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queryTables/queryTable1.xml" ContentType="application/vnd.openxmlformats-officedocument.spreadsheetml.queryTable+xml"/>
  <Override PartName="/xl/tables/table12.xml" ContentType="application/vnd.openxmlformats-officedocument.spreadsheetml.table+xml"/>
  <Override PartName="/xl/queryTables/queryTable2.xml" ContentType="application/vnd.openxmlformats-officedocument.spreadsheetml.query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6"/>
  <workbookPr/>
  <mc:AlternateContent xmlns:mc="http://schemas.openxmlformats.org/markup-compatibility/2006">
    <mc:Choice Requires="x15">
      <x15ac:absPath xmlns:x15ac="http://schemas.microsoft.com/office/spreadsheetml/2010/11/ac" url="https://d.docs.live.net/6a88b552d85faed7/文档/"/>
    </mc:Choice>
  </mc:AlternateContent>
  <xr:revisionPtr revIDLastSave="74" documentId="8_{7A88F47E-E74F-0D49-8AC9-7117D6B2ED6F}" xr6:coauthVersionLast="47" xr6:coauthVersionMax="47" xr10:uidLastSave="{25B5BC38-B528-3342-A4F6-D64073144692}"/>
  <bookViews>
    <workbookView xWindow="-20" yWindow="760" windowWidth="30240" windowHeight="17780" xr2:uid="{214C3A75-4060-784A-A9E7-8A830972BDEB}"/>
  </bookViews>
  <sheets>
    <sheet name="开始" sheetId="11" r:id="rId1"/>
    <sheet name="总表" sheetId="1" r:id="rId2"/>
    <sheet name="2020" sheetId="5" r:id="rId3"/>
    <sheet name="2020D" sheetId="7" r:id="rId4"/>
    <sheet name="2021" sheetId="4" r:id="rId5"/>
    <sheet name="2021D" sheetId="8" r:id="rId6"/>
    <sheet name="2022" sheetId="3" r:id="rId7"/>
    <sheet name="2022D" sheetId="9" r:id="rId8"/>
    <sheet name="2023" sheetId="2" r:id="rId9"/>
    <sheet name="2023D" sheetId="10" r:id="rId10"/>
    <sheet name="2024" sheetId="14" r:id="rId11"/>
    <sheet name="2024D" sheetId="15" r:id="rId12"/>
  </sheets>
  <definedNames>
    <definedName name="ExternalData_1" localSheetId="3" hidden="1">'2020D'!$A$1:$C$354</definedName>
    <definedName name="ExternalData_1" localSheetId="8" hidden="1">'2023'!$A$1:$L$1363</definedName>
    <definedName name="ExternalData_1" localSheetId="10" hidden="1">'2024'!$A$1:$L$1354</definedName>
    <definedName name="ExternalData_1" localSheetId="11" hidden="1">'2024D'!$A$1:$C$219</definedName>
    <definedName name="ExternalData_2" localSheetId="6" hidden="1">'2022'!$A$1:$L$1287</definedName>
    <definedName name="ExternalData_2" localSheetId="7" hidden="1">'2022D'!$A$1:$C$342</definedName>
    <definedName name="ExternalData_2" localSheetId="9" hidden="1">'2023D'!$A$1:$C$338</definedName>
    <definedName name="ExternalData_3" localSheetId="4" hidden="1">'2021'!$A$1:$L$1361</definedName>
    <definedName name="ExternalData_4" localSheetId="5" hidden="1">'2021D'!$A$1:$C$338</definedName>
    <definedName name="ExternalData_4" localSheetId="1" hidden="1">总表!$A$1:$L$6716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5364" i="1" l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N5364" i="1" l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12" i="1"/>
  <c r="N26" i="1"/>
  <c r="N40" i="1"/>
  <c r="N54" i="1"/>
  <c r="N68" i="1"/>
  <c r="N82" i="1"/>
  <c r="N96" i="1"/>
  <c r="N110" i="1"/>
  <c r="N124" i="1"/>
  <c r="N138" i="1"/>
  <c r="N152" i="1"/>
  <c r="N166" i="1"/>
  <c r="N180" i="1"/>
  <c r="N194" i="1"/>
  <c r="N208" i="1"/>
  <c r="N222" i="1"/>
  <c r="N236" i="1"/>
  <c r="N250" i="1"/>
  <c r="N264" i="1"/>
  <c r="N278" i="1"/>
  <c r="N292" i="1"/>
  <c r="N306" i="1"/>
  <c r="N320" i="1"/>
  <c r="N334" i="1"/>
  <c r="N348" i="1"/>
  <c r="N362" i="1"/>
  <c r="N376" i="1"/>
  <c r="N390" i="1"/>
  <c r="N404" i="1"/>
  <c r="N418" i="1"/>
  <c r="N432" i="1"/>
  <c r="N446" i="1"/>
  <c r="N460" i="1"/>
  <c r="N474" i="1"/>
  <c r="N488" i="1"/>
  <c r="N502" i="1"/>
  <c r="N516" i="1"/>
  <c r="N530" i="1"/>
  <c r="N544" i="1"/>
  <c r="N558" i="1"/>
  <c r="N572" i="1"/>
  <c r="N586" i="1"/>
  <c r="N600" i="1"/>
  <c r="N614" i="1"/>
  <c r="N628" i="1"/>
  <c r="N642" i="1"/>
  <c r="N656" i="1"/>
  <c r="N670" i="1"/>
  <c r="N684" i="1"/>
  <c r="N698" i="1"/>
  <c r="N712" i="1"/>
  <c r="N726" i="1"/>
  <c r="N740" i="1"/>
  <c r="N754" i="1"/>
  <c r="N768" i="1"/>
  <c r="N782" i="1"/>
  <c r="N796" i="1"/>
  <c r="N810" i="1"/>
  <c r="N824" i="1"/>
  <c r="N838" i="1"/>
  <c r="N852" i="1"/>
  <c r="N866" i="1"/>
  <c r="N880" i="1"/>
  <c r="N894" i="1"/>
  <c r="N908" i="1"/>
  <c r="N922" i="1"/>
  <c r="N936" i="1"/>
  <c r="N950" i="1"/>
  <c r="N964" i="1"/>
  <c r="N978" i="1"/>
  <c r="N992" i="1"/>
  <c r="N1006" i="1"/>
  <c r="N1020" i="1"/>
  <c r="N1034" i="1"/>
  <c r="N1048" i="1"/>
  <c r="N1062" i="1"/>
  <c r="N1076" i="1"/>
  <c r="N1090" i="1"/>
  <c r="N1104" i="1"/>
  <c r="N1118" i="1"/>
  <c r="N1132" i="1"/>
  <c r="N1146" i="1"/>
  <c r="N1160" i="1"/>
  <c r="N1174" i="1"/>
  <c r="N1188" i="1"/>
  <c r="N1202" i="1"/>
  <c r="N1216" i="1"/>
  <c r="N1230" i="1"/>
  <c r="N1244" i="1"/>
  <c r="N1258" i="1"/>
  <c r="N1272" i="1"/>
  <c r="N1286" i="1"/>
  <c r="N1300" i="1"/>
  <c r="N1314" i="1"/>
  <c r="N1328" i="1"/>
  <c r="N1342" i="1"/>
  <c r="N1356" i="1"/>
  <c r="N1370" i="1"/>
  <c r="N1384" i="1"/>
  <c r="N1398" i="1"/>
  <c r="N1412" i="1"/>
  <c r="N1426" i="1"/>
  <c r="N1440" i="1"/>
  <c r="N1454" i="1"/>
  <c r="N1468" i="1"/>
  <c r="N1482" i="1"/>
  <c r="N1496" i="1"/>
  <c r="N1510" i="1"/>
  <c r="N1524" i="1"/>
  <c r="N1538" i="1"/>
  <c r="N1552" i="1"/>
  <c r="N1566" i="1"/>
  <c r="N1580" i="1"/>
  <c r="N1594" i="1"/>
  <c r="N1608" i="1"/>
  <c r="N1622" i="1"/>
  <c r="N1636" i="1"/>
  <c r="N1650" i="1"/>
  <c r="N1664" i="1"/>
  <c r="N1678" i="1"/>
  <c r="N1692" i="1"/>
  <c r="N1706" i="1"/>
  <c r="N1720" i="1"/>
  <c r="N1734" i="1"/>
  <c r="N1748" i="1"/>
  <c r="N1762" i="1"/>
  <c r="N1776" i="1"/>
  <c r="N13" i="1"/>
  <c r="N27" i="1"/>
  <c r="N41" i="1"/>
  <c r="N55" i="1"/>
  <c r="N69" i="1"/>
  <c r="N83" i="1"/>
  <c r="N97" i="1"/>
  <c r="N111" i="1"/>
  <c r="N125" i="1"/>
  <c r="N139" i="1"/>
  <c r="N153" i="1"/>
  <c r="N167" i="1"/>
  <c r="N181" i="1"/>
  <c r="N195" i="1"/>
  <c r="N209" i="1"/>
  <c r="N223" i="1"/>
  <c r="N237" i="1"/>
  <c r="N251" i="1"/>
  <c r="N265" i="1"/>
  <c r="N279" i="1"/>
  <c r="N293" i="1"/>
  <c r="N307" i="1"/>
  <c r="N321" i="1"/>
  <c r="N335" i="1"/>
  <c r="N349" i="1"/>
  <c r="N363" i="1"/>
  <c r="N377" i="1"/>
  <c r="N391" i="1"/>
  <c r="N405" i="1"/>
  <c r="N419" i="1"/>
  <c r="N433" i="1"/>
  <c r="N447" i="1"/>
  <c r="N461" i="1"/>
  <c r="N475" i="1"/>
  <c r="N489" i="1"/>
  <c r="N503" i="1"/>
  <c r="N517" i="1"/>
  <c r="N531" i="1"/>
  <c r="N545" i="1"/>
  <c r="N559" i="1"/>
  <c r="N573" i="1"/>
  <c r="N587" i="1"/>
  <c r="N601" i="1"/>
  <c r="N615" i="1"/>
  <c r="N629" i="1"/>
  <c r="N643" i="1"/>
  <c r="N657" i="1"/>
  <c r="N671" i="1"/>
  <c r="N685" i="1"/>
  <c r="N699" i="1"/>
  <c r="N713" i="1"/>
  <c r="N727" i="1"/>
  <c r="N741" i="1"/>
  <c r="N755" i="1"/>
  <c r="N769" i="1"/>
  <c r="N783" i="1"/>
  <c r="N797" i="1"/>
  <c r="N811" i="1"/>
  <c r="N825" i="1"/>
  <c r="N839" i="1"/>
  <c r="N853" i="1"/>
  <c r="N867" i="1"/>
  <c r="N881" i="1"/>
  <c r="N895" i="1"/>
  <c r="N909" i="1"/>
  <c r="N923" i="1"/>
  <c r="N937" i="1"/>
  <c r="N951" i="1"/>
  <c r="N965" i="1"/>
  <c r="N979" i="1"/>
  <c r="N993" i="1"/>
  <c r="N1007" i="1"/>
  <c r="N1021" i="1"/>
  <c r="N1035" i="1"/>
  <c r="N1049" i="1"/>
  <c r="N1063" i="1"/>
  <c r="N1077" i="1"/>
  <c r="N1091" i="1"/>
  <c r="N1105" i="1"/>
  <c r="N1119" i="1"/>
  <c r="N1133" i="1"/>
  <c r="N1147" i="1"/>
  <c r="N1161" i="1"/>
  <c r="N1175" i="1"/>
  <c r="N1189" i="1"/>
  <c r="N1203" i="1"/>
  <c r="N1217" i="1"/>
  <c r="N1231" i="1"/>
  <c r="N1245" i="1"/>
  <c r="N1259" i="1"/>
  <c r="N1273" i="1"/>
  <c r="N1287" i="1"/>
  <c r="N1301" i="1"/>
  <c r="N1315" i="1"/>
  <c r="N1329" i="1"/>
  <c r="N1343" i="1"/>
  <c r="N1357" i="1"/>
  <c r="N1371" i="1"/>
  <c r="N1385" i="1"/>
  <c r="N1399" i="1"/>
  <c r="N1413" i="1"/>
  <c r="N1427" i="1"/>
  <c r="N1441" i="1"/>
  <c r="N1455" i="1"/>
  <c r="N1469" i="1"/>
  <c r="N1483" i="1"/>
  <c r="N1497" i="1"/>
  <c r="N1511" i="1"/>
  <c r="N1525" i="1"/>
  <c r="N1539" i="1"/>
  <c r="N1553" i="1"/>
  <c r="N1567" i="1"/>
  <c r="N1581" i="1"/>
  <c r="N1595" i="1"/>
  <c r="N1609" i="1"/>
  <c r="N1623" i="1"/>
  <c r="N1637" i="1"/>
  <c r="N1651" i="1"/>
  <c r="N1665" i="1"/>
  <c r="N1679" i="1"/>
  <c r="N1693" i="1"/>
  <c r="N1707" i="1"/>
  <c r="N1721" i="1"/>
  <c r="N1735" i="1"/>
  <c r="N1749" i="1"/>
  <c r="N1763" i="1"/>
  <c r="N1777" i="1"/>
  <c r="N14" i="1"/>
  <c r="N28" i="1"/>
  <c r="N42" i="1"/>
  <c r="N56" i="1"/>
  <c r="N70" i="1"/>
  <c r="N84" i="1"/>
  <c r="N98" i="1"/>
  <c r="N112" i="1"/>
  <c r="N126" i="1"/>
  <c r="N140" i="1"/>
  <c r="N154" i="1"/>
  <c r="N168" i="1"/>
  <c r="N182" i="1"/>
  <c r="N196" i="1"/>
  <c r="N210" i="1"/>
  <c r="N224" i="1"/>
  <c r="N238" i="1"/>
  <c r="N252" i="1"/>
  <c r="N266" i="1"/>
  <c r="N280" i="1"/>
  <c r="N294" i="1"/>
  <c r="N308" i="1"/>
  <c r="N322" i="1"/>
  <c r="N336" i="1"/>
  <c r="N350" i="1"/>
  <c r="N364" i="1"/>
  <c r="N378" i="1"/>
  <c r="N392" i="1"/>
  <c r="N406" i="1"/>
  <c r="N420" i="1"/>
  <c r="N434" i="1"/>
  <c r="N448" i="1"/>
  <c r="N462" i="1"/>
  <c r="N476" i="1"/>
  <c r="N490" i="1"/>
  <c r="N504" i="1"/>
  <c r="N518" i="1"/>
  <c r="N532" i="1"/>
  <c r="N546" i="1"/>
  <c r="N560" i="1"/>
  <c r="N574" i="1"/>
  <c r="N588" i="1"/>
  <c r="N602" i="1"/>
  <c r="N616" i="1"/>
  <c r="N630" i="1"/>
  <c r="N644" i="1"/>
  <c r="N658" i="1"/>
  <c r="N672" i="1"/>
  <c r="N686" i="1"/>
  <c r="N700" i="1"/>
  <c r="N714" i="1"/>
  <c r="N728" i="1"/>
  <c r="N742" i="1"/>
  <c r="N756" i="1"/>
  <c r="N770" i="1"/>
  <c r="N784" i="1"/>
  <c r="N798" i="1"/>
  <c r="N812" i="1"/>
  <c r="N826" i="1"/>
  <c r="N840" i="1"/>
  <c r="N854" i="1"/>
  <c r="N868" i="1"/>
  <c r="N882" i="1"/>
  <c r="N896" i="1"/>
  <c r="N910" i="1"/>
  <c r="N924" i="1"/>
  <c r="N938" i="1"/>
  <c r="N952" i="1"/>
  <c r="N966" i="1"/>
  <c r="N980" i="1"/>
  <c r="N994" i="1"/>
  <c r="N1008" i="1"/>
  <c r="N1022" i="1"/>
  <c r="N1036" i="1"/>
  <c r="N1050" i="1"/>
  <c r="N1064" i="1"/>
  <c r="N1078" i="1"/>
  <c r="N1092" i="1"/>
  <c r="N1106" i="1"/>
  <c r="N1120" i="1"/>
  <c r="N1134" i="1"/>
  <c r="N1148" i="1"/>
  <c r="N1162" i="1"/>
  <c r="N1176" i="1"/>
  <c r="N1190" i="1"/>
  <c r="N1204" i="1"/>
  <c r="N1218" i="1"/>
  <c r="N1232" i="1"/>
  <c r="N1246" i="1"/>
  <c r="N1260" i="1"/>
  <c r="N1274" i="1"/>
  <c r="N1288" i="1"/>
  <c r="N1302" i="1"/>
  <c r="N1316" i="1"/>
  <c r="N1330" i="1"/>
  <c r="N1344" i="1"/>
  <c r="N1358" i="1"/>
  <c r="N1372" i="1"/>
  <c r="N1386" i="1"/>
  <c r="N1400" i="1"/>
  <c r="N1414" i="1"/>
  <c r="N1428" i="1"/>
  <c r="N1442" i="1"/>
  <c r="N1456" i="1"/>
  <c r="N1470" i="1"/>
  <c r="N1484" i="1"/>
  <c r="N1498" i="1"/>
  <c r="N1512" i="1"/>
  <c r="N1526" i="1"/>
  <c r="N1540" i="1"/>
  <c r="N1554" i="1"/>
  <c r="N1568" i="1"/>
  <c r="N1582" i="1"/>
  <c r="N1596" i="1"/>
  <c r="N1610" i="1"/>
  <c r="N1624" i="1"/>
  <c r="N1638" i="1"/>
  <c r="N1652" i="1"/>
  <c r="N1666" i="1"/>
  <c r="N1680" i="1"/>
  <c r="N1694" i="1"/>
  <c r="N1708" i="1"/>
  <c r="N1722" i="1"/>
  <c r="N1736" i="1"/>
  <c r="N1750" i="1"/>
  <c r="N1764" i="1"/>
  <c r="N1778" i="1"/>
  <c r="N15" i="1"/>
  <c r="N2" i="1"/>
  <c r="N16" i="1"/>
  <c r="N30" i="1"/>
  <c r="N44" i="1"/>
  <c r="N58" i="1"/>
  <c r="N72" i="1"/>
  <c r="N86" i="1"/>
  <c r="N100" i="1"/>
  <c r="N114" i="1"/>
  <c r="N128" i="1"/>
  <c r="N142" i="1"/>
  <c r="N156" i="1"/>
  <c r="N170" i="1"/>
  <c r="N184" i="1"/>
  <c r="N198" i="1"/>
  <c r="N212" i="1"/>
  <c r="N226" i="1"/>
  <c r="N240" i="1"/>
  <c r="N254" i="1"/>
  <c r="N268" i="1"/>
  <c r="N282" i="1"/>
  <c r="N296" i="1"/>
  <c r="N310" i="1"/>
  <c r="N324" i="1"/>
  <c r="N338" i="1"/>
  <c r="N352" i="1"/>
  <c r="N366" i="1"/>
  <c r="N380" i="1"/>
  <c r="N394" i="1"/>
  <c r="N408" i="1"/>
  <c r="N422" i="1"/>
  <c r="N436" i="1"/>
  <c r="N450" i="1"/>
  <c r="N464" i="1"/>
  <c r="N478" i="1"/>
  <c r="N492" i="1"/>
  <c r="N506" i="1"/>
  <c r="N520" i="1"/>
  <c r="N534" i="1"/>
  <c r="N548" i="1"/>
  <c r="N562" i="1"/>
  <c r="N576" i="1"/>
  <c r="N590" i="1"/>
  <c r="N604" i="1"/>
  <c r="N618" i="1"/>
  <c r="N632" i="1"/>
  <c r="N646" i="1"/>
  <c r="N660" i="1"/>
  <c r="N674" i="1"/>
  <c r="N688" i="1"/>
  <c r="N702" i="1"/>
  <c r="N716" i="1"/>
  <c r="N730" i="1"/>
  <c r="N744" i="1"/>
  <c r="N758" i="1"/>
  <c r="N772" i="1"/>
  <c r="N786" i="1"/>
  <c r="N800" i="1"/>
  <c r="N814" i="1"/>
  <c r="N828" i="1"/>
  <c r="N842" i="1"/>
  <c r="N856" i="1"/>
  <c r="N870" i="1"/>
  <c r="N884" i="1"/>
  <c r="N898" i="1"/>
  <c r="N912" i="1"/>
  <c r="N926" i="1"/>
  <c r="N940" i="1"/>
  <c r="N954" i="1"/>
  <c r="N968" i="1"/>
  <c r="N982" i="1"/>
  <c r="N996" i="1"/>
  <c r="N1010" i="1"/>
  <c r="N1024" i="1"/>
  <c r="N1038" i="1"/>
  <c r="N1052" i="1"/>
  <c r="N1066" i="1"/>
  <c r="N1080" i="1"/>
  <c r="N1094" i="1"/>
  <c r="N1108" i="1"/>
  <c r="N1122" i="1"/>
  <c r="N1136" i="1"/>
  <c r="N1150" i="1"/>
  <c r="N1164" i="1"/>
  <c r="N1178" i="1"/>
  <c r="N1192" i="1"/>
  <c r="N1206" i="1"/>
  <c r="N1220" i="1"/>
  <c r="N1234" i="1"/>
  <c r="N1248" i="1"/>
  <c r="N1262" i="1"/>
  <c r="N1276" i="1"/>
  <c r="N1290" i="1"/>
  <c r="N1304" i="1"/>
  <c r="N1318" i="1"/>
  <c r="N1332" i="1"/>
  <c r="N1346" i="1"/>
  <c r="N1360" i="1"/>
  <c r="N1374" i="1"/>
  <c r="N1388" i="1"/>
  <c r="N1402" i="1"/>
  <c r="N1416" i="1"/>
  <c r="N1430" i="1"/>
  <c r="N1444" i="1"/>
  <c r="N1458" i="1"/>
  <c r="N1472" i="1"/>
  <c r="N1486" i="1"/>
  <c r="N1500" i="1"/>
  <c r="N1514" i="1"/>
  <c r="N1528" i="1"/>
  <c r="N1542" i="1"/>
  <c r="N1556" i="1"/>
  <c r="N1570" i="1"/>
  <c r="N1584" i="1"/>
  <c r="N1598" i="1"/>
  <c r="N1612" i="1"/>
  <c r="N1626" i="1"/>
  <c r="N1640" i="1"/>
  <c r="N1654" i="1"/>
  <c r="N1668" i="1"/>
  <c r="N1682" i="1"/>
  <c r="N1696" i="1"/>
  <c r="N1710" i="1"/>
  <c r="N1724" i="1"/>
  <c r="N1738" i="1"/>
  <c r="N1752" i="1"/>
  <c r="N1766" i="1"/>
  <c r="N3" i="1"/>
  <c r="N17" i="1"/>
  <c r="N31" i="1"/>
  <c r="N4" i="1"/>
  <c r="N5" i="1"/>
  <c r="N6" i="1"/>
  <c r="N20" i="1"/>
  <c r="N34" i="1"/>
  <c r="N48" i="1"/>
  <c r="N62" i="1"/>
  <c r="N76" i="1"/>
  <c r="N90" i="1"/>
  <c r="N104" i="1"/>
  <c r="N118" i="1"/>
  <c r="N132" i="1"/>
  <c r="N146" i="1"/>
  <c r="N160" i="1"/>
  <c r="N174" i="1"/>
  <c r="N188" i="1"/>
  <c r="N202" i="1"/>
  <c r="N216" i="1"/>
  <c r="N230" i="1"/>
  <c r="N244" i="1"/>
  <c r="N258" i="1"/>
  <c r="N272" i="1"/>
  <c r="N286" i="1"/>
  <c r="N300" i="1"/>
  <c r="N314" i="1"/>
  <c r="N328" i="1"/>
  <c r="N342" i="1"/>
  <c r="N356" i="1"/>
  <c r="N370" i="1"/>
  <c r="N384" i="1"/>
  <c r="N398" i="1"/>
  <c r="N412" i="1"/>
  <c r="N426" i="1"/>
  <c r="N440" i="1"/>
  <c r="N454" i="1"/>
  <c r="N468" i="1"/>
  <c r="N482" i="1"/>
  <c r="N496" i="1"/>
  <c r="N510" i="1"/>
  <c r="N524" i="1"/>
  <c r="N538" i="1"/>
  <c r="N552" i="1"/>
  <c r="N566" i="1"/>
  <c r="N580" i="1"/>
  <c r="N594" i="1"/>
  <c r="N608" i="1"/>
  <c r="N622" i="1"/>
  <c r="N636" i="1"/>
  <c r="N650" i="1"/>
  <c r="N664" i="1"/>
  <c r="N678" i="1"/>
  <c r="N692" i="1"/>
  <c r="N706" i="1"/>
  <c r="N720" i="1"/>
  <c r="N734" i="1"/>
  <c r="N748" i="1"/>
  <c r="N762" i="1"/>
  <c r="N776" i="1"/>
  <c r="N790" i="1"/>
  <c r="N804" i="1"/>
  <c r="N818" i="1"/>
  <c r="N832" i="1"/>
  <c r="N846" i="1"/>
  <c r="N860" i="1"/>
  <c r="N874" i="1"/>
  <c r="N888" i="1"/>
  <c r="N902" i="1"/>
  <c r="N916" i="1"/>
  <c r="N930" i="1"/>
  <c r="N944" i="1"/>
  <c r="N958" i="1"/>
  <c r="N972" i="1"/>
  <c r="N986" i="1"/>
  <c r="N1000" i="1"/>
  <c r="N1014" i="1"/>
  <c r="N1028" i="1"/>
  <c r="N1042" i="1"/>
  <c r="N1056" i="1"/>
  <c r="N1070" i="1"/>
  <c r="N1084" i="1"/>
  <c r="N1098" i="1"/>
  <c r="N1112" i="1"/>
  <c r="N1126" i="1"/>
  <c r="N1140" i="1"/>
  <c r="N1154" i="1"/>
  <c r="N1168" i="1"/>
  <c r="N1182" i="1"/>
  <c r="N1196" i="1"/>
  <c r="N1210" i="1"/>
  <c r="N1224" i="1"/>
  <c r="N1238" i="1"/>
  <c r="N1252" i="1"/>
  <c r="N1266" i="1"/>
  <c r="N1280" i="1"/>
  <c r="N1294" i="1"/>
  <c r="N1308" i="1"/>
  <c r="N1322" i="1"/>
  <c r="N1336" i="1"/>
  <c r="N1350" i="1"/>
  <c r="N1364" i="1"/>
  <c r="N1378" i="1"/>
  <c r="N1392" i="1"/>
  <c r="N1406" i="1"/>
  <c r="N1420" i="1"/>
  <c r="N1434" i="1"/>
  <c r="N1448" i="1"/>
  <c r="N1462" i="1"/>
  <c r="N1476" i="1"/>
  <c r="N1490" i="1"/>
  <c r="N1504" i="1"/>
  <c r="N1518" i="1"/>
  <c r="N1532" i="1"/>
  <c r="N1546" i="1"/>
  <c r="N1560" i="1"/>
  <c r="N1574" i="1"/>
  <c r="N1588" i="1"/>
  <c r="N1602" i="1"/>
  <c r="N1616" i="1"/>
  <c r="N1630" i="1"/>
  <c r="N1644" i="1"/>
  <c r="N1658" i="1"/>
  <c r="N1672" i="1"/>
  <c r="N1686" i="1"/>
  <c r="N1700" i="1"/>
  <c r="N1714" i="1"/>
  <c r="N1728" i="1"/>
  <c r="N1742" i="1"/>
  <c r="N1756" i="1"/>
  <c r="N1770" i="1"/>
  <c r="N7" i="1"/>
  <c r="N21" i="1"/>
  <c r="N35" i="1"/>
  <c r="N49" i="1"/>
  <c r="N63" i="1"/>
  <c r="N77" i="1"/>
  <c r="N91" i="1"/>
  <c r="N105" i="1"/>
  <c r="N119" i="1"/>
  <c r="N133" i="1"/>
  <c r="N147" i="1"/>
  <c r="N161" i="1"/>
  <c r="N175" i="1"/>
  <c r="N189" i="1"/>
  <c r="N203" i="1"/>
  <c r="N217" i="1"/>
  <c r="N231" i="1"/>
  <c r="N245" i="1"/>
  <c r="N259" i="1"/>
  <c r="N273" i="1"/>
  <c r="N287" i="1"/>
  <c r="N301" i="1"/>
  <c r="N315" i="1"/>
  <c r="N329" i="1"/>
  <c r="N343" i="1"/>
  <c r="N357" i="1"/>
  <c r="N371" i="1"/>
  <c r="N385" i="1"/>
  <c r="N399" i="1"/>
  <c r="N413" i="1"/>
  <c r="N427" i="1"/>
  <c r="N441" i="1"/>
  <c r="N455" i="1"/>
  <c r="N469" i="1"/>
  <c r="N483" i="1"/>
  <c r="N497" i="1"/>
  <c r="N511" i="1"/>
  <c r="N525" i="1"/>
  <c r="N539" i="1"/>
  <c r="N553" i="1"/>
  <c r="N567" i="1"/>
  <c r="N581" i="1"/>
  <c r="N595" i="1"/>
  <c r="N609" i="1"/>
  <c r="N623" i="1"/>
  <c r="N637" i="1"/>
  <c r="N651" i="1"/>
  <c r="N665" i="1"/>
  <c r="N679" i="1"/>
  <c r="N693" i="1"/>
  <c r="N707" i="1"/>
  <c r="N721" i="1"/>
  <c r="N735" i="1"/>
  <c r="N749" i="1"/>
  <c r="N763" i="1"/>
  <c r="N777" i="1"/>
  <c r="N791" i="1"/>
  <c r="N805" i="1"/>
  <c r="N819" i="1"/>
  <c r="N833" i="1"/>
  <c r="N847" i="1"/>
  <c r="N861" i="1"/>
  <c r="N875" i="1"/>
  <c r="N889" i="1"/>
  <c r="N903" i="1"/>
  <c r="N917" i="1"/>
  <c r="N931" i="1"/>
  <c r="N945" i="1"/>
  <c r="N959" i="1"/>
  <c r="N973" i="1"/>
  <c r="N987" i="1"/>
  <c r="N1001" i="1"/>
  <c r="N1015" i="1"/>
  <c r="N1029" i="1"/>
  <c r="N1043" i="1"/>
  <c r="N1057" i="1"/>
  <c r="N1071" i="1"/>
  <c r="N1085" i="1"/>
  <c r="N1099" i="1"/>
  <c r="N1113" i="1"/>
  <c r="N1127" i="1"/>
  <c r="N1141" i="1"/>
  <c r="N1155" i="1"/>
  <c r="N1169" i="1"/>
  <c r="N1183" i="1"/>
  <c r="N1197" i="1"/>
  <c r="N1211" i="1"/>
  <c r="N1225" i="1"/>
  <c r="N1239" i="1"/>
  <c r="N1253" i="1"/>
  <c r="N1267" i="1"/>
  <c r="N1281" i="1"/>
  <c r="N1295" i="1"/>
  <c r="N1309" i="1"/>
  <c r="N1323" i="1"/>
  <c r="N1337" i="1"/>
  <c r="N1351" i="1"/>
  <c r="N1365" i="1"/>
  <c r="N1379" i="1"/>
  <c r="N1393" i="1"/>
  <c r="N1407" i="1"/>
  <c r="N1421" i="1"/>
  <c r="N1435" i="1"/>
  <c r="N1449" i="1"/>
  <c r="N1463" i="1"/>
  <c r="N1477" i="1"/>
  <c r="N1491" i="1"/>
  <c r="N1505" i="1"/>
  <c r="N1519" i="1"/>
  <c r="N1533" i="1"/>
  <c r="N1547" i="1"/>
  <c r="N1561" i="1"/>
  <c r="N1575" i="1"/>
  <c r="N1589" i="1"/>
  <c r="N1603" i="1"/>
  <c r="N1617" i="1"/>
  <c r="N1631" i="1"/>
  <c r="N1645" i="1"/>
  <c r="N1659" i="1"/>
  <c r="N1673" i="1"/>
  <c r="N1687" i="1"/>
  <c r="N1701" i="1"/>
  <c r="N1715" i="1"/>
  <c r="N1729" i="1"/>
  <c r="N1743" i="1"/>
  <c r="N1757" i="1"/>
  <c r="N1771" i="1"/>
  <c r="N8" i="1"/>
  <c r="N22" i="1"/>
  <c r="N36" i="1"/>
  <c r="N50" i="1"/>
  <c r="N64" i="1"/>
  <c r="N78" i="1"/>
  <c r="N92" i="1"/>
  <c r="N106" i="1"/>
  <c r="N120" i="1"/>
  <c r="N134" i="1"/>
  <c r="N148" i="1"/>
  <c r="N162" i="1"/>
  <c r="N176" i="1"/>
  <c r="N190" i="1"/>
  <c r="N204" i="1"/>
  <c r="N218" i="1"/>
  <c r="N232" i="1"/>
  <c r="N246" i="1"/>
  <c r="N260" i="1"/>
  <c r="N274" i="1"/>
  <c r="N288" i="1"/>
  <c r="N302" i="1"/>
  <c r="N316" i="1"/>
  <c r="N330" i="1"/>
  <c r="N344" i="1"/>
  <c r="N358" i="1"/>
  <c r="N372" i="1"/>
  <c r="N386" i="1"/>
  <c r="N400" i="1"/>
  <c r="N414" i="1"/>
  <c r="N428" i="1"/>
  <c r="N442" i="1"/>
  <c r="N456" i="1"/>
  <c r="N470" i="1"/>
  <c r="N484" i="1"/>
  <c r="N498" i="1"/>
  <c r="N512" i="1"/>
  <c r="N526" i="1"/>
  <c r="N540" i="1"/>
  <c r="N554" i="1"/>
  <c r="N568" i="1"/>
  <c r="N582" i="1"/>
  <c r="N596" i="1"/>
  <c r="N610" i="1"/>
  <c r="N624" i="1"/>
  <c r="N638" i="1"/>
  <c r="N652" i="1"/>
  <c r="N666" i="1"/>
  <c r="N680" i="1"/>
  <c r="N694" i="1"/>
  <c r="N708" i="1"/>
  <c r="N722" i="1"/>
  <c r="N736" i="1"/>
  <c r="N750" i="1"/>
  <c r="N764" i="1"/>
  <c r="N778" i="1"/>
  <c r="N792" i="1"/>
  <c r="N806" i="1"/>
  <c r="N820" i="1"/>
  <c r="N834" i="1"/>
  <c r="N848" i="1"/>
  <c r="N862" i="1"/>
  <c r="N876" i="1"/>
  <c r="N890" i="1"/>
  <c r="N904" i="1"/>
  <c r="N918" i="1"/>
  <c r="N932" i="1"/>
  <c r="N946" i="1"/>
  <c r="N960" i="1"/>
  <c r="N974" i="1"/>
  <c r="N988" i="1"/>
  <c r="N1002" i="1"/>
  <c r="N1016" i="1"/>
  <c r="N1030" i="1"/>
  <c r="N1044" i="1"/>
  <c r="N1058" i="1"/>
  <c r="N1072" i="1"/>
  <c r="N1086" i="1"/>
  <c r="N1100" i="1"/>
  <c r="N1114" i="1"/>
  <c r="N1128" i="1"/>
  <c r="N1142" i="1"/>
  <c r="N1156" i="1"/>
  <c r="N1170" i="1"/>
  <c r="N1184" i="1"/>
  <c r="N1198" i="1"/>
  <c r="N1212" i="1"/>
  <c r="N1226" i="1"/>
  <c r="N1240" i="1"/>
  <c r="N1254" i="1"/>
  <c r="N1268" i="1"/>
  <c r="N1282" i="1"/>
  <c r="N1296" i="1"/>
  <c r="N1310" i="1"/>
  <c r="N1324" i="1"/>
  <c r="N1338" i="1"/>
  <c r="N1352" i="1"/>
  <c r="N1366" i="1"/>
  <c r="N1380" i="1"/>
  <c r="N1394" i="1"/>
  <c r="N1408" i="1"/>
  <c r="N1422" i="1"/>
  <c r="N1436" i="1"/>
  <c r="N1450" i="1"/>
  <c r="N1464" i="1"/>
  <c r="N1478" i="1"/>
  <c r="N1492" i="1"/>
  <c r="N1506" i="1"/>
  <c r="N1520" i="1"/>
  <c r="N1534" i="1"/>
  <c r="N1548" i="1"/>
  <c r="N1562" i="1"/>
  <c r="N1576" i="1"/>
  <c r="N1590" i="1"/>
  <c r="N1604" i="1"/>
  <c r="N1618" i="1"/>
  <c r="N1632" i="1"/>
  <c r="N1646" i="1"/>
  <c r="N1660" i="1"/>
  <c r="N1674" i="1"/>
  <c r="N1688" i="1"/>
  <c r="N1702" i="1"/>
  <c r="N1716" i="1"/>
  <c r="N1730" i="1"/>
  <c r="N1744" i="1"/>
  <c r="N1758" i="1"/>
  <c r="N1772" i="1"/>
  <c r="N9" i="1"/>
  <c r="N23" i="1"/>
  <c r="N37" i="1"/>
  <c r="N51" i="1"/>
  <c r="N65" i="1"/>
  <c r="N79" i="1"/>
  <c r="N93" i="1"/>
  <c r="N107" i="1"/>
  <c r="N121" i="1"/>
  <c r="N135" i="1"/>
  <c r="N149" i="1"/>
  <c r="N163" i="1"/>
  <c r="N177" i="1"/>
  <c r="N191" i="1"/>
  <c r="N205" i="1"/>
  <c r="N219" i="1"/>
  <c r="N233" i="1"/>
  <c r="N247" i="1"/>
  <c r="N261" i="1"/>
  <c r="N275" i="1"/>
  <c r="N289" i="1"/>
  <c r="N303" i="1"/>
  <c r="N317" i="1"/>
  <c r="N331" i="1"/>
  <c r="N345" i="1"/>
  <c r="N359" i="1"/>
  <c r="N373" i="1"/>
  <c r="N387" i="1"/>
  <c r="N401" i="1"/>
  <c r="N415" i="1"/>
  <c r="N429" i="1"/>
  <c r="N443" i="1"/>
  <c r="N457" i="1"/>
  <c r="N471" i="1"/>
  <c r="N485" i="1"/>
  <c r="N499" i="1"/>
  <c r="N513" i="1"/>
  <c r="N527" i="1"/>
  <c r="N541" i="1"/>
  <c r="N555" i="1"/>
  <c r="N569" i="1"/>
  <c r="N583" i="1"/>
  <c r="N597" i="1"/>
  <c r="N611" i="1"/>
  <c r="N625" i="1"/>
  <c r="N639" i="1"/>
  <c r="N653" i="1"/>
  <c r="N667" i="1"/>
  <c r="N681" i="1"/>
  <c r="N695" i="1"/>
  <c r="N709" i="1"/>
  <c r="N723" i="1"/>
  <c r="N737" i="1"/>
  <c r="N751" i="1"/>
  <c r="N765" i="1"/>
  <c r="N779" i="1"/>
  <c r="N793" i="1"/>
  <c r="N807" i="1"/>
  <c r="N821" i="1"/>
  <c r="N835" i="1"/>
  <c r="N849" i="1"/>
  <c r="N863" i="1"/>
  <c r="N877" i="1"/>
  <c r="N891" i="1"/>
  <c r="N905" i="1"/>
  <c r="N919" i="1"/>
  <c r="N933" i="1"/>
  <c r="N947" i="1"/>
  <c r="N961" i="1"/>
  <c r="N975" i="1"/>
  <c r="N989" i="1"/>
  <c r="N1003" i="1"/>
  <c r="N1017" i="1"/>
  <c r="N1031" i="1"/>
  <c r="N1045" i="1"/>
  <c r="N1059" i="1"/>
  <c r="N1073" i="1"/>
  <c r="N1087" i="1"/>
  <c r="N1101" i="1"/>
  <c r="N1115" i="1"/>
  <c r="N1129" i="1"/>
  <c r="N1143" i="1"/>
  <c r="N1157" i="1"/>
  <c r="N1171" i="1"/>
  <c r="N1185" i="1"/>
  <c r="N1199" i="1"/>
  <c r="N1213" i="1"/>
  <c r="N1227" i="1"/>
  <c r="N1241" i="1"/>
  <c r="N1255" i="1"/>
  <c r="N1269" i="1"/>
  <c r="N1283" i="1"/>
  <c r="N1297" i="1"/>
  <c r="N1311" i="1"/>
  <c r="N1325" i="1"/>
  <c r="N1339" i="1"/>
  <c r="N1353" i="1"/>
  <c r="N1367" i="1"/>
  <c r="N1381" i="1"/>
  <c r="N1395" i="1"/>
  <c r="N1409" i="1"/>
  <c r="N1423" i="1"/>
  <c r="N1437" i="1"/>
  <c r="N1451" i="1"/>
  <c r="N1465" i="1"/>
  <c r="N1479" i="1"/>
  <c r="N1493" i="1"/>
  <c r="N1507" i="1"/>
  <c r="N1521" i="1"/>
  <c r="N1535" i="1"/>
  <c r="N1549" i="1"/>
  <c r="N1563" i="1"/>
  <c r="N1577" i="1"/>
  <c r="N1591" i="1"/>
  <c r="N1605" i="1"/>
  <c r="N1619" i="1"/>
  <c r="N1633" i="1"/>
  <c r="N1647" i="1"/>
  <c r="N1661" i="1"/>
  <c r="N1675" i="1"/>
  <c r="N1689" i="1"/>
  <c r="N1703" i="1"/>
  <c r="N1717" i="1"/>
  <c r="N1731" i="1"/>
  <c r="N1745" i="1"/>
  <c r="N1759" i="1"/>
  <c r="N1773" i="1"/>
  <c r="N10" i="1"/>
  <c r="N24" i="1"/>
  <c r="N38" i="1"/>
  <c r="N52" i="1"/>
  <c r="N66" i="1"/>
  <c r="N80" i="1"/>
  <c r="N94" i="1"/>
  <c r="N108" i="1"/>
  <c r="N122" i="1"/>
  <c r="N136" i="1"/>
  <c r="N150" i="1"/>
  <c r="N164" i="1"/>
  <c r="N178" i="1"/>
  <c r="N192" i="1"/>
  <c r="N206" i="1"/>
  <c r="N220" i="1"/>
  <c r="N234" i="1"/>
  <c r="N248" i="1"/>
  <c r="N262" i="1"/>
  <c r="N276" i="1"/>
  <c r="N290" i="1"/>
  <c r="N304" i="1"/>
  <c r="N318" i="1"/>
  <c r="N332" i="1"/>
  <c r="N346" i="1"/>
  <c r="N360" i="1"/>
  <c r="N374" i="1"/>
  <c r="N388" i="1"/>
  <c r="N402" i="1"/>
  <c r="N416" i="1"/>
  <c r="N430" i="1"/>
  <c r="N444" i="1"/>
  <c r="N458" i="1"/>
  <c r="N472" i="1"/>
  <c r="N486" i="1"/>
  <c r="N500" i="1"/>
  <c r="N514" i="1"/>
  <c r="N528" i="1"/>
  <c r="N542" i="1"/>
  <c r="N556" i="1"/>
  <c r="N570" i="1"/>
  <c r="N584" i="1"/>
  <c r="N598" i="1"/>
  <c r="N612" i="1"/>
  <c r="N626" i="1"/>
  <c r="N640" i="1"/>
  <c r="N654" i="1"/>
  <c r="N668" i="1"/>
  <c r="N682" i="1"/>
  <c r="N696" i="1"/>
  <c r="N710" i="1"/>
  <c r="N724" i="1"/>
  <c r="N738" i="1"/>
  <c r="N752" i="1"/>
  <c r="N766" i="1"/>
  <c r="N780" i="1"/>
  <c r="N794" i="1"/>
  <c r="N808" i="1"/>
  <c r="N822" i="1"/>
  <c r="N836" i="1"/>
  <c r="N850" i="1"/>
  <c r="N864" i="1"/>
  <c r="N878" i="1"/>
  <c r="N892" i="1"/>
  <c r="N906" i="1"/>
  <c r="N920" i="1"/>
  <c r="N934" i="1"/>
  <c r="N948" i="1"/>
  <c r="N962" i="1"/>
  <c r="N976" i="1"/>
  <c r="N990" i="1"/>
  <c r="N1004" i="1"/>
  <c r="N1018" i="1"/>
  <c r="N1032" i="1"/>
  <c r="N1046" i="1"/>
  <c r="N1060" i="1"/>
  <c r="N1074" i="1"/>
  <c r="N1088" i="1"/>
  <c r="N1102" i="1"/>
  <c r="N1116" i="1"/>
  <c r="N1130" i="1"/>
  <c r="N1144" i="1"/>
  <c r="N1158" i="1"/>
  <c r="N1172" i="1"/>
  <c r="N1186" i="1"/>
  <c r="N1200" i="1"/>
  <c r="N1214" i="1"/>
  <c r="N1228" i="1"/>
  <c r="N1242" i="1"/>
  <c r="N1256" i="1"/>
  <c r="N1270" i="1"/>
  <c r="N1284" i="1"/>
  <c r="N1298" i="1"/>
  <c r="N1312" i="1"/>
  <c r="N1326" i="1"/>
  <c r="N1340" i="1"/>
  <c r="N1354" i="1"/>
  <c r="N1368" i="1"/>
  <c r="N1382" i="1"/>
  <c r="N1396" i="1"/>
  <c r="N1410" i="1"/>
  <c r="N1424" i="1"/>
  <c r="N1438" i="1"/>
  <c r="N1452" i="1"/>
  <c r="N1466" i="1"/>
  <c r="N1480" i="1"/>
  <c r="N1494" i="1"/>
  <c r="N1508" i="1"/>
  <c r="N1522" i="1"/>
  <c r="N1536" i="1"/>
  <c r="N1550" i="1"/>
  <c r="N1564" i="1"/>
  <c r="N1578" i="1"/>
  <c r="N1592" i="1"/>
  <c r="N1606" i="1"/>
  <c r="N1620" i="1"/>
  <c r="N1634" i="1"/>
  <c r="N1648" i="1"/>
  <c r="N1662" i="1"/>
  <c r="N1676" i="1"/>
  <c r="N1690" i="1"/>
  <c r="N1704" i="1"/>
  <c r="N1718" i="1"/>
  <c r="N1732" i="1"/>
  <c r="N1746" i="1"/>
  <c r="N1760" i="1"/>
  <c r="N1774" i="1"/>
  <c r="N11" i="1"/>
  <c r="N18" i="1"/>
  <c r="N60" i="1"/>
  <c r="N101" i="1"/>
  <c r="N141" i="1"/>
  <c r="N179" i="1"/>
  <c r="N215" i="1"/>
  <c r="N256" i="1"/>
  <c r="N297" i="1"/>
  <c r="N337" i="1"/>
  <c r="N375" i="1"/>
  <c r="N411" i="1"/>
  <c r="N452" i="1"/>
  <c r="N493" i="1"/>
  <c r="N533" i="1"/>
  <c r="N571" i="1"/>
  <c r="N607" i="1"/>
  <c r="N648" i="1"/>
  <c r="N689" i="1"/>
  <c r="N729" i="1"/>
  <c r="N767" i="1"/>
  <c r="N803" i="1"/>
  <c r="N844" i="1"/>
  <c r="N885" i="1"/>
  <c r="N925" i="1"/>
  <c r="N963" i="1"/>
  <c r="N999" i="1"/>
  <c r="N1040" i="1"/>
  <c r="N1081" i="1"/>
  <c r="N1121" i="1"/>
  <c r="N1159" i="1"/>
  <c r="N1195" i="1"/>
  <c r="N1236" i="1"/>
  <c r="N1277" i="1"/>
  <c r="N1317" i="1"/>
  <c r="N1355" i="1"/>
  <c r="N1391" i="1"/>
  <c r="N1432" i="1"/>
  <c r="N1473" i="1"/>
  <c r="N1513" i="1"/>
  <c r="N1551" i="1"/>
  <c r="N1587" i="1"/>
  <c r="N1628" i="1"/>
  <c r="N1669" i="1"/>
  <c r="N1709" i="1"/>
  <c r="N1747" i="1"/>
  <c r="N1782" i="1"/>
  <c r="N1796" i="1"/>
  <c r="N1810" i="1"/>
  <c r="N1824" i="1"/>
  <c r="N1838" i="1"/>
  <c r="N1852" i="1"/>
  <c r="N1866" i="1"/>
  <c r="N1880" i="1"/>
  <c r="N1894" i="1"/>
  <c r="N1908" i="1"/>
  <c r="N1922" i="1"/>
  <c r="N1936" i="1"/>
  <c r="N1950" i="1"/>
  <c r="N1964" i="1"/>
  <c r="N1978" i="1"/>
  <c r="N1992" i="1"/>
  <c r="N2006" i="1"/>
  <c r="N2020" i="1"/>
  <c r="N2034" i="1"/>
  <c r="N2048" i="1"/>
  <c r="N2062" i="1"/>
  <c r="N2076" i="1"/>
  <c r="N2090" i="1"/>
  <c r="N2104" i="1"/>
  <c r="N2118" i="1"/>
  <c r="N2132" i="1"/>
  <c r="N2146" i="1"/>
  <c r="N2160" i="1"/>
  <c r="N2174" i="1"/>
  <c r="N2188" i="1"/>
  <c r="N2202" i="1"/>
  <c r="N2216" i="1"/>
  <c r="N2230" i="1"/>
  <c r="N2244" i="1"/>
  <c r="N2258" i="1"/>
  <c r="N2272" i="1"/>
  <c r="N2286" i="1"/>
  <c r="N2300" i="1"/>
  <c r="N2314" i="1"/>
  <c r="N2328" i="1"/>
  <c r="N2342" i="1"/>
  <c r="N2356" i="1"/>
  <c r="N2370" i="1"/>
  <c r="N2384" i="1"/>
  <c r="N2398" i="1"/>
  <c r="N2412" i="1"/>
  <c r="N2426" i="1"/>
  <c r="N2440" i="1"/>
  <c r="N2454" i="1"/>
  <c r="N2468" i="1"/>
  <c r="N2482" i="1"/>
  <c r="N2496" i="1"/>
  <c r="N2510" i="1"/>
  <c r="N2524" i="1"/>
  <c r="N2538" i="1"/>
  <c r="N2552" i="1"/>
  <c r="N2566" i="1"/>
  <c r="N2580" i="1"/>
  <c r="N2594" i="1"/>
  <c r="N2608" i="1"/>
  <c r="N2622" i="1"/>
  <c r="N2636" i="1"/>
  <c r="N2650" i="1"/>
  <c r="N2664" i="1"/>
  <c r="N2678" i="1"/>
  <c r="N2692" i="1"/>
  <c r="N2706" i="1"/>
  <c r="N2720" i="1"/>
  <c r="N2734" i="1"/>
  <c r="N2748" i="1"/>
  <c r="N2762" i="1"/>
  <c r="N2776" i="1"/>
  <c r="N2790" i="1"/>
  <c r="N2804" i="1"/>
  <c r="N2818" i="1"/>
  <c r="N2832" i="1"/>
  <c r="N2846" i="1"/>
  <c r="N2860" i="1"/>
  <c r="N2874" i="1"/>
  <c r="N2888" i="1"/>
  <c r="N2902" i="1"/>
  <c r="N2916" i="1"/>
  <c r="N19" i="1"/>
  <c r="N61" i="1"/>
  <c r="N102" i="1"/>
  <c r="N143" i="1"/>
  <c r="N183" i="1"/>
  <c r="N221" i="1"/>
  <c r="N257" i="1"/>
  <c r="N298" i="1"/>
  <c r="N339" i="1"/>
  <c r="N379" i="1"/>
  <c r="N417" i="1"/>
  <c r="N453" i="1"/>
  <c r="N494" i="1"/>
  <c r="N535" i="1"/>
  <c r="N575" i="1"/>
  <c r="N613" i="1"/>
  <c r="N649" i="1"/>
  <c r="N690" i="1"/>
  <c r="N731" i="1"/>
  <c r="N771" i="1"/>
  <c r="N809" i="1"/>
  <c r="N845" i="1"/>
  <c r="N886" i="1"/>
  <c r="N927" i="1"/>
  <c r="N967" i="1"/>
  <c r="N1005" i="1"/>
  <c r="N1041" i="1"/>
  <c r="N1082" i="1"/>
  <c r="N1123" i="1"/>
  <c r="N1163" i="1"/>
  <c r="N1201" i="1"/>
  <c r="N1237" i="1"/>
  <c r="N1278" i="1"/>
  <c r="N1319" i="1"/>
  <c r="N1359" i="1"/>
  <c r="N1397" i="1"/>
  <c r="N1433" i="1"/>
  <c r="N1474" i="1"/>
  <c r="N1515" i="1"/>
  <c r="N1555" i="1"/>
  <c r="N1593" i="1"/>
  <c r="N1629" i="1"/>
  <c r="N1670" i="1"/>
  <c r="N1711" i="1"/>
  <c r="N1751" i="1"/>
  <c r="N1783" i="1"/>
  <c r="N1797" i="1"/>
  <c r="N1811" i="1"/>
  <c r="N1825" i="1"/>
  <c r="N1839" i="1"/>
  <c r="N1853" i="1"/>
  <c r="N1867" i="1"/>
  <c r="N1881" i="1"/>
  <c r="N1895" i="1"/>
  <c r="N1909" i="1"/>
  <c r="N1923" i="1"/>
  <c r="N1937" i="1"/>
  <c r="N1951" i="1"/>
  <c r="N1965" i="1"/>
  <c r="N1979" i="1"/>
  <c r="N1993" i="1"/>
  <c r="N2007" i="1"/>
  <c r="N2021" i="1"/>
  <c r="N2035" i="1"/>
  <c r="N2049" i="1"/>
  <c r="N2063" i="1"/>
  <c r="N2077" i="1"/>
  <c r="N2091" i="1"/>
  <c r="N2105" i="1"/>
  <c r="N2119" i="1"/>
  <c r="N2133" i="1"/>
  <c r="N2147" i="1"/>
  <c r="N2161" i="1"/>
  <c r="N2175" i="1"/>
  <c r="N2189" i="1"/>
  <c r="N2203" i="1"/>
  <c r="N2217" i="1"/>
  <c r="N2231" i="1"/>
  <c r="N2245" i="1"/>
  <c r="N2259" i="1"/>
  <c r="N2273" i="1"/>
  <c r="N2287" i="1"/>
  <c r="N2301" i="1"/>
  <c r="N2315" i="1"/>
  <c r="N2329" i="1"/>
  <c r="N2343" i="1"/>
  <c r="N2357" i="1"/>
  <c r="N2371" i="1"/>
  <c r="N2385" i="1"/>
  <c r="N2399" i="1"/>
  <c r="N2413" i="1"/>
  <c r="N2427" i="1"/>
  <c r="N2441" i="1"/>
  <c r="N2455" i="1"/>
  <c r="N2469" i="1"/>
  <c r="N2483" i="1"/>
  <c r="N2497" i="1"/>
  <c r="N2511" i="1"/>
  <c r="N2525" i="1"/>
  <c r="N2539" i="1"/>
  <c r="N2553" i="1"/>
  <c r="N2567" i="1"/>
  <c r="N2581" i="1"/>
  <c r="N2595" i="1"/>
  <c r="N2609" i="1"/>
  <c r="N2623" i="1"/>
  <c r="N2637" i="1"/>
  <c r="N2651" i="1"/>
  <c r="N2665" i="1"/>
  <c r="N2679" i="1"/>
  <c r="N2693" i="1"/>
  <c r="N2707" i="1"/>
  <c r="N2721" i="1"/>
  <c r="N2735" i="1"/>
  <c r="N2749" i="1"/>
  <c r="N2763" i="1"/>
  <c r="N2777" i="1"/>
  <c r="N2791" i="1"/>
  <c r="N2805" i="1"/>
  <c r="N2819" i="1"/>
  <c r="N2833" i="1"/>
  <c r="N2847" i="1"/>
  <c r="N2861" i="1"/>
  <c r="N2875" i="1"/>
  <c r="N2889" i="1"/>
  <c r="N2903" i="1"/>
  <c r="N2917" i="1"/>
  <c r="N25" i="1"/>
  <c r="N67" i="1"/>
  <c r="N103" i="1"/>
  <c r="N144" i="1"/>
  <c r="N185" i="1"/>
  <c r="N225" i="1"/>
  <c r="N263" i="1"/>
  <c r="N299" i="1"/>
  <c r="N340" i="1"/>
  <c r="N381" i="1"/>
  <c r="N421" i="1"/>
  <c r="N459" i="1"/>
  <c r="N495" i="1"/>
  <c r="N536" i="1"/>
  <c r="N577" i="1"/>
  <c r="N617" i="1"/>
  <c r="N655" i="1"/>
  <c r="N691" i="1"/>
  <c r="N732" i="1"/>
  <c r="N773" i="1"/>
  <c r="N813" i="1"/>
  <c r="N851" i="1"/>
  <c r="N887" i="1"/>
  <c r="N928" i="1"/>
  <c r="N969" i="1"/>
  <c r="N1009" i="1"/>
  <c r="N1047" i="1"/>
  <c r="N1083" i="1"/>
  <c r="N1124" i="1"/>
  <c r="N1165" i="1"/>
  <c r="N1205" i="1"/>
  <c r="N1243" i="1"/>
  <c r="N1279" i="1"/>
  <c r="N1320" i="1"/>
  <c r="N1361" i="1"/>
  <c r="N1401" i="1"/>
  <c r="N1439" i="1"/>
  <c r="N1475" i="1"/>
  <c r="N1516" i="1"/>
  <c r="N1557" i="1"/>
  <c r="N1597" i="1"/>
  <c r="N1635" i="1"/>
  <c r="N1671" i="1"/>
  <c r="N1712" i="1"/>
  <c r="N1753" i="1"/>
  <c r="N1784" i="1"/>
  <c r="N1798" i="1"/>
  <c r="N1812" i="1"/>
  <c r="N1826" i="1"/>
  <c r="N1840" i="1"/>
  <c r="N1854" i="1"/>
  <c r="N1868" i="1"/>
  <c r="N1882" i="1"/>
  <c r="N1896" i="1"/>
  <c r="N1910" i="1"/>
  <c r="N1924" i="1"/>
  <c r="N1938" i="1"/>
  <c r="N1952" i="1"/>
  <c r="N1966" i="1"/>
  <c r="N1980" i="1"/>
  <c r="N1994" i="1"/>
  <c r="N2008" i="1"/>
  <c r="N2022" i="1"/>
  <c r="N2036" i="1"/>
  <c r="N2050" i="1"/>
  <c r="N2064" i="1"/>
  <c r="N2078" i="1"/>
  <c r="N2092" i="1"/>
  <c r="N2106" i="1"/>
  <c r="N2120" i="1"/>
  <c r="N2134" i="1"/>
  <c r="N2148" i="1"/>
  <c r="N2162" i="1"/>
  <c r="N2176" i="1"/>
  <c r="N2190" i="1"/>
  <c r="N2204" i="1"/>
  <c r="N2218" i="1"/>
  <c r="N2232" i="1"/>
  <c r="N2246" i="1"/>
  <c r="N2260" i="1"/>
  <c r="N2274" i="1"/>
  <c r="N2288" i="1"/>
  <c r="N2302" i="1"/>
  <c r="N2316" i="1"/>
  <c r="N2330" i="1"/>
  <c r="N2344" i="1"/>
  <c r="N2358" i="1"/>
  <c r="N2372" i="1"/>
  <c r="N2386" i="1"/>
  <c r="N2400" i="1"/>
  <c r="N2414" i="1"/>
  <c r="N2428" i="1"/>
  <c r="N2442" i="1"/>
  <c r="N2456" i="1"/>
  <c r="N2470" i="1"/>
  <c r="N2484" i="1"/>
  <c r="N2498" i="1"/>
  <c r="N2512" i="1"/>
  <c r="N2526" i="1"/>
  <c r="N2540" i="1"/>
  <c r="N2554" i="1"/>
  <c r="N2568" i="1"/>
  <c r="N2582" i="1"/>
  <c r="N2596" i="1"/>
  <c r="N2610" i="1"/>
  <c r="N2624" i="1"/>
  <c r="N2638" i="1"/>
  <c r="N2652" i="1"/>
  <c r="N2666" i="1"/>
  <c r="N2680" i="1"/>
  <c r="N2694" i="1"/>
  <c r="N2708" i="1"/>
  <c r="N2722" i="1"/>
  <c r="N2736" i="1"/>
  <c r="N2750" i="1"/>
  <c r="N2764" i="1"/>
  <c r="N2778" i="1"/>
  <c r="N2792" i="1"/>
  <c r="N2806" i="1"/>
  <c r="N2820" i="1"/>
  <c r="N2834" i="1"/>
  <c r="N2848" i="1"/>
  <c r="N2862" i="1"/>
  <c r="N2876" i="1"/>
  <c r="N2890" i="1"/>
  <c r="N2904" i="1"/>
  <c r="N2918" i="1"/>
  <c r="N29" i="1"/>
  <c r="N71" i="1"/>
  <c r="N109" i="1"/>
  <c r="N145" i="1"/>
  <c r="N186" i="1"/>
  <c r="N227" i="1"/>
  <c r="N267" i="1"/>
  <c r="N305" i="1"/>
  <c r="N341" i="1"/>
  <c r="N382" i="1"/>
  <c r="N423" i="1"/>
  <c r="N463" i="1"/>
  <c r="N501" i="1"/>
  <c r="N537" i="1"/>
  <c r="N578" i="1"/>
  <c r="N619" i="1"/>
  <c r="N659" i="1"/>
  <c r="N697" i="1"/>
  <c r="N733" i="1"/>
  <c r="N774" i="1"/>
  <c r="N815" i="1"/>
  <c r="N855" i="1"/>
  <c r="N893" i="1"/>
  <c r="N929" i="1"/>
  <c r="N970" i="1"/>
  <c r="N1011" i="1"/>
  <c r="N1051" i="1"/>
  <c r="N1089" i="1"/>
  <c r="N1125" i="1"/>
  <c r="N1166" i="1"/>
  <c r="N1207" i="1"/>
  <c r="N1247" i="1"/>
  <c r="N1285" i="1"/>
  <c r="N1321" i="1"/>
  <c r="N1362" i="1"/>
  <c r="N1403" i="1"/>
  <c r="N1443" i="1"/>
  <c r="N1481" i="1"/>
  <c r="N1517" i="1"/>
  <c r="N1558" i="1"/>
  <c r="N1599" i="1"/>
  <c r="N1639" i="1"/>
  <c r="N1677" i="1"/>
  <c r="N1713" i="1"/>
  <c r="N1754" i="1"/>
  <c r="N1785" i="1"/>
  <c r="N1799" i="1"/>
  <c r="N1813" i="1"/>
  <c r="N1827" i="1"/>
  <c r="N1841" i="1"/>
  <c r="N1855" i="1"/>
  <c r="N1869" i="1"/>
  <c r="N1883" i="1"/>
  <c r="N1897" i="1"/>
  <c r="N1911" i="1"/>
  <c r="N1925" i="1"/>
  <c r="N1939" i="1"/>
  <c r="N1953" i="1"/>
  <c r="N1967" i="1"/>
  <c r="N1981" i="1"/>
  <c r="N1995" i="1"/>
  <c r="N2009" i="1"/>
  <c r="N2023" i="1"/>
  <c r="N2037" i="1"/>
  <c r="N2051" i="1"/>
  <c r="N2065" i="1"/>
  <c r="N2079" i="1"/>
  <c r="N2093" i="1"/>
  <c r="N2107" i="1"/>
  <c r="N2121" i="1"/>
  <c r="N2135" i="1"/>
  <c r="N2149" i="1"/>
  <c r="N2163" i="1"/>
  <c r="N2177" i="1"/>
  <c r="N2191" i="1"/>
  <c r="N2205" i="1"/>
  <c r="N2219" i="1"/>
  <c r="N2233" i="1"/>
  <c r="N2247" i="1"/>
  <c r="N2261" i="1"/>
  <c r="N2275" i="1"/>
  <c r="N2289" i="1"/>
  <c r="N2303" i="1"/>
  <c r="N2317" i="1"/>
  <c r="N2331" i="1"/>
  <c r="N2345" i="1"/>
  <c r="N2359" i="1"/>
  <c r="N2373" i="1"/>
  <c r="N2387" i="1"/>
  <c r="N2401" i="1"/>
  <c r="N2415" i="1"/>
  <c r="N2429" i="1"/>
  <c r="N2443" i="1"/>
  <c r="N2457" i="1"/>
  <c r="N2471" i="1"/>
  <c r="N2485" i="1"/>
  <c r="N2499" i="1"/>
  <c r="N2513" i="1"/>
  <c r="N2527" i="1"/>
  <c r="N2541" i="1"/>
  <c r="N2555" i="1"/>
  <c r="N2569" i="1"/>
  <c r="N2583" i="1"/>
  <c r="N2597" i="1"/>
  <c r="N2611" i="1"/>
  <c r="N2625" i="1"/>
  <c r="N2639" i="1"/>
  <c r="N2653" i="1"/>
  <c r="N2667" i="1"/>
  <c r="N2681" i="1"/>
  <c r="N2695" i="1"/>
  <c r="N2709" i="1"/>
  <c r="N2723" i="1"/>
  <c r="N2737" i="1"/>
  <c r="N2751" i="1"/>
  <c r="N2765" i="1"/>
  <c r="N2779" i="1"/>
  <c r="N2793" i="1"/>
  <c r="N2807" i="1"/>
  <c r="N2821" i="1"/>
  <c r="N2835" i="1"/>
  <c r="N2849" i="1"/>
  <c r="N2863" i="1"/>
  <c r="N2877" i="1"/>
  <c r="N2891" i="1"/>
  <c r="N2905" i="1"/>
  <c r="N2919" i="1"/>
  <c r="N32" i="1"/>
  <c r="N73" i="1"/>
  <c r="N113" i="1"/>
  <c r="N151" i="1"/>
  <c r="N187" i="1"/>
  <c r="N228" i="1"/>
  <c r="N269" i="1"/>
  <c r="N309" i="1"/>
  <c r="N347" i="1"/>
  <c r="N383" i="1"/>
  <c r="N424" i="1"/>
  <c r="N465" i="1"/>
  <c r="N505" i="1"/>
  <c r="N543" i="1"/>
  <c r="N579" i="1"/>
  <c r="N620" i="1"/>
  <c r="N661" i="1"/>
  <c r="N701" i="1"/>
  <c r="N739" i="1"/>
  <c r="N775" i="1"/>
  <c r="N816" i="1"/>
  <c r="N857" i="1"/>
  <c r="N897" i="1"/>
  <c r="N935" i="1"/>
  <c r="N971" i="1"/>
  <c r="N1012" i="1"/>
  <c r="N1053" i="1"/>
  <c r="N1093" i="1"/>
  <c r="N1131" i="1"/>
  <c r="N1167" i="1"/>
  <c r="N1208" i="1"/>
  <c r="N1249" i="1"/>
  <c r="N1289" i="1"/>
  <c r="N1327" i="1"/>
  <c r="N1363" i="1"/>
  <c r="N1404" i="1"/>
  <c r="N1445" i="1"/>
  <c r="N1485" i="1"/>
  <c r="N1523" i="1"/>
  <c r="N1559" i="1"/>
  <c r="N1600" i="1"/>
  <c r="N1641" i="1"/>
  <c r="N1681" i="1"/>
  <c r="N1719" i="1"/>
  <c r="N1755" i="1"/>
  <c r="N1786" i="1"/>
  <c r="N1800" i="1"/>
  <c r="N1814" i="1"/>
  <c r="N1828" i="1"/>
  <c r="N1842" i="1"/>
  <c r="N1856" i="1"/>
  <c r="N1870" i="1"/>
  <c r="N1884" i="1"/>
  <c r="N1898" i="1"/>
  <c r="N1912" i="1"/>
  <c r="N1926" i="1"/>
  <c r="N1940" i="1"/>
  <c r="N1954" i="1"/>
  <c r="N1968" i="1"/>
  <c r="N1982" i="1"/>
  <c r="N1996" i="1"/>
  <c r="N2010" i="1"/>
  <c r="N2024" i="1"/>
  <c r="N2038" i="1"/>
  <c r="N2052" i="1"/>
  <c r="N2066" i="1"/>
  <c r="N2080" i="1"/>
  <c r="N2094" i="1"/>
  <c r="N2108" i="1"/>
  <c r="N2122" i="1"/>
  <c r="N2136" i="1"/>
  <c r="N2150" i="1"/>
  <c r="N2164" i="1"/>
  <c r="N2178" i="1"/>
  <c r="N2192" i="1"/>
  <c r="N2206" i="1"/>
  <c r="N2220" i="1"/>
  <c r="N2234" i="1"/>
  <c r="N2248" i="1"/>
  <c r="N2262" i="1"/>
  <c r="N2276" i="1"/>
  <c r="N2290" i="1"/>
  <c r="N2304" i="1"/>
  <c r="N2318" i="1"/>
  <c r="N2332" i="1"/>
  <c r="N2346" i="1"/>
  <c r="N2360" i="1"/>
  <c r="N2374" i="1"/>
  <c r="N2388" i="1"/>
  <c r="N2402" i="1"/>
  <c r="N2416" i="1"/>
  <c r="N2430" i="1"/>
  <c r="N2444" i="1"/>
  <c r="N2458" i="1"/>
  <c r="N2472" i="1"/>
  <c r="N2486" i="1"/>
  <c r="N2500" i="1"/>
  <c r="N2514" i="1"/>
  <c r="N2528" i="1"/>
  <c r="N2542" i="1"/>
  <c r="N2556" i="1"/>
  <c r="N2570" i="1"/>
  <c r="N2584" i="1"/>
  <c r="N2598" i="1"/>
  <c r="N2612" i="1"/>
  <c r="N2626" i="1"/>
  <c r="N2640" i="1"/>
  <c r="N2654" i="1"/>
  <c r="N2668" i="1"/>
  <c r="N2682" i="1"/>
  <c r="N2696" i="1"/>
  <c r="N2710" i="1"/>
  <c r="N2724" i="1"/>
  <c r="N2738" i="1"/>
  <c r="N2752" i="1"/>
  <c r="N2766" i="1"/>
  <c r="N2780" i="1"/>
  <c r="N2794" i="1"/>
  <c r="N2808" i="1"/>
  <c r="N2822" i="1"/>
  <c r="N2836" i="1"/>
  <c r="N2850" i="1"/>
  <c r="N2864" i="1"/>
  <c r="N2878" i="1"/>
  <c r="N2892" i="1"/>
  <c r="N2906" i="1"/>
  <c r="N2920" i="1"/>
  <c r="N2934" i="1"/>
  <c r="N33" i="1"/>
  <c r="N74" i="1"/>
  <c r="N115" i="1"/>
  <c r="N155" i="1"/>
  <c r="N193" i="1"/>
  <c r="N229" i="1"/>
  <c r="N270" i="1"/>
  <c r="N311" i="1"/>
  <c r="N351" i="1"/>
  <c r="N389" i="1"/>
  <c r="N425" i="1"/>
  <c r="N466" i="1"/>
  <c r="N507" i="1"/>
  <c r="N547" i="1"/>
  <c r="N585" i="1"/>
  <c r="N621" i="1"/>
  <c r="N662" i="1"/>
  <c r="N703" i="1"/>
  <c r="N743" i="1"/>
  <c r="N781" i="1"/>
  <c r="N817" i="1"/>
  <c r="N858" i="1"/>
  <c r="N899" i="1"/>
  <c r="N939" i="1"/>
  <c r="N977" i="1"/>
  <c r="N1013" i="1"/>
  <c r="N1054" i="1"/>
  <c r="N1095" i="1"/>
  <c r="N1135" i="1"/>
  <c r="N1173" i="1"/>
  <c r="N1209" i="1"/>
  <c r="N1250" i="1"/>
  <c r="N1291" i="1"/>
  <c r="N1331" i="1"/>
  <c r="N1369" i="1"/>
  <c r="N1405" i="1"/>
  <c r="N1446" i="1"/>
  <c r="N1487" i="1"/>
  <c r="N1527" i="1"/>
  <c r="N1565" i="1"/>
  <c r="N1601" i="1"/>
  <c r="N1642" i="1"/>
  <c r="N1683" i="1"/>
  <c r="N1723" i="1"/>
  <c r="N1761" i="1"/>
  <c r="N1787" i="1"/>
  <c r="N1801" i="1"/>
  <c r="N1815" i="1"/>
  <c r="N1829" i="1"/>
  <c r="N1843" i="1"/>
  <c r="N1857" i="1"/>
  <c r="N1871" i="1"/>
  <c r="N1885" i="1"/>
  <c r="N1899" i="1"/>
  <c r="N1913" i="1"/>
  <c r="N1927" i="1"/>
  <c r="N1941" i="1"/>
  <c r="N1955" i="1"/>
  <c r="N1969" i="1"/>
  <c r="N1983" i="1"/>
  <c r="N1997" i="1"/>
  <c r="N2011" i="1"/>
  <c r="N2025" i="1"/>
  <c r="N2039" i="1"/>
  <c r="N2053" i="1"/>
  <c r="N2067" i="1"/>
  <c r="N2081" i="1"/>
  <c r="N2095" i="1"/>
  <c r="N2109" i="1"/>
  <c r="N2123" i="1"/>
  <c r="N2137" i="1"/>
  <c r="N2151" i="1"/>
  <c r="N2165" i="1"/>
  <c r="N2179" i="1"/>
  <c r="N2193" i="1"/>
  <c r="N2207" i="1"/>
  <c r="N2221" i="1"/>
  <c r="N2235" i="1"/>
  <c r="N2249" i="1"/>
  <c r="N2263" i="1"/>
  <c r="N2277" i="1"/>
  <c r="N2291" i="1"/>
  <c r="N2305" i="1"/>
  <c r="N2319" i="1"/>
  <c r="N2333" i="1"/>
  <c r="N2347" i="1"/>
  <c r="N2361" i="1"/>
  <c r="N2375" i="1"/>
  <c r="N2389" i="1"/>
  <c r="N2403" i="1"/>
  <c r="N2417" i="1"/>
  <c r="N2431" i="1"/>
  <c r="N2445" i="1"/>
  <c r="N2459" i="1"/>
  <c r="N2473" i="1"/>
  <c r="N2487" i="1"/>
  <c r="N2501" i="1"/>
  <c r="N2515" i="1"/>
  <c r="N2529" i="1"/>
  <c r="N2543" i="1"/>
  <c r="N2557" i="1"/>
  <c r="N2571" i="1"/>
  <c r="N2585" i="1"/>
  <c r="N2599" i="1"/>
  <c r="N2613" i="1"/>
  <c r="N2627" i="1"/>
  <c r="N2641" i="1"/>
  <c r="N2655" i="1"/>
  <c r="N2669" i="1"/>
  <c r="N2683" i="1"/>
  <c r="N2697" i="1"/>
  <c r="N2711" i="1"/>
  <c r="N2725" i="1"/>
  <c r="N2739" i="1"/>
  <c r="N2753" i="1"/>
  <c r="N2767" i="1"/>
  <c r="N2781" i="1"/>
  <c r="N2795" i="1"/>
  <c r="N2809" i="1"/>
  <c r="N2823" i="1"/>
  <c r="N2837" i="1"/>
  <c r="N2851" i="1"/>
  <c r="N2865" i="1"/>
  <c r="N2879" i="1"/>
  <c r="N2893" i="1"/>
  <c r="N2907" i="1"/>
  <c r="N2921" i="1"/>
  <c r="N39" i="1"/>
  <c r="N75" i="1"/>
  <c r="N116" i="1"/>
  <c r="N157" i="1"/>
  <c r="N197" i="1"/>
  <c r="N235" i="1"/>
  <c r="N271" i="1"/>
  <c r="N312" i="1"/>
  <c r="N353" i="1"/>
  <c r="N393" i="1"/>
  <c r="N431" i="1"/>
  <c r="N467" i="1"/>
  <c r="N508" i="1"/>
  <c r="N549" i="1"/>
  <c r="N589" i="1"/>
  <c r="N627" i="1"/>
  <c r="N663" i="1"/>
  <c r="N704" i="1"/>
  <c r="N745" i="1"/>
  <c r="N785" i="1"/>
  <c r="N823" i="1"/>
  <c r="N859" i="1"/>
  <c r="N900" i="1"/>
  <c r="N941" i="1"/>
  <c r="N981" i="1"/>
  <c r="N1019" i="1"/>
  <c r="N1055" i="1"/>
  <c r="N1096" i="1"/>
  <c r="N1137" i="1"/>
  <c r="N1177" i="1"/>
  <c r="N1215" i="1"/>
  <c r="N1251" i="1"/>
  <c r="N1292" i="1"/>
  <c r="N1333" i="1"/>
  <c r="N1373" i="1"/>
  <c r="N1411" i="1"/>
  <c r="N1447" i="1"/>
  <c r="N1488" i="1"/>
  <c r="N1529" i="1"/>
  <c r="N1569" i="1"/>
  <c r="N1607" i="1"/>
  <c r="N1643" i="1"/>
  <c r="N1684" i="1"/>
  <c r="N1725" i="1"/>
  <c r="N1765" i="1"/>
  <c r="N1788" i="1"/>
  <c r="N1802" i="1"/>
  <c r="N1816" i="1"/>
  <c r="N1830" i="1"/>
  <c r="N1844" i="1"/>
  <c r="N1858" i="1"/>
  <c r="N1872" i="1"/>
  <c r="N1886" i="1"/>
  <c r="N1900" i="1"/>
  <c r="N1914" i="1"/>
  <c r="N1928" i="1"/>
  <c r="N1942" i="1"/>
  <c r="N1956" i="1"/>
  <c r="N1970" i="1"/>
  <c r="N1984" i="1"/>
  <c r="N1998" i="1"/>
  <c r="N2012" i="1"/>
  <c r="N2026" i="1"/>
  <c r="N2040" i="1"/>
  <c r="N2054" i="1"/>
  <c r="N2068" i="1"/>
  <c r="N2082" i="1"/>
  <c r="N2096" i="1"/>
  <c r="N2110" i="1"/>
  <c r="N2124" i="1"/>
  <c r="N2138" i="1"/>
  <c r="N2152" i="1"/>
  <c r="N2166" i="1"/>
  <c r="N2180" i="1"/>
  <c r="N2194" i="1"/>
  <c r="N2208" i="1"/>
  <c r="N2222" i="1"/>
  <c r="N2236" i="1"/>
  <c r="N2250" i="1"/>
  <c r="N2264" i="1"/>
  <c r="N2278" i="1"/>
  <c r="N2292" i="1"/>
  <c r="N2306" i="1"/>
  <c r="N2320" i="1"/>
  <c r="N2334" i="1"/>
  <c r="N2348" i="1"/>
  <c r="N2362" i="1"/>
  <c r="N2376" i="1"/>
  <c r="N2390" i="1"/>
  <c r="N2404" i="1"/>
  <c r="N2418" i="1"/>
  <c r="N2432" i="1"/>
  <c r="N2446" i="1"/>
  <c r="N2460" i="1"/>
  <c r="N2474" i="1"/>
  <c r="N2488" i="1"/>
  <c r="N2502" i="1"/>
  <c r="N2516" i="1"/>
  <c r="N2530" i="1"/>
  <c r="N2544" i="1"/>
  <c r="N2558" i="1"/>
  <c r="N2572" i="1"/>
  <c r="N2586" i="1"/>
  <c r="N2600" i="1"/>
  <c r="N2614" i="1"/>
  <c r="N2628" i="1"/>
  <c r="N2642" i="1"/>
  <c r="N2656" i="1"/>
  <c r="N2670" i="1"/>
  <c r="N2684" i="1"/>
  <c r="N2698" i="1"/>
  <c r="N2712" i="1"/>
  <c r="N2726" i="1"/>
  <c r="N2740" i="1"/>
  <c r="N2754" i="1"/>
  <c r="N2768" i="1"/>
  <c r="N2782" i="1"/>
  <c r="N2796" i="1"/>
  <c r="N2810" i="1"/>
  <c r="N2824" i="1"/>
  <c r="N2838" i="1"/>
  <c r="N2852" i="1"/>
  <c r="N2866" i="1"/>
  <c r="N2880" i="1"/>
  <c r="N2894" i="1"/>
  <c r="N2908" i="1"/>
  <c r="N2922" i="1"/>
  <c r="N43" i="1"/>
  <c r="N81" i="1"/>
  <c r="N117" i="1"/>
  <c r="N158" i="1"/>
  <c r="N199" i="1"/>
  <c r="N239" i="1"/>
  <c r="N277" i="1"/>
  <c r="N313" i="1"/>
  <c r="N354" i="1"/>
  <c r="N395" i="1"/>
  <c r="N435" i="1"/>
  <c r="N473" i="1"/>
  <c r="N509" i="1"/>
  <c r="N550" i="1"/>
  <c r="N591" i="1"/>
  <c r="N631" i="1"/>
  <c r="N669" i="1"/>
  <c r="N705" i="1"/>
  <c r="N746" i="1"/>
  <c r="N787" i="1"/>
  <c r="N827" i="1"/>
  <c r="N865" i="1"/>
  <c r="N901" i="1"/>
  <c r="N942" i="1"/>
  <c r="N983" i="1"/>
  <c r="N1023" i="1"/>
  <c r="N1061" i="1"/>
  <c r="N1097" i="1"/>
  <c r="N1138" i="1"/>
  <c r="N1179" i="1"/>
  <c r="N1219" i="1"/>
  <c r="N1257" i="1"/>
  <c r="N1293" i="1"/>
  <c r="N1334" i="1"/>
  <c r="N1375" i="1"/>
  <c r="N1415" i="1"/>
  <c r="N1453" i="1"/>
  <c r="N1489" i="1"/>
  <c r="N1530" i="1"/>
  <c r="N1571" i="1"/>
  <c r="N1611" i="1"/>
  <c r="N1649" i="1"/>
  <c r="N1685" i="1"/>
  <c r="N1726" i="1"/>
  <c r="N1767" i="1"/>
  <c r="N1789" i="1"/>
  <c r="N1803" i="1"/>
  <c r="N1817" i="1"/>
  <c r="N1831" i="1"/>
  <c r="N1845" i="1"/>
  <c r="N1859" i="1"/>
  <c r="N1873" i="1"/>
  <c r="N1887" i="1"/>
  <c r="N1901" i="1"/>
  <c r="N1915" i="1"/>
  <c r="N1929" i="1"/>
  <c r="N1943" i="1"/>
  <c r="N1957" i="1"/>
  <c r="N1971" i="1"/>
  <c r="N1985" i="1"/>
  <c r="N1999" i="1"/>
  <c r="N2013" i="1"/>
  <c r="N2027" i="1"/>
  <c r="N2041" i="1"/>
  <c r="N2055" i="1"/>
  <c r="N2069" i="1"/>
  <c r="N2083" i="1"/>
  <c r="N2097" i="1"/>
  <c r="N2111" i="1"/>
  <c r="N2125" i="1"/>
  <c r="N2139" i="1"/>
  <c r="N2153" i="1"/>
  <c r="N2167" i="1"/>
  <c r="N2181" i="1"/>
  <c r="N2195" i="1"/>
  <c r="N2209" i="1"/>
  <c r="N2223" i="1"/>
  <c r="N2237" i="1"/>
  <c r="N2251" i="1"/>
  <c r="N2265" i="1"/>
  <c r="N2279" i="1"/>
  <c r="N2293" i="1"/>
  <c r="N2307" i="1"/>
  <c r="N2321" i="1"/>
  <c r="N2335" i="1"/>
  <c r="N2349" i="1"/>
  <c r="N2363" i="1"/>
  <c r="N2377" i="1"/>
  <c r="N2391" i="1"/>
  <c r="N2405" i="1"/>
  <c r="N2419" i="1"/>
  <c r="N2433" i="1"/>
  <c r="N2447" i="1"/>
  <c r="N2461" i="1"/>
  <c r="N2475" i="1"/>
  <c r="N2489" i="1"/>
  <c r="N2503" i="1"/>
  <c r="N2517" i="1"/>
  <c r="N2531" i="1"/>
  <c r="N2545" i="1"/>
  <c r="N2559" i="1"/>
  <c r="N2573" i="1"/>
  <c r="N2587" i="1"/>
  <c r="N2601" i="1"/>
  <c r="N2615" i="1"/>
  <c r="N2629" i="1"/>
  <c r="N2643" i="1"/>
  <c r="N2657" i="1"/>
  <c r="N2671" i="1"/>
  <c r="N2685" i="1"/>
  <c r="N2699" i="1"/>
  <c r="N2713" i="1"/>
  <c r="N2727" i="1"/>
  <c r="N2741" i="1"/>
  <c r="N2755" i="1"/>
  <c r="N2769" i="1"/>
  <c r="N2783" i="1"/>
  <c r="N2797" i="1"/>
  <c r="N2811" i="1"/>
  <c r="N2825" i="1"/>
  <c r="N2839" i="1"/>
  <c r="N2853" i="1"/>
  <c r="N2867" i="1"/>
  <c r="N2881" i="1"/>
  <c r="N2895" i="1"/>
  <c r="N2909" i="1"/>
  <c r="N2923" i="1"/>
  <c r="N45" i="1"/>
  <c r="N85" i="1"/>
  <c r="N123" i="1"/>
  <c r="N159" i="1"/>
  <c r="N200" i="1"/>
  <c r="N241" i="1"/>
  <c r="N281" i="1"/>
  <c r="N319" i="1"/>
  <c r="N355" i="1"/>
  <c r="N396" i="1"/>
  <c r="N437" i="1"/>
  <c r="N477" i="1"/>
  <c r="N515" i="1"/>
  <c r="N551" i="1"/>
  <c r="N592" i="1"/>
  <c r="N633" i="1"/>
  <c r="N673" i="1"/>
  <c r="N711" i="1"/>
  <c r="N747" i="1"/>
  <c r="N788" i="1"/>
  <c r="N829" i="1"/>
  <c r="N869" i="1"/>
  <c r="N907" i="1"/>
  <c r="N943" i="1"/>
  <c r="N984" i="1"/>
  <c r="N1025" i="1"/>
  <c r="N1065" i="1"/>
  <c r="N1103" i="1"/>
  <c r="N1139" i="1"/>
  <c r="N1180" i="1"/>
  <c r="N1221" i="1"/>
  <c r="N1261" i="1"/>
  <c r="N1299" i="1"/>
  <c r="N1335" i="1"/>
  <c r="N1376" i="1"/>
  <c r="N1417" i="1"/>
  <c r="N1457" i="1"/>
  <c r="N1495" i="1"/>
  <c r="N1531" i="1"/>
  <c r="N1572" i="1"/>
  <c r="N1613" i="1"/>
  <c r="N1653" i="1"/>
  <c r="N1691" i="1"/>
  <c r="N1727" i="1"/>
  <c r="N1768" i="1"/>
  <c r="N1790" i="1"/>
  <c r="N1804" i="1"/>
  <c r="N1818" i="1"/>
  <c r="N1832" i="1"/>
  <c r="N1846" i="1"/>
  <c r="N1860" i="1"/>
  <c r="N1874" i="1"/>
  <c r="N1888" i="1"/>
  <c r="N1902" i="1"/>
  <c r="N1916" i="1"/>
  <c r="N1930" i="1"/>
  <c r="N1944" i="1"/>
  <c r="N1958" i="1"/>
  <c r="N1972" i="1"/>
  <c r="N1986" i="1"/>
  <c r="N2000" i="1"/>
  <c r="N2014" i="1"/>
  <c r="N2028" i="1"/>
  <c r="N2042" i="1"/>
  <c r="N2056" i="1"/>
  <c r="N2070" i="1"/>
  <c r="N2084" i="1"/>
  <c r="N2098" i="1"/>
  <c r="N2112" i="1"/>
  <c r="N2126" i="1"/>
  <c r="N2140" i="1"/>
  <c r="N2154" i="1"/>
  <c r="N2168" i="1"/>
  <c r="N2182" i="1"/>
  <c r="N2196" i="1"/>
  <c r="N2210" i="1"/>
  <c r="N2224" i="1"/>
  <c r="N2238" i="1"/>
  <c r="N2252" i="1"/>
  <c r="N2266" i="1"/>
  <c r="N2280" i="1"/>
  <c r="N2294" i="1"/>
  <c r="N2308" i="1"/>
  <c r="N2322" i="1"/>
  <c r="N2336" i="1"/>
  <c r="N2350" i="1"/>
  <c r="N2364" i="1"/>
  <c r="N2378" i="1"/>
  <c r="N2392" i="1"/>
  <c r="N2406" i="1"/>
  <c r="N2420" i="1"/>
  <c r="N2434" i="1"/>
  <c r="N2448" i="1"/>
  <c r="N2462" i="1"/>
  <c r="N2476" i="1"/>
  <c r="N2490" i="1"/>
  <c r="N2504" i="1"/>
  <c r="N2518" i="1"/>
  <c r="N2532" i="1"/>
  <c r="N2546" i="1"/>
  <c r="N2560" i="1"/>
  <c r="N2574" i="1"/>
  <c r="N2588" i="1"/>
  <c r="N2602" i="1"/>
  <c r="N2616" i="1"/>
  <c r="N2630" i="1"/>
  <c r="N2644" i="1"/>
  <c r="N2658" i="1"/>
  <c r="N2672" i="1"/>
  <c r="N2686" i="1"/>
  <c r="N2700" i="1"/>
  <c r="N2714" i="1"/>
  <c r="N2728" i="1"/>
  <c r="N2742" i="1"/>
  <c r="N2756" i="1"/>
  <c r="N2770" i="1"/>
  <c r="N2784" i="1"/>
  <c r="N2798" i="1"/>
  <c r="N2812" i="1"/>
  <c r="N2826" i="1"/>
  <c r="N2840" i="1"/>
  <c r="N2854" i="1"/>
  <c r="N2868" i="1"/>
  <c r="N2882" i="1"/>
  <c r="N2896" i="1"/>
  <c r="N2910" i="1"/>
  <c r="N2924" i="1"/>
  <c r="N46" i="1"/>
  <c r="N87" i="1"/>
  <c r="N47" i="1"/>
  <c r="N169" i="1"/>
  <c r="N283" i="1"/>
  <c r="N369" i="1"/>
  <c r="N487" i="1"/>
  <c r="N603" i="1"/>
  <c r="N717" i="1"/>
  <c r="N830" i="1"/>
  <c r="N921" i="1"/>
  <c r="N1037" i="1"/>
  <c r="N1151" i="1"/>
  <c r="N1264" i="1"/>
  <c r="N1377" i="1"/>
  <c r="N1471" i="1"/>
  <c r="N1585" i="1"/>
  <c r="N1698" i="1"/>
  <c r="N1792" i="1"/>
  <c r="N1833" i="1"/>
  <c r="N1865" i="1"/>
  <c r="N1906" i="1"/>
  <c r="N1947" i="1"/>
  <c r="N1988" i="1"/>
  <c r="N2029" i="1"/>
  <c r="N2061" i="1"/>
  <c r="N2102" i="1"/>
  <c r="N2143" i="1"/>
  <c r="N2184" i="1"/>
  <c r="N2225" i="1"/>
  <c r="N2257" i="1"/>
  <c r="N2298" i="1"/>
  <c r="N2339" i="1"/>
  <c r="N2380" i="1"/>
  <c r="N2421" i="1"/>
  <c r="N2453" i="1"/>
  <c r="N2494" i="1"/>
  <c r="N2535" i="1"/>
  <c r="N2576" i="1"/>
  <c r="N2617" i="1"/>
  <c r="N2649" i="1"/>
  <c r="N2690" i="1"/>
  <c r="N2731" i="1"/>
  <c r="N2772" i="1"/>
  <c r="N2813" i="1"/>
  <c r="N2845" i="1"/>
  <c r="N2886" i="1"/>
  <c r="N2927" i="1"/>
  <c r="N2942" i="1"/>
  <c r="N2956" i="1"/>
  <c r="N2970" i="1"/>
  <c r="N2984" i="1"/>
  <c r="N2998" i="1"/>
  <c r="N3012" i="1"/>
  <c r="N3026" i="1"/>
  <c r="N3040" i="1"/>
  <c r="N3054" i="1"/>
  <c r="N3068" i="1"/>
  <c r="N3082" i="1"/>
  <c r="N3096" i="1"/>
  <c r="N3110" i="1"/>
  <c r="N3124" i="1"/>
  <c r="N3138" i="1"/>
  <c r="N3152" i="1"/>
  <c r="N3166" i="1"/>
  <c r="N3180" i="1"/>
  <c r="N3194" i="1"/>
  <c r="N3208" i="1"/>
  <c r="N3222" i="1"/>
  <c r="N3236" i="1"/>
  <c r="N3250" i="1"/>
  <c r="N3264" i="1"/>
  <c r="N3278" i="1"/>
  <c r="N3292" i="1"/>
  <c r="N3306" i="1"/>
  <c r="N3320" i="1"/>
  <c r="N3334" i="1"/>
  <c r="N3348" i="1"/>
  <c r="N3362" i="1"/>
  <c r="N3376" i="1"/>
  <c r="N3390" i="1"/>
  <c r="N3404" i="1"/>
  <c r="N3418" i="1"/>
  <c r="N3432" i="1"/>
  <c r="N3446" i="1"/>
  <c r="N3460" i="1"/>
  <c r="N3474" i="1"/>
  <c r="N3488" i="1"/>
  <c r="N3502" i="1"/>
  <c r="N3516" i="1"/>
  <c r="N3530" i="1"/>
  <c r="N3544" i="1"/>
  <c r="N3558" i="1"/>
  <c r="N3572" i="1"/>
  <c r="N3586" i="1"/>
  <c r="N3600" i="1"/>
  <c r="N3614" i="1"/>
  <c r="N3628" i="1"/>
  <c r="N3642" i="1"/>
  <c r="N3656" i="1"/>
  <c r="N3670" i="1"/>
  <c r="N3684" i="1"/>
  <c r="N3698" i="1"/>
  <c r="N3712" i="1"/>
  <c r="N3726" i="1"/>
  <c r="N3740" i="1"/>
  <c r="N3754" i="1"/>
  <c r="N3768" i="1"/>
  <c r="N3782" i="1"/>
  <c r="N3796" i="1"/>
  <c r="N3810" i="1"/>
  <c r="N3824" i="1"/>
  <c r="N3838" i="1"/>
  <c r="N3852" i="1"/>
  <c r="N3866" i="1"/>
  <c r="N3880" i="1"/>
  <c r="N3894" i="1"/>
  <c r="N3908" i="1"/>
  <c r="N3922" i="1"/>
  <c r="N3936" i="1"/>
  <c r="N3950" i="1"/>
  <c r="N3964" i="1"/>
  <c r="N3978" i="1"/>
  <c r="N3992" i="1"/>
  <c r="N4006" i="1"/>
  <c r="N4020" i="1"/>
  <c r="N4034" i="1"/>
  <c r="N4048" i="1"/>
  <c r="N4062" i="1"/>
  <c r="N4076" i="1"/>
  <c r="N4090" i="1"/>
  <c r="N4104" i="1"/>
  <c r="N4118" i="1"/>
  <c r="N4132" i="1"/>
  <c r="N4146" i="1"/>
  <c r="N4160" i="1"/>
  <c r="N4174" i="1"/>
  <c r="N4188" i="1"/>
  <c r="N4202" i="1"/>
  <c r="N4216" i="1"/>
  <c r="N4230" i="1"/>
  <c r="N4244" i="1"/>
  <c r="N4258" i="1"/>
  <c r="N4272" i="1"/>
  <c r="N4286" i="1"/>
  <c r="N4300" i="1"/>
  <c r="N4314" i="1"/>
  <c r="N4328" i="1"/>
  <c r="N4342" i="1"/>
  <c r="N4356" i="1"/>
  <c r="N4370" i="1"/>
  <c r="N4384" i="1"/>
  <c r="N4398" i="1"/>
  <c r="N4412" i="1"/>
  <c r="N4426" i="1"/>
  <c r="N4440" i="1"/>
  <c r="N4454" i="1"/>
  <c r="N4468" i="1"/>
  <c r="N4482" i="1"/>
  <c r="N4496" i="1"/>
  <c r="N4510" i="1"/>
  <c r="N4524" i="1"/>
  <c r="N4538" i="1"/>
  <c r="N4552" i="1"/>
  <c r="N4566" i="1"/>
  <c r="N4580" i="1"/>
  <c r="N4594" i="1"/>
  <c r="N4608" i="1"/>
  <c r="N4622" i="1"/>
  <c r="N4636" i="1"/>
  <c r="N4650" i="1"/>
  <c r="N4664" i="1"/>
  <c r="N4678" i="1"/>
  <c r="N4692" i="1"/>
  <c r="N4706" i="1"/>
  <c r="N4720" i="1"/>
  <c r="N4734" i="1"/>
  <c r="N4748" i="1"/>
  <c r="N4762" i="1"/>
  <c r="N4776" i="1"/>
  <c r="N4790" i="1"/>
  <c r="N4804" i="1"/>
  <c r="N4818" i="1"/>
  <c r="N4832" i="1"/>
  <c r="N4846" i="1"/>
  <c r="N4860" i="1"/>
  <c r="N4874" i="1"/>
  <c r="N4888" i="1"/>
  <c r="N4902" i="1"/>
  <c r="N4916" i="1"/>
  <c r="N4930" i="1"/>
  <c r="N4944" i="1"/>
  <c r="N4958" i="1"/>
  <c r="N4972" i="1"/>
  <c r="N4986" i="1"/>
  <c r="N5000" i="1"/>
  <c r="N5014" i="1"/>
  <c r="N5028" i="1"/>
  <c r="N5042" i="1"/>
  <c r="N5056" i="1"/>
  <c r="N5070" i="1"/>
  <c r="N5084" i="1"/>
  <c r="N5098" i="1"/>
  <c r="N5112" i="1"/>
  <c r="N5126" i="1"/>
  <c r="N5140" i="1"/>
  <c r="N5154" i="1"/>
  <c r="N5168" i="1"/>
  <c r="N5182" i="1"/>
  <c r="N5196" i="1"/>
  <c r="N5210" i="1"/>
  <c r="N5224" i="1"/>
  <c r="N5238" i="1"/>
  <c r="N5252" i="1"/>
  <c r="N5266" i="1"/>
  <c r="N5280" i="1"/>
  <c r="N5294" i="1"/>
  <c r="N5308" i="1"/>
  <c r="N5322" i="1"/>
  <c r="N5336" i="1"/>
  <c r="N5350" i="1"/>
  <c r="N879" i="1"/>
  <c r="N995" i="1"/>
  <c r="N1222" i="1"/>
  <c r="N1543" i="1"/>
  <c r="N1769" i="1"/>
  <c r="N1891" i="1"/>
  <c r="N2005" i="1"/>
  <c r="N2128" i="1"/>
  <c r="N2283" i="1"/>
  <c r="N2397" i="1"/>
  <c r="N2520" i="1"/>
  <c r="N2634" i="1"/>
  <c r="N2757" i="1"/>
  <c r="N2871" i="1"/>
  <c r="N2950" i="1"/>
  <c r="N2992" i="1"/>
  <c r="N3034" i="1"/>
  <c r="N3076" i="1"/>
  <c r="N3104" i="1"/>
  <c r="N3146" i="1"/>
  <c r="N3188" i="1"/>
  <c r="N3216" i="1"/>
  <c r="N3258" i="1"/>
  <c r="N3300" i="1"/>
  <c r="N3342" i="1"/>
  <c r="N3384" i="1"/>
  <c r="N53" i="1"/>
  <c r="N171" i="1"/>
  <c r="N284" i="1"/>
  <c r="N397" i="1"/>
  <c r="N491" i="1"/>
  <c r="N605" i="1"/>
  <c r="N718" i="1"/>
  <c r="N831" i="1"/>
  <c r="N949" i="1"/>
  <c r="N1039" i="1"/>
  <c r="N1152" i="1"/>
  <c r="N1265" i="1"/>
  <c r="N1383" i="1"/>
  <c r="N1499" i="1"/>
  <c r="N1586" i="1"/>
  <c r="N1699" i="1"/>
  <c r="N1793" i="1"/>
  <c r="N1834" i="1"/>
  <c r="N1875" i="1"/>
  <c r="N1907" i="1"/>
  <c r="N1948" i="1"/>
  <c r="N1989" i="1"/>
  <c r="N2030" i="1"/>
  <c r="N2071" i="1"/>
  <c r="N2103" i="1"/>
  <c r="N2144" i="1"/>
  <c r="N2185" i="1"/>
  <c r="N2226" i="1"/>
  <c r="N2267" i="1"/>
  <c r="N2299" i="1"/>
  <c r="N2340" i="1"/>
  <c r="N2381" i="1"/>
  <c r="N2422" i="1"/>
  <c r="N2463" i="1"/>
  <c r="N2495" i="1"/>
  <c r="N2536" i="1"/>
  <c r="N2577" i="1"/>
  <c r="N2618" i="1"/>
  <c r="N2659" i="1"/>
  <c r="N2691" i="1"/>
  <c r="N2732" i="1"/>
  <c r="N2773" i="1"/>
  <c r="N2814" i="1"/>
  <c r="N2855" i="1"/>
  <c r="N2887" i="1"/>
  <c r="N2928" i="1"/>
  <c r="N2943" i="1"/>
  <c r="N2957" i="1"/>
  <c r="N2971" i="1"/>
  <c r="N2985" i="1"/>
  <c r="N2999" i="1"/>
  <c r="N3013" i="1"/>
  <c r="N3027" i="1"/>
  <c r="N3041" i="1"/>
  <c r="N3055" i="1"/>
  <c r="N3069" i="1"/>
  <c r="N3083" i="1"/>
  <c r="N3097" i="1"/>
  <c r="N3111" i="1"/>
  <c r="N3125" i="1"/>
  <c r="N3139" i="1"/>
  <c r="N3153" i="1"/>
  <c r="N3167" i="1"/>
  <c r="N3181" i="1"/>
  <c r="N3195" i="1"/>
  <c r="N3209" i="1"/>
  <c r="N3223" i="1"/>
  <c r="N3237" i="1"/>
  <c r="N3251" i="1"/>
  <c r="N3265" i="1"/>
  <c r="N3279" i="1"/>
  <c r="N3293" i="1"/>
  <c r="N3307" i="1"/>
  <c r="N3321" i="1"/>
  <c r="N3335" i="1"/>
  <c r="N3349" i="1"/>
  <c r="N3363" i="1"/>
  <c r="N3377" i="1"/>
  <c r="N3391" i="1"/>
  <c r="N3405" i="1"/>
  <c r="N3419" i="1"/>
  <c r="N3433" i="1"/>
  <c r="N3447" i="1"/>
  <c r="N3461" i="1"/>
  <c r="N3475" i="1"/>
  <c r="N3489" i="1"/>
  <c r="N3503" i="1"/>
  <c r="N3517" i="1"/>
  <c r="N3531" i="1"/>
  <c r="N3545" i="1"/>
  <c r="N3559" i="1"/>
  <c r="N3573" i="1"/>
  <c r="N3587" i="1"/>
  <c r="N3601" i="1"/>
  <c r="N3615" i="1"/>
  <c r="N3629" i="1"/>
  <c r="N3643" i="1"/>
  <c r="N3657" i="1"/>
  <c r="N3671" i="1"/>
  <c r="N3685" i="1"/>
  <c r="N3699" i="1"/>
  <c r="N3713" i="1"/>
  <c r="N3727" i="1"/>
  <c r="N3741" i="1"/>
  <c r="N3755" i="1"/>
  <c r="N3769" i="1"/>
  <c r="N3783" i="1"/>
  <c r="N3797" i="1"/>
  <c r="N3811" i="1"/>
  <c r="N3825" i="1"/>
  <c r="N3839" i="1"/>
  <c r="N3853" i="1"/>
  <c r="N3867" i="1"/>
  <c r="N3881" i="1"/>
  <c r="N3895" i="1"/>
  <c r="N3909" i="1"/>
  <c r="N3923" i="1"/>
  <c r="N3937" i="1"/>
  <c r="N3951" i="1"/>
  <c r="N3965" i="1"/>
  <c r="N3979" i="1"/>
  <c r="N3993" i="1"/>
  <c r="N4007" i="1"/>
  <c r="N4021" i="1"/>
  <c r="N4035" i="1"/>
  <c r="N4049" i="1"/>
  <c r="N4063" i="1"/>
  <c r="N4077" i="1"/>
  <c r="N4091" i="1"/>
  <c r="N4105" i="1"/>
  <c r="N4119" i="1"/>
  <c r="N4133" i="1"/>
  <c r="N4147" i="1"/>
  <c r="N4161" i="1"/>
  <c r="N4175" i="1"/>
  <c r="N4189" i="1"/>
  <c r="N4203" i="1"/>
  <c r="N4217" i="1"/>
  <c r="N4231" i="1"/>
  <c r="N4245" i="1"/>
  <c r="N4259" i="1"/>
  <c r="N4273" i="1"/>
  <c r="N4287" i="1"/>
  <c r="N4301" i="1"/>
  <c r="N4315" i="1"/>
  <c r="N4329" i="1"/>
  <c r="N4343" i="1"/>
  <c r="N4357" i="1"/>
  <c r="N4371" i="1"/>
  <c r="N4385" i="1"/>
  <c r="N4399" i="1"/>
  <c r="N4413" i="1"/>
  <c r="N4427" i="1"/>
  <c r="N4441" i="1"/>
  <c r="N4455" i="1"/>
  <c r="N4469" i="1"/>
  <c r="N4483" i="1"/>
  <c r="N4497" i="1"/>
  <c r="N4511" i="1"/>
  <c r="N4525" i="1"/>
  <c r="N4539" i="1"/>
  <c r="N4553" i="1"/>
  <c r="N4567" i="1"/>
  <c r="N4581" i="1"/>
  <c r="N4595" i="1"/>
  <c r="N4609" i="1"/>
  <c r="N4623" i="1"/>
  <c r="N4637" i="1"/>
  <c r="N4651" i="1"/>
  <c r="N4665" i="1"/>
  <c r="N4679" i="1"/>
  <c r="N4693" i="1"/>
  <c r="N4707" i="1"/>
  <c r="N4721" i="1"/>
  <c r="N4735" i="1"/>
  <c r="N4749" i="1"/>
  <c r="N4763" i="1"/>
  <c r="N4777" i="1"/>
  <c r="N4791" i="1"/>
  <c r="N4805" i="1"/>
  <c r="N4819" i="1"/>
  <c r="N4833" i="1"/>
  <c r="N4847" i="1"/>
  <c r="N4861" i="1"/>
  <c r="N4875" i="1"/>
  <c r="N4889" i="1"/>
  <c r="N4903" i="1"/>
  <c r="N4917" i="1"/>
  <c r="N4931" i="1"/>
  <c r="N4945" i="1"/>
  <c r="N4959" i="1"/>
  <c r="N4973" i="1"/>
  <c r="N4987" i="1"/>
  <c r="N5001" i="1"/>
  <c r="N5015" i="1"/>
  <c r="N5029" i="1"/>
  <c r="N5043" i="1"/>
  <c r="N5057" i="1"/>
  <c r="N5071" i="1"/>
  <c r="N5085" i="1"/>
  <c r="N5099" i="1"/>
  <c r="N5113" i="1"/>
  <c r="N5127" i="1"/>
  <c r="N5141" i="1"/>
  <c r="N5155" i="1"/>
  <c r="N5169" i="1"/>
  <c r="N5183" i="1"/>
  <c r="N5197" i="1"/>
  <c r="N5211" i="1"/>
  <c r="N5225" i="1"/>
  <c r="N5239" i="1"/>
  <c r="N5253" i="1"/>
  <c r="N5267" i="1"/>
  <c r="N5281" i="1"/>
  <c r="N5295" i="1"/>
  <c r="N5309" i="1"/>
  <c r="N5323" i="1"/>
  <c r="N5337" i="1"/>
  <c r="N5351" i="1"/>
  <c r="N761" i="1"/>
  <c r="N1109" i="1"/>
  <c r="N1429" i="1"/>
  <c r="N1809" i="1"/>
  <c r="N1932" i="1"/>
  <c r="N2046" i="1"/>
  <c r="N2169" i="1"/>
  <c r="N2242" i="1"/>
  <c r="N2365" i="1"/>
  <c r="N2479" i="1"/>
  <c r="N2561" i="1"/>
  <c r="N2675" i="1"/>
  <c r="N2789" i="1"/>
  <c r="N2912" i="1"/>
  <c r="N2964" i="1"/>
  <c r="N3006" i="1"/>
  <c r="N3062" i="1"/>
  <c r="N3118" i="1"/>
  <c r="N3160" i="1"/>
  <c r="N3202" i="1"/>
  <c r="N3244" i="1"/>
  <c r="N3286" i="1"/>
  <c r="N3328" i="1"/>
  <c r="N3370" i="1"/>
  <c r="N57" i="1"/>
  <c r="N172" i="1"/>
  <c r="N285" i="1"/>
  <c r="N403" i="1"/>
  <c r="N519" i="1"/>
  <c r="N606" i="1"/>
  <c r="N719" i="1"/>
  <c r="N837" i="1"/>
  <c r="N953" i="1"/>
  <c r="N1067" i="1"/>
  <c r="N1153" i="1"/>
  <c r="N1271" i="1"/>
  <c r="N1387" i="1"/>
  <c r="N1501" i="1"/>
  <c r="N1614" i="1"/>
  <c r="N1705" i="1"/>
  <c r="N1794" i="1"/>
  <c r="N1835" i="1"/>
  <c r="N1876" i="1"/>
  <c r="N1917" i="1"/>
  <c r="N1949" i="1"/>
  <c r="N1990" i="1"/>
  <c r="N2031" i="1"/>
  <c r="N2072" i="1"/>
  <c r="N2113" i="1"/>
  <c r="N2145" i="1"/>
  <c r="N2186" i="1"/>
  <c r="N2227" i="1"/>
  <c r="N2268" i="1"/>
  <c r="N2309" i="1"/>
  <c r="N2341" i="1"/>
  <c r="N2382" i="1"/>
  <c r="N2423" i="1"/>
  <c r="N2464" i="1"/>
  <c r="N2505" i="1"/>
  <c r="N2537" i="1"/>
  <c r="N2578" i="1"/>
  <c r="N2619" i="1"/>
  <c r="N2660" i="1"/>
  <c r="N2701" i="1"/>
  <c r="N2733" i="1"/>
  <c r="N2774" i="1"/>
  <c r="N2815" i="1"/>
  <c r="N2856" i="1"/>
  <c r="N2897" i="1"/>
  <c r="N2929" i="1"/>
  <c r="N2944" i="1"/>
  <c r="N2958" i="1"/>
  <c r="N2972" i="1"/>
  <c r="N2986" i="1"/>
  <c r="N3000" i="1"/>
  <c r="N3014" i="1"/>
  <c r="N3028" i="1"/>
  <c r="N3042" i="1"/>
  <c r="N3056" i="1"/>
  <c r="N3070" i="1"/>
  <c r="N3084" i="1"/>
  <c r="N3098" i="1"/>
  <c r="N3112" i="1"/>
  <c r="N3126" i="1"/>
  <c r="N3140" i="1"/>
  <c r="N3154" i="1"/>
  <c r="N3168" i="1"/>
  <c r="N3182" i="1"/>
  <c r="N3196" i="1"/>
  <c r="N3210" i="1"/>
  <c r="N3224" i="1"/>
  <c r="N3238" i="1"/>
  <c r="N3252" i="1"/>
  <c r="N3266" i="1"/>
  <c r="N3280" i="1"/>
  <c r="N3294" i="1"/>
  <c r="N3308" i="1"/>
  <c r="N3322" i="1"/>
  <c r="N3336" i="1"/>
  <c r="N3350" i="1"/>
  <c r="N3364" i="1"/>
  <c r="N3378" i="1"/>
  <c r="N3392" i="1"/>
  <c r="N3406" i="1"/>
  <c r="N3420" i="1"/>
  <c r="N3434" i="1"/>
  <c r="N3448" i="1"/>
  <c r="N3462" i="1"/>
  <c r="N3476" i="1"/>
  <c r="N3490" i="1"/>
  <c r="N3504" i="1"/>
  <c r="N3518" i="1"/>
  <c r="N3532" i="1"/>
  <c r="N3546" i="1"/>
  <c r="N3560" i="1"/>
  <c r="N3574" i="1"/>
  <c r="N3588" i="1"/>
  <c r="N3602" i="1"/>
  <c r="N3616" i="1"/>
  <c r="N3630" i="1"/>
  <c r="N3644" i="1"/>
  <c r="N3658" i="1"/>
  <c r="N3672" i="1"/>
  <c r="N3686" i="1"/>
  <c r="N3700" i="1"/>
  <c r="N3714" i="1"/>
  <c r="N3728" i="1"/>
  <c r="N3742" i="1"/>
  <c r="N3756" i="1"/>
  <c r="N3770" i="1"/>
  <c r="N3784" i="1"/>
  <c r="N3798" i="1"/>
  <c r="N3812" i="1"/>
  <c r="N3826" i="1"/>
  <c r="N3840" i="1"/>
  <c r="N3854" i="1"/>
  <c r="N3868" i="1"/>
  <c r="N3882" i="1"/>
  <c r="N3896" i="1"/>
  <c r="N3910" i="1"/>
  <c r="N3924" i="1"/>
  <c r="N3938" i="1"/>
  <c r="N3952" i="1"/>
  <c r="N3966" i="1"/>
  <c r="N3980" i="1"/>
  <c r="N3994" i="1"/>
  <c r="N4008" i="1"/>
  <c r="N4022" i="1"/>
  <c r="N4036" i="1"/>
  <c r="N4050" i="1"/>
  <c r="N4064" i="1"/>
  <c r="N4078" i="1"/>
  <c r="N4092" i="1"/>
  <c r="N4106" i="1"/>
  <c r="N4120" i="1"/>
  <c r="N4134" i="1"/>
  <c r="N4148" i="1"/>
  <c r="N4162" i="1"/>
  <c r="N4176" i="1"/>
  <c r="N4190" i="1"/>
  <c r="N4204" i="1"/>
  <c r="N4218" i="1"/>
  <c r="N4232" i="1"/>
  <c r="N4246" i="1"/>
  <c r="N4260" i="1"/>
  <c r="N4274" i="1"/>
  <c r="N4288" i="1"/>
  <c r="N4302" i="1"/>
  <c r="N4316" i="1"/>
  <c r="N4330" i="1"/>
  <c r="N4344" i="1"/>
  <c r="N4358" i="1"/>
  <c r="N4372" i="1"/>
  <c r="N4386" i="1"/>
  <c r="N4400" i="1"/>
  <c r="N4414" i="1"/>
  <c r="N4428" i="1"/>
  <c r="N4442" i="1"/>
  <c r="N4456" i="1"/>
  <c r="N4470" i="1"/>
  <c r="N4484" i="1"/>
  <c r="N4498" i="1"/>
  <c r="N4512" i="1"/>
  <c r="N4526" i="1"/>
  <c r="N4540" i="1"/>
  <c r="N4554" i="1"/>
  <c r="N4568" i="1"/>
  <c r="N4582" i="1"/>
  <c r="N4596" i="1"/>
  <c r="N4610" i="1"/>
  <c r="N4624" i="1"/>
  <c r="N4638" i="1"/>
  <c r="N4652" i="1"/>
  <c r="N4666" i="1"/>
  <c r="N4680" i="1"/>
  <c r="N4694" i="1"/>
  <c r="N4708" i="1"/>
  <c r="N4722" i="1"/>
  <c r="N4736" i="1"/>
  <c r="N4750" i="1"/>
  <c r="N4764" i="1"/>
  <c r="N4778" i="1"/>
  <c r="N4792" i="1"/>
  <c r="N4806" i="1"/>
  <c r="N4820" i="1"/>
  <c r="N4834" i="1"/>
  <c r="N4848" i="1"/>
  <c r="N4862" i="1"/>
  <c r="N4876" i="1"/>
  <c r="N4890" i="1"/>
  <c r="N4904" i="1"/>
  <c r="N4918" i="1"/>
  <c r="N4932" i="1"/>
  <c r="N4946" i="1"/>
  <c r="N4960" i="1"/>
  <c r="N4974" i="1"/>
  <c r="N4988" i="1"/>
  <c r="N5002" i="1"/>
  <c r="N5016" i="1"/>
  <c r="N5030" i="1"/>
  <c r="N5044" i="1"/>
  <c r="N5058" i="1"/>
  <c r="N5072" i="1"/>
  <c r="N5086" i="1"/>
  <c r="N5100" i="1"/>
  <c r="N5114" i="1"/>
  <c r="N5128" i="1"/>
  <c r="N5142" i="1"/>
  <c r="N5156" i="1"/>
  <c r="N5170" i="1"/>
  <c r="N5184" i="1"/>
  <c r="N5198" i="1"/>
  <c r="N5212" i="1"/>
  <c r="N5226" i="1"/>
  <c r="N5240" i="1"/>
  <c r="N5254" i="1"/>
  <c r="N5268" i="1"/>
  <c r="N5282" i="1"/>
  <c r="N5296" i="1"/>
  <c r="N5310" i="1"/>
  <c r="N5324" i="1"/>
  <c r="N5338" i="1"/>
  <c r="N5352" i="1"/>
  <c r="N675" i="1"/>
  <c r="N1313" i="1"/>
  <c r="N1656" i="1"/>
  <c r="N1850" i="1"/>
  <c r="N1973" i="1"/>
  <c r="N2087" i="1"/>
  <c r="N2201" i="1"/>
  <c r="N2324" i="1"/>
  <c r="N2438" i="1"/>
  <c r="N2593" i="1"/>
  <c r="N2716" i="1"/>
  <c r="N2830" i="1"/>
  <c r="N2936" i="1"/>
  <c r="N2978" i="1"/>
  <c r="N3020" i="1"/>
  <c r="N3048" i="1"/>
  <c r="N3090" i="1"/>
  <c r="N3132" i="1"/>
  <c r="N3174" i="1"/>
  <c r="N3230" i="1"/>
  <c r="N3272" i="1"/>
  <c r="N3314" i="1"/>
  <c r="N3356" i="1"/>
  <c r="N3398" i="1"/>
  <c r="N59" i="1"/>
  <c r="N173" i="1"/>
  <c r="N291" i="1"/>
  <c r="N407" i="1"/>
  <c r="N521" i="1"/>
  <c r="N634" i="1"/>
  <c r="N725" i="1"/>
  <c r="N841" i="1"/>
  <c r="N955" i="1"/>
  <c r="N1068" i="1"/>
  <c r="N1181" i="1"/>
  <c r="N1275" i="1"/>
  <c r="N1389" i="1"/>
  <c r="N1502" i="1"/>
  <c r="N1615" i="1"/>
  <c r="N1733" i="1"/>
  <c r="N1795" i="1"/>
  <c r="N1836" i="1"/>
  <c r="N1877" i="1"/>
  <c r="N1918" i="1"/>
  <c r="N1959" i="1"/>
  <c r="N1991" i="1"/>
  <c r="N2032" i="1"/>
  <c r="N2073" i="1"/>
  <c r="N2114" i="1"/>
  <c r="N2155" i="1"/>
  <c r="N2187" i="1"/>
  <c r="N2228" i="1"/>
  <c r="N2269" i="1"/>
  <c r="N2310" i="1"/>
  <c r="N2351" i="1"/>
  <c r="N2383" i="1"/>
  <c r="N2424" i="1"/>
  <c r="N2465" i="1"/>
  <c r="N2506" i="1"/>
  <c r="N2547" i="1"/>
  <c r="N2579" i="1"/>
  <c r="N2620" i="1"/>
  <c r="N2661" i="1"/>
  <c r="N2702" i="1"/>
  <c r="N2743" i="1"/>
  <c r="N2775" i="1"/>
  <c r="N2816" i="1"/>
  <c r="N2857" i="1"/>
  <c r="N2898" i="1"/>
  <c r="N2930" i="1"/>
  <c r="N2945" i="1"/>
  <c r="N2959" i="1"/>
  <c r="N2973" i="1"/>
  <c r="N2987" i="1"/>
  <c r="N3001" i="1"/>
  <c r="N3015" i="1"/>
  <c r="N3029" i="1"/>
  <c r="N3043" i="1"/>
  <c r="N3057" i="1"/>
  <c r="N3071" i="1"/>
  <c r="N3085" i="1"/>
  <c r="N3099" i="1"/>
  <c r="N3113" i="1"/>
  <c r="N3127" i="1"/>
  <c r="N3141" i="1"/>
  <c r="N3155" i="1"/>
  <c r="N3169" i="1"/>
  <c r="N3183" i="1"/>
  <c r="N3197" i="1"/>
  <c r="N3211" i="1"/>
  <c r="N3225" i="1"/>
  <c r="N3239" i="1"/>
  <c r="N3253" i="1"/>
  <c r="N3267" i="1"/>
  <c r="N3281" i="1"/>
  <c r="N3295" i="1"/>
  <c r="N3309" i="1"/>
  <c r="N3323" i="1"/>
  <c r="N3337" i="1"/>
  <c r="N3351" i="1"/>
  <c r="N3365" i="1"/>
  <c r="N3379" i="1"/>
  <c r="N3393" i="1"/>
  <c r="N3407" i="1"/>
  <c r="N3421" i="1"/>
  <c r="N3435" i="1"/>
  <c r="N3449" i="1"/>
  <c r="N3463" i="1"/>
  <c r="N3477" i="1"/>
  <c r="N3491" i="1"/>
  <c r="N3505" i="1"/>
  <c r="N3519" i="1"/>
  <c r="N3533" i="1"/>
  <c r="N3547" i="1"/>
  <c r="N3561" i="1"/>
  <c r="N3575" i="1"/>
  <c r="N3589" i="1"/>
  <c r="N3603" i="1"/>
  <c r="N3617" i="1"/>
  <c r="N3631" i="1"/>
  <c r="N3645" i="1"/>
  <c r="N3659" i="1"/>
  <c r="N3673" i="1"/>
  <c r="N3687" i="1"/>
  <c r="N3701" i="1"/>
  <c r="N3715" i="1"/>
  <c r="N3729" i="1"/>
  <c r="N3743" i="1"/>
  <c r="N3757" i="1"/>
  <c r="N3771" i="1"/>
  <c r="N3785" i="1"/>
  <c r="N3799" i="1"/>
  <c r="N3813" i="1"/>
  <c r="N3827" i="1"/>
  <c r="N3841" i="1"/>
  <c r="N3855" i="1"/>
  <c r="N3869" i="1"/>
  <c r="N3883" i="1"/>
  <c r="N3897" i="1"/>
  <c r="N3911" i="1"/>
  <c r="N3925" i="1"/>
  <c r="N3939" i="1"/>
  <c r="N3953" i="1"/>
  <c r="N3967" i="1"/>
  <c r="N3981" i="1"/>
  <c r="N3995" i="1"/>
  <c r="N4009" i="1"/>
  <c r="N4023" i="1"/>
  <c r="N4037" i="1"/>
  <c r="N4051" i="1"/>
  <c r="N4065" i="1"/>
  <c r="N4079" i="1"/>
  <c r="N4093" i="1"/>
  <c r="N4107" i="1"/>
  <c r="N4121" i="1"/>
  <c r="N4135" i="1"/>
  <c r="N4149" i="1"/>
  <c r="N4163" i="1"/>
  <c r="N4177" i="1"/>
  <c r="N4191" i="1"/>
  <c r="N4205" i="1"/>
  <c r="N4219" i="1"/>
  <c r="N4233" i="1"/>
  <c r="N4247" i="1"/>
  <c r="N4261" i="1"/>
  <c r="N4275" i="1"/>
  <c r="N4289" i="1"/>
  <c r="N4303" i="1"/>
  <c r="N4317" i="1"/>
  <c r="N4331" i="1"/>
  <c r="N4345" i="1"/>
  <c r="N4359" i="1"/>
  <c r="N4373" i="1"/>
  <c r="N4387" i="1"/>
  <c r="N4401" i="1"/>
  <c r="N4415" i="1"/>
  <c r="N4429" i="1"/>
  <c r="N4443" i="1"/>
  <c r="N4457" i="1"/>
  <c r="N4471" i="1"/>
  <c r="N4485" i="1"/>
  <c r="N4499" i="1"/>
  <c r="N4513" i="1"/>
  <c r="N4527" i="1"/>
  <c r="N4541" i="1"/>
  <c r="N4555" i="1"/>
  <c r="N4569" i="1"/>
  <c r="N4583" i="1"/>
  <c r="N4597" i="1"/>
  <c r="N4611" i="1"/>
  <c r="N4625" i="1"/>
  <c r="N4639" i="1"/>
  <c r="N4653" i="1"/>
  <c r="N4667" i="1"/>
  <c r="N4681" i="1"/>
  <c r="N4695" i="1"/>
  <c r="N4709" i="1"/>
  <c r="N4723" i="1"/>
  <c r="N4737" i="1"/>
  <c r="N4751" i="1"/>
  <c r="N4765" i="1"/>
  <c r="N4779" i="1"/>
  <c r="N4793" i="1"/>
  <c r="N4807" i="1"/>
  <c r="N4821" i="1"/>
  <c r="N4835" i="1"/>
  <c r="N4849" i="1"/>
  <c r="N4863" i="1"/>
  <c r="N4877" i="1"/>
  <c r="N4891" i="1"/>
  <c r="N4905" i="1"/>
  <c r="N4919" i="1"/>
  <c r="N4933" i="1"/>
  <c r="N4947" i="1"/>
  <c r="N4961" i="1"/>
  <c r="N4975" i="1"/>
  <c r="N4989" i="1"/>
  <c r="N5003" i="1"/>
  <c r="N5017" i="1"/>
  <c r="N5031" i="1"/>
  <c r="N5045" i="1"/>
  <c r="N5059" i="1"/>
  <c r="N5073" i="1"/>
  <c r="N5087" i="1"/>
  <c r="N5101" i="1"/>
  <c r="N5115" i="1"/>
  <c r="N5129" i="1"/>
  <c r="N5143" i="1"/>
  <c r="N5157" i="1"/>
  <c r="N5171" i="1"/>
  <c r="N5185" i="1"/>
  <c r="N5199" i="1"/>
  <c r="N5213" i="1"/>
  <c r="N5227" i="1"/>
  <c r="N5241" i="1"/>
  <c r="N5255" i="1"/>
  <c r="N5269" i="1"/>
  <c r="N5283" i="1"/>
  <c r="N5297" i="1"/>
  <c r="N5311" i="1"/>
  <c r="N5325" i="1"/>
  <c r="N5339" i="1"/>
  <c r="N5353" i="1"/>
  <c r="N88" i="1"/>
  <c r="N201" i="1"/>
  <c r="N295" i="1"/>
  <c r="N409" i="1"/>
  <c r="N522" i="1"/>
  <c r="N635" i="1"/>
  <c r="N753" i="1"/>
  <c r="N843" i="1"/>
  <c r="N956" i="1"/>
  <c r="N1069" i="1"/>
  <c r="N1187" i="1"/>
  <c r="N1303" i="1"/>
  <c r="N1390" i="1"/>
  <c r="N1503" i="1"/>
  <c r="N1621" i="1"/>
  <c r="N1737" i="1"/>
  <c r="N1805" i="1"/>
  <c r="N1837" i="1"/>
  <c r="N1878" i="1"/>
  <c r="N1919" i="1"/>
  <c r="N1960" i="1"/>
  <c r="N2001" i="1"/>
  <c r="N2033" i="1"/>
  <c r="N2074" i="1"/>
  <c r="N2115" i="1"/>
  <c r="N2156" i="1"/>
  <c r="N2197" i="1"/>
  <c r="N2229" i="1"/>
  <c r="N2270" i="1"/>
  <c r="N2311" i="1"/>
  <c r="N2352" i="1"/>
  <c r="N2393" i="1"/>
  <c r="N2425" i="1"/>
  <c r="N2466" i="1"/>
  <c r="N2507" i="1"/>
  <c r="N2548" i="1"/>
  <c r="N2589" i="1"/>
  <c r="N2621" i="1"/>
  <c r="N2662" i="1"/>
  <c r="N2703" i="1"/>
  <c r="N2744" i="1"/>
  <c r="N2785" i="1"/>
  <c r="N2817" i="1"/>
  <c r="N2858" i="1"/>
  <c r="N2899" i="1"/>
  <c r="N2931" i="1"/>
  <c r="N2946" i="1"/>
  <c r="N2960" i="1"/>
  <c r="N2974" i="1"/>
  <c r="N2988" i="1"/>
  <c r="N3002" i="1"/>
  <c r="N3016" i="1"/>
  <c r="N3030" i="1"/>
  <c r="N3044" i="1"/>
  <c r="N3058" i="1"/>
  <c r="N3072" i="1"/>
  <c r="N3086" i="1"/>
  <c r="N3100" i="1"/>
  <c r="N3114" i="1"/>
  <c r="N3128" i="1"/>
  <c r="N3142" i="1"/>
  <c r="N3156" i="1"/>
  <c r="N3170" i="1"/>
  <c r="N3184" i="1"/>
  <c r="N3198" i="1"/>
  <c r="N3212" i="1"/>
  <c r="N3226" i="1"/>
  <c r="N3240" i="1"/>
  <c r="N3254" i="1"/>
  <c r="N3268" i="1"/>
  <c r="N3282" i="1"/>
  <c r="N3296" i="1"/>
  <c r="N3310" i="1"/>
  <c r="N3324" i="1"/>
  <c r="N3338" i="1"/>
  <c r="N3352" i="1"/>
  <c r="N3366" i="1"/>
  <c r="N3380" i="1"/>
  <c r="N3394" i="1"/>
  <c r="N3408" i="1"/>
  <c r="N3422" i="1"/>
  <c r="N3436" i="1"/>
  <c r="N3450" i="1"/>
  <c r="N3464" i="1"/>
  <c r="N3478" i="1"/>
  <c r="N3492" i="1"/>
  <c r="N3506" i="1"/>
  <c r="N3520" i="1"/>
  <c r="N3534" i="1"/>
  <c r="N3548" i="1"/>
  <c r="N3562" i="1"/>
  <c r="N3576" i="1"/>
  <c r="N3590" i="1"/>
  <c r="N3604" i="1"/>
  <c r="N3618" i="1"/>
  <c r="N3632" i="1"/>
  <c r="N3646" i="1"/>
  <c r="N3660" i="1"/>
  <c r="N3674" i="1"/>
  <c r="N3688" i="1"/>
  <c r="N3702" i="1"/>
  <c r="N3716" i="1"/>
  <c r="N3730" i="1"/>
  <c r="N3744" i="1"/>
  <c r="N3758" i="1"/>
  <c r="N3772" i="1"/>
  <c r="N3786" i="1"/>
  <c r="N3800" i="1"/>
  <c r="N3814" i="1"/>
  <c r="N3828" i="1"/>
  <c r="N3842" i="1"/>
  <c r="N3856" i="1"/>
  <c r="N3870" i="1"/>
  <c r="N3884" i="1"/>
  <c r="N3898" i="1"/>
  <c r="N3912" i="1"/>
  <c r="N3926" i="1"/>
  <c r="N3940" i="1"/>
  <c r="N3954" i="1"/>
  <c r="N3968" i="1"/>
  <c r="N3982" i="1"/>
  <c r="N3996" i="1"/>
  <c r="N4010" i="1"/>
  <c r="N4024" i="1"/>
  <c r="N4038" i="1"/>
  <c r="N4052" i="1"/>
  <c r="N4066" i="1"/>
  <c r="N4080" i="1"/>
  <c r="N4094" i="1"/>
  <c r="N4108" i="1"/>
  <c r="N4122" i="1"/>
  <c r="N4136" i="1"/>
  <c r="N4150" i="1"/>
  <c r="N4164" i="1"/>
  <c r="N4178" i="1"/>
  <c r="N4192" i="1"/>
  <c r="N4206" i="1"/>
  <c r="N4220" i="1"/>
  <c r="N4234" i="1"/>
  <c r="N4248" i="1"/>
  <c r="N4262" i="1"/>
  <c r="N4276" i="1"/>
  <c r="N4290" i="1"/>
  <c r="N4304" i="1"/>
  <c r="N4318" i="1"/>
  <c r="N4332" i="1"/>
  <c r="N4346" i="1"/>
  <c r="N4360" i="1"/>
  <c r="N4374" i="1"/>
  <c r="N4388" i="1"/>
  <c r="N4402" i="1"/>
  <c r="N4416" i="1"/>
  <c r="N4430" i="1"/>
  <c r="N4444" i="1"/>
  <c r="N4458" i="1"/>
  <c r="N4472" i="1"/>
  <c r="N4486" i="1"/>
  <c r="N4500" i="1"/>
  <c r="N4514" i="1"/>
  <c r="N4528" i="1"/>
  <c r="N4542" i="1"/>
  <c r="N4556" i="1"/>
  <c r="N4570" i="1"/>
  <c r="N4584" i="1"/>
  <c r="N4598" i="1"/>
  <c r="N4612" i="1"/>
  <c r="N4626" i="1"/>
  <c r="N4640" i="1"/>
  <c r="N4654" i="1"/>
  <c r="N4668" i="1"/>
  <c r="N4682" i="1"/>
  <c r="N4696" i="1"/>
  <c r="N4710" i="1"/>
  <c r="N4724" i="1"/>
  <c r="N4738" i="1"/>
  <c r="N4752" i="1"/>
  <c r="N4766" i="1"/>
  <c r="N4780" i="1"/>
  <c r="N4794" i="1"/>
  <c r="N4808" i="1"/>
  <c r="N4822" i="1"/>
  <c r="N4836" i="1"/>
  <c r="N4850" i="1"/>
  <c r="N4864" i="1"/>
  <c r="N4878" i="1"/>
  <c r="N4892" i="1"/>
  <c r="N4906" i="1"/>
  <c r="N4920" i="1"/>
  <c r="N4934" i="1"/>
  <c r="N4948" i="1"/>
  <c r="N4962" i="1"/>
  <c r="N4976" i="1"/>
  <c r="N4990" i="1"/>
  <c r="N5004" i="1"/>
  <c r="N5018" i="1"/>
  <c r="N5032" i="1"/>
  <c r="N5046" i="1"/>
  <c r="N5060" i="1"/>
  <c r="N5074" i="1"/>
  <c r="N5088" i="1"/>
  <c r="N5102" i="1"/>
  <c r="N5116" i="1"/>
  <c r="N5130" i="1"/>
  <c r="N5144" i="1"/>
  <c r="N5158" i="1"/>
  <c r="N5172" i="1"/>
  <c r="N5186" i="1"/>
  <c r="N5200" i="1"/>
  <c r="N5214" i="1"/>
  <c r="N5228" i="1"/>
  <c r="N5242" i="1"/>
  <c r="N5256" i="1"/>
  <c r="N5270" i="1"/>
  <c r="N5284" i="1"/>
  <c r="N5298" i="1"/>
  <c r="N5312" i="1"/>
  <c r="N5326" i="1"/>
  <c r="N5340" i="1"/>
  <c r="N5354" i="1"/>
  <c r="N89" i="1"/>
  <c r="N207" i="1"/>
  <c r="N323" i="1"/>
  <c r="N410" i="1"/>
  <c r="N523" i="1"/>
  <c r="N641" i="1"/>
  <c r="N757" i="1"/>
  <c r="N871" i="1"/>
  <c r="N957" i="1"/>
  <c r="N1075" i="1"/>
  <c r="N1191" i="1"/>
  <c r="N1305" i="1"/>
  <c r="N1418" i="1"/>
  <c r="N1509" i="1"/>
  <c r="N1625" i="1"/>
  <c r="N1739" i="1"/>
  <c r="N1806" i="1"/>
  <c r="N1847" i="1"/>
  <c r="N1879" i="1"/>
  <c r="N1920" i="1"/>
  <c r="N1961" i="1"/>
  <c r="N2002" i="1"/>
  <c r="N2043" i="1"/>
  <c r="N2075" i="1"/>
  <c r="N2116" i="1"/>
  <c r="N2157" i="1"/>
  <c r="N2198" i="1"/>
  <c r="N2239" i="1"/>
  <c r="N2271" i="1"/>
  <c r="N2312" i="1"/>
  <c r="N2353" i="1"/>
  <c r="N2394" i="1"/>
  <c r="N2435" i="1"/>
  <c r="N2467" i="1"/>
  <c r="N2508" i="1"/>
  <c r="N2549" i="1"/>
  <c r="N2590" i="1"/>
  <c r="N2631" i="1"/>
  <c r="N2663" i="1"/>
  <c r="N2704" i="1"/>
  <c r="N2745" i="1"/>
  <c r="N2786" i="1"/>
  <c r="N2827" i="1"/>
  <c r="N2859" i="1"/>
  <c r="N2900" i="1"/>
  <c r="N2932" i="1"/>
  <c r="N2947" i="1"/>
  <c r="N2961" i="1"/>
  <c r="N2975" i="1"/>
  <c r="N2989" i="1"/>
  <c r="N3003" i="1"/>
  <c r="N3017" i="1"/>
  <c r="N3031" i="1"/>
  <c r="N3045" i="1"/>
  <c r="N3059" i="1"/>
  <c r="N3073" i="1"/>
  <c r="N3087" i="1"/>
  <c r="N3101" i="1"/>
  <c r="N3115" i="1"/>
  <c r="N3129" i="1"/>
  <c r="N3143" i="1"/>
  <c r="N3157" i="1"/>
  <c r="N3171" i="1"/>
  <c r="N3185" i="1"/>
  <c r="N3199" i="1"/>
  <c r="N3213" i="1"/>
  <c r="N3227" i="1"/>
  <c r="N3241" i="1"/>
  <c r="N3255" i="1"/>
  <c r="N3269" i="1"/>
  <c r="N3283" i="1"/>
  <c r="N3297" i="1"/>
  <c r="N3311" i="1"/>
  <c r="N3325" i="1"/>
  <c r="N3339" i="1"/>
  <c r="N3353" i="1"/>
  <c r="N3367" i="1"/>
  <c r="N3381" i="1"/>
  <c r="N3395" i="1"/>
  <c r="N3409" i="1"/>
  <c r="N3423" i="1"/>
  <c r="N3437" i="1"/>
  <c r="N3451" i="1"/>
  <c r="N3465" i="1"/>
  <c r="N3479" i="1"/>
  <c r="N3493" i="1"/>
  <c r="N3507" i="1"/>
  <c r="N3521" i="1"/>
  <c r="N3535" i="1"/>
  <c r="N3549" i="1"/>
  <c r="N3563" i="1"/>
  <c r="N3577" i="1"/>
  <c r="N3591" i="1"/>
  <c r="N3605" i="1"/>
  <c r="N3619" i="1"/>
  <c r="N3633" i="1"/>
  <c r="N3647" i="1"/>
  <c r="N3661" i="1"/>
  <c r="N3675" i="1"/>
  <c r="N3689" i="1"/>
  <c r="N3703" i="1"/>
  <c r="N3717" i="1"/>
  <c r="N3731" i="1"/>
  <c r="N3745" i="1"/>
  <c r="N3759" i="1"/>
  <c r="N3773" i="1"/>
  <c r="N3787" i="1"/>
  <c r="N3801" i="1"/>
  <c r="N3815" i="1"/>
  <c r="N3829" i="1"/>
  <c r="N3843" i="1"/>
  <c r="N3857" i="1"/>
  <c r="N3871" i="1"/>
  <c r="N3885" i="1"/>
  <c r="N3899" i="1"/>
  <c r="N3913" i="1"/>
  <c r="N3927" i="1"/>
  <c r="N3941" i="1"/>
  <c r="N3955" i="1"/>
  <c r="N3969" i="1"/>
  <c r="N3983" i="1"/>
  <c r="N3997" i="1"/>
  <c r="N4011" i="1"/>
  <c r="N4025" i="1"/>
  <c r="N4039" i="1"/>
  <c r="N4053" i="1"/>
  <c r="N4067" i="1"/>
  <c r="N4081" i="1"/>
  <c r="N4095" i="1"/>
  <c r="N4109" i="1"/>
  <c r="N4123" i="1"/>
  <c r="N4137" i="1"/>
  <c r="N4151" i="1"/>
  <c r="N4165" i="1"/>
  <c r="N4179" i="1"/>
  <c r="N4193" i="1"/>
  <c r="N4207" i="1"/>
  <c r="N4221" i="1"/>
  <c r="N4235" i="1"/>
  <c r="N4249" i="1"/>
  <c r="N4263" i="1"/>
  <c r="N4277" i="1"/>
  <c r="N4291" i="1"/>
  <c r="N4305" i="1"/>
  <c r="N4319" i="1"/>
  <c r="N4333" i="1"/>
  <c r="N4347" i="1"/>
  <c r="N4361" i="1"/>
  <c r="N4375" i="1"/>
  <c r="N4389" i="1"/>
  <c r="N4403" i="1"/>
  <c r="N4417" i="1"/>
  <c r="N4431" i="1"/>
  <c r="N4445" i="1"/>
  <c r="N4459" i="1"/>
  <c r="N4473" i="1"/>
  <c r="N4487" i="1"/>
  <c r="N4501" i="1"/>
  <c r="N4515" i="1"/>
  <c r="N4529" i="1"/>
  <c r="N4543" i="1"/>
  <c r="N4557" i="1"/>
  <c r="N4571" i="1"/>
  <c r="N4585" i="1"/>
  <c r="N4599" i="1"/>
  <c r="N4613" i="1"/>
  <c r="N4627" i="1"/>
  <c r="N4641" i="1"/>
  <c r="N4655" i="1"/>
  <c r="N4669" i="1"/>
  <c r="N4683" i="1"/>
  <c r="N4697" i="1"/>
  <c r="N4711" i="1"/>
  <c r="N4725" i="1"/>
  <c r="N4739" i="1"/>
  <c r="N4753" i="1"/>
  <c r="N4767" i="1"/>
  <c r="N4781" i="1"/>
  <c r="N4795" i="1"/>
  <c r="N4809" i="1"/>
  <c r="N4823" i="1"/>
  <c r="N4837" i="1"/>
  <c r="N4851" i="1"/>
  <c r="N4865" i="1"/>
  <c r="N4879" i="1"/>
  <c r="N4893" i="1"/>
  <c r="N4907" i="1"/>
  <c r="N4921" i="1"/>
  <c r="N4935" i="1"/>
  <c r="N4949" i="1"/>
  <c r="N4963" i="1"/>
  <c r="N4977" i="1"/>
  <c r="N4991" i="1"/>
  <c r="N5005" i="1"/>
  <c r="N5019" i="1"/>
  <c r="N5033" i="1"/>
  <c r="N5047" i="1"/>
  <c r="N5061" i="1"/>
  <c r="N5075" i="1"/>
  <c r="N5089" i="1"/>
  <c r="N5103" i="1"/>
  <c r="N5117" i="1"/>
  <c r="N5131" i="1"/>
  <c r="N5145" i="1"/>
  <c r="N5159" i="1"/>
  <c r="N5173" i="1"/>
  <c r="N5187" i="1"/>
  <c r="N5201" i="1"/>
  <c r="N5215" i="1"/>
  <c r="N5229" i="1"/>
  <c r="N5243" i="1"/>
  <c r="N5257" i="1"/>
  <c r="N5271" i="1"/>
  <c r="N5285" i="1"/>
  <c r="N5299" i="1"/>
  <c r="N5313" i="1"/>
  <c r="N5327" i="1"/>
  <c r="N5341" i="1"/>
  <c r="N5355" i="1"/>
  <c r="N95" i="1"/>
  <c r="N211" i="1"/>
  <c r="N325" i="1"/>
  <c r="N438" i="1"/>
  <c r="N529" i="1"/>
  <c r="N645" i="1"/>
  <c r="N759" i="1"/>
  <c r="N872" i="1"/>
  <c r="N985" i="1"/>
  <c r="N1079" i="1"/>
  <c r="N1193" i="1"/>
  <c r="N1306" i="1"/>
  <c r="N1419" i="1"/>
  <c r="N1537" i="1"/>
  <c r="N1627" i="1"/>
  <c r="N1740" i="1"/>
  <c r="N1807" i="1"/>
  <c r="N1848" i="1"/>
  <c r="N1889" i="1"/>
  <c r="N1921" i="1"/>
  <c r="N1962" i="1"/>
  <c r="N2003" i="1"/>
  <c r="N2044" i="1"/>
  <c r="N2085" i="1"/>
  <c r="N2117" i="1"/>
  <c r="N2158" i="1"/>
  <c r="N2199" i="1"/>
  <c r="N2240" i="1"/>
  <c r="N2281" i="1"/>
  <c r="N2313" i="1"/>
  <c r="N2354" i="1"/>
  <c r="N2395" i="1"/>
  <c r="N2436" i="1"/>
  <c r="N2477" i="1"/>
  <c r="N2509" i="1"/>
  <c r="N2550" i="1"/>
  <c r="N2591" i="1"/>
  <c r="N2632" i="1"/>
  <c r="N2673" i="1"/>
  <c r="N2705" i="1"/>
  <c r="N2746" i="1"/>
  <c r="N2787" i="1"/>
  <c r="N2828" i="1"/>
  <c r="N2869" i="1"/>
  <c r="N2901" i="1"/>
  <c r="N2933" i="1"/>
  <c r="N2948" i="1"/>
  <c r="N2962" i="1"/>
  <c r="N2976" i="1"/>
  <c r="N2990" i="1"/>
  <c r="N3004" i="1"/>
  <c r="N3018" i="1"/>
  <c r="N3032" i="1"/>
  <c r="N3046" i="1"/>
  <c r="N3060" i="1"/>
  <c r="N3074" i="1"/>
  <c r="N3088" i="1"/>
  <c r="N3102" i="1"/>
  <c r="N3116" i="1"/>
  <c r="N3130" i="1"/>
  <c r="N3144" i="1"/>
  <c r="N3158" i="1"/>
  <c r="N3172" i="1"/>
  <c r="N3186" i="1"/>
  <c r="N3200" i="1"/>
  <c r="N3214" i="1"/>
  <c r="N3228" i="1"/>
  <c r="N3242" i="1"/>
  <c r="N3256" i="1"/>
  <c r="N3270" i="1"/>
  <c r="N3284" i="1"/>
  <c r="N3298" i="1"/>
  <c r="N3312" i="1"/>
  <c r="N3326" i="1"/>
  <c r="N3340" i="1"/>
  <c r="N3354" i="1"/>
  <c r="N3368" i="1"/>
  <c r="N3382" i="1"/>
  <c r="N3396" i="1"/>
  <c r="N3410" i="1"/>
  <c r="N3424" i="1"/>
  <c r="N3438" i="1"/>
  <c r="N3452" i="1"/>
  <c r="N3466" i="1"/>
  <c r="N3480" i="1"/>
  <c r="N3494" i="1"/>
  <c r="N3508" i="1"/>
  <c r="N3522" i="1"/>
  <c r="N3536" i="1"/>
  <c r="N3550" i="1"/>
  <c r="N3564" i="1"/>
  <c r="N3578" i="1"/>
  <c r="N3592" i="1"/>
  <c r="N3606" i="1"/>
  <c r="N3620" i="1"/>
  <c r="N3634" i="1"/>
  <c r="N3648" i="1"/>
  <c r="N3662" i="1"/>
  <c r="N3676" i="1"/>
  <c r="N3690" i="1"/>
  <c r="N3704" i="1"/>
  <c r="N3718" i="1"/>
  <c r="N3732" i="1"/>
  <c r="N3746" i="1"/>
  <c r="N3760" i="1"/>
  <c r="N3774" i="1"/>
  <c r="N3788" i="1"/>
  <c r="N3802" i="1"/>
  <c r="N3816" i="1"/>
  <c r="N3830" i="1"/>
  <c r="N3844" i="1"/>
  <c r="N3858" i="1"/>
  <c r="N3872" i="1"/>
  <c r="N3886" i="1"/>
  <c r="N3900" i="1"/>
  <c r="N3914" i="1"/>
  <c r="N3928" i="1"/>
  <c r="N3942" i="1"/>
  <c r="N3956" i="1"/>
  <c r="N3970" i="1"/>
  <c r="N3984" i="1"/>
  <c r="N3998" i="1"/>
  <c r="N4012" i="1"/>
  <c r="N4026" i="1"/>
  <c r="N4040" i="1"/>
  <c r="N4054" i="1"/>
  <c r="N4068" i="1"/>
  <c r="N4082" i="1"/>
  <c r="N4096" i="1"/>
  <c r="N4110" i="1"/>
  <c r="N4124" i="1"/>
  <c r="N4138" i="1"/>
  <c r="N4152" i="1"/>
  <c r="N4166" i="1"/>
  <c r="N4180" i="1"/>
  <c r="N4194" i="1"/>
  <c r="N4208" i="1"/>
  <c r="N4222" i="1"/>
  <c r="N4236" i="1"/>
  <c r="N4250" i="1"/>
  <c r="N4264" i="1"/>
  <c r="N4278" i="1"/>
  <c r="N4292" i="1"/>
  <c r="N4306" i="1"/>
  <c r="N4320" i="1"/>
  <c r="N4334" i="1"/>
  <c r="N4348" i="1"/>
  <c r="N4362" i="1"/>
  <c r="N4376" i="1"/>
  <c r="N4390" i="1"/>
  <c r="N4404" i="1"/>
  <c r="N4418" i="1"/>
  <c r="N4432" i="1"/>
  <c r="N4446" i="1"/>
  <c r="N4460" i="1"/>
  <c r="N4474" i="1"/>
  <c r="N4488" i="1"/>
  <c r="N4502" i="1"/>
  <c r="N4516" i="1"/>
  <c r="N4530" i="1"/>
  <c r="N4544" i="1"/>
  <c r="N4558" i="1"/>
  <c r="N4572" i="1"/>
  <c r="N4586" i="1"/>
  <c r="N4600" i="1"/>
  <c r="N4614" i="1"/>
  <c r="N4628" i="1"/>
  <c r="N4642" i="1"/>
  <c r="N4656" i="1"/>
  <c r="N4670" i="1"/>
  <c r="N4684" i="1"/>
  <c r="N4698" i="1"/>
  <c r="N4712" i="1"/>
  <c r="N4726" i="1"/>
  <c r="N4740" i="1"/>
  <c r="N4754" i="1"/>
  <c r="N4768" i="1"/>
  <c r="N4782" i="1"/>
  <c r="N4796" i="1"/>
  <c r="N4810" i="1"/>
  <c r="N4824" i="1"/>
  <c r="N4838" i="1"/>
  <c r="N4852" i="1"/>
  <c r="N4866" i="1"/>
  <c r="N4880" i="1"/>
  <c r="N4894" i="1"/>
  <c r="N4908" i="1"/>
  <c r="N4922" i="1"/>
  <c r="N4936" i="1"/>
  <c r="N4950" i="1"/>
  <c r="N4964" i="1"/>
  <c r="N4978" i="1"/>
  <c r="N4992" i="1"/>
  <c r="N5006" i="1"/>
  <c r="N5020" i="1"/>
  <c r="N5034" i="1"/>
  <c r="N5048" i="1"/>
  <c r="N5062" i="1"/>
  <c r="N5076" i="1"/>
  <c r="N5090" i="1"/>
  <c r="N5104" i="1"/>
  <c r="N5118" i="1"/>
  <c r="N5132" i="1"/>
  <c r="N5146" i="1"/>
  <c r="N5160" i="1"/>
  <c r="N5174" i="1"/>
  <c r="N5188" i="1"/>
  <c r="N5202" i="1"/>
  <c r="N5216" i="1"/>
  <c r="N5230" i="1"/>
  <c r="N5244" i="1"/>
  <c r="N5258" i="1"/>
  <c r="N5272" i="1"/>
  <c r="N5286" i="1"/>
  <c r="N5300" i="1"/>
  <c r="N5314" i="1"/>
  <c r="N5328" i="1"/>
  <c r="N5342" i="1"/>
  <c r="N5356" i="1"/>
  <c r="N99" i="1"/>
  <c r="N213" i="1"/>
  <c r="N326" i="1"/>
  <c r="N439" i="1"/>
  <c r="N557" i="1"/>
  <c r="N647" i="1"/>
  <c r="N760" i="1"/>
  <c r="N873" i="1"/>
  <c r="N991" i="1"/>
  <c r="N1107" i="1"/>
  <c r="N1194" i="1"/>
  <c r="N1307" i="1"/>
  <c r="N1425" i="1"/>
  <c r="N1541" i="1"/>
  <c r="N1655" i="1"/>
  <c r="N1741" i="1"/>
  <c r="N1808" i="1"/>
  <c r="N1849" i="1"/>
  <c r="N1890" i="1"/>
  <c r="N1931" i="1"/>
  <c r="N1963" i="1"/>
  <c r="N2004" i="1"/>
  <c r="N2045" i="1"/>
  <c r="N2086" i="1"/>
  <c r="N2127" i="1"/>
  <c r="N2159" i="1"/>
  <c r="N2200" i="1"/>
  <c r="N2241" i="1"/>
  <c r="N2282" i="1"/>
  <c r="N2323" i="1"/>
  <c r="N2355" i="1"/>
  <c r="N2396" i="1"/>
  <c r="N2437" i="1"/>
  <c r="N2478" i="1"/>
  <c r="N2519" i="1"/>
  <c r="N2551" i="1"/>
  <c r="N2592" i="1"/>
  <c r="N2633" i="1"/>
  <c r="N2674" i="1"/>
  <c r="N2715" i="1"/>
  <c r="N2747" i="1"/>
  <c r="N2788" i="1"/>
  <c r="N2829" i="1"/>
  <c r="N2870" i="1"/>
  <c r="N2911" i="1"/>
  <c r="N2935" i="1"/>
  <c r="N2949" i="1"/>
  <c r="N2963" i="1"/>
  <c r="N2977" i="1"/>
  <c r="N2991" i="1"/>
  <c r="N3005" i="1"/>
  <c r="N3019" i="1"/>
  <c r="N3033" i="1"/>
  <c r="N3047" i="1"/>
  <c r="N3061" i="1"/>
  <c r="N3075" i="1"/>
  <c r="N3089" i="1"/>
  <c r="N3103" i="1"/>
  <c r="N3117" i="1"/>
  <c r="N3131" i="1"/>
  <c r="N3145" i="1"/>
  <c r="N3159" i="1"/>
  <c r="N3173" i="1"/>
  <c r="N3187" i="1"/>
  <c r="N3201" i="1"/>
  <c r="N3215" i="1"/>
  <c r="N3229" i="1"/>
  <c r="N3243" i="1"/>
  <c r="N3257" i="1"/>
  <c r="N3271" i="1"/>
  <c r="N3285" i="1"/>
  <c r="N3299" i="1"/>
  <c r="N3313" i="1"/>
  <c r="N3327" i="1"/>
  <c r="N3341" i="1"/>
  <c r="N3355" i="1"/>
  <c r="N3369" i="1"/>
  <c r="N3383" i="1"/>
  <c r="N3397" i="1"/>
  <c r="N3411" i="1"/>
  <c r="N3425" i="1"/>
  <c r="N3439" i="1"/>
  <c r="N3453" i="1"/>
  <c r="N3467" i="1"/>
  <c r="N3481" i="1"/>
  <c r="N3495" i="1"/>
  <c r="N3509" i="1"/>
  <c r="N3523" i="1"/>
  <c r="N3537" i="1"/>
  <c r="N3551" i="1"/>
  <c r="N3565" i="1"/>
  <c r="N3579" i="1"/>
  <c r="N3593" i="1"/>
  <c r="N3607" i="1"/>
  <c r="N3621" i="1"/>
  <c r="N3635" i="1"/>
  <c r="N3649" i="1"/>
  <c r="N3663" i="1"/>
  <c r="N3677" i="1"/>
  <c r="N3691" i="1"/>
  <c r="N3705" i="1"/>
  <c r="N3719" i="1"/>
  <c r="N3733" i="1"/>
  <c r="N3747" i="1"/>
  <c r="N3761" i="1"/>
  <c r="N3775" i="1"/>
  <c r="N3789" i="1"/>
  <c r="N3803" i="1"/>
  <c r="N3817" i="1"/>
  <c r="N3831" i="1"/>
  <c r="N3845" i="1"/>
  <c r="N3859" i="1"/>
  <c r="N3873" i="1"/>
  <c r="N3887" i="1"/>
  <c r="N3901" i="1"/>
  <c r="N3915" i="1"/>
  <c r="N3929" i="1"/>
  <c r="N3943" i="1"/>
  <c r="N3957" i="1"/>
  <c r="N3971" i="1"/>
  <c r="N3985" i="1"/>
  <c r="N3999" i="1"/>
  <c r="N4013" i="1"/>
  <c r="N4027" i="1"/>
  <c r="N4041" i="1"/>
  <c r="N4055" i="1"/>
  <c r="N4069" i="1"/>
  <c r="N4083" i="1"/>
  <c r="N4097" i="1"/>
  <c r="N4111" i="1"/>
  <c r="N4125" i="1"/>
  <c r="N4139" i="1"/>
  <c r="N4153" i="1"/>
  <c r="N4167" i="1"/>
  <c r="N4181" i="1"/>
  <c r="N4195" i="1"/>
  <c r="N4209" i="1"/>
  <c r="N4223" i="1"/>
  <c r="N4237" i="1"/>
  <c r="N4251" i="1"/>
  <c r="N4265" i="1"/>
  <c r="N4279" i="1"/>
  <c r="N4293" i="1"/>
  <c r="N4307" i="1"/>
  <c r="N4321" i="1"/>
  <c r="N4335" i="1"/>
  <c r="N4349" i="1"/>
  <c r="N4363" i="1"/>
  <c r="N4377" i="1"/>
  <c r="N4391" i="1"/>
  <c r="N4405" i="1"/>
  <c r="N4419" i="1"/>
  <c r="N4433" i="1"/>
  <c r="N4447" i="1"/>
  <c r="N4461" i="1"/>
  <c r="N4475" i="1"/>
  <c r="N4489" i="1"/>
  <c r="N4503" i="1"/>
  <c r="N4517" i="1"/>
  <c r="N4531" i="1"/>
  <c r="N4545" i="1"/>
  <c r="N4559" i="1"/>
  <c r="N4573" i="1"/>
  <c r="N4587" i="1"/>
  <c r="N4601" i="1"/>
  <c r="N4615" i="1"/>
  <c r="N4629" i="1"/>
  <c r="N4643" i="1"/>
  <c r="N4657" i="1"/>
  <c r="N4671" i="1"/>
  <c r="N4685" i="1"/>
  <c r="N4699" i="1"/>
  <c r="N4713" i="1"/>
  <c r="N4727" i="1"/>
  <c r="N4741" i="1"/>
  <c r="N4755" i="1"/>
  <c r="N4769" i="1"/>
  <c r="N4783" i="1"/>
  <c r="N4797" i="1"/>
  <c r="N4811" i="1"/>
  <c r="N4825" i="1"/>
  <c r="N4839" i="1"/>
  <c r="N4853" i="1"/>
  <c r="N4867" i="1"/>
  <c r="N4881" i="1"/>
  <c r="N4895" i="1"/>
  <c r="N4909" i="1"/>
  <c r="N4923" i="1"/>
  <c r="N4937" i="1"/>
  <c r="N4951" i="1"/>
  <c r="N4965" i="1"/>
  <c r="N4979" i="1"/>
  <c r="N4993" i="1"/>
  <c r="N5007" i="1"/>
  <c r="N5021" i="1"/>
  <c r="N5035" i="1"/>
  <c r="N5049" i="1"/>
  <c r="N5063" i="1"/>
  <c r="N5077" i="1"/>
  <c r="N5091" i="1"/>
  <c r="N5105" i="1"/>
  <c r="N5119" i="1"/>
  <c r="N5133" i="1"/>
  <c r="N5147" i="1"/>
  <c r="N5161" i="1"/>
  <c r="N5175" i="1"/>
  <c r="N5189" i="1"/>
  <c r="N5203" i="1"/>
  <c r="N5217" i="1"/>
  <c r="N5231" i="1"/>
  <c r="N5245" i="1"/>
  <c r="N5259" i="1"/>
  <c r="N5273" i="1"/>
  <c r="N5287" i="1"/>
  <c r="N5301" i="1"/>
  <c r="N5315" i="1"/>
  <c r="N5329" i="1"/>
  <c r="N5343" i="1"/>
  <c r="N5357" i="1"/>
  <c r="N129" i="1"/>
  <c r="N242" i="1"/>
  <c r="N333" i="1"/>
  <c r="N449" i="1"/>
  <c r="N563" i="1"/>
  <c r="N676" i="1"/>
  <c r="N789" i="1"/>
  <c r="N883" i="1"/>
  <c r="N997" i="1"/>
  <c r="N1110" i="1"/>
  <c r="N1223" i="1"/>
  <c r="N1341" i="1"/>
  <c r="N1431" i="1"/>
  <c r="N1544" i="1"/>
  <c r="N1657" i="1"/>
  <c r="N1775" i="1"/>
  <c r="N1819" i="1"/>
  <c r="N1851" i="1"/>
  <c r="N1892" i="1"/>
  <c r="N1933" i="1"/>
  <c r="N1974" i="1"/>
  <c r="N2015" i="1"/>
  <c r="N2047" i="1"/>
  <c r="N2088" i="1"/>
  <c r="N2129" i="1"/>
  <c r="N2170" i="1"/>
  <c r="N2211" i="1"/>
  <c r="N2243" i="1"/>
  <c r="N2284" i="1"/>
  <c r="N2325" i="1"/>
  <c r="N2366" i="1"/>
  <c r="N2407" i="1"/>
  <c r="N2439" i="1"/>
  <c r="N2480" i="1"/>
  <c r="N2521" i="1"/>
  <c r="N2562" i="1"/>
  <c r="N2603" i="1"/>
  <c r="N2635" i="1"/>
  <c r="N2676" i="1"/>
  <c r="N2717" i="1"/>
  <c r="N2758" i="1"/>
  <c r="N2799" i="1"/>
  <c r="N2831" i="1"/>
  <c r="N2872" i="1"/>
  <c r="N2913" i="1"/>
  <c r="N2937" i="1"/>
  <c r="N2951" i="1"/>
  <c r="N2965" i="1"/>
  <c r="N2979" i="1"/>
  <c r="N2993" i="1"/>
  <c r="N3007" i="1"/>
  <c r="N3021" i="1"/>
  <c r="N3035" i="1"/>
  <c r="N3049" i="1"/>
  <c r="N3063" i="1"/>
  <c r="N3077" i="1"/>
  <c r="N3091" i="1"/>
  <c r="N3105" i="1"/>
  <c r="N3119" i="1"/>
  <c r="N3133" i="1"/>
  <c r="N3147" i="1"/>
  <c r="N3161" i="1"/>
  <c r="N3175" i="1"/>
  <c r="N3189" i="1"/>
  <c r="N3203" i="1"/>
  <c r="N3217" i="1"/>
  <c r="N3231" i="1"/>
  <c r="N3245" i="1"/>
  <c r="N3259" i="1"/>
  <c r="N3273" i="1"/>
  <c r="N3287" i="1"/>
  <c r="N3301" i="1"/>
  <c r="N3315" i="1"/>
  <c r="N3329" i="1"/>
  <c r="N3343" i="1"/>
  <c r="N3357" i="1"/>
  <c r="N3371" i="1"/>
  <c r="N3385" i="1"/>
  <c r="N3399" i="1"/>
  <c r="N3413" i="1"/>
  <c r="N3427" i="1"/>
  <c r="N3441" i="1"/>
  <c r="N3455" i="1"/>
  <c r="N3469" i="1"/>
  <c r="N3483" i="1"/>
  <c r="N3497" i="1"/>
  <c r="N3511" i="1"/>
  <c r="N3525" i="1"/>
  <c r="N3539" i="1"/>
  <c r="N3553" i="1"/>
  <c r="N3567" i="1"/>
  <c r="N3581" i="1"/>
  <c r="N3595" i="1"/>
  <c r="N3609" i="1"/>
  <c r="N3623" i="1"/>
  <c r="N3637" i="1"/>
  <c r="N3651" i="1"/>
  <c r="N3665" i="1"/>
  <c r="N3679" i="1"/>
  <c r="N3693" i="1"/>
  <c r="N3707" i="1"/>
  <c r="N3721" i="1"/>
  <c r="N3735" i="1"/>
  <c r="N3749" i="1"/>
  <c r="N3763" i="1"/>
  <c r="N3777" i="1"/>
  <c r="N3791" i="1"/>
  <c r="N3805" i="1"/>
  <c r="N3819" i="1"/>
  <c r="N3833" i="1"/>
  <c r="N3847" i="1"/>
  <c r="N3861" i="1"/>
  <c r="N3875" i="1"/>
  <c r="N3889" i="1"/>
  <c r="N3903" i="1"/>
  <c r="N3917" i="1"/>
  <c r="N3931" i="1"/>
  <c r="N3945" i="1"/>
  <c r="N3959" i="1"/>
  <c r="N3973" i="1"/>
  <c r="N3987" i="1"/>
  <c r="N4001" i="1"/>
  <c r="N4015" i="1"/>
  <c r="N4029" i="1"/>
  <c r="N4043" i="1"/>
  <c r="N4057" i="1"/>
  <c r="N4071" i="1"/>
  <c r="N4085" i="1"/>
  <c r="N4099" i="1"/>
  <c r="N4113" i="1"/>
  <c r="N4127" i="1"/>
  <c r="N4141" i="1"/>
  <c r="N4155" i="1"/>
  <c r="N4169" i="1"/>
  <c r="N4183" i="1"/>
  <c r="N4197" i="1"/>
  <c r="N4211" i="1"/>
  <c r="N4225" i="1"/>
  <c r="N4239" i="1"/>
  <c r="N4253" i="1"/>
  <c r="N4267" i="1"/>
  <c r="N4281" i="1"/>
  <c r="N4295" i="1"/>
  <c r="N4309" i="1"/>
  <c r="N4323" i="1"/>
  <c r="N4337" i="1"/>
  <c r="N4351" i="1"/>
  <c r="N4365" i="1"/>
  <c r="N4379" i="1"/>
  <c r="N4393" i="1"/>
  <c r="N4407" i="1"/>
  <c r="N4421" i="1"/>
  <c r="N4435" i="1"/>
  <c r="N4449" i="1"/>
  <c r="N4463" i="1"/>
  <c r="N4477" i="1"/>
  <c r="N4491" i="1"/>
  <c r="N4505" i="1"/>
  <c r="N4519" i="1"/>
  <c r="N4533" i="1"/>
  <c r="N4547" i="1"/>
  <c r="N4561" i="1"/>
  <c r="N4575" i="1"/>
  <c r="N4589" i="1"/>
  <c r="N4603" i="1"/>
  <c r="N4617" i="1"/>
  <c r="N4631" i="1"/>
  <c r="N4645" i="1"/>
  <c r="N4659" i="1"/>
  <c r="N4673" i="1"/>
  <c r="N4687" i="1"/>
  <c r="N4701" i="1"/>
  <c r="N4715" i="1"/>
  <c r="N4729" i="1"/>
  <c r="N4743" i="1"/>
  <c r="N4757" i="1"/>
  <c r="N4771" i="1"/>
  <c r="N4785" i="1"/>
  <c r="N4799" i="1"/>
  <c r="N4813" i="1"/>
  <c r="N4827" i="1"/>
  <c r="N4841" i="1"/>
  <c r="N4855" i="1"/>
  <c r="N4869" i="1"/>
  <c r="N4883" i="1"/>
  <c r="N4897" i="1"/>
  <c r="N4911" i="1"/>
  <c r="N4925" i="1"/>
  <c r="N4939" i="1"/>
  <c r="N4953" i="1"/>
  <c r="N4967" i="1"/>
  <c r="N4981" i="1"/>
  <c r="N4995" i="1"/>
  <c r="N5009" i="1"/>
  <c r="N5023" i="1"/>
  <c r="N5037" i="1"/>
  <c r="N5051" i="1"/>
  <c r="N5065" i="1"/>
  <c r="N5079" i="1"/>
  <c r="N5093" i="1"/>
  <c r="N5107" i="1"/>
  <c r="N5121" i="1"/>
  <c r="N5135" i="1"/>
  <c r="N5149" i="1"/>
  <c r="N5163" i="1"/>
  <c r="N5177" i="1"/>
  <c r="N5191" i="1"/>
  <c r="N5205" i="1"/>
  <c r="N5219" i="1"/>
  <c r="N5233" i="1"/>
  <c r="N5247" i="1"/>
  <c r="N5261" i="1"/>
  <c r="N5275" i="1"/>
  <c r="N5289" i="1"/>
  <c r="N5303" i="1"/>
  <c r="N5317" i="1"/>
  <c r="N5331" i="1"/>
  <c r="N5345" i="1"/>
  <c r="N5359" i="1"/>
  <c r="N1893" i="1"/>
  <c r="N1934" i="1"/>
  <c r="N1975" i="1"/>
  <c r="N2016" i="1"/>
  <c r="N2057" i="1"/>
  <c r="N2089" i="1"/>
  <c r="N2130" i="1"/>
  <c r="N2171" i="1"/>
  <c r="N2212" i="1"/>
  <c r="N2285" i="1"/>
  <c r="N2326" i="1"/>
  <c r="N2367" i="1"/>
  <c r="N2408" i="1"/>
  <c r="N2449" i="1"/>
  <c r="N2481" i="1"/>
  <c r="N2563" i="1"/>
  <c r="N2604" i="1"/>
  <c r="N2645" i="1"/>
  <c r="N2677" i="1"/>
  <c r="N2759" i="1"/>
  <c r="N2800" i="1"/>
  <c r="N2841" i="1"/>
  <c r="N2914" i="1"/>
  <c r="N2938" i="1"/>
  <c r="N2952" i="1"/>
  <c r="N2980" i="1"/>
  <c r="N2994" i="1"/>
  <c r="N3022" i="1"/>
  <c r="N3036" i="1"/>
  <c r="N3064" i="1"/>
  <c r="N3078" i="1"/>
  <c r="N3106" i="1"/>
  <c r="N3120" i="1"/>
  <c r="N3148" i="1"/>
  <c r="N3162" i="1"/>
  <c r="N3190" i="1"/>
  <c r="N130" i="1"/>
  <c r="N243" i="1"/>
  <c r="N361" i="1"/>
  <c r="N451" i="1"/>
  <c r="N564" i="1"/>
  <c r="N677" i="1"/>
  <c r="N795" i="1"/>
  <c r="N911" i="1"/>
  <c r="N998" i="1"/>
  <c r="N1111" i="1"/>
  <c r="N1229" i="1"/>
  <c r="N1345" i="1"/>
  <c r="N1459" i="1"/>
  <c r="N1545" i="1"/>
  <c r="N1663" i="1"/>
  <c r="N1779" i="1"/>
  <c r="N1820" i="1"/>
  <c r="N1861" i="1"/>
  <c r="N2253" i="1"/>
  <c r="N2522" i="1"/>
  <c r="N2718" i="1"/>
  <c r="N2873" i="1"/>
  <c r="N2966" i="1"/>
  <c r="N3008" i="1"/>
  <c r="N3050" i="1"/>
  <c r="N3092" i="1"/>
  <c r="N3134" i="1"/>
  <c r="N3176" i="1"/>
  <c r="N127" i="1"/>
  <c r="N480" i="1"/>
  <c r="N915" i="1"/>
  <c r="N1461" i="1"/>
  <c r="N1862" i="1"/>
  <c r="N2019" i="1"/>
  <c r="N2214" i="1"/>
  <c r="N2409" i="1"/>
  <c r="N2575" i="1"/>
  <c r="N2761" i="1"/>
  <c r="N2939" i="1"/>
  <c r="N2997" i="1"/>
  <c r="N3066" i="1"/>
  <c r="N3135" i="1"/>
  <c r="N3193" i="1"/>
  <c r="N3247" i="1"/>
  <c r="N3291" i="1"/>
  <c r="N3345" i="1"/>
  <c r="N3389" i="1"/>
  <c r="N3431" i="1"/>
  <c r="N3472" i="1"/>
  <c r="N3513" i="1"/>
  <c r="N3554" i="1"/>
  <c r="N3594" i="1"/>
  <c r="N3627" i="1"/>
  <c r="N3668" i="1"/>
  <c r="N3709" i="1"/>
  <c r="N3750" i="1"/>
  <c r="N3790" i="1"/>
  <c r="N3823" i="1"/>
  <c r="N3864" i="1"/>
  <c r="N3905" i="1"/>
  <c r="N3946" i="1"/>
  <c r="N3986" i="1"/>
  <c r="N4019" i="1"/>
  <c r="N4060" i="1"/>
  <c r="N4101" i="1"/>
  <c r="N4142" i="1"/>
  <c r="N4182" i="1"/>
  <c r="N4215" i="1"/>
  <c r="N4256" i="1"/>
  <c r="N4297" i="1"/>
  <c r="N4338" i="1"/>
  <c r="N4378" i="1"/>
  <c r="N4411" i="1"/>
  <c r="N4452" i="1"/>
  <c r="N4493" i="1"/>
  <c r="N4534" i="1"/>
  <c r="N4574" i="1"/>
  <c r="N4607" i="1"/>
  <c r="N4648" i="1"/>
  <c r="N4689" i="1"/>
  <c r="N4730" i="1"/>
  <c r="N4770" i="1"/>
  <c r="N4803" i="1"/>
  <c r="N4844" i="1"/>
  <c r="N4885" i="1"/>
  <c r="N4926" i="1"/>
  <c r="N4966" i="1"/>
  <c r="N4999" i="1"/>
  <c r="N5040" i="1"/>
  <c r="N5081" i="1"/>
  <c r="N5122" i="1"/>
  <c r="N5162" i="1"/>
  <c r="N5195" i="1"/>
  <c r="N5236" i="1"/>
  <c r="N5277" i="1"/>
  <c r="N5318" i="1"/>
  <c r="N5358" i="1"/>
  <c r="N367" i="1"/>
  <c r="N5234" i="1"/>
  <c r="N2213" i="1"/>
  <c r="N4843" i="1"/>
  <c r="N131" i="1"/>
  <c r="N481" i="1"/>
  <c r="N1026" i="1"/>
  <c r="N1467" i="1"/>
  <c r="N1863" i="1"/>
  <c r="N2058" i="1"/>
  <c r="N2215" i="1"/>
  <c r="N2410" i="1"/>
  <c r="N2605" i="1"/>
  <c r="N2771" i="1"/>
  <c r="N2940" i="1"/>
  <c r="N3009" i="1"/>
  <c r="N3067" i="1"/>
  <c r="N3136" i="1"/>
  <c r="N3204" i="1"/>
  <c r="N3248" i="1"/>
  <c r="N3302" i="1"/>
  <c r="N3346" i="1"/>
  <c r="N3400" i="1"/>
  <c r="N3440" i="1"/>
  <c r="N3473" i="1"/>
  <c r="N3514" i="1"/>
  <c r="N3555" i="1"/>
  <c r="N3596" i="1"/>
  <c r="N3636" i="1"/>
  <c r="N3669" i="1"/>
  <c r="N3710" i="1"/>
  <c r="N3751" i="1"/>
  <c r="N3792" i="1"/>
  <c r="N3832" i="1"/>
  <c r="N3865" i="1"/>
  <c r="N3906" i="1"/>
  <c r="N3947" i="1"/>
  <c r="N3988" i="1"/>
  <c r="N4028" i="1"/>
  <c r="N4061" i="1"/>
  <c r="N4102" i="1"/>
  <c r="N4143" i="1"/>
  <c r="N4184" i="1"/>
  <c r="N4224" i="1"/>
  <c r="N4257" i="1"/>
  <c r="N4298" i="1"/>
  <c r="N4339" i="1"/>
  <c r="N4380" i="1"/>
  <c r="N4420" i="1"/>
  <c r="N4453" i="1"/>
  <c r="N4494" i="1"/>
  <c r="N4535" i="1"/>
  <c r="N4576" i="1"/>
  <c r="N4616" i="1"/>
  <c r="N4649" i="1"/>
  <c r="N4690" i="1"/>
  <c r="N4731" i="1"/>
  <c r="N4772" i="1"/>
  <c r="N4812" i="1"/>
  <c r="N4845" i="1"/>
  <c r="N4886" i="1"/>
  <c r="N4927" i="1"/>
  <c r="N4968" i="1"/>
  <c r="N5008" i="1"/>
  <c r="N5041" i="1"/>
  <c r="N5082" i="1"/>
  <c r="N5123" i="1"/>
  <c r="N5164" i="1"/>
  <c r="N5204" i="1"/>
  <c r="N5237" i="1"/>
  <c r="N5278" i="1"/>
  <c r="N5319" i="1"/>
  <c r="N5360" i="1"/>
  <c r="N801" i="1"/>
  <c r="N5193" i="1"/>
  <c r="N1823" i="1"/>
  <c r="N137" i="1"/>
  <c r="N561" i="1"/>
  <c r="N1027" i="1"/>
  <c r="N1573" i="1"/>
  <c r="N1864" i="1"/>
  <c r="N2059" i="1"/>
  <c r="N2254" i="1"/>
  <c r="N2411" i="1"/>
  <c r="N2606" i="1"/>
  <c r="N2801" i="1"/>
  <c r="N2941" i="1"/>
  <c r="N3010" i="1"/>
  <c r="N3079" i="1"/>
  <c r="N3137" i="1"/>
  <c r="N3205" i="1"/>
  <c r="N3249" i="1"/>
  <c r="N3303" i="1"/>
  <c r="N3347" i="1"/>
  <c r="N3401" i="1"/>
  <c r="N3442" i="1"/>
  <c r="N3482" i="1"/>
  <c r="N3515" i="1"/>
  <c r="N3556" i="1"/>
  <c r="N3597" i="1"/>
  <c r="N3638" i="1"/>
  <c r="N3678" i="1"/>
  <c r="N3711" i="1"/>
  <c r="N3752" i="1"/>
  <c r="N3793" i="1"/>
  <c r="N3834" i="1"/>
  <c r="N3874" i="1"/>
  <c r="N3907" i="1"/>
  <c r="N3948" i="1"/>
  <c r="N3989" i="1"/>
  <c r="N4030" i="1"/>
  <c r="N4070" i="1"/>
  <c r="N4103" i="1"/>
  <c r="N4144" i="1"/>
  <c r="N4185" i="1"/>
  <c r="N4226" i="1"/>
  <c r="N4266" i="1"/>
  <c r="N4299" i="1"/>
  <c r="N4340" i="1"/>
  <c r="N4381" i="1"/>
  <c r="N4422" i="1"/>
  <c r="N4462" i="1"/>
  <c r="N4495" i="1"/>
  <c r="N4536" i="1"/>
  <c r="N4577" i="1"/>
  <c r="N4618" i="1"/>
  <c r="N4658" i="1"/>
  <c r="N4691" i="1"/>
  <c r="N4732" i="1"/>
  <c r="N4773" i="1"/>
  <c r="N4814" i="1"/>
  <c r="N4854" i="1"/>
  <c r="N4887" i="1"/>
  <c r="N4928" i="1"/>
  <c r="N4969" i="1"/>
  <c r="N5010" i="1"/>
  <c r="N5050" i="1"/>
  <c r="N5083" i="1"/>
  <c r="N5124" i="1"/>
  <c r="N5165" i="1"/>
  <c r="N5206" i="1"/>
  <c r="N5246" i="1"/>
  <c r="N5279" i="1"/>
  <c r="N5320" i="1"/>
  <c r="N5361" i="1"/>
  <c r="N1347" i="1"/>
  <c r="N5111" i="1"/>
  <c r="N2018" i="1"/>
  <c r="N4884" i="1"/>
  <c r="N165" i="1"/>
  <c r="N565" i="1"/>
  <c r="N1033" i="1"/>
  <c r="N1579" i="1"/>
  <c r="N1903" i="1"/>
  <c r="N2060" i="1"/>
  <c r="N2255" i="1"/>
  <c r="N2450" i="1"/>
  <c r="N2607" i="1"/>
  <c r="N2802" i="1"/>
  <c r="N2953" i="1"/>
  <c r="N3011" i="1"/>
  <c r="N3080" i="1"/>
  <c r="N3149" i="1"/>
  <c r="N3206" i="1"/>
  <c r="N3260" i="1"/>
  <c r="N3304" i="1"/>
  <c r="N3358" i="1"/>
  <c r="N3402" i="1"/>
  <c r="N3443" i="1"/>
  <c r="N3484" i="1"/>
  <c r="N3524" i="1"/>
  <c r="N3557" i="1"/>
  <c r="N3598" i="1"/>
  <c r="N3639" i="1"/>
  <c r="N3680" i="1"/>
  <c r="N3720" i="1"/>
  <c r="N3753" i="1"/>
  <c r="N3794" i="1"/>
  <c r="N3835" i="1"/>
  <c r="N3876" i="1"/>
  <c r="N3916" i="1"/>
  <c r="N3949" i="1"/>
  <c r="N3990" i="1"/>
  <c r="N4031" i="1"/>
  <c r="N4072" i="1"/>
  <c r="N4112" i="1"/>
  <c r="N4145" i="1"/>
  <c r="N4186" i="1"/>
  <c r="N4227" i="1"/>
  <c r="N4268" i="1"/>
  <c r="N4308" i="1"/>
  <c r="N4341" i="1"/>
  <c r="N4382" i="1"/>
  <c r="N4423" i="1"/>
  <c r="N4464" i="1"/>
  <c r="N4504" i="1"/>
  <c r="N4537" i="1"/>
  <c r="N4578" i="1"/>
  <c r="N4619" i="1"/>
  <c r="N4660" i="1"/>
  <c r="N4700" i="1"/>
  <c r="N4733" i="1"/>
  <c r="N4774" i="1"/>
  <c r="N4815" i="1"/>
  <c r="N4856" i="1"/>
  <c r="N4896" i="1"/>
  <c r="N4929" i="1"/>
  <c r="N4970" i="1"/>
  <c r="N5011" i="1"/>
  <c r="N5052" i="1"/>
  <c r="N5092" i="1"/>
  <c r="N5125" i="1"/>
  <c r="N5166" i="1"/>
  <c r="N5207" i="1"/>
  <c r="N5248" i="1"/>
  <c r="N5288" i="1"/>
  <c r="N5321" i="1"/>
  <c r="N5362" i="1"/>
  <c r="N1791" i="1"/>
  <c r="N5038" i="1"/>
  <c r="N479" i="1"/>
  <c r="N5276" i="1"/>
  <c r="N214" i="1"/>
  <c r="N593" i="1"/>
  <c r="N1117" i="1"/>
  <c r="N1583" i="1"/>
  <c r="N1904" i="1"/>
  <c r="N2099" i="1"/>
  <c r="N2256" i="1"/>
  <c r="N2451" i="1"/>
  <c r="N2646" i="1"/>
  <c r="N2803" i="1"/>
  <c r="N2954" i="1"/>
  <c r="N3023" i="1"/>
  <c r="N3081" i="1"/>
  <c r="N3150" i="1"/>
  <c r="N3207" i="1"/>
  <c r="N3261" i="1"/>
  <c r="N3305" i="1"/>
  <c r="N3359" i="1"/>
  <c r="N3403" i="1"/>
  <c r="N3444" i="1"/>
  <c r="N3485" i="1"/>
  <c r="N3526" i="1"/>
  <c r="N3566" i="1"/>
  <c r="N3599" i="1"/>
  <c r="N3640" i="1"/>
  <c r="N3681" i="1"/>
  <c r="N3722" i="1"/>
  <c r="N3762" i="1"/>
  <c r="N3795" i="1"/>
  <c r="N3836" i="1"/>
  <c r="N3877" i="1"/>
  <c r="N3918" i="1"/>
  <c r="N3958" i="1"/>
  <c r="N3991" i="1"/>
  <c r="N4032" i="1"/>
  <c r="N4073" i="1"/>
  <c r="N4114" i="1"/>
  <c r="N4154" i="1"/>
  <c r="N4187" i="1"/>
  <c r="N4228" i="1"/>
  <c r="N4269" i="1"/>
  <c r="N4310" i="1"/>
  <c r="N4350" i="1"/>
  <c r="N4383" i="1"/>
  <c r="N4424" i="1"/>
  <c r="N4465" i="1"/>
  <c r="N4506" i="1"/>
  <c r="N4546" i="1"/>
  <c r="N4579" i="1"/>
  <c r="N4620" i="1"/>
  <c r="N4661" i="1"/>
  <c r="N4702" i="1"/>
  <c r="N4742" i="1"/>
  <c r="N4775" i="1"/>
  <c r="N4816" i="1"/>
  <c r="N4857" i="1"/>
  <c r="N4898" i="1"/>
  <c r="N4938" i="1"/>
  <c r="N4971" i="1"/>
  <c r="N5012" i="1"/>
  <c r="N5053" i="1"/>
  <c r="N5094" i="1"/>
  <c r="N5134" i="1"/>
  <c r="N5167" i="1"/>
  <c r="N5208" i="1"/>
  <c r="N5249" i="1"/>
  <c r="N5290" i="1"/>
  <c r="N5330" i="1"/>
  <c r="N5363" i="1"/>
  <c r="N1976" i="1"/>
  <c r="N2337" i="1"/>
  <c r="N3039" i="1"/>
  <c r="N3330" i="1"/>
  <c r="N3540" i="1"/>
  <c r="N3736" i="1"/>
  <c r="N3972" i="1"/>
  <c r="N4168" i="1"/>
  <c r="N4397" i="1"/>
  <c r="N4593" i="1"/>
  <c r="N4789" i="1"/>
  <c r="N4985" i="1"/>
  <c r="N5181" i="1"/>
  <c r="N1977" i="1"/>
  <c r="N2885" i="1"/>
  <c r="N3233" i="1"/>
  <c r="N3459" i="1"/>
  <c r="N3655" i="1"/>
  <c r="N3851" i="1"/>
  <c r="N4047" i="1"/>
  <c r="N4243" i="1"/>
  <c r="N4406" i="1"/>
  <c r="N4602" i="1"/>
  <c r="N4798" i="1"/>
  <c r="N4994" i="1"/>
  <c r="N5223" i="1"/>
  <c r="N802" i="1"/>
  <c r="N2915" i="1"/>
  <c r="N3234" i="1"/>
  <c r="N3468" i="1"/>
  <c r="N3664" i="1"/>
  <c r="N3860" i="1"/>
  <c r="N4056" i="1"/>
  <c r="N4252" i="1"/>
  <c r="N4448" i="1"/>
  <c r="N4644" i="1"/>
  <c r="N4840" i="1"/>
  <c r="N5069" i="1"/>
  <c r="N5265" i="1"/>
  <c r="N1349" i="1"/>
  <c r="N2369" i="1"/>
  <c r="N3053" i="1"/>
  <c r="N3289" i="1"/>
  <c r="N3510" i="1"/>
  <c r="N3706" i="1"/>
  <c r="N3902" i="1"/>
  <c r="N4098" i="1"/>
  <c r="N4294" i="1"/>
  <c r="N4490" i="1"/>
  <c r="N4686" i="1"/>
  <c r="N4915" i="1"/>
  <c r="N5274" i="1"/>
  <c r="N2565" i="1"/>
  <c r="N3065" i="1"/>
  <c r="N3290" i="1"/>
  <c r="N3512" i="1"/>
  <c r="N3708" i="1"/>
  <c r="N3863" i="1"/>
  <c r="N4059" i="1"/>
  <c r="N4296" i="1"/>
  <c r="N4492" i="1"/>
  <c r="N4688" i="1"/>
  <c r="N4957" i="1"/>
  <c r="N5316" i="1"/>
  <c r="N249" i="1"/>
  <c r="N599" i="1"/>
  <c r="N1145" i="1"/>
  <c r="N1667" i="1"/>
  <c r="N1905" i="1"/>
  <c r="N2100" i="1"/>
  <c r="N2295" i="1"/>
  <c r="N2452" i="1"/>
  <c r="N2647" i="1"/>
  <c r="N2842" i="1"/>
  <c r="N2955" i="1"/>
  <c r="N3024" i="1"/>
  <c r="N3093" i="1"/>
  <c r="N3151" i="1"/>
  <c r="N3218" i="1"/>
  <c r="N3262" i="1"/>
  <c r="N3316" i="1"/>
  <c r="N3360" i="1"/>
  <c r="N3412" i="1"/>
  <c r="N3445" i="1"/>
  <c r="N3486" i="1"/>
  <c r="N3527" i="1"/>
  <c r="N3568" i="1"/>
  <c r="N3608" i="1"/>
  <c r="N3641" i="1"/>
  <c r="N3682" i="1"/>
  <c r="N3723" i="1"/>
  <c r="N3764" i="1"/>
  <c r="N3804" i="1"/>
  <c r="N3837" i="1"/>
  <c r="N3878" i="1"/>
  <c r="N3919" i="1"/>
  <c r="N3960" i="1"/>
  <c r="N4000" i="1"/>
  <c r="N4033" i="1"/>
  <c r="N4074" i="1"/>
  <c r="N4115" i="1"/>
  <c r="N4156" i="1"/>
  <c r="N4196" i="1"/>
  <c r="N4229" i="1"/>
  <c r="N4270" i="1"/>
  <c r="N4311" i="1"/>
  <c r="N4352" i="1"/>
  <c r="N4392" i="1"/>
  <c r="N4425" i="1"/>
  <c r="N4466" i="1"/>
  <c r="N4507" i="1"/>
  <c r="N4548" i="1"/>
  <c r="N4588" i="1"/>
  <c r="N4621" i="1"/>
  <c r="N4662" i="1"/>
  <c r="N4703" i="1"/>
  <c r="N4744" i="1"/>
  <c r="N4784" i="1"/>
  <c r="N4817" i="1"/>
  <c r="N4858" i="1"/>
  <c r="N4899" i="1"/>
  <c r="N4940" i="1"/>
  <c r="N4980" i="1"/>
  <c r="N5013" i="1"/>
  <c r="N5054" i="1"/>
  <c r="N5095" i="1"/>
  <c r="N5136" i="1"/>
  <c r="N5176" i="1"/>
  <c r="N5209" i="1"/>
  <c r="N5250" i="1"/>
  <c r="N5291" i="1"/>
  <c r="N5332" i="1"/>
  <c r="N1781" i="1"/>
  <c r="N2523" i="1"/>
  <c r="N3108" i="1"/>
  <c r="N3374" i="1"/>
  <c r="N3580" i="1"/>
  <c r="N3776" i="1"/>
  <c r="N3932" i="1"/>
  <c r="N4128" i="1"/>
  <c r="N4324" i="1"/>
  <c r="N4520" i="1"/>
  <c r="N4716" i="1"/>
  <c r="N4912" i="1"/>
  <c r="N5108" i="1"/>
  <c r="N5304" i="1"/>
  <c r="N2533" i="1"/>
  <c r="N3109" i="1"/>
  <c r="N3331" i="1"/>
  <c r="N3541" i="1"/>
  <c r="N3737" i="1"/>
  <c r="N3933" i="1"/>
  <c r="N4129" i="1"/>
  <c r="N4325" i="1"/>
  <c r="N4521" i="1"/>
  <c r="N4717" i="1"/>
  <c r="N4913" i="1"/>
  <c r="N5109" i="1"/>
  <c r="N5346" i="1"/>
  <c r="N1987" i="1"/>
  <c r="N2729" i="1"/>
  <c r="N3179" i="1"/>
  <c r="N3428" i="1"/>
  <c r="N3624" i="1"/>
  <c r="N3820" i="1"/>
  <c r="N3975" i="1"/>
  <c r="N4171" i="1"/>
  <c r="N4367" i="1"/>
  <c r="N4563" i="1"/>
  <c r="N4759" i="1"/>
  <c r="N4955" i="1"/>
  <c r="N5151" i="1"/>
  <c r="N5347" i="1"/>
  <c r="N2017" i="1"/>
  <c r="N2730" i="1"/>
  <c r="N3191" i="1"/>
  <c r="N3429" i="1"/>
  <c r="N3625" i="1"/>
  <c r="N3862" i="1"/>
  <c r="N4058" i="1"/>
  <c r="N4254" i="1"/>
  <c r="N4450" i="1"/>
  <c r="N4646" i="1"/>
  <c r="N4842" i="1"/>
  <c r="N5078" i="1"/>
  <c r="N914" i="1"/>
  <c r="N2996" i="1"/>
  <c r="N3344" i="1"/>
  <c r="N3585" i="1"/>
  <c r="N3781" i="1"/>
  <c r="N3977" i="1"/>
  <c r="N4173" i="1"/>
  <c r="N4369" i="1"/>
  <c r="N4565" i="1"/>
  <c r="N4761" i="1"/>
  <c r="N5039" i="1"/>
  <c r="N5153" i="1"/>
  <c r="N253" i="1"/>
  <c r="N683" i="1"/>
  <c r="N1149" i="1"/>
  <c r="N1695" i="1"/>
  <c r="N1935" i="1"/>
  <c r="N2101" i="1"/>
  <c r="N2296" i="1"/>
  <c r="N2491" i="1"/>
  <c r="N2648" i="1"/>
  <c r="N2843" i="1"/>
  <c r="N2967" i="1"/>
  <c r="N3025" i="1"/>
  <c r="N3094" i="1"/>
  <c r="N3163" i="1"/>
  <c r="N3219" i="1"/>
  <c r="N3263" i="1"/>
  <c r="N3317" i="1"/>
  <c r="N3361" i="1"/>
  <c r="N3414" i="1"/>
  <c r="N3454" i="1"/>
  <c r="N3487" i="1"/>
  <c r="N3528" i="1"/>
  <c r="N3569" i="1"/>
  <c r="N3610" i="1"/>
  <c r="N3650" i="1"/>
  <c r="N3683" i="1"/>
  <c r="N3724" i="1"/>
  <c r="N3765" i="1"/>
  <c r="N3806" i="1"/>
  <c r="N3846" i="1"/>
  <c r="N3879" i="1"/>
  <c r="N3920" i="1"/>
  <c r="N3961" i="1"/>
  <c r="N4002" i="1"/>
  <c r="N4042" i="1"/>
  <c r="N4075" i="1"/>
  <c r="N4116" i="1"/>
  <c r="N4157" i="1"/>
  <c r="N4198" i="1"/>
  <c r="N4238" i="1"/>
  <c r="N4271" i="1"/>
  <c r="N4312" i="1"/>
  <c r="N4353" i="1"/>
  <c r="N4394" i="1"/>
  <c r="N4434" i="1"/>
  <c r="N4467" i="1"/>
  <c r="N4508" i="1"/>
  <c r="N4549" i="1"/>
  <c r="N4590" i="1"/>
  <c r="N4630" i="1"/>
  <c r="N4663" i="1"/>
  <c r="N4704" i="1"/>
  <c r="N4745" i="1"/>
  <c r="N4786" i="1"/>
  <c r="N4826" i="1"/>
  <c r="N4859" i="1"/>
  <c r="N4900" i="1"/>
  <c r="N4941" i="1"/>
  <c r="N4982" i="1"/>
  <c r="N5022" i="1"/>
  <c r="N5055" i="1"/>
  <c r="N5096" i="1"/>
  <c r="N5137" i="1"/>
  <c r="N5178" i="1"/>
  <c r="N5218" i="1"/>
  <c r="N5251" i="1"/>
  <c r="N5292" i="1"/>
  <c r="N5333" i="1"/>
  <c r="N1263" i="1"/>
  <c r="N2689" i="1"/>
  <c r="N3177" i="1"/>
  <c r="N3417" i="1"/>
  <c r="N3613" i="1"/>
  <c r="N3850" i="1"/>
  <c r="N4046" i="1"/>
  <c r="N4242" i="1"/>
  <c r="N4438" i="1"/>
  <c r="N4634" i="1"/>
  <c r="N4830" i="1"/>
  <c r="N5026" i="1"/>
  <c r="N5222" i="1"/>
  <c r="N2172" i="1"/>
  <c r="N3051" i="1"/>
  <c r="N3375" i="1"/>
  <c r="N3582" i="1"/>
  <c r="N3778" i="1"/>
  <c r="N3974" i="1"/>
  <c r="N4170" i="1"/>
  <c r="N4366" i="1"/>
  <c r="N4562" i="1"/>
  <c r="N4758" i="1"/>
  <c r="N4954" i="1"/>
  <c r="N5150" i="1"/>
  <c r="N5305" i="1"/>
  <c r="N1348" i="1"/>
  <c r="N2368" i="1"/>
  <c r="N3121" i="1"/>
  <c r="N3386" i="1"/>
  <c r="N3583" i="1"/>
  <c r="N3738" i="1"/>
  <c r="N3934" i="1"/>
  <c r="N4130" i="1"/>
  <c r="N4326" i="1"/>
  <c r="N4522" i="1"/>
  <c r="N4718" i="1"/>
  <c r="N4914" i="1"/>
  <c r="N5110" i="1"/>
  <c r="N5306" i="1"/>
  <c r="N1822" i="1"/>
  <c r="N2183" i="1"/>
  <c r="N2995" i="1"/>
  <c r="N3235" i="1"/>
  <c r="N3470" i="1"/>
  <c r="N3666" i="1"/>
  <c r="N3821" i="1"/>
  <c r="N4017" i="1"/>
  <c r="N4213" i="1"/>
  <c r="N4409" i="1"/>
  <c r="N4605" i="1"/>
  <c r="N4801" i="1"/>
  <c r="N4997" i="1"/>
  <c r="N5348" i="1"/>
  <c r="N2379" i="1"/>
  <c r="N3123" i="1"/>
  <c r="N3388" i="1"/>
  <c r="N3552" i="1"/>
  <c r="N3748" i="1"/>
  <c r="N3944" i="1"/>
  <c r="N4100" i="1"/>
  <c r="N4255" i="1"/>
  <c r="N4451" i="1"/>
  <c r="N4647" i="1"/>
  <c r="N4924" i="1"/>
  <c r="N5120" i="1"/>
  <c r="N5349" i="1"/>
  <c r="N255" i="1"/>
  <c r="N687" i="1"/>
  <c r="N1233" i="1"/>
  <c r="N1697" i="1"/>
  <c r="N1945" i="1"/>
  <c r="N2131" i="1"/>
  <c r="N2297" i="1"/>
  <c r="N2492" i="1"/>
  <c r="N2687" i="1"/>
  <c r="N2844" i="1"/>
  <c r="N2968" i="1"/>
  <c r="N3037" i="1"/>
  <c r="N3095" i="1"/>
  <c r="N3164" i="1"/>
  <c r="N3220" i="1"/>
  <c r="N3274" i="1"/>
  <c r="N3318" i="1"/>
  <c r="N3372" i="1"/>
  <c r="N3415" i="1"/>
  <c r="N3456" i="1"/>
  <c r="N3496" i="1"/>
  <c r="N3529" i="1"/>
  <c r="N3570" i="1"/>
  <c r="N3611" i="1"/>
  <c r="N3652" i="1"/>
  <c r="N3692" i="1"/>
  <c r="N3725" i="1"/>
  <c r="N3766" i="1"/>
  <c r="N3807" i="1"/>
  <c r="N3848" i="1"/>
  <c r="N3888" i="1"/>
  <c r="N3921" i="1"/>
  <c r="N3962" i="1"/>
  <c r="N4003" i="1"/>
  <c r="N4044" i="1"/>
  <c r="N4084" i="1"/>
  <c r="N4117" i="1"/>
  <c r="N4158" i="1"/>
  <c r="N4199" i="1"/>
  <c r="N4240" i="1"/>
  <c r="N4280" i="1"/>
  <c r="N4313" i="1"/>
  <c r="N4354" i="1"/>
  <c r="N4395" i="1"/>
  <c r="N4436" i="1"/>
  <c r="N4476" i="1"/>
  <c r="N4509" i="1"/>
  <c r="N4550" i="1"/>
  <c r="N4591" i="1"/>
  <c r="N4632" i="1"/>
  <c r="N4672" i="1"/>
  <c r="N4705" i="1"/>
  <c r="N4746" i="1"/>
  <c r="N4787" i="1"/>
  <c r="N4828" i="1"/>
  <c r="N4868" i="1"/>
  <c r="N4901" i="1"/>
  <c r="N4942" i="1"/>
  <c r="N4983" i="1"/>
  <c r="N5024" i="1"/>
  <c r="N5064" i="1"/>
  <c r="N5097" i="1"/>
  <c r="N5138" i="1"/>
  <c r="N5179" i="1"/>
  <c r="N5220" i="1"/>
  <c r="N5260" i="1"/>
  <c r="N5293" i="1"/>
  <c r="N5334" i="1"/>
  <c r="N5221" i="1"/>
  <c r="N5302" i="1"/>
  <c r="N5335" i="1"/>
  <c r="N365" i="1"/>
  <c r="N2884" i="1"/>
  <c r="N3232" i="1"/>
  <c r="N3458" i="1"/>
  <c r="N3654" i="1"/>
  <c r="N3809" i="1"/>
  <c r="N4005" i="1"/>
  <c r="N4201" i="1"/>
  <c r="N4364" i="1"/>
  <c r="N4560" i="1"/>
  <c r="N4756" i="1"/>
  <c r="N4952" i="1"/>
  <c r="N5148" i="1"/>
  <c r="N5344" i="1"/>
  <c r="N2719" i="1"/>
  <c r="N2982" i="1"/>
  <c r="N3277" i="1"/>
  <c r="N3500" i="1"/>
  <c r="N3696" i="1"/>
  <c r="N3892" i="1"/>
  <c r="N4088" i="1"/>
  <c r="N4284" i="1"/>
  <c r="N4439" i="1"/>
  <c r="N4635" i="1"/>
  <c r="N4831" i="1"/>
  <c r="N5027" i="1"/>
  <c r="N5190" i="1"/>
  <c r="N368" i="1"/>
  <c r="N2173" i="1"/>
  <c r="N2983" i="1"/>
  <c r="N3288" i="1"/>
  <c r="N3501" i="1"/>
  <c r="N3697" i="1"/>
  <c r="N3893" i="1"/>
  <c r="N4089" i="1"/>
  <c r="N4285" i="1"/>
  <c r="N4481" i="1"/>
  <c r="N4677" i="1"/>
  <c r="N4873" i="1"/>
  <c r="N5036" i="1"/>
  <c r="N5232" i="1"/>
  <c r="N913" i="1"/>
  <c r="N2564" i="1"/>
  <c r="N3122" i="1"/>
  <c r="N3387" i="1"/>
  <c r="N3584" i="1"/>
  <c r="N3780" i="1"/>
  <c r="N3976" i="1"/>
  <c r="N4172" i="1"/>
  <c r="N4368" i="1"/>
  <c r="N4564" i="1"/>
  <c r="N4760" i="1"/>
  <c r="N4956" i="1"/>
  <c r="N5307" i="1"/>
  <c r="N2760" i="1"/>
  <c r="N3192" i="1"/>
  <c r="N3430" i="1"/>
  <c r="N3626" i="1"/>
  <c r="N3822" i="1"/>
  <c r="N4018" i="1"/>
  <c r="N4214" i="1"/>
  <c r="N4410" i="1"/>
  <c r="N4606" i="1"/>
  <c r="N4802" i="1"/>
  <c r="N5080" i="1"/>
  <c r="N5235" i="1"/>
  <c r="N327" i="1"/>
  <c r="N715" i="1"/>
  <c r="N1235" i="1"/>
  <c r="N1780" i="1"/>
  <c r="N1946" i="1"/>
  <c r="N2141" i="1"/>
  <c r="N2327" i="1"/>
  <c r="N2493" i="1"/>
  <c r="N2688" i="1"/>
  <c r="N2883" i="1"/>
  <c r="N2969" i="1"/>
  <c r="N3038" i="1"/>
  <c r="N3107" i="1"/>
  <c r="N3165" i="1"/>
  <c r="N3221" i="1"/>
  <c r="N3275" i="1"/>
  <c r="N3319" i="1"/>
  <c r="N3373" i="1"/>
  <c r="N3416" i="1"/>
  <c r="N3457" i="1"/>
  <c r="N3498" i="1"/>
  <c r="N3538" i="1"/>
  <c r="N3571" i="1"/>
  <c r="N3612" i="1"/>
  <c r="N3653" i="1"/>
  <c r="N3694" i="1"/>
  <c r="N3734" i="1"/>
  <c r="N3767" i="1"/>
  <c r="N3808" i="1"/>
  <c r="N3849" i="1"/>
  <c r="N3890" i="1"/>
  <c r="N3930" i="1"/>
  <c r="N3963" i="1"/>
  <c r="N4004" i="1"/>
  <c r="N4045" i="1"/>
  <c r="N4086" i="1"/>
  <c r="N4126" i="1"/>
  <c r="N4159" i="1"/>
  <c r="N4200" i="1"/>
  <c r="N4241" i="1"/>
  <c r="N4282" i="1"/>
  <c r="N4322" i="1"/>
  <c r="N4355" i="1"/>
  <c r="N4396" i="1"/>
  <c r="N4437" i="1"/>
  <c r="N4478" i="1"/>
  <c r="N4518" i="1"/>
  <c r="N4551" i="1"/>
  <c r="N4592" i="1"/>
  <c r="N4633" i="1"/>
  <c r="N4674" i="1"/>
  <c r="N4714" i="1"/>
  <c r="N4747" i="1"/>
  <c r="N4788" i="1"/>
  <c r="N4829" i="1"/>
  <c r="N4870" i="1"/>
  <c r="N4910" i="1"/>
  <c r="N4943" i="1"/>
  <c r="N4984" i="1"/>
  <c r="N5025" i="1"/>
  <c r="N5066" i="1"/>
  <c r="N5106" i="1"/>
  <c r="N5139" i="1"/>
  <c r="N5180" i="1"/>
  <c r="N5262" i="1"/>
  <c r="N799" i="1"/>
  <c r="N2142" i="1"/>
  <c r="N2981" i="1"/>
  <c r="N3276" i="1"/>
  <c r="N3499" i="1"/>
  <c r="N3695" i="1"/>
  <c r="N3891" i="1"/>
  <c r="N4087" i="1"/>
  <c r="N4283" i="1"/>
  <c r="N4479" i="1"/>
  <c r="N4675" i="1"/>
  <c r="N4871" i="1"/>
  <c r="N5067" i="1"/>
  <c r="N5263" i="1"/>
  <c r="N2338" i="1"/>
  <c r="N3178" i="1"/>
  <c r="N3426" i="1"/>
  <c r="N3622" i="1"/>
  <c r="N3818" i="1"/>
  <c r="N4014" i="1"/>
  <c r="N4210" i="1"/>
  <c r="N4480" i="1"/>
  <c r="N4676" i="1"/>
  <c r="N4872" i="1"/>
  <c r="N5068" i="1"/>
  <c r="N5264" i="1"/>
  <c r="N1821" i="1"/>
  <c r="N2534" i="1"/>
  <c r="N3052" i="1"/>
  <c r="N3332" i="1"/>
  <c r="N3542" i="1"/>
  <c r="N3779" i="1"/>
  <c r="N4016" i="1"/>
  <c r="N4212" i="1"/>
  <c r="N4408" i="1"/>
  <c r="N4604" i="1"/>
  <c r="N4800" i="1"/>
  <c r="N4996" i="1"/>
  <c r="N5192" i="1"/>
  <c r="N445" i="1"/>
  <c r="N2925" i="1"/>
  <c r="N3333" i="1"/>
  <c r="N3543" i="1"/>
  <c r="N3739" i="1"/>
  <c r="N3935" i="1"/>
  <c r="N4131" i="1"/>
  <c r="N4327" i="1"/>
  <c r="N4523" i="1"/>
  <c r="N4719" i="1"/>
  <c r="N4882" i="1"/>
  <c r="N5152" i="1"/>
  <c r="N1460" i="1"/>
  <c r="N2926" i="1"/>
  <c r="N3246" i="1"/>
  <c r="N3471" i="1"/>
  <c r="N3667" i="1"/>
  <c r="N3904" i="1"/>
  <c r="N4140" i="1"/>
  <c r="N4336" i="1"/>
  <c r="N4532" i="1"/>
  <c r="N4728" i="1"/>
  <c r="N4998" i="1"/>
  <c r="N5194" i="1"/>
  <c r="O7" i="1"/>
  <c r="O21" i="1"/>
  <c r="O35" i="1"/>
  <c r="O49" i="1"/>
  <c r="O63" i="1"/>
  <c r="O77" i="1"/>
  <c r="O91" i="1"/>
  <c r="O105" i="1"/>
  <c r="O119" i="1"/>
  <c r="O133" i="1"/>
  <c r="O147" i="1"/>
  <c r="O161" i="1"/>
  <c r="O175" i="1"/>
  <c r="O189" i="1"/>
  <c r="O203" i="1"/>
  <c r="O217" i="1"/>
  <c r="O231" i="1"/>
  <c r="O245" i="1"/>
  <c r="O259" i="1"/>
  <c r="O273" i="1"/>
  <c r="O287" i="1"/>
  <c r="O301" i="1"/>
  <c r="O315" i="1"/>
  <c r="O329" i="1"/>
  <c r="O343" i="1"/>
  <c r="O357" i="1"/>
  <c r="O371" i="1"/>
  <c r="O385" i="1"/>
  <c r="O399" i="1"/>
  <c r="O413" i="1"/>
  <c r="O427" i="1"/>
  <c r="O441" i="1"/>
  <c r="O455" i="1"/>
  <c r="O469" i="1"/>
  <c r="O483" i="1"/>
  <c r="O497" i="1"/>
  <c r="O511" i="1"/>
  <c r="O525" i="1"/>
  <c r="O539" i="1"/>
  <c r="O553" i="1"/>
  <c r="O567" i="1"/>
  <c r="O581" i="1"/>
  <c r="O595" i="1"/>
  <c r="O609" i="1"/>
  <c r="O623" i="1"/>
  <c r="O637" i="1"/>
  <c r="O651" i="1"/>
  <c r="O665" i="1"/>
  <c r="O679" i="1"/>
  <c r="O693" i="1"/>
  <c r="O707" i="1"/>
  <c r="O721" i="1"/>
  <c r="O735" i="1"/>
  <c r="O749" i="1"/>
  <c r="O763" i="1"/>
  <c r="O777" i="1"/>
  <c r="O791" i="1"/>
  <c r="O805" i="1"/>
  <c r="O819" i="1"/>
  <c r="O833" i="1"/>
  <c r="O847" i="1"/>
  <c r="O861" i="1"/>
  <c r="O875" i="1"/>
  <c r="O889" i="1"/>
  <c r="O903" i="1"/>
  <c r="O917" i="1"/>
  <c r="O931" i="1"/>
  <c r="O945" i="1"/>
  <c r="O959" i="1"/>
  <c r="O973" i="1"/>
  <c r="O987" i="1"/>
  <c r="O1001" i="1"/>
  <c r="O1015" i="1"/>
  <c r="O1029" i="1"/>
  <c r="O1043" i="1"/>
  <c r="O1057" i="1"/>
  <c r="O1071" i="1"/>
  <c r="O1085" i="1"/>
  <c r="O1099" i="1"/>
  <c r="O1113" i="1"/>
  <c r="O1127" i="1"/>
  <c r="O1141" i="1"/>
  <c r="O1155" i="1"/>
  <c r="O1169" i="1"/>
  <c r="O1183" i="1"/>
  <c r="O1197" i="1"/>
  <c r="O1211" i="1"/>
  <c r="O1225" i="1"/>
  <c r="O1239" i="1"/>
  <c r="O1253" i="1"/>
  <c r="O1267" i="1"/>
  <c r="O1281" i="1"/>
  <c r="O1295" i="1"/>
  <c r="O1309" i="1"/>
  <c r="O1323" i="1"/>
  <c r="O1337" i="1"/>
  <c r="O1351" i="1"/>
  <c r="O1365" i="1"/>
  <c r="O1379" i="1"/>
  <c r="O1393" i="1"/>
  <c r="O1407" i="1"/>
  <c r="O1421" i="1"/>
  <c r="O1435" i="1"/>
  <c r="O1449" i="1"/>
  <c r="O1463" i="1"/>
  <c r="O1477" i="1"/>
  <c r="O1491" i="1"/>
  <c r="O1505" i="1"/>
  <c r="O1519" i="1"/>
  <c r="O1533" i="1"/>
  <c r="O1547" i="1"/>
  <c r="O1561" i="1"/>
  <c r="O1575" i="1"/>
  <c r="O1589" i="1"/>
  <c r="O1603" i="1"/>
  <c r="O1617" i="1"/>
  <c r="O1631" i="1"/>
  <c r="O1645" i="1"/>
  <c r="O1659" i="1"/>
  <c r="O1673" i="1"/>
  <c r="O1687" i="1"/>
  <c r="O1701" i="1"/>
  <c r="O1715" i="1"/>
  <c r="O1729" i="1"/>
  <c r="O1743" i="1"/>
  <c r="O1757" i="1"/>
  <c r="O1771" i="1"/>
  <c r="O1785" i="1"/>
  <c r="O1799" i="1"/>
  <c r="O1813" i="1"/>
  <c r="O1827" i="1"/>
  <c r="O1841" i="1"/>
  <c r="O1855" i="1"/>
  <c r="O1869" i="1"/>
  <c r="O1883" i="1"/>
  <c r="O1897" i="1"/>
  <c r="O1911" i="1"/>
  <c r="O1925" i="1"/>
  <c r="O1939" i="1"/>
  <c r="O1953" i="1"/>
  <c r="O1967" i="1"/>
  <c r="O1981" i="1"/>
  <c r="O1995" i="1"/>
  <c r="O2009" i="1"/>
  <c r="O2023" i="1"/>
  <c r="O2037" i="1"/>
  <c r="O2051" i="1"/>
  <c r="O2065" i="1"/>
  <c r="O2079" i="1"/>
  <c r="O2093" i="1"/>
  <c r="O2107" i="1"/>
  <c r="O2121" i="1"/>
  <c r="O2135" i="1"/>
  <c r="O2149" i="1"/>
  <c r="O2163" i="1"/>
  <c r="O2177" i="1"/>
  <c r="O2191" i="1"/>
  <c r="O2205" i="1"/>
  <c r="O2219" i="1"/>
  <c r="O2233" i="1"/>
  <c r="O2247" i="1"/>
  <c r="O2261" i="1"/>
  <c r="O2275" i="1"/>
  <c r="O2289" i="1"/>
  <c r="O2303" i="1"/>
  <c r="O2317" i="1"/>
  <c r="O2331" i="1"/>
  <c r="O2345" i="1"/>
  <c r="O2359" i="1"/>
  <c r="O2373" i="1"/>
  <c r="O2387" i="1"/>
  <c r="O2401" i="1"/>
  <c r="O2415" i="1"/>
  <c r="O2429" i="1"/>
  <c r="O2443" i="1"/>
  <c r="O2457" i="1"/>
  <c r="O2471" i="1"/>
  <c r="O2485" i="1"/>
  <c r="O2499" i="1"/>
  <c r="O2513" i="1"/>
  <c r="O2527" i="1"/>
  <c r="O2541" i="1"/>
  <c r="O2555" i="1"/>
  <c r="O2569" i="1"/>
  <c r="O2583" i="1"/>
  <c r="O2597" i="1"/>
  <c r="O2611" i="1"/>
  <c r="O2625" i="1"/>
  <c r="O2639" i="1"/>
  <c r="O2653" i="1"/>
  <c r="O2667" i="1"/>
  <c r="O2681" i="1"/>
  <c r="O2695" i="1"/>
  <c r="O2709" i="1"/>
  <c r="O2723" i="1"/>
  <c r="O2737" i="1"/>
  <c r="O2751" i="1"/>
  <c r="O2765" i="1"/>
  <c r="O2779" i="1"/>
  <c r="O2793" i="1"/>
  <c r="O2807" i="1"/>
  <c r="O2821" i="1"/>
  <c r="O2835" i="1"/>
  <c r="O2849" i="1"/>
  <c r="O2863" i="1"/>
  <c r="O2877" i="1"/>
  <c r="O2891" i="1"/>
  <c r="O2905" i="1"/>
  <c r="O2919" i="1"/>
  <c r="O2933" i="1"/>
  <c r="O2947" i="1"/>
  <c r="O2961" i="1"/>
  <c r="O2975" i="1"/>
  <c r="O2989" i="1"/>
  <c r="O3003" i="1"/>
  <c r="O3017" i="1"/>
  <c r="O3031" i="1"/>
  <c r="O3045" i="1"/>
  <c r="O3059" i="1"/>
  <c r="O3073" i="1"/>
  <c r="O3087" i="1"/>
  <c r="O3101" i="1"/>
  <c r="O3115" i="1"/>
  <c r="O3129" i="1"/>
  <c r="O3143" i="1"/>
  <c r="O3157" i="1"/>
  <c r="O3171" i="1"/>
  <c r="O3185" i="1"/>
  <c r="O3199" i="1"/>
  <c r="O3213" i="1"/>
  <c r="O3227" i="1"/>
  <c r="O3241" i="1"/>
  <c r="O3255" i="1"/>
  <c r="O3269" i="1"/>
  <c r="O3283" i="1"/>
  <c r="O3297" i="1"/>
  <c r="O3311" i="1"/>
  <c r="O3325" i="1"/>
  <c r="O3339" i="1"/>
  <c r="O3353" i="1"/>
  <c r="O3367" i="1"/>
  <c r="O3381" i="1"/>
  <c r="O3395" i="1"/>
  <c r="O3409" i="1"/>
  <c r="O3423" i="1"/>
  <c r="O3437" i="1"/>
  <c r="O3451" i="1"/>
  <c r="O3465" i="1"/>
  <c r="O3479" i="1"/>
  <c r="O3493" i="1"/>
  <c r="O3507" i="1"/>
  <c r="O3521" i="1"/>
  <c r="O3535" i="1"/>
  <c r="O3549" i="1"/>
  <c r="O3563" i="1"/>
  <c r="O8" i="1"/>
  <c r="O22" i="1"/>
  <c r="O36" i="1"/>
  <c r="O50" i="1"/>
  <c r="O64" i="1"/>
  <c r="O78" i="1"/>
  <c r="O92" i="1"/>
  <c r="O106" i="1"/>
  <c r="O120" i="1"/>
  <c r="O134" i="1"/>
  <c r="O148" i="1"/>
  <c r="O162" i="1"/>
  <c r="O176" i="1"/>
  <c r="O190" i="1"/>
  <c r="O204" i="1"/>
  <c r="O218" i="1"/>
  <c r="O232" i="1"/>
  <c r="O246" i="1"/>
  <c r="O260" i="1"/>
  <c r="O274" i="1"/>
  <c r="O288" i="1"/>
  <c r="O302" i="1"/>
  <c r="O316" i="1"/>
  <c r="O330" i="1"/>
  <c r="O344" i="1"/>
  <c r="O358" i="1"/>
  <c r="O372" i="1"/>
  <c r="O386" i="1"/>
  <c r="O400" i="1"/>
  <c r="O414" i="1"/>
  <c r="O428" i="1"/>
  <c r="O442" i="1"/>
  <c r="O456" i="1"/>
  <c r="O470" i="1"/>
  <c r="O484" i="1"/>
  <c r="O498" i="1"/>
  <c r="O512" i="1"/>
  <c r="O526" i="1"/>
  <c r="O540" i="1"/>
  <c r="O554" i="1"/>
  <c r="O568" i="1"/>
  <c r="O582" i="1"/>
  <c r="O596" i="1"/>
  <c r="O610" i="1"/>
  <c r="O624" i="1"/>
  <c r="O638" i="1"/>
  <c r="O652" i="1"/>
  <c r="O666" i="1"/>
  <c r="O680" i="1"/>
  <c r="O694" i="1"/>
  <c r="O708" i="1"/>
  <c r="O722" i="1"/>
  <c r="O736" i="1"/>
  <c r="O750" i="1"/>
  <c r="O764" i="1"/>
  <c r="O778" i="1"/>
  <c r="O792" i="1"/>
  <c r="O806" i="1"/>
  <c r="O820" i="1"/>
  <c r="O834" i="1"/>
  <c r="O848" i="1"/>
  <c r="O862" i="1"/>
  <c r="O876" i="1"/>
  <c r="O890" i="1"/>
  <c r="O904" i="1"/>
  <c r="O918" i="1"/>
  <c r="O932" i="1"/>
  <c r="O946" i="1"/>
  <c r="O960" i="1"/>
  <c r="O974" i="1"/>
  <c r="O988" i="1"/>
  <c r="O1002" i="1"/>
  <c r="O1016" i="1"/>
  <c r="O1030" i="1"/>
  <c r="O1044" i="1"/>
  <c r="O1058" i="1"/>
  <c r="O1072" i="1"/>
  <c r="O1086" i="1"/>
  <c r="O1100" i="1"/>
  <c r="O1114" i="1"/>
  <c r="O1128" i="1"/>
  <c r="O1142" i="1"/>
  <c r="O1156" i="1"/>
  <c r="O1170" i="1"/>
  <c r="O1184" i="1"/>
  <c r="O1198" i="1"/>
  <c r="O1212" i="1"/>
  <c r="O1226" i="1"/>
  <c r="O1240" i="1"/>
  <c r="O1254" i="1"/>
  <c r="O1268" i="1"/>
  <c r="O1282" i="1"/>
  <c r="O1296" i="1"/>
  <c r="O1310" i="1"/>
  <c r="O1324" i="1"/>
  <c r="O1338" i="1"/>
  <c r="O1352" i="1"/>
  <c r="O1366" i="1"/>
  <c r="O1380" i="1"/>
  <c r="O1394" i="1"/>
  <c r="O1408" i="1"/>
  <c r="O1422" i="1"/>
  <c r="O1436" i="1"/>
  <c r="O1450" i="1"/>
  <c r="O1464" i="1"/>
  <c r="O1478" i="1"/>
  <c r="O1492" i="1"/>
  <c r="O1506" i="1"/>
  <c r="O1520" i="1"/>
  <c r="O1534" i="1"/>
  <c r="O1548" i="1"/>
  <c r="O1562" i="1"/>
  <c r="O1576" i="1"/>
  <c r="O1590" i="1"/>
  <c r="O1604" i="1"/>
  <c r="O1618" i="1"/>
  <c r="O1632" i="1"/>
  <c r="O1646" i="1"/>
  <c r="O1660" i="1"/>
  <c r="O1674" i="1"/>
  <c r="O1688" i="1"/>
  <c r="O1702" i="1"/>
  <c r="O1716" i="1"/>
  <c r="O1730" i="1"/>
  <c r="O1744" i="1"/>
  <c r="O1758" i="1"/>
  <c r="O1772" i="1"/>
  <c r="O1786" i="1"/>
  <c r="O1800" i="1"/>
  <c r="O1814" i="1"/>
  <c r="O1828" i="1"/>
  <c r="O1842" i="1"/>
  <c r="O1856" i="1"/>
  <c r="O1870" i="1"/>
  <c r="O1884" i="1"/>
  <c r="O1898" i="1"/>
  <c r="O1912" i="1"/>
  <c r="O1926" i="1"/>
  <c r="O1940" i="1"/>
  <c r="O1954" i="1"/>
  <c r="O1968" i="1"/>
  <c r="O1982" i="1"/>
  <c r="O1996" i="1"/>
  <c r="O2010" i="1"/>
  <c r="O2024" i="1"/>
  <c r="O2038" i="1"/>
  <c r="O2052" i="1"/>
  <c r="O2066" i="1"/>
  <c r="O2080" i="1"/>
  <c r="O2094" i="1"/>
  <c r="O2108" i="1"/>
  <c r="O2122" i="1"/>
  <c r="O2136" i="1"/>
  <c r="O2150" i="1"/>
  <c r="O2164" i="1"/>
  <c r="O2178" i="1"/>
  <c r="O2192" i="1"/>
  <c r="O2206" i="1"/>
  <c r="O2220" i="1"/>
  <c r="O2234" i="1"/>
  <c r="O2248" i="1"/>
  <c r="O2262" i="1"/>
  <c r="O2276" i="1"/>
  <c r="O2290" i="1"/>
  <c r="O2304" i="1"/>
  <c r="O2318" i="1"/>
  <c r="O2332" i="1"/>
  <c r="O2346" i="1"/>
  <c r="O2360" i="1"/>
  <c r="O2374" i="1"/>
  <c r="O2388" i="1"/>
  <c r="O2402" i="1"/>
  <c r="O2416" i="1"/>
  <c r="O2430" i="1"/>
  <c r="O2444" i="1"/>
  <c r="O2458" i="1"/>
  <c r="O2472" i="1"/>
  <c r="O2486" i="1"/>
  <c r="O2500" i="1"/>
  <c r="O2514" i="1"/>
  <c r="O2528" i="1"/>
  <c r="O2542" i="1"/>
  <c r="O2556" i="1"/>
  <c r="O2570" i="1"/>
  <c r="O2584" i="1"/>
  <c r="O2598" i="1"/>
  <c r="O2612" i="1"/>
  <c r="O2626" i="1"/>
  <c r="O2640" i="1"/>
  <c r="O2654" i="1"/>
  <c r="O2668" i="1"/>
  <c r="O2682" i="1"/>
  <c r="O2696" i="1"/>
  <c r="O2710" i="1"/>
  <c r="O2724" i="1"/>
  <c r="O2738" i="1"/>
  <c r="O2752" i="1"/>
  <c r="O2766" i="1"/>
  <c r="O2780" i="1"/>
  <c r="O2794" i="1"/>
  <c r="O2808" i="1"/>
  <c r="O2822" i="1"/>
  <c r="O2836" i="1"/>
  <c r="O2850" i="1"/>
  <c r="O2864" i="1"/>
  <c r="O2878" i="1"/>
  <c r="O2892" i="1"/>
  <c r="O2906" i="1"/>
  <c r="O2920" i="1"/>
  <c r="O2934" i="1"/>
  <c r="O2948" i="1"/>
  <c r="O2962" i="1"/>
  <c r="O2976" i="1"/>
  <c r="O2990" i="1"/>
  <c r="O3004" i="1"/>
  <c r="O3018" i="1"/>
  <c r="O3032" i="1"/>
  <c r="O3046" i="1"/>
  <c r="O3060" i="1"/>
  <c r="O3074" i="1"/>
  <c r="O3088" i="1"/>
  <c r="O3102" i="1"/>
  <c r="O3116" i="1"/>
  <c r="O3130" i="1"/>
  <c r="O3144" i="1"/>
  <c r="O3158" i="1"/>
  <c r="O3172" i="1"/>
  <c r="O3186" i="1"/>
  <c r="O3200" i="1"/>
  <c r="O3214" i="1"/>
  <c r="O3228" i="1"/>
  <c r="O3242" i="1"/>
  <c r="O3256" i="1"/>
  <c r="O3270" i="1"/>
  <c r="O3284" i="1"/>
  <c r="O3298" i="1"/>
  <c r="O3312" i="1"/>
  <c r="O3326" i="1"/>
  <c r="O3340" i="1"/>
  <c r="O3354" i="1"/>
  <c r="O3368" i="1"/>
  <c r="O3382" i="1"/>
  <c r="O3396" i="1"/>
  <c r="O3410" i="1"/>
  <c r="O3424" i="1"/>
  <c r="O3438" i="1"/>
  <c r="O3452" i="1"/>
  <c r="O3466" i="1"/>
  <c r="O3480" i="1"/>
  <c r="O3494" i="1"/>
  <c r="O3508" i="1"/>
  <c r="O3522" i="1"/>
  <c r="O3536" i="1"/>
  <c r="O3550" i="1"/>
  <c r="O3564" i="1"/>
  <c r="O9" i="1"/>
  <c r="O23" i="1"/>
  <c r="O37" i="1"/>
  <c r="O51" i="1"/>
  <c r="O65" i="1"/>
  <c r="O79" i="1"/>
  <c r="O93" i="1"/>
  <c r="O107" i="1"/>
  <c r="O121" i="1"/>
  <c r="O135" i="1"/>
  <c r="O149" i="1"/>
  <c r="O163" i="1"/>
  <c r="O177" i="1"/>
  <c r="O191" i="1"/>
  <c r="O205" i="1"/>
  <c r="O219" i="1"/>
  <c r="O233" i="1"/>
  <c r="O247" i="1"/>
  <c r="O261" i="1"/>
  <c r="O275" i="1"/>
  <c r="O289" i="1"/>
  <c r="O303" i="1"/>
  <c r="O317" i="1"/>
  <c r="O331" i="1"/>
  <c r="O345" i="1"/>
  <c r="O359" i="1"/>
  <c r="O373" i="1"/>
  <c r="O387" i="1"/>
  <c r="O401" i="1"/>
  <c r="O415" i="1"/>
  <c r="O429" i="1"/>
  <c r="O443" i="1"/>
  <c r="O457" i="1"/>
  <c r="O471" i="1"/>
  <c r="O485" i="1"/>
  <c r="O499" i="1"/>
  <c r="O513" i="1"/>
  <c r="O527" i="1"/>
  <c r="O541" i="1"/>
  <c r="O555" i="1"/>
  <c r="O569" i="1"/>
  <c r="O583" i="1"/>
  <c r="O597" i="1"/>
  <c r="O611" i="1"/>
  <c r="O625" i="1"/>
  <c r="O639" i="1"/>
  <c r="O653" i="1"/>
  <c r="O667" i="1"/>
  <c r="O681" i="1"/>
  <c r="O695" i="1"/>
  <c r="O709" i="1"/>
  <c r="O723" i="1"/>
  <c r="O737" i="1"/>
  <c r="O751" i="1"/>
  <c r="O765" i="1"/>
  <c r="O779" i="1"/>
  <c r="O793" i="1"/>
  <c r="O807" i="1"/>
  <c r="O821" i="1"/>
  <c r="O835" i="1"/>
  <c r="O849" i="1"/>
  <c r="O863" i="1"/>
  <c r="O877" i="1"/>
  <c r="O891" i="1"/>
  <c r="O905" i="1"/>
  <c r="O919" i="1"/>
  <c r="O933" i="1"/>
  <c r="O947" i="1"/>
  <c r="O961" i="1"/>
  <c r="O975" i="1"/>
  <c r="O989" i="1"/>
  <c r="O1003" i="1"/>
  <c r="O1017" i="1"/>
  <c r="O1031" i="1"/>
  <c r="O1045" i="1"/>
  <c r="O1059" i="1"/>
  <c r="O1073" i="1"/>
  <c r="O1087" i="1"/>
  <c r="O1101" i="1"/>
  <c r="O1115" i="1"/>
  <c r="O1129" i="1"/>
  <c r="O1143" i="1"/>
  <c r="O1157" i="1"/>
  <c r="O1171" i="1"/>
  <c r="O1185" i="1"/>
  <c r="O1199" i="1"/>
  <c r="O1213" i="1"/>
  <c r="O1227" i="1"/>
  <c r="O1241" i="1"/>
  <c r="O1255" i="1"/>
  <c r="O1269" i="1"/>
  <c r="O1283" i="1"/>
  <c r="O1297" i="1"/>
  <c r="O1311" i="1"/>
  <c r="O1325" i="1"/>
  <c r="O1339" i="1"/>
  <c r="O1353" i="1"/>
  <c r="O1367" i="1"/>
  <c r="O1381" i="1"/>
  <c r="O1395" i="1"/>
  <c r="O1409" i="1"/>
  <c r="O1423" i="1"/>
  <c r="O1437" i="1"/>
  <c r="O1451" i="1"/>
  <c r="O1465" i="1"/>
  <c r="O1479" i="1"/>
  <c r="O1493" i="1"/>
  <c r="O1507" i="1"/>
  <c r="O1521" i="1"/>
  <c r="O1535" i="1"/>
  <c r="O1549" i="1"/>
  <c r="O1563" i="1"/>
  <c r="O1577" i="1"/>
  <c r="O1591" i="1"/>
  <c r="O1605" i="1"/>
  <c r="O1619" i="1"/>
  <c r="O1633" i="1"/>
  <c r="O1647" i="1"/>
  <c r="O1661" i="1"/>
  <c r="O1675" i="1"/>
  <c r="O1689" i="1"/>
  <c r="O1703" i="1"/>
  <c r="O1717" i="1"/>
  <c r="O1731" i="1"/>
  <c r="O1745" i="1"/>
  <c r="O1759" i="1"/>
  <c r="O1773" i="1"/>
  <c r="O1787" i="1"/>
  <c r="O1801" i="1"/>
  <c r="O1815" i="1"/>
  <c r="O1829" i="1"/>
  <c r="O1843" i="1"/>
  <c r="O1857" i="1"/>
  <c r="O1871" i="1"/>
  <c r="O1885" i="1"/>
  <c r="O1899" i="1"/>
  <c r="O1913" i="1"/>
  <c r="O1927" i="1"/>
  <c r="O1941" i="1"/>
  <c r="O1955" i="1"/>
  <c r="O1969" i="1"/>
  <c r="O1983" i="1"/>
  <c r="O1997" i="1"/>
  <c r="O2011" i="1"/>
  <c r="O2025" i="1"/>
  <c r="O2039" i="1"/>
  <c r="O2053" i="1"/>
  <c r="O2067" i="1"/>
  <c r="O2081" i="1"/>
  <c r="O2095" i="1"/>
  <c r="O2109" i="1"/>
  <c r="O2123" i="1"/>
  <c r="O2137" i="1"/>
  <c r="O2151" i="1"/>
  <c r="O2165" i="1"/>
  <c r="O2179" i="1"/>
  <c r="O2193" i="1"/>
  <c r="O2207" i="1"/>
  <c r="O2221" i="1"/>
  <c r="O2235" i="1"/>
  <c r="O2249" i="1"/>
  <c r="O2263" i="1"/>
  <c r="O2277" i="1"/>
  <c r="O2291" i="1"/>
  <c r="O2305" i="1"/>
  <c r="O2319" i="1"/>
  <c r="O2333" i="1"/>
  <c r="O2347" i="1"/>
  <c r="O2361" i="1"/>
  <c r="O2375" i="1"/>
  <c r="O2389" i="1"/>
  <c r="O2403" i="1"/>
  <c r="O2417" i="1"/>
  <c r="O2431" i="1"/>
  <c r="O2445" i="1"/>
  <c r="O2459" i="1"/>
  <c r="O2473" i="1"/>
  <c r="O2487" i="1"/>
  <c r="O2501" i="1"/>
  <c r="O2515" i="1"/>
  <c r="O2529" i="1"/>
  <c r="O2543" i="1"/>
  <c r="O2557" i="1"/>
  <c r="O2571" i="1"/>
  <c r="O2585" i="1"/>
  <c r="O2599" i="1"/>
  <c r="O2613" i="1"/>
  <c r="O2627" i="1"/>
  <c r="O2641" i="1"/>
  <c r="O2655" i="1"/>
  <c r="O2669" i="1"/>
  <c r="O2683" i="1"/>
  <c r="O2697" i="1"/>
  <c r="O2711" i="1"/>
  <c r="O2725" i="1"/>
  <c r="O2739" i="1"/>
  <c r="O2753" i="1"/>
  <c r="O2767" i="1"/>
  <c r="O2781" i="1"/>
  <c r="O2795" i="1"/>
  <c r="O2809" i="1"/>
  <c r="O2823" i="1"/>
  <c r="O2837" i="1"/>
  <c r="O2851" i="1"/>
  <c r="O2865" i="1"/>
  <c r="O2879" i="1"/>
  <c r="O2893" i="1"/>
  <c r="O2907" i="1"/>
  <c r="O2921" i="1"/>
  <c r="O2935" i="1"/>
  <c r="O2949" i="1"/>
  <c r="O2963" i="1"/>
  <c r="O2977" i="1"/>
  <c r="O2991" i="1"/>
  <c r="O3005" i="1"/>
  <c r="O3019" i="1"/>
  <c r="O3033" i="1"/>
  <c r="O3047" i="1"/>
  <c r="O3061" i="1"/>
  <c r="O3075" i="1"/>
  <c r="O3089" i="1"/>
  <c r="O3103" i="1"/>
  <c r="O3117" i="1"/>
  <c r="O3131" i="1"/>
  <c r="O3145" i="1"/>
  <c r="O3159" i="1"/>
  <c r="O3173" i="1"/>
  <c r="O3187" i="1"/>
  <c r="O3201" i="1"/>
  <c r="O3215" i="1"/>
  <c r="O3229" i="1"/>
  <c r="O3243" i="1"/>
  <c r="O3257" i="1"/>
  <c r="O3271" i="1"/>
  <c r="O3285" i="1"/>
  <c r="O3299" i="1"/>
  <c r="O3313" i="1"/>
  <c r="O3327" i="1"/>
  <c r="O3341" i="1"/>
  <c r="O3355" i="1"/>
  <c r="O3369" i="1"/>
  <c r="O3383" i="1"/>
  <c r="O3397" i="1"/>
  <c r="O3411" i="1"/>
  <c r="O3425" i="1"/>
  <c r="O3439" i="1"/>
  <c r="O3453" i="1"/>
  <c r="O3467" i="1"/>
  <c r="O3481" i="1"/>
  <c r="O3495" i="1"/>
  <c r="O3509" i="1"/>
  <c r="O3523" i="1"/>
  <c r="O3537" i="1"/>
  <c r="O3551" i="1"/>
  <c r="O3565" i="1"/>
  <c r="O10" i="1"/>
  <c r="O24" i="1"/>
  <c r="O38" i="1"/>
  <c r="O52" i="1"/>
  <c r="O66" i="1"/>
  <c r="O80" i="1"/>
  <c r="O94" i="1"/>
  <c r="O108" i="1"/>
  <c r="O122" i="1"/>
  <c r="O136" i="1"/>
  <c r="O150" i="1"/>
  <c r="O164" i="1"/>
  <c r="O178" i="1"/>
  <c r="O192" i="1"/>
  <c r="O206" i="1"/>
  <c r="O220" i="1"/>
  <c r="O234" i="1"/>
  <c r="O248" i="1"/>
  <c r="O262" i="1"/>
  <c r="O276" i="1"/>
  <c r="O290" i="1"/>
  <c r="O304" i="1"/>
  <c r="O318" i="1"/>
  <c r="O332" i="1"/>
  <c r="O346" i="1"/>
  <c r="O360" i="1"/>
  <c r="O374" i="1"/>
  <c r="O388" i="1"/>
  <c r="O402" i="1"/>
  <c r="O416" i="1"/>
  <c r="O430" i="1"/>
  <c r="O444" i="1"/>
  <c r="O458" i="1"/>
  <c r="O472" i="1"/>
  <c r="O486" i="1"/>
  <c r="O500" i="1"/>
  <c r="O514" i="1"/>
  <c r="O528" i="1"/>
  <c r="O542" i="1"/>
  <c r="O556" i="1"/>
  <c r="O570" i="1"/>
  <c r="O584" i="1"/>
  <c r="O598" i="1"/>
  <c r="O612" i="1"/>
  <c r="O626" i="1"/>
  <c r="O640" i="1"/>
  <c r="O654" i="1"/>
  <c r="O668" i="1"/>
  <c r="O682" i="1"/>
  <c r="O696" i="1"/>
  <c r="O710" i="1"/>
  <c r="O724" i="1"/>
  <c r="O738" i="1"/>
  <c r="O752" i="1"/>
  <c r="O766" i="1"/>
  <c r="O780" i="1"/>
  <c r="O794" i="1"/>
  <c r="O808" i="1"/>
  <c r="O822" i="1"/>
  <c r="O836" i="1"/>
  <c r="O850" i="1"/>
  <c r="O864" i="1"/>
  <c r="O878" i="1"/>
  <c r="O892" i="1"/>
  <c r="O906" i="1"/>
  <c r="O920" i="1"/>
  <c r="O934" i="1"/>
  <c r="O948" i="1"/>
  <c r="O962" i="1"/>
  <c r="O976" i="1"/>
  <c r="O990" i="1"/>
  <c r="O1004" i="1"/>
  <c r="O1018" i="1"/>
  <c r="O1032" i="1"/>
  <c r="O1046" i="1"/>
  <c r="O1060" i="1"/>
  <c r="O1074" i="1"/>
  <c r="O1088" i="1"/>
  <c r="O1102" i="1"/>
  <c r="O1116" i="1"/>
  <c r="O1130" i="1"/>
  <c r="O1144" i="1"/>
  <c r="O1158" i="1"/>
  <c r="O1172" i="1"/>
  <c r="O1186" i="1"/>
  <c r="O1200" i="1"/>
  <c r="O1214" i="1"/>
  <c r="O1228" i="1"/>
  <c r="O1242" i="1"/>
  <c r="O1256" i="1"/>
  <c r="O1270" i="1"/>
  <c r="O1284" i="1"/>
  <c r="O1298" i="1"/>
  <c r="O1312" i="1"/>
  <c r="O1326" i="1"/>
  <c r="O1340" i="1"/>
  <c r="O1354" i="1"/>
  <c r="O1368" i="1"/>
  <c r="O1382" i="1"/>
  <c r="O1396" i="1"/>
  <c r="O1410" i="1"/>
  <c r="O1424" i="1"/>
  <c r="O1438" i="1"/>
  <c r="O1452" i="1"/>
  <c r="O1466" i="1"/>
  <c r="O1480" i="1"/>
  <c r="O1494" i="1"/>
  <c r="O1508" i="1"/>
  <c r="O1522" i="1"/>
  <c r="O1536" i="1"/>
  <c r="O1550" i="1"/>
  <c r="O1564" i="1"/>
  <c r="O1578" i="1"/>
  <c r="O1592" i="1"/>
  <c r="O1606" i="1"/>
  <c r="O1620" i="1"/>
  <c r="O1634" i="1"/>
  <c r="O1648" i="1"/>
  <c r="O1662" i="1"/>
  <c r="O1676" i="1"/>
  <c r="O1690" i="1"/>
  <c r="O1704" i="1"/>
  <c r="O1718" i="1"/>
  <c r="O1732" i="1"/>
  <c r="O1746" i="1"/>
  <c r="O1760" i="1"/>
  <c r="O1774" i="1"/>
  <c r="O1788" i="1"/>
  <c r="O1802" i="1"/>
  <c r="O1816" i="1"/>
  <c r="O1830" i="1"/>
  <c r="O1844" i="1"/>
  <c r="O1858" i="1"/>
  <c r="O1872" i="1"/>
  <c r="O1886" i="1"/>
  <c r="O1900" i="1"/>
  <c r="O1914" i="1"/>
  <c r="O1928" i="1"/>
  <c r="O1942" i="1"/>
  <c r="O1956" i="1"/>
  <c r="O1970" i="1"/>
  <c r="O1984" i="1"/>
  <c r="O1998" i="1"/>
  <c r="O2012" i="1"/>
  <c r="O2026" i="1"/>
  <c r="O2040" i="1"/>
  <c r="O2054" i="1"/>
  <c r="O2068" i="1"/>
  <c r="O2082" i="1"/>
  <c r="O2096" i="1"/>
  <c r="O2110" i="1"/>
  <c r="O2124" i="1"/>
  <c r="O2138" i="1"/>
  <c r="O2152" i="1"/>
  <c r="O2166" i="1"/>
  <c r="O2180" i="1"/>
  <c r="O2194" i="1"/>
  <c r="O2208" i="1"/>
  <c r="O2222" i="1"/>
  <c r="O2236" i="1"/>
  <c r="O2250" i="1"/>
  <c r="O2264" i="1"/>
  <c r="O2278" i="1"/>
  <c r="O2292" i="1"/>
  <c r="O2306" i="1"/>
  <c r="O2320" i="1"/>
  <c r="O2334" i="1"/>
  <c r="O2348" i="1"/>
  <c r="O2362" i="1"/>
  <c r="O2376" i="1"/>
  <c r="O2390" i="1"/>
  <c r="O2404" i="1"/>
  <c r="O2418" i="1"/>
  <c r="O2432" i="1"/>
  <c r="O2446" i="1"/>
  <c r="O2460" i="1"/>
  <c r="O2474" i="1"/>
  <c r="O2488" i="1"/>
  <c r="O2502" i="1"/>
  <c r="O2516" i="1"/>
  <c r="O2530" i="1"/>
  <c r="O2544" i="1"/>
  <c r="O2558" i="1"/>
  <c r="O2572" i="1"/>
  <c r="O2586" i="1"/>
  <c r="O2600" i="1"/>
  <c r="O2614" i="1"/>
  <c r="O2628" i="1"/>
  <c r="O2642" i="1"/>
  <c r="O2656" i="1"/>
  <c r="O2670" i="1"/>
  <c r="O2684" i="1"/>
  <c r="O2698" i="1"/>
  <c r="O2712" i="1"/>
  <c r="O2726" i="1"/>
  <c r="O2740" i="1"/>
  <c r="O2754" i="1"/>
  <c r="O2768" i="1"/>
  <c r="O2782" i="1"/>
  <c r="O2796" i="1"/>
  <c r="O2810" i="1"/>
  <c r="O2824" i="1"/>
  <c r="O2838" i="1"/>
  <c r="O2852" i="1"/>
  <c r="O2866" i="1"/>
  <c r="O2880" i="1"/>
  <c r="O2894" i="1"/>
  <c r="O2908" i="1"/>
  <c r="O2922" i="1"/>
  <c r="O2936" i="1"/>
  <c r="O2950" i="1"/>
  <c r="O2964" i="1"/>
  <c r="O2978" i="1"/>
  <c r="O2992" i="1"/>
  <c r="O3006" i="1"/>
  <c r="O3020" i="1"/>
  <c r="O3034" i="1"/>
  <c r="O3048" i="1"/>
  <c r="O3062" i="1"/>
  <c r="O3076" i="1"/>
  <c r="O3090" i="1"/>
  <c r="O3104" i="1"/>
  <c r="O3118" i="1"/>
  <c r="O3132" i="1"/>
  <c r="O3146" i="1"/>
  <c r="O3160" i="1"/>
  <c r="O11" i="1"/>
  <c r="O25" i="1"/>
  <c r="O39" i="1"/>
  <c r="O53" i="1"/>
  <c r="O67" i="1"/>
  <c r="O81" i="1"/>
  <c r="O95" i="1"/>
  <c r="O109" i="1"/>
  <c r="O123" i="1"/>
  <c r="O137" i="1"/>
  <c r="O151" i="1"/>
  <c r="O165" i="1"/>
  <c r="O179" i="1"/>
  <c r="O193" i="1"/>
  <c r="O207" i="1"/>
  <c r="O221" i="1"/>
  <c r="O235" i="1"/>
  <c r="O249" i="1"/>
  <c r="O263" i="1"/>
  <c r="O277" i="1"/>
  <c r="O291" i="1"/>
  <c r="O305" i="1"/>
  <c r="O319" i="1"/>
  <c r="O333" i="1"/>
  <c r="O347" i="1"/>
  <c r="O361" i="1"/>
  <c r="O375" i="1"/>
  <c r="O389" i="1"/>
  <c r="O403" i="1"/>
  <c r="O417" i="1"/>
  <c r="O431" i="1"/>
  <c r="O445" i="1"/>
  <c r="O459" i="1"/>
  <c r="O473" i="1"/>
  <c r="O487" i="1"/>
  <c r="O501" i="1"/>
  <c r="O515" i="1"/>
  <c r="O529" i="1"/>
  <c r="O543" i="1"/>
  <c r="O557" i="1"/>
  <c r="O571" i="1"/>
  <c r="O585" i="1"/>
  <c r="O599" i="1"/>
  <c r="O613" i="1"/>
  <c r="O627" i="1"/>
  <c r="O641" i="1"/>
  <c r="O655" i="1"/>
  <c r="O669" i="1"/>
  <c r="O683" i="1"/>
  <c r="O697" i="1"/>
  <c r="O711" i="1"/>
  <c r="O725" i="1"/>
  <c r="O739" i="1"/>
  <c r="O753" i="1"/>
  <c r="O767" i="1"/>
  <c r="O781" i="1"/>
  <c r="O795" i="1"/>
  <c r="O809" i="1"/>
  <c r="O823" i="1"/>
  <c r="O837" i="1"/>
  <c r="O851" i="1"/>
  <c r="O865" i="1"/>
  <c r="O879" i="1"/>
  <c r="O893" i="1"/>
  <c r="O907" i="1"/>
  <c r="O921" i="1"/>
  <c r="O935" i="1"/>
  <c r="O949" i="1"/>
  <c r="O963" i="1"/>
  <c r="O977" i="1"/>
  <c r="O991" i="1"/>
  <c r="O1005" i="1"/>
  <c r="O1019" i="1"/>
  <c r="O1033" i="1"/>
  <c r="O1047" i="1"/>
  <c r="O1061" i="1"/>
  <c r="O1075" i="1"/>
  <c r="O1089" i="1"/>
  <c r="O1103" i="1"/>
  <c r="O1117" i="1"/>
  <c r="O1131" i="1"/>
  <c r="O1145" i="1"/>
  <c r="O1159" i="1"/>
  <c r="O1173" i="1"/>
  <c r="O1187" i="1"/>
  <c r="O1201" i="1"/>
  <c r="O1215" i="1"/>
  <c r="O1229" i="1"/>
  <c r="O1243" i="1"/>
  <c r="O1257" i="1"/>
  <c r="O1271" i="1"/>
  <c r="O1285" i="1"/>
  <c r="O1299" i="1"/>
  <c r="O1313" i="1"/>
  <c r="O1327" i="1"/>
  <c r="O1341" i="1"/>
  <c r="O1355" i="1"/>
  <c r="O1369" i="1"/>
  <c r="O1383" i="1"/>
  <c r="O1397" i="1"/>
  <c r="O1411" i="1"/>
  <c r="O1425" i="1"/>
  <c r="O1439" i="1"/>
  <c r="O1453" i="1"/>
  <c r="O1467" i="1"/>
  <c r="O1481" i="1"/>
  <c r="O1495" i="1"/>
  <c r="O1509" i="1"/>
  <c r="O1523" i="1"/>
  <c r="O1537" i="1"/>
  <c r="O1551" i="1"/>
  <c r="O1565" i="1"/>
  <c r="O1579" i="1"/>
  <c r="O1593" i="1"/>
  <c r="O1607" i="1"/>
  <c r="O1621" i="1"/>
  <c r="O1635" i="1"/>
  <c r="O1649" i="1"/>
  <c r="O1663" i="1"/>
  <c r="O1677" i="1"/>
  <c r="O1691" i="1"/>
  <c r="O1705" i="1"/>
  <c r="O1719" i="1"/>
  <c r="O1733" i="1"/>
  <c r="O1747" i="1"/>
  <c r="O1761" i="1"/>
  <c r="O1775" i="1"/>
  <c r="O1789" i="1"/>
  <c r="O1803" i="1"/>
  <c r="O1817" i="1"/>
  <c r="O1831" i="1"/>
  <c r="O1845" i="1"/>
  <c r="O1859" i="1"/>
  <c r="O1873" i="1"/>
  <c r="O1887" i="1"/>
  <c r="O1901" i="1"/>
  <c r="O1915" i="1"/>
  <c r="O1929" i="1"/>
  <c r="O1943" i="1"/>
  <c r="O1957" i="1"/>
  <c r="O1971" i="1"/>
  <c r="O1985" i="1"/>
  <c r="O1999" i="1"/>
  <c r="O2013" i="1"/>
  <c r="O2027" i="1"/>
  <c r="O2041" i="1"/>
  <c r="O2055" i="1"/>
  <c r="O2069" i="1"/>
  <c r="O2083" i="1"/>
  <c r="O2097" i="1"/>
  <c r="O2111" i="1"/>
  <c r="O2125" i="1"/>
  <c r="O2139" i="1"/>
  <c r="O2153" i="1"/>
  <c r="O2167" i="1"/>
  <c r="O2181" i="1"/>
  <c r="O2195" i="1"/>
  <c r="O2209" i="1"/>
  <c r="O2223" i="1"/>
  <c r="O2237" i="1"/>
  <c r="O2251" i="1"/>
  <c r="O2265" i="1"/>
  <c r="O2279" i="1"/>
  <c r="O2293" i="1"/>
  <c r="O2307" i="1"/>
  <c r="O2321" i="1"/>
  <c r="O2335" i="1"/>
  <c r="O2349" i="1"/>
  <c r="O2363" i="1"/>
  <c r="O2377" i="1"/>
  <c r="O2391" i="1"/>
  <c r="O2405" i="1"/>
  <c r="O2419" i="1"/>
  <c r="O2433" i="1"/>
  <c r="O2447" i="1"/>
  <c r="O2461" i="1"/>
  <c r="O2475" i="1"/>
  <c r="O2489" i="1"/>
  <c r="O2503" i="1"/>
  <c r="O2517" i="1"/>
  <c r="O2531" i="1"/>
  <c r="O2545" i="1"/>
  <c r="O2559" i="1"/>
  <c r="O2573" i="1"/>
  <c r="O2587" i="1"/>
  <c r="O2601" i="1"/>
  <c r="O2615" i="1"/>
  <c r="O2629" i="1"/>
  <c r="O2643" i="1"/>
  <c r="O2657" i="1"/>
  <c r="O2671" i="1"/>
  <c r="O2685" i="1"/>
  <c r="O2699" i="1"/>
  <c r="O2713" i="1"/>
  <c r="O2727" i="1"/>
  <c r="O2741" i="1"/>
  <c r="O2755" i="1"/>
  <c r="O2769" i="1"/>
  <c r="O2783" i="1"/>
  <c r="O2797" i="1"/>
  <c r="O2811" i="1"/>
  <c r="O2825" i="1"/>
  <c r="O2839" i="1"/>
  <c r="O2853" i="1"/>
  <c r="O2867" i="1"/>
  <c r="O2881" i="1"/>
  <c r="O2895" i="1"/>
  <c r="O2909" i="1"/>
  <c r="O2923" i="1"/>
  <c r="O2937" i="1"/>
  <c r="O2951" i="1"/>
  <c r="O2965" i="1"/>
  <c r="O2979" i="1"/>
  <c r="O2993" i="1"/>
  <c r="O3007" i="1"/>
  <c r="O3021" i="1"/>
  <c r="O3035" i="1"/>
  <c r="O3049" i="1"/>
  <c r="O3063" i="1"/>
  <c r="O3077" i="1"/>
  <c r="O3091" i="1"/>
  <c r="O3105" i="1"/>
  <c r="O3119" i="1"/>
  <c r="O3133" i="1"/>
  <c r="O3147" i="1"/>
  <c r="O3161" i="1"/>
  <c r="O12" i="1"/>
  <c r="O26" i="1"/>
  <c r="O40" i="1"/>
  <c r="O54" i="1"/>
  <c r="O68" i="1"/>
  <c r="O82" i="1"/>
  <c r="O96" i="1"/>
  <c r="O110" i="1"/>
  <c r="O124" i="1"/>
  <c r="O138" i="1"/>
  <c r="O152" i="1"/>
  <c r="O166" i="1"/>
  <c r="O180" i="1"/>
  <c r="O194" i="1"/>
  <c r="O208" i="1"/>
  <c r="O222" i="1"/>
  <c r="O236" i="1"/>
  <c r="O250" i="1"/>
  <c r="O264" i="1"/>
  <c r="O278" i="1"/>
  <c r="O292" i="1"/>
  <c r="O306" i="1"/>
  <c r="O320" i="1"/>
  <c r="O334" i="1"/>
  <c r="O348" i="1"/>
  <c r="O362" i="1"/>
  <c r="O376" i="1"/>
  <c r="O390" i="1"/>
  <c r="O404" i="1"/>
  <c r="O418" i="1"/>
  <c r="O432" i="1"/>
  <c r="O446" i="1"/>
  <c r="O460" i="1"/>
  <c r="O474" i="1"/>
  <c r="O488" i="1"/>
  <c r="O502" i="1"/>
  <c r="O516" i="1"/>
  <c r="O530" i="1"/>
  <c r="O544" i="1"/>
  <c r="O558" i="1"/>
  <c r="O572" i="1"/>
  <c r="O586" i="1"/>
  <c r="O600" i="1"/>
  <c r="O614" i="1"/>
  <c r="O628" i="1"/>
  <c r="O642" i="1"/>
  <c r="O656" i="1"/>
  <c r="O670" i="1"/>
  <c r="O684" i="1"/>
  <c r="O698" i="1"/>
  <c r="O712" i="1"/>
  <c r="O726" i="1"/>
  <c r="O740" i="1"/>
  <c r="O754" i="1"/>
  <c r="O768" i="1"/>
  <c r="O782" i="1"/>
  <c r="O796" i="1"/>
  <c r="O810" i="1"/>
  <c r="O824" i="1"/>
  <c r="O838" i="1"/>
  <c r="O852" i="1"/>
  <c r="O866" i="1"/>
  <c r="O880" i="1"/>
  <c r="O894" i="1"/>
  <c r="O908" i="1"/>
  <c r="O922" i="1"/>
  <c r="O936" i="1"/>
  <c r="O950" i="1"/>
  <c r="O964" i="1"/>
  <c r="O978" i="1"/>
  <c r="O992" i="1"/>
  <c r="O1006" i="1"/>
  <c r="O1020" i="1"/>
  <c r="O1034" i="1"/>
  <c r="O1048" i="1"/>
  <c r="O1062" i="1"/>
  <c r="O1076" i="1"/>
  <c r="O1090" i="1"/>
  <c r="O1104" i="1"/>
  <c r="O1118" i="1"/>
  <c r="O1132" i="1"/>
  <c r="O1146" i="1"/>
  <c r="O1160" i="1"/>
  <c r="O1174" i="1"/>
  <c r="O1188" i="1"/>
  <c r="O1202" i="1"/>
  <c r="O1216" i="1"/>
  <c r="O1230" i="1"/>
  <c r="O1244" i="1"/>
  <c r="O1258" i="1"/>
  <c r="O1272" i="1"/>
  <c r="O1286" i="1"/>
  <c r="O1300" i="1"/>
  <c r="O1314" i="1"/>
  <c r="O1328" i="1"/>
  <c r="O1342" i="1"/>
  <c r="O1356" i="1"/>
  <c r="O1370" i="1"/>
  <c r="O1384" i="1"/>
  <c r="O1398" i="1"/>
  <c r="O1412" i="1"/>
  <c r="O1426" i="1"/>
  <c r="O1440" i="1"/>
  <c r="O1454" i="1"/>
  <c r="O1468" i="1"/>
  <c r="O1482" i="1"/>
  <c r="O1496" i="1"/>
  <c r="O1510" i="1"/>
  <c r="O1524" i="1"/>
  <c r="O1538" i="1"/>
  <c r="O1552" i="1"/>
  <c r="O1566" i="1"/>
  <c r="O1580" i="1"/>
  <c r="O1594" i="1"/>
  <c r="O1608" i="1"/>
  <c r="O1622" i="1"/>
  <c r="O1636" i="1"/>
  <c r="O1650" i="1"/>
  <c r="O1664" i="1"/>
  <c r="O1678" i="1"/>
  <c r="O1692" i="1"/>
  <c r="O1706" i="1"/>
  <c r="O1720" i="1"/>
  <c r="O1734" i="1"/>
  <c r="O1748" i="1"/>
  <c r="O1762" i="1"/>
  <c r="O1776" i="1"/>
  <c r="O1790" i="1"/>
  <c r="O1804" i="1"/>
  <c r="O1818" i="1"/>
  <c r="O1832" i="1"/>
  <c r="O1846" i="1"/>
  <c r="O1860" i="1"/>
  <c r="O1874" i="1"/>
  <c r="O1888" i="1"/>
  <c r="O1902" i="1"/>
  <c r="O1916" i="1"/>
  <c r="O1930" i="1"/>
  <c r="O1944" i="1"/>
  <c r="O1958" i="1"/>
  <c r="O1972" i="1"/>
  <c r="O1986" i="1"/>
  <c r="O2000" i="1"/>
  <c r="O2014" i="1"/>
  <c r="O2028" i="1"/>
  <c r="O2042" i="1"/>
  <c r="O2056" i="1"/>
  <c r="O2070" i="1"/>
  <c r="O2084" i="1"/>
  <c r="O2098" i="1"/>
  <c r="O2112" i="1"/>
  <c r="O2126" i="1"/>
  <c r="O2140" i="1"/>
  <c r="O2154" i="1"/>
  <c r="O2168" i="1"/>
  <c r="O2182" i="1"/>
  <c r="O2196" i="1"/>
  <c r="O2210" i="1"/>
  <c r="O2224" i="1"/>
  <c r="O2238" i="1"/>
  <c r="O2252" i="1"/>
  <c r="O2266" i="1"/>
  <c r="O2280" i="1"/>
  <c r="O2294" i="1"/>
  <c r="O2308" i="1"/>
  <c r="O2322" i="1"/>
  <c r="O2336" i="1"/>
  <c r="O2350" i="1"/>
  <c r="O2364" i="1"/>
  <c r="O2378" i="1"/>
  <c r="O2392" i="1"/>
  <c r="O2406" i="1"/>
  <c r="O2420" i="1"/>
  <c r="O2434" i="1"/>
  <c r="O2448" i="1"/>
  <c r="O2462" i="1"/>
  <c r="O2476" i="1"/>
  <c r="O2490" i="1"/>
  <c r="O2504" i="1"/>
  <c r="O2518" i="1"/>
  <c r="O2532" i="1"/>
  <c r="O2546" i="1"/>
  <c r="O2560" i="1"/>
  <c r="O2574" i="1"/>
  <c r="O2588" i="1"/>
  <c r="O2602" i="1"/>
  <c r="O2616" i="1"/>
  <c r="O2630" i="1"/>
  <c r="O2644" i="1"/>
  <c r="O2658" i="1"/>
  <c r="O2672" i="1"/>
  <c r="O2686" i="1"/>
  <c r="O2700" i="1"/>
  <c r="O2714" i="1"/>
  <c r="O2728" i="1"/>
  <c r="O2742" i="1"/>
  <c r="O2756" i="1"/>
  <c r="O2770" i="1"/>
  <c r="O2784" i="1"/>
  <c r="O2798" i="1"/>
  <c r="O2812" i="1"/>
  <c r="O2826" i="1"/>
  <c r="O2840" i="1"/>
  <c r="O2854" i="1"/>
  <c r="O2868" i="1"/>
  <c r="O2882" i="1"/>
  <c r="O2896" i="1"/>
  <c r="O2910" i="1"/>
  <c r="O2924" i="1"/>
  <c r="O2938" i="1"/>
  <c r="O2952" i="1"/>
  <c r="O2966" i="1"/>
  <c r="O2980" i="1"/>
  <c r="O2994" i="1"/>
  <c r="O3008" i="1"/>
  <c r="O3022" i="1"/>
  <c r="O3036" i="1"/>
  <c r="O3050" i="1"/>
  <c r="O3064" i="1"/>
  <c r="O3078" i="1"/>
  <c r="O3092" i="1"/>
  <c r="O3106" i="1"/>
  <c r="O3120" i="1"/>
  <c r="O3134" i="1"/>
  <c r="O3148" i="1"/>
  <c r="O13" i="1"/>
  <c r="O27" i="1"/>
  <c r="O41" i="1"/>
  <c r="O55" i="1"/>
  <c r="O69" i="1"/>
  <c r="O83" i="1"/>
  <c r="O97" i="1"/>
  <c r="O111" i="1"/>
  <c r="O125" i="1"/>
  <c r="O139" i="1"/>
  <c r="O153" i="1"/>
  <c r="O167" i="1"/>
  <c r="O181" i="1"/>
  <c r="O195" i="1"/>
  <c r="O209" i="1"/>
  <c r="O223" i="1"/>
  <c r="O237" i="1"/>
  <c r="O251" i="1"/>
  <c r="O265" i="1"/>
  <c r="O279" i="1"/>
  <c r="O293" i="1"/>
  <c r="O307" i="1"/>
  <c r="O321" i="1"/>
  <c r="O335" i="1"/>
  <c r="O349" i="1"/>
  <c r="O363" i="1"/>
  <c r="O377" i="1"/>
  <c r="O391" i="1"/>
  <c r="O405" i="1"/>
  <c r="O419" i="1"/>
  <c r="O433" i="1"/>
  <c r="O447" i="1"/>
  <c r="O461" i="1"/>
  <c r="O475" i="1"/>
  <c r="O489" i="1"/>
  <c r="O503" i="1"/>
  <c r="O517" i="1"/>
  <c r="O531" i="1"/>
  <c r="O545" i="1"/>
  <c r="O559" i="1"/>
  <c r="O573" i="1"/>
  <c r="O587" i="1"/>
  <c r="O601" i="1"/>
  <c r="O615" i="1"/>
  <c r="O629" i="1"/>
  <c r="O643" i="1"/>
  <c r="O657" i="1"/>
  <c r="O671" i="1"/>
  <c r="O685" i="1"/>
  <c r="O699" i="1"/>
  <c r="O713" i="1"/>
  <c r="O727" i="1"/>
  <c r="O741" i="1"/>
  <c r="O755" i="1"/>
  <c r="O769" i="1"/>
  <c r="O783" i="1"/>
  <c r="O797" i="1"/>
  <c r="O811" i="1"/>
  <c r="O825" i="1"/>
  <c r="O839" i="1"/>
  <c r="O853" i="1"/>
  <c r="O867" i="1"/>
  <c r="O881" i="1"/>
  <c r="O895" i="1"/>
  <c r="O909" i="1"/>
  <c r="O923" i="1"/>
  <c r="O937" i="1"/>
  <c r="O951" i="1"/>
  <c r="O965" i="1"/>
  <c r="O979" i="1"/>
  <c r="O993" i="1"/>
  <c r="O1007" i="1"/>
  <c r="O1021" i="1"/>
  <c r="O1035" i="1"/>
  <c r="O1049" i="1"/>
  <c r="O1063" i="1"/>
  <c r="O1077" i="1"/>
  <c r="O1091" i="1"/>
  <c r="O1105" i="1"/>
  <c r="O1119" i="1"/>
  <c r="O1133" i="1"/>
  <c r="O1147" i="1"/>
  <c r="O1161" i="1"/>
  <c r="O1175" i="1"/>
  <c r="O1189" i="1"/>
  <c r="O1203" i="1"/>
  <c r="O1217" i="1"/>
  <c r="O1231" i="1"/>
  <c r="O1245" i="1"/>
  <c r="O1259" i="1"/>
  <c r="O1273" i="1"/>
  <c r="O1287" i="1"/>
  <c r="O1301" i="1"/>
  <c r="O1315" i="1"/>
  <c r="O1329" i="1"/>
  <c r="O1343" i="1"/>
  <c r="O1357" i="1"/>
  <c r="O1371" i="1"/>
  <c r="O1385" i="1"/>
  <c r="O1399" i="1"/>
  <c r="O1413" i="1"/>
  <c r="O1427" i="1"/>
  <c r="O1441" i="1"/>
  <c r="O1455" i="1"/>
  <c r="O1469" i="1"/>
  <c r="O1483" i="1"/>
  <c r="O1497" i="1"/>
  <c r="O1511" i="1"/>
  <c r="O1525" i="1"/>
  <c r="O1539" i="1"/>
  <c r="O1553" i="1"/>
  <c r="O1567" i="1"/>
  <c r="O1581" i="1"/>
  <c r="O1595" i="1"/>
  <c r="O1609" i="1"/>
  <c r="O1623" i="1"/>
  <c r="O1637" i="1"/>
  <c r="O1651" i="1"/>
  <c r="O1665" i="1"/>
  <c r="O1679" i="1"/>
  <c r="O1693" i="1"/>
  <c r="O1707" i="1"/>
  <c r="O1721" i="1"/>
  <c r="O1735" i="1"/>
  <c r="O1749" i="1"/>
  <c r="O1763" i="1"/>
  <c r="O1777" i="1"/>
  <c r="O1791" i="1"/>
  <c r="O1805" i="1"/>
  <c r="O1819" i="1"/>
  <c r="O1833" i="1"/>
  <c r="O1847" i="1"/>
  <c r="O1861" i="1"/>
  <c r="O1875" i="1"/>
  <c r="O1889" i="1"/>
  <c r="O1903" i="1"/>
  <c r="O1917" i="1"/>
  <c r="O1931" i="1"/>
  <c r="O1945" i="1"/>
  <c r="O1959" i="1"/>
  <c r="O1973" i="1"/>
  <c r="O1987" i="1"/>
  <c r="O2001" i="1"/>
  <c r="O2015" i="1"/>
  <c r="O2029" i="1"/>
  <c r="O2043" i="1"/>
  <c r="O2057" i="1"/>
  <c r="O2071" i="1"/>
  <c r="O2085" i="1"/>
  <c r="O2099" i="1"/>
  <c r="O2113" i="1"/>
  <c r="O2127" i="1"/>
  <c r="O2141" i="1"/>
  <c r="O2155" i="1"/>
  <c r="O2169" i="1"/>
  <c r="O2183" i="1"/>
  <c r="O2197" i="1"/>
  <c r="O2211" i="1"/>
  <c r="O2225" i="1"/>
  <c r="O2239" i="1"/>
  <c r="O2253" i="1"/>
  <c r="O2267" i="1"/>
  <c r="O2281" i="1"/>
  <c r="O2295" i="1"/>
  <c r="O2309" i="1"/>
  <c r="O2323" i="1"/>
  <c r="O2337" i="1"/>
  <c r="O2351" i="1"/>
  <c r="O2365" i="1"/>
  <c r="O2379" i="1"/>
  <c r="O2393" i="1"/>
  <c r="O2407" i="1"/>
  <c r="O2421" i="1"/>
  <c r="O2435" i="1"/>
  <c r="O2449" i="1"/>
  <c r="O2463" i="1"/>
  <c r="O2477" i="1"/>
  <c r="O2491" i="1"/>
  <c r="O2505" i="1"/>
  <c r="O2519" i="1"/>
  <c r="O2533" i="1"/>
  <c r="O2547" i="1"/>
  <c r="O2561" i="1"/>
  <c r="O2575" i="1"/>
  <c r="O2589" i="1"/>
  <c r="O2603" i="1"/>
  <c r="O2617" i="1"/>
  <c r="O2631" i="1"/>
  <c r="O2645" i="1"/>
  <c r="O2659" i="1"/>
  <c r="O2673" i="1"/>
  <c r="O2687" i="1"/>
  <c r="O2701" i="1"/>
  <c r="O2715" i="1"/>
  <c r="O2729" i="1"/>
  <c r="O2743" i="1"/>
  <c r="O2757" i="1"/>
  <c r="O2771" i="1"/>
  <c r="O2785" i="1"/>
  <c r="O2799" i="1"/>
  <c r="O2813" i="1"/>
  <c r="O2827" i="1"/>
  <c r="O2841" i="1"/>
  <c r="O2855" i="1"/>
  <c r="O2869" i="1"/>
  <c r="O2883" i="1"/>
  <c r="O2897" i="1"/>
  <c r="O2911" i="1"/>
  <c r="O2925" i="1"/>
  <c r="O2939" i="1"/>
  <c r="O2953" i="1"/>
  <c r="O2967" i="1"/>
  <c r="O2981" i="1"/>
  <c r="O2995" i="1"/>
  <c r="O3009" i="1"/>
  <c r="O3023" i="1"/>
  <c r="O3037" i="1"/>
  <c r="O3051" i="1"/>
  <c r="O3065" i="1"/>
  <c r="O3079" i="1"/>
  <c r="O3093" i="1"/>
  <c r="O3107" i="1"/>
  <c r="O3121" i="1"/>
  <c r="O3135" i="1"/>
  <c r="O3149" i="1"/>
  <c r="O14" i="1"/>
  <c r="O28" i="1"/>
  <c r="O42" i="1"/>
  <c r="O56" i="1"/>
  <c r="O70" i="1"/>
  <c r="O84" i="1"/>
  <c r="O98" i="1"/>
  <c r="O112" i="1"/>
  <c r="O126" i="1"/>
  <c r="O140" i="1"/>
  <c r="O154" i="1"/>
  <c r="O168" i="1"/>
  <c r="O182" i="1"/>
  <c r="O196" i="1"/>
  <c r="O210" i="1"/>
  <c r="O224" i="1"/>
  <c r="O238" i="1"/>
  <c r="O252" i="1"/>
  <c r="O266" i="1"/>
  <c r="O280" i="1"/>
  <c r="O294" i="1"/>
  <c r="O308" i="1"/>
  <c r="O322" i="1"/>
  <c r="O336" i="1"/>
  <c r="O350" i="1"/>
  <c r="O364" i="1"/>
  <c r="O378" i="1"/>
  <c r="O392" i="1"/>
  <c r="O406" i="1"/>
  <c r="O420" i="1"/>
  <c r="O434" i="1"/>
  <c r="O448" i="1"/>
  <c r="O462" i="1"/>
  <c r="O476" i="1"/>
  <c r="O490" i="1"/>
  <c r="O504" i="1"/>
  <c r="O518" i="1"/>
  <c r="O532" i="1"/>
  <c r="O546" i="1"/>
  <c r="O560" i="1"/>
  <c r="O574" i="1"/>
  <c r="O588" i="1"/>
  <c r="O602" i="1"/>
  <c r="O616" i="1"/>
  <c r="O630" i="1"/>
  <c r="O644" i="1"/>
  <c r="O658" i="1"/>
  <c r="O672" i="1"/>
  <c r="O686" i="1"/>
  <c r="O700" i="1"/>
  <c r="O714" i="1"/>
  <c r="O728" i="1"/>
  <c r="O742" i="1"/>
  <c r="O756" i="1"/>
  <c r="O770" i="1"/>
  <c r="O784" i="1"/>
  <c r="O798" i="1"/>
  <c r="O812" i="1"/>
  <c r="O826" i="1"/>
  <c r="O840" i="1"/>
  <c r="O854" i="1"/>
  <c r="O868" i="1"/>
  <c r="O882" i="1"/>
  <c r="O896" i="1"/>
  <c r="O910" i="1"/>
  <c r="O924" i="1"/>
  <c r="O938" i="1"/>
  <c r="O952" i="1"/>
  <c r="O966" i="1"/>
  <c r="O980" i="1"/>
  <c r="O994" i="1"/>
  <c r="O1008" i="1"/>
  <c r="O1022" i="1"/>
  <c r="O1036" i="1"/>
  <c r="O1050" i="1"/>
  <c r="O1064" i="1"/>
  <c r="O1078" i="1"/>
  <c r="O1092" i="1"/>
  <c r="O1106" i="1"/>
  <c r="O1120" i="1"/>
  <c r="O1134" i="1"/>
  <c r="O1148" i="1"/>
  <c r="O1162" i="1"/>
  <c r="O1176" i="1"/>
  <c r="O1190" i="1"/>
  <c r="O1204" i="1"/>
  <c r="O1218" i="1"/>
  <c r="O1232" i="1"/>
  <c r="O1246" i="1"/>
  <c r="O1260" i="1"/>
  <c r="O1274" i="1"/>
  <c r="O1288" i="1"/>
  <c r="O1302" i="1"/>
  <c r="O1316" i="1"/>
  <c r="O1330" i="1"/>
  <c r="O1344" i="1"/>
  <c r="O1358" i="1"/>
  <c r="O1372" i="1"/>
  <c r="O1386" i="1"/>
  <c r="O1400" i="1"/>
  <c r="O1414" i="1"/>
  <c r="O1428" i="1"/>
  <c r="O1442" i="1"/>
  <c r="O1456" i="1"/>
  <c r="O1470" i="1"/>
  <c r="O1484" i="1"/>
  <c r="O1498" i="1"/>
  <c r="O1512" i="1"/>
  <c r="O1526" i="1"/>
  <c r="O1540" i="1"/>
  <c r="O1554" i="1"/>
  <c r="O1568" i="1"/>
  <c r="O1582" i="1"/>
  <c r="O1596" i="1"/>
  <c r="O1610" i="1"/>
  <c r="O1624" i="1"/>
  <c r="O1638" i="1"/>
  <c r="O1652" i="1"/>
  <c r="O1666" i="1"/>
  <c r="O1680" i="1"/>
  <c r="O1694" i="1"/>
  <c r="O1708" i="1"/>
  <c r="O1722" i="1"/>
  <c r="O1736" i="1"/>
  <c r="O1750" i="1"/>
  <c r="O1764" i="1"/>
  <c r="O1778" i="1"/>
  <c r="O1792" i="1"/>
  <c r="O1806" i="1"/>
  <c r="O1820" i="1"/>
  <c r="O1834" i="1"/>
  <c r="O1848" i="1"/>
  <c r="O1862" i="1"/>
  <c r="O1876" i="1"/>
  <c r="O1890" i="1"/>
  <c r="O1904" i="1"/>
  <c r="O15" i="1"/>
  <c r="O29" i="1"/>
  <c r="O43" i="1"/>
  <c r="O57" i="1"/>
  <c r="O71" i="1"/>
  <c r="O85" i="1"/>
  <c r="O99" i="1"/>
  <c r="O113" i="1"/>
  <c r="O127" i="1"/>
  <c r="O141" i="1"/>
  <c r="O155" i="1"/>
  <c r="O169" i="1"/>
  <c r="O183" i="1"/>
  <c r="O197" i="1"/>
  <c r="O211" i="1"/>
  <c r="O225" i="1"/>
  <c r="O239" i="1"/>
  <c r="O253" i="1"/>
  <c r="O267" i="1"/>
  <c r="O281" i="1"/>
  <c r="O295" i="1"/>
  <c r="O309" i="1"/>
  <c r="O323" i="1"/>
  <c r="O337" i="1"/>
  <c r="O351" i="1"/>
  <c r="O365" i="1"/>
  <c r="O379" i="1"/>
  <c r="O393" i="1"/>
  <c r="O407" i="1"/>
  <c r="O421" i="1"/>
  <c r="O435" i="1"/>
  <c r="O449" i="1"/>
  <c r="O463" i="1"/>
  <c r="O477" i="1"/>
  <c r="O491" i="1"/>
  <c r="O505" i="1"/>
  <c r="O519" i="1"/>
  <c r="O533" i="1"/>
  <c r="O547" i="1"/>
  <c r="O561" i="1"/>
  <c r="O575" i="1"/>
  <c r="O589" i="1"/>
  <c r="O603" i="1"/>
  <c r="O617" i="1"/>
  <c r="O631" i="1"/>
  <c r="O645" i="1"/>
  <c r="O659" i="1"/>
  <c r="O673" i="1"/>
  <c r="O687" i="1"/>
  <c r="O701" i="1"/>
  <c r="O715" i="1"/>
  <c r="O729" i="1"/>
  <c r="O743" i="1"/>
  <c r="O2" i="1"/>
  <c r="O16" i="1"/>
  <c r="O30" i="1"/>
  <c r="O44" i="1"/>
  <c r="O58" i="1"/>
  <c r="O72" i="1"/>
  <c r="O86" i="1"/>
  <c r="O100" i="1"/>
  <c r="O114" i="1"/>
  <c r="O128" i="1"/>
  <c r="O142" i="1"/>
  <c r="O156" i="1"/>
  <c r="O170" i="1"/>
  <c r="O184" i="1"/>
  <c r="O198" i="1"/>
  <c r="O212" i="1"/>
  <c r="O226" i="1"/>
  <c r="O240" i="1"/>
  <c r="O254" i="1"/>
  <c r="O268" i="1"/>
  <c r="O282" i="1"/>
  <c r="O296" i="1"/>
  <c r="O310" i="1"/>
  <c r="O324" i="1"/>
  <c r="O338" i="1"/>
  <c r="O352" i="1"/>
  <c r="O366" i="1"/>
  <c r="O380" i="1"/>
  <c r="O394" i="1"/>
  <c r="O408" i="1"/>
  <c r="O422" i="1"/>
  <c r="O436" i="1"/>
  <c r="O450" i="1"/>
  <c r="O464" i="1"/>
  <c r="O478" i="1"/>
  <c r="O492" i="1"/>
  <c r="O506" i="1"/>
  <c r="O520" i="1"/>
  <c r="O534" i="1"/>
  <c r="O548" i="1"/>
  <c r="O562" i="1"/>
  <c r="O576" i="1"/>
  <c r="O590" i="1"/>
  <c r="O604" i="1"/>
  <c r="O618" i="1"/>
  <c r="O632" i="1"/>
  <c r="O646" i="1"/>
  <c r="O660" i="1"/>
  <c r="O674" i="1"/>
  <c r="O688" i="1"/>
  <c r="O702" i="1"/>
  <c r="O716" i="1"/>
  <c r="O730" i="1"/>
  <c r="O744" i="1"/>
  <c r="O758" i="1"/>
  <c r="O772" i="1"/>
  <c r="O786" i="1"/>
  <c r="O800" i="1"/>
  <c r="O814" i="1"/>
  <c r="O828" i="1"/>
  <c r="O842" i="1"/>
  <c r="O856" i="1"/>
  <c r="O870" i="1"/>
  <c r="O884" i="1"/>
  <c r="O898" i="1"/>
  <c r="O912" i="1"/>
  <c r="O926" i="1"/>
  <c r="O940" i="1"/>
  <c r="O954" i="1"/>
  <c r="O968" i="1"/>
  <c r="O982" i="1"/>
  <c r="O996" i="1"/>
  <c r="O1010" i="1"/>
  <c r="O1024" i="1"/>
  <c r="O1038" i="1"/>
  <c r="O1052" i="1"/>
  <c r="O1066" i="1"/>
  <c r="O1080" i="1"/>
  <c r="O1094" i="1"/>
  <c r="O1108" i="1"/>
  <c r="O1122" i="1"/>
  <c r="O1136" i="1"/>
  <c r="O1150" i="1"/>
  <c r="O1164" i="1"/>
  <c r="O1178" i="1"/>
  <c r="O1192" i="1"/>
  <c r="O1206" i="1"/>
  <c r="O1220" i="1"/>
  <c r="O1234" i="1"/>
  <c r="O1248" i="1"/>
  <c r="O1262" i="1"/>
  <c r="O1276" i="1"/>
  <c r="O1290" i="1"/>
  <c r="O1304" i="1"/>
  <c r="O1318" i="1"/>
  <c r="O1332" i="1"/>
  <c r="O1346" i="1"/>
  <c r="O1360" i="1"/>
  <c r="O1374" i="1"/>
  <c r="O1388" i="1"/>
  <c r="O1402" i="1"/>
  <c r="O1416" i="1"/>
  <c r="O1430" i="1"/>
  <c r="O1444" i="1"/>
  <c r="O1458" i="1"/>
  <c r="O1472" i="1"/>
  <c r="O1486" i="1"/>
  <c r="O1500" i="1"/>
  <c r="O1514" i="1"/>
  <c r="O1528" i="1"/>
  <c r="O1542" i="1"/>
  <c r="O1556" i="1"/>
  <c r="O1570" i="1"/>
  <c r="O1584" i="1"/>
  <c r="O1598" i="1"/>
  <c r="O1612" i="1"/>
  <c r="O1626" i="1"/>
  <c r="O1640" i="1"/>
  <c r="O1654" i="1"/>
  <c r="O1668" i="1"/>
  <c r="O1682" i="1"/>
  <c r="O1696" i="1"/>
  <c r="O1710" i="1"/>
  <c r="O1724" i="1"/>
  <c r="O1738" i="1"/>
  <c r="O1752" i="1"/>
  <c r="O1766" i="1"/>
  <c r="O1780" i="1"/>
  <c r="O1794" i="1"/>
  <c r="O1808" i="1"/>
  <c r="O1822" i="1"/>
  <c r="O1836" i="1"/>
  <c r="O1850" i="1"/>
  <c r="O1864" i="1"/>
  <c r="O1878" i="1"/>
  <c r="O1892" i="1"/>
  <c r="O1906" i="1"/>
  <c r="O3" i="1"/>
  <c r="O17" i="1"/>
  <c r="O31" i="1"/>
  <c r="O45" i="1"/>
  <c r="O59" i="1"/>
  <c r="O73" i="1"/>
  <c r="O87" i="1"/>
  <c r="O101" i="1"/>
  <c r="O115" i="1"/>
  <c r="O129" i="1"/>
  <c r="O143" i="1"/>
  <c r="O157" i="1"/>
  <c r="O171" i="1"/>
  <c r="O185" i="1"/>
  <c r="O199" i="1"/>
  <c r="O213" i="1"/>
  <c r="O227" i="1"/>
  <c r="O241" i="1"/>
  <c r="O255" i="1"/>
  <c r="O269" i="1"/>
  <c r="O283" i="1"/>
  <c r="O297" i="1"/>
  <c r="O311" i="1"/>
  <c r="O325" i="1"/>
  <c r="O339" i="1"/>
  <c r="O353" i="1"/>
  <c r="O367" i="1"/>
  <c r="O381" i="1"/>
  <c r="O395" i="1"/>
  <c r="O409" i="1"/>
  <c r="O423" i="1"/>
  <c r="O437" i="1"/>
  <c r="O451" i="1"/>
  <c r="O465" i="1"/>
  <c r="O479" i="1"/>
  <c r="O493" i="1"/>
  <c r="O507" i="1"/>
  <c r="O521" i="1"/>
  <c r="O535" i="1"/>
  <c r="O549" i="1"/>
  <c r="O563" i="1"/>
  <c r="O577" i="1"/>
  <c r="O591" i="1"/>
  <c r="O605" i="1"/>
  <c r="O619" i="1"/>
  <c r="O633" i="1"/>
  <c r="O647" i="1"/>
  <c r="O661" i="1"/>
  <c r="O675" i="1"/>
  <c r="O689" i="1"/>
  <c r="O703" i="1"/>
  <c r="O717" i="1"/>
  <c r="O731" i="1"/>
  <c r="O745" i="1"/>
  <c r="O759" i="1"/>
  <c r="O773" i="1"/>
  <c r="O787" i="1"/>
  <c r="O801" i="1"/>
  <c r="O815" i="1"/>
  <c r="O829" i="1"/>
  <c r="O843" i="1"/>
  <c r="O857" i="1"/>
  <c r="O871" i="1"/>
  <c r="O885" i="1"/>
  <c r="O899" i="1"/>
  <c r="O913" i="1"/>
  <c r="O927" i="1"/>
  <c r="O941" i="1"/>
  <c r="O955" i="1"/>
  <c r="O969" i="1"/>
  <c r="O983" i="1"/>
  <c r="O997" i="1"/>
  <c r="O1011" i="1"/>
  <c r="O1025" i="1"/>
  <c r="O1039" i="1"/>
  <c r="O1053" i="1"/>
  <c r="O1067" i="1"/>
  <c r="O1081" i="1"/>
  <c r="O1095" i="1"/>
  <c r="O1109" i="1"/>
  <c r="O1123" i="1"/>
  <c r="O1137" i="1"/>
  <c r="O1151" i="1"/>
  <c r="O1165" i="1"/>
  <c r="O1179" i="1"/>
  <c r="O1193" i="1"/>
  <c r="O1207" i="1"/>
  <c r="O1221" i="1"/>
  <c r="O1235" i="1"/>
  <c r="O1249" i="1"/>
  <c r="O1263" i="1"/>
  <c r="O1277" i="1"/>
  <c r="O1291" i="1"/>
  <c r="O1305" i="1"/>
  <c r="O1319" i="1"/>
  <c r="O1333" i="1"/>
  <c r="O1347" i="1"/>
  <c r="O1361" i="1"/>
  <c r="O1375" i="1"/>
  <c r="O1389" i="1"/>
  <c r="O1403" i="1"/>
  <c r="O1417" i="1"/>
  <c r="O1431" i="1"/>
  <c r="O1445" i="1"/>
  <c r="O1459" i="1"/>
  <c r="O1473" i="1"/>
  <c r="O1487" i="1"/>
  <c r="O1501" i="1"/>
  <c r="O1515" i="1"/>
  <c r="O1529" i="1"/>
  <c r="O1543" i="1"/>
  <c r="O1557" i="1"/>
  <c r="O1571" i="1"/>
  <c r="O1585" i="1"/>
  <c r="O1599" i="1"/>
  <c r="O1613" i="1"/>
  <c r="O1627" i="1"/>
  <c r="O1641" i="1"/>
  <c r="O1655" i="1"/>
  <c r="O1669" i="1"/>
  <c r="O1683" i="1"/>
  <c r="O1697" i="1"/>
  <c r="O1711" i="1"/>
  <c r="O1725" i="1"/>
  <c r="O1739" i="1"/>
  <c r="O1753" i="1"/>
  <c r="O1767" i="1"/>
  <c r="O1781" i="1"/>
  <c r="O1795" i="1"/>
  <c r="O1809" i="1"/>
  <c r="O1823" i="1"/>
  <c r="O1837" i="1"/>
  <c r="O1851" i="1"/>
  <c r="O1865" i="1"/>
  <c r="O1879" i="1"/>
  <c r="O1893" i="1"/>
  <c r="O1907" i="1"/>
  <c r="O1921" i="1"/>
  <c r="O1935" i="1"/>
  <c r="O1949" i="1"/>
  <c r="O1963" i="1"/>
  <c r="O1977" i="1"/>
  <c r="O1991" i="1"/>
  <c r="O2005" i="1"/>
  <c r="O2019" i="1"/>
  <c r="O2033" i="1"/>
  <c r="O2047" i="1"/>
  <c r="O2061" i="1"/>
  <c r="O2075" i="1"/>
  <c r="O2089" i="1"/>
  <c r="O2103" i="1"/>
  <c r="O2117" i="1"/>
  <c r="O2131" i="1"/>
  <c r="O2145" i="1"/>
  <c r="O2159" i="1"/>
  <c r="O2173" i="1"/>
  <c r="O2187" i="1"/>
  <c r="O2201" i="1"/>
  <c r="O2215" i="1"/>
  <c r="O2229" i="1"/>
  <c r="O2243" i="1"/>
  <c r="O2257" i="1"/>
  <c r="O2271" i="1"/>
  <c r="O2285" i="1"/>
  <c r="O2299" i="1"/>
  <c r="O2313" i="1"/>
  <c r="O2327" i="1"/>
  <c r="O2341" i="1"/>
  <c r="O2355" i="1"/>
  <c r="O2369" i="1"/>
  <c r="O2383" i="1"/>
  <c r="O2397" i="1"/>
  <c r="O2411" i="1"/>
  <c r="O2425" i="1"/>
  <c r="O2439" i="1"/>
  <c r="O2453" i="1"/>
  <c r="O2467" i="1"/>
  <c r="O2481" i="1"/>
  <c r="O2495" i="1"/>
  <c r="O2509" i="1"/>
  <c r="O2523" i="1"/>
  <c r="O2537" i="1"/>
  <c r="O2551" i="1"/>
  <c r="O2565" i="1"/>
  <c r="O2579" i="1"/>
  <c r="O2593" i="1"/>
  <c r="O2607" i="1"/>
  <c r="O2621" i="1"/>
  <c r="O2635" i="1"/>
  <c r="O2649" i="1"/>
  <c r="O2663" i="1"/>
  <c r="O2677" i="1"/>
  <c r="O2691" i="1"/>
  <c r="O2705" i="1"/>
  <c r="O2719" i="1"/>
  <c r="O2733" i="1"/>
  <c r="O2747" i="1"/>
  <c r="O2761" i="1"/>
  <c r="O2775" i="1"/>
  <c r="O2789" i="1"/>
  <c r="O2803" i="1"/>
  <c r="O2817" i="1"/>
  <c r="O2831" i="1"/>
  <c r="O2845" i="1"/>
  <c r="O2859" i="1"/>
  <c r="O2873" i="1"/>
  <c r="O2887" i="1"/>
  <c r="O2901" i="1"/>
  <c r="O2915" i="1"/>
  <c r="O2929" i="1"/>
  <c r="O2943" i="1"/>
  <c r="O2957" i="1"/>
  <c r="O2971" i="1"/>
  <c r="O2985" i="1"/>
  <c r="O2999" i="1"/>
  <c r="O3013" i="1"/>
  <c r="O3027" i="1"/>
  <c r="O3041" i="1"/>
  <c r="O3055" i="1"/>
  <c r="O3069" i="1"/>
  <c r="O3083" i="1"/>
  <c r="O3097" i="1"/>
  <c r="O3111" i="1"/>
  <c r="O3125" i="1"/>
  <c r="O3139" i="1"/>
  <c r="O3153" i="1"/>
  <c r="O4" i="1"/>
  <c r="O18" i="1"/>
  <c r="O32" i="1"/>
  <c r="O46" i="1"/>
  <c r="O60" i="1"/>
  <c r="O74" i="1"/>
  <c r="O88" i="1"/>
  <c r="O102" i="1"/>
  <c r="O116" i="1"/>
  <c r="O130" i="1"/>
  <c r="O144" i="1"/>
  <c r="O158" i="1"/>
  <c r="O172" i="1"/>
  <c r="O186" i="1"/>
  <c r="O200" i="1"/>
  <c r="O214" i="1"/>
  <c r="O228" i="1"/>
  <c r="O242" i="1"/>
  <c r="O256" i="1"/>
  <c r="O270" i="1"/>
  <c r="O284" i="1"/>
  <c r="O298" i="1"/>
  <c r="O312" i="1"/>
  <c r="O326" i="1"/>
  <c r="O5" i="1"/>
  <c r="O19" i="1"/>
  <c r="O33" i="1"/>
  <c r="O47" i="1"/>
  <c r="O61" i="1"/>
  <c r="O75" i="1"/>
  <c r="O89" i="1"/>
  <c r="O103" i="1"/>
  <c r="O117" i="1"/>
  <c r="O131" i="1"/>
  <c r="O145" i="1"/>
  <c r="O159" i="1"/>
  <c r="O173" i="1"/>
  <c r="O187" i="1"/>
  <c r="O201" i="1"/>
  <c r="O215" i="1"/>
  <c r="O229" i="1"/>
  <c r="O243" i="1"/>
  <c r="O257" i="1"/>
  <c r="O271" i="1"/>
  <c r="O285" i="1"/>
  <c r="O299" i="1"/>
  <c r="O313" i="1"/>
  <c r="O327" i="1"/>
  <c r="O341" i="1"/>
  <c r="O355" i="1"/>
  <c r="O369" i="1"/>
  <c r="O383" i="1"/>
  <c r="O397" i="1"/>
  <c r="O411" i="1"/>
  <c r="O425" i="1"/>
  <c r="O439" i="1"/>
  <c r="O453" i="1"/>
  <c r="O467" i="1"/>
  <c r="O481" i="1"/>
  <c r="O495" i="1"/>
  <c r="O509" i="1"/>
  <c r="O523" i="1"/>
  <c r="O537" i="1"/>
  <c r="O551" i="1"/>
  <c r="O565" i="1"/>
  <c r="O579" i="1"/>
  <c r="O593" i="1"/>
  <c r="O607" i="1"/>
  <c r="O621" i="1"/>
  <c r="O635" i="1"/>
  <c r="O649" i="1"/>
  <c r="O663" i="1"/>
  <c r="O677" i="1"/>
  <c r="O691" i="1"/>
  <c r="O705" i="1"/>
  <c r="O719" i="1"/>
  <c r="O733" i="1"/>
  <c r="O747" i="1"/>
  <c r="O62" i="1"/>
  <c r="O258" i="1"/>
  <c r="O396" i="1"/>
  <c r="O494" i="1"/>
  <c r="O592" i="1"/>
  <c r="O690" i="1"/>
  <c r="O771" i="1"/>
  <c r="O817" i="1"/>
  <c r="O869" i="1"/>
  <c r="O915" i="1"/>
  <c r="O967" i="1"/>
  <c r="O1013" i="1"/>
  <c r="O1065" i="1"/>
  <c r="O1111" i="1"/>
  <c r="O1163" i="1"/>
  <c r="O1209" i="1"/>
  <c r="O1261" i="1"/>
  <c r="O1307" i="1"/>
  <c r="O1359" i="1"/>
  <c r="O1405" i="1"/>
  <c r="O1457" i="1"/>
  <c r="O1503" i="1"/>
  <c r="O1555" i="1"/>
  <c r="O1601" i="1"/>
  <c r="O1653" i="1"/>
  <c r="O1699" i="1"/>
  <c r="O1751" i="1"/>
  <c r="O1797" i="1"/>
  <c r="O1849" i="1"/>
  <c r="O1895" i="1"/>
  <c r="O1934" i="1"/>
  <c r="O1965" i="1"/>
  <c r="O2002" i="1"/>
  <c r="O2032" i="1"/>
  <c r="O2063" i="1"/>
  <c r="O2100" i="1"/>
  <c r="O2130" i="1"/>
  <c r="O2161" i="1"/>
  <c r="O2198" i="1"/>
  <c r="O2228" i="1"/>
  <c r="O2259" i="1"/>
  <c r="O2296" i="1"/>
  <c r="O2326" i="1"/>
  <c r="O2357" i="1"/>
  <c r="O2394" i="1"/>
  <c r="O2424" i="1"/>
  <c r="O2455" i="1"/>
  <c r="O2492" i="1"/>
  <c r="O2522" i="1"/>
  <c r="O2553" i="1"/>
  <c r="O2590" i="1"/>
  <c r="O2620" i="1"/>
  <c r="O2651" i="1"/>
  <c r="O2688" i="1"/>
  <c r="O2718" i="1"/>
  <c r="O2749" i="1"/>
  <c r="O2786" i="1"/>
  <c r="O2816" i="1"/>
  <c r="O2847" i="1"/>
  <c r="O2884" i="1"/>
  <c r="O2914" i="1"/>
  <c r="O2945" i="1"/>
  <c r="O2982" i="1"/>
  <c r="O3012" i="1"/>
  <c r="O3043" i="1"/>
  <c r="O3080" i="1"/>
  <c r="O3110" i="1"/>
  <c r="O3141" i="1"/>
  <c r="O3168" i="1"/>
  <c r="O3188" i="1"/>
  <c r="O3205" i="1"/>
  <c r="O3222" i="1"/>
  <c r="O3239" i="1"/>
  <c r="O3259" i="1"/>
  <c r="O3276" i="1"/>
  <c r="O3293" i="1"/>
  <c r="O3310" i="1"/>
  <c r="O3330" i="1"/>
  <c r="O3347" i="1"/>
  <c r="O3364" i="1"/>
  <c r="O3384" i="1"/>
  <c r="O3401" i="1"/>
  <c r="O3418" i="1"/>
  <c r="O3435" i="1"/>
  <c r="O3455" i="1"/>
  <c r="O3472" i="1"/>
  <c r="O3489" i="1"/>
  <c r="O3506" i="1"/>
  <c r="O3526" i="1"/>
  <c r="O3543" i="1"/>
  <c r="O3560" i="1"/>
  <c r="O3577" i="1"/>
  <c r="O3591" i="1"/>
  <c r="O3605" i="1"/>
  <c r="O3619" i="1"/>
  <c r="O3633" i="1"/>
  <c r="O3647" i="1"/>
  <c r="O3661" i="1"/>
  <c r="O3675" i="1"/>
  <c r="O3689" i="1"/>
  <c r="O3703" i="1"/>
  <c r="O3717" i="1"/>
  <c r="O3731" i="1"/>
  <c r="O3745" i="1"/>
  <c r="O3759" i="1"/>
  <c r="O3773" i="1"/>
  <c r="O3787" i="1"/>
  <c r="O3801" i="1"/>
  <c r="O3815" i="1"/>
  <c r="O3829" i="1"/>
  <c r="O3843" i="1"/>
  <c r="O3857" i="1"/>
  <c r="O3871" i="1"/>
  <c r="O3885" i="1"/>
  <c r="O3899" i="1"/>
  <c r="O3913" i="1"/>
  <c r="O3927" i="1"/>
  <c r="O3941" i="1"/>
  <c r="O3955" i="1"/>
  <c r="O3969" i="1"/>
  <c r="O3983" i="1"/>
  <c r="O3997" i="1"/>
  <c r="O4011" i="1"/>
  <c r="O4025" i="1"/>
  <c r="O4039" i="1"/>
  <c r="O4053" i="1"/>
  <c r="O4067" i="1"/>
  <c r="O4081" i="1"/>
  <c r="O4095" i="1"/>
  <c r="O4109" i="1"/>
  <c r="O4123" i="1"/>
  <c r="O4137" i="1"/>
  <c r="O4151" i="1"/>
  <c r="O4165" i="1"/>
  <c r="O4179" i="1"/>
  <c r="O4193" i="1"/>
  <c r="O4207" i="1"/>
  <c r="O4221" i="1"/>
  <c r="O4235" i="1"/>
  <c r="O4249" i="1"/>
  <c r="O4263" i="1"/>
  <c r="O4277" i="1"/>
  <c r="O4291" i="1"/>
  <c r="O4305" i="1"/>
  <c r="O4319" i="1"/>
  <c r="O4333" i="1"/>
  <c r="O4347" i="1"/>
  <c r="O4361" i="1"/>
  <c r="O4375" i="1"/>
  <c r="O4389" i="1"/>
  <c r="O4403" i="1"/>
  <c r="O4417" i="1"/>
  <c r="O4431" i="1"/>
  <c r="O4445" i="1"/>
  <c r="O4459" i="1"/>
  <c r="O4473" i="1"/>
  <c r="O4487" i="1"/>
  <c r="O4501" i="1"/>
  <c r="O4515" i="1"/>
  <c r="O4529" i="1"/>
  <c r="O4543" i="1"/>
  <c r="O4557" i="1"/>
  <c r="O4571" i="1"/>
  <c r="O4585" i="1"/>
  <c r="O4599" i="1"/>
  <c r="O4613" i="1"/>
  <c r="O4627" i="1"/>
  <c r="O4641" i="1"/>
  <c r="O4655" i="1"/>
  <c r="O4669" i="1"/>
  <c r="O4683" i="1"/>
  <c r="O4697" i="1"/>
  <c r="O4711" i="1"/>
  <c r="O4725" i="1"/>
  <c r="O4739" i="1"/>
  <c r="O4753" i="1"/>
  <c r="O4767" i="1"/>
  <c r="O4781" i="1"/>
  <c r="O4795" i="1"/>
  <c r="O4809" i="1"/>
  <c r="O4823" i="1"/>
  <c r="O4837" i="1"/>
  <c r="O4851" i="1"/>
  <c r="O4865" i="1"/>
  <c r="O4879" i="1"/>
  <c r="O4893" i="1"/>
  <c r="O4907" i="1"/>
  <c r="O4921" i="1"/>
  <c r="O4935" i="1"/>
  <c r="O4949" i="1"/>
  <c r="O4963" i="1"/>
  <c r="O4977" i="1"/>
  <c r="O4991" i="1"/>
  <c r="O5005" i="1"/>
  <c r="O5019" i="1"/>
  <c r="O5033" i="1"/>
  <c r="O5047" i="1"/>
  <c r="O5061" i="1"/>
  <c r="O5075" i="1"/>
  <c r="O5089" i="1"/>
  <c r="O5103" i="1"/>
  <c r="O5117" i="1"/>
  <c r="O5131" i="1"/>
  <c r="O5145" i="1"/>
  <c r="O5159" i="1"/>
  <c r="O5173" i="1"/>
  <c r="O5187" i="1"/>
  <c r="O5201" i="1"/>
  <c r="O5215" i="1"/>
  <c r="O5229" i="1"/>
  <c r="O5243" i="1"/>
  <c r="O5257" i="1"/>
  <c r="O5271" i="1"/>
  <c r="O5285" i="1"/>
  <c r="O5299" i="1"/>
  <c r="O5313" i="1"/>
  <c r="O5327" i="1"/>
  <c r="O5341" i="1"/>
  <c r="O5355" i="1"/>
  <c r="O5008" i="1"/>
  <c r="O5036" i="1"/>
  <c r="O5064" i="1"/>
  <c r="O5092" i="1"/>
  <c r="O5134" i="1"/>
  <c r="O5176" i="1"/>
  <c r="O5218" i="1"/>
  <c r="O5260" i="1"/>
  <c r="O5302" i="1"/>
  <c r="O5344" i="1"/>
  <c r="O5135" i="1"/>
  <c r="O5191" i="1"/>
  <c r="O5233" i="1"/>
  <c r="O5275" i="1"/>
  <c r="O5317" i="1"/>
  <c r="O5359" i="1"/>
  <c r="O5248" i="1"/>
  <c r="O5290" i="1"/>
  <c r="O5332" i="1"/>
  <c r="O76" i="1"/>
  <c r="O272" i="1"/>
  <c r="O398" i="1"/>
  <c r="O496" i="1"/>
  <c r="O594" i="1"/>
  <c r="O692" i="1"/>
  <c r="O774" i="1"/>
  <c r="O818" i="1"/>
  <c r="O872" i="1"/>
  <c r="O916" i="1"/>
  <c r="O970" i="1"/>
  <c r="O1014" i="1"/>
  <c r="O1068" i="1"/>
  <c r="O1112" i="1"/>
  <c r="O1166" i="1"/>
  <c r="O1210" i="1"/>
  <c r="O1264" i="1"/>
  <c r="O1308" i="1"/>
  <c r="O1362" i="1"/>
  <c r="O1406" i="1"/>
  <c r="O1460" i="1"/>
  <c r="O1504" i="1"/>
  <c r="O1558" i="1"/>
  <c r="O1602" i="1"/>
  <c r="O1656" i="1"/>
  <c r="O1700" i="1"/>
  <c r="O1754" i="1"/>
  <c r="O1798" i="1"/>
  <c r="O1852" i="1"/>
  <c r="O1896" i="1"/>
  <c r="O1936" i="1"/>
  <c r="O1966" i="1"/>
  <c r="O2003" i="1"/>
  <c r="O2034" i="1"/>
  <c r="O2064" i="1"/>
  <c r="O2101" i="1"/>
  <c r="O2132" i="1"/>
  <c r="O2162" i="1"/>
  <c r="O2199" i="1"/>
  <c r="O2230" i="1"/>
  <c r="O2260" i="1"/>
  <c r="O2297" i="1"/>
  <c r="O2328" i="1"/>
  <c r="O2358" i="1"/>
  <c r="O2395" i="1"/>
  <c r="O2426" i="1"/>
  <c r="O2456" i="1"/>
  <c r="O2493" i="1"/>
  <c r="O2524" i="1"/>
  <c r="O2554" i="1"/>
  <c r="O2591" i="1"/>
  <c r="O2622" i="1"/>
  <c r="O2652" i="1"/>
  <c r="O2689" i="1"/>
  <c r="O2720" i="1"/>
  <c r="O2750" i="1"/>
  <c r="O2787" i="1"/>
  <c r="O2818" i="1"/>
  <c r="O2848" i="1"/>
  <c r="O2885" i="1"/>
  <c r="O2916" i="1"/>
  <c r="O2946" i="1"/>
  <c r="O2983" i="1"/>
  <c r="O3014" i="1"/>
  <c r="O3044" i="1"/>
  <c r="O3081" i="1"/>
  <c r="O3112" i="1"/>
  <c r="O3142" i="1"/>
  <c r="O3169" i="1"/>
  <c r="O3189" i="1"/>
  <c r="O3206" i="1"/>
  <c r="O3223" i="1"/>
  <c r="O3240" i="1"/>
  <c r="O3260" i="1"/>
  <c r="O3277" i="1"/>
  <c r="O3294" i="1"/>
  <c r="O3314" i="1"/>
  <c r="O3331" i="1"/>
  <c r="O3348" i="1"/>
  <c r="O3365" i="1"/>
  <c r="O3385" i="1"/>
  <c r="O3402" i="1"/>
  <c r="O3419" i="1"/>
  <c r="O3436" i="1"/>
  <c r="O3456" i="1"/>
  <c r="O3473" i="1"/>
  <c r="O3490" i="1"/>
  <c r="O3510" i="1"/>
  <c r="O3527" i="1"/>
  <c r="O3544" i="1"/>
  <c r="O3561" i="1"/>
  <c r="O3578" i="1"/>
  <c r="O3592" i="1"/>
  <c r="O3606" i="1"/>
  <c r="O3620" i="1"/>
  <c r="O3634" i="1"/>
  <c r="O3648" i="1"/>
  <c r="O3662" i="1"/>
  <c r="O3676" i="1"/>
  <c r="O3690" i="1"/>
  <c r="O3704" i="1"/>
  <c r="O3718" i="1"/>
  <c r="O3732" i="1"/>
  <c r="O3746" i="1"/>
  <c r="O3760" i="1"/>
  <c r="O3774" i="1"/>
  <c r="O3788" i="1"/>
  <c r="O3802" i="1"/>
  <c r="O3816" i="1"/>
  <c r="O3830" i="1"/>
  <c r="O3844" i="1"/>
  <c r="O3858" i="1"/>
  <c r="O3872" i="1"/>
  <c r="O3886" i="1"/>
  <c r="O3900" i="1"/>
  <c r="O3914" i="1"/>
  <c r="O3928" i="1"/>
  <c r="O3942" i="1"/>
  <c r="O3956" i="1"/>
  <c r="O3970" i="1"/>
  <c r="O3984" i="1"/>
  <c r="O3998" i="1"/>
  <c r="O4012" i="1"/>
  <c r="O4026" i="1"/>
  <c r="O4040" i="1"/>
  <c r="O4054" i="1"/>
  <c r="O4068" i="1"/>
  <c r="O4082" i="1"/>
  <c r="O4096" i="1"/>
  <c r="O4110" i="1"/>
  <c r="O4124" i="1"/>
  <c r="O4138" i="1"/>
  <c r="O4152" i="1"/>
  <c r="O4166" i="1"/>
  <c r="O4180" i="1"/>
  <c r="O4194" i="1"/>
  <c r="O4208" i="1"/>
  <c r="O4222" i="1"/>
  <c r="O4236" i="1"/>
  <c r="O4250" i="1"/>
  <c r="O4264" i="1"/>
  <c r="O4278" i="1"/>
  <c r="O4292" i="1"/>
  <c r="O4306" i="1"/>
  <c r="O4320" i="1"/>
  <c r="O4334" i="1"/>
  <c r="O4348" i="1"/>
  <c r="O4362" i="1"/>
  <c r="O4376" i="1"/>
  <c r="O4390" i="1"/>
  <c r="O4404" i="1"/>
  <c r="O4418" i="1"/>
  <c r="O4432" i="1"/>
  <c r="O4446" i="1"/>
  <c r="O4460" i="1"/>
  <c r="O4474" i="1"/>
  <c r="O4488" i="1"/>
  <c r="O4502" i="1"/>
  <c r="O4516" i="1"/>
  <c r="O4530" i="1"/>
  <c r="O4544" i="1"/>
  <c r="O4558" i="1"/>
  <c r="O4572" i="1"/>
  <c r="O4586" i="1"/>
  <c r="O4600" i="1"/>
  <c r="O4614" i="1"/>
  <c r="O4628" i="1"/>
  <c r="O4642" i="1"/>
  <c r="O4656" i="1"/>
  <c r="O4670" i="1"/>
  <c r="O4684" i="1"/>
  <c r="O4698" i="1"/>
  <c r="O4712" i="1"/>
  <c r="O4726" i="1"/>
  <c r="O4740" i="1"/>
  <c r="O4754" i="1"/>
  <c r="O4768" i="1"/>
  <c r="O4782" i="1"/>
  <c r="O4796" i="1"/>
  <c r="O4810" i="1"/>
  <c r="O4824" i="1"/>
  <c r="O4838" i="1"/>
  <c r="O4852" i="1"/>
  <c r="O4866" i="1"/>
  <c r="O4880" i="1"/>
  <c r="O4894" i="1"/>
  <c r="O4908" i="1"/>
  <c r="O4922" i="1"/>
  <c r="O4936" i="1"/>
  <c r="O4950" i="1"/>
  <c r="O4964" i="1"/>
  <c r="O4978" i="1"/>
  <c r="O4992" i="1"/>
  <c r="O5006" i="1"/>
  <c r="O5020" i="1"/>
  <c r="O5034" i="1"/>
  <c r="O5048" i="1"/>
  <c r="O5062" i="1"/>
  <c r="O5076" i="1"/>
  <c r="O5090" i="1"/>
  <c r="O5104" i="1"/>
  <c r="O5118" i="1"/>
  <c r="O5132" i="1"/>
  <c r="O5146" i="1"/>
  <c r="O5160" i="1"/>
  <c r="O5174" i="1"/>
  <c r="O5188" i="1"/>
  <c r="O5202" i="1"/>
  <c r="O5216" i="1"/>
  <c r="O5230" i="1"/>
  <c r="O5244" i="1"/>
  <c r="O5258" i="1"/>
  <c r="O5272" i="1"/>
  <c r="O5286" i="1"/>
  <c r="O5300" i="1"/>
  <c r="O5314" i="1"/>
  <c r="O5328" i="1"/>
  <c r="O5342" i="1"/>
  <c r="O5356" i="1"/>
  <c r="O4994" i="1"/>
  <c r="O5050" i="1"/>
  <c r="O5106" i="1"/>
  <c r="O5162" i="1"/>
  <c r="O5204" i="1"/>
  <c r="O5246" i="1"/>
  <c r="O5288" i="1"/>
  <c r="O5330" i="1"/>
  <c r="O5121" i="1"/>
  <c r="O5177" i="1"/>
  <c r="O5247" i="1"/>
  <c r="O5303" i="1"/>
  <c r="O5345" i="1"/>
  <c r="O5234" i="1"/>
  <c r="O5304" i="1"/>
  <c r="O5360" i="1"/>
  <c r="O90" i="1"/>
  <c r="O286" i="1"/>
  <c r="O410" i="1"/>
  <c r="O508" i="1"/>
  <c r="O606" i="1"/>
  <c r="O704" i="1"/>
  <c r="O775" i="1"/>
  <c r="O827" i="1"/>
  <c r="O873" i="1"/>
  <c r="O925" i="1"/>
  <c r="O971" i="1"/>
  <c r="O1023" i="1"/>
  <c r="O1069" i="1"/>
  <c r="O1121" i="1"/>
  <c r="O1167" i="1"/>
  <c r="O1219" i="1"/>
  <c r="O1265" i="1"/>
  <c r="O1317" i="1"/>
  <c r="O1363" i="1"/>
  <c r="O1415" i="1"/>
  <c r="O1461" i="1"/>
  <c r="O1513" i="1"/>
  <c r="O1559" i="1"/>
  <c r="O1611" i="1"/>
  <c r="O1657" i="1"/>
  <c r="O1709" i="1"/>
  <c r="O1755" i="1"/>
  <c r="O1807" i="1"/>
  <c r="O1853" i="1"/>
  <c r="O1905" i="1"/>
  <c r="O1937" i="1"/>
  <c r="O1974" i="1"/>
  <c r="O2004" i="1"/>
  <c r="O2035" i="1"/>
  <c r="O2072" i="1"/>
  <c r="O2102" i="1"/>
  <c r="O2133" i="1"/>
  <c r="O2170" i="1"/>
  <c r="O2200" i="1"/>
  <c r="O2231" i="1"/>
  <c r="O2268" i="1"/>
  <c r="O2298" i="1"/>
  <c r="O2329" i="1"/>
  <c r="O2366" i="1"/>
  <c r="O2396" i="1"/>
  <c r="O2427" i="1"/>
  <c r="O2464" i="1"/>
  <c r="O2494" i="1"/>
  <c r="O2525" i="1"/>
  <c r="O2562" i="1"/>
  <c r="O2592" i="1"/>
  <c r="O2623" i="1"/>
  <c r="O2660" i="1"/>
  <c r="O2690" i="1"/>
  <c r="O2721" i="1"/>
  <c r="O2758" i="1"/>
  <c r="O2788" i="1"/>
  <c r="O2819" i="1"/>
  <c r="O2856" i="1"/>
  <c r="O2886" i="1"/>
  <c r="O2917" i="1"/>
  <c r="O2954" i="1"/>
  <c r="O2984" i="1"/>
  <c r="O3015" i="1"/>
  <c r="O3052" i="1"/>
  <c r="O3082" i="1"/>
  <c r="O3113" i="1"/>
  <c r="O3150" i="1"/>
  <c r="O3170" i="1"/>
  <c r="O3190" i="1"/>
  <c r="O3207" i="1"/>
  <c r="O3224" i="1"/>
  <c r="O3244" i="1"/>
  <c r="O3261" i="1"/>
  <c r="O3278" i="1"/>
  <c r="O3295" i="1"/>
  <c r="O3315" i="1"/>
  <c r="O3332" i="1"/>
  <c r="O3349" i="1"/>
  <c r="O3366" i="1"/>
  <c r="O3386" i="1"/>
  <c r="O3403" i="1"/>
  <c r="O3420" i="1"/>
  <c r="O3440" i="1"/>
  <c r="O3457" i="1"/>
  <c r="O3474" i="1"/>
  <c r="O3491" i="1"/>
  <c r="O3511" i="1"/>
  <c r="O3528" i="1"/>
  <c r="O3545" i="1"/>
  <c r="O3562" i="1"/>
  <c r="O3579" i="1"/>
  <c r="O3593" i="1"/>
  <c r="O3607" i="1"/>
  <c r="O3621" i="1"/>
  <c r="O3635" i="1"/>
  <c r="O3649" i="1"/>
  <c r="O3663" i="1"/>
  <c r="O3677" i="1"/>
  <c r="O3691" i="1"/>
  <c r="O3705" i="1"/>
  <c r="O3719" i="1"/>
  <c r="O3733" i="1"/>
  <c r="O3747" i="1"/>
  <c r="O3761" i="1"/>
  <c r="O3775" i="1"/>
  <c r="O3789" i="1"/>
  <c r="O3803" i="1"/>
  <c r="O3817" i="1"/>
  <c r="O3831" i="1"/>
  <c r="O3845" i="1"/>
  <c r="O3859" i="1"/>
  <c r="O3873" i="1"/>
  <c r="O3887" i="1"/>
  <c r="O3901" i="1"/>
  <c r="O3915" i="1"/>
  <c r="O3929" i="1"/>
  <c r="O3943" i="1"/>
  <c r="O3957" i="1"/>
  <c r="O3971" i="1"/>
  <c r="O3985" i="1"/>
  <c r="O3999" i="1"/>
  <c r="O4013" i="1"/>
  <c r="O4027" i="1"/>
  <c r="O4041" i="1"/>
  <c r="O4055" i="1"/>
  <c r="O4069" i="1"/>
  <c r="O4083" i="1"/>
  <c r="O4097" i="1"/>
  <c r="O4111" i="1"/>
  <c r="O4125" i="1"/>
  <c r="O4139" i="1"/>
  <c r="O4153" i="1"/>
  <c r="O4167" i="1"/>
  <c r="O4181" i="1"/>
  <c r="O4195" i="1"/>
  <c r="O4209" i="1"/>
  <c r="O4223" i="1"/>
  <c r="O4237" i="1"/>
  <c r="O4251" i="1"/>
  <c r="O4265" i="1"/>
  <c r="O4279" i="1"/>
  <c r="O4293" i="1"/>
  <c r="O4307" i="1"/>
  <c r="O4321" i="1"/>
  <c r="O4335" i="1"/>
  <c r="O4349" i="1"/>
  <c r="O4363" i="1"/>
  <c r="O4377" i="1"/>
  <c r="O4391" i="1"/>
  <c r="O4405" i="1"/>
  <c r="O4419" i="1"/>
  <c r="O4433" i="1"/>
  <c r="O4447" i="1"/>
  <c r="O4461" i="1"/>
  <c r="O4475" i="1"/>
  <c r="O4489" i="1"/>
  <c r="O4503" i="1"/>
  <c r="O4517" i="1"/>
  <c r="O4531" i="1"/>
  <c r="O4545" i="1"/>
  <c r="O4559" i="1"/>
  <c r="O4573" i="1"/>
  <c r="O4587" i="1"/>
  <c r="O4601" i="1"/>
  <c r="O4615" i="1"/>
  <c r="O4629" i="1"/>
  <c r="O4643" i="1"/>
  <c r="O4657" i="1"/>
  <c r="O4671" i="1"/>
  <c r="O4685" i="1"/>
  <c r="O4699" i="1"/>
  <c r="O4713" i="1"/>
  <c r="O4727" i="1"/>
  <c r="O4741" i="1"/>
  <c r="O4755" i="1"/>
  <c r="O4769" i="1"/>
  <c r="O4783" i="1"/>
  <c r="O4797" i="1"/>
  <c r="O4811" i="1"/>
  <c r="O4825" i="1"/>
  <c r="O4839" i="1"/>
  <c r="O4853" i="1"/>
  <c r="O4867" i="1"/>
  <c r="O4881" i="1"/>
  <c r="O4895" i="1"/>
  <c r="O4909" i="1"/>
  <c r="O4923" i="1"/>
  <c r="O4937" i="1"/>
  <c r="O4951" i="1"/>
  <c r="O4965" i="1"/>
  <c r="O4979" i="1"/>
  <c r="O4993" i="1"/>
  <c r="O5007" i="1"/>
  <c r="O5021" i="1"/>
  <c r="O5035" i="1"/>
  <c r="O5049" i="1"/>
  <c r="O5063" i="1"/>
  <c r="O5077" i="1"/>
  <c r="O5091" i="1"/>
  <c r="O5105" i="1"/>
  <c r="O5119" i="1"/>
  <c r="O5133" i="1"/>
  <c r="O5147" i="1"/>
  <c r="O5161" i="1"/>
  <c r="O5175" i="1"/>
  <c r="O5189" i="1"/>
  <c r="O5203" i="1"/>
  <c r="O5217" i="1"/>
  <c r="O5231" i="1"/>
  <c r="O5245" i="1"/>
  <c r="O5259" i="1"/>
  <c r="O5273" i="1"/>
  <c r="O5287" i="1"/>
  <c r="O5301" i="1"/>
  <c r="O5315" i="1"/>
  <c r="O5329" i="1"/>
  <c r="O5343" i="1"/>
  <c r="O5357" i="1"/>
  <c r="O4980" i="1"/>
  <c r="O5078" i="1"/>
  <c r="O5148" i="1"/>
  <c r="O5190" i="1"/>
  <c r="O5232" i="1"/>
  <c r="O5274" i="1"/>
  <c r="O5316" i="1"/>
  <c r="O5358" i="1"/>
  <c r="O5163" i="1"/>
  <c r="O5205" i="1"/>
  <c r="O5261" i="1"/>
  <c r="O5289" i="1"/>
  <c r="O5331" i="1"/>
  <c r="O5206" i="1"/>
  <c r="O5276" i="1"/>
  <c r="O5318" i="1"/>
  <c r="O104" i="1"/>
  <c r="O300" i="1"/>
  <c r="O412" i="1"/>
  <c r="O510" i="1"/>
  <c r="O608" i="1"/>
  <c r="O706" i="1"/>
  <c r="O776" i="1"/>
  <c r="O830" i="1"/>
  <c r="O874" i="1"/>
  <c r="O928" i="1"/>
  <c r="O972" i="1"/>
  <c r="O1026" i="1"/>
  <c r="O1070" i="1"/>
  <c r="O1124" i="1"/>
  <c r="O1168" i="1"/>
  <c r="O1222" i="1"/>
  <c r="O1266" i="1"/>
  <c r="O1320" i="1"/>
  <c r="O1364" i="1"/>
  <c r="O1418" i="1"/>
  <c r="O1462" i="1"/>
  <c r="O1516" i="1"/>
  <c r="O1560" i="1"/>
  <c r="O1614" i="1"/>
  <c r="O1658" i="1"/>
  <c r="O1712" i="1"/>
  <c r="O1756" i="1"/>
  <c r="O1810" i="1"/>
  <c r="O1854" i="1"/>
  <c r="O1908" i="1"/>
  <c r="O1938" i="1"/>
  <c r="O1975" i="1"/>
  <c r="O2006" i="1"/>
  <c r="O2036" i="1"/>
  <c r="O2073" i="1"/>
  <c r="O2104" i="1"/>
  <c r="O2134" i="1"/>
  <c r="O2171" i="1"/>
  <c r="O2202" i="1"/>
  <c r="O2232" i="1"/>
  <c r="O2269" i="1"/>
  <c r="O2300" i="1"/>
  <c r="O2330" i="1"/>
  <c r="O2367" i="1"/>
  <c r="O2398" i="1"/>
  <c r="O2428" i="1"/>
  <c r="O2465" i="1"/>
  <c r="O2496" i="1"/>
  <c r="O2526" i="1"/>
  <c r="O2563" i="1"/>
  <c r="O2594" i="1"/>
  <c r="O2624" i="1"/>
  <c r="O2661" i="1"/>
  <c r="O2692" i="1"/>
  <c r="O2722" i="1"/>
  <c r="O2759" i="1"/>
  <c r="O2790" i="1"/>
  <c r="O2820" i="1"/>
  <c r="O2857" i="1"/>
  <c r="O2888" i="1"/>
  <c r="O2918" i="1"/>
  <c r="O2955" i="1"/>
  <c r="O2986" i="1"/>
  <c r="O3016" i="1"/>
  <c r="O3053" i="1"/>
  <c r="O3084" i="1"/>
  <c r="O3114" i="1"/>
  <c r="O3151" i="1"/>
  <c r="O3174" i="1"/>
  <c r="O3191" i="1"/>
  <c r="O3208" i="1"/>
  <c r="O3225" i="1"/>
  <c r="O3245" i="1"/>
  <c r="O3262" i="1"/>
  <c r="O3279" i="1"/>
  <c r="O3296" i="1"/>
  <c r="O3316" i="1"/>
  <c r="O3333" i="1"/>
  <c r="O3350" i="1"/>
  <c r="O3370" i="1"/>
  <c r="O3387" i="1"/>
  <c r="O3404" i="1"/>
  <c r="O3421" i="1"/>
  <c r="O3441" i="1"/>
  <c r="O3458" i="1"/>
  <c r="O3475" i="1"/>
  <c r="O3492" i="1"/>
  <c r="O3512" i="1"/>
  <c r="O3529" i="1"/>
  <c r="O3546" i="1"/>
  <c r="O3566" i="1"/>
  <c r="O3580" i="1"/>
  <c r="O3594" i="1"/>
  <c r="O3608" i="1"/>
  <c r="O3622" i="1"/>
  <c r="O3636" i="1"/>
  <c r="O3650" i="1"/>
  <c r="O3664" i="1"/>
  <c r="O3678" i="1"/>
  <c r="O3692" i="1"/>
  <c r="O3706" i="1"/>
  <c r="O3720" i="1"/>
  <c r="O3734" i="1"/>
  <c r="O3748" i="1"/>
  <c r="O3762" i="1"/>
  <c r="O3776" i="1"/>
  <c r="O3790" i="1"/>
  <c r="O3804" i="1"/>
  <c r="O3818" i="1"/>
  <c r="O3832" i="1"/>
  <c r="O3846" i="1"/>
  <c r="O3860" i="1"/>
  <c r="O3874" i="1"/>
  <c r="O3888" i="1"/>
  <c r="O3902" i="1"/>
  <c r="O3916" i="1"/>
  <c r="O3930" i="1"/>
  <c r="O3944" i="1"/>
  <c r="O3958" i="1"/>
  <c r="O3972" i="1"/>
  <c r="O3986" i="1"/>
  <c r="O4000" i="1"/>
  <c r="O4014" i="1"/>
  <c r="O4028" i="1"/>
  <c r="O4042" i="1"/>
  <c r="O4056" i="1"/>
  <c r="O4070" i="1"/>
  <c r="O4084" i="1"/>
  <c r="O4098" i="1"/>
  <c r="O4112" i="1"/>
  <c r="O4126" i="1"/>
  <c r="O4140" i="1"/>
  <c r="O4154" i="1"/>
  <c r="O4168" i="1"/>
  <c r="O4182" i="1"/>
  <c r="O4196" i="1"/>
  <c r="O4210" i="1"/>
  <c r="O4224" i="1"/>
  <c r="O4238" i="1"/>
  <c r="O4252" i="1"/>
  <c r="O4266" i="1"/>
  <c r="O4280" i="1"/>
  <c r="O4294" i="1"/>
  <c r="O4308" i="1"/>
  <c r="O4322" i="1"/>
  <c r="O4336" i="1"/>
  <c r="O4350" i="1"/>
  <c r="O4364" i="1"/>
  <c r="O4378" i="1"/>
  <c r="O4392" i="1"/>
  <c r="O4406" i="1"/>
  <c r="O4420" i="1"/>
  <c r="O4434" i="1"/>
  <c r="O4448" i="1"/>
  <c r="O4462" i="1"/>
  <c r="O4476" i="1"/>
  <c r="O4490" i="1"/>
  <c r="O4504" i="1"/>
  <c r="O4518" i="1"/>
  <c r="O4532" i="1"/>
  <c r="O4546" i="1"/>
  <c r="O4560" i="1"/>
  <c r="O4574" i="1"/>
  <c r="O4588" i="1"/>
  <c r="O4602" i="1"/>
  <c r="O4616" i="1"/>
  <c r="O4630" i="1"/>
  <c r="O4644" i="1"/>
  <c r="O4658" i="1"/>
  <c r="O4672" i="1"/>
  <c r="O4686" i="1"/>
  <c r="O4700" i="1"/>
  <c r="O4714" i="1"/>
  <c r="O4728" i="1"/>
  <c r="O4742" i="1"/>
  <c r="O4756" i="1"/>
  <c r="O4770" i="1"/>
  <c r="O4784" i="1"/>
  <c r="O4798" i="1"/>
  <c r="O4812" i="1"/>
  <c r="O4826" i="1"/>
  <c r="O4840" i="1"/>
  <c r="O4854" i="1"/>
  <c r="O4868" i="1"/>
  <c r="O4882" i="1"/>
  <c r="O4896" i="1"/>
  <c r="O4910" i="1"/>
  <c r="O4924" i="1"/>
  <c r="O4938" i="1"/>
  <c r="O4952" i="1"/>
  <c r="O4966" i="1"/>
  <c r="O5022" i="1"/>
  <c r="O5120" i="1"/>
  <c r="O118" i="1"/>
  <c r="O314" i="1"/>
  <c r="O424" i="1"/>
  <c r="O522" i="1"/>
  <c r="O620" i="1"/>
  <c r="O718" i="1"/>
  <c r="O785" i="1"/>
  <c r="O831" i="1"/>
  <c r="O883" i="1"/>
  <c r="O929" i="1"/>
  <c r="O981" i="1"/>
  <c r="O1027" i="1"/>
  <c r="O1079" i="1"/>
  <c r="O1125" i="1"/>
  <c r="O1177" i="1"/>
  <c r="O1223" i="1"/>
  <c r="O1275" i="1"/>
  <c r="O1321" i="1"/>
  <c r="O1373" i="1"/>
  <c r="O1419" i="1"/>
  <c r="O1471" i="1"/>
  <c r="O1517" i="1"/>
  <c r="O1569" i="1"/>
  <c r="O1615" i="1"/>
  <c r="O1667" i="1"/>
  <c r="O1713" i="1"/>
  <c r="O1765" i="1"/>
  <c r="O1811" i="1"/>
  <c r="O1863" i="1"/>
  <c r="O1909" i="1"/>
  <c r="O1946" i="1"/>
  <c r="O1976" i="1"/>
  <c r="O2007" i="1"/>
  <c r="O2044" i="1"/>
  <c r="O2074" i="1"/>
  <c r="O2105" i="1"/>
  <c r="O2142" i="1"/>
  <c r="O2172" i="1"/>
  <c r="O2203" i="1"/>
  <c r="O2240" i="1"/>
  <c r="O2270" i="1"/>
  <c r="O2301" i="1"/>
  <c r="O2338" i="1"/>
  <c r="O2368" i="1"/>
  <c r="O2399" i="1"/>
  <c r="O2436" i="1"/>
  <c r="O2466" i="1"/>
  <c r="O2497" i="1"/>
  <c r="O2534" i="1"/>
  <c r="O2564" i="1"/>
  <c r="O2595" i="1"/>
  <c r="O2632" i="1"/>
  <c r="O2662" i="1"/>
  <c r="O2693" i="1"/>
  <c r="O2730" i="1"/>
  <c r="O2760" i="1"/>
  <c r="O2791" i="1"/>
  <c r="O2828" i="1"/>
  <c r="O2858" i="1"/>
  <c r="O2889" i="1"/>
  <c r="O2926" i="1"/>
  <c r="O2956" i="1"/>
  <c r="O2987" i="1"/>
  <c r="O3024" i="1"/>
  <c r="O3054" i="1"/>
  <c r="O3085" i="1"/>
  <c r="O3122" i="1"/>
  <c r="O3152" i="1"/>
  <c r="O3175" i="1"/>
  <c r="O3192" i="1"/>
  <c r="O3209" i="1"/>
  <c r="O3226" i="1"/>
  <c r="O3246" i="1"/>
  <c r="O3263" i="1"/>
  <c r="O3280" i="1"/>
  <c r="O3300" i="1"/>
  <c r="O3317" i="1"/>
  <c r="O3334" i="1"/>
  <c r="O3351" i="1"/>
  <c r="O3371" i="1"/>
  <c r="O3388" i="1"/>
  <c r="O3405" i="1"/>
  <c r="O3422" i="1"/>
  <c r="O3442" i="1"/>
  <c r="O3459" i="1"/>
  <c r="O3476" i="1"/>
  <c r="O3496" i="1"/>
  <c r="O3513" i="1"/>
  <c r="O3530" i="1"/>
  <c r="O3547" i="1"/>
  <c r="O3567" i="1"/>
  <c r="O3581" i="1"/>
  <c r="O3595" i="1"/>
  <c r="O3609" i="1"/>
  <c r="O3623" i="1"/>
  <c r="O3637" i="1"/>
  <c r="O3651" i="1"/>
  <c r="O3665" i="1"/>
  <c r="O3679" i="1"/>
  <c r="O3693" i="1"/>
  <c r="O3707" i="1"/>
  <c r="O3721" i="1"/>
  <c r="O3735" i="1"/>
  <c r="O3749" i="1"/>
  <c r="O3763" i="1"/>
  <c r="O3777" i="1"/>
  <c r="O3791" i="1"/>
  <c r="O3805" i="1"/>
  <c r="O3819" i="1"/>
  <c r="O3833" i="1"/>
  <c r="O3847" i="1"/>
  <c r="O3861" i="1"/>
  <c r="O3875" i="1"/>
  <c r="O3889" i="1"/>
  <c r="O3903" i="1"/>
  <c r="O3917" i="1"/>
  <c r="O3931" i="1"/>
  <c r="O3945" i="1"/>
  <c r="O3959" i="1"/>
  <c r="O3973" i="1"/>
  <c r="O3987" i="1"/>
  <c r="O4001" i="1"/>
  <c r="O4015" i="1"/>
  <c r="O4029" i="1"/>
  <c r="O4043" i="1"/>
  <c r="O4057" i="1"/>
  <c r="O4071" i="1"/>
  <c r="O4085" i="1"/>
  <c r="O4099" i="1"/>
  <c r="O4113" i="1"/>
  <c r="O4127" i="1"/>
  <c r="O4141" i="1"/>
  <c r="O4155" i="1"/>
  <c r="O4169" i="1"/>
  <c r="O4183" i="1"/>
  <c r="O4197" i="1"/>
  <c r="O4211" i="1"/>
  <c r="O4225" i="1"/>
  <c r="O4239" i="1"/>
  <c r="O4253" i="1"/>
  <c r="O4267" i="1"/>
  <c r="O4281" i="1"/>
  <c r="O4295" i="1"/>
  <c r="O4309" i="1"/>
  <c r="O4323" i="1"/>
  <c r="O4337" i="1"/>
  <c r="O4351" i="1"/>
  <c r="O4365" i="1"/>
  <c r="O4379" i="1"/>
  <c r="O4393" i="1"/>
  <c r="O4407" i="1"/>
  <c r="O4421" i="1"/>
  <c r="O4435" i="1"/>
  <c r="O4449" i="1"/>
  <c r="O4463" i="1"/>
  <c r="O4477" i="1"/>
  <c r="O4491" i="1"/>
  <c r="O4505" i="1"/>
  <c r="O4519" i="1"/>
  <c r="O4533" i="1"/>
  <c r="O4547" i="1"/>
  <c r="O4561" i="1"/>
  <c r="O4575" i="1"/>
  <c r="O4589" i="1"/>
  <c r="O4603" i="1"/>
  <c r="O4617" i="1"/>
  <c r="O4631" i="1"/>
  <c r="O4645" i="1"/>
  <c r="O4659" i="1"/>
  <c r="O4673" i="1"/>
  <c r="O4687" i="1"/>
  <c r="O4701" i="1"/>
  <c r="O4715" i="1"/>
  <c r="O4729" i="1"/>
  <c r="O4743" i="1"/>
  <c r="O4757" i="1"/>
  <c r="O4771" i="1"/>
  <c r="O4785" i="1"/>
  <c r="O4799" i="1"/>
  <c r="O4813" i="1"/>
  <c r="O4827" i="1"/>
  <c r="O4841" i="1"/>
  <c r="O4855" i="1"/>
  <c r="O4869" i="1"/>
  <c r="O4883" i="1"/>
  <c r="O4897" i="1"/>
  <c r="O4911" i="1"/>
  <c r="O4925" i="1"/>
  <c r="O4939" i="1"/>
  <c r="O4953" i="1"/>
  <c r="O4967" i="1"/>
  <c r="O4981" i="1"/>
  <c r="O4995" i="1"/>
  <c r="O5009" i="1"/>
  <c r="O5023" i="1"/>
  <c r="O5037" i="1"/>
  <c r="O5051" i="1"/>
  <c r="O5065" i="1"/>
  <c r="O5079" i="1"/>
  <c r="O5093" i="1"/>
  <c r="O5107" i="1"/>
  <c r="O5149" i="1"/>
  <c r="O5219" i="1"/>
  <c r="O132" i="1"/>
  <c r="O328" i="1"/>
  <c r="O426" i="1"/>
  <c r="O524" i="1"/>
  <c r="O622" i="1"/>
  <c r="O720" i="1"/>
  <c r="O788" i="1"/>
  <c r="O832" i="1"/>
  <c r="O886" i="1"/>
  <c r="O930" i="1"/>
  <c r="O984" i="1"/>
  <c r="O1028" i="1"/>
  <c r="O1082" i="1"/>
  <c r="O1126" i="1"/>
  <c r="O1180" i="1"/>
  <c r="O1224" i="1"/>
  <c r="O1278" i="1"/>
  <c r="O1322" i="1"/>
  <c r="O1376" i="1"/>
  <c r="O1420" i="1"/>
  <c r="O1474" i="1"/>
  <c r="O1518" i="1"/>
  <c r="O1572" i="1"/>
  <c r="O1616" i="1"/>
  <c r="O1670" i="1"/>
  <c r="O1714" i="1"/>
  <c r="O1768" i="1"/>
  <c r="O1812" i="1"/>
  <c r="O1866" i="1"/>
  <c r="O1910" i="1"/>
  <c r="O1947" i="1"/>
  <c r="O1978" i="1"/>
  <c r="O2008" i="1"/>
  <c r="O2045" i="1"/>
  <c r="O2076" i="1"/>
  <c r="O2106" i="1"/>
  <c r="O2143" i="1"/>
  <c r="O2174" i="1"/>
  <c r="O2204" i="1"/>
  <c r="O2241" i="1"/>
  <c r="O2272" i="1"/>
  <c r="O2302" i="1"/>
  <c r="O2339" i="1"/>
  <c r="O2370" i="1"/>
  <c r="O2400" i="1"/>
  <c r="O2437" i="1"/>
  <c r="O2468" i="1"/>
  <c r="O2498" i="1"/>
  <c r="O2535" i="1"/>
  <c r="O2566" i="1"/>
  <c r="O2596" i="1"/>
  <c r="O2633" i="1"/>
  <c r="O2664" i="1"/>
  <c r="O2694" i="1"/>
  <c r="O2731" i="1"/>
  <c r="O2762" i="1"/>
  <c r="O2792" i="1"/>
  <c r="O2829" i="1"/>
  <c r="O2860" i="1"/>
  <c r="O2890" i="1"/>
  <c r="O2927" i="1"/>
  <c r="O2958" i="1"/>
  <c r="O2988" i="1"/>
  <c r="O3025" i="1"/>
  <c r="O3056" i="1"/>
  <c r="O3086" i="1"/>
  <c r="O3123" i="1"/>
  <c r="O3154" i="1"/>
  <c r="O3176" i="1"/>
  <c r="O3193" i="1"/>
  <c r="O3210" i="1"/>
  <c r="O3230" i="1"/>
  <c r="O3247" i="1"/>
  <c r="O3264" i="1"/>
  <c r="O3281" i="1"/>
  <c r="O3301" i="1"/>
  <c r="O3318" i="1"/>
  <c r="O3335" i="1"/>
  <c r="O3352" i="1"/>
  <c r="O3372" i="1"/>
  <c r="O3389" i="1"/>
  <c r="O3406" i="1"/>
  <c r="O3426" i="1"/>
  <c r="O3443" i="1"/>
  <c r="O3460" i="1"/>
  <c r="O3477" i="1"/>
  <c r="O3497" i="1"/>
  <c r="O3514" i="1"/>
  <c r="O3531" i="1"/>
  <c r="O3548" i="1"/>
  <c r="O3568" i="1"/>
  <c r="O3582" i="1"/>
  <c r="O3596" i="1"/>
  <c r="O3610" i="1"/>
  <c r="O3624" i="1"/>
  <c r="O3638" i="1"/>
  <c r="O3652" i="1"/>
  <c r="O3666" i="1"/>
  <c r="O3680" i="1"/>
  <c r="O3694" i="1"/>
  <c r="O3708" i="1"/>
  <c r="O3722" i="1"/>
  <c r="O3736" i="1"/>
  <c r="O3750" i="1"/>
  <c r="O3764" i="1"/>
  <c r="O3778" i="1"/>
  <c r="O3792" i="1"/>
  <c r="O3806" i="1"/>
  <c r="O3820" i="1"/>
  <c r="O3834" i="1"/>
  <c r="O3848" i="1"/>
  <c r="O3862" i="1"/>
  <c r="O3876" i="1"/>
  <c r="O3890" i="1"/>
  <c r="O3904" i="1"/>
  <c r="O3918" i="1"/>
  <c r="O3932" i="1"/>
  <c r="O3946" i="1"/>
  <c r="O3960" i="1"/>
  <c r="O3974" i="1"/>
  <c r="O3988" i="1"/>
  <c r="O4002" i="1"/>
  <c r="O4016" i="1"/>
  <c r="O4030" i="1"/>
  <c r="O4044" i="1"/>
  <c r="O4058" i="1"/>
  <c r="O4072" i="1"/>
  <c r="O4086" i="1"/>
  <c r="O4100" i="1"/>
  <c r="O4114" i="1"/>
  <c r="O4128" i="1"/>
  <c r="O4142" i="1"/>
  <c r="O4156" i="1"/>
  <c r="O4170" i="1"/>
  <c r="O4184" i="1"/>
  <c r="O4198" i="1"/>
  <c r="O4212" i="1"/>
  <c r="O4226" i="1"/>
  <c r="O4240" i="1"/>
  <c r="O4254" i="1"/>
  <c r="O4268" i="1"/>
  <c r="O4282" i="1"/>
  <c r="O4296" i="1"/>
  <c r="O4310" i="1"/>
  <c r="O4324" i="1"/>
  <c r="O4338" i="1"/>
  <c r="O4352" i="1"/>
  <c r="O4366" i="1"/>
  <c r="O4380" i="1"/>
  <c r="O4394" i="1"/>
  <c r="O4408" i="1"/>
  <c r="O4422" i="1"/>
  <c r="O4436" i="1"/>
  <c r="O4450" i="1"/>
  <c r="O4464" i="1"/>
  <c r="O4478" i="1"/>
  <c r="O4492" i="1"/>
  <c r="O4506" i="1"/>
  <c r="O4520" i="1"/>
  <c r="O4534" i="1"/>
  <c r="O4548" i="1"/>
  <c r="O4562" i="1"/>
  <c r="O4576" i="1"/>
  <c r="O4590" i="1"/>
  <c r="O4604" i="1"/>
  <c r="O4618" i="1"/>
  <c r="O4632" i="1"/>
  <c r="O4646" i="1"/>
  <c r="O4660" i="1"/>
  <c r="O4674" i="1"/>
  <c r="O4688" i="1"/>
  <c r="O4702" i="1"/>
  <c r="O4716" i="1"/>
  <c r="O4730" i="1"/>
  <c r="O4744" i="1"/>
  <c r="O4758" i="1"/>
  <c r="O4772" i="1"/>
  <c r="O4786" i="1"/>
  <c r="O4800" i="1"/>
  <c r="O4814" i="1"/>
  <c r="O4828" i="1"/>
  <c r="O4842" i="1"/>
  <c r="O4856" i="1"/>
  <c r="O4870" i="1"/>
  <c r="O4884" i="1"/>
  <c r="O4898" i="1"/>
  <c r="O4912" i="1"/>
  <c r="O4926" i="1"/>
  <c r="O4940" i="1"/>
  <c r="O4954" i="1"/>
  <c r="O4968" i="1"/>
  <c r="O4982" i="1"/>
  <c r="O4996" i="1"/>
  <c r="O5010" i="1"/>
  <c r="O5024" i="1"/>
  <c r="O5038" i="1"/>
  <c r="O5052" i="1"/>
  <c r="O5066" i="1"/>
  <c r="O5080" i="1"/>
  <c r="O5094" i="1"/>
  <c r="O5108" i="1"/>
  <c r="O5122" i="1"/>
  <c r="O5136" i="1"/>
  <c r="O5150" i="1"/>
  <c r="O5164" i="1"/>
  <c r="O5178" i="1"/>
  <c r="O5192" i="1"/>
  <c r="O5220" i="1"/>
  <c r="O5262" i="1"/>
  <c r="O5346" i="1"/>
  <c r="O146" i="1"/>
  <c r="O340" i="1"/>
  <c r="O438" i="1"/>
  <c r="O536" i="1"/>
  <c r="O634" i="1"/>
  <c r="O732" i="1"/>
  <c r="O789" i="1"/>
  <c r="O841" i="1"/>
  <c r="O887" i="1"/>
  <c r="O939" i="1"/>
  <c r="O985" i="1"/>
  <c r="O1037" i="1"/>
  <c r="O1083" i="1"/>
  <c r="O1135" i="1"/>
  <c r="O1181" i="1"/>
  <c r="O1233" i="1"/>
  <c r="O1279" i="1"/>
  <c r="O1331" i="1"/>
  <c r="O1377" i="1"/>
  <c r="O1429" i="1"/>
  <c r="O1475" i="1"/>
  <c r="O1527" i="1"/>
  <c r="O1573" i="1"/>
  <c r="O1625" i="1"/>
  <c r="O1671" i="1"/>
  <c r="O1723" i="1"/>
  <c r="O1769" i="1"/>
  <c r="O1821" i="1"/>
  <c r="O1867" i="1"/>
  <c r="O1918" i="1"/>
  <c r="O1948" i="1"/>
  <c r="O1979" i="1"/>
  <c r="O2016" i="1"/>
  <c r="O160" i="1"/>
  <c r="O342" i="1"/>
  <c r="O440" i="1"/>
  <c r="O538" i="1"/>
  <c r="O636" i="1"/>
  <c r="O734" i="1"/>
  <c r="O790" i="1"/>
  <c r="O844" i="1"/>
  <c r="O888" i="1"/>
  <c r="O942" i="1"/>
  <c r="O986" i="1"/>
  <c r="O1040" i="1"/>
  <c r="O1084" i="1"/>
  <c r="O1138" i="1"/>
  <c r="O1182" i="1"/>
  <c r="O1236" i="1"/>
  <c r="O1280" i="1"/>
  <c r="O1334" i="1"/>
  <c r="O1378" i="1"/>
  <c r="O1432" i="1"/>
  <c r="O1476" i="1"/>
  <c r="O1530" i="1"/>
  <c r="O1574" i="1"/>
  <c r="O1628" i="1"/>
  <c r="O1672" i="1"/>
  <c r="O1726" i="1"/>
  <c r="O1770" i="1"/>
  <c r="O1824" i="1"/>
  <c r="O1868" i="1"/>
  <c r="O1919" i="1"/>
  <c r="O1950" i="1"/>
  <c r="O1980" i="1"/>
  <c r="O2017" i="1"/>
  <c r="O2048" i="1"/>
  <c r="O2078" i="1"/>
  <c r="O2115" i="1"/>
  <c r="O2146" i="1"/>
  <c r="O2176" i="1"/>
  <c r="O2213" i="1"/>
  <c r="O2244" i="1"/>
  <c r="O2274" i="1"/>
  <c r="O2311" i="1"/>
  <c r="O2342" i="1"/>
  <c r="O2372" i="1"/>
  <c r="O2409" i="1"/>
  <c r="O2440" i="1"/>
  <c r="O2470" i="1"/>
  <c r="O2507" i="1"/>
  <c r="O2538" i="1"/>
  <c r="O2568" i="1"/>
  <c r="O2605" i="1"/>
  <c r="O2636" i="1"/>
  <c r="O2666" i="1"/>
  <c r="O2703" i="1"/>
  <c r="O2734" i="1"/>
  <c r="O2764" i="1"/>
  <c r="O2801" i="1"/>
  <c r="O2832" i="1"/>
  <c r="O2862" i="1"/>
  <c r="O2899" i="1"/>
  <c r="O2930" i="1"/>
  <c r="O2960" i="1"/>
  <c r="O2997" i="1"/>
  <c r="O3028" i="1"/>
  <c r="O3058" i="1"/>
  <c r="O3095" i="1"/>
  <c r="O3126" i="1"/>
  <c r="O3156" i="1"/>
  <c r="O3178" i="1"/>
  <c r="O3195" i="1"/>
  <c r="O3212" i="1"/>
  <c r="O3232" i="1"/>
  <c r="O3249" i="1"/>
  <c r="O3266" i="1"/>
  <c r="O3286" i="1"/>
  <c r="O3303" i="1"/>
  <c r="O3320" i="1"/>
  <c r="O3337" i="1"/>
  <c r="O3357" i="1"/>
  <c r="O3374" i="1"/>
  <c r="O3391" i="1"/>
  <c r="O3408" i="1"/>
  <c r="O3428" i="1"/>
  <c r="O3445" i="1"/>
  <c r="O3462" i="1"/>
  <c r="O3482" i="1"/>
  <c r="O3499" i="1"/>
  <c r="O3516" i="1"/>
  <c r="O3533" i="1"/>
  <c r="O3553" i="1"/>
  <c r="O3570" i="1"/>
  <c r="O3584" i="1"/>
  <c r="O3598" i="1"/>
  <c r="O3612" i="1"/>
  <c r="O3626" i="1"/>
  <c r="O3640" i="1"/>
  <c r="O3654" i="1"/>
  <c r="O3668" i="1"/>
  <c r="O3682" i="1"/>
  <c r="O3696" i="1"/>
  <c r="O3710" i="1"/>
  <c r="O3724" i="1"/>
  <c r="O3738" i="1"/>
  <c r="O3752" i="1"/>
  <c r="O3766" i="1"/>
  <c r="O3780" i="1"/>
  <c r="O3794" i="1"/>
  <c r="O3808" i="1"/>
  <c r="O3822" i="1"/>
  <c r="O3836" i="1"/>
  <c r="O3850" i="1"/>
  <c r="O3864" i="1"/>
  <c r="O3878" i="1"/>
  <c r="O3892" i="1"/>
  <c r="O3906" i="1"/>
  <c r="O3920" i="1"/>
  <c r="O3934" i="1"/>
  <c r="O3948" i="1"/>
  <c r="O3962" i="1"/>
  <c r="O3976" i="1"/>
  <c r="O3990" i="1"/>
  <c r="O4004" i="1"/>
  <c r="O4018" i="1"/>
  <c r="O4032" i="1"/>
  <c r="O4046" i="1"/>
  <c r="O4060" i="1"/>
  <c r="O4074" i="1"/>
  <c r="O4088" i="1"/>
  <c r="O4102" i="1"/>
  <c r="O4116" i="1"/>
  <c r="O4130" i="1"/>
  <c r="O4144" i="1"/>
  <c r="O4158" i="1"/>
  <c r="O4172" i="1"/>
  <c r="O4186" i="1"/>
  <c r="O4200" i="1"/>
  <c r="O4214" i="1"/>
  <c r="O4228" i="1"/>
  <c r="O4242" i="1"/>
  <c r="O4256" i="1"/>
  <c r="O4270" i="1"/>
  <c r="O4284" i="1"/>
  <c r="O4298" i="1"/>
  <c r="O4312" i="1"/>
  <c r="O4326" i="1"/>
  <c r="O4340" i="1"/>
  <c r="O4354" i="1"/>
  <c r="O4368" i="1"/>
  <c r="O4382" i="1"/>
  <c r="O4396" i="1"/>
  <c r="O4410" i="1"/>
  <c r="O4424" i="1"/>
  <c r="O4438" i="1"/>
  <c r="O4452" i="1"/>
  <c r="O4466" i="1"/>
  <c r="O4480" i="1"/>
  <c r="O4494" i="1"/>
  <c r="O4508" i="1"/>
  <c r="O4522" i="1"/>
  <c r="O4536" i="1"/>
  <c r="O4550" i="1"/>
  <c r="O4564" i="1"/>
  <c r="O4578" i="1"/>
  <c r="O4592" i="1"/>
  <c r="O4606" i="1"/>
  <c r="O4620" i="1"/>
  <c r="O4634" i="1"/>
  <c r="O4648" i="1"/>
  <c r="O4662" i="1"/>
  <c r="O4676" i="1"/>
  <c r="O4690" i="1"/>
  <c r="O4704" i="1"/>
  <c r="O4718" i="1"/>
  <c r="O4732" i="1"/>
  <c r="O4746" i="1"/>
  <c r="O4760" i="1"/>
  <c r="O4774" i="1"/>
  <c r="O4788" i="1"/>
  <c r="O4802" i="1"/>
  <c r="O4816" i="1"/>
  <c r="O4830" i="1"/>
  <c r="O4844" i="1"/>
  <c r="O4858" i="1"/>
  <c r="O4872" i="1"/>
  <c r="O4886" i="1"/>
  <c r="O4900" i="1"/>
  <c r="O4914" i="1"/>
  <c r="O4928" i="1"/>
  <c r="O4942" i="1"/>
  <c r="O4956" i="1"/>
  <c r="O4970" i="1"/>
  <c r="O4984" i="1"/>
  <c r="O4998" i="1"/>
  <c r="O5012" i="1"/>
  <c r="O5026" i="1"/>
  <c r="O5040" i="1"/>
  <c r="O5054" i="1"/>
  <c r="O5068" i="1"/>
  <c r="O5082" i="1"/>
  <c r="O5096" i="1"/>
  <c r="O5110" i="1"/>
  <c r="O5124" i="1"/>
  <c r="O5138" i="1"/>
  <c r="O5152" i="1"/>
  <c r="O5166" i="1"/>
  <c r="O5180" i="1"/>
  <c r="O5194" i="1"/>
  <c r="O5208" i="1"/>
  <c r="O5222" i="1"/>
  <c r="O5236" i="1"/>
  <c r="O5250" i="1"/>
  <c r="O5264" i="1"/>
  <c r="O5278" i="1"/>
  <c r="O5292" i="1"/>
  <c r="O5306" i="1"/>
  <c r="O5320" i="1"/>
  <c r="O5334" i="1"/>
  <c r="O5348" i="1"/>
  <c r="O5362" i="1"/>
  <c r="O4355" i="1"/>
  <c r="O4453" i="1"/>
  <c r="O4467" i="1"/>
  <c r="O4495" i="1"/>
  <c r="O4509" i="1"/>
  <c r="O4523" i="1"/>
  <c r="O4537" i="1"/>
  <c r="O4551" i="1"/>
  <c r="O4579" i="1"/>
  <c r="O4593" i="1"/>
  <c r="O4607" i="1"/>
  <c r="O4621" i="1"/>
  <c r="O4635" i="1"/>
  <c r="O4649" i="1"/>
  <c r="O4663" i="1"/>
  <c r="O4677" i="1"/>
  <c r="O4691" i="1"/>
  <c r="O4719" i="1"/>
  <c r="O4733" i="1"/>
  <c r="O4747" i="1"/>
  <c r="O4761" i="1"/>
  <c r="O4775" i="1"/>
  <c r="O4789" i="1"/>
  <c r="O4817" i="1"/>
  <c r="O4831" i="1"/>
  <c r="O4845" i="1"/>
  <c r="O4859" i="1"/>
  <c r="O4887" i="1"/>
  <c r="O4901" i="1"/>
  <c r="O4915" i="1"/>
  <c r="O4929" i="1"/>
  <c r="O4957" i="1"/>
  <c r="O4971" i="1"/>
  <c r="O4999" i="1"/>
  <c r="O5013" i="1"/>
  <c r="O5041" i="1"/>
  <c r="O174" i="1"/>
  <c r="O354" i="1"/>
  <c r="O452" i="1"/>
  <c r="O550" i="1"/>
  <c r="O648" i="1"/>
  <c r="O746" i="1"/>
  <c r="O799" i="1"/>
  <c r="O845" i="1"/>
  <c r="O897" i="1"/>
  <c r="O943" i="1"/>
  <c r="O995" i="1"/>
  <c r="O1041" i="1"/>
  <c r="O1093" i="1"/>
  <c r="O1139" i="1"/>
  <c r="O1191" i="1"/>
  <c r="O1237" i="1"/>
  <c r="O1289" i="1"/>
  <c r="O1335" i="1"/>
  <c r="O1387" i="1"/>
  <c r="O1433" i="1"/>
  <c r="O1485" i="1"/>
  <c r="O1531" i="1"/>
  <c r="O1583" i="1"/>
  <c r="O1629" i="1"/>
  <c r="O1681" i="1"/>
  <c r="O1727" i="1"/>
  <c r="O1779" i="1"/>
  <c r="O1825" i="1"/>
  <c r="O1877" i="1"/>
  <c r="O1920" i="1"/>
  <c r="O1951" i="1"/>
  <c r="O1988" i="1"/>
  <c r="O2018" i="1"/>
  <c r="O2049" i="1"/>
  <c r="O2086" i="1"/>
  <c r="O2116" i="1"/>
  <c r="O2147" i="1"/>
  <c r="O2184" i="1"/>
  <c r="O2214" i="1"/>
  <c r="O2245" i="1"/>
  <c r="O2282" i="1"/>
  <c r="O2312" i="1"/>
  <c r="O2343" i="1"/>
  <c r="O2380" i="1"/>
  <c r="O2410" i="1"/>
  <c r="O2441" i="1"/>
  <c r="O2478" i="1"/>
  <c r="O2508" i="1"/>
  <c r="O2539" i="1"/>
  <c r="O2576" i="1"/>
  <c r="O2606" i="1"/>
  <c r="O2637" i="1"/>
  <c r="O2674" i="1"/>
  <c r="O2704" i="1"/>
  <c r="O2735" i="1"/>
  <c r="O2772" i="1"/>
  <c r="O2802" i="1"/>
  <c r="O2833" i="1"/>
  <c r="O2870" i="1"/>
  <c r="O2900" i="1"/>
  <c r="O2931" i="1"/>
  <c r="O2968" i="1"/>
  <c r="O2998" i="1"/>
  <c r="O3029" i="1"/>
  <c r="O3066" i="1"/>
  <c r="O3096" i="1"/>
  <c r="O3127" i="1"/>
  <c r="O3162" i="1"/>
  <c r="O3179" i="1"/>
  <c r="O3196" i="1"/>
  <c r="O3216" i="1"/>
  <c r="O3233" i="1"/>
  <c r="O3250" i="1"/>
  <c r="O3267" i="1"/>
  <c r="O3287" i="1"/>
  <c r="O3304" i="1"/>
  <c r="O3321" i="1"/>
  <c r="O3338" i="1"/>
  <c r="O3358" i="1"/>
  <c r="O3375" i="1"/>
  <c r="O3392" i="1"/>
  <c r="O3412" i="1"/>
  <c r="O3429" i="1"/>
  <c r="O3446" i="1"/>
  <c r="O3463" i="1"/>
  <c r="O3483" i="1"/>
  <c r="O3500" i="1"/>
  <c r="O3517" i="1"/>
  <c r="O3534" i="1"/>
  <c r="O3554" i="1"/>
  <c r="O3571" i="1"/>
  <c r="O3585" i="1"/>
  <c r="O3599" i="1"/>
  <c r="O3613" i="1"/>
  <c r="O3627" i="1"/>
  <c r="O3641" i="1"/>
  <c r="O3655" i="1"/>
  <c r="O3669" i="1"/>
  <c r="O3683" i="1"/>
  <c r="O3697" i="1"/>
  <c r="O3711" i="1"/>
  <c r="O3725" i="1"/>
  <c r="O3739" i="1"/>
  <c r="O3753" i="1"/>
  <c r="O3767" i="1"/>
  <c r="O3781" i="1"/>
  <c r="O3795" i="1"/>
  <c r="O3809" i="1"/>
  <c r="O3823" i="1"/>
  <c r="O3837" i="1"/>
  <c r="O3851" i="1"/>
  <c r="O3865" i="1"/>
  <c r="O3879" i="1"/>
  <c r="O3893" i="1"/>
  <c r="O3907" i="1"/>
  <c r="O3921" i="1"/>
  <c r="O3935" i="1"/>
  <c r="O3949" i="1"/>
  <c r="O3963" i="1"/>
  <c r="O3977" i="1"/>
  <c r="O3991" i="1"/>
  <c r="O4005" i="1"/>
  <c r="O4019" i="1"/>
  <c r="O4033" i="1"/>
  <c r="O4047" i="1"/>
  <c r="O4061" i="1"/>
  <c r="O4075" i="1"/>
  <c r="O4089" i="1"/>
  <c r="O4103" i="1"/>
  <c r="O4117" i="1"/>
  <c r="O4131" i="1"/>
  <c r="O4145" i="1"/>
  <c r="O4159" i="1"/>
  <c r="O4173" i="1"/>
  <c r="O4187" i="1"/>
  <c r="O4201" i="1"/>
  <c r="O4215" i="1"/>
  <c r="O4229" i="1"/>
  <c r="O4243" i="1"/>
  <c r="O4257" i="1"/>
  <c r="O4271" i="1"/>
  <c r="O4285" i="1"/>
  <c r="O4299" i="1"/>
  <c r="O4313" i="1"/>
  <c r="O4327" i="1"/>
  <c r="O4341" i="1"/>
  <c r="O4369" i="1"/>
  <c r="O4383" i="1"/>
  <c r="O4397" i="1"/>
  <c r="O4411" i="1"/>
  <c r="O4425" i="1"/>
  <c r="O4439" i="1"/>
  <c r="O4481" i="1"/>
  <c r="O4565" i="1"/>
  <c r="O4705" i="1"/>
  <c r="O4803" i="1"/>
  <c r="O4873" i="1"/>
  <c r="O4943" i="1"/>
  <c r="O4985" i="1"/>
  <c r="O5027" i="1"/>
  <c r="O188" i="1"/>
  <c r="O356" i="1"/>
  <c r="O454" i="1"/>
  <c r="O552" i="1"/>
  <c r="O650" i="1"/>
  <c r="O748" i="1"/>
  <c r="O802" i="1"/>
  <c r="O846" i="1"/>
  <c r="O900" i="1"/>
  <c r="O944" i="1"/>
  <c r="O998" i="1"/>
  <c r="O1042" i="1"/>
  <c r="O1096" i="1"/>
  <c r="O1140" i="1"/>
  <c r="O1194" i="1"/>
  <c r="O1238" i="1"/>
  <c r="O1292" i="1"/>
  <c r="O1336" i="1"/>
  <c r="O1390" i="1"/>
  <c r="O1434" i="1"/>
  <c r="O1488" i="1"/>
  <c r="O1532" i="1"/>
  <c r="O1586" i="1"/>
  <c r="O1630" i="1"/>
  <c r="O1684" i="1"/>
  <c r="O1728" i="1"/>
  <c r="O1782" i="1"/>
  <c r="O1826" i="1"/>
  <c r="O1880" i="1"/>
  <c r="O1922" i="1"/>
  <c r="O1952" i="1"/>
  <c r="O1989" i="1"/>
  <c r="O2020" i="1"/>
  <c r="O2050" i="1"/>
  <c r="O2087" i="1"/>
  <c r="O6" i="1"/>
  <c r="O202" i="1"/>
  <c r="O368" i="1"/>
  <c r="O466" i="1"/>
  <c r="O564" i="1"/>
  <c r="O662" i="1"/>
  <c r="O757" i="1"/>
  <c r="O803" i="1"/>
  <c r="O855" i="1"/>
  <c r="O901" i="1"/>
  <c r="O953" i="1"/>
  <c r="O999" i="1"/>
  <c r="O1051" i="1"/>
  <c r="O1097" i="1"/>
  <c r="O1149" i="1"/>
  <c r="O1195" i="1"/>
  <c r="O1247" i="1"/>
  <c r="O1293" i="1"/>
  <c r="O1345" i="1"/>
  <c r="O1391" i="1"/>
  <c r="O1443" i="1"/>
  <c r="O1489" i="1"/>
  <c r="O1541" i="1"/>
  <c r="O1587" i="1"/>
  <c r="O1639" i="1"/>
  <c r="O1685" i="1"/>
  <c r="O1737" i="1"/>
  <c r="O1783" i="1"/>
  <c r="O1835" i="1"/>
  <c r="O1881" i="1"/>
  <c r="O1923" i="1"/>
  <c r="O1960" i="1"/>
  <c r="O1990" i="1"/>
  <c r="O2021" i="1"/>
  <c r="O2058" i="1"/>
  <c r="O2088" i="1"/>
  <c r="O2119" i="1"/>
  <c r="O2156" i="1"/>
  <c r="O2186" i="1"/>
  <c r="O2217" i="1"/>
  <c r="O2254" i="1"/>
  <c r="O2284" i="1"/>
  <c r="O2315" i="1"/>
  <c r="O2352" i="1"/>
  <c r="O2382" i="1"/>
  <c r="O2413" i="1"/>
  <c r="O2450" i="1"/>
  <c r="O2480" i="1"/>
  <c r="O2511" i="1"/>
  <c r="O2548" i="1"/>
  <c r="O2578" i="1"/>
  <c r="O2609" i="1"/>
  <c r="O2646" i="1"/>
  <c r="O2676" i="1"/>
  <c r="O2707" i="1"/>
  <c r="O2744" i="1"/>
  <c r="O2774" i="1"/>
  <c r="O2805" i="1"/>
  <c r="O2842" i="1"/>
  <c r="O2872" i="1"/>
  <c r="O2903" i="1"/>
  <c r="O2940" i="1"/>
  <c r="O2970" i="1"/>
  <c r="O3001" i="1"/>
  <c r="O3038" i="1"/>
  <c r="O3068" i="1"/>
  <c r="O3099" i="1"/>
  <c r="O3136" i="1"/>
  <c r="O3164" i="1"/>
  <c r="O3181" i="1"/>
  <c r="O3198" i="1"/>
  <c r="O3218" i="1"/>
  <c r="O3235" i="1"/>
  <c r="O3252" i="1"/>
  <c r="O3272" i="1"/>
  <c r="O3289" i="1"/>
  <c r="O3306" i="1"/>
  <c r="O3323" i="1"/>
  <c r="O3343" i="1"/>
  <c r="O3360" i="1"/>
  <c r="O3377" i="1"/>
  <c r="O3394" i="1"/>
  <c r="O3414" i="1"/>
  <c r="O3431" i="1"/>
  <c r="O3448" i="1"/>
  <c r="O3468" i="1"/>
  <c r="O3485" i="1"/>
  <c r="O3502" i="1"/>
  <c r="O3519" i="1"/>
  <c r="O3539" i="1"/>
  <c r="O3556" i="1"/>
  <c r="O3573" i="1"/>
  <c r="O3587" i="1"/>
  <c r="O3601" i="1"/>
  <c r="O3615" i="1"/>
  <c r="O3629" i="1"/>
  <c r="O3643" i="1"/>
  <c r="O3657" i="1"/>
  <c r="O3671" i="1"/>
  <c r="O3685" i="1"/>
  <c r="O3699" i="1"/>
  <c r="O3713" i="1"/>
  <c r="O3727" i="1"/>
  <c r="O3741" i="1"/>
  <c r="O3755" i="1"/>
  <c r="O3769" i="1"/>
  <c r="O3783" i="1"/>
  <c r="O3797" i="1"/>
  <c r="O3811" i="1"/>
  <c r="O3825" i="1"/>
  <c r="O3839" i="1"/>
  <c r="O3853" i="1"/>
  <c r="O3867" i="1"/>
  <c r="O3881" i="1"/>
  <c r="O3895" i="1"/>
  <c r="O3909" i="1"/>
  <c r="O3923" i="1"/>
  <c r="O3937" i="1"/>
  <c r="O3951" i="1"/>
  <c r="O3965" i="1"/>
  <c r="O3979" i="1"/>
  <c r="O3993" i="1"/>
  <c r="O4007" i="1"/>
  <c r="O4021" i="1"/>
  <c r="O4035" i="1"/>
  <c r="O4049" i="1"/>
  <c r="O4063" i="1"/>
  <c r="O4077" i="1"/>
  <c r="O4091" i="1"/>
  <c r="O4105" i="1"/>
  <c r="O4119" i="1"/>
  <c r="O4133" i="1"/>
  <c r="O4147" i="1"/>
  <c r="O4161" i="1"/>
  <c r="O4175" i="1"/>
  <c r="O4189" i="1"/>
  <c r="O4203" i="1"/>
  <c r="O4217" i="1"/>
  <c r="O4231" i="1"/>
  <c r="O4245" i="1"/>
  <c r="O4259" i="1"/>
  <c r="O4273" i="1"/>
  <c r="O4287" i="1"/>
  <c r="O4301" i="1"/>
  <c r="O4315" i="1"/>
  <c r="O4329" i="1"/>
  <c r="O4343" i="1"/>
  <c r="O4357" i="1"/>
  <c r="O4371" i="1"/>
  <c r="O4385" i="1"/>
  <c r="O4399" i="1"/>
  <c r="O4413" i="1"/>
  <c r="O4427" i="1"/>
  <c r="O4441" i="1"/>
  <c r="O4455" i="1"/>
  <c r="O4469" i="1"/>
  <c r="O4483" i="1"/>
  <c r="O4497" i="1"/>
  <c r="O4511" i="1"/>
  <c r="O4525" i="1"/>
  <c r="O4539" i="1"/>
  <c r="O4553" i="1"/>
  <c r="O4567" i="1"/>
  <c r="O4581" i="1"/>
  <c r="O4595" i="1"/>
  <c r="O4609" i="1"/>
  <c r="O4623" i="1"/>
  <c r="O4637" i="1"/>
  <c r="O4651" i="1"/>
  <c r="O4665" i="1"/>
  <c r="O4679" i="1"/>
  <c r="O4693" i="1"/>
  <c r="O4707" i="1"/>
  <c r="O4721" i="1"/>
  <c r="O4735" i="1"/>
  <c r="O4749" i="1"/>
  <c r="O4763" i="1"/>
  <c r="O4777" i="1"/>
  <c r="O4791" i="1"/>
  <c r="O4805" i="1"/>
  <c r="O4819" i="1"/>
  <c r="O4833" i="1"/>
  <c r="O4847" i="1"/>
  <c r="O4861" i="1"/>
  <c r="O4875" i="1"/>
  <c r="O4889" i="1"/>
  <c r="O4903" i="1"/>
  <c r="O4917" i="1"/>
  <c r="O4931" i="1"/>
  <c r="O4945" i="1"/>
  <c r="O4959" i="1"/>
  <c r="O4973" i="1"/>
  <c r="O4987" i="1"/>
  <c r="O5001" i="1"/>
  <c r="O5015" i="1"/>
  <c r="O5029" i="1"/>
  <c r="O5043" i="1"/>
  <c r="O5057" i="1"/>
  <c r="O5071" i="1"/>
  <c r="O5085" i="1"/>
  <c r="O5099" i="1"/>
  <c r="O5113" i="1"/>
  <c r="O5127" i="1"/>
  <c r="O5141" i="1"/>
  <c r="O5155" i="1"/>
  <c r="O5169" i="1"/>
  <c r="O5183" i="1"/>
  <c r="O5197" i="1"/>
  <c r="O5211" i="1"/>
  <c r="O5225" i="1"/>
  <c r="O5239" i="1"/>
  <c r="O5253" i="1"/>
  <c r="O5267" i="1"/>
  <c r="O5281" i="1"/>
  <c r="O5295" i="1"/>
  <c r="O5309" i="1"/>
  <c r="O5323" i="1"/>
  <c r="O5337" i="1"/>
  <c r="O5351" i="1"/>
  <c r="O20" i="1"/>
  <c r="O216" i="1"/>
  <c r="O370" i="1"/>
  <c r="O468" i="1"/>
  <c r="O566" i="1"/>
  <c r="O664" i="1"/>
  <c r="O760" i="1"/>
  <c r="O804" i="1"/>
  <c r="O858" i="1"/>
  <c r="O902" i="1"/>
  <c r="O956" i="1"/>
  <c r="O1000" i="1"/>
  <c r="O1054" i="1"/>
  <c r="O1098" i="1"/>
  <c r="O1152" i="1"/>
  <c r="O1250" i="1"/>
  <c r="O1294" i="1"/>
  <c r="O1348" i="1"/>
  <c r="O1392" i="1"/>
  <c r="O1446" i="1"/>
  <c r="O1490" i="1"/>
  <c r="O34" i="1"/>
  <c r="O230" i="1"/>
  <c r="O382" i="1"/>
  <c r="O480" i="1"/>
  <c r="O578" i="1"/>
  <c r="O676" i="1"/>
  <c r="O761" i="1"/>
  <c r="O813" i="1"/>
  <c r="O859" i="1"/>
  <c r="O911" i="1"/>
  <c r="O957" i="1"/>
  <c r="O1009" i="1"/>
  <c r="O1055" i="1"/>
  <c r="O1107" i="1"/>
  <c r="O1153" i="1"/>
  <c r="O1205" i="1"/>
  <c r="O1251" i="1"/>
  <c r="O1303" i="1"/>
  <c r="O1349" i="1"/>
  <c r="O1401" i="1"/>
  <c r="O1447" i="1"/>
  <c r="O1499" i="1"/>
  <c r="O1545" i="1"/>
  <c r="O1597" i="1"/>
  <c r="O1643" i="1"/>
  <c r="O1695" i="1"/>
  <c r="O1741" i="1"/>
  <c r="O1793" i="1"/>
  <c r="O1839" i="1"/>
  <c r="O1891" i="1"/>
  <c r="O1932" i="1"/>
  <c r="O1962" i="1"/>
  <c r="O1993" i="1"/>
  <c r="O2030" i="1"/>
  <c r="O2060" i="1"/>
  <c r="O2091" i="1"/>
  <c r="O2128" i="1"/>
  <c r="O2158" i="1"/>
  <c r="O2189" i="1"/>
  <c r="O2226" i="1"/>
  <c r="O2256" i="1"/>
  <c r="O2287" i="1"/>
  <c r="O2324" i="1"/>
  <c r="O2354" i="1"/>
  <c r="O2385" i="1"/>
  <c r="O2422" i="1"/>
  <c r="O2452" i="1"/>
  <c r="O2483" i="1"/>
  <c r="O2520" i="1"/>
  <c r="O2550" i="1"/>
  <c r="O2581" i="1"/>
  <c r="O2618" i="1"/>
  <c r="O2648" i="1"/>
  <c r="O2679" i="1"/>
  <c r="O2716" i="1"/>
  <c r="O2746" i="1"/>
  <c r="O2777" i="1"/>
  <c r="O2814" i="1"/>
  <c r="O2844" i="1"/>
  <c r="O2875" i="1"/>
  <c r="O2912" i="1"/>
  <c r="O2942" i="1"/>
  <c r="O2973" i="1"/>
  <c r="O3010" i="1"/>
  <c r="O3040" i="1"/>
  <c r="O3071" i="1"/>
  <c r="O3108" i="1"/>
  <c r="O482" i="1"/>
  <c r="O1252" i="1"/>
  <c r="O1740" i="1"/>
  <c r="O2022" i="1"/>
  <c r="O2157" i="1"/>
  <c r="O2273" i="1"/>
  <c r="O2384" i="1"/>
  <c r="O2506" i="1"/>
  <c r="O2610" i="1"/>
  <c r="O2732" i="1"/>
  <c r="O2843" i="1"/>
  <c r="O2959" i="1"/>
  <c r="O3070" i="1"/>
  <c r="O3166" i="1"/>
  <c r="O3219" i="1"/>
  <c r="O3268" i="1"/>
  <c r="O3319" i="1"/>
  <c r="O3363" i="1"/>
  <c r="O3416" i="1"/>
  <c r="O3469" i="1"/>
  <c r="O3518" i="1"/>
  <c r="O3569" i="1"/>
  <c r="O3604" i="1"/>
  <c r="O3645" i="1"/>
  <c r="O3686" i="1"/>
  <c r="O3726" i="1"/>
  <c r="O3765" i="1"/>
  <c r="O3800" i="1"/>
  <c r="O3841" i="1"/>
  <c r="O3882" i="1"/>
  <c r="O3922" i="1"/>
  <c r="O3961" i="1"/>
  <c r="O3996" i="1"/>
  <c r="O4037" i="1"/>
  <c r="O4078" i="1"/>
  <c r="O4118" i="1"/>
  <c r="O4157" i="1"/>
  <c r="O4192" i="1"/>
  <c r="O4233" i="1"/>
  <c r="O4274" i="1"/>
  <c r="O4314" i="1"/>
  <c r="O4353" i="1"/>
  <c r="O4388" i="1"/>
  <c r="O4429" i="1"/>
  <c r="O4470" i="1"/>
  <c r="O4510" i="1"/>
  <c r="O4549" i="1"/>
  <c r="O4584" i="1"/>
  <c r="O4625" i="1"/>
  <c r="O4666" i="1"/>
  <c r="O4706" i="1"/>
  <c r="O4745" i="1"/>
  <c r="O4780" i="1"/>
  <c r="O4821" i="1"/>
  <c r="O4862" i="1"/>
  <c r="O4902" i="1"/>
  <c r="O4941" i="1"/>
  <c r="O4976" i="1"/>
  <c r="O5017" i="1"/>
  <c r="O5056" i="1"/>
  <c r="O5087" i="1"/>
  <c r="O5123" i="1"/>
  <c r="O5154" i="1"/>
  <c r="O5185" i="1"/>
  <c r="O5221" i="1"/>
  <c r="O5252" i="1"/>
  <c r="O5283" i="1"/>
  <c r="O5319" i="1"/>
  <c r="O5350" i="1"/>
  <c r="O5125" i="1"/>
  <c r="O5186" i="1"/>
  <c r="O5223" i="1"/>
  <c r="O5254" i="1"/>
  <c r="O5321" i="1"/>
  <c r="O5352" i="1"/>
  <c r="O5025" i="1"/>
  <c r="O5095" i="1"/>
  <c r="O5126" i="1"/>
  <c r="O5224" i="1"/>
  <c r="O5291" i="1"/>
  <c r="O3852" i="1"/>
  <c r="O4087" i="1"/>
  <c r="O4204" i="1"/>
  <c r="O4359" i="1"/>
  <c r="O4479" i="1"/>
  <c r="O4596" i="1"/>
  <c r="O4710" i="1"/>
  <c r="O4832" i="1"/>
  <c r="O4947" i="1"/>
  <c r="O5097" i="1"/>
  <c r="O5195" i="1"/>
  <c r="O5293" i="1"/>
  <c r="O5354" i="1"/>
  <c r="O4286" i="1"/>
  <c r="O4401" i="1"/>
  <c r="O4521" i="1"/>
  <c r="O4638" i="1"/>
  <c r="O4793" i="1"/>
  <c r="O4913" i="1"/>
  <c r="O5030" i="1"/>
  <c r="O5098" i="1"/>
  <c r="O5165" i="1"/>
  <c r="O5294" i="1"/>
  <c r="O4402" i="1"/>
  <c r="O4563" i="1"/>
  <c r="O4720" i="1"/>
  <c r="O4835" i="1"/>
  <c r="O4955" i="1"/>
  <c r="O5069" i="1"/>
  <c r="O5198" i="1"/>
  <c r="O5296" i="1"/>
  <c r="O4605" i="1"/>
  <c r="O4762" i="1"/>
  <c r="O4877" i="1"/>
  <c r="O4997" i="1"/>
  <c r="O5101" i="1"/>
  <c r="O5199" i="1"/>
  <c r="O5297" i="1"/>
  <c r="O4804" i="1"/>
  <c r="O5000" i="1"/>
  <c r="O5102" i="1"/>
  <c r="O5200" i="1"/>
  <c r="O5298" i="1"/>
  <c r="O2340" i="1"/>
  <c r="O2678" i="1"/>
  <c r="O3026" i="1"/>
  <c r="O3248" i="1"/>
  <c r="O3398" i="1"/>
  <c r="O3542" i="1"/>
  <c r="O3670" i="1"/>
  <c r="O3785" i="1"/>
  <c r="O3905" i="1"/>
  <c r="O4022" i="1"/>
  <c r="O4136" i="1"/>
  <c r="O4258" i="1"/>
  <c r="O4373" i="1"/>
  <c r="O4493" i="1"/>
  <c r="O4610" i="1"/>
  <c r="O4724" i="1"/>
  <c r="O4846" i="1"/>
  <c r="O4961" i="1"/>
  <c r="O5207" i="1"/>
  <c r="O1600" i="1"/>
  <c r="O2118" i="1"/>
  <c r="O2454" i="1"/>
  <c r="O2804" i="1"/>
  <c r="O3202" i="1"/>
  <c r="O3346" i="1"/>
  <c r="O3501" i="1"/>
  <c r="O3672" i="1"/>
  <c r="O3947" i="1"/>
  <c r="O4104" i="1"/>
  <c r="O4219" i="1"/>
  <c r="O4339" i="1"/>
  <c r="O4456" i="1"/>
  <c r="O4570" i="1"/>
  <c r="O4731" i="1"/>
  <c r="O4927" i="1"/>
  <c r="O5044" i="1"/>
  <c r="O5142" i="1"/>
  <c r="O5270" i="1"/>
  <c r="O3756" i="1"/>
  <c r="O4066" i="1"/>
  <c r="O4303" i="1"/>
  <c r="O4423" i="1"/>
  <c r="O4695" i="1"/>
  <c r="O4891" i="1"/>
  <c r="O5181" i="1"/>
  <c r="O2371" i="1"/>
  <c r="O3057" i="1"/>
  <c r="O3413" i="1"/>
  <c r="O3716" i="1"/>
  <c r="O3912" i="1"/>
  <c r="O4149" i="1"/>
  <c r="O4465" i="1"/>
  <c r="O4778" i="1"/>
  <c r="O5084" i="1"/>
  <c r="O5347" i="1"/>
  <c r="O384" i="1"/>
  <c r="O2717" i="1"/>
  <c r="O3309" i="1"/>
  <c r="O3684" i="1"/>
  <c r="O3995" i="1"/>
  <c r="O4311" i="1"/>
  <c r="O4583" i="1"/>
  <c r="O4860" i="1"/>
  <c r="O5153" i="1"/>
  <c r="O580" i="1"/>
  <c r="O1306" i="1"/>
  <c r="O1742" i="1"/>
  <c r="O2031" i="1"/>
  <c r="O2160" i="1"/>
  <c r="O2283" i="1"/>
  <c r="O2386" i="1"/>
  <c r="O2510" i="1"/>
  <c r="O2619" i="1"/>
  <c r="O2736" i="1"/>
  <c r="O2846" i="1"/>
  <c r="O2969" i="1"/>
  <c r="O3072" i="1"/>
  <c r="O3167" i="1"/>
  <c r="O3220" i="1"/>
  <c r="O3273" i="1"/>
  <c r="O3322" i="1"/>
  <c r="O3373" i="1"/>
  <c r="O3417" i="1"/>
  <c r="O3470" i="1"/>
  <c r="O3520" i="1"/>
  <c r="O3572" i="1"/>
  <c r="O3611" i="1"/>
  <c r="O3646" i="1"/>
  <c r="O3687" i="1"/>
  <c r="O3728" i="1"/>
  <c r="O3768" i="1"/>
  <c r="O3807" i="1"/>
  <c r="O3842" i="1"/>
  <c r="O3883" i="1"/>
  <c r="O3924" i="1"/>
  <c r="O3964" i="1"/>
  <c r="O4003" i="1"/>
  <c r="O4038" i="1"/>
  <c r="O4079" i="1"/>
  <c r="O4120" i="1"/>
  <c r="O4160" i="1"/>
  <c r="O4199" i="1"/>
  <c r="O4234" i="1"/>
  <c r="O4275" i="1"/>
  <c r="O4316" i="1"/>
  <c r="O4356" i="1"/>
  <c r="O4395" i="1"/>
  <c r="O4430" i="1"/>
  <c r="O4471" i="1"/>
  <c r="O4512" i="1"/>
  <c r="O4552" i="1"/>
  <c r="O4591" i="1"/>
  <c r="O4626" i="1"/>
  <c r="O4667" i="1"/>
  <c r="O4708" i="1"/>
  <c r="O4748" i="1"/>
  <c r="O4787" i="1"/>
  <c r="O4822" i="1"/>
  <c r="O4863" i="1"/>
  <c r="O4904" i="1"/>
  <c r="O4944" i="1"/>
  <c r="O4983" i="1"/>
  <c r="O5018" i="1"/>
  <c r="O5058" i="1"/>
  <c r="O5088" i="1"/>
  <c r="O5156" i="1"/>
  <c r="O5284" i="1"/>
  <c r="O5157" i="1"/>
  <c r="O5255" i="1"/>
  <c r="O5322" i="1"/>
  <c r="O3891" i="1"/>
  <c r="O4008" i="1"/>
  <c r="O4122" i="1"/>
  <c r="O4283" i="1"/>
  <c r="O4400" i="1"/>
  <c r="O4514" i="1"/>
  <c r="O4636" i="1"/>
  <c r="O4751" i="1"/>
  <c r="O4871" i="1"/>
  <c r="O4988" i="1"/>
  <c r="O5060" i="1"/>
  <c r="O5158" i="1"/>
  <c r="O5256" i="1"/>
  <c r="O4205" i="1"/>
  <c r="O4442" i="1"/>
  <c r="O4556" i="1"/>
  <c r="O4678" i="1"/>
  <c r="O4752" i="1"/>
  <c r="O4874" i="1"/>
  <c r="O4989" i="1"/>
  <c r="O5129" i="1"/>
  <c r="O5263" i="1"/>
  <c r="O5361" i="1"/>
  <c r="O4524" i="1"/>
  <c r="O4639" i="1"/>
  <c r="O4759" i="1"/>
  <c r="O4876" i="1"/>
  <c r="O4990" i="1"/>
  <c r="O5100" i="1"/>
  <c r="O5228" i="1"/>
  <c r="O5326" i="1"/>
  <c r="O4640" i="1"/>
  <c r="O4801" i="1"/>
  <c r="O4918" i="1"/>
  <c r="O5032" i="1"/>
  <c r="O5137" i="1"/>
  <c r="O5235" i="1"/>
  <c r="O5333" i="1"/>
  <c r="O4843" i="1"/>
  <c r="O4960" i="1"/>
  <c r="O5072" i="1"/>
  <c r="O5170" i="1"/>
  <c r="O5268" i="1"/>
  <c r="O2218" i="1"/>
  <c r="O2800" i="1"/>
  <c r="O3137" i="1"/>
  <c r="O3292" i="1"/>
  <c r="O3447" i="1"/>
  <c r="O3589" i="1"/>
  <c r="O3709" i="1"/>
  <c r="O3866" i="1"/>
  <c r="O3981" i="1"/>
  <c r="O4101" i="1"/>
  <c r="O4218" i="1"/>
  <c r="O4297" i="1"/>
  <c r="O4414" i="1"/>
  <c r="O4528" i="1"/>
  <c r="O4650" i="1"/>
  <c r="O4765" i="1"/>
  <c r="O4885" i="1"/>
  <c r="O5042" i="1"/>
  <c r="O5305" i="1"/>
  <c r="O1933" i="1"/>
  <c r="O2344" i="1"/>
  <c r="O2680" i="1"/>
  <c r="O2913" i="1"/>
  <c r="O3138" i="1"/>
  <c r="O3302" i="1"/>
  <c r="O3449" i="1"/>
  <c r="O3631" i="1"/>
  <c r="O3827" i="1"/>
  <c r="O4023" i="1"/>
  <c r="O4178" i="1"/>
  <c r="O4300" i="1"/>
  <c r="O4415" i="1"/>
  <c r="O4535" i="1"/>
  <c r="O4692" i="1"/>
  <c r="O4848" i="1"/>
  <c r="O5003" i="1"/>
  <c r="O5111" i="1"/>
  <c r="O5209" i="1"/>
  <c r="O3715" i="1"/>
  <c r="O4107" i="1"/>
  <c r="O4384" i="1"/>
  <c r="O4499" i="1"/>
  <c r="O4776" i="1"/>
  <c r="O4972" i="1"/>
  <c r="O5242" i="1"/>
  <c r="O244" i="1"/>
  <c r="O2604" i="1"/>
  <c r="O3361" i="1"/>
  <c r="O3838" i="1"/>
  <c r="O4269" i="1"/>
  <c r="O4696" i="1"/>
  <c r="O5115" i="1"/>
  <c r="O1208" i="1"/>
  <c r="O2834" i="1"/>
  <c r="O3415" i="1"/>
  <c r="O3758" i="1"/>
  <c r="O4115" i="1"/>
  <c r="O4428" i="1"/>
  <c r="O4738" i="1"/>
  <c r="O5016" i="1"/>
  <c r="O5251" i="1"/>
  <c r="O678" i="1"/>
  <c r="O1350" i="1"/>
  <c r="O1784" i="1"/>
  <c r="O2046" i="1"/>
  <c r="O2175" i="1"/>
  <c r="O2286" i="1"/>
  <c r="O2408" i="1"/>
  <c r="O2512" i="1"/>
  <c r="O2634" i="1"/>
  <c r="O2745" i="1"/>
  <c r="O2861" i="1"/>
  <c r="O2972" i="1"/>
  <c r="O3094" i="1"/>
  <c r="O3177" i="1"/>
  <c r="O3221" i="1"/>
  <c r="O3274" i="1"/>
  <c r="O3324" i="1"/>
  <c r="O3376" i="1"/>
  <c r="O3427" i="1"/>
  <c r="O3471" i="1"/>
  <c r="O3524" i="1"/>
  <c r="O3574" i="1"/>
  <c r="O3614" i="1"/>
  <c r="O3653" i="1"/>
  <c r="O3688" i="1"/>
  <c r="O3729" i="1"/>
  <c r="O3770" i="1"/>
  <c r="O3810" i="1"/>
  <c r="O3849" i="1"/>
  <c r="O3884" i="1"/>
  <c r="O3925" i="1"/>
  <c r="O3966" i="1"/>
  <c r="O4006" i="1"/>
  <c r="O4045" i="1"/>
  <c r="O4080" i="1"/>
  <c r="O4121" i="1"/>
  <c r="O4162" i="1"/>
  <c r="O4202" i="1"/>
  <c r="O4241" i="1"/>
  <c r="O4276" i="1"/>
  <c r="O4317" i="1"/>
  <c r="O4358" i="1"/>
  <c r="O4398" i="1"/>
  <c r="O4437" i="1"/>
  <c r="O4472" i="1"/>
  <c r="O4513" i="1"/>
  <c r="O4554" i="1"/>
  <c r="O4594" i="1"/>
  <c r="O4633" i="1"/>
  <c r="O4668" i="1"/>
  <c r="O4709" i="1"/>
  <c r="O4750" i="1"/>
  <c r="O4790" i="1"/>
  <c r="O4829" i="1"/>
  <c r="O4864" i="1"/>
  <c r="O4905" i="1"/>
  <c r="O4946" i="1"/>
  <c r="O4986" i="1"/>
  <c r="O5059" i="1"/>
  <c r="O5193" i="1"/>
  <c r="O5353" i="1"/>
  <c r="O3967" i="1"/>
  <c r="O4048" i="1"/>
  <c r="O4163" i="1"/>
  <c r="O4318" i="1"/>
  <c r="O4440" i="1"/>
  <c r="O4555" i="1"/>
  <c r="O4675" i="1"/>
  <c r="O4792" i="1"/>
  <c r="O4906" i="1"/>
  <c r="O5028" i="1"/>
  <c r="O5128" i="1"/>
  <c r="O5226" i="1"/>
  <c r="O5324" i="1"/>
  <c r="O4246" i="1"/>
  <c r="O4360" i="1"/>
  <c r="O4482" i="1"/>
  <c r="O4597" i="1"/>
  <c r="O4717" i="1"/>
  <c r="O4834" i="1"/>
  <c r="O4948" i="1"/>
  <c r="O5067" i="1"/>
  <c r="O5196" i="1"/>
  <c r="O5325" i="1"/>
  <c r="O4443" i="1"/>
  <c r="O4598" i="1"/>
  <c r="O4680" i="1"/>
  <c r="O4794" i="1"/>
  <c r="O4916" i="1"/>
  <c r="O5031" i="1"/>
  <c r="O5167" i="1"/>
  <c r="O5265" i="1"/>
  <c r="O5363" i="1"/>
  <c r="O4681" i="1"/>
  <c r="O4836" i="1"/>
  <c r="O4958" i="1"/>
  <c r="O5070" i="1"/>
  <c r="O5168" i="1"/>
  <c r="O5266" i="1"/>
  <c r="O4764" i="1"/>
  <c r="O4878" i="1"/>
  <c r="O5039" i="1"/>
  <c r="O5139" i="1"/>
  <c r="O5237" i="1"/>
  <c r="O5335" i="1"/>
  <c r="O2451" i="1"/>
  <c r="O2567" i="1"/>
  <c r="O2904" i="1"/>
  <c r="O3197" i="1"/>
  <c r="O3345" i="1"/>
  <c r="O3498" i="1"/>
  <c r="O3630" i="1"/>
  <c r="O3744" i="1"/>
  <c r="O3826" i="1"/>
  <c r="O3940" i="1"/>
  <c r="O4062" i="1"/>
  <c r="O4177" i="1"/>
  <c r="O4332" i="1"/>
  <c r="O4454" i="1"/>
  <c r="O4569" i="1"/>
  <c r="O4689" i="1"/>
  <c r="O4806" i="1"/>
  <c r="O4920" i="1"/>
  <c r="O5002" i="1"/>
  <c r="O5269" i="1"/>
  <c r="O1056" i="1"/>
  <c r="O2227" i="1"/>
  <c r="O2577" i="1"/>
  <c r="O3030" i="1"/>
  <c r="O3251" i="1"/>
  <c r="O3399" i="1"/>
  <c r="O3552" i="1"/>
  <c r="O3712" i="1"/>
  <c r="O3908" i="1"/>
  <c r="O4064" i="1"/>
  <c r="O4143" i="1"/>
  <c r="O4260" i="1"/>
  <c r="O4374" i="1"/>
  <c r="O4496" i="1"/>
  <c r="O4652" i="1"/>
  <c r="O4807" i="1"/>
  <c r="O4962" i="1"/>
  <c r="O5074" i="1"/>
  <c r="O5172" i="1"/>
  <c r="O3796" i="1"/>
  <c r="O4148" i="1"/>
  <c r="O4344" i="1"/>
  <c r="O4458" i="1"/>
  <c r="O4815" i="1"/>
  <c r="O5083" i="1"/>
  <c r="O5310" i="1"/>
  <c r="O1686" i="1"/>
  <c r="O2830" i="1"/>
  <c r="O3461" i="1"/>
  <c r="O3757" i="1"/>
  <c r="O4108" i="1"/>
  <c r="O4345" i="1"/>
  <c r="O4582" i="1"/>
  <c r="O4933" i="1"/>
  <c r="O5249" i="1"/>
  <c r="O2258" i="1"/>
  <c r="O3165" i="1"/>
  <c r="O3515" i="1"/>
  <c r="O3799" i="1"/>
  <c r="O4076" i="1"/>
  <c r="O4346" i="1"/>
  <c r="O4624" i="1"/>
  <c r="O4899" i="1"/>
  <c r="O5184" i="1"/>
  <c r="O762" i="1"/>
  <c r="O1404" i="1"/>
  <c r="O1796" i="1"/>
  <c r="O2059" i="1"/>
  <c r="O2185" i="1"/>
  <c r="O2288" i="1"/>
  <c r="O2412" i="1"/>
  <c r="O2521" i="1"/>
  <c r="O2638" i="1"/>
  <c r="O2748" i="1"/>
  <c r="O2871" i="1"/>
  <c r="O2974" i="1"/>
  <c r="O3098" i="1"/>
  <c r="O3180" i="1"/>
  <c r="O3231" i="1"/>
  <c r="O3275" i="1"/>
  <c r="O3328" i="1"/>
  <c r="O3378" i="1"/>
  <c r="O3430" i="1"/>
  <c r="O3478" i="1"/>
  <c r="O3525" i="1"/>
  <c r="O3575" i="1"/>
  <c r="O3616" i="1"/>
  <c r="O3656" i="1"/>
  <c r="O3695" i="1"/>
  <c r="O3730" i="1"/>
  <c r="O3771" i="1"/>
  <c r="O3812" i="1"/>
  <c r="O3926" i="1"/>
  <c r="O4244" i="1"/>
  <c r="O5171" i="1"/>
  <c r="O3751" i="1"/>
  <c r="O4766" i="1"/>
  <c r="O5338" i="1"/>
  <c r="O3992" i="1"/>
  <c r="O4736" i="1"/>
  <c r="O5114" i="1"/>
  <c r="O2482" i="1"/>
  <c r="O3258" i="1"/>
  <c r="O3681" i="1"/>
  <c r="O4073" i="1"/>
  <c r="O4500" i="1"/>
  <c r="O4857" i="1"/>
  <c r="O5182" i="1"/>
  <c r="O1994" i="1"/>
  <c r="O3265" i="1"/>
  <c r="O3723" i="1"/>
  <c r="O4150" i="1"/>
  <c r="O4507" i="1"/>
  <c r="O4975" i="1"/>
  <c r="O5349" i="1"/>
  <c r="O816" i="1"/>
  <c r="O1448" i="1"/>
  <c r="O1838" i="1"/>
  <c r="O2062" i="1"/>
  <c r="O2188" i="1"/>
  <c r="O2310" i="1"/>
  <c r="O2414" i="1"/>
  <c r="O2536" i="1"/>
  <c r="O2647" i="1"/>
  <c r="O2763" i="1"/>
  <c r="O2874" i="1"/>
  <c r="O2996" i="1"/>
  <c r="O3100" i="1"/>
  <c r="O3182" i="1"/>
  <c r="O3234" i="1"/>
  <c r="O3282" i="1"/>
  <c r="O3329" i="1"/>
  <c r="O3379" i="1"/>
  <c r="O3432" i="1"/>
  <c r="O3484" i="1"/>
  <c r="O3532" i="1"/>
  <c r="O3576" i="1"/>
  <c r="O3617" i="1"/>
  <c r="O3658" i="1"/>
  <c r="O3698" i="1"/>
  <c r="O3737" i="1"/>
  <c r="O3772" i="1"/>
  <c r="O3813" i="1"/>
  <c r="O3854" i="1"/>
  <c r="O3894" i="1"/>
  <c r="O3933" i="1"/>
  <c r="O3968" i="1"/>
  <c r="O4009" i="1"/>
  <c r="O4050" i="1"/>
  <c r="O4090" i="1"/>
  <c r="O4129" i="1"/>
  <c r="O4164" i="1"/>
  <c r="O4325" i="1"/>
  <c r="O5227" i="1"/>
  <c r="O5238" i="1"/>
  <c r="O3868" i="1"/>
  <c r="O4188" i="1"/>
  <c r="O4580" i="1"/>
  <c r="O5011" i="1"/>
  <c r="O5340" i="1"/>
  <c r="O1196" i="1"/>
  <c r="O3308" i="1"/>
  <c r="O3798" i="1"/>
  <c r="O4190" i="1"/>
  <c r="O4541" i="1"/>
  <c r="O4892" i="1"/>
  <c r="O5213" i="1"/>
  <c r="O2608" i="1"/>
  <c r="O3464" i="1"/>
  <c r="O3880" i="1"/>
  <c r="O4232" i="1"/>
  <c r="O4703" i="1"/>
  <c r="O5116" i="1"/>
  <c r="O860" i="1"/>
  <c r="O1502" i="1"/>
  <c r="O1840" i="1"/>
  <c r="O2077" i="1"/>
  <c r="O2190" i="1"/>
  <c r="O2314" i="1"/>
  <c r="O2423" i="1"/>
  <c r="O2540" i="1"/>
  <c r="O2650" i="1"/>
  <c r="O2773" i="1"/>
  <c r="O2876" i="1"/>
  <c r="O3000" i="1"/>
  <c r="O3109" i="1"/>
  <c r="O3183" i="1"/>
  <c r="O3236" i="1"/>
  <c r="O3288" i="1"/>
  <c r="O3336" i="1"/>
  <c r="O3380" i="1"/>
  <c r="O3433" i="1"/>
  <c r="O3486" i="1"/>
  <c r="O3538" i="1"/>
  <c r="O3583" i="1"/>
  <c r="O3618" i="1"/>
  <c r="O3659" i="1"/>
  <c r="O3700" i="1"/>
  <c r="O3740" i="1"/>
  <c r="O3779" i="1"/>
  <c r="O3814" i="1"/>
  <c r="O3855" i="1"/>
  <c r="O3896" i="1"/>
  <c r="O3936" i="1"/>
  <c r="O3975" i="1"/>
  <c r="O4010" i="1"/>
  <c r="O4051" i="1"/>
  <c r="O4092" i="1"/>
  <c r="O4132" i="1"/>
  <c r="O4171" i="1"/>
  <c r="O4206" i="1"/>
  <c r="O4247" i="1"/>
  <c r="O4288" i="1"/>
  <c r="O4328" i="1"/>
  <c r="O4367" i="1"/>
  <c r="O4484" i="1"/>
  <c r="O5130" i="1"/>
  <c r="O5073" i="1"/>
  <c r="O3786" i="1"/>
  <c r="O5307" i="1"/>
  <c r="O4227" i="1"/>
  <c r="O4850" i="1"/>
  <c r="O5144" i="1"/>
  <c r="O2708" i="1"/>
  <c r="O3558" i="1"/>
  <c r="O3994" i="1"/>
  <c r="O4386" i="1"/>
  <c r="O4737" i="1"/>
  <c r="O5014" i="1"/>
  <c r="O5280" i="1"/>
  <c r="O2484" i="1"/>
  <c r="O3362" i="1"/>
  <c r="O3840" i="1"/>
  <c r="O4191" i="1"/>
  <c r="O4542" i="1"/>
  <c r="O4934" i="1"/>
  <c r="O5282" i="1"/>
  <c r="O914" i="1"/>
  <c r="O1544" i="1"/>
  <c r="O1882" i="1"/>
  <c r="O2090" i="1"/>
  <c r="O2212" i="1"/>
  <c r="O2316" i="1"/>
  <c r="O2438" i="1"/>
  <c r="O2549" i="1"/>
  <c r="O2665" i="1"/>
  <c r="O2776" i="1"/>
  <c r="O2898" i="1"/>
  <c r="O3002" i="1"/>
  <c r="O3124" i="1"/>
  <c r="O3184" i="1"/>
  <c r="O3237" i="1"/>
  <c r="O3290" i="1"/>
  <c r="O3342" i="1"/>
  <c r="O3390" i="1"/>
  <c r="O3434" i="1"/>
  <c r="O3487" i="1"/>
  <c r="O3540" i="1"/>
  <c r="O3586" i="1"/>
  <c r="O3625" i="1"/>
  <c r="O3660" i="1"/>
  <c r="O3701" i="1"/>
  <c r="O3742" i="1"/>
  <c r="O3782" i="1"/>
  <c r="O3821" i="1"/>
  <c r="O3856" i="1"/>
  <c r="O3897" i="1"/>
  <c r="O3938" i="1"/>
  <c r="O3978" i="1"/>
  <c r="O4017" i="1"/>
  <c r="O4052" i="1"/>
  <c r="O4093" i="1"/>
  <c r="O4134" i="1"/>
  <c r="O4174" i="1"/>
  <c r="O4213" i="1"/>
  <c r="O4248" i="1"/>
  <c r="O4289" i="1"/>
  <c r="O4330" i="1"/>
  <c r="O4370" i="1"/>
  <c r="O4409" i="1"/>
  <c r="O4444" i="1"/>
  <c r="O4485" i="1"/>
  <c r="O4526" i="1"/>
  <c r="O4566" i="1"/>
  <c r="O4722" i="1"/>
  <c r="O5140" i="1"/>
  <c r="O5336" i="1"/>
  <c r="O3590" i="1"/>
  <c r="O4611" i="1"/>
  <c r="O5240" i="1"/>
  <c r="O4031" i="1"/>
  <c r="O4619" i="1"/>
  <c r="O5046" i="1"/>
  <c r="O2144" i="1"/>
  <c r="O3163" i="1"/>
  <c r="O3602" i="1"/>
  <c r="O3953" i="1"/>
  <c r="O4304" i="1"/>
  <c r="O4661" i="1"/>
  <c r="O4974" i="1"/>
  <c r="O5311" i="1"/>
  <c r="O2148" i="1"/>
  <c r="O3067" i="1"/>
  <c r="O3603" i="1"/>
  <c r="O3954" i="1"/>
  <c r="O4387" i="1"/>
  <c r="O4820" i="1"/>
  <c r="O5214" i="1"/>
  <c r="O958" i="1"/>
  <c r="O1546" i="1"/>
  <c r="O1894" i="1"/>
  <c r="O2092" i="1"/>
  <c r="O2216" i="1"/>
  <c r="O2325" i="1"/>
  <c r="O2442" i="1"/>
  <c r="O2552" i="1"/>
  <c r="O2675" i="1"/>
  <c r="O2778" i="1"/>
  <c r="O2902" i="1"/>
  <c r="O3011" i="1"/>
  <c r="O3128" i="1"/>
  <c r="O3194" i="1"/>
  <c r="O3238" i="1"/>
  <c r="O3291" i="1"/>
  <c r="O3344" i="1"/>
  <c r="O3393" i="1"/>
  <c r="O3444" i="1"/>
  <c r="O3488" i="1"/>
  <c r="O3541" i="1"/>
  <c r="O3588" i="1"/>
  <c r="O3628" i="1"/>
  <c r="O3667" i="1"/>
  <c r="O3702" i="1"/>
  <c r="O3743" i="1"/>
  <c r="O3784" i="1"/>
  <c r="O3824" i="1"/>
  <c r="O3863" i="1"/>
  <c r="O3898" i="1"/>
  <c r="O3939" i="1"/>
  <c r="O3980" i="1"/>
  <c r="O4020" i="1"/>
  <c r="O4059" i="1"/>
  <c r="O4094" i="1"/>
  <c r="O4135" i="1"/>
  <c r="O4176" i="1"/>
  <c r="O4216" i="1"/>
  <c r="O4255" i="1"/>
  <c r="O4290" i="1"/>
  <c r="O4331" i="1"/>
  <c r="O4372" i="1"/>
  <c r="O4412" i="1"/>
  <c r="O4451" i="1"/>
  <c r="O4486" i="1"/>
  <c r="O4527" i="1"/>
  <c r="O4568" i="1"/>
  <c r="O4608" i="1"/>
  <c r="O4647" i="1"/>
  <c r="O4682" i="1"/>
  <c r="O4723" i="1"/>
  <c r="O4919" i="1"/>
  <c r="O5109" i="1"/>
  <c r="O3982" i="1"/>
  <c r="O4888" i="1"/>
  <c r="O3911" i="1"/>
  <c r="O4540" i="1"/>
  <c r="O4932" i="1"/>
  <c r="O5279" i="1"/>
  <c r="O2255" i="1"/>
  <c r="O3211" i="1"/>
  <c r="O3642" i="1"/>
  <c r="O4034" i="1"/>
  <c r="O4426" i="1"/>
  <c r="O4818" i="1"/>
  <c r="O5151" i="1"/>
  <c r="O1698" i="1"/>
  <c r="O2944" i="1"/>
  <c r="O3559" i="1"/>
  <c r="O3919" i="1"/>
  <c r="O4272" i="1"/>
  <c r="O4664" i="1"/>
  <c r="O5086" i="1"/>
  <c r="O1012" i="1"/>
  <c r="O1588" i="1"/>
  <c r="O1924" i="1"/>
  <c r="O2114" i="1"/>
  <c r="O1110" i="1"/>
  <c r="O1642" i="1"/>
  <c r="O1961" i="1"/>
  <c r="O2120" i="1"/>
  <c r="O2242" i="1"/>
  <c r="O2353" i="1"/>
  <c r="O2469" i="1"/>
  <c r="O2580" i="1"/>
  <c r="O2702" i="1"/>
  <c r="O2806" i="1"/>
  <c r="O2928" i="1"/>
  <c r="O3039" i="1"/>
  <c r="O3140" i="1"/>
  <c r="O3203" i="1"/>
  <c r="O3253" i="1"/>
  <c r="O3305" i="1"/>
  <c r="O3356" i="1"/>
  <c r="O3400" i="1"/>
  <c r="O3450" i="1"/>
  <c r="O3503" i="1"/>
  <c r="O3555" i="1"/>
  <c r="O3597" i="1"/>
  <c r="O3632" i="1"/>
  <c r="O3673" i="1"/>
  <c r="O3714" i="1"/>
  <c r="O3754" i="1"/>
  <c r="O3793" i="1"/>
  <c r="O3828" i="1"/>
  <c r="O3869" i="1"/>
  <c r="O3910" i="1"/>
  <c r="O3950" i="1"/>
  <c r="O3989" i="1"/>
  <c r="O4024" i="1"/>
  <c r="O4065" i="1"/>
  <c r="O4106" i="1"/>
  <c r="O4146" i="1"/>
  <c r="O4185" i="1"/>
  <c r="O4220" i="1"/>
  <c r="O4261" i="1"/>
  <c r="O4302" i="1"/>
  <c r="O4342" i="1"/>
  <c r="O4381" i="1"/>
  <c r="O4416" i="1"/>
  <c r="O4457" i="1"/>
  <c r="O4498" i="1"/>
  <c r="O4538" i="1"/>
  <c r="O4577" i="1"/>
  <c r="O4612" i="1"/>
  <c r="O4653" i="1"/>
  <c r="O4694" i="1"/>
  <c r="O4734" i="1"/>
  <c r="O4773" i="1"/>
  <c r="O4808" i="1"/>
  <c r="O4849" i="1"/>
  <c r="O4890" i="1"/>
  <c r="O4930" i="1"/>
  <c r="O4969" i="1"/>
  <c r="O5004" i="1"/>
  <c r="O5045" i="1"/>
  <c r="O5081" i="1"/>
  <c r="O5112" i="1"/>
  <c r="O5143" i="1"/>
  <c r="O5179" i="1"/>
  <c r="O5210" i="1"/>
  <c r="O5241" i="1"/>
  <c r="O5277" i="1"/>
  <c r="O5308" i="1"/>
  <c r="O5339" i="1"/>
  <c r="O48" i="1"/>
  <c r="O1154" i="1"/>
  <c r="O1644" i="1"/>
  <c r="O1964" i="1"/>
  <c r="O2129" i="1"/>
  <c r="O2246" i="1"/>
  <c r="O2356" i="1"/>
  <c r="O2479" i="1"/>
  <c r="O2582" i="1"/>
  <c r="O2706" i="1"/>
  <c r="O2815" i="1"/>
  <c r="O2932" i="1"/>
  <c r="O3042" i="1"/>
  <c r="O3155" i="1"/>
  <c r="O3204" i="1"/>
  <c r="O3254" i="1"/>
  <c r="O3307" i="1"/>
  <c r="O3359" i="1"/>
  <c r="O3407" i="1"/>
  <c r="O3454" i="1"/>
  <c r="O3504" i="1"/>
  <c r="O3557" i="1"/>
  <c r="O3600" i="1"/>
  <c r="O3639" i="1"/>
  <c r="O3674" i="1"/>
  <c r="O3835" i="1"/>
  <c r="O3870" i="1"/>
  <c r="O3952" i="1"/>
  <c r="O4262" i="1"/>
  <c r="O4654" i="1"/>
  <c r="O5212" i="1"/>
  <c r="O1992" i="1"/>
  <c r="O2941" i="1"/>
  <c r="O3505" i="1"/>
  <c r="O3877" i="1"/>
  <c r="O4230" i="1"/>
  <c r="O4622" i="1"/>
  <c r="O5053" i="1"/>
  <c r="O2381" i="1"/>
  <c r="O3217" i="1"/>
  <c r="O3644" i="1"/>
  <c r="O4036" i="1"/>
  <c r="O4468" i="1"/>
  <c r="O4779" i="1"/>
  <c r="O5055" i="1"/>
  <c r="O5312" i="1"/>
  <c r="R5363" i="1" l="1"/>
  <c r="R5362" i="1"/>
  <c r="R5361" i="1"/>
  <c r="R5360" i="1"/>
  <c r="R5359" i="1"/>
  <c r="R5358" i="1"/>
  <c r="R5357" i="1"/>
  <c r="R5356" i="1"/>
  <c r="R5355" i="1"/>
  <c r="R5354" i="1"/>
  <c r="R5353" i="1"/>
  <c r="R5352" i="1"/>
  <c r="R5351" i="1"/>
  <c r="R5350" i="1"/>
  <c r="R5349" i="1"/>
  <c r="R5348" i="1"/>
  <c r="R5347" i="1"/>
  <c r="R5346" i="1"/>
  <c r="R5345" i="1"/>
  <c r="R5344" i="1"/>
  <c r="R5343" i="1"/>
  <c r="R5342" i="1"/>
  <c r="R5341" i="1"/>
  <c r="R5340" i="1"/>
  <c r="R5339" i="1"/>
  <c r="R5338" i="1"/>
  <c r="R5337" i="1"/>
  <c r="R5336" i="1"/>
  <c r="R5335" i="1"/>
  <c r="R5334" i="1"/>
  <c r="R5333" i="1"/>
  <c r="R5332" i="1"/>
  <c r="R5331" i="1"/>
  <c r="R5330" i="1"/>
  <c r="R5329" i="1"/>
  <c r="R5328" i="1"/>
  <c r="R5327" i="1"/>
  <c r="R5326" i="1"/>
  <c r="R5325" i="1"/>
  <c r="R5324" i="1"/>
  <c r="R5323" i="1"/>
  <c r="R5322" i="1"/>
  <c r="R5321" i="1"/>
  <c r="R5320" i="1"/>
  <c r="R5319" i="1"/>
  <c r="R5318" i="1"/>
  <c r="R5317" i="1"/>
  <c r="R5316" i="1"/>
  <c r="R5315" i="1"/>
  <c r="R5314" i="1"/>
  <c r="R5313" i="1"/>
  <c r="R5312" i="1"/>
  <c r="R5311" i="1"/>
  <c r="R5310" i="1"/>
  <c r="R5309" i="1"/>
  <c r="R5308" i="1"/>
  <c r="R5307" i="1"/>
  <c r="R5306" i="1"/>
  <c r="R5305" i="1"/>
  <c r="R5304" i="1"/>
  <c r="R5303" i="1"/>
  <c r="R5302" i="1"/>
  <c r="R5301" i="1"/>
  <c r="R5300" i="1"/>
  <c r="R5299" i="1"/>
  <c r="R5298" i="1"/>
  <c r="R5297" i="1"/>
  <c r="R5296" i="1"/>
  <c r="R5295" i="1"/>
  <c r="R5294" i="1"/>
  <c r="R5293" i="1"/>
  <c r="R5292" i="1"/>
  <c r="R5291" i="1"/>
  <c r="R5290" i="1"/>
  <c r="R5289" i="1"/>
  <c r="R5288" i="1"/>
  <c r="R5287" i="1"/>
  <c r="R5286" i="1"/>
  <c r="R5285" i="1"/>
  <c r="R5284" i="1"/>
  <c r="R5283" i="1"/>
  <c r="R5282" i="1"/>
  <c r="R5281" i="1"/>
  <c r="R5280" i="1"/>
  <c r="R5279" i="1"/>
  <c r="R5278" i="1"/>
  <c r="R5277" i="1"/>
  <c r="R5276" i="1"/>
  <c r="R5275" i="1"/>
  <c r="R5274" i="1"/>
  <c r="R5273" i="1"/>
  <c r="R5272" i="1"/>
  <c r="R5271" i="1"/>
  <c r="R5270" i="1"/>
  <c r="R5269" i="1"/>
  <c r="R5268" i="1"/>
  <c r="R5267" i="1"/>
  <c r="R5266" i="1"/>
  <c r="R5265" i="1"/>
  <c r="R5264" i="1"/>
  <c r="R5263" i="1"/>
  <c r="R5262" i="1"/>
  <c r="R5261" i="1"/>
  <c r="R5260" i="1"/>
  <c r="R5259" i="1"/>
  <c r="R5258" i="1"/>
  <c r="R5257" i="1"/>
  <c r="R5256" i="1"/>
  <c r="R5255" i="1"/>
  <c r="R5254" i="1"/>
  <c r="R5253" i="1"/>
  <c r="R5252" i="1"/>
  <c r="R5251" i="1"/>
  <c r="R5250" i="1"/>
  <c r="R5249" i="1"/>
  <c r="R5248" i="1"/>
  <c r="R5247" i="1"/>
  <c r="R5246" i="1"/>
  <c r="R5245" i="1"/>
  <c r="R5244" i="1"/>
  <c r="R5243" i="1"/>
  <c r="R5242" i="1"/>
  <c r="R5241" i="1"/>
  <c r="R5240" i="1"/>
  <c r="R5239" i="1"/>
  <c r="R5238" i="1"/>
  <c r="R5237" i="1"/>
  <c r="R5236" i="1"/>
  <c r="R5235" i="1"/>
  <c r="R5234" i="1"/>
  <c r="R5233" i="1"/>
  <c r="R5232" i="1"/>
  <c r="R5231" i="1"/>
  <c r="R5230" i="1"/>
  <c r="R5229" i="1"/>
  <c r="R5228" i="1"/>
  <c r="R5227" i="1"/>
  <c r="P5363" i="1"/>
  <c r="P5362" i="1"/>
  <c r="P5361" i="1"/>
  <c r="P5360" i="1"/>
  <c r="P5359" i="1"/>
  <c r="P5358" i="1"/>
  <c r="P5357" i="1"/>
  <c r="P5356" i="1"/>
  <c r="P5355" i="1"/>
  <c r="P5354" i="1"/>
  <c r="P5353" i="1"/>
  <c r="P5352" i="1"/>
  <c r="P5351" i="1"/>
  <c r="P5350" i="1"/>
  <c r="P5349" i="1"/>
  <c r="P5348" i="1"/>
  <c r="P5347" i="1"/>
  <c r="P5346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Q5375" i="1" s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Q5389" i="1" s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Q5402" i="1" s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Q5415" i="1" s="1"/>
  <c r="O5416" i="1"/>
  <c r="O5417" i="1"/>
  <c r="O5418" i="1"/>
  <c r="Q5418" i="1" s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Q5430" i="1" s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Q5444" i="1" s="1"/>
  <c r="O5445" i="1"/>
  <c r="O5446" i="1"/>
  <c r="Q5446" i="1" s="1"/>
  <c r="O5447" i="1"/>
  <c r="Q5447" i="1" s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Q5460" i="1" s="1"/>
  <c r="O5461" i="1"/>
  <c r="O5462" i="1"/>
  <c r="O5463" i="1"/>
  <c r="O5464" i="1"/>
  <c r="O5465" i="1"/>
  <c r="O5466" i="1"/>
  <c r="O5467" i="1"/>
  <c r="O5468" i="1"/>
  <c r="O5469" i="1"/>
  <c r="O5470" i="1"/>
  <c r="O5471" i="1"/>
  <c r="Q5471" i="1" s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Q5487" i="1" s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Q5499" i="1" s="1"/>
  <c r="O5500" i="1"/>
  <c r="O5501" i="1"/>
  <c r="O5502" i="1"/>
  <c r="O5503" i="1"/>
  <c r="Q5503" i="1" s="1"/>
  <c r="O5504" i="1"/>
  <c r="O5505" i="1"/>
  <c r="O5506" i="1"/>
  <c r="O5507" i="1"/>
  <c r="O5508" i="1"/>
  <c r="O5509" i="1"/>
  <c r="O5510" i="1"/>
  <c r="O5511" i="1"/>
  <c r="O5512" i="1"/>
  <c r="O5513" i="1"/>
  <c r="Q5513" i="1" s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Q5531" i="1" s="1"/>
  <c r="O5532" i="1"/>
  <c r="O5533" i="1"/>
  <c r="O5534" i="1"/>
  <c r="O5535" i="1"/>
  <c r="O5536" i="1"/>
  <c r="O5537" i="1"/>
  <c r="O5538" i="1"/>
  <c r="O5539" i="1"/>
  <c r="O5540" i="1"/>
  <c r="O5541" i="1"/>
  <c r="Q5541" i="1" s="1"/>
  <c r="O5542" i="1"/>
  <c r="O5543" i="1"/>
  <c r="Q5543" i="1" s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Q5569" i="1" s="1"/>
  <c r="O5570" i="1"/>
  <c r="O5571" i="1"/>
  <c r="O5572" i="1"/>
  <c r="Q5572" i="1" s="1"/>
  <c r="O5573" i="1"/>
  <c r="Q5573" i="1" s="1"/>
  <c r="O5574" i="1"/>
  <c r="O5575" i="1"/>
  <c r="O5576" i="1"/>
  <c r="O5577" i="1"/>
  <c r="O5578" i="1"/>
  <c r="O5579" i="1"/>
  <c r="O5580" i="1"/>
  <c r="O5581" i="1"/>
  <c r="O5582" i="1"/>
  <c r="O5583" i="1"/>
  <c r="Q5583" i="1" s="1"/>
  <c r="O5584" i="1"/>
  <c r="Q5584" i="1" s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Q5599" i="1" s="1"/>
  <c r="O5600" i="1"/>
  <c r="O5601" i="1"/>
  <c r="Q5601" i="1" s="1"/>
  <c r="O5602" i="1"/>
  <c r="O5603" i="1"/>
  <c r="O5604" i="1"/>
  <c r="O5605" i="1"/>
  <c r="O5606" i="1"/>
  <c r="O5607" i="1"/>
  <c r="O5608" i="1"/>
  <c r="O5609" i="1"/>
  <c r="O5610" i="1"/>
  <c r="O5611" i="1"/>
  <c r="Q5611" i="1" s="1"/>
  <c r="O5612" i="1"/>
  <c r="O5613" i="1"/>
  <c r="O5614" i="1"/>
  <c r="O5615" i="1"/>
  <c r="Q5615" i="1" s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Q5628" i="1" s="1"/>
  <c r="O5629" i="1"/>
  <c r="O5630" i="1"/>
  <c r="O5631" i="1"/>
  <c r="O5632" i="1"/>
  <c r="O5633" i="1"/>
  <c r="O5634" i="1"/>
  <c r="O5635" i="1"/>
  <c r="O5636" i="1"/>
  <c r="O5637" i="1"/>
  <c r="O5638" i="1"/>
  <c r="O5639" i="1"/>
  <c r="Q5639" i="1" s="1"/>
  <c r="O5640" i="1"/>
  <c r="O5641" i="1"/>
  <c r="O5642" i="1"/>
  <c r="Q5642" i="1" s="1"/>
  <c r="O5643" i="1"/>
  <c r="Q5643" i="1" s="1"/>
  <c r="O5644" i="1"/>
  <c r="O5645" i="1"/>
  <c r="O5646" i="1"/>
  <c r="O5647" i="1"/>
  <c r="O5648" i="1"/>
  <c r="O5649" i="1"/>
  <c r="O5650" i="1"/>
  <c r="O5651" i="1"/>
  <c r="O5652" i="1"/>
  <c r="O5653" i="1"/>
  <c r="Q5653" i="1" s="1"/>
  <c r="O5654" i="1"/>
  <c r="O5655" i="1"/>
  <c r="Q5655" i="1" s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Q5667" i="1" s="1"/>
  <c r="O5668" i="1"/>
  <c r="Q5668" i="1" s="1"/>
  <c r="O5669" i="1"/>
  <c r="O5670" i="1"/>
  <c r="Q5670" i="1" s="1"/>
  <c r="O5671" i="1"/>
  <c r="Q5671" i="1" s="1"/>
  <c r="O5672" i="1"/>
  <c r="O5673" i="1"/>
  <c r="O5674" i="1"/>
  <c r="O5675" i="1"/>
  <c r="O5676" i="1"/>
  <c r="O5677" i="1"/>
  <c r="O5678" i="1"/>
  <c r="O5679" i="1"/>
  <c r="O5680" i="1"/>
  <c r="O5681" i="1"/>
  <c r="Q5681" i="1" s="1"/>
  <c r="O5682" i="1"/>
  <c r="O5683" i="1"/>
  <c r="Q5683" i="1" s="1"/>
  <c r="O5684" i="1"/>
  <c r="Q5684" i="1" s="1"/>
  <c r="O5685" i="1"/>
  <c r="Q5685" i="1" s="1"/>
  <c r="O5686" i="1"/>
  <c r="O5687" i="1"/>
  <c r="O5688" i="1"/>
  <c r="O5689" i="1"/>
  <c r="O5690" i="1"/>
  <c r="O5691" i="1"/>
  <c r="O5692" i="1"/>
  <c r="O5693" i="1"/>
  <c r="O5694" i="1"/>
  <c r="O5695" i="1"/>
  <c r="O5696" i="1"/>
  <c r="Q5696" i="1" s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Q5712" i="1" s="1"/>
  <c r="O5713" i="1"/>
  <c r="Q5713" i="1" s="1"/>
  <c r="O5714" i="1"/>
  <c r="O5715" i="1"/>
  <c r="O5716" i="1"/>
  <c r="O5717" i="1"/>
  <c r="O5718" i="1"/>
  <c r="O5719" i="1"/>
  <c r="O5720" i="1"/>
  <c r="O5721" i="1"/>
  <c r="O5722" i="1"/>
  <c r="Q5722" i="1" s="1"/>
  <c r="O5723" i="1"/>
  <c r="Q5723" i="1" s="1"/>
  <c r="O5724" i="1"/>
  <c r="O5725" i="1"/>
  <c r="Q5725" i="1" s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Q5738" i="1" s="1"/>
  <c r="O5739" i="1"/>
  <c r="O5740" i="1"/>
  <c r="Q5740" i="1" s="1"/>
  <c r="O5741" i="1"/>
  <c r="Q5741" i="1" s="1"/>
  <c r="O5742" i="1"/>
  <c r="O5743" i="1"/>
  <c r="O5744" i="1"/>
  <c r="O5745" i="1"/>
  <c r="O5746" i="1"/>
  <c r="O5747" i="1"/>
  <c r="O5748" i="1"/>
  <c r="O5749" i="1"/>
  <c r="O5750" i="1"/>
  <c r="O5751" i="1"/>
  <c r="Q5751" i="1" s="1"/>
  <c r="O5752" i="1"/>
  <c r="O5753" i="1"/>
  <c r="O5754" i="1"/>
  <c r="Q5754" i="1" s="1"/>
  <c r="O5755" i="1"/>
  <c r="O5756" i="1"/>
  <c r="O5757" i="1"/>
  <c r="O5758" i="1"/>
  <c r="O5759" i="1"/>
  <c r="O5760" i="1"/>
  <c r="O5761" i="1"/>
  <c r="O5762" i="1"/>
  <c r="O5763" i="1"/>
  <c r="O5764" i="1"/>
  <c r="O5765" i="1"/>
  <c r="Q5765" i="1" s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Q5779" i="1" s="1"/>
  <c r="O5780" i="1"/>
  <c r="O5781" i="1"/>
  <c r="Q5781" i="1" s="1"/>
  <c r="O5782" i="1"/>
  <c r="Q5782" i="1" s="1"/>
  <c r="O5783" i="1"/>
  <c r="Q5783" i="1" s="1"/>
  <c r="O5784" i="1"/>
  <c r="O5785" i="1"/>
  <c r="O5786" i="1"/>
  <c r="O5787" i="1"/>
  <c r="O5788" i="1"/>
  <c r="O5789" i="1"/>
  <c r="O5790" i="1"/>
  <c r="O5791" i="1"/>
  <c r="O5792" i="1"/>
  <c r="Q5792" i="1" s="1"/>
  <c r="O5793" i="1"/>
  <c r="Q5793" i="1" s="1"/>
  <c r="O5794" i="1"/>
  <c r="O5795" i="1"/>
  <c r="Q5795" i="1" s="1"/>
  <c r="O5796" i="1"/>
  <c r="Q5796" i="1" s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Q5808" i="1" s="1"/>
  <c r="O5809" i="1"/>
  <c r="O5810" i="1"/>
  <c r="Q5810" i="1" s="1"/>
  <c r="O5811" i="1"/>
  <c r="O5812" i="1"/>
  <c r="O5813" i="1"/>
  <c r="O5814" i="1"/>
  <c r="O5815" i="1"/>
  <c r="O5816" i="1"/>
  <c r="O5817" i="1"/>
  <c r="O5818" i="1"/>
  <c r="O5819" i="1"/>
  <c r="O5820" i="1"/>
  <c r="O5821" i="1"/>
  <c r="Q5821" i="1" s="1"/>
  <c r="O5822" i="1"/>
  <c r="O5823" i="1"/>
  <c r="Q5823" i="1" s="1"/>
  <c r="O5824" i="1"/>
  <c r="Q5824" i="1" s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Q5836" i="1" s="1"/>
  <c r="O5837" i="1"/>
  <c r="O5838" i="1"/>
  <c r="Q5838" i="1" s="1"/>
  <c r="O5839" i="1"/>
  <c r="O5840" i="1"/>
  <c r="O5841" i="1"/>
  <c r="O5842" i="1"/>
  <c r="O5843" i="1"/>
  <c r="O5844" i="1"/>
  <c r="O5845" i="1"/>
  <c r="O5846" i="1"/>
  <c r="O5847" i="1"/>
  <c r="O5848" i="1"/>
  <c r="Q5848" i="1" s="1"/>
  <c r="O5849" i="1"/>
  <c r="O5850" i="1"/>
  <c r="O5851" i="1"/>
  <c r="Q5851" i="1" s="1"/>
  <c r="O5852" i="1"/>
  <c r="O5853" i="1"/>
  <c r="Q5853" i="1" s="1"/>
  <c r="O5854" i="1"/>
  <c r="O5855" i="1"/>
  <c r="O5856" i="1"/>
  <c r="O5857" i="1"/>
  <c r="O5858" i="1"/>
  <c r="O5859" i="1"/>
  <c r="O5860" i="1"/>
  <c r="O5861" i="1"/>
  <c r="O5862" i="1"/>
  <c r="Q5862" i="1" s="1"/>
  <c r="O5863" i="1"/>
  <c r="O5864" i="1"/>
  <c r="Q5864" i="1" s="1"/>
  <c r="O5865" i="1"/>
  <c r="Q5865" i="1" s="1"/>
  <c r="O5866" i="1"/>
  <c r="O5867" i="1"/>
  <c r="Q5867" i="1" s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Q5880" i="1" s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Q5893" i="1" s="1"/>
  <c r="O5894" i="1"/>
  <c r="O5895" i="1"/>
  <c r="Q5895" i="1" s="1"/>
  <c r="O5896" i="1"/>
  <c r="O5897" i="1"/>
  <c r="O5898" i="1"/>
  <c r="O5899" i="1"/>
  <c r="O5900" i="1"/>
  <c r="O5901" i="1"/>
  <c r="O5902" i="1"/>
  <c r="O5903" i="1"/>
  <c r="O5904" i="1"/>
  <c r="O5905" i="1"/>
  <c r="Q5905" i="1" s="1"/>
  <c r="O5906" i="1"/>
  <c r="Q5906" i="1" s="1"/>
  <c r="O5907" i="1"/>
  <c r="O5908" i="1"/>
  <c r="Q5908" i="1" s="1"/>
  <c r="O5909" i="1"/>
  <c r="O5910" i="1"/>
  <c r="O5911" i="1"/>
  <c r="O5912" i="1"/>
  <c r="O5913" i="1"/>
  <c r="O5914" i="1"/>
  <c r="O5915" i="1"/>
  <c r="O5916" i="1"/>
  <c r="O5917" i="1"/>
  <c r="O5918" i="1"/>
  <c r="O5919" i="1"/>
  <c r="Q5919" i="1" s="1"/>
  <c r="O5920" i="1"/>
  <c r="O5921" i="1"/>
  <c r="Q5921" i="1" s="1"/>
  <c r="O5922" i="1"/>
  <c r="Q5922" i="1" s="1"/>
  <c r="O5923" i="1"/>
  <c r="O5924" i="1"/>
  <c r="O5925" i="1"/>
  <c r="O5926" i="1"/>
  <c r="O5927" i="1"/>
  <c r="O5928" i="1"/>
  <c r="O5929" i="1"/>
  <c r="O5930" i="1"/>
  <c r="O5931" i="1"/>
  <c r="O5932" i="1"/>
  <c r="Q5932" i="1" s="1"/>
  <c r="O5933" i="1"/>
  <c r="Q5933" i="1" s="1"/>
  <c r="O5934" i="1"/>
  <c r="Q5934" i="1" s="1"/>
  <c r="O5935" i="1"/>
  <c r="O5936" i="1"/>
  <c r="Q5936" i="1" s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Q5948" i="1" s="1"/>
  <c r="O5949" i="1"/>
  <c r="O5950" i="1"/>
  <c r="Q5950" i="1" s="1"/>
  <c r="O5951" i="1"/>
  <c r="Q5951" i="1" s="1"/>
  <c r="O5952" i="1"/>
  <c r="O5953" i="1"/>
  <c r="O5954" i="1"/>
  <c r="O5955" i="1"/>
  <c r="O5956" i="1"/>
  <c r="O5957" i="1"/>
  <c r="O5958" i="1"/>
  <c r="O5959" i="1"/>
  <c r="O5960" i="1"/>
  <c r="Q5960" i="1" s="1"/>
  <c r="O5961" i="1"/>
  <c r="Q5961" i="1" s="1"/>
  <c r="O5962" i="1"/>
  <c r="O5963" i="1"/>
  <c r="Q5963" i="1" s="1"/>
  <c r="O5964" i="1"/>
  <c r="Q5964" i="1" s="1"/>
  <c r="O5965" i="1"/>
  <c r="Q5965" i="1" s="1"/>
  <c r="O5966" i="1"/>
  <c r="O5967" i="1"/>
  <c r="O5968" i="1"/>
  <c r="O5969" i="1"/>
  <c r="O5970" i="1"/>
  <c r="O5971" i="1"/>
  <c r="O5972" i="1"/>
  <c r="O5973" i="1"/>
  <c r="O5974" i="1"/>
  <c r="O5975" i="1"/>
  <c r="O5976" i="1"/>
  <c r="Q5976" i="1" s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Q5988" i="1" s="1"/>
  <c r="O5989" i="1"/>
  <c r="Q5989" i="1" s="1"/>
  <c r="O5990" i="1"/>
  <c r="O5991" i="1"/>
  <c r="O5992" i="1"/>
  <c r="Q5992" i="1" s="1"/>
  <c r="O5993" i="1"/>
  <c r="O5994" i="1"/>
  <c r="O5995" i="1"/>
  <c r="O5996" i="1"/>
  <c r="O5997" i="1"/>
  <c r="O5998" i="1"/>
  <c r="O5999" i="1"/>
  <c r="O6000" i="1"/>
  <c r="O6001" i="1"/>
  <c r="O6002" i="1"/>
  <c r="O6003" i="1"/>
  <c r="Q6003" i="1" s="1"/>
  <c r="O6004" i="1"/>
  <c r="O6005" i="1"/>
  <c r="O6006" i="1"/>
  <c r="Q6006" i="1" s="1"/>
  <c r="O6007" i="1"/>
  <c r="O6008" i="1"/>
  <c r="O6009" i="1"/>
  <c r="O6010" i="1"/>
  <c r="O6011" i="1"/>
  <c r="O6012" i="1"/>
  <c r="O6013" i="1"/>
  <c r="O6014" i="1"/>
  <c r="O6015" i="1"/>
  <c r="O6016" i="1"/>
  <c r="Q6016" i="1" s="1"/>
  <c r="O6017" i="1"/>
  <c r="Q6017" i="1" s="1"/>
  <c r="O6018" i="1"/>
  <c r="O6019" i="1"/>
  <c r="O6020" i="1"/>
  <c r="Q6020" i="1" s="1"/>
  <c r="O6021" i="1"/>
  <c r="Q6021" i="1" s="1"/>
  <c r="O6022" i="1"/>
  <c r="O6023" i="1"/>
  <c r="O6024" i="1"/>
  <c r="O6025" i="1"/>
  <c r="O6026" i="1"/>
  <c r="O6027" i="1"/>
  <c r="O6028" i="1"/>
  <c r="O6029" i="1"/>
  <c r="O6030" i="1"/>
  <c r="Q6030" i="1" s="1"/>
  <c r="O6031" i="1"/>
  <c r="Q6031" i="1" s="1"/>
  <c r="O6032" i="1"/>
  <c r="O6033" i="1"/>
  <c r="Q6033" i="1" s="1"/>
  <c r="O6034" i="1"/>
  <c r="Q6034" i="1" s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Q6047" i="1" s="1"/>
  <c r="O6048" i="1"/>
  <c r="Q6048" i="1" s="1"/>
  <c r="O6049" i="1"/>
  <c r="O6050" i="1"/>
  <c r="O6051" i="1"/>
  <c r="O6052" i="1"/>
  <c r="O6053" i="1"/>
  <c r="O6054" i="1"/>
  <c r="O6055" i="1"/>
  <c r="O6056" i="1"/>
  <c r="O6057" i="1"/>
  <c r="O6058" i="1"/>
  <c r="O6059" i="1"/>
  <c r="Q6059" i="1" s="1"/>
  <c r="O6060" i="1"/>
  <c r="Q6060" i="1" s="1"/>
  <c r="O6061" i="1"/>
  <c r="O6062" i="1"/>
  <c r="Q6062" i="1" s="1"/>
  <c r="O6063" i="1"/>
  <c r="O6064" i="1"/>
  <c r="O6065" i="1"/>
  <c r="O6066" i="1"/>
  <c r="O6067" i="1"/>
  <c r="O6068" i="1"/>
  <c r="O6069" i="1"/>
  <c r="O6070" i="1"/>
  <c r="Q6070" i="1" s="1"/>
  <c r="O6071" i="1"/>
  <c r="O6072" i="1"/>
  <c r="O6073" i="1"/>
  <c r="Q6073" i="1" s="1"/>
  <c r="O6074" i="1"/>
  <c r="Q6074" i="1" s="1"/>
  <c r="O6075" i="1"/>
  <c r="O6076" i="1"/>
  <c r="Q6076" i="1" s="1"/>
  <c r="O6077" i="1"/>
  <c r="O6078" i="1"/>
  <c r="O6079" i="1"/>
  <c r="O6080" i="1"/>
  <c r="O6081" i="1"/>
  <c r="O6082" i="1"/>
  <c r="O6083" i="1"/>
  <c r="O6084" i="1"/>
  <c r="O6085" i="1"/>
  <c r="O6086" i="1"/>
  <c r="O6087" i="1"/>
  <c r="Q6087" i="1" s="1"/>
  <c r="O6088" i="1"/>
  <c r="O6089" i="1"/>
  <c r="Q6089" i="1" s="1"/>
  <c r="O6090" i="1"/>
  <c r="Q6090" i="1" s="1"/>
  <c r="O6091" i="1"/>
  <c r="Q6091" i="1" s="1"/>
  <c r="O6092" i="1"/>
  <c r="O6093" i="1"/>
  <c r="O6094" i="1"/>
  <c r="O6095" i="1"/>
  <c r="O6096" i="1"/>
  <c r="O6097" i="1"/>
  <c r="O6098" i="1"/>
  <c r="O6099" i="1"/>
  <c r="O6100" i="1"/>
  <c r="O6101" i="1"/>
  <c r="O6102" i="1"/>
  <c r="Q6102" i="1" s="1"/>
  <c r="O6103" i="1"/>
  <c r="Q6103" i="1" s="1"/>
  <c r="O6104" i="1"/>
  <c r="Q6104" i="1" s="1"/>
  <c r="O6105" i="1"/>
  <c r="O6106" i="1"/>
  <c r="O6107" i="1"/>
  <c r="O6108" i="1"/>
  <c r="O6109" i="1"/>
  <c r="O6110" i="1"/>
  <c r="O6111" i="1"/>
  <c r="O6112" i="1"/>
  <c r="O6113" i="1"/>
  <c r="O6114" i="1"/>
  <c r="O6115" i="1"/>
  <c r="Q6115" i="1" s="1"/>
  <c r="O6116" i="1"/>
  <c r="O6117" i="1"/>
  <c r="Q6117" i="1" s="1"/>
  <c r="O6118" i="1"/>
  <c r="O6119" i="1"/>
  <c r="Q6119" i="1" s="1"/>
  <c r="O6120" i="1"/>
  <c r="O6121" i="1"/>
  <c r="O6122" i="1"/>
  <c r="O6123" i="1"/>
  <c r="O6124" i="1"/>
  <c r="O6125" i="1"/>
  <c r="O6126" i="1"/>
  <c r="O6127" i="1"/>
  <c r="O6128" i="1"/>
  <c r="O6129" i="1"/>
  <c r="O6130" i="1"/>
  <c r="Q6130" i="1" s="1"/>
  <c r="O6131" i="1"/>
  <c r="Q6131" i="1" s="1"/>
  <c r="O6132" i="1"/>
  <c r="Q6132" i="1" s="1"/>
  <c r="O6133" i="1"/>
  <c r="Q6133" i="1" s="1"/>
  <c r="O6134" i="1"/>
  <c r="O6135" i="1"/>
  <c r="O6136" i="1"/>
  <c r="O6137" i="1"/>
  <c r="O6138" i="1"/>
  <c r="O6139" i="1"/>
  <c r="O6140" i="1"/>
  <c r="O6141" i="1"/>
  <c r="O6142" i="1"/>
  <c r="O6143" i="1"/>
  <c r="Q6143" i="1" s="1"/>
  <c r="O6144" i="1"/>
  <c r="Q6144" i="1" s="1"/>
  <c r="O6145" i="1"/>
  <c r="O6146" i="1"/>
  <c r="Q6146" i="1" s="1"/>
  <c r="O6147" i="1"/>
  <c r="O6148" i="1"/>
  <c r="O6149" i="1"/>
  <c r="O6150" i="1"/>
  <c r="O6151" i="1"/>
  <c r="O6152" i="1"/>
  <c r="O6153" i="1"/>
  <c r="O6154" i="1"/>
  <c r="O6155" i="1"/>
  <c r="O6156" i="1"/>
  <c r="Q6156" i="1" s="1"/>
  <c r="O6157" i="1"/>
  <c r="O6158" i="1"/>
  <c r="Q6158" i="1" s="1"/>
  <c r="O6159" i="1"/>
  <c r="Q6159" i="1" s="1"/>
  <c r="O6160" i="1"/>
  <c r="Q6160" i="1" s="1"/>
  <c r="O6161" i="1"/>
  <c r="Q6161" i="1" s="1"/>
  <c r="O6162" i="1"/>
  <c r="O6163" i="1"/>
  <c r="O6164" i="1"/>
  <c r="O6165" i="1"/>
  <c r="O6166" i="1"/>
  <c r="O6167" i="1"/>
  <c r="Q6167" i="1" s="1"/>
  <c r="O6168" i="1"/>
  <c r="Q6168" i="1" s="1"/>
  <c r="O6169" i="1"/>
  <c r="O6170" i="1"/>
  <c r="Q6170" i="1" s="1"/>
  <c r="O6171" i="1"/>
  <c r="Q6171" i="1" s="1"/>
  <c r="O6172" i="1"/>
  <c r="Q6172" i="1" s="1"/>
  <c r="O6173" i="1"/>
  <c r="O6174" i="1"/>
  <c r="Q6174" i="1" s="1"/>
  <c r="O6175" i="1"/>
  <c r="O6176" i="1"/>
  <c r="O6177" i="1"/>
  <c r="O6178" i="1"/>
  <c r="O6179" i="1"/>
  <c r="O6180" i="1"/>
  <c r="O6181" i="1"/>
  <c r="O6182" i="1"/>
  <c r="O6183" i="1"/>
  <c r="O6184" i="1"/>
  <c r="Q6184" i="1" s="1"/>
  <c r="O6185" i="1"/>
  <c r="Q6185" i="1" s="1"/>
  <c r="O6186" i="1"/>
  <c r="O6187" i="1"/>
  <c r="Q6187" i="1" s="1"/>
  <c r="O6188" i="1"/>
  <c r="Q6188" i="1" s="1"/>
  <c r="O6189" i="1"/>
  <c r="Q6189" i="1" s="1"/>
  <c r="O6190" i="1"/>
  <c r="O6191" i="1"/>
  <c r="O6192" i="1"/>
  <c r="O6193" i="1"/>
  <c r="O6194" i="1"/>
  <c r="O6195" i="1"/>
  <c r="O6196" i="1"/>
  <c r="O6197" i="1"/>
  <c r="O6198" i="1"/>
  <c r="Q6198" i="1" s="1"/>
  <c r="O6199" i="1"/>
  <c r="Q6199" i="1" s="1"/>
  <c r="O6200" i="1"/>
  <c r="Q6200" i="1" s="1"/>
  <c r="O6201" i="1"/>
  <c r="Q6201" i="1" s="1"/>
  <c r="O6202" i="1"/>
  <c r="Q6202" i="1" s="1"/>
  <c r="O6203" i="1"/>
  <c r="O6204" i="1"/>
  <c r="O6205" i="1"/>
  <c r="O6206" i="1"/>
  <c r="O6207" i="1"/>
  <c r="O6208" i="1"/>
  <c r="O6209" i="1"/>
  <c r="O6210" i="1"/>
  <c r="Q6210" i="1" s="1"/>
  <c r="O6211" i="1"/>
  <c r="O6212" i="1"/>
  <c r="O6213" i="1"/>
  <c r="O6214" i="1"/>
  <c r="Q6214" i="1" s="1"/>
  <c r="O6215" i="1"/>
  <c r="O6216" i="1"/>
  <c r="Q6216" i="1" s="1"/>
  <c r="O6217" i="1"/>
  <c r="Q6217" i="1" s="1"/>
  <c r="O6218" i="1"/>
  <c r="O6219" i="1"/>
  <c r="O6220" i="1"/>
  <c r="O6221" i="1"/>
  <c r="O6222" i="1"/>
  <c r="O6223" i="1"/>
  <c r="Q6223" i="1" s="1"/>
  <c r="O6224" i="1"/>
  <c r="O6225" i="1"/>
  <c r="O6226" i="1"/>
  <c r="Q6226" i="1" s="1"/>
  <c r="O6227" i="1"/>
  <c r="Q6227" i="1" s="1"/>
  <c r="O6228" i="1"/>
  <c r="Q6228" i="1" s="1"/>
  <c r="O6229" i="1"/>
  <c r="O6230" i="1"/>
  <c r="Q6230" i="1" s="1"/>
  <c r="O6231" i="1"/>
  <c r="Q6231" i="1" s="1"/>
  <c r="O6232" i="1"/>
  <c r="O6233" i="1"/>
  <c r="O6234" i="1"/>
  <c r="O6235" i="1"/>
  <c r="O6236" i="1"/>
  <c r="O6237" i="1"/>
  <c r="O6238" i="1"/>
  <c r="O6239" i="1"/>
  <c r="O6240" i="1"/>
  <c r="O6241" i="1"/>
  <c r="Q6241" i="1" s="1"/>
  <c r="O6242" i="1"/>
  <c r="O6243" i="1"/>
  <c r="O6244" i="1"/>
  <c r="Q6244" i="1" s="1"/>
  <c r="O6245" i="1"/>
  <c r="O6246" i="1"/>
  <c r="O6247" i="1"/>
  <c r="O6248" i="1"/>
  <c r="O6249" i="1"/>
  <c r="Q6249" i="1" s="1"/>
  <c r="O6250" i="1"/>
  <c r="O6251" i="1"/>
  <c r="O6252" i="1"/>
  <c r="Q6252" i="1" s="1"/>
  <c r="O6253" i="1"/>
  <c r="O6254" i="1"/>
  <c r="Q6254" i="1" s="1"/>
  <c r="O6255" i="1"/>
  <c r="Q6255" i="1" s="1"/>
  <c r="O6256" i="1"/>
  <c r="Q6256" i="1" s="1"/>
  <c r="O6257" i="1"/>
  <c r="Q6257" i="1" s="1"/>
  <c r="O6258" i="1"/>
  <c r="Q6258" i="1" s="1"/>
  <c r="O6259" i="1"/>
  <c r="O6260" i="1"/>
  <c r="O6261" i="1"/>
  <c r="O6262" i="1"/>
  <c r="O6263" i="1"/>
  <c r="O6264" i="1"/>
  <c r="O6265" i="1"/>
  <c r="O6266" i="1"/>
  <c r="O6267" i="1"/>
  <c r="O6268" i="1"/>
  <c r="Q6268" i="1" s="1"/>
  <c r="O6269" i="1"/>
  <c r="Q6269" i="1" s="1"/>
  <c r="O6270" i="1"/>
  <c r="Q6270" i="1" s="1"/>
  <c r="O6271" i="1"/>
  <c r="Q6271" i="1" s="1"/>
  <c r="O6272" i="1"/>
  <c r="O6273" i="1"/>
  <c r="O6274" i="1"/>
  <c r="O6275" i="1"/>
  <c r="O6276" i="1"/>
  <c r="O6277" i="1"/>
  <c r="O6278" i="1"/>
  <c r="O6279" i="1"/>
  <c r="Q6279" i="1" s="1"/>
  <c r="O6280" i="1"/>
  <c r="O6281" i="1"/>
  <c r="O6282" i="1"/>
  <c r="O6283" i="1"/>
  <c r="Q6283" i="1" s="1"/>
  <c r="O6284" i="1"/>
  <c r="Q6284" i="1" s="1"/>
  <c r="O6285" i="1"/>
  <c r="Q6285" i="1" s="1"/>
  <c r="O6286" i="1"/>
  <c r="Q6286" i="1" s="1"/>
  <c r="O6287" i="1"/>
  <c r="Q6287" i="1" s="1"/>
  <c r="O6288" i="1"/>
  <c r="O6289" i="1"/>
  <c r="O6290" i="1"/>
  <c r="O6291" i="1"/>
  <c r="O6292" i="1"/>
  <c r="O6293" i="1"/>
  <c r="Q6293" i="1" s="1"/>
  <c r="O6294" i="1"/>
  <c r="O6295" i="1"/>
  <c r="O6296" i="1"/>
  <c r="Q6296" i="1" s="1"/>
  <c r="O6297" i="1"/>
  <c r="Q6297" i="1" s="1"/>
  <c r="O6298" i="1"/>
  <c r="Q6298" i="1" s="1"/>
  <c r="O6299" i="1"/>
  <c r="Q6299" i="1" s="1"/>
  <c r="O6300" i="1"/>
  <c r="Q6300" i="1" s="1"/>
  <c r="O6301" i="1"/>
  <c r="Q6301" i="1" s="1"/>
  <c r="O6302" i="1"/>
  <c r="O6303" i="1"/>
  <c r="O6304" i="1"/>
  <c r="O6305" i="1"/>
  <c r="O6306" i="1"/>
  <c r="O6307" i="1"/>
  <c r="Q6307" i="1" s="1"/>
  <c r="O6308" i="1"/>
  <c r="Q6308" i="1" s="1"/>
  <c r="O6309" i="1"/>
  <c r="O6310" i="1"/>
  <c r="O6311" i="1"/>
  <c r="O6312" i="1"/>
  <c r="Q6312" i="1" s="1"/>
  <c r="O6313" i="1"/>
  <c r="O6314" i="1"/>
  <c r="Q6314" i="1" s="1"/>
  <c r="O6315" i="1"/>
  <c r="O6316" i="1"/>
  <c r="O6317" i="1"/>
  <c r="O6318" i="1"/>
  <c r="O6319" i="1"/>
  <c r="Q6319" i="1" s="1"/>
  <c r="O6320" i="1"/>
  <c r="O6321" i="1"/>
  <c r="O6322" i="1"/>
  <c r="O6323" i="1"/>
  <c r="O6324" i="1"/>
  <c r="O6325" i="1"/>
  <c r="Q6325" i="1" s="1"/>
  <c r="O6326" i="1"/>
  <c r="Q6326" i="1" s="1"/>
  <c r="O6327" i="1"/>
  <c r="Q6327" i="1" s="1"/>
  <c r="O6328" i="1"/>
  <c r="Q6328" i="1" s="1"/>
  <c r="O6329" i="1"/>
  <c r="O6330" i="1"/>
  <c r="O6331" i="1"/>
  <c r="O6332" i="1"/>
  <c r="O6333" i="1"/>
  <c r="O6334" i="1"/>
  <c r="O6335" i="1"/>
  <c r="Q6335" i="1" s="1"/>
  <c r="O6336" i="1"/>
  <c r="O6337" i="1"/>
  <c r="O6338" i="1"/>
  <c r="O6339" i="1"/>
  <c r="Q6339" i="1" s="1"/>
  <c r="O6340" i="1"/>
  <c r="Q6340" i="1" s="1"/>
  <c r="O6341" i="1"/>
  <c r="O6342" i="1"/>
  <c r="Q6342" i="1" s="1"/>
  <c r="O6343" i="1"/>
  <c r="Q6343" i="1" s="1"/>
  <c r="O6344" i="1"/>
  <c r="O6345" i="1"/>
  <c r="O6346" i="1"/>
  <c r="O6347" i="1"/>
  <c r="O6348" i="1"/>
  <c r="O6349" i="1"/>
  <c r="Q6349" i="1" s="1"/>
  <c r="O6350" i="1"/>
  <c r="O6351" i="1"/>
  <c r="O6352" i="1"/>
  <c r="Q6352" i="1" s="1"/>
  <c r="O6353" i="1"/>
  <c r="Q6353" i="1" s="1"/>
  <c r="O6354" i="1"/>
  <c r="Q6354" i="1" s="1"/>
  <c r="O6355" i="1"/>
  <c r="Q6355" i="1" s="1"/>
  <c r="O6356" i="1"/>
  <c r="Q6356" i="1" s="1"/>
  <c r="O6357" i="1"/>
  <c r="Q6357" i="1" s="1"/>
  <c r="O6358" i="1"/>
  <c r="O6359" i="1"/>
  <c r="O6360" i="1"/>
  <c r="O6361" i="1"/>
  <c r="Q6361" i="1" s="1"/>
  <c r="O6362" i="1"/>
  <c r="O6363" i="1"/>
  <c r="O6364" i="1"/>
  <c r="O6365" i="1"/>
  <c r="O6366" i="1"/>
  <c r="O6367" i="1"/>
  <c r="Q6367" i="1" s="1"/>
  <c r="O6368" i="1"/>
  <c r="Q6368" i="1" s="1"/>
  <c r="O6369" i="1"/>
  <c r="Q6369" i="1" s="1"/>
  <c r="O6370" i="1"/>
  <c r="Q6370" i="1" s="1"/>
  <c r="O6371" i="1"/>
  <c r="O6372" i="1"/>
  <c r="O6373" i="1"/>
  <c r="Q6373" i="1" s="1"/>
  <c r="O6374" i="1"/>
  <c r="O6375" i="1"/>
  <c r="O6376" i="1"/>
  <c r="O6377" i="1"/>
  <c r="O6378" i="1"/>
  <c r="O6379" i="1"/>
  <c r="O6380" i="1"/>
  <c r="O6381" i="1"/>
  <c r="Q6381" i="1" s="1"/>
  <c r="O6382" i="1"/>
  <c r="Q6382" i="1" s="1"/>
  <c r="O6383" i="1"/>
  <c r="O6384" i="1"/>
  <c r="Q6384" i="1" s="1"/>
  <c r="O6385" i="1"/>
  <c r="Q6385" i="1" s="1"/>
  <c r="O6386" i="1"/>
  <c r="O6387" i="1"/>
  <c r="O6388" i="1"/>
  <c r="O6389" i="1"/>
  <c r="Q6389" i="1" s="1"/>
  <c r="O6390" i="1"/>
  <c r="O6391" i="1"/>
  <c r="Q6391" i="1" s="1"/>
  <c r="O6392" i="1"/>
  <c r="O6393" i="1"/>
  <c r="O6394" i="1"/>
  <c r="O6395" i="1"/>
  <c r="Q6395" i="1" s="1"/>
  <c r="O6396" i="1"/>
  <c r="Q6396" i="1" s="1"/>
  <c r="O6397" i="1"/>
  <c r="O6398" i="1"/>
  <c r="Q6398" i="1" s="1"/>
  <c r="O6399" i="1"/>
  <c r="Q6399" i="1" s="1"/>
  <c r="O6400" i="1"/>
  <c r="O6401" i="1"/>
  <c r="O6402" i="1"/>
  <c r="O6403" i="1"/>
  <c r="O6404" i="1"/>
  <c r="O6405" i="1"/>
  <c r="O6406" i="1"/>
  <c r="O6407" i="1"/>
  <c r="O6408" i="1"/>
  <c r="Q6408" i="1" s="1"/>
  <c r="O6409" i="1"/>
  <c r="O6410" i="1"/>
  <c r="Q6410" i="1" s="1"/>
  <c r="O6411" i="1"/>
  <c r="Q6411" i="1" s="1"/>
  <c r="O6412" i="1"/>
  <c r="Q6412" i="1" s="1"/>
  <c r="O6413" i="1"/>
  <c r="Q6413" i="1" s="1"/>
  <c r="O6414" i="1"/>
  <c r="O6415" i="1"/>
  <c r="Q6415" i="1" s="1"/>
  <c r="O6416" i="1"/>
  <c r="O6417" i="1"/>
  <c r="O6418" i="1"/>
  <c r="O6419" i="1"/>
  <c r="O6420" i="1"/>
  <c r="O6421" i="1"/>
  <c r="O6422" i="1"/>
  <c r="Q6422" i="1" s="1"/>
  <c r="O6423" i="1"/>
  <c r="Q6423" i="1" s="1"/>
  <c r="O6424" i="1"/>
  <c r="Q6424" i="1" s="1"/>
  <c r="O6425" i="1"/>
  <c r="O6426" i="1"/>
  <c r="Q6426" i="1" s="1"/>
  <c r="O6427" i="1"/>
  <c r="O6428" i="1"/>
  <c r="O6429" i="1"/>
  <c r="O6430" i="1"/>
  <c r="O6431" i="1"/>
  <c r="O6432" i="1"/>
  <c r="O6433" i="1"/>
  <c r="Q6433" i="1" s="1"/>
  <c r="O6434" i="1"/>
  <c r="O6435" i="1"/>
  <c r="O6436" i="1"/>
  <c r="O6437" i="1"/>
  <c r="Q6437" i="1" s="1"/>
  <c r="O6438" i="1"/>
  <c r="Q6438" i="1" s="1"/>
  <c r="O6439" i="1"/>
  <c r="O6440" i="1"/>
  <c r="O6441" i="1"/>
  <c r="O6442" i="1"/>
  <c r="O6443" i="1"/>
  <c r="Q6443" i="1" s="1"/>
  <c r="O6444" i="1"/>
  <c r="O6445" i="1"/>
  <c r="O6446" i="1"/>
  <c r="O6447" i="1"/>
  <c r="Q6447" i="1" s="1"/>
  <c r="O6448" i="1"/>
  <c r="O6449" i="1"/>
  <c r="O6450" i="1"/>
  <c r="Q6450" i="1" s="1"/>
  <c r="O6451" i="1"/>
  <c r="Q6451" i="1" s="1"/>
  <c r="O6452" i="1"/>
  <c r="Q6452" i="1" s="1"/>
  <c r="O6453" i="1"/>
  <c r="Q6453" i="1" s="1"/>
  <c r="O6454" i="1"/>
  <c r="Q6454" i="1" s="1"/>
  <c r="O6455" i="1"/>
  <c r="Q6455" i="1" s="1"/>
  <c r="O6456" i="1"/>
  <c r="O6457" i="1"/>
  <c r="O6458" i="1"/>
  <c r="O6459" i="1"/>
  <c r="Q6459" i="1" s="1"/>
  <c r="O6460" i="1"/>
  <c r="O6461" i="1"/>
  <c r="Q6461" i="1" s="1"/>
  <c r="O6462" i="1"/>
  <c r="O6463" i="1"/>
  <c r="O6464" i="1"/>
  <c r="O6465" i="1"/>
  <c r="Q6465" i="1" s="1"/>
  <c r="O6466" i="1"/>
  <c r="Q6466" i="1" s="1"/>
  <c r="O6467" i="1"/>
  <c r="Q6467" i="1" s="1"/>
  <c r="O6468" i="1"/>
  <c r="Q6468" i="1" s="1"/>
  <c r="O6469" i="1"/>
  <c r="Q6469" i="1" s="1"/>
  <c r="O6470" i="1"/>
  <c r="O6471" i="1"/>
  <c r="O6472" i="1"/>
  <c r="O6473" i="1"/>
  <c r="O6474" i="1"/>
  <c r="O6475" i="1"/>
  <c r="O6476" i="1"/>
  <c r="O6477" i="1"/>
  <c r="O6478" i="1"/>
  <c r="O6479" i="1"/>
  <c r="Q6479" i="1" s="1"/>
  <c r="O6480" i="1"/>
  <c r="Q6480" i="1" s="1"/>
  <c r="O6481" i="1"/>
  <c r="O6482" i="1"/>
  <c r="Q6482" i="1" s="1"/>
  <c r="O6483" i="1"/>
  <c r="Q6483" i="1" s="1"/>
  <c r="O6484" i="1"/>
  <c r="O6485" i="1"/>
  <c r="Q6485" i="1" s="1"/>
  <c r="O6486" i="1"/>
  <c r="O6487" i="1"/>
  <c r="Q6487" i="1" s="1"/>
  <c r="O6488" i="1"/>
  <c r="O6489" i="1"/>
  <c r="O6490" i="1"/>
  <c r="O6491" i="1"/>
  <c r="O6492" i="1"/>
  <c r="O6493" i="1"/>
  <c r="Q6493" i="1" s="1"/>
  <c r="O6494" i="1"/>
  <c r="O6495" i="1"/>
  <c r="O6496" i="1"/>
  <c r="Q6496" i="1" s="1"/>
  <c r="O6497" i="1"/>
  <c r="Q6497" i="1" s="1"/>
  <c r="O6498" i="1"/>
  <c r="O6499" i="1"/>
  <c r="O6500" i="1"/>
  <c r="O6501" i="1"/>
  <c r="O6502" i="1"/>
  <c r="O6503" i="1"/>
  <c r="O6504" i="1"/>
  <c r="O6505" i="1"/>
  <c r="O6506" i="1"/>
  <c r="O6507" i="1"/>
  <c r="Q6507" i="1" s="1"/>
  <c r="O6508" i="1"/>
  <c r="Q6508" i="1" s="1"/>
  <c r="O6509" i="1"/>
  <c r="Q6509" i="1" s="1"/>
  <c r="O6510" i="1"/>
  <c r="Q6510" i="1" s="1"/>
  <c r="O6511" i="1"/>
  <c r="O6512" i="1"/>
  <c r="O6513" i="1"/>
  <c r="Q6513" i="1" s="1"/>
  <c r="O6514" i="1"/>
  <c r="O6515" i="1"/>
  <c r="O6516" i="1"/>
  <c r="O6517" i="1"/>
  <c r="O6518" i="1"/>
  <c r="O6519" i="1"/>
  <c r="O6520" i="1"/>
  <c r="Q6520" i="1" s="1"/>
  <c r="O6521" i="1"/>
  <c r="Q6521" i="1" s="1"/>
  <c r="O6522" i="1"/>
  <c r="Q6522" i="1" s="1"/>
  <c r="O6523" i="1"/>
  <c r="O6524" i="1"/>
  <c r="Q6524" i="1" s="1"/>
  <c r="O6525" i="1"/>
  <c r="Q6525" i="1" s="1"/>
  <c r="O6526" i="1"/>
  <c r="O6527" i="1"/>
  <c r="O6528" i="1"/>
  <c r="O6529" i="1"/>
  <c r="Q6529" i="1" s="1"/>
  <c r="O6530" i="1"/>
  <c r="O6531" i="1"/>
  <c r="Q6531" i="1" s="1"/>
  <c r="O6532" i="1"/>
  <c r="O6533" i="1"/>
  <c r="O6534" i="1"/>
  <c r="Q6534" i="1" s="1"/>
  <c r="O6535" i="1"/>
  <c r="Q6535" i="1" s="1"/>
  <c r="O6536" i="1"/>
  <c r="Q6536" i="1" s="1"/>
  <c r="O6537" i="1"/>
  <c r="Q6537" i="1" s="1"/>
  <c r="O6538" i="1"/>
  <c r="Q6538" i="1" s="1"/>
  <c r="O6539" i="1"/>
  <c r="O6540" i="1"/>
  <c r="O6541" i="1"/>
  <c r="Q6541" i="1" s="1"/>
  <c r="O6542" i="1"/>
  <c r="O6543" i="1"/>
  <c r="O6544" i="1"/>
  <c r="O6545" i="1"/>
  <c r="Q6545" i="1" s="1"/>
  <c r="O6546" i="1"/>
  <c r="Q6546" i="1" s="1"/>
  <c r="O6547" i="1"/>
  <c r="O6548" i="1"/>
  <c r="O6549" i="1"/>
  <c r="Q6549" i="1" s="1"/>
  <c r="O6550" i="1"/>
  <c r="Q6550" i="1" s="1"/>
  <c r="O6551" i="1"/>
  <c r="Q6551" i="1" s="1"/>
  <c r="O6552" i="1"/>
  <c r="Q6552" i="1" s="1"/>
  <c r="O6553" i="1"/>
  <c r="Q6553" i="1" s="1"/>
  <c r="O6554" i="1"/>
  <c r="O6555" i="1"/>
  <c r="O6556" i="1"/>
  <c r="O6557" i="1"/>
  <c r="O6558" i="1"/>
  <c r="O6559" i="1"/>
  <c r="O6560" i="1"/>
  <c r="O6561" i="1"/>
  <c r="O6562" i="1"/>
  <c r="Q6562" i="1" s="1"/>
  <c r="O6563" i="1"/>
  <c r="Q6563" i="1" s="1"/>
  <c r="O6564" i="1"/>
  <c r="Q6564" i="1" s="1"/>
  <c r="O6565" i="1"/>
  <c r="Q6565" i="1" s="1"/>
  <c r="O6566" i="1"/>
  <c r="Q6566" i="1" s="1"/>
  <c r="O6567" i="1"/>
  <c r="Q6567" i="1" s="1"/>
  <c r="O6568" i="1"/>
  <c r="O6569" i="1"/>
  <c r="O6570" i="1"/>
  <c r="O6571" i="1"/>
  <c r="O6572" i="1"/>
  <c r="O6573" i="1"/>
  <c r="O6574" i="1"/>
  <c r="O6575" i="1"/>
  <c r="O6576" i="1"/>
  <c r="O6577" i="1"/>
  <c r="Q6577" i="1" s="1"/>
  <c r="O6578" i="1"/>
  <c r="Q6578" i="1" s="1"/>
  <c r="O6579" i="1"/>
  <c r="O6580" i="1"/>
  <c r="O6581" i="1"/>
  <c r="Q6581" i="1" s="1"/>
  <c r="O6582" i="1"/>
  <c r="O6583" i="1"/>
  <c r="Q6583" i="1" s="1"/>
  <c r="O6584" i="1"/>
  <c r="O6585" i="1"/>
  <c r="O6586" i="1"/>
  <c r="O6587" i="1"/>
  <c r="Q6587" i="1" s="1"/>
  <c r="O6588" i="1"/>
  <c r="O6589" i="1"/>
  <c r="O6590" i="1"/>
  <c r="Q6590" i="1" s="1"/>
  <c r="O6591" i="1"/>
  <c r="Q6591" i="1" s="1"/>
  <c r="O6592" i="1"/>
  <c r="Q6592" i="1" s="1"/>
  <c r="O6593" i="1"/>
  <c r="Q6593" i="1" s="1"/>
  <c r="O6594" i="1"/>
  <c r="Q6594" i="1" s="1"/>
  <c r="O6595" i="1"/>
  <c r="O6596" i="1"/>
  <c r="O6597" i="1"/>
  <c r="O6598" i="1"/>
  <c r="O6599" i="1"/>
  <c r="O6600" i="1"/>
  <c r="O6601" i="1"/>
  <c r="Q6601" i="1" s="1"/>
  <c r="O6602" i="1"/>
  <c r="Q6602" i="1" s="1"/>
  <c r="O6603" i="1"/>
  <c r="O6604" i="1"/>
  <c r="O6605" i="1"/>
  <c r="Q6605" i="1" s="1"/>
  <c r="O6606" i="1"/>
  <c r="Q6606" i="1" s="1"/>
  <c r="O6607" i="1"/>
  <c r="Q6607" i="1" s="1"/>
  <c r="O6608" i="1"/>
  <c r="Q6608" i="1" s="1"/>
  <c r="O6609" i="1"/>
  <c r="Q6609" i="1" s="1"/>
  <c r="O6610" i="1"/>
  <c r="O6611" i="1"/>
  <c r="Q6611" i="1" s="1"/>
  <c r="O6612" i="1"/>
  <c r="O6613" i="1"/>
  <c r="Q6613" i="1" s="1"/>
  <c r="O6614" i="1"/>
  <c r="O6615" i="1"/>
  <c r="O6616" i="1"/>
  <c r="O6617" i="1"/>
  <c r="O6618" i="1"/>
  <c r="Q6618" i="1" s="1"/>
  <c r="O6619" i="1"/>
  <c r="Q6619" i="1" s="1"/>
  <c r="O6620" i="1"/>
  <c r="Q6620" i="1" s="1"/>
  <c r="O6621" i="1"/>
  <c r="Q6621" i="1" s="1"/>
  <c r="O6622" i="1"/>
  <c r="Q6622" i="1" s="1"/>
  <c r="O6623" i="1"/>
  <c r="O6624" i="1"/>
  <c r="O6625" i="1"/>
  <c r="Q6625" i="1" s="1"/>
  <c r="O6626" i="1"/>
  <c r="O6627" i="1"/>
  <c r="Q6627" i="1" s="1"/>
  <c r="O6628" i="1"/>
  <c r="O6629" i="1"/>
  <c r="Q6629" i="1" s="1"/>
  <c r="O6630" i="1"/>
  <c r="O6631" i="1"/>
  <c r="O6632" i="1"/>
  <c r="Q6632" i="1" s="1"/>
  <c r="O6633" i="1"/>
  <c r="Q6633" i="1" s="1"/>
  <c r="O6634" i="1"/>
  <c r="Q6634" i="1" s="1"/>
  <c r="O6635" i="1"/>
  <c r="Q6635" i="1" s="1"/>
  <c r="O6636" i="1"/>
  <c r="Q6636" i="1" s="1"/>
  <c r="O6637" i="1"/>
  <c r="O6638" i="1"/>
  <c r="O6639" i="1"/>
  <c r="Q6639" i="1" s="1"/>
  <c r="O6640" i="1"/>
  <c r="O6641" i="1"/>
  <c r="O6642" i="1"/>
  <c r="O6643" i="1"/>
  <c r="O6644" i="1"/>
  <c r="O6645" i="1"/>
  <c r="O6646" i="1"/>
  <c r="O6647" i="1"/>
  <c r="Q6647" i="1" s="1"/>
  <c r="O6648" i="1"/>
  <c r="Q6648" i="1" s="1"/>
  <c r="O6649" i="1"/>
  <c r="Q6649" i="1" s="1"/>
  <c r="O6650" i="1"/>
  <c r="Q6650" i="1" s="1"/>
  <c r="O6651" i="1"/>
  <c r="Q6651" i="1" s="1"/>
  <c r="O6652" i="1"/>
  <c r="O6653" i="1"/>
  <c r="O6654" i="1"/>
  <c r="O6655" i="1"/>
  <c r="Q6655" i="1" s="1"/>
  <c r="O6656" i="1"/>
  <c r="O6657" i="1"/>
  <c r="O6658" i="1"/>
  <c r="Q6658" i="1" s="1"/>
  <c r="O6659" i="1"/>
  <c r="O6660" i="1"/>
  <c r="O6661" i="1"/>
  <c r="Q6661" i="1" s="1"/>
  <c r="O6662" i="1"/>
  <c r="Q6662" i="1" s="1"/>
  <c r="O6663" i="1"/>
  <c r="Q6663" i="1" s="1"/>
  <c r="O6664" i="1"/>
  <c r="Q6664" i="1" s="1"/>
  <c r="O6665" i="1"/>
  <c r="Q6665" i="1" s="1"/>
  <c r="O6666" i="1"/>
  <c r="O6667" i="1"/>
  <c r="Q6667" i="1" s="1"/>
  <c r="O6668" i="1"/>
  <c r="O6669" i="1"/>
  <c r="O6670" i="1"/>
  <c r="Q6670" i="1" s="1"/>
  <c r="O6671" i="1"/>
  <c r="O6672" i="1"/>
  <c r="O6673" i="1"/>
  <c r="O6674" i="1"/>
  <c r="O6675" i="1"/>
  <c r="Q6675" i="1" s="1"/>
  <c r="O6676" i="1"/>
  <c r="Q6676" i="1" s="1"/>
  <c r="O6677" i="1"/>
  <c r="Q6677" i="1" s="1"/>
  <c r="O6678" i="1"/>
  <c r="Q6678" i="1" s="1"/>
  <c r="O6679" i="1"/>
  <c r="Q6679" i="1" s="1"/>
  <c r="O6680" i="1"/>
  <c r="O6681" i="1"/>
  <c r="O6682" i="1"/>
  <c r="O6683" i="1"/>
  <c r="Q6683" i="1" s="1"/>
  <c r="O6684" i="1"/>
  <c r="O6685" i="1"/>
  <c r="Q6685" i="1" s="1"/>
  <c r="O6686" i="1"/>
  <c r="O6687" i="1"/>
  <c r="O6688" i="1"/>
  <c r="O6689" i="1"/>
  <c r="Q6689" i="1" s="1"/>
  <c r="O6690" i="1"/>
  <c r="Q6690" i="1" s="1"/>
  <c r="O6691" i="1"/>
  <c r="Q6691" i="1" s="1"/>
  <c r="O6692" i="1"/>
  <c r="Q6692" i="1" s="1"/>
  <c r="O6693" i="1"/>
  <c r="Q6693" i="1" s="1"/>
  <c r="O6694" i="1"/>
  <c r="O6695" i="1"/>
  <c r="O6696" i="1"/>
  <c r="O6697" i="1"/>
  <c r="Q6697" i="1" s="1"/>
  <c r="O6698" i="1"/>
  <c r="O6699" i="1"/>
  <c r="Q6699" i="1" s="1"/>
  <c r="O6700" i="1"/>
  <c r="O6701" i="1"/>
  <c r="O6702" i="1"/>
  <c r="O6703" i="1"/>
  <c r="Q6703" i="1" s="1"/>
  <c r="O6704" i="1"/>
  <c r="Q6704" i="1" s="1"/>
  <c r="O6705" i="1"/>
  <c r="Q6705" i="1" s="1"/>
  <c r="O6706" i="1"/>
  <c r="Q6706" i="1" s="1"/>
  <c r="O6707" i="1"/>
  <c r="O6708" i="1"/>
  <c r="O6709" i="1"/>
  <c r="Q6709" i="1" s="1"/>
  <c r="O6710" i="1"/>
  <c r="O6711" i="1"/>
  <c r="O6712" i="1"/>
  <c r="O6713" i="1"/>
  <c r="Q6713" i="1" s="1"/>
  <c r="O6714" i="1"/>
  <c r="O6715" i="1"/>
  <c r="O6716" i="1"/>
  <c r="Q6716" i="1" s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Q5364" i="1"/>
  <c r="Q5370" i="1"/>
  <c r="Q5371" i="1"/>
  <c r="Q5377" i="1"/>
  <c r="Q5378" i="1"/>
  <c r="Q5384" i="1"/>
  <c r="Q5385" i="1"/>
  <c r="Q5391" i="1"/>
  <c r="Q5392" i="1"/>
  <c r="Q5398" i="1"/>
  <c r="Q5399" i="1"/>
  <c r="Q5403" i="1"/>
  <c r="Q5405" i="1"/>
  <c r="Q5406" i="1"/>
  <c r="Q5412" i="1"/>
  <c r="Q5413" i="1"/>
  <c r="Q5417" i="1"/>
  <c r="Q5419" i="1"/>
  <c r="Q5420" i="1"/>
  <c r="Q5426" i="1"/>
  <c r="Q5427" i="1"/>
  <c r="Q5431" i="1"/>
  <c r="Q5433" i="1"/>
  <c r="Q5434" i="1"/>
  <c r="Q5440" i="1"/>
  <c r="Q5441" i="1"/>
  <c r="Q5445" i="1"/>
  <c r="Q5448" i="1"/>
  <c r="Q5454" i="1"/>
  <c r="Q5455" i="1"/>
  <c r="Q5459" i="1"/>
  <c r="Q5461" i="1"/>
  <c r="Q5462" i="1"/>
  <c r="Q5468" i="1"/>
  <c r="Q5469" i="1"/>
  <c r="Q5473" i="1"/>
  <c r="Q5475" i="1"/>
  <c r="Q5476" i="1"/>
  <c r="Q5482" i="1"/>
  <c r="Q5483" i="1"/>
  <c r="Q5489" i="1"/>
  <c r="Q5490" i="1"/>
  <c r="Q5496" i="1"/>
  <c r="Q5497" i="1"/>
  <c r="Q5501" i="1"/>
  <c r="Q5504" i="1"/>
  <c r="Q5510" i="1"/>
  <c r="Q5511" i="1"/>
  <c r="Q5515" i="1"/>
  <c r="Q5517" i="1"/>
  <c r="Q5518" i="1"/>
  <c r="Q5524" i="1"/>
  <c r="Q5525" i="1"/>
  <c r="Q5529" i="1"/>
  <c r="Q5532" i="1"/>
  <c r="Q5538" i="1"/>
  <c r="Q5539" i="1"/>
  <c r="Q5544" i="1"/>
  <c r="Q5546" i="1"/>
  <c r="Q5553" i="1"/>
  <c r="Q5557" i="1"/>
  <c r="Q5558" i="1"/>
  <c r="Q5559" i="1"/>
  <c r="Q5560" i="1"/>
  <c r="Q5566" i="1"/>
  <c r="Q5567" i="1"/>
  <c r="Q5571" i="1"/>
  <c r="Q5580" i="1"/>
  <c r="Q5581" i="1"/>
  <c r="Q5585" i="1"/>
  <c r="Q5586" i="1"/>
  <c r="Q5587" i="1"/>
  <c r="Q5588" i="1"/>
  <c r="Q5595" i="1"/>
  <c r="Q5597" i="1"/>
  <c r="Q5600" i="1"/>
  <c r="Q5602" i="1"/>
  <c r="Q5609" i="1"/>
  <c r="Q5613" i="1"/>
  <c r="Q5616" i="1"/>
  <c r="Q5622" i="1"/>
  <c r="Q5623" i="1"/>
  <c r="Q5625" i="1"/>
  <c r="Q5627" i="1"/>
  <c r="Q5629" i="1"/>
  <c r="Q5630" i="1"/>
  <c r="Q5636" i="1"/>
  <c r="Q5637" i="1"/>
  <c r="Q5641" i="1"/>
  <c r="Q5644" i="1"/>
  <c r="Q5651" i="1"/>
  <c r="Q5656" i="1"/>
  <c r="Q5657" i="1"/>
  <c r="Q5658" i="1"/>
  <c r="Q5664" i="1"/>
  <c r="Q5665" i="1"/>
  <c r="Q5669" i="1"/>
  <c r="Q5678" i="1"/>
  <c r="Q5679" i="1"/>
  <c r="Q5686" i="1"/>
  <c r="Q5693" i="1"/>
  <c r="Q5695" i="1"/>
  <c r="Q5697" i="1"/>
  <c r="Q5698" i="1"/>
  <c r="Q5699" i="1"/>
  <c r="Q5700" i="1"/>
  <c r="Q5707" i="1"/>
  <c r="Q5711" i="1"/>
  <c r="Q5714" i="1"/>
  <c r="Q5720" i="1"/>
  <c r="Q5721" i="1"/>
  <c r="Q5727" i="1"/>
  <c r="Q5728" i="1"/>
  <c r="Q5734" i="1"/>
  <c r="Q5735" i="1"/>
  <c r="Q5737" i="1"/>
  <c r="Q5739" i="1"/>
  <c r="Q5742" i="1"/>
  <c r="Q5749" i="1"/>
  <c r="Q5753" i="1"/>
  <c r="Q5755" i="1"/>
  <c r="Q5756" i="1"/>
  <c r="Q5762" i="1"/>
  <c r="Q5763" i="1"/>
  <c r="Q5767" i="1"/>
  <c r="Q5769" i="1"/>
  <c r="Q5776" i="1"/>
  <c r="Q5777" i="1"/>
  <c r="Q5784" i="1"/>
  <c r="Q5789" i="1"/>
  <c r="Q5791" i="1"/>
  <c r="Q5797" i="1"/>
  <c r="Q5798" i="1"/>
  <c r="Q5805" i="1"/>
  <c r="Q5809" i="1"/>
  <c r="Q5811" i="1"/>
  <c r="Q5812" i="1"/>
  <c r="Q5818" i="1"/>
  <c r="Q5819" i="1"/>
  <c r="Q5825" i="1"/>
  <c r="Q5826" i="1"/>
  <c r="Q5832" i="1"/>
  <c r="Q5833" i="1"/>
  <c r="Q5835" i="1"/>
  <c r="Q5837" i="1"/>
  <c r="Q5840" i="1"/>
  <c r="Q5847" i="1"/>
  <c r="Q5852" i="1"/>
  <c r="Q5854" i="1"/>
  <c r="Q5860" i="1"/>
  <c r="Q5861" i="1"/>
  <c r="Q5874" i="1"/>
  <c r="Q5875" i="1"/>
  <c r="Q5877" i="1"/>
  <c r="Q5879" i="1"/>
  <c r="Q5881" i="1"/>
  <c r="Q5882" i="1"/>
  <c r="Q5887" i="1"/>
  <c r="Q5889" i="1"/>
  <c r="Q5891" i="1"/>
  <c r="Q5894" i="1"/>
  <c r="Q5896" i="1"/>
  <c r="Q5901" i="1"/>
  <c r="Q5903" i="1"/>
  <c r="Q5907" i="1"/>
  <c r="Q5909" i="1"/>
  <c r="Q5910" i="1"/>
  <c r="Q5916" i="1"/>
  <c r="Q5917" i="1"/>
  <c r="Q5923" i="1"/>
  <c r="Q5924" i="1"/>
  <c r="Q5930" i="1"/>
  <c r="Q5931" i="1"/>
  <c r="Q5935" i="1"/>
  <c r="Q5938" i="1"/>
  <c r="Q5945" i="1"/>
  <c r="Q5949" i="1"/>
  <c r="Q5952" i="1"/>
  <c r="Q5958" i="1"/>
  <c r="Q5959" i="1"/>
  <c r="Q5972" i="1"/>
  <c r="Q5973" i="1"/>
  <c r="Q5975" i="1"/>
  <c r="Q5977" i="1"/>
  <c r="Q5978" i="1"/>
  <c r="Q5979" i="1"/>
  <c r="Q5980" i="1"/>
  <c r="Q5985" i="1"/>
  <c r="Q5987" i="1"/>
  <c r="Q5991" i="1"/>
  <c r="Q5993" i="1"/>
  <c r="Q5994" i="1"/>
  <c r="Q5999" i="1"/>
  <c r="Q6001" i="1"/>
  <c r="Q6005" i="1"/>
  <c r="Q6007" i="1"/>
  <c r="Q6008" i="1"/>
  <c r="Q6014" i="1"/>
  <c r="Q6015" i="1"/>
  <c r="Q6019" i="1"/>
  <c r="Q6022" i="1"/>
  <c r="Q6028" i="1"/>
  <c r="Q6029" i="1"/>
  <c r="Q6036" i="1"/>
  <c r="Q6043" i="1"/>
  <c r="Q6049" i="1"/>
  <c r="Q6050" i="1"/>
  <c r="Q6056" i="1"/>
  <c r="Q6057" i="1"/>
  <c r="Q6061" i="1"/>
  <c r="Q6063" i="1"/>
  <c r="Q6071" i="1"/>
  <c r="Q6075" i="1"/>
  <c r="Q6077" i="1"/>
  <c r="Q6078" i="1"/>
  <c r="Q6083" i="1"/>
  <c r="Q6085" i="1"/>
  <c r="Q6092" i="1"/>
  <c r="Q6097" i="1"/>
  <c r="Q6099" i="1"/>
  <c r="Q6105" i="1"/>
  <c r="Q6106" i="1"/>
  <c r="Q6112" i="1"/>
  <c r="Q6113" i="1"/>
  <c r="Q6120" i="1"/>
  <c r="Q6126" i="1"/>
  <c r="Q6127" i="1"/>
  <c r="Q6129" i="1"/>
  <c r="Q6134" i="1"/>
  <c r="Q6141" i="1"/>
  <c r="Q6145" i="1"/>
  <c r="Q6147" i="1"/>
  <c r="Q6148" i="1"/>
  <c r="Q6154" i="1"/>
  <c r="Q6155" i="1"/>
  <c r="Q6169" i="1"/>
  <c r="Q6173" i="1"/>
  <c r="Q6175" i="1"/>
  <c r="Q6176" i="1"/>
  <c r="Q6181" i="1"/>
  <c r="Q6183" i="1"/>
  <c r="Q6190" i="1"/>
  <c r="Q6195" i="1"/>
  <c r="Q6197" i="1"/>
  <c r="Q6203" i="1"/>
  <c r="Q6204" i="1"/>
  <c r="Q6211" i="1"/>
  <c r="Q6213" i="1"/>
  <c r="Q6215" i="1"/>
  <c r="Q6218" i="1"/>
  <c r="Q6224" i="1"/>
  <c r="Q6225" i="1"/>
  <c r="Q6229" i="1"/>
  <c r="Q6232" i="1"/>
  <c r="Q6239" i="1"/>
  <c r="Q6243" i="1"/>
  <c r="Q6245" i="1"/>
  <c r="Q6246" i="1"/>
  <c r="Q6253" i="1"/>
  <c r="Q6259" i="1"/>
  <c r="Q6266" i="1"/>
  <c r="Q6267" i="1"/>
  <c r="Q6272" i="1"/>
  <c r="Q6273" i="1"/>
  <c r="Q6274" i="1"/>
  <c r="Q6281" i="1"/>
  <c r="Q6288" i="1"/>
  <c r="Q6295" i="1"/>
  <c r="Q6302" i="1"/>
  <c r="Q6309" i="1"/>
  <c r="Q6311" i="1"/>
  <c r="Q6313" i="1"/>
  <c r="Q6315" i="1"/>
  <c r="Q6316" i="1"/>
  <c r="Q6322" i="1"/>
  <c r="Q6323" i="1"/>
  <c r="Q6330" i="1"/>
  <c r="Q6337" i="1"/>
  <c r="Q6341" i="1"/>
  <c r="Q6344" i="1"/>
  <c r="Q6350" i="1"/>
  <c r="Q6351" i="1"/>
  <c r="Q6364" i="1"/>
  <c r="Q6365" i="1"/>
  <c r="Q6371" i="1"/>
  <c r="Q6372" i="1"/>
  <c r="Q6377" i="1"/>
  <c r="Q6379" i="1"/>
  <c r="Q6383" i="1"/>
  <c r="Q6386" i="1"/>
  <c r="Q6393" i="1"/>
  <c r="Q6397" i="1"/>
  <c r="Q6400" i="1"/>
  <c r="Q6406" i="1"/>
  <c r="Q6407" i="1"/>
  <c r="Q6409" i="1"/>
  <c r="Q6414" i="1"/>
  <c r="Q6420" i="1"/>
  <c r="Q6421" i="1"/>
  <c r="Q6425" i="1"/>
  <c r="Q6427" i="1"/>
  <c r="Q6428" i="1"/>
  <c r="Q6435" i="1"/>
  <c r="Q6439" i="1"/>
  <c r="Q6440" i="1"/>
  <c r="Q6441" i="1"/>
  <c r="Q6442" i="1"/>
  <c r="Q6448" i="1"/>
  <c r="Q6449" i="1"/>
  <c r="Q6462" i="1"/>
  <c r="Q6463" i="1"/>
  <c r="Q6470" i="1"/>
  <c r="Q6475" i="1"/>
  <c r="Q6477" i="1"/>
  <c r="Q6481" i="1"/>
  <c r="Q6484" i="1"/>
  <c r="Q6489" i="1"/>
  <c r="Q6491" i="1"/>
  <c r="Q6495" i="1"/>
  <c r="Q6498" i="1"/>
  <c r="Q6504" i="1"/>
  <c r="Q6505" i="1"/>
  <c r="Q6511" i="1"/>
  <c r="Q6512" i="1"/>
  <c r="Q6518" i="1"/>
  <c r="Q6519" i="1"/>
  <c r="Q6523" i="1"/>
  <c r="Q6526" i="1"/>
  <c r="Q6533" i="1"/>
  <c r="Q6539" i="1"/>
  <c r="Q6540" i="1"/>
  <c r="Q6547" i="1"/>
  <c r="Q6560" i="1"/>
  <c r="Q6561" i="1"/>
  <c r="Q6568" i="1"/>
  <c r="Q6573" i="1"/>
  <c r="Q6575" i="1"/>
  <c r="Q6579" i="1"/>
  <c r="Q6580" i="1"/>
  <c r="Q6582" i="1"/>
  <c r="Q6589" i="1"/>
  <c r="Q6595" i="1"/>
  <c r="Q6596" i="1"/>
  <c r="Q6603" i="1"/>
  <c r="Q6610" i="1"/>
  <c r="Q6616" i="1"/>
  <c r="Q6617" i="1"/>
  <c r="Q6624" i="1"/>
  <c r="Q6631" i="1"/>
  <c r="Q6637" i="1"/>
  <c r="Q6638" i="1"/>
  <c r="Q6644" i="1"/>
  <c r="Q6645" i="1"/>
  <c r="Q6659" i="1"/>
  <c r="Q6666" i="1"/>
  <c r="Q6671" i="1"/>
  <c r="Q6673" i="1"/>
  <c r="Q6680" i="1"/>
  <c r="Q6687" i="1"/>
  <c r="Q6694" i="1"/>
  <c r="Q6700" i="1"/>
  <c r="Q6701" i="1"/>
  <c r="Q6707" i="1"/>
  <c r="Q6708" i="1"/>
  <c r="Q6714" i="1"/>
  <c r="Q6715" i="1"/>
  <c r="D6716" i="1"/>
  <c r="C6716" i="1"/>
  <c r="D6715" i="1"/>
  <c r="C6715" i="1"/>
  <c r="D6714" i="1"/>
  <c r="C6714" i="1"/>
  <c r="D6713" i="1"/>
  <c r="C6713" i="1"/>
  <c r="Q6712" i="1"/>
  <c r="D6712" i="1"/>
  <c r="C6712" i="1"/>
  <c r="Q6711" i="1"/>
  <c r="D6711" i="1"/>
  <c r="C6711" i="1"/>
  <c r="Q6710" i="1"/>
  <c r="D6710" i="1"/>
  <c r="C6710" i="1"/>
  <c r="D6709" i="1"/>
  <c r="C6709" i="1"/>
  <c r="D6708" i="1"/>
  <c r="C6708" i="1"/>
  <c r="D6707" i="1"/>
  <c r="C6707" i="1"/>
  <c r="D6706" i="1"/>
  <c r="C6706" i="1"/>
  <c r="D6705" i="1"/>
  <c r="C6705" i="1"/>
  <c r="D6704" i="1"/>
  <c r="C6704" i="1"/>
  <c r="D6703" i="1"/>
  <c r="C6703" i="1"/>
  <c r="Q6702" i="1"/>
  <c r="D6702" i="1"/>
  <c r="C6702" i="1"/>
  <c r="D6701" i="1"/>
  <c r="C6701" i="1"/>
  <c r="D6700" i="1"/>
  <c r="C6700" i="1"/>
  <c r="D6699" i="1"/>
  <c r="C6699" i="1"/>
  <c r="Q6698" i="1"/>
  <c r="D6698" i="1"/>
  <c r="C6698" i="1"/>
  <c r="D6697" i="1"/>
  <c r="C6697" i="1"/>
  <c r="Q6696" i="1"/>
  <c r="D6696" i="1"/>
  <c r="C6696" i="1"/>
  <c r="Q6695" i="1"/>
  <c r="D6695" i="1"/>
  <c r="C6695" i="1"/>
  <c r="D6694" i="1"/>
  <c r="C6694" i="1"/>
  <c r="D6693" i="1"/>
  <c r="C6693" i="1"/>
  <c r="D6692" i="1"/>
  <c r="C6692" i="1"/>
  <c r="D6691" i="1"/>
  <c r="C6691" i="1"/>
  <c r="D6690" i="1"/>
  <c r="C6690" i="1"/>
  <c r="D6689" i="1"/>
  <c r="C6689" i="1"/>
  <c r="Q6688" i="1"/>
  <c r="D6688" i="1"/>
  <c r="C6688" i="1"/>
  <c r="D6687" i="1"/>
  <c r="C6687" i="1"/>
  <c r="Q6686" i="1"/>
  <c r="D6686" i="1"/>
  <c r="C6686" i="1"/>
  <c r="D6685" i="1"/>
  <c r="C6685" i="1"/>
  <c r="Q6684" i="1"/>
  <c r="D6684" i="1"/>
  <c r="C6684" i="1"/>
  <c r="D6683" i="1"/>
  <c r="C6683" i="1"/>
  <c r="Q6682" i="1"/>
  <c r="D6682" i="1"/>
  <c r="C6682" i="1"/>
  <c r="Q6681" i="1"/>
  <c r="D6681" i="1"/>
  <c r="C6681" i="1"/>
  <c r="D6680" i="1"/>
  <c r="C6680" i="1"/>
  <c r="D6679" i="1"/>
  <c r="C6679" i="1"/>
  <c r="D6678" i="1"/>
  <c r="C6678" i="1"/>
  <c r="D6677" i="1"/>
  <c r="C6677" i="1"/>
  <c r="D6676" i="1"/>
  <c r="C6676" i="1"/>
  <c r="D6675" i="1"/>
  <c r="C6675" i="1"/>
  <c r="Q6674" i="1"/>
  <c r="D6674" i="1"/>
  <c r="C6674" i="1"/>
  <c r="D6673" i="1"/>
  <c r="C6673" i="1"/>
  <c r="Q6672" i="1"/>
  <c r="D6672" i="1"/>
  <c r="C6672" i="1"/>
  <c r="D6671" i="1"/>
  <c r="C6671" i="1"/>
  <c r="D6670" i="1"/>
  <c r="C6670" i="1"/>
  <c r="Q6669" i="1"/>
  <c r="D6669" i="1"/>
  <c r="C6669" i="1"/>
  <c r="Q6668" i="1"/>
  <c r="D6668" i="1"/>
  <c r="C6668" i="1"/>
  <c r="D6667" i="1"/>
  <c r="C6667" i="1"/>
  <c r="D6666" i="1"/>
  <c r="C6666" i="1"/>
  <c r="D6665" i="1"/>
  <c r="C6665" i="1"/>
  <c r="D6664" i="1"/>
  <c r="C6664" i="1"/>
  <c r="D6663" i="1"/>
  <c r="C6663" i="1"/>
  <c r="D6662" i="1"/>
  <c r="C6662" i="1"/>
  <c r="D6661" i="1"/>
  <c r="C6661" i="1"/>
  <c r="Q6660" i="1"/>
  <c r="D6660" i="1"/>
  <c r="C6660" i="1"/>
  <c r="D6659" i="1"/>
  <c r="C6659" i="1"/>
  <c r="D6658" i="1"/>
  <c r="C6658" i="1"/>
  <c r="Q6657" i="1"/>
  <c r="D6657" i="1"/>
  <c r="C6657" i="1"/>
  <c r="Q6656" i="1"/>
  <c r="D6656" i="1"/>
  <c r="C6656" i="1"/>
  <c r="D6655" i="1"/>
  <c r="C6655" i="1"/>
  <c r="Q6654" i="1"/>
  <c r="D6654" i="1"/>
  <c r="C6654" i="1"/>
  <c r="Q6653" i="1"/>
  <c r="D6653" i="1"/>
  <c r="C6653" i="1"/>
  <c r="Q6652" i="1"/>
  <c r="D6652" i="1"/>
  <c r="C6652" i="1"/>
  <c r="D6651" i="1"/>
  <c r="C6651" i="1"/>
  <c r="D6650" i="1"/>
  <c r="C6650" i="1"/>
  <c r="D6649" i="1"/>
  <c r="C6649" i="1"/>
  <c r="D6648" i="1"/>
  <c r="C6648" i="1"/>
  <c r="D6647" i="1"/>
  <c r="C6647" i="1"/>
  <c r="Q6646" i="1"/>
  <c r="D6646" i="1"/>
  <c r="C6646" i="1"/>
  <c r="D6645" i="1"/>
  <c r="C6645" i="1"/>
  <c r="D6644" i="1"/>
  <c r="C6644" i="1"/>
  <c r="Q6643" i="1"/>
  <c r="D6643" i="1"/>
  <c r="C6643" i="1"/>
  <c r="Q6642" i="1"/>
  <c r="D6642" i="1"/>
  <c r="C6642" i="1"/>
  <c r="Q6641" i="1"/>
  <c r="D6641" i="1"/>
  <c r="C6641" i="1"/>
  <c r="Q6640" i="1"/>
  <c r="D6640" i="1"/>
  <c r="C6640" i="1"/>
  <c r="D6639" i="1"/>
  <c r="C6639" i="1"/>
  <c r="D6638" i="1"/>
  <c r="C6638" i="1"/>
  <c r="D6637" i="1"/>
  <c r="C6637" i="1"/>
  <c r="D6636" i="1"/>
  <c r="C6636" i="1"/>
  <c r="D6635" i="1"/>
  <c r="C6635" i="1"/>
  <c r="D6634" i="1"/>
  <c r="C6634" i="1"/>
  <c r="D6633" i="1"/>
  <c r="C6633" i="1"/>
  <c r="D6632" i="1"/>
  <c r="C6632" i="1"/>
  <c r="D6631" i="1"/>
  <c r="C6631" i="1"/>
  <c r="Q6630" i="1"/>
  <c r="D6630" i="1"/>
  <c r="C6630" i="1"/>
  <c r="D6629" i="1"/>
  <c r="C6629" i="1"/>
  <c r="Q6628" i="1"/>
  <c r="D6628" i="1"/>
  <c r="C6628" i="1"/>
  <c r="D6627" i="1"/>
  <c r="C6627" i="1"/>
  <c r="Q6626" i="1"/>
  <c r="D6626" i="1"/>
  <c r="C6626" i="1"/>
  <c r="D6625" i="1"/>
  <c r="C6625" i="1"/>
  <c r="D6624" i="1"/>
  <c r="C6624" i="1"/>
  <c r="Q6623" i="1"/>
  <c r="D6623" i="1"/>
  <c r="C6623" i="1"/>
  <c r="D6622" i="1"/>
  <c r="C6622" i="1"/>
  <c r="D6621" i="1"/>
  <c r="C6621" i="1"/>
  <c r="D6620" i="1"/>
  <c r="C6620" i="1"/>
  <c r="D6619" i="1"/>
  <c r="C6619" i="1"/>
  <c r="D6618" i="1"/>
  <c r="C6618" i="1"/>
  <c r="D6617" i="1"/>
  <c r="C6617" i="1"/>
  <c r="D6616" i="1"/>
  <c r="C6616" i="1"/>
  <c r="Q6615" i="1"/>
  <c r="D6615" i="1"/>
  <c r="C6615" i="1"/>
  <c r="Q6614" i="1"/>
  <c r="D6614" i="1"/>
  <c r="C6614" i="1"/>
  <c r="D6613" i="1"/>
  <c r="C6613" i="1"/>
  <c r="Q6612" i="1"/>
  <c r="D6612" i="1"/>
  <c r="C6612" i="1"/>
  <c r="D6611" i="1"/>
  <c r="C6611" i="1"/>
  <c r="D6610" i="1"/>
  <c r="C6610" i="1"/>
  <c r="D6609" i="1"/>
  <c r="C6609" i="1"/>
  <c r="D6608" i="1"/>
  <c r="C6608" i="1"/>
  <c r="D6607" i="1"/>
  <c r="C6607" i="1"/>
  <c r="D6606" i="1"/>
  <c r="C6606" i="1"/>
  <c r="D6605" i="1"/>
  <c r="C6605" i="1"/>
  <c r="Q6604" i="1"/>
  <c r="D6604" i="1"/>
  <c r="C6604" i="1"/>
  <c r="D6603" i="1"/>
  <c r="C6603" i="1"/>
  <c r="D6602" i="1"/>
  <c r="C6602" i="1"/>
  <c r="D6601" i="1"/>
  <c r="C6601" i="1"/>
  <c r="Q6600" i="1"/>
  <c r="D6600" i="1"/>
  <c r="C6600" i="1"/>
  <c r="Q6599" i="1"/>
  <c r="D6599" i="1"/>
  <c r="C6599" i="1"/>
  <c r="Q6598" i="1"/>
  <c r="D6598" i="1"/>
  <c r="C6598" i="1"/>
  <c r="Q6597" i="1"/>
  <c r="D6597" i="1"/>
  <c r="C6597" i="1"/>
  <c r="D6596" i="1"/>
  <c r="C6596" i="1"/>
  <c r="D6595" i="1"/>
  <c r="C6595" i="1"/>
  <c r="D6594" i="1"/>
  <c r="C6594" i="1"/>
  <c r="D6593" i="1"/>
  <c r="C6593" i="1"/>
  <c r="D6592" i="1"/>
  <c r="C6592" i="1"/>
  <c r="D6591" i="1"/>
  <c r="C6591" i="1"/>
  <c r="D6590" i="1"/>
  <c r="C6590" i="1"/>
  <c r="D6589" i="1"/>
  <c r="C6589" i="1"/>
  <c r="Q6588" i="1"/>
  <c r="D6588" i="1"/>
  <c r="C6588" i="1"/>
  <c r="D6587" i="1"/>
  <c r="C6587" i="1"/>
  <c r="Q6586" i="1"/>
  <c r="D6586" i="1"/>
  <c r="C6586" i="1"/>
  <c r="Q6585" i="1"/>
  <c r="D6585" i="1"/>
  <c r="C6585" i="1"/>
  <c r="Q6584" i="1"/>
  <c r="D6584" i="1"/>
  <c r="C6584" i="1"/>
  <c r="D6583" i="1"/>
  <c r="C6583" i="1"/>
  <c r="D6582" i="1"/>
  <c r="C6582" i="1"/>
  <c r="D6581" i="1"/>
  <c r="C6581" i="1"/>
  <c r="D6580" i="1"/>
  <c r="C6580" i="1"/>
  <c r="D6579" i="1"/>
  <c r="C6579" i="1"/>
  <c r="D6578" i="1"/>
  <c r="C6578" i="1"/>
  <c r="D6577" i="1"/>
  <c r="C6577" i="1"/>
  <c r="Q6576" i="1"/>
  <c r="D6576" i="1"/>
  <c r="C6576" i="1"/>
  <c r="D6575" i="1"/>
  <c r="C6575" i="1"/>
  <c r="Q6574" i="1"/>
  <c r="D6574" i="1"/>
  <c r="C6574" i="1"/>
  <c r="D6573" i="1"/>
  <c r="C6573" i="1"/>
  <c r="Q6572" i="1"/>
  <c r="D6572" i="1"/>
  <c r="C6572" i="1"/>
  <c r="Q6571" i="1"/>
  <c r="D6571" i="1"/>
  <c r="C6571" i="1"/>
  <c r="Q6570" i="1"/>
  <c r="D6570" i="1"/>
  <c r="C6570" i="1"/>
  <c r="Q6569" i="1"/>
  <c r="D6569" i="1"/>
  <c r="C6569" i="1"/>
  <c r="D6568" i="1"/>
  <c r="C6568" i="1"/>
  <c r="D6567" i="1"/>
  <c r="C6567" i="1"/>
  <c r="D6566" i="1"/>
  <c r="C6566" i="1"/>
  <c r="D6565" i="1"/>
  <c r="C6565" i="1"/>
  <c r="D6564" i="1"/>
  <c r="C6564" i="1"/>
  <c r="D6563" i="1"/>
  <c r="C6563" i="1"/>
  <c r="D6562" i="1"/>
  <c r="C6562" i="1"/>
  <c r="D6561" i="1"/>
  <c r="C6561" i="1"/>
  <c r="D6560" i="1"/>
  <c r="C6560" i="1"/>
  <c r="Q6559" i="1"/>
  <c r="D6559" i="1"/>
  <c r="C6559" i="1"/>
  <c r="Q6558" i="1"/>
  <c r="D6558" i="1"/>
  <c r="C6558" i="1"/>
  <c r="Q6557" i="1"/>
  <c r="D6557" i="1"/>
  <c r="C6557" i="1"/>
  <c r="Q6556" i="1"/>
  <c r="D6556" i="1"/>
  <c r="C6556" i="1"/>
  <c r="Q6555" i="1"/>
  <c r="D6555" i="1"/>
  <c r="C6555" i="1"/>
  <c r="Q6554" i="1"/>
  <c r="D6554" i="1"/>
  <c r="C6554" i="1"/>
  <c r="D6553" i="1"/>
  <c r="C6553" i="1"/>
  <c r="D6552" i="1"/>
  <c r="C6552" i="1"/>
  <c r="D6551" i="1"/>
  <c r="C6551" i="1"/>
  <c r="D6550" i="1"/>
  <c r="C6550" i="1"/>
  <c r="D6549" i="1"/>
  <c r="C6549" i="1"/>
  <c r="Q6548" i="1"/>
  <c r="D6548" i="1"/>
  <c r="C6548" i="1"/>
  <c r="D6547" i="1"/>
  <c r="C6547" i="1"/>
  <c r="D6546" i="1"/>
  <c r="C6546" i="1"/>
  <c r="D6545" i="1"/>
  <c r="C6545" i="1"/>
  <c r="Q6544" i="1"/>
  <c r="D6544" i="1"/>
  <c r="C6544" i="1"/>
  <c r="Q6543" i="1"/>
  <c r="D6543" i="1"/>
  <c r="C6543" i="1"/>
  <c r="Q6542" i="1"/>
  <c r="D6542" i="1"/>
  <c r="C6542" i="1"/>
  <c r="D6541" i="1"/>
  <c r="C6541" i="1"/>
  <c r="D6540" i="1"/>
  <c r="C6540" i="1"/>
  <c r="D6539" i="1"/>
  <c r="C6539" i="1"/>
  <c r="D6538" i="1"/>
  <c r="C6538" i="1"/>
  <c r="D6537" i="1"/>
  <c r="C6537" i="1"/>
  <c r="D6536" i="1"/>
  <c r="C6536" i="1"/>
  <c r="D6535" i="1"/>
  <c r="C6535" i="1"/>
  <c r="D6534" i="1"/>
  <c r="C6534" i="1"/>
  <c r="D6533" i="1"/>
  <c r="C6533" i="1"/>
  <c r="Q6532" i="1"/>
  <c r="D6532" i="1"/>
  <c r="C6532" i="1"/>
  <c r="D6531" i="1"/>
  <c r="C6531" i="1"/>
  <c r="Q6530" i="1"/>
  <c r="D6530" i="1"/>
  <c r="C6530" i="1"/>
  <c r="D6529" i="1"/>
  <c r="C6529" i="1"/>
  <c r="Q6528" i="1"/>
  <c r="D6528" i="1"/>
  <c r="C6528" i="1"/>
  <c r="Q6527" i="1"/>
  <c r="D6527" i="1"/>
  <c r="C6527" i="1"/>
  <c r="D6526" i="1"/>
  <c r="C6526" i="1"/>
  <c r="D6525" i="1"/>
  <c r="C6525" i="1"/>
  <c r="D6524" i="1"/>
  <c r="C6524" i="1"/>
  <c r="D6523" i="1"/>
  <c r="C6523" i="1"/>
  <c r="D6522" i="1"/>
  <c r="C6522" i="1"/>
  <c r="D6521" i="1"/>
  <c r="C6521" i="1"/>
  <c r="D6520" i="1"/>
  <c r="C6520" i="1"/>
  <c r="D6519" i="1"/>
  <c r="C6519" i="1"/>
  <c r="D6518" i="1"/>
  <c r="C6518" i="1"/>
  <c r="Q6517" i="1"/>
  <c r="D6517" i="1"/>
  <c r="C6517" i="1"/>
  <c r="Q6516" i="1"/>
  <c r="D6516" i="1"/>
  <c r="C6516" i="1"/>
  <c r="Q6515" i="1"/>
  <c r="D6515" i="1"/>
  <c r="C6515" i="1"/>
  <c r="Q6514" i="1"/>
  <c r="D6514" i="1"/>
  <c r="C6514" i="1"/>
  <c r="D6513" i="1"/>
  <c r="C6513" i="1"/>
  <c r="D6512" i="1"/>
  <c r="C6512" i="1"/>
  <c r="D6511" i="1"/>
  <c r="C6511" i="1"/>
  <c r="D6510" i="1"/>
  <c r="C6510" i="1"/>
  <c r="D6509" i="1"/>
  <c r="C6509" i="1"/>
  <c r="D6508" i="1"/>
  <c r="C6508" i="1"/>
  <c r="D6507" i="1"/>
  <c r="C6507" i="1"/>
  <c r="Q6506" i="1"/>
  <c r="D6506" i="1"/>
  <c r="C6506" i="1"/>
  <c r="D6505" i="1"/>
  <c r="C6505" i="1"/>
  <c r="D6504" i="1"/>
  <c r="C6504" i="1"/>
  <c r="Q6503" i="1"/>
  <c r="D6503" i="1"/>
  <c r="C6503" i="1"/>
  <c r="Q6502" i="1"/>
  <c r="D6502" i="1"/>
  <c r="C6502" i="1"/>
  <c r="Q6501" i="1"/>
  <c r="D6501" i="1"/>
  <c r="C6501" i="1"/>
  <c r="Q6500" i="1"/>
  <c r="D6500" i="1"/>
  <c r="C6500" i="1"/>
  <c r="Q6499" i="1"/>
  <c r="D6499" i="1"/>
  <c r="C6499" i="1"/>
  <c r="D6498" i="1"/>
  <c r="C6498" i="1"/>
  <c r="D6497" i="1"/>
  <c r="C6497" i="1"/>
  <c r="D6496" i="1"/>
  <c r="C6496" i="1"/>
  <c r="D6495" i="1"/>
  <c r="C6495" i="1"/>
  <c r="Q6494" i="1"/>
  <c r="D6494" i="1"/>
  <c r="C6494" i="1"/>
  <c r="D6493" i="1"/>
  <c r="C6493" i="1"/>
  <c r="Q6492" i="1"/>
  <c r="D6492" i="1"/>
  <c r="C6492" i="1"/>
  <c r="D6491" i="1"/>
  <c r="C6491" i="1"/>
  <c r="Q6490" i="1"/>
  <c r="D6490" i="1"/>
  <c r="C6490" i="1"/>
  <c r="D6489" i="1"/>
  <c r="C6489" i="1"/>
  <c r="Q6488" i="1"/>
  <c r="D6488" i="1"/>
  <c r="C6488" i="1"/>
  <c r="D6487" i="1"/>
  <c r="C6487" i="1"/>
  <c r="Q6486" i="1"/>
  <c r="D6486" i="1"/>
  <c r="C6486" i="1"/>
  <c r="D6485" i="1"/>
  <c r="C6485" i="1"/>
  <c r="D6484" i="1"/>
  <c r="C6484" i="1"/>
  <c r="D6483" i="1"/>
  <c r="C6483" i="1"/>
  <c r="D6482" i="1"/>
  <c r="C6482" i="1"/>
  <c r="D6481" i="1"/>
  <c r="C6481" i="1"/>
  <c r="D6480" i="1"/>
  <c r="C6480" i="1"/>
  <c r="D6479" i="1"/>
  <c r="C6479" i="1"/>
  <c r="Q6478" i="1"/>
  <c r="D6478" i="1"/>
  <c r="C6478" i="1"/>
  <c r="D6477" i="1"/>
  <c r="C6477" i="1"/>
  <c r="Q6476" i="1"/>
  <c r="D6476" i="1"/>
  <c r="C6476" i="1"/>
  <c r="D6475" i="1"/>
  <c r="C6475" i="1"/>
  <c r="Q6474" i="1"/>
  <c r="D6474" i="1"/>
  <c r="C6474" i="1"/>
  <c r="Q6473" i="1"/>
  <c r="D6473" i="1"/>
  <c r="C6473" i="1"/>
  <c r="Q6472" i="1"/>
  <c r="D6472" i="1"/>
  <c r="C6472" i="1"/>
  <c r="Q6471" i="1"/>
  <c r="D6471" i="1"/>
  <c r="C6471" i="1"/>
  <c r="D6470" i="1"/>
  <c r="C6470" i="1"/>
  <c r="D6469" i="1"/>
  <c r="C6469" i="1"/>
  <c r="D6468" i="1"/>
  <c r="C6468" i="1"/>
  <c r="D6467" i="1"/>
  <c r="C6467" i="1"/>
  <c r="D6466" i="1"/>
  <c r="C6466" i="1"/>
  <c r="D6465" i="1"/>
  <c r="C6465" i="1"/>
  <c r="Q6464" i="1"/>
  <c r="D6464" i="1"/>
  <c r="C6464" i="1"/>
  <c r="D6463" i="1"/>
  <c r="C6463" i="1"/>
  <c r="D6462" i="1"/>
  <c r="C6462" i="1"/>
  <c r="D6461" i="1"/>
  <c r="C6461" i="1"/>
  <c r="Q6460" i="1"/>
  <c r="D6460" i="1"/>
  <c r="C6460" i="1"/>
  <c r="D6459" i="1"/>
  <c r="C6459" i="1"/>
  <c r="Q6458" i="1"/>
  <c r="D6458" i="1"/>
  <c r="C6458" i="1"/>
  <c r="Q6457" i="1"/>
  <c r="D6457" i="1"/>
  <c r="C6457" i="1"/>
  <c r="Q6456" i="1"/>
  <c r="D6456" i="1"/>
  <c r="C6456" i="1"/>
  <c r="D6455" i="1"/>
  <c r="C6455" i="1"/>
  <c r="D6454" i="1"/>
  <c r="C6454" i="1"/>
  <c r="D6453" i="1"/>
  <c r="C6453" i="1"/>
  <c r="D6452" i="1"/>
  <c r="C6452" i="1"/>
  <c r="D6451" i="1"/>
  <c r="C6451" i="1"/>
  <c r="D6450" i="1"/>
  <c r="C6450" i="1"/>
  <c r="D6449" i="1"/>
  <c r="C6449" i="1"/>
  <c r="D6448" i="1"/>
  <c r="C6448" i="1"/>
  <c r="D6447" i="1"/>
  <c r="C6447" i="1"/>
  <c r="Q6446" i="1"/>
  <c r="D6446" i="1"/>
  <c r="C6446" i="1"/>
  <c r="Q6445" i="1"/>
  <c r="D6445" i="1"/>
  <c r="C6445" i="1"/>
  <c r="Q6444" i="1"/>
  <c r="D6444" i="1"/>
  <c r="C6444" i="1"/>
  <c r="D6443" i="1"/>
  <c r="C6443" i="1"/>
  <c r="D6442" i="1"/>
  <c r="C6442" i="1"/>
  <c r="D6441" i="1"/>
  <c r="C6441" i="1"/>
  <c r="D6440" i="1"/>
  <c r="C6440" i="1"/>
  <c r="D6439" i="1"/>
  <c r="C6439" i="1"/>
  <c r="D6438" i="1"/>
  <c r="C6438" i="1"/>
  <c r="D6437" i="1"/>
  <c r="C6437" i="1"/>
  <c r="Q6436" i="1"/>
  <c r="D6436" i="1"/>
  <c r="C6436" i="1"/>
  <c r="D6435" i="1"/>
  <c r="C6435" i="1"/>
  <c r="Q6434" i="1"/>
  <c r="D6434" i="1"/>
  <c r="C6434" i="1"/>
  <c r="D6433" i="1"/>
  <c r="C6433" i="1"/>
  <c r="Q6432" i="1"/>
  <c r="D6432" i="1"/>
  <c r="C6432" i="1"/>
  <c r="Q6431" i="1"/>
  <c r="D6431" i="1"/>
  <c r="C6431" i="1"/>
  <c r="Q6430" i="1"/>
  <c r="D6430" i="1"/>
  <c r="C6430" i="1"/>
  <c r="Q6429" i="1"/>
  <c r="D6429" i="1"/>
  <c r="C6429" i="1"/>
  <c r="D6428" i="1"/>
  <c r="C6428" i="1"/>
  <c r="D6427" i="1"/>
  <c r="C6427" i="1"/>
  <c r="D6426" i="1"/>
  <c r="C6426" i="1"/>
  <c r="D6425" i="1"/>
  <c r="C6425" i="1"/>
  <c r="D6424" i="1"/>
  <c r="C6424" i="1"/>
  <c r="D6423" i="1"/>
  <c r="C6423" i="1"/>
  <c r="D6422" i="1"/>
  <c r="C6422" i="1"/>
  <c r="D6421" i="1"/>
  <c r="C6421" i="1"/>
  <c r="D6420" i="1"/>
  <c r="C6420" i="1"/>
  <c r="Q6419" i="1"/>
  <c r="D6419" i="1"/>
  <c r="C6419" i="1"/>
  <c r="Q6418" i="1"/>
  <c r="D6418" i="1"/>
  <c r="C6418" i="1"/>
  <c r="Q6417" i="1"/>
  <c r="D6417" i="1"/>
  <c r="C6417" i="1"/>
  <c r="Q6416" i="1"/>
  <c r="D6416" i="1"/>
  <c r="C6416" i="1"/>
  <c r="D6415" i="1"/>
  <c r="C6415" i="1"/>
  <c r="D6414" i="1"/>
  <c r="C6414" i="1"/>
  <c r="D6413" i="1"/>
  <c r="C6413" i="1"/>
  <c r="D6412" i="1"/>
  <c r="C6412" i="1"/>
  <c r="D6411" i="1"/>
  <c r="C6411" i="1"/>
  <c r="D6410" i="1"/>
  <c r="C6410" i="1"/>
  <c r="D6409" i="1"/>
  <c r="C6409" i="1"/>
  <c r="D6408" i="1"/>
  <c r="C6408" i="1"/>
  <c r="D6407" i="1"/>
  <c r="C6407" i="1"/>
  <c r="D6406" i="1"/>
  <c r="C6406" i="1"/>
  <c r="Q6405" i="1"/>
  <c r="D6405" i="1"/>
  <c r="C6405" i="1"/>
  <c r="Q6404" i="1"/>
  <c r="D6404" i="1"/>
  <c r="C6404" i="1"/>
  <c r="Q6403" i="1"/>
  <c r="D6403" i="1"/>
  <c r="C6403" i="1"/>
  <c r="Q6402" i="1"/>
  <c r="D6402" i="1"/>
  <c r="C6402" i="1"/>
  <c r="Q6401" i="1"/>
  <c r="D6401" i="1"/>
  <c r="C6401" i="1"/>
  <c r="D6400" i="1"/>
  <c r="C6400" i="1"/>
  <c r="D6399" i="1"/>
  <c r="C6399" i="1"/>
  <c r="D6398" i="1"/>
  <c r="C6398" i="1"/>
  <c r="D6397" i="1"/>
  <c r="C6397" i="1"/>
  <c r="D6396" i="1"/>
  <c r="C6396" i="1"/>
  <c r="D6395" i="1"/>
  <c r="C6395" i="1"/>
  <c r="Q6394" i="1"/>
  <c r="D6394" i="1"/>
  <c r="C6394" i="1"/>
  <c r="D6393" i="1"/>
  <c r="C6393" i="1"/>
  <c r="Q6392" i="1"/>
  <c r="D6392" i="1"/>
  <c r="C6392" i="1"/>
  <c r="D6391" i="1"/>
  <c r="C6391" i="1"/>
  <c r="Q6390" i="1"/>
  <c r="D6390" i="1"/>
  <c r="C6390" i="1"/>
  <c r="D6389" i="1"/>
  <c r="C6389" i="1"/>
  <c r="Q6388" i="1"/>
  <c r="D6388" i="1"/>
  <c r="C6388" i="1"/>
  <c r="Q6387" i="1"/>
  <c r="D6387" i="1"/>
  <c r="C6387" i="1"/>
  <c r="D6386" i="1"/>
  <c r="C6386" i="1"/>
  <c r="D6385" i="1"/>
  <c r="C6385" i="1"/>
  <c r="D6384" i="1"/>
  <c r="C6384" i="1"/>
  <c r="D6383" i="1"/>
  <c r="C6383" i="1"/>
  <c r="D6382" i="1"/>
  <c r="C6382" i="1"/>
  <c r="D6381" i="1"/>
  <c r="C6381" i="1"/>
  <c r="Q6380" i="1"/>
  <c r="D6380" i="1"/>
  <c r="C6380" i="1"/>
  <c r="D6379" i="1"/>
  <c r="C6379" i="1"/>
  <c r="Q6378" i="1"/>
  <c r="D6378" i="1"/>
  <c r="C6378" i="1"/>
  <c r="D6377" i="1"/>
  <c r="C6377" i="1"/>
  <c r="Q6376" i="1"/>
  <c r="D6376" i="1"/>
  <c r="C6376" i="1"/>
  <c r="Q6375" i="1"/>
  <c r="D6375" i="1"/>
  <c r="C6375" i="1"/>
  <c r="Q6374" i="1"/>
  <c r="D6374" i="1"/>
  <c r="C6374" i="1"/>
  <c r="D6373" i="1"/>
  <c r="C6373" i="1"/>
  <c r="D6372" i="1"/>
  <c r="C6372" i="1"/>
  <c r="D6371" i="1"/>
  <c r="C6371" i="1"/>
  <c r="D6370" i="1"/>
  <c r="C6370" i="1"/>
  <c r="D6369" i="1"/>
  <c r="C6369" i="1"/>
  <c r="D6368" i="1"/>
  <c r="C6368" i="1"/>
  <c r="D6367" i="1"/>
  <c r="C6367" i="1"/>
  <c r="Q6366" i="1"/>
  <c r="D6366" i="1"/>
  <c r="C6366" i="1"/>
  <c r="D6365" i="1"/>
  <c r="C6365" i="1"/>
  <c r="D6364" i="1"/>
  <c r="C6364" i="1"/>
  <c r="Q6363" i="1"/>
  <c r="D6363" i="1"/>
  <c r="C6363" i="1"/>
  <c r="Q6362" i="1"/>
  <c r="D6362" i="1"/>
  <c r="C6362" i="1"/>
  <c r="D6361" i="1"/>
  <c r="C6361" i="1"/>
  <c r="Q6360" i="1"/>
  <c r="D6360" i="1"/>
  <c r="C6360" i="1"/>
  <c r="Q6359" i="1"/>
  <c r="D6359" i="1"/>
  <c r="C6359" i="1"/>
  <c r="Q6358" i="1"/>
  <c r="D6358" i="1"/>
  <c r="C6358" i="1"/>
  <c r="D6357" i="1"/>
  <c r="C6357" i="1"/>
  <c r="D6356" i="1"/>
  <c r="C6356" i="1"/>
  <c r="D6355" i="1"/>
  <c r="C6355" i="1"/>
  <c r="D6354" i="1"/>
  <c r="C6354" i="1"/>
  <c r="D6353" i="1"/>
  <c r="C6353" i="1"/>
  <c r="D6352" i="1"/>
  <c r="C6352" i="1"/>
  <c r="D6351" i="1"/>
  <c r="C6351" i="1"/>
  <c r="D6350" i="1"/>
  <c r="C6350" i="1"/>
  <c r="D6349" i="1"/>
  <c r="C6349" i="1"/>
  <c r="Q6348" i="1"/>
  <c r="D6348" i="1"/>
  <c r="C6348" i="1"/>
  <c r="Q6347" i="1"/>
  <c r="D6347" i="1"/>
  <c r="C6347" i="1"/>
  <c r="Q6346" i="1"/>
  <c r="D6346" i="1"/>
  <c r="C6346" i="1"/>
  <c r="Q6345" i="1"/>
  <c r="D6345" i="1"/>
  <c r="C6345" i="1"/>
  <c r="D6344" i="1"/>
  <c r="C6344" i="1"/>
  <c r="D6343" i="1"/>
  <c r="C6343" i="1"/>
  <c r="D6342" i="1"/>
  <c r="C6342" i="1"/>
  <c r="D6341" i="1"/>
  <c r="C6341" i="1"/>
  <c r="D6340" i="1"/>
  <c r="C6340" i="1"/>
  <c r="D6339" i="1"/>
  <c r="C6339" i="1"/>
  <c r="Q6338" i="1"/>
  <c r="D6338" i="1"/>
  <c r="C6338" i="1"/>
  <c r="D6337" i="1"/>
  <c r="C6337" i="1"/>
  <c r="Q6336" i="1"/>
  <c r="D6336" i="1"/>
  <c r="C6336" i="1"/>
  <c r="D6335" i="1"/>
  <c r="C6335" i="1"/>
  <c r="Q6334" i="1"/>
  <c r="D6334" i="1"/>
  <c r="C6334" i="1"/>
  <c r="Q6333" i="1"/>
  <c r="D6333" i="1"/>
  <c r="C6333" i="1"/>
  <c r="Q6332" i="1"/>
  <c r="D6332" i="1"/>
  <c r="C6332" i="1"/>
  <c r="Q6331" i="1"/>
  <c r="D6331" i="1"/>
  <c r="C6331" i="1"/>
  <c r="D6330" i="1"/>
  <c r="C6330" i="1"/>
  <c r="Q6329" i="1"/>
  <c r="D6329" i="1"/>
  <c r="C6329" i="1"/>
  <c r="D6328" i="1"/>
  <c r="C6328" i="1"/>
  <c r="D6327" i="1"/>
  <c r="C6327" i="1"/>
  <c r="D6326" i="1"/>
  <c r="C6326" i="1"/>
  <c r="D6325" i="1"/>
  <c r="C6325" i="1"/>
  <c r="Q6324" i="1"/>
  <c r="D6324" i="1"/>
  <c r="C6324" i="1"/>
  <c r="D6323" i="1"/>
  <c r="C6323" i="1"/>
  <c r="D6322" i="1"/>
  <c r="C6322" i="1"/>
  <c r="Q6321" i="1"/>
  <c r="D6321" i="1"/>
  <c r="C6321" i="1"/>
  <c r="Q6320" i="1"/>
  <c r="D6320" i="1"/>
  <c r="C6320" i="1"/>
  <c r="D6319" i="1"/>
  <c r="C6319" i="1"/>
  <c r="Q6318" i="1"/>
  <c r="D6318" i="1"/>
  <c r="C6318" i="1"/>
  <c r="Q6317" i="1"/>
  <c r="D6317" i="1"/>
  <c r="C6317" i="1"/>
  <c r="D6316" i="1"/>
  <c r="C6316" i="1"/>
  <c r="D6315" i="1"/>
  <c r="C6315" i="1"/>
  <c r="D6314" i="1"/>
  <c r="C6314" i="1"/>
  <c r="D6313" i="1"/>
  <c r="C6313" i="1"/>
  <c r="D6312" i="1"/>
  <c r="C6312" i="1"/>
  <c r="D6311" i="1"/>
  <c r="C6311" i="1"/>
  <c r="Q6310" i="1"/>
  <c r="D6310" i="1"/>
  <c r="C6310" i="1"/>
  <c r="D6309" i="1"/>
  <c r="C6309" i="1"/>
  <c r="D6308" i="1"/>
  <c r="C6308" i="1"/>
  <c r="D6307" i="1"/>
  <c r="C6307" i="1"/>
  <c r="Q6306" i="1"/>
  <c r="D6306" i="1"/>
  <c r="C6306" i="1"/>
  <c r="Q6305" i="1"/>
  <c r="D6305" i="1"/>
  <c r="C6305" i="1"/>
  <c r="Q6304" i="1"/>
  <c r="D6304" i="1"/>
  <c r="C6304" i="1"/>
  <c r="Q6303" i="1"/>
  <c r="D6303" i="1"/>
  <c r="C6303" i="1"/>
  <c r="D6302" i="1"/>
  <c r="C6302" i="1"/>
  <c r="D6301" i="1"/>
  <c r="C6301" i="1"/>
  <c r="D6300" i="1"/>
  <c r="C6300" i="1"/>
  <c r="D6299" i="1"/>
  <c r="C6299" i="1"/>
  <c r="D6298" i="1"/>
  <c r="C6298" i="1"/>
  <c r="D6297" i="1"/>
  <c r="C6297" i="1"/>
  <c r="D6296" i="1"/>
  <c r="C6296" i="1"/>
  <c r="D6295" i="1"/>
  <c r="C6295" i="1"/>
  <c r="Q6294" i="1"/>
  <c r="D6294" i="1"/>
  <c r="C6294" i="1"/>
  <c r="D6293" i="1"/>
  <c r="C6293" i="1"/>
  <c r="Q6292" i="1"/>
  <c r="D6292" i="1"/>
  <c r="C6292" i="1"/>
  <c r="Q6291" i="1"/>
  <c r="D6291" i="1"/>
  <c r="C6291" i="1"/>
  <c r="Q6290" i="1"/>
  <c r="D6290" i="1"/>
  <c r="C6290" i="1"/>
  <c r="Q6289" i="1"/>
  <c r="D6289" i="1"/>
  <c r="C6289" i="1"/>
  <c r="D6288" i="1"/>
  <c r="C6288" i="1"/>
  <c r="D6287" i="1"/>
  <c r="C6287" i="1"/>
  <c r="D6286" i="1"/>
  <c r="C6286" i="1"/>
  <c r="D6285" i="1"/>
  <c r="C6285" i="1"/>
  <c r="D6284" i="1"/>
  <c r="C6284" i="1"/>
  <c r="D6283" i="1"/>
  <c r="C6283" i="1"/>
  <c r="Q6282" i="1"/>
  <c r="D6282" i="1"/>
  <c r="C6282" i="1"/>
  <c r="D6281" i="1"/>
  <c r="C6281" i="1"/>
  <c r="Q6280" i="1"/>
  <c r="D6280" i="1"/>
  <c r="C6280" i="1"/>
  <c r="D6279" i="1"/>
  <c r="C6279" i="1"/>
  <c r="Q6278" i="1"/>
  <c r="D6278" i="1"/>
  <c r="C6278" i="1"/>
  <c r="Q6277" i="1"/>
  <c r="D6277" i="1"/>
  <c r="C6277" i="1"/>
  <c r="Q6276" i="1"/>
  <c r="D6276" i="1"/>
  <c r="C6276" i="1"/>
  <c r="Q6275" i="1"/>
  <c r="D6275" i="1"/>
  <c r="C6275" i="1"/>
  <c r="D6274" i="1"/>
  <c r="C6274" i="1"/>
  <c r="D6273" i="1"/>
  <c r="C6273" i="1"/>
  <c r="D6272" i="1"/>
  <c r="C6272" i="1"/>
  <c r="D6271" i="1"/>
  <c r="C6271" i="1"/>
  <c r="D6270" i="1"/>
  <c r="C6270" i="1"/>
  <c r="D6269" i="1"/>
  <c r="C6269" i="1"/>
  <c r="D6268" i="1"/>
  <c r="C6268" i="1"/>
  <c r="D6267" i="1"/>
  <c r="C6267" i="1"/>
  <c r="D6266" i="1"/>
  <c r="C6266" i="1"/>
  <c r="Q6265" i="1"/>
  <c r="D6265" i="1"/>
  <c r="C6265" i="1"/>
  <c r="Q6264" i="1"/>
  <c r="D6264" i="1"/>
  <c r="C6264" i="1"/>
  <c r="Q6263" i="1"/>
  <c r="D6263" i="1"/>
  <c r="C6263" i="1"/>
  <c r="Q6262" i="1"/>
  <c r="D6262" i="1"/>
  <c r="C6262" i="1"/>
  <c r="Q6261" i="1"/>
  <c r="D6261" i="1"/>
  <c r="C6261" i="1"/>
  <c r="Q6260" i="1"/>
  <c r="D6260" i="1"/>
  <c r="C6260" i="1"/>
  <c r="D6259" i="1"/>
  <c r="C6259" i="1"/>
  <c r="D6258" i="1"/>
  <c r="C6258" i="1"/>
  <c r="D6257" i="1"/>
  <c r="C6257" i="1"/>
  <c r="D6256" i="1"/>
  <c r="C6256" i="1"/>
  <c r="D6255" i="1"/>
  <c r="C6255" i="1"/>
  <c r="D6254" i="1"/>
  <c r="C6254" i="1"/>
  <c r="D6253" i="1"/>
  <c r="C6253" i="1"/>
  <c r="D6252" i="1"/>
  <c r="C6252" i="1"/>
  <c r="Q6251" i="1"/>
  <c r="D6251" i="1"/>
  <c r="C6251" i="1"/>
  <c r="Q6250" i="1"/>
  <c r="D6250" i="1"/>
  <c r="C6250" i="1"/>
  <c r="D6249" i="1"/>
  <c r="C6249" i="1"/>
  <c r="Q6248" i="1"/>
  <c r="D6248" i="1"/>
  <c r="C6248" i="1"/>
  <c r="Q6247" i="1"/>
  <c r="D6247" i="1"/>
  <c r="C6247" i="1"/>
  <c r="D6246" i="1"/>
  <c r="C6246" i="1"/>
  <c r="D6245" i="1"/>
  <c r="C6245" i="1"/>
  <c r="D6244" i="1"/>
  <c r="C6244" i="1"/>
  <c r="D6243" i="1"/>
  <c r="C6243" i="1"/>
  <c r="Q6242" i="1"/>
  <c r="D6242" i="1"/>
  <c r="C6242" i="1"/>
  <c r="D6241" i="1"/>
  <c r="C6241" i="1"/>
  <c r="Q6240" i="1"/>
  <c r="D6240" i="1"/>
  <c r="C6240" i="1"/>
  <c r="D6239" i="1"/>
  <c r="C6239" i="1"/>
  <c r="Q6238" i="1"/>
  <c r="D6238" i="1"/>
  <c r="C6238" i="1"/>
  <c r="Q6237" i="1"/>
  <c r="D6237" i="1"/>
  <c r="C6237" i="1"/>
  <c r="Q6236" i="1"/>
  <c r="D6236" i="1"/>
  <c r="C6236" i="1"/>
  <c r="Q6235" i="1"/>
  <c r="D6235" i="1"/>
  <c r="C6235" i="1"/>
  <c r="Q6234" i="1"/>
  <c r="D6234" i="1"/>
  <c r="C6234" i="1"/>
  <c r="Q6233" i="1"/>
  <c r="D6233" i="1"/>
  <c r="C6233" i="1"/>
  <c r="D6232" i="1"/>
  <c r="C6232" i="1"/>
  <c r="D6231" i="1"/>
  <c r="C6231" i="1"/>
  <c r="D6230" i="1"/>
  <c r="C6230" i="1"/>
  <c r="D6229" i="1"/>
  <c r="C6229" i="1"/>
  <c r="D6228" i="1"/>
  <c r="C6228" i="1"/>
  <c r="D6227" i="1"/>
  <c r="C6227" i="1"/>
  <c r="D6226" i="1"/>
  <c r="C6226" i="1"/>
  <c r="D6225" i="1"/>
  <c r="C6225" i="1"/>
  <c r="D6224" i="1"/>
  <c r="C6224" i="1"/>
  <c r="D6223" i="1"/>
  <c r="C6223" i="1"/>
  <c r="Q6222" i="1"/>
  <c r="D6222" i="1"/>
  <c r="C6222" i="1"/>
  <c r="Q6221" i="1"/>
  <c r="D6221" i="1"/>
  <c r="C6221" i="1"/>
  <c r="Q6220" i="1"/>
  <c r="D6220" i="1"/>
  <c r="C6220" i="1"/>
  <c r="Q6219" i="1"/>
  <c r="D6219" i="1"/>
  <c r="C6219" i="1"/>
  <c r="D6218" i="1"/>
  <c r="C6218" i="1"/>
  <c r="D6217" i="1"/>
  <c r="C6217" i="1"/>
  <c r="D6216" i="1"/>
  <c r="C6216" i="1"/>
  <c r="D6215" i="1"/>
  <c r="C6215" i="1"/>
  <c r="D6214" i="1"/>
  <c r="C6214" i="1"/>
  <c r="D6213" i="1"/>
  <c r="C6213" i="1"/>
  <c r="Q6212" i="1"/>
  <c r="D6212" i="1"/>
  <c r="C6212" i="1"/>
  <c r="D6211" i="1"/>
  <c r="C6211" i="1"/>
  <c r="D6210" i="1"/>
  <c r="C6210" i="1"/>
  <c r="Q6209" i="1"/>
  <c r="D6209" i="1"/>
  <c r="C6209" i="1"/>
  <c r="Q6208" i="1"/>
  <c r="D6208" i="1"/>
  <c r="C6208" i="1"/>
  <c r="Q6207" i="1"/>
  <c r="D6207" i="1"/>
  <c r="C6207" i="1"/>
  <c r="Q6206" i="1"/>
  <c r="D6206" i="1"/>
  <c r="C6206" i="1"/>
  <c r="Q6205" i="1"/>
  <c r="D6205" i="1"/>
  <c r="C6205" i="1"/>
  <c r="D6204" i="1"/>
  <c r="C6204" i="1"/>
  <c r="D6203" i="1"/>
  <c r="C6203" i="1"/>
  <c r="D6202" i="1"/>
  <c r="C6202" i="1"/>
  <c r="D6201" i="1"/>
  <c r="C6201" i="1"/>
  <c r="D6200" i="1"/>
  <c r="C6200" i="1"/>
  <c r="D6199" i="1"/>
  <c r="C6199" i="1"/>
  <c r="D6198" i="1"/>
  <c r="C6198" i="1"/>
  <c r="D6197" i="1"/>
  <c r="C6197" i="1"/>
  <c r="Q6196" i="1"/>
  <c r="D6196" i="1"/>
  <c r="C6196" i="1"/>
  <c r="D6195" i="1"/>
  <c r="C6195" i="1"/>
  <c r="Q6194" i="1"/>
  <c r="D6194" i="1"/>
  <c r="C6194" i="1"/>
  <c r="Q6193" i="1"/>
  <c r="D6193" i="1"/>
  <c r="C6193" i="1"/>
  <c r="Q6192" i="1"/>
  <c r="D6192" i="1"/>
  <c r="C6192" i="1"/>
  <c r="Q6191" i="1"/>
  <c r="D6191" i="1"/>
  <c r="C6191" i="1"/>
  <c r="D6190" i="1"/>
  <c r="C6190" i="1"/>
  <c r="D6189" i="1"/>
  <c r="C6189" i="1"/>
  <c r="D6188" i="1"/>
  <c r="C6188" i="1"/>
  <c r="D6187" i="1"/>
  <c r="C6187" i="1"/>
  <c r="Q6186" i="1"/>
  <c r="D6186" i="1"/>
  <c r="C6186" i="1"/>
  <c r="D6185" i="1"/>
  <c r="C6185" i="1"/>
  <c r="D6184" i="1"/>
  <c r="C6184" i="1"/>
  <c r="D6183" i="1"/>
  <c r="C6183" i="1"/>
  <c r="Q6182" i="1"/>
  <c r="D6182" i="1"/>
  <c r="C6182" i="1"/>
  <c r="D6181" i="1"/>
  <c r="C6181" i="1"/>
  <c r="Q6180" i="1"/>
  <c r="D6180" i="1"/>
  <c r="C6180" i="1"/>
  <c r="Q6179" i="1"/>
  <c r="D6179" i="1"/>
  <c r="C6179" i="1"/>
  <c r="Q6178" i="1"/>
  <c r="D6178" i="1"/>
  <c r="C6178" i="1"/>
  <c r="Q6177" i="1"/>
  <c r="D6177" i="1"/>
  <c r="C6177" i="1"/>
  <c r="D6176" i="1"/>
  <c r="C6176" i="1"/>
  <c r="D6175" i="1"/>
  <c r="C6175" i="1"/>
  <c r="D6174" i="1"/>
  <c r="C6174" i="1"/>
  <c r="D6173" i="1"/>
  <c r="C6173" i="1"/>
  <c r="D6172" i="1"/>
  <c r="C6172" i="1"/>
  <c r="D6171" i="1"/>
  <c r="C6171" i="1"/>
  <c r="D6170" i="1"/>
  <c r="C6170" i="1"/>
  <c r="D6169" i="1"/>
  <c r="C6169" i="1"/>
  <c r="D6168" i="1"/>
  <c r="C6168" i="1"/>
  <c r="D6167" i="1"/>
  <c r="C6167" i="1"/>
  <c r="Q6166" i="1"/>
  <c r="D6166" i="1"/>
  <c r="C6166" i="1"/>
  <c r="Q6165" i="1"/>
  <c r="D6165" i="1"/>
  <c r="C6165" i="1"/>
  <c r="Q6164" i="1"/>
  <c r="D6164" i="1"/>
  <c r="C6164" i="1"/>
  <c r="Q6163" i="1"/>
  <c r="D6163" i="1"/>
  <c r="C6163" i="1"/>
  <c r="Q6162" i="1"/>
  <c r="D6162" i="1"/>
  <c r="C6162" i="1"/>
  <c r="D6161" i="1"/>
  <c r="C6161" i="1"/>
  <c r="D6160" i="1"/>
  <c r="C6160" i="1"/>
  <c r="D6159" i="1"/>
  <c r="C6159" i="1"/>
  <c r="D6158" i="1"/>
  <c r="C6158" i="1"/>
  <c r="Q6157" i="1"/>
  <c r="D6157" i="1"/>
  <c r="C6157" i="1"/>
  <c r="D6156" i="1"/>
  <c r="C6156" i="1"/>
  <c r="D6155" i="1"/>
  <c r="C6155" i="1"/>
  <c r="D6154" i="1"/>
  <c r="C6154" i="1"/>
  <c r="Q6153" i="1"/>
  <c r="D6153" i="1"/>
  <c r="C6153" i="1"/>
  <c r="Q6152" i="1"/>
  <c r="D6152" i="1"/>
  <c r="C6152" i="1"/>
  <c r="Q6151" i="1"/>
  <c r="D6151" i="1"/>
  <c r="C6151" i="1"/>
  <c r="Q6150" i="1"/>
  <c r="D6150" i="1"/>
  <c r="C6150" i="1"/>
  <c r="Q6149" i="1"/>
  <c r="D6149" i="1"/>
  <c r="C6149" i="1"/>
  <c r="D6148" i="1"/>
  <c r="C6148" i="1"/>
  <c r="D6147" i="1"/>
  <c r="C6147" i="1"/>
  <c r="D6146" i="1"/>
  <c r="C6146" i="1"/>
  <c r="D6145" i="1"/>
  <c r="C6145" i="1"/>
  <c r="D6144" i="1"/>
  <c r="C6144" i="1"/>
  <c r="D6143" i="1"/>
  <c r="C6143" i="1"/>
  <c r="Q6142" i="1"/>
  <c r="D6142" i="1"/>
  <c r="C6142" i="1"/>
  <c r="D6141" i="1"/>
  <c r="C6141" i="1"/>
  <c r="Q6140" i="1"/>
  <c r="D6140" i="1"/>
  <c r="C6140" i="1"/>
  <c r="Q6139" i="1"/>
  <c r="D6139" i="1"/>
  <c r="C6139" i="1"/>
  <c r="Q6138" i="1"/>
  <c r="D6138" i="1"/>
  <c r="C6138" i="1"/>
  <c r="Q6137" i="1"/>
  <c r="D6137" i="1"/>
  <c r="C6137" i="1"/>
  <c r="Q6136" i="1"/>
  <c r="D6136" i="1"/>
  <c r="C6136" i="1"/>
  <c r="Q6135" i="1"/>
  <c r="D6135" i="1"/>
  <c r="C6135" i="1"/>
  <c r="D6134" i="1"/>
  <c r="C6134" i="1"/>
  <c r="D6133" i="1"/>
  <c r="C6133" i="1"/>
  <c r="D6132" i="1"/>
  <c r="C6132" i="1"/>
  <c r="D6131" i="1"/>
  <c r="C6131" i="1"/>
  <c r="D6130" i="1"/>
  <c r="C6130" i="1"/>
  <c r="D6129" i="1"/>
  <c r="C6129" i="1"/>
  <c r="Q6128" i="1"/>
  <c r="D6128" i="1"/>
  <c r="C6128" i="1"/>
  <c r="D6127" i="1"/>
  <c r="C6127" i="1"/>
  <c r="D6126" i="1"/>
  <c r="C6126" i="1"/>
  <c r="Q6125" i="1"/>
  <c r="D6125" i="1"/>
  <c r="C6125" i="1"/>
  <c r="Q6124" i="1"/>
  <c r="D6124" i="1"/>
  <c r="C6124" i="1"/>
  <c r="Q6123" i="1"/>
  <c r="D6123" i="1"/>
  <c r="C6123" i="1"/>
  <c r="Q6122" i="1"/>
  <c r="D6122" i="1"/>
  <c r="C6122" i="1"/>
  <c r="Q6121" i="1"/>
  <c r="D6121" i="1"/>
  <c r="C6121" i="1"/>
  <c r="D6120" i="1"/>
  <c r="C6120" i="1"/>
  <c r="D6119" i="1"/>
  <c r="C6119" i="1"/>
  <c r="Q6118" i="1"/>
  <c r="D6118" i="1"/>
  <c r="C6118" i="1"/>
  <c r="D6117" i="1"/>
  <c r="C6117" i="1"/>
  <c r="Q6116" i="1"/>
  <c r="D6116" i="1"/>
  <c r="C6116" i="1"/>
  <c r="D6115" i="1"/>
  <c r="C6115" i="1"/>
  <c r="Q6114" i="1"/>
  <c r="D6114" i="1"/>
  <c r="C6114" i="1"/>
  <c r="D6113" i="1"/>
  <c r="C6113" i="1"/>
  <c r="D6112" i="1"/>
  <c r="C6112" i="1"/>
  <c r="Q6111" i="1"/>
  <c r="D6111" i="1"/>
  <c r="C6111" i="1"/>
  <c r="Q6110" i="1"/>
  <c r="D6110" i="1"/>
  <c r="C6110" i="1"/>
  <c r="Q6109" i="1"/>
  <c r="D6109" i="1"/>
  <c r="C6109" i="1"/>
  <c r="Q6108" i="1"/>
  <c r="D6108" i="1"/>
  <c r="C6108" i="1"/>
  <c r="Q6107" i="1"/>
  <c r="D6107" i="1"/>
  <c r="C6107" i="1"/>
  <c r="D6106" i="1"/>
  <c r="C6106" i="1"/>
  <c r="D6105" i="1"/>
  <c r="C6105" i="1"/>
  <c r="D6104" i="1"/>
  <c r="C6104" i="1"/>
  <c r="D6103" i="1"/>
  <c r="C6103" i="1"/>
  <c r="D6102" i="1"/>
  <c r="C6102" i="1"/>
  <c r="Q6101" i="1"/>
  <c r="D6101" i="1"/>
  <c r="C6101" i="1"/>
  <c r="Q6100" i="1"/>
  <c r="D6100" i="1"/>
  <c r="C6100" i="1"/>
  <c r="D6099" i="1"/>
  <c r="C6099" i="1"/>
  <c r="Q6098" i="1"/>
  <c r="D6098" i="1"/>
  <c r="C6098" i="1"/>
  <c r="D6097" i="1"/>
  <c r="C6097" i="1"/>
  <c r="Q6096" i="1"/>
  <c r="D6096" i="1"/>
  <c r="C6096" i="1"/>
  <c r="Q6095" i="1"/>
  <c r="D6095" i="1"/>
  <c r="C6095" i="1"/>
  <c r="Q6094" i="1"/>
  <c r="D6094" i="1"/>
  <c r="C6094" i="1"/>
  <c r="Q6093" i="1"/>
  <c r="D6093" i="1"/>
  <c r="C6093" i="1"/>
  <c r="D6092" i="1"/>
  <c r="C6092" i="1"/>
  <c r="D6091" i="1"/>
  <c r="C6091" i="1"/>
  <c r="D6090" i="1"/>
  <c r="C6090" i="1"/>
  <c r="D6089" i="1"/>
  <c r="C6089" i="1"/>
  <c r="Q6088" i="1"/>
  <c r="D6088" i="1"/>
  <c r="C6088" i="1"/>
  <c r="D6087" i="1"/>
  <c r="C6087" i="1"/>
  <c r="Q6086" i="1"/>
  <c r="D6086" i="1"/>
  <c r="C6086" i="1"/>
  <c r="D6085" i="1"/>
  <c r="C6085" i="1"/>
  <c r="Q6084" i="1"/>
  <c r="D6084" i="1"/>
  <c r="C6084" i="1"/>
  <c r="D6083" i="1"/>
  <c r="C6083" i="1"/>
  <c r="Q6082" i="1"/>
  <c r="D6082" i="1"/>
  <c r="C6082" i="1"/>
  <c r="Q6081" i="1"/>
  <c r="D6081" i="1"/>
  <c r="C6081" i="1"/>
  <c r="Q6080" i="1"/>
  <c r="D6080" i="1"/>
  <c r="C6080" i="1"/>
  <c r="Q6079" i="1"/>
  <c r="D6079" i="1"/>
  <c r="C6079" i="1"/>
  <c r="D6078" i="1"/>
  <c r="C6078" i="1"/>
  <c r="D6077" i="1"/>
  <c r="C6077" i="1"/>
  <c r="D6076" i="1"/>
  <c r="C6076" i="1"/>
  <c r="D6075" i="1"/>
  <c r="C6075" i="1"/>
  <c r="D6074" i="1"/>
  <c r="C6074" i="1"/>
  <c r="D6073" i="1"/>
  <c r="C6073" i="1"/>
  <c r="Q6072" i="1"/>
  <c r="D6072" i="1"/>
  <c r="C6072" i="1"/>
  <c r="D6071" i="1"/>
  <c r="C6071" i="1"/>
  <c r="D6070" i="1"/>
  <c r="C6070" i="1"/>
  <c r="Q6069" i="1"/>
  <c r="D6069" i="1"/>
  <c r="C6069" i="1"/>
  <c r="Q6068" i="1"/>
  <c r="D6068" i="1"/>
  <c r="C6068" i="1"/>
  <c r="Q6067" i="1"/>
  <c r="D6067" i="1"/>
  <c r="C6067" i="1"/>
  <c r="Q6066" i="1"/>
  <c r="D6066" i="1"/>
  <c r="C6066" i="1"/>
  <c r="Q6065" i="1"/>
  <c r="D6065" i="1"/>
  <c r="C6065" i="1"/>
  <c r="Q6064" i="1"/>
  <c r="D6064" i="1"/>
  <c r="C6064" i="1"/>
  <c r="D6063" i="1"/>
  <c r="C6063" i="1"/>
  <c r="D6062" i="1"/>
  <c r="C6062" i="1"/>
  <c r="D6061" i="1"/>
  <c r="C6061" i="1"/>
  <c r="D6060" i="1"/>
  <c r="C6060" i="1"/>
  <c r="D6059" i="1"/>
  <c r="C6059" i="1"/>
  <c r="Q6058" i="1"/>
  <c r="D6058" i="1"/>
  <c r="C6058" i="1"/>
  <c r="D6057" i="1"/>
  <c r="C6057" i="1"/>
  <c r="D6056" i="1"/>
  <c r="C6056" i="1"/>
  <c r="Q6055" i="1"/>
  <c r="D6055" i="1"/>
  <c r="C6055" i="1"/>
  <c r="Q6054" i="1"/>
  <c r="D6054" i="1"/>
  <c r="C6054" i="1"/>
  <c r="Q6053" i="1"/>
  <c r="D6053" i="1"/>
  <c r="C6053" i="1"/>
  <c r="Q6052" i="1"/>
  <c r="D6052" i="1"/>
  <c r="C6052" i="1"/>
  <c r="Q6051" i="1"/>
  <c r="D6051" i="1"/>
  <c r="C6051" i="1"/>
  <c r="D6050" i="1"/>
  <c r="C6050" i="1"/>
  <c r="D6049" i="1"/>
  <c r="C6049" i="1"/>
  <c r="D6048" i="1"/>
  <c r="C6048" i="1"/>
  <c r="D6047" i="1"/>
  <c r="C6047" i="1"/>
  <c r="Q6046" i="1"/>
  <c r="D6046" i="1"/>
  <c r="C6046" i="1"/>
  <c r="Q6045" i="1"/>
  <c r="D6045" i="1"/>
  <c r="C6045" i="1"/>
  <c r="Q6044" i="1"/>
  <c r="D6044" i="1"/>
  <c r="C6044" i="1"/>
  <c r="D6043" i="1"/>
  <c r="C6043" i="1"/>
  <c r="Q6042" i="1"/>
  <c r="D6042" i="1"/>
  <c r="C6042" i="1"/>
  <c r="Q6041" i="1"/>
  <c r="D6041" i="1"/>
  <c r="C6041" i="1"/>
  <c r="Q6040" i="1"/>
  <c r="D6040" i="1"/>
  <c r="C6040" i="1"/>
  <c r="Q6039" i="1"/>
  <c r="D6039" i="1"/>
  <c r="C6039" i="1"/>
  <c r="Q6038" i="1"/>
  <c r="D6038" i="1"/>
  <c r="C6038" i="1"/>
  <c r="Q6037" i="1"/>
  <c r="D6037" i="1"/>
  <c r="C6037" i="1"/>
  <c r="D6036" i="1"/>
  <c r="C6036" i="1"/>
  <c r="Q6035" i="1"/>
  <c r="D6035" i="1"/>
  <c r="C6035" i="1"/>
  <c r="D6034" i="1"/>
  <c r="C6034" i="1"/>
  <c r="D6033" i="1"/>
  <c r="C6033" i="1"/>
  <c r="Q6032" i="1"/>
  <c r="D6032" i="1"/>
  <c r="C6032" i="1"/>
  <c r="D6031" i="1"/>
  <c r="C6031" i="1"/>
  <c r="D6030" i="1"/>
  <c r="C6030" i="1"/>
  <c r="D6029" i="1"/>
  <c r="C6029" i="1"/>
  <c r="D6028" i="1"/>
  <c r="C6028" i="1"/>
  <c r="Q6027" i="1"/>
  <c r="D6027" i="1"/>
  <c r="C6027" i="1"/>
  <c r="Q6026" i="1"/>
  <c r="D6026" i="1"/>
  <c r="C6026" i="1"/>
  <c r="Q6025" i="1"/>
  <c r="D6025" i="1"/>
  <c r="C6025" i="1"/>
  <c r="Q6024" i="1"/>
  <c r="D6024" i="1"/>
  <c r="C6024" i="1"/>
  <c r="Q6023" i="1"/>
  <c r="D6023" i="1"/>
  <c r="C6023" i="1"/>
  <c r="D6022" i="1"/>
  <c r="C6022" i="1"/>
  <c r="D6021" i="1"/>
  <c r="C6021" i="1"/>
  <c r="D6020" i="1"/>
  <c r="C6020" i="1"/>
  <c r="D6019" i="1"/>
  <c r="C6019" i="1"/>
  <c r="Q6018" i="1"/>
  <c r="D6018" i="1"/>
  <c r="C6018" i="1"/>
  <c r="D6017" i="1"/>
  <c r="C6017" i="1"/>
  <c r="D6016" i="1"/>
  <c r="C6016" i="1"/>
  <c r="D6015" i="1"/>
  <c r="C6015" i="1"/>
  <c r="D6014" i="1"/>
  <c r="C6014" i="1"/>
  <c r="Q6013" i="1"/>
  <c r="D6013" i="1"/>
  <c r="C6013" i="1"/>
  <c r="Q6012" i="1"/>
  <c r="D6012" i="1"/>
  <c r="C6012" i="1"/>
  <c r="Q6011" i="1"/>
  <c r="D6011" i="1"/>
  <c r="C6011" i="1"/>
  <c r="Q6010" i="1"/>
  <c r="D6010" i="1"/>
  <c r="C6010" i="1"/>
  <c r="Q6009" i="1"/>
  <c r="D6009" i="1"/>
  <c r="C6009" i="1"/>
  <c r="D6008" i="1"/>
  <c r="C6008" i="1"/>
  <c r="D6007" i="1"/>
  <c r="C6007" i="1"/>
  <c r="D6006" i="1"/>
  <c r="C6006" i="1"/>
  <c r="D6005" i="1"/>
  <c r="C6005" i="1"/>
  <c r="Q6004" i="1"/>
  <c r="D6004" i="1"/>
  <c r="C6004" i="1"/>
  <c r="D6003" i="1"/>
  <c r="C6003" i="1"/>
  <c r="Q6002" i="1"/>
  <c r="D6002" i="1"/>
  <c r="C6002" i="1"/>
  <c r="D6001" i="1"/>
  <c r="C6001" i="1"/>
  <c r="Q6000" i="1"/>
  <c r="D6000" i="1"/>
  <c r="C6000" i="1"/>
  <c r="D5999" i="1"/>
  <c r="C5999" i="1"/>
  <c r="Q5998" i="1"/>
  <c r="D5998" i="1"/>
  <c r="C5998" i="1"/>
  <c r="Q5997" i="1"/>
  <c r="D5997" i="1"/>
  <c r="C5997" i="1"/>
  <c r="Q5996" i="1"/>
  <c r="D5996" i="1"/>
  <c r="C5996" i="1"/>
  <c r="Q5995" i="1"/>
  <c r="D5995" i="1"/>
  <c r="C5995" i="1"/>
  <c r="D5994" i="1"/>
  <c r="C5994" i="1"/>
  <c r="D5993" i="1"/>
  <c r="C5993" i="1"/>
  <c r="D5992" i="1"/>
  <c r="C5992" i="1"/>
  <c r="D5991" i="1"/>
  <c r="C5991" i="1"/>
  <c r="Q5990" i="1"/>
  <c r="D5990" i="1"/>
  <c r="C5990" i="1"/>
  <c r="D5989" i="1"/>
  <c r="C5989" i="1"/>
  <c r="D5988" i="1"/>
  <c r="C5988" i="1"/>
  <c r="D5987" i="1"/>
  <c r="C5987" i="1"/>
  <c r="Q5986" i="1"/>
  <c r="D5986" i="1"/>
  <c r="C5986" i="1"/>
  <c r="D5985" i="1"/>
  <c r="C5985" i="1"/>
  <c r="Q5984" i="1"/>
  <c r="D5984" i="1"/>
  <c r="C5984" i="1"/>
  <c r="Q5983" i="1"/>
  <c r="D5983" i="1"/>
  <c r="C5983" i="1"/>
  <c r="Q5982" i="1"/>
  <c r="D5982" i="1"/>
  <c r="C5982" i="1"/>
  <c r="Q5981" i="1"/>
  <c r="D5981" i="1"/>
  <c r="C5981" i="1"/>
  <c r="D5980" i="1"/>
  <c r="C5980" i="1"/>
  <c r="D5979" i="1"/>
  <c r="C5979" i="1"/>
  <c r="D5978" i="1"/>
  <c r="C5978" i="1"/>
  <c r="D5977" i="1"/>
  <c r="C5977" i="1"/>
  <c r="D5976" i="1"/>
  <c r="C5976" i="1"/>
  <c r="D5975" i="1"/>
  <c r="C5975" i="1"/>
  <c r="Q5974" i="1"/>
  <c r="D5974" i="1"/>
  <c r="C5974" i="1"/>
  <c r="D5973" i="1"/>
  <c r="C5973" i="1"/>
  <c r="D5972" i="1"/>
  <c r="C5972" i="1"/>
  <c r="Q5971" i="1"/>
  <c r="D5971" i="1"/>
  <c r="C5971" i="1"/>
  <c r="Q5970" i="1"/>
  <c r="D5970" i="1"/>
  <c r="C5970" i="1"/>
  <c r="Q5969" i="1"/>
  <c r="D5969" i="1"/>
  <c r="C5969" i="1"/>
  <c r="Q5968" i="1"/>
  <c r="D5968" i="1"/>
  <c r="C5968" i="1"/>
  <c r="Q5967" i="1"/>
  <c r="D5967" i="1"/>
  <c r="C5967" i="1"/>
  <c r="Q5966" i="1"/>
  <c r="D5966" i="1"/>
  <c r="C5966" i="1"/>
  <c r="D5965" i="1"/>
  <c r="C5965" i="1"/>
  <c r="D5964" i="1"/>
  <c r="C5964" i="1"/>
  <c r="D5963" i="1"/>
  <c r="C5963" i="1"/>
  <c r="Q5962" i="1"/>
  <c r="D5962" i="1"/>
  <c r="C5962" i="1"/>
  <c r="D5961" i="1"/>
  <c r="C5961" i="1"/>
  <c r="D5960" i="1"/>
  <c r="C5960" i="1"/>
  <c r="D5959" i="1"/>
  <c r="C5959" i="1"/>
  <c r="D5958" i="1"/>
  <c r="C5958" i="1"/>
  <c r="Q5957" i="1"/>
  <c r="D5957" i="1"/>
  <c r="C5957" i="1"/>
  <c r="Q5956" i="1"/>
  <c r="D5956" i="1"/>
  <c r="C5956" i="1"/>
  <c r="Q5955" i="1"/>
  <c r="D5955" i="1"/>
  <c r="C5955" i="1"/>
  <c r="Q5954" i="1"/>
  <c r="D5954" i="1"/>
  <c r="C5954" i="1"/>
  <c r="Q5953" i="1"/>
  <c r="D5953" i="1"/>
  <c r="C5953" i="1"/>
  <c r="D5952" i="1"/>
  <c r="C5952" i="1"/>
  <c r="D5951" i="1"/>
  <c r="C5951" i="1"/>
  <c r="D5950" i="1"/>
  <c r="C5950" i="1"/>
  <c r="D5949" i="1"/>
  <c r="C5949" i="1"/>
  <c r="D5948" i="1"/>
  <c r="C5948" i="1"/>
  <c r="Q5947" i="1"/>
  <c r="D5947" i="1"/>
  <c r="C5947" i="1"/>
  <c r="Q5946" i="1"/>
  <c r="D5946" i="1"/>
  <c r="C5946" i="1"/>
  <c r="D5945" i="1"/>
  <c r="C5945" i="1"/>
  <c r="Q5944" i="1"/>
  <c r="D5944" i="1"/>
  <c r="C5944" i="1"/>
  <c r="Q5943" i="1"/>
  <c r="D5943" i="1"/>
  <c r="C5943" i="1"/>
  <c r="Q5942" i="1"/>
  <c r="D5942" i="1"/>
  <c r="C5942" i="1"/>
  <c r="Q5941" i="1"/>
  <c r="D5941" i="1"/>
  <c r="C5941" i="1"/>
  <c r="Q5940" i="1"/>
  <c r="D5940" i="1"/>
  <c r="C5940" i="1"/>
  <c r="Q5939" i="1"/>
  <c r="D5939" i="1"/>
  <c r="C5939" i="1"/>
  <c r="D5938" i="1"/>
  <c r="C5938" i="1"/>
  <c r="Q5937" i="1"/>
  <c r="D5937" i="1"/>
  <c r="C5937" i="1"/>
  <c r="D5936" i="1"/>
  <c r="C5936" i="1"/>
  <c r="D5935" i="1"/>
  <c r="C5935" i="1"/>
  <c r="D5934" i="1"/>
  <c r="C5934" i="1"/>
  <c r="D5933" i="1"/>
  <c r="C5933" i="1"/>
  <c r="D5932" i="1"/>
  <c r="C5932" i="1"/>
  <c r="D5931" i="1"/>
  <c r="C5931" i="1"/>
  <c r="D5930" i="1"/>
  <c r="C5930" i="1"/>
  <c r="Q5929" i="1"/>
  <c r="D5929" i="1"/>
  <c r="C5929" i="1"/>
  <c r="Q5928" i="1"/>
  <c r="D5928" i="1"/>
  <c r="C5928" i="1"/>
  <c r="Q5927" i="1"/>
  <c r="D5927" i="1"/>
  <c r="C5927" i="1"/>
  <c r="Q5926" i="1"/>
  <c r="D5926" i="1"/>
  <c r="C5926" i="1"/>
  <c r="Q5925" i="1"/>
  <c r="D5925" i="1"/>
  <c r="C5925" i="1"/>
  <c r="D5924" i="1"/>
  <c r="C5924" i="1"/>
  <c r="D5923" i="1"/>
  <c r="C5923" i="1"/>
  <c r="D5922" i="1"/>
  <c r="C5922" i="1"/>
  <c r="D5921" i="1"/>
  <c r="C5921" i="1"/>
  <c r="Q5920" i="1"/>
  <c r="D5920" i="1"/>
  <c r="C5920" i="1"/>
  <c r="D5919" i="1"/>
  <c r="C5919" i="1"/>
  <c r="Q5918" i="1"/>
  <c r="D5918" i="1"/>
  <c r="C5918" i="1"/>
  <c r="D5917" i="1"/>
  <c r="C5917" i="1"/>
  <c r="D5916" i="1"/>
  <c r="C5916" i="1"/>
  <c r="Q5915" i="1"/>
  <c r="D5915" i="1"/>
  <c r="C5915" i="1"/>
  <c r="Q5914" i="1"/>
  <c r="D5914" i="1"/>
  <c r="C5914" i="1"/>
  <c r="Q5913" i="1"/>
  <c r="D5913" i="1"/>
  <c r="C5913" i="1"/>
  <c r="Q5912" i="1"/>
  <c r="D5912" i="1"/>
  <c r="C5912" i="1"/>
  <c r="Q5911" i="1"/>
  <c r="D5911" i="1"/>
  <c r="C5911" i="1"/>
  <c r="D5910" i="1"/>
  <c r="C5910" i="1"/>
  <c r="D5909" i="1"/>
  <c r="C5909" i="1"/>
  <c r="D5908" i="1"/>
  <c r="C5908" i="1"/>
  <c r="D5907" i="1"/>
  <c r="C5907" i="1"/>
  <c r="D5906" i="1"/>
  <c r="C5906" i="1"/>
  <c r="D5905" i="1"/>
  <c r="C5905" i="1"/>
  <c r="Q5904" i="1"/>
  <c r="D5904" i="1"/>
  <c r="C5904" i="1"/>
  <c r="D5903" i="1"/>
  <c r="C5903" i="1"/>
  <c r="Q5902" i="1"/>
  <c r="D5902" i="1"/>
  <c r="C5902" i="1"/>
  <c r="D5901" i="1"/>
  <c r="C5901" i="1"/>
  <c r="Q5900" i="1"/>
  <c r="D5900" i="1"/>
  <c r="C5900" i="1"/>
  <c r="Q5899" i="1"/>
  <c r="D5899" i="1"/>
  <c r="C5899" i="1"/>
  <c r="Q5898" i="1"/>
  <c r="D5898" i="1"/>
  <c r="C5898" i="1"/>
  <c r="Q5897" i="1"/>
  <c r="D5897" i="1"/>
  <c r="C5897" i="1"/>
  <c r="D5896" i="1"/>
  <c r="C5896" i="1"/>
  <c r="D5895" i="1"/>
  <c r="C5895" i="1"/>
  <c r="D5894" i="1"/>
  <c r="C5894" i="1"/>
  <c r="D5893" i="1"/>
  <c r="C5893" i="1"/>
  <c r="Q5892" i="1"/>
  <c r="D5892" i="1"/>
  <c r="C5892" i="1"/>
  <c r="D5891" i="1"/>
  <c r="C5891" i="1"/>
  <c r="Q5890" i="1"/>
  <c r="D5890" i="1"/>
  <c r="C5890" i="1"/>
  <c r="D5889" i="1"/>
  <c r="C5889" i="1"/>
  <c r="Q5888" i="1"/>
  <c r="D5888" i="1"/>
  <c r="C5888" i="1"/>
  <c r="D5887" i="1"/>
  <c r="C5887" i="1"/>
  <c r="Q5886" i="1"/>
  <c r="D5886" i="1"/>
  <c r="C5886" i="1"/>
  <c r="Q5885" i="1"/>
  <c r="D5885" i="1"/>
  <c r="C5885" i="1"/>
  <c r="Q5884" i="1"/>
  <c r="D5884" i="1"/>
  <c r="C5884" i="1"/>
  <c r="Q5883" i="1"/>
  <c r="D5883" i="1"/>
  <c r="C5883" i="1"/>
  <c r="D5882" i="1"/>
  <c r="C5882" i="1"/>
  <c r="D5881" i="1"/>
  <c r="C5881" i="1"/>
  <c r="D5880" i="1"/>
  <c r="C5880" i="1"/>
  <c r="D5879" i="1"/>
  <c r="C5879" i="1"/>
  <c r="Q5878" i="1"/>
  <c r="D5878" i="1"/>
  <c r="C5878" i="1"/>
  <c r="D5877" i="1"/>
  <c r="C5877" i="1"/>
  <c r="Q5876" i="1"/>
  <c r="D5876" i="1"/>
  <c r="C5876" i="1"/>
  <c r="D5875" i="1"/>
  <c r="C5875" i="1"/>
  <c r="D5874" i="1"/>
  <c r="C5874" i="1"/>
  <c r="Q5873" i="1"/>
  <c r="D5873" i="1"/>
  <c r="C5873" i="1"/>
  <c r="Q5872" i="1"/>
  <c r="D5872" i="1"/>
  <c r="C5872" i="1"/>
  <c r="Q5871" i="1"/>
  <c r="D5871" i="1"/>
  <c r="C5871" i="1"/>
  <c r="Q5870" i="1"/>
  <c r="D5870" i="1"/>
  <c r="C5870" i="1"/>
  <c r="Q5869" i="1"/>
  <c r="D5869" i="1"/>
  <c r="C5869" i="1"/>
  <c r="Q5868" i="1"/>
  <c r="D5868" i="1"/>
  <c r="C5868" i="1"/>
  <c r="D5867" i="1"/>
  <c r="C5867" i="1"/>
  <c r="Q5866" i="1"/>
  <c r="D5866" i="1"/>
  <c r="C5866" i="1"/>
  <c r="D5865" i="1"/>
  <c r="C5865" i="1"/>
  <c r="D5864" i="1"/>
  <c r="C5864" i="1"/>
  <c r="Q5863" i="1"/>
  <c r="D5863" i="1"/>
  <c r="C5863" i="1"/>
  <c r="D5862" i="1"/>
  <c r="C5862" i="1"/>
  <c r="D5861" i="1"/>
  <c r="C5861" i="1"/>
  <c r="D5860" i="1"/>
  <c r="C5860" i="1"/>
  <c r="Q5859" i="1"/>
  <c r="D5859" i="1"/>
  <c r="C5859" i="1"/>
  <c r="Q5858" i="1"/>
  <c r="D5858" i="1"/>
  <c r="C5858" i="1"/>
  <c r="Q5857" i="1"/>
  <c r="D5857" i="1"/>
  <c r="C5857" i="1"/>
  <c r="Q5856" i="1"/>
  <c r="D5856" i="1"/>
  <c r="C5856" i="1"/>
  <c r="Q5855" i="1"/>
  <c r="D5855" i="1"/>
  <c r="C5855" i="1"/>
  <c r="D5854" i="1"/>
  <c r="C5854" i="1"/>
  <c r="D5853" i="1"/>
  <c r="C5853" i="1"/>
  <c r="D5852" i="1"/>
  <c r="C5852" i="1"/>
  <c r="D5851" i="1"/>
  <c r="C5851" i="1"/>
  <c r="Q5850" i="1"/>
  <c r="D5850" i="1"/>
  <c r="C5850" i="1"/>
  <c r="Q5849" i="1"/>
  <c r="D5849" i="1"/>
  <c r="C5849" i="1"/>
  <c r="D5848" i="1"/>
  <c r="C5848" i="1"/>
  <c r="D5847" i="1"/>
  <c r="C5847" i="1"/>
  <c r="Q5846" i="1"/>
  <c r="D5846" i="1"/>
  <c r="C5846" i="1"/>
  <c r="Q5845" i="1"/>
  <c r="D5845" i="1"/>
  <c r="C5845" i="1"/>
  <c r="Q5844" i="1"/>
  <c r="D5844" i="1"/>
  <c r="C5844" i="1"/>
  <c r="Q5843" i="1"/>
  <c r="D5843" i="1"/>
  <c r="C5843" i="1"/>
  <c r="Q5842" i="1"/>
  <c r="D5842" i="1"/>
  <c r="C5842" i="1"/>
  <c r="Q5841" i="1"/>
  <c r="D5841" i="1"/>
  <c r="C5841" i="1"/>
  <c r="D5840" i="1"/>
  <c r="C5840" i="1"/>
  <c r="Q5839" i="1"/>
  <c r="D5839" i="1"/>
  <c r="C5839" i="1"/>
  <c r="D5838" i="1"/>
  <c r="C5838" i="1"/>
  <c r="D5837" i="1"/>
  <c r="C5837" i="1"/>
  <c r="D5836" i="1"/>
  <c r="C5836" i="1"/>
  <c r="D5835" i="1"/>
  <c r="C5835" i="1"/>
  <c r="Q5834" i="1"/>
  <c r="D5834" i="1"/>
  <c r="C5834" i="1"/>
  <c r="D5833" i="1"/>
  <c r="C5833" i="1"/>
  <c r="D5832" i="1"/>
  <c r="C5832" i="1"/>
  <c r="Q5831" i="1"/>
  <c r="D5831" i="1"/>
  <c r="C5831" i="1"/>
  <c r="Q5830" i="1"/>
  <c r="D5830" i="1"/>
  <c r="C5830" i="1"/>
  <c r="Q5829" i="1"/>
  <c r="D5829" i="1"/>
  <c r="C5829" i="1"/>
  <c r="Q5828" i="1"/>
  <c r="D5828" i="1"/>
  <c r="C5828" i="1"/>
  <c r="Q5827" i="1"/>
  <c r="D5827" i="1"/>
  <c r="C5827" i="1"/>
  <c r="D5826" i="1"/>
  <c r="C5826" i="1"/>
  <c r="D5825" i="1"/>
  <c r="C5825" i="1"/>
  <c r="D5824" i="1"/>
  <c r="C5824" i="1"/>
  <c r="D5823" i="1"/>
  <c r="C5823" i="1"/>
  <c r="Q5822" i="1"/>
  <c r="D5822" i="1"/>
  <c r="C5822" i="1"/>
  <c r="D5821" i="1"/>
  <c r="C5821" i="1"/>
  <c r="Q5820" i="1"/>
  <c r="D5820" i="1"/>
  <c r="C5820" i="1"/>
  <c r="D5819" i="1"/>
  <c r="C5819" i="1"/>
  <c r="D5818" i="1"/>
  <c r="C5818" i="1"/>
  <c r="Q5817" i="1"/>
  <c r="D5817" i="1"/>
  <c r="C5817" i="1"/>
  <c r="Q5816" i="1"/>
  <c r="D5816" i="1"/>
  <c r="C5816" i="1"/>
  <c r="Q5815" i="1"/>
  <c r="D5815" i="1"/>
  <c r="C5815" i="1"/>
  <c r="Q5814" i="1"/>
  <c r="D5814" i="1"/>
  <c r="C5814" i="1"/>
  <c r="Q5813" i="1"/>
  <c r="D5813" i="1"/>
  <c r="C5813" i="1"/>
  <c r="D5812" i="1"/>
  <c r="C5812" i="1"/>
  <c r="D5811" i="1"/>
  <c r="C5811" i="1"/>
  <c r="D5810" i="1"/>
  <c r="C5810" i="1"/>
  <c r="D5809" i="1"/>
  <c r="C5809" i="1"/>
  <c r="D5808" i="1"/>
  <c r="C5808" i="1"/>
  <c r="Q5807" i="1"/>
  <c r="D5807" i="1"/>
  <c r="C5807" i="1"/>
  <c r="Q5806" i="1"/>
  <c r="D5806" i="1"/>
  <c r="C5806" i="1"/>
  <c r="D5805" i="1"/>
  <c r="C5805" i="1"/>
  <c r="Q5804" i="1"/>
  <c r="D5804" i="1"/>
  <c r="C5804" i="1"/>
  <c r="Q5803" i="1"/>
  <c r="D5803" i="1"/>
  <c r="C5803" i="1"/>
  <c r="Q5802" i="1"/>
  <c r="D5802" i="1"/>
  <c r="C5802" i="1"/>
  <c r="Q5801" i="1"/>
  <c r="D5801" i="1"/>
  <c r="C5801" i="1"/>
  <c r="Q5800" i="1"/>
  <c r="D5800" i="1"/>
  <c r="C5800" i="1"/>
  <c r="Q5799" i="1"/>
  <c r="D5799" i="1"/>
  <c r="C5799" i="1"/>
  <c r="D5798" i="1"/>
  <c r="C5798" i="1"/>
  <c r="D5797" i="1"/>
  <c r="C5797" i="1"/>
  <c r="D5796" i="1"/>
  <c r="C5796" i="1"/>
  <c r="D5795" i="1"/>
  <c r="C5795" i="1"/>
  <c r="Q5794" i="1"/>
  <c r="D5794" i="1"/>
  <c r="C5794" i="1"/>
  <c r="D5793" i="1"/>
  <c r="C5793" i="1"/>
  <c r="D5792" i="1"/>
  <c r="C5792" i="1"/>
  <c r="D5791" i="1"/>
  <c r="C5791" i="1"/>
  <c r="Q5790" i="1"/>
  <c r="D5790" i="1"/>
  <c r="C5790" i="1"/>
  <c r="D5789" i="1"/>
  <c r="C5789" i="1"/>
  <c r="Q5788" i="1"/>
  <c r="D5788" i="1"/>
  <c r="C5788" i="1"/>
  <c r="Q5787" i="1"/>
  <c r="D5787" i="1"/>
  <c r="C5787" i="1"/>
  <c r="Q5786" i="1"/>
  <c r="D5786" i="1"/>
  <c r="C5786" i="1"/>
  <c r="Q5785" i="1"/>
  <c r="D5785" i="1"/>
  <c r="C5785" i="1"/>
  <c r="D5784" i="1"/>
  <c r="C5784" i="1"/>
  <c r="D5783" i="1"/>
  <c r="C5783" i="1"/>
  <c r="D5782" i="1"/>
  <c r="C5782" i="1"/>
  <c r="D5781" i="1"/>
  <c r="C5781" i="1"/>
  <c r="Q5780" i="1"/>
  <c r="D5780" i="1"/>
  <c r="C5780" i="1"/>
  <c r="D5779" i="1"/>
  <c r="C5779" i="1"/>
  <c r="Q5778" i="1"/>
  <c r="D5778" i="1"/>
  <c r="C5778" i="1"/>
  <c r="D5777" i="1"/>
  <c r="C5777" i="1"/>
  <c r="D5776" i="1"/>
  <c r="C5776" i="1"/>
  <c r="Q5775" i="1"/>
  <c r="D5775" i="1"/>
  <c r="C5775" i="1"/>
  <c r="Q5774" i="1"/>
  <c r="D5774" i="1"/>
  <c r="C5774" i="1"/>
  <c r="Q5773" i="1"/>
  <c r="D5773" i="1"/>
  <c r="C5773" i="1"/>
  <c r="Q5772" i="1"/>
  <c r="D5772" i="1"/>
  <c r="C5772" i="1"/>
  <c r="Q5771" i="1"/>
  <c r="D5771" i="1"/>
  <c r="C5771" i="1"/>
  <c r="Q5770" i="1"/>
  <c r="D5770" i="1"/>
  <c r="C5770" i="1"/>
  <c r="D5769" i="1"/>
  <c r="C5769" i="1"/>
  <c r="Q5768" i="1"/>
  <c r="D5768" i="1"/>
  <c r="C5768" i="1"/>
  <c r="D5767" i="1"/>
  <c r="C5767" i="1"/>
  <c r="Q5766" i="1"/>
  <c r="D5766" i="1"/>
  <c r="C5766" i="1"/>
  <c r="D5765" i="1"/>
  <c r="C5765" i="1"/>
  <c r="Q5764" i="1"/>
  <c r="D5764" i="1"/>
  <c r="C5764" i="1"/>
  <c r="D5763" i="1"/>
  <c r="C5763" i="1"/>
  <c r="D5762" i="1"/>
  <c r="C5762" i="1"/>
  <c r="Q5761" i="1"/>
  <c r="D5761" i="1"/>
  <c r="C5761" i="1"/>
  <c r="Q5760" i="1"/>
  <c r="D5760" i="1"/>
  <c r="C5760" i="1"/>
  <c r="Q5759" i="1"/>
  <c r="D5759" i="1"/>
  <c r="C5759" i="1"/>
  <c r="Q5758" i="1"/>
  <c r="D5758" i="1"/>
  <c r="C5758" i="1"/>
  <c r="Q5757" i="1"/>
  <c r="D5757" i="1"/>
  <c r="C5757" i="1"/>
  <c r="D5756" i="1"/>
  <c r="C5756" i="1"/>
  <c r="D5755" i="1"/>
  <c r="C5755" i="1"/>
  <c r="D5754" i="1"/>
  <c r="C5754" i="1"/>
  <c r="D5753" i="1"/>
  <c r="C5753" i="1"/>
  <c r="Q5752" i="1"/>
  <c r="D5752" i="1"/>
  <c r="C5752" i="1"/>
  <c r="D5751" i="1"/>
  <c r="C5751" i="1"/>
  <c r="Q5750" i="1"/>
  <c r="D5750" i="1"/>
  <c r="C5750" i="1"/>
  <c r="D5749" i="1"/>
  <c r="C5749" i="1"/>
  <c r="Q5748" i="1"/>
  <c r="D5748" i="1"/>
  <c r="C5748" i="1"/>
  <c r="Q5747" i="1"/>
  <c r="D5747" i="1"/>
  <c r="C5747" i="1"/>
  <c r="Q5746" i="1"/>
  <c r="D5746" i="1"/>
  <c r="C5746" i="1"/>
  <c r="Q5745" i="1"/>
  <c r="D5745" i="1"/>
  <c r="C5745" i="1"/>
  <c r="Q5744" i="1"/>
  <c r="D5744" i="1"/>
  <c r="C5744" i="1"/>
  <c r="Q5743" i="1"/>
  <c r="D5743" i="1"/>
  <c r="C5743" i="1"/>
  <c r="D5742" i="1"/>
  <c r="C5742" i="1"/>
  <c r="D5741" i="1"/>
  <c r="C5741" i="1"/>
  <c r="D5740" i="1"/>
  <c r="C5740" i="1"/>
  <c r="D5739" i="1"/>
  <c r="C5739" i="1"/>
  <c r="D5738" i="1"/>
  <c r="C5738" i="1"/>
  <c r="D5737" i="1"/>
  <c r="C5737" i="1"/>
  <c r="Q5736" i="1"/>
  <c r="D5736" i="1"/>
  <c r="C5736" i="1"/>
  <c r="D5735" i="1"/>
  <c r="C5735" i="1"/>
  <c r="D5734" i="1"/>
  <c r="C5734" i="1"/>
  <c r="Q5733" i="1"/>
  <c r="D5733" i="1"/>
  <c r="C5733" i="1"/>
  <c r="Q5732" i="1"/>
  <c r="D5732" i="1"/>
  <c r="C5732" i="1"/>
  <c r="Q5731" i="1"/>
  <c r="D5731" i="1"/>
  <c r="C5731" i="1"/>
  <c r="Q5730" i="1"/>
  <c r="D5730" i="1"/>
  <c r="C5730" i="1"/>
  <c r="Q5729" i="1"/>
  <c r="D5729" i="1"/>
  <c r="C5729" i="1"/>
  <c r="D5728" i="1"/>
  <c r="C5728" i="1"/>
  <c r="D5727" i="1"/>
  <c r="C5727" i="1"/>
  <c r="Q5726" i="1"/>
  <c r="D5726" i="1"/>
  <c r="C5726" i="1"/>
  <c r="D5725" i="1"/>
  <c r="C5725" i="1"/>
  <c r="Q5724" i="1"/>
  <c r="D5724" i="1"/>
  <c r="C5724" i="1"/>
  <c r="D5723" i="1"/>
  <c r="C5723" i="1"/>
  <c r="D5722" i="1"/>
  <c r="C5722" i="1"/>
  <c r="D5721" i="1"/>
  <c r="C5721" i="1"/>
  <c r="D5720" i="1"/>
  <c r="C5720" i="1"/>
  <c r="Q5719" i="1"/>
  <c r="D5719" i="1"/>
  <c r="C5719" i="1"/>
  <c r="Q5718" i="1"/>
  <c r="D5718" i="1"/>
  <c r="C5718" i="1"/>
  <c r="Q5717" i="1"/>
  <c r="D5717" i="1"/>
  <c r="C5717" i="1"/>
  <c r="Q5716" i="1"/>
  <c r="D5716" i="1"/>
  <c r="C5716" i="1"/>
  <c r="Q5715" i="1"/>
  <c r="D5715" i="1"/>
  <c r="C5715" i="1"/>
  <c r="D5714" i="1"/>
  <c r="C5714" i="1"/>
  <c r="D5713" i="1"/>
  <c r="C5713" i="1"/>
  <c r="D5712" i="1"/>
  <c r="C5712" i="1"/>
  <c r="D5711" i="1"/>
  <c r="C5711" i="1"/>
  <c r="Q5710" i="1"/>
  <c r="D5710" i="1"/>
  <c r="C5710" i="1"/>
  <c r="Q5709" i="1"/>
  <c r="D5709" i="1"/>
  <c r="C5709" i="1"/>
  <c r="Q5708" i="1"/>
  <c r="D5708" i="1"/>
  <c r="C5708" i="1"/>
  <c r="D5707" i="1"/>
  <c r="C5707" i="1"/>
  <c r="Q5706" i="1"/>
  <c r="D5706" i="1"/>
  <c r="C5706" i="1"/>
  <c r="Q5705" i="1"/>
  <c r="D5705" i="1"/>
  <c r="C5705" i="1"/>
  <c r="Q5704" i="1"/>
  <c r="D5704" i="1"/>
  <c r="C5704" i="1"/>
  <c r="Q5703" i="1"/>
  <c r="D5703" i="1"/>
  <c r="C5703" i="1"/>
  <c r="Q5702" i="1"/>
  <c r="D5702" i="1"/>
  <c r="C5702" i="1"/>
  <c r="Q5701" i="1"/>
  <c r="D5701" i="1"/>
  <c r="C5701" i="1"/>
  <c r="D5700" i="1"/>
  <c r="C5700" i="1"/>
  <c r="D5699" i="1"/>
  <c r="C5699" i="1"/>
  <c r="D5698" i="1"/>
  <c r="C5698" i="1"/>
  <c r="D5697" i="1"/>
  <c r="C5697" i="1"/>
  <c r="D5696" i="1"/>
  <c r="C5696" i="1"/>
  <c r="D5695" i="1"/>
  <c r="C5695" i="1"/>
  <c r="Q5694" i="1"/>
  <c r="D5694" i="1"/>
  <c r="C5694" i="1"/>
  <c r="D5693" i="1"/>
  <c r="C5693" i="1"/>
  <c r="Q5692" i="1"/>
  <c r="D5692" i="1"/>
  <c r="C5692" i="1"/>
  <c r="Q5691" i="1"/>
  <c r="D5691" i="1"/>
  <c r="C5691" i="1"/>
  <c r="Q5690" i="1"/>
  <c r="D5690" i="1"/>
  <c r="C5690" i="1"/>
  <c r="Q5689" i="1"/>
  <c r="D5689" i="1"/>
  <c r="C5689" i="1"/>
  <c r="Q5688" i="1"/>
  <c r="D5688" i="1"/>
  <c r="C5688" i="1"/>
  <c r="Q5687" i="1"/>
  <c r="D5687" i="1"/>
  <c r="C5687" i="1"/>
  <c r="D5686" i="1"/>
  <c r="C5686" i="1"/>
  <c r="D5685" i="1"/>
  <c r="C5685" i="1"/>
  <c r="D5684" i="1"/>
  <c r="C5684" i="1"/>
  <c r="D5683" i="1"/>
  <c r="C5683" i="1"/>
  <c r="Q5682" i="1"/>
  <c r="D5682" i="1"/>
  <c r="C5682" i="1"/>
  <c r="D5681" i="1"/>
  <c r="C5681" i="1"/>
  <c r="Q5680" i="1"/>
  <c r="D5680" i="1"/>
  <c r="C5680" i="1"/>
  <c r="D5679" i="1"/>
  <c r="C5679" i="1"/>
  <c r="D5678" i="1"/>
  <c r="C5678" i="1"/>
  <c r="Q5677" i="1"/>
  <c r="D5677" i="1"/>
  <c r="C5677" i="1"/>
  <c r="Q5676" i="1"/>
  <c r="D5676" i="1"/>
  <c r="C5676" i="1"/>
  <c r="Q5675" i="1"/>
  <c r="D5675" i="1"/>
  <c r="C5675" i="1"/>
  <c r="Q5674" i="1"/>
  <c r="D5674" i="1"/>
  <c r="C5674" i="1"/>
  <c r="Q5673" i="1"/>
  <c r="D5673" i="1"/>
  <c r="C5673" i="1"/>
  <c r="Q5672" i="1"/>
  <c r="D5672" i="1"/>
  <c r="C5672" i="1"/>
  <c r="D5671" i="1"/>
  <c r="C5671" i="1"/>
  <c r="D5670" i="1"/>
  <c r="C5670" i="1"/>
  <c r="D5669" i="1"/>
  <c r="C5669" i="1"/>
  <c r="D5668" i="1"/>
  <c r="C5668" i="1"/>
  <c r="D5667" i="1"/>
  <c r="C5667" i="1"/>
  <c r="Q5666" i="1"/>
  <c r="D5666" i="1"/>
  <c r="C5666" i="1"/>
  <c r="D5665" i="1"/>
  <c r="C5665" i="1"/>
  <c r="D5664" i="1"/>
  <c r="C5664" i="1"/>
  <c r="Q5663" i="1"/>
  <c r="D5663" i="1"/>
  <c r="C5663" i="1"/>
  <c r="Q5662" i="1"/>
  <c r="D5662" i="1"/>
  <c r="C5662" i="1"/>
  <c r="Q5661" i="1"/>
  <c r="D5661" i="1"/>
  <c r="C5661" i="1"/>
  <c r="Q5660" i="1"/>
  <c r="D5660" i="1"/>
  <c r="C5660" i="1"/>
  <c r="Q5659" i="1"/>
  <c r="D5659" i="1"/>
  <c r="C5659" i="1"/>
  <c r="D5658" i="1"/>
  <c r="C5658" i="1"/>
  <c r="D5657" i="1"/>
  <c r="C5657" i="1"/>
  <c r="D5656" i="1"/>
  <c r="C5656" i="1"/>
  <c r="D5655" i="1"/>
  <c r="C5655" i="1"/>
  <c r="Q5654" i="1"/>
  <c r="D5654" i="1"/>
  <c r="C5654" i="1"/>
  <c r="D5653" i="1"/>
  <c r="C5653" i="1"/>
  <c r="Q5652" i="1"/>
  <c r="D5652" i="1"/>
  <c r="C5652" i="1"/>
  <c r="D5651" i="1"/>
  <c r="C5651" i="1"/>
  <c r="Q5650" i="1"/>
  <c r="D5650" i="1"/>
  <c r="C5650" i="1"/>
  <c r="Q5649" i="1"/>
  <c r="D5649" i="1"/>
  <c r="C5649" i="1"/>
  <c r="Q5648" i="1"/>
  <c r="D5648" i="1"/>
  <c r="C5648" i="1"/>
  <c r="Q5647" i="1"/>
  <c r="D5647" i="1"/>
  <c r="C5647" i="1"/>
  <c r="Q5646" i="1"/>
  <c r="D5646" i="1"/>
  <c r="C5646" i="1"/>
  <c r="Q5645" i="1"/>
  <c r="D5645" i="1"/>
  <c r="C5645" i="1"/>
  <c r="D5644" i="1"/>
  <c r="C5644" i="1"/>
  <c r="D5643" i="1"/>
  <c r="C5643" i="1"/>
  <c r="D5642" i="1"/>
  <c r="C5642" i="1"/>
  <c r="D5641" i="1"/>
  <c r="C5641" i="1"/>
  <c r="Q5640" i="1"/>
  <c r="D5640" i="1"/>
  <c r="C5640" i="1"/>
  <c r="D5639" i="1"/>
  <c r="C5639" i="1"/>
  <c r="Q5638" i="1"/>
  <c r="D5638" i="1"/>
  <c r="C5638" i="1"/>
  <c r="D5637" i="1"/>
  <c r="C5637" i="1"/>
  <c r="D5636" i="1"/>
  <c r="C5636" i="1"/>
  <c r="Q5635" i="1"/>
  <c r="D5635" i="1"/>
  <c r="C5635" i="1"/>
  <c r="Q5634" i="1"/>
  <c r="D5634" i="1"/>
  <c r="C5634" i="1"/>
  <c r="Q5633" i="1"/>
  <c r="D5633" i="1"/>
  <c r="C5633" i="1"/>
  <c r="Q5632" i="1"/>
  <c r="D5632" i="1"/>
  <c r="C5632" i="1"/>
  <c r="Q5631" i="1"/>
  <c r="D5631" i="1"/>
  <c r="C5631" i="1"/>
  <c r="D5630" i="1"/>
  <c r="C5630" i="1"/>
  <c r="D5629" i="1"/>
  <c r="C5629" i="1"/>
  <c r="D5628" i="1"/>
  <c r="C5628" i="1"/>
  <c r="D5627" i="1"/>
  <c r="C5627" i="1"/>
  <c r="Q5626" i="1"/>
  <c r="D5626" i="1"/>
  <c r="C5626" i="1"/>
  <c r="D5625" i="1"/>
  <c r="C5625" i="1"/>
  <c r="Q5624" i="1"/>
  <c r="D5624" i="1"/>
  <c r="C5624" i="1"/>
  <c r="D5623" i="1"/>
  <c r="C5623" i="1"/>
  <c r="D5622" i="1"/>
  <c r="C5622" i="1"/>
  <c r="Q5621" i="1"/>
  <c r="D5621" i="1"/>
  <c r="C5621" i="1"/>
  <c r="Q5620" i="1"/>
  <c r="D5620" i="1"/>
  <c r="C5620" i="1"/>
  <c r="Q5619" i="1"/>
  <c r="D5619" i="1"/>
  <c r="C5619" i="1"/>
  <c r="Q5618" i="1"/>
  <c r="D5618" i="1"/>
  <c r="C5618" i="1"/>
  <c r="Q5617" i="1"/>
  <c r="D5617" i="1"/>
  <c r="C5617" i="1"/>
  <c r="D5616" i="1"/>
  <c r="C5616" i="1"/>
  <c r="D5615" i="1"/>
  <c r="C5615" i="1"/>
  <c r="Q5614" i="1"/>
  <c r="D5614" i="1"/>
  <c r="C5614" i="1"/>
  <c r="D5613" i="1"/>
  <c r="C5613" i="1"/>
  <c r="Q5612" i="1"/>
  <c r="D5612" i="1"/>
  <c r="C5612" i="1"/>
  <c r="D5611" i="1"/>
  <c r="C5611" i="1"/>
  <c r="Q5610" i="1"/>
  <c r="D5610" i="1"/>
  <c r="C5610" i="1"/>
  <c r="D5609" i="1"/>
  <c r="C5609" i="1"/>
  <c r="Q5608" i="1"/>
  <c r="D5608" i="1"/>
  <c r="C5608" i="1"/>
  <c r="Q5607" i="1"/>
  <c r="D5607" i="1"/>
  <c r="C5607" i="1"/>
  <c r="Q5606" i="1"/>
  <c r="D5606" i="1"/>
  <c r="C5606" i="1"/>
  <c r="Q5605" i="1"/>
  <c r="D5605" i="1"/>
  <c r="C5605" i="1"/>
  <c r="Q5604" i="1"/>
  <c r="D5604" i="1"/>
  <c r="C5604" i="1"/>
  <c r="Q5603" i="1"/>
  <c r="D5603" i="1"/>
  <c r="C5603" i="1"/>
  <c r="D5602" i="1"/>
  <c r="C5602" i="1"/>
  <c r="D5601" i="1"/>
  <c r="C5601" i="1"/>
  <c r="D5600" i="1"/>
  <c r="C5600" i="1"/>
  <c r="D5599" i="1"/>
  <c r="C5599" i="1"/>
  <c r="Q5598" i="1"/>
  <c r="D5598" i="1"/>
  <c r="C5598" i="1"/>
  <c r="D5597" i="1"/>
  <c r="C5597" i="1"/>
  <c r="Q5596" i="1"/>
  <c r="D5596" i="1"/>
  <c r="C5596" i="1"/>
  <c r="D5595" i="1"/>
  <c r="C5595" i="1"/>
  <c r="Q5594" i="1"/>
  <c r="D5594" i="1"/>
  <c r="C5594" i="1"/>
  <c r="Q5593" i="1"/>
  <c r="D5593" i="1"/>
  <c r="C5593" i="1"/>
  <c r="Q5592" i="1"/>
  <c r="D5592" i="1"/>
  <c r="C5592" i="1"/>
  <c r="Q5591" i="1"/>
  <c r="D5591" i="1"/>
  <c r="C5591" i="1"/>
  <c r="Q5590" i="1"/>
  <c r="D5590" i="1"/>
  <c r="C5590" i="1"/>
  <c r="Q5589" i="1"/>
  <c r="D5589" i="1"/>
  <c r="C5589" i="1"/>
  <c r="D5588" i="1"/>
  <c r="C5588" i="1"/>
  <c r="D5587" i="1"/>
  <c r="C5587" i="1"/>
  <c r="D5586" i="1"/>
  <c r="C5586" i="1"/>
  <c r="D5585" i="1"/>
  <c r="C5585" i="1"/>
  <c r="D5584" i="1"/>
  <c r="C5584" i="1"/>
  <c r="D5583" i="1"/>
  <c r="C5583" i="1"/>
  <c r="Q5582" i="1"/>
  <c r="D5582" i="1"/>
  <c r="C5582" i="1"/>
  <c r="D5581" i="1"/>
  <c r="C5581" i="1"/>
  <c r="D5580" i="1"/>
  <c r="C5580" i="1"/>
  <c r="Q5579" i="1"/>
  <c r="D5579" i="1"/>
  <c r="C5579" i="1"/>
  <c r="Q5578" i="1"/>
  <c r="D5578" i="1"/>
  <c r="C5578" i="1"/>
  <c r="Q5577" i="1"/>
  <c r="D5577" i="1"/>
  <c r="C5577" i="1"/>
  <c r="Q5576" i="1"/>
  <c r="D5576" i="1"/>
  <c r="C5576" i="1"/>
  <c r="Q5575" i="1"/>
  <c r="D5575" i="1"/>
  <c r="C5575" i="1"/>
  <c r="Q5574" i="1"/>
  <c r="D5574" i="1"/>
  <c r="C5574" i="1"/>
  <c r="D5573" i="1"/>
  <c r="C5573" i="1"/>
  <c r="D5572" i="1"/>
  <c r="C5572" i="1"/>
  <c r="D5571" i="1"/>
  <c r="C5571" i="1"/>
  <c r="Q5570" i="1"/>
  <c r="D5570" i="1"/>
  <c r="C5570" i="1"/>
  <c r="D5569" i="1"/>
  <c r="C5569" i="1"/>
  <c r="Q5568" i="1"/>
  <c r="D5568" i="1"/>
  <c r="C5568" i="1"/>
  <c r="D5567" i="1"/>
  <c r="C5567" i="1"/>
  <c r="D5566" i="1"/>
  <c r="C5566" i="1"/>
  <c r="Q5565" i="1"/>
  <c r="D5565" i="1"/>
  <c r="C5565" i="1"/>
  <c r="Q5564" i="1"/>
  <c r="D5564" i="1"/>
  <c r="C5564" i="1"/>
  <c r="Q5563" i="1"/>
  <c r="D5563" i="1"/>
  <c r="C5563" i="1"/>
  <c r="Q5562" i="1"/>
  <c r="D5562" i="1"/>
  <c r="C5562" i="1"/>
  <c r="Q5561" i="1"/>
  <c r="D5561" i="1"/>
  <c r="C5561" i="1"/>
  <c r="D5560" i="1"/>
  <c r="C5560" i="1"/>
  <c r="D5559" i="1"/>
  <c r="C5559" i="1"/>
  <c r="D5558" i="1"/>
  <c r="C5558" i="1"/>
  <c r="D5557" i="1"/>
  <c r="C5557" i="1"/>
  <c r="Q5556" i="1"/>
  <c r="D5556" i="1"/>
  <c r="C5556" i="1"/>
  <c r="Q5555" i="1"/>
  <c r="D5555" i="1"/>
  <c r="C5555" i="1"/>
  <c r="Q5554" i="1"/>
  <c r="D5554" i="1"/>
  <c r="C5554" i="1"/>
  <c r="D5553" i="1"/>
  <c r="C5553" i="1"/>
  <c r="Q5552" i="1"/>
  <c r="D5552" i="1"/>
  <c r="C5552" i="1"/>
  <c r="Q5551" i="1"/>
  <c r="D5551" i="1"/>
  <c r="C5551" i="1"/>
  <c r="Q5550" i="1"/>
  <c r="D5550" i="1"/>
  <c r="C5550" i="1"/>
  <c r="Q5549" i="1"/>
  <c r="D5549" i="1"/>
  <c r="C5549" i="1"/>
  <c r="Q5548" i="1"/>
  <c r="D5548" i="1"/>
  <c r="C5548" i="1"/>
  <c r="Q5547" i="1"/>
  <c r="D5547" i="1"/>
  <c r="C5547" i="1"/>
  <c r="D5546" i="1"/>
  <c r="C5546" i="1"/>
  <c r="Q5545" i="1"/>
  <c r="D5545" i="1"/>
  <c r="C5545" i="1"/>
  <c r="D5544" i="1"/>
  <c r="C5544" i="1"/>
  <c r="D5543" i="1"/>
  <c r="C5543" i="1"/>
  <c r="Q5542" i="1"/>
  <c r="D5542" i="1"/>
  <c r="C5542" i="1"/>
  <c r="D5541" i="1"/>
  <c r="C5541" i="1"/>
  <c r="Q5540" i="1"/>
  <c r="D5540" i="1"/>
  <c r="C5540" i="1"/>
  <c r="D5539" i="1"/>
  <c r="C5539" i="1"/>
  <c r="D5538" i="1"/>
  <c r="C5538" i="1"/>
  <c r="Q5537" i="1"/>
  <c r="D5537" i="1"/>
  <c r="C5537" i="1"/>
  <c r="Q5536" i="1"/>
  <c r="D5536" i="1"/>
  <c r="C5536" i="1"/>
  <c r="Q5535" i="1"/>
  <c r="D5535" i="1"/>
  <c r="C5535" i="1"/>
  <c r="Q5534" i="1"/>
  <c r="D5534" i="1"/>
  <c r="C5534" i="1"/>
  <c r="Q5533" i="1"/>
  <c r="D5533" i="1"/>
  <c r="C5533" i="1"/>
  <c r="D5532" i="1"/>
  <c r="C5532" i="1"/>
  <c r="D5531" i="1"/>
  <c r="C5531" i="1"/>
  <c r="Q5530" i="1"/>
  <c r="D5530" i="1"/>
  <c r="C5530" i="1"/>
  <c r="D5529" i="1"/>
  <c r="C5529" i="1"/>
  <c r="Q5528" i="1"/>
  <c r="D5528" i="1"/>
  <c r="C5528" i="1"/>
  <c r="Q5527" i="1"/>
  <c r="D5527" i="1"/>
  <c r="C5527" i="1"/>
  <c r="Q5526" i="1"/>
  <c r="D5526" i="1"/>
  <c r="C5526" i="1"/>
  <c r="D5525" i="1"/>
  <c r="C5525" i="1"/>
  <c r="D5524" i="1"/>
  <c r="C5524" i="1"/>
  <c r="Q5523" i="1"/>
  <c r="D5523" i="1"/>
  <c r="C5523" i="1"/>
  <c r="Q5522" i="1"/>
  <c r="D5522" i="1"/>
  <c r="C5522" i="1"/>
  <c r="Q5521" i="1"/>
  <c r="D5521" i="1"/>
  <c r="C5521" i="1"/>
  <c r="Q5520" i="1"/>
  <c r="D5520" i="1"/>
  <c r="C5520" i="1"/>
  <c r="Q5519" i="1"/>
  <c r="D5519" i="1"/>
  <c r="C5519" i="1"/>
  <c r="D5518" i="1"/>
  <c r="C5518" i="1"/>
  <c r="D5517" i="1"/>
  <c r="C5517" i="1"/>
  <c r="Q5516" i="1"/>
  <c r="D5516" i="1"/>
  <c r="C5516" i="1"/>
  <c r="D5515" i="1"/>
  <c r="C5515" i="1"/>
  <c r="Q5514" i="1"/>
  <c r="D5514" i="1"/>
  <c r="C5514" i="1"/>
  <c r="D5513" i="1"/>
  <c r="C5513" i="1"/>
  <c r="Q5512" i="1"/>
  <c r="D5512" i="1"/>
  <c r="C5512" i="1"/>
  <c r="D5511" i="1"/>
  <c r="C5511" i="1"/>
  <c r="D5510" i="1"/>
  <c r="C5510" i="1"/>
  <c r="Q5509" i="1"/>
  <c r="D5509" i="1"/>
  <c r="C5509" i="1"/>
  <c r="Q5508" i="1"/>
  <c r="D5508" i="1"/>
  <c r="C5508" i="1"/>
  <c r="Q5507" i="1"/>
  <c r="D5507" i="1"/>
  <c r="C5507" i="1"/>
  <c r="Q5506" i="1"/>
  <c r="D5506" i="1"/>
  <c r="C5506" i="1"/>
  <c r="Q5505" i="1"/>
  <c r="D5505" i="1"/>
  <c r="C5505" i="1"/>
  <c r="D5504" i="1"/>
  <c r="C5504" i="1"/>
  <c r="D5503" i="1"/>
  <c r="C5503" i="1"/>
  <c r="Q5502" i="1"/>
  <c r="D5502" i="1"/>
  <c r="C5502" i="1"/>
  <c r="D5501" i="1"/>
  <c r="C5501" i="1"/>
  <c r="Q5500" i="1"/>
  <c r="D5500" i="1"/>
  <c r="C5500" i="1"/>
  <c r="D5499" i="1"/>
  <c r="C5499" i="1"/>
  <c r="Q5498" i="1"/>
  <c r="D5498" i="1"/>
  <c r="C5498" i="1"/>
  <c r="D5497" i="1"/>
  <c r="C5497" i="1"/>
  <c r="D5496" i="1"/>
  <c r="C5496" i="1"/>
  <c r="Q5495" i="1"/>
  <c r="D5495" i="1"/>
  <c r="C5495" i="1"/>
  <c r="Q5494" i="1"/>
  <c r="D5494" i="1"/>
  <c r="C5494" i="1"/>
  <c r="Q5493" i="1"/>
  <c r="D5493" i="1"/>
  <c r="C5493" i="1"/>
  <c r="Q5492" i="1"/>
  <c r="D5492" i="1"/>
  <c r="C5492" i="1"/>
  <c r="Q5491" i="1"/>
  <c r="D5491" i="1"/>
  <c r="C5491" i="1"/>
  <c r="D5490" i="1"/>
  <c r="C5490" i="1"/>
  <c r="D5489" i="1"/>
  <c r="C5489" i="1"/>
  <c r="Q5488" i="1"/>
  <c r="D5488" i="1"/>
  <c r="C5488" i="1"/>
  <c r="D5487" i="1"/>
  <c r="C5487" i="1"/>
  <c r="Q5486" i="1"/>
  <c r="D5486" i="1"/>
  <c r="C5486" i="1"/>
  <c r="Q5485" i="1"/>
  <c r="D5485" i="1"/>
  <c r="C5485" i="1"/>
  <c r="Q5484" i="1"/>
  <c r="D5484" i="1"/>
  <c r="C5484" i="1"/>
  <c r="D5483" i="1"/>
  <c r="C5483" i="1"/>
  <c r="D5482" i="1"/>
  <c r="C5482" i="1"/>
  <c r="Q5481" i="1"/>
  <c r="D5481" i="1"/>
  <c r="C5481" i="1"/>
  <c r="Q5480" i="1"/>
  <c r="D5480" i="1"/>
  <c r="C5480" i="1"/>
  <c r="Q5479" i="1"/>
  <c r="D5479" i="1"/>
  <c r="C5479" i="1"/>
  <c r="Q5478" i="1"/>
  <c r="D5478" i="1"/>
  <c r="C5478" i="1"/>
  <c r="Q5477" i="1"/>
  <c r="D5477" i="1"/>
  <c r="C5477" i="1"/>
  <c r="D5476" i="1"/>
  <c r="C5476" i="1"/>
  <c r="D5475" i="1"/>
  <c r="C5475" i="1"/>
  <c r="Q5474" i="1"/>
  <c r="D5474" i="1"/>
  <c r="C5474" i="1"/>
  <c r="D5473" i="1"/>
  <c r="C5473" i="1"/>
  <c r="Q5472" i="1"/>
  <c r="D5472" i="1"/>
  <c r="C5472" i="1"/>
  <c r="D5471" i="1"/>
  <c r="C5471" i="1"/>
  <c r="Q5470" i="1"/>
  <c r="D5470" i="1"/>
  <c r="C5470" i="1"/>
  <c r="D5469" i="1"/>
  <c r="C5469" i="1"/>
  <c r="D5468" i="1"/>
  <c r="C5468" i="1"/>
  <c r="Q5467" i="1"/>
  <c r="D5467" i="1"/>
  <c r="C5467" i="1"/>
  <c r="Q5466" i="1"/>
  <c r="D5466" i="1"/>
  <c r="C5466" i="1"/>
  <c r="Q5465" i="1"/>
  <c r="D5465" i="1"/>
  <c r="C5465" i="1"/>
  <c r="Q5464" i="1"/>
  <c r="D5464" i="1"/>
  <c r="C5464" i="1"/>
  <c r="Q5463" i="1"/>
  <c r="D5463" i="1"/>
  <c r="C5463" i="1"/>
  <c r="D5462" i="1"/>
  <c r="C5462" i="1"/>
  <c r="D5461" i="1"/>
  <c r="C5461" i="1"/>
  <c r="D5460" i="1"/>
  <c r="C5460" i="1"/>
  <c r="D5459" i="1"/>
  <c r="C5459" i="1"/>
  <c r="Q5458" i="1"/>
  <c r="D5458" i="1"/>
  <c r="C5458" i="1"/>
  <c r="Q5457" i="1"/>
  <c r="D5457" i="1"/>
  <c r="C5457" i="1"/>
  <c r="Q5456" i="1"/>
  <c r="D5456" i="1"/>
  <c r="C5456" i="1"/>
  <c r="D5455" i="1"/>
  <c r="C5455" i="1"/>
  <c r="D5454" i="1"/>
  <c r="C5454" i="1"/>
  <c r="Q5453" i="1"/>
  <c r="D5453" i="1"/>
  <c r="C5453" i="1"/>
  <c r="Q5452" i="1"/>
  <c r="D5452" i="1"/>
  <c r="C5452" i="1"/>
  <c r="Q5451" i="1"/>
  <c r="D5451" i="1"/>
  <c r="C5451" i="1"/>
  <c r="Q5450" i="1"/>
  <c r="D5450" i="1"/>
  <c r="C5450" i="1"/>
  <c r="Q5449" i="1"/>
  <c r="D5449" i="1"/>
  <c r="C5449" i="1"/>
  <c r="D5448" i="1"/>
  <c r="C5448" i="1"/>
  <c r="D5447" i="1"/>
  <c r="C5447" i="1"/>
  <c r="D5446" i="1"/>
  <c r="C5446" i="1"/>
  <c r="D5445" i="1"/>
  <c r="C5445" i="1"/>
  <c r="D5444" i="1"/>
  <c r="C5444" i="1"/>
  <c r="Q5443" i="1"/>
  <c r="D5443" i="1"/>
  <c r="C5443" i="1"/>
  <c r="Q5442" i="1"/>
  <c r="D5442" i="1"/>
  <c r="C5442" i="1"/>
  <c r="D5441" i="1"/>
  <c r="C5441" i="1"/>
  <c r="D5440" i="1"/>
  <c r="C5440" i="1"/>
  <c r="Q5439" i="1"/>
  <c r="D5439" i="1"/>
  <c r="C5439" i="1"/>
  <c r="Q5438" i="1"/>
  <c r="D5438" i="1"/>
  <c r="C5438" i="1"/>
  <c r="Q5437" i="1"/>
  <c r="D5437" i="1"/>
  <c r="C5437" i="1"/>
  <c r="Q5436" i="1"/>
  <c r="D5436" i="1"/>
  <c r="C5436" i="1"/>
  <c r="Q5435" i="1"/>
  <c r="D5435" i="1"/>
  <c r="C5435" i="1"/>
  <c r="D5434" i="1"/>
  <c r="C5434" i="1"/>
  <c r="D5433" i="1"/>
  <c r="C5433" i="1"/>
  <c r="Q5432" i="1"/>
  <c r="D5432" i="1"/>
  <c r="C5432" i="1"/>
  <c r="D5431" i="1"/>
  <c r="C5431" i="1"/>
  <c r="D5430" i="1"/>
  <c r="C5430" i="1"/>
  <c r="Q5429" i="1"/>
  <c r="D5429" i="1"/>
  <c r="C5429" i="1"/>
  <c r="Q5428" i="1"/>
  <c r="D5428" i="1"/>
  <c r="C5428" i="1"/>
  <c r="D5427" i="1"/>
  <c r="C5427" i="1"/>
  <c r="D5426" i="1"/>
  <c r="C5426" i="1"/>
  <c r="Q5425" i="1"/>
  <c r="D5425" i="1"/>
  <c r="C5425" i="1"/>
  <c r="Q5424" i="1"/>
  <c r="D5424" i="1"/>
  <c r="C5424" i="1"/>
  <c r="Q5423" i="1"/>
  <c r="D5423" i="1"/>
  <c r="C5423" i="1"/>
  <c r="Q5422" i="1"/>
  <c r="D5422" i="1"/>
  <c r="C5422" i="1"/>
  <c r="Q5421" i="1"/>
  <c r="D5421" i="1"/>
  <c r="C5421" i="1"/>
  <c r="D5420" i="1"/>
  <c r="C5420" i="1"/>
  <c r="D5419" i="1"/>
  <c r="C5419" i="1"/>
  <c r="D5418" i="1"/>
  <c r="C5418" i="1"/>
  <c r="D5417" i="1"/>
  <c r="C5417" i="1"/>
  <c r="Q5416" i="1"/>
  <c r="D5416" i="1"/>
  <c r="C5416" i="1"/>
  <c r="D5415" i="1"/>
  <c r="C5415" i="1"/>
  <c r="Q5414" i="1"/>
  <c r="D5414" i="1"/>
  <c r="C5414" i="1"/>
  <c r="D5413" i="1"/>
  <c r="C5413" i="1"/>
  <c r="D5412" i="1"/>
  <c r="C5412" i="1"/>
  <c r="Q5411" i="1"/>
  <c r="D5411" i="1"/>
  <c r="C5411" i="1"/>
  <c r="Q5410" i="1"/>
  <c r="D5410" i="1"/>
  <c r="C5410" i="1"/>
  <c r="Q5409" i="1"/>
  <c r="D5409" i="1"/>
  <c r="C5409" i="1"/>
  <c r="Q5408" i="1"/>
  <c r="D5408" i="1"/>
  <c r="C5408" i="1"/>
  <c r="Q5407" i="1"/>
  <c r="D5407" i="1"/>
  <c r="C5407" i="1"/>
  <c r="D5406" i="1"/>
  <c r="C5406" i="1"/>
  <c r="D5405" i="1"/>
  <c r="C5405" i="1"/>
  <c r="Q5404" i="1"/>
  <c r="D5404" i="1"/>
  <c r="C5404" i="1"/>
  <c r="D5403" i="1"/>
  <c r="C5403" i="1"/>
  <c r="D5402" i="1"/>
  <c r="C5402" i="1"/>
  <c r="Q5401" i="1"/>
  <c r="D5401" i="1"/>
  <c r="C5401" i="1"/>
  <c r="Q5400" i="1"/>
  <c r="D5400" i="1"/>
  <c r="C5400" i="1"/>
  <c r="D5399" i="1"/>
  <c r="C5399" i="1"/>
  <c r="D5398" i="1"/>
  <c r="C5398" i="1"/>
  <c r="Q5397" i="1"/>
  <c r="D5397" i="1"/>
  <c r="C5397" i="1"/>
  <c r="Q5396" i="1"/>
  <c r="D5396" i="1"/>
  <c r="C5396" i="1"/>
  <c r="Q5395" i="1"/>
  <c r="D5395" i="1"/>
  <c r="C5395" i="1"/>
  <c r="Q5394" i="1"/>
  <c r="D5394" i="1"/>
  <c r="C5394" i="1"/>
  <c r="Q5393" i="1"/>
  <c r="D5393" i="1"/>
  <c r="C5393" i="1"/>
  <c r="D5392" i="1"/>
  <c r="C5392" i="1"/>
  <c r="D5391" i="1"/>
  <c r="C5391" i="1"/>
  <c r="Q5390" i="1"/>
  <c r="D5390" i="1"/>
  <c r="C5390" i="1"/>
  <c r="D5389" i="1"/>
  <c r="C5389" i="1"/>
  <c r="Q5388" i="1"/>
  <c r="D5388" i="1"/>
  <c r="C5388" i="1"/>
  <c r="Q5387" i="1"/>
  <c r="D5387" i="1"/>
  <c r="C5387" i="1"/>
  <c r="Q5386" i="1"/>
  <c r="D5386" i="1"/>
  <c r="C5386" i="1"/>
  <c r="D5385" i="1"/>
  <c r="C5385" i="1"/>
  <c r="D5384" i="1"/>
  <c r="C5384" i="1"/>
  <c r="Q5383" i="1"/>
  <c r="D5383" i="1"/>
  <c r="C5383" i="1"/>
  <c r="Q5382" i="1"/>
  <c r="D5382" i="1"/>
  <c r="C5382" i="1"/>
  <c r="Q5381" i="1"/>
  <c r="D5381" i="1"/>
  <c r="C5381" i="1"/>
  <c r="Q5380" i="1"/>
  <c r="D5380" i="1"/>
  <c r="C5380" i="1"/>
  <c r="Q5379" i="1"/>
  <c r="D5379" i="1"/>
  <c r="C5379" i="1"/>
  <c r="D5378" i="1"/>
  <c r="C5378" i="1"/>
  <c r="D5377" i="1"/>
  <c r="C5377" i="1"/>
  <c r="Q5376" i="1"/>
  <c r="D5376" i="1"/>
  <c r="C5376" i="1"/>
  <c r="D5375" i="1"/>
  <c r="C5375" i="1"/>
  <c r="Q5374" i="1"/>
  <c r="D5374" i="1"/>
  <c r="C5374" i="1"/>
  <c r="Q5373" i="1"/>
  <c r="D5373" i="1"/>
  <c r="C5373" i="1"/>
  <c r="Q5372" i="1"/>
  <c r="D5372" i="1"/>
  <c r="C5372" i="1"/>
  <c r="D5371" i="1"/>
  <c r="C5371" i="1"/>
  <c r="D5370" i="1"/>
  <c r="C5370" i="1"/>
  <c r="Q5369" i="1"/>
  <c r="D5369" i="1"/>
  <c r="C5369" i="1"/>
  <c r="Q5368" i="1"/>
  <c r="D5368" i="1"/>
  <c r="C5368" i="1"/>
  <c r="Q5367" i="1"/>
  <c r="D5367" i="1"/>
  <c r="C5367" i="1"/>
  <c r="Q5366" i="1"/>
  <c r="D5366" i="1"/>
  <c r="C5366" i="1"/>
  <c r="Q5365" i="1"/>
  <c r="D5365" i="1"/>
  <c r="C5365" i="1"/>
  <c r="D5364" i="1"/>
  <c r="C5364" i="1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O102" i="14"/>
  <c r="O103" i="14"/>
  <c r="O104" i="14"/>
  <c r="O105" i="14"/>
  <c r="O106" i="14"/>
  <c r="O107" i="14"/>
  <c r="O108" i="14"/>
  <c r="O109" i="14"/>
  <c r="O110" i="14"/>
  <c r="O111" i="14"/>
  <c r="O112" i="14"/>
  <c r="O113" i="14"/>
  <c r="O114" i="14"/>
  <c r="O115" i="14"/>
  <c r="O116" i="14"/>
  <c r="O117" i="14"/>
  <c r="O118" i="14"/>
  <c r="O119" i="14"/>
  <c r="O120" i="14"/>
  <c r="O121" i="14"/>
  <c r="O122" i="14"/>
  <c r="O123" i="14"/>
  <c r="O124" i="14"/>
  <c r="O125" i="14"/>
  <c r="O126" i="14"/>
  <c r="O127" i="14"/>
  <c r="O128" i="14"/>
  <c r="O129" i="14"/>
  <c r="O130" i="14"/>
  <c r="O131" i="14"/>
  <c r="O132" i="14"/>
  <c r="O133" i="14"/>
  <c r="O134" i="14"/>
  <c r="O135" i="14"/>
  <c r="O136" i="14"/>
  <c r="O137" i="14"/>
  <c r="O138" i="14"/>
  <c r="O139" i="14"/>
  <c r="O140" i="14"/>
  <c r="O141" i="14"/>
  <c r="O142" i="14"/>
  <c r="O143" i="14"/>
  <c r="O144" i="14"/>
  <c r="O145" i="14"/>
  <c r="O146" i="14"/>
  <c r="O147" i="14"/>
  <c r="O148" i="14"/>
  <c r="O149" i="14"/>
  <c r="O150" i="14"/>
  <c r="O151" i="14"/>
  <c r="O152" i="14"/>
  <c r="O153" i="14"/>
  <c r="O154" i="14"/>
  <c r="O155" i="14"/>
  <c r="O156" i="14"/>
  <c r="O157" i="14"/>
  <c r="O158" i="14"/>
  <c r="O159" i="14"/>
  <c r="O160" i="14"/>
  <c r="O161" i="14"/>
  <c r="O162" i="14"/>
  <c r="O163" i="14"/>
  <c r="O164" i="14"/>
  <c r="O165" i="14"/>
  <c r="O166" i="14"/>
  <c r="O167" i="14"/>
  <c r="O168" i="14"/>
  <c r="O169" i="14"/>
  <c r="O170" i="14"/>
  <c r="O171" i="14"/>
  <c r="O172" i="14"/>
  <c r="O173" i="14"/>
  <c r="O174" i="14"/>
  <c r="O175" i="14"/>
  <c r="O176" i="14"/>
  <c r="O177" i="14"/>
  <c r="O178" i="14"/>
  <c r="O179" i="14"/>
  <c r="O180" i="14"/>
  <c r="O181" i="14"/>
  <c r="O182" i="14"/>
  <c r="O183" i="14"/>
  <c r="O184" i="14"/>
  <c r="O185" i="14"/>
  <c r="O186" i="14"/>
  <c r="O187" i="14"/>
  <c r="O188" i="14"/>
  <c r="O189" i="14"/>
  <c r="O190" i="14"/>
  <c r="O191" i="14"/>
  <c r="O192" i="14"/>
  <c r="O193" i="14"/>
  <c r="O194" i="14"/>
  <c r="O195" i="14"/>
  <c r="O196" i="14"/>
  <c r="O197" i="14"/>
  <c r="O198" i="14"/>
  <c r="O199" i="14"/>
  <c r="O200" i="14"/>
  <c r="O201" i="14"/>
  <c r="O202" i="14"/>
  <c r="O203" i="14"/>
  <c r="O204" i="14"/>
  <c r="O205" i="14"/>
  <c r="O206" i="14"/>
  <c r="O207" i="14"/>
  <c r="O208" i="14"/>
  <c r="O209" i="14"/>
  <c r="O210" i="14"/>
  <c r="O211" i="14"/>
  <c r="O212" i="14"/>
  <c r="O213" i="14"/>
  <c r="O214" i="14"/>
  <c r="O215" i="14"/>
  <c r="O216" i="14"/>
  <c r="O217" i="14"/>
  <c r="O218" i="14"/>
  <c r="O219" i="14"/>
  <c r="O220" i="14"/>
  <c r="O221" i="14"/>
  <c r="O222" i="14"/>
  <c r="O223" i="14"/>
  <c r="O224" i="14"/>
  <c r="O225" i="14"/>
  <c r="O226" i="14"/>
  <c r="O227" i="14"/>
  <c r="O228" i="14"/>
  <c r="O229" i="14"/>
  <c r="O230" i="14"/>
  <c r="O231" i="14"/>
  <c r="O232" i="14"/>
  <c r="O233" i="14"/>
  <c r="O234" i="14"/>
  <c r="O235" i="14"/>
  <c r="O236" i="14"/>
  <c r="O237" i="14"/>
  <c r="O238" i="14"/>
  <c r="O239" i="14"/>
  <c r="O240" i="14"/>
  <c r="O241" i="14"/>
  <c r="O242" i="14"/>
  <c r="O243" i="14"/>
  <c r="O244" i="14"/>
  <c r="O245" i="14"/>
  <c r="O246" i="14"/>
  <c r="O247" i="14"/>
  <c r="O248" i="14"/>
  <c r="O249" i="14"/>
  <c r="O250" i="14"/>
  <c r="O251" i="14"/>
  <c r="O252" i="14"/>
  <c r="O253" i="14"/>
  <c r="O254" i="14"/>
  <c r="O255" i="14"/>
  <c r="O256" i="14"/>
  <c r="O257" i="14"/>
  <c r="O258" i="14"/>
  <c r="O259" i="14"/>
  <c r="O260" i="14"/>
  <c r="O261" i="14"/>
  <c r="O262" i="14"/>
  <c r="O263" i="14"/>
  <c r="O264" i="14"/>
  <c r="O265" i="14"/>
  <c r="O266" i="14"/>
  <c r="O267" i="14"/>
  <c r="O268" i="14"/>
  <c r="O269" i="14"/>
  <c r="O270" i="14"/>
  <c r="O271" i="14"/>
  <c r="Q271" i="14" s="1"/>
  <c r="O272" i="14"/>
  <c r="O273" i="14"/>
  <c r="O274" i="14"/>
  <c r="O275" i="14"/>
  <c r="O276" i="14"/>
  <c r="O277" i="14"/>
  <c r="O278" i="14"/>
  <c r="O279" i="14"/>
  <c r="O280" i="14"/>
  <c r="O281" i="14"/>
  <c r="O282" i="14"/>
  <c r="O283" i="14"/>
  <c r="O284" i="14"/>
  <c r="O285" i="14"/>
  <c r="Q285" i="14" s="1"/>
  <c r="O286" i="14"/>
  <c r="O287" i="14"/>
  <c r="O288" i="14"/>
  <c r="O289" i="14"/>
  <c r="O290" i="14"/>
  <c r="O291" i="14"/>
  <c r="O292" i="14"/>
  <c r="O293" i="14"/>
  <c r="O294" i="14"/>
  <c r="O295" i="14"/>
  <c r="O296" i="14"/>
  <c r="O297" i="14"/>
  <c r="O298" i="14"/>
  <c r="O299" i="14"/>
  <c r="Q299" i="14" s="1"/>
  <c r="O300" i="14"/>
  <c r="O301" i="14"/>
  <c r="O302" i="14"/>
  <c r="O303" i="14"/>
  <c r="O304" i="14"/>
  <c r="O305" i="14"/>
  <c r="O306" i="14"/>
  <c r="O307" i="14"/>
  <c r="O308" i="14"/>
  <c r="O309" i="14"/>
  <c r="O310" i="14"/>
  <c r="O311" i="14"/>
  <c r="O312" i="14"/>
  <c r="O313" i="14"/>
  <c r="O314" i="14"/>
  <c r="O315" i="14"/>
  <c r="O316" i="14"/>
  <c r="O317" i="14"/>
  <c r="O318" i="14"/>
  <c r="O319" i="14"/>
  <c r="O320" i="14"/>
  <c r="O321" i="14"/>
  <c r="O322" i="14"/>
  <c r="O323" i="14"/>
  <c r="O324" i="14"/>
  <c r="O325" i="14"/>
  <c r="O326" i="14"/>
  <c r="O327" i="14"/>
  <c r="Q327" i="14" s="1"/>
  <c r="O328" i="14"/>
  <c r="O329" i="14"/>
  <c r="O330" i="14"/>
  <c r="O331" i="14"/>
  <c r="O332" i="14"/>
  <c r="O333" i="14"/>
  <c r="O334" i="14"/>
  <c r="O335" i="14"/>
  <c r="Q335" i="14" s="1"/>
  <c r="O336" i="14"/>
  <c r="O337" i="14"/>
  <c r="O338" i="14"/>
  <c r="O339" i="14"/>
  <c r="O340" i="14"/>
  <c r="O341" i="14"/>
  <c r="Q341" i="14" s="1"/>
  <c r="O342" i="14"/>
  <c r="O343" i="14"/>
  <c r="O344" i="14"/>
  <c r="O345" i="14"/>
  <c r="O346" i="14"/>
  <c r="O347" i="14"/>
  <c r="O348" i="14"/>
  <c r="O349" i="14"/>
  <c r="Q349" i="14" s="1"/>
  <c r="O350" i="14"/>
  <c r="O351" i="14"/>
  <c r="O352" i="14"/>
  <c r="O353" i="14"/>
  <c r="O354" i="14"/>
  <c r="O355" i="14"/>
  <c r="O356" i="14"/>
  <c r="O357" i="14"/>
  <c r="O358" i="14"/>
  <c r="O359" i="14"/>
  <c r="O360" i="14"/>
  <c r="O361" i="14"/>
  <c r="O362" i="14"/>
  <c r="O363" i="14"/>
  <c r="O364" i="14"/>
  <c r="O365" i="14"/>
  <c r="O366" i="14"/>
  <c r="O367" i="14"/>
  <c r="O368" i="14"/>
  <c r="O369" i="14"/>
  <c r="Q369" i="14" s="1"/>
  <c r="O370" i="14"/>
  <c r="O371" i="14"/>
  <c r="O372" i="14"/>
  <c r="O373" i="14"/>
  <c r="O374" i="14"/>
  <c r="O375" i="14"/>
  <c r="O376" i="14"/>
  <c r="O377" i="14"/>
  <c r="Q377" i="14" s="1"/>
  <c r="O378" i="14"/>
  <c r="O379" i="14"/>
  <c r="O380" i="14"/>
  <c r="O381" i="14"/>
  <c r="O382" i="14"/>
  <c r="O383" i="14"/>
  <c r="Q383" i="14" s="1"/>
  <c r="O384" i="14"/>
  <c r="O385" i="14"/>
  <c r="O386" i="14"/>
  <c r="O387" i="14"/>
  <c r="O388" i="14"/>
  <c r="O389" i="14"/>
  <c r="O390" i="14"/>
  <c r="O391" i="14"/>
  <c r="O392" i="14"/>
  <c r="O393" i="14"/>
  <c r="O394" i="14"/>
  <c r="O395" i="14"/>
  <c r="O396" i="14"/>
  <c r="O397" i="14"/>
  <c r="Q397" i="14" s="1"/>
  <c r="O398" i="14"/>
  <c r="O399" i="14"/>
  <c r="O400" i="14"/>
  <c r="O401" i="14"/>
  <c r="O402" i="14"/>
  <c r="O403" i="14"/>
  <c r="O404" i="14"/>
  <c r="O405" i="14"/>
  <c r="Q405" i="14" s="1"/>
  <c r="O406" i="14"/>
  <c r="O407" i="14"/>
  <c r="O408" i="14"/>
  <c r="O409" i="14"/>
  <c r="O410" i="14"/>
  <c r="O411" i="14"/>
  <c r="Q411" i="14" s="1"/>
  <c r="O412" i="14"/>
  <c r="O413" i="14"/>
  <c r="O414" i="14"/>
  <c r="O415" i="14"/>
  <c r="O416" i="14"/>
  <c r="O417" i="14"/>
  <c r="O418" i="14"/>
  <c r="O419" i="14"/>
  <c r="Q419" i="14" s="1"/>
  <c r="O420" i="14"/>
  <c r="O421" i="14"/>
  <c r="O422" i="14"/>
  <c r="O423" i="14"/>
  <c r="O424" i="14"/>
  <c r="O425" i="14"/>
  <c r="Q425" i="14" s="1"/>
  <c r="O426" i="14"/>
  <c r="Q426" i="14" s="1"/>
  <c r="O427" i="14"/>
  <c r="O428" i="14"/>
  <c r="O429" i="14"/>
  <c r="O430" i="14"/>
  <c r="O431" i="14"/>
  <c r="O432" i="14"/>
  <c r="O433" i="14"/>
  <c r="O434" i="14"/>
  <c r="O435" i="14"/>
  <c r="O436" i="14"/>
  <c r="O437" i="14"/>
  <c r="O438" i="14"/>
  <c r="O439" i="14"/>
  <c r="Q439" i="14" s="1"/>
  <c r="O440" i="14"/>
  <c r="O441" i="14"/>
  <c r="O442" i="14"/>
  <c r="O443" i="14"/>
  <c r="O444" i="14"/>
  <c r="O445" i="14"/>
  <c r="O446" i="14"/>
  <c r="O447" i="14"/>
  <c r="Q447" i="14" s="1"/>
  <c r="O448" i="14"/>
  <c r="O449" i="14"/>
  <c r="O450" i="14"/>
  <c r="O451" i="14"/>
  <c r="O452" i="14"/>
  <c r="O453" i="14"/>
  <c r="Q453" i="14" s="1"/>
  <c r="O454" i="14"/>
  <c r="O455" i="14"/>
  <c r="O456" i="14"/>
  <c r="O457" i="14"/>
  <c r="O458" i="14"/>
  <c r="O459" i="14"/>
  <c r="O460" i="14"/>
  <c r="O461" i="14"/>
  <c r="Q461" i="14" s="1"/>
  <c r="O462" i="14"/>
  <c r="O463" i="14"/>
  <c r="O464" i="14"/>
  <c r="O465" i="14"/>
  <c r="O466" i="14"/>
  <c r="O467" i="14"/>
  <c r="Q467" i="14" s="1"/>
  <c r="O468" i="14"/>
  <c r="Q468" i="14" s="1"/>
  <c r="O469" i="14"/>
  <c r="O470" i="14"/>
  <c r="O471" i="14"/>
  <c r="O472" i="14"/>
  <c r="O473" i="14"/>
  <c r="O474" i="14"/>
  <c r="O475" i="14"/>
  <c r="Q475" i="14" s="1"/>
  <c r="O476" i="14"/>
  <c r="O477" i="14"/>
  <c r="O478" i="14"/>
  <c r="O479" i="14"/>
  <c r="O480" i="14"/>
  <c r="O481" i="14"/>
  <c r="O482" i="14"/>
  <c r="O483" i="14"/>
  <c r="O484" i="14"/>
  <c r="O485" i="14"/>
  <c r="O486" i="14"/>
  <c r="O487" i="14"/>
  <c r="O488" i="14"/>
  <c r="O489" i="14"/>
  <c r="Q489" i="14" s="1"/>
  <c r="O490" i="14"/>
  <c r="Q490" i="14" s="1"/>
  <c r="O491" i="14"/>
  <c r="O492" i="14"/>
  <c r="O493" i="14"/>
  <c r="O494" i="14"/>
  <c r="O495" i="14"/>
  <c r="Q495" i="14" s="1"/>
  <c r="O496" i="14"/>
  <c r="O497" i="14"/>
  <c r="O498" i="14"/>
  <c r="O499" i="14"/>
  <c r="O500" i="14"/>
  <c r="O501" i="14"/>
  <c r="O502" i="14"/>
  <c r="O503" i="14"/>
  <c r="O504" i="14"/>
  <c r="O505" i="14"/>
  <c r="O506" i="14"/>
  <c r="O507" i="14"/>
  <c r="O508" i="14"/>
  <c r="O509" i="14"/>
  <c r="Q509" i="14" s="1"/>
  <c r="O510" i="14"/>
  <c r="O511" i="14"/>
  <c r="O512" i="14"/>
  <c r="O513" i="14"/>
  <c r="O514" i="14"/>
  <c r="O515" i="14"/>
  <c r="O516" i="14"/>
  <c r="O517" i="14"/>
  <c r="Q517" i="14" s="1"/>
  <c r="O518" i="14"/>
  <c r="O519" i="14"/>
  <c r="O520" i="14"/>
  <c r="O521" i="14"/>
  <c r="O522" i="14"/>
  <c r="O523" i="14"/>
  <c r="Q523" i="14" s="1"/>
  <c r="O524" i="14"/>
  <c r="O525" i="14"/>
  <c r="O526" i="14"/>
  <c r="O527" i="14"/>
  <c r="O528" i="14"/>
  <c r="O529" i="14"/>
  <c r="O530" i="14"/>
  <c r="O531" i="14"/>
  <c r="O532" i="14"/>
  <c r="Q532" i="14" s="1"/>
  <c r="O533" i="14"/>
  <c r="O534" i="14"/>
  <c r="O535" i="14"/>
  <c r="O536" i="14"/>
  <c r="O537" i="14"/>
  <c r="Q537" i="14" s="1"/>
  <c r="O538" i="14"/>
  <c r="O539" i="14"/>
  <c r="O540" i="14"/>
  <c r="O541" i="14"/>
  <c r="O542" i="14"/>
  <c r="O543" i="14"/>
  <c r="O544" i="14"/>
  <c r="O545" i="14"/>
  <c r="Q545" i="14" s="1"/>
  <c r="O546" i="14"/>
  <c r="O547" i="14"/>
  <c r="O548" i="14"/>
  <c r="O549" i="14"/>
  <c r="O550" i="14"/>
  <c r="O551" i="14"/>
  <c r="O552" i="14"/>
  <c r="O553" i="14"/>
  <c r="O554" i="14"/>
  <c r="O555" i="14"/>
  <c r="O556" i="14"/>
  <c r="O557" i="14"/>
  <c r="O558" i="14"/>
  <c r="O559" i="14"/>
  <c r="O560" i="14"/>
  <c r="Q560" i="14" s="1"/>
  <c r="O561" i="14"/>
  <c r="O562" i="14"/>
  <c r="O563" i="14"/>
  <c r="O564" i="14"/>
  <c r="O565" i="14"/>
  <c r="Q565" i="14" s="1"/>
  <c r="O566" i="14"/>
  <c r="O567" i="14"/>
  <c r="O568" i="14"/>
  <c r="O569" i="14"/>
  <c r="O570" i="14"/>
  <c r="O571" i="14"/>
  <c r="O572" i="14"/>
  <c r="O573" i="14"/>
  <c r="Q573" i="14" s="1"/>
  <c r="O574" i="14"/>
  <c r="O575" i="14"/>
  <c r="O576" i="14"/>
  <c r="O577" i="14"/>
  <c r="O578" i="14"/>
  <c r="O579" i="14"/>
  <c r="O580" i="14"/>
  <c r="O581" i="14"/>
  <c r="O582" i="14"/>
  <c r="O583" i="14"/>
  <c r="O584" i="14"/>
  <c r="O585" i="14"/>
  <c r="O586" i="14"/>
  <c r="O587" i="14"/>
  <c r="Q587" i="14" s="1"/>
  <c r="O588" i="14"/>
  <c r="O589" i="14"/>
  <c r="O590" i="14"/>
  <c r="O591" i="14"/>
  <c r="O592" i="14"/>
  <c r="O593" i="14"/>
  <c r="Q593" i="14" s="1"/>
  <c r="O594" i="14"/>
  <c r="O595" i="14"/>
  <c r="O596" i="14"/>
  <c r="O597" i="14"/>
  <c r="O598" i="14"/>
  <c r="O599" i="14"/>
  <c r="O600" i="14"/>
  <c r="O601" i="14"/>
  <c r="O602" i="14"/>
  <c r="Q602" i="14" s="1"/>
  <c r="O603" i="14"/>
  <c r="O604" i="14"/>
  <c r="O605" i="14"/>
  <c r="O606" i="14"/>
  <c r="O607" i="14"/>
  <c r="O608" i="14"/>
  <c r="Q608" i="14" s="1"/>
  <c r="O609" i="14"/>
  <c r="O610" i="14"/>
  <c r="O611" i="14"/>
  <c r="O612" i="14"/>
  <c r="O613" i="14"/>
  <c r="O614" i="14"/>
  <c r="O615" i="14"/>
  <c r="Q615" i="14" s="1"/>
  <c r="O616" i="14"/>
  <c r="O617" i="14"/>
  <c r="O618" i="14"/>
  <c r="O619" i="14"/>
  <c r="O620" i="14"/>
  <c r="O621" i="14"/>
  <c r="Q621" i="14" s="1"/>
  <c r="O622" i="14"/>
  <c r="O623" i="14"/>
  <c r="O624" i="14"/>
  <c r="O625" i="14"/>
  <c r="O626" i="14"/>
  <c r="O627" i="14"/>
  <c r="O628" i="14"/>
  <c r="O629" i="14"/>
  <c r="Q629" i="14" s="1"/>
  <c r="O630" i="14"/>
  <c r="Q630" i="14" s="1"/>
  <c r="O631" i="14"/>
  <c r="O632" i="14"/>
  <c r="O633" i="14"/>
  <c r="O634" i="14"/>
  <c r="O635" i="14"/>
  <c r="O636" i="14"/>
  <c r="O637" i="14"/>
  <c r="O638" i="14"/>
  <c r="O639" i="14"/>
  <c r="O640" i="14"/>
  <c r="O641" i="14"/>
  <c r="O642" i="14"/>
  <c r="O643" i="14"/>
  <c r="Q643" i="14" s="1"/>
  <c r="O644" i="14"/>
  <c r="Q644" i="14" s="1"/>
  <c r="O645" i="14"/>
  <c r="O646" i="14"/>
  <c r="O647" i="14"/>
  <c r="O648" i="14"/>
  <c r="O649" i="14"/>
  <c r="O650" i="14"/>
  <c r="O651" i="14"/>
  <c r="O652" i="14"/>
  <c r="O653" i="14"/>
  <c r="O654" i="14"/>
  <c r="O655" i="14"/>
  <c r="O656" i="14"/>
  <c r="O657" i="14"/>
  <c r="O658" i="14"/>
  <c r="Q658" i="14" s="1"/>
  <c r="O659" i="14"/>
  <c r="O660" i="14"/>
  <c r="O661" i="14"/>
  <c r="O662" i="14"/>
  <c r="O663" i="14"/>
  <c r="Q663" i="14" s="1"/>
  <c r="O664" i="14"/>
  <c r="O665" i="14"/>
  <c r="O666" i="14"/>
  <c r="O667" i="14"/>
  <c r="Q667" i="14" s="1"/>
  <c r="O668" i="14"/>
  <c r="O669" i="14"/>
  <c r="O670" i="14"/>
  <c r="O671" i="14"/>
  <c r="Q671" i="14" s="1"/>
  <c r="O672" i="14"/>
  <c r="Q672" i="14" s="1"/>
  <c r="O673" i="14"/>
  <c r="O674" i="14"/>
  <c r="O675" i="14"/>
  <c r="O676" i="14"/>
  <c r="O677" i="14"/>
  <c r="Q677" i="14" s="1"/>
  <c r="O678" i="14"/>
  <c r="Q678" i="14" s="1"/>
  <c r="O679" i="14"/>
  <c r="O680" i="14"/>
  <c r="O681" i="14"/>
  <c r="O682" i="14"/>
  <c r="O683" i="14"/>
  <c r="O684" i="14"/>
  <c r="O685" i="14"/>
  <c r="O686" i="14"/>
  <c r="O687" i="14"/>
  <c r="O688" i="14"/>
  <c r="O689" i="14"/>
  <c r="O690" i="14"/>
  <c r="O691" i="14"/>
  <c r="Q691" i="14" s="1"/>
  <c r="O692" i="14"/>
  <c r="O693" i="14"/>
  <c r="O694" i="14"/>
  <c r="O695" i="14"/>
  <c r="O696" i="14"/>
  <c r="O697" i="14"/>
  <c r="O698" i="14"/>
  <c r="O699" i="14"/>
  <c r="Q699" i="14" s="1"/>
  <c r="O700" i="14"/>
  <c r="Q700" i="14" s="1"/>
  <c r="O701" i="14"/>
  <c r="O702" i="14"/>
  <c r="O703" i="14"/>
  <c r="O704" i="14"/>
  <c r="O705" i="14"/>
  <c r="O706" i="14"/>
  <c r="Q706" i="14" s="1"/>
  <c r="O707" i="14"/>
  <c r="O708" i="14"/>
  <c r="O709" i="14"/>
  <c r="Q709" i="14" s="1"/>
  <c r="O710" i="14"/>
  <c r="O711" i="14"/>
  <c r="O712" i="14"/>
  <c r="O713" i="14"/>
  <c r="Q713" i="14" s="1"/>
  <c r="O714" i="14"/>
  <c r="O715" i="14"/>
  <c r="O716" i="14"/>
  <c r="O717" i="14"/>
  <c r="O718" i="14"/>
  <c r="O719" i="14"/>
  <c r="Q719" i="14" s="1"/>
  <c r="O720" i="14"/>
  <c r="O721" i="14"/>
  <c r="O722" i="14"/>
  <c r="O723" i="14"/>
  <c r="O724" i="14"/>
  <c r="O725" i="14"/>
  <c r="Q725" i="14" s="1"/>
  <c r="O726" i="14"/>
  <c r="O727" i="14"/>
  <c r="Q727" i="14" s="1"/>
  <c r="O728" i="14"/>
  <c r="Q728" i="14" s="1"/>
  <c r="O729" i="14"/>
  <c r="O730" i="14"/>
  <c r="O731" i="14"/>
  <c r="O732" i="14"/>
  <c r="O733" i="14"/>
  <c r="O734" i="14"/>
  <c r="O735" i="14"/>
  <c r="O736" i="14"/>
  <c r="O737" i="14"/>
  <c r="Q737" i="14" s="1"/>
  <c r="O738" i="14"/>
  <c r="O739" i="14"/>
  <c r="O740" i="14"/>
  <c r="O741" i="14"/>
  <c r="Q741" i="14" s="1"/>
  <c r="O742" i="14"/>
  <c r="O743" i="14"/>
  <c r="O744" i="14"/>
  <c r="O745" i="14"/>
  <c r="O746" i="14"/>
  <c r="O747" i="14"/>
  <c r="Q747" i="14" s="1"/>
  <c r="O748" i="14"/>
  <c r="Q748" i="14" s="1"/>
  <c r="O749" i="14"/>
  <c r="O750" i="14"/>
  <c r="O751" i="14"/>
  <c r="O752" i="14"/>
  <c r="O753" i="14"/>
  <c r="O754" i="14"/>
  <c r="O755" i="14"/>
  <c r="Q755" i="14" s="1"/>
  <c r="O756" i="14"/>
  <c r="O757" i="14"/>
  <c r="O758" i="14"/>
  <c r="O759" i="14"/>
  <c r="O760" i="14"/>
  <c r="O761" i="14"/>
  <c r="Q761" i="14" s="1"/>
  <c r="O762" i="14"/>
  <c r="O763" i="14"/>
  <c r="O764" i="14"/>
  <c r="O765" i="14"/>
  <c r="O766" i="14"/>
  <c r="O767" i="14"/>
  <c r="O768" i="14"/>
  <c r="O769" i="14"/>
  <c r="Q769" i="14" s="1"/>
  <c r="O770" i="14"/>
  <c r="Q770" i="14" s="1"/>
  <c r="O771" i="14"/>
  <c r="O772" i="14"/>
  <c r="O773" i="14"/>
  <c r="O774" i="14"/>
  <c r="O775" i="14"/>
  <c r="Q775" i="14" s="1"/>
  <c r="O776" i="14"/>
  <c r="Q776" i="14" s="1"/>
  <c r="O777" i="14"/>
  <c r="O778" i="14"/>
  <c r="O779" i="14"/>
  <c r="O780" i="14"/>
  <c r="O781" i="14"/>
  <c r="O782" i="14"/>
  <c r="O783" i="14"/>
  <c r="O784" i="14"/>
  <c r="Q784" i="14" s="1"/>
  <c r="O785" i="14"/>
  <c r="O786" i="14"/>
  <c r="O787" i="14"/>
  <c r="O788" i="14"/>
  <c r="O789" i="14"/>
  <c r="Q789" i="14" s="1"/>
  <c r="O790" i="14"/>
  <c r="Q790" i="14" s="1"/>
  <c r="O791" i="14"/>
  <c r="O792" i="14"/>
  <c r="O793" i="14"/>
  <c r="O794" i="14"/>
  <c r="O795" i="14"/>
  <c r="O796" i="14"/>
  <c r="O797" i="14"/>
  <c r="Q797" i="14" s="1"/>
  <c r="O798" i="14"/>
  <c r="Q798" i="14" s="1"/>
  <c r="O799" i="14"/>
  <c r="O800" i="14"/>
  <c r="O801" i="14"/>
  <c r="O802" i="14"/>
  <c r="O803" i="14"/>
  <c r="Q803" i="14" s="1"/>
  <c r="O804" i="14"/>
  <c r="Q804" i="14" s="1"/>
  <c r="O805" i="14"/>
  <c r="O806" i="14"/>
  <c r="O807" i="14"/>
  <c r="O808" i="14"/>
  <c r="O809" i="14"/>
  <c r="O810" i="14"/>
  <c r="O811" i="14"/>
  <c r="O812" i="14"/>
  <c r="Q812" i="14" s="1"/>
  <c r="O813" i="14"/>
  <c r="O814" i="14"/>
  <c r="O815" i="14"/>
  <c r="O816" i="14"/>
  <c r="O817" i="14"/>
  <c r="Q817" i="14" s="1"/>
  <c r="O818" i="14"/>
  <c r="O819" i="14"/>
  <c r="O820" i="14"/>
  <c r="O821" i="14"/>
  <c r="O822" i="14"/>
  <c r="O823" i="14"/>
  <c r="O824" i="14"/>
  <c r="O825" i="14"/>
  <c r="Q825" i="14" s="1"/>
  <c r="O826" i="14"/>
  <c r="Q826" i="14" s="1"/>
  <c r="O827" i="14"/>
  <c r="O828" i="14"/>
  <c r="O829" i="14"/>
  <c r="O830" i="14"/>
  <c r="O831" i="14"/>
  <c r="Q831" i="14" s="1"/>
  <c r="O832" i="14"/>
  <c r="Q832" i="14" s="1"/>
  <c r="O833" i="14"/>
  <c r="O834" i="14"/>
  <c r="O835" i="14"/>
  <c r="O836" i="14"/>
  <c r="O837" i="14"/>
  <c r="O838" i="14"/>
  <c r="O839" i="14"/>
  <c r="O840" i="14"/>
  <c r="Q840" i="14" s="1"/>
  <c r="O841" i="14"/>
  <c r="O842" i="14"/>
  <c r="O843" i="14"/>
  <c r="O844" i="14"/>
  <c r="Q844" i="14" s="1"/>
  <c r="O845" i="14"/>
  <c r="Q845" i="14" s="1"/>
  <c r="O846" i="14"/>
  <c r="Q846" i="14" s="1"/>
  <c r="O847" i="14"/>
  <c r="O848" i="14"/>
  <c r="O849" i="14"/>
  <c r="O850" i="14"/>
  <c r="O851" i="14"/>
  <c r="O852" i="14"/>
  <c r="O853" i="14"/>
  <c r="Q853" i="14" s="1"/>
  <c r="O854" i="14"/>
  <c r="O855" i="14"/>
  <c r="O856" i="14"/>
  <c r="O857" i="14"/>
  <c r="O858" i="14"/>
  <c r="O859" i="14"/>
  <c r="Q859" i="14" s="1"/>
  <c r="O860" i="14"/>
  <c r="O861" i="14"/>
  <c r="O862" i="14"/>
  <c r="O863" i="14"/>
  <c r="O864" i="14"/>
  <c r="O865" i="14"/>
  <c r="O866" i="14"/>
  <c r="O867" i="14"/>
  <c r="Q867" i="14" s="1"/>
  <c r="O868" i="14"/>
  <c r="Q868" i="14" s="1"/>
  <c r="O869" i="14"/>
  <c r="O870" i="14"/>
  <c r="O871" i="14"/>
  <c r="Q871" i="14" s="1"/>
  <c r="O872" i="14"/>
  <c r="O873" i="14"/>
  <c r="Q873" i="14" s="1"/>
  <c r="O874" i="14"/>
  <c r="Q874" i="14" s="1"/>
  <c r="O875" i="14"/>
  <c r="O876" i="14"/>
  <c r="O877" i="14"/>
  <c r="O878" i="14"/>
  <c r="O879" i="14"/>
  <c r="O880" i="14"/>
  <c r="O881" i="14"/>
  <c r="Q881" i="14" s="1"/>
  <c r="O882" i="14"/>
  <c r="Q882" i="14" s="1"/>
  <c r="O883" i="14"/>
  <c r="O884" i="14"/>
  <c r="O885" i="14"/>
  <c r="O886" i="14"/>
  <c r="O887" i="14"/>
  <c r="O888" i="14"/>
  <c r="O889" i="14"/>
  <c r="O890" i="14"/>
  <c r="Q890" i="14" s="1"/>
  <c r="O891" i="14"/>
  <c r="O892" i="14"/>
  <c r="O893" i="14"/>
  <c r="O894" i="14"/>
  <c r="O895" i="14"/>
  <c r="Q895" i="14" s="1"/>
  <c r="O896" i="14"/>
  <c r="Q896" i="14" s="1"/>
  <c r="O897" i="14"/>
  <c r="O898" i="14"/>
  <c r="O899" i="14"/>
  <c r="Q899" i="14" s="1"/>
  <c r="O900" i="14"/>
  <c r="O901" i="14"/>
  <c r="O902" i="14"/>
  <c r="Q902" i="14" s="1"/>
  <c r="O903" i="14"/>
  <c r="O904" i="14"/>
  <c r="O905" i="14"/>
  <c r="O906" i="14"/>
  <c r="O907" i="14"/>
  <c r="O908" i="14"/>
  <c r="O909" i="14"/>
  <c r="Q909" i="14" s="1"/>
  <c r="O910" i="14"/>
  <c r="O911" i="14"/>
  <c r="O912" i="14"/>
  <c r="O913" i="14"/>
  <c r="O914" i="14"/>
  <c r="O915" i="14"/>
  <c r="Q915" i="14" s="1"/>
  <c r="O916" i="14"/>
  <c r="Q916" i="14" s="1"/>
  <c r="O917" i="14"/>
  <c r="O918" i="14"/>
  <c r="O919" i="14"/>
  <c r="Q919" i="14" s="1"/>
  <c r="O920" i="14"/>
  <c r="O921" i="14"/>
  <c r="O922" i="14"/>
  <c r="O923" i="14"/>
  <c r="Q923" i="14" s="1"/>
  <c r="O924" i="14"/>
  <c r="Q924" i="14" s="1"/>
  <c r="O925" i="14"/>
  <c r="O926" i="14"/>
  <c r="O927" i="14"/>
  <c r="O928" i="14"/>
  <c r="O929" i="14"/>
  <c r="Q929" i="14" s="1"/>
  <c r="O930" i="14"/>
  <c r="O931" i="14"/>
  <c r="O932" i="14"/>
  <c r="Q932" i="14" s="1"/>
  <c r="O933" i="14"/>
  <c r="O934" i="14"/>
  <c r="O935" i="14"/>
  <c r="O936" i="14"/>
  <c r="O937" i="14"/>
  <c r="O938" i="14"/>
  <c r="Q938" i="14" s="1"/>
  <c r="O939" i="14"/>
  <c r="O940" i="14"/>
  <c r="O941" i="14"/>
  <c r="O942" i="14"/>
  <c r="O943" i="14"/>
  <c r="Q943" i="14" s="1"/>
  <c r="O944" i="14"/>
  <c r="Q944" i="14" s="1"/>
  <c r="O945" i="14"/>
  <c r="O946" i="14"/>
  <c r="O947" i="14"/>
  <c r="O948" i="14"/>
  <c r="O949" i="14"/>
  <c r="Q949" i="14" s="1"/>
  <c r="O950" i="14"/>
  <c r="O951" i="14"/>
  <c r="Q951" i="14" s="1"/>
  <c r="O952" i="14"/>
  <c r="Q952" i="14" s="1"/>
  <c r="O953" i="14"/>
  <c r="O954" i="14"/>
  <c r="O955" i="14"/>
  <c r="O956" i="14"/>
  <c r="O957" i="14"/>
  <c r="O958" i="14"/>
  <c r="Q958" i="14" s="1"/>
  <c r="O959" i="14"/>
  <c r="O960" i="14"/>
  <c r="O961" i="14"/>
  <c r="Q961" i="14" s="1"/>
  <c r="O962" i="14"/>
  <c r="O963" i="14"/>
  <c r="O964" i="14"/>
  <c r="O965" i="14"/>
  <c r="Q965" i="14" s="1"/>
  <c r="O966" i="14"/>
  <c r="Q966" i="14" s="1"/>
  <c r="O967" i="14"/>
  <c r="O968" i="14"/>
  <c r="O969" i="14"/>
  <c r="O970" i="14"/>
  <c r="O971" i="14"/>
  <c r="Q971" i="14" s="1"/>
  <c r="O972" i="14"/>
  <c r="Q972" i="14" s="1"/>
  <c r="O973" i="14"/>
  <c r="O974" i="14"/>
  <c r="O975" i="14"/>
  <c r="Q975" i="14" s="1"/>
  <c r="O976" i="14"/>
  <c r="O977" i="14"/>
  <c r="O978" i="14"/>
  <c r="O979" i="14"/>
  <c r="Q979" i="14" s="1"/>
  <c r="O980" i="14"/>
  <c r="O981" i="14"/>
  <c r="O982" i="14"/>
  <c r="O983" i="14"/>
  <c r="O984" i="14"/>
  <c r="O985" i="14"/>
  <c r="Q985" i="14" s="1"/>
  <c r="O986" i="14"/>
  <c r="Q986" i="14" s="1"/>
  <c r="O987" i="14"/>
  <c r="O988" i="14"/>
  <c r="O989" i="14"/>
  <c r="Q989" i="14" s="1"/>
  <c r="O990" i="14"/>
  <c r="O991" i="14"/>
  <c r="Q991" i="14" s="1"/>
  <c r="O992" i="14"/>
  <c r="O993" i="14"/>
  <c r="Q993" i="14" s="1"/>
  <c r="O994" i="14"/>
  <c r="Q994" i="14" s="1"/>
  <c r="O995" i="14"/>
  <c r="O996" i="14"/>
  <c r="O997" i="14"/>
  <c r="Q997" i="14" s="1"/>
  <c r="O998" i="14"/>
  <c r="O999" i="14"/>
  <c r="Q999" i="14" s="1"/>
  <c r="O1000" i="14"/>
  <c r="Q1000" i="14" s="1"/>
  <c r="O1001" i="14"/>
  <c r="O1002" i="14"/>
  <c r="Q1002" i="14" s="1"/>
  <c r="O1003" i="14"/>
  <c r="O1004" i="14"/>
  <c r="O1005" i="14"/>
  <c r="O1006" i="14"/>
  <c r="Q1006" i="14" s="1"/>
  <c r="O1007" i="14"/>
  <c r="Q1007" i="14" s="1"/>
  <c r="O1008" i="14"/>
  <c r="Q1008" i="14" s="1"/>
  <c r="O1009" i="14"/>
  <c r="O1010" i="14"/>
  <c r="O1011" i="14"/>
  <c r="O1012" i="14"/>
  <c r="O1013" i="14"/>
  <c r="O1014" i="14"/>
  <c r="Q1014" i="14" s="1"/>
  <c r="O1015" i="14"/>
  <c r="O1016" i="14"/>
  <c r="O1017" i="14"/>
  <c r="Q1017" i="14" s="1"/>
  <c r="O1018" i="14"/>
  <c r="O1019" i="14"/>
  <c r="O1020" i="14"/>
  <c r="O1021" i="14"/>
  <c r="Q1021" i="14" s="1"/>
  <c r="O1022" i="14"/>
  <c r="Q1022" i="14" s="1"/>
  <c r="O1023" i="14"/>
  <c r="O1024" i="14"/>
  <c r="O1025" i="14"/>
  <c r="O1026" i="14"/>
  <c r="O1027" i="14"/>
  <c r="Q1027" i="14" s="1"/>
  <c r="O1028" i="14"/>
  <c r="Q1028" i="14" s="1"/>
  <c r="O1029" i="14"/>
  <c r="O1030" i="14"/>
  <c r="O1031" i="14"/>
  <c r="Q1031" i="14" s="1"/>
  <c r="O1032" i="14"/>
  <c r="O1033" i="14"/>
  <c r="O1034" i="14"/>
  <c r="Q1034" i="14" s="1"/>
  <c r="O1035" i="14"/>
  <c r="O1036" i="14"/>
  <c r="O1037" i="14"/>
  <c r="O1038" i="14"/>
  <c r="O1039" i="14"/>
  <c r="O1040" i="14"/>
  <c r="O1041" i="14"/>
  <c r="Q1041" i="14" s="1"/>
  <c r="O1042" i="14"/>
  <c r="Q1042" i="14" s="1"/>
  <c r="O1043" i="14"/>
  <c r="O1044" i="14"/>
  <c r="O1045" i="14"/>
  <c r="O1046" i="14"/>
  <c r="O1047" i="14"/>
  <c r="Q1047" i="14" s="1"/>
  <c r="O1048" i="14"/>
  <c r="O1049" i="14"/>
  <c r="Q1049" i="14" s="1"/>
  <c r="O1050" i="14"/>
  <c r="Q1050" i="14" s="1"/>
  <c r="O1051" i="14"/>
  <c r="O1052" i="14"/>
  <c r="O1053" i="14"/>
  <c r="O1054" i="14"/>
  <c r="O1055" i="14"/>
  <c r="O1056" i="14"/>
  <c r="Q1056" i="14" s="1"/>
  <c r="O1057" i="14"/>
  <c r="O1058" i="14"/>
  <c r="O1059" i="14"/>
  <c r="Q1059" i="14" s="1"/>
  <c r="O1060" i="14"/>
  <c r="O1061" i="14"/>
  <c r="Q1061" i="14" s="1"/>
  <c r="O1062" i="14"/>
  <c r="O1063" i="14"/>
  <c r="Q1063" i="14" s="1"/>
  <c r="O1064" i="14"/>
  <c r="Q1064" i="14" s="1"/>
  <c r="O1065" i="14"/>
  <c r="O1066" i="14"/>
  <c r="O1067" i="14"/>
  <c r="Q1067" i="14" s="1"/>
  <c r="O1068" i="14"/>
  <c r="O1069" i="14"/>
  <c r="Q1069" i="14" s="1"/>
  <c r="O1070" i="14"/>
  <c r="Q1070" i="14" s="1"/>
  <c r="O1071" i="14"/>
  <c r="O1072" i="14"/>
  <c r="O1073" i="14"/>
  <c r="O1074" i="14"/>
  <c r="Q1074" i="14" s="1"/>
  <c r="O1075" i="14"/>
  <c r="O1076" i="14"/>
  <c r="O1077" i="14"/>
  <c r="Q1077" i="14" s="1"/>
  <c r="O1078" i="14"/>
  <c r="Q1078" i="14" s="1"/>
  <c r="O1079" i="14"/>
  <c r="O1080" i="14"/>
  <c r="O1081" i="14"/>
  <c r="O1082" i="14"/>
  <c r="O1083" i="14"/>
  <c r="O1084" i="14"/>
  <c r="Q1084" i="14" s="1"/>
  <c r="O1085" i="14"/>
  <c r="O1086" i="14"/>
  <c r="Q1086" i="14" s="1"/>
  <c r="O1087" i="14"/>
  <c r="Q1087" i="14" s="1"/>
  <c r="O1088" i="14"/>
  <c r="Q1088" i="14" s="1"/>
  <c r="O1089" i="14"/>
  <c r="O1090" i="14"/>
  <c r="O1091" i="14"/>
  <c r="Q1091" i="14" s="1"/>
  <c r="O1092" i="14"/>
  <c r="Q1092" i="14" s="1"/>
  <c r="O1093" i="14"/>
  <c r="O1094" i="14"/>
  <c r="O1095" i="14"/>
  <c r="Q1095" i="14" s="1"/>
  <c r="O1096" i="14"/>
  <c r="O1097" i="14"/>
  <c r="O1098" i="14"/>
  <c r="Q1098" i="14" s="1"/>
  <c r="O1099" i="14"/>
  <c r="O1100" i="14"/>
  <c r="Q1100" i="14" s="1"/>
  <c r="O1101" i="14"/>
  <c r="O1102" i="14"/>
  <c r="O1103" i="14"/>
  <c r="Q1103" i="14" s="1"/>
  <c r="O1104" i="14"/>
  <c r="O1105" i="14"/>
  <c r="Q1105" i="14" s="1"/>
  <c r="O1106" i="14"/>
  <c r="O1107" i="14"/>
  <c r="O1108" i="14"/>
  <c r="O1109" i="14"/>
  <c r="O1110" i="14"/>
  <c r="O1111" i="14"/>
  <c r="Q1111" i="14" s="1"/>
  <c r="O1112" i="14"/>
  <c r="Q1112" i="14" s="1"/>
  <c r="O1113" i="14"/>
  <c r="O1114" i="14"/>
  <c r="O1115" i="14"/>
  <c r="Q1115" i="14" s="1"/>
  <c r="O1116" i="14"/>
  <c r="Q1116" i="14" s="1"/>
  <c r="O1117" i="14"/>
  <c r="O1118" i="14"/>
  <c r="O1119" i="14"/>
  <c r="Q1119" i="14" s="1"/>
  <c r="O1120" i="14"/>
  <c r="Q1120" i="14" s="1"/>
  <c r="O1121" i="14"/>
  <c r="O1122" i="14"/>
  <c r="O1123" i="14"/>
  <c r="O1124" i="14"/>
  <c r="O1125" i="14"/>
  <c r="Q1125" i="14" s="1"/>
  <c r="O1126" i="14"/>
  <c r="O1127" i="14"/>
  <c r="O1128" i="14"/>
  <c r="Q1128" i="14" s="1"/>
  <c r="O1129" i="14"/>
  <c r="O1130" i="14"/>
  <c r="O1131" i="14"/>
  <c r="O1132" i="14"/>
  <c r="O1133" i="14"/>
  <c r="O1134" i="14"/>
  <c r="Q1134" i="14" s="1"/>
  <c r="O1135" i="14"/>
  <c r="O1136" i="14"/>
  <c r="O1137" i="14"/>
  <c r="O1138" i="14"/>
  <c r="Q1138" i="14" s="1"/>
  <c r="O1139" i="14"/>
  <c r="Q1139" i="14" s="1"/>
  <c r="O1140" i="14"/>
  <c r="Q1140" i="14" s="1"/>
  <c r="O1141" i="14"/>
  <c r="O1142" i="14"/>
  <c r="O1143" i="14"/>
  <c r="O1144" i="14"/>
  <c r="O1145" i="14"/>
  <c r="Q1145" i="14" s="1"/>
  <c r="O1146" i="14"/>
  <c r="O1147" i="14"/>
  <c r="Q1147" i="14" s="1"/>
  <c r="O1148" i="14"/>
  <c r="Q1148" i="14" s="1"/>
  <c r="O1149" i="14"/>
  <c r="O1150" i="14"/>
  <c r="O1151" i="14"/>
  <c r="O1152" i="14"/>
  <c r="O1153" i="14"/>
  <c r="O1154" i="14"/>
  <c r="Q1154" i="14" s="1"/>
  <c r="O1155" i="14"/>
  <c r="O1156" i="14"/>
  <c r="O1157" i="14"/>
  <c r="Q1157" i="14" s="1"/>
  <c r="O1158" i="14"/>
  <c r="O1159" i="14"/>
  <c r="O1160" i="14"/>
  <c r="O1161" i="14"/>
  <c r="Q1161" i="14" s="1"/>
  <c r="O1162" i="14"/>
  <c r="Q1162" i="14" s="1"/>
  <c r="O1163" i="14"/>
  <c r="O1164" i="14"/>
  <c r="O1165" i="14"/>
  <c r="Q1165" i="14" s="1"/>
  <c r="O1166" i="14"/>
  <c r="Q1166" i="14" s="1"/>
  <c r="O1167" i="14"/>
  <c r="Q1167" i="14" s="1"/>
  <c r="O1168" i="14"/>
  <c r="Q1168" i="14" s="1"/>
  <c r="O1169" i="14"/>
  <c r="O1170" i="14"/>
  <c r="Q1170" i="14" s="1"/>
  <c r="O1171" i="14"/>
  <c r="Q1171" i="14" s="1"/>
  <c r="O1172" i="14"/>
  <c r="O1173" i="14"/>
  <c r="O1174" i="14"/>
  <c r="Q1174" i="14" s="1"/>
  <c r="O1175" i="14"/>
  <c r="O1176" i="14"/>
  <c r="Q1176" i="14" s="1"/>
  <c r="O1177" i="14"/>
  <c r="O1178" i="14"/>
  <c r="O1179" i="14"/>
  <c r="Q1179" i="14" s="1"/>
  <c r="O1180" i="14"/>
  <c r="O1181" i="14"/>
  <c r="Q1181" i="14" s="1"/>
  <c r="O1182" i="14"/>
  <c r="Q1182" i="14" s="1"/>
  <c r="O1183" i="14"/>
  <c r="O1184" i="14"/>
  <c r="O1185" i="14"/>
  <c r="Q1185" i="14" s="1"/>
  <c r="O1186" i="14"/>
  <c r="O1187" i="14"/>
  <c r="Q1187" i="14" s="1"/>
  <c r="O1188" i="14"/>
  <c r="O1189" i="14"/>
  <c r="Q1189" i="14" s="1"/>
  <c r="O1190" i="14"/>
  <c r="Q1190" i="14" s="1"/>
  <c r="O1191" i="14"/>
  <c r="O1192" i="14"/>
  <c r="O1193" i="14"/>
  <c r="Q1193" i="14" s="1"/>
  <c r="O1194" i="14"/>
  <c r="O1195" i="14"/>
  <c r="Q1195" i="14" s="1"/>
  <c r="O1196" i="14"/>
  <c r="Q1196" i="14" s="1"/>
  <c r="O1197" i="14"/>
  <c r="O1198" i="14"/>
  <c r="Q1198" i="14" s="1"/>
  <c r="O1199" i="14"/>
  <c r="O1200" i="14"/>
  <c r="O1201" i="14"/>
  <c r="Q1201" i="14" s="1"/>
  <c r="O1202" i="14"/>
  <c r="Q1202" i="14" s="1"/>
  <c r="O1203" i="14"/>
  <c r="Q1203" i="14" s="1"/>
  <c r="O1204" i="14"/>
  <c r="Q1204" i="14" s="1"/>
  <c r="O1205" i="14"/>
  <c r="O1206" i="14"/>
  <c r="O1207" i="14"/>
  <c r="Q1207" i="14" s="1"/>
  <c r="O1208" i="14"/>
  <c r="O1209" i="14"/>
  <c r="Q1209" i="14" s="1"/>
  <c r="O1210" i="14"/>
  <c r="Q1210" i="14" s="1"/>
  <c r="O1211" i="14"/>
  <c r="O1212" i="14"/>
  <c r="Q1212" i="14" s="1"/>
  <c r="O1213" i="14"/>
  <c r="O1214" i="14"/>
  <c r="O1215" i="14"/>
  <c r="Q1215" i="14" s="1"/>
  <c r="O1216" i="14"/>
  <c r="Q1216" i="14" s="1"/>
  <c r="O1217" i="14"/>
  <c r="Q1217" i="14" s="1"/>
  <c r="O1218" i="14"/>
  <c r="Q1218" i="14" s="1"/>
  <c r="O1219" i="14"/>
  <c r="O1220" i="14"/>
  <c r="O1221" i="14"/>
  <c r="Q1221" i="14" s="1"/>
  <c r="O1222" i="14"/>
  <c r="O1223" i="14"/>
  <c r="Q1223" i="14" s="1"/>
  <c r="O1224" i="14"/>
  <c r="Q1224" i="14" s="1"/>
  <c r="O1225" i="14"/>
  <c r="O1226" i="14"/>
  <c r="Q1226" i="14" s="1"/>
  <c r="O1227" i="14"/>
  <c r="O1228" i="14"/>
  <c r="O1229" i="14"/>
  <c r="Q1229" i="14" s="1"/>
  <c r="O1230" i="14"/>
  <c r="Q1230" i="14" s="1"/>
  <c r="O1231" i="14"/>
  <c r="Q1231" i="14" s="1"/>
  <c r="O1232" i="14"/>
  <c r="Q1232" i="14" s="1"/>
  <c r="O1233" i="14"/>
  <c r="O1234" i="14"/>
  <c r="O1235" i="14"/>
  <c r="Q1235" i="14" s="1"/>
  <c r="O1236" i="14"/>
  <c r="O1237" i="14"/>
  <c r="Q1237" i="14" s="1"/>
  <c r="O1238" i="14"/>
  <c r="Q1238" i="14" s="1"/>
  <c r="O1239" i="14"/>
  <c r="O1240" i="14"/>
  <c r="Q1240" i="14" s="1"/>
  <c r="O1241" i="14"/>
  <c r="O1242" i="14"/>
  <c r="O1243" i="14"/>
  <c r="Q1243" i="14" s="1"/>
  <c r="O1244" i="14"/>
  <c r="Q1244" i="14" s="1"/>
  <c r="O1245" i="14"/>
  <c r="Q1245" i="14" s="1"/>
  <c r="O1246" i="14"/>
  <c r="Q1246" i="14" s="1"/>
  <c r="O1247" i="14"/>
  <c r="O1248" i="14"/>
  <c r="O1249" i="14"/>
  <c r="Q1249" i="14" s="1"/>
  <c r="O1250" i="14"/>
  <c r="O1251" i="14"/>
  <c r="Q1251" i="14" s="1"/>
  <c r="O1252" i="14"/>
  <c r="Q1252" i="14" s="1"/>
  <c r="O1253" i="14"/>
  <c r="O1254" i="14"/>
  <c r="Q1254" i="14" s="1"/>
  <c r="O1255" i="14"/>
  <c r="O1256" i="14"/>
  <c r="O1257" i="14"/>
  <c r="Q1257" i="14" s="1"/>
  <c r="O1258" i="14"/>
  <c r="Q1258" i="14" s="1"/>
  <c r="O1259" i="14"/>
  <c r="Q1259" i="14" s="1"/>
  <c r="O1260" i="14"/>
  <c r="Q1260" i="14" s="1"/>
  <c r="O1261" i="14"/>
  <c r="O1262" i="14"/>
  <c r="O1263" i="14"/>
  <c r="Q1263" i="14" s="1"/>
  <c r="O1264" i="14"/>
  <c r="O1265" i="14"/>
  <c r="Q1265" i="14" s="1"/>
  <c r="O1266" i="14"/>
  <c r="Q1266" i="14" s="1"/>
  <c r="O1267" i="14"/>
  <c r="O1268" i="14"/>
  <c r="Q1268" i="14" s="1"/>
  <c r="O1269" i="14"/>
  <c r="O1270" i="14"/>
  <c r="O1271" i="14"/>
  <c r="Q1271" i="14" s="1"/>
  <c r="O1272" i="14"/>
  <c r="Q1272" i="14" s="1"/>
  <c r="O1273" i="14"/>
  <c r="Q1273" i="14" s="1"/>
  <c r="O1274" i="14"/>
  <c r="Q1274" i="14" s="1"/>
  <c r="O1275" i="14"/>
  <c r="O1276" i="14"/>
  <c r="O1277" i="14"/>
  <c r="Q1277" i="14" s="1"/>
  <c r="O1278" i="14"/>
  <c r="O1279" i="14"/>
  <c r="Q1279" i="14" s="1"/>
  <c r="O1280" i="14"/>
  <c r="Q1280" i="14" s="1"/>
  <c r="O1281" i="14"/>
  <c r="O1282" i="14"/>
  <c r="Q1282" i="14" s="1"/>
  <c r="O1283" i="14"/>
  <c r="O1284" i="14"/>
  <c r="O1285" i="14"/>
  <c r="Q1285" i="14" s="1"/>
  <c r="O1286" i="14"/>
  <c r="Q1286" i="14" s="1"/>
  <c r="O1287" i="14"/>
  <c r="Q1287" i="14" s="1"/>
  <c r="O1288" i="14"/>
  <c r="Q1288" i="14" s="1"/>
  <c r="O1289" i="14"/>
  <c r="O1290" i="14"/>
  <c r="O1291" i="14"/>
  <c r="Q1291" i="14" s="1"/>
  <c r="O1292" i="14"/>
  <c r="O1293" i="14"/>
  <c r="Q1293" i="14" s="1"/>
  <c r="O1294" i="14"/>
  <c r="Q1294" i="14" s="1"/>
  <c r="O1295" i="14"/>
  <c r="O1296" i="14"/>
  <c r="Q1296" i="14" s="1"/>
  <c r="O1297" i="14"/>
  <c r="O1298" i="14"/>
  <c r="O1299" i="14"/>
  <c r="Q1299" i="14" s="1"/>
  <c r="O1300" i="14"/>
  <c r="Q1300" i="14" s="1"/>
  <c r="O1301" i="14"/>
  <c r="Q1301" i="14" s="1"/>
  <c r="O1302" i="14"/>
  <c r="Q1302" i="14" s="1"/>
  <c r="O1303" i="14"/>
  <c r="O1304" i="14"/>
  <c r="O1305" i="14"/>
  <c r="Q1305" i="14" s="1"/>
  <c r="O1306" i="14"/>
  <c r="O1307" i="14"/>
  <c r="Q1307" i="14" s="1"/>
  <c r="O1308" i="14"/>
  <c r="Q1308" i="14" s="1"/>
  <c r="O1309" i="14"/>
  <c r="O1310" i="14"/>
  <c r="Q1310" i="14" s="1"/>
  <c r="O1311" i="14"/>
  <c r="O1312" i="14"/>
  <c r="O1313" i="14"/>
  <c r="Q1313" i="14" s="1"/>
  <c r="O1314" i="14"/>
  <c r="O1315" i="14"/>
  <c r="O1316" i="14"/>
  <c r="Q1316" i="14" s="1"/>
  <c r="O1317" i="14"/>
  <c r="O1318" i="14"/>
  <c r="O1319" i="14"/>
  <c r="O1320" i="14"/>
  <c r="O1321" i="14"/>
  <c r="Q1321" i="14" s="1"/>
  <c r="O1322" i="14"/>
  <c r="Q1322" i="14" s="1"/>
  <c r="O1323" i="14"/>
  <c r="O1324" i="14"/>
  <c r="Q1324" i="14" s="1"/>
  <c r="O1325" i="14"/>
  <c r="O1326" i="14"/>
  <c r="O1327" i="14"/>
  <c r="O1328" i="14"/>
  <c r="Q1328" i="14" s="1"/>
  <c r="O1329" i="14"/>
  <c r="Q1329" i="14" s="1"/>
  <c r="O1330" i="14"/>
  <c r="Q1330" i="14" s="1"/>
  <c r="O1331" i="14"/>
  <c r="O1332" i="14"/>
  <c r="O1333" i="14"/>
  <c r="Q1333" i="14" s="1"/>
  <c r="O1334" i="14"/>
  <c r="O1335" i="14"/>
  <c r="O1336" i="14"/>
  <c r="Q1336" i="14" s="1"/>
  <c r="O1337" i="14"/>
  <c r="O1338" i="14"/>
  <c r="O1339" i="14"/>
  <c r="Q1339" i="14" s="1"/>
  <c r="O1340" i="14"/>
  <c r="Q1340" i="14" s="1"/>
  <c r="O1341" i="14"/>
  <c r="Q1341" i="14" s="1"/>
  <c r="O1342" i="14"/>
  <c r="Q1342" i="14" s="1"/>
  <c r="O1343" i="14"/>
  <c r="Q1343" i="14" s="1"/>
  <c r="O1344" i="14"/>
  <c r="Q1344" i="14" s="1"/>
  <c r="O1345" i="14"/>
  <c r="O1346" i="14"/>
  <c r="O1347" i="14"/>
  <c r="O1348" i="14"/>
  <c r="O1349" i="14"/>
  <c r="Q1349" i="14" s="1"/>
  <c r="O1350" i="14"/>
  <c r="Q1350" i="14" s="1"/>
  <c r="O1351" i="14"/>
  <c r="O1352" i="14"/>
  <c r="O1353" i="14"/>
  <c r="O1354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N102" i="14"/>
  <c r="N103" i="14"/>
  <c r="N104" i="14"/>
  <c r="N105" i="14"/>
  <c r="N106" i="14"/>
  <c r="N107" i="14"/>
  <c r="N108" i="14"/>
  <c r="N109" i="14"/>
  <c r="N110" i="14"/>
  <c r="N111" i="14"/>
  <c r="N112" i="14"/>
  <c r="N113" i="14"/>
  <c r="N114" i="14"/>
  <c r="N115" i="14"/>
  <c r="N116" i="14"/>
  <c r="N117" i="14"/>
  <c r="N118" i="14"/>
  <c r="N119" i="14"/>
  <c r="N120" i="14"/>
  <c r="N121" i="14"/>
  <c r="N122" i="14"/>
  <c r="N123" i="14"/>
  <c r="N124" i="14"/>
  <c r="N125" i="14"/>
  <c r="N126" i="14"/>
  <c r="N127" i="14"/>
  <c r="N128" i="14"/>
  <c r="N129" i="14"/>
  <c r="N130" i="14"/>
  <c r="N131" i="14"/>
  <c r="N132" i="14"/>
  <c r="N133" i="14"/>
  <c r="N134" i="14"/>
  <c r="N135" i="14"/>
  <c r="N136" i="14"/>
  <c r="N137" i="14"/>
  <c r="N138" i="14"/>
  <c r="N139" i="14"/>
  <c r="N140" i="14"/>
  <c r="N141" i="14"/>
  <c r="N142" i="14"/>
  <c r="N143" i="14"/>
  <c r="N144" i="14"/>
  <c r="N145" i="14"/>
  <c r="N146" i="14"/>
  <c r="N147" i="14"/>
  <c r="N148" i="14"/>
  <c r="N149" i="14"/>
  <c r="N150" i="14"/>
  <c r="N151" i="14"/>
  <c r="N152" i="14"/>
  <c r="N153" i="14"/>
  <c r="N154" i="14"/>
  <c r="N155" i="14"/>
  <c r="N156" i="14"/>
  <c r="N157" i="14"/>
  <c r="N158" i="14"/>
  <c r="N159" i="14"/>
  <c r="N160" i="14"/>
  <c r="N161" i="14"/>
  <c r="N162" i="14"/>
  <c r="N163" i="14"/>
  <c r="N164" i="14"/>
  <c r="N165" i="14"/>
  <c r="N166" i="14"/>
  <c r="N167" i="14"/>
  <c r="N168" i="14"/>
  <c r="N169" i="14"/>
  <c r="N170" i="14"/>
  <c r="N171" i="14"/>
  <c r="N172" i="14"/>
  <c r="N173" i="14"/>
  <c r="N174" i="14"/>
  <c r="N175" i="14"/>
  <c r="N176" i="14"/>
  <c r="N177" i="14"/>
  <c r="N178" i="14"/>
  <c r="N179" i="14"/>
  <c r="N180" i="14"/>
  <c r="N181" i="14"/>
  <c r="N182" i="14"/>
  <c r="N183" i="14"/>
  <c r="N184" i="14"/>
  <c r="N185" i="14"/>
  <c r="N186" i="14"/>
  <c r="N187" i="14"/>
  <c r="N188" i="14"/>
  <c r="N189" i="14"/>
  <c r="N190" i="14"/>
  <c r="N191" i="14"/>
  <c r="N192" i="14"/>
  <c r="N193" i="14"/>
  <c r="N194" i="14"/>
  <c r="N195" i="14"/>
  <c r="N196" i="14"/>
  <c r="N197" i="14"/>
  <c r="N198" i="14"/>
  <c r="N199" i="14"/>
  <c r="N200" i="14"/>
  <c r="N201" i="14"/>
  <c r="N202" i="14"/>
  <c r="N203" i="14"/>
  <c r="N204" i="14"/>
  <c r="N205" i="14"/>
  <c r="N206" i="14"/>
  <c r="N207" i="14"/>
  <c r="N208" i="14"/>
  <c r="N209" i="14"/>
  <c r="N210" i="14"/>
  <c r="N211" i="14"/>
  <c r="N212" i="14"/>
  <c r="N213" i="14"/>
  <c r="N214" i="14"/>
  <c r="N215" i="14"/>
  <c r="N216" i="14"/>
  <c r="N217" i="14"/>
  <c r="N218" i="14"/>
  <c r="N219" i="14"/>
  <c r="N220" i="14"/>
  <c r="N221" i="14"/>
  <c r="N222" i="14"/>
  <c r="N223" i="14"/>
  <c r="N224" i="14"/>
  <c r="N225" i="14"/>
  <c r="N226" i="14"/>
  <c r="N227" i="14"/>
  <c r="N228" i="14"/>
  <c r="N229" i="14"/>
  <c r="N230" i="14"/>
  <c r="N231" i="14"/>
  <c r="N232" i="14"/>
  <c r="N233" i="14"/>
  <c r="N234" i="14"/>
  <c r="N235" i="14"/>
  <c r="N236" i="14"/>
  <c r="N237" i="14"/>
  <c r="N238" i="14"/>
  <c r="N239" i="14"/>
  <c r="N240" i="14"/>
  <c r="N241" i="14"/>
  <c r="N242" i="14"/>
  <c r="N243" i="14"/>
  <c r="N244" i="14"/>
  <c r="N245" i="14"/>
  <c r="N246" i="14"/>
  <c r="N247" i="14"/>
  <c r="N248" i="14"/>
  <c r="N249" i="14"/>
  <c r="N250" i="14"/>
  <c r="N251" i="14"/>
  <c r="N252" i="14"/>
  <c r="N253" i="14"/>
  <c r="N254" i="14"/>
  <c r="N255" i="14"/>
  <c r="N256" i="14"/>
  <c r="N257" i="14"/>
  <c r="N258" i="14"/>
  <c r="N259" i="14"/>
  <c r="N260" i="14"/>
  <c r="N261" i="14"/>
  <c r="N262" i="14"/>
  <c r="N263" i="14"/>
  <c r="N264" i="14"/>
  <c r="N265" i="14"/>
  <c r="N266" i="14"/>
  <c r="N267" i="14"/>
  <c r="N268" i="14"/>
  <c r="N269" i="14"/>
  <c r="N270" i="14"/>
  <c r="N271" i="14"/>
  <c r="N272" i="14"/>
  <c r="N273" i="14"/>
  <c r="N274" i="14"/>
  <c r="N275" i="14"/>
  <c r="N276" i="14"/>
  <c r="N277" i="14"/>
  <c r="N278" i="14"/>
  <c r="N279" i="14"/>
  <c r="N280" i="14"/>
  <c r="N281" i="14"/>
  <c r="N282" i="14"/>
  <c r="N283" i="14"/>
  <c r="N284" i="14"/>
  <c r="N285" i="14"/>
  <c r="N286" i="14"/>
  <c r="N287" i="14"/>
  <c r="N288" i="14"/>
  <c r="N289" i="14"/>
  <c r="N290" i="14"/>
  <c r="N291" i="14"/>
  <c r="N292" i="14"/>
  <c r="N293" i="14"/>
  <c r="N294" i="14"/>
  <c r="N295" i="14"/>
  <c r="N296" i="14"/>
  <c r="N297" i="14"/>
  <c r="N298" i="14"/>
  <c r="N299" i="14"/>
  <c r="N300" i="14"/>
  <c r="N301" i="14"/>
  <c r="N302" i="14"/>
  <c r="N303" i="14"/>
  <c r="N304" i="14"/>
  <c r="N305" i="14"/>
  <c r="N306" i="14"/>
  <c r="N307" i="14"/>
  <c r="N308" i="14"/>
  <c r="N309" i="14"/>
  <c r="N310" i="14"/>
  <c r="N311" i="14"/>
  <c r="N312" i="14"/>
  <c r="N313" i="14"/>
  <c r="N314" i="14"/>
  <c r="N315" i="14"/>
  <c r="N316" i="14"/>
  <c r="N317" i="14"/>
  <c r="N318" i="14"/>
  <c r="N319" i="14"/>
  <c r="N320" i="14"/>
  <c r="N321" i="14"/>
  <c r="N322" i="14"/>
  <c r="N323" i="14"/>
  <c r="N324" i="14"/>
  <c r="N325" i="14"/>
  <c r="N326" i="14"/>
  <c r="N327" i="14"/>
  <c r="N328" i="14"/>
  <c r="N329" i="14"/>
  <c r="N330" i="14"/>
  <c r="N331" i="14"/>
  <c r="N332" i="14"/>
  <c r="N333" i="14"/>
  <c r="N334" i="14"/>
  <c r="N335" i="14"/>
  <c r="N336" i="14"/>
  <c r="N337" i="14"/>
  <c r="N338" i="14"/>
  <c r="N339" i="14"/>
  <c r="N340" i="14"/>
  <c r="N341" i="14"/>
  <c r="N342" i="14"/>
  <c r="N343" i="14"/>
  <c r="N344" i="14"/>
  <c r="N345" i="14"/>
  <c r="N346" i="14"/>
  <c r="N347" i="14"/>
  <c r="N348" i="14"/>
  <c r="N349" i="14"/>
  <c r="N350" i="14"/>
  <c r="N351" i="14"/>
  <c r="N352" i="14"/>
  <c r="N353" i="14"/>
  <c r="N354" i="14"/>
  <c r="N355" i="14"/>
  <c r="N356" i="14"/>
  <c r="N357" i="14"/>
  <c r="N358" i="14"/>
  <c r="N359" i="14"/>
  <c r="N360" i="14"/>
  <c r="N361" i="14"/>
  <c r="N362" i="14"/>
  <c r="N363" i="14"/>
  <c r="N364" i="14"/>
  <c r="N365" i="14"/>
  <c r="N366" i="14"/>
  <c r="N367" i="14"/>
  <c r="N368" i="14"/>
  <c r="N369" i="14"/>
  <c r="N370" i="14"/>
  <c r="N371" i="14"/>
  <c r="N372" i="14"/>
  <c r="N373" i="14"/>
  <c r="N374" i="14"/>
  <c r="N375" i="14"/>
  <c r="N376" i="14"/>
  <c r="N377" i="14"/>
  <c r="N378" i="14"/>
  <c r="N379" i="14"/>
  <c r="N380" i="14"/>
  <c r="N381" i="14"/>
  <c r="N382" i="14"/>
  <c r="N383" i="14"/>
  <c r="N384" i="14"/>
  <c r="N385" i="14"/>
  <c r="N386" i="14"/>
  <c r="N387" i="14"/>
  <c r="N388" i="14"/>
  <c r="N389" i="14"/>
  <c r="N390" i="14"/>
  <c r="N391" i="14"/>
  <c r="N392" i="14"/>
  <c r="N393" i="14"/>
  <c r="N394" i="14"/>
  <c r="N395" i="14"/>
  <c r="N396" i="14"/>
  <c r="N397" i="14"/>
  <c r="N398" i="14"/>
  <c r="N399" i="14"/>
  <c r="N400" i="14"/>
  <c r="N401" i="14"/>
  <c r="N402" i="14"/>
  <c r="N403" i="14"/>
  <c r="N404" i="14"/>
  <c r="N405" i="14"/>
  <c r="N406" i="14"/>
  <c r="N407" i="14"/>
  <c r="N408" i="14"/>
  <c r="N409" i="14"/>
  <c r="N410" i="14"/>
  <c r="N411" i="14"/>
  <c r="N412" i="14"/>
  <c r="N413" i="14"/>
  <c r="N414" i="14"/>
  <c r="N415" i="14"/>
  <c r="N416" i="14"/>
  <c r="N417" i="14"/>
  <c r="N418" i="14"/>
  <c r="N419" i="14"/>
  <c r="N420" i="14"/>
  <c r="N421" i="14"/>
  <c r="N422" i="14"/>
  <c r="N423" i="14"/>
  <c r="N424" i="14"/>
  <c r="N425" i="14"/>
  <c r="N426" i="14"/>
  <c r="N427" i="14"/>
  <c r="N428" i="14"/>
  <c r="N429" i="14"/>
  <c r="N430" i="14"/>
  <c r="N431" i="14"/>
  <c r="N432" i="14"/>
  <c r="N433" i="14"/>
  <c r="N434" i="14"/>
  <c r="N435" i="14"/>
  <c r="N436" i="14"/>
  <c r="N437" i="14"/>
  <c r="N438" i="14"/>
  <c r="N439" i="14"/>
  <c r="N440" i="14"/>
  <c r="N441" i="14"/>
  <c r="N442" i="14"/>
  <c r="N443" i="14"/>
  <c r="N444" i="14"/>
  <c r="N445" i="14"/>
  <c r="N446" i="14"/>
  <c r="N447" i="14"/>
  <c r="N448" i="14"/>
  <c r="N449" i="14"/>
  <c r="N450" i="14"/>
  <c r="N451" i="14"/>
  <c r="N452" i="14"/>
  <c r="N453" i="14"/>
  <c r="N454" i="14"/>
  <c r="N455" i="14"/>
  <c r="N456" i="14"/>
  <c r="N457" i="14"/>
  <c r="N458" i="14"/>
  <c r="N459" i="14"/>
  <c r="N460" i="14"/>
  <c r="N461" i="14"/>
  <c r="N462" i="14"/>
  <c r="N463" i="14"/>
  <c r="N464" i="14"/>
  <c r="N465" i="14"/>
  <c r="N466" i="14"/>
  <c r="N467" i="14"/>
  <c r="N468" i="14"/>
  <c r="N469" i="14"/>
  <c r="N470" i="14"/>
  <c r="N471" i="14"/>
  <c r="N472" i="14"/>
  <c r="N473" i="14"/>
  <c r="N474" i="14"/>
  <c r="N475" i="14"/>
  <c r="N476" i="14"/>
  <c r="N477" i="14"/>
  <c r="N478" i="14"/>
  <c r="N479" i="14"/>
  <c r="N480" i="14"/>
  <c r="N481" i="14"/>
  <c r="N482" i="14"/>
  <c r="N483" i="14"/>
  <c r="N484" i="14"/>
  <c r="N485" i="14"/>
  <c r="N486" i="14"/>
  <c r="N487" i="14"/>
  <c r="N488" i="14"/>
  <c r="N489" i="14"/>
  <c r="N490" i="14"/>
  <c r="N491" i="14"/>
  <c r="N492" i="14"/>
  <c r="N493" i="14"/>
  <c r="N494" i="14"/>
  <c r="N495" i="14"/>
  <c r="N496" i="14"/>
  <c r="N497" i="14"/>
  <c r="N498" i="14"/>
  <c r="N499" i="14"/>
  <c r="N500" i="14"/>
  <c r="N501" i="14"/>
  <c r="N502" i="14"/>
  <c r="N503" i="14"/>
  <c r="N504" i="14"/>
  <c r="N505" i="14"/>
  <c r="N506" i="14"/>
  <c r="N507" i="14"/>
  <c r="N508" i="14"/>
  <c r="N509" i="14"/>
  <c r="N510" i="14"/>
  <c r="N511" i="14"/>
  <c r="N512" i="14"/>
  <c r="N513" i="14"/>
  <c r="N514" i="14"/>
  <c r="N515" i="14"/>
  <c r="N516" i="14"/>
  <c r="N517" i="14"/>
  <c r="N518" i="14"/>
  <c r="N519" i="14"/>
  <c r="N520" i="14"/>
  <c r="N521" i="14"/>
  <c r="N522" i="14"/>
  <c r="N523" i="14"/>
  <c r="N524" i="14"/>
  <c r="N525" i="14"/>
  <c r="N526" i="14"/>
  <c r="N527" i="14"/>
  <c r="N528" i="14"/>
  <c r="N529" i="14"/>
  <c r="N530" i="14"/>
  <c r="N531" i="14"/>
  <c r="N532" i="14"/>
  <c r="N533" i="14"/>
  <c r="N534" i="14"/>
  <c r="N535" i="14"/>
  <c r="N536" i="14"/>
  <c r="N537" i="14"/>
  <c r="N538" i="14"/>
  <c r="N539" i="14"/>
  <c r="N540" i="14"/>
  <c r="N541" i="14"/>
  <c r="N542" i="14"/>
  <c r="N543" i="14"/>
  <c r="N544" i="14"/>
  <c r="N545" i="14"/>
  <c r="N546" i="14"/>
  <c r="N547" i="14"/>
  <c r="N548" i="14"/>
  <c r="N549" i="14"/>
  <c r="N550" i="14"/>
  <c r="N551" i="14"/>
  <c r="N552" i="14"/>
  <c r="N553" i="14"/>
  <c r="N554" i="14"/>
  <c r="N555" i="14"/>
  <c r="N556" i="14"/>
  <c r="N557" i="14"/>
  <c r="N558" i="14"/>
  <c r="N559" i="14"/>
  <c r="N560" i="14"/>
  <c r="N561" i="14"/>
  <c r="N562" i="14"/>
  <c r="N563" i="14"/>
  <c r="N564" i="14"/>
  <c r="N565" i="14"/>
  <c r="N566" i="14"/>
  <c r="N567" i="14"/>
  <c r="N568" i="14"/>
  <c r="N569" i="14"/>
  <c r="N570" i="14"/>
  <c r="N571" i="14"/>
  <c r="N572" i="14"/>
  <c r="N573" i="14"/>
  <c r="N574" i="14"/>
  <c r="N575" i="14"/>
  <c r="N576" i="14"/>
  <c r="N577" i="14"/>
  <c r="N578" i="14"/>
  <c r="N579" i="14"/>
  <c r="N580" i="14"/>
  <c r="N581" i="14"/>
  <c r="N582" i="14"/>
  <c r="N583" i="14"/>
  <c r="N584" i="14"/>
  <c r="N585" i="14"/>
  <c r="N586" i="14"/>
  <c r="N587" i="14"/>
  <c r="N588" i="14"/>
  <c r="N589" i="14"/>
  <c r="N590" i="14"/>
  <c r="N591" i="14"/>
  <c r="N592" i="14"/>
  <c r="N593" i="14"/>
  <c r="N594" i="14"/>
  <c r="N595" i="14"/>
  <c r="N596" i="14"/>
  <c r="N597" i="14"/>
  <c r="N598" i="14"/>
  <c r="N599" i="14"/>
  <c r="N600" i="14"/>
  <c r="N601" i="14"/>
  <c r="N602" i="14"/>
  <c r="N603" i="14"/>
  <c r="N604" i="14"/>
  <c r="N605" i="14"/>
  <c r="N606" i="14"/>
  <c r="N607" i="14"/>
  <c r="N608" i="14"/>
  <c r="N609" i="14"/>
  <c r="N610" i="14"/>
  <c r="N611" i="14"/>
  <c r="N612" i="14"/>
  <c r="N613" i="14"/>
  <c r="N614" i="14"/>
  <c r="N615" i="14"/>
  <c r="N616" i="14"/>
  <c r="N617" i="14"/>
  <c r="N618" i="14"/>
  <c r="N619" i="14"/>
  <c r="N620" i="14"/>
  <c r="N621" i="14"/>
  <c r="N622" i="14"/>
  <c r="N623" i="14"/>
  <c r="N624" i="14"/>
  <c r="N625" i="14"/>
  <c r="N626" i="14"/>
  <c r="N627" i="14"/>
  <c r="N628" i="14"/>
  <c r="N629" i="14"/>
  <c r="N630" i="14"/>
  <c r="N631" i="14"/>
  <c r="N632" i="14"/>
  <c r="N633" i="14"/>
  <c r="N634" i="14"/>
  <c r="N635" i="14"/>
  <c r="N636" i="14"/>
  <c r="N637" i="14"/>
  <c r="N638" i="14"/>
  <c r="N639" i="14"/>
  <c r="N640" i="14"/>
  <c r="N641" i="14"/>
  <c r="N642" i="14"/>
  <c r="N643" i="14"/>
  <c r="N644" i="14"/>
  <c r="N645" i="14"/>
  <c r="N646" i="14"/>
  <c r="N647" i="14"/>
  <c r="N648" i="14"/>
  <c r="N649" i="14"/>
  <c r="N650" i="14"/>
  <c r="N651" i="14"/>
  <c r="N652" i="14"/>
  <c r="N653" i="14"/>
  <c r="N654" i="14"/>
  <c r="N655" i="14"/>
  <c r="N656" i="14"/>
  <c r="N657" i="14"/>
  <c r="N658" i="14"/>
  <c r="N659" i="14"/>
  <c r="N660" i="14"/>
  <c r="N661" i="14"/>
  <c r="N662" i="14"/>
  <c r="N663" i="14"/>
  <c r="N664" i="14"/>
  <c r="N665" i="14"/>
  <c r="N666" i="14"/>
  <c r="N667" i="14"/>
  <c r="N668" i="14"/>
  <c r="N669" i="14"/>
  <c r="N670" i="14"/>
  <c r="N671" i="14"/>
  <c r="N672" i="14"/>
  <c r="N673" i="14"/>
  <c r="N674" i="14"/>
  <c r="N675" i="14"/>
  <c r="N676" i="14"/>
  <c r="N677" i="14"/>
  <c r="N678" i="14"/>
  <c r="N679" i="14"/>
  <c r="N680" i="14"/>
  <c r="N681" i="14"/>
  <c r="N682" i="14"/>
  <c r="N683" i="14"/>
  <c r="N684" i="14"/>
  <c r="N685" i="14"/>
  <c r="N686" i="14"/>
  <c r="N687" i="14"/>
  <c r="N688" i="14"/>
  <c r="N689" i="14"/>
  <c r="N690" i="14"/>
  <c r="N691" i="14"/>
  <c r="N692" i="14"/>
  <c r="N693" i="14"/>
  <c r="N694" i="14"/>
  <c r="N695" i="14"/>
  <c r="N696" i="14"/>
  <c r="N697" i="14"/>
  <c r="N698" i="14"/>
  <c r="N699" i="14"/>
  <c r="N700" i="14"/>
  <c r="N701" i="14"/>
  <c r="N702" i="14"/>
  <c r="N703" i="14"/>
  <c r="N704" i="14"/>
  <c r="N705" i="14"/>
  <c r="N706" i="14"/>
  <c r="N707" i="14"/>
  <c r="N708" i="14"/>
  <c r="N709" i="14"/>
  <c r="N710" i="14"/>
  <c r="N711" i="14"/>
  <c r="N712" i="14"/>
  <c r="N713" i="14"/>
  <c r="N714" i="14"/>
  <c r="N715" i="14"/>
  <c r="N716" i="14"/>
  <c r="N717" i="14"/>
  <c r="N718" i="14"/>
  <c r="N719" i="14"/>
  <c r="N720" i="14"/>
  <c r="N721" i="14"/>
  <c r="N722" i="14"/>
  <c r="N723" i="14"/>
  <c r="N724" i="14"/>
  <c r="N725" i="14"/>
  <c r="N726" i="14"/>
  <c r="N727" i="14"/>
  <c r="N728" i="14"/>
  <c r="N729" i="14"/>
  <c r="N730" i="14"/>
  <c r="N731" i="14"/>
  <c r="N732" i="14"/>
  <c r="N733" i="14"/>
  <c r="N734" i="14"/>
  <c r="N735" i="14"/>
  <c r="N736" i="14"/>
  <c r="N737" i="14"/>
  <c r="N738" i="14"/>
  <c r="N739" i="14"/>
  <c r="N740" i="14"/>
  <c r="N741" i="14"/>
  <c r="N742" i="14"/>
  <c r="N743" i="14"/>
  <c r="N744" i="14"/>
  <c r="N745" i="14"/>
  <c r="N746" i="14"/>
  <c r="N747" i="14"/>
  <c r="N748" i="14"/>
  <c r="N749" i="14"/>
  <c r="N750" i="14"/>
  <c r="N751" i="14"/>
  <c r="N752" i="14"/>
  <c r="N753" i="14"/>
  <c r="N754" i="14"/>
  <c r="N755" i="14"/>
  <c r="N756" i="14"/>
  <c r="N757" i="14"/>
  <c r="N758" i="14"/>
  <c r="N759" i="14"/>
  <c r="N760" i="14"/>
  <c r="N761" i="14"/>
  <c r="N762" i="14"/>
  <c r="N763" i="14"/>
  <c r="N764" i="14"/>
  <c r="N765" i="14"/>
  <c r="N766" i="14"/>
  <c r="N767" i="14"/>
  <c r="N768" i="14"/>
  <c r="N769" i="14"/>
  <c r="N770" i="14"/>
  <c r="N771" i="14"/>
  <c r="N772" i="14"/>
  <c r="N773" i="14"/>
  <c r="N774" i="14"/>
  <c r="N775" i="14"/>
  <c r="N776" i="14"/>
  <c r="N777" i="14"/>
  <c r="N778" i="14"/>
  <c r="N779" i="14"/>
  <c r="N780" i="14"/>
  <c r="N781" i="14"/>
  <c r="N782" i="14"/>
  <c r="N783" i="14"/>
  <c r="N784" i="14"/>
  <c r="N785" i="14"/>
  <c r="N786" i="14"/>
  <c r="N787" i="14"/>
  <c r="N788" i="14"/>
  <c r="N789" i="14"/>
  <c r="N790" i="14"/>
  <c r="N791" i="14"/>
  <c r="N792" i="14"/>
  <c r="N793" i="14"/>
  <c r="N794" i="14"/>
  <c r="N795" i="14"/>
  <c r="N796" i="14"/>
  <c r="N797" i="14"/>
  <c r="N798" i="14"/>
  <c r="N799" i="14"/>
  <c r="N800" i="14"/>
  <c r="N801" i="14"/>
  <c r="N802" i="14"/>
  <c r="N803" i="14"/>
  <c r="N804" i="14"/>
  <c r="N805" i="14"/>
  <c r="N806" i="14"/>
  <c r="N807" i="14"/>
  <c r="N808" i="14"/>
  <c r="N809" i="14"/>
  <c r="N810" i="14"/>
  <c r="N811" i="14"/>
  <c r="N812" i="14"/>
  <c r="N813" i="14"/>
  <c r="N814" i="14"/>
  <c r="N815" i="14"/>
  <c r="N816" i="14"/>
  <c r="N817" i="14"/>
  <c r="N818" i="14"/>
  <c r="N819" i="14"/>
  <c r="N820" i="14"/>
  <c r="N821" i="14"/>
  <c r="N822" i="14"/>
  <c r="N823" i="14"/>
  <c r="N824" i="14"/>
  <c r="N825" i="14"/>
  <c r="N826" i="14"/>
  <c r="N827" i="14"/>
  <c r="N828" i="14"/>
  <c r="N829" i="14"/>
  <c r="N830" i="14"/>
  <c r="N831" i="14"/>
  <c r="N832" i="14"/>
  <c r="N833" i="14"/>
  <c r="N834" i="14"/>
  <c r="N835" i="14"/>
  <c r="N836" i="14"/>
  <c r="N837" i="14"/>
  <c r="N838" i="14"/>
  <c r="N839" i="14"/>
  <c r="N840" i="14"/>
  <c r="N841" i="14"/>
  <c r="N842" i="14"/>
  <c r="N843" i="14"/>
  <c r="N844" i="14"/>
  <c r="N845" i="14"/>
  <c r="N846" i="14"/>
  <c r="N847" i="14"/>
  <c r="N848" i="14"/>
  <c r="N849" i="14"/>
  <c r="N850" i="14"/>
  <c r="N851" i="14"/>
  <c r="N852" i="14"/>
  <c r="N853" i="14"/>
  <c r="N854" i="14"/>
  <c r="N855" i="14"/>
  <c r="N856" i="14"/>
  <c r="N857" i="14"/>
  <c r="N858" i="14"/>
  <c r="N859" i="14"/>
  <c r="N860" i="14"/>
  <c r="N861" i="14"/>
  <c r="N862" i="14"/>
  <c r="N863" i="14"/>
  <c r="N864" i="14"/>
  <c r="N865" i="14"/>
  <c r="N866" i="14"/>
  <c r="N867" i="14"/>
  <c r="N868" i="14"/>
  <c r="N869" i="14"/>
  <c r="N870" i="14"/>
  <c r="N871" i="14"/>
  <c r="N872" i="14"/>
  <c r="N873" i="14"/>
  <c r="N874" i="14"/>
  <c r="N875" i="14"/>
  <c r="N876" i="14"/>
  <c r="N877" i="14"/>
  <c r="N878" i="14"/>
  <c r="N879" i="14"/>
  <c r="N880" i="14"/>
  <c r="N881" i="14"/>
  <c r="N882" i="14"/>
  <c r="N883" i="14"/>
  <c r="N884" i="14"/>
  <c r="N885" i="14"/>
  <c r="N886" i="14"/>
  <c r="N887" i="14"/>
  <c r="N888" i="14"/>
  <c r="N889" i="14"/>
  <c r="N890" i="14"/>
  <c r="N891" i="14"/>
  <c r="N892" i="14"/>
  <c r="N893" i="14"/>
  <c r="N894" i="14"/>
  <c r="N895" i="14"/>
  <c r="N896" i="14"/>
  <c r="N897" i="14"/>
  <c r="N898" i="14"/>
  <c r="N899" i="14"/>
  <c r="N900" i="14"/>
  <c r="N901" i="14"/>
  <c r="N902" i="14"/>
  <c r="N903" i="14"/>
  <c r="N904" i="14"/>
  <c r="N905" i="14"/>
  <c r="N906" i="14"/>
  <c r="N907" i="14"/>
  <c r="N908" i="14"/>
  <c r="N909" i="14"/>
  <c r="N910" i="14"/>
  <c r="N911" i="14"/>
  <c r="N912" i="14"/>
  <c r="N913" i="14"/>
  <c r="N914" i="14"/>
  <c r="N915" i="14"/>
  <c r="N916" i="14"/>
  <c r="N917" i="14"/>
  <c r="N918" i="14"/>
  <c r="N919" i="14"/>
  <c r="N920" i="14"/>
  <c r="N921" i="14"/>
  <c r="N922" i="14"/>
  <c r="N923" i="14"/>
  <c r="N924" i="14"/>
  <c r="N925" i="14"/>
  <c r="N926" i="14"/>
  <c r="N927" i="14"/>
  <c r="N928" i="14"/>
  <c r="N929" i="14"/>
  <c r="N930" i="14"/>
  <c r="N931" i="14"/>
  <c r="N932" i="14"/>
  <c r="N933" i="14"/>
  <c r="N934" i="14"/>
  <c r="N935" i="14"/>
  <c r="N936" i="14"/>
  <c r="N937" i="14"/>
  <c r="N938" i="14"/>
  <c r="N939" i="14"/>
  <c r="N940" i="14"/>
  <c r="N941" i="14"/>
  <c r="N942" i="14"/>
  <c r="N943" i="14"/>
  <c r="N944" i="14"/>
  <c r="N945" i="14"/>
  <c r="N946" i="14"/>
  <c r="N947" i="14"/>
  <c r="N948" i="14"/>
  <c r="N949" i="14"/>
  <c r="N950" i="14"/>
  <c r="N951" i="14"/>
  <c r="N952" i="14"/>
  <c r="N953" i="14"/>
  <c r="N954" i="14"/>
  <c r="N955" i="14"/>
  <c r="N956" i="14"/>
  <c r="N957" i="14"/>
  <c r="N958" i="14"/>
  <c r="N959" i="14"/>
  <c r="N960" i="14"/>
  <c r="N961" i="14"/>
  <c r="N962" i="14"/>
  <c r="N963" i="14"/>
  <c r="N964" i="14"/>
  <c r="N965" i="14"/>
  <c r="N966" i="14"/>
  <c r="N967" i="14"/>
  <c r="N968" i="14"/>
  <c r="N969" i="14"/>
  <c r="N970" i="14"/>
  <c r="N971" i="14"/>
  <c r="N972" i="14"/>
  <c r="N973" i="14"/>
  <c r="N974" i="14"/>
  <c r="N975" i="14"/>
  <c r="N976" i="14"/>
  <c r="N977" i="14"/>
  <c r="N978" i="14"/>
  <c r="N979" i="14"/>
  <c r="N980" i="14"/>
  <c r="N981" i="14"/>
  <c r="N982" i="14"/>
  <c r="N983" i="14"/>
  <c r="N984" i="14"/>
  <c r="N985" i="14"/>
  <c r="N986" i="14"/>
  <c r="N987" i="14"/>
  <c r="N988" i="14"/>
  <c r="N989" i="14"/>
  <c r="N990" i="14"/>
  <c r="N991" i="14"/>
  <c r="N992" i="14"/>
  <c r="N993" i="14"/>
  <c r="N994" i="14"/>
  <c r="N995" i="14"/>
  <c r="N996" i="14"/>
  <c r="N997" i="14"/>
  <c r="N998" i="14"/>
  <c r="N999" i="14"/>
  <c r="N1000" i="14"/>
  <c r="N1001" i="14"/>
  <c r="N1002" i="14"/>
  <c r="N1003" i="14"/>
  <c r="N1004" i="14"/>
  <c r="N1005" i="14"/>
  <c r="N1006" i="14"/>
  <c r="N1007" i="14"/>
  <c r="N1008" i="14"/>
  <c r="N1009" i="14"/>
  <c r="N1010" i="14"/>
  <c r="N1011" i="14"/>
  <c r="N1012" i="14"/>
  <c r="N1013" i="14"/>
  <c r="N1014" i="14"/>
  <c r="N1015" i="14"/>
  <c r="N1016" i="14"/>
  <c r="N1017" i="14"/>
  <c r="N1018" i="14"/>
  <c r="N1019" i="14"/>
  <c r="N1020" i="14"/>
  <c r="N1021" i="14"/>
  <c r="N1022" i="14"/>
  <c r="N1023" i="14"/>
  <c r="N1024" i="14"/>
  <c r="N1025" i="14"/>
  <c r="N1026" i="14"/>
  <c r="N1027" i="14"/>
  <c r="N1028" i="14"/>
  <c r="N1029" i="14"/>
  <c r="N1030" i="14"/>
  <c r="N1031" i="14"/>
  <c r="N1032" i="14"/>
  <c r="N1033" i="14"/>
  <c r="N1034" i="14"/>
  <c r="N1035" i="14"/>
  <c r="N1036" i="14"/>
  <c r="N1037" i="14"/>
  <c r="N1038" i="14"/>
  <c r="N1039" i="14"/>
  <c r="N1040" i="14"/>
  <c r="N1041" i="14"/>
  <c r="N1042" i="14"/>
  <c r="N1043" i="14"/>
  <c r="N1044" i="14"/>
  <c r="N1045" i="14"/>
  <c r="N1046" i="14"/>
  <c r="N1047" i="14"/>
  <c r="N1048" i="14"/>
  <c r="N1049" i="14"/>
  <c r="N1050" i="14"/>
  <c r="N1051" i="14"/>
  <c r="N1052" i="14"/>
  <c r="N1053" i="14"/>
  <c r="N1054" i="14"/>
  <c r="N1055" i="14"/>
  <c r="N1056" i="14"/>
  <c r="N1057" i="14"/>
  <c r="N1058" i="14"/>
  <c r="N1059" i="14"/>
  <c r="N1060" i="14"/>
  <c r="N1061" i="14"/>
  <c r="N1062" i="14"/>
  <c r="N1063" i="14"/>
  <c r="N1064" i="14"/>
  <c r="N1065" i="14"/>
  <c r="N1066" i="14"/>
  <c r="N1067" i="14"/>
  <c r="N1068" i="14"/>
  <c r="N1069" i="14"/>
  <c r="N1070" i="14"/>
  <c r="N1071" i="14"/>
  <c r="N1072" i="14"/>
  <c r="N1073" i="14"/>
  <c r="N1074" i="14"/>
  <c r="N1075" i="14"/>
  <c r="N1076" i="14"/>
  <c r="N1077" i="14"/>
  <c r="N1078" i="14"/>
  <c r="N1079" i="14"/>
  <c r="N1080" i="14"/>
  <c r="N1081" i="14"/>
  <c r="N1082" i="14"/>
  <c r="N1083" i="14"/>
  <c r="N1084" i="14"/>
  <c r="N1085" i="14"/>
  <c r="N1086" i="14"/>
  <c r="N1087" i="14"/>
  <c r="N1088" i="14"/>
  <c r="N1089" i="14"/>
  <c r="N1090" i="14"/>
  <c r="N1091" i="14"/>
  <c r="N1092" i="14"/>
  <c r="N1093" i="14"/>
  <c r="N1094" i="14"/>
  <c r="N1095" i="14"/>
  <c r="N1096" i="14"/>
  <c r="N1097" i="14"/>
  <c r="N1098" i="14"/>
  <c r="N1099" i="14"/>
  <c r="N1100" i="14"/>
  <c r="N1101" i="14"/>
  <c r="N1102" i="14"/>
  <c r="N1103" i="14"/>
  <c r="N1104" i="14"/>
  <c r="N1105" i="14"/>
  <c r="N1106" i="14"/>
  <c r="N1107" i="14"/>
  <c r="N1108" i="14"/>
  <c r="N1109" i="14"/>
  <c r="N1110" i="14"/>
  <c r="N1111" i="14"/>
  <c r="N1112" i="14"/>
  <c r="N1113" i="14"/>
  <c r="N1114" i="14"/>
  <c r="N1115" i="14"/>
  <c r="N1116" i="14"/>
  <c r="N1117" i="14"/>
  <c r="N1118" i="14"/>
  <c r="N1119" i="14"/>
  <c r="N1120" i="14"/>
  <c r="N1121" i="14"/>
  <c r="N1122" i="14"/>
  <c r="N1123" i="14"/>
  <c r="N1124" i="14"/>
  <c r="N1125" i="14"/>
  <c r="N1126" i="14"/>
  <c r="N1127" i="14"/>
  <c r="N1128" i="14"/>
  <c r="N1129" i="14"/>
  <c r="N1130" i="14"/>
  <c r="N1131" i="14"/>
  <c r="N1132" i="14"/>
  <c r="N1133" i="14"/>
  <c r="N1134" i="14"/>
  <c r="N1135" i="14"/>
  <c r="N1136" i="14"/>
  <c r="N1137" i="14"/>
  <c r="N1138" i="14"/>
  <c r="N1139" i="14"/>
  <c r="N1140" i="14"/>
  <c r="N1141" i="14"/>
  <c r="N1142" i="14"/>
  <c r="N1143" i="14"/>
  <c r="N1144" i="14"/>
  <c r="N1145" i="14"/>
  <c r="N1146" i="14"/>
  <c r="N1147" i="14"/>
  <c r="N1148" i="14"/>
  <c r="N1149" i="14"/>
  <c r="N1150" i="14"/>
  <c r="N1151" i="14"/>
  <c r="N1152" i="14"/>
  <c r="N1153" i="14"/>
  <c r="N1154" i="14"/>
  <c r="N1155" i="14"/>
  <c r="N1156" i="14"/>
  <c r="N1157" i="14"/>
  <c r="N1158" i="14"/>
  <c r="N1159" i="14"/>
  <c r="N1160" i="14"/>
  <c r="N1161" i="14"/>
  <c r="N1162" i="14"/>
  <c r="N1163" i="14"/>
  <c r="N1164" i="14"/>
  <c r="N1165" i="14"/>
  <c r="N1166" i="14"/>
  <c r="N1167" i="14"/>
  <c r="N1168" i="14"/>
  <c r="N1169" i="14"/>
  <c r="N1170" i="14"/>
  <c r="N1171" i="14"/>
  <c r="N1172" i="14"/>
  <c r="N1173" i="14"/>
  <c r="N1174" i="14"/>
  <c r="N1175" i="14"/>
  <c r="N1176" i="14"/>
  <c r="N1177" i="14"/>
  <c r="N1178" i="14"/>
  <c r="N1179" i="14"/>
  <c r="N1180" i="14"/>
  <c r="N1181" i="14"/>
  <c r="N1182" i="14"/>
  <c r="N1183" i="14"/>
  <c r="N1184" i="14"/>
  <c r="N1185" i="14"/>
  <c r="N1186" i="14"/>
  <c r="N1187" i="14"/>
  <c r="N1188" i="14"/>
  <c r="N1189" i="14"/>
  <c r="N1190" i="14"/>
  <c r="N1191" i="14"/>
  <c r="N1192" i="14"/>
  <c r="N1193" i="14"/>
  <c r="N1194" i="14"/>
  <c r="N1195" i="14"/>
  <c r="N1196" i="14"/>
  <c r="N1197" i="14"/>
  <c r="N1198" i="14"/>
  <c r="N1199" i="14"/>
  <c r="N1200" i="14"/>
  <c r="N1201" i="14"/>
  <c r="N1202" i="14"/>
  <c r="N1203" i="14"/>
  <c r="N1204" i="14"/>
  <c r="N1205" i="14"/>
  <c r="N1206" i="14"/>
  <c r="N1207" i="14"/>
  <c r="N1208" i="14"/>
  <c r="N1209" i="14"/>
  <c r="N1210" i="14"/>
  <c r="N1211" i="14"/>
  <c r="N1212" i="14"/>
  <c r="N1213" i="14"/>
  <c r="N1214" i="14"/>
  <c r="N1215" i="14"/>
  <c r="N1216" i="14"/>
  <c r="N1217" i="14"/>
  <c r="N1218" i="14"/>
  <c r="N1219" i="14"/>
  <c r="N1220" i="14"/>
  <c r="N1221" i="14"/>
  <c r="N1222" i="14"/>
  <c r="N1223" i="14"/>
  <c r="N1224" i="14"/>
  <c r="N1225" i="14"/>
  <c r="N1226" i="14"/>
  <c r="N1227" i="14"/>
  <c r="N1228" i="14"/>
  <c r="N1229" i="14"/>
  <c r="N1230" i="14"/>
  <c r="N1231" i="14"/>
  <c r="N1232" i="14"/>
  <c r="N1233" i="14"/>
  <c r="N1234" i="14"/>
  <c r="N1235" i="14"/>
  <c r="N1236" i="14"/>
  <c r="N1237" i="14"/>
  <c r="N1238" i="14"/>
  <c r="N1239" i="14"/>
  <c r="N1240" i="14"/>
  <c r="N1241" i="14"/>
  <c r="N1242" i="14"/>
  <c r="N1243" i="14"/>
  <c r="N1244" i="14"/>
  <c r="N1245" i="14"/>
  <c r="N1246" i="14"/>
  <c r="N1247" i="14"/>
  <c r="N1248" i="14"/>
  <c r="N1249" i="14"/>
  <c r="N1250" i="14"/>
  <c r="N1251" i="14"/>
  <c r="N1252" i="14"/>
  <c r="N1253" i="14"/>
  <c r="N1254" i="14"/>
  <c r="N1255" i="14"/>
  <c r="N1256" i="14"/>
  <c r="N1257" i="14"/>
  <c r="N1258" i="14"/>
  <c r="N1259" i="14"/>
  <c r="N1260" i="14"/>
  <c r="N1261" i="14"/>
  <c r="N1262" i="14"/>
  <c r="N1263" i="14"/>
  <c r="N1264" i="14"/>
  <c r="N1265" i="14"/>
  <c r="N1266" i="14"/>
  <c r="N1267" i="14"/>
  <c r="N1268" i="14"/>
  <c r="N1269" i="14"/>
  <c r="N1270" i="14"/>
  <c r="N1271" i="14"/>
  <c r="N1272" i="14"/>
  <c r="N1273" i="14"/>
  <c r="N1274" i="14"/>
  <c r="N1275" i="14"/>
  <c r="N1276" i="14"/>
  <c r="N1277" i="14"/>
  <c r="N1278" i="14"/>
  <c r="N1279" i="14"/>
  <c r="N1280" i="14"/>
  <c r="N1281" i="14"/>
  <c r="N1282" i="14"/>
  <c r="N1283" i="14"/>
  <c r="N1284" i="14"/>
  <c r="N1285" i="14"/>
  <c r="N1286" i="14"/>
  <c r="N1287" i="14"/>
  <c r="N1288" i="14"/>
  <c r="N1289" i="14"/>
  <c r="N1290" i="14"/>
  <c r="N1291" i="14"/>
  <c r="N1292" i="14"/>
  <c r="N1293" i="14"/>
  <c r="N1294" i="14"/>
  <c r="N1295" i="14"/>
  <c r="N1296" i="14"/>
  <c r="N1297" i="14"/>
  <c r="N1298" i="14"/>
  <c r="N1299" i="14"/>
  <c r="N1300" i="14"/>
  <c r="N1301" i="14"/>
  <c r="N1302" i="14"/>
  <c r="N1303" i="14"/>
  <c r="N1304" i="14"/>
  <c r="N1305" i="14"/>
  <c r="N1306" i="14"/>
  <c r="N1307" i="14"/>
  <c r="N1308" i="14"/>
  <c r="N1309" i="14"/>
  <c r="N1310" i="14"/>
  <c r="N1311" i="14"/>
  <c r="N1312" i="14"/>
  <c r="N1313" i="14"/>
  <c r="N1314" i="14"/>
  <c r="N1315" i="14"/>
  <c r="N1316" i="14"/>
  <c r="N1317" i="14"/>
  <c r="N1318" i="14"/>
  <c r="N1319" i="14"/>
  <c r="N1320" i="14"/>
  <c r="N1321" i="14"/>
  <c r="N1322" i="14"/>
  <c r="N1323" i="14"/>
  <c r="N1324" i="14"/>
  <c r="N1325" i="14"/>
  <c r="N1326" i="14"/>
  <c r="N1327" i="14"/>
  <c r="N1328" i="14"/>
  <c r="N1329" i="14"/>
  <c r="N1330" i="14"/>
  <c r="N1331" i="14"/>
  <c r="N1332" i="14"/>
  <c r="N1333" i="14"/>
  <c r="N1334" i="14"/>
  <c r="N1335" i="14"/>
  <c r="N1336" i="14"/>
  <c r="N1337" i="14"/>
  <c r="N1338" i="14"/>
  <c r="N1339" i="14"/>
  <c r="N1340" i="14"/>
  <c r="N1341" i="14"/>
  <c r="N1342" i="14"/>
  <c r="N1343" i="14"/>
  <c r="N1344" i="14"/>
  <c r="N1345" i="14"/>
  <c r="N1346" i="14"/>
  <c r="N1347" i="14"/>
  <c r="N1348" i="14"/>
  <c r="N1349" i="14"/>
  <c r="N1350" i="14"/>
  <c r="N1351" i="14"/>
  <c r="N1352" i="14"/>
  <c r="N1353" i="14"/>
  <c r="N1354" i="14"/>
  <c r="Q4" i="14"/>
  <c r="Q5" i="14"/>
  <c r="Q13" i="14"/>
  <c r="Q14" i="14"/>
  <c r="Q18" i="14"/>
  <c r="Q19" i="14"/>
  <c r="Q27" i="14"/>
  <c r="Q32" i="14"/>
  <c r="Q33" i="14"/>
  <c r="Q41" i="14"/>
  <c r="Q42" i="14"/>
  <c r="Q46" i="14"/>
  <c r="Q47" i="14"/>
  <c r="Q55" i="14"/>
  <c r="Q56" i="14"/>
  <c r="Q60" i="14"/>
  <c r="Q61" i="14"/>
  <c r="Q69" i="14"/>
  <c r="Q70" i="14"/>
  <c r="Q74" i="14"/>
  <c r="Q75" i="14"/>
  <c r="Q83" i="14"/>
  <c r="Q88" i="14"/>
  <c r="Q89" i="14"/>
  <c r="Q97" i="14"/>
  <c r="Q102" i="14"/>
  <c r="Q103" i="14"/>
  <c r="Q111" i="14"/>
  <c r="Q112" i="14"/>
  <c r="Q116" i="14"/>
  <c r="Q117" i="14"/>
  <c r="Q125" i="14"/>
  <c r="Q130" i="14"/>
  <c r="Q131" i="14"/>
  <c r="Q139" i="14"/>
  <c r="Q140" i="14"/>
  <c r="Q144" i="14"/>
  <c r="Q145" i="14"/>
  <c r="Q153" i="14"/>
  <c r="Q154" i="14"/>
  <c r="Q158" i="14"/>
  <c r="Q159" i="14"/>
  <c r="Q167" i="14"/>
  <c r="Q168" i="14"/>
  <c r="Q172" i="14"/>
  <c r="Q173" i="14"/>
  <c r="Q181" i="14"/>
  <c r="Q186" i="14"/>
  <c r="Q187" i="14"/>
  <c r="Q195" i="14"/>
  <c r="Q200" i="14"/>
  <c r="Q201" i="14"/>
  <c r="Q209" i="14"/>
  <c r="Q210" i="14"/>
  <c r="Q214" i="14"/>
  <c r="Q215" i="14"/>
  <c r="Q219" i="14"/>
  <c r="Q223" i="14"/>
  <c r="Q228" i="14"/>
  <c r="Q229" i="14"/>
  <c r="Q233" i="14"/>
  <c r="Q237" i="14"/>
  <c r="Q238" i="14"/>
  <c r="Q242" i="14"/>
  <c r="Q243" i="14"/>
  <c r="Q251" i="14"/>
  <c r="Q252" i="14"/>
  <c r="Q256" i="14"/>
  <c r="Q257" i="14"/>
  <c r="Q265" i="14"/>
  <c r="Q266" i="14"/>
  <c r="Q270" i="14"/>
  <c r="Q275" i="14"/>
  <c r="Q279" i="14"/>
  <c r="Q284" i="14"/>
  <c r="Q293" i="14"/>
  <c r="Q298" i="14"/>
  <c r="Q303" i="14"/>
  <c r="Q307" i="14"/>
  <c r="Q308" i="14"/>
  <c r="Q312" i="14"/>
  <c r="Q313" i="14"/>
  <c r="Q317" i="14"/>
  <c r="Q321" i="14"/>
  <c r="Q326" i="14"/>
  <c r="Q331" i="14"/>
  <c r="Q336" i="14"/>
  <c r="Q340" i="14"/>
  <c r="Q350" i="14"/>
  <c r="Q354" i="14"/>
  <c r="Q355" i="14"/>
  <c r="Q363" i="14"/>
  <c r="Q364" i="14"/>
  <c r="Q368" i="14"/>
  <c r="Q373" i="14"/>
  <c r="Q382" i="14"/>
  <c r="Q391" i="14"/>
  <c r="Q396" i="14"/>
  <c r="Q401" i="14"/>
  <c r="Q406" i="14"/>
  <c r="Q410" i="14"/>
  <c r="Q415" i="14"/>
  <c r="Q424" i="14"/>
  <c r="Q429" i="14"/>
  <c r="Q433" i="14"/>
  <c r="Q434" i="14"/>
  <c r="Q438" i="14"/>
  <c r="Q443" i="14"/>
  <c r="Q448" i="14"/>
  <c r="Q452" i="14"/>
  <c r="Q462" i="14"/>
  <c r="Q466" i="14"/>
  <c r="Q480" i="14"/>
  <c r="Q481" i="14"/>
  <c r="Q494" i="14"/>
  <c r="Q503" i="14"/>
  <c r="Q504" i="14"/>
  <c r="Q508" i="14"/>
  <c r="Q513" i="14"/>
  <c r="Q522" i="14"/>
  <c r="Q527" i="14"/>
  <c r="Q531" i="14"/>
  <c r="Q536" i="14"/>
  <c r="Q550" i="14"/>
  <c r="Q551" i="14"/>
  <c r="Q559" i="14"/>
  <c r="Q564" i="14"/>
  <c r="Q569" i="14"/>
  <c r="Q574" i="14"/>
  <c r="Q578" i="14"/>
  <c r="Q579" i="14"/>
  <c r="Q583" i="14"/>
  <c r="Q588" i="14"/>
  <c r="Q597" i="14"/>
  <c r="Q601" i="14"/>
  <c r="Q620" i="14"/>
  <c r="Q625" i="14"/>
  <c r="Q634" i="14"/>
  <c r="Q635" i="14"/>
  <c r="Q639" i="14"/>
  <c r="Q648" i="14"/>
  <c r="Q649" i="14"/>
  <c r="Q657" i="14"/>
  <c r="Q662" i="14"/>
  <c r="Q676" i="14"/>
  <c r="Q685" i="14"/>
  <c r="Q686" i="14"/>
  <c r="Q690" i="14"/>
  <c r="Q704" i="14"/>
  <c r="Q705" i="14"/>
  <c r="Q718" i="14"/>
  <c r="Q723" i="14"/>
  <c r="Q732" i="14"/>
  <c r="Q733" i="14"/>
  <c r="Q746" i="14"/>
  <c r="Q756" i="14"/>
  <c r="Q760" i="14"/>
  <c r="Q765" i="14"/>
  <c r="Q774" i="14"/>
  <c r="Q779" i="14"/>
  <c r="Q783" i="14"/>
  <c r="Q793" i="14"/>
  <c r="Q811" i="14"/>
  <c r="Q816" i="14"/>
  <c r="Q821" i="14"/>
  <c r="Q830" i="14"/>
  <c r="Q835" i="14"/>
  <c r="Q839" i="14"/>
  <c r="Q854" i="14"/>
  <c r="Q858" i="14"/>
  <c r="Q872" i="14"/>
  <c r="Q886" i="14"/>
  <c r="Q887" i="14"/>
  <c r="Q891" i="14"/>
  <c r="Q900" i="14"/>
  <c r="Q901" i="14"/>
  <c r="Q905" i="14"/>
  <c r="Q914" i="14"/>
  <c r="Q928" i="14"/>
  <c r="Q937" i="14"/>
  <c r="Q942" i="14"/>
  <c r="Q956" i="14"/>
  <c r="Q957" i="14"/>
  <c r="Q970" i="14"/>
  <c r="Q980" i="14"/>
  <c r="Q1012" i="14"/>
  <c r="Q1013" i="14"/>
  <c r="Q1026" i="14"/>
  <c r="Q1035" i="14"/>
  <c r="Q1036" i="14"/>
  <c r="Q1040" i="14"/>
  <c r="Q1054" i="14"/>
  <c r="Q1055" i="14"/>
  <c r="Q1068" i="14"/>
  <c r="Q1082" i="14"/>
  <c r="Q1083" i="14"/>
  <c r="Q1096" i="14"/>
  <c r="Q1097" i="14"/>
  <c r="Q1101" i="14"/>
  <c r="Q1110" i="14"/>
  <c r="Q1124" i="14"/>
  <c r="Q1133" i="14"/>
  <c r="Q1152" i="14"/>
  <c r="Q1153" i="14"/>
  <c r="Q1175" i="14"/>
  <c r="Q1314" i="14"/>
  <c r="Q1315" i="14"/>
  <c r="Q1320" i="14"/>
  <c r="Q1325" i="14"/>
  <c r="Q1334" i="14"/>
  <c r="Q1335" i="14"/>
  <c r="Q1348" i="14"/>
  <c r="Q1353" i="14"/>
  <c r="P2" i="14"/>
  <c r="P3" i="14"/>
  <c r="P4" i="14"/>
  <c r="P5" i="14"/>
  <c r="P6" i="14"/>
  <c r="P7" i="14"/>
  <c r="P8" i="14"/>
  <c r="P9" i="14"/>
  <c r="P10" i="14"/>
  <c r="P11" i="14"/>
  <c r="P12" i="14"/>
  <c r="P13" i="14"/>
  <c r="P14" i="14"/>
  <c r="P15" i="14"/>
  <c r="P16" i="14"/>
  <c r="P17" i="14"/>
  <c r="P18" i="14"/>
  <c r="P19" i="14"/>
  <c r="P20" i="14"/>
  <c r="P21" i="14"/>
  <c r="P22" i="14"/>
  <c r="P23" i="14"/>
  <c r="P24" i="14"/>
  <c r="P25" i="14"/>
  <c r="P26" i="14"/>
  <c r="P27" i="14"/>
  <c r="P28" i="14"/>
  <c r="P29" i="14"/>
  <c r="P30" i="14"/>
  <c r="P31" i="14"/>
  <c r="P32" i="14"/>
  <c r="P33" i="14"/>
  <c r="P34" i="14"/>
  <c r="P35" i="14"/>
  <c r="P36" i="14"/>
  <c r="P37" i="14"/>
  <c r="P38" i="14"/>
  <c r="P39" i="14"/>
  <c r="P40" i="14"/>
  <c r="P41" i="14"/>
  <c r="P42" i="14"/>
  <c r="P43" i="14"/>
  <c r="P44" i="14"/>
  <c r="P45" i="14"/>
  <c r="P46" i="14"/>
  <c r="P47" i="14"/>
  <c r="P48" i="14"/>
  <c r="P49" i="14"/>
  <c r="P50" i="14"/>
  <c r="P51" i="14"/>
  <c r="P52" i="14"/>
  <c r="P53" i="14"/>
  <c r="P54" i="14"/>
  <c r="P55" i="14"/>
  <c r="P56" i="14"/>
  <c r="P57" i="14"/>
  <c r="P58" i="14"/>
  <c r="P59" i="14"/>
  <c r="P60" i="14"/>
  <c r="P61" i="14"/>
  <c r="P62" i="14"/>
  <c r="P63" i="14"/>
  <c r="P64" i="14"/>
  <c r="P65" i="14"/>
  <c r="P66" i="14"/>
  <c r="P67" i="14"/>
  <c r="P68" i="14"/>
  <c r="P69" i="14"/>
  <c r="P70" i="14"/>
  <c r="P71" i="14"/>
  <c r="P72" i="14"/>
  <c r="P73" i="14"/>
  <c r="P74" i="14"/>
  <c r="P75" i="14"/>
  <c r="P76" i="14"/>
  <c r="P77" i="14"/>
  <c r="P78" i="14"/>
  <c r="P79" i="14"/>
  <c r="P80" i="14"/>
  <c r="P81" i="14"/>
  <c r="P82" i="14"/>
  <c r="P83" i="14"/>
  <c r="P84" i="14"/>
  <c r="P85" i="14"/>
  <c r="P86" i="14"/>
  <c r="P87" i="14"/>
  <c r="P88" i="14"/>
  <c r="P89" i="14"/>
  <c r="P90" i="14"/>
  <c r="P91" i="14"/>
  <c r="P92" i="14"/>
  <c r="P93" i="14"/>
  <c r="P94" i="14"/>
  <c r="P95" i="14"/>
  <c r="P96" i="14"/>
  <c r="P97" i="14"/>
  <c r="P98" i="14"/>
  <c r="P99" i="14"/>
  <c r="P100" i="14"/>
  <c r="P101" i="14"/>
  <c r="P102" i="14"/>
  <c r="P103" i="14"/>
  <c r="P104" i="14"/>
  <c r="P105" i="14"/>
  <c r="P106" i="14"/>
  <c r="P107" i="14"/>
  <c r="P108" i="14"/>
  <c r="P109" i="14"/>
  <c r="P110" i="14"/>
  <c r="P111" i="14"/>
  <c r="P112" i="14"/>
  <c r="P113" i="14"/>
  <c r="P114" i="14"/>
  <c r="P115" i="14"/>
  <c r="P116" i="14"/>
  <c r="P117" i="14"/>
  <c r="P118" i="14"/>
  <c r="P119" i="14"/>
  <c r="P120" i="14"/>
  <c r="P121" i="14"/>
  <c r="P122" i="14"/>
  <c r="P123" i="14"/>
  <c r="P124" i="14"/>
  <c r="P125" i="14"/>
  <c r="P126" i="14"/>
  <c r="P127" i="14"/>
  <c r="P128" i="14"/>
  <c r="P129" i="14"/>
  <c r="P130" i="14"/>
  <c r="P131" i="14"/>
  <c r="P132" i="14"/>
  <c r="P133" i="14"/>
  <c r="P134" i="14"/>
  <c r="P135" i="14"/>
  <c r="P136" i="14"/>
  <c r="P137" i="14"/>
  <c r="P138" i="14"/>
  <c r="P139" i="14"/>
  <c r="P140" i="14"/>
  <c r="P141" i="14"/>
  <c r="P142" i="14"/>
  <c r="P143" i="14"/>
  <c r="P144" i="14"/>
  <c r="P145" i="14"/>
  <c r="P146" i="14"/>
  <c r="P147" i="14"/>
  <c r="P148" i="14"/>
  <c r="P149" i="14"/>
  <c r="P150" i="14"/>
  <c r="P151" i="14"/>
  <c r="P152" i="14"/>
  <c r="P153" i="14"/>
  <c r="P154" i="14"/>
  <c r="P155" i="14"/>
  <c r="P156" i="14"/>
  <c r="P157" i="14"/>
  <c r="P158" i="14"/>
  <c r="P159" i="14"/>
  <c r="P160" i="14"/>
  <c r="P161" i="14"/>
  <c r="P162" i="14"/>
  <c r="P163" i="14"/>
  <c r="P164" i="14"/>
  <c r="P165" i="14"/>
  <c r="P166" i="14"/>
  <c r="P167" i="14"/>
  <c r="P168" i="14"/>
  <c r="P169" i="14"/>
  <c r="P170" i="14"/>
  <c r="P171" i="14"/>
  <c r="P172" i="14"/>
  <c r="P173" i="14"/>
  <c r="P174" i="14"/>
  <c r="P175" i="14"/>
  <c r="P176" i="14"/>
  <c r="P177" i="14"/>
  <c r="P178" i="14"/>
  <c r="P179" i="14"/>
  <c r="P180" i="14"/>
  <c r="P181" i="14"/>
  <c r="P182" i="14"/>
  <c r="P183" i="14"/>
  <c r="P184" i="14"/>
  <c r="P185" i="14"/>
  <c r="P186" i="14"/>
  <c r="P187" i="14"/>
  <c r="P188" i="14"/>
  <c r="P189" i="14"/>
  <c r="P190" i="14"/>
  <c r="P191" i="14"/>
  <c r="P192" i="14"/>
  <c r="P193" i="14"/>
  <c r="P194" i="14"/>
  <c r="P195" i="14"/>
  <c r="P196" i="14"/>
  <c r="P197" i="14"/>
  <c r="P198" i="14"/>
  <c r="P199" i="14"/>
  <c r="P200" i="14"/>
  <c r="P201" i="14"/>
  <c r="P202" i="14"/>
  <c r="P203" i="14"/>
  <c r="P204" i="14"/>
  <c r="P205" i="14"/>
  <c r="P206" i="14"/>
  <c r="P207" i="14"/>
  <c r="P208" i="14"/>
  <c r="P209" i="14"/>
  <c r="P210" i="14"/>
  <c r="P211" i="14"/>
  <c r="P212" i="14"/>
  <c r="P213" i="14"/>
  <c r="P214" i="14"/>
  <c r="P215" i="14"/>
  <c r="P216" i="14"/>
  <c r="P217" i="14"/>
  <c r="P218" i="14"/>
  <c r="P219" i="14"/>
  <c r="P220" i="14"/>
  <c r="P221" i="14"/>
  <c r="P222" i="14"/>
  <c r="P223" i="14"/>
  <c r="P224" i="14"/>
  <c r="P225" i="14"/>
  <c r="P226" i="14"/>
  <c r="P227" i="14"/>
  <c r="P228" i="14"/>
  <c r="P229" i="14"/>
  <c r="P230" i="14"/>
  <c r="P231" i="14"/>
  <c r="P232" i="14"/>
  <c r="P233" i="14"/>
  <c r="P234" i="14"/>
  <c r="P235" i="14"/>
  <c r="P236" i="14"/>
  <c r="P237" i="14"/>
  <c r="P238" i="14"/>
  <c r="P239" i="14"/>
  <c r="P240" i="14"/>
  <c r="P241" i="14"/>
  <c r="P242" i="14"/>
  <c r="P243" i="14"/>
  <c r="P244" i="14"/>
  <c r="P245" i="14"/>
  <c r="P246" i="14"/>
  <c r="P247" i="14"/>
  <c r="P248" i="14"/>
  <c r="P249" i="14"/>
  <c r="P250" i="14"/>
  <c r="P251" i="14"/>
  <c r="P252" i="14"/>
  <c r="P253" i="14"/>
  <c r="P254" i="14"/>
  <c r="P255" i="14"/>
  <c r="P256" i="14"/>
  <c r="P257" i="14"/>
  <c r="P258" i="14"/>
  <c r="P259" i="14"/>
  <c r="P260" i="14"/>
  <c r="P261" i="14"/>
  <c r="P262" i="14"/>
  <c r="P263" i="14"/>
  <c r="P264" i="14"/>
  <c r="P265" i="14"/>
  <c r="P266" i="14"/>
  <c r="P267" i="14"/>
  <c r="P268" i="14"/>
  <c r="P269" i="14"/>
  <c r="P270" i="14"/>
  <c r="P271" i="14"/>
  <c r="P272" i="14"/>
  <c r="P273" i="14"/>
  <c r="P274" i="14"/>
  <c r="P275" i="14"/>
  <c r="P276" i="14"/>
  <c r="P277" i="14"/>
  <c r="P278" i="14"/>
  <c r="P279" i="14"/>
  <c r="P280" i="14"/>
  <c r="P281" i="14"/>
  <c r="P282" i="14"/>
  <c r="P283" i="14"/>
  <c r="P284" i="14"/>
  <c r="P285" i="14"/>
  <c r="P286" i="14"/>
  <c r="P287" i="14"/>
  <c r="P288" i="14"/>
  <c r="P289" i="14"/>
  <c r="P290" i="14"/>
  <c r="P291" i="14"/>
  <c r="P292" i="14"/>
  <c r="P293" i="14"/>
  <c r="P294" i="14"/>
  <c r="P295" i="14"/>
  <c r="P296" i="14"/>
  <c r="P297" i="14"/>
  <c r="P298" i="14"/>
  <c r="P299" i="14"/>
  <c r="P300" i="14"/>
  <c r="P301" i="14"/>
  <c r="P302" i="14"/>
  <c r="P303" i="14"/>
  <c r="P304" i="14"/>
  <c r="P305" i="14"/>
  <c r="P306" i="14"/>
  <c r="P307" i="14"/>
  <c r="P308" i="14"/>
  <c r="P309" i="14"/>
  <c r="P310" i="14"/>
  <c r="P311" i="14"/>
  <c r="P312" i="14"/>
  <c r="P313" i="14"/>
  <c r="P314" i="14"/>
  <c r="P315" i="14"/>
  <c r="P316" i="14"/>
  <c r="P317" i="14"/>
  <c r="P318" i="14"/>
  <c r="P319" i="14"/>
  <c r="P320" i="14"/>
  <c r="P321" i="14"/>
  <c r="P322" i="14"/>
  <c r="P323" i="14"/>
  <c r="P324" i="14"/>
  <c r="P325" i="14"/>
  <c r="P326" i="14"/>
  <c r="P327" i="14"/>
  <c r="P328" i="14"/>
  <c r="P329" i="14"/>
  <c r="P330" i="14"/>
  <c r="P331" i="14"/>
  <c r="P332" i="14"/>
  <c r="P333" i="14"/>
  <c r="P334" i="14"/>
  <c r="P335" i="14"/>
  <c r="P336" i="14"/>
  <c r="P337" i="14"/>
  <c r="P338" i="14"/>
  <c r="P339" i="14"/>
  <c r="P340" i="14"/>
  <c r="P341" i="14"/>
  <c r="P342" i="14"/>
  <c r="P343" i="14"/>
  <c r="P344" i="14"/>
  <c r="P345" i="14"/>
  <c r="P346" i="14"/>
  <c r="P347" i="14"/>
  <c r="P348" i="14"/>
  <c r="P349" i="14"/>
  <c r="P350" i="14"/>
  <c r="P351" i="14"/>
  <c r="P352" i="14"/>
  <c r="P353" i="14"/>
  <c r="P354" i="14"/>
  <c r="P355" i="14"/>
  <c r="P356" i="14"/>
  <c r="P357" i="14"/>
  <c r="P358" i="14"/>
  <c r="P359" i="14"/>
  <c r="P360" i="14"/>
  <c r="P361" i="14"/>
  <c r="P362" i="14"/>
  <c r="P363" i="14"/>
  <c r="P364" i="14"/>
  <c r="P365" i="14"/>
  <c r="P366" i="14"/>
  <c r="P367" i="14"/>
  <c r="P368" i="14"/>
  <c r="P369" i="14"/>
  <c r="P370" i="14"/>
  <c r="P371" i="14"/>
  <c r="P372" i="14"/>
  <c r="P373" i="14"/>
  <c r="P374" i="14"/>
  <c r="P375" i="14"/>
  <c r="P376" i="14"/>
  <c r="P377" i="14"/>
  <c r="P378" i="14"/>
  <c r="P379" i="14"/>
  <c r="P380" i="14"/>
  <c r="P381" i="14"/>
  <c r="P382" i="14"/>
  <c r="P383" i="14"/>
  <c r="P384" i="14"/>
  <c r="P385" i="14"/>
  <c r="P386" i="14"/>
  <c r="P387" i="14"/>
  <c r="P388" i="14"/>
  <c r="P389" i="14"/>
  <c r="P390" i="14"/>
  <c r="P391" i="14"/>
  <c r="P392" i="14"/>
  <c r="P393" i="14"/>
  <c r="P394" i="14"/>
  <c r="P395" i="14"/>
  <c r="P396" i="14"/>
  <c r="P397" i="14"/>
  <c r="P398" i="14"/>
  <c r="P399" i="14"/>
  <c r="P400" i="14"/>
  <c r="P401" i="14"/>
  <c r="P402" i="14"/>
  <c r="P403" i="14"/>
  <c r="P404" i="14"/>
  <c r="P405" i="14"/>
  <c r="P406" i="14"/>
  <c r="P407" i="14"/>
  <c r="P408" i="14"/>
  <c r="P409" i="14"/>
  <c r="P410" i="14"/>
  <c r="P411" i="14"/>
  <c r="P412" i="14"/>
  <c r="P413" i="14"/>
  <c r="P414" i="14"/>
  <c r="P415" i="14"/>
  <c r="P416" i="14"/>
  <c r="P417" i="14"/>
  <c r="P418" i="14"/>
  <c r="P419" i="14"/>
  <c r="P420" i="14"/>
  <c r="P421" i="14"/>
  <c r="P422" i="14"/>
  <c r="P423" i="14"/>
  <c r="P424" i="14"/>
  <c r="P425" i="14"/>
  <c r="P426" i="14"/>
  <c r="P427" i="14"/>
  <c r="P428" i="14"/>
  <c r="P429" i="14"/>
  <c r="P430" i="14"/>
  <c r="P431" i="14"/>
  <c r="P432" i="14"/>
  <c r="P433" i="14"/>
  <c r="P434" i="14"/>
  <c r="P435" i="14"/>
  <c r="P436" i="14"/>
  <c r="P437" i="14"/>
  <c r="P438" i="14"/>
  <c r="P439" i="14"/>
  <c r="P440" i="14"/>
  <c r="P441" i="14"/>
  <c r="P442" i="14"/>
  <c r="P443" i="14"/>
  <c r="P444" i="14"/>
  <c r="P445" i="14"/>
  <c r="P446" i="14"/>
  <c r="P447" i="14"/>
  <c r="P448" i="14"/>
  <c r="P449" i="14"/>
  <c r="P450" i="14"/>
  <c r="P451" i="14"/>
  <c r="P452" i="14"/>
  <c r="P453" i="14"/>
  <c r="P454" i="14"/>
  <c r="P455" i="14"/>
  <c r="P456" i="14"/>
  <c r="P457" i="14"/>
  <c r="P458" i="14"/>
  <c r="P459" i="14"/>
  <c r="P460" i="14"/>
  <c r="P461" i="14"/>
  <c r="P462" i="14"/>
  <c r="P463" i="14"/>
  <c r="P464" i="14"/>
  <c r="P465" i="14"/>
  <c r="P466" i="14"/>
  <c r="P467" i="14"/>
  <c r="P468" i="14"/>
  <c r="P469" i="14"/>
  <c r="P470" i="14"/>
  <c r="P471" i="14"/>
  <c r="P472" i="14"/>
  <c r="P473" i="14"/>
  <c r="P474" i="14"/>
  <c r="P475" i="14"/>
  <c r="P476" i="14"/>
  <c r="P477" i="14"/>
  <c r="P478" i="14"/>
  <c r="P479" i="14"/>
  <c r="P480" i="14"/>
  <c r="P481" i="14"/>
  <c r="P482" i="14"/>
  <c r="P483" i="14"/>
  <c r="P484" i="14"/>
  <c r="P485" i="14"/>
  <c r="P486" i="14"/>
  <c r="P487" i="14"/>
  <c r="P488" i="14"/>
  <c r="P489" i="14"/>
  <c r="P490" i="14"/>
  <c r="P491" i="14"/>
  <c r="P492" i="14"/>
  <c r="P493" i="14"/>
  <c r="P494" i="14"/>
  <c r="P495" i="14"/>
  <c r="P496" i="14"/>
  <c r="P497" i="14"/>
  <c r="P498" i="14"/>
  <c r="P499" i="14"/>
  <c r="P500" i="14"/>
  <c r="P501" i="14"/>
  <c r="P502" i="14"/>
  <c r="P503" i="14"/>
  <c r="P504" i="14"/>
  <c r="P505" i="14"/>
  <c r="P506" i="14"/>
  <c r="P507" i="14"/>
  <c r="P508" i="14"/>
  <c r="P509" i="14"/>
  <c r="P510" i="14"/>
  <c r="P511" i="14"/>
  <c r="P512" i="14"/>
  <c r="P513" i="14"/>
  <c r="P514" i="14"/>
  <c r="P515" i="14"/>
  <c r="P516" i="14"/>
  <c r="P517" i="14"/>
  <c r="P518" i="14"/>
  <c r="P519" i="14"/>
  <c r="P520" i="14"/>
  <c r="P521" i="14"/>
  <c r="P522" i="14"/>
  <c r="P523" i="14"/>
  <c r="P524" i="14"/>
  <c r="P525" i="14"/>
  <c r="P526" i="14"/>
  <c r="P527" i="14"/>
  <c r="P528" i="14"/>
  <c r="P529" i="14"/>
  <c r="P530" i="14"/>
  <c r="P531" i="14"/>
  <c r="P532" i="14"/>
  <c r="P533" i="14"/>
  <c r="P534" i="14"/>
  <c r="P535" i="14"/>
  <c r="P536" i="14"/>
  <c r="P537" i="14"/>
  <c r="P538" i="14"/>
  <c r="P539" i="14"/>
  <c r="P540" i="14"/>
  <c r="P541" i="14"/>
  <c r="P542" i="14"/>
  <c r="P543" i="14"/>
  <c r="P544" i="14"/>
  <c r="P545" i="14"/>
  <c r="P546" i="14"/>
  <c r="P547" i="14"/>
  <c r="P548" i="14"/>
  <c r="P549" i="14"/>
  <c r="P550" i="14"/>
  <c r="P551" i="14"/>
  <c r="P552" i="14"/>
  <c r="P553" i="14"/>
  <c r="P554" i="14"/>
  <c r="P555" i="14"/>
  <c r="P556" i="14"/>
  <c r="P557" i="14"/>
  <c r="P558" i="14"/>
  <c r="P559" i="14"/>
  <c r="P560" i="14"/>
  <c r="P561" i="14"/>
  <c r="P562" i="14"/>
  <c r="P563" i="14"/>
  <c r="P564" i="14"/>
  <c r="P565" i="14"/>
  <c r="P566" i="14"/>
  <c r="P567" i="14"/>
  <c r="P568" i="14"/>
  <c r="P569" i="14"/>
  <c r="P570" i="14"/>
  <c r="P571" i="14"/>
  <c r="P572" i="14"/>
  <c r="P573" i="14"/>
  <c r="P574" i="14"/>
  <c r="P575" i="14"/>
  <c r="P576" i="14"/>
  <c r="P577" i="14"/>
  <c r="P578" i="14"/>
  <c r="P579" i="14"/>
  <c r="P580" i="14"/>
  <c r="P581" i="14"/>
  <c r="P582" i="14"/>
  <c r="P583" i="14"/>
  <c r="P584" i="14"/>
  <c r="P585" i="14"/>
  <c r="P586" i="14"/>
  <c r="P587" i="14"/>
  <c r="P588" i="14"/>
  <c r="P589" i="14"/>
  <c r="P590" i="14"/>
  <c r="P591" i="14"/>
  <c r="P592" i="14"/>
  <c r="P593" i="14"/>
  <c r="P594" i="14"/>
  <c r="P595" i="14"/>
  <c r="P596" i="14"/>
  <c r="P597" i="14"/>
  <c r="P598" i="14"/>
  <c r="P599" i="14"/>
  <c r="P600" i="14"/>
  <c r="P601" i="14"/>
  <c r="P602" i="14"/>
  <c r="P603" i="14"/>
  <c r="P604" i="14"/>
  <c r="P605" i="14"/>
  <c r="P606" i="14"/>
  <c r="P607" i="14"/>
  <c r="P608" i="14"/>
  <c r="P609" i="14"/>
  <c r="P610" i="14"/>
  <c r="P611" i="14"/>
  <c r="P612" i="14"/>
  <c r="P613" i="14"/>
  <c r="P614" i="14"/>
  <c r="P615" i="14"/>
  <c r="P616" i="14"/>
  <c r="P617" i="14"/>
  <c r="P618" i="14"/>
  <c r="P619" i="14"/>
  <c r="P620" i="14"/>
  <c r="P621" i="14"/>
  <c r="P622" i="14"/>
  <c r="P623" i="14"/>
  <c r="P624" i="14"/>
  <c r="P625" i="14"/>
  <c r="P626" i="14"/>
  <c r="P627" i="14"/>
  <c r="P628" i="14"/>
  <c r="P629" i="14"/>
  <c r="P630" i="14"/>
  <c r="P631" i="14"/>
  <c r="P632" i="14"/>
  <c r="P633" i="14"/>
  <c r="P634" i="14"/>
  <c r="P635" i="14"/>
  <c r="P636" i="14"/>
  <c r="P637" i="14"/>
  <c r="P638" i="14"/>
  <c r="P639" i="14"/>
  <c r="P640" i="14"/>
  <c r="P641" i="14"/>
  <c r="P642" i="14"/>
  <c r="P643" i="14"/>
  <c r="P644" i="14"/>
  <c r="P645" i="14"/>
  <c r="P646" i="14"/>
  <c r="P647" i="14"/>
  <c r="P648" i="14"/>
  <c r="P649" i="14"/>
  <c r="P650" i="14"/>
  <c r="P651" i="14"/>
  <c r="P652" i="14"/>
  <c r="P653" i="14"/>
  <c r="P654" i="14"/>
  <c r="P655" i="14"/>
  <c r="P656" i="14"/>
  <c r="P657" i="14"/>
  <c r="P658" i="14"/>
  <c r="P659" i="14"/>
  <c r="P660" i="14"/>
  <c r="P661" i="14"/>
  <c r="P662" i="14"/>
  <c r="P663" i="14"/>
  <c r="P664" i="14"/>
  <c r="P665" i="14"/>
  <c r="P666" i="14"/>
  <c r="P667" i="14"/>
  <c r="P668" i="14"/>
  <c r="P669" i="14"/>
  <c r="P670" i="14"/>
  <c r="P671" i="14"/>
  <c r="P672" i="14"/>
  <c r="P673" i="14"/>
  <c r="P674" i="14"/>
  <c r="P675" i="14"/>
  <c r="P676" i="14"/>
  <c r="P677" i="14"/>
  <c r="P678" i="14"/>
  <c r="P679" i="14"/>
  <c r="P680" i="14"/>
  <c r="P681" i="14"/>
  <c r="P682" i="14"/>
  <c r="P683" i="14"/>
  <c r="P684" i="14"/>
  <c r="P685" i="14"/>
  <c r="P686" i="14"/>
  <c r="P687" i="14"/>
  <c r="P688" i="14"/>
  <c r="P689" i="14"/>
  <c r="P690" i="14"/>
  <c r="P691" i="14"/>
  <c r="P692" i="14"/>
  <c r="P693" i="14"/>
  <c r="P694" i="14"/>
  <c r="P695" i="14"/>
  <c r="P696" i="14"/>
  <c r="P697" i="14"/>
  <c r="P698" i="14"/>
  <c r="P699" i="14"/>
  <c r="P700" i="14"/>
  <c r="P701" i="14"/>
  <c r="P702" i="14"/>
  <c r="P703" i="14"/>
  <c r="P704" i="14"/>
  <c r="P705" i="14"/>
  <c r="P706" i="14"/>
  <c r="P707" i="14"/>
  <c r="P708" i="14"/>
  <c r="P709" i="14"/>
  <c r="P710" i="14"/>
  <c r="P711" i="14"/>
  <c r="P712" i="14"/>
  <c r="P713" i="14"/>
  <c r="P714" i="14"/>
  <c r="P715" i="14"/>
  <c r="P716" i="14"/>
  <c r="P717" i="14"/>
  <c r="P718" i="14"/>
  <c r="P719" i="14"/>
  <c r="P720" i="14"/>
  <c r="P721" i="14"/>
  <c r="P722" i="14"/>
  <c r="P723" i="14"/>
  <c r="P724" i="14"/>
  <c r="P725" i="14"/>
  <c r="P726" i="14"/>
  <c r="P727" i="14"/>
  <c r="P728" i="14"/>
  <c r="P729" i="14"/>
  <c r="P730" i="14"/>
  <c r="P731" i="14"/>
  <c r="P732" i="14"/>
  <c r="P733" i="14"/>
  <c r="P734" i="14"/>
  <c r="P735" i="14"/>
  <c r="P736" i="14"/>
  <c r="P737" i="14"/>
  <c r="P738" i="14"/>
  <c r="P739" i="14"/>
  <c r="P740" i="14"/>
  <c r="P741" i="14"/>
  <c r="P742" i="14"/>
  <c r="P743" i="14"/>
  <c r="P744" i="14"/>
  <c r="P745" i="14"/>
  <c r="P746" i="14"/>
  <c r="P747" i="14"/>
  <c r="P748" i="14"/>
  <c r="P749" i="14"/>
  <c r="P750" i="14"/>
  <c r="P751" i="14"/>
  <c r="P752" i="14"/>
  <c r="P753" i="14"/>
  <c r="P754" i="14"/>
  <c r="P755" i="14"/>
  <c r="P756" i="14"/>
  <c r="P757" i="14"/>
  <c r="P758" i="14"/>
  <c r="P759" i="14"/>
  <c r="P760" i="14"/>
  <c r="P761" i="14"/>
  <c r="P762" i="14"/>
  <c r="P763" i="14"/>
  <c r="P764" i="14"/>
  <c r="P765" i="14"/>
  <c r="P766" i="14"/>
  <c r="P767" i="14"/>
  <c r="P768" i="14"/>
  <c r="P769" i="14"/>
  <c r="P770" i="14"/>
  <c r="P771" i="14"/>
  <c r="P772" i="14"/>
  <c r="P773" i="14"/>
  <c r="P774" i="14"/>
  <c r="P775" i="14"/>
  <c r="P776" i="14"/>
  <c r="P777" i="14"/>
  <c r="P778" i="14"/>
  <c r="P779" i="14"/>
  <c r="P780" i="14"/>
  <c r="P781" i="14"/>
  <c r="P782" i="14"/>
  <c r="P783" i="14"/>
  <c r="P784" i="14"/>
  <c r="P785" i="14"/>
  <c r="P786" i="14"/>
  <c r="P787" i="14"/>
  <c r="P788" i="14"/>
  <c r="P789" i="14"/>
  <c r="P790" i="14"/>
  <c r="P791" i="14"/>
  <c r="P792" i="14"/>
  <c r="P793" i="14"/>
  <c r="P794" i="14"/>
  <c r="P795" i="14"/>
  <c r="P796" i="14"/>
  <c r="P797" i="14"/>
  <c r="P798" i="14"/>
  <c r="P799" i="14"/>
  <c r="P800" i="14"/>
  <c r="P801" i="14"/>
  <c r="P802" i="14"/>
  <c r="P803" i="14"/>
  <c r="P804" i="14"/>
  <c r="P805" i="14"/>
  <c r="P806" i="14"/>
  <c r="P807" i="14"/>
  <c r="P808" i="14"/>
  <c r="P809" i="14"/>
  <c r="P810" i="14"/>
  <c r="P811" i="14"/>
  <c r="P812" i="14"/>
  <c r="P813" i="14"/>
  <c r="P814" i="14"/>
  <c r="P815" i="14"/>
  <c r="P816" i="14"/>
  <c r="P817" i="14"/>
  <c r="P818" i="14"/>
  <c r="P819" i="14"/>
  <c r="P820" i="14"/>
  <c r="P821" i="14"/>
  <c r="P822" i="14"/>
  <c r="P823" i="14"/>
  <c r="P824" i="14"/>
  <c r="P825" i="14"/>
  <c r="P826" i="14"/>
  <c r="P827" i="14"/>
  <c r="P828" i="14"/>
  <c r="P829" i="14"/>
  <c r="P830" i="14"/>
  <c r="P831" i="14"/>
  <c r="P832" i="14"/>
  <c r="P833" i="14"/>
  <c r="P834" i="14"/>
  <c r="P835" i="14"/>
  <c r="P836" i="14"/>
  <c r="P837" i="14"/>
  <c r="P838" i="14"/>
  <c r="P839" i="14"/>
  <c r="P840" i="14"/>
  <c r="P841" i="14"/>
  <c r="P842" i="14"/>
  <c r="P843" i="14"/>
  <c r="P844" i="14"/>
  <c r="P845" i="14"/>
  <c r="P846" i="14"/>
  <c r="P847" i="14"/>
  <c r="P848" i="14"/>
  <c r="P849" i="14"/>
  <c r="P850" i="14"/>
  <c r="P851" i="14"/>
  <c r="P852" i="14"/>
  <c r="P853" i="14"/>
  <c r="P854" i="14"/>
  <c r="P855" i="14"/>
  <c r="P856" i="14"/>
  <c r="P857" i="14"/>
  <c r="P858" i="14"/>
  <c r="P859" i="14"/>
  <c r="P860" i="14"/>
  <c r="P861" i="14"/>
  <c r="P862" i="14"/>
  <c r="P863" i="14"/>
  <c r="P864" i="14"/>
  <c r="P865" i="14"/>
  <c r="P866" i="14"/>
  <c r="P867" i="14"/>
  <c r="P868" i="14"/>
  <c r="P869" i="14"/>
  <c r="P870" i="14"/>
  <c r="P871" i="14"/>
  <c r="P872" i="14"/>
  <c r="P873" i="14"/>
  <c r="P874" i="14"/>
  <c r="P875" i="14"/>
  <c r="P876" i="14"/>
  <c r="P877" i="14"/>
  <c r="P878" i="14"/>
  <c r="P879" i="14"/>
  <c r="P880" i="14"/>
  <c r="P881" i="14"/>
  <c r="P882" i="14"/>
  <c r="P883" i="14"/>
  <c r="P884" i="14"/>
  <c r="P885" i="14"/>
  <c r="P886" i="14"/>
  <c r="P887" i="14"/>
  <c r="P888" i="14"/>
  <c r="P889" i="14"/>
  <c r="P890" i="14"/>
  <c r="P891" i="14"/>
  <c r="P892" i="14"/>
  <c r="P893" i="14"/>
  <c r="P894" i="14"/>
  <c r="P895" i="14"/>
  <c r="P896" i="14"/>
  <c r="P897" i="14"/>
  <c r="P898" i="14"/>
  <c r="P899" i="14"/>
  <c r="P900" i="14"/>
  <c r="P901" i="14"/>
  <c r="P902" i="14"/>
  <c r="P903" i="14"/>
  <c r="P904" i="14"/>
  <c r="P905" i="14"/>
  <c r="P906" i="14"/>
  <c r="P907" i="14"/>
  <c r="P908" i="14"/>
  <c r="P909" i="14"/>
  <c r="P910" i="14"/>
  <c r="P911" i="14"/>
  <c r="P912" i="14"/>
  <c r="P913" i="14"/>
  <c r="P914" i="14"/>
  <c r="P915" i="14"/>
  <c r="P916" i="14"/>
  <c r="P917" i="14"/>
  <c r="P918" i="14"/>
  <c r="P919" i="14"/>
  <c r="P920" i="14"/>
  <c r="P921" i="14"/>
  <c r="P922" i="14"/>
  <c r="P923" i="14"/>
  <c r="P924" i="14"/>
  <c r="P925" i="14"/>
  <c r="P926" i="14"/>
  <c r="P927" i="14"/>
  <c r="P928" i="14"/>
  <c r="P929" i="14"/>
  <c r="P930" i="14"/>
  <c r="P931" i="14"/>
  <c r="P932" i="14"/>
  <c r="P933" i="14"/>
  <c r="P934" i="14"/>
  <c r="P935" i="14"/>
  <c r="P936" i="14"/>
  <c r="P937" i="14"/>
  <c r="P938" i="14"/>
  <c r="P939" i="14"/>
  <c r="P940" i="14"/>
  <c r="P941" i="14"/>
  <c r="P942" i="14"/>
  <c r="P943" i="14"/>
  <c r="P944" i="14"/>
  <c r="P945" i="14"/>
  <c r="P946" i="14"/>
  <c r="P947" i="14"/>
  <c r="P948" i="14"/>
  <c r="P949" i="14"/>
  <c r="P950" i="14"/>
  <c r="P951" i="14"/>
  <c r="P952" i="14"/>
  <c r="P953" i="14"/>
  <c r="P954" i="14"/>
  <c r="P955" i="14"/>
  <c r="P956" i="14"/>
  <c r="P957" i="14"/>
  <c r="P958" i="14"/>
  <c r="P959" i="14"/>
  <c r="P960" i="14"/>
  <c r="P961" i="14"/>
  <c r="P962" i="14"/>
  <c r="P963" i="14"/>
  <c r="P964" i="14"/>
  <c r="P965" i="14"/>
  <c r="P966" i="14"/>
  <c r="P967" i="14"/>
  <c r="P968" i="14"/>
  <c r="P969" i="14"/>
  <c r="P970" i="14"/>
  <c r="P971" i="14"/>
  <c r="P972" i="14"/>
  <c r="P973" i="14"/>
  <c r="P974" i="14"/>
  <c r="P975" i="14"/>
  <c r="P976" i="14"/>
  <c r="P977" i="14"/>
  <c r="P978" i="14"/>
  <c r="P979" i="14"/>
  <c r="P980" i="14"/>
  <c r="P981" i="14"/>
  <c r="P982" i="14"/>
  <c r="P983" i="14"/>
  <c r="P984" i="14"/>
  <c r="P985" i="14"/>
  <c r="P986" i="14"/>
  <c r="P987" i="14"/>
  <c r="P988" i="14"/>
  <c r="P989" i="14"/>
  <c r="P990" i="14"/>
  <c r="P991" i="14"/>
  <c r="P992" i="14"/>
  <c r="P993" i="14"/>
  <c r="P994" i="14"/>
  <c r="P995" i="14"/>
  <c r="P996" i="14"/>
  <c r="P997" i="14"/>
  <c r="P998" i="14"/>
  <c r="P999" i="14"/>
  <c r="P1000" i="14"/>
  <c r="P1001" i="14"/>
  <c r="P1002" i="14"/>
  <c r="P1003" i="14"/>
  <c r="P1004" i="14"/>
  <c r="P1005" i="14"/>
  <c r="P1006" i="14"/>
  <c r="P1007" i="14"/>
  <c r="P1008" i="14"/>
  <c r="P1009" i="14"/>
  <c r="P1010" i="14"/>
  <c r="P1011" i="14"/>
  <c r="P1012" i="14"/>
  <c r="P1013" i="14"/>
  <c r="P1014" i="14"/>
  <c r="P1015" i="14"/>
  <c r="P1016" i="14"/>
  <c r="P1017" i="14"/>
  <c r="P1018" i="14"/>
  <c r="P1019" i="14"/>
  <c r="P1020" i="14"/>
  <c r="P1021" i="14"/>
  <c r="P1022" i="14"/>
  <c r="P1023" i="14"/>
  <c r="P1024" i="14"/>
  <c r="P1025" i="14"/>
  <c r="P1026" i="14"/>
  <c r="P1027" i="14"/>
  <c r="P1028" i="14"/>
  <c r="P1029" i="14"/>
  <c r="P1030" i="14"/>
  <c r="P1031" i="14"/>
  <c r="P1032" i="14"/>
  <c r="P1033" i="14"/>
  <c r="P1034" i="14"/>
  <c r="P1035" i="14"/>
  <c r="P1036" i="14"/>
  <c r="P1037" i="14"/>
  <c r="P1038" i="14"/>
  <c r="P1039" i="14"/>
  <c r="P1040" i="14"/>
  <c r="P1041" i="14"/>
  <c r="P1042" i="14"/>
  <c r="P1043" i="14"/>
  <c r="P1044" i="14"/>
  <c r="P1045" i="14"/>
  <c r="P1046" i="14"/>
  <c r="P1047" i="14"/>
  <c r="P1048" i="14"/>
  <c r="P1049" i="14"/>
  <c r="P1050" i="14"/>
  <c r="P1051" i="14"/>
  <c r="P1052" i="14"/>
  <c r="P1053" i="14"/>
  <c r="P1054" i="14"/>
  <c r="P1055" i="14"/>
  <c r="P1056" i="14"/>
  <c r="P1057" i="14"/>
  <c r="P1058" i="14"/>
  <c r="P1059" i="14"/>
  <c r="P1060" i="14"/>
  <c r="P1061" i="14"/>
  <c r="P1062" i="14"/>
  <c r="P1063" i="14"/>
  <c r="P1064" i="14"/>
  <c r="P1065" i="14"/>
  <c r="P1066" i="14"/>
  <c r="P1067" i="14"/>
  <c r="P1068" i="14"/>
  <c r="P1069" i="14"/>
  <c r="P1070" i="14"/>
  <c r="P1071" i="14"/>
  <c r="P1072" i="14"/>
  <c r="P1073" i="14"/>
  <c r="P1074" i="14"/>
  <c r="P1075" i="14"/>
  <c r="P1076" i="14"/>
  <c r="P1077" i="14"/>
  <c r="P1078" i="14"/>
  <c r="P1079" i="14"/>
  <c r="P1080" i="14"/>
  <c r="P1081" i="14"/>
  <c r="P1082" i="14"/>
  <c r="P1083" i="14"/>
  <c r="P1084" i="14"/>
  <c r="P1085" i="14"/>
  <c r="P1086" i="14"/>
  <c r="P1087" i="14"/>
  <c r="P1088" i="14"/>
  <c r="P1089" i="14"/>
  <c r="P1090" i="14"/>
  <c r="P1091" i="14"/>
  <c r="P1092" i="14"/>
  <c r="P1093" i="14"/>
  <c r="P1094" i="14"/>
  <c r="P1095" i="14"/>
  <c r="P1096" i="14"/>
  <c r="P1097" i="14"/>
  <c r="P1098" i="14"/>
  <c r="P1099" i="14"/>
  <c r="P1100" i="14"/>
  <c r="P1101" i="14"/>
  <c r="P1102" i="14"/>
  <c r="P1103" i="14"/>
  <c r="P1104" i="14"/>
  <c r="P1105" i="14"/>
  <c r="P1106" i="14"/>
  <c r="P1107" i="14"/>
  <c r="P1108" i="14"/>
  <c r="P1109" i="14"/>
  <c r="P1110" i="14"/>
  <c r="P1111" i="14"/>
  <c r="P1112" i="14"/>
  <c r="P1113" i="14"/>
  <c r="P1114" i="14"/>
  <c r="P1115" i="14"/>
  <c r="P1116" i="14"/>
  <c r="P1117" i="14"/>
  <c r="P1118" i="14"/>
  <c r="P1119" i="14"/>
  <c r="P1120" i="14"/>
  <c r="P1121" i="14"/>
  <c r="P1122" i="14"/>
  <c r="P1123" i="14"/>
  <c r="P1124" i="14"/>
  <c r="P1125" i="14"/>
  <c r="P1126" i="14"/>
  <c r="P1127" i="14"/>
  <c r="P1128" i="14"/>
  <c r="P1129" i="14"/>
  <c r="P1130" i="14"/>
  <c r="P1131" i="14"/>
  <c r="P1132" i="14"/>
  <c r="P1133" i="14"/>
  <c r="P1134" i="14"/>
  <c r="P1135" i="14"/>
  <c r="P1136" i="14"/>
  <c r="P1137" i="14"/>
  <c r="P1138" i="14"/>
  <c r="P1139" i="14"/>
  <c r="P1140" i="14"/>
  <c r="P1141" i="14"/>
  <c r="P1142" i="14"/>
  <c r="P1143" i="14"/>
  <c r="P1144" i="14"/>
  <c r="P1145" i="14"/>
  <c r="P1146" i="14"/>
  <c r="P1147" i="14"/>
  <c r="P1148" i="14"/>
  <c r="P1149" i="14"/>
  <c r="P1150" i="14"/>
  <c r="P1151" i="14"/>
  <c r="P1152" i="14"/>
  <c r="P1153" i="14"/>
  <c r="P1154" i="14"/>
  <c r="P1155" i="14"/>
  <c r="P1156" i="14"/>
  <c r="P1157" i="14"/>
  <c r="P1158" i="14"/>
  <c r="P1159" i="14"/>
  <c r="P1160" i="14"/>
  <c r="P1161" i="14"/>
  <c r="P1162" i="14"/>
  <c r="P1163" i="14"/>
  <c r="P1164" i="14"/>
  <c r="P1165" i="14"/>
  <c r="P1166" i="14"/>
  <c r="P1167" i="14"/>
  <c r="P1168" i="14"/>
  <c r="P1169" i="14"/>
  <c r="P1170" i="14"/>
  <c r="P1171" i="14"/>
  <c r="P1172" i="14"/>
  <c r="P1173" i="14"/>
  <c r="P1174" i="14"/>
  <c r="P1175" i="14"/>
  <c r="P1176" i="14"/>
  <c r="P1177" i="14"/>
  <c r="P1178" i="14"/>
  <c r="P1179" i="14"/>
  <c r="P1180" i="14"/>
  <c r="P1181" i="14"/>
  <c r="P1182" i="14"/>
  <c r="P1183" i="14"/>
  <c r="P1184" i="14"/>
  <c r="P1185" i="14"/>
  <c r="P1186" i="14"/>
  <c r="P1187" i="14"/>
  <c r="P1188" i="14"/>
  <c r="P1189" i="14"/>
  <c r="P1190" i="14"/>
  <c r="P1191" i="14"/>
  <c r="P1192" i="14"/>
  <c r="P1193" i="14"/>
  <c r="P1194" i="14"/>
  <c r="P1195" i="14"/>
  <c r="P1196" i="14"/>
  <c r="P1197" i="14"/>
  <c r="P1198" i="14"/>
  <c r="P1199" i="14"/>
  <c r="P1200" i="14"/>
  <c r="P1201" i="14"/>
  <c r="P1202" i="14"/>
  <c r="P1203" i="14"/>
  <c r="P1204" i="14"/>
  <c r="P1205" i="14"/>
  <c r="P1206" i="14"/>
  <c r="P1207" i="14"/>
  <c r="P1208" i="14"/>
  <c r="P1209" i="14"/>
  <c r="P1210" i="14"/>
  <c r="P1211" i="14"/>
  <c r="P1212" i="14"/>
  <c r="P1213" i="14"/>
  <c r="P1214" i="14"/>
  <c r="P1215" i="14"/>
  <c r="P1216" i="14"/>
  <c r="P1217" i="14"/>
  <c r="P1218" i="14"/>
  <c r="P1219" i="14"/>
  <c r="P1220" i="14"/>
  <c r="P1221" i="14"/>
  <c r="P1222" i="14"/>
  <c r="P1223" i="14"/>
  <c r="P1224" i="14"/>
  <c r="P1225" i="14"/>
  <c r="P1226" i="14"/>
  <c r="P1227" i="14"/>
  <c r="P1228" i="14"/>
  <c r="P1229" i="14"/>
  <c r="P1230" i="14"/>
  <c r="P1231" i="14"/>
  <c r="P1232" i="14"/>
  <c r="P1233" i="14"/>
  <c r="P1234" i="14"/>
  <c r="P1235" i="14"/>
  <c r="P1236" i="14"/>
  <c r="P1237" i="14"/>
  <c r="P1238" i="14"/>
  <c r="P1239" i="14"/>
  <c r="P1240" i="14"/>
  <c r="P1241" i="14"/>
  <c r="P1242" i="14"/>
  <c r="P1243" i="14"/>
  <c r="P1244" i="14"/>
  <c r="P1245" i="14"/>
  <c r="P1246" i="14"/>
  <c r="P1247" i="14"/>
  <c r="P1248" i="14"/>
  <c r="P1249" i="14"/>
  <c r="P1250" i="14"/>
  <c r="P1251" i="14"/>
  <c r="P1252" i="14"/>
  <c r="P1253" i="14"/>
  <c r="P1254" i="14"/>
  <c r="P1255" i="14"/>
  <c r="P1256" i="14"/>
  <c r="P1257" i="14"/>
  <c r="P1258" i="14"/>
  <c r="P1259" i="14"/>
  <c r="P1260" i="14"/>
  <c r="P1261" i="14"/>
  <c r="P1262" i="14"/>
  <c r="P1263" i="14"/>
  <c r="P1264" i="14"/>
  <c r="P1265" i="14"/>
  <c r="P1266" i="14"/>
  <c r="P1267" i="14"/>
  <c r="P1268" i="14"/>
  <c r="P1269" i="14"/>
  <c r="P1270" i="14"/>
  <c r="P1271" i="14"/>
  <c r="P1272" i="14"/>
  <c r="P1273" i="14"/>
  <c r="P1274" i="14"/>
  <c r="P1275" i="14"/>
  <c r="P1276" i="14"/>
  <c r="P1277" i="14"/>
  <c r="P1278" i="14"/>
  <c r="P1279" i="14"/>
  <c r="P1280" i="14"/>
  <c r="P1281" i="14"/>
  <c r="P1282" i="14"/>
  <c r="P1283" i="14"/>
  <c r="P1284" i="14"/>
  <c r="P1285" i="14"/>
  <c r="P1286" i="14"/>
  <c r="P1287" i="14"/>
  <c r="P1288" i="14"/>
  <c r="P1289" i="14"/>
  <c r="P1290" i="14"/>
  <c r="P1291" i="14"/>
  <c r="P1292" i="14"/>
  <c r="P1293" i="14"/>
  <c r="P1294" i="14"/>
  <c r="P1295" i="14"/>
  <c r="P1296" i="14"/>
  <c r="P1297" i="14"/>
  <c r="P1298" i="14"/>
  <c r="P1299" i="14"/>
  <c r="P1300" i="14"/>
  <c r="P1301" i="14"/>
  <c r="P1302" i="14"/>
  <c r="P1303" i="14"/>
  <c r="P1304" i="14"/>
  <c r="P1305" i="14"/>
  <c r="P1306" i="14"/>
  <c r="P1307" i="14"/>
  <c r="P1308" i="14"/>
  <c r="P1309" i="14"/>
  <c r="P1310" i="14"/>
  <c r="P1311" i="14"/>
  <c r="P1312" i="14"/>
  <c r="P1313" i="14"/>
  <c r="P1314" i="14"/>
  <c r="P1315" i="14"/>
  <c r="P1316" i="14"/>
  <c r="P1317" i="14"/>
  <c r="P1318" i="14"/>
  <c r="P1319" i="14"/>
  <c r="P1320" i="14"/>
  <c r="P1321" i="14"/>
  <c r="P1322" i="14"/>
  <c r="P1323" i="14"/>
  <c r="P1324" i="14"/>
  <c r="P1325" i="14"/>
  <c r="P1326" i="14"/>
  <c r="P1327" i="14"/>
  <c r="P1328" i="14"/>
  <c r="P1329" i="14"/>
  <c r="P1330" i="14"/>
  <c r="P1331" i="14"/>
  <c r="P1332" i="14"/>
  <c r="P1333" i="14"/>
  <c r="P1334" i="14"/>
  <c r="P1335" i="14"/>
  <c r="P1336" i="14"/>
  <c r="P1337" i="14"/>
  <c r="P1338" i="14"/>
  <c r="P1339" i="14"/>
  <c r="P1340" i="14"/>
  <c r="P1341" i="14"/>
  <c r="P1342" i="14"/>
  <c r="P1343" i="14"/>
  <c r="P1344" i="14"/>
  <c r="P1345" i="14"/>
  <c r="P1346" i="14"/>
  <c r="P1347" i="14"/>
  <c r="P1348" i="14"/>
  <c r="P1349" i="14"/>
  <c r="P1350" i="14"/>
  <c r="P1351" i="14"/>
  <c r="P1352" i="14"/>
  <c r="P1353" i="14"/>
  <c r="P1354" i="14"/>
  <c r="Q2" i="14"/>
  <c r="Q3" i="14"/>
  <c r="Q6" i="14"/>
  <c r="Q7" i="14"/>
  <c r="Q8" i="14"/>
  <c r="Q9" i="14"/>
  <c r="Q10" i="14"/>
  <c r="Q11" i="14"/>
  <c r="Q12" i="14"/>
  <c r="Q15" i="14"/>
  <c r="Q16" i="14"/>
  <c r="Q17" i="14"/>
  <c r="Q20" i="14"/>
  <c r="Q21" i="14"/>
  <c r="Q22" i="14"/>
  <c r="Q23" i="14"/>
  <c r="Q24" i="14"/>
  <c r="Q25" i="14"/>
  <c r="Q26" i="14"/>
  <c r="Q28" i="14"/>
  <c r="Q29" i="14"/>
  <c r="Q30" i="14"/>
  <c r="Q31" i="14"/>
  <c r="Q34" i="14"/>
  <c r="Q35" i="14"/>
  <c r="Q36" i="14"/>
  <c r="Q37" i="14"/>
  <c r="Q38" i="14"/>
  <c r="Q39" i="14"/>
  <c r="Q40" i="14"/>
  <c r="Q43" i="14"/>
  <c r="Q44" i="14"/>
  <c r="Q45" i="14"/>
  <c r="Q48" i="14"/>
  <c r="Q49" i="14"/>
  <c r="Q50" i="14"/>
  <c r="Q51" i="14"/>
  <c r="Q52" i="14"/>
  <c r="Q53" i="14"/>
  <c r="Q54" i="14"/>
  <c r="Q57" i="14"/>
  <c r="Q58" i="14"/>
  <c r="Q59" i="14"/>
  <c r="Q62" i="14"/>
  <c r="Q63" i="14"/>
  <c r="Q64" i="14"/>
  <c r="Q65" i="14"/>
  <c r="Q66" i="14"/>
  <c r="Q67" i="14"/>
  <c r="Q68" i="14"/>
  <c r="Q71" i="14"/>
  <c r="Q72" i="14"/>
  <c r="Q73" i="14"/>
  <c r="Q76" i="14"/>
  <c r="Q77" i="14"/>
  <c r="Q78" i="14"/>
  <c r="Q79" i="14"/>
  <c r="Q80" i="14"/>
  <c r="Q81" i="14"/>
  <c r="Q82" i="14"/>
  <c r="Q84" i="14"/>
  <c r="Q85" i="14"/>
  <c r="Q86" i="14"/>
  <c r="Q87" i="14"/>
  <c r="Q90" i="14"/>
  <c r="Q91" i="14"/>
  <c r="Q92" i="14"/>
  <c r="Q93" i="14"/>
  <c r="Q94" i="14"/>
  <c r="Q95" i="14"/>
  <c r="Q96" i="14"/>
  <c r="Q98" i="14"/>
  <c r="Q99" i="14"/>
  <c r="Q100" i="14"/>
  <c r="Q101" i="14"/>
  <c r="Q104" i="14"/>
  <c r="Q105" i="14"/>
  <c r="Q106" i="14"/>
  <c r="Q107" i="14"/>
  <c r="Q108" i="14"/>
  <c r="Q109" i="14"/>
  <c r="Q110" i="14"/>
  <c r="Q113" i="14"/>
  <c r="Q114" i="14"/>
  <c r="Q115" i="14"/>
  <c r="Q118" i="14"/>
  <c r="Q119" i="14"/>
  <c r="Q120" i="14"/>
  <c r="Q121" i="14"/>
  <c r="Q122" i="14"/>
  <c r="Q123" i="14"/>
  <c r="Q124" i="14"/>
  <c r="Q126" i="14"/>
  <c r="Q127" i="14"/>
  <c r="Q128" i="14"/>
  <c r="Q129" i="14"/>
  <c r="Q132" i="14"/>
  <c r="Q133" i="14"/>
  <c r="Q134" i="14"/>
  <c r="Q135" i="14"/>
  <c r="Q136" i="14"/>
  <c r="Q137" i="14"/>
  <c r="Q138" i="14"/>
  <c r="Q141" i="14"/>
  <c r="Q142" i="14"/>
  <c r="Q143" i="14"/>
  <c r="Q146" i="14"/>
  <c r="Q147" i="14"/>
  <c r="Q148" i="14"/>
  <c r="Q149" i="14"/>
  <c r="Q150" i="14"/>
  <c r="Q151" i="14"/>
  <c r="Q152" i="14"/>
  <c r="Q155" i="14"/>
  <c r="Q156" i="14"/>
  <c r="Q157" i="14"/>
  <c r="Q160" i="14"/>
  <c r="Q161" i="14"/>
  <c r="Q162" i="14"/>
  <c r="Q163" i="14"/>
  <c r="Q164" i="14"/>
  <c r="Q165" i="14"/>
  <c r="Q166" i="14"/>
  <c r="Q169" i="14"/>
  <c r="Q170" i="14"/>
  <c r="Q171" i="14"/>
  <c r="Q174" i="14"/>
  <c r="Q175" i="14"/>
  <c r="Q176" i="14"/>
  <c r="Q177" i="14"/>
  <c r="Q178" i="14"/>
  <c r="Q179" i="14"/>
  <c r="Q180" i="14"/>
  <c r="Q182" i="14"/>
  <c r="Q183" i="14"/>
  <c r="Q184" i="14"/>
  <c r="Q185" i="14"/>
  <c r="Q188" i="14"/>
  <c r="Q189" i="14"/>
  <c r="Q190" i="14"/>
  <c r="Q191" i="14"/>
  <c r="Q192" i="14"/>
  <c r="Q193" i="14"/>
  <c r="Q194" i="14"/>
  <c r="Q196" i="14"/>
  <c r="Q197" i="14"/>
  <c r="Q198" i="14"/>
  <c r="Q199" i="14"/>
  <c r="Q202" i="14"/>
  <c r="Q203" i="14"/>
  <c r="Q204" i="14"/>
  <c r="Q205" i="14"/>
  <c r="Q206" i="14"/>
  <c r="Q207" i="14"/>
  <c r="Q208" i="14"/>
  <c r="Q211" i="14"/>
  <c r="Q212" i="14"/>
  <c r="Q213" i="14"/>
  <c r="Q216" i="14"/>
  <c r="Q217" i="14"/>
  <c r="Q218" i="14"/>
  <c r="Q220" i="14"/>
  <c r="Q221" i="14"/>
  <c r="Q222" i="14"/>
  <c r="Q224" i="14"/>
  <c r="Q225" i="14"/>
  <c r="Q226" i="14"/>
  <c r="Q227" i="14"/>
  <c r="Q230" i="14"/>
  <c r="Q231" i="14"/>
  <c r="Q232" i="14"/>
  <c r="Q234" i="14"/>
  <c r="Q235" i="14"/>
  <c r="Q236" i="14"/>
  <c r="Q239" i="14"/>
  <c r="Q240" i="14"/>
  <c r="Q241" i="14"/>
  <c r="Q244" i="14"/>
  <c r="Q245" i="14"/>
  <c r="Q246" i="14"/>
  <c r="Q247" i="14"/>
  <c r="Q248" i="14"/>
  <c r="Q249" i="14"/>
  <c r="Q250" i="14"/>
  <c r="Q253" i="14"/>
  <c r="Q254" i="14"/>
  <c r="Q255" i="14"/>
  <c r="Q258" i="14"/>
  <c r="Q259" i="14"/>
  <c r="Q260" i="14"/>
  <c r="Q261" i="14"/>
  <c r="Q262" i="14"/>
  <c r="Q263" i="14"/>
  <c r="Q264" i="14"/>
  <c r="Q267" i="14"/>
  <c r="Q268" i="14"/>
  <c r="Q269" i="14"/>
  <c r="Q272" i="14"/>
  <c r="Q273" i="14"/>
  <c r="Q274" i="14"/>
  <c r="Q276" i="14"/>
  <c r="Q277" i="14"/>
  <c r="Q278" i="14"/>
  <c r="Q280" i="14"/>
  <c r="Q281" i="14"/>
  <c r="Q282" i="14"/>
  <c r="Q283" i="14"/>
  <c r="Q286" i="14"/>
  <c r="Q287" i="14"/>
  <c r="Q288" i="14"/>
  <c r="Q289" i="14"/>
  <c r="Q290" i="14"/>
  <c r="Q291" i="14"/>
  <c r="Q292" i="14"/>
  <c r="Q294" i="14"/>
  <c r="Q295" i="14"/>
  <c r="Q296" i="14"/>
  <c r="Q297" i="14"/>
  <c r="Q300" i="14"/>
  <c r="Q301" i="14"/>
  <c r="Q302" i="14"/>
  <c r="Q304" i="14"/>
  <c r="Q305" i="14"/>
  <c r="Q306" i="14"/>
  <c r="Q309" i="14"/>
  <c r="Q310" i="14"/>
  <c r="Q311" i="14"/>
  <c r="Q314" i="14"/>
  <c r="Q315" i="14"/>
  <c r="Q316" i="14"/>
  <c r="Q318" i="14"/>
  <c r="Q319" i="14"/>
  <c r="Q320" i="14"/>
  <c r="Q322" i="14"/>
  <c r="Q323" i="14"/>
  <c r="Q324" i="14"/>
  <c r="Q325" i="14"/>
  <c r="Q328" i="14"/>
  <c r="Q329" i="14"/>
  <c r="Q330" i="14"/>
  <c r="Q332" i="14"/>
  <c r="Q333" i="14"/>
  <c r="Q334" i="14"/>
  <c r="Q337" i="14"/>
  <c r="Q338" i="14"/>
  <c r="Q339" i="14"/>
  <c r="Q342" i="14"/>
  <c r="Q343" i="14"/>
  <c r="Q344" i="14"/>
  <c r="Q345" i="14"/>
  <c r="Q346" i="14"/>
  <c r="Q347" i="14"/>
  <c r="Q348" i="14"/>
  <c r="Q351" i="14"/>
  <c r="Q352" i="14"/>
  <c r="Q353" i="14"/>
  <c r="Q356" i="14"/>
  <c r="Q357" i="14"/>
  <c r="Q358" i="14"/>
  <c r="Q359" i="14"/>
  <c r="Q360" i="14"/>
  <c r="Q361" i="14"/>
  <c r="Q362" i="14"/>
  <c r="Q365" i="14"/>
  <c r="Q366" i="14"/>
  <c r="Q367" i="14"/>
  <c r="Q370" i="14"/>
  <c r="Q371" i="14"/>
  <c r="Q372" i="14"/>
  <c r="Q374" i="14"/>
  <c r="Q375" i="14"/>
  <c r="Q376" i="14"/>
  <c r="Q378" i="14"/>
  <c r="Q379" i="14"/>
  <c r="Q380" i="14"/>
  <c r="Q381" i="14"/>
  <c r="Q384" i="14"/>
  <c r="Q385" i="14"/>
  <c r="Q386" i="14"/>
  <c r="Q387" i="14"/>
  <c r="Q388" i="14"/>
  <c r="Q389" i="14"/>
  <c r="Q390" i="14"/>
  <c r="Q392" i="14"/>
  <c r="Q393" i="14"/>
  <c r="Q394" i="14"/>
  <c r="Q395" i="14"/>
  <c r="Q398" i="14"/>
  <c r="Q399" i="14"/>
  <c r="Q400" i="14"/>
  <c r="Q402" i="14"/>
  <c r="Q403" i="14"/>
  <c r="Q404" i="14"/>
  <c r="Q407" i="14"/>
  <c r="Q408" i="14"/>
  <c r="Q409" i="14"/>
  <c r="Q412" i="14"/>
  <c r="Q413" i="14"/>
  <c r="Q414" i="14"/>
  <c r="Q416" i="14"/>
  <c r="Q417" i="14"/>
  <c r="Q418" i="14"/>
  <c r="Q420" i="14"/>
  <c r="Q421" i="14"/>
  <c r="Q422" i="14"/>
  <c r="Q423" i="14"/>
  <c r="Q427" i="14"/>
  <c r="Q428" i="14"/>
  <c r="Q430" i="14"/>
  <c r="Q431" i="14"/>
  <c r="Q432" i="14"/>
  <c r="Q435" i="14"/>
  <c r="Q436" i="14"/>
  <c r="Q437" i="14"/>
  <c r="Q440" i="14"/>
  <c r="Q441" i="14"/>
  <c r="Q442" i="14"/>
  <c r="Q444" i="14"/>
  <c r="Q445" i="14"/>
  <c r="Q446" i="14"/>
  <c r="Q449" i="14"/>
  <c r="Q450" i="14"/>
  <c r="Q451" i="14"/>
  <c r="Q454" i="14"/>
  <c r="Q455" i="14"/>
  <c r="Q456" i="14"/>
  <c r="Q457" i="14"/>
  <c r="Q458" i="14"/>
  <c r="Q459" i="14"/>
  <c r="Q460" i="14"/>
  <c r="Q463" i="14"/>
  <c r="Q464" i="14"/>
  <c r="Q465" i="14"/>
  <c r="Q469" i="14"/>
  <c r="Q470" i="14"/>
  <c r="Q471" i="14"/>
  <c r="Q472" i="14"/>
  <c r="Q473" i="14"/>
  <c r="Q474" i="14"/>
  <c r="Q476" i="14"/>
  <c r="Q477" i="14"/>
  <c r="Q478" i="14"/>
  <c r="Q479" i="14"/>
  <c r="Q482" i="14"/>
  <c r="Q483" i="14"/>
  <c r="Q484" i="14"/>
  <c r="Q485" i="14"/>
  <c r="Q486" i="14"/>
  <c r="Q487" i="14"/>
  <c r="Q488" i="14"/>
  <c r="Q491" i="14"/>
  <c r="Q492" i="14"/>
  <c r="Q493" i="14"/>
  <c r="Q496" i="14"/>
  <c r="Q497" i="14"/>
  <c r="Q498" i="14"/>
  <c r="Q499" i="14"/>
  <c r="Q500" i="14"/>
  <c r="Q501" i="14"/>
  <c r="Q502" i="14"/>
  <c r="Q505" i="14"/>
  <c r="Q506" i="14"/>
  <c r="Q507" i="14"/>
  <c r="Q510" i="14"/>
  <c r="Q511" i="14"/>
  <c r="Q512" i="14"/>
  <c r="Q514" i="14"/>
  <c r="Q515" i="14"/>
  <c r="Q516" i="14"/>
  <c r="Q518" i="14"/>
  <c r="Q519" i="14"/>
  <c r="Q520" i="14"/>
  <c r="Q521" i="14"/>
  <c r="Q524" i="14"/>
  <c r="Q525" i="14"/>
  <c r="Q526" i="14"/>
  <c r="Q528" i="14"/>
  <c r="Q529" i="14"/>
  <c r="Q530" i="14"/>
  <c r="Q533" i="14"/>
  <c r="Q534" i="14"/>
  <c r="Q535" i="14"/>
  <c r="Q538" i="14"/>
  <c r="Q539" i="14"/>
  <c r="Q540" i="14"/>
  <c r="Q541" i="14"/>
  <c r="Q542" i="14"/>
  <c r="Q543" i="14"/>
  <c r="Q544" i="14"/>
  <c r="Q546" i="14"/>
  <c r="Q547" i="14"/>
  <c r="Q548" i="14"/>
  <c r="Q549" i="14"/>
  <c r="Q552" i="14"/>
  <c r="Q553" i="14"/>
  <c r="Q554" i="14"/>
  <c r="Q555" i="14"/>
  <c r="Q556" i="14"/>
  <c r="Q557" i="14"/>
  <c r="Q558" i="14"/>
  <c r="Q561" i="14"/>
  <c r="Q562" i="14"/>
  <c r="Q563" i="14"/>
  <c r="Q566" i="14"/>
  <c r="Q567" i="14"/>
  <c r="Q568" i="14"/>
  <c r="Q570" i="14"/>
  <c r="Q571" i="14"/>
  <c r="Q572" i="14"/>
  <c r="Q575" i="14"/>
  <c r="Q576" i="14"/>
  <c r="Q577" i="14"/>
  <c r="Q580" i="14"/>
  <c r="Q581" i="14"/>
  <c r="Q582" i="14"/>
  <c r="Q584" i="14"/>
  <c r="Q585" i="14"/>
  <c r="Q586" i="14"/>
  <c r="Q589" i="14"/>
  <c r="Q590" i="14"/>
  <c r="Q591" i="14"/>
  <c r="Q592" i="14"/>
  <c r="Q594" i="14"/>
  <c r="Q595" i="14"/>
  <c r="Q596" i="14"/>
  <c r="Q598" i="14"/>
  <c r="Q599" i="14"/>
  <c r="Q600" i="14"/>
  <c r="Q603" i="14"/>
  <c r="Q604" i="14"/>
  <c r="Q605" i="14"/>
  <c r="Q606" i="14"/>
  <c r="Q607" i="14"/>
  <c r="Q609" i="14"/>
  <c r="Q610" i="14"/>
  <c r="Q611" i="14"/>
  <c r="Q612" i="14"/>
  <c r="Q613" i="14"/>
  <c r="Q614" i="14"/>
  <c r="Q616" i="14"/>
  <c r="Q617" i="14"/>
  <c r="Q618" i="14"/>
  <c r="Q619" i="14"/>
  <c r="Q622" i="14"/>
  <c r="Q623" i="14"/>
  <c r="Q624" i="14"/>
  <c r="Q626" i="14"/>
  <c r="Q627" i="14"/>
  <c r="Q628" i="14"/>
  <c r="Q631" i="14"/>
  <c r="Q632" i="14"/>
  <c r="Q633" i="14"/>
  <c r="Q636" i="14"/>
  <c r="Q637" i="14"/>
  <c r="Q638" i="14"/>
  <c r="Q640" i="14"/>
  <c r="Q641" i="14"/>
  <c r="Q642" i="14"/>
  <c r="Q645" i="14"/>
  <c r="Q646" i="14"/>
  <c r="Q647" i="14"/>
  <c r="Q650" i="14"/>
  <c r="Q651" i="14"/>
  <c r="Q652" i="14"/>
  <c r="Q653" i="14"/>
  <c r="Q654" i="14"/>
  <c r="Q655" i="14"/>
  <c r="Q656" i="14"/>
  <c r="Q659" i="14"/>
  <c r="Q660" i="14"/>
  <c r="Q661" i="14"/>
  <c r="Q664" i="14"/>
  <c r="Q665" i="14"/>
  <c r="Q666" i="14"/>
  <c r="Q668" i="14"/>
  <c r="Q669" i="14"/>
  <c r="Q670" i="14"/>
  <c r="Q673" i="14"/>
  <c r="Q674" i="14"/>
  <c r="Q675" i="14"/>
  <c r="Q679" i="14"/>
  <c r="Q680" i="14"/>
  <c r="Q681" i="14"/>
  <c r="Q682" i="14"/>
  <c r="Q683" i="14"/>
  <c r="Q684" i="14"/>
  <c r="Q687" i="14"/>
  <c r="Q688" i="14"/>
  <c r="Q689" i="14"/>
  <c r="Q692" i="14"/>
  <c r="Q693" i="14"/>
  <c r="Q694" i="14"/>
  <c r="Q695" i="14"/>
  <c r="Q696" i="14"/>
  <c r="Q697" i="14"/>
  <c r="Q698" i="14"/>
  <c r="Q701" i="14"/>
  <c r="Q702" i="14"/>
  <c r="Q703" i="14"/>
  <c r="Q707" i="14"/>
  <c r="Q708" i="14"/>
  <c r="Q710" i="14"/>
  <c r="Q711" i="14"/>
  <c r="Q712" i="14"/>
  <c r="Q714" i="14"/>
  <c r="Q715" i="14"/>
  <c r="Q716" i="14"/>
  <c r="Q717" i="14"/>
  <c r="Q720" i="14"/>
  <c r="Q721" i="14"/>
  <c r="Q722" i="14"/>
  <c r="Q724" i="14"/>
  <c r="Q726" i="14"/>
  <c r="Q729" i="14"/>
  <c r="Q730" i="14"/>
  <c r="Q731" i="14"/>
  <c r="Q734" i="14"/>
  <c r="Q735" i="14"/>
  <c r="Q736" i="14"/>
  <c r="Q738" i="14"/>
  <c r="Q739" i="14"/>
  <c r="Q740" i="14"/>
  <c r="Q742" i="14"/>
  <c r="Q743" i="14"/>
  <c r="Q744" i="14"/>
  <c r="Q745" i="14"/>
  <c r="Q749" i="14"/>
  <c r="Q750" i="14"/>
  <c r="Q751" i="14"/>
  <c r="Q752" i="14"/>
  <c r="Q753" i="14"/>
  <c r="Q754" i="14"/>
  <c r="Q757" i="14"/>
  <c r="Q758" i="14"/>
  <c r="Q759" i="14"/>
  <c r="Q762" i="14"/>
  <c r="Q763" i="14"/>
  <c r="Q764" i="14"/>
  <c r="Q766" i="14"/>
  <c r="Q767" i="14"/>
  <c r="Q768" i="14"/>
  <c r="Q771" i="14"/>
  <c r="Q772" i="14"/>
  <c r="Q773" i="14"/>
  <c r="Q777" i="14"/>
  <c r="Q778" i="14"/>
  <c r="Q780" i="14"/>
  <c r="Q781" i="14"/>
  <c r="Q782" i="14"/>
  <c r="Q785" i="14"/>
  <c r="Q786" i="14"/>
  <c r="Q787" i="14"/>
  <c r="Q788" i="14"/>
  <c r="Q791" i="14"/>
  <c r="Q792" i="14"/>
  <c r="Q794" i="14"/>
  <c r="Q795" i="14"/>
  <c r="Q796" i="14"/>
  <c r="Q799" i="14"/>
  <c r="Q800" i="14"/>
  <c r="Q801" i="14"/>
  <c r="Q802" i="14"/>
  <c r="Q805" i="14"/>
  <c r="Q806" i="14"/>
  <c r="Q807" i="14"/>
  <c r="Q808" i="14"/>
  <c r="Q809" i="14"/>
  <c r="Q810" i="14"/>
  <c r="Q813" i="14"/>
  <c r="Q814" i="14"/>
  <c r="Q815" i="14"/>
  <c r="Q818" i="14"/>
  <c r="Q819" i="14"/>
  <c r="Q820" i="14"/>
  <c r="Q822" i="14"/>
  <c r="Q823" i="14"/>
  <c r="Q824" i="14"/>
  <c r="Q827" i="14"/>
  <c r="Q828" i="14"/>
  <c r="Q829" i="14"/>
  <c r="Q833" i="14"/>
  <c r="Q834" i="14"/>
  <c r="Q836" i="14"/>
  <c r="Q837" i="14"/>
  <c r="Q838" i="14"/>
  <c r="Q841" i="14"/>
  <c r="Q842" i="14"/>
  <c r="Q843" i="14"/>
  <c r="Q847" i="14"/>
  <c r="Q848" i="14"/>
  <c r="Q849" i="14"/>
  <c r="Q850" i="14"/>
  <c r="Q851" i="14"/>
  <c r="Q852" i="14"/>
  <c r="Q855" i="14"/>
  <c r="Q856" i="14"/>
  <c r="Q857" i="14"/>
  <c r="Q860" i="14"/>
  <c r="Q861" i="14"/>
  <c r="Q862" i="14"/>
  <c r="Q863" i="14"/>
  <c r="Q864" i="14"/>
  <c r="Q865" i="14"/>
  <c r="Q866" i="14"/>
  <c r="Q869" i="14"/>
  <c r="Q870" i="14"/>
  <c r="Q875" i="14"/>
  <c r="Q876" i="14"/>
  <c r="Q877" i="14"/>
  <c r="Q878" i="14"/>
  <c r="Q879" i="14"/>
  <c r="Q880" i="14"/>
  <c r="Q883" i="14"/>
  <c r="Q884" i="14"/>
  <c r="Q885" i="14"/>
  <c r="Q888" i="14"/>
  <c r="Q889" i="14"/>
  <c r="Q892" i="14"/>
  <c r="Q893" i="14"/>
  <c r="Q894" i="14"/>
  <c r="Q897" i="14"/>
  <c r="Q898" i="14"/>
  <c r="Q903" i="14"/>
  <c r="Q904" i="14"/>
  <c r="Q906" i="14"/>
  <c r="Q907" i="14"/>
  <c r="Q908" i="14"/>
  <c r="Q910" i="14"/>
  <c r="Q911" i="14"/>
  <c r="Q912" i="14"/>
  <c r="Q913" i="14"/>
  <c r="Q917" i="14"/>
  <c r="Q918" i="14"/>
  <c r="Q920" i="14"/>
  <c r="Q921" i="14"/>
  <c r="Q922" i="14"/>
  <c r="Q925" i="14"/>
  <c r="Q926" i="14"/>
  <c r="Q927" i="14"/>
  <c r="Q930" i="14"/>
  <c r="Q931" i="14"/>
  <c r="Q933" i="14"/>
  <c r="Q934" i="14"/>
  <c r="Q935" i="14"/>
  <c r="Q936" i="14"/>
  <c r="Q939" i="14"/>
  <c r="Q940" i="14"/>
  <c r="Q941" i="14"/>
  <c r="Q945" i="14"/>
  <c r="Q946" i="14"/>
  <c r="Q947" i="14"/>
  <c r="Q948" i="14"/>
  <c r="Q950" i="14"/>
  <c r="Q953" i="14"/>
  <c r="Q954" i="14"/>
  <c r="Q955" i="14"/>
  <c r="Q959" i="14"/>
  <c r="Q960" i="14"/>
  <c r="Q962" i="14"/>
  <c r="Q963" i="14"/>
  <c r="Q964" i="14"/>
  <c r="Q967" i="14"/>
  <c r="Q968" i="14"/>
  <c r="Q969" i="14"/>
  <c r="Q973" i="14"/>
  <c r="Q974" i="14"/>
  <c r="Q976" i="14"/>
  <c r="Q977" i="14"/>
  <c r="Q978" i="14"/>
  <c r="Q981" i="14"/>
  <c r="Q982" i="14"/>
  <c r="Q983" i="14"/>
  <c r="Q984" i="14"/>
  <c r="Q987" i="14"/>
  <c r="Q988" i="14"/>
  <c r="Q990" i="14"/>
  <c r="Q992" i="14"/>
  <c r="Q995" i="14"/>
  <c r="Q996" i="14"/>
  <c r="Q998" i="14"/>
  <c r="Q1001" i="14"/>
  <c r="Q1003" i="14"/>
  <c r="Q1004" i="14"/>
  <c r="Q1005" i="14"/>
  <c r="Q1009" i="14"/>
  <c r="Q1010" i="14"/>
  <c r="Q1011" i="14"/>
  <c r="Q1015" i="14"/>
  <c r="Q1016" i="14"/>
  <c r="Q1018" i="14"/>
  <c r="Q1019" i="14"/>
  <c r="Q1020" i="14"/>
  <c r="Q1023" i="14"/>
  <c r="Q1024" i="14"/>
  <c r="Q1025" i="14"/>
  <c r="Q1029" i="14"/>
  <c r="Q1030" i="14"/>
  <c r="Q1032" i="14"/>
  <c r="Q1033" i="14"/>
  <c r="Q1037" i="14"/>
  <c r="Q1038" i="14"/>
  <c r="Q1039" i="14"/>
  <c r="Q1043" i="14"/>
  <c r="Q1044" i="14"/>
  <c r="Q1045" i="14"/>
  <c r="Q1046" i="14"/>
  <c r="Q1048" i="14"/>
  <c r="Q1051" i="14"/>
  <c r="Q1052" i="14"/>
  <c r="Q1053" i="14"/>
  <c r="Q1057" i="14"/>
  <c r="Q1058" i="14"/>
  <c r="Q1060" i="14"/>
  <c r="Q1062" i="14"/>
  <c r="Q1065" i="14"/>
  <c r="Q1066" i="14"/>
  <c r="Q1071" i="14"/>
  <c r="Q1072" i="14"/>
  <c r="Q1073" i="14"/>
  <c r="Q1075" i="14"/>
  <c r="Q1076" i="14"/>
  <c r="Q1079" i="14"/>
  <c r="Q1080" i="14"/>
  <c r="Q1081" i="14"/>
  <c r="Q1085" i="14"/>
  <c r="Q1089" i="14"/>
  <c r="Q1090" i="14"/>
  <c r="Q1093" i="14"/>
  <c r="Q1094" i="14"/>
  <c r="Q1099" i="14"/>
  <c r="Q1102" i="14"/>
  <c r="Q1104" i="14"/>
  <c r="Q1106" i="14"/>
  <c r="Q1107" i="14"/>
  <c r="Q1108" i="14"/>
  <c r="Q1109" i="14"/>
  <c r="Q1113" i="14"/>
  <c r="Q1114" i="14"/>
  <c r="Q1117" i="14"/>
  <c r="Q1118" i="14"/>
  <c r="Q1121" i="14"/>
  <c r="Q1122" i="14"/>
  <c r="Q1123" i="14"/>
  <c r="Q1126" i="14"/>
  <c r="Q1127" i="14"/>
  <c r="Q1129" i="14"/>
  <c r="Q1130" i="14"/>
  <c r="Q1131" i="14"/>
  <c r="Q1132" i="14"/>
  <c r="Q1135" i="14"/>
  <c r="Q1136" i="14"/>
  <c r="Q1137" i="14"/>
  <c r="Q1141" i="14"/>
  <c r="Q1142" i="14"/>
  <c r="Q1143" i="14"/>
  <c r="Q1144" i="14"/>
  <c r="Q1146" i="14"/>
  <c r="Q1149" i="14"/>
  <c r="Q1150" i="14"/>
  <c r="Q1151" i="14"/>
  <c r="Q1155" i="14"/>
  <c r="Q1156" i="14"/>
  <c r="Q1158" i="14"/>
  <c r="Q1159" i="14"/>
  <c r="Q1160" i="14"/>
  <c r="Q1163" i="14"/>
  <c r="Q1164" i="14"/>
  <c r="Q1169" i="14"/>
  <c r="Q1172" i="14"/>
  <c r="Q1173" i="14"/>
  <c r="Q1177" i="14"/>
  <c r="Q1178" i="14"/>
  <c r="Q1180" i="14"/>
  <c r="Q1183" i="14"/>
  <c r="Q1184" i="14"/>
  <c r="Q1186" i="14"/>
  <c r="Q1188" i="14"/>
  <c r="Q1191" i="14"/>
  <c r="Q1192" i="14"/>
  <c r="Q1194" i="14"/>
  <c r="Q1197" i="14"/>
  <c r="Q1199" i="14"/>
  <c r="Q1200" i="14"/>
  <c r="Q1205" i="14"/>
  <c r="Q1206" i="14"/>
  <c r="Q1208" i="14"/>
  <c r="Q1211" i="14"/>
  <c r="Q1213" i="14"/>
  <c r="Q1214" i="14"/>
  <c r="Q1219" i="14"/>
  <c r="Q1220" i="14"/>
  <c r="Q1222" i="14"/>
  <c r="Q1225" i="14"/>
  <c r="Q1227" i="14"/>
  <c r="Q1228" i="14"/>
  <c r="Q1233" i="14"/>
  <c r="Q1234" i="14"/>
  <c r="Q1236" i="14"/>
  <c r="Q1239" i="14"/>
  <c r="Q1241" i="14"/>
  <c r="Q1242" i="14"/>
  <c r="Q1247" i="14"/>
  <c r="Q1248" i="14"/>
  <c r="Q1250" i="14"/>
  <c r="Q1253" i="14"/>
  <c r="Q1255" i="14"/>
  <c r="Q1256" i="14"/>
  <c r="Q1261" i="14"/>
  <c r="Q1262" i="14"/>
  <c r="Q1264" i="14"/>
  <c r="Q1267" i="14"/>
  <c r="Q1269" i="14"/>
  <c r="Q1270" i="14"/>
  <c r="Q1275" i="14"/>
  <c r="Q1276" i="14"/>
  <c r="Q1278" i="14"/>
  <c r="Q1281" i="14"/>
  <c r="Q1283" i="14"/>
  <c r="Q1284" i="14"/>
  <c r="Q1289" i="14"/>
  <c r="Q1290" i="14"/>
  <c r="Q1292" i="14"/>
  <c r="Q1295" i="14"/>
  <c r="Q1297" i="14"/>
  <c r="Q1298" i="14"/>
  <c r="Q1303" i="14"/>
  <c r="Q1304" i="14"/>
  <c r="Q1306" i="14"/>
  <c r="Q1309" i="14"/>
  <c r="Q1311" i="14"/>
  <c r="Q1312" i="14"/>
  <c r="Q1317" i="14"/>
  <c r="Q1318" i="14"/>
  <c r="Q1319" i="14"/>
  <c r="Q1323" i="14"/>
  <c r="Q1326" i="14"/>
  <c r="Q1327" i="14"/>
  <c r="Q1331" i="14"/>
  <c r="Q1332" i="14"/>
  <c r="Q1337" i="14"/>
  <c r="Q1338" i="14"/>
  <c r="Q1345" i="14"/>
  <c r="Q1346" i="14"/>
  <c r="Q1347" i="14"/>
  <c r="Q1351" i="14"/>
  <c r="Q1352" i="14"/>
  <c r="Q1354" i="14"/>
  <c r="R2" i="14"/>
  <c r="R3" i="14"/>
  <c r="R4" i="14"/>
  <c r="R5" i="14"/>
  <c r="R6" i="14"/>
  <c r="R7" i="14"/>
  <c r="R8" i="14"/>
  <c r="R9" i="14"/>
  <c r="R10" i="14"/>
  <c r="R11" i="14"/>
  <c r="R12" i="14"/>
  <c r="R13" i="14"/>
  <c r="R14" i="14"/>
  <c r="R15" i="14"/>
  <c r="R16" i="14"/>
  <c r="R17" i="14"/>
  <c r="R18" i="14"/>
  <c r="R19" i="14"/>
  <c r="R20" i="14"/>
  <c r="R21" i="14"/>
  <c r="R22" i="14"/>
  <c r="R23" i="14"/>
  <c r="R24" i="14"/>
  <c r="R25" i="14"/>
  <c r="R26" i="14"/>
  <c r="R27" i="14"/>
  <c r="R28" i="14"/>
  <c r="R29" i="14"/>
  <c r="R30" i="14"/>
  <c r="R31" i="14"/>
  <c r="R32" i="14"/>
  <c r="R33" i="14"/>
  <c r="R34" i="14"/>
  <c r="R35" i="14"/>
  <c r="R36" i="14"/>
  <c r="R37" i="14"/>
  <c r="R38" i="14"/>
  <c r="R39" i="14"/>
  <c r="R40" i="14"/>
  <c r="R41" i="14"/>
  <c r="R42" i="14"/>
  <c r="R43" i="14"/>
  <c r="R44" i="14"/>
  <c r="R45" i="14"/>
  <c r="R46" i="14"/>
  <c r="R47" i="14"/>
  <c r="R48" i="14"/>
  <c r="R49" i="14"/>
  <c r="R50" i="14"/>
  <c r="R51" i="14"/>
  <c r="R52" i="14"/>
  <c r="R53" i="14"/>
  <c r="R54" i="14"/>
  <c r="R55" i="14"/>
  <c r="R56" i="14"/>
  <c r="R57" i="14"/>
  <c r="R58" i="14"/>
  <c r="R59" i="14"/>
  <c r="R60" i="14"/>
  <c r="R61" i="14"/>
  <c r="R62" i="14"/>
  <c r="R63" i="14"/>
  <c r="R64" i="14"/>
  <c r="R65" i="14"/>
  <c r="R66" i="14"/>
  <c r="R67" i="14"/>
  <c r="R68" i="14"/>
  <c r="R69" i="14"/>
  <c r="R70" i="14"/>
  <c r="R71" i="14"/>
  <c r="R72" i="14"/>
  <c r="R73" i="14"/>
  <c r="R74" i="14"/>
  <c r="R75" i="14"/>
  <c r="R76" i="14"/>
  <c r="R77" i="14"/>
  <c r="R78" i="14"/>
  <c r="R79" i="14"/>
  <c r="R80" i="14"/>
  <c r="R81" i="14"/>
  <c r="R82" i="14"/>
  <c r="R83" i="14"/>
  <c r="R84" i="14"/>
  <c r="R85" i="14"/>
  <c r="R86" i="14"/>
  <c r="R87" i="14"/>
  <c r="R88" i="14"/>
  <c r="R89" i="14"/>
  <c r="R90" i="14"/>
  <c r="R91" i="14"/>
  <c r="R92" i="14"/>
  <c r="R93" i="14"/>
  <c r="R94" i="14"/>
  <c r="R95" i="14"/>
  <c r="R96" i="14"/>
  <c r="R97" i="14"/>
  <c r="R98" i="14"/>
  <c r="R99" i="14"/>
  <c r="R100" i="14"/>
  <c r="R101" i="14"/>
  <c r="R102" i="14"/>
  <c r="R103" i="14"/>
  <c r="R104" i="14"/>
  <c r="R105" i="14"/>
  <c r="R106" i="14"/>
  <c r="R107" i="14"/>
  <c r="R108" i="14"/>
  <c r="R109" i="14"/>
  <c r="R110" i="14"/>
  <c r="R111" i="14"/>
  <c r="R112" i="14"/>
  <c r="R113" i="14"/>
  <c r="R114" i="14"/>
  <c r="R115" i="14"/>
  <c r="R116" i="14"/>
  <c r="R117" i="14"/>
  <c r="R118" i="14"/>
  <c r="R119" i="14"/>
  <c r="R120" i="14"/>
  <c r="R121" i="14"/>
  <c r="R122" i="14"/>
  <c r="R123" i="14"/>
  <c r="R124" i="14"/>
  <c r="R125" i="14"/>
  <c r="R126" i="14"/>
  <c r="R127" i="14"/>
  <c r="R128" i="14"/>
  <c r="R129" i="14"/>
  <c r="R130" i="14"/>
  <c r="R131" i="14"/>
  <c r="R132" i="14"/>
  <c r="R133" i="14"/>
  <c r="R134" i="14"/>
  <c r="R135" i="14"/>
  <c r="R136" i="14"/>
  <c r="R137" i="14"/>
  <c r="R138" i="14"/>
  <c r="R139" i="14"/>
  <c r="R140" i="14"/>
  <c r="R141" i="14"/>
  <c r="R142" i="14"/>
  <c r="R143" i="14"/>
  <c r="R144" i="14"/>
  <c r="R145" i="14"/>
  <c r="R146" i="14"/>
  <c r="R147" i="14"/>
  <c r="R148" i="14"/>
  <c r="R149" i="14"/>
  <c r="R150" i="14"/>
  <c r="R151" i="14"/>
  <c r="R152" i="14"/>
  <c r="R153" i="14"/>
  <c r="R154" i="14"/>
  <c r="R155" i="14"/>
  <c r="R156" i="14"/>
  <c r="R157" i="14"/>
  <c r="R158" i="14"/>
  <c r="R159" i="14"/>
  <c r="R160" i="14"/>
  <c r="R161" i="14"/>
  <c r="R162" i="14"/>
  <c r="R163" i="14"/>
  <c r="R164" i="14"/>
  <c r="R165" i="14"/>
  <c r="R166" i="14"/>
  <c r="R167" i="14"/>
  <c r="R168" i="14"/>
  <c r="R169" i="14"/>
  <c r="R170" i="14"/>
  <c r="R171" i="14"/>
  <c r="R172" i="14"/>
  <c r="R173" i="14"/>
  <c r="R174" i="14"/>
  <c r="R175" i="14"/>
  <c r="R176" i="14"/>
  <c r="R177" i="14"/>
  <c r="R178" i="14"/>
  <c r="R179" i="14"/>
  <c r="R180" i="14"/>
  <c r="R181" i="14"/>
  <c r="R182" i="14"/>
  <c r="R183" i="14"/>
  <c r="R184" i="14"/>
  <c r="R185" i="14"/>
  <c r="R186" i="14"/>
  <c r="R187" i="14"/>
  <c r="R188" i="14"/>
  <c r="R189" i="14"/>
  <c r="R190" i="14"/>
  <c r="R191" i="14"/>
  <c r="R192" i="14"/>
  <c r="R193" i="14"/>
  <c r="R194" i="14"/>
  <c r="R195" i="14"/>
  <c r="R196" i="14"/>
  <c r="R197" i="14"/>
  <c r="R198" i="14"/>
  <c r="R199" i="14"/>
  <c r="R200" i="14"/>
  <c r="R201" i="14"/>
  <c r="R202" i="14"/>
  <c r="R203" i="14"/>
  <c r="R204" i="14"/>
  <c r="R205" i="14"/>
  <c r="R206" i="14"/>
  <c r="R207" i="14"/>
  <c r="R208" i="14"/>
  <c r="R209" i="14"/>
  <c r="R210" i="14"/>
  <c r="R211" i="14"/>
  <c r="R212" i="14"/>
  <c r="R213" i="14"/>
  <c r="R214" i="14"/>
  <c r="R215" i="14"/>
  <c r="R216" i="14"/>
  <c r="R217" i="14"/>
  <c r="R218" i="14"/>
  <c r="R219" i="14"/>
  <c r="R220" i="14"/>
  <c r="R221" i="14"/>
  <c r="R222" i="14"/>
  <c r="R223" i="14"/>
  <c r="R224" i="14"/>
  <c r="R225" i="14"/>
  <c r="R226" i="14"/>
  <c r="R227" i="14"/>
  <c r="R228" i="14"/>
  <c r="R229" i="14"/>
  <c r="R230" i="14"/>
  <c r="R231" i="14"/>
  <c r="R232" i="14"/>
  <c r="R233" i="14"/>
  <c r="R234" i="14"/>
  <c r="R235" i="14"/>
  <c r="R236" i="14"/>
  <c r="R237" i="14"/>
  <c r="R238" i="14"/>
  <c r="R239" i="14"/>
  <c r="R240" i="14"/>
  <c r="R241" i="14"/>
  <c r="R242" i="14"/>
  <c r="R243" i="14"/>
  <c r="R244" i="14"/>
  <c r="R245" i="14"/>
  <c r="R246" i="14"/>
  <c r="R247" i="14"/>
  <c r="R248" i="14"/>
  <c r="R249" i="14"/>
  <c r="R250" i="14"/>
  <c r="R251" i="14"/>
  <c r="R252" i="14"/>
  <c r="R253" i="14"/>
  <c r="R254" i="14"/>
  <c r="R255" i="14"/>
  <c r="R256" i="14"/>
  <c r="R257" i="14"/>
  <c r="R258" i="14"/>
  <c r="R259" i="14"/>
  <c r="R260" i="14"/>
  <c r="R261" i="14"/>
  <c r="R262" i="14"/>
  <c r="R263" i="14"/>
  <c r="R264" i="14"/>
  <c r="R265" i="14"/>
  <c r="R266" i="14"/>
  <c r="R267" i="14"/>
  <c r="R268" i="14"/>
  <c r="R269" i="14"/>
  <c r="R270" i="14"/>
  <c r="R271" i="14"/>
  <c r="R272" i="14"/>
  <c r="R273" i="14"/>
  <c r="R274" i="14"/>
  <c r="R275" i="14"/>
  <c r="R276" i="14"/>
  <c r="R277" i="14"/>
  <c r="R278" i="14"/>
  <c r="R279" i="14"/>
  <c r="R280" i="14"/>
  <c r="R281" i="14"/>
  <c r="R282" i="14"/>
  <c r="R283" i="14"/>
  <c r="R284" i="14"/>
  <c r="R285" i="14"/>
  <c r="R286" i="14"/>
  <c r="R287" i="14"/>
  <c r="R288" i="14"/>
  <c r="R289" i="14"/>
  <c r="R290" i="14"/>
  <c r="R291" i="14"/>
  <c r="R292" i="14"/>
  <c r="R293" i="14"/>
  <c r="R294" i="14"/>
  <c r="R295" i="14"/>
  <c r="R296" i="14"/>
  <c r="R297" i="14"/>
  <c r="R298" i="14"/>
  <c r="R299" i="14"/>
  <c r="R300" i="14"/>
  <c r="R301" i="14"/>
  <c r="R302" i="14"/>
  <c r="R303" i="14"/>
  <c r="R304" i="14"/>
  <c r="R305" i="14"/>
  <c r="R306" i="14"/>
  <c r="R307" i="14"/>
  <c r="R308" i="14"/>
  <c r="R309" i="14"/>
  <c r="R310" i="14"/>
  <c r="R311" i="14"/>
  <c r="R312" i="14"/>
  <c r="R313" i="14"/>
  <c r="R314" i="14"/>
  <c r="R315" i="14"/>
  <c r="R316" i="14"/>
  <c r="R317" i="14"/>
  <c r="R318" i="14"/>
  <c r="R319" i="14"/>
  <c r="R320" i="14"/>
  <c r="R321" i="14"/>
  <c r="R322" i="14"/>
  <c r="R323" i="14"/>
  <c r="R324" i="14"/>
  <c r="R325" i="14"/>
  <c r="R326" i="14"/>
  <c r="R327" i="14"/>
  <c r="R328" i="14"/>
  <c r="R329" i="14"/>
  <c r="R330" i="14"/>
  <c r="R331" i="14"/>
  <c r="R332" i="14"/>
  <c r="R333" i="14"/>
  <c r="R334" i="14"/>
  <c r="R335" i="14"/>
  <c r="R336" i="14"/>
  <c r="R337" i="14"/>
  <c r="R338" i="14"/>
  <c r="R339" i="14"/>
  <c r="R340" i="14"/>
  <c r="R341" i="14"/>
  <c r="R342" i="14"/>
  <c r="R343" i="14"/>
  <c r="R344" i="14"/>
  <c r="R345" i="14"/>
  <c r="R346" i="14"/>
  <c r="R347" i="14"/>
  <c r="R348" i="14"/>
  <c r="R349" i="14"/>
  <c r="R350" i="14"/>
  <c r="R351" i="14"/>
  <c r="R352" i="14"/>
  <c r="R353" i="14"/>
  <c r="R354" i="14"/>
  <c r="R355" i="14"/>
  <c r="R356" i="14"/>
  <c r="R357" i="14"/>
  <c r="R358" i="14"/>
  <c r="R359" i="14"/>
  <c r="R360" i="14"/>
  <c r="R361" i="14"/>
  <c r="R362" i="14"/>
  <c r="R363" i="14"/>
  <c r="R364" i="14"/>
  <c r="R365" i="14"/>
  <c r="R366" i="14"/>
  <c r="R367" i="14"/>
  <c r="R368" i="14"/>
  <c r="R369" i="14"/>
  <c r="R370" i="14"/>
  <c r="R371" i="14"/>
  <c r="R372" i="14"/>
  <c r="R373" i="14"/>
  <c r="R374" i="14"/>
  <c r="R375" i="14"/>
  <c r="R376" i="14"/>
  <c r="R377" i="14"/>
  <c r="R378" i="14"/>
  <c r="R379" i="14"/>
  <c r="R380" i="14"/>
  <c r="R381" i="14"/>
  <c r="R382" i="14"/>
  <c r="R383" i="14"/>
  <c r="R384" i="14"/>
  <c r="R385" i="14"/>
  <c r="R386" i="14"/>
  <c r="R387" i="14"/>
  <c r="R388" i="14"/>
  <c r="R389" i="14"/>
  <c r="R390" i="14"/>
  <c r="R391" i="14"/>
  <c r="R392" i="14"/>
  <c r="R393" i="14"/>
  <c r="R394" i="14"/>
  <c r="R395" i="14"/>
  <c r="R396" i="14"/>
  <c r="R397" i="14"/>
  <c r="R398" i="14"/>
  <c r="R399" i="14"/>
  <c r="R400" i="14"/>
  <c r="R401" i="14"/>
  <c r="R402" i="14"/>
  <c r="R403" i="14"/>
  <c r="R404" i="14"/>
  <c r="R405" i="14"/>
  <c r="R406" i="14"/>
  <c r="R407" i="14"/>
  <c r="R408" i="14"/>
  <c r="R409" i="14"/>
  <c r="R410" i="14"/>
  <c r="R411" i="14"/>
  <c r="R412" i="14"/>
  <c r="R413" i="14"/>
  <c r="R414" i="14"/>
  <c r="R415" i="14"/>
  <c r="R416" i="14"/>
  <c r="R417" i="14"/>
  <c r="R418" i="14"/>
  <c r="R419" i="14"/>
  <c r="R420" i="14"/>
  <c r="R421" i="14"/>
  <c r="R422" i="14"/>
  <c r="R423" i="14"/>
  <c r="R424" i="14"/>
  <c r="R425" i="14"/>
  <c r="R426" i="14"/>
  <c r="R427" i="14"/>
  <c r="R428" i="14"/>
  <c r="R429" i="14"/>
  <c r="R430" i="14"/>
  <c r="R431" i="14"/>
  <c r="R432" i="14"/>
  <c r="R433" i="14"/>
  <c r="R434" i="14"/>
  <c r="R435" i="14"/>
  <c r="R436" i="14"/>
  <c r="R437" i="14"/>
  <c r="R438" i="14"/>
  <c r="R439" i="14"/>
  <c r="R440" i="14"/>
  <c r="R441" i="14"/>
  <c r="R442" i="14"/>
  <c r="R443" i="14"/>
  <c r="R444" i="14"/>
  <c r="R445" i="14"/>
  <c r="R446" i="14"/>
  <c r="R447" i="14"/>
  <c r="R448" i="14"/>
  <c r="R449" i="14"/>
  <c r="R450" i="14"/>
  <c r="R451" i="14"/>
  <c r="R452" i="14"/>
  <c r="R453" i="14"/>
  <c r="R454" i="14"/>
  <c r="R455" i="14"/>
  <c r="R456" i="14"/>
  <c r="R457" i="14"/>
  <c r="R458" i="14"/>
  <c r="R459" i="14"/>
  <c r="R460" i="14"/>
  <c r="R461" i="14"/>
  <c r="R462" i="14"/>
  <c r="R463" i="14"/>
  <c r="R464" i="14"/>
  <c r="R465" i="14"/>
  <c r="R466" i="14"/>
  <c r="R467" i="14"/>
  <c r="R468" i="14"/>
  <c r="R469" i="14"/>
  <c r="R470" i="14"/>
  <c r="R471" i="14"/>
  <c r="R472" i="14"/>
  <c r="R473" i="14"/>
  <c r="R474" i="14"/>
  <c r="R475" i="14"/>
  <c r="R476" i="14"/>
  <c r="R477" i="14"/>
  <c r="R478" i="14"/>
  <c r="R479" i="14"/>
  <c r="R480" i="14"/>
  <c r="R481" i="14"/>
  <c r="R482" i="14"/>
  <c r="R483" i="14"/>
  <c r="R484" i="14"/>
  <c r="R485" i="14"/>
  <c r="R486" i="14"/>
  <c r="R487" i="14"/>
  <c r="R488" i="14"/>
  <c r="R489" i="14"/>
  <c r="R490" i="14"/>
  <c r="R491" i="14"/>
  <c r="R492" i="14"/>
  <c r="R493" i="14"/>
  <c r="R494" i="14"/>
  <c r="R495" i="14"/>
  <c r="R496" i="14"/>
  <c r="R497" i="14"/>
  <c r="R498" i="14"/>
  <c r="R499" i="14"/>
  <c r="R500" i="14"/>
  <c r="R501" i="14"/>
  <c r="R502" i="14"/>
  <c r="R503" i="14"/>
  <c r="R504" i="14"/>
  <c r="R505" i="14"/>
  <c r="R506" i="14"/>
  <c r="R507" i="14"/>
  <c r="R508" i="14"/>
  <c r="R509" i="14"/>
  <c r="R510" i="14"/>
  <c r="R511" i="14"/>
  <c r="R512" i="14"/>
  <c r="R513" i="14"/>
  <c r="R514" i="14"/>
  <c r="R515" i="14"/>
  <c r="R516" i="14"/>
  <c r="R517" i="14"/>
  <c r="R518" i="14"/>
  <c r="R519" i="14"/>
  <c r="R520" i="14"/>
  <c r="R521" i="14"/>
  <c r="R522" i="14"/>
  <c r="R523" i="14"/>
  <c r="R524" i="14"/>
  <c r="R525" i="14"/>
  <c r="R526" i="14"/>
  <c r="R527" i="14"/>
  <c r="R528" i="14"/>
  <c r="R529" i="14"/>
  <c r="R530" i="14"/>
  <c r="R531" i="14"/>
  <c r="R532" i="14"/>
  <c r="R533" i="14"/>
  <c r="R534" i="14"/>
  <c r="R535" i="14"/>
  <c r="R536" i="14"/>
  <c r="R537" i="14"/>
  <c r="R538" i="14"/>
  <c r="R539" i="14"/>
  <c r="R540" i="14"/>
  <c r="R541" i="14"/>
  <c r="R542" i="14"/>
  <c r="R543" i="14"/>
  <c r="R544" i="14"/>
  <c r="R545" i="14"/>
  <c r="R546" i="14"/>
  <c r="R547" i="14"/>
  <c r="R548" i="14"/>
  <c r="R549" i="14"/>
  <c r="R550" i="14"/>
  <c r="R551" i="14"/>
  <c r="R552" i="14"/>
  <c r="R553" i="14"/>
  <c r="R554" i="14"/>
  <c r="R555" i="14"/>
  <c r="R556" i="14"/>
  <c r="R557" i="14"/>
  <c r="R558" i="14"/>
  <c r="R559" i="14"/>
  <c r="R560" i="14"/>
  <c r="R561" i="14"/>
  <c r="R562" i="14"/>
  <c r="R563" i="14"/>
  <c r="R564" i="14"/>
  <c r="R565" i="14"/>
  <c r="R566" i="14"/>
  <c r="R567" i="14"/>
  <c r="R568" i="14"/>
  <c r="R569" i="14"/>
  <c r="R570" i="14"/>
  <c r="R571" i="14"/>
  <c r="R572" i="14"/>
  <c r="R573" i="14"/>
  <c r="R574" i="14"/>
  <c r="R575" i="14"/>
  <c r="R576" i="14"/>
  <c r="R577" i="14"/>
  <c r="R578" i="14"/>
  <c r="R579" i="14"/>
  <c r="R580" i="14"/>
  <c r="R581" i="14"/>
  <c r="R582" i="14"/>
  <c r="R583" i="14"/>
  <c r="R584" i="14"/>
  <c r="R585" i="14"/>
  <c r="R586" i="14"/>
  <c r="R587" i="14"/>
  <c r="R588" i="14"/>
  <c r="R589" i="14"/>
  <c r="R590" i="14"/>
  <c r="R591" i="14"/>
  <c r="R592" i="14"/>
  <c r="R593" i="14"/>
  <c r="R594" i="14"/>
  <c r="R595" i="14"/>
  <c r="R596" i="14"/>
  <c r="R597" i="14"/>
  <c r="R598" i="14"/>
  <c r="R599" i="14"/>
  <c r="R600" i="14"/>
  <c r="R601" i="14"/>
  <c r="R602" i="14"/>
  <c r="R603" i="14"/>
  <c r="R604" i="14"/>
  <c r="R605" i="14"/>
  <c r="R606" i="14"/>
  <c r="R607" i="14"/>
  <c r="R608" i="14"/>
  <c r="R609" i="14"/>
  <c r="R610" i="14"/>
  <c r="R611" i="14"/>
  <c r="R612" i="14"/>
  <c r="R613" i="14"/>
  <c r="R614" i="14"/>
  <c r="R615" i="14"/>
  <c r="R616" i="14"/>
  <c r="R617" i="14"/>
  <c r="R618" i="14"/>
  <c r="R619" i="14"/>
  <c r="R620" i="14"/>
  <c r="R621" i="14"/>
  <c r="R622" i="14"/>
  <c r="R623" i="14"/>
  <c r="R624" i="14"/>
  <c r="R625" i="14"/>
  <c r="R626" i="14"/>
  <c r="R627" i="14"/>
  <c r="R628" i="14"/>
  <c r="R629" i="14"/>
  <c r="R630" i="14"/>
  <c r="R631" i="14"/>
  <c r="R632" i="14"/>
  <c r="R633" i="14"/>
  <c r="R634" i="14"/>
  <c r="R635" i="14"/>
  <c r="R636" i="14"/>
  <c r="R637" i="14"/>
  <c r="R638" i="14"/>
  <c r="R639" i="14"/>
  <c r="R640" i="14"/>
  <c r="R641" i="14"/>
  <c r="R642" i="14"/>
  <c r="R643" i="14"/>
  <c r="R644" i="14"/>
  <c r="R645" i="14"/>
  <c r="R646" i="14"/>
  <c r="R647" i="14"/>
  <c r="R648" i="14"/>
  <c r="R649" i="14"/>
  <c r="R650" i="14"/>
  <c r="R651" i="14"/>
  <c r="R652" i="14"/>
  <c r="R653" i="14"/>
  <c r="R654" i="14"/>
  <c r="R655" i="14"/>
  <c r="R656" i="14"/>
  <c r="R657" i="14"/>
  <c r="R658" i="14"/>
  <c r="R659" i="14"/>
  <c r="R660" i="14"/>
  <c r="R661" i="14"/>
  <c r="R662" i="14"/>
  <c r="R663" i="14"/>
  <c r="R664" i="14"/>
  <c r="R665" i="14"/>
  <c r="R666" i="14"/>
  <c r="R667" i="14"/>
  <c r="R668" i="14"/>
  <c r="R669" i="14"/>
  <c r="R670" i="14"/>
  <c r="R671" i="14"/>
  <c r="R672" i="14"/>
  <c r="R673" i="14"/>
  <c r="R674" i="14"/>
  <c r="R675" i="14"/>
  <c r="R676" i="14"/>
  <c r="R677" i="14"/>
  <c r="R678" i="14"/>
  <c r="R679" i="14"/>
  <c r="R680" i="14"/>
  <c r="R681" i="14"/>
  <c r="R682" i="14"/>
  <c r="R683" i="14"/>
  <c r="R684" i="14"/>
  <c r="R685" i="14"/>
  <c r="R686" i="14"/>
  <c r="R687" i="14"/>
  <c r="R688" i="14"/>
  <c r="R689" i="14"/>
  <c r="R690" i="14"/>
  <c r="R691" i="14"/>
  <c r="R692" i="14"/>
  <c r="R693" i="14"/>
  <c r="R694" i="14"/>
  <c r="R695" i="14"/>
  <c r="R696" i="14"/>
  <c r="R697" i="14"/>
  <c r="R698" i="14"/>
  <c r="R699" i="14"/>
  <c r="R700" i="14"/>
  <c r="R701" i="14"/>
  <c r="R702" i="14"/>
  <c r="R703" i="14"/>
  <c r="R704" i="14"/>
  <c r="R705" i="14"/>
  <c r="R706" i="14"/>
  <c r="R707" i="14"/>
  <c r="R708" i="14"/>
  <c r="R709" i="14"/>
  <c r="R710" i="14"/>
  <c r="R711" i="14"/>
  <c r="R712" i="14"/>
  <c r="R713" i="14"/>
  <c r="R714" i="14"/>
  <c r="R715" i="14"/>
  <c r="R716" i="14"/>
  <c r="R717" i="14"/>
  <c r="R718" i="14"/>
  <c r="R719" i="14"/>
  <c r="R720" i="14"/>
  <c r="R721" i="14"/>
  <c r="R722" i="14"/>
  <c r="R723" i="14"/>
  <c r="R724" i="14"/>
  <c r="R725" i="14"/>
  <c r="R726" i="14"/>
  <c r="R727" i="14"/>
  <c r="R728" i="14"/>
  <c r="R729" i="14"/>
  <c r="R730" i="14"/>
  <c r="R731" i="14"/>
  <c r="R732" i="14"/>
  <c r="R733" i="14"/>
  <c r="R734" i="14"/>
  <c r="R735" i="14"/>
  <c r="R736" i="14"/>
  <c r="R737" i="14"/>
  <c r="R738" i="14"/>
  <c r="R739" i="14"/>
  <c r="R740" i="14"/>
  <c r="R741" i="14"/>
  <c r="R742" i="14"/>
  <c r="R743" i="14"/>
  <c r="R744" i="14"/>
  <c r="R745" i="14"/>
  <c r="R746" i="14"/>
  <c r="R747" i="14"/>
  <c r="R748" i="14"/>
  <c r="R749" i="14"/>
  <c r="R750" i="14"/>
  <c r="R751" i="14"/>
  <c r="R752" i="14"/>
  <c r="R753" i="14"/>
  <c r="R754" i="14"/>
  <c r="R755" i="14"/>
  <c r="R756" i="14"/>
  <c r="R757" i="14"/>
  <c r="R758" i="14"/>
  <c r="R759" i="14"/>
  <c r="R760" i="14"/>
  <c r="R761" i="14"/>
  <c r="R762" i="14"/>
  <c r="R763" i="14"/>
  <c r="R764" i="14"/>
  <c r="R765" i="14"/>
  <c r="R766" i="14"/>
  <c r="R767" i="14"/>
  <c r="R768" i="14"/>
  <c r="R769" i="14"/>
  <c r="R770" i="14"/>
  <c r="R771" i="14"/>
  <c r="R772" i="14"/>
  <c r="R773" i="14"/>
  <c r="R774" i="14"/>
  <c r="R775" i="14"/>
  <c r="R776" i="14"/>
  <c r="R777" i="14"/>
  <c r="R778" i="14"/>
  <c r="R779" i="14"/>
  <c r="R780" i="14"/>
  <c r="R781" i="14"/>
  <c r="R782" i="14"/>
  <c r="R783" i="14"/>
  <c r="R784" i="14"/>
  <c r="R785" i="14"/>
  <c r="R786" i="14"/>
  <c r="R787" i="14"/>
  <c r="R788" i="14"/>
  <c r="R789" i="14"/>
  <c r="R790" i="14"/>
  <c r="R791" i="14"/>
  <c r="R792" i="14"/>
  <c r="R793" i="14"/>
  <c r="R794" i="14"/>
  <c r="R795" i="14"/>
  <c r="R796" i="14"/>
  <c r="R797" i="14"/>
  <c r="R798" i="14"/>
  <c r="R799" i="14"/>
  <c r="R800" i="14"/>
  <c r="R801" i="14"/>
  <c r="R802" i="14"/>
  <c r="R803" i="14"/>
  <c r="R804" i="14"/>
  <c r="R805" i="14"/>
  <c r="R806" i="14"/>
  <c r="R807" i="14"/>
  <c r="R808" i="14"/>
  <c r="R809" i="14"/>
  <c r="R810" i="14"/>
  <c r="R811" i="14"/>
  <c r="R812" i="14"/>
  <c r="R813" i="14"/>
  <c r="R814" i="14"/>
  <c r="R815" i="14"/>
  <c r="R816" i="14"/>
  <c r="R817" i="14"/>
  <c r="R818" i="14"/>
  <c r="R819" i="14"/>
  <c r="R820" i="14"/>
  <c r="R821" i="14"/>
  <c r="R822" i="14"/>
  <c r="R823" i="14"/>
  <c r="R824" i="14"/>
  <c r="R825" i="14"/>
  <c r="R826" i="14"/>
  <c r="R827" i="14"/>
  <c r="R828" i="14"/>
  <c r="R829" i="14"/>
  <c r="R830" i="14"/>
  <c r="R831" i="14"/>
  <c r="R832" i="14"/>
  <c r="R833" i="14"/>
  <c r="R834" i="14"/>
  <c r="R835" i="14"/>
  <c r="R836" i="14"/>
  <c r="R837" i="14"/>
  <c r="R838" i="14"/>
  <c r="R839" i="14"/>
  <c r="R840" i="14"/>
  <c r="R841" i="14"/>
  <c r="R842" i="14"/>
  <c r="R843" i="14"/>
  <c r="R844" i="14"/>
  <c r="R845" i="14"/>
  <c r="R846" i="14"/>
  <c r="R847" i="14"/>
  <c r="R848" i="14"/>
  <c r="R849" i="14"/>
  <c r="R850" i="14"/>
  <c r="R851" i="14"/>
  <c r="R852" i="14"/>
  <c r="R853" i="14"/>
  <c r="R854" i="14"/>
  <c r="R855" i="14"/>
  <c r="R856" i="14"/>
  <c r="R857" i="14"/>
  <c r="R858" i="14"/>
  <c r="R859" i="14"/>
  <c r="R860" i="14"/>
  <c r="R861" i="14"/>
  <c r="R862" i="14"/>
  <c r="R863" i="14"/>
  <c r="R864" i="14"/>
  <c r="R865" i="14"/>
  <c r="R866" i="14"/>
  <c r="R867" i="14"/>
  <c r="R868" i="14"/>
  <c r="R869" i="14"/>
  <c r="R870" i="14"/>
  <c r="R871" i="14"/>
  <c r="R872" i="14"/>
  <c r="R873" i="14"/>
  <c r="R874" i="14"/>
  <c r="R875" i="14"/>
  <c r="R876" i="14"/>
  <c r="R877" i="14"/>
  <c r="R878" i="14"/>
  <c r="R879" i="14"/>
  <c r="R880" i="14"/>
  <c r="R881" i="14"/>
  <c r="R882" i="14"/>
  <c r="R883" i="14"/>
  <c r="R884" i="14"/>
  <c r="R885" i="14"/>
  <c r="R886" i="14"/>
  <c r="R887" i="14"/>
  <c r="R888" i="14"/>
  <c r="R889" i="14"/>
  <c r="R890" i="14"/>
  <c r="R891" i="14"/>
  <c r="R892" i="14"/>
  <c r="R893" i="14"/>
  <c r="R894" i="14"/>
  <c r="R895" i="14"/>
  <c r="R896" i="14"/>
  <c r="R897" i="14"/>
  <c r="R898" i="14"/>
  <c r="R899" i="14"/>
  <c r="R900" i="14"/>
  <c r="R901" i="14"/>
  <c r="R902" i="14"/>
  <c r="R903" i="14"/>
  <c r="R904" i="14"/>
  <c r="R905" i="14"/>
  <c r="R906" i="14"/>
  <c r="R907" i="14"/>
  <c r="R908" i="14"/>
  <c r="R909" i="14"/>
  <c r="R910" i="14"/>
  <c r="R911" i="14"/>
  <c r="R912" i="14"/>
  <c r="R913" i="14"/>
  <c r="R914" i="14"/>
  <c r="R915" i="14"/>
  <c r="R916" i="14"/>
  <c r="R917" i="14"/>
  <c r="R918" i="14"/>
  <c r="R919" i="14"/>
  <c r="R920" i="14"/>
  <c r="R921" i="14"/>
  <c r="R922" i="14"/>
  <c r="R923" i="14"/>
  <c r="R924" i="14"/>
  <c r="R925" i="14"/>
  <c r="R926" i="14"/>
  <c r="R927" i="14"/>
  <c r="R928" i="14"/>
  <c r="R929" i="14"/>
  <c r="R930" i="14"/>
  <c r="R931" i="14"/>
  <c r="R932" i="14"/>
  <c r="R933" i="14"/>
  <c r="R934" i="14"/>
  <c r="R935" i="14"/>
  <c r="R936" i="14"/>
  <c r="R937" i="14"/>
  <c r="R938" i="14"/>
  <c r="R939" i="14"/>
  <c r="R940" i="14"/>
  <c r="R941" i="14"/>
  <c r="R942" i="14"/>
  <c r="R943" i="14"/>
  <c r="R944" i="14"/>
  <c r="R945" i="14"/>
  <c r="R946" i="14"/>
  <c r="R947" i="14"/>
  <c r="R948" i="14"/>
  <c r="R949" i="14"/>
  <c r="R950" i="14"/>
  <c r="R951" i="14"/>
  <c r="R952" i="14"/>
  <c r="R953" i="14"/>
  <c r="R954" i="14"/>
  <c r="R955" i="14"/>
  <c r="R956" i="14"/>
  <c r="R957" i="14"/>
  <c r="R958" i="14"/>
  <c r="R959" i="14"/>
  <c r="R960" i="14"/>
  <c r="R961" i="14"/>
  <c r="R962" i="14"/>
  <c r="R963" i="14"/>
  <c r="R964" i="14"/>
  <c r="R965" i="14"/>
  <c r="R966" i="14"/>
  <c r="R967" i="14"/>
  <c r="R968" i="14"/>
  <c r="R969" i="14"/>
  <c r="R970" i="14"/>
  <c r="R971" i="14"/>
  <c r="R972" i="14"/>
  <c r="R973" i="14"/>
  <c r="R974" i="14"/>
  <c r="R975" i="14"/>
  <c r="R976" i="14"/>
  <c r="R977" i="14"/>
  <c r="R978" i="14"/>
  <c r="R979" i="14"/>
  <c r="R980" i="14"/>
  <c r="R981" i="14"/>
  <c r="R982" i="14"/>
  <c r="R983" i="14"/>
  <c r="R984" i="14"/>
  <c r="R985" i="14"/>
  <c r="R986" i="14"/>
  <c r="R987" i="14"/>
  <c r="R988" i="14"/>
  <c r="R989" i="14"/>
  <c r="R990" i="14"/>
  <c r="R991" i="14"/>
  <c r="R992" i="14"/>
  <c r="R993" i="14"/>
  <c r="R994" i="14"/>
  <c r="R995" i="14"/>
  <c r="R996" i="14"/>
  <c r="R997" i="14"/>
  <c r="R998" i="14"/>
  <c r="R999" i="14"/>
  <c r="R1000" i="14"/>
  <c r="R1001" i="14"/>
  <c r="R1002" i="14"/>
  <c r="R1003" i="14"/>
  <c r="R1004" i="14"/>
  <c r="R1005" i="14"/>
  <c r="R1006" i="14"/>
  <c r="R1007" i="14"/>
  <c r="R1008" i="14"/>
  <c r="R1009" i="14"/>
  <c r="R1010" i="14"/>
  <c r="R1011" i="14"/>
  <c r="R1012" i="14"/>
  <c r="R1013" i="14"/>
  <c r="R1014" i="14"/>
  <c r="R1015" i="14"/>
  <c r="R1016" i="14"/>
  <c r="R1017" i="14"/>
  <c r="R1018" i="14"/>
  <c r="R1019" i="14"/>
  <c r="R1020" i="14"/>
  <c r="R1021" i="14"/>
  <c r="R1022" i="14"/>
  <c r="R1023" i="14"/>
  <c r="R1024" i="14"/>
  <c r="R1025" i="14"/>
  <c r="R1026" i="14"/>
  <c r="R1027" i="14"/>
  <c r="R1028" i="14"/>
  <c r="R1029" i="14"/>
  <c r="R1030" i="14"/>
  <c r="R1031" i="14"/>
  <c r="R1032" i="14"/>
  <c r="R1033" i="14"/>
  <c r="R1034" i="14"/>
  <c r="R1035" i="14"/>
  <c r="R1036" i="14"/>
  <c r="R1037" i="14"/>
  <c r="R1038" i="14"/>
  <c r="R1039" i="14"/>
  <c r="R1040" i="14"/>
  <c r="R1041" i="14"/>
  <c r="R1042" i="14"/>
  <c r="R1043" i="14"/>
  <c r="R1044" i="14"/>
  <c r="R1045" i="14"/>
  <c r="R1046" i="14"/>
  <c r="R1047" i="14"/>
  <c r="R1048" i="14"/>
  <c r="R1049" i="14"/>
  <c r="R1050" i="14"/>
  <c r="R1051" i="14"/>
  <c r="R1052" i="14"/>
  <c r="R1053" i="14"/>
  <c r="R1054" i="14"/>
  <c r="R1055" i="14"/>
  <c r="R1056" i="14"/>
  <c r="R1057" i="14"/>
  <c r="R1058" i="14"/>
  <c r="R1059" i="14"/>
  <c r="R1060" i="14"/>
  <c r="R1061" i="14"/>
  <c r="R1062" i="14"/>
  <c r="R1063" i="14"/>
  <c r="R1064" i="14"/>
  <c r="R1065" i="14"/>
  <c r="R1066" i="14"/>
  <c r="R1067" i="14"/>
  <c r="R1068" i="14"/>
  <c r="R1069" i="14"/>
  <c r="R1070" i="14"/>
  <c r="R1071" i="14"/>
  <c r="R1072" i="14"/>
  <c r="R1073" i="14"/>
  <c r="R1074" i="14"/>
  <c r="R1075" i="14"/>
  <c r="R1076" i="14"/>
  <c r="R1077" i="14"/>
  <c r="R1078" i="14"/>
  <c r="R1079" i="14"/>
  <c r="R1080" i="14"/>
  <c r="R1081" i="14"/>
  <c r="R1082" i="14"/>
  <c r="R1083" i="14"/>
  <c r="R1084" i="14"/>
  <c r="R1085" i="14"/>
  <c r="R1086" i="14"/>
  <c r="R1087" i="14"/>
  <c r="R1088" i="14"/>
  <c r="R1089" i="14"/>
  <c r="R1090" i="14"/>
  <c r="R1091" i="14"/>
  <c r="R1092" i="14"/>
  <c r="R1093" i="14"/>
  <c r="R1094" i="14"/>
  <c r="R1095" i="14"/>
  <c r="R1096" i="14"/>
  <c r="R1097" i="14"/>
  <c r="R1098" i="14"/>
  <c r="R1099" i="14"/>
  <c r="R1100" i="14"/>
  <c r="R1101" i="14"/>
  <c r="R1102" i="14"/>
  <c r="R1103" i="14"/>
  <c r="R1104" i="14"/>
  <c r="R1105" i="14"/>
  <c r="R1106" i="14"/>
  <c r="R1107" i="14"/>
  <c r="R1108" i="14"/>
  <c r="R1109" i="14"/>
  <c r="R1110" i="14"/>
  <c r="R1111" i="14"/>
  <c r="R1112" i="14"/>
  <c r="R1113" i="14"/>
  <c r="R1114" i="14"/>
  <c r="R1115" i="14"/>
  <c r="R1116" i="14"/>
  <c r="R1117" i="14"/>
  <c r="R1118" i="14"/>
  <c r="R1119" i="14"/>
  <c r="R1120" i="14"/>
  <c r="R1121" i="14"/>
  <c r="R1122" i="14"/>
  <c r="R1123" i="14"/>
  <c r="R1124" i="14"/>
  <c r="R1125" i="14"/>
  <c r="R1126" i="14"/>
  <c r="R1127" i="14"/>
  <c r="R1128" i="14"/>
  <c r="R1129" i="14"/>
  <c r="R1130" i="14"/>
  <c r="R1131" i="14"/>
  <c r="R1132" i="14"/>
  <c r="R1133" i="14"/>
  <c r="R1134" i="14"/>
  <c r="R1135" i="14"/>
  <c r="R1136" i="14"/>
  <c r="R1137" i="14"/>
  <c r="R1138" i="14"/>
  <c r="R1139" i="14"/>
  <c r="R1140" i="14"/>
  <c r="R1141" i="14"/>
  <c r="R1142" i="14"/>
  <c r="R1143" i="14"/>
  <c r="R1144" i="14"/>
  <c r="R1145" i="14"/>
  <c r="R1146" i="14"/>
  <c r="R1147" i="14"/>
  <c r="R1148" i="14"/>
  <c r="R1149" i="14"/>
  <c r="R1150" i="14"/>
  <c r="R1151" i="14"/>
  <c r="R1152" i="14"/>
  <c r="R1153" i="14"/>
  <c r="R1154" i="14"/>
  <c r="R1155" i="14"/>
  <c r="R1156" i="14"/>
  <c r="R1157" i="14"/>
  <c r="R1158" i="14"/>
  <c r="R1159" i="14"/>
  <c r="R1160" i="14"/>
  <c r="R1161" i="14"/>
  <c r="R1162" i="14"/>
  <c r="R1163" i="14"/>
  <c r="R1164" i="14"/>
  <c r="R1165" i="14"/>
  <c r="R1166" i="14"/>
  <c r="R1167" i="14"/>
  <c r="R1168" i="14"/>
  <c r="R1169" i="14"/>
  <c r="R1170" i="14"/>
  <c r="R1171" i="14"/>
  <c r="R1172" i="14"/>
  <c r="R1173" i="14"/>
  <c r="R1174" i="14"/>
  <c r="R1175" i="14"/>
  <c r="R1176" i="14"/>
  <c r="R1177" i="14"/>
  <c r="R1178" i="14"/>
  <c r="R1179" i="14"/>
  <c r="R1180" i="14"/>
  <c r="R1181" i="14"/>
  <c r="R1182" i="14"/>
  <c r="R1183" i="14"/>
  <c r="R1184" i="14"/>
  <c r="R1185" i="14"/>
  <c r="R1186" i="14"/>
  <c r="R1187" i="14"/>
  <c r="R1188" i="14"/>
  <c r="R1189" i="14"/>
  <c r="R1190" i="14"/>
  <c r="R1191" i="14"/>
  <c r="R1192" i="14"/>
  <c r="R1193" i="14"/>
  <c r="R1194" i="14"/>
  <c r="R1195" i="14"/>
  <c r="R1196" i="14"/>
  <c r="R1197" i="14"/>
  <c r="R1198" i="14"/>
  <c r="R1199" i="14"/>
  <c r="R1200" i="14"/>
  <c r="R1201" i="14"/>
  <c r="R1202" i="14"/>
  <c r="R1203" i="14"/>
  <c r="R1204" i="14"/>
  <c r="R1205" i="14"/>
  <c r="R1206" i="14"/>
  <c r="R1207" i="14"/>
  <c r="R1208" i="14"/>
  <c r="R1209" i="14"/>
  <c r="R1210" i="14"/>
  <c r="R1211" i="14"/>
  <c r="R1212" i="14"/>
  <c r="R1213" i="14"/>
  <c r="R1214" i="14"/>
  <c r="R1215" i="14"/>
  <c r="R1216" i="14"/>
  <c r="R1217" i="14"/>
  <c r="R1218" i="14"/>
  <c r="R1219" i="14"/>
  <c r="R1220" i="14"/>
  <c r="R1221" i="14"/>
  <c r="R1222" i="14"/>
  <c r="R1223" i="14"/>
  <c r="R1224" i="14"/>
  <c r="R1225" i="14"/>
  <c r="R1226" i="14"/>
  <c r="R1227" i="14"/>
  <c r="R1228" i="14"/>
  <c r="R1229" i="14"/>
  <c r="R1230" i="14"/>
  <c r="R1231" i="14"/>
  <c r="R1232" i="14"/>
  <c r="R1233" i="14"/>
  <c r="R1234" i="14"/>
  <c r="R1235" i="14"/>
  <c r="R1236" i="14"/>
  <c r="R1237" i="14"/>
  <c r="R1238" i="14"/>
  <c r="R1239" i="14"/>
  <c r="R1240" i="14"/>
  <c r="R1241" i="14"/>
  <c r="R1242" i="14"/>
  <c r="R1243" i="14"/>
  <c r="R1244" i="14"/>
  <c r="R1245" i="14"/>
  <c r="R1246" i="14"/>
  <c r="R1247" i="14"/>
  <c r="R1248" i="14"/>
  <c r="R1249" i="14"/>
  <c r="R1250" i="14"/>
  <c r="R1251" i="14"/>
  <c r="R1252" i="14"/>
  <c r="R1253" i="14"/>
  <c r="R1254" i="14"/>
  <c r="R1255" i="14"/>
  <c r="R1256" i="14"/>
  <c r="R1257" i="14"/>
  <c r="R1258" i="14"/>
  <c r="R1259" i="14"/>
  <c r="R1260" i="14"/>
  <c r="R1261" i="14"/>
  <c r="R1262" i="14"/>
  <c r="R1263" i="14"/>
  <c r="R1264" i="14"/>
  <c r="R1265" i="14"/>
  <c r="R1266" i="14"/>
  <c r="R1267" i="14"/>
  <c r="R1268" i="14"/>
  <c r="R1269" i="14"/>
  <c r="R1270" i="14"/>
  <c r="R1271" i="14"/>
  <c r="R1272" i="14"/>
  <c r="R1273" i="14"/>
  <c r="R1274" i="14"/>
  <c r="R1275" i="14"/>
  <c r="R1276" i="14"/>
  <c r="R1277" i="14"/>
  <c r="R1278" i="14"/>
  <c r="R1279" i="14"/>
  <c r="R1280" i="14"/>
  <c r="R1281" i="14"/>
  <c r="R1282" i="14"/>
  <c r="R1283" i="14"/>
  <c r="R1284" i="14"/>
  <c r="R1285" i="14"/>
  <c r="R1286" i="14"/>
  <c r="R1287" i="14"/>
  <c r="R1288" i="14"/>
  <c r="R1289" i="14"/>
  <c r="R1290" i="14"/>
  <c r="R1291" i="14"/>
  <c r="R1292" i="14"/>
  <c r="R1293" i="14"/>
  <c r="R1294" i="14"/>
  <c r="R1295" i="14"/>
  <c r="R1296" i="14"/>
  <c r="R1297" i="14"/>
  <c r="R1298" i="14"/>
  <c r="R1299" i="14"/>
  <c r="R1300" i="14"/>
  <c r="R1301" i="14"/>
  <c r="R1302" i="14"/>
  <c r="R1303" i="14"/>
  <c r="R1304" i="14"/>
  <c r="R1305" i="14"/>
  <c r="R1306" i="14"/>
  <c r="R1307" i="14"/>
  <c r="R1308" i="14"/>
  <c r="R1309" i="14"/>
  <c r="R1310" i="14"/>
  <c r="R1311" i="14"/>
  <c r="R1312" i="14"/>
  <c r="R1313" i="14"/>
  <c r="R1314" i="14"/>
  <c r="R1315" i="14"/>
  <c r="R1316" i="14"/>
  <c r="R1317" i="14"/>
  <c r="R1318" i="14"/>
  <c r="R1319" i="14"/>
  <c r="R1320" i="14"/>
  <c r="R1321" i="14"/>
  <c r="R1322" i="14"/>
  <c r="R1323" i="14"/>
  <c r="R1324" i="14"/>
  <c r="R1325" i="14"/>
  <c r="R1326" i="14"/>
  <c r="R1327" i="14"/>
  <c r="R1328" i="14"/>
  <c r="R1329" i="14"/>
  <c r="R1330" i="14"/>
  <c r="R1331" i="14"/>
  <c r="R1332" i="14"/>
  <c r="R1333" i="14"/>
  <c r="R1334" i="14"/>
  <c r="R1335" i="14"/>
  <c r="R1336" i="14"/>
  <c r="R1337" i="14"/>
  <c r="R1338" i="14"/>
  <c r="R1339" i="14"/>
  <c r="R1340" i="14"/>
  <c r="R1341" i="14"/>
  <c r="R1342" i="14"/>
  <c r="R1343" i="14"/>
  <c r="R1344" i="14"/>
  <c r="R1345" i="14"/>
  <c r="R1346" i="14"/>
  <c r="R1347" i="14"/>
  <c r="R1348" i="14"/>
  <c r="R1349" i="14"/>
  <c r="R1350" i="14"/>
  <c r="R1351" i="14"/>
  <c r="R1352" i="14"/>
  <c r="R1353" i="14"/>
  <c r="R1354" i="14"/>
  <c r="C2" i="14"/>
  <c r="C3" i="14"/>
  <c r="C4" i="14"/>
  <c r="C5" i="14"/>
  <c r="C6" i="14"/>
  <c r="C7" i="14"/>
  <c r="C8" i="14"/>
  <c r="C9" i="14"/>
  <c r="C10" i="14"/>
  <c r="C11" i="14"/>
  <c r="C12" i="14"/>
  <c r="C13" i="14"/>
  <c r="C14" i="14"/>
  <c r="C15" i="14"/>
  <c r="C16" i="14"/>
  <c r="C17" i="14"/>
  <c r="C18" i="14"/>
  <c r="C19" i="14"/>
  <c r="C20" i="14"/>
  <c r="C21" i="14"/>
  <c r="C22" i="14"/>
  <c r="C23" i="14"/>
  <c r="C24" i="14"/>
  <c r="C25" i="14"/>
  <c r="C26" i="14"/>
  <c r="C27" i="14"/>
  <c r="C28" i="14"/>
  <c r="C29" i="14"/>
  <c r="C30" i="14"/>
  <c r="C31" i="14"/>
  <c r="C32" i="14"/>
  <c r="C33" i="14"/>
  <c r="C34" i="14"/>
  <c r="C35" i="14"/>
  <c r="C36" i="14"/>
  <c r="C37" i="14"/>
  <c r="C38" i="14"/>
  <c r="C39" i="14"/>
  <c r="C40" i="14"/>
  <c r="C41" i="14"/>
  <c r="C42" i="14"/>
  <c r="C43" i="14"/>
  <c r="C44" i="14"/>
  <c r="C45" i="14"/>
  <c r="C46" i="14"/>
  <c r="C47" i="14"/>
  <c r="C48" i="14"/>
  <c r="C49" i="14"/>
  <c r="C50" i="14"/>
  <c r="C51" i="14"/>
  <c r="C52" i="14"/>
  <c r="C53" i="14"/>
  <c r="C54" i="14"/>
  <c r="C55" i="14"/>
  <c r="C56" i="14"/>
  <c r="C57" i="14"/>
  <c r="C58" i="14"/>
  <c r="C59" i="14"/>
  <c r="C60" i="14"/>
  <c r="C61" i="14"/>
  <c r="C62" i="14"/>
  <c r="C63" i="14"/>
  <c r="C64" i="14"/>
  <c r="C65" i="14"/>
  <c r="C66" i="14"/>
  <c r="C67" i="14"/>
  <c r="C68" i="14"/>
  <c r="C69" i="14"/>
  <c r="C70" i="14"/>
  <c r="C71" i="14"/>
  <c r="C72" i="14"/>
  <c r="C73" i="14"/>
  <c r="C74" i="14"/>
  <c r="C75" i="14"/>
  <c r="C76" i="14"/>
  <c r="C77" i="14"/>
  <c r="C78" i="14"/>
  <c r="C79" i="14"/>
  <c r="C80" i="14"/>
  <c r="C81" i="14"/>
  <c r="C82" i="14"/>
  <c r="C83" i="14"/>
  <c r="C84" i="14"/>
  <c r="C85" i="14"/>
  <c r="C86" i="14"/>
  <c r="C87" i="14"/>
  <c r="C88" i="14"/>
  <c r="C89" i="14"/>
  <c r="C90" i="14"/>
  <c r="C91" i="14"/>
  <c r="C92" i="14"/>
  <c r="C93" i="14"/>
  <c r="C94" i="14"/>
  <c r="C95" i="14"/>
  <c r="C96" i="14"/>
  <c r="C97" i="14"/>
  <c r="C98" i="14"/>
  <c r="C99" i="14"/>
  <c r="C100" i="14"/>
  <c r="C101" i="14"/>
  <c r="C102" i="14"/>
  <c r="C103" i="14"/>
  <c r="C104" i="14"/>
  <c r="C105" i="14"/>
  <c r="C106" i="14"/>
  <c r="C107" i="14"/>
  <c r="C108" i="14"/>
  <c r="C109" i="14"/>
  <c r="C110" i="14"/>
  <c r="C111" i="14"/>
  <c r="C112" i="14"/>
  <c r="C113" i="14"/>
  <c r="C114" i="14"/>
  <c r="C115" i="14"/>
  <c r="C116" i="14"/>
  <c r="C117" i="14"/>
  <c r="C118" i="14"/>
  <c r="C119" i="14"/>
  <c r="C120" i="14"/>
  <c r="C121" i="14"/>
  <c r="C122" i="14"/>
  <c r="C123" i="14"/>
  <c r="C124" i="14"/>
  <c r="C125" i="14"/>
  <c r="C126" i="14"/>
  <c r="C127" i="14"/>
  <c r="C128" i="14"/>
  <c r="C129" i="14"/>
  <c r="C130" i="14"/>
  <c r="C131" i="14"/>
  <c r="C132" i="14"/>
  <c r="C133" i="14"/>
  <c r="C134" i="14"/>
  <c r="C135" i="14"/>
  <c r="C136" i="14"/>
  <c r="C137" i="14"/>
  <c r="C138" i="14"/>
  <c r="C139" i="14"/>
  <c r="C140" i="14"/>
  <c r="C141" i="14"/>
  <c r="C142" i="14"/>
  <c r="C143" i="14"/>
  <c r="C144" i="14"/>
  <c r="C145" i="14"/>
  <c r="C146" i="14"/>
  <c r="C147" i="14"/>
  <c r="C148" i="14"/>
  <c r="C149" i="14"/>
  <c r="C150" i="14"/>
  <c r="C151" i="14"/>
  <c r="C152" i="14"/>
  <c r="C153" i="14"/>
  <c r="C154" i="14"/>
  <c r="C155" i="14"/>
  <c r="C156" i="14"/>
  <c r="C157" i="14"/>
  <c r="C158" i="14"/>
  <c r="C159" i="14"/>
  <c r="C160" i="14"/>
  <c r="C161" i="14"/>
  <c r="C162" i="14"/>
  <c r="C163" i="14"/>
  <c r="C164" i="14"/>
  <c r="C165" i="14"/>
  <c r="C166" i="14"/>
  <c r="C167" i="14"/>
  <c r="C168" i="14"/>
  <c r="C169" i="14"/>
  <c r="C170" i="14"/>
  <c r="C171" i="14"/>
  <c r="C172" i="14"/>
  <c r="C173" i="14"/>
  <c r="C174" i="14"/>
  <c r="C175" i="14"/>
  <c r="C176" i="14"/>
  <c r="C177" i="14"/>
  <c r="C178" i="14"/>
  <c r="C179" i="14"/>
  <c r="C180" i="14"/>
  <c r="C181" i="14"/>
  <c r="C182" i="14"/>
  <c r="C183" i="14"/>
  <c r="C184" i="14"/>
  <c r="C185" i="14"/>
  <c r="C186" i="14"/>
  <c r="C187" i="14"/>
  <c r="C188" i="14"/>
  <c r="C189" i="14"/>
  <c r="C190" i="14"/>
  <c r="C191" i="14"/>
  <c r="C192" i="14"/>
  <c r="C193" i="14"/>
  <c r="C194" i="14"/>
  <c r="C195" i="14"/>
  <c r="C196" i="14"/>
  <c r="C197" i="14"/>
  <c r="C198" i="14"/>
  <c r="C199" i="14"/>
  <c r="C200" i="14"/>
  <c r="C201" i="14"/>
  <c r="C202" i="14"/>
  <c r="C203" i="14"/>
  <c r="C204" i="14"/>
  <c r="C205" i="14"/>
  <c r="C206" i="14"/>
  <c r="C207" i="14"/>
  <c r="C208" i="14"/>
  <c r="C209" i="14"/>
  <c r="C210" i="14"/>
  <c r="C211" i="14"/>
  <c r="C212" i="14"/>
  <c r="C213" i="14"/>
  <c r="C214" i="14"/>
  <c r="C215" i="14"/>
  <c r="C216" i="14"/>
  <c r="C217" i="14"/>
  <c r="C218" i="14"/>
  <c r="C219" i="14"/>
  <c r="C220" i="14"/>
  <c r="C221" i="14"/>
  <c r="C222" i="14"/>
  <c r="C223" i="14"/>
  <c r="C224" i="14"/>
  <c r="C225" i="14"/>
  <c r="C226" i="14"/>
  <c r="C227" i="14"/>
  <c r="C228" i="14"/>
  <c r="C229" i="14"/>
  <c r="C230" i="14"/>
  <c r="C231" i="14"/>
  <c r="C232" i="14"/>
  <c r="C233" i="14"/>
  <c r="C234" i="14"/>
  <c r="C235" i="14"/>
  <c r="C236" i="14"/>
  <c r="C237" i="14"/>
  <c r="C238" i="14"/>
  <c r="C239" i="14"/>
  <c r="C240" i="14"/>
  <c r="C241" i="14"/>
  <c r="C242" i="14"/>
  <c r="C243" i="14"/>
  <c r="C244" i="14"/>
  <c r="C245" i="14"/>
  <c r="C246" i="14"/>
  <c r="C247" i="14"/>
  <c r="C248" i="14"/>
  <c r="C249" i="14"/>
  <c r="C250" i="14"/>
  <c r="C251" i="14"/>
  <c r="C252" i="14"/>
  <c r="C253" i="14"/>
  <c r="C254" i="14"/>
  <c r="C255" i="14"/>
  <c r="C256" i="14"/>
  <c r="C257" i="14"/>
  <c r="C258" i="14"/>
  <c r="C259" i="14"/>
  <c r="C260" i="14"/>
  <c r="C261" i="14"/>
  <c r="C262" i="14"/>
  <c r="C263" i="14"/>
  <c r="C264" i="14"/>
  <c r="C265" i="14"/>
  <c r="C266" i="14"/>
  <c r="C267" i="14"/>
  <c r="C268" i="14"/>
  <c r="C269" i="14"/>
  <c r="C270" i="14"/>
  <c r="C271" i="14"/>
  <c r="C272" i="14"/>
  <c r="C273" i="14"/>
  <c r="C274" i="14"/>
  <c r="C275" i="14"/>
  <c r="C276" i="14"/>
  <c r="C277" i="14"/>
  <c r="C278" i="14"/>
  <c r="C279" i="14"/>
  <c r="C280" i="14"/>
  <c r="C281" i="14"/>
  <c r="C282" i="14"/>
  <c r="C283" i="14"/>
  <c r="C284" i="14"/>
  <c r="C285" i="14"/>
  <c r="C286" i="14"/>
  <c r="C287" i="14"/>
  <c r="C288" i="14"/>
  <c r="C289" i="14"/>
  <c r="C290" i="14"/>
  <c r="C291" i="14"/>
  <c r="C292" i="14"/>
  <c r="C293" i="14"/>
  <c r="C294" i="14"/>
  <c r="C295" i="14"/>
  <c r="C296" i="14"/>
  <c r="C297" i="14"/>
  <c r="C298" i="14"/>
  <c r="C299" i="14"/>
  <c r="C300" i="14"/>
  <c r="C301" i="14"/>
  <c r="C302" i="14"/>
  <c r="C303" i="14"/>
  <c r="C304" i="14"/>
  <c r="C305" i="14"/>
  <c r="C306" i="14"/>
  <c r="C307" i="14"/>
  <c r="C308" i="14"/>
  <c r="C309" i="14"/>
  <c r="C310" i="14"/>
  <c r="C311" i="14"/>
  <c r="C312" i="14"/>
  <c r="C313" i="14"/>
  <c r="C314" i="14"/>
  <c r="C315" i="14"/>
  <c r="C316" i="14"/>
  <c r="C317" i="14"/>
  <c r="C318" i="14"/>
  <c r="C319" i="14"/>
  <c r="C320" i="14"/>
  <c r="C321" i="14"/>
  <c r="C322" i="14"/>
  <c r="C323" i="14"/>
  <c r="C324" i="14"/>
  <c r="C325" i="14"/>
  <c r="C326" i="14"/>
  <c r="C327" i="14"/>
  <c r="C328" i="14"/>
  <c r="C329" i="14"/>
  <c r="C330" i="14"/>
  <c r="C331" i="14"/>
  <c r="C332" i="14"/>
  <c r="C333" i="14"/>
  <c r="C334" i="14"/>
  <c r="C335" i="14"/>
  <c r="C336" i="14"/>
  <c r="C337" i="14"/>
  <c r="C338" i="14"/>
  <c r="C339" i="14"/>
  <c r="C340" i="14"/>
  <c r="C341" i="14"/>
  <c r="C342" i="14"/>
  <c r="C343" i="14"/>
  <c r="C344" i="14"/>
  <c r="C345" i="14"/>
  <c r="C346" i="14"/>
  <c r="C347" i="14"/>
  <c r="C348" i="14"/>
  <c r="C349" i="14"/>
  <c r="C350" i="14"/>
  <c r="C351" i="14"/>
  <c r="C352" i="14"/>
  <c r="C353" i="14"/>
  <c r="C354" i="14"/>
  <c r="C355" i="14"/>
  <c r="C356" i="14"/>
  <c r="C357" i="14"/>
  <c r="C358" i="14"/>
  <c r="C359" i="14"/>
  <c r="C360" i="14"/>
  <c r="C361" i="14"/>
  <c r="C362" i="14"/>
  <c r="C363" i="14"/>
  <c r="C364" i="14"/>
  <c r="C365" i="14"/>
  <c r="C366" i="14"/>
  <c r="C367" i="14"/>
  <c r="C368" i="14"/>
  <c r="C369" i="14"/>
  <c r="C370" i="14"/>
  <c r="C371" i="14"/>
  <c r="C372" i="14"/>
  <c r="C373" i="14"/>
  <c r="C374" i="14"/>
  <c r="C375" i="14"/>
  <c r="C376" i="14"/>
  <c r="C377" i="14"/>
  <c r="C378" i="14"/>
  <c r="C379" i="14"/>
  <c r="C380" i="14"/>
  <c r="C381" i="14"/>
  <c r="C382" i="14"/>
  <c r="C383" i="14"/>
  <c r="C384" i="14"/>
  <c r="C385" i="14"/>
  <c r="C386" i="14"/>
  <c r="C387" i="14"/>
  <c r="C388" i="14"/>
  <c r="C389" i="14"/>
  <c r="C390" i="14"/>
  <c r="C391" i="14"/>
  <c r="C392" i="14"/>
  <c r="C393" i="14"/>
  <c r="C394" i="14"/>
  <c r="C395" i="14"/>
  <c r="C396" i="14"/>
  <c r="C397" i="14"/>
  <c r="C398" i="14"/>
  <c r="C399" i="14"/>
  <c r="C400" i="14"/>
  <c r="C401" i="14"/>
  <c r="C402" i="14"/>
  <c r="C403" i="14"/>
  <c r="C404" i="14"/>
  <c r="C405" i="14"/>
  <c r="C406" i="14"/>
  <c r="C407" i="14"/>
  <c r="C408" i="14"/>
  <c r="C409" i="14"/>
  <c r="C410" i="14"/>
  <c r="C411" i="14"/>
  <c r="C412" i="14"/>
  <c r="C413" i="14"/>
  <c r="C414" i="14"/>
  <c r="C415" i="14"/>
  <c r="C416" i="14"/>
  <c r="C417" i="14"/>
  <c r="C418" i="14"/>
  <c r="C419" i="14"/>
  <c r="C420" i="14"/>
  <c r="C421" i="14"/>
  <c r="C422" i="14"/>
  <c r="C423" i="14"/>
  <c r="C424" i="14"/>
  <c r="C425" i="14"/>
  <c r="C426" i="14"/>
  <c r="C427" i="14"/>
  <c r="C428" i="14"/>
  <c r="C429" i="14"/>
  <c r="C430" i="14"/>
  <c r="C431" i="14"/>
  <c r="C432" i="14"/>
  <c r="C433" i="14"/>
  <c r="C434" i="14"/>
  <c r="C435" i="14"/>
  <c r="C436" i="14"/>
  <c r="C437" i="14"/>
  <c r="C438" i="14"/>
  <c r="C439" i="14"/>
  <c r="C440" i="14"/>
  <c r="C441" i="14"/>
  <c r="C442" i="14"/>
  <c r="C443" i="14"/>
  <c r="C444" i="14"/>
  <c r="C445" i="14"/>
  <c r="C446" i="14"/>
  <c r="C447" i="14"/>
  <c r="C448" i="14"/>
  <c r="C449" i="14"/>
  <c r="C450" i="14"/>
  <c r="C451" i="14"/>
  <c r="C452" i="14"/>
  <c r="C453" i="14"/>
  <c r="C454" i="14"/>
  <c r="C455" i="14"/>
  <c r="C456" i="14"/>
  <c r="C457" i="14"/>
  <c r="C458" i="14"/>
  <c r="C459" i="14"/>
  <c r="C460" i="14"/>
  <c r="C461" i="14"/>
  <c r="C462" i="14"/>
  <c r="C463" i="14"/>
  <c r="C464" i="14"/>
  <c r="C465" i="14"/>
  <c r="C466" i="14"/>
  <c r="C467" i="14"/>
  <c r="C468" i="14"/>
  <c r="C469" i="14"/>
  <c r="C470" i="14"/>
  <c r="C471" i="14"/>
  <c r="C472" i="14"/>
  <c r="C473" i="14"/>
  <c r="C474" i="14"/>
  <c r="C475" i="14"/>
  <c r="C476" i="14"/>
  <c r="C477" i="14"/>
  <c r="C478" i="14"/>
  <c r="C479" i="14"/>
  <c r="C480" i="14"/>
  <c r="C481" i="14"/>
  <c r="C482" i="14"/>
  <c r="C483" i="14"/>
  <c r="C484" i="14"/>
  <c r="C485" i="14"/>
  <c r="C486" i="14"/>
  <c r="C487" i="14"/>
  <c r="C488" i="14"/>
  <c r="C489" i="14"/>
  <c r="C490" i="14"/>
  <c r="C491" i="14"/>
  <c r="C492" i="14"/>
  <c r="C493" i="14"/>
  <c r="C494" i="14"/>
  <c r="C495" i="14"/>
  <c r="C496" i="14"/>
  <c r="C497" i="14"/>
  <c r="C498" i="14"/>
  <c r="C499" i="14"/>
  <c r="C500" i="14"/>
  <c r="C501" i="14"/>
  <c r="C502" i="14"/>
  <c r="C503" i="14"/>
  <c r="C504" i="14"/>
  <c r="C505" i="14"/>
  <c r="C506" i="14"/>
  <c r="C507" i="14"/>
  <c r="C508" i="14"/>
  <c r="C509" i="14"/>
  <c r="C510" i="14"/>
  <c r="C511" i="14"/>
  <c r="C512" i="14"/>
  <c r="C513" i="14"/>
  <c r="C514" i="14"/>
  <c r="C515" i="14"/>
  <c r="C516" i="14"/>
  <c r="C517" i="14"/>
  <c r="C518" i="14"/>
  <c r="C519" i="14"/>
  <c r="C520" i="14"/>
  <c r="C521" i="14"/>
  <c r="C522" i="14"/>
  <c r="C523" i="14"/>
  <c r="C524" i="14"/>
  <c r="C525" i="14"/>
  <c r="C526" i="14"/>
  <c r="C527" i="14"/>
  <c r="C528" i="14"/>
  <c r="C529" i="14"/>
  <c r="C530" i="14"/>
  <c r="C531" i="14"/>
  <c r="C532" i="14"/>
  <c r="C533" i="14"/>
  <c r="C534" i="14"/>
  <c r="C535" i="14"/>
  <c r="C536" i="14"/>
  <c r="C537" i="14"/>
  <c r="C538" i="14"/>
  <c r="C539" i="14"/>
  <c r="C540" i="14"/>
  <c r="C541" i="14"/>
  <c r="C542" i="14"/>
  <c r="C543" i="14"/>
  <c r="C544" i="14"/>
  <c r="C545" i="14"/>
  <c r="C546" i="14"/>
  <c r="C547" i="14"/>
  <c r="C548" i="14"/>
  <c r="C549" i="14"/>
  <c r="C550" i="14"/>
  <c r="C551" i="14"/>
  <c r="C552" i="14"/>
  <c r="C553" i="14"/>
  <c r="C554" i="14"/>
  <c r="C555" i="14"/>
  <c r="C556" i="14"/>
  <c r="C557" i="14"/>
  <c r="C558" i="14"/>
  <c r="C559" i="14"/>
  <c r="C560" i="14"/>
  <c r="C561" i="14"/>
  <c r="C562" i="14"/>
  <c r="C563" i="14"/>
  <c r="C564" i="14"/>
  <c r="C565" i="14"/>
  <c r="C566" i="14"/>
  <c r="C567" i="14"/>
  <c r="C568" i="14"/>
  <c r="C569" i="14"/>
  <c r="C570" i="14"/>
  <c r="C571" i="14"/>
  <c r="C572" i="14"/>
  <c r="C573" i="14"/>
  <c r="C574" i="14"/>
  <c r="C575" i="14"/>
  <c r="C576" i="14"/>
  <c r="C577" i="14"/>
  <c r="C578" i="14"/>
  <c r="C579" i="14"/>
  <c r="C580" i="14"/>
  <c r="C581" i="14"/>
  <c r="C582" i="14"/>
  <c r="C583" i="14"/>
  <c r="C584" i="14"/>
  <c r="C585" i="14"/>
  <c r="C586" i="14"/>
  <c r="C587" i="14"/>
  <c r="C588" i="14"/>
  <c r="C589" i="14"/>
  <c r="C590" i="14"/>
  <c r="C591" i="14"/>
  <c r="C592" i="14"/>
  <c r="C593" i="14"/>
  <c r="C594" i="14"/>
  <c r="C595" i="14"/>
  <c r="C596" i="14"/>
  <c r="C597" i="14"/>
  <c r="C598" i="14"/>
  <c r="C599" i="14"/>
  <c r="C600" i="14"/>
  <c r="C601" i="14"/>
  <c r="C602" i="14"/>
  <c r="C603" i="14"/>
  <c r="C604" i="14"/>
  <c r="C605" i="14"/>
  <c r="C606" i="14"/>
  <c r="C607" i="14"/>
  <c r="C608" i="14"/>
  <c r="C609" i="14"/>
  <c r="C610" i="14"/>
  <c r="C611" i="14"/>
  <c r="C612" i="14"/>
  <c r="C613" i="14"/>
  <c r="C614" i="14"/>
  <c r="C615" i="14"/>
  <c r="C616" i="14"/>
  <c r="C617" i="14"/>
  <c r="C618" i="14"/>
  <c r="C619" i="14"/>
  <c r="C620" i="14"/>
  <c r="C621" i="14"/>
  <c r="C622" i="14"/>
  <c r="C623" i="14"/>
  <c r="C624" i="14"/>
  <c r="C625" i="14"/>
  <c r="C626" i="14"/>
  <c r="C627" i="14"/>
  <c r="C628" i="14"/>
  <c r="C629" i="14"/>
  <c r="C630" i="14"/>
  <c r="C631" i="14"/>
  <c r="C632" i="14"/>
  <c r="C633" i="14"/>
  <c r="C634" i="14"/>
  <c r="C635" i="14"/>
  <c r="C636" i="14"/>
  <c r="C637" i="14"/>
  <c r="C638" i="14"/>
  <c r="C639" i="14"/>
  <c r="C640" i="14"/>
  <c r="C641" i="14"/>
  <c r="C642" i="14"/>
  <c r="C643" i="14"/>
  <c r="C644" i="14"/>
  <c r="C645" i="14"/>
  <c r="C646" i="14"/>
  <c r="C647" i="14"/>
  <c r="C648" i="14"/>
  <c r="C649" i="14"/>
  <c r="C650" i="14"/>
  <c r="C651" i="14"/>
  <c r="C652" i="14"/>
  <c r="C653" i="14"/>
  <c r="C654" i="14"/>
  <c r="C655" i="14"/>
  <c r="C656" i="14"/>
  <c r="C657" i="14"/>
  <c r="C658" i="14"/>
  <c r="C659" i="14"/>
  <c r="C660" i="14"/>
  <c r="C661" i="14"/>
  <c r="C662" i="14"/>
  <c r="C663" i="14"/>
  <c r="C664" i="14"/>
  <c r="C665" i="14"/>
  <c r="C666" i="14"/>
  <c r="C667" i="14"/>
  <c r="C668" i="14"/>
  <c r="C669" i="14"/>
  <c r="C670" i="14"/>
  <c r="C671" i="14"/>
  <c r="C672" i="14"/>
  <c r="C673" i="14"/>
  <c r="C674" i="14"/>
  <c r="C675" i="14"/>
  <c r="C676" i="14"/>
  <c r="C677" i="14"/>
  <c r="C678" i="14"/>
  <c r="C679" i="14"/>
  <c r="C680" i="14"/>
  <c r="C681" i="14"/>
  <c r="C682" i="14"/>
  <c r="C683" i="14"/>
  <c r="C684" i="14"/>
  <c r="C685" i="14"/>
  <c r="C686" i="14"/>
  <c r="C687" i="14"/>
  <c r="C688" i="14"/>
  <c r="C689" i="14"/>
  <c r="C690" i="14"/>
  <c r="C691" i="14"/>
  <c r="C692" i="14"/>
  <c r="C693" i="14"/>
  <c r="C694" i="14"/>
  <c r="C695" i="14"/>
  <c r="C696" i="14"/>
  <c r="C697" i="14"/>
  <c r="C698" i="14"/>
  <c r="C699" i="14"/>
  <c r="C700" i="14"/>
  <c r="C701" i="14"/>
  <c r="C702" i="14"/>
  <c r="C703" i="14"/>
  <c r="C704" i="14"/>
  <c r="C705" i="14"/>
  <c r="C706" i="14"/>
  <c r="C707" i="14"/>
  <c r="C708" i="14"/>
  <c r="C709" i="14"/>
  <c r="C710" i="14"/>
  <c r="C711" i="14"/>
  <c r="C712" i="14"/>
  <c r="C713" i="14"/>
  <c r="C714" i="14"/>
  <c r="C715" i="14"/>
  <c r="C716" i="14"/>
  <c r="C717" i="14"/>
  <c r="C718" i="14"/>
  <c r="C719" i="14"/>
  <c r="C720" i="14"/>
  <c r="C721" i="14"/>
  <c r="C722" i="14"/>
  <c r="C723" i="14"/>
  <c r="C724" i="14"/>
  <c r="C725" i="14"/>
  <c r="C726" i="14"/>
  <c r="C727" i="14"/>
  <c r="C728" i="14"/>
  <c r="C729" i="14"/>
  <c r="C730" i="14"/>
  <c r="C731" i="14"/>
  <c r="C732" i="14"/>
  <c r="C733" i="14"/>
  <c r="C734" i="14"/>
  <c r="C735" i="14"/>
  <c r="C736" i="14"/>
  <c r="C737" i="14"/>
  <c r="C738" i="14"/>
  <c r="C739" i="14"/>
  <c r="C740" i="14"/>
  <c r="C741" i="14"/>
  <c r="C742" i="14"/>
  <c r="C743" i="14"/>
  <c r="C744" i="14"/>
  <c r="C745" i="14"/>
  <c r="C746" i="14"/>
  <c r="C747" i="14"/>
  <c r="C748" i="14"/>
  <c r="C749" i="14"/>
  <c r="C750" i="14"/>
  <c r="C751" i="14"/>
  <c r="C752" i="14"/>
  <c r="C753" i="14"/>
  <c r="C754" i="14"/>
  <c r="C755" i="14"/>
  <c r="C756" i="14"/>
  <c r="C757" i="14"/>
  <c r="C758" i="14"/>
  <c r="C759" i="14"/>
  <c r="C760" i="14"/>
  <c r="C761" i="14"/>
  <c r="C762" i="14"/>
  <c r="C763" i="14"/>
  <c r="C764" i="14"/>
  <c r="C765" i="14"/>
  <c r="C766" i="14"/>
  <c r="C767" i="14"/>
  <c r="C768" i="14"/>
  <c r="C769" i="14"/>
  <c r="C770" i="14"/>
  <c r="C771" i="14"/>
  <c r="C772" i="14"/>
  <c r="C773" i="14"/>
  <c r="C774" i="14"/>
  <c r="C775" i="14"/>
  <c r="C776" i="14"/>
  <c r="C777" i="14"/>
  <c r="C778" i="14"/>
  <c r="C779" i="14"/>
  <c r="C780" i="14"/>
  <c r="C781" i="14"/>
  <c r="C782" i="14"/>
  <c r="C783" i="14"/>
  <c r="C784" i="14"/>
  <c r="C785" i="14"/>
  <c r="C786" i="14"/>
  <c r="C787" i="14"/>
  <c r="C788" i="14"/>
  <c r="C789" i="14"/>
  <c r="C790" i="14"/>
  <c r="C791" i="14"/>
  <c r="C792" i="14"/>
  <c r="C793" i="14"/>
  <c r="C794" i="14"/>
  <c r="C795" i="14"/>
  <c r="C796" i="14"/>
  <c r="C797" i="14"/>
  <c r="C798" i="14"/>
  <c r="C799" i="14"/>
  <c r="C800" i="14"/>
  <c r="C801" i="14"/>
  <c r="C802" i="14"/>
  <c r="C803" i="14"/>
  <c r="C804" i="14"/>
  <c r="C805" i="14"/>
  <c r="C806" i="14"/>
  <c r="C807" i="14"/>
  <c r="C808" i="14"/>
  <c r="C809" i="14"/>
  <c r="C810" i="14"/>
  <c r="C811" i="14"/>
  <c r="C812" i="14"/>
  <c r="C813" i="14"/>
  <c r="C814" i="14"/>
  <c r="C815" i="14"/>
  <c r="C816" i="14"/>
  <c r="C817" i="14"/>
  <c r="C818" i="14"/>
  <c r="C819" i="14"/>
  <c r="C820" i="14"/>
  <c r="C821" i="14"/>
  <c r="C822" i="14"/>
  <c r="C823" i="14"/>
  <c r="C824" i="14"/>
  <c r="C825" i="14"/>
  <c r="C826" i="14"/>
  <c r="C827" i="14"/>
  <c r="C828" i="14"/>
  <c r="C829" i="14"/>
  <c r="C830" i="14"/>
  <c r="C831" i="14"/>
  <c r="C832" i="14"/>
  <c r="C833" i="14"/>
  <c r="C834" i="14"/>
  <c r="C835" i="14"/>
  <c r="C836" i="14"/>
  <c r="C837" i="14"/>
  <c r="C838" i="14"/>
  <c r="C839" i="14"/>
  <c r="C840" i="14"/>
  <c r="C841" i="14"/>
  <c r="C842" i="14"/>
  <c r="C843" i="14"/>
  <c r="C844" i="14"/>
  <c r="C845" i="14"/>
  <c r="C846" i="14"/>
  <c r="C847" i="14"/>
  <c r="C848" i="14"/>
  <c r="C849" i="14"/>
  <c r="C850" i="14"/>
  <c r="C851" i="14"/>
  <c r="C852" i="14"/>
  <c r="C853" i="14"/>
  <c r="C854" i="14"/>
  <c r="C855" i="14"/>
  <c r="C856" i="14"/>
  <c r="C857" i="14"/>
  <c r="C858" i="14"/>
  <c r="C859" i="14"/>
  <c r="C860" i="14"/>
  <c r="C861" i="14"/>
  <c r="C862" i="14"/>
  <c r="C863" i="14"/>
  <c r="C864" i="14"/>
  <c r="C865" i="14"/>
  <c r="C866" i="14"/>
  <c r="C867" i="14"/>
  <c r="C868" i="14"/>
  <c r="C869" i="14"/>
  <c r="C870" i="14"/>
  <c r="C871" i="14"/>
  <c r="C872" i="14"/>
  <c r="C873" i="14"/>
  <c r="C874" i="14"/>
  <c r="C875" i="14"/>
  <c r="C876" i="14"/>
  <c r="C877" i="14"/>
  <c r="C878" i="14"/>
  <c r="C879" i="14"/>
  <c r="C880" i="14"/>
  <c r="C881" i="14"/>
  <c r="C882" i="14"/>
  <c r="C883" i="14"/>
  <c r="C884" i="14"/>
  <c r="C885" i="14"/>
  <c r="C886" i="14"/>
  <c r="C887" i="14"/>
  <c r="C888" i="14"/>
  <c r="C889" i="14"/>
  <c r="C890" i="14"/>
  <c r="C891" i="14"/>
  <c r="C892" i="14"/>
  <c r="C893" i="14"/>
  <c r="C894" i="14"/>
  <c r="C895" i="14"/>
  <c r="C896" i="14"/>
  <c r="C897" i="14"/>
  <c r="C898" i="14"/>
  <c r="C899" i="14"/>
  <c r="C900" i="14"/>
  <c r="C901" i="14"/>
  <c r="C902" i="14"/>
  <c r="C903" i="14"/>
  <c r="C904" i="14"/>
  <c r="C905" i="14"/>
  <c r="C906" i="14"/>
  <c r="C907" i="14"/>
  <c r="C908" i="14"/>
  <c r="C909" i="14"/>
  <c r="C910" i="14"/>
  <c r="C911" i="14"/>
  <c r="C912" i="14"/>
  <c r="C913" i="14"/>
  <c r="C914" i="14"/>
  <c r="C915" i="14"/>
  <c r="C916" i="14"/>
  <c r="C917" i="14"/>
  <c r="C918" i="14"/>
  <c r="C919" i="14"/>
  <c r="C920" i="14"/>
  <c r="C921" i="14"/>
  <c r="C922" i="14"/>
  <c r="C923" i="14"/>
  <c r="C924" i="14"/>
  <c r="C925" i="14"/>
  <c r="C926" i="14"/>
  <c r="C927" i="14"/>
  <c r="C928" i="14"/>
  <c r="C929" i="14"/>
  <c r="C930" i="14"/>
  <c r="C931" i="14"/>
  <c r="C932" i="14"/>
  <c r="C933" i="14"/>
  <c r="C934" i="14"/>
  <c r="C935" i="14"/>
  <c r="C936" i="14"/>
  <c r="C937" i="14"/>
  <c r="C938" i="14"/>
  <c r="C939" i="14"/>
  <c r="C940" i="14"/>
  <c r="C941" i="14"/>
  <c r="C942" i="14"/>
  <c r="C943" i="14"/>
  <c r="C944" i="14"/>
  <c r="C945" i="14"/>
  <c r="C946" i="14"/>
  <c r="C947" i="14"/>
  <c r="C948" i="14"/>
  <c r="C949" i="14"/>
  <c r="C950" i="14"/>
  <c r="C951" i="14"/>
  <c r="C952" i="14"/>
  <c r="C953" i="14"/>
  <c r="C954" i="14"/>
  <c r="C955" i="14"/>
  <c r="C956" i="14"/>
  <c r="C957" i="14"/>
  <c r="C958" i="14"/>
  <c r="C959" i="14"/>
  <c r="C960" i="14"/>
  <c r="C961" i="14"/>
  <c r="C962" i="14"/>
  <c r="C963" i="14"/>
  <c r="C964" i="14"/>
  <c r="C965" i="14"/>
  <c r="C966" i="14"/>
  <c r="C967" i="14"/>
  <c r="C968" i="14"/>
  <c r="C969" i="14"/>
  <c r="C970" i="14"/>
  <c r="C971" i="14"/>
  <c r="C972" i="14"/>
  <c r="C973" i="14"/>
  <c r="C974" i="14"/>
  <c r="C975" i="14"/>
  <c r="C976" i="14"/>
  <c r="C977" i="14"/>
  <c r="C978" i="14"/>
  <c r="C979" i="14"/>
  <c r="C980" i="14"/>
  <c r="C981" i="14"/>
  <c r="C982" i="14"/>
  <c r="C983" i="14"/>
  <c r="C984" i="14"/>
  <c r="C985" i="14"/>
  <c r="C986" i="14"/>
  <c r="C987" i="14"/>
  <c r="C988" i="14"/>
  <c r="C989" i="14"/>
  <c r="C990" i="14"/>
  <c r="C991" i="14"/>
  <c r="C992" i="14"/>
  <c r="C993" i="14"/>
  <c r="C994" i="14"/>
  <c r="C995" i="14"/>
  <c r="C996" i="14"/>
  <c r="C997" i="14"/>
  <c r="C998" i="14"/>
  <c r="C999" i="14"/>
  <c r="C1000" i="14"/>
  <c r="C1001" i="14"/>
  <c r="C1002" i="14"/>
  <c r="C1003" i="14"/>
  <c r="C1004" i="14"/>
  <c r="C1005" i="14"/>
  <c r="C1006" i="14"/>
  <c r="C1007" i="14"/>
  <c r="C1008" i="14"/>
  <c r="C1009" i="14"/>
  <c r="C1010" i="14"/>
  <c r="C1011" i="14"/>
  <c r="C1012" i="14"/>
  <c r="C1013" i="14"/>
  <c r="C1014" i="14"/>
  <c r="C1015" i="14"/>
  <c r="C1016" i="14"/>
  <c r="C1017" i="14"/>
  <c r="C1018" i="14"/>
  <c r="C1019" i="14"/>
  <c r="C1020" i="14"/>
  <c r="C1021" i="14"/>
  <c r="C1022" i="14"/>
  <c r="C1023" i="14"/>
  <c r="C1024" i="14"/>
  <c r="C1025" i="14"/>
  <c r="C1026" i="14"/>
  <c r="C1027" i="14"/>
  <c r="C1028" i="14"/>
  <c r="C1029" i="14"/>
  <c r="C1030" i="14"/>
  <c r="C1031" i="14"/>
  <c r="C1032" i="14"/>
  <c r="C1033" i="14"/>
  <c r="C1034" i="14"/>
  <c r="C1035" i="14"/>
  <c r="C1036" i="14"/>
  <c r="C1037" i="14"/>
  <c r="C1038" i="14"/>
  <c r="C1039" i="14"/>
  <c r="C1040" i="14"/>
  <c r="C1041" i="14"/>
  <c r="C1042" i="14"/>
  <c r="C1043" i="14"/>
  <c r="C1044" i="14"/>
  <c r="C1045" i="14"/>
  <c r="C1046" i="14"/>
  <c r="C1047" i="14"/>
  <c r="C1048" i="14"/>
  <c r="C1049" i="14"/>
  <c r="C1050" i="14"/>
  <c r="C1051" i="14"/>
  <c r="C1052" i="14"/>
  <c r="C1053" i="14"/>
  <c r="C1054" i="14"/>
  <c r="C1055" i="14"/>
  <c r="C1056" i="14"/>
  <c r="C1057" i="14"/>
  <c r="C1058" i="14"/>
  <c r="C1059" i="14"/>
  <c r="C1060" i="14"/>
  <c r="C1061" i="14"/>
  <c r="C1062" i="14"/>
  <c r="C1063" i="14"/>
  <c r="C1064" i="14"/>
  <c r="C1065" i="14"/>
  <c r="C1066" i="14"/>
  <c r="C1067" i="14"/>
  <c r="C1068" i="14"/>
  <c r="C1069" i="14"/>
  <c r="C1070" i="14"/>
  <c r="C1071" i="14"/>
  <c r="C1072" i="14"/>
  <c r="C1073" i="14"/>
  <c r="C1074" i="14"/>
  <c r="C1075" i="14"/>
  <c r="C1076" i="14"/>
  <c r="C1077" i="14"/>
  <c r="C1078" i="14"/>
  <c r="C1079" i="14"/>
  <c r="C1080" i="14"/>
  <c r="C1081" i="14"/>
  <c r="C1082" i="14"/>
  <c r="C1083" i="14"/>
  <c r="C1084" i="14"/>
  <c r="C1085" i="14"/>
  <c r="C1086" i="14"/>
  <c r="C1087" i="14"/>
  <c r="C1088" i="14"/>
  <c r="C1089" i="14"/>
  <c r="C1090" i="14"/>
  <c r="C1091" i="14"/>
  <c r="C1092" i="14"/>
  <c r="C1093" i="14"/>
  <c r="C1094" i="14"/>
  <c r="C1095" i="14"/>
  <c r="C1096" i="14"/>
  <c r="C1097" i="14"/>
  <c r="C1098" i="14"/>
  <c r="C1099" i="14"/>
  <c r="C1100" i="14"/>
  <c r="C1101" i="14"/>
  <c r="C1102" i="14"/>
  <c r="C1103" i="14"/>
  <c r="C1104" i="14"/>
  <c r="C1105" i="14"/>
  <c r="C1106" i="14"/>
  <c r="C1107" i="14"/>
  <c r="C1108" i="14"/>
  <c r="C1109" i="14"/>
  <c r="C1110" i="14"/>
  <c r="C1111" i="14"/>
  <c r="C1112" i="14"/>
  <c r="C1113" i="14"/>
  <c r="C1114" i="14"/>
  <c r="C1115" i="14"/>
  <c r="C1116" i="14"/>
  <c r="C1117" i="14"/>
  <c r="C1118" i="14"/>
  <c r="C1119" i="14"/>
  <c r="C1120" i="14"/>
  <c r="C1121" i="14"/>
  <c r="C1122" i="14"/>
  <c r="C1123" i="14"/>
  <c r="C1124" i="14"/>
  <c r="C1125" i="14"/>
  <c r="C1126" i="14"/>
  <c r="C1127" i="14"/>
  <c r="C1128" i="14"/>
  <c r="C1129" i="14"/>
  <c r="C1130" i="14"/>
  <c r="C1131" i="14"/>
  <c r="C1132" i="14"/>
  <c r="C1133" i="14"/>
  <c r="C1134" i="14"/>
  <c r="C1135" i="14"/>
  <c r="C1136" i="14"/>
  <c r="C1137" i="14"/>
  <c r="C1138" i="14"/>
  <c r="C1139" i="14"/>
  <c r="C1140" i="14"/>
  <c r="C1141" i="14"/>
  <c r="C1142" i="14"/>
  <c r="C1143" i="14"/>
  <c r="C1144" i="14"/>
  <c r="C1145" i="14"/>
  <c r="C1146" i="14"/>
  <c r="C1147" i="14"/>
  <c r="C1148" i="14"/>
  <c r="C1149" i="14"/>
  <c r="C1150" i="14"/>
  <c r="C1151" i="14"/>
  <c r="C1152" i="14"/>
  <c r="C1153" i="14"/>
  <c r="C1154" i="14"/>
  <c r="C1155" i="14"/>
  <c r="C1156" i="14"/>
  <c r="C1157" i="14"/>
  <c r="C1158" i="14"/>
  <c r="C1159" i="14"/>
  <c r="C1160" i="14"/>
  <c r="C1161" i="14"/>
  <c r="C1162" i="14"/>
  <c r="C1163" i="14"/>
  <c r="C1164" i="14"/>
  <c r="C1165" i="14"/>
  <c r="C1166" i="14"/>
  <c r="C1167" i="14"/>
  <c r="C1168" i="14"/>
  <c r="C1169" i="14"/>
  <c r="C1170" i="14"/>
  <c r="C1171" i="14"/>
  <c r="C1172" i="14"/>
  <c r="C1173" i="14"/>
  <c r="C1174" i="14"/>
  <c r="C1175" i="14"/>
  <c r="C1176" i="14"/>
  <c r="C1177" i="14"/>
  <c r="C1178" i="14"/>
  <c r="C1179" i="14"/>
  <c r="C1180" i="14"/>
  <c r="C1181" i="14"/>
  <c r="C1182" i="14"/>
  <c r="C1183" i="14"/>
  <c r="C1184" i="14"/>
  <c r="C1185" i="14"/>
  <c r="C1186" i="14"/>
  <c r="C1187" i="14"/>
  <c r="C1188" i="14"/>
  <c r="C1189" i="14"/>
  <c r="C1190" i="14"/>
  <c r="C1191" i="14"/>
  <c r="C1192" i="14"/>
  <c r="C1193" i="14"/>
  <c r="C1194" i="14"/>
  <c r="C1195" i="14"/>
  <c r="C1196" i="14"/>
  <c r="C1197" i="14"/>
  <c r="C1198" i="14"/>
  <c r="C1199" i="14"/>
  <c r="C1200" i="14"/>
  <c r="C1201" i="14"/>
  <c r="C1202" i="14"/>
  <c r="C1203" i="14"/>
  <c r="C1204" i="14"/>
  <c r="C1205" i="14"/>
  <c r="C1206" i="14"/>
  <c r="C1207" i="14"/>
  <c r="C1208" i="14"/>
  <c r="C1209" i="14"/>
  <c r="C1210" i="14"/>
  <c r="C1211" i="14"/>
  <c r="C1212" i="14"/>
  <c r="C1213" i="14"/>
  <c r="C1214" i="14"/>
  <c r="C1215" i="14"/>
  <c r="C1216" i="14"/>
  <c r="C1217" i="14"/>
  <c r="C1218" i="14"/>
  <c r="C1219" i="14"/>
  <c r="C1220" i="14"/>
  <c r="C1221" i="14"/>
  <c r="C1222" i="14"/>
  <c r="C1223" i="14"/>
  <c r="C1224" i="14"/>
  <c r="C1225" i="14"/>
  <c r="C1226" i="14"/>
  <c r="C1227" i="14"/>
  <c r="C1228" i="14"/>
  <c r="C1229" i="14"/>
  <c r="C1230" i="14"/>
  <c r="C1231" i="14"/>
  <c r="C1232" i="14"/>
  <c r="C1233" i="14"/>
  <c r="C1234" i="14"/>
  <c r="C1235" i="14"/>
  <c r="C1236" i="14"/>
  <c r="C1237" i="14"/>
  <c r="C1238" i="14"/>
  <c r="C1239" i="14"/>
  <c r="C1240" i="14"/>
  <c r="C1241" i="14"/>
  <c r="C1242" i="14"/>
  <c r="C1243" i="14"/>
  <c r="C1244" i="14"/>
  <c r="C1245" i="14"/>
  <c r="C1246" i="14"/>
  <c r="C1247" i="14"/>
  <c r="C1248" i="14"/>
  <c r="C1249" i="14"/>
  <c r="C1250" i="14"/>
  <c r="C1251" i="14"/>
  <c r="C1252" i="14"/>
  <c r="C1253" i="14"/>
  <c r="C1254" i="14"/>
  <c r="C1255" i="14"/>
  <c r="C1256" i="14"/>
  <c r="C1257" i="14"/>
  <c r="C1258" i="14"/>
  <c r="C1259" i="14"/>
  <c r="C1260" i="14"/>
  <c r="C1261" i="14"/>
  <c r="C1262" i="14"/>
  <c r="C1263" i="14"/>
  <c r="C1264" i="14"/>
  <c r="C1265" i="14"/>
  <c r="C1266" i="14"/>
  <c r="C1267" i="14"/>
  <c r="C1268" i="14"/>
  <c r="C1269" i="14"/>
  <c r="C1270" i="14"/>
  <c r="C1271" i="14"/>
  <c r="C1272" i="14"/>
  <c r="C1273" i="14"/>
  <c r="C1274" i="14"/>
  <c r="C1275" i="14"/>
  <c r="C1276" i="14"/>
  <c r="C1277" i="14"/>
  <c r="C1278" i="14"/>
  <c r="C1279" i="14"/>
  <c r="C1280" i="14"/>
  <c r="C1281" i="14"/>
  <c r="C1282" i="14"/>
  <c r="C1283" i="14"/>
  <c r="C1284" i="14"/>
  <c r="C1285" i="14"/>
  <c r="C1286" i="14"/>
  <c r="C1287" i="14"/>
  <c r="C1288" i="14"/>
  <c r="C1289" i="14"/>
  <c r="C1290" i="14"/>
  <c r="C1291" i="14"/>
  <c r="C1292" i="14"/>
  <c r="C1293" i="14"/>
  <c r="C1294" i="14"/>
  <c r="C1295" i="14"/>
  <c r="C1296" i="14"/>
  <c r="C1297" i="14"/>
  <c r="C1298" i="14"/>
  <c r="C1299" i="14"/>
  <c r="C1300" i="14"/>
  <c r="C1301" i="14"/>
  <c r="C1302" i="14"/>
  <c r="C1303" i="14"/>
  <c r="C1304" i="14"/>
  <c r="C1305" i="14"/>
  <c r="C1306" i="14"/>
  <c r="C1307" i="14"/>
  <c r="C1308" i="14"/>
  <c r="C1309" i="14"/>
  <c r="C1310" i="14"/>
  <c r="C1311" i="14"/>
  <c r="C1312" i="14"/>
  <c r="C1313" i="14"/>
  <c r="C1314" i="14"/>
  <c r="C1315" i="14"/>
  <c r="C1316" i="14"/>
  <c r="C1317" i="14"/>
  <c r="C1318" i="14"/>
  <c r="C1319" i="14"/>
  <c r="C1320" i="14"/>
  <c r="C1321" i="14"/>
  <c r="C1322" i="14"/>
  <c r="C1323" i="14"/>
  <c r="C1324" i="14"/>
  <c r="C1325" i="14"/>
  <c r="C1326" i="14"/>
  <c r="C1327" i="14"/>
  <c r="C1328" i="14"/>
  <c r="C1329" i="14"/>
  <c r="C1330" i="14"/>
  <c r="C1331" i="14"/>
  <c r="C1332" i="14"/>
  <c r="C1333" i="14"/>
  <c r="C1334" i="14"/>
  <c r="C1335" i="14"/>
  <c r="C1336" i="14"/>
  <c r="C1337" i="14"/>
  <c r="C1338" i="14"/>
  <c r="C1339" i="14"/>
  <c r="C1340" i="14"/>
  <c r="C1341" i="14"/>
  <c r="C1342" i="14"/>
  <c r="C1343" i="14"/>
  <c r="C1344" i="14"/>
  <c r="C1345" i="14"/>
  <c r="C1346" i="14"/>
  <c r="C1347" i="14"/>
  <c r="C1348" i="14"/>
  <c r="C1349" i="14"/>
  <c r="C1350" i="14"/>
  <c r="C1351" i="14"/>
  <c r="C1352" i="14"/>
  <c r="C1353" i="14"/>
  <c r="C1354" i="14"/>
  <c r="D2" i="14"/>
  <c r="D3" i="14"/>
  <c r="D4" i="14"/>
  <c r="D5" i="14"/>
  <c r="D6" i="14"/>
  <c r="D7" i="14"/>
  <c r="D8" i="14"/>
  <c r="D9" i="14"/>
  <c r="D10" i="14"/>
  <c r="D11" i="14"/>
  <c r="D12" i="14"/>
  <c r="D13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D38" i="14"/>
  <c r="D39" i="14"/>
  <c r="D40" i="14"/>
  <c r="D41" i="14"/>
  <c r="D42" i="14"/>
  <c r="D43" i="14"/>
  <c r="D44" i="14"/>
  <c r="D45" i="14"/>
  <c r="D46" i="14"/>
  <c r="D47" i="14"/>
  <c r="D48" i="14"/>
  <c r="D49" i="14"/>
  <c r="D50" i="14"/>
  <c r="D51" i="14"/>
  <c r="D52" i="14"/>
  <c r="D53" i="14"/>
  <c r="D54" i="14"/>
  <c r="D55" i="14"/>
  <c r="D56" i="14"/>
  <c r="D57" i="14"/>
  <c r="D58" i="14"/>
  <c r="D59" i="14"/>
  <c r="D60" i="14"/>
  <c r="D61" i="14"/>
  <c r="D62" i="14"/>
  <c r="D63" i="14"/>
  <c r="D64" i="14"/>
  <c r="D65" i="14"/>
  <c r="D66" i="14"/>
  <c r="D67" i="14"/>
  <c r="D68" i="14"/>
  <c r="D69" i="14"/>
  <c r="D70" i="14"/>
  <c r="D71" i="14"/>
  <c r="D72" i="14"/>
  <c r="D73" i="14"/>
  <c r="D74" i="14"/>
  <c r="D75" i="14"/>
  <c r="D76" i="14"/>
  <c r="D77" i="14"/>
  <c r="D78" i="14"/>
  <c r="D79" i="14"/>
  <c r="D80" i="14"/>
  <c r="D81" i="14"/>
  <c r="D82" i="14"/>
  <c r="D83" i="14"/>
  <c r="D84" i="14"/>
  <c r="D85" i="14"/>
  <c r="D86" i="14"/>
  <c r="D87" i="14"/>
  <c r="D88" i="14"/>
  <c r="D89" i="14"/>
  <c r="D90" i="14"/>
  <c r="D91" i="14"/>
  <c r="D92" i="14"/>
  <c r="D93" i="14"/>
  <c r="D94" i="14"/>
  <c r="D95" i="14"/>
  <c r="D96" i="14"/>
  <c r="D97" i="14"/>
  <c r="D98" i="14"/>
  <c r="D99" i="14"/>
  <c r="D100" i="14"/>
  <c r="D101" i="14"/>
  <c r="D102" i="14"/>
  <c r="D103" i="14"/>
  <c r="D104" i="14"/>
  <c r="D105" i="14"/>
  <c r="D106" i="14"/>
  <c r="D107" i="14"/>
  <c r="D108" i="14"/>
  <c r="D109" i="14"/>
  <c r="D110" i="14"/>
  <c r="D111" i="14"/>
  <c r="D112" i="14"/>
  <c r="D113" i="14"/>
  <c r="D114" i="14"/>
  <c r="D115" i="14"/>
  <c r="D116" i="14"/>
  <c r="D117" i="14"/>
  <c r="D118" i="14"/>
  <c r="D119" i="14"/>
  <c r="D120" i="14"/>
  <c r="D121" i="14"/>
  <c r="D122" i="14"/>
  <c r="D123" i="14"/>
  <c r="D124" i="14"/>
  <c r="D125" i="14"/>
  <c r="D126" i="14"/>
  <c r="D127" i="14"/>
  <c r="D128" i="14"/>
  <c r="D129" i="14"/>
  <c r="D130" i="14"/>
  <c r="D131" i="14"/>
  <c r="D132" i="14"/>
  <c r="D133" i="14"/>
  <c r="D134" i="14"/>
  <c r="D135" i="14"/>
  <c r="D136" i="14"/>
  <c r="D137" i="14"/>
  <c r="D138" i="14"/>
  <c r="D139" i="14"/>
  <c r="D140" i="14"/>
  <c r="D141" i="14"/>
  <c r="D142" i="14"/>
  <c r="D143" i="14"/>
  <c r="D144" i="14"/>
  <c r="D145" i="14"/>
  <c r="D146" i="14"/>
  <c r="D147" i="14"/>
  <c r="D148" i="14"/>
  <c r="D149" i="14"/>
  <c r="D150" i="14"/>
  <c r="D151" i="14"/>
  <c r="D152" i="14"/>
  <c r="D153" i="14"/>
  <c r="D154" i="14"/>
  <c r="D155" i="14"/>
  <c r="D156" i="14"/>
  <c r="D157" i="14"/>
  <c r="D158" i="14"/>
  <c r="D159" i="14"/>
  <c r="D160" i="14"/>
  <c r="D161" i="14"/>
  <c r="D162" i="14"/>
  <c r="D163" i="14"/>
  <c r="D164" i="14"/>
  <c r="D165" i="14"/>
  <c r="D166" i="14"/>
  <c r="D167" i="14"/>
  <c r="D168" i="14"/>
  <c r="D169" i="14"/>
  <c r="D170" i="14"/>
  <c r="D171" i="14"/>
  <c r="D172" i="14"/>
  <c r="D173" i="14"/>
  <c r="D174" i="14"/>
  <c r="D175" i="14"/>
  <c r="D176" i="14"/>
  <c r="D177" i="14"/>
  <c r="D178" i="14"/>
  <c r="D179" i="14"/>
  <c r="D180" i="14"/>
  <c r="D181" i="14"/>
  <c r="D182" i="14"/>
  <c r="D183" i="14"/>
  <c r="D184" i="14"/>
  <c r="D185" i="14"/>
  <c r="D186" i="14"/>
  <c r="D187" i="14"/>
  <c r="D188" i="14"/>
  <c r="D189" i="14"/>
  <c r="D190" i="14"/>
  <c r="D191" i="14"/>
  <c r="D192" i="14"/>
  <c r="D193" i="14"/>
  <c r="D194" i="14"/>
  <c r="D195" i="14"/>
  <c r="D196" i="14"/>
  <c r="D197" i="14"/>
  <c r="D198" i="14"/>
  <c r="D199" i="14"/>
  <c r="D200" i="14"/>
  <c r="D201" i="14"/>
  <c r="D202" i="14"/>
  <c r="D203" i="14"/>
  <c r="D204" i="14"/>
  <c r="D205" i="14"/>
  <c r="D206" i="14"/>
  <c r="D207" i="14"/>
  <c r="D208" i="14"/>
  <c r="D209" i="14"/>
  <c r="D210" i="14"/>
  <c r="D211" i="14"/>
  <c r="D212" i="14"/>
  <c r="D213" i="14"/>
  <c r="D214" i="14"/>
  <c r="D215" i="14"/>
  <c r="D216" i="14"/>
  <c r="D217" i="14"/>
  <c r="D218" i="14"/>
  <c r="D219" i="14"/>
  <c r="D220" i="14"/>
  <c r="D221" i="14"/>
  <c r="D222" i="14"/>
  <c r="D223" i="14"/>
  <c r="D224" i="14"/>
  <c r="D225" i="14"/>
  <c r="D226" i="14"/>
  <c r="D227" i="14"/>
  <c r="D228" i="14"/>
  <c r="D229" i="14"/>
  <c r="D230" i="14"/>
  <c r="D231" i="14"/>
  <c r="D232" i="14"/>
  <c r="D233" i="14"/>
  <c r="D234" i="14"/>
  <c r="D235" i="14"/>
  <c r="D236" i="14"/>
  <c r="D237" i="14"/>
  <c r="D238" i="14"/>
  <c r="D239" i="14"/>
  <c r="D240" i="14"/>
  <c r="D241" i="14"/>
  <c r="D242" i="14"/>
  <c r="D243" i="14"/>
  <c r="D244" i="14"/>
  <c r="D245" i="14"/>
  <c r="D246" i="14"/>
  <c r="D247" i="14"/>
  <c r="D248" i="14"/>
  <c r="D249" i="14"/>
  <c r="D250" i="14"/>
  <c r="D251" i="14"/>
  <c r="D252" i="14"/>
  <c r="D253" i="14"/>
  <c r="D254" i="14"/>
  <c r="D255" i="14"/>
  <c r="D256" i="14"/>
  <c r="D257" i="14"/>
  <c r="D258" i="14"/>
  <c r="D259" i="14"/>
  <c r="D260" i="14"/>
  <c r="D261" i="14"/>
  <c r="D262" i="14"/>
  <c r="D263" i="14"/>
  <c r="D264" i="14"/>
  <c r="D265" i="14"/>
  <c r="D266" i="14"/>
  <c r="D267" i="14"/>
  <c r="D268" i="14"/>
  <c r="D269" i="14"/>
  <c r="D270" i="14"/>
  <c r="D271" i="14"/>
  <c r="D272" i="14"/>
  <c r="D273" i="14"/>
  <c r="D274" i="14"/>
  <c r="D275" i="14"/>
  <c r="D276" i="14"/>
  <c r="D277" i="14"/>
  <c r="D278" i="14"/>
  <c r="D279" i="14"/>
  <c r="D280" i="14"/>
  <c r="D281" i="14"/>
  <c r="D282" i="14"/>
  <c r="D283" i="14"/>
  <c r="D284" i="14"/>
  <c r="D285" i="14"/>
  <c r="D286" i="14"/>
  <c r="D287" i="14"/>
  <c r="D288" i="14"/>
  <c r="D289" i="14"/>
  <c r="D290" i="14"/>
  <c r="D291" i="14"/>
  <c r="D292" i="14"/>
  <c r="D293" i="14"/>
  <c r="D294" i="14"/>
  <c r="D295" i="14"/>
  <c r="D296" i="14"/>
  <c r="D297" i="14"/>
  <c r="D298" i="14"/>
  <c r="D299" i="14"/>
  <c r="D300" i="14"/>
  <c r="D301" i="14"/>
  <c r="D302" i="14"/>
  <c r="D303" i="14"/>
  <c r="D304" i="14"/>
  <c r="D305" i="14"/>
  <c r="D306" i="14"/>
  <c r="D307" i="14"/>
  <c r="D308" i="14"/>
  <c r="D309" i="14"/>
  <c r="D310" i="14"/>
  <c r="D311" i="14"/>
  <c r="D312" i="14"/>
  <c r="D313" i="14"/>
  <c r="D314" i="14"/>
  <c r="D315" i="14"/>
  <c r="D316" i="14"/>
  <c r="D317" i="14"/>
  <c r="D318" i="14"/>
  <c r="D319" i="14"/>
  <c r="D320" i="14"/>
  <c r="D321" i="14"/>
  <c r="D322" i="14"/>
  <c r="D323" i="14"/>
  <c r="D324" i="14"/>
  <c r="D325" i="14"/>
  <c r="D326" i="14"/>
  <c r="D327" i="14"/>
  <c r="D328" i="14"/>
  <c r="D329" i="14"/>
  <c r="D330" i="14"/>
  <c r="D331" i="14"/>
  <c r="D332" i="14"/>
  <c r="D333" i="14"/>
  <c r="D334" i="14"/>
  <c r="D335" i="14"/>
  <c r="D336" i="14"/>
  <c r="D337" i="14"/>
  <c r="D338" i="14"/>
  <c r="D339" i="14"/>
  <c r="D340" i="14"/>
  <c r="D341" i="14"/>
  <c r="D342" i="14"/>
  <c r="D343" i="14"/>
  <c r="D344" i="14"/>
  <c r="D345" i="14"/>
  <c r="D346" i="14"/>
  <c r="D347" i="14"/>
  <c r="D348" i="14"/>
  <c r="D349" i="14"/>
  <c r="D350" i="14"/>
  <c r="D351" i="14"/>
  <c r="D352" i="14"/>
  <c r="D353" i="14"/>
  <c r="D354" i="14"/>
  <c r="D355" i="14"/>
  <c r="D356" i="14"/>
  <c r="D357" i="14"/>
  <c r="D358" i="14"/>
  <c r="D359" i="14"/>
  <c r="D360" i="14"/>
  <c r="D361" i="14"/>
  <c r="D362" i="14"/>
  <c r="D363" i="14"/>
  <c r="D364" i="14"/>
  <c r="D365" i="14"/>
  <c r="D366" i="14"/>
  <c r="D367" i="14"/>
  <c r="D368" i="14"/>
  <c r="D369" i="14"/>
  <c r="D370" i="14"/>
  <c r="D371" i="14"/>
  <c r="D372" i="14"/>
  <c r="D373" i="14"/>
  <c r="D374" i="14"/>
  <c r="D375" i="14"/>
  <c r="D376" i="14"/>
  <c r="D377" i="14"/>
  <c r="D378" i="14"/>
  <c r="D379" i="14"/>
  <c r="D380" i="14"/>
  <c r="D381" i="14"/>
  <c r="D382" i="14"/>
  <c r="D383" i="14"/>
  <c r="D384" i="14"/>
  <c r="D385" i="14"/>
  <c r="D386" i="14"/>
  <c r="D387" i="14"/>
  <c r="D388" i="14"/>
  <c r="D389" i="14"/>
  <c r="D390" i="14"/>
  <c r="D391" i="14"/>
  <c r="D392" i="14"/>
  <c r="D393" i="14"/>
  <c r="D394" i="14"/>
  <c r="D395" i="14"/>
  <c r="D396" i="14"/>
  <c r="D397" i="14"/>
  <c r="D398" i="14"/>
  <c r="D399" i="14"/>
  <c r="D400" i="14"/>
  <c r="D401" i="14"/>
  <c r="D402" i="14"/>
  <c r="D403" i="14"/>
  <c r="D404" i="14"/>
  <c r="D405" i="14"/>
  <c r="D406" i="14"/>
  <c r="D407" i="14"/>
  <c r="D408" i="14"/>
  <c r="D409" i="14"/>
  <c r="D410" i="14"/>
  <c r="D411" i="14"/>
  <c r="D412" i="14"/>
  <c r="D413" i="14"/>
  <c r="D414" i="14"/>
  <c r="D415" i="14"/>
  <c r="D416" i="14"/>
  <c r="D417" i="14"/>
  <c r="D418" i="14"/>
  <c r="D419" i="14"/>
  <c r="D420" i="14"/>
  <c r="D421" i="14"/>
  <c r="D422" i="14"/>
  <c r="D423" i="14"/>
  <c r="D424" i="14"/>
  <c r="D425" i="14"/>
  <c r="D426" i="14"/>
  <c r="D427" i="14"/>
  <c r="D428" i="14"/>
  <c r="D429" i="14"/>
  <c r="D430" i="14"/>
  <c r="D431" i="14"/>
  <c r="D432" i="14"/>
  <c r="D433" i="14"/>
  <c r="D434" i="14"/>
  <c r="D435" i="14"/>
  <c r="D436" i="14"/>
  <c r="D437" i="14"/>
  <c r="D438" i="14"/>
  <c r="D439" i="14"/>
  <c r="D440" i="14"/>
  <c r="D441" i="14"/>
  <c r="D442" i="14"/>
  <c r="D443" i="14"/>
  <c r="D444" i="14"/>
  <c r="D445" i="14"/>
  <c r="D446" i="14"/>
  <c r="D447" i="14"/>
  <c r="D448" i="14"/>
  <c r="D449" i="14"/>
  <c r="D450" i="14"/>
  <c r="D451" i="14"/>
  <c r="D452" i="14"/>
  <c r="D453" i="14"/>
  <c r="D454" i="14"/>
  <c r="D455" i="14"/>
  <c r="D456" i="14"/>
  <c r="D457" i="14"/>
  <c r="D458" i="14"/>
  <c r="D459" i="14"/>
  <c r="D460" i="14"/>
  <c r="D461" i="14"/>
  <c r="D462" i="14"/>
  <c r="D463" i="14"/>
  <c r="D464" i="14"/>
  <c r="D465" i="14"/>
  <c r="D466" i="14"/>
  <c r="D467" i="14"/>
  <c r="D468" i="14"/>
  <c r="D469" i="14"/>
  <c r="D470" i="14"/>
  <c r="D471" i="14"/>
  <c r="D472" i="14"/>
  <c r="D473" i="14"/>
  <c r="D474" i="14"/>
  <c r="D475" i="14"/>
  <c r="D476" i="14"/>
  <c r="D477" i="14"/>
  <c r="D478" i="14"/>
  <c r="D479" i="14"/>
  <c r="D480" i="14"/>
  <c r="D481" i="14"/>
  <c r="D482" i="14"/>
  <c r="D483" i="14"/>
  <c r="D484" i="14"/>
  <c r="D485" i="14"/>
  <c r="D486" i="14"/>
  <c r="D487" i="14"/>
  <c r="D488" i="14"/>
  <c r="D489" i="14"/>
  <c r="D490" i="14"/>
  <c r="D491" i="14"/>
  <c r="D492" i="14"/>
  <c r="D493" i="14"/>
  <c r="D494" i="14"/>
  <c r="D495" i="14"/>
  <c r="D496" i="14"/>
  <c r="D497" i="14"/>
  <c r="D498" i="14"/>
  <c r="D499" i="14"/>
  <c r="D500" i="14"/>
  <c r="D501" i="14"/>
  <c r="D502" i="14"/>
  <c r="D503" i="14"/>
  <c r="D504" i="14"/>
  <c r="D505" i="14"/>
  <c r="D506" i="14"/>
  <c r="D507" i="14"/>
  <c r="D508" i="14"/>
  <c r="D509" i="14"/>
  <c r="D510" i="14"/>
  <c r="D511" i="14"/>
  <c r="D512" i="14"/>
  <c r="D513" i="14"/>
  <c r="D514" i="14"/>
  <c r="D515" i="14"/>
  <c r="D516" i="14"/>
  <c r="D517" i="14"/>
  <c r="D518" i="14"/>
  <c r="D519" i="14"/>
  <c r="D520" i="14"/>
  <c r="D521" i="14"/>
  <c r="D522" i="14"/>
  <c r="D523" i="14"/>
  <c r="D524" i="14"/>
  <c r="D525" i="14"/>
  <c r="D526" i="14"/>
  <c r="D527" i="14"/>
  <c r="D528" i="14"/>
  <c r="D529" i="14"/>
  <c r="D530" i="14"/>
  <c r="D531" i="14"/>
  <c r="D532" i="14"/>
  <c r="D533" i="14"/>
  <c r="D534" i="14"/>
  <c r="D535" i="14"/>
  <c r="D536" i="14"/>
  <c r="D537" i="14"/>
  <c r="D538" i="14"/>
  <c r="D539" i="14"/>
  <c r="D540" i="14"/>
  <c r="D541" i="14"/>
  <c r="D542" i="14"/>
  <c r="D543" i="14"/>
  <c r="D544" i="14"/>
  <c r="D545" i="14"/>
  <c r="D546" i="14"/>
  <c r="D547" i="14"/>
  <c r="D548" i="14"/>
  <c r="D549" i="14"/>
  <c r="D550" i="14"/>
  <c r="D551" i="14"/>
  <c r="D552" i="14"/>
  <c r="D553" i="14"/>
  <c r="D554" i="14"/>
  <c r="D555" i="14"/>
  <c r="D556" i="14"/>
  <c r="D557" i="14"/>
  <c r="D558" i="14"/>
  <c r="D559" i="14"/>
  <c r="D560" i="14"/>
  <c r="D561" i="14"/>
  <c r="D562" i="14"/>
  <c r="D563" i="14"/>
  <c r="D564" i="14"/>
  <c r="D565" i="14"/>
  <c r="D566" i="14"/>
  <c r="D567" i="14"/>
  <c r="D568" i="14"/>
  <c r="D569" i="14"/>
  <c r="D570" i="14"/>
  <c r="D571" i="14"/>
  <c r="D572" i="14"/>
  <c r="D573" i="14"/>
  <c r="D574" i="14"/>
  <c r="D575" i="14"/>
  <c r="D576" i="14"/>
  <c r="D577" i="14"/>
  <c r="D578" i="14"/>
  <c r="D579" i="14"/>
  <c r="D580" i="14"/>
  <c r="D581" i="14"/>
  <c r="D582" i="14"/>
  <c r="D583" i="14"/>
  <c r="D584" i="14"/>
  <c r="D585" i="14"/>
  <c r="D586" i="14"/>
  <c r="D587" i="14"/>
  <c r="D588" i="14"/>
  <c r="D589" i="14"/>
  <c r="D590" i="14"/>
  <c r="D591" i="14"/>
  <c r="D592" i="14"/>
  <c r="D593" i="14"/>
  <c r="D594" i="14"/>
  <c r="D595" i="14"/>
  <c r="D596" i="14"/>
  <c r="D597" i="14"/>
  <c r="D598" i="14"/>
  <c r="D599" i="14"/>
  <c r="D600" i="14"/>
  <c r="D601" i="14"/>
  <c r="D602" i="14"/>
  <c r="D603" i="14"/>
  <c r="D604" i="14"/>
  <c r="D605" i="14"/>
  <c r="D606" i="14"/>
  <c r="D607" i="14"/>
  <c r="D608" i="14"/>
  <c r="D609" i="14"/>
  <c r="D610" i="14"/>
  <c r="D611" i="14"/>
  <c r="D612" i="14"/>
  <c r="D613" i="14"/>
  <c r="D614" i="14"/>
  <c r="D615" i="14"/>
  <c r="D616" i="14"/>
  <c r="D617" i="14"/>
  <c r="D618" i="14"/>
  <c r="D619" i="14"/>
  <c r="D620" i="14"/>
  <c r="D621" i="14"/>
  <c r="D622" i="14"/>
  <c r="D623" i="14"/>
  <c r="D624" i="14"/>
  <c r="D625" i="14"/>
  <c r="D626" i="14"/>
  <c r="D627" i="14"/>
  <c r="D628" i="14"/>
  <c r="D629" i="14"/>
  <c r="D630" i="14"/>
  <c r="D631" i="14"/>
  <c r="D632" i="14"/>
  <c r="D633" i="14"/>
  <c r="D634" i="14"/>
  <c r="D635" i="14"/>
  <c r="D636" i="14"/>
  <c r="D637" i="14"/>
  <c r="D638" i="14"/>
  <c r="D639" i="14"/>
  <c r="D640" i="14"/>
  <c r="D641" i="14"/>
  <c r="D642" i="14"/>
  <c r="D643" i="14"/>
  <c r="D644" i="14"/>
  <c r="D645" i="14"/>
  <c r="D646" i="14"/>
  <c r="D647" i="14"/>
  <c r="D648" i="14"/>
  <c r="D649" i="14"/>
  <c r="D650" i="14"/>
  <c r="D651" i="14"/>
  <c r="D652" i="14"/>
  <c r="D653" i="14"/>
  <c r="D654" i="14"/>
  <c r="D655" i="14"/>
  <c r="D656" i="14"/>
  <c r="D657" i="14"/>
  <c r="D658" i="14"/>
  <c r="D659" i="14"/>
  <c r="D660" i="14"/>
  <c r="D661" i="14"/>
  <c r="D662" i="14"/>
  <c r="D663" i="14"/>
  <c r="D664" i="14"/>
  <c r="D665" i="14"/>
  <c r="D666" i="14"/>
  <c r="D667" i="14"/>
  <c r="D668" i="14"/>
  <c r="D669" i="14"/>
  <c r="D670" i="14"/>
  <c r="D671" i="14"/>
  <c r="D672" i="14"/>
  <c r="D673" i="14"/>
  <c r="D674" i="14"/>
  <c r="D675" i="14"/>
  <c r="D676" i="14"/>
  <c r="D677" i="14"/>
  <c r="D678" i="14"/>
  <c r="D679" i="14"/>
  <c r="D680" i="14"/>
  <c r="D681" i="14"/>
  <c r="D682" i="14"/>
  <c r="D683" i="14"/>
  <c r="D684" i="14"/>
  <c r="D685" i="14"/>
  <c r="D686" i="14"/>
  <c r="D687" i="14"/>
  <c r="D688" i="14"/>
  <c r="D689" i="14"/>
  <c r="D690" i="14"/>
  <c r="D691" i="14"/>
  <c r="D692" i="14"/>
  <c r="D693" i="14"/>
  <c r="D694" i="14"/>
  <c r="D695" i="14"/>
  <c r="D696" i="14"/>
  <c r="D697" i="14"/>
  <c r="D698" i="14"/>
  <c r="D699" i="14"/>
  <c r="D700" i="14"/>
  <c r="D701" i="14"/>
  <c r="D702" i="14"/>
  <c r="D703" i="14"/>
  <c r="D704" i="14"/>
  <c r="D705" i="14"/>
  <c r="D706" i="14"/>
  <c r="D707" i="14"/>
  <c r="D708" i="14"/>
  <c r="D709" i="14"/>
  <c r="D710" i="14"/>
  <c r="D711" i="14"/>
  <c r="D712" i="14"/>
  <c r="D713" i="14"/>
  <c r="D714" i="14"/>
  <c r="D715" i="14"/>
  <c r="D716" i="14"/>
  <c r="D717" i="14"/>
  <c r="D718" i="14"/>
  <c r="D719" i="14"/>
  <c r="D720" i="14"/>
  <c r="D721" i="14"/>
  <c r="D722" i="14"/>
  <c r="D723" i="14"/>
  <c r="D724" i="14"/>
  <c r="D725" i="14"/>
  <c r="D726" i="14"/>
  <c r="D727" i="14"/>
  <c r="D728" i="14"/>
  <c r="D729" i="14"/>
  <c r="D730" i="14"/>
  <c r="D731" i="14"/>
  <c r="D732" i="14"/>
  <c r="D733" i="14"/>
  <c r="D734" i="14"/>
  <c r="D735" i="14"/>
  <c r="D736" i="14"/>
  <c r="D737" i="14"/>
  <c r="D738" i="14"/>
  <c r="D739" i="14"/>
  <c r="D740" i="14"/>
  <c r="D741" i="14"/>
  <c r="D742" i="14"/>
  <c r="D743" i="14"/>
  <c r="D744" i="14"/>
  <c r="D745" i="14"/>
  <c r="D746" i="14"/>
  <c r="D747" i="14"/>
  <c r="D748" i="14"/>
  <c r="D749" i="14"/>
  <c r="D750" i="14"/>
  <c r="D751" i="14"/>
  <c r="D752" i="14"/>
  <c r="D753" i="14"/>
  <c r="D754" i="14"/>
  <c r="D755" i="14"/>
  <c r="D756" i="14"/>
  <c r="D757" i="14"/>
  <c r="D758" i="14"/>
  <c r="D759" i="14"/>
  <c r="D760" i="14"/>
  <c r="D761" i="14"/>
  <c r="D762" i="14"/>
  <c r="D763" i="14"/>
  <c r="D764" i="14"/>
  <c r="D765" i="14"/>
  <c r="D766" i="14"/>
  <c r="D767" i="14"/>
  <c r="D768" i="14"/>
  <c r="D769" i="14"/>
  <c r="D770" i="14"/>
  <c r="D771" i="14"/>
  <c r="D772" i="14"/>
  <c r="D773" i="14"/>
  <c r="D774" i="14"/>
  <c r="D775" i="14"/>
  <c r="D776" i="14"/>
  <c r="D777" i="14"/>
  <c r="D778" i="14"/>
  <c r="D779" i="14"/>
  <c r="D780" i="14"/>
  <c r="D781" i="14"/>
  <c r="D782" i="14"/>
  <c r="D783" i="14"/>
  <c r="D784" i="14"/>
  <c r="D785" i="14"/>
  <c r="D786" i="14"/>
  <c r="D787" i="14"/>
  <c r="D788" i="14"/>
  <c r="D789" i="14"/>
  <c r="D790" i="14"/>
  <c r="D791" i="14"/>
  <c r="D792" i="14"/>
  <c r="D793" i="14"/>
  <c r="D794" i="14"/>
  <c r="D795" i="14"/>
  <c r="D796" i="14"/>
  <c r="D797" i="14"/>
  <c r="D798" i="14"/>
  <c r="D799" i="14"/>
  <c r="D800" i="14"/>
  <c r="D801" i="14"/>
  <c r="D802" i="14"/>
  <c r="D803" i="14"/>
  <c r="D804" i="14"/>
  <c r="D805" i="14"/>
  <c r="D806" i="14"/>
  <c r="D807" i="14"/>
  <c r="D808" i="14"/>
  <c r="D809" i="14"/>
  <c r="D810" i="14"/>
  <c r="D811" i="14"/>
  <c r="D812" i="14"/>
  <c r="D813" i="14"/>
  <c r="D814" i="14"/>
  <c r="D815" i="14"/>
  <c r="D816" i="14"/>
  <c r="D817" i="14"/>
  <c r="D818" i="14"/>
  <c r="D819" i="14"/>
  <c r="D820" i="14"/>
  <c r="D821" i="14"/>
  <c r="D822" i="14"/>
  <c r="D823" i="14"/>
  <c r="D824" i="14"/>
  <c r="D825" i="14"/>
  <c r="D826" i="14"/>
  <c r="D827" i="14"/>
  <c r="D828" i="14"/>
  <c r="D829" i="14"/>
  <c r="D830" i="14"/>
  <c r="D831" i="14"/>
  <c r="D832" i="14"/>
  <c r="D833" i="14"/>
  <c r="D834" i="14"/>
  <c r="D835" i="14"/>
  <c r="D836" i="14"/>
  <c r="D837" i="14"/>
  <c r="D838" i="14"/>
  <c r="D839" i="14"/>
  <c r="D840" i="14"/>
  <c r="D841" i="14"/>
  <c r="D842" i="14"/>
  <c r="D843" i="14"/>
  <c r="D844" i="14"/>
  <c r="D845" i="14"/>
  <c r="D846" i="14"/>
  <c r="D847" i="14"/>
  <c r="D848" i="14"/>
  <c r="D849" i="14"/>
  <c r="D850" i="14"/>
  <c r="D851" i="14"/>
  <c r="D852" i="14"/>
  <c r="D853" i="14"/>
  <c r="D854" i="14"/>
  <c r="D855" i="14"/>
  <c r="D856" i="14"/>
  <c r="D857" i="14"/>
  <c r="D858" i="14"/>
  <c r="D859" i="14"/>
  <c r="D860" i="14"/>
  <c r="D861" i="14"/>
  <c r="D862" i="14"/>
  <c r="D863" i="14"/>
  <c r="D864" i="14"/>
  <c r="D865" i="14"/>
  <c r="D866" i="14"/>
  <c r="D867" i="14"/>
  <c r="D868" i="14"/>
  <c r="D869" i="14"/>
  <c r="D870" i="14"/>
  <c r="D871" i="14"/>
  <c r="D872" i="14"/>
  <c r="D873" i="14"/>
  <c r="D874" i="14"/>
  <c r="D875" i="14"/>
  <c r="D876" i="14"/>
  <c r="D877" i="14"/>
  <c r="D878" i="14"/>
  <c r="D879" i="14"/>
  <c r="D880" i="14"/>
  <c r="D881" i="14"/>
  <c r="D882" i="14"/>
  <c r="D883" i="14"/>
  <c r="D884" i="14"/>
  <c r="D885" i="14"/>
  <c r="D886" i="14"/>
  <c r="D887" i="14"/>
  <c r="D888" i="14"/>
  <c r="D889" i="14"/>
  <c r="D890" i="14"/>
  <c r="D891" i="14"/>
  <c r="D892" i="14"/>
  <c r="D893" i="14"/>
  <c r="D894" i="14"/>
  <c r="D895" i="14"/>
  <c r="D896" i="14"/>
  <c r="D897" i="14"/>
  <c r="D898" i="14"/>
  <c r="D899" i="14"/>
  <c r="D900" i="14"/>
  <c r="D901" i="14"/>
  <c r="D902" i="14"/>
  <c r="D903" i="14"/>
  <c r="D904" i="14"/>
  <c r="D905" i="14"/>
  <c r="D906" i="14"/>
  <c r="D907" i="14"/>
  <c r="D908" i="14"/>
  <c r="D909" i="14"/>
  <c r="D910" i="14"/>
  <c r="D911" i="14"/>
  <c r="D912" i="14"/>
  <c r="D913" i="14"/>
  <c r="D914" i="14"/>
  <c r="D915" i="14"/>
  <c r="D916" i="14"/>
  <c r="D917" i="14"/>
  <c r="D918" i="14"/>
  <c r="D919" i="14"/>
  <c r="D920" i="14"/>
  <c r="D921" i="14"/>
  <c r="D922" i="14"/>
  <c r="D923" i="14"/>
  <c r="D924" i="14"/>
  <c r="D925" i="14"/>
  <c r="D926" i="14"/>
  <c r="D927" i="14"/>
  <c r="D928" i="14"/>
  <c r="D929" i="14"/>
  <c r="D930" i="14"/>
  <c r="D931" i="14"/>
  <c r="D932" i="14"/>
  <c r="D933" i="14"/>
  <c r="D934" i="14"/>
  <c r="D935" i="14"/>
  <c r="D936" i="14"/>
  <c r="D937" i="14"/>
  <c r="D938" i="14"/>
  <c r="D939" i="14"/>
  <c r="D940" i="14"/>
  <c r="D941" i="14"/>
  <c r="D942" i="14"/>
  <c r="D943" i="14"/>
  <c r="D944" i="14"/>
  <c r="D945" i="14"/>
  <c r="D946" i="14"/>
  <c r="D947" i="14"/>
  <c r="D948" i="14"/>
  <c r="D949" i="14"/>
  <c r="D950" i="14"/>
  <c r="D951" i="14"/>
  <c r="D952" i="14"/>
  <c r="D953" i="14"/>
  <c r="D954" i="14"/>
  <c r="D955" i="14"/>
  <c r="D956" i="14"/>
  <c r="D957" i="14"/>
  <c r="D958" i="14"/>
  <c r="D959" i="14"/>
  <c r="D960" i="14"/>
  <c r="D961" i="14"/>
  <c r="D962" i="14"/>
  <c r="D963" i="14"/>
  <c r="D964" i="14"/>
  <c r="D965" i="14"/>
  <c r="D966" i="14"/>
  <c r="D967" i="14"/>
  <c r="D968" i="14"/>
  <c r="D969" i="14"/>
  <c r="D970" i="14"/>
  <c r="D971" i="14"/>
  <c r="D972" i="14"/>
  <c r="D973" i="14"/>
  <c r="D974" i="14"/>
  <c r="D975" i="14"/>
  <c r="D976" i="14"/>
  <c r="D977" i="14"/>
  <c r="D978" i="14"/>
  <c r="D979" i="14"/>
  <c r="D980" i="14"/>
  <c r="D981" i="14"/>
  <c r="D982" i="14"/>
  <c r="D983" i="14"/>
  <c r="D984" i="14"/>
  <c r="D985" i="14"/>
  <c r="D986" i="14"/>
  <c r="D987" i="14"/>
  <c r="D988" i="14"/>
  <c r="D989" i="14"/>
  <c r="D990" i="14"/>
  <c r="D991" i="14"/>
  <c r="D992" i="14"/>
  <c r="D993" i="14"/>
  <c r="D994" i="14"/>
  <c r="D995" i="14"/>
  <c r="D996" i="14"/>
  <c r="D997" i="14"/>
  <c r="D998" i="14"/>
  <c r="D999" i="14"/>
  <c r="D1000" i="14"/>
  <c r="D1001" i="14"/>
  <c r="D1002" i="14"/>
  <c r="D1003" i="14"/>
  <c r="D1004" i="14"/>
  <c r="D1005" i="14"/>
  <c r="D1006" i="14"/>
  <c r="D1007" i="14"/>
  <c r="D1008" i="14"/>
  <c r="D1009" i="14"/>
  <c r="D1010" i="14"/>
  <c r="D1011" i="14"/>
  <c r="D1012" i="14"/>
  <c r="D1013" i="14"/>
  <c r="D1014" i="14"/>
  <c r="D1015" i="14"/>
  <c r="D1016" i="14"/>
  <c r="D1017" i="14"/>
  <c r="D1018" i="14"/>
  <c r="D1019" i="14"/>
  <c r="D1020" i="14"/>
  <c r="D1021" i="14"/>
  <c r="D1022" i="14"/>
  <c r="D1023" i="14"/>
  <c r="D1024" i="14"/>
  <c r="D1025" i="14"/>
  <c r="D1026" i="14"/>
  <c r="D1027" i="14"/>
  <c r="D1028" i="14"/>
  <c r="D1029" i="14"/>
  <c r="D1030" i="14"/>
  <c r="D1031" i="14"/>
  <c r="D1032" i="14"/>
  <c r="D1033" i="14"/>
  <c r="D1034" i="14"/>
  <c r="D1035" i="14"/>
  <c r="D1036" i="14"/>
  <c r="D1037" i="14"/>
  <c r="D1038" i="14"/>
  <c r="D1039" i="14"/>
  <c r="D1040" i="14"/>
  <c r="D1041" i="14"/>
  <c r="D1042" i="14"/>
  <c r="D1043" i="14"/>
  <c r="D1044" i="14"/>
  <c r="D1045" i="14"/>
  <c r="D1046" i="14"/>
  <c r="D1047" i="14"/>
  <c r="D1048" i="14"/>
  <c r="D1049" i="14"/>
  <c r="D1050" i="14"/>
  <c r="D1051" i="14"/>
  <c r="D1052" i="14"/>
  <c r="D1053" i="14"/>
  <c r="D1054" i="14"/>
  <c r="D1055" i="14"/>
  <c r="D1056" i="14"/>
  <c r="D1057" i="14"/>
  <c r="D1058" i="14"/>
  <c r="D1059" i="14"/>
  <c r="D1060" i="14"/>
  <c r="D1061" i="14"/>
  <c r="D1062" i="14"/>
  <c r="D1063" i="14"/>
  <c r="D1064" i="14"/>
  <c r="D1065" i="14"/>
  <c r="D1066" i="14"/>
  <c r="D1067" i="14"/>
  <c r="D1068" i="14"/>
  <c r="D1069" i="14"/>
  <c r="D1070" i="14"/>
  <c r="D1071" i="14"/>
  <c r="D1072" i="14"/>
  <c r="D1073" i="14"/>
  <c r="D1074" i="14"/>
  <c r="D1075" i="14"/>
  <c r="D1076" i="14"/>
  <c r="D1077" i="14"/>
  <c r="D1078" i="14"/>
  <c r="D1079" i="14"/>
  <c r="D1080" i="14"/>
  <c r="D1081" i="14"/>
  <c r="D1082" i="14"/>
  <c r="D1083" i="14"/>
  <c r="D1084" i="14"/>
  <c r="D1085" i="14"/>
  <c r="D1086" i="14"/>
  <c r="D1087" i="14"/>
  <c r="D1088" i="14"/>
  <c r="D1089" i="14"/>
  <c r="D1090" i="14"/>
  <c r="D1091" i="14"/>
  <c r="D1092" i="14"/>
  <c r="D1093" i="14"/>
  <c r="D1094" i="14"/>
  <c r="D1095" i="14"/>
  <c r="D1096" i="14"/>
  <c r="D1097" i="14"/>
  <c r="D1098" i="14"/>
  <c r="D1099" i="14"/>
  <c r="D1100" i="14"/>
  <c r="D1101" i="14"/>
  <c r="D1102" i="14"/>
  <c r="D1103" i="14"/>
  <c r="D1104" i="14"/>
  <c r="D1105" i="14"/>
  <c r="D1106" i="14"/>
  <c r="D1107" i="14"/>
  <c r="D1108" i="14"/>
  <c r="D1109" i="14"/>
  <c r="D1110" i="14"/>
  <c r="D1111" i="14"/>
  <c r="D1112" i="14"/>
  <c r="D1113" i="14"/>
  <c r="D1114" i="14"/>
  <c r="D1115" i="14"/>
  <c r="D1116" i="14"/>
  <c r="D1117" i="14"/>
  <c r="D1118" i="14"/>
  <c r="D1119" i="14"/>
  <c r="D1120" i="14"/>
  <c r="D1121" i="14"/>
  <c r="D1122" i="14"/>
  <c r="D1123" i="14"/>
  <c r="D1124" i="14"/>
  <c r="D1125" i="14"/>
  <c r="D1126" i="14"/>
  <c r="D1127" i="14"/>
  <c r="D1128" i="14"/>
  <c r="D1129" i="14"/>
  <c r="D1130" i="14"/>
  <c r="D1131" i="14"/>
  <c r="D1132" i="14"/>
  <c r="D1133" i="14"/>
  <c r="D1134" i="14"/>
  <c r="D1135" i="14"/>
  <c r="D1136" i="14"/>
  <c r="D1137" i="14"/>
  <c r="D1138" i="14"/>
  <c r="D1139" i="14"/>
  <c r="D1140" i="14"/>
  <c r="D1141" i="14"/>
  <c r="D1142" i="14"/>
  <c r="D1143" i="14"/>
  <c r="D1144" i="14"/>
  <c r="D1145" i="14"/>
  <c r="D1146" i="14"/>
  <c r="D1147" i="14"/>
  <c r="D1148" i="14"/>
  <c r="D1149" i="14"/>
  <c r="D1150" i="14"/>
  <c r="D1151" i="14"/>
  <c r="D1152" i="14"/>
  <c r="D1153" i="14"/>
  <c r="D1154" i="14"/>
  <c r="D1155" i="14"/>
  <c r="D1156" i="14"/>
  <c r="D1157" i="14"/>
  <c r="D1158" i="14"/>
  <c r="D1159" i="14"/>
  <c r="D1160" i="14"/>
  <c r="D1161" i="14"/>
  <c r="D1162" i="14"/>
  <c r="D1163" i="14"/>
  <c r="D1164" i="14"/>
  <c r="D1165" i="14"/>
  <c r="D1166" i="14"/>
  <c r="D1167" i="14"/>
  <c r="D1168" i="14"/>
  <c r="D1169" i="14"/>
  <c r="D1170" i="14"/>
  <c r="D1171" i="14"/>
  <c r="D1172" i="14"/>
  <c r="D1173" i="14"/>
  <c r="D1174" i="14"/>
  <c r="D1175" i="14"/>
  <c r="D1176" i="14"/>
  <c r="D1177" i="14"/>
  <c r="D1178" i="14"/>
  <c r="D1179" i="14"/>
  <c r="D1180" i="14"/>
  <c r="D1181" i="14"/>
  <c r="D1182" i="14"/>
  <c r="D1183" i="14"/>
  <c r="D1184" i="14"/>
  <c r="D1185" i="14"/>
  <c r="D1186" i="14"/>
  <c r="D1187" i="14"/>
  <c r="D1188" i="14"/>
  <c r="D1189" i="14"/>
  <c r="D1190" i="14"/>
  <c r="D1191" i="14"/>
  <c r="D1192" i="14"/>
  <c r="D1193" i="14"/>
  <c r="D1194" i="14"/>
  <c r="D1195" i="14"/>
  <c r="D1196" i="14"/>
  <c r="D1197" i="14"/>
  <c r="D1198" i="14"/>
  <c r="D1199" i="14"/>
  <c r="D1200" i="14"/>
  <c r="D1201" i="14"/>
  <c r="D1202" i="14"/>
  <c r="D1203" i="14"/>
  <c r="D1204" i="14"/>
  <c r="D1205" i="14"/>
  <c r="D1206" i="14"/>
  <c r="D1207" i="14"/>
  <c r="D1208" i="14"/>
  <c r="D1209" i="14"/>
  <c r="D1210" i="14"/>
  <c r="D1211" i="14"/>
  <c r="D1212" i="14"/>
  <c r="D1213" i="14"/>
  <c r="D1214" i="14"/>
  <c r="D1215" i="14"/>
  <c r="D1216" i="14"/>
  <c r="D1217" i="14"/>
  <c r="D1218" i="14"/>
  <c r="D1219" i="14"/>
  <c r="D1220" i="14"/>
  <c r="D1221" i="14"/>
  <c r="D1222" i="14"/>
  <c r="D1223" i="14"/>
  <c r="D1224" i="14"/>
  <c r="D1225" i="14"/>
  <c r="D1226" i="14"/>
  <c r="D1227" i="14"/>
  <c r="D1228" i="14"/>
  <c r="D1229" i="14"/>
  <c r="D1230" i="14"/>
  <c r="D1231" i="14"/>
  <c r="D1232" i="14"/>
  <c r="D1233" i="14"/>
  <c r="D1234" i="14"/>
  <c r="D1235" i="14"/>
  <c r="D1236" i="14"/>
  <c r="D1237" i="14"/>
  <c r="D1238" i="14"/>
  <c r="D1239" i="14"/>
  <c r="D1240" i="14"/>
  <c r="D1241" i="14"/>
  <c r="D1242" i="14"/>
  <c r="D1243" i="14"/>
  <c r="D1244" i="14"/>
  <c r="D1245" i="14"/>
  <c r="D1246" i="14"/>
  <c r="D1247" i="14"/>
  <c r="D1248" i="14"/>
  <c r="D1249" i="14"/>
  <c r="D1250" i="14"/>
  <c r="D1251" i="14"/>
  <c r="D1252" i="14"/>
  <c r="D1253" i="14"/>
  <c r="D1254" i="14"/>
  <c r="D1255" i="14"/>
  <c r="D1256" i="14"/>
  <c r="D1257" i="14"/>
  <c r="D1258" i="14"/>
  <c r="D1259" i="14"/>
  <c r="D1260" i="14"/>
  <c r="D1261" i="14"/>
  <c r="D1262" i="14"/>
  <c r="D1263" i="14"/>
  <c r="D1264" i="14"/>
  <c r="D1265" i="14"/>
  <c r="D1266" i="14"/>
  <c r="D1267" i="14"/>
  <c r="D1268" i="14"/>
  <c r="D1269" i="14"/>
  <c r="D1270" i="14"/>
  <c r="D1271" i="14"/>
  <c r="D1272" i="14"/>
  <c r="D1273" i="14"/>
  <c r="D1274" i="14"/>
  <c r="D1275" i="14"/>
  <c r="D1276" i="14"/>
  <c r="D1277" i="14"/>
  <c r="D1278" i="14"/>
  <c r="D1279" i="14"/>
  <c r="D1280" i="14"/>
  <c r="D1281" i="14"/>
  <c r="D1282" i="14"/>
  <c r="D1283" i="14"/>
  <c r="D1284" i="14"/>
  <c r="D1285" i="14"/>
  <c r="D1286" i="14"/>
  <c r="D1287" i="14"/>
  <c r="D1288" i="14"/>
  <c r="D1289" i="14"/>
  <c r="D1290" i="14"/>
  <c r="D1291" i="14"/>
  <c r="D1292" i="14"/>
  <c r="D1293" i="14"/>
  <c r="D1294" i="14"/>
  <c r="D1295" i="14"/>
  <c r="D1296" i="14"/>
  <c r="D1297" i="14"/>
  <c r="D1298" i="14"/>
  <c r="D1299" i="14"/>
  <c r="D1300" i="14"/>
  <c r="D1301" i="14"/>
  <c r="D1302" i="14"/>
  <c r="D1303" i="14"/>
  <c r="D1304" i="14"/>
  <c r="D1305" i="14"/>
  <c r="D1306" i="14"/>
  <c r="D1307" i="14"/>
  <c r="D1308" i="14"/>
  <c r="D1309" i="14"/>
  <c r="D1310" i="14"/>
  <c r="D1311" i="14"/>
  <c r="D1312" i="14"/>
  <c r="D1313" i="14"/>
  <c r="D1314" i="14"/>
  <c r="D1315" i="14"/>
  <c r="D1316" i="14"/>
  <c r="D1317" i="14"/>
  <c r="D1318" i="14"/>
  <c r="D1319" i="14"/>
  <c r="D1320" i="14"/>
  <c r="D1321" i="14"/>
  <c r="D1322" i="14"/>
  <c r="D1323" i="14"/>
  <c r="D1324" i="14"/>
  <c r="D1325" i="14"/>
  <c r="D1326" i="14"/>
  <c r="D1327" i="14"/>
  <c r="D1328" i="14"/>
  <c r="D1329" i="14"/>
  <c r="D1330" i="14"/>
  <c r="D1331" i="14"/>
  <c r="D1332" i="14"/>
  <c r="D1333" i="14"/>
  <c r="D1334" i="14"/>
  <c r="D1335" i="14"/>
  <c r="D1336" i="14"/>
  <c r="D1337" i="14"/>
  <c r="D1338" i="14"/>
  <c r="D1339" i="14"/>
  <c r="D1340" i="14"/>
  <c r="D1341" i="14"/>
  <c r="D1342" i="14"/>
  <c r="D1343" i="14"/>
  <c r="D1344" i="14"/>
  <c r="D1345" i="14"/>
  <c r="D1346" i="14"/>
  <c r="D1347" i="14"/>
  <c r="D1348" i="14"/>
  <c r="D1349" i="14"/>
  <c r="D1350" i="14"/>
  <c r="D1351" i="14"/>
  <c r="D1352" i="14"/>
  <c r="D1353" i="14"/>
  <c r="D1354" i="14"/>
  <c r="D5363" i="1"/>
  <c r="C5363" i="1"/>
  <c r="D5362" i="1"/>
  <c r="C5362" i="1"/>
  <c r="D5361" i="1"/>
  <c r="C5361" i="1"/>
  <c r="D5360" i="1"/>
  <c r="C5360" i="1"/>
  <c r="D5359" i="1"/>
  <c r="C5359" i="1"/>
  <c r="D5358" i="1"/>
  <c r="C5358" i="1"/>
  <c r="D5357" i="1"/>
  <c r="C5357" i="1"/>
  <c r="D5356" i="1"/>
  <c r="C5356" i="1"/>
  <c r="D5355" i="1"/>
  <c r="C5355" i="1"/>
  <c r="D5354" i="1"/>
  <c r="C5354" i="1"/>
  <c r="D5353" i="1"/>
  <c r="C5353" i="1"/>
  <c r="D5352" i="1"/>
  <c r="C5352" i="1"/>
  <c r="D5351" i="1"/>
  <c r="C5351" i="1"/>
  <c r="D5350" i="1"/>
  <c r="C5350" i="1"/>
  <c r="D5349" i="1"/>
  <c r="C5349" i="1"/>
  <c r="D5348" i="1"/>
  <c r="C5348" i="1"/>
  <c r="D5347" i="1"/>
  <c r="C5347" i="1"/>
  <c r="D5346" i="1"/>
  <c r="C5346" i="1"/>
  <c r="C5345" i="1"/>
  <c r="D5345" i="1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N1346" i="2"/>
  <c r="N1347" i="2"/>
  <c r="N1348" i="2"/>
  <c r="N1349" i="2"/>
  <c r="P1349" i="2"/>
  <c r="N1350" i="2"/>
  <c r="N1351" i="2"/>
  <c r="N1352" i="2"/>
  <c r="N1353" i="2"/>
  <c r="N1354" i="2"/>
  <c r="N1355" i="2"/>
  <c r="N1356" i="2"/>
  <c r="N1357" i="2"/>
  <c r="P1357" i="2"/>
  <c r="N1358" i="2"/>
  <c r="N1359" i="2"/>
  <c r="N1360" i="2"/>
  <c r="N1361" i="2"/>
  <c r="N1362" i="2"/>
  <c r="N1363" i="2"/>
  <c r="O1346" i="2"/>
  <c r="Q1346" i="2"/>
  <c r="O1347" i="2"/>
  <c r="P1347" i="2"/>
  <c r="O1348" i="2"/>
  <c r="R1348" i="2"/>
  <c r="O1349" i="2"/>
  <c r="Q1349" i="2"/>
  <c r="O1350" i="2"/>
  <c r="R1350" i="2"/>
  <c r="O1351" i="2"/>
  <c r="Q1351" i="2"/>
  <c r="O1352" i="2"/>
  <c r="O1353" i="2"/>
  <c r="Q1353" i="2"/>
  <c r="O1354" i="2"/>
  <c r="Q1354" i="2"/>
  <c r="O1355" i="2"/>
  <c r="P1355" i="2"/>
  <c r="O1356" i="2"/>
  <c r="O1357" i="2"/>
  <c r="Q1357" i="2"/>
  <c r="O1358" i="2"/>
  <c r="Q1358" i="2"/>
  <c r="O1359" i="2"/>
  <c r="P1359" i="2"/>
  <c r="O1360" i="2"/>
  <c r="Q1360" i="2"/>
  <c r="O1361" i="2"/>
  <c r="Q1361" i="2"/>
  <c r="O1362" i="2"/>
  <c r="Q1362" i="2"/>
  <c r="O1363" i="2"/>
  <c r="P1363" i="2"/>
  <c r="R1356" i="2"/>
  <c r="R1358" i="2"/>
  <c r="D4001" i="1"/>
  <c r="C4001" i="1"/>
  <c r="D4000" i="1"/>
  <c r="C4000" i="1"/>
  <c r="D3999" i="1"/>
  <c r="C3999" i="1"/>
  <c r="D3998" i="1"/>
  <c r="C3998" i="1"/>
  <c r="D3997" i="1"/>
  <c r="C3997" i="1"/>
  <c r="D3996" i="1"/>
  <c r="C3996" i="1"/>
  <c r="D3995" i="1"/>
  <c r="C3995" i="1"/>
  <c r="D3994" i="1"/>
  <c r="C3994" i="1"/>
  <c r="D3993" i="1"/>
  <c r="C3993" i="1"/>
  <c r="D3992" i="1"/>
  <c r="C3992" i="1"/>
  <c r="D3991" i="1"/>
  <c r="C3991" i="1"/>
  <c r="D3990" i="1"/>
  <c r="C3990" i="1"/>
  <c r="D3989" i="1"/>
  <c r="C3989" i="1"/>
  <c r="D3988" i="1"/>
  <c r="C3988" i="1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N1274" i="3"/>
  <c r="N1275" i="3"/>
  <c r="P1275" i="3"/>
  <c r="N1276" i="3"/>
  <c r="N1277" i="3"/>
  <c r="N1278" i="3"/>
  <c r="N1279" i="3"/>
  <c r="P1279" i="3" s="1"/>
  <c r="N1280" i="3"/>
  <c r="N1281" i="3"/>
  <c r="N1282" i="3"/>
  <c r="N1283" i="3"/>
  <c r="N1284" i="3"/>
  <c r="N1285" i="3"/>
  <c r="N1286" i="3"/>
  <c r="N1287" i="3"/>
  <c r="O1274" i="3"/>
  <c r="Q1274" i="3"/>
  <c r="O1275" i="3"/>
  <c r="R1275" i="3"/>
  <c r="O1276" i="3"/>
  <c r="Q1276" i="3" s="1"/>
  <c r="O1277" i="3"/>
  <c r="Q1277" i="3" s="1"/>
  <c r="O1278" i="3"/>
  <c r="R1278" i="3"/>
  <c r="O1279" i="3"/>
  <c r="R1279" i="3" s="1"/>
  <c r="O1280" i="3"/>
  <c r="P1280" i="3" s="1"/>
  <c r="Q1280" i="3"/>
  <c r="O1281" i="3"/>
  <c r="Q1281" i="3"/>
  <c r="O1282" i="3"/>
  <c r="P1282" i="3" s="1"/>
  <c r="Q1282" i="3"/>
  <c r="O1283" i="3"/>
  <c r="P1283" i="3" s="1"/>
  <c r="O1284" i="3"/>
  <c r="Q1284" i="3" s="1"/>
  <c r="O1285" i="3"/>
  <c r="Q1285" i="3"/>
  <c r="O1286" i="3"/>
  <c r="R1286" i="3" s="1"/>
  <c r="O1287" i="3"/>
  <c r="R1287" i="3"/>
  <c r="R1274" i="3"/>
  <c r="D2715" i="1"/>
  <c r="C2715" i="1"/>
  <c r="D2714" i="1"/>
  <c r="C2714" i="1"/>
  <c r="D2713" i="1"/>
  <c r="C2713" i="1"/>
  <c r="D2712" i="1"/>
  <c r="C2712" i="1"/>
  <c r="D2711" i="1"/>
  <c r="C2711" i="1"/>
  <c r="D2710" i="1"/>
  <c r="C2710" i="1"/>
  <c r="D2709" i="1"/>
  <c r="C2709" i="1"/>
  <c r="D2708" i="1"/>
  <c r="C2708" i="1"/>
  <c r="D2707" i="1"/>
  <c r="C2707" i="1"/>
  <c r="D2706" i="1"/>
  <c r="C2706" i="1"/>
  <c r="D2705" i="1"/>
  <c r="C2705" i="1"/>
  <c r="D2704" i="1"/>
  <c r="C2704" i="1"/>
  <c r="D2703" i="1"/>
  <c r="C2703" i="1"/>
  <c r="D2702" i="1"/>
  <c r="C2702" i="1"/>
  <c r="D2701" i="1"/>
  <c r="C2701" i="1"/>
  <c r="N1350" i="4"/>
  <c r="N1344" i="4"/>
  <c r="N135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N1347" i="4"/>
  <c r="N1348" i="4"/>
  <c r="N1349" i="4"/>
  <c r="N1351" i="4"/>
  <c r="N1352" i="4"/>
  <c r="P1352" i="4"/>
  <c r="N1353" i="4"/>
  <c r="N1354" i="4"/>
  <c r="N1355" i="4"/>
  <c r="N1357" i="4"/>
  <c r="N1358" i="4"/>
  <c r="N1359" i="4"/>
  <c r="N1360" i="4"/>
  <c r="P1360" i="4"/>
  <c r="N1361" i="4"/>
  <c r="O1347" i="4"/>
  <c r="R1347" i="4"/>
  <c r="O1348" i="4"/>
  <c r="R1348" i="4"/>
  <c r="O1349" i="4"/>
  <c r="O1350" i="4"/>
  <c r="O1351" i="4"/>
  <c r="Q1351" i="4"/>
  <c r="O1352" i="4"/>
  <c r="Q1352" i="4"/>
  <c r="O1353" i="4"/>
  <c r="R1353" i="4"/>
  <c r="O1354" i="4"/>
  <c r="R1354" i="4"/>
  <c r="O1355" i="4"/>
  <c r="R1355" i="4"/>
  <c r="O1356" i="4"/>
  <c r="O1357" i="4"/>
  <c r="R1357" i="4"/>
  <c r="O1358" i="4"/>
  <c r="R1358" i="4"/>
  <c r="O1359" i="4"/>
  <c r="R1359" i="4"/>
  <c r="O1360" i="4"/>
  <c r="R1360" i="4"/>
  <c r="O1361" i="4"/>
  <c r="R1361" i="4"/>
  <c r="P1351" i="4"/>
  <c r="P1359" i="4"/>
  <c r="Q1350" i="4"/>
  <c r="Q1357" i="4"/>
  <c r="Q1358" i="4"/>
  <c r="Q1359" i="4"/>
  <c r="Q1360" i="4"/>
  <c r="R1350" i="4"/>
  <c r="R1351" i="4"/>
  <c r="R1352" i="4"/>
  <c r="R1356" i="4"/>
  <c r="R47" i="2"/>
  <c r="R201" i="5"/>
  <c r="R513" i="5"/>
  <c r="R584" i="5"/>
  <c r="R648" i="5"/>
  <c r="R755" i="5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Q15" i="2"/>
  <c r="O16" i="2"/>
  <c r="Q16" i="2"/>
  <c r="O17" i="2"/>
  <c r="O18" i="2"/>
  <c r="O19" i="2"/>
  <c r="O20" i="2"/>
  <c r="O21" i="2"/>
  <c r="O22" i="2"/>
  <c r="Q22" i="2"/>
  <c r="O23" i="2"/>
  <c r="O24" i="2"/>
  <c r="O25" i="2"/>
  <c r="O26" i="2"/>
  <c r="O27" i="2"/>
  <c r="O28" i="2"/>
  <c r="O29" i="2"/>
  <c r="Q29" i="2"/>
  <c r="O30" i="2"/>
  <c r="O31" i="2"/>
  <c r="Q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Q45" i="2"/>
  <c r="O46" i="2"/>
  <c r="Q46" i="2"/>
  <c r="O47" i="2"/>
  <c r="Q47" i="2"/>
  <c r="O48" i="2"/>
  <c r="Q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Q61" i="2"/>
  <c r="O62" i="2"/>
  <c r="O63" i="2"/>
  <c r="O64" i="2"/>
  <c r="Q64" i="2"/>
  <c r="O65" i="2"/>
  <c r="O66" i="2"/>
  <c r="O67" i="2"/>
  <c r="O68" i="2"/>
  <c r="O69" i="2"/>
  <c r="O70" i="2"/>
  <c r="Q70" i="2"/>
  <c r="O71" i="2"/>
  <c r="O72" i="2"/>
  <c r="O73" i="2"/>
  <c r="O74" i="2"/>
  <c r="O75" i="2"/>
  <c r="O76" i="2"/>
  <c r="O77" i="2"/>
  <c r="Q77" i="2"/>
  <c r="O78" i="2"/>
  <c r="Q78" i="2"/>
  <c r="O79" i="2"/>
  <c r="O80" i="2"/>
  <c r="Q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Q94" i="2"/>
  <c r="O95" i="2"/>
  <c r="Q95" i="2"/>
  <c r="O96" i="2"/>
  <c r="Q96" i="2"/>
  <c r="O97" i="2"/>
  <c r="O98" i="2"/>
  <c r="O99" i="2"/>
  <c r="O100" i="2"/>
  <c r="O101" i="2"/>
  <c r="O102" i="2"/>
  <c r="Q102" i="2"/>
  <c r="O103" i="2"/>
  <c r="O104" i="2"/>
  <c r="O105" i="2"/>
  <c r="O106" i="2"/>
  <c r="O107" i="2"/>
  <c r="O108" i="2"/>
  <c r="O109" i="2"/>
  <c r="O110" i="2"/>
  <c r="Q110" i="2"/>
  <c r="O111" i="2"/>
  <c r="O112" i="2"/>
  <c r="O113" i="2"/>
  <c r="O114" i="2"/>
  <c r="O115" i="2"/>
  <c r="O116" i="2"/>
  <c r="O117" i="2"/>
  <c r="O118" i="2"/>
  <c r="Q118" i="2"/>
  <c r="O119" i="2"/>
  <c r="O120" i="2"/>
  <c r="O121" i="2"/>
  <c r="O122" i="2"/>
  <c r="O123" i="2"/>
  <c r="O124" i="2"/>
  <c r="O125" i="2"/>
  <c r="Q125" i="2"/>
  <c r="O126" i="2"/>
  <c r="Q126" i="2"/>
  <c r="O127" i="2"/>
  <c r="Q127" i="2"/>
  <c r="O128" i="2"/>
  <c r="O129" i="2"/>
  <c r="O130" i="2"/>
  <c r="O131" i="2"/>
  <c r="O132" i="2"/>
  <c r="O133" i="2"/>
  <c r="O134" i="2"/>
  <c r="Q134" i="2"/>
  <c r="O135" i="2"/>
  <c r="O136" i="2"/>
  <c r="O137" i="2"/>
  <c r="O138" i="2"/>
  <c r="O139" i="2"/>
  <c r="O140" i="2"/>
  <c r="O141" i="2"/>
  <c r="O142" i="2"/>
  <c r="O143" i="2"/>
  <c r="Q143" i="2"/>
  <c r="O144" i="2"/>
  <c r="Q144" i="2"/>
  <c r="O145" i="2"/>
  <c r="O146" i="2"/>
  <c r="O147" i="2"/>
  <c r="O148" i="2"/>
  <c r="O149" i="2"/>
  <c r="O150" i="2"/>
  <c r="Q150" i="2"/>
  <c r="O151" i="2"/>
  <c r="O152" i="2"/>
  <c r="O153" i="2"/>
  <c r="O154" i="2"/>
  <c r="O155" i="2"/>
  <c r="O156" i="2"/>
  <c r="O157" i="2"/>
  <c r="Q157" i="2"/>
  <c r="O158" i="2"/>
  <c r="O159" i="2"/>
  <c r="Q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Q173" i="2"/>
  <c r="O174" i="2"/>
  <c r="Q174" i="2"/>
  <c r="O175" i="2"/>
  <c r="Q175" i="2"/>
  <c r="O176" i="2"/>
  <c r="Q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Q189" i="2"/>
  <c r="O190" i="2"/>
  <c r="O191" i="2"/>
  <c r="O192" i="2"/>
  <c r="Q192" i="2"/>
  <c r="O193" i="2"/>
  <c r="O194" i="2"/>
  <c r="O195" i="2"/>
  <c r="O196" i="2"/>
  <c r="O197" i="2"/>
  <c r="O198" i="2"/>
  <c r="Q198" i="2"/>
  <c r="O199" i="2"/>
  <c r="O200" i="2"/>
  <c r="O201" i="2"/>
  <c r="O202" i="2"/>
  <c r="O203" i="2"/>
  <c r="O204" i="2"/>
  <c r="O205" i="2"/>
  <c r="Q205" i="2"/>
  <c r="O206" i="2"/>
  <c r="Q206" i="2"/>
  <c r="O207" i="2"/>
  <c r="O208" i="2"/>
  <c r="Q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Q222" i="2"/>
  <c r="O223" i="2"/>
  <c r="Q223" i="2"/>
  <c r="O224" i="2"/>
  <c r="Q224" i="2"/>
  <c r="O225" i="2"/>
  <c r="O226" i="2"/>
  <c r="O227" i="2"/>
  <c r="O228" i="2"/>
  <c r="O229" i="2"/>
  <c r="O230" i="2"/>
  <c r="Q230" i="2"/>
  <c r="O231" i="2"/>
  <c r="O232" i="2"/>
  <c r="O233" i="2"/>
  <c r="O234" i="2"/>
  <c r="O235" i="2"/>
  <c r="O236" i="2"/>
  <c r="O237" i="2"/>
  <c r="O238" i="2"/>
  <c r="Q238" i="2"/>
  <c r="O239" i="2"/>
  <c r="O240" i="2"/>
  <c r="O241" i="2"/>
  <c r="O242" i="2"/>
  <c r="O243" i="2"/>
  <c r="O244" i="2"/>
  <c r="O245" i="2"/>
  <c r="O246" i="2"/>
  <c r="Q246" i="2"/>
  <c r="O247" i="2"/>
  <c r="O248" i="2"/>
  <c r="O249" i="2"/>
  <c r="O250" i="2"/>
  <c r="O251" i="2"/>
  <c r="O252" i="2"/>
  <c r="O253" i="2"/>
  <c r="Q253" i="2"/>
  <c r="O254" i="2"/>
  <c r="Q254" i="2"/>
  <c r="O255" i="2"/>
  <c r="Q255" i="2"/>
  <c r="O256" i="2"/>
  <c r="O257" i="2"/>
  <c r="O258" i="2"/>
  <c r="O259" i="2"/>
  <c r="O260" i="2"/>
  <c r="O261" i="2"/>
  <c r="O262" i="2"/>
  <c r="Q262" i="2"/>
  <c r="O263" i="2"/>
  <c r="O264" i="2"/>
  <c r="O265" i="2"/>
  <c r="O266" i="2"/>
  <c r="O267" i="2"/>
  <c r="O268" i="2"/>
  <c r="O269" i="2"/>
  <c r="O270" i="2"/>
  <c r="O271" i="2"/>
  <c r="Q271" i="2"/>
  <c r="O272" i="2"/>
  <c r="Q272" i="2"/>
  <c r="O273" i="2"/>
  <c r="O274" i="2"/>
  <c r="O275" i="2"/>
  <c r="O276" i="2"/>
  <c r="O277" i="2"/>
  <c r="O278" i="2"/>
  <c r="Q278" i="2"/>
  <c r="O279" i="2"/>
  <c r="O280" i="2"/>
  <c r="O281" i="2"/>
  <c r="O282" i="2"/>
  <c r="O283" i="2"/>
  <c r="O284" i="2"/>
  <c r="O285" i="2"/>
  <c r="Q285" i="2"/>
  <c r="O286" i="2"/>
  <c r="O287" i="2"/>
  <c r="Q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Q301" i="2"/>
  <c r="O302" i="2"/>
  <c r="Q302" i="2"/>
  <c r="O303" i="2"/>
  <c r="Q303" i="2"/>
  <c r="O304" i="2"/>
  <c r="Q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Q320" i="2"/>
  <c r="O321" i="2"/>
  <c r="O322" i="2"/>
  <c r="O323" i="2"/>
  <c r="O324" i="2"/>
  <c r="O325" i="2"/>
  <c r="O326" i="2"/>
  <c r="Q326" i="2"/>
  <c r="O327" i="2"/>
  <c r="O328" i="2"/>
  <c r="O329" i="2"/>
  <c r="O330" i="2"/>
  <c r="O331" i="2"/>
  <c r="O332" i="2"/>
  <c r="O333" i="2"/>
  <c r="O334" i="2"/>
  <c r="Q334" i="2"/>
  <c r="O335" i="2"/>
  <c r="O336" i="2"/>
  <c r="Q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Q350" i="2"/>
  <c r="O351" i="2"/>
  <c r="Q351" i="2"/>
  <c r="O352" i="2"/>
  <c r="Q352" i="2"/>
  <c r="O353" i="2"/>
  <c r="O354" i="2"/>
  <c r="O355" i="2"/>
  <c r="O356" i="2"/>
  <c r="O357" i="2"/>
  <c r="O358" i="2"/>
  <c r="Q358" i="2"/>
  <c r="O359" i="2"/>
  <c r="O360" i="2"/>
  <c r="O361" i="2"/>
  <c r="O362" i="2"/>
  <c r="O363" i="2"/>
  <c r="O364" i="2"/>
  <c r="O365" i="2"/>
  <c r="O366" i="2"/>
  <c r="Q366" i="2"/>
  <c r="O367" i="2"/>
  <c r="O368" i="2"/>
  <c r="O369" i="2"/>
  <c r="O370" i="2"/>
  <c r="O371" i="2"/>
  <c r="O372" i="2"/>
  <c r="O373" i="2"/>
  <c r="O374" i="2"/>
  <c r="Q374" i="2"/>
  <c r="O375" i="2"/>
  <c r="O376" i="2"/>
  <c r="O377" i="2"/>
  <c r="O378" i="2"/>
  <c r="O379" i="2"/>
  <c r="O380" i="2"/>
  <c r="O381" i="2"/>
  <c r="O382" i="2"/>
  <c r="Q382" i="2"/>
  <c r="O383" i="2"/>
  <c r="Q383" i="2"/>
  <c r="O384" i="2"/>
  <c r="O385" i="2"/>
  <c r="O386" i="2"/>
  <c r="O387" i="2"/>
  <c r="O388" i="2"/>
  <c r="O389" i="2"/>
  <c r="O390" i="2"/>
  <c r="Q390" i="2"/>
  <c r="O391" i="2"/>
  <c r="O392" i="2"/>
  <c r="O393" i="2"/>
  <c r="O394" i="2"/>
  <c r="O395" i="2"/>
  <c r="O396" i="2"/>
  <c r="O397" i="2"/>
  <c r="O398" i="2"/>
  <c r="O399" i="2"/>
  <c r="Q399" i="2"/>
  <c r="O400" i="2"/>
  <c r="Q400" i="2"/>
  <c r="O401" i="2"/>
  <c r="O402" i="2"/>
  <c r="O403" i="2"/>
  <c r="O404" i="2"/>
  <c r="O405" i="2"/>
  <c r="O406" i="2"/>
  <c r="Q406" i="2"/>
  <c r="O407" i="2"/>
  <c r="O408" i="2"/>
  <c r="O409" i="2"/>
  <c r="O410" i="2"/>
  <c r="O411" i="2"/>
  <c r="O412" i="2"/>
  <c r="O413" i="2"/>
  <c r="O414" i="2"/>
  <c r="O415" i="2"/>
  <c r="Q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Q430" i="2"/>
  <c r="O431" i="2"/>
  <c r="Q431" i="2"/>
  <c r="O432" i="2"/>
  <c r="Q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Q448" i="2"/>
  <c r="O449" i="2"/>
  <c r="O450" i="2"/>
  <c r="O451" i="2"/>
  <c r="O452" i="2"/>
  <c r="O453" i="2"/>
  <c r="O454" i="2"/>
  <c r="Q454" i="2"/>
  <c r="O455" i="2"/>
  <c r="O456" i="2"/>
  <c r="O457" i="2"/>
  <c r="O458" i="2"/>
  <c r="O459" i="2"/>
  <c r="O460" i="2"/>
  <c r="O461" i="2"/>
  <c r="O462" i="2"/>
  <c r="Q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Q478" i="2"/>
  <c r="O479" i="2"/>
  <c r="Q479" i="2"/>
  <c r="O480" i="2"/>
  <c r="O481" i="2"/>
  <c r="O482" i="2"/>
  <c r="O483" i="2"/>
  <c r="O484" i="2"/>
  <c r="O485" i="2"/>
  <c r="O486" i="2"/>
  <c r="Q486" i="2"/>
  <c r="O487" i="2"/>
  <c r="O488" i="2"/>
  <c r="O489" i="2"/>
  <c r="O490" i="2"/>
  <c r="O491" i="2"/>
  <c r="O492" i="2"/>
  <c r="O493" i="2"/>
  <c r="O494" i="2"/>
  <c r="Q494" i="2"/>
  <c r="O495" i="2"/>
  <c r="O496" i="2"/>
  <c r="O497" i="2"/>
  <c r="O498" i="2"/>
  <c r="O499" i="2"/>
  <c r="O500" i="2"/>
  <c r="O501" i="2"/>
  <c r="O502" i="2"/>
  <c r="Q502" i="2"/>
  <c r="O503" i="2"/>
  <c r="O504" i="2"/>
  <c r="O505" i="2"/>
  <c r="O506" i="2"/>
  <c r="O507" i="2"/>
  <c r="O508" i="2"/>
  <c r="O509" i="2"/>
  <c r="O510" i="2"/>
  <c r="O511" i="2"/>
  <c r="Q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R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R681" i="2"/>
  <c r="O682" i="2"/>
  <c r="O683" i="2"/>
  <c r="O684" i="2"/>
  <c r="O685" i="2"/>
  <c r="R685" i="2"/>
  <c r="O686" i="2"/>
  <c r="O687" i="2"/>
  <c r="O688" i="2"/>
  <c r="O689" i="2"/>
  <c r="R689" i="2"/>
  <c r="O690" i="2"/>
  <c r="O691" i="2"/>
  <c r="O692" i="2"/>
  <c r="O693" i="2"/>
  <c r="R693" i="2"/>
  <c r="O694" i="2"/>
  <c r="O695" i="2"/>
  <c r="O696" i="2"/>
  <c r="O697" i="2"/>
  <c r="R697" i="2"/>
  <c r="O698" i="2"/>
  <c r="O699" i="2"/>
  <c r="O700" i="2"/>
  <c r="O701" i="2"/>
  <c r="R701" i="2"/>
  <c r="O702" i="2"/>
  <c r="O703" i="2"/>
  <c r="O704" i="2"/>
  <c r="O705" i="2"/>
  <c r="R705" i="2"/>
  <c r="O706" i="2"/>
  <c r="O707" i="2"/>
  <c r="O708" i="2"/>
  <c r="O709" i="2"/>
  <c r="R709" i="2"/>
  <c r="O710" i="2"/>
  <c r="O711" i="2"/>
  <c r="O712" i="2"/>
  <c r="O713" i="2"/>
  <c r="R713" i="2"/>
  <c r="O714" i="2"/>
  <c r="O715" i="2"/>
  <c r="O716" i="2"/>
  <c r="O717" i="2"/>
  <c r="R717" i="2"/>
  <c r="O718" i="2"/>
  <c r="O719" i="2"/>
  <c r="O720" i="2"/>
  <c r="O721" i="2"/>
  <c r="R721" i="2"/>
  <c r="O722" i="2"/>
  <c r="O723" i="2"/>
  <c r="O724" i="2"/>
  <c r="O725" i="2"/>
  <c r="R725" i="2"/>
  <c r="O726" i="2"/>
  <c r="O727" i="2"/>
  <c r="O728" i="2"/>
  <c r="O729" i="2"/>
  <c r="R729" i="2"/>
  <c r="O730" i="2"/>
  <c r="O731" i="2"/>
  <c r="O732" i="2"/>
  <c r="O733" i="2"/>
  <c r="R733" i="2"/>
  <c r="O734" i="2"/>
  <c r="O735" i="2"/>
  <c r="O736" i="2"/>
  <c r="O737" i="2"/>
  <c r="R737" i="2"/>
  <c r="O738" i="2"/>
  <c r="O739" i="2"/>
  <c r="O740" i="2"/>
  <c r="O741" i="2"/>
  <c r="R741" i="2"/>
  <c r="O742" i="2"/>
  <c r="O743" i="2"/>
  <c r="O744" i="2"/>
  <c r="R744" i="2"/>
  <c r="O745" i="2"/>
  <c r="R745" i="2"/>
  <c r="O746" i="2"/>
  <c r="O747" i="2"/>
  <c r="O748" i="2"/>
  <c r="O749" i="2"/>
  <c r="R749" i="2"/>
  <c r="O750" i="2"/>
  <c r="O751" i="2"/>
  <c r="O752" i="2"/>
  <c r="R752" i="2"/>
  <c r="O753" i="2"/>
  <c r="R753" i="2"/>
  <c r="O754" i="2"/>
  <c r="O755" i="2"/>
  <c r="O756" i="2"/>
  <c r="R756" i="2"/>
  <c r="O757" i="2"/>
  <c r="R757" i="2"/>
  <c r="O758" i="2"/>
  <c r="O759" i="2"/>
  <c r="O760" i="2"/>
  <c r="R760" i="2"/>
  <c r="O761" i="2"/>
  <c r="R761" i="2"/>
  <c r="O762" i="2"/>
  <c r="O763" i="2"/>
  <c r="O764" i="2"/>
  <c r="R764" i="2"/>
  <c r="O765" i="2"/>
  <c r="R765" i="2"/>
  <c r="O766" i="2"/>
  <c r="O767" i="2"/>
  <c r="O768" i="2"/>
  <c r="R768" i="2"/>
  <c r="O769" i="2"/>
  <c r="R769" i="2"/>
  <c r="O770" i="2"/>
  <c r="O771" i="2"/>
  <c r="O772" i="2"/>
  <c r="R772" i="2"/>
  <c r="O773" i="2"/>
  <c r="O774" i="2"/>
  <c r="O775" i="2"/>
  <c r="O776" i="2"/>
  <c r="R776" i="2"/>
  <c r="O777" i="2"/>
  <c r="R777" i="2"/>
  <c r="O778" i="2"/>
  <c r="O779" i="2"/>
  <c r="O780" i="2"/>
  <c r="R780" i="2"/>
  <c r="O781" i="2"/>
  <c r="R781" i="2"/>
  <c r="O782" i="2"/>
  <c r="O783" i="2"/>
  <c r="O784" i="2"/>
  <c r="R784" i="2"/>
  <c r="O785" i="2"/>
  <c r="R785" i="2"/>
  <c r="O786" i="2"/>
  <c r="O787" i="2"/>
  <c r="O788" i="2"/>
  <c r="O789" i="2"/>
  <c r="R789" i="2"/>
  <c r="O790" i="2"/>
  <c r="O791" i="2"/>
  <c r="O792" i="2"/>
  <c r="R792" i="2"/>
  <c r="O793" i="2"/>
  <c r="R793" i="2"/>
  <c r="O794" i="2"/>
  <c r="O795" i="2"/>
  <c r="O796" i="2"/>
  <c r="R796" i="2"/>
  <c r="O797" i="2"/>
  <c r="R797" i="2"/>
  <c r="O798" i="2"/>
  <c r="O799" i="2"/>
  <c r="O800" i="2"/>
  <c r="R800" i="2"/>
  <c r="O801" i="2"/>
  <c r="R801" i="2"/>
  <c r="O802" i="2"/>
  <c r="O803" i="2"/>
  <c r="O804" i="2"/>
  <c r="R804" i="2"/>
  <c r="O805" i="2"/>
  <c r="R805" i="2"/>
  <c r="O806" i="2"/>
  <c r="O807" i="2"/>
  <c r="O808" i="2"/>
  <c r="R808" i="2"/>
  <c r="O809" i="2"/>
  <c r="R809" i="2"/>
  <c r="O810" i="2"/>
  <c r="O811" i="2"/>
  <c r="O812" i="2"/>
  <c r="R812" i="2"/>
  <c r="O813" i="2"/>
  <c r="O814" i="2"/>
  <c r="O815" i="2"/>
  <c r="O816" i="2"/>
  <c r="O817" i="2"/>
  <c r="R817" i="2"/>
  <c r="O818" i="2"/>
  <c r="O819" i="2"/>
  <c r="O820" i="2"/>
  <c r="O821" i="2"/>
  <c r="R821" i="2"/>
  <c r="O822" i="2"/>
  <c r="O823" i="2"/>
  <c r="O824" i="2"/>
  <c r="O825" i="2"/>
  <c r="R825" i="2"/>
  <c r="O826" i="2"/>
  <c r="O827" i="2"/>
  <c r="O828" i="2"/>
  <c r="O829" i="2"/>
  <c r="R829" i="2"/>
  <c r="O830" i="2"/>
  <c r="O831" i="2"/>
  <c r="O832" i="2"/>
  <c r="R832" i="2"/>
  <c r="O833" i="2"/>
  <c r="R833" i="2"/>
  <c r="O834" i="2"/>
  <c r="O835" i="2"/>
  <c r="O836" i="2"/>
  <c r="O837" i="2"/>
  <c r="O838" i="2"/>
  <c r="O839" i="2"/>
  <c r="O840" i="2"/>
  <c r="R840" i="2"/>
  <c r="O841" i="2"/>
  <c r="R841" i="2"/>
  <c r="O842" i="2"/>
  <c r="O843" i="2"/>
  <c r="O844" i="2"/>
  <c r="R844" i="2"/>
  <c r="O845" i="2"/>
  <c r="R845" i="2"/>
  <c r="O846" i="2"/>
  <c r="O847" i="2"/>
  <c r="O848" i="2"/>
  <c r="O849" i="2"/>
  <c r="R849" i="2"/>
  <c r="O850" i="2"/>
  <c r="O851" i="2"/>
  <c r="O852" i="2"/>
  <c r="O853" i="2"/>
  <c r="R853" i="2"/>
  <c r="O854" i="2"/>
  <c r="O855" i="2"/>
  <c r="O856" i="2"/>
  <c r="O857" i="2"/>
  <c r="R857" i="2"/>
  <c r="O858" i="2"/>
  <c r="O859" i="2"/>
  <c r="O860" i="2"/>
  <c r="O861" i="2"/>
  <c r="O862" i="2"/>
  <c r="O863" i="2"/>
  <c r="O864" i="2"/>
  <c r="O865" i="2"/>
  <c r="R865" i="2"/>
  <c r="O866" i="2"/>
  <c r="O867" i="2"/>
  <c r="O868" i="2"/>
  <c r="R868" i="2"/>
  <c r="O869" i="2"/>
  <c r="O870" i="2"/>
  <c r="O871" i="2"/>
  <c r="O872" i="2"/>
  <c r="R872" i="2"/>
  <c r="O873" i="2"/>
  <c r="R873" i="2"/>
  <c r="O874" i="2"/>
  <c r="O875" i="2"/>
  <c r="O876" i="2"/>
  <c r="R876" i="2"/>
  <c r="O877" i="2"/>
  <c r="R877" i="2"/>
  <c r="O878" i="2"/>
  <c r="O879" i="2"/>
  <c r="O880" i="2"/>
  <c r="O881" i="2"/>
  <c r="R881" i="2"/>
  <c r="O882" i="2"/>
  <c r="O883" i="2"/>
  <c r="O884" i="2"/>
  <c r="O885" i="2"/>
  <c r="R885" i="2"/>
  <c r="O886" i="2"/>
  <c r="O887" i="2"/>
  <c r="O888" i="2"/>
  <c r="O889" i="2"/>
  <c r="R889" i="2"/>
  <c r="O890" i="2"/>
  <c r="O891" i="2"/>
  <c r="O892" i="2"/>
  <c r="O893" i="2"/>
  <c r="R893" i="2"/>
  <c r="O894" i="2"/>
  <c r="O895" i="2"/>
  <c r="O896" i="2"/>
  <c r="R896" i="2"/>
  <c r="O897" i="2"/>
  <c r="O898" i="2"/>
  <c r="O899" i="2"/>
  <c r="O900" i="2"/>
  <c r="R900" i="2"/>
  <c r="O901" i="2"/>
  <c r="O902" i="2"/>
  <c r="O903" i="2"/>
  <c r="O904" i="2"/>
  <c r="R904" i="2"/>
  <c r="O905" i="2"/>
  <c r="R905" i="2"/>
  <c r="O906" i="2"/>
  <c r="O907" i="2"/>
  <c r="O908" i="2"/>
  <c r="O909" i="2"/>
  <c r="O910" i="2"/>
  <c r="O911" i="2"/>
  <c r="O912" i="2"/>
  <c r="O913" i="2"/>
  <c r="R913" i="2"/>
  <c r="O914" i="2"/>
  <c r="O915" i="2"/>
  <c r="O916" i="2"/>
  <c r="O917" i="2"/>
  <c r="R917" i="2"/>
  <c r="O918" i="2"/>
  <c r="O919" i="2"/>
  <c r="O920" i="2"/>
  <c r="O921" i="2"/>
  <c r="R921" i="2"/>
  <c r="O922" i="2"/>
  <c r="O923" i="2"/>
  <c r="O924" i="2"/>
  <c r="R924" i="2"/>
  <c r="O925" i="2"/>
  <c r="R925" i="2"/>
  <c r="O926" i="2"/>
  <c r="O927" i="2"/>
  <c r="O928" i="2"/>
  <c r="R928" i="2"/>
  <c r="O929" i="2"/>
  <c r="R929" i="2"/>
  <c r="O930" i="2"/>
  <c r="O931" i="2"/>
  <c r="O932" i="2"/>
  <c r="R932" i="2"/>
  <c r="O933" i="2"/>
  <c r="O934" i="2"/>
  <c r="O935" i="2"/>
  <c r="O936" i="2"/>
  <c r="O937" i="2"/>
  <c r="R937" i="2"/>
  <c r="O938" i="2"/>
  <c r="O939" i="2"/>
  <c r="O940" i="2"/>
  <c r="R940" i="2"/>
  <c r="O941" i="2"/>
  <c r="R941" i="2"/>
  <c r="O942" i="2"/>
  <c r="O943" i="2"/>
  <c r="O944" i="2"/>
  <c r="R944" i="2"/>
  <c r="O945" i="2"/>
  <c r="O946" i="2"/>
  <c r="O947" i="2"/>
  <c r="O948" i="2"/>
  <c r="R948" i="2"/>
  <c r="O949" i="2"/>
  <c r="R949" i="2"/>
  <c r="O950" i="2"/>
  <c r="O951" i="2"/>
  <c r="O952" i="2"/>
  <c r="O953" i="2"/>
  <c r="R953" i="2"/>
  <c r="O954" i="2"/>
  <c r="O955" i="2"/>
  <c r="O956" i="2"/>
  <c r="O957" i="2"/>
  <c r="R957" i="2"/>
  <c r="O958" i="2"/>
  <c r="O959" i="2"/>
  <c r="O960" i="2"/>
  <c r="R960" i="2"/>
  <c r="O961" i="2"/>
  <c r="R961" i="2"/>
  <c r="O962" i="2"/>
  <c r="O963" i="2"/>
  <c r="O964" i="2"/>
  <c r="R964" i="2"/>
  <c r="O965" i="2"/>
  <c r="R965" i="2"/>
  <c r="O966" i="2"/>
  <c r="O967" i="2"/>
  <c r="O968" i="2"/>
  <c r="O969" i="2"/>
  <c r="R969" i="2"/>
  <c r="O970" i="2"/>
  <c r="O971" i="2"/>
  <c r="O972" i="2"/>
  <c r="R972" i="2"/>
  <c r="O973" i="2"/>
  <c r="R973" i="2"/>
  <c r="O974" i="2"/>
  <c r="O975" i="2"/>
  <c r="O976" i="2"/>
  <c r="R976" i="2"/>
  <c r="O977" i="2"/>
  <c r="R977" i="2"/>
  <c r="O978" i="2"/>
  <c r="O979" i="2"/>
  <c r="O980" i="2"/>
  <c r="O981" i="2"/>
  <c r="R981" i="2"/>
  <c r="O982" i="2"/>
  <c r="O983" i="2"/>
  <c r="O984" i="2"/>
  <c r="O985" i="2"/>
  <c r="R985" i="2"/>
  <c r="O986" i="2"/>
  <c r="O987" i="2"/>
  <c r="O988" i="2"/>
  <c r="R988" i="2"/>
  <c r="O989" i="2"/>
  <c r="O990" i="2"/>
  <c r="O991" i="2"/>
  <c r="O992" i="2"/>
  <c r="R992" i="2"/>
  <c r="O993" i="2"/>
  <c r="R993" i="2"/>
  <c r="O994" i="2"/>
  <c r="O995" i="2"/>
  <c r="O996" i="2"/>
  <c r="R996" i="2"/>
  <c r="O997" i="2"/>
  <c r="R997" i="2"/>
  <c r="O998" i="2"/>
  <c r="O999" i="2"/>
  <c r="O1000" i="2"/>
  <c r="O1001" i="2"/>
  <c r="R1001" i="2"/>
  <c r="O1002" i="2"/>
  <c r="O1003" i="2"/>
  <c r="O1004" i="2"/>
  <c r="R1004" i="2"/>
  <c r="O1005" i="2"/>
  <c r="R1005" i="2"/>
  <c r="O1006" i="2"/>
  <c r="O1007" i="2"/>
  <c r="O1008" i="2"/>
  <c r="R1008" i="2"/>
  <c r="O1009" i="2"/>
  <c r="R1009" i="2"/>
  <c r="O1010" i="2"/>
  <c r="O1011" i="2"/>
  <c r="O1012" i="2"/>
  <c r="R1012" i="2"/>
  <c r="O1013" i="2"/>
  <c r="O1014" i="2"/>
  <c r="O1015" i="2"/>
  <c r="O1016" i="2"/>
  <c r="O1017" i="2"/>
  <c r="R1017" i="2"/>
  <c r="O1018" i="2"/>
  <c r="O1019" i="2"/>
  <c r="O1020" i="2"/>
  <c r="O1021" i="2"/>
  <c r="R1021" i="2"/>
  <c r="O1022" i="2"/>
  <c r="O1023" i="2"/>
  <c r="O1024" i="2"/>
  <c r="O1025" i="2"/>
  <c r="R1025" i="2"/>
  <c r="O1026" i="2"/>
  <c r="O1027" i="2"/>
  <c r="O1028" i="2"/>
  <c r="O1029" i="2"/>
  <c r="R1029" i="2"/>
  <c r="O1030" i="2"/>
  <c r="O1031" i="2"/>
  <c r="O1032" i="2"/>
  <c r="R1032" i="2"/>
  <c r="O1033" i="2"/>
  <c r="R1033" i="2"/>
  <c r="O1034" i="2"/>
  <c r="O1035" i="2"/>
  <c r="O1036" i="2"/>
  <c r="R1036" i="2"/>
  <c r="O1037" i="2"/>
  <c r="R1037" i="2"/>
  <c r="O1038" i="2"/>
  <c r="O1039" i="2"/>
  <c r="O1040" i="2"/>
  <c r="O1041" i="2"/>
  <c r="R1041" i="2"/>
  <c r="O1042" i="2"/>
  <c r="O1043" i="2"/>
  <c r="O1044" i="2"/>
  <c r="R1044" i="2"/>
  <c r="O1045" i="2"/>
  <c r="O1046" i="2"/>
  <c r="O1047" i="2"/>
  <c r="O1048" i="2"/>
  <c r="R1048" i="2"/>
  <c r="O1049" i="2"/>
  <c r="R1049" i="2"/>
  <c r="O1050" i="2"/>
  <c r="O1051" i="2"/>
  <c r="O1052" i="2"/>
  <c r="R1052" i="2"/>
  <c r="O1053" i="2"/>
  <c r="R1053" i="2"/>
  <c r="O1054" i="2"/>
  <c r="O1055" i="2"/>
  <c r="O1056" i="2"/>
  <c r="O1057" i="2"/>
  <c r="R1057" i="2"/>
  <c r="O1058" i="2"/>
  <c r="O1059" i="2"/>
  <c r="O1060" i="2"/>
  <c r="R1060" i="2"/>
  <c r="O1061" i="2"/>
  <c r="R1061" i="2"/>
  <c r="O1062" i="2"/>
  <c r="O1063" i="2"/>
  <c r="O1064" i="2"/>
  <c r="O1065" i="2"/>
  <c r="R1065" i="2"/>
  <c r="O1066" i="2"/>
  <c r="O1067" i="2"/>
  <c r="O1068" i="2"/>
  <c r="R1068" i="2"/>
  <c r="O1069" i="2"/>
  <c r="R1069" i="2"/>
  <c r="O1070" i="2"/>
  <c r="O1071" i="2"/>
  <c r="R1071" i="2"/>
  <c r="O1072" i="2"/>
  <c r="O1073" i="2"/>
  <c r="R1073" i="2"/>
  <c r="O1074" i="2"/>
  <c r="O1075" i="2"/>
  <c r="O1076" i="2"/>
  <c r="O1077" i="2"/>
  <c r="R1077" i="2"/>
  <c r="O1078" i="2"/>
  <c r="O1079" i="2"/>
  <c r="O1080" i="2"/>
  <c r="O1081" i="2"/>
  <c r="O1082" i="2"/>
  <c r="O1083" i="2"/>
  <c r="O1084" i="2"/>
  <c r="O1085" i="2"/>
  <c r="O1086" i="2"/>
  <c r="O1087" i="2"/>
  <c r="R1087" i="2"/>
  <c r="O1088" i="2"/>
  <c r="R1088" i="2"/>
  <c r="O1089" i="2"/>
  <c r="R1089" i="2"/>
  <c r="O1090" i="2"/>
  <c r="O1091" i="2"/>
  <c r="O1092" i="2"/>
  <c r="O1093" i="2"/>
  <c r="O1094" i="2"/>
  <c r="O1095" i="2"/>
  <c r="O1096" i="2"/>
  <c r="R1096" i="2"/>
  <c r="O1097" i="2"/>
  <c r="R1097" i="2"/>
  <c r="O1098" i="2"/>
  <c r="O1099" i="2"/>
  <c r="O1100" i="2"/>
  <c r="R1100" i="2"/>
  <c r="O1101" i="2"/>
  <c r="O1102" i="2"/>
  <c r="O1103" i="2"/>
  <c r="O1104" i="2"/>
  <c r="O1105" i="2"/>
  <c r="R1105" i="2"/>
  <c r="O1106" i="2"/>
  <c r="O1107" i="2"/>
  <c r="O1108" i="2"/>
  <c r="R1108" i="2"/>
  <c r="O1109" i="2"/>
  <c r="O1110" i="2"/>
  <c r="O1111" i="2"/>
  <c r="R1111" i="2"/>
  <c r="O1112" i="2"/>
  <c r="O1113" i="2"/>
  <c r="R1113" i="2"/>
  <c r="O1114" i="2"/>
  <c r="O1115" i="2"/>
  <c r="O1116" i="2"/>
  <c r="O1117" i="2"/>
  <c r="R1117" i="2"/>
  <c r="O1118" i="2"/>
  <c r="O1119" i="2"/>
  <c r="O1120" i="2"/>
  <c r="O1121" i="2"/>
  <c r="O1122" i="2"/>
  <c r="O1123" i="2"/>
  <c r="O1124" i="2"/>
  <c r="R1124" i="2"/>
  <c r="O1125" i="2"/>
  <c r="R1125" i="2"/>
  <c r="O1126" i="2"/>
  <c r="O1127" i="2"/>
  <c r="O1128" i="2"/>
  <c r="O1129" i="2"/>
  <c r="O1130" i="2"/>
  <c r="O1131" i="2"/>
  <c r="O1132" i="2"/>
  <c r="R1132" i="2"/>
  <c r="O1133" i="2"/>
  <c r="R1133" i="2"/>
  <c r="O1134" i="2"/>
  <c r="O1135" i="2"/>
  <c r="O1136" i="2"/>
  <c r="O1137" i="2"/>
  <c r="R1137" i="2"/>
  <c r="O1138" i="2"/>
  <c r="O1139" i="2"/>
  <c r="O1140" i="2"/>
  <c r="O1141" i="2"/>
  <c r="O1142" i="2"/>
  <c r="O1143" i="2"/>
  <c r="O1144" i="2"/>
  <c r="R1144" i="2"/>
  <c r="O1145" i="2"/>
  <c r="R1145" i="2"/>
  <c r="O1146" i="2"/>
  <c r="O1147" i="2"/>
  <c r="R1147" i="2"/>
  <c r="O1148" i="2"/>
  <c r="O1149" i="2"/>
  <c r="O1150" i="2"/>
  <c r="O1151" i="2"/>
  <c r="O1152" i="2"/>
  <c r="O1153" i="2"/>
  <c r="R1153" i="2"/>
  <c r="O1154" i="2"/>
  <c r="O1155" i="2"/>
  <c r="O1156" i="2"/>
  <c r="O1157" i="2"/>
  <c r="O1158" i="2"/>
  <c r="O1159" i="2"/>
  <c r="O1160" i="2"/>
  <c r="R1160" i="2"/>
  <c r="O1161" i="2"/>
  <c r="R1161" i="2"/>
  <c r="O1162" i="2"/>
  <c r="O1163" i="2"/>
  <c r="O1164" i="2"/>
  <c r="O1165" i="2"/>
  <c r="O1166" i="2"/>
  <c r="O1167" i="2"/>
  <c r="O1168" i="2"/>
  <c r="O1169" i="2"/>
  <c r="R1169" i="2"/>
  <c r="O1170" i="2"/>
  <c r="O1171" i="2"/>
  <c r="O1172" i="2"/>
  <c r="R1172" i="2"/>
  <c r="O1173" i="2"/>
  <c r="R1173" i="2"/>
  <c r="O1174" i="2"/>
  <c r="O1175" i="2"/>
  <c r="R1175" i="2"/>
  <c r="O1176" i="2"/>
  <c r="R1176" i="2"/>
  <c r="O1177" i="2"/>
  <c r="R1177" i="2"/>
  <c r="O1178" i="2"/>
  <c r="O1179" i="2"/>
  <c r="R1179" i="2"/>
  <c r="O1180" i="2"/>
  <c r="R1180" i="2"/>
  <c r="O1181" i="2"/>
  <c r="R1181" i="2"/>
  <c r="O1182" i="2"/>
  <c r="O1183" i="2"/>
  <c r="R1183" i="2"/>
  <c r="O1184" i="2"/>
  <c r="O1185" i="2"/>
  <c r="R1185" i="2"/>
  <c r="O1186" i="2"/>
  <c r="O1187" i="2"/>
  <c r="O1188" i="2"/>
  <c r="R1188" i="2"/>
  <c r="O1189" i="2"/>
  <c r="R1189" i="2"/>
  <c r="O1190" i="2"/>
  <c r="O1191" i="2"/>
  <c r="O1192" i="2"/>
  <c r="O1193" i="2"/>
  <c r="R1193" i="2"/>
  <c r="O1194" i="2"/>
  <c r="O1195" i="2"/>
  <c r="O1196" i="2"/>
  <c r="O1197" i="2"/>
  <c r="R1197" i="2"/>
  <c r="O1198" i="2"/>
  <c r="O1199" i="2"/>
  <c r="R1199" i="2"/>
  <c r="O1200" i="2"/>
  <c r="O1201" i="2"/>
  <c r="O1202" i="2"/>
  <c r="O1203" i="2"/>
  <c r="R1203" i="2"/>
  <c r="O1204" i="2"/>
  <c r="O1205" i="2"/>
  <c r="O1206" i="2"/>
  <c r="O1207" i="2"/>
  <c r="O1208" i="2"/>
  <c r="R1208" i="2"/>
  <c r="O1209" i="2"/>
  <c r="R1209" i="2"/>
  <c r="O1210" i="2"/>
  <c r="O1211" i="2"/>
  <c r="O1212" i="2"/>
  <c r="O1213" i="2"/>
  <c r="O1214" i="2"/>
  <c r="O1215" i="2"/>
  <c r="O1216" i="2"/>
  <c r="R1216" i="2"/>
  <c r="O1217" i="2"/>
  <c r="O1218" i="2"/>
  <c r="O1219" i="2"/>
  <c r="R1219" i="2"/>
  <c r="O1220" i="2"/>
  <c r="O1221" i="2"/>
  <c r="O1222" i="2"/>
  <c r="O1223" i="2"/>
  <c r="O1224" i="2"/>
  <c r="O1225" i="2"/>
  <c r="R1225" i="2"/>
  <c r="O1226" i="2"/>
  <c r="O1227" i="2"/>
  <c r="R1227" i="2"/>
  <c r="O1228" i="2"/>
  <c r="O1229" i="2"/>
  <c r="O1230" i="2"/>
  <c r="O1231" i="2"/>
  <c r="O1232" i="2"/>
  <c r="R1232" i="2"/>
  <c r="O1233" i="2"/>
  <c r="R1233" i="2"/>
  <c r="O1234" i="2"/>
  <c r="O1235" i="2"/>
  <c r="O1236" i="2"/>
  <c r="R1236" i="2"/>
  <c r="O1237" i="2"/>
  <c r="O1238" i="2"/>
  <c r="O1239" i="2"/>
  <c r="O1240" i="2"/>
  <c r="O1241" i="2"/>
  <c r="R1241" i="2"/>
  <c r="O1242" i="2"/>
  <c r="O1243" i="2"/>
  <c r="O1244" i="2"/>
  <c r="R1244" i="2"/>
  <c r="O1245" i="2"/>
  <c r="R1245" i="2"/>
  <c r="O1246" i="2"/>
  <c r="O1247" i="2"/>
  <c r="O1248" i="2"/>
  <c r="R1248" i="2"/>
  <c r="O1249" i="2"/>
  <c r="R1249" i="2"/>
  <c r="O1250" i="2"/>
  <c r="O1251" i="2"/>
  <c r="R1251" i="2"/>
  <c r="O1252" i="2"/>
  <c r="O1253" i="2"/>
  <c r="R1253" i="2"/>
  <c r="O1254" i="2"/>
  <c r="O1255" i="2"/>
  <c r="O1256" i="2"/>
  <c r="O1257" i="2"/>
  <c r="O1258" i="2"/>
  <c r="O1259" i="2"/>
  <c r="O1260" i="2"/>
  <c r="R1260" i="2"/>
  <c r="O1261" i="2"/>
  <c r="R1261" i="2"/>
  <c r="O1262" i="2"/>
  <c r="O1263" i="2"/>
  <c r="R1263" i="2"/>
  <c r="O1264" i="2"/>
  <c r="O1265" i="2"/>
  <c r="O1266" i="2"/>
  <c r="O1267" i="2"/>
  <c r="R1267" i="2"/>
  <c r="O1268" i="2"/>
  <c r="O1269" i="2"/>
  <c r="O1270" i="2"/>
  <c r="O1271" i="2"/>
  <c r="O1272" i="2"/>
  <c r="O1273" i="2"/>
  <c r="O1274" i="2"/>
  <c r="O1275" i="2"/>
  <c r="R1275" i="2"/>
  <c r="O1276" i="2"/>
  <c r="O1277" i="2"/>
  <c r="O1278" i="2"/>
  <c r="O1279" i="2"/>
  <c r="O1280" i="2"/>
  <c r="O1281" i="2"/>
  <c r="O1282" i="2"/>
  <c r="O1283" i="2"/>
  <c r="R1283" i="2"/>
  <c r="O1284" i="2"/>
  <c r="O1285" i="2"/>
  <c r="O1286" i="2"/>
  <c r="O1287" i="2"/>
  <c r="O1288" i="2"/>
  <c r="R1288" i="2"/>
  <c r="O1289" i="2"/>
  <c r="O1290" i="2"/>
  <c r="O1291" i="2"/>
  <c r="O1292" i="2"/>
  <c r="O1293" i="2"/>
  <c r="R1293" i="2"/>
  <c r="O1294" i="2"/>
  <c r="O1295" i="2"/>
  <c r="O1296" i="2"/>
  <c r="R1296" i="2"/>
  <c r="O1297" i="2"/>
  <c r="O1298" i="2"/>
  <c r="O1299" i="2"/>
  <c r="R1299" i="2"/>
  <c r="O1300" i="2"/>
  <c r="O1301" i="2"/>
  <c r="O1302" i="2"/>
  <c r="O1303" i="2"/>
  <c r="O1304" i="2"/>
  <c r="O1305" i="2"/>
  <c r="O1306" i="2"/>
  <c r="O1307" i="2"/>
  <c r="O1308" i="2"/>
  <c r="R1308" i="2"/>
  <c r="O1309" i="2"/>
  <c r="R1309" i="2"/>
  <c r="O1310" i="2"/>
  <c r="O1311" i="2"/>
  <c r="O1312" i="2"/>
  <c r="R1312" i="2"/>
  <c r="O1313" i="2"/>
  <c r="O1314" i="2"/>
  <c r="O1315" i="2"/>
  <c r="R1315" i="2"/>
  <c r="O1316" i="2"/>
  <c r="O1317" i="2"/>
  <c r="R1317" i="2"/>
  <c r="O1318" i="2"/>
  <c r="O1319" i="2"/>
  <c r="O1320" i="2"/>
  <c r="O1321" i="2"/>
  <c r="O1322" i="2"/>
  <c r="O1323" i="2"/>
  <c r="R1323" i="2"/>
  <c r="O1324" i="2"/>
  <c r="O1325" i="2"/>
  <c r="R1325" i="2"/>
  <c r="O1326" i="2"/>
  <c r="O1327" i="2"/>
  <c r="O1328" i="2"/>
  <c r="O1329" i="2"/>
  <c r="O1330" i="2"/>
  <c r="O1331" i="2"/>
  <c r="O1332" i="2"/>
  <c r="O1333" i="2"/>
  <c r="O1334" i="2"/>
  <c r="O1335" i="2"/>
  <c r="O1336" i="2"/>
  <c r="R1336" i="2"/>
  <c r="O1337" i="2"/>
  <c r="O1338" i="2"/>
  <c r="O1339" i="2"/>
  <c r="O1340" i="2"/>
  <c r="O1341" i="2"/>
  <c r="O1342" i="2"/>
  <c r="O1343" i="2"/>
  <c r="O1344" i="2"/>
  <c r="R1344" i="2"/>
  <c r="O1345" i="2"/>
  <c r="N2" i="2"/>
  <c r="N3" i="2"/>
  <c r="N4" i="2"/>
  <c r="N5" i="2"/>
  <c r="N6" i="2"/>
  <c r="N7" i="2"/>
  <c r="P7" i="2"/>
  <c r="N8" i="2"/>
  <c r="N9" i="2"/>
  <c r="N10" i="2"/>
  <c r="N11" i="2"/>
  <c r="N12" i="2"/>
  <c r="N13" i="2"/>
  <c r="N14" i="2"/>
  <c r="N15" i="2"/>
  <c r="P15" i="2"/>
  <c r="N16" i="2"/>
  <c r="N17" i="2"/>
  <c r="N18" i="2"/>
  <c r="N19" i="2"/>
  <c r="N20" i="2"/>
  <c r="N21" i="2"/>
  <c r="N22" i="2"/>
  <c r="N23" i="2"/>
  <c r="P23" i="2"/>
  <c r="N24" i="2"/>
  <c r="N25" i="2"/>
  <c r="N26" i="2"/>
  <c r="N27" i="2"/>
  <c r="N28" i="2"/>
  <c r="N29" i="2"/>
  <c r="N30" i="2"/>
  <c r="N31" i="2"/>
  <c r="P31" i="2"/>
  <c r="N32" i="2"/>
  <c r="N33" i="2"/>
  <c r="N34" i="2"/>
  <c r="N35" i="2"/>
  <c r="N36" i="2"/>
  <c r="N37" i="2"/>
  <c r="N38" i="2"/>
  <c r="N39" i="2"/>
  <c r="P39" i="2"/>
  <c r="N40" i="2"/>
  <c r="N41" i="2"/>
  <c r="N42" i="2"/>
  <c r="N43" i="2"/>
  <c r="N44" i="2"/>
  <c r="N45" i="2"/>
  <c r="N46" i="2"/>
  <c r="N47" i="2"/>
  <c r="P47" i="2"/>
  <c r="N48" i="2"/>
  <c r="N49" i="2"/>
  <c r="N50" i="2"/>
  <c r="N51" i="2"/>
  <c r="N52" i="2"/>
  <c r="N53" i="2"/>
  <c r="N54" i="2"/>
  <c r="N55" i="2"/>
  <c r="P55" i="2"/>
  <c r="N56" i="2"/>
  <c r="N57" i="2"/>
  <c r="N58" i="2"/>
  <c r="N59" i="2"/>
  <c r="N60" i="2"/>
  <c r="N61" i="2"/>
  <c r="N62" i="2"/>
  <c r="N63" i="2"/>
  <c r="P63" i="2"/>
  <c r="N64" i="2"/>
  <c r="N65" i="2"/>
  <c r="N66" i="2"/>
  <c r="N67" i="2"/>
  <c r="N68" i="2"/>
  <c r="N69" i="2"/>
  <c r="N70" i="2"/>
  <c r="N71" i="2"/>
  <c r="P71" i="2"/>
  <c r="N72" i="2"/>
  <c r="N73" i="2"/>
  <c r="N74" i="2"/>
  <c r="N75" i="2"/>
  <c r="N76" i="2"/>
  <c r="N77" i="2"/>
  <c r="N78" i="2"/>
  <c r="N79" i="2"/>
  <c r="P79" i="2"/>
  <c r="N80" i="2"/>
  <c r="N81" i="2"/>
  <c r="N82" i="2"/>
  <c r="N83" i="2"/>
  <c r="N84" i="2"/>
  <c r="N85" i="2"/>
  <c r="N86" i="2"/>
  <c r="N87" i="2"/>
  <c r="P87" i="2"/>
  <c r="N88" i="2"/>
  <c r="N89" i="2"/>
  <c r="N90" i="2"/>
  <c r="N91" i="2"/>
  <c r="N92" i="2"/>
  <c r="N93" i="2"/>
  <c r="N94" i="2"/>
  <c r="N95" i="2"/>
  <c r="P95" i="2"/>
  <c r="N96" i="2"/>
  <c r="N97" i="2"/>
  <c r="N98" i="2"/>
  <c r="N99" i="2"/>
  <c r="N100" i="2"/>
  <c r="N101" i="2"/>
  <c r="N102" i="2"/>
  <c r="N103" i="2"/>
  <c r="P103" i="2"/>
  <c r="N104" i="2"/>
  <c r="N105" i="2"/>
  <c r="N106" i="2"/>
  <c r="N107" i="2"/>
  <c r="N108" i="2"/>
  <c r="N109" i="2"/>
  <c r="N110" i="2"/>
  <c r="N111" i="2"/>
  <c r="P111" i="2"/>
  <c r="N112" i="2"/>
  <c r="N113" i="2"/>
  <c r="N114" i="2"/>
  <c r="N115" i="2"/>
  <c r="N116" i="2"/>
  <c r="N117" i="2"/>
  <c r="N118" i="2"/>
  <c r="N119" i="2"/>
  <c r="P119" i="2"/>
  <c r="N120" i="2"/>
  <c r="N121" i="2"/>
  <c r="N122" i="2"/>
  <c r="N123" i="2"/>
  <c r="N124" i="2"/>
  <c r="N125" i="2"/>
  <c r="N126" i="2"/>
  <c r="N127" i="2"/>
  <c r="P127" i="2"/>
  <c r="N128" i="2"/>
  <c r="N129" i="2"/>
  <c r="N130" i="2"/>
  <c r="N131" i="2"/>
  <c r="N132" i="2"/>
  <c r="N133" i="2"/>
  <c r="N134" i="2"/>
  <c r="N135" i="2"/>
  <c r="P135" i="2"/>
  <c r="N136" i="2"/>
  <c r="N137" i="2"/>
  <c r="N138" i="2"/>
  <c r="N139" i="2"/>
  <c r="N140" i="2"/>
  <c r="N141" i="2"/>
  <c r="N142" i="2"/>
  <c r="N143" i="2"/>
  <c r="P143" i="2"/>
  <c r="N144" i="2"/>
  <c r="N145" i="2"/>
  <c r="N146" i="2"/>
  <c r="N147" i="2"/>
  <c r="N148" i="2"/>
  <c r="N149" i="2"/>
  <c r="N150" i="2"/>
  <c r="N151" i="2"/>
  <c r="P151" i="2"/>
  <c r="N152" i="2"/>
  <c r="N153" i="2"/>
  <c r="N154" i="2"/>
  <c r="N155" i="2"/>
  <c r="N156" i="2"/>
  <c r="N157" i="2"/>
  <c r="N158" i="2"/>
  <c r="N159" i="2"/>
  <c r="P159" i="2"/>
  <c r="N160" i="2"/>
  <c r="N161" i="2"/>
  <c r="N162" i="2"/>
  <c r="N163" i="2"/>
  <c r="N164" i="2"/>
  <c r="N165" i="2"/>
  <c r="N166" i="2"/>
  <c r="N167" i="2"/>
  <c r="P167" i="2"/>
  <c r="N168" i="2"/>
  <c r="N169" i="2"/>
  <c r="N170" i="2"/>
  <c r="N171" i="2"/>
  <c r="N172" i="2"/>
  <c r="N173" i="2"/>
  <c r="N174" i="2"/>
  <c r="N175" i="2"/>
  <c r="P175" i="2"/>
  <c r="N176" i="2"/>
  <c r="N177" i="2"/>
  <c r="N178" i="2"/>
  <c r="N179" i="2"/>
  <c r="N180" i="2"/>
  <c r="N181" i="2"/>
  <c r="N182" i="2"/>
  <c r="N183" i="2"/>
  <c r="P183" i="2"/>
  <c r="N184" i="2"/>
  <c r="N185" i="2"/>
  <c r="N186" i="2"/>
  <c r="N187" i="2"/>
  <c r="N188" i="2"/>
  <c r="N189" i="2"/>
  <c r="N190" i="2"/>
  <c r="N191" i="2"/>
  <c r="P191" i="2"/>
  <c r="N192" i="2"/>
  <c r="N193" i="2"/>
  <c r="N194" i="2"/>
  <c r="N195" i="2"/>
  <c r="N196" i="2"/>
  <c r="N197" i="2"/>
  <c r="N198" i="2"/>
  <c r="N199" i="2"/>
  <c r="P199" i="2"/>
  <c r="N200" i="2"/>
  <c r="N201" i="2"/>
  <c r="N202" i="2"/>
  <c r="N203" i="2"/>
  <c r="N204" i="2"/>
  <c r="N205" i="2"/>
  <c r="N206" i="2"/>
  <c r="N207" i="2"/>
  <c r="P207" i="2"/>
  <c r="N208" i="2"/>
  <c r="N209" i="2"/>
  <c r="N210" i="2"/>
  <c r="N211" i="2"/>
  <c r="N212" i="2"/>
  <c r="N213" i="2"/>
  <c r="N214" i="2"/>
  <c r="N215" i="2"/>
  <c r="P215" i="2"/>
  <c r="N216" i="2"/>
  <c r="N217" i="2"/>
  <c r="N218" i="2"/>
  <c r="N219" i="2"/>
  <c r="N220" i="2"/>
  <c r="N221" i="2"/>
  <c r="N222" i="2"/>
  <c r="N223" i="2"/>
  <c r="P223" i="2"/>
  <c r="N224" i="2"/>
  <c r="N225" i="2"/>
  <c r="N226" i="2"/>
  <c r="N227" i="2"/>
  <c r="N228" i="2"/>
  <c r="N229" i="2"/>
  <c r="N230" i="2"/>
  <c r="N231" i="2"/>
  <c r="P231" i="2"/>
  <c r="N232" i="2"/>
  <c r="N233" i="2"/>
  <c r="N234" i="2"/>
  <c r="N235" i="2"/>
  <c r="N236" i="2"/>
  <c r="N237" i="2"/>
  <c r="N238" i="2"/>
  <c r="N239" i="2"/>
  <c r="P239" i="2"/>
  <c r="N240" i="2"/>
  <c r="N241" i="2"/>
  <c r="N242" i="2"/>
  <c r="N243" i="2"/>
  <c r="N244" i="2"/>
  <c r="N245" i="2"/>
  <c r="N246" i="2"/>
  <c r="N247" i="2"/>
  <c r="P247" i="2"/>
  <c r="N248" i="2"/>
  <c r="N249" i="2"/>
  <c r="N250" i="2"/>
  <c r="N251" i="2"/>
  <c r="N252" i="2"/>
  <c r="N253" i="2"/>
  <c r="N254" i="2"/>
  <c r="N255" i="2"/>
  <c r="P255" i="2"/>
  <c r="N256" i="2"/>
  <c r="N257" i="2"/>
  <c r="N258" i="2"/>
  <c r="N259" i="2"/>
  <c r="N260" i="2"/>
  <c r="N261" i="2"/>
  <c r="N262" i="2"/>
  <c r="N263" i="2"/>
  <c r="P263" i="2"/>
  <c r="N264" i="2"/>
  <c r="N265" i="2"/>
  <c r="N266" i="2"/>
  <c r="N267" i="2"/>
  <c r="N268" i="2"/>
  <c r="N269" i="2"/>
  <c r="N270" i="2"/>
  <c r="N271" i="2"/>
  <c r="P271" i="2"/>
  <c r="N272" i="2"/>
  <c r="N273" i="2"/>
  <c r="N274" i="2"/>
  <c r="N275" i="2"/>
  <c r="N276" i="2"/>
  <c r="N277" i="2"/>
  <c r="N278" i="2"/>
  <c r="N279" i="2"/>
  <c r="P279" i="2"/>
  <c r="N280" i="2"/>
  <c r="N281" i="2"/>
  <c r="N282" i="2"/>
  <c r="N283" i="2"/>
  <c r="N284" i="2"/>
  <c r="N285" i="2"/>
  <c r="N286" i="2"/>
  <c r="N287" i="2"/>
  <c r="P287" i="2"/>
  <c r="N288" i="2"/>
  <c r="N289" i="2"/>
  <c r="N290" i="2"/>
  <c r="N291" i="2"/>
  <c r="N292" i="2"/>
  <c r="N293" i="2"/>
  <c r="N294" i="2"/>
  <c r="N295" i="2"/>
  <c r="P295" i="2"/>
  <c r="N296" i="2"/>
  <c r="N297" i="2"/>
  <c r="N298" i="2"/>
  <c r="N299" i="2"/>
  <c r="N300" i="2"/>
  <c r="N301" i="2"/>
  <c r="N302" i="2"/>
  <c r="N303" i="2"/>
  <c r="P303" i="2"/>
  <c r="N304" i="2"/>
  <c r="N305" i="2"/>
  <c r="N306" i="2"/>
  <c r="N307" i="2"/>
  <c r="N308" i="2"/>
  <c r="N309" i="2"/>
  <c r="N310" i="2"/>
  <c r="N311" i="2"/>
  <c r="P311" i="2"/>
  <c r="N312" i="2"/>
  <c r="N313" i="2"/>
  <c r="N314" i="2"/>
  <c r="N315" i="2"/>
  <c r="N316" i="2"/>
  <c r="N317" i="2"/>
  <c r="N318" i="2"/>
  <c r="N319" i="2"/>
  <c r="P319" i="2"/>
  <c r="N320" i="2"/>
  <c r="N321" i="2"/>
  <c r="N322" i="2"/>
  <c r="N323" i="2"/>
  <c r="N324" i="2"/>
  <c r="N325" i="2"/>
  <c r="N326" i="2"/>
  <c r="N327" i="2"/>
  <c r="P327" i="2"/>
  <c r="N328" i="2"/>
  <c r="N329" i="2"/>
  <c r="N330" i="2"/>
  <c r="N331" i="2"/>
  <c r="N332" i="2"/>
  <c r="N333" i="2"/>
  <c r="N334" i="2"/>
  <c r="N335" i="2"/>
  <c r="P335" i="2"/>
  <c r="N336" i="2"/>
  <c r="N337" i="2"/>
  <c r="N338" i="2"/>
  <c r="N339" i="2"/>
  <c r="N340" i="2"/>
  <c r="N341" i="2"/>
  <c r="N342" i="2"/>
  <c r="N343" i="2"/>
  <c r="P343" i="2"/>
  <c r="N344" i="2"/>
  <c r="N345" i="2"/>
  <c r="N346" i="2"/>
  <c r="N347" i="2"/>
  <c r="N348" i="2"/>
  <c r="N349" i="2"/>
  <c r="N350" i="2"/>
  <c r="N351" i="2"/>
  <c r="P351" i="2"/>
  <c r="N352" i="2"/>
  <c r="N353" i="2"/>
  <c r="N354" i="2"/>
  <c r="N355" i="2"/>
  <c r="N356" i="2"/>
  <c r="N357" i="2"/>
  <c r="N358" i="2"/>
  <c r="N359" i="2"/>
  <c r="P359" i="2"/>
  <c r="N360" i="2"/>
  <c r="N361" i="2"/>
  <c r="N362" i="2"/>
  <c r="N363" i="2"/>
  <c r="N364" i="2"/>
  <c r="N365" i="2"/>
  <c r="N366" i="2"/>
  <c r="N367" i="2"/>
  <c r="P367" i="2"/>
  <c r="N368" i="2"/>
  <c r="N369" i="2"/>
  <c r="N370" i="2"/>
  <c r="N371" i="2"/>
  <c r="N372" i="2"/>
  <c r="N373" i="2"/>
  <c r="N374" i="2"/>
  <c r="N375" i="2"/>
  <c r="P375" i="2"/>
  <c r="N376" i="2"/>
  <c r="N377" i="2"/>
  <c r="N378" i="2"/>
  <c r="P378" i="2"/>
  <c r="N379" i="2"/>
  <c r="N380" i="2"/>
  <c r="N381" i="2"/>
  <c r="N382" i="2"/>
  <c r="N383" i="2"/>
  <c r="P383" i="2"/>
  <c r="N384" i="2"/>
  <c r="N385" i="2"/>
  <c r="N386" i="2"/>
  <c r="P386" i="2"/>
  <c r="N387" i="2"/>
  <c r="N388" i="2"/>
  <c r="N389" i="2"/>
  <c r="N390" i="2"/>
  <c r="N391" i="2"/>
  <c r="P391" i="2"/>
  <c r="N392" i="2"/>
  <c r="N393" i="2"/>
  <c r="N394" i="2"/>
  <c r="N395" i="2"/>
  <c r="N396" i="2"/>
  <c r="N397" i="2"/>
  <c r="N398" i="2"/>
  <c r="N399" i="2"/>
  <c r="P399" i="2"/>
  <c r="N400" i="2"/>
  <c r="N401" i="2"/>
  <c r="N402" i="2"/>
  <c r="N403" i="2"/>
  <c r="N404" i="2"/>
  <c r="N405" i="2"/>
  <c r="N406" i="2"/>
  <c r="N407" i="2"/>
  <c r="P407" i="2"/>
  <c r="N408" i="2"/>
  <c r="N409" i="2"/>
  <c r="N410" i="2"/>
  <c r="P410" i="2"/>
  <c r="N411" i="2"/>
  <c r="N412" i="2"/>
  <c r="N413" i="2"/>
  <c r="N414" i="2"/>
  <c r="N415" i="2"/>
  <c r="P415" i="2"/>
  <c r="N416" i="2"/>
  <c r="N417" i="2"/>
  <c r="N418" i="2"/>
  <c r="N419" i="2"/>
  <c r="N420" i="2"/>
  <c r="N421" i="2"/>
  <c r="N422" i="2"/>
  <c r="N423" i="2"/>
  <c r="P423" i="2"/>
  <c r="N424" i="2"/>
  <c r="P424" i="2"/>
  <c r="N425" i="2"/>
  <c r="N426" i="2"/>
  <c r="N427" i="2"/>
  <c r="N428" i="2"/>
  <c r="N429" i="2"/>
  <c r="N430" i="2"/>
  <c r="N431" i="2"/>
  <c r="P431" i="2"/>
  <c r="N432" i="2"/>
  <c r="P432" i="2"/>
  <c r="N433" i="2"/>
  <c r="N434" i="2"/>
  <c r="N435" i="2"/>
  <c r="N436" i="2"/>
  <c r="N437" i="2"/>
  <c r="N438" i="2"/>
  <c r="P438" i="2"/>
  <c r="N439" i="2"/>
  <c r="P439" i="2"/>
  <c r="N440" i="2"/>
  <c r="N441" i="2"/>
  <c r="N442" i="2"/>
  <c r="P442" i="2"/>
  <c r="N443" i="2"/>
  <c r="N444" i="2"/>
  <c r="N445" i="2"/>
  <c r="N446" i="2"/>
  <c r="P446" i="2"/>
  <c r="N447" i="2"/>
  <c r="P447" i="2"/>
  <c r="N448" i="2"/>
  <c r="N449" i="2"/>
  <c r="P449" i="2"/>
  <c r="N450" i="2"/>
  <c r="N451" i="2"/>
  <c r="N452" i="2"/>
  <c r="N453" i="2"/>
  <c r="N454" i="2"/>
  <c r="P454" i="2"/>
  <c r="N455" i="2"/>
  <c r="P455" i="2"/>
  <c r="N456" i="2"/>
  <c r="N457" i="2"/>
  <c r="N458" i="2"/>
  <c r="N459" i="2"/>
  <c r="N460" i="2"/>
  <c r="N461" i="2"/>
  <c r="N462" i="2"/>
  <c r="P462" i="2"/>
  <c r="N463" i="2"/>
  <c r="N464" i="2"/>
  <c r="P464" i="2"/>
  <c r="N465" i="2"/>
  <c r="N466" i="2"/>
  <c r="N467" i="2"/>
  <c r="N468" i="2"/>
  <c r="N469" i="2"/>
  <c r="P469" i="2"/>
  <c r="N470" i="2"/>
  <c r="P470" i="2"/>
  <c r="N471" i="2"/>
  <c r="P471" i="2"/>
  <c r="N472" i="2"/>
  <c r="N473" i="2"/>
  <c r="N474" i="2"/>
  <c r="P474" i="2"/>
  <c r="N475" i="2"/>
  <c r="N476" i="2"/>
  <c r="N477" i="2"/>
  <c r="P477" i="2"/>
  <c r="N478" i="2"/>
  <c r="P478" i="2"/>
  <c r="N479" i="2"/>
  <c r="P479" i="2"/>
  <c r="N480" i="2"/>
  <c r="N481" i="2"/>
  <c r="N482" i="2"/>
  <c r="P482" i="2"/>
  <c r="N483" i="2"/>
  <c r="N484" i="2"/>
  <c r="N485" i="2"/>
  <c r="P485" i="2"/>
  <c r="N486" i="2"/>
  <c r="P486" i="2"/>
  <c r="N487" i="2"/>
  <c r="P487" i="2"/>
  <c r="N488" i="2"/>
  <c r="P488" i="2"/>
  <c r="N489" i="2"/>
  <c r="P489" i="2"/>
  <c r="N490" i="2"/>
  <c r="N491" i="2"/>
  <c r="N492" i="2"/>
  <c r="N493" i="2"/>
  <c r="P493" i="2"/>
  <c r="N494" i="2"/>
  <c r="P494" i="2"/>
  <c r="N495" i="2"/>
  <c r="N496" i="2"/>
  <c r="N497" i="2"/>
  <c r="N498" i="2"/>
  <c r="P498" i="2"/>
  <c r="N499" i="2"/>
  <c r="N500" i="2"/>
  <c r="N501" i="2"/>
  <c r="P501" i="2"/>
  <c r="N502" i="2"/>
  <c r="P502" i="2"/>
  <c r="N503" i="2"/>
  <c r="P503" i="2"/>
  <c r="N504" i="2"/>
  <c r="N505" i="2"/>
  <c r="N506" i="2"/>
  <c r="P506" i="2"/>
  <c r="N507" i="2"/>
  <c r="N508" i="2"/>
  <c r="N509" i="2"/>
  <c r="P509" i="2"/>
  <c r="N510" i="2"/>
  <c r="P510" i="2"/>
  <c r="N511" i="2"/>
  <c r="P511" i="2"/>
  <c r="N512" i="2"/>
  <c r="P512" i="2"/>
  <c r="N513" i="2"/>
  <c r="P513" i="2"/>
  <c r="N514" i="2"/>
  <c r="N515" i="2"/>
  <c r="N516" i="2"/>
  <c r="N517" i="2"/>
  <c r="P517" i="2"/>
  <c r="N518" i="2"/>
  <c r="P518" i="2"/>
  <c r="N519" i="2"/>
  <c r="P519" i="2"/>
  <c r="N520" i="2"/>
  <c r="P520" i="2"/>
  <c r="N521" i="2"/>
  <c r="N522" i="2"/>
  <c r="N523" i="2"/>
  <c r="N524" i="2"/>
  <c r="N525" i="2"/>
  <c r="P525" i="2"/>
  <c r="N526" i="2"/>
  <c r="P526" i="2"/>
  <c r="N527" i="2"/>
  <c r="N528" i="2"/>
  <c r="N529" i="2"/>
  <c r="N530" i="2"/>
  <c r="P530" i="2"/>
  <c r="N531" i="2"/>
  <c r="N532" i="2"/>
  <c r="N533" i="2"/>
  <c r="P533" i="2"/>
  <c r="N534" i="2"/>
  <c r="P534" i="2"/>
  <c r="N535" i="2"/>
  <c r="P535" i="2"/>
  <c r="N536" i="2"/>
  <c r="P536" i="2"/>
  <c r="N537" i="2"/>
  <c r="P537" i="2"/>
  <c r="N538" i="2"/>
  <c r="N539" i="2"/>
  <c r="N540" i="2"/>
  <c r="N541" i="2"/>
  <c r="P541" i="2"/>
  <c r="N542" i="2"/>
  <c r="P542" i="2"/>
  <c r="N543" i="2"/>
  <c r="P543" i="2"/>
  <c r="N544" i="2"/>
  <c r="P544" i="2"/>
  <c r="N545" i="2"/>
  <c r="N546" i="2"/>
  <c r="N547" i="2"/>
  <c r="N548" i="2"/>
  <c r="N549" i="2"/>
  <c r="P549" i="2"/>
  <c r="N550" i="2"/>
  <c r="P550" i="2"/>
  <c r="N551" i="2"/>
  <c r="P551" i="2"/>
  <c r="N552" i="2"/>
  <c r="N553" i="2"/>
  <c r="N554" i="2"/>
  <c r="N555" i="2"/>
  <c r="N556" i="2"/>
  <c r="N557" i="2"/>
  <c r="P557" i="2"/>
  <c r="N558" i="2"/>
  <c r="P558" i="2"/>
  <c r="N559" i="2"/>
  <c r="N560" i="2"/>
  <c r="P560" i="2"/>
  <c r="N561" i="2"/>
  <c r="P561" i="2"/>
  <c r="N562" i="2"/>
  <c r="N563" i="2"/>
  <c r="N564" i="2"/>
  <c r="N565" i="2"/>
  <c r="P565" i="2"/>
  <c r="N566" i="2"/>
  <c r="P566" i="2"/>
  <c r="N567" i="2"/>
  <c r="P567" i="2"/>
  <c r="N568" i="2"/>
  <c r="P568" i="2"/>
  <c r="N569" i="2"/>
  <c r="N570" i="2"/>
  <c r="N571" i="2"/>
  <c r="N572" i="2"/>
  <c r="N573" i="2"/>
  <c r="P573" i="2"/>
  <c r="N574" i="2"/>
  <c r="P574" i="2"/>
  <c r="N575" i="2"/>
  <c r="P575" i="2"/>
  <c r="N576" i="2"/>
  <c r="N577" i="2"/>
  <c r="N578" i="2"/>
  <c r="N579" i="2"/>
  <c r="N580" i="2"/>
  <c r="N581" i="2"/>
  <c r="P581" i="2"/>
  <c r="N582" i="2"/>
  <c r="P582" i="2"/>
  <c r="N583" i="2"/>
  <c r="P583" i="2"/>
  <c r="N584" i="2"/>
  <c r="N585" i="2"/>
  <c r="P585" i="2"/>
  <c r="N586" i="2"/>
  <c r="P586" i="2"/>
  <c r="N587" i="2"/>
  <c r="N588" i="2"/>
  <c r="N589" i="2"/>
  <c r="P589" i="2"/>
  <c r="N590" i="2"/>
  <c r="P590" i="2"/>
  <c r="N591" i="2"/>
  <c r="N592" i="2"/>
  <c r="P592" i="2"/>
  <c r="N593" i="2"/>
  <c r="N594" i="2"/>
  <c r="N595" i="2"/>
  <c r="N596" i="2"/>
  <c r="P596" i="2"/>
  <c r="N597" i="2"/>
  <c r="P597" i="2"/>
  <c r="N598" i="2"/>
  <c r="P598" i="2"/>
  <c r="N599" i="2"/>
  <c r="P599" i="2"/>
  <c r="N600" i="2"/>
  <c r="N601" i="2"/>
  <c r="N602" i="2"/>
  <c r="N603" i="2"/>
  <c r="N604" i="2"/>
  <c r="N605" i="2"/>
  <c r="P605" i="2"/>
  <c r="N606" i="2"/>
  <c r="P606" i="2"/>
  <c r="N607" i="2"/>
  <c r="P607" i="2"/>
  <c r="N608" i="2"/>
  <c r="N609" i="2"/>
  <c r="P609" i="2"/>
  <c r="N610" i="2"/>
  <c r="P610" i="2"/>
  <c r="N611" i="2"/>
  <c r="N612" i="2"/>
  <c r="N613" i="2"/>
  <c r="P613" i="2"/>
  <c r="N614" i="2"/>
  <c r="P614" i="2"/>
  <c r="N615" i="2"/>
  <c r="P615" i="2"/>
  <c r="N616" i="2"/>
  <c r="N617" i="2"/>
  <c r="P617" i="2"/>
  <c r="N618" i="2"/>
  <c r="P618" i="2"/>
  <c r="N619" i="2"/>
  <c r="N620" i="2"/>
  <c r="P620" i="2"/>
  <c r="N621" i="2"/>
  <c r="P621" i="2"/>
  <c r="N622" i="2"/>
  <c r="P622" i="2"/>
  <c r="N623" i="2"/>
  <c r="N624" i="2"/>
  <c r="N625" i="2"/>
  <c r="N626" i="2"/>
  <c r="N627" i="2"/>
  <c r="N628" i="2"/>
  <c r="N629" i="2"/>
  <c r="P629" i="2"/>
  <c r="N630" i="2"/>
  <c r="P630" i="2"/>
  <c r="N631" i="2"/>
  <c r="P631" i="2"/>
  <c r="N632" i="2"/>
  <c r="N633" i="2"/>
  <c r="P633" i="2"/>
  <c r="N634" i="2"/>
  <c r="P634" i="2"/>
  <c r="N635" i="2"/>
  <c r="N636" i="2"/>
  <c r="N637" i="2"/>
  <c r="P637" i="2"/>
  <c r="N638" i="2"/>
  <c r="P638" i="2"/>
  <c r="N639" i="2"/>
  <c r="P639" i="2"/>
  <c r="N640" i="2"/>
  <c r="N641" i="2"/>
  <c r="P641" i="2"/>
  <c r="N642" i="2"/>
  <c r="P642" i="2"/>
  <c r="N643" i="2"/>
  <c r="N644" i="2"/>
  <c r="P644" i="2"/>
  <c r="N645" i="2"/>
  <c r="P645" i="2"/>
  <c r="N646" i="2"/>
  <c r="P646" i="2"/>
  <c r="N647" i="2"/>
  <c r="P647" i="2"/>
  <c r="N648" i="2"/>
  <c r="P648" i="2"/>
  <c r="N649" i="2"/>
  <c r="N650" i="2"/>
  <c r="N651" i="2"/>
  <c r="N652" i="2"/>
  <c r="P652" i="2"/>
  <c r="N653" i="2"/>
  <c r="P653" i="2"/>
  <c r="N654" i="2"/>
  <c r="P654" i="2"/>
  <c r="N655" i="2"/>
  <c r="N656" i="2"/>
  <c r="N657" i="2"/>
  <c r="P657" i="2"/>
  <c r="N658" i="2"/>
  <c r="P658" i="2"/>
  <c r="N659" i="2"/>
  <c r="N660" i="2"/>
  <c r="N661" i="2"/>
  <c r="P661" i="2"/>
  <c r="N662" i="2"/>
  <c r="P662" i="2"/>
  <c r="N663" i="2"/>
  <c r="P663" i="2"/>
  <c r="N664" i="2"/>
  <c r="N665" i="2"/>
  <c r="P665" i="2"/>
  <c r="N666" i="2"/>
  <c r="P666" i="2"/>
  <c r="N667" i="2"/>
  <c r="N668" i="2"/>
  <c r="P668" i="2"/>
  <c r="N669" i="2"/>
  <c r="N670" i="2"/>
  <c r="P670" i="2"/>
  <c r="N671" i="2"/>
  <c r="P671" i="2"/>
  <c r="N672" i="2"/>
  <c r="P672" i="2"/>
  <c r="N673" i="2"/>
  <c r="N674" i="2"/>
  <c r="N675" i="2"/>
  <c r="N676" i="2"/>
  <c r="P676" i="2"/>
  <c r="N677" i="2"/>
  <c r="N678" i="2"/>
  <c r="P678" i="2"/>
  <c r="N679" i="2"/>
  <c r="P679" i="2"/>
  <c r="N680" i="2"/>
  <c r="N681" i="2"/>
  <c r="N682" i="2"/>
  <c r="P682" i="2"/>
  <c r="N683" i="2"/>
  <c r="N684" i="2"/>
  <c r="P684" i="2"/>
  <c r="N685" i="2"/>
  <c r="N686" i="2"/>
  <c r="P686" i="2"/>
  <c r="N687" i="2"/>
  <c r="P687" i="2"/>
  <c r="N688" i="2"/>
  <c r="N689" i="2"/>
  <c r="N690" i="2"/>
  <c r="N691" i="2"/>
  <c r="N692" i="2"/>
  <c r="P692" i="2"/>
  <c r="N693" i="2"/>
  <c r="N694" i="2"/>
  <c r="P694" i="2"/>
  <c r="N695" i="2"/>
  <c r="P695" i="2"/>
  <c r="N696" i="2"/>
  <c r="N697" i="2"/>
  <c r="N698" i="2"/>
  <c r="P698" i="2"/>
  <c r="N699" i="2"/>
  <c r="N700" i="2"/>
  <c r="P700" i="2"/>
  <c r="N701" i="2"/>
  <c r="N702" i="2"/>
  <c r="P702" i="2"/>
  <c r="N703" i="2"/>
  <c r="P703" i="2"/>
  <c r="N704" i="2"/>
  <c r="N705" i="2"/>
  <c r="N706" i="2"/>
  <c r="N707" i="2"/>
  <c r="N708" i="2"/>
  <c r="P708" i="2"/>
  <c r="N709" i="2"/>
  <c r="N710" i="2"/>
  <c r="P710" i="2"/>
  <c r="N711" i="2"/>
  <c r="P711" i="2"/>
  <c r="N712" i="2"/>
  <c r="N713" i="2"/>
  <c r="N714" i="2"/>
  <c r="P714" i="2"/>
  <c r="N715" i="2"/>
  <c r="N716" i="2"/>
  <c r="P716" i="2"/>
  <c r="N717" i="2"/>
  <c r="N718" i="2"/>
  <c r="P718" i="2"/>
  <c r="N719" i="2"/>
  <c r="P719" i="2"/>
  <c r="N720" i="2"/>
  <c r="N721" i="2"/>
  <c r="N722" i="2"/>
  <c r="N723" i="2"/>
  <c r="N724" i="2"/>
  <c r="P724" i="2"/>
  <c r="N725" i="2"/>
  <c r="N726" i="2"/>
  <c r="N727" i="2"/>
  <c r="P727" i="2"/>
  <c r="N728" i="2"/>
  <c r="N729" i="2"/>
  <c r="N730" i="2"/>
  <c r="P730" i="2"/>
  <c r="N731" i="2"/>
  <c r="N732" i="2"/>
  <c r="N733" i="2"/>
  <c r="N734" i="2"/>
  <c r="P734" i="2"/>
  <c r="N735" i="2"/>
  <c r="P735" i="2"/>
  <c r="N736" i="2"/>
  <c r="N737" i="2"/>
  <c r="N738" i="2"/>
  <c r="N739" i="2"/>
  <c r="N740" i="2"/>
  <c r="N741" i="2"/>
  <c r="N742" i="2"/>
  <c r="P742" i="2"/>
  <c r="N743" i="2"/>
  <c r="P743" i="2"/>
  <c r="N744" i="2"/>
  <c r="N745" i="2"/>
  <c r="N746" i="2"/>
  <c r="P746" i="2"/>
  <c r="N747" i="2"/>
  <c r="N748" i="2"/>
  <c r="P748" i="2"/>
  <c r="N749" i="2"/>
  <c r="N750" i="2"/>
  <c r="P750" i="2"/>
  <c r="N751" i="2"/>
  <c r="P751" i="2"/>
  <c r="N752" i="2"/>
  <c r="N753" i="2"/>
  <c r="N754" i="2"/>
  <c r="P754" i="2"/>
  <c r="N755" i="2"/>
  <c r="N756" i="2"/>
  <c r="N757" i="2"/>
  <c r="N758" i="2"/>
  <c r="P758" i="2"/>
  <c r="N759" i="2"/>
  <c r="P759" i="2"/>
  <c r="N760" i="2"/>
  <c r="N761" i="2"/>
  <c r="N762" i="2"/>
  <c r="N763" i="2"/>
  <c r="N764" i="2"/>
  <c r="N765" i="2"/>
  <c r="N766" i="2"/>
  <c r="P766" i="2"/>
  <c r="N767" i="2"/>
  <c r="P767" i="2"/>
  <c r="N768" i="2"/>
  <c r="N769" i="2"/>
  <c r="N770" i="2"/>
  <c r="P770" i="2"/>
  <c r="N771" i="2"/>
  <c r="N772" i="2"/>
  <c r="N773" i="2"/>
  <c r="N774" i="2"/>
  <c r="P774" i="2"/>
  <c r="N775" i="2"/>
  <c r="P775" i="2"/>
  <c r="N776" i="2"/>
  <c r="N777" i="2"/>
  <c r="N778" i="2"/>
  <c r="P778" i="2"/>
  <c r="N779" i="2"/>
  <c r="N780" i="2"/>
  <c r="N781" i="2"/>
  <c r="N782" i="2"/>
  <c r="P782" i="2"/>
  <c r="N783" i="2"/>
  <c r="P783" i="2"/>
  <c r="N784" i="2"/>
  <c r="N785" i="2"/>
  <c r="N786" i="2"/>
  <c r="P786" i="2"/>
  <c r="N787" i="2"/>
  <c r="N788" i="2"/>
  <c r="N789" i="2"/>
  <c r="N790" i="2"/>
  <c r="P790" i="2"/>
  <c r="N791" i="2"/>
  <c r="P791" i="2"/>
  <c r="N792" i="2"/>
  <c r="N793" i="2"/>
  <c r="N794" i="2"/>
  <c r="N795" i="2"/>
  <c r="N796" i="2"/>
  <c r="N797" i="2"/>
  <c r="N798" i="2"/>
  <c r="N799" i="2"/>
  <c r="P799" i="2"/>
  <c r="N800" i="2"/>
  <c r="N801" i="2"/>
  <c r="N802" i="2"/>
  <c r="P802" i="2"/>
  <c r="N803" i="2"/>
  <c r="N804" i="2"/>
  <c r="N805" i="2"/>
  <c r="N806" i="2"/>
  <c r="P806" i="2"/>
  <c r="N807" i="2"/>
  <c r="P807" i="2"/>
  <c r="N808" i="2"/>
  <c r="N809" i="2"/>
  <c r="N810" i="2"/>
  <c r="P810" i="2"/>
  <c r="N811" i="2"/>
  <c r="N812" i="2"/>
  <c r="N813" i="2"/>
  <c r="N814" i="2"/>
  <c r="P814" i="2"/>
  <c r="N815" i="2"/>
  <c r="P815" i="2"/>
  <c r="N816" i="2"/>
  <c r="N817" i="2"/>
  <c r="N818" i="2"/>
  <c r="N819" i="2"/>
  <c r="N820" i="2"/>
  <c r="N821" i="2"/>
  <c r="N822" i="2"/>
  <c r="P822" i="2"/>
  <c r="N823" i="2"/>
  <c r="P823" i="2"/>
  <c r="N824" i="2"/>
  <c r="N825" i="2"/>
  <c r="N826" i="2"/>
  <c r="P826" i="2"/>
  <c r="N827" i="2"/>
  <c r="N828" i="2"/>
  <c r="N829" i="2"/>
  <c r="N830" i="2"/>
  <c r="P830" i="2"/>
  <c r="N831" i="2"/>
  <c r="P831" i="2"/>
  <c r="N832" i="2"/>
  <c r="N833" i="2"/>
  <c r="N834" i="2"/>
  <c r="N835" i="2"/>
  <c r="N836" i="2"/>
  <c r="P836" i="2"/>
  <c r="N837" i="2"/>
  <c r="P837" i="2"/>
  <c r="N838" i="2"/>
  <c r="P838" i="2"/>
  <c r="N839" i="2"/>
  <c r="P839" i="2"/>
  <c r="N840" i="2"/>
  <c r="N841" i="2"/>
  <c r="N842" i="2"/>
  <c r="P842" i="2"/>
  <c r="N843" i="2"/>
  <c r="N844" i="2"/>
  <c r="N845" i="2"/>
  <c r="N846" i="2"/>
  <c r="P846" i="2"/>
  <c r="N847" i="2"/>
  <c r="P847" i="2"/>
  <c r="N848" i="2"/>
  <c r="P848" i="2"/>
  <c r="N849" i="2"/>
  <c r="N850" i="2"/>
  <c r="P850" i="2"/>
  <c r="N851" i="2"/>
  <c r="N852" i="2"/>
  <c r="N853" i="2"/>
  <c r="N854" i="2"/>
  <c r="P854" i="2"/>
  <c r="N855" i="2"/>
  <c r="P855" i="2"/>
  <c r="N856" i="2"/>
  <c r="N857" i="2"/>
  <c r="N858" i="2"/>
  <c r="P858" i="2"/>
  <c r="N859" i="2"/>
  <c r="N860" i="2"/>
  <c r="N861" i="2"/>
  <c r="N862" i="2"/>
  <c r="P862" i="2"/>
  <c r="N863" i="2"/>
  <c r="P863" i="2"/>
  <c r="N864" i="2"/>
  <c r="P864" i="2"/>
  <c r="N865" i="2"/>
  <c r="N866" i="2"/>
  <c r="P866" i="2"/>
  <c r="N867" i="2"/>
  <c r="N868" i="2"/>
  <c r="N869" i="2"/>
  <c r="P869" i="2"/>
  <c r="N870" i="2"/>
  <c r="P870" i="2"/>
  <c r="N871" i="2"/>
  <c r="P871" i="2"/>
  <c r="N872" i="2"/>
  <c r="N873" i="2"/>
  <c r="N874" i="2"/>
  <c r="P874" i="2"/>
  <c r="N875" i="2"/>
  <c r="P875" i="2"/>
  <c r="N876" i="2"/>
  <c r="N877" i="2"/>
  <c r="N878" i="2"/>
  <c r="P878" i="2"/>
  <c r="N879" i="2"/>
  <c r="P879" i="2"/>
  <c r="N880" i="2"/>
  <c r="N881" i="2"/>
  <c r="N882" i="2"/>
  <c r="P882" i="2"/>
  <c r="N883" i="2"/>
  <c r="N884" i="2"/>
  <c r="N885" i="2"/>
  <c r="N886" i="2"/>
  <c r="P886" i="2"/>
  <c r="N887" i="2"/>
  <c r="P887" i="2"/>
  <c r="N888" i="2"/>
  <c r="P888" i="2"/>
  <c r="N889" i="2"/>
  <c r="N890" i="2"/>
  <c r="P890" i="2"/>
  <c r="N891" i="2"/>
  <c r="N892" i="2"/>
  <c r="N893" i="2"/>
  <c r="N894" i="2"/>
  <c r="P894" i="2"/>
  <c r="N895" i="2"/>
  <c r="N896" i="2"/>
  <c r="N897" i="2"/>
  <c r="N898" i="2"/>
  <c r="P898" i="2"/>
  <c r="N899" i="2"/>
  <c r="N900" i="2"/>
  <c r="N901" i="2"/>
  <c r="P901" i="2"/>
  <c r="N902" i="2"/>
  <c r="P902" i="2"/>
  <c r="N903" i="2"/>
  <c r="P903" i="2"/>
  <c r="N904" i="2"/>
  <c r="N905" i="2"/>
  <c r="N906" i="2"/>
  <c r="P906" i="2"/>
  <c r="N907" i="2"/>
  <c r="N908" i="2"/>
  <c r="N909" i="2"/>
  <c r="N910" i="2"/>
  <c r="P910" i="2"/>
  <c r="N911" i="2"/>
  <c r="P911" i="2"/>
  <c r="N912" i="2"/>
  <c r="P912" i="2"/>
  <c r="N913" i="2"/>
  <c r="N914" i="2"/>
  <c r="P914" i="2"/>
  <c r="N915" i="2"/>
  <c r="N916" i="2"/>
  <c r="N917" i="2"/>
  <c r="N918" i="2"/>
  <c r="P918" i="2"/>
  <c r="N919" i="2"/>
  <c r="P919" i="2"/>
  <c r="N920" i="2"/>
  <c r="P920" i="2"/>
  <c r="N921" i="2"/>
  <c r="N922" i="2"/>
  <c r="P922" i="2"/>
  <c r="N923" i="2"/>
  <c r="N924" i="2"/>
  <c r="N925" i="2"/>
  <c r="N926" i="2"/>
  <c r="P926" i="2"/>
  <c r="N927" i="2"/>
  <c r="P927" i="2"/>
  <c r="N928" i="2"/>
  <c r="N929" i="2"/>
  <c r="N930" i="2"/>
  <c r="P930" i="2"/>
  <c r="N931" i="2"/>
  <c r="N932" i="2"/>
  <c r="N933" i="2"/>
  <c r="N934" i="2"/>
  <c r="P934" i="2"/>
  <c r="N935" i="2"/>
  <c r="P935" i="2"/>
  <c r="N936" i="2"/>
  <c r="N937" i="2"/>
  <c r="N938" i="2"/>
  <c r="P938" i="2"/>
  <c r="N939" i="2"/>
  <c r="N940" i="2"/>
  <c r="N941" i="2"/>
  <c r="N942" i="2"/>
  <c r="P942" i="2"/>
  <c r="N943" i="2"/>
  <c r="P943" i="2"/>
  <c r="N944" i="2"/>
  <c r="N945" i="2"/>
  <c r="N946" i="2"/>
  <c r="P946" i="2"/>
  <c r="N947" i="2"/>
  <c r="P947" i="2"/>
  <c r="N948" i="2"/>
  <c r="N949" i="2"/>
  <c r="N950" i="2"/>
  <c r="P950" i="2"/>
  <c r="N951" i="2"/>
  <c r="P951" i="2"/>
  <c r="N952" i="2"/>
  <c r="N953" i="2"/>
  <c r="N954" i="2"/>
  <c r="P954" i="2"/>
  <c r="N955" i="2"/>
  <c r="N956" i="2"/>
  <c r="N957" i="2"/>
  <c r="N958" i="2"/>
  <c r="P958" i="2"/>
  <c r="N959" i="2"/>
  <c r="P959" i="2"/>
  <c r="N960" i="2"/>
  <c r="N961" i="2"/>
  <c r="N962" i="2"/>
  <c r="P962" i="2"/>
  <c r="N963" i="2"/>
  <c r="N964" i="2"/>
  <c r="N965" i="2"/>
  <c r="N966" i="2"/>
  <c r="P966" i="2"/>
  <c r="N967" i="2"/>
  <c r="P967" i="2"/>
  <c r="N968" i="2"/>
  <c r="N969" i="2"/>
  <c r="N970" i="2"/>
  <c r="N971" i="2"/>
  <c r="P971" i="2"/>
  <c r="N972" i="2"/>
  <c r="N973" i="2"/>
  <c r="N974" i="2"/>
  <c r="P974" i="2"/>
  <c r="N975" i="2"/>
  <c r="P975" i="2"/>
  <c r="N976" i="2"/>
  <c r="N977" i="2"/>
  <c r="N978" i="2"/>
  <c r="P978" i="2"/>
  <c r="N979" i="2"/>
  <c r="N980" i="2"/>
  <c r="N981" i="2"/>
  <c r="N982" i="2"/>
  <c r="P982" i="2"/>
  <c r="N983" i="2"/>
  <c r="P983" i="2"/>
  <c r="N984" i="2"/>
  <c r="N985" i="2"/>
  <c r="N986" i="2"/>
  <c r="P986" i="2"/>
  <c r="N987" i="2"/>
  <c r="N988" i="2"/>
  <c r="N989" i="2"/>
  <c r="N990" i="2"/>
  <c r="P990" i="2"/>
  <c r="N991" i="2"/>
  <c r="P991" i="2"/>
  <c r="N992" i="2"/>
  <c r="N993" i="2"/>
  <c r="N994" i="2"/>
  <c r="P994" i="2"/>
  <c r="N995" i="2"/>
  <c r="P995" i="2"/>
  <c r="N996" i="2"/>
  <c r="N997" i="2"/>
  <c r="N998" i="2"/>
  <c r="P998" i="2"/>
  <c r="N999" i="2"/>
  <c r="P999" i="2"/>
  <c r="N1000" i="2"/>
  <c r="N1001" i="2"/>
  <c r="N1002" i="2"/>
  <c r="N1003" i="2"/>
  <c r="N1004" i="2"/>
  <c r="N1005" i="2"/>
  <c r="N1006" i="2"/>
  <c r="P1006" i="2"/>
  <c r="N1007" i="2"/>
  <c r="P1007" i="2"/>
  <c r="N1008" i="2"/>
  <c r="N1009" i="2"/>
  <c r="N1010" i="2"/>
  <c r="P1010" i="2"/>
  <c r="N1011" i="2"/>
  <c r="N1012" i="2"/>
  <c r="N1013" i="2"/>
  <c r="P1013" i="2"/>
  <c r="N1014" i="2"/>
  <c r="P1014" i="2"/>
  <c r="N1015" i="2"/>
  <c r="P1015" i="2"/>
  <c r="N1016" i="2"/>
  <c r="P1016" i="2"/>
  <c r="N1017" i="2"/>
  <c r="N1018" i="2"/>
  <c r="P1018" i="2"/>
  <c r="N1019" i="2"/>
  <c r="P1019" i="2"/>
  <c r="N1020" i="2"/>
  <c r="N1021" i="2"/>
  <c r="N1022" i="2"/>
  <c r="P1022" i="2"/>
  <c r="N1023" i="2"/>
  <c r="P1023" i="2"/>
  <c r="N1024" i="2"/>
  <c r="N1025" i="2"/>
  <c r="N1026" i="2"/>
  <c r="P1026" i="2"/>
  <c r="N1027" i="2"/>
  <c r="P1027" i="2"/>
  <c r="N1028" i="2"/>
  <c r="N1029" i="2"/>
  <c r="N1030" i="2"/>
  <c r="P1030" i="2"/>
  <c r="N1031" i="2"/>
  <c r="P1031" i="2"/>
  <c r="N1032" i="2"/>
  <c r="N1033" i="2"/>
  <c r="N1034" i="2"/>
  <c r="N1035" i="2"/>
  <c r="N1036" i="2"/>
  <c r="N1037" i="2"/>
  <c r="N1038" i="2"/>
  <c r="P1038" i="2"/>
  <c r="N1039" i="2"/>
  <c r="P1039" i="2"/>
  <c r="N1040" i="2"/>
  <c r="N1041" i="2"/>
  <c r="N1042" i="2"/>
  <c r="P1042" i="2"/>
  <c r="N1043" i="2"/>
  <c r="P1043" i="2"/>
  <c r="N1044" i="2"/>
  <c r="N1045" i="2"/>
  <c r="P1045" i="2"/>
  <c r="N1046" i="2"/>
  <c r="P1046" i="2"/>
  <c r="N1047" i="2"/>
  <c r="P1047" i="2"/>
  <c r="N1048" i="2"/>
  <c r="N1049" i="2"/>
  <c r="N1050" i="2"/>
  <c r="P1050" i="2"/>
  <c r="N1051" i="2"/>
  <c r="P1051" i="2"/>
  <c r="N1052" i="2"/>
  <c r="N1053" i="2"/>
  <c r="N1054" i="2"/>
  <c r="P1054" i="2"/>
  <c r="N1055" i="2"/>
  <c r="P1055" i="2"/>
  <c r="N1056" i="2"/>
  <c r="P1056" i="2"/>
  <c r="N1057" i="2"/>
  <c r="N1058" i="2"/>
  <c r="P1058" i="2"/>
  <c r="N1059" i="2"/>
  <c r="P1059" i="2"/>
  <c r="N1060" i="2"/>
  <c r="N1061" i="2"/>
  <c r="N1062" i="2"/>
  <c r="P1062" i="2"/>
  <c r="N1063" i="2"/>
  <c r="P1063" i="2"/>
  <c r="N1064" i="2"/>
  <c r="N1065" i="2"/>
  <c r="N1066" i="2"/>
  <c r="P1066" i="2"/>
  <c r="N1067" i="2"/>
  <c r="N1068" i="2"/>
  <c r="N1069" i="2"/>
  <c r="N1070" i="2"/>
  <c r="P1070" i="2"/>
  <c r="N1071" i="2"/>
  <c r="N1072" i="2"/>
  <c r="P1072" i="2"/>
  <c r="N1073" i="2"/>
  <c r="N1074" i="2"/>
  <c r="P1074" i="2"/>
  <c r="N1075" i="2"/>
  <c r="N1076" i="2"/>
  <c r="N1077" i="2"/>
  <c r="N1078" i="2"/>
  <c r="P1078" i="2"/>
  <c r="N1079" i="2"/>
  <c r="N1080" i="2"/>
  <c r="P1080" i="2"/>
  <c r="N1081" i="2"/>
  <c r="P1081" i="2"/>
  <c r="N1082" i="2"/>
  <c r="P1082" i="2"/>
  <c r="N1083" i="2"/>
  <c r="P1083" i="2"/>
  <c r="N1084" i="2"/>
  <c r="N1085" i="2"/>
  <c r="P1085" i="2"/>
  <c r="N1086" i="2"/>
  <c r="P1086" i="2"/>
  <c r="N1087" i="2"/>
  <c r="N1088" i="2"/>
  <c r="N1089" i="2"/>
  <c r="N1090" i="2"/>
  <c r="N1091" i="2"/>
  <c r="N1092" i="2"/>
  <c r="N1093" i="2"/>
  <c r="P1093" i="2"/>
  <c r="N1094" i="2"/>
  <c r="P1094" i="2"/>
  <c r="N1095" i="2"/>
  <c r="P1095" i="2"/>
  <c r="N1096" i="2"/>
  <c r="N1097" i="2"/>
  <c r="N1098" i="2"/>
  <c r="P1098" i="2"/>
  <c r="N1099" i="2"/>
  <c r="P1099" i="2"/>
  <c r="N1100" i="2"/>
  <c r="N1101" i="2"/>
  <c r="N1102" i="2"/>
  <c r="P1102" i="2"/>
  <c r="N1103" i="2"/>
  <c r="P1103" i="2"/>
  <c r="N1104" i="2"/>
  <c r="N1105" i="2"/>
  <c r="N1106" i="2"/>
  <c r="P1106" i="2"/>
  <c r="N1107" i="2"/>
  <c r="P1107" i="2"/>
  <c r="N1108" i="2"/>
  <c r="N1109" i="2"/>
  <c r="N1110" i="2"/>
  <c r="P1110" i="2"/>
  <c r="N1111" i="2"/>
  <c r="N1112" i="2"/>
  <c r="P1112" i="2"/>
  <c r="N1113" i="2"/>
  <c r="N1114" i="2"/>
  <c r="P1114" i="2"/>
  <c r="N1115" i="2"/>
  <c r="N1116" i="2"/>
  <c r="N1117" i="2"/>
  <c r="N1118" i="2"/>
  <c r="P1118" i="2"/>
  <c r="N1119" i="2"/>
  <c r="N1120" i="2"/>
  <c r="N1121" i="2"/>
  <c r="P1121" i="2"/>
  <c r="N1122" i="2"/>
  <c r="P1122" i="2"/>
  <c r="N1123" i="2"/>
  <c r="N1124" i="2"/>
  <c r="N1125" i="2"/>
  <c r="N1126" i="2"/>
  <c r="P1126" i="2"/>
  <c r="N1127" i="2"/>
  <c r="N1128" i="2"/>
  <c r="N1129" i="2"/>
  <c r="N1130" i="2"/>
  <c r="P1130" i="2"/>
  <c r="N1131" i="2"/>
  <c r="N1132" i="2"/>
  <c r="N1133" i="2"/>
  <c r="N1134" i="2"/>
  <c r="P1134" i="2"/>
  <c r="N1135" i="2"/>
  <c r="N1136" i="2"/>
  <c r="P1136" i="2"/>
  <c r="N1137" i="2"/>
  <c r="N1138" i="2"/>
  <c r="P1138" i="2"/>
  <c r="N1139" i="2"/>
  <c r="P1139" i="2"/>
  <c r="N1140" i="2"/>
  <c r="P1140" i="2"/>
  <c r="N1141" i="2"/>
  <c r="P1141" i="2"/>
  <c r="N1142" i="2"/>
  <c r="P1142" i="2"/>
  <c r="N1143" i="2"/>
  <c r="N1144" i="2"/>
  <c r="N1145" i="2"/>
  <c r="N1146" i="2"/>
  <c r="P1146" i="2"/>
  <c r="N1147" i="2"/>
  <c r="N1148" i="2"/>
  <c r="N1149" i="2"/>
  <c r="P1149" i="2"/>
  <c r="N1150" i="2"/>
  <c r="P1150" i="2"/>
  <c r="N1151" i="2"/>
  <c r="P1151" i="2"/>
  <c r="N1152" i="2"/>
  <c r="P1152" i="2"/>
  <c r="N1153" i="2"/>
  <c r="N1154" i="2"/>
  <c r="P1154" i="2"/>
  <c r="N1155" i="2"/>
  <c r="P1155" i="2"/>
  <c r="N1156" i="2"/>
  <c r="P1156" i="2"/>
  <c r="N1157" i="2"/>
  <c r="P1157" i="2"/>
  <c r="N1158" i="2"/>
  <c r="P1158" i="2"/>
  <c r="N1159" i="2"/>
  <c r="P1159" i="2"/>
  <c r="N1160" i="2"/>
  <c r="N1161" i="2"/>
  <c r="N1162" i="2"/>
  <c r="P1162" i="2"/>
  <c r="N1163" i="2"/>
  <c r="P1163" i="2"/>
  <c r="N1164" i="2"/>
  <c r="N1165" i="2"/>
  <c r="N1166" i="2"/>
  <c r="P1166" i="2"/>
  <c r="N1167" i="2"/>
  <c r="P1167" i="2"/>
  <c r="N1168" i="2"/>
  <c r="N1169" i="2"/>
  <c r="N1170" i="2"/>
  <c r="P1170" i="2"/>
  <c r="N1171" i="2"/>
  <c r="N1172" i="2"/>
  <c r="N1173" i="2"/>
  <c r="N1174" i="2"/>
  <c r="P1174" i="2"/>
  <c r="N1175" i="2"/>
  <c r="N1176" i="2"/>
  <c r="N1177" i="2"/>
  <c r="N1178" i="2"/>
  <c r="P1178" i="2"/>
  <c r="N1179" i="2"/>
  <c r="N1180" i="2"/>
  <c r="N1181" i="2"/>
  <c r="N1182" i="2"/>
  <c r="P1182" i="2"/>
  <c r="N1183" i="2"/>
  <c r="N1184" i="2"/>
  <c r="N1185" i="2"/>
  <c r="N1186" i="2"/>
  <c r="P1186" i="2"/>
  <c r="N1187" i="2"/>
  <c r="N1188" i="2"/>
  <c r="N1189" i="2"/>
  <c r="N1190" i="2"/>
  <c r="P1190" i="2"/>
  <c r="N1191" i="2"/>
  <c r="N1192" i="2"/>
  <c r="P1192" i="2"/>
  <c r="N1193" i="2"/>
  <c r="N1194" i="2"/>
  <c r="P1194" i="2"/>
  <c r="N1195" i="2"/>
  <c r="P1195" i="2"/>
  <c r="N1196" i="2"/>
  <c r="P1196" i="2"/>
  <c r="N1197" i="2"/>
  <c r="N1198" i="2"/>
  <c r="P1198" i="2"/>
  <c r="N1199" i="2"/>
  <c r="N1200" i="2"/>
  <c r="N1201" i="2"/>
  <c r="N1202" i="2"/>
  <c r="N1203" i="2"/>
  <c r="N1204" i="2"/>
  <c r="P1204" i="2"/>
  <c r="N1205" i="2"/>
  <c r="P1205" i="2"/>
  <c r="N1206" i="2"/>
  <c r="P1206" i="2"/>
  <c r="N1207" i="2"/>
  <c r="P1207" i="2"/>
  <c r="N1208" i="2"/>
  <c r="N1209" i="2"/>
  <c r="N1210" i="2"/>
  <c r="P1210" i="2"/>
  <c r="N1211" i="2"/>
  <c r="P1211" i="2"/>
  <c r="N1212" i="2"/>
  <c r="N1213" i="2"/>
  <c r="P1213" i="2"/>
  <c r="N1214" i="2"/>
  <c r="P1214" i="2"/>
  <c r="N1215" i="2"/>
  <c r="P1215" i="2"/>
  <c r="N1216" i="2"/>
  <c r="N1217" i="2"/>
  <c r="P1217" i="2"/>
  <c r="N1218" i="2"/>
  <c r="P1218" i="2"/>
  <c r="N1219" i="2"/>
  <c r="N1220" i="2"/>
  <c r="N1221" i="2"/>
  <c r="P1221" i="2"/>
  <c r="N1222" i="2"/>
  <c r="P1222" i="2"/>
  <c r="N1223" i="2"/>
  <c r="P1223" i="2"/>
  <c r="N1224" i="2"/>
  <c r="P1224" i="2"/>
  <c r="N1225" i="2"/>
  <c r="N1226" i="2"/>
  <c r="P1226" i="2"/>
  <c r="N1227" i="2"/>
  <c r="N1228" i="2"/>
  <c r="N1229" i="2"/>
  <c r="N1230" i="2"/>
  <c r="P1230" i="2"/>
  <c r="N1231" i="2"/>
  <c r="P1231" i="2"/>
  <c r="N1232" i="2"/>
  <c r="N1233" i="2"/>
  <c r="N1234" i="2"/>
  <c r="P1234" i="2"/>
  <c r="N1235" i="2"/>
  <c r="N1236" i="2"/>
  <c r="N1237" i="2"/>
  <c r="N1238" i="2"/>
  <c r="P1238" i="2"/>
  <c r="N1239" i="2"/>
  <c r="N1240" i="2"/>
  <c r="P1240" i="2"/>
  <c r="N1241" i="2"/>
  <c r="N1242" i="2"/>
  <c r="P1242" i="2"/>
  <c r="N1243" i="2"/>
  <c r="P1243" i="2"/>
  <c r="N1244" i="2"/>
  <c r="N1245" i="2"/>
  <c r="N1246" i="2"/>
  <c r="P1246" i="2"/>
  <c r="N1247" i="2"/>
  <c r="P1247" i="2"/>
  <c r="N1248" i="2"/>
  <c r="N1249" i="2"/>
  <c r="N1250" i="2"/>
  <c r="P1250" i="2"/>
  <c r="N1251" i="2"/>
  <c r="N1252" i="2"/>
  <c r="P1252" i="2"/>
  <c r="N1253" i="2"/>
  <c r="N1254" i="2"/>
  <c r="P1254" i="2"/>
  <c r="N1255" i="2"/>
  <c r="N1256" i="2"/>
  <c r="N1257" i="2"/>
  <c r="N1258" i="2"/>
  <c r="P1258" i="2"/>
  <c r="N1259" i="2"/>
  <c r="N1260" i="2"/>
  <c r="N1261" i="2"/>
  <c r="N1262" i="2"/>
  <c r="P1262" i="2"/>
  <c r="N1263" i="2"/>
  <c r="N1264" i="2"/>
  <c r="N1265" i="2"/>
  <c r="P1265" i="2"/>
  <c r="N1266" i="2"/>
  <c r="P1266" i="2"/>
  <c r="N1267" i="2"/>
  <c r="N1268" i="2"/>
  <c r="P1268" i="2"/>
  <c r="N1269" i="2"/>
  <c r="P1269" i="2"/>
  <c r="N1270" i="2"/>
  <c r="P1270" i="2"/>
  <c r="N1271" i="2"/>
  <c r="P1271" i="2"/>
  <c r="N1272" i="2"/>
  <c r="N1273" i="2"/>
  <c r="P1273" i="2"/>
  <c r="N1274" i="2"/>
  <c r="P1274" i="2"/>
  <c r="N1275" i="2"/>
  <c r="N1276" i="2"/>
  <c r="P1276" i="2"/>
  <c r="N1277" i="2"/>
  <c r="P1277" i="2"/>
  <c r="N1278" i="2"/>
  <c r="P1278" i="2"/>
  <c r="N1279" i="2"/>
  <c r="P1279" i="2"/>
  <c r="N1280" i="2"/>
  <c r="P1280" i="2"/>
  <c r="N1281" i="2"/>
  <c r="P1281" i="2"/>
  <c r="N1282" i="2"/>
  <c r="P1282" i="2"/>
  <c r="N1283" i="2"/>
  <c r="N1284" i="2"/>
  <c r="P1284" i="2"/>
  <c r="N1285" i="2"/>
  <c r="P1285" i="2"/>
  <c r="N1286" i="2"/>
  <c r="P1286" i="2"/>
  <c r="N1287" i="2"/>
  <c r="P1287" i="2"/>
  <c r="N1288" i="2"/>
  <c r="N1289" i="2"/>
  <c r="P1289" i="2"/>
  <c r="N1290" i="2"/>
  <c r="P1290" i="2"/>
  <c r="N1291" i="2"/>
  <c r="N1292" i="2"/>
  <c r="P1292" i="2"/>
  <c r="N1293" i="2"/>
  <c r="N1294" i="2"/>
  <c r="P1294" i="2"/>
  <c r="N1295" i="2"/>
  <c r="N1296" i="2"/>
  <c r="N1297" i="2"/>
  <c r="P1297" i="2"/>
  <c r="N1298" i="2"/>
  <c r="P1298" i="2"/>
  <c r="N1299" i="2"/>
  <c r="N1300" i="2"/>
  <c r="P1300" i="2"/>
  <c r="N1301" i="2"/>
  <c r="P1301" i="2"/>
  <c r="N1302" i="2"/>
  <c r="P1302" i="2"/>
  <c r="N1303" i="2"/>
  <c r="P1303" i="2"/>
  <c r="N1304" i="2"/>
  <c r="N1305" i="2"/>
  <c r="P1305" i="2"/>
  <c r="N1306" i="2"/>
  <c r="P1306" i="2"/>
  <c r="N1307" i="2"/>
  <c r="P1307" i="2"/>
  <c r="N1308" i="2"/>
  <c r="N1309" i="2"/>
  <c r="N1310" i="2"/>
  <c r="P1310" i="2"/>
  <c r="N1311" i="2"/>
  <c r="P1311" i="2"/>
  <c r="N1312" i="2"/>
  <c r="N1313" i="2"/>
  <c r="P1313" i="2"/>
  <c r="N1314" i="2"/>
  <c r="P1314" i="2"/>
  <c r="N1315" i="2"/>
  <c r="N1316" i="2"/>
  <c r="N1317" i="2"/>
  <c r="N1318" i="2"/>
  <c r="P1318" i="2"/>
  <c r="N1319" i="2"/>
  <c r="P1319" i="2"/>
  <c r="N1320" i="2"/>
  <c r="N1321" i="2"/>
  <c r="P1321" i="2"/>
  <c r="N1322" i="2"/>
  <c r="P1322" i="2"/>
  <c r="N1323" i="2"/>
  <c r="N1324" i="2"/>
  <c r="P1324" i="2"/>
  <c r="N1325" i="2"/>
  <c r="N1326" i="2"/>
  <c r="P1326" i="2"/>
  <c r="N1327" i="2"/>
  <c r="N1328" i="2"/>
  <c r="N1329" i="2"/>
  <c r="N1330" i="2"/>
  <c r="N1331" i="2"/>
  <c r="P1331" i="2"/>
  <c r="N1332" i="2"/>
  <c r="P1332" i="2"/>
  <c r="N1333" i="2"/>
  <c r="P1333" i="2"/>
  <c r="N1334" i="2"/>
  <c r="P1334" i="2"/>
  <c r="N1335" i="2"/>
  <c r="P1335" i="2"/>
  <c r="N1336" i="2"/>
  <c r="N1337" i="2"/>
  <c r="P1337" i="2"/>
  <c r="N1338" i="2"/>
  <c r="P1338" i="2"/>
  <c r="N1339" i="2"/>
  <c r="N1340" i="2"/>
  <c r="N1341" i="2"/>
  <c r="N1342" i="2"/>
  <c r="P1342" i="2"/>
  <c r="N1343" i="2"/>
  <c r="P1343" i="2"/>
  <c r="N1344" i="2"/>
  <c r="N1345" i="2"/>
  <c r="O2" i="3"/>
  <c r="O3" i="3"/>
  <c r="O4" i="3"/>
  <c r="O5" i="3"/>
  <c r="O6" i="3"/>
  <c r="O7" i="3"/>
  <c r="O8" i="3"/>
  <c r="O9" i="3"/>
  <c r="Q9" i="3" s="1"/>
  <c r="O10" i="3"/>
  <c r="O11" i="3"/>
  <c r="O12" i="3"/>
  <c r="O13" i="3"/>
  <c r="Q13" i="3" s="1"/>
  <c r="O14" i="3"/>
  <c r="Q14" i="3" s="1"/>
  <c r="O15" i="3"/>
  <c r="R15" i="3" s="1"/>
  <c r="O16" i="3"/>
  <c r="R16" i="3" s="1"/>
  <c r="O17" i="3"/>
  <c r="Q17" i="3" s="1"/>
  <c r="O18" i="3"/>
  <c r="O19" i="3"/>
  <c r="O20" i="3"/>
  <c r="O21" i="3"/>
  <c r="O22" i="3"/>
  <c r="O23" i="3"/>
  <c r="O24" i="3"/>
  <c r="O25" i="3"/>
  <c r="Q25" i="3"/>
  <c r="O26" i="3"/>
  <c r="O27" i="3"/>
  <c r="O28" i="3"/>
  <c r="O29" i="3"/>
  <c r="Q29" i="3" s="1"/>
  <c r="O30" i="3"/>
  <c r="Q30" i="3" s="1"/>
  <c r="O31" i="3"/>
  <c r="O32" i="3"/>
  <c r="O33" i="3"/>
  <c r="Q33" i="3" s="1"/>
  <c r="O34" i="3"/>
  <c r="O35" i="3"/>
  <c r="O36" i="3"/>
  <c r="O37" i="3"/>
  <c r="O38" i="3"/>
  <c r="O39" i="3"/>
  <c r="O40" i="3"/>
  <c r="O41" i="3"/>
  <c r="Q41" i="3"/>
  <c r="O42" i="3"/>
  <c r="O43" i="3"/>
  <c r="O44" i="3"/>
  <c r="O45" i="3"/>
  <c r="Q45" i="3" s="1"/>
  <c r="O46" i="3"/>
  <c r="Q46" i="3" s="1"/>
  <c r="O47" i="3"/>
  <c r="O48" i="3"/>
  <c r="O49" i="3"/>
  <c r="R49" i="3" s="1"/>
  <c r="O50" i="3"/>
  <c r="O51" i="3"/>
  <c r="O52" i="3"/>
  <c r="O53" i="3"/>
  <c r="O54" i="3"/>
  <c r="O55" i="3"/>
  <c r="O56" i="3"/>
  <c r="O57" i="3"/>
  <c r="Q57" i="3"/>
  <c r="O58" i="3"/>
  <c r="O59" i="3"/>
  <c r="O60" i="3"/>
  <c r="O61" i="3"/>
  <c r="Q61" i="3" s="1"/>
  <c r="O62" i="3"/>
  <c r="Q62" i="3" s="1"/>
  <c r="O63" i="3"/>
  <c r="O64" i="3"/>
  <c r="O65" i="3"/>
  <c r="R65" i="3" s="1"/>
  <c r="Q65" i="3"/>
  <c r="O66" i="3"/>
  <c r="O67" i="3"/>
  <c r="O68" i="3"/>
  <c r="O69" i="3"/>
  <c r="O70" i="3"/>
  <c r="O71" i="3"/>
  <c r="O72" i="3"/>
  <c r="O73" i="3"/>
  <c r="O74" i="3"/>
  <c r="O75" i="3"/>
  <c r="O76" i="3"/>
  <c r="O77" i="3"/>
  <c r="Q77" i="3"/>
  <c r="O78" i="3"/>
  <c r="Q78" i="3" s="1"/>
  <c r="O79" i="3"/>
  <c r="O80" i="3"/>
  <c r="O81" i="3"/>
  <c r="Q81" i="3" s="1"/>
  <c r="O82" i="3"/>
  <c r="O83" i="3"/>
  <c r="O84" i="3"/>
  <c r="O85" i="3"/>
  <c r="O86" i="3"/>
  <c r="O87" i="3"/>
  <c r="O88" i="3"/>
  <c r="O89" i="3"/>
  <c r="Q89" i="3" s="1"/>
  <c r="O90" i="3"/>
  <c r="O91" i="3"/>
  <c r="O92" i="3"/>
  <c r="O93" i="3"/>
  <c r="Q93" i="3" s="1"/>
  <c r="O94" i="3"/>
  <c r="P94" i="3" s="1"/>
  <c r="Q94" i="3"/>
  <c r="O95" i="3"/>
  <c r="O96" i="3"/>
  <c r="O97" i="3"/>
  <c r="R97" i="3" s="1"/>
  <c r="O98" i="3"/>
  <c r="O99" i="3"/>
  <c r="O100" i="3"/>
  <c r="O101" i="3"/>
  <c r="O102" i="3"/>
  <c r="O103" i="3"/>
  <c r="O104" i="3"/>
  <c r="O105" i="3"/>
  <c r="Q105" i="3"/>
  <c r="O106" i="3"/>
  <c r="O107" i="3"/>
  <c r="O108" i="3"/>
  <c r="O109" i="3"/>
  <c r="Q109" i="3" s="1"/>
  <c r="O110" i="3"/>
  <c r="Q110" i="3"/>
  <c r="O111" i="3"/>
  <c r="O112" i="3"/>
  <c r="O113" i="3"/>
  <c r="Q113" i="3" s="1"/>
  <c r="O114" i="3"/>
  <c r="O115" i="3"/>
  <c r="O116" i="3"/>
  <c r="O117" i="3"/>
  <c r="O118" i="3"/>
  <c r="O119" i="3"/>
  <c r="O120" i="3"/>
  <c r="O121" i="3"/>
  <c r="Q121" i="3"/>
  <c r="O122" i="3"/>
  <c r="O123" i="3"/>
  <c r="O124" i="3"/>
  <c r="O125" i="3"/>
  <c r="Q125" i="3" s="1"/>
  <c r="O126" i="3"/>
  <c r="Q126" i="3" s="1"/>
  <c r="O127" i="3"/>
  <c r="R127" i="3" s="1"/>
  <c r="O128" i="3"/>
  <c r="O129" i="3"/>
  <c r="R129" i="3" s="1"/>
  <c r="O130" i="3"/>
  <c r="O131" i="3"/>
  <c r="O132" i="3"/>
  <c r="O133" i="3"/>
  <c r="O134" i="3"/>
  <c r="O135" i="3"/>
  <c r="O136" i="3"/>
  <c r="O137" i="3"/>
  <c r="Q137" i="3"/>
  <c r="O138" i="3"/>
  <c r="O139" i="3"/>
  <c r="O140" i="3"/>
  <c r="O141" i="3"/>
  <c r="Q141" i="3" s="1"/>
  <c r="O142" i="3"/>
  <c r="Q142" i="3" s="1"/>
  <c r="O143" i="3"/>
  <c r="O144" i="3"/>
  <c r="O145" i="3"/>
  <c r="Q145" i="3" s="1"/>
  <c r="O146" i="3"/>
  <c r="O147" i="3"/>
  <c r="O148" i="3"/>
  <c r="O149" i="3"/>
  <c r="O150" i="3"/>
  <c r="O151" i="3"/>
  <c r="Q151" i="3" s="1"/>
  <c r="O152" i="3"/>
  <c r="O153" i="3"/>
  <c r="Q153" i="3"/>
  <c r="O154" i="3"/>
  <c r="O155" i="3"/>
  <c r="O156" i="3"/>
  <c r="O157" i="3"/>
  <c r="Q157" i="3" s="1"/>
  <c r="O158" i="3"/>
  <c r="Q158" i="3" s="1"/>
  <c r="O159" i="3"/>
  <c r="O160" i="3"/>
  <c r="O161" i="3"/>
  <c r="R161" i="3" s="1"/>
  <c r="O162" i="3"/>
  <c r="O163" i="3"/>
  <c r="O164" i="3"/>
  <c r="O165" i="3"/>
  <c r="O166" i="3"/>
  <c r="O167" i="3"/>
  <c r="O168" i="3"/>
  <c r="O169" i="3"/>
  <c r="Q169" i="3"/>
  <c r="O170" i="3"/>
  <c r="O171" i="3"/>
  <c r="O172" i="3"/>
  <c r="O173" i="3"/>
  <c r="Q173" i="3" s="1"/>
  <c r="O174" i="3"/>
  <c r="Q174" i="3" s="1"/>
  <c r="O175" i="3"/>
  <c r="O176" i="3"/>
  <c r="O177" i="3"/>
  <c r="Q177" i="3"/>
  <c r="O178" i="3"/>
  <c r="O179" i="3"/>
  <c r="O180" i="3"/>
  <c r="O181" i="3"/>
  <c r="O182" i="3"/>
  <c r="O183" i="3"/>
  <c r="O184" i="3"/>
  <c r="O185" i="3"/>
  <c r="Q185" i="3" s="1"/>
  <c r="O186" i="3"/>
  <c r="O187" i="3"/>
  <c r="O188" i="3"/>
  <c r="O189" i="3"/>
  <c r="Q189" i="3"/>
  <c r="O190" i="3"/>
  <c r="Q190" i="3" s="1"/>
  <c r="O191" i="3"/>
  <c r="O192" i="3"/>
  <c r="O193" i="3"/>
  <c r="R193" i="3" s="1"/>
  <c r="O194" i="3"/>
  <c r="O195" i="3"/>
  <c r="O196" i="3"/>
  <c r="O197" i="3"/>
  <c r="O198" i="3"/>
  <c r="O199" i="3"/>
  <c r="O200" i="3"/>
  <c r="O201" i="3"/>
  <c r="Q201" i="3" s="1"/>
  <c r="O202" i="3"/>
  <c r="O203" i="3"/>
  <c r="O204" i="3"/>
  <c r="O205" i="3"/>
  <c r="Q205" i="3" s="1"/>
  <c r="O206" i="3"/>
  <c r="P206" i="3" s="1"/>
  <c r="O207" i="3"/>
  <c r="O208" i="3"/>
  <c r="O209" i="3"/>
  <c r="Q209" i="3" s="1"/>
  <c r="O210" i="3"/>
  <c r="O211" i="3"/>
  <c r="O212" i="3"/>
  <c r="O213" i="3"/>
  <c r="O214" i="3"/>
  <c r="O215" i="3"/>
  <c r="O216" i="3"/>
  <c r="O217" i="3"/>
  <c r="Q217" i="3"/>
  <c r="O218" i="3"/>
  <c r="O219" i="3"/>
  <c r="O220" i="3"/>
  <c r="O221" i="3"/>
  <c r="Q221" i="3" s="1"/>
  <c r="O222" i="3"/>
  <c r="Q222" i="3"/>
  <c r="O223" i="3"/>
  <c r="O224" i="3"/>
  <c r="O225" i="3"/>
  <c r="R225" i="3" s="1"/>
  <c r="O226" i="3"/>
  <c r="O227" i="3"/>
  <c r="O228" i="3"/>
  <c r="O229" i="3"/>
  <c r="O230" i="3"/>
  <c r="O231" i="3"/>
  <c r="O232" i="3"/>
  <c r="O233" i="3"/>
  <c r="Q233" i="3"/>
  <c r="O234" i="3"/>
  <c r="O235" i="3"/>
  <c r="O236" i="3"/>
  <c r="O237" i="3"/>
  <c r="Q237" i="3" s="1"/>
  <c r="O238" i="3"/>
  <c r="Q238" i="3" s="1"/>
  <c r="O239" i="3"/>
  <c r="R239" i="3" s="1"/>
  <c r="O240" i="3"/>
  <c r="O241" i="3"/>
  <c r="Q241" i="3" s="1"/>
  <c r="O242" i="3"/>
  <c r="O243" i="3"/>
  <c r="O244" i="3"/>
  <c r="O245" i="3"/>
  <c r="O246" i="3"/>
  <c r="O247" i="3"/>
  <c r="O248" i="3"/>
  <c r="O249" i="3"/>
  <c r="Q249" i="3"/>
  <c r="O250" i="3"/>
  <c r="O251" i="3"/>
  <c r="O252" i="3"/>
  <c r="O253" i="3"/>
  <c r="Q253" i="3" s="1"/>
  <c r="O254" i="3"/>
  <c r="Q254" i="3" s="1"/>
  <c r="O255" i="3"/>
  <c r="O256" i="3"/>
  <c r="O257" i="3"/>
  <c r="Q257" i="3" s="1"/>
  <c r="O258" i="3"/>
  <c r="O259" i="3"/>
  <c r="O260" i="3"/>
  <c r="O261" i="3"/>
  <c r="O262" i="3"/>
  <c r="R262" i="3" s="1"/>
  <c r="O263" i="3"/>
  <c r="O264" i="3"/>
  <c r="O265" i="3"/>
  <c r="Q265" i="3"/>
  <c r="O266" i="3"/>
  <c r="O267" i="3"/>
  <c r="O268" i="3"/>
  <c r="O269" i="3"/>
  <c r="Q269" i="3" s="1"/>
  <c r="O270" i="3"/>
  <c r="O271" i="3"/>
  <c r="O272" i="3"/>
  <c r="O273" i="3"/>
  <c r="Q273" i="3"/>
  <c r="O274" i="3"/>
  <c r="O275" i="3"/>
  <c r="O276" i="3"/>
  <c r="O277" i="3"/>
  <c r="O278" i="3"/>
  <c r="O279" i="3"/>
  <c r="O280" i="3"/>
  <c r="O281" i="3"/>
  <c r="Q281" i="3" s="1"/>
  <c r="O282" i="3"/>
  <c r="O283" i="3"/>
  <c r="O284" i="3"/>
  <c r="O285" i="3"/>
  <c r="O286" i="3"/>
  <c r="O287" i="3"/>
  <c r="O288" i="3"/>
  <c r="O289" i="3"/>
  <c r="Q289" i="3"/>
  <c r="O290" i="3"/>
  <c r="O291" i="3"/>
  <c r="O292" i="3"/>
  <c r="O293" i="3"/>
  <c r="O294" i="3"/>
  <c r="O295" i="3"/>
  <c r="O296" i="3"/>
  <c r="O297" i="3"/>
  <c r="Q297" i="3" s="1"/>
  <c r="O298" i="3"/>
  <c r="O299" i="3"/>
  <c r="O300" i="3"/>
  <c r="O301" i="3"/>
  <c r="O302" i="3"/>
  <c r="O303" i="3"/>
  <c r="O304" i="3"/>
  <c r="O305" i="3"/>
  <c r="Q305" i="3" s="1"/>
  <c r="O306" i="3"/>
  <c r="O307" i="3"/>
  <c r="O308" i="3"/>
  <c r="O309" i="3"/>
  <c r="O310" i="3"/>
  <c r="O311" i="3"/>
  <c r="O312" i="3"/>
  <c r="O313" i="3"/>
  <c r="Q313" i="3" s="1"/>
  <c r="O314" i="3"/>
  <c r="O315" i="3"/>
  <c r="O316" i="3"/>
  <c r="O317" i="3"/>
  <c r="O318" i="3"/>
  <c r="O319" i="3"/>
  <c r="O320" i="3"/>
  <c r="O321" i="3"/>
  <c r="Q321" i="3"/>
  <c r="O322" i="3"/>
  <c r="O323" i="3"/>
  <c r="O324" i="3"/>
  <c r="Q324" i="3" s="1"/>
  <c r="O325" i="3"/>
  <c r="O326" i="3"/>
  <c r="O327" i="3"/>
  <c r="O328" i="3"/>
  <c r="O329" i="3"/>
  <c r="Q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Q345" i="3" s="1"/>
  <c r="O346" i="3"/>
  <c r="O347" i="3"/>
  <c r="O348" i="3"/>
  <c r="O349" i="3"/>
  <c r="O350" i="3"/>
  <c r="O351" i="3"/>
  <c r="O352" i="3"/>
  <c r="O353" i="3"/>
  <c r="Q353" i="3"/>
  <c r="O354" i="3"/>
  <c r="O355" i="3"/>
  <c r="O356" i="3"/>
  <c r="O357" i="3"/>
  <c r="O358" i="3"/>
  <c r="O359" i="3"/>
  <c r="O360" i="3"/>
  <c r="O361" i="3"/>
  <c r="Q361" i="3" s="1"/>
  <c r="O362" i="3"/>
  <c r="O363" i="3"/>
  <c r="O364" i="3"/>
  <c r="O365" i="3"/>
  <c r="O366" i="3"/>
  <c r="O367" i="3"/>
  <c r="O368" i="3"/>
  <c r="O369" i="3"/>
  <c r="Q369" i="3"/>
  <c r="O370" i="3"/>
  <c r="O371" i="3"/>
  <c r="O372" i="3"/>
  <c r="O373" i="3"/>
  <c r="O374" i="3"/>
  <c r="O375" i="3"/>
  <c r="O376" i="3"/>
  <c r="O377" i="3"/>
  <c r="Q377" i="3" s="1"/>
  <c r="O378" i="3"/>
  <c r="O379" i="3"/>
  <c r="O380" i="3"/>
  <c r="O381" i="3"/>
  <c r="O382" i="3"/>
  <c r="O383" i="3"/>
  <c r="O384" i="3"/>
  <c r="O385" i="3"/>
  <c r="Q385" i="3"/>
  <c r="O386" i="3"/>
  <c r="O387" i="3"/>
  <c r="O388" i="3"/>
  <c r="O389" i="3"/>
  <c r="O390" i="3"/>
  <c r="O391" i="3"/>
  <c r="O392" i="3"/>
  <c r="O393" i="3"/>
  <c r="Q393" i="3" s="1"/>
  <c r="O394" i="3"/>
  <c r="O395" i="3"/>
  <c r="O396" i="3"/>
  <c r="O397" i="3"/>
  <c r="O398" i="3"/>
  <c r="O399" i="3"/>
  <c r="O400" i="3"/>
  <c r="O401" i="3"/>
  <c r="Q401" i="3"/>
  <c r="O402" i="3"/>
  <c r="O403" i="3"/>
  <c r="O404" i="3"/>
  <c r="O405" i="3"/>
  <c r="O406" i="3"/>
  <c r="O407" i="3"/>
  <c r="O408" i="3"/>
  <c r="O409" i="3"/>
  <c r="Q409" i="3" s="1"/>
  <c r="O410" i="3"/>
  <c r="O411" i="3"/>
  <c r="O412" i="3"/>
  <c r="O413" i="3"/>
  <c r="O414" i="3"/>
  <c r="O415" i="3"/>
  <c r="O416" i="3"/>
  <c r="O417" i="3"/>
  <c r="Q417" i="3" s="1"/>
  <c r="O418" i="3"/>
  <c r="O419" i="3"/>
  <c r="O420" i="3"/>
  <c r="O421" i="3"/>
  <c r="O422" i="3"/>
  <c r="O423" i="3"/>
  <c r="O424" i="3"/>
  <c r="O425" i="3"/>
  <c r="Q425" i="3" s="1"/>
  <c r="O426" i="3"/>
  <c r="O427" i="3"/>
  <c r="O428" i="3"/>
  <c r="O429" i="3"/>
  <c r="O430" i="3"/>
  <c r="O431" i="3"/>
  <c r="O432" i="3"/>
  <c r="O433" i="3"/>
  <c r="O434" i="3"/>
  <c r="O435" i="3"/>
  <c r="O436" i="3"/>
  <c r="Q436" i="3" s="1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Q493" i="3" s="1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Q521" i="3" s="1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Q548" i="3" s="1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Q604" i="3" s="1"/>
  <c r="O605" i="3"/>
  <c r="Q605" i="3" s="1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Q633" i="3" s="1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Q660" i="3" s="1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Q745" i="3" s="1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Q772" i="3" s="1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Q828" i="3" s="1"/>
  <c r="O829" i="3"/>
  <c r="O830" i="3"/>
  <c r="O831" i="3"/>
  <c r="O832" i="3"/>
  <c r="O833" i="3"/>
  <c r="O834" i="3"/>
  <c r="O835" i="3"/>
  <c r="O836" i="3"/>
  <c r="O837" i="3"/>
  <c r="O838" i="3"/>
  <c r="O839" i="3"/>
  <c r="O840" i="3"/>
  <c r="Q840" i="3" s="1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Q857" i="3" s="1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Q882" i="3" s="1"/>
  <c r="O883" i="3"/>
  <c r="O884" i="3"/>
  <c r="Q884" i="3" s="1"/>
  <c r="O885" i="3"/>
  <c r="O886" i="3"/>
  <c r="O887" i="3"/>
  <c r="O888" i="3"/>
  <c r="O889" i="3"/>
  <c r="O890" i="3"/>
  <c r="O891" i="3"/>
  <c r="O892" i="3"/>
  <c r="O893" i="3"/>
  <c r="O894" i="3"/>
  <c r="O895" i="3"/>
  <c r="O896" i="3"/>
  <c r="Q896" i="3" s="1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Q910" i="3" s="1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Q938" i="3" s="1"/>
  <c r="O939" i="3"/>
  <c r="O940" i="3"/>
  <c r="Q940" i="3" s="1"/>
  <c r="O941" i="3"/>
  <c r="O942" i="3"/>
  <c r="O943" i="3"/>
  <c r="O944" i="3"/>
  <c r="O945" i="3"/>
  <c r="O946" i="3"/>
  <c r="O947" i="3"/>
  <c r="O948" i="3"/>
  <c r="O949" i="3"/>
  <c r="O950" i="3"/>
  <c r="O951" i="3"/>
  <c r="O952" i="3"/>
  <c r="Q952" i="3" s="1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Q966" i="3" s="1"/>
  <c r="O967" i="3"/>
  <c r="O968" i="3"/>
  <c r="O969" i="3"/>
  <c r="Q969" i="3" s="1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Q994" i="3" s="1"/>
  <c r="O995" i="3"/>
  <c r="O996" i="3"/>
  <c r="O997" i="3"/>
  <c r="O998" i="3"/>
  <c r="R998" i="3" s="1"/>
  <c r="O999" i="3"/>
  <c r="O1000" i="3"/>
  <c r="O1001" i="3"/>
  <c r="O1002" i="3"/>
  <c r="O1003" i="3"/>
  <c r="O1004" i="3"/>
  <c r="O1005" i="3"/>
  <c r="O1006" i="3"/>
  <c r="O1007" i="3"/>
  <c r="O1008" i="3"/>
  <c r="Q1008" i="3" s="1"/>
  <c r="O1009" i="3"/>
  <c r="O1010" i="3"/>
  <c r="O1011" i="3"/>
  <c r="O1012" i="3"/>
  <c r="Q1012" i="3" s="1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P1036" i="3" s="1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Q1052" i="3" s="1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P1064" i="3" s="1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Q1078" i="3" s="1"/>
  <c r="O1079" i="3"/>
  <c r="O1080" i="3"/>
  <c r="P1080" i="3" s="1"/>
  <c r="O1081" i="3"/>
  <c r="Q1081" i="3" s="1"/>
  <c r="O1082" i="3"/>
  <c r="O1083" i="3"/>
  <c r="O1084" i="3"/>
  <c r="O1085" i="3"/>
  <c r="O1086" i="3"/>
  <c r="O1087" i="3"/>
  <c r="O1088" i="3"/>
  <c r="O1089" i="3"/>
  <c r="O1090" i="3"/>
  <c r="O1091" i="3"/>
  <c r="O1092" i="3"/>
  <c r="P1092" i="3" s="1"/>
  <c r="O1093" i="3"/>
  <c r="O1094" i="3"/>
  <c r="O1095" i="3"/>
  <c r="O1096" i="3"/>
  <c r="Q1096" i="3" s="1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P1148" i="3" s="1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Q1164" i="3" s="1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Q1190" i="3" s="1"/>
  <c r="O1191" i="3"/>
  <c r="O1192" i="3"/>
  <c r="O1193" i="3"/>
  <c r="Q1193" i="3" s="1"/>
  <c r="O1194" i="3"/>
  <c r="O1195" i="3"/>
  <c r="O1196" i="3"/>
  <c r="O1197" i="3"/>
  <c r="O1198" i="3"/>
  <c r="O1199" i="3"/>
  <c r="O1200" i="3"/>
  <c r="O1201" i="3"/>
  <c r="O1202" i="3"/>
  <c r="O1203" i="3"/>
  <c r="O1204" i="3"/>
  <c r="P1204" i="3" s="1"/>
  <c r="O1205" i="3"/>
  <c r="O1206" i="3"/>
  <c r="O1207" i="3"/>
  <c r="O1208" i="3"/>
  <c r="Q1208" i="3" s="1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Q1221" i="3" s="1"/>
  <c r="O1222" i="3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P1260" i="3" s="1"/>
  <c r="O1261" i="3"/>
  <c r="O1262" i="3"/>
  <c r="O1263" i="3"/>
  <c r="P1263" i="3" s="1"/>
  <c r="O1264" i="3"/>
  <c r="O1265" i="3"/>
  <c r="O1266" i="3"/>
  <c r="O1267" i="3"/>
  <c r="O1268" i="3"/>
  <c r="O1269" i="3"/>
  <c r="O1270" i="3"/>
  <c r="O1271" i="3"/>
  <c r="O1272" i="3"/>
  <c r="O1273" i="3"/>
  <c r="N2" i="3"/>
  <c r="P2" i="3" s="1"/>
  <c r="N3" i="3"/>
  <c r="N4" i="3"/>
  <c r="N5" i="3"/>
  <c r="N6" i="3"/>
  <c r="P6" i="3" s="1"/>
  <c r="N7" i="3"/>
  <c r="N8" i="3"/>
  <c r="N9" i="3"/>
  <c r="N10" i="3"/>
  <c r="N11" i="3"/>
  <c r="N12" i="3"/>
  <c r="N13" i="3"/>
  <c r="N14" i="3"/>
  <c r="N15" i="3"/>
  <c r="N16" i="3"/>
  <c r="P16" i="3" s="1"/>
  <c r="N17" i="3"/>
  <c r="N18" i="3"/>
  <c r="N19" i="3"/>
  <c r="P19" i="3" s="1"/>
  <c r="N20" i="3"/>
  <c r="P20" i="3" s="1"/>
  <c r="N21" i="3"/>
  <c r="N22" i="3"/>
  <c r="N23" i="3"/>
  <c r="N24" i="3"/>
  <c r="N25" i="3"/>
  <c r="N26" i="3"/>
  <c r="N27" i="3"/>
  <c r="N28" i="3"/>
  <c r="N29" i="3"/>
  <c r="N30" i="3"/>
  <c r="P30" i="3" s="1"/>
  <c r="N31" i="3"/>
  <c r="N32" i="3"/>
  <c r="N33" i="3"/>
  <c r="P33" i="3" s="1"/>
  <c r="N34" i="3"/>
  <c r="P34" i="3" s="1"/>
  <c r="N35" i="3"/>
  <c r="N36" i="3"/>
  <c r="N37" i="3"/>
  <c r="N38" i="3"/>
  <c r="N39" i="3"/>
  <c r="N40" i="3"/>
  <c r="N41" i="3"/>
  <c r="N42" i="3"/>
  <c r="N43" i="3"/>
  <c r="N44" i="3"/>
  <c r="N45" i="3"/>
  <c r="N46" i="3"/>
  <c r="P46" i="3" s="1"/>
  <c r="N47" i="3"/>
  <c r="P47" i="3" s="1"/>
  <c r="N48" i="3"/>
  <c r="N49" i="3"/>
  <c r="N50" i="3"/>
  <c r="N51" i="3"/>
  <c r="N52" i="3"/>
  <c r="N53" i="3"/>
  <c r="N54" i="3"/>
  <c r="N55" i="3"/>
  <c r="N56" i="3"/>
  <c r="N57" i="3"/>
  <c r="N58" i="3"/>
  <c r="P58" i="3" s="1"/>
  <c r="N59" i="3"/>
  <c r="N60" i="3"/>
  <c r="N61" i="3"/>
  <c r="N62" i="3"/>
  <c r="P62" i="3" s="1"/>
  <c r="N63" i="3"/>
  <c r="N64" i="3"/>
  <c r="N65" i="3"/>
  <c r="N66" i="3"/>
  <c r="N67" i="3"/>
  <c r="N68" i="3"/>
  <c r="N69" i="3"/>
  <c r="N70" i="3"/>
  <c r="N71" i="3"/>
  <c r="N72" i="3"/>
  <c r="N73" i="3"/>
  <c r="N74" i="3"/>
  <c r="P74" i="3" s="1"/>
  <c r="N75" i="3"/>
  <c r="P75" i="3" s="1"/>
  <c r="N76" i="3"/>
  <c r="N77" i="3"/>
  <c r="N78" i="3"/>
  <c r="N79" i="3"/>
  <c r="N80" i="3"/>
  <c r="N81" i="3"/>
  <c r="N82" i="3"/>
  <c r="N83" i="3"/>
  <c r="N84" i="3"/>
  <c r="N85" i="3"/>
  <c r="N86" i="3"/>
  <c r="P86" i="3" s="1"/>
  <c r="N87" i="3"/>
  <c r="N88" i="3"/>
  <c r="P88" i="3" s="1"/>
  <c r="N89" i="3"/>
  <c r="P89" i="3" s="1"/>
  <c r="N90" i="3"/>
  <c r="P90" i="3" s="1"/>
  <c r="N91" i="3"/>
  <c r="N92" i="3"/>
  <c r="N93" i="3"/>
  <c r="N94" i="3"/>
  <c r="N95" i="3"/>
  <c r="N96" i="3"/>
  <c r="N97" i="3"/>
  <c r="N98" i="3"/>
  <c r="N99" i="3"/>
  <c r="N100" i="3"/>
  <c r="P100" i="3" s="1"/>
  <c r="N101" i="3"/>
  <c r="N102" i="3"/>
  <c r="P102" i="3" s="1"/>
  <c r="N103" i="3"/>
  <c r="P103" i="3" s="1"/>
  <c r="N104" i="3"/>
  <c r="P104" i="3" s="1"/>
  <c r="N105" i="3"/>
  <c r="N106" i="3"/>
  <c r="N107" i="3"/>
  <c r="N108" i="3"/>
  <c r="N109" i="3"/>
  <c r="N110" i="3"/>
  <c r="N111" i="3"/>
  <c r="N112" i="3"/>
  <c r="N113" i="3"/>
  <c r="N114" i="3"/>
  <c r="P114" i="3" s="1"/>
  <c r="N115" i="3"/>
  <c r="N116" i="3"/>
  <c r="N117" i="3"/>
  <c r="N118" i="3"/>
  <c r="P118" i="3" s="1"/>
  <c r="N119" i="3"/>
  <c r="N120" i="3"/>
  <c r="N121" i="3"/>
  <c r="N122" i="3"/>
  <c r="N123" i="3"/>
  <c r="N124" i="3"/>
  <c r="N125" i="3"/>
  <c r="N126" i="3"/>
  <c r="N127" i="3"/>
  <c r="N128" i="3"/>
  <c r="P128" i="3" s="1"/>
  <c r="N129" i="3"/>
  <c r="N130" i="3"/>
  <c r="N131" i="3"/>
  <c r="P131" i="3" s="1"/>
  <c r="N132" i="3"/>
  <c r="P132" i="3" s="1"/>
  <c r="N133" i="3"/>
  <c r="N134" i="3"/>
  <c r="N135" i="3"/>
  <c r="N136" i="3"/>
  <c r="N137" i="3"/>
  <c r="N138" i="3"/>
  <c r="N139" i="3"/>
  <c r="N140" i="3"/>
  <c r="N141" i="3"/>
  <c r="N142" i="3"/>
  <c r="P142" i="3" s="1"/>
  <c r="N143" i="3"/>
  <c r="N144" i="3"/>
  <c r="N145" i="3"/>
  <c r="P145" i="3" s="1"/>
  <c r="N146" i="3"/>
  <c r="P146" i="3" s="1"/>
  <c r="N147" i="3"/>
  <c r="N148" i="3"/>
  <c r="N149" i="3"/>
  <c r="N150" i="3"/>
  <c r="N151" i="3"/>
  <c r="N152" i="3"/>
  <c r="N153" i="3"/>
  <c r="N154" i="3"/>
  <c r="N155" i="3"/>
  <c r="N156" i="3"/>
  <c r="P156" i="3" s="1"/>
  <c r="N157" i="3"/>
  <c r="N158" i="3"/>
  <c r="P158" i="3" s="1"/>
  <c r="N159" i="3"/>
  <c r="P159" i="3" s="1"/>
  <c r="N160" i="3"/>
  <c r="N161" i="3"/>
  <c r="N162" i="3"/>
  <c r="N163" i="3"/>
  <c r="N164" i="3"/>
  <c r="N165" i="3"/>
  <c r="N166" i="3"/>
  <c r="N167" i="3"/>
  <c r="N168" i="3"/>
  <c r="N169" i="3"/>
  <c r="N170" i="3"/>
  <c r="P170" i="3" s="1"/>
  <c r="N171" i="3"/>
  <c r="N172" i="3"/>
  <c r="N173" i="3"/>
  <c r="N174" i="3"/>
  <c r="P174" i="3" s="1"/>
  <c r="N175" i="3"/>
  <c r="N176" i="3"/>
  <c r="N177" i="3"/>
  <c r="N178" i="3"/>
  <c r="N179" i="3"/>
  <c r="N180" i="3"/>
  <c r="N181" i="3"/>
  <c r="N182" i="3"/>
  <c r="N183" i="3"/>
  <c r="N184" i="3"/>
  <c r="N185" i="3"/>
  <c r="N186" i="3"/>
  <c r="P186" i="3" s="1"/>
  <c r="N187" i="3"/>
  <c r="N188" i="3"/>
  <c r="N189" i="3"/>
  <c r="N190" i="3"/>
  <c r="N191" i="3"/>
  <c r="N192" i="3"/>
  <c r="N193" i="3"/>
  <c r="N194" i="3"/>
  <c r="N195" i="3"/>
  <c r="N196" i="3"/>
  <c r="N197" i="3"/>
  <c r="N198" i="3"/>
  <c r="P198" i="3" s="1"/>
  <c r="N199" i="3"/>
  <c r="N200" i="3"/>
  <c r="P200" i="3" s="1"/>
  <c r="N201" i="3"/>
  <c r="P201" i="3" s="1"/>
  <c r="N202" i="3"/>
  <c r="P202" i="3" s="1"/>
  <c r="N203" i="3"/>
  <c r="N204" i="3"/>
  <c r="N205" i="3"/>
  <c r="N206" i="3"/>
  <c r="N207" i="3"/>
  <c r="N208" i="3"/>
  <c r="N209" i="3"/>
  <c r="N210" i="3"/>
  <c r="N211" i="3"/>
  <c r="N212" i="3"/>
  <c r="P212" i="3" s="1"/>
  <c r="N213" i="3"/>
  <c r="N214" i="3"/>
  <c r="P214" i="3" s="1"/>
  <c r="N215" i="3"/>
  <c r="P215" i="3" s="1"/>
  <c r="N216" i="3"/>
  <c r="P216" i="3" s="1"/>
  <c r="N217" i="3"/>
  <c r="N218" i="3"/>
  <c r="N219" i="3"/>
  <c r="N220" i="3"/>
  <c r="N221" i="3"/>
  <c r="N222" i="3"/>
  <c r="N223" i="3"/>
  <c r="N224" i="3"/>
  <c r="N225" i="3"/>
  <c r="N226" i="3"/>
  <c r="P226" i="3" s="1"/>
  <c r="N227" i="3"/>
  <c r="N228" i="3"/>
  <c r="N229" i="3"/>
  <c r="N230" i="3"/>
  <c r="P230" i="3" s="1"/>
  <c r="N231" i="3"/>
  <c r="N232" i="3"/>
  <c r="N233" i="3"/>
  <c r="N234" i="3"/>
  <c r="N235" i="3"/>
  <c r="N236" i="3"/>
  <c r="N237" i="3"/>
  <c r="N238" i="3"/>
  <c r="N239" i="3"/>
  <c r="N240" i="3"/>
  <c r="P240" i="3" s="1"/>
  <c r="N241" i="3"/>
  <c r="N242" i="3"/>
  <c r="P242" i="3" s="1"/>
  <c r="N243" i="3"/>
  <c r="P243" i="3" s="1"/>
  <c r="N244" i="3"/>
  <c r="P244" i="3" s="1"/>
  <c r="N245" i="3"/>
  <c r="N246" i="3"/>
  <c r="N247" i="3"/>
  <c r="N248" i="3"/>
  <c r="N249" i="3"/>
  <c r="N250" i="3"/>
  <c r="N251" i="3"/>
  <c r="N252" i="3"/>
  <c r="N253" i="3"/>
  <c r="N254" i="3"/>
  <c r="P254" i="3" s="1"/>
  <c r="N255" i="3"/>
  <c r="N256" i="3"/>
  <c r="P256" i="3" s="1"/>
  <c r="N257" i="3"/>
  <c r="P257" i="3" s="1"/>
  <c r="N258" i="3"/>
  <c r="P258" i="3" s="1"/>
  <c r="N259" i="3"/>
  <c r="N260" i="3"/>
  <c r="N261" i="3"/>
  <c r="N262" i="3"/>
  <c r="N263" i="3"/>
  <c r="N264" i="3"/>
  <c r="N265" i="3"/>
  <c r="N266" i="3"/>
  <c r="N267" i="3"/>
  <c r="N268" i="3"/>
  <c r="P268" i="3" s="1"/>
  <c r="N269" i="3"/>
  <c r="N270" i="3"/>
  <c r="P270" i="3" s="1"/>
  <c r="N271" i="3"/>
  <c r="P271" i="3" s="1"/>
  <c r="N272" i="3"/>
  <c r="P272" i="3" s="1"/>
  <c r="N273" i="3"/>
  <c r="N274" i="3"/>
  <c r="N275" i="3"/>
  <c r="N276" i="3"/>
  <c r="N277" i="3"/>
  <c r="N278" i="3"/>
  <c r="N279" i="3"/>
  <c r="N280" i="3"/>
  <c r="N281" i="3"/>
  <c r="N282" i="3"/>
  <c r="P282" i="3" s="1"/>
  <c r="N283" i="3"/>
  <c r="N284" i="3"/>
  <c r="N285" i="3"/>
  <c r="P285" i="3" s="1"/>
  <c r="N286" i="3"/>
  <c r="N287" i="3"/>
  <c r="N288" i="3"/>
  <c r="N289" i="3"/>
  <c r="N290" i="3"/>
  <c r="N291" i="3"/>
  <c r="N292" i="3"/>
  <c r="N293" i="3"/>
  <c r="N294" i="3"/>
  <c r="N295" i="3"/>
  <c r="N296" i="3"/>
  <c r="P296" i="3" s="1"/>
  <c r="N297" i="3"/>
  <c r="N298" i="3"/>
  <c r="N299" i="3"/>
  <c r="P299" i="3" s="1"/>
  <c r="N300" i="3"/>
  <c r="N301" i="3"/>
  <c r="N302" i="3"/>
  <c r="N303" i="3"/>
  <c r="N304" i="3"/>
  <c r="N305" i="3"/>
  <c r="N306" i="3"/>
  <c r="N307" i="3"/>
  <c r="N308" i="3"/>
  <c r="N309" i="3"/>
  <c r="N310" i="3"/>
  <c r="P310" i="3" s="1"/>
  <c r="N311" i="3"/>
  <c r="N312" i="3"/>
  <c r="N313" i="3"/>
  <c r="P313" i="3" s="1"/>
  <c r="N314" i="3"/>
  <c r="P314" i="3" s="1"/>
  <c r="N315" i="3"/>
  <c r="N316" i="3"/>
  <c r="N317" i="3"/>
  <c r="N318" i="3"/>
  <c r="N319" i="3"/>
  <c r="N320" i="3"/>
  <c r="N321" i="3"/>
  <c r="N322" i="3"/>
  <c r="N323" i="3"/>
  <c r="N324" i="3"/>
  <c r="N325" i="3"/>
  <c r="N326" i="3"/>
  <c r="P326" i="3" s="1"/>
  <c r="N327" i="3"/>
  <c r="P327" i="3" s="1"/>
  <c r="N328" i="3"/>
  <c r="P328" i="3" s="1"/>
  <c r="N329" i="3"/>
  <c r="N330" i="3"/>
  <c r="N331" i="3"/>
  <c r="N332" i="3"/>
  <c r="N333" i="3"/>
  <c r="N334" i="3"/>
  <c r="N335" i="3"/>
  <c r="N336" i="3"/>
  <c r="N337" i="3"/>
  <c r="N338" i="3"/>
  <c r="N339" i="3"/>
  <c r="N340" i="3"/>
  <c r="P340" i="3" s="1"/>
  <c r="N341" i="3"/>
  <c r="P341" i="3" s="1"/>
  <c r="N342" i="3"/>
  <c r="P342" i="3" s="1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P355" i="3" s="1"/>
  <c r="N356" i="3"/>
  <c r="N357" i="3"/>
  <c r="N358" i="3"/>
  <c r="N359" i="3"/>
  <c r="N360" i="3"/>
  <c r="N361" i="3"/>
  <c r="N362" i="3"/>
  <c r="N363" i="3"/>
  <c r="N364" i="3"/>
  <c r="N365" i="3"/>
  <c r="N366" i="3"/>
  <c r="P366" i="3" s="1"/>
  <c r="N367" i="3"/>
  <c r="N368" i="3"/>
  <c r="P368" i="3" s="1"/>
  <c r="N369" i="3"/>
  <c r="P369" i="3" s="1"/>
  <c r="N370" i="3"/>
  <c r="P370" i="3" s="1"/>
  <c r="N371" i="3"/>
  <c r="N372" i="3"/>
  <c r="N373" i="3"/>
  <c r="N374" i="3"/>
  <c r="N375" i="3"/>
  <c r="N376" i="3"/>
  <c r="N377" i="3"/>
  <c r="N378" i="3"/>
  <c r="N379" i="3"/>
  <c r="N380" i="3"/>
  <c r="P380" i="3" s="1"/>
  <c r="N381" i="3"/>
  <c r="N382" i="3"/>
  <c r="P382" i="3" s="1"/>
  <c r="N383" i="3"/>
  <c r="P383" i="3" s="1"/>
  <c r="N384" i="3"/>
  <c r="N385" i="3"/>
  <c r="N386" i="3"/>
  <c r="N387" i="3"/>
  <c r="N388" i="3"/>
  <c r="N389" i="3"/>
  <c r="N390" i="3"/>
  <c r="N391" i="3"/>
  <c r="N392" i="3"/>
  <c r="N393" i="3"/>
  <c r="N394" i="3"/>
  <c r="P394" i="3" s="1"/>
  <c r="N395" i="3"/>
  <c r="N396" i="3"/>
  <c r="P396" i="3" s="1"/>
  <c r="N397" i="3"/>
  <c r="P397" i="3" s="1"/>
  <c r="N398" i="3"/>
  <c r="N399" i="3"/>
  <c r="N400" i="3"/>
  <c r="N401" i="3"/>
  <c r="N402" i="3"/>
  <c r="N403" i="3"/>
  <c r="N404" i="3"/>
  <c r="N405" i="3"/>
  <c r="N406" i="3"/>
  <c r="N407" i="3"/>
  <c r="N408" i="3"/>
  <c r="P408" i="3" s="1"/>
  <c r="N409" i="3"/>
  <c r="N410" i="3"/>
  <c r="N411" i="3"/>
  <c r="P411" i="3" s="1"/>
  <c r="N412" i="3"/>
  <c r="P412" i="3" s="1"/>
  <c r="N413" i="3"/>
  <c r="N414" i="3"/>
  <c r="N415" i="3"/>
  <c r="N416" i="3"/>
  <c r="N417" i="3"/>
  <c r="N418" i="3"/>
  <c r="N419" i="3"/>
  <c r="N420" i="3"/>
  <c r="N421" i="3"/>
  <c r="N422" i="3"/>
  <c r="P422" i="3" s="1"/>
  <c r="N423" i="3"/>
  <c r="N424" i="3"/>
  <c r="N425" i="3"/>
  <c r="P425" i="3" s="1"/>
  <c r="N426" i="3"/>
  <c r="P426" i="3" s="1"/>
  <c r="N427" i="3"/>
  <c r="N428" i="3"/>
  <c r="N429" i="3"/>
  <c r="N430" i="3"/>
  <c r="N431" i="3"/>
  <c r="N432" i="3"/>
  <c r="N433" i="3"/>
  <c r="N434" i="3"/>
  <c r="N435" i="3"/>
  <c r="N436" i="3"/>
  <c r="P436" i="3" s="1"/>
  <c r="N437" i="3"/>
  <c r="N438" i="3"/>
  <c r="P438" i="3" s="1"/>
  <c r="N439" i="3"/>
  <c r="P439" i="3" s="1"/>
  <c r="N440" i="3"/>
  <c r="N441" i="3"/>
  <c r="N442" i="3"/>
  <c r="N443" i="3"/>
  <c r="N444" i="3"/>
  <c r="N445" i="3"/>
  <c r="N446" i="3"/>
  <c r="N447" i="3"/>
  <c r="N448" i="3"/>
  <c r="N449" i="3"/>
  <c r="N450" i="3"/>
  <c r="P450" i="3" s="1"/>
  <c r="N451" i="3"/>
  <c r="N452" i="3"/>
  <c r="P452" i="3" s="1"/>
  <c r="N453" i="3"/>
  <c r="P453" i="3" s="1"/>
  <c r="N454" i="3"/>
  <c r="P454" i="3" s="1"/>
  <c r="N455" i="3"/>
  <c r="N456" i="3"/>
  <c r="N457" i="3"/>
  <c r="N458" i="3"/>
  <c r="N459" i="3"/>
  <c r="N460" i="3"/>
  <c r="N461" i="3"/>
  <c r="N462" i="3"/>
  <c r="N463" i="3"/>
  <c r="N464" i="3"/>
  <c r="N465" i="3"/>
  <c r="N466" i="3"/>
  <c r="P466" i="3" s="1"/>
  <c r="N467" i="3"/>
  <c r="P467" i="3" s="1"/>
  <c r="N468" i="3"/>
  <c r="N469" i="3"/>
  <c r="N470" i="3"/>
  <c r="N471" i="3"/>
  <c r="N472" i="3"/>
  <c r="N473" i="3"/>
  <c r="N474" i="3"/>
  <c r="N475" i="3"/>
  <c r="N476" i="3"/>
  <c r="N477" i="3"/>
  <c r="N478" i="3"/>
  <c r="P478" i="3" s="1"/>
  <c r="N479" i="3"/>
  <c r="N480" i="3"/>
  <c r="P480" i="3" s="1"/>
  <c r="N481" i="3"/>
  <c r="P481" i="3" s="1"/>
  <c r="N482" i="3"/>
  <c r="P482" i="3" s="1"/>
  <c r="N483" i="3"/>
  <c r="N484" i="3"/>
  <c r="N485" i="3"/>
  <c r="N486" i="3"/>
  <c r="N487" i="3"/>
  <c r="N488" i="3"/>
  <c r="N489" i="3"/>
  <c r="N490" i="3"/>
  <c r="N491" i="3"/>
  <c r="N492" i="3"/>
  <c r="N493" i="3"/>
  <c r="N494" i="3"/>
  <c r="P494" i="3" s="1"/>
  <c r="N495" i="3"/>
  <c r="P495" i="3" s="1"/>
  <c r="N496" i="3"/>
  <c r="P496" i="3" s="1"/>
  <c r="N497" i="3"/>
  <c r="N498" i="3"/>
  <c r="N499" i="3"/>
  <c r="N500" i="3"/>
  <c r="N501" i="3"/>
  <c r="N502" i="3"/>
  <c r="N503" i="3"/>
  <c r="N504" i="3"/>
  <c r="N505" i="3"/>
  <c r="N506" i="3"/>
  <c r="N507" i="3"/>
  <c r="N508" i="3"/>
  <c r="P508" i="3" s="1"/>
  <c r="N509" i="3"/>
  <c r="N510" i="3"/>
  <c r="P510" i="3" s="1"/>
  <c r="N511" i="3"/>
  <c r="N512" i="3"/>
  <c r="N513" i="3"/>
  <c r="N514" i="3"/>
  <c r="N515" i="3"/>
  <c r="N516" i="3"/>
  <c r="N517" i="3"/>
  <c r="N518" i="3"/>
  <c r="N519" i="3"/>
  <c r="N520" i="3"/>
  <c r="P520" i="3" s="1"/>
  <c r="N521" i="3"/>
  <c r="N522" i="3"/>
  <c r="P522" i="3" s="1"/>
  <c r="N523" i="3"/>
  <c r="P523" i="3" s="1"/>
  <c r="N524" i="3"/>
  <c r="P524" i="3" s="1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P537" i="3" s="1"/>
  <c r="N538" i="3"/>
  <c r="P538" i="3" s="1"/>
  <c r="N539" i="3"/>
  <c r="N540" i="3"/>
  <c r="N541" i="3"/>
  <c r="N542" i="3"/>
  <c r="N543" i="3"/>
  <c r="N544" i="3"/>
  <c r="N545" i="3"/>
  <c r="N546" i="3"/>
  <c r="N547" i="3"/>
  <c r="N548" i="3"/>
  <c r="P548" i="3" s="1"/>
  <c r="N549" i="3"/>
  <c r="N550" i="3"/>
  <c r="P550" i="3" s="1"/>
  <c r="N551" i="3"/>
  <c r="P551" i="3" s="1"/>
  <c r="N552" i="3"/>
  <c r="N553" i="3"/>
  <c r="N554" i="3"/>
  <c r="N555" i="3"/>
  <c r="N556" i="3"/>
  <c r="N557" i="3"/>
  <c r="N558" i="3"/>
  <c r="N559" i="3"/>
  <c r="N560" i="3"/>
  <c r="N561" i="3"/>
  <c r="N562" i="3"/>
  <c r="P562" i="3" s="1"/>
  <c r="N563" i="3"/>
  <c r="N564" i="3"/>
  <c r="P564" i="3" s="1"/>
  <c r="N565" i="3"/>
  <c r="P565" i="3" s="1"/>
  <c r="N566" i="3"/>
  <c r="P566" i="3" s="1"/>
  <c r="N567" i="3"/>
  <c r="N568" i="3"/>
  <c r="N569" i="3"/>
  <c r="N570" i="3"/>
  <c r="N571" i="3"/>
  <c r="N572" i="3"/>
  <c r="N573" i="3"/>
  <c r="N574" i="3"/>
  <c r="N575" i="3"/>
  <c r="N576" i="3"/>
  <c r="N577" i="3"/>
  <c r="N578" i="3"/>
  <c r="P578" i="3" s="1"/>
  <c r="N579" i="3"/>
  <c r="P579" i="3" s="1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P592" i="3" s="1"/>
  <c r="N593" i="3"/>
  <c r="P593" i="3" s="1"/>
  <c r="N594" i="3"/>
  <c r="P594" i="3" s="1"/>
  <c r="N595" i="3"/>
  <c r="N596" i="3"/>
  <c r="N597" i="3"/>
  <c r="N598" i="3"/>
  <c r="N599" i="3"/>
  <c r="N600" i="3"/>
  <c r="N601" i="3"/>
  <c r="N602" i="3"/>
  <c r="N603" i="3"/>
  <c r="N604" i="3"/>
  <c r="N605" i="3"/>
  <c r="N606" i="3"/>
  <c r="P606" i="3" s="1"/>
  <c r="N607" i="3"/>
  <c r="P607" i="3" s="1"/>
  <c r="N608" i="3"/>
  <c r="P608" i="3" s="1"/>
  <c r="N609" i="3"/>
  <c r="N610" i="3"/>
  <c r="N611" i="3"/>
  <c r="N612" i="3"/>
  <c r="N613" i="3"/>
  <c r="N614" i="3"/>
  <c r="N615" i="3"/>
  <c r="N616" i="3"/>
  <c r="N617" i="3"/>
  <c r="N618" i="3"/>
  <c r="N619" i="3"/>
  <c r="N620" i="3"/>
  <c r="P620" i="3" s="1"/>
  <c r="N621" i="3"/>
  <c r="P621" i="3" s="1"/>
  <c r="N622" i="3"/>
  <c r="P622" i="3" s="1"/>
  <c r="N623" i="3"/>
  <c r="N624" i="3"/>
  <c r="N625" i="3"/>
  <c r="N626" i="3"/>
  <c r="N627" i="3"/>
  <c r="N628" i="3"/>
  <c r="N629" i="3"/>
  <c r="N630" i="3"/>
  <c r="N631" i="3"/>
  <c r="N632" i="3"/>
  <c r="P632" i="3" s="1"/>
  <c r="N633" i="3"/>
  <c r="N634" i="3"/>
  <c r="P634" i="3" s="1"/>
  <c r="N635" i="3"/>
  <c r="P635" i="3" s="1"/>
  <c r="N636" i="3"/>
  <c r="N637" i="3"/>
  <c r="N638" i="3"/>
  <c r="N639" i="3"/>
  <c r="N640" i="3"/>
  <c r="N641" i="3"/>
  <c r="N642" i="3"/>
  <c r="N643" i="3"/>
  <c r="N644" i="3"/>
  <c r="N645" i="3"/>
  <c r="N646" i="3"/>
  <c r="P646" i="3" s="1"/>
  <c r="N647" i="3"/>
  <c r="N648" i="3"/>
  <c r="P648" i="3" s="1"/>
  <c r="N649" i="3"/>
  <c r="N650" i="3"/>
  <c r="P650" i="3" s="1"/>
  <c r="N651" i="3"/>
  <c r="N652" i="3"/>
  <c r="N653" i="3"/>
  <c r="N654" i="3"/>
  <c r="N655" i="3"/>
  <c r="N656" i="3"/>
  <c r="N657" i="3"/>
  <c r="N658" i="3"/>
  <c r="N659" i="3"/>
  <c r="N660" i="3"/>
  <c r="P660" i="3" s="1"/>
  <c r="N661" i="3"/>
  <c r="N662" i="3"/>
  <c r="P662" i="3" s="1"/>
  <c r="N663" i="3"/>
  <c r="P663" i="3" s="1"/>
  <c r="N664" i="3"/>
  <c r="P664" i="3" s="1"/>
  <c r="N665" i="3"/>
  <c r="N666" i="3"/>
  <c r="N667" i="3"/>
  <c r="N668" i="3"/>
  <c r="N669" i="3"/>
  <c r="N670" i="3"/>
  <c r="N671" i="3"/>
  <c r="N672" i="3"/>
  <c r="N673" i="3"/>
  <c r="N674" i="3"/>
  <c r="N675" i="3"/>
  <c r="N676" i="3"/>
  <c r="P676" i="3" s="1"/>
  <c r="N677" i="3"/>
  <c r="P677" i="3" s="1"/>
  <c r="N678" i="3"/>
  <c r="P678" i="3" s="1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P691" i="3" s="1"/>
  <c r="N692" i="3"/>
  <c r="P692" i="3" s="1"/>
  <c r="N693" i="3"/>
  <c r="N694" i="3"/>
  <c r="N695" i="3"/>
  <c r="N696" i="3"/>
  <c r="N697" i="3"/>
  <c r="N698" i="3"/>
  <c r="N699" i="3"/>
  <c r="N700" i="3"/>
  <c r="N701" i="3"/>
  <c r="N702" i="3"/>
  <c r="N703" i="3"/>
  <c r="N704" i="3"/>
  <c r="P704" i="3" s="1"/>
  <c r="N705" i="3"/>
  <c r="P705" i="3" s="1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P718" i="3" s="1"/>
  <c r="N719" i="3"/>
  <c r="P719" i="3" s="1"/>
  <c r="N720" i="3"/>
  <c r="P720" i="3" s="1"/>
  <c r="N721" i="3"/>
  <c r="N722" i="3"/>
  <c r="N723" i="3"/>
  <c r="N724" i="3"/>
  <c r="N725" i="3"/>
  <c r="N726" i="3"/>
  <c r="N727" i="3"/>
  <c r="N728" i="3"/>
  <c r="N729" i="3"/>
  <c r="N730" i="3"/>
  <c r="P730" i="3" s="1"/>
  <c r="N731" i="3"/>
  <c r="N732" i="3"/>
  <c r="P732" i="3" s="1"/>
  <c r="N733" i="3"/>
  <c r="P733" i="3" s="1"/>
  <c r="N734" i="3"/>
  <c r="P734" i="3" s="1"/>
  <c r="N735" i="3"/>
  <c r="N736" i="3"/>
  <c r="N737" i="3"/>
  <c r="N738" i="3"/>
  <c r="N739" i="3"/>
  <c r="N740" i="3"/>
  <c r="N741" i="3"/>
  <c r="N742" i="3"/>
  <c r="N743" i="3"/>
  <c r="N744" i="3"/>
  <c r="P744" i="3" s="1"/>
  <c r="N745" i="3"/>
  <c r="N746" i="3"/>
  <c r="P746" i="3" s="1"/>
  <c r="N747" i="3"/>
  <c r="P747" i="3" s="1"/>
  <c r="N748" i="3"/>
  <c r="P748" i="3" s="1"/>
  <c r="N749" i="3"/>
  <c r="N750" i="3"/>
  <c r="N751" i="3"/>
  <c r="N752" i="3"/>
  <c r="N753" i="3"/>
  <c r="N754" i="3"/>
  <c r="N755" i="3"/>
  <c r="N756" i="3"/>
  <c r="N757" i="3"/>
  <c r="N758" i="3"/>
  <c r="N759" i="3"/>
  <c r="N760" i="3"/>
  <c r="P760" i="3" s="1"/>
  <c r="N761" i="3"/>
  <c r="P761" i="3" s="1"/>
  <c r="N762" i="3"/>
  <c r="P762" i="3" s="1"/>
  <c r="N763" i="3"/>
  <c r="N764" i="3"/>
  <c r="N765" i="3"/>
  <c r="N766" i="3"/>
  <c r="N767" i="3"/>
  <c r="N768" i="3"/>
  <c r="N769" i="3"/>
  <c r="N770" i="3"/>
  <c r="N771" i="3"/>
  <c r="N772" i="3"/>
  <c r="N773" i="3"/>
  <c r="N774" i="3"/>
  <c r="P774" i="3" s="1"/>
  <c r="N775" i="3"/>
  <c r="P775" i="3" s="1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P789" i="3" s="1"/>
  <c r="N790" i="3"/>
  <c r="P790" i="3" s="1"/>
  <c r="N791" i="3"/>
  <c r="N792" i="3"/>
  <c r="N793" i="3"/>
  <c r="N794" i="3"/>
  <c r="N795" i="3"/>
  <c r="N796" i="3"/>
  <c r="N797" i="3"/>
  <c r="N798" i="3"/>
  <c r="N799" i="3"/>
  <c r="N800" i="3"/>
  <c r="N801" i="3"/>
  <c r="N802" i="3"/>
  <c r="P802" i="3" s="1"/>
  <c r="N803" i="3"/>
  <c r="P803" i="3" s="1"/>
  <c r="N804" i="3"/>
  <c r="P804" i="3" s="1"/>
  <c r="N805" i="3"/>
  <c r="N806" i="3"/>
  <c r="N807" i="3"/>
  <c r="N808" i="3"/>
  <c r="N809" i="3"/>
  <c r="N810" i="3"/>
  <c r="N811" i="3"/>
  <c r="N812" i="3"/>
  <c r="N813" i="3"/>
  <c r="N814" i="3"/>
  <c r="N815" i="3"/>
  <c r="N816" i="3"/>
  <c r="P816" i="3" s="1"/>
  <c r="N817" i="3"/>
  <c r="P817" i="3" s="1"/>
  <c r="N818" i="3"/>
  <c r="P818" i="3" s="1"/>
  <c r="N819" i="3"/>
  <c r="N820" i="3"/>
  <c r="N821" i="3"/>
  <c r="N822" i="3"/>
  <c r="N823" i="3"/>
  <c r="N824" i="3"/>
  <c r="N825" i="3"/>
  <c r="N826" i="3"/>
  <c r="N827" i="3"/>
  <c r="N828" i="3"/>
  <c r="P828" i="3" s="1"/>
  <c r="N829" i="3"/>
  <c r="N830" i="3"/>
  <c r="P830" i="3" s="1"/>
  <c r="N831" i="3"/>
  <c r="P831" i="3" s="1"/>
  <c r="N832" i="3"/>
  <c r="P832" i="3" s="1"/>
  <c r="N833" i="3"/>
  <c r="N834" i="3"/>
  <c r="N835" i="3"/>
  <c r="N836" i="3"/>
  <c r="N837" i="3"/>
  <c r="N838" i="3"/>
  <c r="N839" i="3"/>
  <c r="N840" i="3"/>
  <c r="N841" i="3"/>
  <c r="N842" i="3"/>
  <c r="P842" i="3" s="1"/>
  <c r="N843" i="3"/>
  <c r="N844" i="3"/>
  <c r="P844" i="3" s="1"/>
  <c r="N845" i="3"/>
  <c r="P845" i="3" s="1"/>
  <c r="N846" i="3"/>
  <c r="P846" i="3" s="1"/>
  <c r="N847" i="3"/>
  <c r="N848" i="3"/>
  <c r="N849" i="3"/>
  <c r="N850" i="3"/>
  <c r="N851" i="3"/>
  <c r="N852" i="3"/>
  <c r="N853" i="3"/>
  <c r="N854" i="3"/>
  <c r="N855" i="3"/>
  <c r="N856" i="3"/>
  <c r="P856" i="3" s="1"/>
  <c r="N857" i="3"/>
  <c r="N858" i="3"/>
  <c r="N859" i="3"/>
  <c r="P859" i="3" s="1"/>
  <c r="N860" i="3"/>
  <c r="P860" i="3" s="1"/>
  <c r="N861" i="3"/>
  <c r="N862" i="3"/>
  <c r="N863" i="3"/>
  <c r="N864" i="3"/>
  <c r="N865" i="3"/>
  <c r="N866" i="3"/>
  <c r="N867" i="3"/>
  <c r="N868" i="3"/>
  <c r="N869" i="3"/>
  <c r="N870" i="3"/>
  <c r="P870" i="3" s="1"/>
  <c r="N871" i="3"/>
  <c r="N872" i="3"/>
  <c r="P872" i="3" s="1"/>
  <c r="N873" i="3"/>
  <c r="P873" i="3" s="1"/>
  <c r="N874" i="3"/>
  <c r="P874" i="3" s="1"/>
  <c r="N875" i="3"/>
  <c r="N876" i="3"/>
  <c r="N877" i="3"/>
  <c r="N878" i="3"/>
  <c r="N879" i="3"/>
  <c r="N880" i="3"/>
  <c r="N881" i="3"/>
  <c r="N882" i="3"/>
  <c r="N883" i="3"/>
  <c r="N884" i="3"/>
  <c r="P884" i="3" s="1"/>
  <c r="N885" i="3"/>
  <c r="N886" i="3"/>
  <c r="P886" i="3" s="1"/>
  <c r="N887" i="3"/>
  <c r="P887" i="3" s="1"/>
  <c r="N888" i="3"/>
  <c r="P888" i="3" s="1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P901" i="3" s="1"/>
  <c r="N902" i="3"/>
  <c r="P902" i="3" s="1"/>
  <c r="N903" i="3"/>
  <c r="N904" i="3"/>
  <c r="N905" i="3"/>
  <c r="N906" i="3"/>
  <c r="N907" i="3"/>
  <c r="N908" i="3"/>
  <c r="N909" i="3"/>
  <c r="N910" i="3"/>
  <c r="N911" i="3"/>
  <c r="N912" i="3"/>
  <c r="N913" i="3"/>
  <c r="N914" i="3"/>
  <c r="P914" i="3" s="1"/>
  <c r="N915" i="3"/>
  <c r="P915" i="3" s="1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P928" i="3" s="1"/>
  <c r="N929" i="3"/>
  <c r="P929" i="3" s="1"/>
  <c r="N930" i="3"/>
  <c r="P930" i="3" s="1"/>
  <c r="N931" i="3"/>
  <c r="N932" i="3"/>
  <c r="N933" i="3"/>
  <c r="N934" i="3"/>
  <c r="N935" i="3"/>
  <c r="N936" i="3"/>
  <c r="N937" i="3"/>
  <c r="N938" i="3"/>
  <c r="N939" i="3"/>
  <c r="N940" i="3"/>
  <c r="P940" i="3" s="1"/>
  <c r="N941" i="3"/>
  <c r="N942" i="3"/>
  <c r="P942" i="3" s="1"/>
  <c r="N943" i="3"/>
  <c r="P943" i="3" s="1"/>
  <c r="N944" i="3"/>
  <c r="P944" i="3" s="1"/>
  <c r="N945" i="3"/>
  <c r="N946" i="3"/>
  <c r="N947" i="3"/>
  <c r="N948" i="3"/>
  <c r="N949" i="3"/>
  <c r="N950" i="3"/>
  <c r="N951" i="3"/>
  <c r="N952" i="3"/>
  <c r="N953" i="3"/>
  <c r="N954" i="3"/>
  <c r="P954" i="3" s="1"/>
  <c r="N955" i="3"/>
  <c r="N956" i="3"/>
  <c r="P956" i="3" s="1"/>
  <c r="N957" i="3"/>
  <c r="P957" i="3" s="1"/>
  <c r="N958" i="3"/>
  <c r="P958" i="3" s="1"/>
  <c r="N959" i="3"/>
  <c r="N960" i="3"/>
  <c r="N961" i="3"/>
  <c r="N962" i="3"/>
  <c r="N963" i="3"/>
  <c r="N964" i="3"/>
  <c r="N965" i="3"/>
  <c r="N966" i="3"/>
  <c r="N967" i="3"/>
  <c r="N968" i="3"/>
  <c r="N969" i="3"/>
  <c r="N970" i="3"/>
  <c r="P970" i="3" s="1"/>
  <c r="N971" i="3"/>
  <c r="P971" i="3" s="1"/>
  <c r="N972" i="3"/>
  <c r="P972" i="3" s="1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P985" i="3" s="1"/>
  <c r="N986" i="3"/>
  <c r="P986" i="3" s="1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P999" i="3" s="1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P1012" i="3" s="1"/>
  <c r="N1013" i="3"/>
  <c r="P1013" i="3" s="1"/>
  <c r="N1014" i="3"/>
  <c r="P1014" i="3" s="1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P1027" i="3" s="1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P1041" i="3" s="1"/>
  <c r="N1042" i="3"/>
  <c r="P1042" i="3" s="1"/>
  <c r="N1043" i="3"/>
  <c r="N1044" i="3"/>
  <c r="N1045" i="3"/>
  <c r="N1046" i="3"/>
  <c r="N1047" i="3"/>
  <c r="N1048" i="3"/>
  <c r="N1049" i="3"/>
  <c r="N1050" i="3"/>
  <c r="N1051" i="3"/>
  <c r="N1052" i="3"/>
  <c r="P1052" i="3" s="1"/>
  <c r="N1053" i="3"/>
  <c r="N1054" i="3"/>
  <c r="N1055" i="3"/>
  <c r="P1055" i="3" s="1"/>
  <c r="N1056" i="3"/>
  <c r="P1056" i="3" s="1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P1068" i="3" s="1"/>
  <c r="N1069" i="3"/>
  <c r="P1069" i="3" s="1"/>
  <c r="N1070" i="3"/>
  <c r="P1070" i="3" s="1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P1083" i="3" s="1"/>
  <c r="N1084" i="3"/>
  <c r="P1084" i="3" s="1"/>
  <c r="N1085" i="3"/>
  <c r="N1086" i="3"/>
  <c r="N1087" i="3"/>
  <c r="N1088" i="3"/>
  <c r="N1089" i="3"/>
  <c r="N1090" i="3"/>
  <c r="N1091" i="3"/>
  <c r="N1092" i="3"/>
  <c r="N1093" i="3"/>
  <c r="N1094" i="3"/>
  <c r="P1094" i="3" s="1"/>
  <c r="N1095" i="3"/>
  <c r="N1096" i="3"/>
  <c r="P1096" i="3" s="1"/>
  <c r="N1097" i="3"/>
  <c r="P1097" i="3" s="1"/>
  <c r="N1098" i="3"/>
  <c r="P1098" i="3" s="1"/>
  <c r="N1099" i="3"/>
  <c r="N1100" i="3"/>
  <c r="N1101" i="3"/>
  <c r="N1102" i="3"/>
  <c r="N1103" i="3"/>
  <c r="N1104" i="3"/>
  <c r="N1105" i="3"/>
  <c r="N1106" i="3"/>
  <c r="N1107" i="3"/>
  <c r="N1108" i="3"/>
  <c r="N1109" i="3"/>
  <c r="N1110" i="3"/>
  <c r="N1111" i="3"/>
  <c r="P1111" i="3" s="1"/>
  <c r="N1112" i="3"/>
  <c r="P1112" i="3" s="1"/>
  <c r="N1113" i="3"/>
  <c r="N1114" i="3"/>
  <c r="N1115" i="3"/>
  <c r="N1116" i="3"/>
  <c r="N1117" i="3"/>
  <c r="N1118" i="3"/>
  <c r="N1119" i="3"/>
  <c r="N1120" i="3"/>
  <c r="N1121" i="3"/>
  <c r="N1122" i="3"/>
  <c r="N1123" i="3"/>
  <c r="N1124" i="3"/>
  <c r="N1125" i="3"/>
  <c r="P1125" i="3" s="1"/>
  <c r="N1126" i="3"/>
  <c r="P1126" i="3" s="1"/>
  <c r="N1127" i="3"/>
  <c r="N1128" i="3"/>
  <c r="N1129" i="3"/>
  <c r="N1130" i="3"/>
  <c r="N1131" i="3"/>
  <c r="N1132" i="3"/>
  <c r="N1133" i="3"/>
  <c r="N1134" i="3"/>
  <c r="N1135" i="3"/>
  <c r="N1136" i="3"/>
  <c r="N1137" i="3"/>
  <c r="N1138" i="3"/>
  <c r="N1139" i="3"/>
  <c r="P1139" i="3" s="1"/>
  <c r="N1140" i="3"/>
  <c r="P1140" i="3" s="1"/>
  <c r="N1141" i="3"/>
  <c r="N1142" i="3"/>
  <c r="N1143" i="3"/>
  <c r="N1144" i="3"/>
  <c r="N1145" i="3"/>
  <c r="N1146" i="3"/>
  <c r="N1147" i="3"/>
  <c r="N1148" i="3"/>
  <c r="N1149" i="3"/>
  <c r="N1150" i="3"/>
  <c r="N1151" i="3"/>
  <c r="N1152" i="3"/>
  <c r="N1153" i="3"/>
  <c r="P1153" i="3" s="1"/>
  <c r="N1154" i="3"/>
  <c r="P1154" i="3" s="1"/>
  <c r="N1155" i="3"/>
  <c r="N1156" i="3"/>
  <c r="N1157" i="3"/>
  <c r="N1158" i="3"/>
  <c r="N1159" i="3"/>
  <c r="N1160" i="3"/>
  <c r="N1161" i="3"/>
  <c r="N1162" i="3"/>
  <c r="N1163" i="3"/>
  <c r="N1164" i="3"/>
  <c r="P1164" i="3" s="1"/>
  <c r="N1165" i="3"/>
  <c r="N1166" i="3"/>
  <c r="N1167" i="3"/>
  <c r="N1168" i="3"/>
  <c r="P1168" i="3" s="1"/>
  <c r="N1169" i="3"/>
  <c r="N1170" i="3"/>
  <c r="N1171" i="3"/>
  <c r="N1172" i="3"/>
  <c r="N1173" i="3"/>
  <c r="N1174" i="3"/>
  <c r="N1175" i="3"/>
  <c r="N1176" i="3"/>
  <c r="N1177" i="3"/>
  <c r="N1178" i="3"/>
  <c r="N1179" i="3"/>
  <c r="N1180" i="3"/>
  <c r="N1181" i="3"/>
  <c r="P1181" i="3" s="1"/>
  <c r="N1182" i="3"/>
  <c r="P1182" i="3" s="1"/>
  <c r="N1183" i="3"/>
  <c r="N1184" i="3"/>
  <c r="N1185" i="3"/>
  <c r="N1186" i="3"/>
  <c r="N1187" i="3"/>
  <c r="N1188" i="3"/>
  <c r="N1189" i="3"/>
  <c r="N1190" i="3"/>
  <c r="N1191" i="3"/>
  <c r="N1192" i="3"/>
  <c r="N1193" i="3"/>
  <c r="N1194" i="3"/>
  <c r="N1195" i="3"/>
  <c r="P1195" i="3" s="1"/>
  <c r="N1196" i="3"/>
  <c r="N1197" i="3"/>
  <c r="N1198" i="3"/>
  <c r="N1199" i="3"/>
  <c r="N1200" i="3"/>
  <c r="N1201" i="3"/>
  <c r="N1202" i="3"/>
  <c r="N1203" i="3"/>
  <c r="N1204" i="3"/>
  <c r="N1205" i="3"/>
  <c r="N1206" i="3"/>
  <c r="N1207" i="3"/>
  <c r="N1208" i="3"/>
  <c r="P1208" i="3" s="1"/>
  <c r="N1209" i="3"/>
  <c r="P1209" i="3" s="1"/>
  <c r="N1210" i="3"/>
  <c r="P1210" i="3" s="1"/>
  <c r="N1211" i="3"/>
  <c r="N1212" i="3"/>
  <c r="N1213" i="3"/>
  <c r="N1214" i="3"/>
  <c r="N1215" i="3"/>
  <c r="N1216" i="3"/>
  <c r="N1217" i="3"/>
  <c r="N1218" i="3"/>
  <c r="N1219" i="3"/>
  <c r="N1220" i="3"/>
  <c r="N1221" i="3"/>
  <c r="N1222" i="3"/>
  <c r="N1223" i="3"/>
  <c r="P1223" i="3" s="1"/>
  <c r="N1224" i="3"/>
  <c r="P1224" i="3" s="1"/>
  <c r="N1225" i="3"/>
  <c r="N1226" i="3"/>
  <c r="N1227" i="3"/>
  <c r="N1228" i="3"/>
  <c r="N1229" i="3"/>
  <c r="N1230" i="3"/>
  <c r="N1231" i="3"/>
  <c r="N1232" i="3"/>
  <c r="N1233" i="3"/>
  <c r="N1234" i="3"/>
  <c r="N1235" i="3"/>
  <c r="N1236" i="3"/>
  <c r="N1237" i="3"/>
  <c r="P1237" i="3" s="1"/>
  <c r="N1238" i="3"/>
  <c r="P1238" i="3" s="1"/>
  <c r="N1239" i="3"/>
  <c r="N1240" i="3"/>
  <c r="N1241" i="3"/>
  <c r="N1242" i="3"/>
  <c r="N1243" i="3"/>
  <c r="N1244" i="3"/>
  <c r="N1245" i="3"/>
  <c r="N1246" i="3"/>
  <c r="N1247" i="3"/>
  <c r="N1248" i="3"/>
  <c r="N1249" i="3"/>
  <c r="N1250" i="3"/>
  <c r="N1251" i="3"/>
  <c r="P1251" i="3" s="1"/>
  <c r="N1252" i="3"/>
  <c r="P1252" i="3" s="1"/>
  <c r="N1253" i="3"/>
  <c r="N1254" i="3"/>
  <c r="N1255" i="3"/>
  <c r="N1256" i="3"/>
  <c r="N1257" i="3"/>
  <c r="N1258" i="3"/>
  <c r="N1259" i="3"/>
  <c r="N1260" i="3"/>
  <c r="N1261" i="3"/>
  <c r="N1262" i="3"/>
  <c r="N1263" i="3"/>
  <c r="N1264" i="3"/>
  <c r="N1265" i="3"/>
  <c r="P1265" i="3" s="1"/>
  <c r="N1266" i="3"/>
  <c r="P1266" i="3" s="1"/>
  <c r="N1267" i="3"/>
  <c r="N1268" i="3"/>
  <c r="N1269" i="3"/>
  <c r="N1270" i="3"/>
  <c r="N1271" i="3"/>
  <c r="N1272" i="3"/>
  <c r="N1273" i="3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Q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236" i="4"/>
  <c r="O237" i="4"/>
  <c r="Q237" i="4"/>
  <c r="O238" i="4"/>
  <c r="O239" i="4"/>
  <c r="O240" i="4"/>
  <c r="O24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Q253" i="4"/>
  <c r="O254" i="4"/>
  <c r="O255" i="4"/>
  <c r="O256" i="4"/>
  <c r="O257" i="4"/>
  <c r="O258" i="4"/>
  <c r="O259" i="4"/>
  <c r="O260" i="4"/>
  <c r="O261" i="4"/>
  <c r="O262" i="4"/>
  <c r="O263" i="4"/>
  <c r="O264" i="4"/>
  <c r="O265" i="4"/>
  <c r="O266" i="4"/>
  <c r="O267" i="4"/>
  <c r="O268" i="4"/>
  <c r="O269" i="4"/>
  <c r="Q269" i="4"/>
  <c r="O270" i="4"/>
  <c r="O271" i="4"/>
  <c r="O272" i="4"/>
  <c r="O273" i="4"/>
  <c r="O274" i="4"/>
  <c r="O275" i="4"/>
  <c r="O276" i="4"/>
  <c r="O277" i="4"/>
  <c r="O278" i="4"/>
  <c r="O279" i="4"/>
  <c r="O280" i="4"/>
  <c r="O281" i="4"/>
  <c r="O282" i="4"/>
  <c r="O283" i="4"/>
  <c r="O284" i="4"/>
  <c r="O285" i="4"/>
  <c r="Q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O298" i="4"/>
  <c r="O299" i="4"/>
  <c r="O300" i="4"/>
  <c r="O301" i="4"/>
  <c r="Q30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Q317" i="4"/>
  <c r="O318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Q333" i="4"/>
  <c r="O334" i="4"/>
  <c r="O335" i="4"/>
  <c r="O336" i="4"/>
  <c r="O337" i="4"/>
  <c r="O338" i="4"/>
  <c r="O339" i="4"/>
  <c r="O340" i="4"/>
  <c r="O341" i="4"/>
  <c r="O342" i="4"/>
  <c r="O343" i="4"/>
  <c r="O344" i="4"/>
  <c r="O345" i="4"/>
  <c r="O346" i="4"/>
  <c r="O347" i="4"/>
  <c r="O348" i="4"/>
  <c r="O349" i="4"/>
  <c r="Q349" i="4"/>
  <c r="O350" i="4"/>
  <c r="O351" i="4"/>
  <c r="O352" i="4"/>
  <c r="O353" i="4"/>
  <c r="O354" i="4"/>
  <c r="O355" i="4"/>
  <c r="O356" i="4"/>
  <c r="O357" i="4"/>
  <c r="O358" i="4"/>
  <c r="O359" i="4"/>
  <c r="O360" i="4"/>
  <c r="O361" i="4"/>
  <c r="O362" i="4"/>
  <c r="O363" i="4"/>
  <c r="O364" i="4"/>
  <c r="O365" i="4"/>
  <c r="Q365" i="4"/>
  <c r="O366" i="4"/>
  <c r="O367" i="4"/>
  <c r="O368" i="4"/>
  <c r="O369" i="4"/>
  <c r="O370" i="4"/>
  <c r="O371" i="4"/>
  <c r="O372" i="4"/>
  <c r="O373" i="4"/>
  <c r="O374" i="4"/>
  <c r="O375" i="4"/>
  <c r="O376" i="4"/>
  <c r="O377" i="4"/>
  <c r="O378" i="4"/>
  <c r="O379" i="4"/>
  <c r="O380" i="4"/>
  <c r="O381" i="4"/>
  <c r="Q381" i="4"/>
  <c r="O382" i="4"/>
  <c r="O383" i="4"/>
  <c r="O384" i="4"/>
  <c r="O385" i="4"/>
  <c r="O386" i="4"/>
  <c r="O387" i="4"/>
  <c r="O388" i="4"/>
  <c r="O389" i="4"/>
  <c r="O390" i="4"/>
  <c r="O391" i="4"/>
  <c r="O392" i="4"/>
  <c r="O393" i="4"/>
  <c r="O394" i="4"/>
  <c r="O395" i="4"/>
  <c r="O396" i="4"/>
  <c r="O397" i="4"/>
  <c r="Q397" i="4"/>
  <c r="O398" i="4"/>
  <c r="Q398" i="4"/>
  <c r="O399" i="4"/>
  <c r="O400" i="4"/>
  <c r="O401" i="4"/>
  <c r="O402" i="4"/>
  <c r="O403" i="4"/>
  <c r="O404" i="4"/>
  <c r="O405" i="4"/>
  <c r="O406" i="4"/>
  <c r="O407" i="4"/>
  <c r="O408" i="4"/>
  <c r="O409" i="4"/>
  <c r="O410" i="4"/>
  <c r="O411" i="4"/>
  <c r="O412" i="4"/>
  <c r="O413" i="4"/>
  <c r="Q413" i="4"/>
  <c r="O414" i="4"/>
  <c r="Q414" i="4"/>
  <c r="O415" i="4"/>
  <c r="O416" i="4"/>
  <c r="O417" i="4"/>
  <c r="O418" i="4"/>
  <c r="O419" i="4"/>
  <c r="O420" i="4"/>
  <c r="O421" i="4"/>
  <c r="O422" i="4"/>
  <c r="O423" i="4"/>
  <c r="O424" i="4"/>
  <c r="O425" i="4"/>
  <c r="O426" i="4"/>
  <c r="O427" i="4"/>
  <c r="O428" i="4"/>
  <c r="O429" i="4"/>
  <c r="Q429" i="4"/>
  <c r="O430" i="4"/>
  <c r="Q430" i="4"/>
  <c r="O431" i="4"/>
  <c r="O432" i="4"/>
  <c r="O433" i="4"/>
  <c r="O434" i="4"/>
  <c r="O435" i="4"/>
  <c r="O436" i="4"/>
  <c r="O437" i="4"/>
  <c r="O438" i="4"/>
  <c r="O439" i="4"/>
  <c r="O440" i="4"/>
  <c r="O441" i="4"/>
  <c r="O442" i="4"/>
  <c r="O443" i="4"/>
  <c r="O444" i="4"/>
  <c r="O445" i="4"/>
  <c r="Q445" i="4"/>
  <c r="O446" i="4"/>
  <c r="Q446" i="4"/>
  <c r="O447" i="4"/>
  <c r="O448" i="4"/>
  <c r="O449" i="4"/>
  <c r="O450" i="4"/>
  <c r="O451" i="4"/>
  <c r="O452" i="4"/>
  <c r="O453" i="4"/>
  <c r="O454" i="4"/>
  <c r="O455" i="4"/>
  <c r="O456" i="4"/>
  <c r="O457" i="4"/>
  <c r="O458" i="4"/>
  <c r="O459" i="4"/>
  <c r="O460" i="4"/>
  <c r="O461" i="4"/>
  <c r="Q461" i="4"/>
  <c r="O462" i="4"/>
  <c r="Q462" i="4"/>
  <c r="O463" i="4"/>
  <c r="O464" i="4"/>
  <c r="O465" i="4"/>
  <c r="O466" i="4"/>
  <c r="O467" i="4"/>
  <c r="O468" i="4"/>
  <c r="O469" i="4"/>
  <c r="O470" i="4"/>
  <c r="O471" i="4"/>
  <c r="O472" i="4"/>
  <c r="O473" i="4"/>
  <c r="O474" i="4"/>
  <c r="O475" i="4"/>
  <c r="O476" i="4"/>
  <c r="O477" i="4"/>
  <c r="Q477" i="4"/>
  <c r="O478" i="4"/>
  <c r="Q478" i="4"/>
  <c r="O479" i="4"/>
  <c r="O480" i="4"/>
  <c r="O481" i="4"/>
  <c r="O482" i="4"/>
  <c r="O483" i="4"/>
  <c r="O484" i="4"/>
  <c r="O485" i="4"/>
  <c r="O486" i="4"/>
  <c r="O487" i="4"/>
  <c r="O488" i="4"/>
  <c r="O489" i="4"/>
  <c r="O490" i="4"/>
  <c r="O491" i="4"/>
  <c r="O492" i="4"/>
  <c r="O493" i="4"/>
  <c r="Q493" i="4"/>
  <c r="O494" i="4"/>
  <c r="Q494" i="4"/>
  <c r="O495" i="4"/>
  <c r="O496" i="4"/>
  <c r="O497" i="4"/>
  <c r="O498" i="4"/>
  <c r="O499" i="4"/>
  <c r="O500" i="4"/>
  <c r="O501" i="4"/>
  <c r="O502" i="4"/>
  <c r="O503" i="4"/>
  <c r="O504" i="4"/>
  <c r="O505" i="4"/>
  <c r="O506" i="4"/>
  <c r="O507" i="4"/>
  <c r="O508" i="4"/>
  <c r="O509" i="4"/>
  <c r="Q509" i="4"/>
  <c r="O510" i="4"/>
  <c r="Q510" i="4"/>
  <c r="O511" i="4"/>
  <c r="O512" i="4"/>
  <c r="O513" i="4"/>
  <c r="O514" i="4"/>
  <c r="O515" i="4"/>
  <c r="O516" i="4"/>
  <c r="O517" i="4"/>
  <c r="O518" i="4"/>
  <c r="O519" i="4"/>
  <c r="O520" i="4"/>
  <c r="O521" i="4"/>
  <c r="O522" i="4"/>
  <c r="O523" i="4"/>
  <c r="O524" i="4"/>
  <c r="O525" i="4"/>
  <c r="R525" i="4"/>
  <c r="O526" i="4"/>
  <c r="Q526" i="4"/>
  <c r="O527" i="4"/>
  <c r="O528" i="4"/>
  <c r="O529" i="4"/>
  <c r="O530" i="4"/>
  <c r="O531" i="4"/>
  <c r="O532" i="4"/>
  <c r="O533" i="4"/>
  <c r="O534" i="4"/>
  <c r="O535" i="4"/>
  <c r="O536" i="4"/>
  <c r="O537" i="4"/>
  <c r="O538" i="4"/>
  <c r="O539" i="4"/>
  <c r="O540" i="4"/>
  <c r="O541" i="4"/>
  <c r="R541" i="4"/>
  <c r="O542" i="4"/>
  <c r="Q542" i="4"/>
  <c r="O543" i="4"/>
  <c r="O544" i="4"/>
  <c r="O545" i="4"/>
  <c r="O546" i="4"/>
  <c r="O547" i="4"/>
  <c r="O548" i="4"/>
  <c r="O549" i="4"/>
  <c r="R549" i="4"/>
  <c r="O550" i="4"/>
  <c r="O551" i="4"/>
  <c r="O552" i="4"/>
  <c r="O553" i="4"/>
  <c r="O554" i="4"/>
  <c r="O555" i="4"/>
  <c r="O556" i="4"/>
  <c r="O557" i="4"/>
  <c r="Q557" i="4"/>
  <c r="O558" i="4"/>
  <c r="Q558" i="4"/>
  <c r="O559" i="4"/>
  <c r="O560" i="4"/>
  <c r="O561" i="4"/>
  <c r="O562" i="4"/>
  <c r="O563" i="4"/>
  <c r="O564" i="4"/>
  <c r="O565" i="4"/>
  <c r="O566" i="4"/>
  <c r="O567" i="4"/>
  <c r="O568" i="4"/>
  <c r="O569" i="4"/>
  <c r="O570" i="4"/>
  <c r="O571" i="4"/>
  <c r="O572" i="4"/>
  <c r="O573" i="4"/>
  <c r="Q573" i="4"/>
  <c r="O574" i="4"/>
  <c r="Q574" i="4"/>
  <c r="O575" i="4"/>
  <c r="O576" i="4"/>
  <c r="O577" i="4"/>
  <c r="O578" i="4"/>
  <c r="O579" i="4"/>
  <c r="O580" i="4"/>
  <c r="O581" i="4"/>
  <c r="O582" i="4"/>
  <c r="O583" i="4"/>
  <c r="O584" i="4"/>
  <c r="O585" i="4"/>
  <c r="O586" i="4"/>
  <c r="O587" i="4"/>
  <c r="O588" i="4"/>
  <c r="O589" i="4"/>
  <c r="R589" i="4"/>
  <c r="O590" i="4"/>
  <c r="Q590" i="4"/>
  <c r="O591" i="4"/>
  <c r="O592" i="4"/>
  <c r="O593" i="4"/>
  <c r="O594" i="4"/>
  <c r="O595" i="4"/>
  <c r="O596" i="4"/>
  <c r="O597" i="4"/>
  <c r="O598" i="4"/>
  <c r="O599" i="4"/>
  <c r="O600" i="4"/>
  <c r="O601" i="4"/>
  <c r="O602" i="4"/>
  <c r="O603" i="4"/>
  <c r="O604" i="4"/>
  <c r="O605" i="4"/>
  <c r="R605" i="4"/>
  <c r="O606" i="4"/>
  <c r="Q606" i="4"/>
  <c r="O607" i="4"/>
  <c r="O608" i="4"/>
  <c r="O609" i="4"/>
  <c r="O610" i="4"/>
  <c r="O611" i="4"/>
  <c r="O612" i="4"/>
  <c r="O613" i="4"/>
  <c r="R613" i="4"/>
  <c r="O614" i="4"/>
  <c r="O615" i="4"/>
  <c r="O616" i="4"/>
  <c r="O617" i="4"/>
  <c r="O618" i="4"/>
  <c r="O619" i="4"/>
  <c r="O620" i="4"/>
  <c r="O621" i="4"/>
  <c r="Q621" i="4"/>
  <c r="O622" i="4"/>
  <c r="Q622" i="4"/>
  <c r="O623" i="4"/>
  <c r="O624" i="4"/>
  <c r="O625" i="4"/>
  <c r="O626" i="4"/>
  <c r="O627" i="4"/>
  <c r="O628" i="4"/>
  <c r="O629" i="4"/>
  <c r="O630" i="4"/>
  <c r="O631" i="4"/>
  <c r="O632" i="4"/>
  <c r="O633" i="4"/>
  <c r="O634" i="4"/>
  <c r="O635" i="4"/>
  <c r="O636" i="4"/>
  <c r="O637" i="4"/>
  <c r="Q637" i="4"/>
  <c r="O638" i="4"/>
  <c r="Q638" i="4"/>
  <c r="O639" i="4"/>
  <c r="O640" i="4"/>
  <c r="O641" i="4"/>
  <c r="O642" i="4"/>
  <c r="O643" i="4"/>
  <c r="O644" i="4"/>
  <c r="O645" i="4"/>
  <c r="O646" i="4"/>
  <c r="O647" i="4"/>
  <c r="O648" i="4"/>
  <c r="O649" i="4"/>
  <c r="O650" i="4"/>
  <c r="O651" i="4"/>
  <c r="O652" i="4"/>
  <c r="O653" i="4"/>
  <c r="R653" i="4"/>
  <c r="O654" i="4"/>
  <c r="Q654" i="4"/>
  <c r="O655" i="4"/>
  <c r="O656" i="4"/>
  <c r="O657" i="4"/>
  <c r="O658" i="4"/>
  <c r="O659" i="4"/>
  <c r="O660" i="4"/>
  <c r="O661" i="4"/>
  <c r="O662" i="4"/>
  <c r="O663" i="4"/>
  <c r="O664" i="4"/>
  <c r="O665" i="4"/>
  <c r="O666" i="4"/>
  <c r="O667" i="4"/>
  <c r="O668" i="4"/>
  <c r="O669" i="4"/>
  <c r="R669" i="4"/>
  <c r="O670" i="4"/>
  <c r="Q670" i="4"/>
  <c r="O671" i="4"/>
  <c r="O672" i="4"/>
  <c r="O673" i="4"/>
  <c r="O674" i="4"/>
  <c r="O675" i="4"/>
  <c r="O676" i="4"/>
  <c r="O677" i="4"/>
  <c r="R677" i="4"/>
  <c r="O678" i="4"/>
  <c r="O679" i="4"/>
  <c r="O680" i="4"/>
  <c r="O681" i="4"/>
  <c r="Q681" i="4"/>
  <c r="O682" i="4"/>
  <c r="Q682" i="4"/>
  <c r="O683" i="4"/>
  <c r="O684" i="4"/>
  <c r="O685" i="4"/>
  <c r="O686" i="4"/>
  <c r="O687" i="4"/>
  <c r="O688" i="4"/>
  <c r="O689" i="4"/>
  <c r="Q689" i="4"/>
  <c r="O690" i="4"/>
  <c r="Q690" i="4"/>
  <c r="O691" i="4"/>
  <c r="O692" i="4"/>
  <c r="O693" i="4"/>
  <c r="O694" i="4"/>
  <c r="O695" i="4"/>
  <c r="O696" i="4"/>
  <c r="O697" i="4"/>
  <c r="Q697" i="4"/>
  <c r="O698" i="4"/>
  <c r="Q698" i="4"/>
  <c r="O699" i="4"/>
  <c r="O700" i="4"/>
  <c r="O701" i="4"/>
  <c r="O702" i="4"/>
  <c r="O703" i="4"/>
  <c r="O704" i="4"/>
  <c r="O705" i="4"/>
  <c r="Q705" i="4"/>
  <c r="O706" i="4"/>
  <c r="Q706" i="4"/>
  <c r="O707" i="4"/>
  <c r="O708" i="4"/>
  <c r="O709" i="4"/>
  <c r="O710" i="4"/>
  <c r="O711" i="4"/>
  <c r="O712" i="4"/>
  <c r="O713" i="4"/>
  <c r="Q713" i="4"/>
  <c r="O714" i="4"/>
  <c r="Q714" i="4"/>
  <c r="O715" i="4"/>
  <c r="O716" i="4"/>
  <c r="O717" i="4"/>
  <c r="R717" i="4"/>
  <c r="O718" i="4"/>
  <c r="O719" i="4"/>
  <c r="O720" i="4"/>
  <c r="O721" i="4"/>
  <c r="Q721" i="4"/>
  <c r="O722" i="4"/>
  <c r="Q722" i="4"/>
  <c r="O723" i="4"/>
  <c r="O724" i="4"/>
  <c r="O725" i="4"/>
  <c r="O726" i="4"/>
  <c r="R726" i="4"/>
  <c r="O727" i="4"/>
  <c r="O728" i="4"/>
  <c r="O729" i="4"/>
  <c r="Q729" i="4"/>
  <c r="O730" i="4"/>
  <c r="Q730" i="4"/>
  <c r="O731" i="4"/>
  <c r="O732" i="4"/>
  <c r="O733" i="4"/>
  <c r="R733" i="4"/>
  <c r="O734" i="4"/>
  <c r="O735" i="4"/>
  <c r="R735" i="4"/>
  <c r="O736" i="4"/>
  <c r="O737" i="4"/>
  <c r="Q737" i="4"/>
  <c r="O738" i="4"/>
  <c r="Q738" i="4"/>
  <c r="O739" i="4"/>
  <c r="O740" i="4"/>
  <c r="O741" i="4"/>
  <c r="R741" i="4"/>
  <c r="O742" i="4"/>
  <c r="R742" i="4"/>
  <c r="O743" i="4"/>
  <c r="O744" i="4"/>
  <c r="O745" i="4"/>
  <c r="Q745" i="4"/>
  <c r="O746" i="4"/>
  <c r="Q746" i="4"/>
  <c r="O747" i="4"/>
  <c r="R747" i="4"/>
  <c r="O748" i="4"/>
  <c r="O749" i="4"/>
  <c r="R749" i="4"/>
  <c r="O750" i="4"/>
  <c r="O751" i="4"/>
  <c r="O752" i="4"/>
  <c r="O753" i="4"/>
  <c r="Q753" i="4"/>
  <c r="O754" i="4"/>
  <c r="Q754" i="4"/>
  <c r="O755" i="4"/>
  <c r="O756" i="4"/>
  <c r="O757" i="4"/>
  <c r="O758" i="4"/>
  <c r="O759" i="4"/>
  <c r="R759" i="4"/>
  <c r="O760" i="4"/>
  <c r="O761" i="4"/>
  <c r="Q761" i="4"/>
  <c r="O762" i="4"/>
  <c r="Q762" i="4"/>
  <c r="O763" i="4"/>
  <c r="R763" i="4"/>
  <c r="O764" i="4"/>
  <c r="O765" i="4"/>
  <c r="O766" i="4"/>
  <c r="O767" i="4"/>
  <c r="O768" i="4"/>
  <c r="O769" i="4"/>
  <c r="Q769" i="4"/>
  <c r="O770" i="4"/>
  <c r="Q770" i="4"/>
  <c r="O771" i="4"/>
  <c r="O772" i="4"/>
  <c r="O773" i="4"/>
  <c r="O774" i="4"/>
  <c r="O775" i="4"/>
  <c r="O776" i="4"/>
  <c r="O777" i="4"/>
  <c r="Q777" i="4"/>
  <c r="O778" i="4"/>
  <c r="Q778" i="4"/>
  <c r="O779" i="4"/>
  <c r="R779" i="4"/>
  <c r="O780" i="4"/>
  <c r="O781" i="4"/>
  <c r="R781" i="4"/>
  <c r="O782" i="4"/>
  <c r="O783" i="4"/>
  <c r="O784" i="4"/>
  <c r="O785" i="4"/>
  <c r="Q785" i="4"/>
  <c r="O786" i="4"/>
  <c r="Q786" i="4"/>
  <c r="O787" i="4"/>
  <c r="R787" i="4"/>
  <c r="O788" i="4"/>
  <c r="O789" i="4"/>
  <c r="O790" i="4"/>
  <c r="R790" i="4"/>
  <c r="O791" i="4"/>
  <c r="O792" i="4"/>
  <c r="O793" i="4"/>
  <c r="Q793" i="4"/>
  <c r="O794" i="4"/>
  <c r="Q794" i="4"/>
  <c r="O795" i="4"/>
  <c r="O796" i="4"/>
  <c r="O797" i="4"/>
  <c r="R797" i="4"/>
  <c r="O798" i="4"/>
  <c r="O799" i="4"/>
  <c r="R799" i="4"/>
  <c r="O800" i="4"/>
  <c r="O801" i="4"/>
  <c r="Q801" i="4"/>
  <c r="O802" i="4"/>
  <c r="Q802" i="4"/>
  <c r="O803" i="4"/>
  <c r="O804" i="4"/>
  <c r="O805" i="4"/>
  <c r="R805" i="4"/>
  <c r="O806" i="4"/>
  <c r="R806" i="4"/>
  <c r="O807" i="4"/>
  <c r="R807" i="4"/>
  <c r="O808" i="4"/>
  <c r="O809" i="4"/>
  <c r="Q809" i="4"/>
  <c r="O810" i="4"/>
  <c r="Q810" i="4"/>
  <c r="O811" i="4"/>
  <c r="O812" i="4"/>
  <c r="O813" i="4"/>
  <c r="O814" i="4"/>
  <c r="O815" i="4"/>
  <c r="R815" i="4"/>
  <c r="O816" i="4"/>
  <c r="O817" i="4"/>
  <c r="Q817" i="4"/>
  <c r="O818" i="4"/>
  <c r="Q818" i="4"/>
  <c r="O819" i="4"/>
  <c r="O820" i="4"/>
  <c r="O821" i="4"/>
  <c r="O822" i="4"/>
  <c r="O823" i="4"/>
  <c r="O824" i="4"/>
  <c r="O825" i="4"/>
  <c r="Q825" i="4"/>
  <c r="O826" i="4"/>
  <c r="Q826" i="4"/>
  <c r="O827" i="4"/>
  <c r="O828" i="4"/>
  <c r="O829" i="4"/>
  <c r="O830" i="4"/>
  <c r="O831" i="4"/>
  <c r="O832" i="4"/>
  <c r="O833" i="4"/>
  <c r="Q833" i="4"/>
  <c r="O834" i="4"/>
  <c r="Q834" i="4"/>
  <c r="O835" i="4"/>
  <c r="R835" i="4"/>
  <c r="O836" i="4"/>
  <c r="O837" i="4"/>
  <c r="O838" i="4"/>
  <c r="R838" i="4"/>
  <c r="O839" i="4"/>
  <c r="O840" i="4"/>
  <c r="O841" i="4"/>
  <c r="Q841" i="4"/>
  <c r="O842" i="4"/>
  <c r="Q842" i="4"/>
  <c r="O843" i="4"/>
  <c r="O844" i="4"/>
  <c r="O845" i="4"/>
  <c r="R845" i="4"/>
  <c r="O846" i="4"/>
  <c r="R846" i="4"/>
  <c r="O847" i="4"/>
  <c r="O848" i="4"/>
  <c r="O849" i="4"/>
  <c r="Q849" i="4"/>
  <c r="O850" i="4"/>
  <c r="Q850" i="4"/>
  <c r="O851" i="4"/>
  <c r="O852" i="4"/>
  <c r="O853" i="4"/>
  <c r="R853" i="4"/>
  <c r="O854" i="4"/>
  <c r="R854" i="4"/>
  <c r="O855" i="4"/>
  <c r="R855" i="4"/>
  <c r="O856" i="4"/>
  <c r="O857" i="4"/>
  <c r="Q857" i="4"/>
  <c r="O858" i="4"/>
  <c r="Q858" i="4"/>
  <c r="O859" i="4"/>
  <c r="O860" i="4"/>
  <c r="O861" i="4"/>
  <c r="O862" i="4"/>
  <c r="O863" i="4"/>
  <c r="R863" i="4"/>
  <c r="O864" i="4"/>
  <c r="O865" i="4"/>
  <c r="Q865" i="4"/>
  <c r="O866" i="4"/>
  <c r="Q866" i="4"/>
  <c r="O867" i="4"/>
  <c r="O868" i="4"/>
  <c r="O869" i="4"/>
  <c r="R869" i="4"/>
  <c r="O870" i="4"/>
  <c r="O871" i="4"/>
  <c r="O872" i="4"/>
  <c r="O873" i="4"/>
  <c r="Q873" i="4"/>
  <c r="O874" i="4"/>
  <c r="Q874" i="4"/>
  <c r="O875" i="4"/>
  <c r="R875" i="4"/>
  <c r="O876" i="4"/>
  <c r="O877" i="4"/>
  <c r="O878" i="4"/>
  <c r="R878" i="4"/>
  <c r="O879" i="4"/>
  <c r="O880" i="4"/>
  <c r="O881" i="4"/>
  <c r="Q881" i="4"/>
  <c r="O882" i="4"/>
  <c r="Q882" i="4"/>
  <c r="O883" i="4"/>
  <c r="O884" i="4"/>
  <c r="O885" i="4"/>
  <c r="R885" i="4"/>
  <c r="O886" i="4"/>
  <c r="R886" i="4"/>
  <c r="O887" i="4"/>
  <c r="O888" i="4"/>
  <c r="O889" i="4"/>
  <c r="Q889" i="4"/>
  <c r="O890" i="4"/>
  <c r="Q890" i="4"/>
  <c r="O891" i="4"/>
  <c r="O892" i="4"/>
  <c r="O893" i="4"/>
  <c r="R893" i="4"/>
  <c r="O894" i="4"/>
  <c r="R894" i="4"/>
  <c r="O895" i="4"/>
  <c r="R895" i="4"/>
  <c r="O896" i="4"/>
  <c r="O897" i="4"/>
  <c r="Q897" i="4"/>
  <c r="O898" i="4"/>
  <c r="Q898" i="4"/>
  <c r="O899" i="4"/>
  <c r="O900" i="4"/>
  <c r="O901" i="4"/>
  <c r="O902" i="4"/>
  <c r="O903" i="4"/>
  <c r="R903" i="4"/>
  <c r="O904" i="4"/>
  <c r="O905" i="4"/>
  <c r="Q905" i="4"/>
  <c r="O906" i="4"/>
  <c r="Q906" i="4"/>
  <c r="O907" i="4"/>
  <c r="O908" i="4"/>
  <c r="O909" i="4"/>
  <c r="R909" i="4"/>
  <c r="O910" i="4"/>
  <c r="O911" i="4"/>
  <c r="O912" i="4"/>
  <c r="O913" i="4"/>
  <c r="Q913" i="4"/>
  <c r="O914" i="4"/>
  <c r="Q914" i="4"/>
  <c r="O915" i="4"/>
  <c r="R915" i="4"/>
  <c r="O916" i="4"/>
  <c r="O917" i="4"/>
  <c r="O918" i="4"/>
  <c r="R918" i="4"/>
  <c r="O919" i="4"/>
  <c r="O920" i="4"/>
  <c r="O921" i="4"/>
  <c r="Q921" i="4"/>
  <c r="O922" i="4"/>
  <c r="Q922" i="4"/>
  <c r="O923" i="4"/>
  <c r="O924" i="4"/>
  <c r="O925" i="4"/>
  <c r="R925" i="4"/>
  <c r="O926" i="4"/>
  <c r="R926" i="4"/>
  <c r="O927" i="4"/>
  <c r="R927" i="4"/>
  <c r="O928" i="4"/>
  <c r="Q928" i="4"/>
  <c r="O929" i="4"/>
  <c r="Q929" i="4"/>
  <c r="O930" i="4"/>
  <c r="Q930" i="4"/>
  <c r="O931" i="4"/>
  <c r="O932" i="4"/>
  <c r="O933" i="4"/>
  <c r="O934" i="4"/>
  <c r="R934" i="4"/>
  <c r="O935" i="4"/>
  <c r="R935" i="4"/>
  <c r="O936" i="4"/>
  <c r="Q936" i="4"/>
  <c r="O937" i="4"/>
  <c r="Q937" i="4"/>
  <c r="O938" i="4"/>
  <c r="Q938" i="4"/>
  <c r="O939" i="4"/>
  <c r="R939" i="4"/>
  <c r="O940" i="4"/>
  <c r="O941" i="4"/>
  <c r="O942" i="4"/>
  <c r="O943" i="4"/>
  <c r="R943" i="4"/>
  <c r="O944" i="4"/>
  <c r="Q944" i="4"/>
  <c r="O945" i="4"/>
  <c r="Q945" i="4"/>
  <c r="O946" i="4"/>
  <c r="Q946" i="4"/>
  <c r="O947" i="4"/>
  <c r="O948" i="4"/>
  <c r="O949" i="4"/>
  <c r="R949" i="4"/>
  <c r="O950" i="4"/>
  <c r="O951" i="4"/>
  <c r="Q951" i="4"/>
  <c r="O952" i="4"/>
  <c r="Q952" i="4"/>
  <c r="O953" i="4"/>
  <c r="Q953" i="4"/>
  <c r="O954" i="4"/>
  <c r="Q954" i="4"/>
  <c r="O955" i="4"/>
  <c r="R955" i="4"/>
  <c r="O956" i="4"/>
  <c r="O957" i="4"/>
  <c r="R957" i="4"/>
  <c r="O958" i="4"/>
  <c r="O959" i="4"/>
  <c r="R959" i="4"/>
  <c r="O960" i="4"/>
  <c r="Q960" i="4"/>
  <c r="O961" i="4"/>
  <c r="Q961" i="4"/>
  <c r="O962" i="4"/>
  <c r="Q962" i="4"/>
  <c r="O963" i="4"/>
  <c r="O964" i="4"/>
  <c r="O965" i="4"/>
  <c r="R965" i="4"/>
  <c r="O966" i="4"/>
  <c r="O967" i="4"/>
  <c r="R967" i="4"/>
  <c r="O968" i="4"/>
  <c r="Q968" i="4"/>
  <c r="O969" i="4"/>
  <c r="Q969" i="4"/>
  <c r="O970" i="4"/>
  <c r="Q970" i="4"/>
  <c r="O971" i="4"/>
  <c r="O972" i="4"/>
  <c r="O973" i="4"/>
  <c r="O974" i="4"/>
  <c r="O975" i="4"/>
  <c r="Q975" i="4"/>
  <c r="O976" i="4"/>
  <c r="Q976" i="4"/>
  <c r="O977" i="4"/>
  <c r="Q977" i="4"/>
  <c r="O978" i="4"/>
  <c r="Q978" i="4"/>
  <c r="O979" i="4"/>
  <c r="R979" i="4"/>
  <c r="O980" i="4"/>
  <c r="O981" i="4"/>
  <c r="R981" i="4"/>
  <c r="O982" i="4"/>
  <c r="O983" i="4"/>
  <c r="R983" i="4"/>
  <c r="O984" i="4"/>
  <c r="Q984" i="4"/>
  <c r="O985" i="4"/>
  <c r="Q985" i="4"/>
  <c r="O986" i="4"/>
  <c r="Q986" i="4"/>
  <c r="O987" i="4"/>
  <c r="O988" i="4"/>
  <c r="O989" i="4"/>
  <c r="R989" i="4"/>
  <c r="O990" i="4"/>
  <c r="O991" i="4"/>
  <c r="R991" i="4"/>
  <c r="O992" i="4"/>
  <c r="Q992" i="4"/>
  <c r="O993" i="4"/>
  <c r="Q993" i="4"/>
  <c r="O994" i="4"/>
  <c r="Q994" i="4"/>
  <c r="O995" i="4"/>
  <c r="O996" i="4"/>
  <c r="O997" i="4"/>
  <c r="O998" i="4"/>
  <c r="O999" i="4"/>
  <c r="Q999" i="4"/>
  <c r="O1000" i="4"/>
  <c r="Q1000" i="4"/>
  <c r="O1001" i="4"/>
  <c r="Q1001" i="4"/>
  <c r="O1002" i="4"/>
  <c r="Q1002" i="4"/>
  <c r="O1003" i="4"/>
  <c r="R1003" i="4"/>
  <c r="O1004" i="4"/>
  <c r="O1005" i="4"/>
  <c r="R1005" i="4"/>
  <c r="O1006" i="4"/>
  <c r="O1007" i="4"/>
  <c r="R1007" i="4"/>
  <c r="O1008" i="4"/>
  <c r="Q1008" i="4"/>
  <c r="O1009" i="4"/>
  <c r="Q1009" i="4"/>
  <c r="O1010" i="4"/>
  <c r="Q1010" i="4"/>
  <c r="O1011" i="4"/>
  <c r="O1012" i="4"/>
  <c r="O1013" i="4"/>
  <c r="R1013" i="4"/>
  <c r="O1014" i="4"/>
  <c r="O1015" i="4"/>
  <c r="R1015" i="4"/>
  <c r="O1016" i="4"/>
  <c r="Q1016" i="4"/>
  <c r="O1017" i="4"/>
  <c r="Q1017" i="4"/>
  <c r="O1018" i="4"/>
  <c r="Q1018" i="4"/>
  <c r="O1019" i="4"/>
  <c r="O1020" i="4"/>
  <c r="O1021" i="4"/>
  <c r="O1022" i="4"/>
  <c r="O1023" i="4"/>
  <c r="R1023" i="4"/>
  <c r="O1024" i="4"/>
  <c r="Q1024" i="4"/>
  <c r="O1025" i="4"/>
  <c r="Q1025" i="4"/>
  <c r="O1026" i="4"/>
  <c r="Q1026" i="4"/>
  <c r="O1027" i="4"/>
  <c r="O1028" i="4"/>
  <c r="O1029" i="4"/>
  <c r="R1029" i="4"/>
  <c r="O1030" i="4"/>
  <c r="O1031" i="4"/>
  <c r="R1031" i="4"/>
  <c r="O1032" i="4"/>
  <c r="Q1032" i="4"/>
  <c r="O1033" i="4"/>
  <c r="Q1033" i="4"/>
  <c r="O1034" i="4"/>
  <c r="Q1034" i="4"/>
  <c r="O1035" i="4"/>
  <c r="Q1035" i="4"/>
  <c r="O1036" i="4"/>
  <c r="O1037" i="4"/>
  <c r="R1037" i="4"/>
  <c r="O1038" i="4"/>
  <c r="O1039" i="4"/>
  <c r="R1039" i="4"/>
  <c r="O1040" i="4"/>
  <c r="Q1040" i="4"/>
  <c r="O1041" i="4"/>
  <c r="Q1041" i="4"/>
  <c r="O1042" i="4"/>
  <c r="Q1042" i="4"/>
  <c r="O1043" i="4"/>
  <c r="R1043" i="4"/>
  <c r="O1044" i="4"/>
  <c r="O1045" i="4"/>
  <c r="O1046" i="4"/>
  <c r="O1047" i="4"/>
  <c r="Q1047" i="4"/>
  <c r="O1048" i="4"/>
  <c r="Q1048" i="4"/>
  <c r="O1049" i="4"/>
  <c r="Q1049" i="4"/>
  <c r="O1050" i="4"/>
  <c r="Q1050" i="4"/>
  <c r="O1051" i="4"/>
  <c r="Q1051" i="4"/>
  <c r="O1052" i="4"/>
  <c r="O1053" i="4"/>
  <c r="R1053" i="4"/>
  <c r="O1054" i="4"/>
  <c r="O1055" i="4"/>
  <c r="R1055" i="4"/>
  <c r="O1056" i="4"/>
  <c r="Q1056" i="4"/>
  <c r="O1057" i="4"/>
  <c r="Q1057" i="4"/>
  <c r="O1058" i="4"/>
  <c r="Q1058" i="4"/>
  <c r="O1059" i="4"/>
  <c r="Q1059" i="4"/>
  <c r="O1060" i="4"/>
  <c r="O1061" i="4"/>
  <c r="R1061" i="4"/>
  <c r="O1062" i="4"/>
  <c r="O1063" i="4"/>
  <c r="R1063" i="4"/>
  <c r="O1064" i="4"/>
  <c r="Q1064" i="4"/>
  <c r="O1065" i="4"/>
  <c r="Q1065" i="4"/>
  <c r="O1066" i="4"/>
  <c r="Q1066" i="4"/>
  <c r="O1067" i="4"/>
  <c r="Q1067" i="4"/>
  <c r="O1068" i="4"/>
  <c r="O1069" i="4"/>
  <c r="O1070" i="4"/>
  <c r="O1071" i="4"/>
  <c r="Q1071" i="4"/>
  <c r="O1072" i="4"/>
  <c r="Q1072" i="4"/>
  <c r="O1073" i="4"/>
  <c r="Q1073" i="4"/>
  <c r="O1074" i="4"/>
  <c r="Q1074" i="4"/>
  <c r="O1075" i="4"/>
  <c r="R1075" i="4"/>
  <c r="O1076" i="4"/>
  <c r="O1077" i="4"/>
  <c r="R1077" i="4"/>
  <c r="O1078" i="4"/>
  <c r="O1079" i="4"/>
  <c r="R1079" i="4"/>
  <c r="O1080" i="4"/>
  <c r="Q1080" i="4"/>
  <c r="O1081" i="4"/>
  <c r="Q1081" i="4"/>
  <c r="O1082" i="4"/>
  <c r="Q1082" i="4"/>
  <c r="O1083" i="4"/>
  <c r="Q1083" i="4"/>
  <c r="O1084" i="4"/>
  <c r="O1085" i="4"/>
  <c r="R1085" i="4"/>
  <c r="O1086" i="4"/>
  <c r="O1087" i="4"/>
  <c r="R1087" i="4"/>
  <c r="O1088" i="4"/>
  <c r="Q1088" i="4"/>
  <c r="O1089" i="4"/>
  <c r="Q1089" i="4"/>
  <c r="O1090" i="4"/>
  <c r="Q1090" i="4"/>
  <c r="O1091" i="4"/>
  <c r="R1091" i="4"/>
  <c r="O1092" i="4"/>
  <c r="O1093" i="4"/>
  <c r="O1094" i="4"/>
  <c r="O1095" i="4"/>
  <c r="Q1095" i="4"/>
  <c r="O1096" i="4"/>
  <c r="Q1096" i="4"/>
  <c r="O1097" i="4"/>
  <c r="Q1097" i="4"/>
  <c r="O1098" i="4"/>
  <c r="Q1098" i="4"/>
  <c r="O1099" i="4"/>
  <c r="Q1099" i="4"/>
  <c r="O1100" i="4"/>
  <c r="O1101" i="4"/>
  <c r="R1101" i="4"/>
  <c r="O1102" i="4"/>
  <c r="O1103" i="4"/>
  <c r="R1103" i="4"/>
  <c r="O1104" i="4"/>
  <c r="Q1104" i="4"/>
  <c r="O1105" i="4"/>
  <c r="Q1105" i="4"/>
  <c r="O1106" i="4"/>
  <c r="Q1106" i="4"/>
  <c r="O1107" i="4"/>
  <c r="Q1107" i="4"/>
  <c r="O1108" i="4"/>
  <c r="O1109" i="4"/>
  <c r="O1110" i="4"/>
  <c r="O1111" i="4"/>
  <c r="R1111" i="4"/>
  <c r="O1112" i="4"/>
  <c r="Q1112" i="4"/>
  <c r="O1113" i="4"/>
  <c r="Q1113" i="4"/>
  <c r="O1114" i="4"/>
  <c r="Q1114" i="4"/>
  <c r="O1115" i="4"/>
  <c r="Q1115" i="4"/>
  <c r="O1116" i="4"/>
  <c r="O1117" i="4"/>
  <c r="O1118" i="4"/>
  <c r="O1119" i="4"/>
  <c r="R1119" i="4"/>
  <c r="O1120" i="4"/>
  <c r="Q1120" i="4"/>
  <c r="O1121" i="4"/>
  <c r="Q1121" i="4"/>
  <c r="O1122" i="4"/>
  <c r="Q1122" i="4"/>
  <c r="O1123" i="4"/>
  <c r="Q1123" i="4"/>
  <c r="O1124" i="4"/>
  <c r="O1125" i="4"/>
  <c r="R1125" i="4"/>
  <c r="O1126" i="4"/>
  <c r="O1127" i="4"/>
  <c r="R1127" i="4"/>
  <c r="O1128" i="4"/>
  <c r="Q1128" i="4"/>
  <c r="O1129" i="4"/>
  <c r="Q1129" i="4"/>
  <c r="O1130" i="4"/>
  <c r="Q1130" i="4"/>
  <c r="O1131" i="4"/>
  <c r="Q1131" i="4"/>
  <c r="O1132" i="4"/>
  <c r="O1133" i="4"/>
  <c r="O1134" i="4"/>
  <c r="O1135" i="4"/>
  <c r="R1135" i="4"/>
  <c r="O1136" i="4"/>
  <c r="Q1136" i="4"/>
  <c r="O1137" i="4"/>
  <c r="Q1137" i="4"/>
  <c r="O1138" i="4"/>
  <c r="Q1138" i="4"/>
  <c r="O1139" i="4"/>
  <c r="R1139" i="4"/>
  <c r="O1140" i="4"/>
  <c r="O1141" i="4"/>
  <c r="R1141" i="4"/>
  <c r="O1142" i="4"/>
  <c r="O1143" i="4"/>
  <c r="R1143" i="4"/>
  <c r="O1144" i="4"/>
  <c r="Q1144" i="4"/>
  <c r="O1145" i="4"/>
  <c r="Q1145" i="4"/>
  <c r="O1146" i="4"/>
  <c r="Q1146" i="4"/>
  <c r="O1147" i="4"/>
  <c r="Q1147" i="4"/>
  <c r="O1148" i="4"/>
  <c r="O1149" i="4"/>
  <c r="R1149" i="4"/>
  <c r="O1150" i="4"/>
  <c r="O1151" i="4"/>
  <c r="R1151" i="4"/>
  <c r="O1152" i="4"/>
  <c r="Q1152" i="4"/>
  <c r="O1153" i="4"/>
  <c r="Q1153" i="4"/>
  <c r="O1154" i="4"/>
  <c r="Q1154" i="4"/>
  <c r="O1155" i="4"/>
  <c r="R1155" i="4"/>
  <c r="O1156" i="4"/>
  <c r="O1157" i="4"/>
  <c r="O1158" i="4"/>
  <c r="O1159" i="4"/>
  <c r="R1159" i="4"/>
  <c r="O1160" i="4"/>
  <c r="Q1160" i="4"/>
  <c r="O1161" i="4"/>
  <c r="Q1161" i="4"/>
  <c r="O1162" i="4"/>
  <c r="Q1162" i="4"/>
  <c r="O1163" i="4"/>
  <c r="Q1163" i="4"/>
  <c r="O1164" i="4"/>
  <c r="O1165" i="4"/>
  <c r="R1165" i="4"/>
  <c r="O1166" i="4"/>
  <c r="O1167" i="4"/>
  <c r="R1167" i="4"/>
  <c r="O1168" i="4"/>
  <c r="Q1168" i="4"/>
  <c r="O1169" i="4"/>
  <c r="Q1169" i="4"/>
  <c r="O1170" i="4"/>
  <c r="Q1170" i="4"/>
  <c r="O1171" i="4"/>
  <c r="Q1171" i="4"/>
  <c r="O1172" i="4"/>
  <c r="O1173" i="4"/>
  <c r="O1174" i="4"/>
  <c r="O1175" i="4"/>
  <c r="R1175" i="4"/>
  <c r="O1176" i="4"/>
  <c r="Q1176" i="4"/>
  <c r="O1177" i="4"/>
  <c r="Q1177" i="4"/>
  <c r="O1178" i="4"/>
  <c r="Q1178" i="4"/>
  <c r="O1179" i="4"/>
  <c r="Q1179" i="4"/>
  <c r="O1180" i="4"/>
  <c r="O1181" i="4"/>
  <c r="O1182" i="4"/>
  <c r="O1183" i="4"/>
  <c r="R1183" i="4"/>
  <c r="O1184" i="4"/>
  <c r="Q1184" i="4"/>
  <c r="O1185" i="4"/>
  <c r="Q1185" i="4"/>
  <c r="O1186" i="4"/>
  <c r="Q1186" i="4"/>
  <c r="O1187" i="4"/>
  <c r="Q1187" i="4"/>
  <c r="O1188" i="4"/>
  <c r="O1189" i="4"/>
  <c r="R1189" i="4"/>
  <c r="O1190" i="4"/>
  <c r="O1191" i="4"/>
  <c r="R1191" i="4"/>
  <c r="O1192" i="4"/>
  <c r="Q1192" i="4"/>
  <c r="O1193" i="4"/>
  <c r="Q1193" i="4"/>
  <c r="O1194" i="4"/>
  <c r="Q1194" i="4"/>
  <c r="O1195" i="4"/>
  <c r="Q1195" i="4"/>
  <c r="O1196" i="4"/>
  <c r="O1197" i="4"/>
  <c r="O1198" i="4"/>
  <c r="O1199" i="4"/>
  <c r="R1199" i="4"/>
  <c r="O1200" i="4"/>
  <c r="Q1200" i="4"/>
  <c r="O1201" i="4"/>
  <c r="Q1201" i="4"/>
  <c r="O1202" i="4"/>
  <c r="Q1202" i="4"/>
  <c r="O1203" i="4"/>
  <c r="R1203" i="4"/>
  <c r="O1204" i="4"/>
  <c r="O1205" i="4"/>
  <c r="R1205" i="4"/>
  <c r="O1206" i="4"/>
  <c r="O1207" i="4"/>
  <c r="R1207" i="4"/>
  <c r="O1208" i="4"/>
  <c r="Q1208" i="4"/>
  <c r="O1209" i="4"/>
  <c r="Q1209" i="4"/>
  <c r="O1210" i="4"/>
  <c r="Q1210" i="4"/>
  <c r="O1211" i="4"/>
  <c r="Q1211" i="4"/>
  <c r="O1212" i="4"/>
  <c r="O1213" i="4"/>
  <c r="O1214" i="4"/>
  <c r="O1215" i="4"/>
  <c r="R1215" i="4"/>
  <c r="O1216" i="4"/>
  <c r="R1216" i="4"/>
  <c r="O1217" i="4"/>
  <c r="Q1217" i="4"/>
  <c r="O1218" i="4"/>
  <c r="Q1218" i="4"/>
  <c r="O1219" i="4"/>
  <c r="R1219" i="4"/>
  <c r="O1220" i="4"/>
  <c r="O1221" i="4"/>
  <c r="O1222" i="4"/>
  <c r="O1223" i="4"/>
  <c r="R1223" i="4"/>
  <c r="O1224" i="4"/>
  <c r="Q1224" i="4"/>
  <c r="O1225" i="4"/>
  <c r="Q1225" i="4"/>
  <c r="O1226" i="4"/>
  <c r="Q1226" i="4"/>
  <c r="O1227" i="4"/>
  <c r="Q1227" i="4"/>
  <c r="O1228" i="4"/>
  <c r="O1229" i="4"/>
  <c r="O1230" i="4"/>
  <c r="O1231" i="4"/>
  <c r="R1231" i="4"/>
  <c r="O1232" i="4"/>
  <c r="Q1232" i="4"/>
  <c r="O1233" i="4"/>
  <c r="Q1233" i="4"/>
  <c r="O1234" i="4"/>
  <c r="Q1234" i="4"/>
  <c r="O1235" i="4"/>
  <c r="Q1235" i="4"/>
  <c r="O1236" i="4"/>
  <c r="O1237" i="4"/>
  <c r="O1238" i="4"/>
  <c r="O1239" i="4"/>
  <c r="Q1239" i="4"/>
  <c r="O1240" i="4"/>
  <c r="Q1240" i="4"/>
  <c r="O1241" i="4"/>
  <c r="Q1241" i="4"/>
  <c r="O1242" i="4"/>
  <c r="Q1242" i="4"/>
  <c r="O1243" i="4"/>
  <c r="Q1243" i="4"/>
  <c r="O1244" i="4"/>
  <c r="O1245" i="4"/>
  <c r="O1246" i="4"/>
  <c r="O1247" i="4"/>
  <c r="R1247" i="4"/>
  <c r="O1248" i="4"/>
  <c r="Q1248" i="4"/>
  <c r="O1249" i="4"/>
  <c r="Q1249" i="4"/>
  <c r="O1250" i="4"/>
  <c r="Q1250" i="4"/>
  <c r="O1251" i="4"/>
  <c r="Q1251" i="4"/>
  <c r="O1252" i="4"/>
  <c r="O1253" i="4"/>
  <c r="R1253" i="4"/>
  <c r="O1254" i="4"/>
  <c r="O1255" i="4"/>
  <c r="R1255" i="4"/>
  <c r="O1256" i="4"/>
  <c r="Q1256" i="4"/>
  <c r="O1257" i="4"/>
  <c r="Q1257" i="4"/>
  <c r="O1258" i="4"/>
  <c r="Q1258" i="4"/>
  <c r="O1259" i="4"/>
  <c r="Q1259" i="4"/>
  <c r="O1260" i="4"/>
  <c r="O1261" i="4"/>
  <c r="O1262" i="4"/>
  <c r="O1263" i="4"/>
  <c r="R1263" i="4"/>
  <c r="O1264" i="4"/>
  <c r="Q1264" i="4"/>
  <c r="O1265" i="4"/>
  <c r="Q1265" i="4"/>
  <c r="O1266" i="4"/>
  <c r="Q1266" i="4"/>
  <c r="O1267" i="4"/>
  <c r="R1267" i="4"/>
  <c r="O1268" i="4"/>
  <c r="O1269" i="4"/>
  <c r="O1270" i="4"/>
  <c r="O1271" i="4"/>
  <c r="R1271" i="4"/>
  <c r="O1272" i="4"/>
  <c r="Q1272" i="4"/>
  <c r="O1273" i="4"/>
  <c r="Q1273" i="4"/>
  <c r="O1274" i="4"/>
  <c r="Q1274" i="4"/>
  <c r="O1275" i="4"/>
  <c r="Q1275" i="4"/>
  <c r="O1276" i="4"/>
  <c r="O1277" i="4"/>
  <c r="O1278" i="4"/>
  <c r="O1279" i="4"/>
  <c r="Q1279" i="4"/>
  <c r="O1280" i="4"/>
  <c r="Q1280" i="4"/>
  <c r="O1281" i="4"/>
  <c r="Q1281" i="4"/>
  <c r="O1282" i="4"/>
  <c r="Q1282" i="4"/>
  <c r="O1283" i="4"/>
  <c r="R1283" i="4"/>
  <c r="O1284" i="4"/>
  <c r="O1285" i="4"/>
  <c r="R1285" i="4"/>
  <c r="O1286" i="4"/>
  <c r="O1287" i="4"/>
  <c r="R1287" i="4"/>
  <c r="O1288" i="4"/>
  <c r="Q1288" i="4"/>
  <c r="O1289" i="4"/>
  <c r="Q1289" i="4"/>
  <c r="O1290" i="4"/>
  <c r="Q1290" i="4"/>
  <c r="O1291" i="4"/>
  <c r="Q1291" i="4"/>
  <c r="O1292" i="4"/>
  <c r="O1293" i="4"/>
  <c r="O1294" i="4"/>
  <c r="O1295" i="4"/>
  <c r="R1295" i="4"/>
  <c r="O1296" i="4"/>
  <c r="Q1296" i="4"/>
  <c r="O1297" i="4"/>
  <c r="Q1297" i="4"/>
  <c r="O1298" i="4"/>
  <c r="Q1298" i="4"/>
  <c r="O1299" i="4"/>
  <c r="Q1299" i="4"/>
  <c r="O1300" i="4"/>
  <c r="O1301" i="4"/>
  <c r="R1301" i="4"/>
  <c r="O1302" i="4"/>
  <c r="O1303" i="4"/>
  <c r="R1303" i="4"/>
  <c r="O1304" i="4"/>
  <c r="Q1304" i="4"/>
  <c r="O1305" i="4"/>
  <c r="Q1305" i="4"/>
  <c r="O1306" i="4"/>
  <c r="Q1306" i="4"/>
  <c r="O1307" i="4"/>
  <c r="R1307" i="4"/>
  <c r="O1308" i="4"/>
  <c r="O1309" i="4"/>
  <c r="R1309" i="4"/>
  <c r="O1310" i="4"/>
  <c r="O1311" i="4"/>
  <c r="R1311" i="4"/>
  <c r="O1312" i="4"/>
  <c r="Q1312" i="4"/>
  <c r="O1313" i="4"/>
  <c r="Q1313" i="4"/>
  <c r="O1314" i="4"/>
  <c r="Q1314" i="4"/>
  <c r="O1315" i="4"/>
  <c r="Q1315" i="4"/>
  <c r="O1316" i="4"/>
  <c r="O1317" i="4"/>
  <c r="O1318" i="4"/>
  <c r="O1319" i="4"/>
  <c r="Q1319" i="4"/>
  <c r="O1320" i="4"/>
  <c r="Q1320" i="4"/>
  <c r="O1321" i="4"/>
  <c r="Q1321" i="4"/>
  <c r="O1322" i="4"/>
  <c r="Q1322" i="4"/>
  <c r="O1323" i="4"/>
  <c r="R1323" i="4"/>
  <c r="O1324" i="4"/>
  <c r="O1325" i="4"/>
  <c r="R1325" i="4"/>
  <c r="O1326" i="4"/>
  <c r="O1327" i="4"/>
  <c r="R1327" i="4"/>
  <c r="O1328" i="4"/>
  <c r="Q1328" i="4"/>
  <c r="O1329" i="4"/>
  <c r="Q1329" i="4"/>
  <c r="O1330" i="4"/>
  <c r="Q1330" i="4"/>
  <c r="O1331" i="4"/>
  <c r="Q1331" i="4"/>
  <c r="O1332" i="4"/>
  <c r="O1333" i="4"/>
  <c r="O1334" i="4"/>
  <c r="O1335" i="4"/>
  <c r="R1335" i="4"/>
  <c r="O1336" i="4"/>
  <c r="Q1336" i="4"/>
  <c r="O1337" i="4"/>
  <c r="Q1337" i="4"/>
  <c r="O1338" i="4"/>
  <c r="Q1338" i="4"/>
  <c r="O1339" i="4"/>
  <c r="Q1339" i="4"/>
  <c r="O1340" i="4"/>
  <c r="O1341" i="4"/>
  <c r="R1341" i="4"/>
  <c r="O1342" i="4"/>
  <c r="O1343" i="4"/>
  <c r="R1343" i="4"/>
  <c r="O1344" i="4"/>
  <c r="Q1344" i="4"/>
  <c r="O1345" i="4"/>
  <c r="Q1345" i="4"/>
  <c r="O1346" i="4"/>
  <c r="Q1346" i="4"/>
  <c r="N2" i="4"/>
  <c r="P2" i="4"/>
  <c r="N3" i="4"/>
  <c r="N4" i="4"/>
  <c r="N5" i="4"/>
  <c r="P5" i="4"/>
  <c r="N6" i="4"/>
  <c r="N7" i="4"/>
  <c r="N8" i="4"/>
  <c r="N9" i="4"/>
  <c r="N10" i="4"/>
  <c r="P10" i="4"/>
  <c r="N11" i="4"/>
  <c r="N12" i="4"/>
  <c r="N13" i="4"/>
  <c r="N14" i="4"/>
  <c r="N15" i="4"/>
  <c r="N16" i="4"/>
  <c r="N17" i="4"/>
  <c r="N18" i="4"/>
  <c r="P18" i="4"/>
  <c r="N19" i="4"/>
  <c r="N20" i="4"/>
  <c r="P20" i="4"/>
  <c r="N21" i="4"/>
  <c r="N22" i="4"/>
  <c r="N23" i="4"/>
  <c r="N24" i="4"/>
  <c r="N25" i="4"/>
  <c r="N26" i="4"/>
  <c r="P26" i="4"/>
  <c r="N27" i="4"/>
  <c r="N28" i="4"/>
  <c r="N29" i="4"/>
  <c r="P29" i="4"/>
  <c r="N30" i="4"/>
  <c r="P30" i="4"/>
  <c r="N31" i="4"/>
  <c r="N32" i="4"/>
  <c r="N33" i="4"/>
  <c r="N34" i="4"/>
  <c r="P34" i="4"/>
  <c r="N35" i="4"/>
  <c r="N36" i="4"/>
  <c r="N37" i="4"/>
  <c r="P37" i="4"/>
  <c r="N38" i="4"/>
  <c r="N39" i="4"/>
  <c r="N40" i="4"/>
  <c r="N41" i="4"/>
  <c r="N42" i="4"/>
  <c r="P42" i="4"/>
  <c r="N43" i="4"/>
  <c r="N44" i="4"/>
  <c r="N45" i="4"/>
  <c r="P45" i="4"/>
  <c r="N46" i="4"/>
  <c r="P46" i="4"/>
  <c r="N47" i="4"/>
  <c r="N48" i="4"/>
  <c r="N49" i="4"/>
  <c r="N50" i="4"/>
  <c r="P50" i="4"/>
  <c r="N51" i="4"/>
  <c r="N52" i="4"/>
  <c r="N53" i="4"/>
  <c r="P53" i="4"/>
  <c r="N54" i="4"/>
  <c r="N55" i="4"/>
  <c r="N56" i="4"/>
  <c r="N57" i="4"/>
  <c r="N58" i="4"/>
  <c r="P58" i="4"/>
  <c r="N59" i="4"/>
  <c r="N60" i="4"/>
  <c r="P60" i="4"/>
  <c r="N61" i="4"/>
  <c r="N62" i="4"/>
  <c r="N63" i="4"/>
  <c r="N64" i="4"/>
  <c r="N65" i="4"/>
  <c r="N66" i="4"/>
  <c r="P66" i="4"/>
  <c r="N67" i="4"/>
  <c r="N68" i="4"/>
  <c r="N69" i="4"/>
  <c r="P69" i="4"/>
  <c r="N70" i="4"/>
  <c r="P70" i="4"/>
  <c r="N71" i="4"/>
  <c r="N72" i="4"/>
  <c r="N73" i="4"/>
  <c r="N74" i="4"/>
  <c r="P74" i="4"/>
  <c r="N75" i="4"/>
  <c r="N76" i="4"/>
  <c r="P76" i="4"/>
  <c r="N77" i="4"/>
  <c r="P77" i="4"/>
  <c r="N78" i="4"/>
  <c r="N79" i="4"/>
  <c r="N80" i="4"/>
  <c r="N81" i="4"/>
  <c r="N82" i="4"/>
  <c r="P82" i="4"/>
  <c r="N83" i="4"/>
  <c r="N84" i="4"/>
  <c r="P84" i="4"/>
  <c r="N85" i="4"/>
  <c r="P85" i="4"/>
  <c r="N86" i="4"/>
  <c r="P86" i="4"/>
  <c r="N87" i="4"/>
  <c r="N88" i="4"/>
  <c r="N89" i="4"/>
  <c r="N90" i="4"/>
  <c r="P90" i="4"/>
  <c r="N91" i="4"/>
  <c r="N92" i="4"/>
  <c r="N93" i="4"/>
  <c r="P93" i="4"/>
  <c r="N94" i="4"/>
  <c r="N95" i="4"/>
  <c r="N96" i="4"/>
  <c r="N97" i="4"/>
  <c r="N98" i="4"/>
  <c r="P98" i="4"/>
  <c r="N99" i="4"/>
  <c r="P99" i="4"/>
  <c r="N100" i="4"/>
  <c r="P100" i="4"/>
  <c r="N101" i="4"/>
  <c r="P101" i="4"/>
  <c r="N102" i="4"/>
  <c r="N103" i="4"/>
  <c r="N104" i="4"/>
  <c r="N105" i="4"/>
  <c r="N106" i="4"/>
  <c r="P106" i="4"/>
  <c r="N107" i="4"/>
  <c r="N108" i="4"/>
  <c r="P108" i="4"/>
  <c r="N109" i="4"/>
  <c r="P109" i="4"/>
  <c r="N110" i="4"/>
  <c r="P110" i="4"/>
  <c r="N111" i="4"/>
  <c r="N112" i="4"/>
  <c r="N113" i="4"/>
  <c r="N114" i="4"/>
  <c r="P114" i="4"/>
  <c r="N115" i="4"/>
  <c r="N116" i="4"/>
  <c r="N117" i="4"/>
  <c r="P117" i="4"/>
  <c r="N118" i="4"/>
  <c r="P118" i="4"/>
  <c r="N119" i="4"/>
  <c r="N120" i="4"/>
  <c r="N121" i="4"/>
  <c r="N122" i="4"/>
  <c r="P122" i="4"/>
  <c r="N123" i="4"/>
  <c r="N124" i="4"/>
  <c r="N125" i="4"/>
  <c r="N126" i="4"/>
  <c r="P126" i="4"/>
  <c r="N127" i="4"/>
  <c r="N128" i="4"/>
  <c r="N129" i="4"/>
  <c r="N130" i="4"/>
  <c r="P130" i="4"/>
  <c r="N131" i="4"/>
  <c r="N132" i="4"/>
  <c r="P132" i="4"/>
  <c r="N133" i="4"/>
  <c r="P133" i="4"/>
  <c r="N134" i="4"/>
  <c r="N135" i="4"/>
  <c r="N136" i="4"/>
  <c r="N137" i="4"/>
  <c r="N138" i="4"/>
  <c r="P138" i="4"/>
  <c r="N139" i="4"/>
  <c r="P139" i="4"/>
  <c r="N140" i="4"/>
  <c r="N141" i="4"/>
  <c r="P141" i="4"/>
  <c r="N142" i="4"/>
  <c r="N143" i="4"/>
  <c r="N144" i="4"/>
  <c r="N145" i="4"/>
  <c r="N146" i="4"/>
  <c r="P146" i="4"/>
  <c r="N147" i="4"/>
  <c r="N148" i="4"/>
  <c r="P148" i="4"/>
  <c r="N149" i="4"/>
  <c r="N150" i="4"/>
  <c r="P150" i="4"/>
  <c r="N151" i="4"/>
  <c r="N152" i="4"/>
  <c r="N153" i="4"/>
  <c r="N154" i="4"/>
  <c r="P154" i="4"/>
  <c r="N155" i="4"/>
  <c r="N156" i="4"/>
  <c r="P156" i="4"/>
  <c r="N157" i="4"/>
  <c r="P157" i="4"/>
  <c r="N158" i="4"/>
  <c r="P158" i="4"/>
  <c r="N159" i="4"/>
  <c r="N160" i="4"/>
  <c r="N161" i="4"/>
  <c r="N162" i="4"/>
  <c r="P162" i="4"/>
  <c r="N163" i="4"/>
  <c r="P163" i="4"/>
  <c r="N164" i="4"/>
  <c r="N165" i="4"/>
  <c r="N166" i="4"/>
  <c r="N167" i="4"/>
  <c r="N168" i="4"/>
  <c r="N169" i="4"/>
  <c r="N170" i="4"/>
  <c r="P170" i="4"/>
  <c r="N171" i="4"/>
  <c r="N172" i="4"/>
  <c r="N173" i="4"/>
  <c r="P173" i="4"/>
  <c r="N174" i="4"/>
  <c r="N175" i="4"/>
  <c r="N176" i="4"/>
  <c r="N177" i="4"/>
  <c r="N178" i="4"/>
  <c r="P178" i="4"/>
  <c r="N179" i="4"/>
  <c r="N180" i="4"/>
  <c r="N181" i="4"/>
  <c r="P181" i="4"/>
  <c r="N182" i="4"/>
  <c r="P182" i="4"/>
  <c r="N183" i="4"/>
  <c r="N184" i="4"/>
  <c r="N185" i="4"/>
  <c r="N186" i="4"/>
  <c r="P186" i="4"/>
  <c r="N187" i="4"/>
  <c r="N188" i="4"/>
  <c r="N189" i="4"/>
  <c r="P189" i="4"/>
  <c r="N190" i="4"/>
  <c r="N191" i="4"/>
  <c r="N192" i="4"/>
  <c r="N193" i="4"/>
  <c r="N194" i="4"/>
  <c r="P194" i="4"/>
  <c r="N195" i="4"/>
  <c r="N196" i="4"/>
  <c r="N197" i="4"/>
  <c r="P197" i="4"/>
  <c r="N198" i="4"/>
  <c r="P198" i="4"/>
  <c r="N199" i="4"/>
  <c r="N200" i="4"/>
  <c r="N201" i="4"/>
  <c r="N202" i="4"/>
  <c r="P202" i="4"/>
  <c r="N203" i="4"/>
  <c r="P203" i="4"/>
  <c r="N204" i="4"/>
  <c r="P204" i="4"/>
  <c r="N205" i="4"/>
  <c r="N206" i="4"/>
  <c r="N207" i="4"/>
  <c r="N208" i="4"/>
  <c r="N209" i="4"/>
  <c r="N210" i="4"/>
  <c r="P210" i="4"/>
  <c r="N211" i="4"/>
  <c r="N212" i="4"/>
  <c r="P212" i="4"/>
  <c r="N213" i="4"/>
  <c r="N214" i="4"/>
  <c r="N215" i="4"/>
  <c r="N216" i="4"/>
  <c r="N217" i="4"/>
  <c r="N218" i="4"/>
  <c r="P218" i="4"/>
  <c r="N219" i="4"/>
  <c r="N220" i="4"/>
  <c r="N221" i="4"/>
  <c r="P221" i="4"/>
  <c r="N222" i="4"/>
  <c r="P222" i="4"/>
  <c r="N223" i="4"/>
  <c r="N224" i="4"/>
  <c r="N225" i="4"/>
  <c r="N226" i="4"/>
  <c r="P226" i="4"/>
  <c r="N227" i="4"/>
  <c r="P227" i="4"/>
  <c r="N228" i="4"/>
  <c r="N229" i="4"/>
  <c r="P229" i="4"/>
  <c r="N230" i="4"/>
  <c r="P230" i="4"/>
  <c r="N231" i="4"/>
  <c r="N232" i="4"/>
  <c r="N233" i="4"/>
  <c r="P233" i="4"/>
  <c r="N234" i="4"/>
  <c r="P234" i="4"/>
  <c r="N235" i="4"/>
  <c r="N236" i="4"/>
  <c r="N237" i="4"/>
  <c r="P237" i="4"/>
  <c r="N238" i="4"/>
  <c r="N239" i="4"/>
  <c r="N240" i="4"/>
  <c r="N241" i="4"/>
  <c r="N242" i="4"/>
  <c r="P242" i="4"/>
  <c r="N243" i="4"/>
  <c r="N244" i="4"/>
  <c r="P244" i="4"/>
  <c r="N245" i="4"/>
  <c r="P245" i="4"/>
  <c r="N246" i="4"/>
  <c r="P246" i="4"/>
  <c r="N247" i="4"/>
  <c r="N248" i="4"/>
  <c r="N249" i="4"/>
  <c r="N250" i="4"/>
  <c r="P250" i="4"/>
  <c r="N251" i="4"/>
  <c r="N252" i="4"/>
  <c r="P252" i="4"/>
  <c r="N253" i="4"/>
  <c r="N254" i="4"/>
  <c r="P254" i="4"/>
  <c r="N255" i="4"/>
  <c r="N256" i="4"/>
  <c r="N257" i="4"/>
  <c r="P257" i="4"/>
  <c r="N258" i="4"/>
  <c r="P258" i="4"/>
  <c r="N259" i="4"/>
  <c r="N260" i="4"/>
  <c r="N261" i="4"/>
  <c r="P261" i="4"/>
  <c r="N262" i="4"/>
  <c r="N263" i="4"/>
  <c r="N264" i="4"/>
  <c r="N265" i="4"/>
  <c r="N266" i="4"/>
  <c r="P266" i="4"/>
  <c r="N267" i="4"/>
  <c r="P267" i="4"/>
  <c r="N268" i="4"/>
  <c r="P268" i="4"/>
  <c r="N269" i="4"/>
  <c r="P269" i="4"/>
  <c r="N270" i="4"/>
  <c r="N271" i="4"/>
  <c r="N272" i="4"/>
  <c r="N273" i="4"/>
  <c r="P273" i="4"/>
  <c r="N274" i="4"/>
  <c r="P274" i="4"/>
  <c r="N275" i="4"/>
  <c r="N276" i="4"/>
  <c r="P276" i="4"/>
  <c r="N277" i="4"/>
  <c r="N278" i="4"/>
  <c r="P278" i="4"/>
  <c r="N279" i="4"/>
  <c r="N280" i="4"/>
  <c r="N281" i="4"/>
  <c r="P281" i="4"/>
  <c r="N282" i="4"/>
  <c r="P282" i="4"/>
  <c r="N283" i="4"/>
  <c r="N284" i="4"/>
  <c r="P284" i="4"/>
  <c r="N285" i="4"/>
  <c r="P285" i="4"/>
  <c r="N286" i="4"/>
  <c r="P286" i="4"/>
  <c r="N287" i="4"/>
  <c r="N288" i="4"/>
  <c r="N289" i="4"/>
  <c r="N290" i="4"/>
  <c r="P290" i="4"/>
  <c r="N291" i="4"/>
  <c r="P291" i="4"/>
  <c r="N292" i="4"/>
  <c r="N293" i="4"/>
  <c r="N294" i="4"/>
  <c r="P294" i="4"/>
  <c r="N295" i="4"/>
  <c r="N296" i="4"/>
  <c r="N297" i="4"/>
  <c r="N298" i="4"/>
  <c r="P298" i="4"/>
  <c r="N299" i="4"/>
  <c r="N300" i="4"/>
  <c r="N301" i="4"/>
  <c r="P301" i="4"/>
  <c r="N302" i="4"/>
  <c r="P302" i="4"/>
  <c r="N303" i="4"/>
  <c r="N304" i="4"/>
  <c r="N305" i="4"/>
  <c r="P305" i="4"/>
  <c r="N306" i="4"/>
  <c r="P306" i="4"/>
  <c r="N307" i="4"/>
  <c r="N308" i="4"/>
  <c r="P308" i="4"/>
  <c r="N309" i="4"/>
  <c r="P309" i="4"/>
  <c r="N310" i="4"/>
  <c r="P310" i="4"/>
  <c r="N311" i="4"/>
  <c r="N312" i="4"/>
  <c r="P312" i="4"/>
  <c r="N313" i="4"/>
  <c r="N314" i="4"/>
  <c r="P314" i="4"/>
  <c r="N315" i="4"/>
  <c r="N316" i="4"/>
  <c r="P316" i="4"/>
  <c r="N317" i="4"/>
  <c r="P317" i="4"/>
  <c r="N318" i="4"/>
  <c r="P318" i="4"/>
  <c r="N319" i="4"/>
  <c r="N320" i="4"/>
  <c r="P320" i="4"/>
  <c r="N321" i="4"/>
  <c r="N322" i="4"/>
  <c r="P322" i="4"/>
  <c r="N323" i="4"/>
  <c r="N324" i="4"/>
  <c r="N325" i="4"/>
  <c r="P325" i="4"/>
  <c r="N326" i="4"/>
  <c r="P326" i="4"/>
  <c r="N327" i="4"/>
  <c r="P327" i="4"/>
  <c r="N328" i="4"/>
  <c r="P328" i="4"/>
  <c r="N329" i="4"/>
  <c r="P329" i="4"/>
  <c r="N330" i="4"/>
  <c r="P330" i="4"/>
  <c r="N331" i="4"/>
  <c r="P331" i="4"/>
  <c r="N332" i="4"/>
  <c r="P332" i="4"/>
  <c r="N333" i="4"/>
  <c r="N334" i="4"/>
  <c r="P334" i="4"/>
  <c r="N335" i="4"/>
  <c r="P335" i="4"/>
  <c r="N336" i="4"/>
  <c r="P336" i="4"/>
  <c r="N337" i="4"/>
  <c r="N338" i="4"/>
  <c r="P338" i="4"/>
  <c r="N339" i="4"/>
  <c r="N340" i="4"/>
  <c r="P340" i="4"/>
  <c r="N341" i="4"/>
  <c r="P341" i="4"/>
  <c r="N342" i="4"/>
  <c r="P342" i="4"/>
  <c r="N343" i="4"/>
  <c r="P343" i="4"/>
  <c r="N344" i="4"/>
  <c r="N345" i="4"/>
  <c r="N346" i="4"/>
  <c r="P346" i="4"/>
  <c r="N347" i="4"/>
  <c r="N348" i="4"/>
  <c r="P348" i="4"/>
  <c r="N349" i="4"/>
  <c r="P349" i="4"/>
  <c r="N350" i="4"/>
  <c r="P350" i="4"/>
  <c r="N351" i="4"/>
  <c r="N352" i="4"/>
  <c r="N353" i="4"/>
  <c r="P353" i="4"/>
  <c r="N354" i="4"/>
  <c r="P354" i="4"/>
  <c r="N355" i="4"/>
  <c r="P355" i="4"/>
  <c r="N356" i="4"/>
  <c r="P356" i="4"/>
  <c r="N357" i="4"/>
  <c r="P357" i="4"/>
  <c r="N358" i="4"/>
  <c r="P358" i="4"/>
  <c r="N359" i="4"/>
  <c r="N360" i="4"/>
  <c r="N361" i="4"/>
  <c r="N362" i="4"/>
  <c r="P362" i="4"/>
  <c r="N363" i="4"/>
  <c r="P363" i="4"/>
  <c r="N364" i="4"/>
  <c r="N365" i="4"/>
  <c r="P365" i="4"/>
  <c r="N366" i="4"/>
  <c r="P366" i="4"/>
  <c r="N367" i="4"/>
  <c r="P367" i="4"/>
  <c r="N368" i="4"/>
  <c r="N369" i="4"/>
  <c r="P369" i="4"/>
  <c r="N370" i="4"/>
  <c r="P370" i="4"/>
  <c r="N371" i="4"/>
  <c r="P371" i="4"/>
  <c r="N372" i="4"/>
  <c r="P372" i="4"/>
  <c r="N373" i="4"/>
  <c r="P373" i="4"/>
  <c r="N374" i="4"/>
  <c r="P374" i="4"/>
  <c r="N375" i="4"/>
  <c r="P375" i="4"/>
  <c r="N376" i="4"/>
  <c r="P376" i="4"/>
  <c r="N377" i="4"/>
  <c r="P377" i="4"/>
  <c r="N378" i="4"/>
  <c r="P378" i="4"/>
  <c r="N379" i="4"/>
  <c r="P379" i="4"/>
  <c r="N380" i="4"/>
  <c r="P380" i="4"/>
  <c r="N381" i="4"/>
  <c r="N382" i="4"/>
  <c r="P382" i="4"/>
  <c r="N383" i="4"/>
  <c r="P383" i="4"/>
  <c r="N384" i="4"/>
  <c r="N385" i="4"/>
  <c r="P385" i="4"/>
  <c r="N386" i="4"/>
  <c r="P386" i="4"/>
  <c r="N387" i="4"/>
  <c r="P387" i="4"/>
  <c r="N388" i="4"/>
  <c r="N389" i="4"/>
  <c r="P389" i="4"/>
  <c r="N390" i="4"/>
  <c r="N391" i="4"/>
  <c r="P391" i="4"/>
  <c r="N392" i="4"/>
  <c r="N393" i="4"/>
  <c r="N394" i="4"/>
  <c r="P394" i="4"/>
  <c r="N395" i="4"/>
  <c r="N396" i="4"/>
  <c r="P396" i="4"/>
  <c r="N397" i="4"/>
  <c r="P397" i="4"/>
  <c r="N398" i="4"/>
  <c r="N399" i="4"/>
  <c r="N400" i="4"/>
  <c r="N401" i="4"/>
  <c r="N402" i="4"/>
  <c r="P402" i="4"/>
  <c r="N403" i="4"/>
  <c r="N404" i="4"/>
  <c r="N405" i="4"/>
  <c r="P405" i="4"/>
  <c r="N406" i="4"/>
  <c r="N407" i="4"/>
  <c r="P407" i="4"/>
  <c r="N408" i="4"/>
  <c r="N409" i="4"/>
  <c r="N410" i="4"/>
  <c r="P410" i="4"/>
  <c r="N411" i="4"/>
  <c r="N412" i="4"/>
  <c r="N413" i="4"/>
  <c r="P413" i="4"/>
  <c r="N414" i="4"/>
  <c r="N415" i="4"/>
  <c r="N416" i="4"/>
  <c r="P416" i="4"/>
  <c r="N417" i="4"/>
  <c r="N418" i="4"/>
  <c r="P418" i="4"/>
  <c r="N419" i="4"/>
  <c r="P419" i="4"/>
  <c r="N420" i="4"/>
  <c r="P420" i="4"/>
  <c r="N421" i="4"/>
  <c r="N422" i="4"/>
  <c r="N423" i="4"/>
  <c r="N424" i="4"/>
  <c r="N425" i="4"/>
  <c r="P425" i="4"/>
  <c r="N426" i="4"/>
  <c r="P426" i="4"/>
  <c r="N427" i="4"/>
  <c r="P427" i="4"/>
  <c r="N428" i="4"/>
  <c r="N429" i="4"/>
  <c r="P429" i="4"/>
  <c r="N430" i="4"/>
  <c r="N431" i="4"/>
  <c r="P431" i="4"/>
  <c r="N432" i="4"/>
  <c r="N433" i="4"/>
  <c r="P433" i="4"/>
  <c r="N434" i="4"/>
  <c r="P434" i="4"/>
  <c r="N435" i="4"/>
  <c r="P435" i="4"/>
  <c r="N436" i="4"/>
  <c r="N437" i="4"/>
  <c r="P437" i="4"/>
  <c r="N438" i="4"/>
  <c r="N439" i="4"/>
  <c r="P439" i="4"/>
  <c r="N440" i="4"/>
  <c r="N441" i="4"/>
  <c r="P441" i="4"/>
  <c r="N442" i="4"/>
  <c r="P442" i="4"/>
  <c r="N443" i="4"/>
  <c r="P443" i="4"/>
  <c r="N444" i="4"/>
  <c r="N445" i="4"/>
  <c r="P445" i="4"/>
  <c r="N446" i="4"/>
  <c r="N447" i="4"/>
  <c r="P447" i="4"/>
  <c r="N448" i="4"/>
  <c r="N449" i="4"/>
  <c r="P449" i="4"/>
  <c r="N450" i="4"/>
  <c r="P450" i="4"/>
  <c r="N451" i="4"/>
  <c r="N452" i="4"/>
  <c r="P452" i="4"/>
  <c r="N453" i="4"/>
  <c r="N454" i="4"/>
  <c r="N455" i="4"/>
  <c r="P455" i="4"/>
  <c r="N456" i="4"/>
  <c r="N457" i="4"/>
  <c r="P457" i="4"/>
  <c r="N458" i="4"/>
  <c r="P458" i="4"/>
  <c r="N459" i="4"/>
  <c r="N460" i="4"/>
  <c r="P460" i="4"/>
  <c r="N461" i="4"/>
  <c r="P461" i="4"/>
  <c r="N462" i="4"/>
  <c r="N463" i="4"/>
  <c r="N464" i="4"/>
  <c r="N465" i="4"/>
  <c r="N466" i="4"/>
  <c r="P466" i="4"/>
  <c r="N467" i="4"/>
  <c r="P467" i="4"/>
  <c r="N468" i="4"/>
  <c r="P468" i="4"/>
  <c r="N469" i="4"/>
  <c r="P469" i="4"/>
  <c r="N470" i="4"/>
  <c r="N471" i="4"/>
  <c r="P471" i="4"/>
  <c r="N472" i="4"/>
  <c r="N473" i="4"/>
  <c r="P473" i="4"/>
  <c r="N474" i="4"/>
  <c r="P474" i="4"/>
  <c r="N475" i="4"/>
  <c r="P475" i="4"/>
  <c r="N476" i="4"/>
  <c r="P476" i="4"/>
  <c r="N477" i="4"/>
  <c r="P477" i="4"/>
  <c r="N478" i="4"/>
  <c r="N479" i="4"/>
  <c r="N480" i="4"/>
  <c r="N481" i="4"/>
  <c r="N482" i="4"/>
  <c r="P482" i="4"/>
  <c r="N483" i="4"/>
  <c r="N484" i="4"/>
  <c r="P484" i="4"/>
  <c r="N485" i="4"/>
  <c r="P485" i="4"/>
  <c r="N486" i="4"/>
  <c r="N487" i="4"/>
  <c r="N488" i="4"/>
  <c r="N489" i="4"/>
  <c r="N490" i="4"/>
  <c r="P490" i="4"/>
  <c r="N491" i="4"/>
  <c r="N492" i="4"/>
  <c r="N493" i="4"/>
  <c r="P493" i="4"/>
  <c r="N494" i="4"/>
  <c r="N495" i="4"/>
  <c r="P495" i="4"/>
  <c r="N496" i="4"/>
  <c r="P496" i="4"/>
  <c r="N497" i="4"/>
  <c r="P497" i="4"/>
  <c r="N498" i="4"/>
  <c r="P498" i="4"/>
  <c r="N499" i="4"/>
  <c r="N500" i="4"/>
  <c r="P500" i="4"/>
  <c r="N501" i="4"/>
  <c r="P501" i="4"/>
  <c r="N502" i="4"/>
  <c r="P502" i="4"/>
  <c r="N503" i="4"/>
  <c r="P503" i="4"/>
  <c r="N504" i="4"/>
  <c r="N505" i="4"/>
  <c r="P505" i="4"/>
  <c r="N506" i="4"/>
  <c r="P506" i="4"/>
  <c r="N507" i="4"/>
  <c r="N508" i="4"/>
  <c r="N509" i="4"/>
  <c r="P509" i="4"/>
  <c r="N510" i="4"/>
  <c r="N511" i="4"/>
  <c r="P511" i="4"/>
  <c r="N512" i="4"/>
  <c r="N513" i="4"/>
  <c r="P513" i="4"/>
  <c r="N514" i="4"/>
  <c r="P514" i="4"/>
  <c r="N515" i="4"/>
  <c r="P515" i="4"/>
  <c r="N516" i="4"/>
  <c r="N517" i="4"/>
  <c r="P517" i="4"/>
  <c r="N518" i="4"/>
  <c r="N519" i="4"/>
  <c r="P519" i="4"/>
  <c r="N520" i="4"/>
  <c r="P520" i="4"/>
  <c r="N521" i="4"/>
  <c r="P521" i="4"/>
  <c r="N522" i="4"/>
  <c r="P522" i="4"/>
  <c r="N523" i="4"/>
  <c r="N524" i="4"/>
  <c r="P524" i="4"/>
  <c r="N525" i="4"/>
  <c r="N526" i="4"/>
  <c r="P526" i="4"/>
  <c r="N527" i="4"/>
  <c r="N528" i="4"/>
  <c r="N529" i="4"/>
  <c r="P529" i="4"/>
  <c r="N530" i="4"/>
  <c r="P530" i="4"/>
  <c r="N531" i="4"/>
  <c r="P531" i="4"/>
  <c r="N532" i="4"/>
  <c r="P532" i="4"/>
  <c r="N533" i="4"/>
  <c r="N534" i="4"/>
  <c r="N535" i="4"/>
  <c r="N536" i="4"/>
  <c r="N537" i="4"/>
  <c r="P537" i="4"/>
  <c r="N538" i="4"/>
  <c r="P538" i="4"/>
  <c r="N539" i="4"/>
  <c r="N540" i="4"/>
  <c r="P540" i="4"/>
  <c r="N541" i="4"/>
  <c r="N542" i="4"/>
  <c r="N543" i="4"/>
  <c r="N544" i="4"/>
  <c r="P544" i="4"/>
  <c r="N545" i="4"/>
  <c r="P545" i="4"/>
  <c r="N546" i="4"/>
  <c r="P546" i="4"/>
  <c r="N547" i="4"/>
  <c r="N548" i="4"/>
  <c r="N549" i="4"/>
  <c r="N550" i="4"/>
  <c r="N551" i="4"/>
  <c r="N552" i="4"/>
  <c r="N553" i="4"/>
  <c r="P553" i="4"/>
  <c r="N554" i="4"/>
  <c r="P554" i="4"/>
  <c r="N555" i="4"/>
  <c r="N556" i="4"/>
  <c r="P556" i="4"/>
  <c r="N557" i="4"/>
  <c r="P557" i="4"/>
  <c r="N558" i="4"/>
  <c r="P558" i="4"/>
  <c r="N559" i="4"/>
  <c r="N560" i="4"/>
  <c r="P560" i="4"/>
  <c r="N561" i="4"/>
  <c r="P561" i="4"/>
  <c r="N562" i="4"/>
  <c r="P562" i="4"/>
  <c r="N563" i="4"/>
  <c r="N564" i="4"/>
  <c r="P564" i="4"/>
  <c r="N565" i="4"/>
  <c r="P565" i="4"/>
  <c r="N566" i="4"/>
  <c r="N567" i="4"/>
  <c r="N568" i="4"/>
  <c r="N569" i="4"/>
  <c r="P569" i="4"/>
  <c r="N570" i="4"/>
  <c r="P570" i="4"/>
  <c r="N571" i="4"/>
  <c r="P571" i="4"/>
  <c r="N572" i="4"/>
  <c r="P572" i="4"/>
  <c r="N573" i="4"/>
  <c r="P573" i="4"/>
  <c r="N574" i="4"/>
  <c r="N575" i="4"/>
  <c r="N576" i="4"/>
  <c r="P576" i="4"/>
  <c r="N577" i="4"/>
  <c r="P577" i="4"/>
  <c r="N578" i="4"/>
  <c r="P578" i="4"/>
  <c r="N579" i="4"/>
  <c r="N580" i="4"/>
  <c r="P580" i="4"/>
  <c r="N581" i="4"/>
  <c r="P581" i="4"/>
  <c r="N582" i="4"/>
  <c r="N583" i="4"/>
  <c r="N584" i="4"/>
  <c r="N585" i="4"/>
  <c r="P585" i="4"/>
  <c r="N586" i="4"/>
  <c r="P586" i="4"/>
  <c r="N587" i="4"/>
  <c r="P587" i="4"/>
  <c r="N588" i="4"/>
  <c r="P588" i="4"/>
  <c r="N589" i="4"/>
  <c r="N590" i="4"/>
  <c r="N591" i="4"/>
  <c r="N592" i="4"/>
  <c r="N593" i="4"/>
  <c r="P593" i="4"/>
  <c r="N594" i="4"/>
  <c r="P594" i="4"/>
  <c r="N595" i="4"/>
  <c r="N596" i="4"/>
  <c r="N597" i="4"/>
  <c r="P597" i="4"/>
  <c r="N598" i="4"/>
  <c r="N599" i="4"/>
  <c r="N600" i="4"/>
  <c r="P600" i="4"/>
  <c r="N601" i="4"/>
  <c r="P601" i="4"/>
  <c r="N602" i="4"/>
  <c r="P602" i="4"/>
  <c r="N603" i="4"/>
  <c r="P603" i="4"/>
  <c r="N604" i="4"/>
  <c r="P604" i="4"/>
  <c r="N605" i="4"/>
  <c r="N606" i="4"/>
  <c r="N607" i="4"/>
  <c r="N608" i="4"/>
  <c r="P608" i="4"/>
  <c r="N609" i="4"/>
  <c r="P609" i="4"/>
  <c r="N610" i="4"/>
  <c r="P610" i="4"/>
  <c r="N611" i="4"/>
  <c r="P611" i="4"/>
  <c r="N612" i="4"/>
  <c r="P612" i="4"/>
  <c r="N613" i="4"/>
  <c r="N614" i="4"/>
  <c r="N615" i="4"/>
  <c r="N616" i="4"/>
  <c r="P616" i="4"/>
  <c r="N617" i="4"/>
  <c r="P617" i="4"/>
  <c r="N618" i="4"/>
  <c r="P618" i="4"/>
  <c r="N619" i="4"/>
  <c r="N620" i="4"/>
  <c r="P620" i="4"/>
  <c r="N621" i="4"/>
  <c r="P621" i="4"/>
  <c r="N622" i="4"/>
  <c r="N623" i="4"/>
  <c r="N624" i="4"/>
  <c r="N625" i="4"/>
  <c r="P625" i="4"/>
  <c r="N626" i="4"/>
  <c r="P626" i="4"/>
  <c r="N627" i="4"/>
  <c r="P627" i="4"/>
  <c r="N628" i="4"/>
  <c r="P628" i="4"/>
  <c r="N629" i="4"/>
  <c r="P629" i="4"/>
  <c r="N630" i="4"/>
  <c r="N631" i="4"/>
  <c r="N632" i="4"/>
  <c r="P632" i="4"/>
  <c r="N633" i="4"/>
  <c r="P633" i="4"/>
  <c r="N634" i="4"/>
  <c r="N635" i="4"/>
  <c r="N636" i="4"/>
  <c r="N637" i="4"/>
  <c r="P637" i="4"/>
  <c r="N638" i="4"/>
  <c r="N639" i="4"/>
  <c r="N640" i="4"/>
  <c r="P640" i="4"/>
  <c r="N641" i="4"/>
  <c r="P641" i="4"/>
  <c r="N642" i="4"/>
  <c r="P642" i="4"/>
  <c r="N643" i="4"/>
  <c r="P643" i="4"/>
  <c r="N644" i="4"/>
  <c r="P644" i="4"/>
  <c r="N645" i="4"/>
  <c r="P645" i="4"/>
  <c r="N646" i="4"/>
  <c r="N647" i="4"/>
  <c r="N648" i="4"/>
  <c r="N649" i="4"/>
  <c r="P649" i="4"/>
  <c r="N650" i="4"/>
  <c r="P650" i="4"/>
  <c r="N651" i="4"/>
  <c r="N652" i="4"/>
  <c r="P652" i="4"/>
  <c r="N653" i="4"/>
  <c r="N654" i="4"/>
  <c r="P654" i="4"/>
  <c r="N655" i="4"/>
  <c r="N656" i="4"/>
  <c r="N657" i="4"/>
  <c r="P657" i="4"/>
  <c r="N658" i="4"/>
  <c r="P658" i="4"/>
  <c r="N659" i="4"/>
  <c r="P659" i="4"/>
  <c r="N660" i="4"/>
  <c r="N661" i="4"/>
  <c r="P661" i="4"/>
  <c r="N662" i="4"/>
  <c r="N663" i="4"/>
  <c r="N664" i="4"/>
  <c r="P664" i="4"/>
  <c r="N665" i="4"/>
  <c r="P665" i="4"/>
  <c r="N666" i="4"/>
  <c r="N667" i="4"/>
  <c r="N668" i="4"/>
  <c r="P668" i="4"/>
  <c r="N669" i="4"/>
  <c r="N670" i="4"/>
  <c r="N671" i="4"/>
  <c r="N672" i="4"/>
  <c r="N673" i="4"/>
  <c r="P673" i="4"/>
  <c r="N674" i="4"/>
  <c r="P674" i="4"/>
  <c r="N675" i="4"/>
  <c r="N676" i="4"/>
  <c r="P676" i="4"/>
  <c r="N677" i="4"/>
  <c r="N678" i="4"/>
  <c r="N679" i="4"/>
  <c r="N680" i="4"/>
  <c r="P680" i="4"/>
  <c r="N681" i="4"/>
  <c r="P681" i="4"/>
  <c r="N682" i="4"/>
  <c r="P682" i="4"/>
  <c r="N683" i="4"/>
  <c r="P683" i="4"/>
  <c r="N684" i="4"/>
  <c r="P684" i="4"/>
  <c r="N685" i="4"/>
  <c r="P685" i="4"/>
  <c r="N686" i="4"/>
  <c r="P686" i="4"/>
  <c r="N687" i="4"/>
  <c r="N688" i="4"/>
  <c r="P688" i="4"/>
  <c r="N689" i="4"/>
  <c r="P689" i="4"/>
  <c r="N690" i="4"/>
  <c r="P690" i="4"/>
  <c r="N691" i="4"/>
  <c r="N692" i="4"/>
  <c r="P692" i="4"/>
  <c r="N693" i="4"/>
  <c r="P693" i="4"/>
  <c r="N694" i="4"/>
  <c r="N695" i="4"/>
  <c r="N696" i="4"/>
  <c r="P696" i="4"/>
  <c r="N697" i="4"/>
  <c r="P697" i="4"/>
  <c r="N698" i="4"/>
  <c r="P698" i="4"/>
  <c r="N699" i="4"/>
  <c r="N700" i="4"/>
  <c r="P700" i="4"/>
  <c r="N701" i="4"/>
  <c r="P701" i="4"/>
  <c r="N702" i="4"/>
  <c r="P702" i="4"/>
  <c r="N703" i="4"/>
  <c r="N704" i="4"/>
  <c r="P704" i="4"/>
  <c r="N705" i="4"/>
  <c r="P705" i="4"/>
  <c r="N706" i="4"/>
  <c r="P706" i="4"/>
  <c r="N707" i="4"/>
  <c r="N708" i="4"/>
  <c r="P708" i="4"/>
  <c r="N709" i="4"/>
  <c r="P709" i="4"/>
  <c r="N710" i="4"/>
  <c r="P710" i="4"/>
  <c r="N711" i="4"/>
  <c r="N712" i="4"/>
  <c r="N713" i="4"/>
  <c r="P713" i="4"/>
  <c r="N714" i="4"/>
  <c r="P714" i="4"/>
  <c r="N715" i="4"/>
  <c r="P715" i="4"/>
  <c r="N716" i="4"/>
  <c r="P716" i="4"/>
  <c r="N717" i="4"/>
  <c r="N718" i="4"/>
  <c r="P718" i="4"/>
  <c r="N719" i="4"/>
  <c r="N720" i="4"/>
  <c r="P720" i="4"/>
  <c r="N721" i="4"/>
  <c r="P721" i="4"/>
  <c r="N722" i="4"/>
  <c r="P722" i="4"/>
  <c r="N723" i="4"/>
  <c r="P723" i="4"/>
  <c r="N724" i="4"/>
  <c r="P724" i="4"/>
  <c r="N725" i="4"/>
  <c r="P725" i="4"/>
  <c r="N726" i="4"/>
  <c r="N727" i="4"/>
  <c r="N728" i="4"/>
  <c r="P728" i="4"/>
  <c r="N729" i="4"/>
  <c r="P729" i="4"/>
  <c r="N730" i="4"/>
  <c r="P730" i="4"/>
  <c r="N731" i="4"/>
  <c r="N732" i="4"/>
  <c r="P732" i="4"/>
  <c r="N733" i="4"/>
  <c r="N734" i="4"/>
  <c r="P734" i="4"/>
  <c r="N735" i="4"/>
  <c r="N736" i="4"/>
  <c r="N737" i="4"/>
  <c r="P737" i="4"/>
  <c r="N738" i="4"/>
  <c r="P738" i="4"/>
  <c r="N739" i="4"/>
  <c r="P739" i="4"/>
  <c r="N740" i="4"/>
  <c r="N741" i="4"/>
  <c r="N742" i="4"/>
  <c r="N743" i="4"/>
  <c r="N744" i="4"/>
  <c r="P744" i="4"/>
  <c r="N745" i="4"/>
  <c r="P745" i="4"/>
  <c r="N746" i="4"/>
  <c r="P746" i="4"/>
  <c r="N747" i="4"/>
  <c r="N748" i="4"/>
  <c r="P748" i="4"/>
  <c r="N749" i="4"/>
  <c r="N750" i="4"/>
  <c r="N751" i="4"/>
  <c r="N752" i="4"/>
  <c r="N753" i="4"/>
  <c r="P753" i="4"/>
  <c r="N754" i="4"/>
  <c r="P754" i="4"/>
  <c r="N755" i="4"/>
  <c r="P755" i="4"/>
  <c r="N756" i="4"/>
  <c r="P756" i="4"/>
  <c r="N757" i="4"/>
  <c r="P757" i="4"/>
  <c r="N758" i="4"/>
  <c r="P758" i="4"/>
  <c r="N759" i="4"/>
  <c r="N760" i="4"/>
  <c r="P760" i="4"/>
  <c r="N761" i="4"/>
  <c r="P761" i="4"/>
  <c r="N762" i="4"/>
  <c r="P762" i="4"/>
  <c r="N763" i="4"/>
  <c r="N764" i="4"/>
  <c r="P764" i="4"/>
  <c r="N765" i="4"/>
  <c r="N766" i="4"/>
  <c r="P766" i="4"/>
  <c r="N767" i="4"/>
  <c r="N768" i="4"/>
  <c r="N769" i="4"/>
  <c r="P769" i="4"/>
  <c r="N770" i="4"/>
  <c r="P770" i="4"/>
  <c r="N771" i="4"/>
  <c r="P771" i="4"/>
  <c r="N772" i="4"/>
  <c r="N773" i="4"/>
  <c r="P773" i="4"/>
  <c r="N774" i="4"/>
  <c r="P774" i="4"/>
  <c r="N775" i="4"/>
  <c r="N776" i="4"/>
  <c r="P776" i="4"/>
  <c r="N777" i="4"/>
  <c r="P777" i="4"/>
  <c r="N778" i="4"/>
  <c r="P778" i="4"/>
  <c r="N779" i="4"/>
  <c r="N780" i="4"/>
  <c r="P780" i="4"/>
  <c r="N781" i="4"/>
  <c r="N782" i="4"/>
  <c r="P782" i="4"/>
  <c r="N783" i="4"/>
  <c r="N784" i="4"/>
  <c r="P784" i="4"/>
  <c r="N785" i="4"/>
  <c r="P785" i="4"/>
  <c r="N786" i="4"/>
  <c r="P786" i="4"/>
  <c r="N787" i="4"/>
  <c r="N788" i="4"/>
  <c r="P788" i="4"/>
  <c r="N789" i="4"/>
  <c r="P789" i="4"/>
  <c r="N790" i="4"/>
  <c r="N791" i="4"/>
  <c r="N792" i="4"/>
  <c r="P792" i="4"/>
  <c r="N793" i="4"/>
  <c r="P793" i="4"/>
  <c r="N794" i="4"/>
  <c r="P794" i="4"/>
  <c r="N795" i="4"/>
  <c r="P795" i="4"/>
  <c r="N796" i="4"/>
  <c r="P796" i="4"/>
  <c r="N797" i="4"/>
  <c r="N798" i="4"/>
  <c r="P798" i="4"/>
  <c r="N799" i="4"/>
  <c r="N800" i="4"/>
  <c r="P800" i="4"/>
  <c r="N801" i="4"/>
  <c r="P801" i="4"/>
  <c r="N802" i="4"/>
  <c r="P802" i="4"/>
  <c r="N803" i="4"/>
  <c r="N804" i="4"/>
  <c r="P804" i="4"/>
  <c r="N805" i="4"/>
  <c r="N806" i="4"/>
  <c r="N807" i="4"/>
  <c r="N808" i="4"/>
  <c r="P808" i="4"/>
  <c r="N809" i="4"/>
  <c r="P809" i="4"/>
  <c r="N810" i="4"/>
  <c r="P810" i="4"/>
  <c r="N811" i="4"/>
  <c r="P811" i="4"/>
  <c r="N812" i="4"/>
  <c r="P812" i="4"/>
  <c r="N813" i="4"/>
  <c r="P813" i="4"/>
  <c r="N814" i="4"/>
  <c r="P814" i="4"/>
  <c r="N815" i="4"/>
  <c r="N816" i="4"/>
  <c r="P816" i="4"/>
  <c r="N817" i="4"/>
  <c r="P817" i="4"/>
  <c r="N818" i="4"/>
  <c r="P818" i="4"/>
  <c r="N819" i="4"/>
  <c r="N820" i="4"/>
  <c r="P820" i="4"/>
  <c r="N821" i="4"/>
  <c r="P821" i="4"/>
  <c r="N822" i="4"/>
  <c r="P822" i="4"/>
  <c r="N823" i="4"/>
  <c r="N824" i="4"/>
  <c r="P824" i="4"/>
  <c r="N825" i="4"/>
  <c r="P825" i="4"/>
  <c r="N826" i="4"/>
  <c r="P826" i="4"/>
  <c r="N827" i="4"/>
  <c r="N828" i="4"/>
  <c r="P828" i="4"/>
  <c r="N829" i="4"/>
  <c r="P829" i="4"/>
  <c r="N830" i="4"/>
  <c r="P830" i="4"/>
  <c r="N831" i="4"/>
  <c r="N832" i="4"/>
  <c r="N833" i="4"/>
  <c r="P833" i="4"/>
  <c r="N834" i="4"/>
  <c r="P834" i="4"/>
  <c r="N835" i="4"/>
  <c r="N836" i="4"/>
  <c r="P836" i="4"/>
  <c r="N837" i="4"/>
  <c r="P837" i="4"/>
  <c r="N838" i="4"/>
  <c r="N839" i="4"/>
  <c r="N840" i="4"/>
  <c r="P840" i="4"/>
  <c r="N841" i="4"/>
  <c r="P841" i="4"/>
  <c r="N842" i="4"/>
  <c r="P842" i="4"/>
  <c r="N843" i="4"/>
  <c r="N844" i="4"/>
  <c r="P844" i="4"/>
  <c r="N845" i="4"/>
  <c r="N846" i="4"/>
  <c r="N847" i="4"/>
  <c r="N848" i="4"/>
  <c r="N849" i="4"/>
  <c r="P849" i="4"/>
  <c r="N850" i="4"/>
  <c r="P850" i="4"/>
  <c r="N851" i="4"/>
  <c r="N852" i="4"/>
  <c r="P852" i="4"/>
  <c r="N853" i="4"/>
  <c r="N854" i="4"/>
  <c r="N855" i="4"/>
  <c r="N856" i="4"/>
  <c r="P856" i="4"/>
  <c r="N857" i="4"/>
  <c r="P857" i="4"/>
  <c r="N858" i="4"/>
  <c r="P858" i="4"/>
  <c r="N859" i="4"/>
  <c r="P859" i="4"/>
  <c r="N860" i="4"/>
  <c r="P860" i="4"/>
  <c r="N861" i="4"/>
  <c r="P861" i="4"/>
  <c r="N862" i="4"/>
  <c r="P862" i="4"/>
  <c r="N863" i="4"/>
  <c r="N864" i="4"/>
  <c r="P864" i="4"/>
  <c r="N865" i="4"/>
  <c r="P865" i="4"/>
  <c r="N866" i="4"/>
  <c r="P866" i="4"/>
  <c r="N867" i="4"/>
  <c r="N868" i="4"/>
  <c r="P868" i="4"/>
  <c r="N869" i="4"/>
  <c r="N870" i="4"/>
  <c r="P870" i="4"/>
  <c r="N871" i="4"/>
  <c r="N872" i="4"/>
  <c r="N873" i="4"/>
  <c r="P873" i="4"/>
  <c r="N874" i="4"/>
  <c r="P874" i="4"/>
  <c r="N875" i="4"/>
  <c r="N876" i="4"/>
  <c r="P876" i="4"/>
  <c r="N877" i="4"/>
  <c r="P877" i="4"/>
  <c r="N878" i="4"/>
  <c r="N879" i="4"/>
  <c r="N880" i="4"/>
  <c r="P880" i="4"/>
  <c r="N881" i="4"/>
  <c r="P881" i="4"/>
  <c r="N882" i="4"/>
  <c r="P882" i="4"/>
  <c r="N883" i="4"/>
  <c r="P883" i="4"/>
  <c r="N884" i="4"/>
  <c r="P884" i="4"/>
  <c r="N885" i="4"/>
  <c r="N886" i="4"/>
  <c r="N887" i="4"/>
  <c r="N888" i="4"/>
  <c r="P888" i="4"/>
  <c r="N889" i="4"/>
  <c r="P889" i="4"/>
  <c r="N890" i="4"/>
  <c r="P890" i="4"/>
  <c r="N891" i="4"/>
  <c r="N892" i="4"/>
  <c r="P892" i="4"/>
  <c r="N893" i="4"/>
  <c r="N894" i="4"/>
  <c r="N895" i="4"/>
  <c r="N896" i="4"/>
  <c r="P896" i="4"/>
  <c r="N897" i="4"/>
  <c r="P897" i="4"/>
  <c r="N898" i="4"/>
  <c r="P898" i="4"/>
  <c r="N899" i="4"/>
  <c r="N900" i="4"/>
  <c r="P900" i="4"/>
  <c r="N901" i="4"/>
  <c r="P901" i="4"/>
  <c r="N902" i="4"/>
  <c r="P902" i="4"/>
  <c r="N903" i="4"/>
  <c r="N904" i="4"/>
  <c r="P904" i="4"/>
  <c r="N905" i="4"/>
  <c r="P905" i="4"/>
  <c r="N906" i="4"/>
  <c r="P906" i="4"/>
  <c r="N907" i="4"/>
  <c r="N908" i="4"/>
  <c r="P908" i="4"/>
  <c r="N909" i="4"/>
  <c r="N910" i="4"/>
  <c r="P910" i="4"/>
  <c r="N911" i="4"/>
  <c r="N912" i="4"/>
  <c r="N913" i="4"/>
  <c r="P913" i="4"/>
  <c r="N914" i="4"/>
  <c r="P914" i="4"/>
  <c r="N915" i="4"/>
  <c r="N916" i="4"/>
  <c r="P916" i="4"/>
  <c r="N917" i="4"/>
  <c r="P917" i="4"/>
  <c r="N918" i="4"/>
  <c r="N919" i="4"/>
  <c r="N920" i="4"/>
  <c r="P920" i="4"/>
  <c r="N921" i="4"/>
  <c r="P921" i="4"/>
  <c r="N922" i="4"/>
  <c r="P922" i="4"/>
  <c r="N923" i="4"/>
  <c r="N924" i="4"/>
  <c r="P924" i="4"/>
  <c r="N925" i="4"/>
  <c r="N926" i="4"/>
  <c r="N927" i="4"/>
  <c r="N928" i="4"/>
  <c r="P928" i="4"/>
  <c r="N929" i="4"/>
  <c r="P929" i="4"/>
  <c r="N930" i="4"/>
  <c r="P930" i="4"/>
  <c r="N931" i="4"/>
  <c r="N932" i="4"/>
  <c r="P932" i="4"/>
  <c r="N933" i="4"/>
  <c r="P933" i="4"/>
  <c r="N934" i="4"/>
  <c r="N935" i="4"/>
  <c r="N936" i="4"/>
  <c r="N937" i="4"/>
  <c r="P937" i="4"/>
  <c r="N938" i="4"/>
  <c r="P938" i="4"/>
  <c r="N939" i="4"/>
  <c r="N940" i="4"/>
  <c r="P940" i="4"/>
  <c r="N941" i="4"/>
  <c r="N942" i="4"/>
  <c r="P942" i="4"/>
  <c r="N943" i="4"/>
  <c r="N944" i="4"/>
  <c r="P944" i="4"/>
  <c r="N945" i="4"/>
  <c r="P945" i="4"/>
  <c r="N946" i="4"/>
  <c r="P946" i="4"/>
  <c r="N947" i="4"/>
  <c r="P947" i="4"/>
  <c r="N948" i="4"/>
  <c r="P948" i="4"/>
  <c r="N949" i="4"/>
  <c r="N950" i="4"/>
  <c r="P950" i="4"/>
  <c r="N951" i="4"/>
  <c r="N952" i="4"/>
  <c r="P952" i="4"/>
  <c r="N953" i="4"/>
  <c r="P953" i="4"/>
  <c r="N954" i="4"/>
  <c r="P954" i="4"/>
  <c r="N955" i="4"/>
  <c r="N956" i="4"/>
  <c r="N957" i="4"/>
  <c r="N958" i="4"/>
  <c r="P958" i="4"/>
  <c r="N959" i="4"/>
  <c r="N960" i="4"/>
  <c r="P960" i="4"/>
  <c r="N961" i="4"/>
  <c r="P961" i="4"/>
  <c r="N962" i="4"/>
  <c r="P962" i="4"/>
  <c r="N963" i="4"/>
  <c r="N964" i="4"/>
  <c r="P964" i="4"/>
  <c r="N965" i="4"/>
  <c r="N966" i="4"/>
  <c r="P966" i="4"/>
  <c r="N967" i="4"/>
  <c r="N968" i="4"/>
  <c r="N969" i="4"/>
  <c r="P969" i="4"/>
  <c r="N970" i="4"/>
  <c r="P970" i="4"/>
  <c r="N971" i="4"/>
  <c r="N972" i="4"/>
  <c r="P972" i="4"/>
  <c r="N973" i="4"/>
  <c r="P973" i="4"/>
  <c r="N974" i="4"/>
  <c r="P974" i="4"/>
  <c r="N975" i="4"/>
  <c r="N976" i="4"/>
  <c r="P976" i="4"/>
  <c r="N977" i="4"/>
  <c r="P977" i="4"/>
  <c r="N978" i="4"/>
  <c r="P978" i="4"/>
  <c r="N979" i="4"/>
  <c r="N980" i="4"/>
  <c r="P980" i="4"/>
  <c r="N981" i="4"/>
  <c r="N982" i="4"/>
  <c r="P982" i="4"/>
  <c r="N983" i="4"/>
  <c r="N984" i="4"/>
  <c r="P984" i="4"/>
  <c r="N985" i="4"/>
  <c r="P985" i="4"/>
  <c r="N986" i="4"/>
  <c r="P986" i="4"/>
  <c r="N987" i="4"/>
  <c r="N988" i="4"/>
  <c r="P988" i="4"/>
  <c r="N989" i="4"/>
  <c r="N990" i="4"/>
  <c r="P990" i="4"/>
  <c r="N991" i="4"/>
  <c r="N992" i="4"/>
  <c r="P992" i="4"/>
  <c r="N993" i="4"/>
  <c r="P993" i="4"/>
  <c r="N994" i="4"/>
  <c r="P994" i="4"/>
  <c r="N995" i="4"/>
  <c r="P995" i="4"/>
  <c r="N996" i="4"/>
  <c r="P996" i="4"/>
  <c r="N997" i="4"/>
  <c r="P997" i="4"/>
  <c r="N998" i="4"/>
  <c r="P998" i="4"/>
  <c r="N999" i="4"/>
  <c r="N1000" i="4"/>
  <c r="P1000" i="4"/>
  <c r="N1001" i="4"/>
  <c r="P1001" i="4"/>
  <c r="N1002" i="4"/>
  <c r="P1002" i="4"/>
  <c r="N1003" i="4"/>
  <c r="N1004" i="4"/>
  <c r="P1004" i="4"/>
  <c r="N1005" i="4"/>
  <c r="N1006" i="4"/>
  <c r="P1006" i="4"/>
  <c r="N1007" i="4"/>
  <c r="N1008" i="4"/>
  <c r="P1008" i="4"/>
  <c r="N1009" i="4"/>
  <c r="P1009" i="4"/>
  <c r="N1010" i="4"/>
  <c r="P1010" i="4"/>
  <c r="N1011" i="4"/>
  <c r="N1012" i="4"/>
  <c r="P1012" i="4"/>
  <c r="N1013" i="4"/>
  <c r="N1014" i="4"/>
  <c r="N1015" i="4"/>
  <c r="N1016" i="4"/>
  <c r="P1016" i="4"/>
  <c r="N1017" i="4"/>
  <c r="P1017" i="4"/>
  <c r="N1018" i="4"/>
  <c r="P1018" i="4"/>
  <c r="N1019" i="4"/>
  <c r="N1020" i="4"/>
  <c r="P1020" i="4"/>
  <c r="N1021" i="4"/>
  <c r="P1021" i="4"/>
  <c r="N1022" i="4"/>
  <c r="N1023" i="4"/>
  <c r="N1024" i="4"/>
  <c r="P1024" i="4"/>
  <c r="N1025" i="4"/>
  <c r="P1025" i="4"/>
  <c r="N1026" i="4"/>
  <c r="P1026" i="4"/>
  <c r="N1027" i="4"/>
  <c r="N1028" i="4"/>
  <c r="P1028" i="4"/>
  <c r="N1029" i="4"/>
  <c r="N1030" i="4"/>
  <c r="N1031" i="4"/>
  <c r="N1032" i="4"/>
  <c r="P1032" i="4"/>
  <c r="N1033" i="4"/>
  <c r="P1033" i="4"/>
  <c r="N1034" i="4"/>
  <c r="P1034" i="4"/>
  <c r="N1035" i="4"/>
  <c r="N1036" i="4"/>
  <c r="P1036" i="4"/>
  <c r="N1037" i="4"/>
  <c r="N1038" i="4"/>
  <c r="N1039" i="4"/>
  <c r="N1040" i="4"/>
  <c r="P1040" i="4"/>
  <c r="N1041" i="4"/>
  <c r="P1041" i="4"/>
  <c r="N1042" i="4"/>
  <c r="P1042" i="4"/>
  <c r="N1043" i="4"/>
  <c r="N1044" i="4"/>
  <c r="P1044" i="4"/>
  <c r="N1045" i="4"/>
  <c r="P1045" i="4"/>
  <c r="N1046" i="4"/>
  <c r="N1047" i="4"/>
  <c r="N1048" i="4"/>
  <c r="P1048" i="4"/>
  <c r="N1049" i="4"/>
  <c r="P1049" i="4"/>
  <c r="N1050" i="4"/>
  <c r="P1050" i="4"/>
  <c r="N1051" i="4"/>
  <c r="N1052" i="4"/>
  <c r="P1052" i="4"/>
  <c r="N1053" i="4"/>
  <c r="N1054" i="4"/>
  <c r="N1055" i="4"/>
  <c r="N1056" i="4"/>
  <c r="P1056" i="4"/>
  <c r="N1057" i="4"/>
  <c r="P1057" i="4"/>
  <c r="N1058" i="4"/>
  <c r="P1058" i="4"/>
  <c r="N1059" i="4"/>
  <c r="N1060" i="4"/>
  <c r="P1060" i="4"/>
  <c r="N1061" i="4"/>
  <c r="N1062" i="4"/>
  <c r="N1063" i="4"/>
  <c r="N1064" i="4"/>
  <c r="P1064" i="4"/>
  <c r="N1065" i="4"/>
  <c r="P1065" i="4"/>
  <c r="N1066" i="4"/>
  <c r="P1066" i="4"/>
  <c r="N1067" i="4"/>
  <c r="N1068" i="4"/>
  <c r="P1068" i="4"/>
  <c r="N1069" i="4"/>
  <c r="P1069" i="4"/>
  <c r="N1070" i="4"/>
  <c r="N1071" i="4"/>
  <c r="N1072" i="4"/>
  <c r="P1072" i="4"/>
  <c r="N1073" i="4"/>
  <c r="P1073" i="4"/>
  <c r="N1074" i="4"/>
  <c r="P1074" i="4"/>
  <c r="N1075" i="4"/>
  <c r="N1076" i="4"/>
  <c r="N1077" i="4"/>
  <c r="N1078" i="4"/>
  <c r="N1079" i="4"/>
  <c r="N1080" i="4"/>
  <c r="P1080" i="4"/>
  <c r="N1081" i="4"/>
  <c r="P1081" i="4"/>
  <c r="N1082" i="4"/>
  <c r="P1082" i="4"/>
  <c r="N1083" i="4"/>
  <c r="N1084" i="4"/>
  <c r="P1084" i="4"/>
  <c r="N1085" i="4"/>
  <c r="N1086" i="4"/>
  <c r="N1087" i="4"/>
  <c r="N1088" i="4"/>
  <c r="N1089" i="4"/>
  <c r="P1089" i="4"/>
  <c r="N1090" i="4"/>
  <c r="P1090" i="4"/>
  <c r="N1091" i="4"/>
  <c r="N1092" i="4"/>
  <c r="P1092" i="4"/>
  <c r="N1093" i="4"/>
  <c r="P1093" i="4"/>
  <c r="N1094" i="4"/>
  <c r="N1095" i="4"/>
  <c r="N1096" i="4"/>
  <c r="P1096" i="4"/>
  <c r="N1097" i="4"/>
  <c r="P1097" i="4"/>
  <c r="N1098" i="4"/>
  <c r="P1098" i="4"/>
  <c r="N1099" i="4"/>
  <c r="N1100" i="4"/>
  <c r="P1100" i="4"/>
  <c r="N1101" i="4"/>
  <c r="N1102" i="4"/>
  <c r="N1103" i="4"/>
  <c r="N1104" i="4"/>
  <c r="P1104" i="4"/>
  <c r="N1105" i="4"/>
  <c r="P1105" i="4"/>
  <c r="N1106" i="4"/>
  <c r="P1106" i="4"/>
  <c r="N1107" i="4"/>
  <c r="P1107" i="4"/>
  <c r="N1108" i="4"/>
  <c r="N1109" i="4"/>
  <c r="P1109" i="4"/>
  <c r="N1110" i="4"/>
  <c r="N1111" i="4"/>
  <c r="N1112" i="4"/>
  <c r="P1112" i="4"/>
  <c r="N1113" i="4"/>
  <c r="P1113" i="4"/>
  <c r="N1114" i="4"/>
  <c r="P1114" i="4"/>
  <c r="N1115" i="4"/>
  <c r="N1116" i="4"/>
  <c r="P1116" i="4"/>
  <c r="N1117" i="4"/>
  <c r="P1117" i="4"/>
  <c r="N1118" i="4"/>
  <c r="N1119" i="4"/>
  <c r="N1120" i="4"/>
  <c r="N1121" i="4"/>
  <c r="P1121" i="4"/>
  <c r="N1122" i="4"/>
  <c r="P1122" i="4"/>
  <c r="N1123" i="4"/>
  <c r="N1124" i="4"/>
  <c r="N1125" i="4"/>
  <c r="N1126" i="4"/>
  <c r="N1127" i="4"/>
  <c r="N1128" i="4"/>
  <c r="P1128" i="4"/>
  <c r="N1129" i="4"/>
  <c r="P1129" i="4"/>
  <c r="N1130" i="4"/>
  <c r="P1130" i="4"/>
  <c r="N1131" i="4"/>
  <c r="N1132" i="4"/>
  <c r="N1133" i="4"/>
  <c r="P1133" i="4"/>
  <c r="N1134" i="4"/>
  <c r="N1135" i="4"/>
  <c r="N1136" i="4"/>
  <c r="P1136" i="4"/>
  <c r="N1137" i="4"/>
  <c r="P1137" i="4"/>
  <c r="N1138" i="4"/>
  <c r="P1138" i="4"/>
  <c r="N1139" i="4"/>
  <c r="N1140" i="4"/>
  <c r="N1141" i="4"/>
  <c r="N1142" i="4"/>
  <c r="N1143" i="4"/>
  <c r="N1144" i="4"/>
  <c r="P1144" i="4"/>
  <c r="N1145" i="4"/>
  <c r="P1145" i="4"/>
  <c r="N1146" i="4"/>
  <c r="P1146" i="4"/>
  <c r="N1147" i="4"/>
  <c r="N1148" i="4"/>
  <c r="P1148" i="4"/>
  <c r="N1149" i="4"/>
  <c r="N1150" i="4"/>
  <c r="N1151" i="4"/>
  <c r="N1152" i="4"/>
  <c r="N1153" i="4"/>
  <c r="P1153" i="4"/>
  <c r="N1154" i="4"/>
  <c r="P1154" i="4"/>
  <c r="N1155" i="4"/>
  <c r="N1156" i="4"/>
  <c r="N1157" i="4"/>
  <c r="P1157" i="4"/>
  <c r="N1158" i="4"/>
  <c r="N1159" i="4"/>
  <c r="N1160" i="4"/>
  <c r="P1160" i="4"/>
  <c r="N1161" i="4"/>
  <c r="P1161" i="4"/>
  <c r="N1162" i="4"/>
  <c r="P1162" i="4"/>
  <c r="N1163" i="4"/>
  <c r="N1164" i="4"/>
  <c r="N1165" i="4"/>
  <c r="N1166" i="4"/>
  <c r="N1167" i="4"/>
  <c r="N1168" i="4"/>
  <c r="P1168" i="4"/>
  <c r="N1169" i="4"/>
  <c r="P1169" i="4"/>
  <c r="N1170" i="4"/>
  <c r="P1170" i="4"/>
  <c r="N1171" i="4"/>
  <c r="P1171" i="4"/>
  <c r="N1172" i="4"/>
  <c r="N1173" i="4"/>
  <c r="P1173" i="4"/>
  <c r="N1174" i="4"/>
  <c r="N1175" i="4"/>
  <c r="N1176" i="4"/>
  <c r="N1177" i="4"/>
  <c r="P1177" i="4"/>
  <c r="N1178" i="4"/>
  <c r="P1178" i="4"/>
  <c r="N1179" i="4"/>
  <c r="N1180" i="4"/>
  <c r="N1181" i="4"/>
  <c r="P1181" i="4"/>
  <c r="N1182" i="4"/>
  <c r="N1183" i="4"/>
  <c r="N1184" i="4"/>
  <c r="N1185" i="4"/>
  <c r="P1185" i="4"/>
  <c r="N1186" i="4"/>
  <c r="P1186" i="4"/>
  <c r="N1187" i="4"/>
  <c r="N1188" i="4"/>
  <c r="N1189" i="4"/>
  <c r="N1190" i="4"/>
  <c r="N1191" i="4"/>
  <c r="N1192" i="4"/>
  <c r="N1193" i="4"/>
  <c r="P1193" i="4"/>
  <c r="N1194" i="4"/>
  <c r="P1194" i="4"/>
  <c r="N1195" i="4"/>
  <c r="N1196" i="4"/>
  <c r="N1197" i="4"/>
  <c r="P1197" i="4"/>
  <c r="N1198" i="4"/>
  <c r="N1199" i="4"/>
  <c r="N1200" i="4"/>
  <c r="P1200" i="4"/>
  <c r="N1201" i="4"/>
  <c r="P1201" i="4"/>
  <c r="N1202" i="4"/>
  <c r="P1202" i="4"/>
  <c r="N1203" i="4"/>
  <c r="N1204" i="4"/>
  <c r="N1205" i="4"/>
  <c r="N1206" i="4"/>
  <c r="N1207" i="4"/>
  <c r="N1208" i="4"/>
  <c r="P1208" i="4"/>
  <c r="N1209" i="4"/>
  <c r="P1209" i="4"/>
  <c r="N1210" i="4"/>
  <c r="P1210" i="4"/>
  <c r="N1211" i="4"/>
  <c r="N1212" i="4"/>
  <c r="N1213" i="4"/>
  <c r="P1213" i="4"/>
  <c r="N1214" i="4"/>
  <c r="N1215" i="4"/>
  <c r="N1216" i="4"/>
  <c r="N1217" i="4"/>
  <c r="P1217" i="4"/>
  <c r="N1218" i="4"/>
  <c r="P1218" i="4"/>
  <c r="N1219" i="4"/>
  <c r="N1220" i="4"/>
  <c r="N1221" i="4"/>
  <c r="P1221" i="4"/>
  <c r="N1222" i="4"/>
  <c r="N1223" i="4"/>
  <c r="N1224" i="4"/>
  <c r="N1225" i="4"/>
  <c r="P1225" i="4"/>
  <c r="N1226" i="4"/>
  <c r="P1226" i="4"/>
  <c r="N1227" i="4"/>
  <c r="N1228" i="4"/>
  <c r="N1229" i="4"/>
  <c r="P1229" i="4"/>
  <c r="N1230" i="4"/>
  <c r="N1231" i="4"/>
  <c r="N1232" i="4"/>
  <c r="P1232" i="4"/>
  <c r="N1233" i="4"/>
  <c r="P1233" i="4"/>
  <c r="N1234" i="4"/>
  <c r="P1234" i="4"/>
  <c r="N1235" i="4"/>
  <c r="N1236" i="4"/>
  <c r="N1237" i="4"/>
  <c r="P1237" i="4"/>
  <c r="N1238" i="4"/>
  <c r="N1239" i="4"/>
  <c r="N1240" i="4"/>
  <c r="P1240" i="4"/>
  <c r="N1241" i="4"/>
  <c r="P1241" i="4"/>
  <c r="N1242" i="4"/>
  <c r="P1242" i="4"/>
  <c r="N1243" i="4"/>
  <c r="N1244" i="4"/>
  <c r="N1245" i="4"/>
  <c r="P1245" i="4"/>
  <c r="N1246" i="4"/>
  <c r="N1247" i="4"/>
  <c r="N1248" i="4"/>
  <c r="N1249" i="4"/>
  <c r="P1249" i="4"/>
  <c r="N1250" i="4"/>
  <c r="P1250" i="4"/>
  <c r="N1251" i="4"/>
  <c r="N1252" i="4"/>
  <c r="N1253" i="4"/>
  <c r="N1254" i="4"/>
  <c r="N1255" i="4"/>
  <c r="N1256" i="4"/>
  <c r="N1257" i="4"/>
  <c r="P1257" i="4"/>
  <c r="N1258" i="4"/>
  <c r="P1258" i="4"/>
  <c r="N1259" i="4"/>
  <c r="N1260" i="4"/>
  <c r="N1261" i="4"/>
  <c r="P1261" i="4"/>
  <c r="N1262" i="4"/>
  <c r="N1263" i="4"/>
  <c r="N1264" i="4"/>
  <c r="P1264" i="4"/>
  <c r="N1265" i="4"/>
  <c r="P1265" i="4"/>
  <c r="N1266" i="4"/>
  <c r="P1266" i="4"/>
  <c r="N1267" i="4"/>
  <c r="N1268" i="4"/>
  <c r="N1269" i="4"/>
  <c r="P1269" i="4"/>
  <c r="N1270" i="4"/>
  <c r="N1271" i="4"/>
  <c r="N1272" i="4"/>
  <c r="N1273" i="4"/>
  <c r="P1273" i="4"/>
  <c r="N1274" i="4"/>
  <c r="P1274" i="4"/>
  <c r="N1275" i="4"/>
  <c r="N1276" i="4"/>
  <c r="N1277" i="4"/>
  <c r="P1277" i="4"/>
  <c r="N1278" i="4"/>
  <c r="N1279" i="4"/>
  <c r="N1280" i="4"/>
  <c r="P1280" i="4"/>
  <c r="N1281" i="4"/>
  <c r="P1281" i="4"/>
  <c r="N1282" i="4"/>
  <c r="P1282" i="4"/>
  <c r="N1283" i="4"/>
  <c r="N1284" i="4"/>
  <c r="N1285" i="4"/>
  <c r="N1286" i="4"/>
  <c r="N1287" i="4"/>
  <c r="N1288" i="4"/>
  <c r="N1289" i="4"/>
  <c r="P1289" i="4"/>
  <c r="N1290" i="4"/>
  <c r="P1290" i="4"/>
  <c r="N1291" i="4"/>
  <c r="N1292" i="4"/>
  <c r="N1293" i="4"/>
  <c r="P1293" i="4"/>
  <c r="N1294" i="4"/>
  <c r="N1295" i="4"/>
  <c r="N1296" i="4"/>
  <c r="N1297" i="4"/>
  <c r="P1297" i="4"/>
  <c r="N1298" i="4"/>
  <c r="P1298" i="4"/>
  <c r="N1299" i="4"/>
  <c r="N1300" i="4"/>
  <c r="N1301" i="4"/>
  <c r="N1302" i="4"/>
  <c r="N1303" i="4"/>
  <c r="N1304" i="4"/>
  <c r="P1304" i="4"/>
  <c r="N1305" i="4"/>
  <c r="P1305" i="4"/>
  <c r="N1306" i="4"/>
  <c r="P1306" i="4"/>
  <c r="N1307" i="4"/>
  <c r="N1308" i="4"/>
  <c r="N1309" i="4"/>
  <c r="N1310" i="4"/>
  <c r="N1311" i="4"/>
  <c r="N1312" i="4"/>
  <c r="N1313" i="4"/>
  <c r="P1313" i="4"/>
  <c r="N1314" i="4"/>
  <c r="P1314" i="4"/>
  <c r="N1315" i="4"/>
  <c r="N1316" i="4"/>
  <c r="N1317" i="4"/>
  <c r="P1317" i="4"/>
  <c r="N1318" i="4"/>
  <c r="N1319" i="4"/>
  <c r="N1320" i="4"/>
  <c r="P1320" i="4"/>
  <c r="N1321" i="4"/>
  <c r="N1322" i="4"/>
  <c r="P1322" i="4"/>
  <c r="N1323" i="4"/>
  <c r="N1324" i="4"/>
  <c r="N1325" i="4"/>
  <c r="N1326" i="4"/>
  <c r="N1327" i="4"/>
  <c r="N1328" i="4"/>
  <c r="P1328" i="4"/>
  <c r="N1329" i="4"/>
  <c r="N1330" i="4"/>
  <c r="P1330" i="4"/>
  <c r="N1331" i="4"/>
  <c r="N1332" i="4"/>
  <c r="N1333" i="4"/>
  <c r="P1333" i="4"/>
  <c r="N1334" i="4"/>
  <c r="N1335" i="4"/>
  <c r="N1336" i="4"/>
  <c r="N1337" i="4"/>
  <c r="N1338" i="4"/>
  <c r="P1338" i="4"/>
  <c r="N1339" i="4"/>
  <c r="N1340" i="4"/>
  <c r="N1341" i="4"/>
  <c r="N1342" i="4"/>
  <c r="N1343" i="4"/>
  <c r="N1345" i="4"/>
  <c r="N1346" i="4"/>
  <c r="P1346" i="4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Q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Q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Q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Q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Q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Q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Q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Q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Q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Q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Q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Q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Q309" i="5"/>
  <c r="O310" i="5"/>
  <c r="O311" i="5"/>
  <c r="O312" i="5"/>
  <c r="O313" i="5"/>
  <c r="O314" i="5"/>
  <c r="O315" i="5"/>
  <c r="O316" i="5"/>
  <c r="O317" i="5"/>
  <c r="O318" i="5"/>
  <c r="O319" i="5"/>
  <c r="O320" i="5"/>
  <c r="O321" i="5"/>
  <c r="O322" i="5"/>
  <c r="O323" i="5"/>
  <c r="O324" i="5"/>
  <c r="O325" i="5"/>
  <c r="O326" i="5"/>
  <c r="O327" i="5"/>
  <c r="O328" i="5"/>
  <c r="O329" i="5"/>
  <c r="Q329" i="5"/>
  <c r="O330" i="5"/>
  <c r="O331" i="5"/>
  <c r="O332" i="5"/>
  <c r="O333" i="5"/>
  <c r="O334" i="5"/>
  <c r="O335" i="5"/>
  <c r="O336" i="5"/>
  <c r="O337" i="5"/>
  <c r="O338" i="5"/>
  <c r="O339" i="5"/>
  <c r="O340" i="5"/>
  <c r="O341" i="5"/>
  <c r="O342" i="5"/>
  <c r="O343" i="5"/>
  <c r="O344" i="5"/>
  <c r="O345" i="5"/>
  <c r="O346" i="5"/>
  <c r="O347" i="5"/>
  <c r="O348" i="5"/>
  <c r="O349" i="5"/>
  <c r="Q349" i="5"/>
  <c r="O350" i="5"/>
  <c r="O351" i="5"/>
  <c r="O352" i="5"/>
  <c r="O353" i="5"/>
  <c r="O354" i="5"/>
  <c r="O355" i="5"/>
  <c r="O356" i="5"/>
  <c r="O357" i="5"/>
  <c r="O358" i="5"/>
  <c r="O359" i="5"/>
  <c r="O360" i="5"/>
  <c r="O361" i="5"/>
  <c r="O362" i="5"/>
  <c r="O363" i="5"/>
  <c r="O364" i="5"/>
  <c r="O365" i="5"/>
  <c r="O366" i="5"/>
  <c r="O367" i="5"/>
  <c r="Q367" i="5"/>
  <c r="O368" i="5"/>
  <c r="O369" i="5"/>
  <c r="O370" i="5"/>
  <c r="O371" i="5"/>
  <c r="O372" i="5"/>
  <c r="O373" i="5"/>
  <c r="O374" i="5"/>
  <c r="O375" i="5"/>
  <c r="O376" i="5"/>
  <c r="O377" i="5"/>
  <c r="O378" i="5"/>
  <c r="O379" i="5"/>
  <c r="O380" i="5"/>
  <c r="O381" i="5"/>
  <c r="O382" i="5"/>
  <c r="O383" i="5"/>
  <c r="O384" i="5"/>
  <c r="O385" i="5"/>
  <c r="Q385" i="5"/>
  <c r="O386" i="5"/>
  <c r="O387" i="5"/>
  <c r="O388" i="5"/>
  <c r="O389" i="5"/>
  <c r="O390" i="5"/>
  <c r="O391" i="5"/>
  <c r="O392" i="5"/>
  <c r="O393" i="5"/>
  <c r="O394" i="5"/>
  <c r="O395" i="5"/>
  <c r="O396" i="5"/>
  <c r="O397" i="5"/>
  <c r="O398" i="5"/>
  <c r="O399" i="5"/>
  <c r="O400" i="5"/>
  <c r="O401" i="5"/>
  <c r="O402" i="5"/>
  <c r="O403" i="5"/>
  <c r="O404" i="5"/>
  <c r="Q404" i="5"/>
  <c r="O405" i="5"/>
  <c r="O406" i="5"/>
  <c r="O407" i="5"/>
  <c r="O408" i="5"/>
  <c r="O409" i="5"/>
  <c r="O410" i="5"/>
  <c r="O411" i="5"/>
  <c r="O412" i="5"/>
  <c r="O413" i="5"/>
  <c r="O414" i="5"/>
  <c r="O415" i="5"/>
  <c r="O416" i="5"/>
  <c r="O417" i="5"/>
  <c r="O418" i="5"/>
  <c r="O419" i="5"/>
  <c r="O420" i="5"/>
  <c r="O421" i="5"/>
  <c r="O422" i="5"/>
  <c r="Q422" i="5"/>
  <c r="O423" i="5"/>
  <c r="O424" i="5"/>
  <c r="O425" i="5"/>
  <c r="O426" i="5"/>
  <c r="O427" i="5"/>
  <c r="O428" i="5"/>
  <c r="O429" i="5"/>
  <c r="O430" i="5"/>
  <c r="O431" i="5"/>
  <c r="O432" i="5"/>
  <c r="O433" i="5"/>
  <c r="O434" i="5"/>
  <c r="O435" i="5"/>
  <c r="O436" i="5"/>
  <c r="O437" i="5"/>
  <c r="O438" i="5"/>
  <c r="O439" i="5"/>
  <c r="O440" i="5"/>
  <c r="Q440" i="5"/>
  <c r="O441" i="5"/>
  <c r="O442" i="5"/>
  <c r="O443" i="5"/>
  <c r="O444" i="5"/>
  <c r="O445" i="5"/>
  <c r="O446" i="5"/>
  <c r="O447" i="5"/>
  <c r="O448" i="5"/>
  <c r="O449" i="5"/>
  <c r="O450" i="5"/>
  <c r="O451" i="5"/>
  <c r="O452" i="5"/>
  <c r="O453" i="5"/>
  <c r="O454" i="5"/>
  <c r="O455" i="5"/>
  <c r="O456" i="5"/>
  <c r="O457" i="5"/>
  <c r="O458" i="5"/>
  <c r="O459" i="5"/>
  <c r="Q459" i="5"/>
  <c r="O460" i="5"/>
  <c r="O461" i="5"/>
  <c r="O462" i="5"/>
  <c r="O463" i="5"/>
  <c r="O464" i="5"/>
  <c r="O465" i="5"/>
  <c r="O466" i="5"/>
  <c r="O467" i="5"/>
  <c r="O468" i="5"/>
  <c r="O469" i="5"/>
  <c r="O470" i="5"/>
  <c r="O471" i="5"/>
  <c r="O472" i="5"/>
  <c r="O473" i="5"/>
  <c r="O474" i="5"/>
  <c r="O475" i="5"/>
  <c r="O476" i="5"/>
  <c r="O477" i="5"/>
  <c r="Q477" i="5"/>
  <c r="O478" i="5"/>
  <c r="O479" i="5"/>
  <c r="O480" i="5"/>
  <c r="O481" i="5"/>
  <c r="O482" i="5"/>
  <c r="O483" i="5"/>
  <c r="O484" i="5"/>
  <c r="O485" i="5"/>
  <c r="O486" i="5"/>
  <c r="O487" i="5"/>
  <c r="O488" i="5"/>
  <c r="O489" i="5"/>
  <c r="O490" i="5"/>
  <c r="O491" i="5"/>
  <c r="O492" i="5"/>
  <c r="O493" i="5"/>
  <c r="O494" i="5"/>
  <c r="O495" i="5"/>
  <c r="O496" i="5"/>
  <c r="O497" i="5"/>
  <c r="O498" i="5"/>
  <c r="O499" i="5"/>
  <c r="O500" i="5"/>
  <c r="O501" i="5"/>
  <c r="O502" i="5"/>
  <c r="O503" i="5"/>
  <c r="O504" i="5"/>
  <c r="O505" i="5"/>
  <c r="O506" i="5"/>
  <c r="O507" i="5"/>
  <c r="O508" i="5"/>
  <c r="O509" i="5"/>
  <c r="O510" i="5"/>
  <c r="O511" i="5"/>
  <c r="O512" i="5"/>
  <c r="O513" i="5"/>
  <c r="Q513" i="5"/>
  <c r="O514" i="5"/>
  <c r="O515" i="5"/>
  <c r="O516" i="5"/>
  <c r="O517" i="5"/>
  <c r="O518" i="5"/>
  <c r="O519" i="5"/>
  <c r="O520" i="5"/>
  <c r="O521" i="5"/>
  <c r="O522" i="5"/>
  <c r="O523" i="5"/>
  <c r="O524" i="5"/>
  <c r="O525" i="5"/>
  <c r="O526" i="5"/>
  <c r="O527" i="5"/>
  <c r="O528" i="5"/>
  <c r="O529" i="5"/>
  <c r="O530" i="5"/>
  <c r="O531" i="5"/>
  <c r="O532" i="5"/>
  <c r="Q532" i="5"/>
  <c r="O533" i="5"/>
  <c r="O534" i="5"/>
  <c r="O535" i="5"/>
  <c r="O536" i="5"/>
  <c r="O537" i="5"/>
  <c r="O538" i="5"/>
  <c r="O539" i="5"/>
  <c r="O540" i="5"/>
  <c r="O541" i="5"/>
  <c r="O542" i="5"/>
  <c r="O543" i="5"/>
  <c r="O544" i="5"/>
  <c r="O545" i="5"/>
  <c r="O546" i="5"/>
  <c r="O547" i="5"/>
  <c r="O548" i="5"/>
  <c r="O549" i="5"/>
  <c r="O550" i="5"/>
  <c r="Q550" i="5"/>
  <c r="O551" i="5"/>
  <c r="O552" i="5"/>
  <c r="O553" i="5"/>
  <c r="O554" i="5"/>
  <c r="O555" i="5"/>
  <c r="O556" i="5"/>
  <c r="O557" i="5"/>
  <c r="O558" i="5"/>
  <c r="O559" i="5"/>
  <c r="O560" i="5"/>
  <c r="Q560" i="5"/>
  <c r="O561" i="5"/>
  <c r="O562" i="5"/>
  <c r="O563" i="5"/>
  <c r="O564" i="5"/>
  <c r="O565" i="5"/>
  <c r="O566" i="5"/>
  <c r="Q566" i="5"/>
  <c r="O567" i="5"/>
  <c r="O568" i="5"/>
  <c r="Q568" i="5"/>
  <c r="O569" i="5"/>
  <c r="O570" i="5"/>
  <c r="O571" i="5"/>
  <c r="O572" i="5"/>
  <c r="O573" i="5"/>
  <c r="O574" i="5"/>
  <c r="O575" i="5"/>
  <c r="O576" i="5"/>
  <c r="O577" i="5"/>
  <c r="O578" i="5"/>
  <c r="O579" i="5"/>
  <c r="Q579" i="5"/>
  <c r="O580" i="5"/>
  <c r="O581" i="5"/>
  <c r="O582" i="5"/>
  <c r="O583" i="5"/>
  <c r="O584" i="5"/>
  <c r="Q584" i="5"/>
  <c r="O585" i="5"/>
  <c r="Q585" i="5"/>
  <c r="O586" i="5"/>
  <c r="O587" i="5"/>
  <c r="Q587" i="5"/>
  <c r="O588" i="5"/>
  <c r="O589" i="5"/>
  <c r="O590" i="5"/>
  <c r="O591" i="5"/>
  <c r="O592" i="5"/>
  <c r="R592" i="5"/>
  <c r="O593" i="5"/>
  <c r="O594" i="5"/>
  <c r="O595" i="5"/>
  <c r="O596" i="5"/>
  <c r="O597" i="5"/>
  <c r="Q597" i="5"/>
  <c r="O598" i="5"/>
  <c r="O599" i="5"/>
  <c r="O600" i="5"/>
  <c r="O601" i="5"/>
  <c r="O602" i="5"/>
  <c r="O603" i="5"/>
  <c r="Q603" i="5"/>
  <c r="O604" i="5"/>
  <c r="Q604" i="5"/>
  <c r="O605" i="5"/>
  <c r="Q605" i="5"/>
  <c r="O606" i="5"/>
  <c r="O607" i="5"/>
  <c r="O608" i="5"/>
  <c r="R608" i="5"/>
  <c r="O609" i="5"/>
  <c r="O610" i="5"/>
  <c r="O611" i="5"/>
  <c r="O612" i="5"/>
  <c r="O613" i="5"/>
  <c r="O614" i="5"/>
  <c r="O615" i="5"/>
  <c r="O616" i="5"/>
  <c r="O617" i="5"/>
  <c r="O618" i="5"/>
  <c r="O619" i="5"/>
  <c r="O620" i="5"/>
  <c r="Q620" i="5"/>
  <c r="O621" i="5"/>
  <c r="Q621" i="5"/>
  <c r="O622" i="5"/>
  <c r="Q622" i="5"/>
  <c r="O623" i="5"/>
  <c r="O624" i="5"/>
  <c r="R624" i="5"/>
  <c r="O625" i="5"/>
  <c r="O626" i="5"/>
  <c r="O627" i="5"/>
  <c r="O628" i="5"/>
  <c r="O629" i="5"/>
  <c r="O630" i="5"/>
  <c r="O631" i="5"/>
  <c r="O632" i="5"/>
  <c r="Q632" i="5"/>
  <c r="O633" i="5"/>
  <c r="Q633" i="5"/>
  <c r="O634" i="5"/>
  <c r="O635" i="5"/>
  <c r="O636" i="5"/>
  <c r="O637" i="5"/>
  <c r="O638" i="5"/>
  <c r="Q638" i="5"/>
  <c r="O639" i="5"/>
  <c r="O640" i="5"/>
  <c r="O641" i="5"/>
  <c r="O642" i="5"/>
  <c r="O643" i="5"/>
  <c r="R643" i="5"/>
  <c r="O644" i="5"/>
  <c r="O645" i="5"/>
  <c r="O646" i="5"/>
  <c r="O647" i="5"/>
  <c r="O648" i="5"/>
  <c r="Q648" i="5"/>
  <c r="O649" i="5"/>
  <c r="Q649" i="5"/>
  <c r="O650" i="5"/>
  <c r="O651" i="5"/>
  <c r="Q651" i="5"/>
  <c r="O652" i="5"/>
  <c r="O653" i="5"/>
  <c r="O654" i="5"/>
  <c r="O655" i="5"/>
  <c r="O656" i="5"/>
  <c r="O657" i="5"/>
  <c r="O658" i="5"/>
  <c r="O659" i="5"/>
  <c r="R659" i="5"/>
  <c r="O660" i="5"/>
  <c r="Q660" i="5"/>
  <c r="O661" i="5"/>
  <c r="Q661" i="5"/>
  <c r="O662" i="5"/>
  <c r="O663" i="5"/>
  <c r="O664" i="5"/>
  <c r="O665" i="5"/>
  <c r="Q665" i="5"/>
  <c r="O666" i="5"/>
  <c r="O667" i="5"/>
  <c r="R667" i="5"/>
  <c r="O668" i="5"/>
  <c r="O669" i="5"/>
  <c r="O670" i="5"/>
  <c r="O671" i="5"/>
  <c r="O672" i="5"/>
  <c r="O673" i="5"/>
  <c r="O674" i="5"/>
  <c r="O675" i="5"/>
  <c r="O676" i="5"/>
  <c r="Q676" i="5"/>
  <c r="O677" i="5"/>
  <c r="Q677" i="5"/>
  <c r="O678" i="5"/>
  <c r="Q678" i="5"/>
  <c r="O679" i="5"/>
  <c r="O680" i="5"/>
  <c r="R680" i="5"/>
  <c r="O681" i="5"/>
  <c r="O682" i="5"/>
  <c r="O683" i="5"/>
  <c r="R683" i="5"/>
  <c r="O684" i="5"/>
  <c r="O685" i="5"/>
  <c r="O686" i="5"/>
  <c r="O687" i="5"/>
  <c r="O688" i="5"/>
  <c r="O689" i="5"/>
  <c r="O690" i="5"/>
  <c r="O691" i="5"/>
  <c r="Q691" i="5"/>
  <c r="O692" i="5"/>
  <c r="Q692" i="5"/>
  <c r="O693" i="5"/>
  <c r="Q693" i="5"/>
  <c r="O694" i="5"/>
  <c r="O695" i="5"/>
  <c r="O696" i="5"/>
  <c r="R696" i="5"/>
  <c r="O697" i="5"/>
  <c r="O698" i="5"/>
  <c r="O699" i="5"/>
  <c r="R699" i="5"/>
  <c r="O700" i="5"/>
  <c r="O701" i="5"/>
  <c r="Q701" i="5"/>
  <c r="O702" i="5"/>
  <c r="Q702" i="5"/>
  <c r="O703" i="5"/>
  <c r="O704" i="5"/>
  <c r="O705" i="5"/>
  <c r="O706" i="5"/>
  <c r="O707" i="5"/>
  <c r="Q707" i="5"/>
  <c r="O708" i="5"/>
  <c r="O709" i="5"/>
  <c r="O710" i="5"/>
  <c r="O711" i="5"/>
  <c r="O712" i="5"/>
  <c r="R712" i="5"/>
  <c r="O713" i="5"/>
  <c r="O714" i="5"/>
  <c r="O715" i="5"/>
  <c r="R715" i="5"/>
  <c r="O716" i="5"/>
  <c r="Q716" i="5"/>
  <c r="O717" i="5"/>
  <c r="Q717" i="5"/>
  <c r="O718" i="5"/>
  <c r="Q718" i="5"/>
  <c r="O719" i="5"/>
  <c r="O720" i="5"/>
  <c r="O721" i="5"/>
  <c r="O722" i="5"/>
  <c r="O723" i="5"/>
  <c r="O724" i="5"/>
  <c r="O725" i="5"/>
  <c r="O726" i="5"/>
  <c r="Q726" i="5"/>
  <c r="O727" i="5"/>
  <c r="O728" i="5"/>
  <c r="O729" i="5"/>
  <c r="O730" i="5"/>
  <c r="O731" i="5"/>
  <c r="R731" i="5"/>
  <c r="O732" i="5"/>
  <c r="Q732" i="5"/>
  <c r="O733" i="5"/>
  <c r="O734" i="5"/>
  <c r="O735" i="5"/>
  <c r="O736" i="5"/>
  <c r="O737" i="5"/>
  <c r="O738" i="5"/>
  <c r="O739" i="5"/>
  <c r="O740" i="5"/>
  <c r="Q740" i="5"/>
  <c r="O741" i="5"/>
  <c r="Q741" i="5"/>
  <c r="O742" i="5"/>
  <c r="Q742" i="5"/>
  <c r="O743" i="5"/>
  <c r="O744" i="5"/>
  <c r="R744" i="5"/>
  <c r="O745" i="5"/>
  <c r="O746" i="5"/>
  <c r="O747" i="5"/>
  <c r="R747" i="5"/>
  <c r="O748" i="5"/>
  <c r="O749" i="5"/>
  <c r="O750" i="5"/>
  <c r="O751" i="5"/>
  <c r="O752" i="5"/>
  <c r="O753" i="5"/>
  <c r="O754" i="5"/>
  <c r="O755" i="5"/>
  <c r="Q755" i="5"/>
  <c r="O756" i="5"/>
  <c r="Q756" i="5"/>
  <c r="O757" i="5"/>
  <c r="Q757" i="5"/>
  <c r="O758" i="5"/>
  <c r="O759" i="5"/>
  <c r="O760" i="5"/>
  <c r="R760" i="5"/>
  <c r="O761" i="5"/>
  <c r="O762" i="5"/>
  <c r="O763" i="5"/>
  <c r="R763" i="5"/>
  <c r="O764" i="5"/>
  <c r="O765" i="5"/>
  <c r="Q765" i="5"/>
  <c r="O766" i="5"/>
  <c r="Q766" i="5"/>
  <c r="O767" i="5"/>
  <c r="O768" i="5"/>
  <c r="O769" i="5"/>
  <c r="O770" i="5"/>
  <c r="O771" i="5"/>
  <c r="Q771" i="5"/>
  <c r="O772" i="5"/>
  <c r="O773" i="5"/>
  <c r="O774" i="5"/>
  <c r="O775" i="5"/>
  <c r="O776" i="5"/>
  <c r="R776" i="5"/>
  <c r="O777" i="5"/>
  <c r="O778" i="5"/>
  <c r="O779" i="5"/>
  <c r="R779" i="5"/>
  <c r="O780" i="5"/>
  <c r="Q780" i="5"/>
  <c r="O781" i="5"/>
  <c r="Q781" i="5"/>
  <c r="O782" i="5"/>
  <c r="Q782" i="5"/>
  <c r="O783" i="5"/>
  <c r="O784" i="5"/>
  <c r="O785" i="5"/>
  <c r="O786" i="5"/>
  <c r="O787" i="5"/>
  <c r="O788" i="5"/>
  <c r="O789" i="5"/>
  <c r="O790" i="5"/>
  <c r="O791" i="5"/>
  <c r="O792" i="5"/>
  <c r="O793" i="5"/>
  <c r="O794" i="5"/>
  <c r="O795" i="5"/>
  <c r="R795" i="5"/>
  <c r="O796" i="5"/>
  <c r="Q796" i="5"/>
  <c r="O797" i="5"/>
  <c r="O798" i="5"/>
  <c r="O799" i="5"/>
  <c r="O800" i="5"/>
  <c r="O801" i="5"/>
  <c r="O802" i="5"/>
  <c r="O803" i="5"/>
  <c r="O804" i="5"/>
  <c r="Q804" i="5"/>
  <c r="O805" i="5"/>
  <c r="Q805" i="5"/>
  <c r="O806" i="5"/>
  <c r="O807" i="5"/>
  <c r="O808" i="5"/>
  <c r="R808" i="5"/>
  <c r="O809" i="5"/>
  <c r="O810" i="5"/>
  <c r="O811" i="5"/>
  <c r="R811" i="5"/>
  <c r="O812" i="5"/>
  <c r="O813" i="5"/>
  <c r="O814" i="5"/>
  <c r="O815" i="5"/>
  <c r="O816" i="5"/>
  <c r="R816" i="5"/>
  <c r="O817" i="5"/>
  <c r="O818" i="5"/>
  <c r="O819" i="5"/>
  <c r="Q819" i="5"/>
  <c r="O820" i="5"/>
  <c r="Q820" i="5"/>
  <c r="O821" i="5"/>
  <c r="Q821" i="5"/>
  <c r="O822" i="5"/>
  <c r="O823" i="5"/>
  <c r="O824" i="5"/>
  <c r="O825" i="5"/>
  <c r="O826" i="5"/>
  <c r="O827" i="5"/>
  <c r="R827" i="5"/>
  <c r="O828" i="5"/>
  <c r="Q828" i="5"/>
  <c r="O829" i="5"/>
  <c r="Q829" i="5"/>
  <c r="O830" i="5"/>
  <c r="O831" i="5"/>
  <c r="O832" i="5"/>
  <c r="R832" i="5"/>
  <c r="O833" i="5"/>
  <c r="O834" i="5"/>
  <c r="O835" i="5"/>
  <c r="R835" i="5"/>
  <c r="O836" i="5"/>
  <c r="Q836" i="5"/>
  <c r="O837" i="5"/>
  <c r="Q837" i="5"/>
  <c r="O838" i="5"/>
  <c r="O839" i="5"/>
  <c r="O840" i="5"/>
  <c r="O841" i="5"/>
  <c r="O842" i="5"/>
  <c r="O843" i="5"/>
  <c r="O844" i="5"/>
  <c r="O845" i="5"/>
  <c r="Q845" i="5"/>
  <c r="O846" i="5"/>
  <c r="O847" i="5"/>
  <c r="O848" i="5"/>
  <c r="R848" i="5"/>
  <c r="O849" i="5"/>
  <c r="O850" i="5"/>
  <c r="O851" i="5"/>
  <c r="R851" i="5"/>
  <c r="O852" i="5"/>
  <c r="O853" i="5"/>
  <c r="Q853" i="5"/>
  <c r="O854" i="5"/>
  <c r="O855" i="5"/>
  <c r="O856" i="5"/>
  <c r="Q856" i="5"/>
  <c r="O857" i="5"/>
  <c r="O858" i="5"/>
  <c r="O859" i="5"/>
  <c r="R859" i="5"/>
  <c r="O860" i="5"/>
  <c r="O861" i="5"/>
  <c r="Q861" i="5"/>
  <c r="O862" i="5"/>
  <c r="O863" i="5"/>
  <c r="O864" i="5"/>
  <c r="Q864" i="5"/>
  <c r="O865" i="5"/>
  <c r="O866" i="5"/>
  <c r="O867" i="5"/>
  <c r="O868" i="5"/>
  <c r="O869" i="5"/>
  <c r="R869" i="5"/>
  <c r="O870" i="5"/>
  <c r="O871" i="5"/>
  <c r="O872" i="5"/>
  <c r="Q872" i="5"/>
  <c r="O873" i="5"/>
  <c r="O874" i="5"/>
  <c r="O875" i="5"/>
  <c r="R875" i="5"/>
  <c r="O876" i="5"/>
  <c r="O877" i="5"/>
  <c r="Q877" i="5"/>
  <c r="O878" i="5"/>
  <c r="O879" i="5"/>
  <c r="O880" i="5"/>
  <c r="R880" i="5"/>
  <c r="O881" i="5"/>
  <c r="O882" i="5"/>
  <c r="O883" i="5"/>
  <c r="O884" i="5"/>
  <c r="O885" i="5"/>
  <c r="Q885" i="5"/>
  <c r="O886" i="5"/>
  <c r="O887" i="5"/>
  <c r="O888" i="5"/>
  <c r="Q888" i="5"/>
  <c r="O889" i="5"/>
  <c r="O890" i="5"/>
  <c r="O891" i="5"/>
  <c r="R891" i="5"/>
  <c r="O892" i="5"/>
  <c r="O893" i="5"/>
  <c r="Q893" i="5"/>
  <c r="O894" i="5"/>
  <c r="O895" i="5"/>
  <c r="O896" i="5"/>
  <c r="Q896" i="5"/>
  <c r="O897" i="5"/>
  <c r="O898" i="5"/>
  <c r="O899" i="5"/>
  <c r="R899" i="5"/>
  <c r="O900" i="5"/>
  <c r="O901" i="5"/>
  <c r="Q901" i="5"/>
  <c r="O902" i="5"/>
  <c r="O903" i="5"/>
  <c r="O904" i="5"/>
  <c r="Q904" i="5"/>
  <c r="O905" i="5"/>
  <c r="O906" i="5"/>
  <c r="O907" i="5"/>
  <c r="O908" i="5"/>
  <c r="O909" i="5"/>
  <c r="Q909" i="5"/>
  <c r="O910" i="5"/>
  <c r="O911" i="5"/>
  <c r="O912" i="5"/>
  <c r="R912" i="5"/>
  <c r="O913" i="5"/>
  <c r="O914" i="5"/>
  <c r="O915" i="5"/>
  <c r="R915" i="5"/>
  <c r="O916" i="5"/>
  <c r="O917" i="5"/>
  <c r="Q917" i="5"/>
  <c r="O918" i="5"/>
  <c r="O919" i="5"/>
  <c r="O920" i="5"/>
  <c r="Q920" i="5"/>
  <c r="O921" i="5"/>
  <c r="O922" i="5"/>
  <c r="O923" i="5"/>
  <c r="R923" i="5"/>
  <c r="O924" i="5"/>
  <c r="O925" i="5"/>
  <c r="O926" i="5"/>
  <c r="O927" i="5"/>
  <c r="O928" i="5"/>
  <c r="Q928" i="5"/>
  <c r="O929" i="5"/>
  <c r="O930" i="5"/>
  <c r="O931" i="5"/>
  <c r="O932" i="5"/>
  <c r="O933" i="5"/>
  <c r="R933" i="5"/>
  <c r="O934" i="5"/>
  <c r="O935" i="5"/>
  <c r="O936" i="5"/>
  <c r="Q936" i="5"/>
  <c r="O937" i="5"/>
  <c r="O938" i="5"/>
  <c r="O939" i="5"/>
  <c r="R939" i="5"/>
  <c r="O940" i="5"/>
  <c r="O941" i="5"/>
  <c r="O942" i="5"/>
  <c r="O943" i="5"/>
  <c r="O944" i="5"/>
  <c r="Q944" i="5"/>
  <c r="O945" i="5"/>
  <c r="O946" i="5"/>
  <c r="O947" i="5"/>
  <c r="O948" i="5"/>
  <c r="O949" i="5"/>
  <c r="O950" i="5"/>
  <c r="O951" i="5"/>
  <c r="O952" i="5"/>
  <c r="R952" i="5"/>
  <c r="O953" i="5"/>
  <c r="O954" i="5"/>
  <c r="O955" i="5"/>
  <c r="R955" i="5"/>
  <c r="O956" i="5"/>
  <c r="O957" i="5"/>
  <c r="O958" i="5"/>
  <c r="O959" i="5"/>
  <c r="O960" i="5"/>
  <c r="Q960" i="5"/>
  <c r="O961" i="5"/>
  <c r="O962" i="5"/>
  <c r="O963" i="5"/>
  <c r="R963" i="5"/>
  <c r="O964" i="5"/>
  <c r="O965" i="5"/>
  <c r="O966" i="5"/>
  <c r="O967" i="5"/>
  <c r="O968" i="5"/>
  <c r="Q968" i="5"/>
  <c r="O969" i="5"/>
  <c r="O970" i="5"/>
  <c r="O971" i="5"/>
  <c r="O972" i="5"/>
  <c r="O973" i="5"/>
  <c r="O974" i="5"/>
  <c r="O975" i="5"/>
  <c r="O976" i="5"/>
  <c r="R976" i="5"/>
  <c r="O977" i="5"/>
  <c r="O978" i="5"/>
  <c r="O979" i="5"/>
  <c r="R979" i="5"/>
  <c r="O980" i="5"/>
  <c r="O981" i="5"/>
  <c r="O982" i="5"/>
  <c r="O983" i="5"/>
  <c r="O984" i="5"/>
  <c r="R984" i="5"/>
  <c r="O985" i="5"/>
  <c r="O986" i="5"/>
  <c r="O987" i="5"/>
  <c r="R987" i="5"/>
  <c r="O988" i="5"/>
  <c r="O989" i="5"/>
  <c r="O990" i="5"/>
  <c r="O991" i="5"/>
  <c r="O992" i="5"/>
  <c r="Q992" i="5"/>
  <c r="O993" i="5"/>
  <c r="O994" i="5"/>
  <c r="O995" i="5"/>
  <c r="O996" i="5"/>
  <c r="O997" i="5"/>
  <c r="R997" i="5"/>
  <c r="O998" i="5"/>
  <c r="O999" i="5"/>
  <c r="O1000" i="5"/>
  <c r="Q1000" i="5"/>
  <c r="O1001" i="5"/>
  <c r="O1002" i="5"/>
  <c r="O1003" i="5"/>
  <c r="R1003" i="5"/>
  <c r="O1004" i="5"/>
  <c r="O1005" i="5"/>
  <c r="O1006" i="5"/>
  <c r="O1007" i="5"/>
  <c r="O1008" i="5"/>
  <c r="Q1008" i="5"/>
  <c r="O1009" i="5"/>
  <c r="O1010" i="5"/>
  <c r="O1011" i="5"/>
  <c r="O1012" i="5"/>
  <c r="O1013" i="5"/>
  <c r="O1014" i="5"/>
  <c r="O1015" i="5"/>
  <c r="O1016" i="5"/>
  <c r="Q1016" i="5"/>
  <c r="O1017" i="5"/>
  <c r="O1018" i="5"/>
  <c r="O1019" i="5"/>
  <c r="R1019" i="5"/>
  <c r="O1020" i="5"/>
  <c r="O1021" i="5"/>
  <c r="O1022" i="5"/>
  <c r="O1023" i="5"/>
  <c r="O1024" i="5"/>
  <c r="Q1024" i="5"/>
  <c r="O1025" i="5"/>
  <c r="O1026" i="5"/>
  <c r="O1027" i="5"/>
  <c r="R1027" i="5"/>
  <c r="O1028" i="5"/>
  <c r="O1029" i="5"/>
  <c r="O1030" i="5"/>
  <c r="O1031" i="5"/>
  <c r="O1032" i="5"/>
  <c r="Q1032" i="5"/>
  <c r="O1033" i="5"/>
  <c r="O1034" i="5"/>
  <c r="O1035" i="5"/>
  <c r="O1036" i="5"/>
  <c r="O1037" i="5"/>
  <c r="O1038" i="5"/>
  <c r="O1039" i="5"/>
  <c r="O1040" i="5"/>
  <c r="R1040" i="5"/>
  <c r="O1041" i="5"/>
  <c r="O1042" i="5"/>
  <c r="O1043" i="5"/>
  <c r="R1043" i="5"/>
  <c r="O1044" i="5"/>
  <c r="O1045" i="5"/>
  <c r="O1046" i="5"/>
  <c r="O1047" i="5"/>
  <c r="O1048" i="5"/>
  <c r="R1048" i="5"/>
  <c r="O1049" i="5"/>
  <c r="O1050" i="5"/>
  <c r="O1051" i="5"/>
  <c r="R1051" i="5"/>
  <c r="O1052" i="5"/>
  <c r="O1053" i="5"/>
  <c r="O1054" i="5"/>
  <c r="O1055" i="5"/>
  <c r="O1056" i="5"/>
  <c r="Q1056" i="5"/>
  <c r="O1057" i="5"/>
  <c r="O1058" i="5"/>
  <c r="O1059" i="5"/>
  <c r="O1060" i="5"/>
  <c r="O1061" i="5"/>
  <c r="R1061" i="5"/>
  <c r="O1062" i="5"/>
  <c r="O1063" i="5"/>
  <c r="O1064" i="5"/>
  <c r="Q1064" i="5"/>
  <c r="O1065" i="5"/>
  <c r="O1066" i="5"/>
  <c r="O1067" i="5"/>
  <c r="R1067" i="5"/>
  <c r="O1068" i="5"/>
  <c r="O1069" i="5"/>
  <c r="R1069" i="5"/>
  <c r="O1070" i="5"/>
  <c r="O1071" i="5"/>
  <c r="O1072" i="5"/>
  <c r="R1072" i="5"/>
  <c r="O1073" i="5"/>
  <c r="O1074" i="5"/>
  <c r="O1075" i="5"/>
  <c r="R1075" i="5"/>
  <c r="O1076" i="5"/>
  <c r="O1077" i="5"/>
  <c r="O1078" i="5"/>
  <c r="O1079" i="5"/>
  <c r="O1080" i="5"/>
  <c r="Q1080" i="5"/>
  <c r="O1081" i="5"/>
  <c r="O1082" i="5"/>
  <c r="O1083" i="5"/>
  <c r="R1083" i="5"/>
  <c r="O1084" i="5"/>
  <c r="O1085" i="5"/>
  <c r="O1086" i="5"/>
  <c r="O1087" i="5"/>
  <c r="O1088" i="5"/>
  <c r="Q1088" i="5"/>
  <c r="O1089" i="5"/>
  <c r="O1090" i="5"/>
  <c r="O1091" i="5"/>
  <c r="R1091" i="5"/>
  <c r="O1092" i="5"/>
  <c r="O1093" i="5"/>
  <c r="O1094" i="5"/>
  <c r="O1095" i="5"/>
  <c r="O1096" i="5"/>
  <c r="R1096" i="5"/>
  <c r="O1097" i="5"/>
  <c r="O1098" i="5"/>
  <c r="O1099" i="5"/>
  <c r="O1100" i="5"/>
  <c r="O1101" i="5"/>
  <c r="O1102" i="5"/>
  <c r="O1103" i="5"/>
  <c r="O1104" i="5"/>
  <c r="R1104" i="5"/>
  <c r="O1105" i="5"/>
  <c r="O1106" i="5"/>
  <c r="O1107" i="5"/>
  <c r="R1107" i="5"/>
  <c r="O1108" i="5"/>
  <c r="O1109" i="5"/>
  <c r="O1110" i="5"/>
  <c r="O1111" i="5"/>
  <c r="O1112" i="5"/>
  <c r="R1112" i="5"/>
  <c r="O1113" i="5"/>
  <c r="O1114" i="5"/>
  <c r="O1115" i="5"/>
  <c r="R1115" i="5"/>
  <c r="O1116" i="5"/>
  <c r="O1117" i="5"/>
  <c r="O1118" i="5"/>
  <c r="O1119" i="5"/>
  <c r="O1120" i="5"/>
  <c r="Q1120" i="5"/>
  <c r="O1121" i="5"/>
  <c r="O1122" i="5"/>
  <c r="O1123" i="5"/>
  <c r="O1124" i="5"/>
  <c r="O1125" i="5"/>
  <c r="R1125" i="5"/>
  <c r="O1126" i="5"/>
  <c r="O1127" i="5"/>
  <c r="O1128" i="5"/>
  <c r="R1128" i="5"/>
  <c r="O1129" i="5"/>
  <c r="O1130" i="5"/>
  <c r="O1131" i="5"/>
  <c r="R1131" i="5"/>
  <c r="O1132" i="5"/>
  <c r="O1133" i="5"/>
  <c r="R1133" i="5"/>
  <c r="O1134" i="5"/>
  <c r="O1135" i="5"/>
  <c r="O1136" i="5"/>
  <c r="Q1136" i="5"/>
  <c r="O1137" i="5"/>
  <c r="O1138" i="5"/>
  <c r="O1139" i="5"/>
  <c r="R1139" i="5"/>
  <c r="O1140" i="5"/>
  <c r="O1141" i="5"/>
  <c r="O1142" i="5"/>
  <c r="O1143" i="5"/>
  <c r="O1144" i="5"/>
  <c r="Q1144" i="5"/>
  <c r="O1145" i="5"/>
  <c r="O1146" i="5"/>
  <c r="O1147" i="5"/>
  <c r="R1147" i="5"/>
  <c r="O1148" i="5"/>
  <c r="O1149" i="5"/>
  <c r="O1150" i="5"/>
  <c r="O1151" i="5"/>
  <c r="O1152" i="5"/>
  <c r="R1152" i="5"/>
  <c r="O1153" i="5"/>
  <c r="O1154" i="5"/>
  <c r="O1155" i="5"/>
  <c r="R1155" i="5"/>
  <c r="O1156" i="5"/>
  <c r="O1157" i="5"/>
  <c r="O1158" i="5"/>
  <c r="O1159" i="5"/>
  <c r="O1160" i="5"/>
  <c r="Q1160" i="5"/>
  <c r="O1161" i="5"/>
  <c r="O1162" i="5"/>
  <c r="O1163" i="5"/>
  <c r="R1163" i="5"/>
  <c r="O1164" i="5"/>
  <c r="O1165" i="5"/>
  <c r="O1166" i="5"/>
  <c r="O1167" i="5"/>
  <c r="O1168" i="5"/>
  <c r="R1168" i="5"/>
  <c r="O1169" i="5"/>
  <c r="O1170" i="5"/>
  <c r="O1171" i="5"/>
  <c r="R1171" i="5"/>
  <c r="O1172" i="5"/>
  <c r="O1173" i="5"/>
  <c r="O1174" i="5"/>
  <c r="O1175" i="5"/>
  <c r="O1176" i="5"/>
  <c r="R1176" i="5"/>
  <c r="O1177" i="5"/>
  <c r="O1178" i="5"/>
  <c r="O1179" i="5"/>
  <c r="R1179" i="5"/>
  <c r="O1180" i="5"/>
  <c r="O1181" i="5"/>
  <c r="O1182" i="5"/>
  <c r="O1183" i="5"/>
  <c r="O1184" i="5"/>
  <c r="Q1184" i="5"/>
  <c r="O1185" i="5"/>
  <c r="O1186" i="5"/>
  <c r="O1187" i="5"/>
  <c r="O1188" i="5"/>
  <c r="O1189" i="5"/>
  <c r="R1189" i="5"/>
  <c r="O1190" i="5"/>
  <c r="O1191" i="5"/>
  <c r="O1192" i="5"/>
  <c r="R1192" i="5"/>
  <c r="O1193" i="5"/>
  <c r="O1194" i="5"/>
  <c r="O1195" i="5"/>
  <c r="R1195" i="5"/>
  <c r="O1196" i="5"/>
  <c r="O1197" i="5"/>
  <c r="R1197" i="5"/>
  <c r="O1198" i="5"/>
  <c r="O1199" i="5"/>
  <c r="O1200" i="5"/>
  <c r="Q1200" i="5"/>
  <c r="O1201" i="5"/>
  <c r="O1202" i="5"/>
  <c r="O1203" i="5"/>
  <c r="R1203" i="5"/>
  <c r="O1204" i="5"/>
  <c r="O1205" i="5"/>
  <c r="O1206" i="5"/>
  <c r="O1207" i="5"/>
  <c r="O1208" i="5"/>
  <c r="Q1208" i="5"/>
  <c r="O1209" i="5"/>
  <c r="O1210" i="5"/>
  <c r="O1211" i="5"/>
  <c r="R1211" i="5"/>
  <c r="O1212" i="5"/>
  <c r="O1213" i="5"/>
  <c r="O1214" i="5"/>
  <c r="O1215" i="5"/>
  <c r="O1216" i="5"/>
  <c r="R1216" i="5"/>
  <c r="O1217" i="5"/>
  <c r="O1218" i="5"/>
  <c r="O1219" i="5"/>
  <c r="R1219" i="5"/>
  <c r="O1220" i="5"/>
  <c r="O1221" i="5"/>
  <c r="O1222" i="5"/>
  <c r="O1223" i="5"/>
  <c r="O1224" i="5"/>
  <c r="Q1224" i="5"/>
  <c r="O1225" i="5"/>
  <c r="O1226" i="5"/>
  <c r="O1227" i="5"/>
  <c r="R1227" i="5"/>
  <c r="O1228" i="5"/>
  <c r="O1229" i="5"/>
  <c r="O1230" i="5"/>
  <c r="O1231" i="5"/>
  <c r="O1232" i="5"/>
  <c r="R1232" i="5"/>
  <c r="O1233" i="5"/>
  <c r="O1234" i="5"/>
  <c r="O1235" i="5"/>
  <c r="R1235" i="5"/>
  <c r="O1236" i="5"/>
  <c r="O1237" i="5"/>
  <c r="O1238" i="5"/>
  <c r="O1239" i="5"/>
  <c r="O1240" i="5"/>
  <c r="R1240" i="5"/>
  <c r="O1241" i="5"/>
  <c r="O1242" i="5"/>
  <c r="O1243" i="5"/>
  <c r="R1243" i="5"/>
  <c r="O1244" i="5"/>
  <c r="O1245" i="5"/>
  <c r="O1246" i="5"/>
  <c r="O1247" i="5"/>
  <c r="O1248" i="5"/>
  <c r="Q1248" i="5"/>
  <c r="O1249" i="5"/>
  <c r="O1250" i="5"/>
  <c r="O1251" i="5"/>
  <c r="O1252" i="5"/>
  <c r="O1253" i="5"/>
  <c r="R1253" i="5"/>
  <c r="O1254" i="5"/>
  <c r="O1255" i="5"/>
  <c r="O1256" i="5"/>
  <c r="R1256" i="5"/>
  <c r="O1257" i="5"/>
  <c r="O1258" i="5"/>
  <c r="O1259" i="5"/>
  <c r="R1259" i="5"/>
  <c r="O1260" i="5"/>
  <c r="O1261" i="5"/>
  <c r="R1261" i="5"/>
  <c r="O1262" i="5"/>
  <c r="O1263" i="5"/>
  <c r="O1264" i="5"/>
  <c r="Q1264" i="5"/>
  <c r="O1265" i="5"/>
  <c r="O1266" i="5"/>
  <c r="O1267" i="5"/>
  <c r="R1267" i="5"/>
  <c r="O1268" i="5"/>
  <c r="O1269" i="5"/>
  <c r="O1270" i="5"/>
  <c r="O1271" i="5"/>
  <c r="O1272" i="5"/>
  <c r="Q1272" i="5"/>
  <c r="O1273" i="5"/>
  <c r="O1274" i="5"/>
  <c r="O1275" i="5"/>
  <c r="R1275" i="5"/>
  <c r="O1276" i="5"/>
  <c r="O1277" i="5"/>
  <c r="O1278" i="5"/>
  <c r="O1279" i="5"/>
  <c r="O1280" i="5"/>
  <c r="R1280" i="5"/>
  <c r="O1281" i="5"/>
  <c r="O1282" i="5"/>
  <c r="O1283" i="5"/>
  <c r="R1283" i="5"/>
  <c r="O1284" i="5"/>
  <c r="O1285" i="5"/>
  <c r="O1286" i="5"/>
  <c r="O1287" i="5"/>
  <c r="O1288" i="5"/>
  <c r="Q1288" i="5"/>
  <c r="O1289" i="5"/>
  <c r="O1290" i="5"/>
  <c r="O1291" i="5"/>
  <c r="R1291" i="5"/>
  <c r="O1292" i="5"/>
  <c r="O1293" i="5"/>
  <c r="O1294" i="5"/>
  <c r="O1295" i="5"/>
  <c r="O1296" i="5"/>
  <c r="R1296" i="5"/>
  <c r="O1297" i="5"/>
  <c r="O1298" i="5"/>
  <c r="O1299" i="5"/>
  <c r="R1299" i="5"/>
  <c r="O1300" i="5"/>
  <c r="O1301" i="5"/>
  <c r="O1302" i="5"/>
  <c r="O1303" i="5"/>
  <c r="O1304" i="5"/>
  <c r="R1304" i="5"/>
  <c r="O1305" i="5"/>
  <c r="O1306" i="5"/>
  <c r="O1307" i="5"/>
  <c r="R1307" i="5"/>
  <c r="O1308" i="5"/>
  <c r="O1309" i="5"/>
  <c r="O1310" i="5"/>
  <c r="O1311" i="5"/>
  <c r="O1312" i="5"/>
  <c r="Q1312" i="5"/>
  <c r="O1313" i="5"/>
  <c r="O1314" i="5"/>
  <c r="O1315" i="5"/>
  <c r="O1316" i="5"/>
  <c r="O1317" i="5"/>
  <c r="R1317" i="5"/>
  <c r="O1318" i="5"/>
  <c r="O1319" i="5"/>
  <c r="O1320" i="5"/>
  <c r="R1320" i="5"/>
  <c r="O1321" i="5"/>
  <c r="O1322" i="5"/>
  <c r="O1323" i="5"/>
  <c r="R1323" i="5"/>
  <c r="O1324" i="5"/>
  <c r="O1325" i="5"/>
  <c r="R1325" i="5"/>
  <c r="O1326" i="5"/>
  <c r="O1327" i="5"/>
  <c r="O1328" i="5"/>
  <c r="Q1328" i="5"/>
  <c r="O1329" i="5"/>
  <c r="O1330" i="5"/>
  <c r="O1331" i="5"/>
  <c r="R1331" i="5"/>
  <c r="O1332" i="5"/>
  <c r="O1333" i="5"/>
  <c r="O1334" i="5"/>
  <c r="O1335" i="5"/>
  <c r="O1336" i="5"/>
  <c r="Q1336" i="5"/>
  <c r="O1337" i="5"/>
  <c r="O1338" i="5"/>
  <c r="O1339" i="5"/>
  <c r="R1339" i="5"/>
  <c r="O1340" i="5"/>
  <c r="O1341" i="5"/>
  <c r="O1342" i="5"/>
  <c r="O1343" i="5"/>
  <c r="O1344" i="5"/>
  <c r="R1344" i="5"/>
  <c r="O1345" i="5"/>
  <c r="O1346" i="5"/>
  <c r="O1347" i="5"/>
  <c r="R1347" i="5"/>
  <c r="O1348" i="5"/>
  <c r="O1349" i="5"/>
  <c r="O1350" i="5"/>
  <c r="O1351" i="5"/>
  <c r="O1352" i="5"/>
  <c r="R1352" i="5"/>
  <c r="O1353" i="5"/>
  <c r="O1354" i="5"/>
  <c r="O1355" i="5"/>
  <c r="R1355" i="5"/>
  <c r="N2" i="5"/>
  <c r="N3" i="5"/>
  <c r="P3" i="5"/>
  <c r="N4" i="5"/>
  <c r="P4" i="5"/>
  <c r="N5" i="5"/>
  <c r="P5" i="5"/>
  <c r="N6" i="5"/>
  <c r="N7" i="5"/>
  <c r="N8" i="5"/>
  <c r="N9" i="5"/>
  <c r="P9" i="5"/>
  <c r="N10" i="5"/>
  <c r="N11" i="5"/>
  <c r="P11" i="5"/>
  <c r="N12" i="5"/>
  <c r="N13" i="5"/>
  <c r="P13" i="5"/>
  <c r="N14" i="5"/>
  <c r="P14" i="5"/>
  <c r="N15" i="5"/>
  <c r="N16" i="5"/>
  <c r="N17" i="5"/>
  <c r="P17" i="5"/>
  <c r="N18" i="5"/>
  <c r="N19" i="5"/>
  <c r="P19" i="5"/>
  <c r="N20" i="5"/>
  <c r="N21" i="5"/>
  <c r="P21" i="5"/>
  <c r="N22" i="5"/>
  <c r="P22" i="5"/>
  <c r="N23" i="5"/>
  <c r="P23" i="5"/>
  <c r="N24" i="5"/>
  <c r="N25" i="5"/>
  <c r="P25" i="5"/>
  <c r="N26" i="5"/>
  <c r="N27" i="5"/>
  <c r="P27" i="5"/>
  <c r="N28" i="5"/>
  <c r="N29" i="5"/>
  <c r="P29" i="5"/>
  <c r="N30" i="5"/>
  <c r="P30" i="5"/>
  <c r="N31" i="5"/>
  <c r="N32" i="5"/>
  <c r="N33" i="5"/>
  <c r="N34" i="5"/>
  <c r="N35" i="5"/>
  <c r="P35" i="5"/>
  <c r="N36" i="5"/>
  <c r="N37" i="5"/>
  <c r="P37" i="5"/>
  <c r="N38" i="5"/>
  <c r="P38" i="5"/>
  <c r="N39" i="5"/>
  <c r="P39" i="5"/>
  <c r="N40" i="5"/>
  <c r="N41" i="5"/>
  <c r="P41" i="5"/>
  <c r="N42" i="5"/>
  <c r="N43" i="5"/>
  <c r="N44" i="5"/>
  <c r="N45" i="5"/>
  <c r="P45" i="5"/>
  <c r="N46" i="5"/>
  <c r="P46" i="5"/>
  <c r="N47" i="5"/>
  <c r="N48" i="5"/>
  <c r="N49" i="5"/>
  <c r="N50" i="5"/>
  <c r="N51" i="5"/>
  <c r="P51" i="5"/>
  <c r="N52" i="5"/>
  <c r="N53" i="5"/>
  <c r="P53" i="5"/>
  <c r="N54" i="5"/>
  <c r="P54" i="5"/>
  <c r="N55" i="5"/>
  <c r="P55" i="5"/>
  <c r="N56" i="5"/>
  <c r="N57" i="5"/>
  <c r="P57" i="5"/>
  <c r="N58" i="5"/>
  <c r="N59" i="5"/>
  <c r="N60" i="5"/>
  <c r="P60" i="5"/>
  <c r="N61" i="5"/>
  <c r="P61" i="5"/>
  <c r="N62" i="5"/>
  <c r="P62" i="5"/>
  <c r="N63" i="5"/>
  <c r="N64" i="5"/>
  <c r="N65" i="5"/>
  <c r="P65" i="5"/>
  <c r="N66" i="5"/>
  <c r="N67" i="5"/>
  <c r="P67" i="5"/>
  <c r="N68" i="5"/>
  <c r="N69" i="5"/>
  <c r="N70" i="5"/>
  <c r="N71" i="5"/>
  <c r="N72" i="5"/>
  <c r="N73" i="5"/>
  <c r="P73" i="5"/>
  <c r="N74" i="5"/>
  <c r="N75" i="5"/>
  <c r="P75" i="5"/>
  <c r="N76" i="5"/>
  <c r="P76" i="5"/>
  <c r="N77" i="5"/>
  <c r="P77" i="5"/>
  <c r="N78" i="5"/>
  <c r="P78" i="5"/>
  <c r="N79" i="5"/>
  <c r="N80" i="5"/>
  <c r="N81" i="5"/>
  <c r="P81" i="5"/>
  <c r="N82" i="5"/>
  <c r="N83" i="5"/>
  <c r="N84" i="5"/>
  <c r="N85" i="5"/>
  <c r="P85" i="5"/>
  <c r="N86" i="5"/>
  <c r="P86" i="5"/>
  <c r="N87" i="5"/>
  <c r="N88" i="5"/>
  <c r="N89" i="5"/>
  <c r="P89" i="5"/>
  <c r="N90" i="5"/>
  <c r="N91" i="5"/>
  <c r="P91" i="5"/>
  <c r="N92" i="5"/>
  <c r="N93" i="5"/>
  <c r="P93" i="5"/>
  <c r="N94" i="5"/>
  <c r="P94" i="5"/>
  <c r="N95" i="5"/>
  <c r="N96" i="5"/>
  <c r="N97" i="5"/>
  <c r="P97" i="5"/>
  <c r="N98" i="5"/>
  <c r="N99" i="5"/>
  <c r="P99" i="5"/>
  <c r="N100" i="5"/>
  <c r="N101" i="5"/>
  <c r="P101" i="5"/>
  <c r="N102" i="5"/>
  <c r="N103" i="5"/>
  <c r="N104" i="5"/>
  <c r="N105" i="5"/>
  <c r="N106" i="5"/>
  <c r="N107" i="5"/>
  <c r="P107" i="5"/>
  <c r="N108" i="5"/>
  <c r="N109" i="5"/>
  <c r="P109" i="5"/>
  <c r="N110" i="5"/>
  <c r="P110" i="5"/>
  <c r="N111" i="5"/>
  <c r="N112" i="5"/>
  <c r="N113" i="5"/>
  <c r="N114" i="5"/>
  <c r="N115" i="5"/>
  <c r="P115" i="5"/>
  <c r="N116" i="5"/>
  <c r="N117" i="5"/>
  <c r="P117" i="5"/>
  <c r="N118" i="5"/>
  <c r="P118" i="5"/>
  <c r="N119" i="5"/>
  <c r="N120" i="5"/>
  <c r="N121" i="5"/>
  <c r="N122" i="5"/>
  <c r="N123" i="5"/>
  <c r="P123" i="5"/>
  <c r="N124" i="5"/>
  <c r="N125" i="5"/>
  <c r="P125" i="5"/>
  <c r="N126" i="5"/>
  <c r="P126" i="5"/>
  <c r="N127" i="5"/>
  <c r="N128" i="5"/>
  <c r="N129" i="5"/>
  <c r="N130" i="5"/>
  <c r="N131" i="5"/>
  <c r="P131" i="5"/>
  <c r="N132" i="5"/>
  <c r="N133" i="5"/>
  <c r="P133" i="5"/>
  <c r="N134" i="5"/>
  <c r="N135" i="5"/>
  <c r="N136" i="5"/>
  <c r="P136" i="5"/>
  <c r="N137" i="5"/>
  <c r="N138" i="5"/>
  <c r="N139" i="5"/>
  <c r="P139" i="5"/>
  <c r="N140" i="5"/>
  <c r="N141" i="5"/>
  <c r="P141" i="5"/>
  <c r="N142" i="5"/>
  <c r="P142" i="5"/>
  <c r="N143" i="5"/>
  <c r="N144" i="5"/>
  <c r="N145" i="5"/>
  <c r="N146" i="5"/>
  <c r="N147" i="5"/>
  <c r="P147" i="5"/>
  <c r="N148" i="5"/>
  <c r="N149" i="5"/>
  <c r="P149" i="5"/>
  <c r="N150" i="5"/>
  <c r="P150" i="5"/>
  <c r="N151" i="5"/>
  <c r="N152" i="5"/>
  <c r="N153" i="5"/>
  <c r="N154" i="5"/>
  <c r="N155" i="5"/>
  <c r="P155" i="5"/>
  <c r="N156" i="5"/>
  <c r="N157" i="5"/>
  <c r="P157" i="5"/>
  <c r="N158" i="5"/>
  <c r="P158" i="5"/>
  <c r="N159" i="5"/>
  <c r="N160" i="5"/>
  <c r="N161" i="5"/>
  <c r="N162" i="5"/>
  <c r="N163" i="5"/>
  <c r="P163" i="5"/>
  <c r="N164" i="5"/>
  <c r="N165" i="5"/>
  <c r="P165" i="5"/>
  <c r="N166" i="5"/>
  <c r="P166" i="5"/>
  <c r="N167" i="5"/>
  <c r="N168" i="5"/>
  <c r="P168" i="5"/>
  <c r="N169" i="5"/>
  <c r="N170" i="5"/>
  <c r="N171" i="5"/>
  <c r="P171" i="5"/>
  <c r="N172" i="5"/>
  <c r="N173" i="5"/>
  <c r="P173" i="5"/>
  <c r="N174" i="5"/>
  <c r="N175" i="5"/>
  <c r="N176" i="5"/>
  <c r="N177" i="5"/>
  <c r="N178" i="5"/>
  <c r="N179" i="5"/>
  <c r="P179" i="5"/>
  <c r="N180" i="5"/>
  <c r="N181" i="5"/>
  <c r="P181" i="5"/>
  <c r="N182" i="5"/>
  <c r="P182" i="5"/>
  <c r="N183" i="5"/>
  <c r="N184" i="5"/>
  <c r="N185" i="5"/>
  <c r="N186" i="5"/>
  <c r="N187" i="5"/>
  <c r="P187" i="5"/>
  <c r="N188" i="5"/>
  <c r="N189" i="5"/>
  <c r="P189" i="5"/>
  <c r="N190" i="5"/>
  <c r="P190" i="5"/>
  <c r="N191" i="5"/>
  <c r="N192" i="5"/>
  <c r="N193" i="5"/>
  <c r="N194" i="5"/>
  <c r="N195" i="5"/>
  <c r="P195" i="5"/>
  <c r="N196" i="5"/>
  <c r="N197" i="5"/>
  <c r="P197" i="5"/>
  <c r="N198" i="5"/>
  <c r="N199" i="5"/>
  <c r="N200" i="5"/>
  <c r="P200" i="5"/>
  <c r="N201" i="5"/>
  <c r="N202" i="5"/>
  <c r="N203" i="5"/>
  <c r="P203" i="5"/>
  <c r="N204" i="5"/>
  <c r="N205" i="5"/>
  <c r="P205" i="5"/>
  <c r="N206" i="5"/>
  <c r="P206" i="5"/>
  <c r="N207" i="5"/>
  <c r="N208" i="5"/>
  <c r="N209" i="5"/>
  <c r="N210" i="5"/>
  <c r="N211" i="5"/>
  <c r="P211" i="5"/>
  <c r="N212" i="5"/>
  <c r="N213" i="5"/>
  <c r="P213" i="5"/>
  <c r="N214" i="5"/>
  <c r="N215" i="5"/>
  <c r="N216" i="5"/>
  <c r="N217" i="5"/>
  <c r="N218" i="5"/>
  <c r="N219" i="5"/>
  <c r="P219" i="5"/>
  <c r="N220" i="5"/>
  <c r="N221" i="5"/>
  <c r="P221" i="5"/>
  <c r="N222" i="5"/>
  <c r="P222" i="5"/>
  <c r="N223" i="5"/>
  <c r="N224" i="5"/>
  <c r="N225" i="5"/>
  <c r="N226" i="5"/>
  <c r="N227" i="5"/>
  <c r="P227" i="5"/>
  <c r="N228" i="5"/>
  <c r="N229" i="5"/>
  <c r="P229" i="5"/>
  <c r="N230" i="5"/>
  <c r="P230" i="5"/>
  <c r="N231" i="5"/>
  <c r="N232" i="5"/>
  <c r="P232" i="5"/>
  <c r="N233" i="5"/>
  <c r="N234" i="5"/>
  <c r="N235" i="5"/>
  <c r="P235" i="5"/>
  <c r="N236" i="5"/>
  <c r="N237" i="5"/>
  <c r="P237" i="5"/>
  <c r="N238" i="5"/>
  <c r="P238" i="5"/>
  <c r="N239" i="5"/>
  <c r="N240" i="5"/>
  <c r="N241" i="5"/>
  <c r="N242" i="5"/>
  <c r="N243" i="5"/>
  <c r="P243" i="5"/>
  <c r="N244" i="5"/>
  <c r="N245" i="5"/>
  <c r="P245" i="5"/>
  <c r="N246" i="5"/>
  <c r="P246" i="5"/>
  <c r="N247" i="5"/>
  <c r="N248" i="5"/>
  <c r="N249" i="5"/>
  <c r="N250" i="5"/>
  <c r="N251" i="5"/>
  <c r="P251" i="5"/>
  <c r="N252" i="5"/>
  <c r="N253" i="5"/>
  <c r="P253" i="5"/>
  <c r="N254" i="5"/>
  <c r="P254" i="5"/>
  <c r="N255" i="5"/>
  <c r="N256" i="5"/>
  <c r="N257" i="5"/>
  <c r="N258" i="5"/>
  <c r="N259" i="5"/>
  <c r="P259" i="5"/>
  <c r="N260" i="5"/>
  <c r="N261" i="5"/>
  <c r="P261" i="5"/>
  <c r="N262" i="5"/>
  <c r="P262" i="5"/>
  <c r="N263" i="5"/>
  <c r="N264" i="5"/>
  <c r="P264" i="5"/>
  <c r="N265" i="5"/>
  <c r="N266" i="5"/>
  <c r="N267" i="5"/>
  <c r="P267" i="5"/>
  <c r="N268" i="5"/>
  <c r="N269" i="5"/>
  <c r="P269" i="5"/>
  <c r="N270" i="5"/>
  <c r="P270" i="5"/>
  <c r="N271" i="5"/>
  <c r="N272" i="5"/>
  <c r="N273" i="5"/>
  <c r="N274" i="5"/>
  <c r="N275" i="5"/>
  <c r="P275" i="5"/>
  <c r="N276" i="5"/>
  <c r="N277" i="5"/>
  <c r="P277" i="5"/>
  <c r="N278" i="5"/>
  <c r="P278" i="5"/>
  <c r="N279" i="5"/>
  <c r="N280" i="5"/>
  <c r="N281" i="5"/>
  <c r="N282" i="5"/>
  <c r="N283" i="5"/>
  <c r="P283" i="5"/>
  <c r="N284" i="5"/>
  <c r="N285" i="5"/>
  <c r="P285" i="5"/>
  <c r="N286" i="5"/>
  <c r="P286" i="5"/>
  <c r="N287" i="5"/>
  <c r="N288" i="5"/>
  <c r="N289" i="5"/>
  <c r="N290" i="5"/>
  <c r="N291" i="5"/>
  <c r="P291" i="5"/>
  <c r="N292" i="5"/>
  <c r="N293" i="5"/>
  <c r="P293" i="5"/>
  <c r="N294" i="5"/>
  <c r="P294" i="5"/>
  <c r="N295" i="5"/>
  <c r="N296" i="5"/>
  <c r="N297" i="5"/>
  <c r="N298" i="5"/>
  <c r="N299" i="5"/>
  <c r="P299" i="5"/>
  <c r="N300" i="5"/>
  <c r="N301" i="5"/>
  <c r="P301" i="5"/>
  <c r="N302" i="5"/>
  <c r="P302" i="5"/>
  <c r="N303" i="5"/>
  <c r="N304" i="5"/>
  <c r="N305" i="5"/>
  <c r="N306" i="5"/>
  <c r="N307" i="5"/>
  <c r="P307" i="5"/>
  <c r="N308" i="5"/>
  <c r="N309" i="5"/>
  <c r="P309" i="5"/>
  <c r="N310" i="5"/>
  <c r="P310" i="5"/>
  <c r="N311" i="5"/>
  <c r="N312" i="5"/>
  <c r="N313" i="5"/>
  <c r="N314" i="5"/>
  <c r="N315" i="5"/>
  <c r="P315" i="5"/>
  <c r="N316" i="5"/>
  <c r="N317" i="5"/>
  <c r="P317" i="5"/>
  <c r="N318" i="5"/>
  <c r="P318" i="5"/>
  <c r="N319" i="5"/>
  <c r="N320" i="5"/>
  <c r="N321" i="5"/>
  <c r="N322" i="5"/>
  <c r="N323" i="5"/>
  <c r="P323" i="5"/>
  <c r="N324" i="5"/>
  <c r="N325" i="5"/>
  <c r="P325" i="5"/>
  <c r="N326" i="5"/>
  <c r="P326" i="5"/>
  <c r="N327" i="5"/>
  <c r="N328" i="5"/>
  <c r="N329" i="5"/>
  <c r="N330" i="5"/>
  <c r="N331" i="5"/>
  <c r="P331" i="5"/>
  <c r="N332" i="5"/>
  <c r="N333" i="5"/>
  <c r="P333" i="5"/>
  <c r="N334" i="5"/>
  <c r="P334" i="5"/>
  <c r="N335" i="5"/>
  <c r="N336" i="5"/>
  <c r="N337" i="5"/>
  <c r="N338" i="5"/>
  <c r="N339" i="5"/>
  <c r="P339" i="5"/>
  <c r="N340" i="5"/>
  <c r="N341" i="5"/>
  <c r="P341" i="5"/>
  <c r="N342" i="5"/>
  <c r="P342" i="5"/>
  <c r="N343" i="5"/>
  <c r="N344" i="5"/>
  <c r="N345" i="5"/>
  <c r="N346" i="5"/>
  <c r="N347" i="5"/>
  <c r="N348" i="5"/>
  <c r="N349" i="5"/>
  <c r="P349" i="5"/>
  <c r="N350" i="5"/>
  <c r="P350" i="5"/>
  <c r="N351" i="5"/>
  <c r="N352" i="5"/>
  <c r="N353" i="5"/>
  <c r="N354" i="5"/>
  <c r="N355" i="5"/>
  <c r="N356" i="5"/>
  <c r="N357" i="5"/>
  <c r="P357" i="5"/>
  <c r="N358" i="5"/>
  <c r="P358" i="5"/>
  <c r="N359" i="5"/>
  <c r="N360" i="5"/>
  <c r="N361" i="5"/>
  <c r="N362" i="5"/>
  <c r="N363" i="5"/>
  <c r="P363" i="5"/>
  <c r="N364" i="5"/>
  <c r="N365" i="5"/>
  <c r="P365" i="5"/>
  <c r="N366" i="5"/>
  <c r="P366" i="5"/>
  <c r="N367" i="5"/>
  <c r="N368" i="5"/>
  <c r="N369" i="5"/>
  <c r="N370" i="5"/>
  <c r="N371" i="5"/>
  <c r="P371" i="5"/>
  <c r="N372" i="5"/>
  <c r="N373" i="5"/>
  <c r="N374" i="5"/>
  <c r="P374" i="5"/>
  <c r="N375" i="5"/>
  <c r="N376" i="5"/>
  <c r="N377" i="5"/>
  <c r="N378" i="5"/>
  <c r="N379" i="5"/>
  <c r="N380" i="5"/>
  <c r="N381" i="5"/>
  <c r="P381" i="5"/>
  <c r="N382" i="5"/>
  <c r="P382" i="5"/>
  <c r="N383" i="5"/>
  <c r="N384" i="5"/>
  <c r="N385" i="5"/>
  <c r="N386" i="5"/>
  <c r="N387" i="5"/>
  <c r="P387" i="5"/>
  <c r="N388" i="5"/>
  <c r="N389" i="5"/>
  <c r="P389" i="5"/>
  <c r="N390" i="5"/>
  <c r="P390" i="5"/>
  <c r="N391" i="5"/>
  <c r="N392" i="5"/>
  <c r="N393" i="5"/>
  <c r="N394" i="5"/>
  <c r="N395" i="5"/>
  <c r="P395" i="5"/>
  <c r="N396" i="5"/>
  <c r="N397" i="5"/>
  <c r="P397" i="5"/>
  <c r="N398" i="5"/>
  <c r="P398" i="5"/>
  <c r="N399" i="5"/>
  <c r="N400" i="5"/>
  <c r="N401" i="5"/>
  <c r="N402" i="5"/>
  <c r="N403" i="5"/>
  <c r="P403" i="5"/>
  <c r="N404" i="5"/>
  <c r="N405" i="5"/>
  <c r="P405" i="5"/>
  <c r="N406" i="5"/>
  <c r="P406" i="5"/>
  <c r="N407" i="5"/>
  <c r="N408" i="5"/>
  <c r="N409" i="5"/>
  <c r="N410" i="5"/>
  <c r="N411" i="5"/>
  <c r="P411" i="5"/>
  <c r="N412" i="5"/>
  <c r="N413" i="5"/>
  <c r="P413" i="5"/>
  <c r="N414" i="5"/>
  <c r="N415" i="5"/>
  <c r="N416" i="5"/>
  <c r="N417" i="5"/>
  <c r="N418" i="5"/>
  <c r="N419" i="5"/>
  <c r="P419" i="5"/>
  <c r="N420" i="5"/>
  <c r="N421" i="5"/>
  <c r="P421" i="5"/>
  <c r="N422" i="5"/>
  <c r="P422" i="5"/>
  <c r="N423" i="5"/>
  <c r="N424" i="5"/>
  <c r="N425" i="5"/>
  <c r="N426" i="5"/>
  <c r="N427" i="5"/>
  <c r="P427" i="5"/>
  <c r="N428" i="5"/>
  <c r="N429" i="5"/>
  <c r="P429" i="5"/>
  <c r="N430" i="5"/>
  <c r="P430" i="5"/>
  <c r="N431" i="5"/>
  <c r="N432" i="5"/>
  <c r="N433" i="5"/>
  <c r="N434" i="5"/>
  <c r="N435" i="5"/>
  <c r="P435" i="5"/>
  <c r="N436" i="5"/>
  <c r="N437" i="5"/>
  <c r="P437" i="5"/>
  <c r="N438" i="5"/>
  <c r="P438" i="5"/>
  <c r="N439" i="5"/>
  <c r="N440" i="5"/>
  <c r="N441" i="5"/>
  <c r="N442" i="5"/>
  <c r="N443" i="5"/>
  <c r="N444" i="5"/>
  <c r="N445" i="5"/>
  <c r="P445" i="5"/>
  <c r="N446" i="5"/>
  <c r="N447" i="5"/>
  <c r="N448" i="5"/>
  <c r="N449" i="5"/>
  <c r="N450" i="5"/>
  <c r="N451" i="5"/>
  <c r="P451" i="5"/>
  <c r="N452" i="5"/>
  <c r="N453" i="5"/>
  <c r="P453" i="5"/>
  <c r="N454" i="5"/>
  <c r="P454" i="5"/>
  <c r="N455" i="5"/>
  <c r="N456" i="5"/>
  <c r="N457" i="5"/>
  <c r="N458" i="5"/>
  <c r="N459" i="5"/>
  <c r="P459" i="5"/>
  <c r="N460" i="5"/>
  <c r="N461" i="5"/>
  <c r="P461" i="5"/>
  <c r="N462" i="5"/>
  <c r="P462" i="5"/>
  <c r="N463" i="5"/>
  <c r="N464" i="5"/>
  <c r="N465" i="5"/>
  <c r="N466" i="5"/>
  <c r="N467" i="5"/>
  <c r="P467" i="5"/>
  <c r="N468" i="5"/>
  <c r="N469" i="5"/>
  <c r="P469" i="5"/>
  <c r="N470" i="5"/>
  <c r="P470" i="5"/>
  <c r="N471" i="5"/>
  <c r="N472" i="5"/>
  <c r="N473" i="5"/>
  <c r="N474" i="5"/>
  <c r="N475" i="5"/>
  <c r="P475" i="5"/>
  <c r="N476" i="5"/>
  <c r="N477" i="5"/>
  <c r="P477" i="5"/>
  <c r="N478" i="5"/>
  <c r="P478" i="5"/>
  <c r="N479" i="5"/>
  <c r="N480" i="5"/>
  <c r="N481" i="5"/>
  <c r="N482" i="5"/>
  <c r="N483" i="5"/>
  <c r="P483" i="5"/>
  <c r="N484" i="5"/>
  <c r="N485" i="5"/>
  <c r="P485" i="5"/>
  <c r="N486" i="5"/>
  <c r="P486" i="5"/>
  <c r="N487" i="5"/>
  <c r="N488" i="5"/>
  <c r="N489" i="5"/>
  <c r="N490" i="5"/>
  <c r="N491" i="5"/>
  <c r="P491" i="5"/>
  <c r="N492" i="5"/>
  <c r="N493" i="5"/>
  <c r="P493" i="5"/>
  <c r="N494" i="5"/>
  <c r="P494" i="5"/>
  <c r="N495" i="5"/>
  <c r="N496" i="5"/>
  <c r="N497" i="5"/>
  <c r="N498" i="5"/>
  <c r="N499" i="5"/>
  <c r="P499" i="5"/>
  <c r="N500" i="5"/>
  <c r="N501" i="5"/>
  <c r="P501" i="5"/>
  <c r="N502" i="5"/>
  <c r="P502" i="5"/>
  <c r="N503" i="5"/>
  <c r="N504" i="5"/>
  <c r="N505" i="5"/>
  <c r="N506" i="5"/>
  <c r="N507" i="5"/>
  <c r="P507" i="5"/>
  <c r="N508" i="5"/>
  <c r="N509" i="5"/>
  <c r="P509" i="5"/>
  <c r="N510" i="5"/>
  <c r="P510" i="5"/>
  <c r="N511" i="5"/>
  <c r="N512" i="5"/>
  <c r="N513" i="5"/>
  <c r="N514" i="5"/>
  <c r="N515" i="5"/>
  <c r="P515" i="5"/>
  <c r="N516" i="5"/>
  <c r="N517" i="5"/>
  <c r="P517" i="5"/>
  <c r="N518" i="5"/>
  <c r="P518" i="5"/>
  <c r="N519" i="5"/>
  <c r="N520" i="5"/>
  <c r="N521" i="5"/>
  <c r="N522" i="5"/>
  <c r="N523" i="5"/>
  <c r="P523" i="5"/>
  <c r="N524" i="5"/>
  <c r="N525" i="5"/>
  <c r="P525" i="5"/>
  <c r="N526" i="5"/>
  <c r="P526" i="5"/>
  <c r="N527" i="5"/>
  <c r="N528" i="5"/>
  <c r="N529" i="5"/>
  <c r="N530" i="5"/>
  <c r="N531" i="5"/>
  <c r="N532" i="5"/>
  <c r="N533" i="5"/>
  <c r="P533" i="5"/>
  <c r="N534" i="5"/>
  <c r="P534" i="5"/>
  <c r="N535" i="5"/>
  <c r="N536" i="5"/>
  <c r="N537" i="5"/>
  <c r="N538" i="5"/>
  <c r="N539" i="5"/>
  <c r="P539" i="5"/>
  <c r="N540" i="5"/>
  <c r="N541" i="5"/>
  <c r="P541" i="5"/>
  <c r="N542" i="5"/>
  <c r="P542" i="5"/>
  <c r="N543" i="5"/>
  <c r="N544" i="5"/>
  <c r="N545" i="5"/>
  <c r="N546" i="5"/>
  <c r="N547" i="5"/>
  <c r="P547" i="5"/>
  <c r="N548" i="5"/>
  <c r="N549" i="5"/>
  <c r="P549" i="5"/>
  <c r="N550" i="5"/>
  <c r="P550" i="5"/>
  <c r="N551" i="5"/>
  <c r="N552" i="5"/>
  <c r="N553" i="5"/>
  <c r="N554" i="5"/>
  <c r="N555" i="5"/>
  <c r="P555" i="5"/>
  <c r="N556" i="5"/>
  <c r="N557" i="5"/>
  <c r="P557" i="5"/>
  <c r="N558" i="5"/>
  <c r="P558" i="5"/>
  <c r="N559" i="5"/>
  <c r="N560" i="5"/>
  <c r="N561" i="5"/>
  <c r="N562" i="5"/>
  <c r="N563" i="5"/>
  <c r="P563" i="5"/>
  <c r="N564" i="5"/>
  <c r="N565" i="5"/>
  <c r="P565" i="5"/>
  <c r="N566" i="5"/>
  <c r="P566" i="5"/>
  <c r="N567" i="5"/>
  <c r="N568" i="5"/>
  <c r="N569" i="5"/>
  <c r="N570" i="5"/>
  <c r="N571" i="5"/>
  <c r="P571" i="5"/>
  <c r="N572" i="5"/>
  <c r="N573" i="5"/>
  <c r="P573" i="5"/>
  <c r="N574" i="5"/>
  <c r="N575" i="5"/>
  <c r="N576" i="5"/>
  <c r="N577" i="5"/>
  <c r="N578" i="5"/>
  <c r="N579" i="5"/>
  <c r="P579" i="5"/>
  <c r="N580" i="5"/>
  <c r="N581" i="5"/>
  <c r="P581" i="5"/>
  <c r="N582" i="5"/>
  <c r="P582" i="5"/>
  <c r="N583" i="5"/>
  <c r="N584" i="5"/>
  <c r="N585" i="5"/>
  <c r="N586" i="5"/>
  <c r="N587" i="5"/>
  <c r="P587" i="5"/>
  <c r="N588" i="5"/>
  <c r="N589" i="5"/>
  <c r="P589" i="5"/>
  <c r="N590" i="5"/>
  <c r="P590" i="5"/>
  <c r="N591" i="5"/>
  <c r="N592" i="5"/>
  <c r="N593" i="5"/>
  <c r="N594" i="5"/>
  <c r="N595" i="5"/>
  <c r="P595" i="5"/>
  <c r="N596" i="5"/>
  <c r="N597" i="5"/>
  <c r="P597" i="5"/>
  <c r="N598" i="5"/>
  <c r="P598" i="5"/>
  <c r="N599" i="5"/>
  <c r="N600" i="5"/>
  <c r="N601" i="5"/>
  <c r="N602" i="5"/>
  <c r="N603" i="5"/>
  <c r="P603" i="5"/>
  <c r="N604" i="5"/>
  <c r="N605" i="5"/>
  <c r="P605" i="5"/>
  <c r="N606" i="5"/>
  <c r="P606" i="5"/>
  <c r="N607" i="5"/>
  <c r="N608" i="5"/>
  <c r="N609" i="5"/>
  <c r="N610" i="5"/>
  <c r="N611" i="5"/>
  <c r="P611" i="5"/>
  <c r="N612" i="5"/>
  <c r="N613" i="5"/>
  <c r="P613" i="5"/>
  <c r="N614" i="5"/>
  <c r="P614" i="5"/>
  <c r="N615" i="5"/>
  <c r="N616" i="5"/>
  <c r="N617" i="5"/>
  <c r="N618" i="5"/>
  <c r="N619" i="5"/>
  <c r="P619" i="5"/>
  <c r="N620" i="5"/>
  <c r="N621" i="5"/>
  <c r="P621" i="5"/>
  <c r="N622" i="5"/>
  <c r="N623" i="5"/>
  <c r="N624" i="5"/>
  <c r="N625" i="5"/>
  <c r="N626" i="5"/>
  <c r="N627" i="5"/>
  <c r="P627" i="5"/>
  <c r="N628" i="5"/>
  <c r="N629" i="5"/>
  <c r="P629" i="5"/>
  <c r="N630" i="5"/>
  <c r="P630" i="5"/>
  <c r="N631" i="5"/>
  <c r="N632" i="5"/>
  <c r="N633" i="5"/>
  <c r="N634" i="5"/>
  <c r="N635" i="5"/>
  <c r="P635" i="5"/>
  <c r="N636" i="5"/>
  <c r="N637" i="5"/>
  <c r="P637" i="5"/>
  <c r="N638" i="5"/>
  <c r="P638" i="5"/>
  <c r="N639" i="5"/>
  <c r="N640" i="5"/>
  <c r="N641" i="5"/>
  <c r="N642" i="5"/>
  <c r="N643" i="5"/>
  <c r="N644" i="5"/>
  <c r="N645" i="5"/>
  <c r="P645" i="5"/>
  <c r="N646" i="5"/>
  <c r="P646" i="5"/>
  <c r="N647" i="5"/>
  <c r="N648" i="5"/>
  <c r="N649" i="5"/>
  <c r="N650" i="5"/>
  <c r="N651" i="5"/>
  <c r="P651" i="5"/>
  <c r="N652" i="5"/>
  <c r="N653" i="5"/>
  <c r="P653" i="5"/>
  <c r="N654" i="5"/>
  <c r="P654" i="5"/>
  <c r="N655" i="5"/>
  <c r="N656" i="5"/>
  <c r="N657" i="5"/>
  <c r="N658" i="5"/>
  <c r="N659" i="5"/>
  <c r="N660" i="5"/>
  <c r="N661" i="5"/>
  <c r="P661" i="5"/>
  <c r="N662" i="5"/>
  <c r="P662" i="5"/>
  <c r="N663" i="5"/>
  <c r="N664" i="5"/>
  <c r="N665" i="5"/>
  <c r="N666" i="5"/>
  <c r="N667" i="5"/>
  <c r="N668" i="5"/>
  <c r="N669" i="5"/>
  <c r="P669" i="5"/>
  <c r="N670" i="5"/>
  <c r="P670" i="5"/>
  <c r="N671" i="5"/>
  <c r="N672" i="5"/>
  <c r="N673" i="5"/>
  <c r="N674" i="5"/>
  <c r="N675" i="5"/>
  <c r="P675" i="5"/>
  <c r="N676" i="5"/>
  <c r="N677" i="5"/>
  <c r="P677" i="5"/>
  <c r="N678" i="5"/>
  <c r="P678" i="5"/>
  <c r="N679" i="5"/>
  <c r="N680" i="5"/>
  <c r="N681" i="5"/>
  <c r="N682" i="5"/>
  <c r="N683" i="5"/>
  <c r="N684" i="5"/>
  <c r="N685" i="5"/>
  <c r="P685" i="5"/>
  <c r="N686" i="5"/>
  <c r="P686" i="5"/>
  <c r="N687" i="5"/>
  <c r="N688" i="5"/>
  <c r="N689" i="5"/>
  <c r="N690" i="5"/>
  <c r="N691" i="5"/>
  <c r="P691" i="5"/>
  <c r="N692" i="5"/>
  <c r="N693" i="5"/>
  <c r="P693" i="5"/>
  <c r="N694" i="5"/>
  <c r="P694" i="5"/>
  <c r="N695" i="5"/>
  <c r="N696" i="5"/>
  <c r="N697" i="5"/>
  <c r="N698" i="5"/>
  <c r="N699" i="5"/>
  <c r="N700" i="5"/>
  <c r="N701" i="5"/>
  <c r="N702" i="5"/>
  <c r="P702" i="5"/>
  <c r="N703" i="5"/>
  <c r="N704" i="5"/>
  <c r="N705" i="5"/>
  <c r="N706" i="5"/>
  <c r="N707" i="5"/>
  <c r="P707" i="5"/>
  <c r="N708" i="5"/>
  <c r="N709" i="5"/>
  <c r="P709" i="5"/>
  <c r="N710" i="5"/>
  <c r="P710" i="5"/>
  <c r="N711" i="5"/>
  <c r="N712" i="5"/>
  <c r="N713" i="5"/>
  <c r="N714" i="5"/>
  <c r="N715" i="5"/>
  <c r="N716" i="5"/>
  <c r="N717" i="5"/>
  <c r="P717" i="5"/>
  <c r="N718" i="5"/>
  <c r="P718" i="5"/>
  <c r="N719" i="5"/>
  <c r="N720" i="5"/>
  <c r="N721" i="5"/>
  <c r="N722" i="5"/>
  <c r="N723" i="5"/>
  <c r="N724" i="5"/>
  <c r="N725" i="5"/>
  <c r="N726" i="5"/>
  <c r="P726" i="5"/>
  <c r="N727" i="5"/>
  <c r="N728" i="5"/>
  <c r="N729" i="5"/>
  <c r="N730" i="5"/>
  <c r="N731" i="5"/>
  <c r="N732" i="5"/>
  <c r="N733" i="5"/>
  <c r="P733" i="5"/>
  <c r="N734" i="5"/>
  <c r="P734" i="5"/>
  <c r="N735" i="5"/>
  <c r="N736" i="5"/>
  <c r="N737" i="5"/>
  <c r="N738" i="5"/>
  <c r="N739" i="5"/>
  <c r="P739" i="5"/>
  <c r="N740" i="5"/>
  <c r="N741" i="5"/>
  <c r="P741" i="5"/>
  <c r="N742" i="5"/>
  <c r="P742" i="5"/>
  <c r="N743" i="5"/>
  <c r="N744" i="5"/>
  <c r="N745" i="5"/>
  <c r="N746" i="5"/>
  <c r="N747" i="5"/>
  <c r="N748" i="5"/>
  <c r="N749" i="5"/>
  <c r="N750" i="5"/>
  <c r="P750" i="5"/>
  <c r="N751" i="5"/>
  <c r="N752" i="5"/>
  <c r="N753" i="5"/>
  <c r="N754" i="5"/>
  <c r="N755" i="5"/>
  <c r="P755" i="5"/>
  <c r="N756" i="5"/>
  <c r="N757" i="5"/>
  <c r="P757" i="5"/>
  <c r="N758" i="5"/>
  <c r="N759" i="5"/>
  <c r="N760" i="5"/>
  <c r="N761" i="5"/>
  <c r="N762" i="5"/>
  <c r="N763" i="5"/>
  <c r="N764" i="5"/>
  <c r="N765" i="5"/>
  <c r="P765" i="5"/>
  <c r="N766" i="5"/>
  <c r="P766" i="5"/>
  <c r="N767" i="5"/>
  <c r="N768" i="5"/>
  <c r="N769" i="5"/>
  <c r="N770" i="5"/>
  <c r="N771" i="5"/>
  <c r="P771" i="5"/>
  <c r="N772" i="5"/>
  <c r="N773" i="5"/>
  <c r="P773" i="5"/>
  <c r="N774" i="5"/>
  <c r="P774" i="5"/>
  <c r="N775" i="5"/>
  <c r="N776" i="5"/>
  <c r="N777" i="5"/>
  <c r="N778" i="5"/>
  <c r="N779" i="5"/>
  <c r="N780" i="5"/>
  <c r="N781" i="5"/>
  <c r="P781" i="5"/>
  <c r="N782" i="5"/>
  <c r="P782" i="5"/>
  <c r="N783" i="5"/>
  <c r="N784" i="5"/>
  <c r="N785" i="5"/>
  <c r="N786" i="5"/>
  <c r="N787" i="5"/>
  <c r="P787" i="5"/>
  <c r="N788" i="5"/>
  <c r="N789" i="5"/>
  <c r="N790" i="5"/>
  <c r="P790" i="5"/>
  <c r="N791" i="5"/>
  <c r="N792" i="5"/>
  <c r="N793" i="5"/>
  <c r="N794" i="5"/>
  <c r="N795" i="5"/>
  <c r="N796" i="5"/>
  <c r="N797" i="5"/>
  <c r="N798" i="5"/>
  <c r="P798" i="5"/>
  <c r="N799" i="5"/>
  <c r="N800" i="5"/>
  <c r="N801" i="5"/>
  <c r="N802" i="5"/>
  <c r="N803" i="5"/>
  <c r="P803" i="5"/>
  <c r="N804" i="5"/>
  <c r="N805" i="5"/>
  <c r="P805" i="5"/>
  <c r="N806" i="5"/>
  <c r="P806" i="5"/>
  <c r="N807" i="5"/>
  <c r="N808" i="5"/>
  <c r="N809" i="5"/>
  <c r="N810" i="5"/>
  <c r="N811" i="5"/>
  <c r="N812" i="5"/>
  <c r="N813" i="5"/>
  <c r="N814" i="5"/>
  <c r="P814" i="5"/>
  <c r="N815" i="5"/>
  <c r="N816" i="5"/>
  <c r="N817" i="5"/>
  <c r="N818" i="5"/>
  <c r="N819" i="5"/>
  <c r="P819" i="5"/>
  <c r="N820" i="5"/>
  <c r="N821" i="5"/>
  <c r="P821" i="5"/>
  <c r="N822" i="5"/>
  <c r="N823" i="5"/>
  <c r="N824" i="5"/>
  <c r="N825" i="5"/>
  <c r="N826" i="5"/>
  <c r="N827" i="5"/>
  <c r="N828" i="5"/>
  <c r="N829" i="5"/>
  <c r="P829" i="5"/>
  <c r="N830" i="5"/>
  <c r="N831" i="5"/>
  <c r="N832" i="5"/>
  <c r="N833" i="5"/>
  <c r="N834" i="5"/>
  <c r="N835" i="5"/>
  <c r="N836" i="5"/>
  <c r="N837" i="5"/>
  <c r="N838" i="5"/>
  <c r="N839" i="5"/>
  <c r="N840" i="5"/>
  <c r="N841" i="5"/>
  <c r="N842" i="5"/>
  <c r="N843" i="5"/>
  <c r="P843" i="5"/>
  <c r="N844" i="5"/>
  <c r="N845" i="5"/>
  <c r="P845" i="5"/>
  <c r="N846" i="5"/>
  <c r="N847" i="5"/>
  <c r="N848" i="5"/>
  <c r="N849" i="5"/>
  <c r="N850" i="5"/>
  <c r="N851" i="5"/>
  <c r="N852" i="5"/>
  <c r="N853" i="5"/>
  <c r="P853" i="5"/>
  <c r="N854" i="5"/>
  <c r="N855" i="5"/>
  <c r="N856" i="5"/>
  <c r="N857" i="5"/>
  <c r="N858" i="5"/>
  <c r="N859" i="5"/>
  <c r="N860" i="5"/>
  <c r="N861" i="5"/>
  <c r="P861" i="5"/>
  <c r="N862" i="5"/>
  <c r="N863" i="5"/>
  <c r="N864" i="5"/>
  <c r="N865" i="5"/>
  <c r="N866" i="5"/>
  <c r="N867" i="5"/>
  <c r="P867" i="5"/>
  <c r="N868" i="5"/>
  <c r="N869" i="5"/>
  <c r="N870" i="5"/>
  <c r="N871" i="5"/>
  <c r="N872" i="5"/>
  <c r="N873" i="5"/>
  <c r="N874" i="5"/>
  <c r="N875" i="5"/>
  <c r="N876" i="5"/>
  <c r="N877" i="5"/>
  <c r="P877" i="5"/>
  <c r="N878" i="5"/>
  <c r="N879" i="5"/>
  <c r="N880" i="5"/>
  <c r="N881" i="5"/>
  <c r="N882" i="5"/>
  <c r="N883" i="5"/>
  <c r="P883" i="5"/>
  <c r="N884" i="5"/>
  <c r="N885" i="5"/>
  <c r="P885" i="5"/>
  <c r="N886" i="5"/>
  <c r="N887" i="5"/>
  <c r="N888" i="5"/>
  <c r="N889" i="5"/>
  <c r="N890" i="5"/>
  <c r="N891" i="5"/>
  <c r="N892" i="5"/>
  <c r="N893" i="5"/>
  <c r="P893" i="5"/>
  <c r="N894" i="5"/>
  <c r="N895" i="5"/>
  <c r="N896" i="5"/>
  <c r="N897" i="5"/>
  <c r="N898" i="5"/>
  <c r="N899" i="5"/>
  <c r="N900" i="5"/>
  <c r="N901" i="5"/>
  <c r="N902" i="5"/>
  <c r="N903" i="5"/>
  <c r="N904" i="5"/>
  <c r="N905" i="5"/>
  <c r="N906" i="5"/>
  <c r="N907" i="5"/>
  <c r="P907" i="5"/>
  <c r="N908" i="5"/>
  <c r="N909" i="5"/>
  <c r="P909" i="5"/>
  <c r="N910" i="5"/>
  <c r="N911" i="5"/>
  <c r="N912" i="5"/>
  <c r="N913" i="5"/>
  <c r="N914" i="5"/>
  <c r="N915" i="5"/>
  <c r="N916" i="5"/>
  <c r="N917" i="5"/>
  <c r="P917" i="5"/>
  <c r="N918" i="5"/>
  <c r="N919" i="5"/>
  <c r="N920" i="5"/>
  <c r="N921" i="5"/>
  <c r="N922" i="5"/>
  <c r="N923" i="5"/>
  <c r="N924" i="5"/>
  <c r="N925" i="5"/>
  <c r="P925" i="5"/>
  <c r="N926" i="5"/>
  <c r="N927" i="5"/>
  <c r="N928" i="5"/>
  <c r="N929" i="5"/>
  <c r="N930" i="5"/>
  <c r="N931" i="5"/>
  <c r="P931" i="5"/>
  <c r="N932" i="5"/>
  <c r="N933" i="5"/>
  <c r="N934" i="5"/>
  <c r="N935" i="5"/>
  <c r="N936" i="5"/>
  <c r="N937" i="5"/>
  <c r="N938" i="5"/>
  <c r="N939" i="5"/>
  <c r="N940" i="5"/>
  <c r="N941" i="5"/>
  <c r="P941" i="5"/>
  <c r="N942" i="5"/>
  <c r="N943" i="5"/>
  <c r="N944" i="5"/>
  <c r="N945" i="5"/>
  <c r="N946" i="5"/>
  <c r="N947" i="5"/>
  <c r="P947" i="5"/>
  <c r="N948" i="5"/>
  <c r="N949" i="5"/>
  <c r="P949" i="5"/>
  <c r="N950" i="5"/>
  <c r="N951" i="5"/>
  <c r="N952" i="5"/>
  <c r="N953" i="5"/>
  <c r="N954" i="5"/>
  <c r="N955" i="5"/>
  <c r="N956" i="5"/>
  <c r="N957" i="5"/>
  <c r="P957" i="5"/>
  <c r="N958" i="5"/>
  <c r="N959" i="5"/>
  <c r="N960" i="5"/>
  <c r="N961" i="5"/>
  <c r="N962" i="5"/>
  <c r="N963" i="5"/>
  <c r="N964" i="5"/>
  <c r="N965" i="5"/>
  <c r="N966" i="5"/>
  <c r="N967" i="5"/>
  <c r="N968" i="5"/>
  <c r="N969" i="5"/>
  <c r="N970" i="5"/>
  <c r="N971" i="5"/>
  <c r="P971" i="5"/>
  <c r="N972" i="5"/>
  <c r="N973" i="5"/>
  <c r="P973" i="5"/>
  <c r="N974" i="5"/>
  <c r="N975" i="5"/>
  <c r="N976" i="5"/>
  <c r="N977" i="5"/>
  <c r="N978" i="5"/>
  <c r="N979" i="5"/>
  <c r="N980" i="5"/>
  <c r="N981" i="5"/>
  <c r="P981" i="5"/>
  <c r="N982" i="5"/>
  <c r="N983" i="5"/>
  <c r="N984" i="5"/>
  <c r="N985" i="5"/>
  <c r="N986" i="5"/>
  <c r="N987" i="5"/>
  <c r="N988" i="5"/>
  <c r="N989" i="5"/>
  <c r="P989" i="5"/>
  <c r="N990" i="5"/>
  <c r="N991" i="5"/>
  <c r="N992" i="5"/>
  <c r="N993" i="5"/>
  <c r="N994" i="5"/>
  <c r="N995" i="5"/>
  <c r="P995" i="5"/>
  <c r="N996" i="5"/>
  <c r="N997" i="5"/>
  <c r="N998" i="5"/>
  <c r="N999" i="5"/>
  <c r="N1000" i="5"/>
  <c r="N1001" i="5"/>
  <c r="N1002" i="5"/>
  <c r="N1003" i="5"/>
  <c r="N1004" i="5"/>
  <c r="N1005" i="5"/>
  <c r="N1006" i="5"/>
  <c r="N1007" i="5"/>
  <c r="N1008" i="5"/>
  <c r="N1009" i="5"/>
  <c r="N1010" i="5"/>
  <c r="N1011" i="5"/>
  <c r="P1011" i="5"/>
  <c r="N1012" i="5"/>
  <c r="N1013" i="5"/>
  <c r="P1013" i="5"/>
  <c r="N1014" i="5"/>
  <c r="N1015" i="5"/>
  <c r="N1016" i="5"/>
  <c r="N1017" i="5"/>
  <c r="N1018" i="5"/>
  <c r="N1019" i="5"/>
  <c r="N1020" i="5"/>
  <c r="N1021" i="5"/>
  <c r="P1021" i="5"/>
  <c r="N1022" i="5"/>
  <c r="N1023" i="5"/>
  <c r="N1024" i="5"/>
  <c r="N1025" i="5"/>
  <c r="N1026" i="5"/>
  <c r="N1027" i="5"/>
  <c r="N1028" i="5"/>
  <c r="N1029" i="5"/>
  <c r="N1030" i="5"/>
  <c r="N1031" i="5"/>
  <c r="N1032" i="5"/>
  <c r="N1033" i="5"/>
  <c r="N1034" i="5"/>
  <c r="N1035" i="5"/>
  <c r="P1035" i="5"/>
  <c r="N1036" i="5"/>
  <c r="N1037" i="5"/>
  <c r="P1037" i="5"/>
  <c r="N1038" i="5"/>
  <c r="N1039" i="5"/>
  <c r="N1040" i="5"/>
  <c r="N1041" i="5"/>
  <c r="N1042" i="5"/>
  <c r="N1043" i="5"/>
  <c r="N1044" i="5"/>
  <c r="N1045" i="5"/>
  <c r="P1045" i="5"/>
  <c r="N1046" i="5"/>
  <c r="N1047" i="5"/>
  <c r="N1048" i="5"/>
  <c r="N1049" i="5"/>
  <c r="N1050" i="5"/>
  <c r="N1051" i="5"/>
  <c r="N1052" i="5"/>
  <c r="N1053" i="5"/>
  <c r="P1053" i="5"/>
  <c r="N1054" i="5"/>
  <c r="N1055" i="5"/>
  <c r="N1056" i="5"/>
  <c r="N1057" i="5"/>
  <c r="N1058" i="5"/>
  <c r="N1059" i="5"/>
  <c r="P1059" i="5"/>
  <c r="N1060" i="5"/>
  <c r="N1061" i="5"/>
  <c r="N1062" i="5"/>
  <c r="N1063" i="5"/>
  <c r="N1064" i="5"/>
  <c r="N1065" i="5"/>
  <c r="N1066" i="5"/>
  <c r="N1067" i="5"/>
  <c r="N1068" i="5"/>
  <c r="N1069" i="5"/>
  <c r="N1070" i="5"/>
  <c r="N1071" i="5"/>
  <c r="N1072" i="5"/>
  <c r="N1073" i="5"/>
  <c r="N1074" i="5"/>
  <c r="N1075" i="5"/>
  <c r="N1076" i="5"/>
  <c r="N1077" i="5"/>
  <c r="N1078" i="5"/>
  <c r="N1079" i="5"/>
  <c r="N1080" i="5"/>
  <c r="N1081" i="5"/>
  <c r="N1082" i="5"/>
  <c r="N1083" i="5"/>
  <c r="N1084" i="5"/>
  <c r="N1085" i="5"/>
  <c r="P1085" i="5"/>
  <c r="N1086" i="5"/>
  <c r="N1087" i="5"/>
  <c r="N1088" i="5"/>
  <c r="P1088" i="5"/>
  <c r="N1089" i="5"/>
  <c r="N1090" i="5"/>
  <c r="N1091" i="5"/>
  <c r="N1092" i="5"/>
  <c r="N1093" i="5"/>
  <c r="P1093" i="5"/>
  <c r="N1094" i="5"/>
  <c r="N1095" i="5"/>
  <c r="N1096" i="5"/>
  <c r="N1097" i="5"/>
  <c r="N1098" i="5"/>
  <c r="N1099" i="5"/>
  <c r="P1099" i="5"/>
  <c r="N1100" i="5"/>
  <c r="N1101" i="5"/>
  <c r="P1101" i="5"/>
  <c r="N1102" i="5"/>
  <c r="N1103" i="5"/>
  <c r="N1104" i="5"/>
  <c r="N1105" i="5"/>
  <c r="N1106" i="5"/>
  <c r="N1107" i="5"/>
  <c r="N1108" i="5"/>
  <c r="N1109" i="5"/>
  <c r="N1110" i="5"/>
  <c r="N1111" i="5"/>
  <c r="N1112" i="5"/>
  <c r="N1113" i="5"/>
  <c r="N1114" i="5"/>
  <c r="N1115" i="5"/>
  <c r="N1116" i="5"/>
  <c r="N1117" i="5"/>
  <c r="P1117" i="5"/>
  <c r="N1118" i="5"/>
  <c r="N1119" i="5"/>
  <c r="N1120" i="5"/>
  <c r="P1120" i="5"/>
  <c r="N1121" i="5"/>
  <c r="N1122" i="5"/>
  <c r="N1123" i="5"/>
  <c r="N1124" i="5"/>
  <c r="N1125" i="5"/>
  <c r="N1126" i="5"/>
  <c r="N1127" i="5"/>
  <c r="N1128" i="5"/>
  <c r="N1129" i="5"/>
  <c r="N1130" i="5"/>
  <c r="N1131" i="5"/>
  <c r="N1132" i="5"/>
  <c r="N1133" i="5"/>
  <c r="N1134" i="5"/>
  <c r="N1135" i="5"/>
  <c r="N1136" i="5"/>
  <c r="N1137" i="5"/>
  <c r="N1138" i="5"/>
  <c r="N1139" i="5"/>
  <c r="N1140" i="5"/>
  <c r="N1141" i="5"/>
  <c r="P1141" i="5"/>
  <c r="N1142" i="5"/>
  <c r="N1143" i="5"/>
  <c r="N1144" i="5"/>
  <c r="N1145" i="5"/>
  <c r="N1146" i="5"/>
  <c r="N1147" i="5"/>
  <c r="N1148" i="5"/>
  <c r="N1149" i="5"/>
  <c r="P1149" i="5"/>
  <c r="N1150" i="5"/>
  <c r="N1151" i="5"/>
  <c r="N1152" i="5"/>
  <c r="N1153" i="5"/>
  <c r="N1154" i="5"/>
  <c r="N1155" i="5"/>
  <c r="N1156" i="5"/>
  <c r="N1157" i="5"/>
  <c r="N1158" i="5"/>
  <c r="N1159" i="5"/>
  <c r="N1160" i="5"/>
  <c r="N1161" i="5"/>
  <c r="N1162" i="5"/>
  <c r="N1163" i="5"/>
  <c r="N1164" i="5"/>
  <c r="N1165" i="5"/>
  <c r="P1165" i="5"/>
  <c r="N1166" i="5"/>
  <c r="N1167" i="5"/>
  <c r="N1168" i="5"/>
  <c r="N1169" i="5"/>
  <c r="N1170" i="5"/>
  <c r="N1171" i="5"/>
  <c r="N1172" i="5"/>
  <c r="N1173" i="5"/>
  <c r="P1173" i="5"/>
  <c r="N1174" i="5"/>
  <c r="N1175" i="5"/>
  <c r="N1176" i="5"/>
  <c r="N1177" i="5"/>
  <c r="N1178" i="5"/>
  <c r="N1179" i="5"/>
  <c r="N1180" i="5"/>
  <c r="N1181" i="5"/>
  <c r="P1181" i="5"/>
  <c r="N1182" i="5"/>
  <c r="N1183" i="5"/>
  <c r="N1184" i="5"/>
  <c r="N1185" i="5"/>
  <c r="N1186" i="5"/>
  <c r="N1187" i="5"/>
  <c r="P1187" i="5"/>
  <c r="N1188" i="5"/>
  <c r="N1189" i="5"/>
  <c r="N1190" i="5"/>
  <c r="N1191" i="5"/>
  <c r="N1192" i="5"/>
  <c r="N1193" i="5"/>
  <c r="N1194" i="5"/>
  <c r="N1195" i="5"/>
  <c r="N1196" i="5"/>
  <c r="N1197" i="5"/>
  <c r="N1198" i="5"/>
  <c r="N1199" i="5"/>
  <c r="N1200" i="5"/>
  <c r="N1201" i="5"/>
  <c r="N1202" i="5"/>
  <c r="N1203" i="5"/>
  <c r="N1204" i="5"/>
  <c r="N1205" i="5"/>
  <c r="N1206" i="5"/>
  <c r="N1207" i="5"/>
  <c r="N1208" i="5"/>
  <c r="N1209" i="5"/>
  <c r="N1210" i="5"/>
  <c r="N1211" i="5"/>
  <c r="N1212" i="5"/>
  <c r="N1213" i="5"/>
  <c r="P1213" i="5"/>
  <c r="N1214" i="5"/>
  <c r="N1215" i="5"/>
  <c r="N1216" i="5"/>
  <c r="N1217" i="5"/>
  <c r="N1218" i="5"/>
  <c r="N1219" i="5"/>
  <c r="N1220" i="5"/>
  <c r="N1221" i="5"/>
  <c r="P1221" i="5"/>
  <c r="N1222" i="5"/>
  <c r="N1223" i="5"/>
  <c r="N1224" i="5"/>
  <c r="N1225" i="5"/>
  <c r="N1226" i="5"/>
  <c r="N1227" i="5"/>
  <c r="N1228" i="5"/>
  <c r="N1229" i="5"/>
  <c r="P1229" i="5"/>
  <c r="N1230" i="5"/>
  <c r="N1231" i="5"/>
  <c r="N1232" i="5"/>
  <c r="N1233" i="5"/>
  <c r="N1234" i="5"/>
  <c r="N1235" i="5"/>
  <c r="N1236" i="5"/>
  <c r="N1237" i="5"/>
  <c r="P1237" i="5"/>
  <c r="N1238" i="5"/>
  <c r="N1239" i="5"/>
  <c r="N1240" i="5"/>
  <c r="N1241" i="5"/>
  <c r="N1242" i="5"/>
  <c r="N1243" i="5"/>
  <c r="N1244" i="5"/>
  <c r="N1245" i="5"/>
  <c r="P1245" i="5"/>
  <c r="N1246" i="5"/>
  <c r="N1247" i="5"/>
  <c r="N1248" i="5"/>
  <c r="N1249" i="5"/>
  <c r="N1250" i="5"/>
  <c r="N1251" i="5"/>
  <c r="P1251" i="5"/>
  <c r="N1252" i="5"/>
  <c r="N1253" i="5"/>
  <c r="N1254" i="5"/>
  <c r="N1255" i="5"/>
  <c r="N1256" i="5"/>
  <c r="N1257" i="5"/>
  <c r="N1258" i="5"/>
  <c r="N1259" i="5"/>
  <c r="N1260" i="5"/>
  <c r="N1261" i="5"/>
  <c r="N1262" i="5"/>
  <c r="N1263" i="5"/>
  <c r="N1264" i="5"/>
  <c r="P1264" i="5"/>
  <c r="N1265" i="5"/>
  <c r="N1266" i="5"/>
  <c r="N1267" i="5"/>
  <c r="N1268" i="5"/>
  <c r="N1269" i="5"/>
  <c r="P1269" i="5"/>
  <c r="N1270" i="5"/>
  <c r="N1271" i="5"/>
  <c r="N1272" i="5"/>
  <c r="N1273" i="5"/>
  <c r="N1274" i="5"/>
  <c r="N1275" i="5"/>
  <c r="N1276" i="5"/>
  <c r="N1277" i="5"/>
  <c r="P1277" i="5"/>
  <c r="N1278" i="5"/>
  <c r="N1279" i="5"/>
  <c r="N1280" i="5"/>
  <c r="N1281" i="5"/>
  <c r="N1282" i="5"/>
  <c r="N1283" i="5"/>
  <c r="N1284" i="5"/>
  <c r="N1285" i="5"/>
  <c r="N1286" i="5"/>
  <c r="N1287" i="5"/>
  <c r="N1288" i="5"/>
  <c r="N1289" i="5"/>
  <c r="N1290" i="5"/>
  <c r="N1291" i="5"/>
  <c r="N1292" i="5"/>
  <c r="N1293" i="5"/>
  <c r="N1294" i="5"/>
  <c r="N1295" i="5"/>
  <c r="N1296" i="5"/>
  <c r="N1297" i="5"/>
  <c r="N1298" i="5"/>
  <c r="N1299" i="5"/>
  <c r="N1300" i="5"/>
  <c r="N1301" i="5"/>
  <c r="N1302" i="5"/>
  <c r="N1303" i="5"/>
  <c r="N1304" i="5"/>
  <c r="N1305" i="5"/>
  <c r="N1306" i="5"/>
  <c r="N1307" i="5"/>
  <c r="N1308" i="5"/>
  <c r="N1309" i="5"/>
  <c r="N1310" i="5"/>
  <c r="N1311" i="5"/>
  <c r="N1312" i="5"/>
  <c r="P1312" i="5"/>
  <c r="N1313" i="5"/>
  <c r="N1314" i="5"/>
  <c r="N1315" i="5"/>
  <c r="P1315" i="5"/>
  <c r="N1316" i="5"/>
  <c r="N1317" i="5"/>
  <c r="N1318" i="5"/>
  <c r="N1319" i="5"/>
  <c r="N1320" i="5"/>
  <c r="N1321" i="5"/>
  <c r="N1322" i="5"/>
  <c r="N1323" i="5"/>
  <c r="N1324" i="5"/>
  <c r="N1325" i="5"/>
  <c r="N1326" i="5"/>
  <c r="N1327" i="5"/>
  <c r="N1328" i="5"/>
  <c r="N1329" i="5"/>
  <c r="N1330" i="5"/>
  <c r="N1331" i="5"/>
  <c r="N1332" i="5"/>
  <c r="N1333" i="5"/>
  <c r="N1334" i="5"/>
  <c r="N1335" i="5"/>
  <c r="N1336" i="5"/>
  <c r="N1337" i="5"/>
  <c r="N1338" i="5"/>
  <c r="N1339" i="5"/>
  <c r="N1340" i="5"/>
  <c r="N1341" i="5"/>
  <c r="N1342" i="5"/>
  <c r="N1343" i="5"/>
  <c r="N1344" i="5"/>
  <c r="N1345" i="5"/>
  <c r="N1346" i="5"/>
  <c r="N1347" i="5"/>
  <c r="N1348" i="5"/>
  <c r="N1349" i="5"/>
  <c r="N1350" i="5"/>
  <c r="N1351" i="5"/>
  <c r="N1352" i="5"/>
  <c r="N1353" i="5"/>
  <c r="N1354" i="5"/>
  <c r="N1355" i="5"/>
  <c r="C2" i="1"/>
  <c r="D2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C78" i="1"/>
  <c r="D78" i="1"/>
  <c r="C79" i="1"/>
  <c r="D79" i="1"/>
  <c r="C80" i="1"/>
  <c r="D80" i="1"/>
  <c r="C81" i="1"/>
  <c r="D81" i="1"/>
  <c r="C82" i="1"/>
  <c r="D82" i="1"/>
  <c r="C83" i="1"/>
  <c r="D83" i="1"/>
  <c r="C84" i="1"/>
  <c r="D84" i="1"/>
  <c r="C85" i="1"/>
  <c r="D85" i="1"/>
  <c r="C86" i="1"/>
  <c r="D86" i="1"/>
  <c r="C87" i="1"/>
  <c r="D87" i="1"/>
  <c r="C88" i="1"/>
  <c r="D88" i="1"/>
  <c r="C89" i="1"/>
  <c r="D89" i="1"/>
  <c r="C90" i="1"/>
  <c r="D90" i="1"/>
  <c r="C91" i="1"/>
  <c r="D91" i="1"/>
  <c r="C92" i="1"/>
  <c r="D92" i="1"/>
  <c r="C93" i="1"/>
  <c r="D93" i="1"/>
  <c r="C94" i="1"/>
  <c r="D94" i="1"/>
  <c r="C95" i="1"/>
  <c r="D95" i="1"/>
  <c r="C96" i="1"/>
  <c r="D96" i="1"/>
  <c r="C97" i="1"/>
  <c r="D97" i="1"/>
  <c r="C98" i="1"/>
  <c r="D98" i="1"/>
  <c r="C99" i="1"/>
  <c r="D99" i="1"/>
  <c r="C100" i="1"/>
  <c r="D100" i="1"/>
  <c r="C101" i="1"/>
  <c r="D101" i="1"/>
  <c r="C102" i="1"/>
  <c r="D102" i="1"/>
  <c r="C103" i="1"/>
  <c r="D103" i="1"/>
  <c r="C104" i="1"/>
  <c r="D104" i="1"/>
  <c r="C105" i="1"/>
  <c r="D105" i="1"/>
  <c r="C106" i="1"/>
  <c r="D106" i="1"/>
  <c r="C107" i="1"/>
  <c r="D107" i="1"/>
  <c r="C108" i="1"/>
  <c r="D108" i="1"/>
  <c r="C109" i="1"/>
  <c r="D109" i="1"/>
  <c r="C110" i="1"/>
  <c r="D110" i="1"/>
  <c r="C111" i="1"/>
  <c r="D111" i="1"/>
  <c r="C112" i="1"/>
  <c r="D112" i="1"/>
  <c r="C113" i="1"/>
  <c r="D113" i="1"/>
  <c r="C114" i="1"/>
  <c r="D114" i="1"/>
  <c r="C115" i="1"/>
  <c r="D115" i="1"/>
  <c r="C116" i="1"/>
  <c r="D116" i="1"/>
  <c r="C117" i="1"/>
  <c r="D117" i="1"/>
  <c r="C118" i="1"/>
  <c r="D118" i="1"/>
  <c r="C119" i="1"/>
  <c r="D119" i="1"/>
  <c r="C120" i="1"/>
  <c r="D120" i="1"/>
  <c r="C121" i="1"/>
  <c r="D121" i="1"/>
  <c r="C122" i="1"/>
  <c r="D122" i="1"/>
  <c r="C123" i="1"/>
  <c r="D123" i="1"/>
  <c r="C124" i="1"/>
  <c r="D124" i="1"/>
  <c r="C125" i="1"/>
  <c r="D125" i="1"/>
  <c r="C126" i="1"/>
  <c r="D126" i="1"/>
  <c r="C127" i="1"/>
  <c r="D127" i="1"/>
  <c r="C128" i="1"/>
  <c r="D128" i="1"/>
  <c r="C129" i="1"/>
  <c r="D129" i="1"/>
  <c r="C130" i="1"/>
  <c r="D130" i="1"/>
  <c r="C131" i="1"/>
  <c r="D131" i="1"/>
  <c r="C132" i="1"/>
  <c r="D132" i="1"/>
  <c r="C133" i="1"/>
  <c r="D133" i="1"/>
  <c r="C134" i="1"/>
  <c r="D134" i="1"/>
  <c r="C135" i="1"/>
  <c r="D135" i="1"/>
  <c r="C136" i="1"/>
  <c r="D136" i="1"/>
  <c r="C137" i="1"/>
  <c r="D137" i="1"/>
  <c r="C138" i="1"/>
  <c r="D138" i="1"/>
  <c r="C139" i="1"/>
  <c r="D139" i="1"/>
  <c r="C140" i="1"/>
  <c r="D140" i="1"/>
  <c r="C141" i="1"/>
  <c r="D141" i="1"/>
  <c r="C142" i="1"/>
  <c r="D142" i="1"/>
  <c r="C143" i="1"/>
  <c r="D143" i="1"/>
  <c r="C144" i="1"/>
  <c r="D144" i="1"/>
  <c r="C145" i="1"/>
  <c r="D145" i="1"/>
  <c r="C146" i="1"/>
  <c r="D146" i="1"/>
  <c r="C147" i="1"/>
  <c r="D147" i="1"/>
  <c r="C148" i="1"/>
  <c r="D148" i="1"/>
  <c r="C149" i="1"/>
  <c r="D149" i="1"/>
  <c r="C150" i="1"/>
  <c r="D150" i="1"/>
  <c r="C151" i="1"/>
  <c r="D151" i="1"/>
  <c r="C152" i="1"/>
  <c r="D152" i="1"/>
  <c r="C153" i="1"/>
  <c r="D153" i="1"/>
  <c r="C154" i="1"/>
  <c r="D154" i="1"/>
  <c r="C155" i="1"/>
  <c r="D155" i="1"/>
  <c r="C156" i="1"/>
  <c r="D156" i="1"/>
  <c r="C157" i="1"/>
  <c r="D157" i="1"/>
  <c r="C158" i="1"/>
  <c r="D158" i="1"/>
  <c r="C159" i="1"/>
  <c r="D159" i="1"/>
  <c r="C160" i="1"/>
  <c r="D160" i="1"/>
  <c r="C161" i="1"/>
  <c r="D161" i="1"/>
  <c r="C162" i="1"/>
  <c r="D162" i="1"/>
  <c r="C163" i="1"/>
  <c r="D163" i="1"/>
  <c r="C164" i="1"/>
  <c r="D164" i="1"/>
  <c r="C165" i="1"/>
  <c r="D165" i="1"/>
  <c r="C166" i="1"/>
  <c r="D166" i="1"/>
  <c r="C167" i="1"/>
  <c r="D167" i="1"/>
  <c r="C168" i="1"/>
  <c r="D168" i="1"/>
  <c r="C169" i="1"/>
  <c r="D169" i="1"/>
  <c r="C170" i="1"/>
  <c r="D170" i="1"/>
  <c r="C171" i="1"/>
  <c r="D171" i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C340" i="1"/>
  <c r="D340" i="1"/>
  <c r="C341" i="1"/>
  <c r="D341" i="1"/>
  <c r="C342" i="1"/>
  <c r="D342" i="1"/>
  <c r="C343" i="1"/>
  <c r="D343" i="1"/>
  <c r="C344" i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C358" i="1"/>
  <c r="D358" i="1"/>
  <c r="C359" i="1"/>
  <c r="D359" i="1"/>
  <c r="C360" i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C452" i="1"/>
  <c r="D452" i="1"/>
  <c r="C453" i="1"/>
  <c r="D453" i="1"/>
  <c r="C454" i="1"/>
  <c r="D454" i="1"/>
  <c r="C455" i="1"/>
  <c r="D455" i="1"/>
  <c r="C456" i="1"/>
  <c r="D456" i="1"/>
  <c r="C457" i="1"/>
  <c r="D457" i="1"/>
  <c r="C458" i="1"/>
  <c r="D458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C480" i="1"/>
  <c r="D480" i="1"/>
  <c r="C481" i="1"/>
  <c r="D481" i="1"/>
  <c r="C482" i="1"/>
  <c r="D482" i="1"/>
  <c r="C483" i="1"/>
  <c r="D483" i="1"/>
  <c r="C484" i="1"/>
  <c r="D484" i="1"/>
  <c r="C485" i="1"/>
  <c r="D485" i="1"/>
  <c r="C486" i="1"/>
  <c r="D486" i="1"/>
  <c r="C487" i="1"/>
  <c r="D487" i="1"/>
  <c r="C488" i="1"/>
  <c r="D488" i="1"/>
  <c r="C489" i="1"/>
  <c r="D489" i="1"/>
  <c r="C490" i="1"/>
  <c r="D490" i="1"/>
  <c r="C491" i="1"/>
  <c r="D491" i="1"/>
  <c r="C492" i="1"/>
  <c r="D492" i="1"/>
  <c r="C493" i="1"/>
  <c r="D493" i="1"/>
  <c r="C494" i="1"/>
  <c r="D494" i="1"/>
  <c r="C495" i="1"/>
  <c r="D495" i="1"/>
  <c r="C496" i="1"/>
  <c r="D496" i="1"/>
  <c r="C497" i="1"/>
  <c r="D497" i="1"/>
  <c r="C498" i="1"/>
  <c r="D498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C1685" i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C1824" i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C1955" i="1"/>
  <c r="D1955" i="1"/>
  <c r="C1956" i="1"/>
  <c r="D1956" i="1"/>
  <c r="C1957" i="1"/>
  <c r="D1957" i="1"/>
  <c r="C1958" i="1"/>
  <c r="D1958" i="1"/>
  <c r="C1959" i="1"/>
  <c r="D1959" i="1"/>
  <c r="C1960" i="1"/>
  <c r="D1960" i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C2095" i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C2190" i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C2336" i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C2384" i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C2398" i="1"/>
  <c r="D2398" i="1"/>
  <c r="C2399" i="1"/>
  <c r="D2399" i="1"/>
  <c r="C2400" i="1"/>
  <c r="D2400" i="1"/>
  <c r="C2401" i="1"/>
  <c r="D2401" i="1"/>
  <c r="C2402" i="1"/>
  <c r="D2402" i="1"/>
  <c r="C2403" i="1"/>
  <c r="D2403" i="1"/>
  <c r="C2404" i="1"/>
  <c r="D2404" i="1"/>
  <c r="C2405" i="1"/>
  <c r="D2405" i="1"/>
  <c r="C2406" i="1"/>
  <c r="D2406" i="1"/>
  <c r="C2407" i="1"/>
  <c r="D2407" i="1"/>
  <c r="C2408" i="1"/>
  <c r="D2408" i="1"/>
  <c r="C2409" i="1"/>
  <c r="D2409" i="1"/>
  <c r="C2410" i="1"/>
  <c r="D2410" i="1"/>
  <c r="C2411" i="1"/>
  <c r="D2411" i="1"/>
  <c r="C2412" i="1"/>
  <c r="D2412" i="1"/>
  <c r="C2413" i="1"/>
  <c r="D2413" i="1"/>
  <c r="C2414" i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C2458" i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C2503" i="1"/>
  <c r="D2503" i="1"/>
  <c r="C2504" i="1"/>
  <c r="D2504" i="1"/>
  <c r="C2505" i="1"/>
  <c r="D2505" i="1"/>
  <c r="C2506" i="1"/>
  <c r="D2506" i="1"/>
  <c r="C2507" i="1"/>
  <c r="D2507" i="1"/>
  <c r="C2508" i="1"/>
  <c r="D2508" i="1"/>
  <c r="C2509" i="1"/>
  <c r="D2509" i="1"/>
  <c r="C2510" i="1"/>
  <c r="D2510" i="1"/>
  <c r="C2511" i="1"/>
  <c r="D2511" i="1"/>
  <c r="C2512" i="1"/>
  <c r="D2512" i="1"/>
  <c r="C2513" i="1"/>
  <c r="D2513" i="1"/>
  <c r="C2514" i="1"/>
  <c r="D2514" i="1"/>
  <c r="C2515" i="1"/>
  <c r="D2515" i="1"/>
  <c r="C2516" i="1"/>
  <c r="D2516" i="1"/>
  <c r="C2517" i="1"/>
  <c r="D2517" i="1"/>
  <c r="C2518" i="1"/>
  <c r="D2518" i="1"/>
  <c r="C2519" i="1"/>
  <c r="D2519" i="1"/>
  <c r="C2520" i="1"/>
  <c r="D2520" i="1"/>
  <c r="C2521" i="1"/>
  <c r="D2521" i="1"/>
  <c r="C2522" i="1"/>
  <c r="D2522" i="1"/>
  <c r="C2523" i="1"/>
  <c r="D2523" i="1"/>
  <c r="C2524" i="1"/>
  <c r="D2524" i="1"/>
  <c r="C2525" i="1"/>
  <c r="D2525" i="1"/>
  <c r="C2526" i="1"/>
  <c r="D2526" i="1"/>
  <c r="C2527" i="1"/>
  <c r="D2527" i="1"/>
  <c r="C2528" i="1"/>
  <c r="D2528" i="1"/>
  <c r="C2529" i="1"/>
  <c r="D2529" i="1"/>
  <c r="C2530" i="1"/>
  <c r="D2530" i="1"/>
  <c r="C2531" i="1"/>
  <c r="D2531" i="1"/>
  <c r="C2532" i="1"/>
  <c r="D2532" i="1"/>
  <c r="C2533" i="1"/>
  <c r="D2533" i="1"/>
  <c r="C2534" i="1"/>
  <c r="D2534" i="1"/>
  <c r="C2535" i="1"/>
  <c r="D2535" i="1"/>
  <c r="C2536" i="1"/>
  <c r="D2536" i="1"/>
  <c r="C2537" i="1"/>
  <c r="D2537" i="1"/>
  <c r="C2538" i="1"/>
  <c r="D2538" i="1"/>
  <c r="C2539" i="1"/>
  <c r="D2539" i="1"/>
  <c r="C2540" i="1"/>
  <c r="D2540" i="1"/>
  <c r="C2541" i="1"/>
  <c r="D2541" i="1"/>
  <c r="C2542" i="1"/>
  <c r="D2542" i="1"/>
  <c r="C2543" i="1"/>
  <c r="D2543" i="1"/>
  <c r="C2544" i="1"/>
  <c r="D2544" i="1"/>
  <c r="C2545" i="1"/>
  <c r="D2545" i="1"/>
  <c r="C2546" i="1"/>
  <c r="D2546" i="1"/>
  <c r="C2547" i="1"/>
  <c r="D2547" i="1"/>
  <c r="C2548" i="1"/>
  <c r="D2548" i="1"/>
  <c r="C2549" i="1"/>
  <c r="D2549" i="1"/>
  <c r="C2550" i="1"/>
  <c r="D2550" i="1"/>
  <c r="C2551" i="1"/>
  <c r="D2551" i="1"/>
  <c r="C2552" i="1"/>
  <c r="D2552" i="1"/>
  <c r="C2553" i="1"/>
  <c r="D2553" i="1"/>
  <c r="C2554" i="1"/>
  <c r="D2554" i="1"/>
  <c r="C2555" i="1"/>
  <c r="D2555" i="1"/>
  <c r="C2556" i="1"/>
  <c r="D2556" i="1"/>
  <c r="C2557" i="1"/>
  <c r="D2557" i="1"/>
  <c r="C2558" i="1"/>
  <c r="D2558" i="1"/>
  <c r="C2559" i="1"/>
  <c r="D2559" i="1"/>
  <c r="C2560" i="1"/>
  <c r="D2560" i="1"/>
  <c r="C2561" i="1"/>
  <c r="D2561" i="1"/>
  <c r="C2562" i="1"/>
  <c r="D2562" i="1"/>
  <c r="C2563" i="1"/>
  <c r="D2563" i="1"/>
  <c r="C2564" i="1"/>
  <c r="D2564" i="1"/>
  <c r="C2565" i="1"/>
  <c r="D2565" i="1"/>
  <c r="C2566" i="1"/>
  <c r="D2566" i="1"/>
  <c r="C2567" i="1"/>
  <c r="D2567" i="1"/>
  <c r="C2568" i="1"/>
  <c r="D2568" i="1"/>
  <c r="C2569" i="1"/>
  <c r="D2569" i="1"/>
  <c r="C2570" i="1"/>
  <c r="D2570" i="1"/>
  <c r="C2571" i="1"/>
  <c r="D2571" i="1"/>
  <c r="C2572" i="1"/>
  <c r="D2572" i="1"/>
  <c r="C2573" i="1"/>
  <c r="D2573" i="1"/>
  <c r="C2574" i="1"/>
  <c r="D2574" i="1"/>
  <c r="C2575" i="1"/>
  <c r="D2575" i="1"/>
  <c r="C2576" i="1"/>
  <c r="D2576" i="1"/>
  <c r="C2577" i="1"/>
  <c r="D2577" i="1"/>
  <c r="C2578" i="1"/>
  <c r="D2578" i="1"/>
  <c r="C2579" i="1"/>
  <c r="D2579" i="1"/>
  <c r="C2580" i="1"/>
  <c r="D2580" i="1"/>
  <c r="C2581" i="1"/>
  <c r="D2581" i="1"/>
  <c r="C2582" i="1"/>
  <c r="D2582" i="1"/>
  <c r="C2583" i="1"/>
  <c r="D2583" i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C2592" i="1"/>
  <c r="D2592" i="1"/>
  <c r="C2593" i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D2667" i="1"/>
  <c r="C2668" i="1"/>
  <c r="D2668" i="1"/>
  <c r="C2669" i="1"/>
  <c r="D2669" i="1"/>
  <c r="C2670" i="1"/>
  <c r="D2670" i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D2685" i="1"/>
  <c r="C2686" i="1"/>
  <c r="D2686" i="1"/>
  <c r="C2687" i="1"/>
  <c r="D2687" i="1"/>
  <c r="C2688" i="1"/>
  <c r="D2688" i="1"/>
  <c r="C2689" i="1"/>
  <c r="D2689" i="1"/>
  <c r="C2690" i="1"/>
  <c r="D2690" i="1"/>
  <c r="C2691" i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D2697" i="1"/>
  <c r="C2698" i="1"/>
  <c r="D2698" i="1"/>
  <c r="C2699" i="1"/>
  <c r="D2699" i="1"/>
  <c r="C2700" i="1"/>
  <c r="D2700" i="1"/>
  <c r="C2716" i="1"/>
  <c r="D2716" i="1"/>
  <c r="C2717" i="1"/>
  <c r="D2717" i="1"/>
  <c r="C2718" i="1"/>
  <c r="D2718" i="1"/>
  <c r="C2719" i="1"/>
  <c r="D2719" i="1"/>
  <c r="C2720" i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D2728" i="1"/>
  <c r="C2729" i="1"/>
  <c r="D2729" i="1"/>
  <c r="C2730" i="1"/>
  <c r="D2730" i="1"/>
  <c r="C2731" i="1"/>
  <c r="D2731" i="1"/>
  <c r="C2732" i="1"/>
  <c r="D2732" i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D2740" i="1"/>
  <c r="C2741" i="1"/>
  <c r="D2741" i="1"/>
  <c r="C2742" i="1"/>
  <c r="D2742" i="1"/>
  <c r="C2743" i="1"/>
  <c r="D2743" i="1"/>
  <c r="C2744" i="1"/>
  <c r="D2744" i="1"/>
  <c r="C2745" i="1"/>
  <c r="D2745" i="1"/>
  <c r="C2746" i="1"/>
  <c r="D2746" i="1"/>
  <c r="C2747" i="1"/>
  <c r="D2747" i="1"/>
  <c r="C2748" i="1"/>
  <c r="D2748" i="1"/>
  <c r="C2749" i="1"/>
  <c r="D2749" i="1"/>
  <c r="C2750" i="1"/>
  <c r="D2750" i="1"/>
  <c r="C2751" i="1"/>
  <c r="D2751" i="1"/>
  <c r="C2752" i="1"/>
  <c r="D2752" i="1"/>
  <c r="C2753" i="1"/>
  <c r="D2753" i="1"/>
  <c r="C2754" i="1"/>
  <c r="D2754" i="1"/>
  <c r="C2755" i="1"/>
  <c r="D2755" i="1"/>
  <c r="C2756" i="1"/>
  <c r="D2756" i="1"/>
  <c r="C2757" i="1"/>
  <c r="D2757" i="1"/>
  <c r="C2758" i="1"/>
  <c r="D2758" i="1"/>
  <c r="C2759" i="1"/>
  <c r="D2759" i="1"/>
  <c r="C2760" i="1"/>
  <c r="D2760" i="1"/>
  <c r="C2761" i="1"/>
  <c r="D2761" i="1"/>
  <c r="C2762" i="1"/>
  <c r="D2762" i="1"/>
  <c r="C2763" i="1"/>
  <c r="D2763" i="1"/>
  <c r="C2764" i="1"/>
  <c r="D2764" i="1"/>
  <c r="C2765" i="1"/>
  <c r="D2765" i="1"/>
  <c r="C2766" i="1"/>
  <c r="D2766" i="1"/>
  <c r="C2767" i="1"/>
  <c r="D2767" i="1"/>
  <c r="C2768" i="1"/>
  <c r="D2768" i="1"/>
  <c r="C2769" i="1"/>
  <c r="D2769" i="1"/>
  <c r="C2770" i="1"/>
  <c r="D2770" i="1"/>
  <c r="C2771" i="1"/>
  <c r="D2771" i="1"/>
  <c r="C2772" i="1"/>
  <c r="D2772" i="1"/>
  <c r="C2773" i="1"/>
  <c r="D2773" i="1"/>
  <c r="C2774" i="1"/>
  <c r="D2774" i="1"/>
  <c r="C2775" i="1"/>
  <c r="D2775" i="1"/>
  <c r="C2776" i="1"/>
  <c r="D2776" i="1"/>
  <c r="C2777" i="1"/>
  <c r="D2777" i="1"/>
  <c r="C2778" i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D2784" i="1"/>
  <c r="C2785" i="1"/>
  <c r="D2785" i="1"/>
  <c r="C2786" i="1"/>
  <c r="D2786" i="1"/>
  <c r="C2787" i="1"/>
  <c r="D2787" i="1"/>
  <c r="C2788" i="1"/>
  <c r="D2788" i="1"/>
  <c r="C2789" i="1"/>
  <c r="D2789" i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C2887" i="1"/>
  <c r="D2887" i="1"/>
  <c r="C2888" i="1"/>
  <c r="D2888" i="1"/>
  <c r="C2889" i="1"/>
  <c r="D2889" i="1"/>
  <c r="C2890" i="1"/>
  <c r="D2890" i="1"/>
  <c r="C2891" i="1"/>
  <c r="D2891" i="1"/>
  <c r="C2892" i="1"/>
  <c r="D2892" i="1"/>
  <c r="C2893" i="1"/>
  <c r="D2893" i="1"/>
  <c r="C2894" i="1"/>
  <c r="D2894" i="1"/>
  <c r="C2895" i="1"/>
  <c r="D2895" i="1"/>
  <c r="C2896" i="1"/>
  <c r="D2896" i="1"/>
  <c r="C2897" i="1"/>
  <c r="D2897" i="1"/>
  <c r="C2898" i="1"/>
  <c r="D2898" i="1"/>
  <c r="C2899" i="1"/>
  <c r="D2899" i="1"/>
  <c r="C2900" i="1"/>
  <c r="D2900" i="1"/>
  <c r="C2901" i="1"/>
  <c r="D2901" i="1"/>
  <c r="C2902" i="1"/>
  <c r="D2902" i="1"/>
  <c r="C2903" i="1"/>
  <c r="D2903" i="1"/>
  <c r="C2904" i="1"/>
  <c r="D2904" i="1"/>
  <c r="C2905" i="1"/>
  <c r="D2905" i="1"/>
  <c r="C2906" i="1"/>
  <c r="D2906" i="1"/>
  <c r="C2907" i="1"/>
  <c r="D2907" i="1"/>
  <c r="C2908" i="1"/>
  <c r="D2908" i="1"/>
  <c r="C2909" i="1"/>
  <c r="D2909" i="1"/>
  <c r="C2910" i="1"/>
  <c r="D2910" i="1"/>
  <c r="C2911" i="1"/>
  <c r="D2911" i="1"/>
  <c r="C2912" i="1"/>
  <c r="D2912" i="1"/>
  <c r="C2913" i="1"/>
  <c r="D2913" i="1"/>
  <c r="C2914" i="1"/>
  <c r="D2914" i="1"/>
  <c r="C2915" i="1"/>
  <c r="D2915" i="1"/>
  <c r="C2916" i="1"/>
  <c r="D2916" i="1"/>
  <c r="C2917" i="1"/>
  <c r="D2917" i="1"/>
  <c r="C2918" i="1"/>
  <c r="D2918" i="1"/>
  <c r="C2919" i="1"/>
  <c r="D2919" i="1"/>
  <c r="C2920" i="1"/>
  <c r="D2920" i="1"/>
  <c r="C2921" i="1"/>
  <c r="D2921" i="1"/>
  <c r="C2922" i="1"/>
  <c r="D2922" i="1"/>
  <c r="C2923" i="1"/>
  <c r="D2923" i="1"/>
  <c r="C2924" i="1"/>
  <c r="D2924" i="1"/>
  <c r="C2925" i="1"/>
  <c r="D2925" i="1"/>
  <c r="C2926" i="1"/>
  <c r="D2926" i="1"/>
  <c r="C2927" i="1"/>
  <c r="D2927" i="1"/>
  <c r="C2928" i="1"/>
  <c r="D2928" i="1"/>
  <c r="C2929" i="1"/>
  <c r="D2929" i="1"/>
  <c r="C2930" i="1"/>
  <c r="D2930" i="1"/>
  <c r="C2931" i="1"/>
  <c r="D2931" i="1"/>
  <c r="C2932" i="1"/>
  <c r="D2932" i="1"/>
  <c r="C2933" i="1"/>
  <c r="D2933" i="1"/>
  <c r="C2934" i="1"/>
  <c r="D2934" i="1"/>
  <c r="C2935" i="1"/>
  <c r="D2935" i="1"/>
  <c r="C2936" i="1"/>
  <c r="D2936" i="1"/>
  <c r="C2937" i="1"/>
  <c r="D2937" i="1"/>
  <c r="C2938" i="1"/>
  <c r="D2938" i="1"/>
  <c r="C2939" i="1"/>
  <c r="D2939" i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D2946" i="1"/>
  <c r="C2947" i="1"/>
  <c r="D2947" i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D2958" i="1"/>
  <c r="C2959" i="1"/>
  <c r="D2959" i="1"/>
  <c r="C2960" i="1"/>
  <c r="D2960" i="1"/>
  <c r="C2961" i="1"/>
  <c r="D2961" i="1"/>
  <c r="C2962" i="1"/>
  <c r="D2962" i="1"/>
  <c r="C2963" i="1"/>
  <c r="D2963" i="1"/>
  <c r="C2964" i="1"/>
  <c r="D2964" i="1"/>
  <c r="C2965" i="1"/>
  <c r="D2965" i="1"/>
  <c r="C2966" i="1"/>
  <c r="D2966" i="1"/>
  <c r="C2967" i="1"/>
  <c r="D2967" i="1"/>
  <c r="C2968" i="1"/>
  <c r="D2968" i="1"/>
  <c r="C2969" i="1"/>
  <c r="D2969" i="1"/>
  <c r="C2970" i="1"/>
  <c r="D2970" i="1"/>
  <c r="C2971" i="1"/>
  <c r="D2971" i="1"/>
  <c r="C2972" i="1"/>
  <c r="D2972" i="1"/>
  <c r="C2973" i="1"/>
  <c r="D2973" i="1"/>
  <c r="C2974" i="1"/>
  <c r="D2974" i="1"/>
  <c r="C2975" i="1"/>
  <c r="D2975" i="1"/>
  <c r="C2976" i="1"/>
  <c r="D2976" i="1"/>
  <c r="C2977" i="1"/>
  <c r="D2977" i="1"/>
  <c r="C2978" i="1"/>
  <c r="D2978" i="1"/>
  <c r="C2979" i="1"/>
  <c r="D2979" i="1"/>
  <c r="C2980" i="1"/>
  <c r="D2980" i="1"/>
  <c r="C2981" i="1"/>
  <c r="D2981" i="1"/>
  <c r="C2982" i="1"/>
  <c r="D2982" i="1"/>
  <c r="C2983" i="1"/>
  <c r="D2983" i="1"/>
  <c r="C2984" i="1"/>
  <c r="D2984" i="1"/>
  <c r="C2985" i="1"/>
  <c r="D2985" i="1"/>
  <c r="C2986" i="1"/>
  <c r="D2986" i="1"/>
  <c r="C2987" i="1"/>
  <c r="D2987" i="1"/>
  <c r="C2988" i="1"/>
  <c r="D2988" i="1"/>
  <c r="C2989" i="1"/>
  <c r="D2989" i="1"/>
  <c r="C2990" i="1"/>
  <c r="D2990" i="1"/>
  <c r="C2991" i="1"/>
  <c r="D2991" i="1"/>
  <c r="C2992" i="1"/>
  <c r="D2992" i="1"/>
  <c r="C2993" i="1"/>
  <c r="D2993" i="1"/>
  <c r="C2994" i="1"/>
  <c r="D2994" i="1"/>
  <c r="C2995" i="1"/>
  <c r="D2995" i="1"/>
  <c r="C2996" i="1"/>
  <c r="D2996" i="1"/>
  <c r="C2997" i="1"/>
  <c r="D2997" i="1"/>
  <c r="C2998" i="1"/>
  <c r="D2998" i="1"/>
  <c r="C2999" i="1"/>
  <c r="D2999" i="1"/>
  <c r="C3000" i="1"/>
  <c r="D3000" i="1"/>
  <c r="C3001" i="1"/>
  <c r="D3001" i="1"/>
  <c r="C3002" i="1"/>
  <c r="D3002" i="1"/>
  <c r="C3003" i="1"/>
  <c r="D3003" i="1"/>
  <c r="C3004" i="1"/>
  <c r="D3004" i="1"/>
  <c r="C3005" i="1"/>
  <c r="D3005" i="1"/>
  <c r="C3006" i="1"/>
  <c r="D3006" i="1"/>
  <c r="C3007" i="1"/>
  <c r="D3007" i="1"/>
  <c r="C3008" i="1"/>
  <c r="D3008" i="1"/>
  <c r="C3009" i="1"/>
  <c r="D3009" i="1"/>
  <c r="C3010" i="1"/>
  <c r="D3010" i="1"/>
  <c r="C3011" i="1"/>
  <c r="D3011" i="1"/>
  <c r="C3012" i="1"/>
  <c r="D3012" i="1"/>
  <c r="C3013" i="1"/>
  <c r="D3013" i="1"/>
  <c r="C3014" i="1"/>
  <c r="D3014" i="1"/>
  <c r="C3015" i="1"/>
  <c r="D3015" i="1"/>
  <c r="C3016" i="1"/>
  <c r="D3016" i="1"/>
  <c r="C3017" i="1"/>
  <c r="D3017" i="1"/>
  <c r="C3018" i="1"/>
  <c r="D3018" i="1"/>
  <c r="C3019" i="1"/>
  <c r="D3019" i="1"/>
  <c r="C3020" i="1"/>
  <c r="D3020" i="1"/>
  <c r="C3021" i="1"/>
  <c r="D3021" i="1"/>
  <c r="C3022" i="1"/>
  <c r="D3022" i="1"/>
  <c r="C3023" i="1"/>
  <c r="D3023" i="1"/>
  <c r="C3024" i="1"/>
  <c r="D3024" i="1"/>
  <c r="C3025" i="1"/>
  <c r="D3025" i="1"/>
  <c r="C3026" i="1"/>
  <c r="D3026" i="1"/>
  <c r="C3027" i="1"/>
  <c r="D3027" i="1"/>
  <c r="C3028" i="1"/>
  <c r="D3028" i="1"/>
  <c r="C3029" i="1"/>
  <c r="D3029" i="1"/>
  <c r="C3030" i="1"/>
  <c r="D3030" i="1"/>
  <c r="C3031" i="1"/>
  <c r="D3031" i="1"/>
  <c r="C3032" i="1"/>
  <c r="D3032" i="1"/>
  <c r="C3033" i="1"/>
  <c r="D3033" i="1"/>
  <c r="C3034" i="1"/>
  <c r="D3034" i="1"/>
  <c r="C3035" i="1"/>
  <c r="D3035" i="1"/>
  <c r="C3036" i="1"/>
  <c r="D3036" i="1"/>
  <c r="C3037" i="1"/>
  <c r="D3037" i="1"/>
  <c r="C3038" i="1"/>
  <c r="D3038" i="1"/>
  <c r="C3039" i="1"/>
  <c r="D3039" i="1"/>
  <c r="C3040" i="1"/>
  <c r="D3040" i="1"/>
  <c r="C3041" i="1"/>
  <c r="D3041" i="1"/>
  <c r="C3042" i="1"/>
  <c r="D3042" i="1"/>
  <c r="C3043" i="1"/>
  <c r="D3043" i="1"/>
  <c r="C3044" i="1"/>
  <c r="D3044" i="1"/>
  <c r="C3045" i="1"/>
  <c r="D3045" i="1"/>
  <c r="C3046" i="1"/>
  <c r="D3046" i="1"/>
  <c r="C3047" i="1"/>
  <c r="D3047" i="1"/>
  <c r="C3048" i="1"/>
  <c r="D3048" i="1"/>
  <c r="C3049" i="1"/>
  <c r="D3049" i="1"/>
  <c r="C3050" i="1"/>
  <c r="D3050" i="1"/>
  <c r="C3051" i="1"/>
  <c r="D3051" i="1"/>
  <c r="C3052" i="1"/>
  <c r="D3052" i="1"/>
  <c r="C3053" i="1"/>
  <c r="D3053" i="1"/>
  <c r="C3054" i="1"/>
  <c r="D3054" i="1"/>
  <c r="C3055" i="1"/>
  <c r="D3055" i="1"/>
  <c r="C3056" i="1"/>
  <c r="D3056" i="1"/>
  <c r="C3057" i="1"/>
  <c r="D3057" i="1"/>
  <c r="C3058" i="1"/>
  <c r="D3058" i="1"/>
  <c r="C3059" i="1"/>
  <c r="D3059" i="1"/>
  <c r="C3060" i="1"/>
  <c r="D3060" i="1"/>
  <c r="C3061" i="1"/>
  <c r="D3061" i="1"/>
  <c r="C3062" i="1"/>
  <c r="D3062" i="1"/>
  <c r="C3063" i="1"/>
  <c r="D3063" i="1"/>
  <c r="C3064" i="1"/>
  <c r="D3064" i="1"/>
  <c r="C3065" i="1"/>
  <c r="D3065" i="1"/>
  <c r="C3066" i="1"/>
  <c r="D3066" i="1"/>
  <c r="C3067" i="1"/>
  <c r="D3067" i="1"/>
  <c r="C3068" i="1"/>
  <c r="D3068" i="1"/>
  <c r="C3069" i="1"/>
  <c r="D3069" i="1"/>
  <c r="C3070" i="1"/>
  <c r="D3070" i="1"/>
  <c r="C3071" i="1"/>
  <c r="D3071" i="1"/>
  <c r="C3072" i="1"/>
  <c r="D3072" i="1"/>
  <c r="C3073" i="1"/>
  <c r="D3073" i="1"/>
  <c r="C3074" i="1"/>
  <c r="D3074" i="1"/>
  <c r="C3075" i="1"/>
  <c r="D3075" i="1"/>
  <c r="C3076" i="1"/>
  <c r="D3076" i="1"/>
  <c r="C3077" i="1"/>
  <c r="D3077" i="1"/>
  <c r="C3078" i="1"/>
  <c r="D3078" i="1"/>
  <c r="C3079" i="1"/>
  <c r="D3079" i="1"/>
  <c r="C3080" i="1"/>
  <c r="D3080" i="1"/>
  <c r="C3081" i="1"/>
  <c r="D3081" i="1"/>
  <c r="C3082" i="1"/>
  <c r="D3082" i="1"/>
  <c r="C3083" i="1"/>
  <c r="D3083" i="1"/>
  <c r="C3084" i="1"/>
  <c r="D3084" i="1"/>
  <c r="C3085" i="1"/>
  <c r="D3085" i="1"/>
  <c r="C3086" i="1"/>
  <c r="D3086" i="1"/>
  <c r="C3087" i="1"/>
  <c r="D3087" i="1"/>
  <c r="C3088" i="1"/>
  <c r="D3088" i="1"/>
  <c r="C3089" i="1"/>
  <c r="D3089" i="1"/>
  <c r="C3090" i="1"/>
  <c r="D3090" i="1"/>
  <c r="C3091" i="1"/>
  <c r="D3091" i="1"/>
  <c r="C3092" i="1"/>
  <c r="D3092" i="1"/>
  <c r="C3093" i="1"/>
  <c r="D3093" i="1"/>
  <c r="C3094" i="1"/>
  <c r="D3094" i="1"/>
  <c r="C3095" i="1"/>
  <c r="D3095" i="1"/>
  <c r="C3096" i="1"/>
  <c r="D3096" i="1"/>
  <c r="C3097" i="1"/>
  <c r="D3097" i="1"/>
  <c r="C3098" i="1"/>
  <c r="D3098" i="1"/>
  <c r="C3099" i="1"/>
  <c r="D3099" i="1"/>
  <c r="C3100" i="1"/>
  <c r="D3100" i="1"/>
  <c r="C3101" i="1"/>
  <c r="D3101" i="1"/>
  <c r="C3102" i="1"/>
  <c r="D3102" i="1"/>
  <c r="C3103" i="1"/>
  <c r="D3103" i="1"/>
  <c r="C3104" i="1"/>
  <c r="D3104" i="1"/>
  <c r="C3105" i="1"/>
  <c r="D3105" i="1"/>
  <c r="C3106" i="1"/>
  <c r="D3106" i="1"/>
  <c r="C3107" i="1"/>
  <c r="D3107" i="1"/>
  <c r="C3108" i="1"/>
  <c r="D3108" i="1"/>
  <c r="C3109" i="1"/>
  <c r="D3109" i="1"/>
  <c r="C3110" i="1"/>
  <c r="D3110" i="1"/>
  <c r="C3111" i="1"/>
  <c r="D3111" i="1"/>
  <c r="C3112" i="1"/>
  <c r="D3112" i="1"/>
  <c r="C3113" i="1"/>
  <c r="D3113" i="1"/>
  <c r="C3114" i="1"/>
  <c r="D3114" i="1"/>
  <c r="C3115" i="1"/>
  <c r="D3115" i="1"/>
  <c r="C3116" i="1"/>
  <c r="D3116" i="1"/>
  <c r="C3117" i="1"/>
  <c r="D3117" i="1"/>
  <c r="C3118" i="1"/>
  <c r="D3118" i="1"/>
  <c r="C3119" i="1"/>
  <c r="D3119" i="1"/>
  <c r="C3120" i="1"/>
  <c r="D3120" i="1"/>
  <c r="C3121" i="1"/>
  <c r="D3121" i="1"/>
  <c r="C3122" i="1"/>
  <c r="D3122" i="1"/>
  <c r="C3123" i="1"/>
  <c r="D3123" i="1"/>
  <c r="C3124" i="1"/>
  <c r="D3124" i="1"/>
  <c r="C3125" i="1"/>
  <c r="D3125" i="1"/>
  <c r="C3126" i="1"/>
  <c r="D3126" i="1"/>
  <c r="C3127" i="1"/>
  <c r="D3127" i="1"/>
  <c r="C3128" i="1"/>
  <c r="D3128" i="1"/>
  <c r="C3129" i="1"/>
  <c r="D3129" i="1"/>
  <c r="C3130" i="1"/>
  <c r="D3130" i="1"/>
  <c r="C3131" i="1"/>
  <c r="D3131" i="1"/>
  <c r="C3132" i="1"/>
  <c r="D3132" i="1"/>
  <c r="C3133" i="1"/>
  <c r="D3133" i="1"/>
  <c r="C3134" i="1"/>
  <c r="D3134" i="1"/>
  <c r="C3135" i="1"/>
  <c r="D3135" i="1"/>
  <c r="C3136" i="1"/>
  <c r="D3136" i="1"/>
  <c r="C3137" i="1"/>
  <c r="D3137" i="1"/>
  <c r="C3138" i="1"/>
  <c r="D3138" i="1"/>
  <c r="C3139" i="1"/>
  <c r="D3139" i="1"/>
  <c r="C3140" i="1"/>
  <c r="D3140" i="1"/>
  <c r="C3141" i="1"/>
  <c r="D3141" i="1"/>
  <c r="C3142" i="1"/>
  <c r="D3142" i="1"/>
  <c r="C3143" i="1"/>
  <c r="D3143" i="1"/>
  <c r="C3144" i="1"/>
  <c r="D3144" i="1"/>
  <c r="C3145" i="1"/>
  <c r="D3145" i="1"/>
  <c r="C3146" i="1"/>
  <c r="D3146" i="1"/>
  <c r="C3147" i="1"/>
  <c r="D3147" i="1"/>
  <c r="C3148" i="1"/>
  <c r="D3148" i="1"/>
  <c r="C3149" i="1"/>
  <c r="D3149" i="1"/>
  <c r="C3150" i="1"/>
  <c r="D3150" i="1"/>
  <c r="C3151" i="1"/>
  <c r="D3151" i="1"/>
  <c r="C3152" i="1"/>
  <c r="D3152" i="1"/>
  <c r="C3153" i="1"/>
  <c r="D3153" i="1"/>
  <c r="C3154" i="1"/>
  <c r="D3154" i="1"/>
  <c r="C3155" i="1"/>
  <c r="D3155" i="1"/>
  <c r="C3156" i="1"/>
  <c r="D3156" i="1"/>
  <c r="C3157" i="1"/>
  <c r="D3157" i="1"/>
  <c r="C3158" i="1"/>
  <c r="D3158" i="1"/>
  <c r="C3159" i="1"/>
  <c r="D3159" i="1"/>
  <c r="C3160" i="1"/>
  <c r="D3160" i="1"/>
  <c r="C3161" i="1"/>
  <c r="D3161" i="1"/>
  <c r="C3162" i="1"/>
  <c r="D3162" i="1"/>
  <c r="C3163" i="1"/>
  <c r="D3163" i="1"/>
  <c r="C3164" i="1"/>
  <c r="D3164" i="1"/>
  <c r="C3165" i="1"/>
  <c r="D3165" i="1"/>
  <c r="C3166" i="1"/>
  <c r="D3166" i="1"/>
  <c r="C3167" i="1"/>
  <c r="D3167" i="1"/>
  <c r="C3168" i="1"/>
  <c r="D3168" i="1"/>
  <c r="C3169" i="1"/>
  <c r="D3169" i="1"/>
  <c r="C3170" i="1"/>
  <c r="D3170" i="1"/>
  <c r="C3171" i="1"/>
  <c r="D3171" i="1"/>
  <c r="C3172" i="1"/>
  <c r="D3172" i="1"/>
  <c r="C3173" i="1"/>
  <c r="D3173" i="1"/>
  <c r="C3174" i="1"/>
  <c r="D3174" i="1"/>
  <c r="C3175" i="1"/>
  <c r="D3175" i="1"/>
  <c r="C3176" i="1"/>
  <c r="D3176" i="1"/>
  <c r="C3177" i="1"/>
  <c r="D3177" i="1"/>
  <c r="C3178" i="1"/>
  <c r="D3178" i="1"/>
  <c r="C3179" i="1"/>
  <c r="D3179" i="1"/>
  <c r="C3180" i="1"/>
  <c r="D3180" i="1"/>
  <c r="C3181" i="1"/>
  <c r="D3181" i="1"/>
  <c r="C3182" i="1"/>
  <c r="D3182" i="1"/>
  <c r="C3183" i="1"/>
  <c r="D3183" i="1"/>
  <c r="C3184" i="1"/>
  <c r="D3184" i="1"/>
  <c r="C3185" i="1"/>
  <c r="D3185" i="1"/>
  <c r="C3186" i="1"/>
  <c r="D3186" i="1"/>
  <c r="C3187" i="1"/>
  <c r="D3187" i="1"/>
  <c r="C3188" i="1"/>
  <c r="D3188" i="1"/>
  <c r="C3189" i="1"/>
  <c r="D3189" i="1"/>
  <c r="C3190" i="1"/>
  <c r="D3190" i="1"/>
  <c r="C3191" i="1"/>
  <c r="D3191" i="1"/>
  <c r="C3192" i="1"/>
  <c r="D3192" i="1"/>
  <c r="C3193" i="1"/>
  <c r="D3193" i="1"/>
  <c r="C3194" i="1"/>
  <c r="D3194" i="1"/>
  <c r="C3195" i="1"/>
  <c r="D3195" i="1"/>
  <c r="C3196" i="1"/>
  <c r="D3196" i="1"/>
  <c r="C3197" i="1"/>
  <c r="D3197" i="1"/>
  <c r="C3198" i="1"/>
  <c r="D3198" i="1"/>
  <c r="C3199" i="1"/>
  <c r="D3199" i="1"/>
  <c r="C3200" i="1"/>
  <c r="D3200" i="1"/>
  <c r="C3201" i="1"/>
  <c r="D3201" i="1"/>
  <c r="C3202" i="1"/>
  <c r="D3202" i="1"/>
  <c r="C3203" i="1"/>
  <c r="D3203" i="1"/>
  <c r="C3204" i="1"/>
  <c r="D3204" i="1"/>
  <c r="C3205" i="1"/>
  <c r="D3205" i="1"/>
  <c r="C3206" i="1"/>
  <c r="D3206" i="1"/>
  <c r="C3207" i="1"/>
  <c r="D3207" i="1"/>
  <c r="C3208" i="1"/>
  <c r="D3208" i="1"/>
  <c r="C3209" i="1"/>
  <c r="D3209" i="1"/>
  <c r="C3210" i="1"/>
  <c r="D3210" i="1"/>
  <c r="C3211" i="1"/>
  <c r="D3211" i="1"/>
  <c r="C3212" i="1"/>
  <c r="D3212" i="1"/>
  <c r="C3213" i="1"/>
  <c r="D3213" i="1"/>
  <c r="C3214" i="1"/>
  <c r="D3214" i="1"/>
  <c r="C3215" i="1"/>
  <c r="D3215" i="1"/>
  <c r="C3216" i="1"/>
  <c r="D3216" i="1"/>
  <c r="C3217" i="1"/>
  <c r="D3217" i="1"/>
  <c r="C3218" i="1"/>
  <c r="D3218" i="1"/>
  <c r="C3219" i="1"/>
  <c r="D3219" i="1"/>
  <c r="C3220" i="1"/>
  <c r="D3220" i="1"/>
  <c r="C3221" i="1"/>
  <c r="D3221" i="1"/>
  <c r="C3222" i="1"/>
  <c r="D3222" i="1"/>
  <c r="C3223" i="1"/>
  <c r="D3223" i="1"/>
  <c r="C3224" i="1"/>
  <c r="D3224" i="1"/>
  <c r="C3225" i="1"/>
  <c r="D3225" i="1"/>
  <c r="C3226" i="1"/>
  <c r="D3226" i="1"/>
  <c r="C3227" i="1"/>
  <c r="D3227" i="1"/>
  <c r="C3228" i="1"/>
  <c r="D3228" i="1"/>
  <c r="C3229" i="1"/>
  <c r="D3229" i="1"/>
  <c r="C3230" i="1"/>
  <c r="D3230" i="1"/>
  <c r="C3231" i="1"/>
  <c r="D3231" i="1"/>
  <c r="C3232" i="1"/>
  <c r="D3232" i="1"/>
  <c r="C3233" i="1"/>
  <c r="D3233" i="1"/>
  <c r="C3234" i="1"/>
  <c r="D3234" i="1"/>
  <c r="C3235" i="1"/>
  <c r="D3235" i="1"/>
  <c r="C3236" i="1"/>
  <c r="D3236" i="1"/>
  <c r="C3237" i="1"/>
  <c r="D3237" i="1"/>
  <c r="C3238" i="1"/>
  <c r="D3238" i="1"/>
  <c r="C3239" i="1"/>
  <c r="D3239" i="1"/>
  <c r="C3240" i="1"/>
  <c r="D3240" i="1"/>
  <c r="C3241" i="1"/>
  <c r="D3241" i="1"/>
  <c r="C3242" i="1"/>
  <c r="D3242" i="1"/>
  <c r="C3243" i="1"/>
  <c r="D3243" i="1"/>
  <c r="C3244" i="1"/>
  <c r="D3244" i="1"/>
  <c r="C3245" i="1"/>
  <c r="D3245" i="1"/>
  <c r="C3246" i="1"/>
  <c r="D3246" i="1"/>
  <c r="C3247" i="1"/>
  <c r="D3247" i="1"/>
  <c r="C3248" i="1"/>
  <c r="D3248" i="1"/>
  <c r="C3249" i="1"/>
  <c r="D3249" i="1"/>
  <c r="C3250" i="1"/>
  <c r="D3250" i="1"/>
  <c r="C3251" i="1"/>
  <c r="D3251" i="1"/>
  <c r="C3252" i="1"/>
  <c r="D3252" i="1"/>
  <c r="C3253" i="1"/>
  <c r="D3253" i="1"/>
  <c r="C3254" i="1"/>
  <c r="D3254" i="1"/>
  <c r="C3255" i="1"/>
  <c r="D3255" i="1"/>
  <c r="C3256" i="1"/>
  <c r="D3256" i="1"/>
  <c r="C3257" i="1"/>
  <c r="D3257" i="1"/>
  <c r="C3258" i="1"/>
  <c r="D3258" i="1"/>
  <c r="C3259" i="1"/>
  <c r="D3259" i="1"/>
  <c r="C3260" i="1"/>
  <c r="D3260" i="1"/>
  <c r="C3261" i="1"/>
  <c r="D3261" i="1"/>
  <c r="C3262" i="1"/>
  <c r="D3262" i="1"/>
  <c r="C3263" i="1"/>
  <c r="D3263" i="1"/>
  <c r="C3264" i="1"/>
  <c r="D3264" i="1"/>
  <c r="C3265" i="1"/>
  <c r="D3265" i="1"/>
  <c r="C3266" i="1"/>
  <c r="D3266" i="1"/>
  <c r="C3267" i="1"/>
  <c r="D3267" i="1"/>
  <c r="C3268" i="1"/>
  <c r="D3268" i="1"/>
  <c r="C3269" i="1"/>
  <c r="D3269" i="1"/>
  <c r="C3270" i="1"/>
  <c r="D3270" i="1"/>
  <c r="C3271" i="1"/>
  <c r="D3271" i="1"/>
  <c r="C3272" i="1"/>
  <c r="D3272" i="1"/>
  <c r="C3273" i="1"/>
  <c r="D3273" i="1"/>
  <c r="C3274" i="1"/>
  <c r="D3274" i="1"/>
  <c r="C3275" i="1"/>
  <c r="D3275" i="1"/>
  <c r="C3276" i="1"/>
  <c r="D3276" i="1"/>
  <c r="C3277" i="1"/>
  <c r="D3277" i="1"/>
  <c r="C3278" i="1"/>
  <c r="D3278" i="1"/>
  <c r="C3279" i="1"/>
  <c r="D3279" i="1"/>
  <c r="C3280" i="1"/>
  <c r="D3280" i="1"/>
  <c r="C3281" i="1"/>
  <c r="D3281" i="1"/>
  <c r="C3282" i="1"/>
  <c r="D3282" i="1"/>
  <c r="C3283" i="1"/>
  <c r="D3283" i="1"/>
  <c r="C3284" i="1"/>
  <c r="D3284" i="1"/>
  <c r="C3285" i="1"/>
  <c r="D3285" i="1"/>
  <c r="C3286" i="1"/>
  <c r="D3286" i="1"/>
  <c r="C3287" i="1"/>
  <c r="D3287" i="1"/>
  <c r="C3288" i="1"/>
  <c r="D3288" i="1"/>
  <c r="C3289" i="1"/>
  <c r="D3289" i="1"/>
  <c r="C3290" i="1"/>
  <c r="D3290" i="1"/>
  <c r="C3291" i="1"/>
  <c r="D3291" i="1"/>
  <c r="C3292" i="1"/>
  <c r="D3292" i="1"/>
  <c r="C3293" i="1"/>
  <c r="D3293" i="1"/>
  <c r="C3294" i="1"/>
  <c r="D3294" i="1"/>
  <c r="C3295" i="1"/>
  <c r="D3295" i="1"/>
  <c r="C3296" i="1"/>
  <c r="D3296" i="1"/>
  <c r="C3297" i="1"/>
  <c r="D3297" i="1"/>
  <c r="C3298" i="1"/>
  <c r="D3298" i="1"/>
  <c r="C3299" i="1"/>
  <c r="D3299" i="1"/>
  <c r="C3300" i="1"/>
  <c r="D3300" i="1"/>
  <c r="C3301" i="1"/>
  <c r="D3301" i="1"/>
  <c r="C3302" i="1"/>
  <c r="D3302" i="1"/>
  <c r="C3303" i="1"/>
  <c r="D3303" i="1"/>
  <c r="C3304" i="1"/>
  <c r="D3304" i="1"/>
  <c r="C3305" i="1"/>
  <c r="D3305" i="1"/>
  <c r="C3306" i="1"/>
  <c r="D3306" i="1"/>
  <c r="C3307" i="1"/>
  <c r="D3307" i="1"/>
  <c r="C3308" i="1"/>
  <c r="D3308" i="1"/>
  <c r="C3309" i="1"/>
  <c r="D3309" i="1"/>
  <c r="C3310" i="1"/>
  <c r="D3310" i="1"/>
  <c r="C3311" i="1"/>
  <c r="D3311" i="1"/>
  <c r="C3312" i="1"/>
  <c r="D3312" i="1"/>
  <c r="C3313" i="1"/>
  <c r="D3313" i="1"/>
  <c r="C3314" i="1"/>
  <c r="D3314" i="1"/>
  <c r="C3315" i="1"/>
  <c r="D3315" i="1"/>
  <c r="C3316" i="1"/>
  <c r="D3316" i="1"/>
  <c r="C3317" i="1"/>
  <c r="D3317" i="1"/>
  <c r="C3318" i="1"/>
  <c r="D3318" i="1"/>
  <c r="C3319" i="1"/>
  <c r="D3319" i="1"/>
  <c r="C3320" i="1"/>
  <c r="D3320" i="1"/>
  <c r="C3321" i="1"/>
  <c r="D3321" i="1"/>
  <c r="C3322" i="1"/>
  <c r="D3322" i="1"/>
  <c r="C3323" i="1"/>
  <c r="D3323" i="1"/>
  <c r="C3324" i="1"/>
  <c r="D3324" i="1"/>
  <c r="C3325" i="1"/>
  <c r="D3325" i="1"/>
  <c r="C3326" i="1"/>
  <c r="D3326" i="1"/>
  <c r="C3327" i="1"/>
  <c r="D3327" i="1"/>
  <c r="C3328" i="1"/>
  <c r="D3328" i="1"/>
  <c r="C3329" i="1"/>
  <c r="D3329" i="1"/>
  <c r="C3330" i="1"/>
  <c r="D3330" i="1"/>
  <c r="C3331" i="1"/>
  <c r="D3331" i="1"/>
  <c r="C3332" i="1"/>
  <c r="D3332" i="1"/>
  <c r="C3333" i="1"/>
  <c r="D3333" i="1"/>
  <c r="C3334" i="1"/>
  <c r="D3334" i="1"/>
  <c r="C3335" i="1"/>
  <c r="D3335" i="1"/>
  <c r="C3336" i="1"/>
  <c r="D3336" i="1"/>
  <c r="C3337" i="1"/>
  <c r="D3337" i="1"/>
  <c r="C3338" i="1"/>
  <c r="D3338" i="1"/>
  <c r="C3339" i="1"/>
  <c r="D3339" i="1"/>
  <c r="C3340" i="1"/>
  <c r="D3340" i="1"/>
  <c r="C3341" i="1"/>
  <c r="D3341" i="1"/>
  <c r="C3342" i="1"/>
  <c r="D3342" i="1"/>
  <c r="C3343" i="1"/>
  <c r="D3343" i="1"/>
  <c r="C3344" i="1"/>
  <c r="D3344" i="1"/>
  <c r="C3345" i="1"/>
  <c r="D3345" i="1"/>
  <c r="C3346" i="1"/>
  <c r="D3346" i="1"/>
  <c r="C3347" i="1"/>
  <c r="D3347" i="1"/>
  <c r="C3348" i="1"/>
  <c r="D3348" i="1"/>
  <c r="C3349" i="1"/>
  <c r="D3349" i="1"/>
  <c r="C3350" i="1"/>
  <c r="D3350" i="1"/>
  <c r="C3351" i="1"/>
  <c r="D3351" i="1"/>
  <c r="C3352" i="1"/>
  <c r="D3352" i="1"/>
  <c r="C3353" i="1"/>
  <c r="D3353" i="1"/>
  <c r="C3354" i="1"/>
  <c r="D3354" i="1"/>
  <c r="C3355" i="1"/>
  <c r="D3355" i="1"/>
  <c r="C3356" i="1"/>
  <c r="D3356" i="1"/>
  <c r="C3357" i="1"/>
  <c r="D3357" i="1"/>
  <c r="C3358" i="1"/>
  <c r="D3358" i="1"/>
  <c r="C3359" i="1"/>
  <c r="D3359" i="1"/>
  <c r="C3360" i="1"/>
  <c r="D3360" i="1"/>
  <c r="C3361" i="1"/>
  <c r="D3361" i="1"/>
  <c r="C3362" i="1"/>
  <c r="D3362" i="1"/>
  <c r="C3363" i="1"/>
  <c r="D3363" i="1"/>
  <c r="C3364" i="1"/>
  <c r="D3364" i="1"/>
  <c r="C3365" i="1"/>
  <c r="D3365" i="1"/>
  <c r="C3366" i="1"/>
  <c r="D3366" i="1"/>
  <c r="C3367" i="1"/>
  <c r="D3367" i="1"/>
  <c r="C3368" i="1"/>
  <c r="D3368" i="1"/>
  <c r="C3369" i="1"/>
  <c r="D3369" i="1"/>
  <c r="C3370" i="1"/>
  <c r="D3370" i="1"/>
  <c r="C3371" i="1"/>
  <c r="D3371" i="1"/>
  <c r="C3372" i="1"/>
  <c r="D3372" i="1"/>
  <c r="C3373" i="1"/>
  <c r="D3373" i="1"/>
  <c r="C3374" i="1"/>
  <c r="D3374" i="1"/>
  <c r="C3375" i="1"/>
  <c r="D3375" i="1"/>
  <c r="C3376" i="1"/>
  <c r="D3376" i="1"/>
  <c r="C3377" i="1"/>
  <c r="D3377" i="1"/>
  <c r="C3378" i="1"/>
  <c r="D3378" i="1"/>
  <c r="C3379" i="1"/>
  <c r="D3379" i="1"/>
  <c r="C3380" i="1"/>
  <c r="D3380" i="1"/>
  <c r="C3381" i="1"/>
  <c r="D3381" i="1"/>
  <c r="C3382" i="1"/>
  <c r="D3382" i="1"/>
  <c r="C3383" i="1"/>
  <c r="D3383" i="1"/>
  <c r="C3384" i="1"/>
  <c r="D3384" i="1"/>
  <c r="C3385" i="1"/>
  <c r="D3385" i="1"/>
  <c r="C3386" i="1"/>
  <c r="D3386" i="1"/>
  <c r="C3387" i="1"/>
  <c r="D3387" i="1"/>
  <c r="C3388" i="1"/>
  <c r="D3388" i="1"/>
  <c r="C3389" i="1"/>
  <c r="D3389" i="1"/>
  <c r="C3390" i="1"/>
  <c r="D3390" i="1"/>
  <c r="C3391" i="1"/>
  <c r="D3391" i="1"/>
  <c r="C3392" i="1"/>
  <c r="D3392" i="1"/>
  <c r="C3393" i="1"/>
  <c r="D3393" i="1"/>
  <c r="C3394" i="1"/>
  <c r="D3394" i="1"/>
  <c r="C3395" i="1"/>
  <c r="D3395" i="1"/>
  <c r="C3396" i="1"/>
  <c r="D3396" i="1"/>
  <c r="C3397" i="1"/>
  <c r="D3397" i="1"/>
  <c r="C3398" i="1"/>
  <c r="D3398" i="1"/>
  <c r="C3399" i="1"/>
  <c r="D3399" i="1"/>
  <c r="C3400" i="1"/>
  <c r="D3400" i="1"/>
  <c r="C3401" i="1"/>
  <c r="D3401" i="1"/>
  <c r="C3402" i="1"/>
  <c r="D3402" i="1"/>
  <c r="C3403" i="1"/>
  <c r="D3403" i="1"/>
  <c r="C3404" i="1"/>
  <c r="D3404" i="1"/>
  <c r="C3405" i="1"/>
  <c r="D3405" i="1"/>
  <c r="C3406" i="1"/>
  <c r="D3406" i="1"/>
  <c r="C3407" i="1"/>
  <c r="D3407" i="1"/>
  <c r="C3408" i="1"/>
  <c r="D3408" i="1"/>
  <c r="C3409" i="1"/>
  <c r="D3409" i="1"/>
  <c r="C3410" i="1"/>
  <c r="D3410" i="1"/>
  <c r="C3411" i="1"/>
  <c r="D3411" i="1"/>
  <c r="C3412" i="1"/>
  <c r="D3412" i="1"/>
  <c r="C3413" i="1"/>
  <c r="D3413" i="1"/>
  <c r="C3414" i="1"/>
  <c r="D3414" i="1"/>
  <c r="C3415" i="1"/>
  <c r="D3415" i="1"/>
  <c r="C3416" i="1"/>
  <c r="D3416" i="1"/>
  <c r="C3417" i="1"/>
  <c r="D3417" i="1"/>
  <c r="C3418" i="1"/>
  <c r="D3418" i="1"/>
  <c r="C3419" i="1"/>
  <c r="D3419" i="1"/>
  <c r="C3420" i="1"/>
  <c r="D3420" i="1"/>
  <c r="C3421" i="1"/>
  <c r="D3421" i="1"/>
  <c r="C3422" i="1"/>
  <c r="D3422" i="1"/>
  <c r="C3423" i="1"/>
  <c r="D3423" i="1"/>
  <c r="C3424" i="1"/>
  <c r="D3424" i="1"/>
  <c r="C3425" i="1"/>
  <c r="D3425" i="1"/>
  <c r="C3426" i="1"/>
  <c r="D3426" i="1"/>
  <c r="C3427" i="1"/>
  <c r="D3427" i="1"/>
  <c r="C3428" i="1"/>
  <c r="D3428" i="1"/>
  <c r="C3429" i="1"/>
  <c r="D3429" i="1"/>
  <c r="C3430" i="1"/>
  <c r="D3430" i="1"/>
  <c r="C3431" i="1"/>
  <c r="D3431" i="1"/>
  <c r="C3432" i="1"/>
  <c r="D3432" i="1"/>
  <c r="C3433" i="1"/>
  <c r="D3433" i="1"/>
  <c r="C3434" i="1"/>
  <c r="D3434" i="1"/>
  <c r="C3435" i="1"/>
  <c r="D3435" i="1"/>
  <c r="C3436" i="1"/>
  <c r="D3436" i="1"/>
  <c r="C3437" i="1"/>
  <c r="D3437" i="1"/>
  <c r="C3438" i="1"/>
  <c r="D3438" i="1"/>
  <c r="C3439" i="1"/>
  <c r="D3439" i="1"/>
  <c r="C3440" i="1"/>
  <c r="D3440" i="1"/>
  <c r="C3441" i="1"/>
  <c r="D3441" i="1"/>
  <c r="C3442" i="1"/>
  <c r="D3442" i="1"/>
  <c r="C3443" i="1"/>
  <c r="D3443" i="1"/>
  <c r="C3444" i="1"/>
  <c r="D3444" i="1"/>
  <c r="C3445" i="1"/>
  <c r="D3445" i="1"/>
  <c r="C3446" i="1"/>
  <c r="D3446" i="1"/>
  <c r="C3447" i="1"/>
  <c r="D3447" i="1"/>
  <c r="C3448" i="1"/>
  <c r="D3448" i="1"/>
  <c r="C3449" i="1"/>
  <c r="D3449" i="1"/>
  <c r="C3450" i="1"/>
  <c r="D3450" i="1"/>
  <c r="C3451" i="1"/>
  <c r="D3451" i="1"/>
  <c r="C3452" i="1"/>
  <c r="D3452" i="1"/>
  <c r="C3453" i="1"/>
  <c r="D3453" i="1"/>
  <c r="C3454" i="1"/>
  <c r="D3454" i="1"/>
  <c r="C3455" i="1"/>
  <c r="D3455" i="1"/>
  <c r="C3456" i="1"/>
  <c r="D3456" i="1"/>
  <c r="C3457" i="1"/>
  <c r="D3457" i="1"/>
  <c r="C3458" i="1"/>
  <c r="D3458" i="1"/>
  <c r="C3459" i="1"/>
  <c r="D3459" i="1"/>
  <c r="C3460" i="1"/>
  <c r="D3460" i="1"/>
  <c r="C3461" i="1"/>
  <c r="D3461" i="1"/>
  <c r="C3462" i="1"/>
  <c r="D3462" i="1"/>
  <c r="C3463" i="1"/>
  <c r="D3463" i="1"/>
  <c r="C3464" i="1"/>
  <c r="D3464" i="1"/>
  <c r="C3465" i="1"/>
  <c r="D3465" i="1"/>
  <c r="C3466" i="1"/>
  <c r="D3466" i="1"/>
  <c r="C3467" i="1"/>
  <c r="D3467" i="1"/>
  <c r="C3468" i="1"/>
  <c r="D3468" i="1"/>
  <c r="C3469" i="1"/>
  <c r="D3469" i="1"/>
  <c r="C3470" i="1"/>
  <c r="D3470" i="1"/>
  <c r="C3471" i="1"/>
  <c r="D3471" i="1"/>
  <c r="C3472" i="1"/>
  <c r="D3472" i="1"/>
  <c r="C3473" i="1"/>
  <c r="D3473" i="1"/>
  <c r="C3474" i="1"/>
  <c r="D3474" i="1"/>
  <c r="C3475" i="1"/>
  <c r="D3475" i="1"/>
  <c r="C3476" i="1"/>
  <c r="D3476" i="1"/>
  <c r="C3477" i="1"/>
  <c r="D3477" i="1"/>
  <c r="C3478" i="1"/>
  <c r="D3478" i="1"/>
  <c r="C3479" i="1"/>
  <c r="D3479" i="1"/>
  <c r="C3480" i="1"/>
  <c r="D3480" i="1"/>
  <c r="C3481" i="1"/>
  <c r="D3481" i="1"/>
  <c r="C3482" i="1"/>
  <c r="D3482" i="1"/>
  <c r="C3483" i="1"/>
  <c r="D3483" i="1"/>
  <c r="C3484" i="1"/>
  <c r="D3484" i="1"/>
  <c r="C3485" i="1"/>
  <c r="D3485" i="1"/>
  <c r="C3486" i="1"/>
  <c r="D3486" i="1"/>
  <c r="C3487" i="1"/>
  <c r="D3487" i="1"/>
  <c r="C3488" i="1"/>
  <c r="D3488" i="1"/>
  <c r="C3489" i="1"/>
  <c r="D3489" i="1"/>
  <c r="C3490" i="1"/>
  <c r="D3490" i="1"/>
  <c r="C3491" i="1"/>
  <c r="D3491" i="1"/>
  <c r="C3492" i="1"/>
  <c r="D3492" i="1"/>
  <c r="C3493" i="1"/>
  <c r="D3493" i="1"/>
  <c r="C3494" i="1"/>
  <c r="D3494" i="1"/>
  <c r="C3495" i="1"/>
  <c r="D3495" i="1"/>
  <c r="C3496" i="1"/>
  <c r="D3496" i="1"/>
  <c r="C3497" i="1"/>
  <c r="D3497" i="1"/>
  <c r="C3498" i="1"/>
  <c r="D3498" i="1"/>
  <c r="C3499" i="1"/>
  <c r="D3499" i="1"/>
  <c r="C3500" i="1"/>
  <c r="D3500" i="1"/>
  <c r="C3501" i="1"/>
  <c r="D3501" i="1"/>
  <c r="C3502" i="1"/>
  <c r="D3502" i="1"/>
  <c r="C3503" i="1"/>
  <c r="D3503" i="1"/>
  <c r="C3504" i="1"/>
  <c r="D3504" i="1"/>
  <c r="C3505" i="1"/>
  <c r="D3505" i="1"/>
  <c r="C3506" i="1"/>
  <c r="D3506" i="1"/>
  <c r="C3507" i="1"/>
  <c r="D3507" i="1"/>
  <c r="C3508" i="1"/>
  <c r="D3508" i="1"/>
  <c r="C3509" i="1"/>
  <c r="D3509" i="1"/>
  <c r="C3510" i="1"/>
  <c r="D3510" i="1"/>
  <c r="C3511" i="1"/>
  <c r="D3511" i="1"/>
  <c r="C3512" i="1"/>
  <c r="D3512" i="1"/>
  <c r="C3513" i="1"/>
  <c r="D3513" i="1"/>
  <c r="C3514" i="1"/>
  <c r="D3514" i="1"/>
  <c r="C3515" i="1"/>
  <c r="D3515" i="1"/>
  <c r="C3516" i="1"/>
  <c r="D3516" i="1"/>
  <c r="C3517" i="1"/>
  <c r="D3517" i="1"/>
  <c r="C3518" i="1"/>
  <c r="D3518" i="1"/>
  <c r="C3519" i="1"/>
  <c r="D3519" i="1"/>
  <c r="C3520" i="1"/>
  <c r="D3520" i="1"/>
  <c r="C3521" i="1"/>
  <c r="D3521" i="1"/>
  <c r="C3522" i="1"/>
  <c r="D3522" i="1"/>
  <c r="C3523" i="1"/>
  <c r="D3523" i="1"/>
  <c r="C3524" i="1"/>
  <c r="D3524" i="1"/>
  <c r="C3525" i="1"/>
  <c r="D3525" i="1"/>
  <c r="C3526" i="1"/>
  <c r="D3526" i="1"/>
  <c r="C3527" i="1"/>
  <c r="D3527" i="1"/>
  <c r="C3528" i="1"/>
  <c r="D3528" i="1"/>
  <c r="C3529" i="1"/>
  <c r="D3529" i="1"/>
  <c r="C3530" i="1"/>
  <c r="D3530" i="1"/>
  <c r="C3531" i="1"/>
  <c r="D3531" i="1"/>
  <c r="C3532" i="1"/>
  <c r="D3532" i="1"/>
  <c r="C3533" i="1"/>
  <c r="D3533" i="1"/>
  <c r="C3534" i="1"/>
  <c r="D3534" i="1"/>
  <c r="C3535" i="1"/>
  <c r="D3535" i="1"/>
  <c r="C3536" i="1"/>
  <c r="D3536" i="1"/>
  <c r="C3537" i="1"/>
  <c r="D3537" i="1"/>
  <c r="C3538" i="1"/>
  <c r="D3538" i="1"/>
  <c r="C3539" i="1"/>
  <c r="D3539" i="1"/>
  <c r="C3540" i="1"/>
  <c r="D3540" i="1"/>
  <c r="C3541" i="1"/>
  <c r="D3541" i="1"/>
  <c r="C3542" i="1"/>
  <c r="D3542" i="1"/>
  <c r="C3543" i="1"/>
  <c r="D3543" i="1"/>
  <c r="C3544" i="1"/>
  <c r="D3544" i="1"/>
  <c r="C3545" i="1"/>
  <c r="D3545" i="1"/>
  <c r="C3546" i="1"/>
  <c r="D3546" i="1"/>
  <c r="C3547" i="1"/>
  <c r="D3547" i="1"/>
  <c r="C3548" i="1"/>
  <c r="D3548" i="1"/>
  <c r="C3549" i="1"/>
  <c r="D3549" i="1"/>
  <c r="C3550" i="1"/>
  <c r="D3550" i="1"/>
  <c r="C3551" i="1"/>
  <c r="D3551" i="1"/>
  <c r="C3552" i="1"/>
  <c r="D3552" i="1"/>
  <c r="C3553" i="1"/>
  <c r="D3553" i="1"/>
  <c r="C3554" i="1"/>
  <c r="D3554" i="1"/>
  <c r="C3555" i="1"/>
  <c r="D3555" i="1"/>
  <c r="C3556" i="1"/>
  <c r="D3556" i="1"/>
  <c r="C3557" i="1"/>
  <c r="D3557" i="1"/>
  <c r="C3558" i="1"/>
  <c r="D3558" i="1"/>
  <c r="C3559" i="1"/>
  <c r="D3559" i="1"/>
  <c r="C3560" i="1"/>
  <c r="D3560" i="1"/>
  <c r="C3561" i="1"/>
  <c r="D3561" i="1"/>
  <c r="C3562" i="1"/>
  <c r="D3562" i="1"/>
  <c r="C3563" i="1"/>
  <c r="D3563" i="1"/>
  <c r="C3564" i="1"/>
  <c r="D3564" i="1"/>
  <c r="C3565" i="1"/>
  <c r="D3565" i="1"/>
  <c r="C3566" i="1"/>
  <c r="D3566" i="1"/>
  <c r="C3567" i="1"/>
  <c r="D3567" i="1"/>
  <c r="C3568" i="1"/>
  <c r="D3568" i="1"/>
  <c r="C3569" i="1"/>
  <c r="D3569" i="1"/>
  <c r="C3570" i="1"/>
  <c r="D3570" i="1"/>
  <c r="C3571" i="1"/>
  <c r="D3571" i="1"/>
  <c r="C3572" i="1"/>
  <c r="D3572" i="1"/>
  <c r="C3573" i="1"/>
  <c r="D3573" i="1"/>
  <c r="C3574" i="1"/>
  <c r="D3574" i="1"/>
  <c r="C3575" i="1"/>
  <c r="D3575" i="1"/>
  <c r="C3576" i="1"/>
  <c r="D3576" i="1"/>
  <c r="C3577" i="1"/>
  <c r="D3577" i="1"/>
  <c r="C3578" i="1"/>
  <c r="D3578" i="1"/>
  <c r="C3579" i="1"/>
  <c r="D3579" i="1"/>
  <c r="C3580" i="1"/>
  <c r="D3580" i="1"/>
  <c r="C3581" i="1"/>
  <c r="D3581" i="1"/>
  <c r="C3582" i="1"/>
  <c r="D3582" i="1"/>
  <c r="C3583" i="1"/>
  <c r="D3583" i="1"/>
  <c r="C3584" i="1"/>
  <c r="D3584" i="1"/>
  <c r="C3585" i="1"/>
  <c r="D3585" i="1"/>
  <c r="C3586" i="1"/>
  <c r="D3586" i="1"/>
  <c r="C3587" i="1"/>
  <c r="D3587" i="1"/>
  <c r="C3588" i="1"/>
  <c r="D3588" i="1"/>
  <c r="C3589" i="1"/>
  <c r="D3589" i="1"/>
  <c r="C3590" i="1"/>
  <c r="D3590" i="1"/>
  <c r="C3591" i="1"/>
  <c r="D3591" i="1"/>
  <c r="C3592" i="1"/>
  <c r="D3592" i="1"/>
  <c r="C3593" i="1"/>
  <c r="D3593" i="1"/>
  <c r="C3594" i="1"/>
  <c r="D3594" i="1"/>
  <c r="C3595" i="1"/>
  <c r="D3595" i="1"/>
  <c r="C3596" i="1"/>
  <c r="D3596" i="1"/>
  <c r="C3597" i="1"/>
  <c r="D3597" i="1"/>
  <c r="C3598" i="1"/>
  <c r="D3598" i="1"/>
  <c r="C3599" i="1"/>
  <c r="D3599" i="1"/>
  <c r="C3600" i="1"/>
  <c r="D3600" i="1"/>
  <c r="C3601" i="1"/>
  <c r="D3601" i="1"/>
  <c r="C3602" i="1"/>
  <c r="D3602" i="1"/>
  <c r="C3603" i="1"/>
  <c r="D3603" i="1"/>
  <c r="C3604" i="1"/>
  <c r="D3604" i="1"/>
  <c r="C3605" i="1"/>
  <c r="D3605" i="1"/>
  <c r="C3606" i="1"/>
  <c r="D3606" i="1"/>
  <c r="C3607" i="1"/>
  <c r="D3607" i="1"/>
  <c r="C3608" i="1"/>
  <c r="D3608" i="1"/>
  <c r="C3609" i="1"/>
  <c r="D3609" i="1"/>
  <c r="C3610" i="1"/>
  <c r="D3610" i="1"/>
  <c r="C3611" i="1"/>
  <c r="D3611" i="1"/>
  <c r="C3612" i="1"/>
  <c r="D3612" i="1"/>
  <c r="C3613" i="1"/>
  <c r="D3613" i="1"/>
  <c r="C3614" i="1"/>
  <c r="D3614" i="1"/>
  <c r="C3615" i="1"/>
  <c r="D3615" i="1"/>
  <c r="C3616" i="1"/>
  <c r="D3616" i="1"/>
  <c r="C3617" i="1"/>
  <c r="D3617" i="1"/>
  <c r="C3618" i="1"/>
  <c r="D3618" i="1"/>
  <c r="C3619" i="1"/>
  <c r="D3619" i="1"/>
  <c r="C3620" i="1"/>
  <c r="D3620" i="1"/>
  <c r="C3621" i="1"/>
  <c r="D3621" i="1"/>
  <c r="C3622" i="1"/>
  <c r="D3622" i="1"/>
  <c r="C3623" i="1"/>
  <c r="D3623" i="1"/>
  <c r="C3624" i="1"/>
  <c r="D3624" i="1"/>
  <c r="C3625" i="1"/>
  <c r="D3625" i="1"/>
  <c r="C3626" i="1"/>
  <c r="D3626" i="1"/>
  <c r="C3627" i="1"/>
  <c r="D3627" i="1"/>
  <c r="C3628" i="1"/>
  <c r="D3628" i="1"/>
  <c r="C3629" i="1"/>
  <c r="D3629" i="1"/>
  <c r="C3630" i="1"/>
  <c r="D3630" i="1"/>
  <c r="C3631" i="1"/>
  <c r="D3631" i="1"/>
  <c r="C3632" i="1"/>
  <c r="D3632" i="1"/>
  <c r="C3633" i="1"/>
  <c r="D3633" i="1"/>
  <c r="C3634" i="1"/>
  <c r="D3634" i="1"/>
  <c r="C3635" i="1"/>
  <c r="D3635" i="1"/>
  <c r="C3636" i="1"/>
  <c r="D3636" i="1"/>
  <c r="C3637" i="1"/>
  <c r="D3637" i="1"/>
  <c r="C3638" i="1"/>
  <c r="D3638" i="1"/>
  <c r="C3639" i="1"/>
  <c r="D3639" i="1"/>
  <c r="C3640" i="1"/>
  <c r="D3640" i="1"/>
  <c r="C3641" i="1"/>
  <c r="D3641" i="1"/>
  <c r="C3642" i="1"/>
  <c r="D3642" i="1"/>
  <c r="C3643" i="1"/>
  <c r="D3643" i="1"/>
  <c r="C3644" i="1"/>
  <c r="D3644" i="1"/>
  <c r="C3645" i="1"/>
  <c r="D3645" i="1"/>
  <c r="C3646" i="1"/>
  <c r="D3646" i="1"/>
  <c r="C3647" i="1"/>
  <c r="D3647" i="1"/>
  <c r="C3648" i="1"/>
  <c r="D3648" i="1"/>
  <c r="C3649" i="1"/>
  <c r="D3649" i="1"/>
  <c r="C3650" i="1"/>
  <c r="D3650" i="1"/>
  <c r="C3651" i="1"/>
  <c r="D3651" i="1"/>
  <c r="C3652" i="1"/>
  <c r="D3652" i="1"/>
  <c r="C3653" i="1"/>
  <c r="D3653" i="1"/>
  <c r="C3654" i="1"/>
  <c r="D3654" i="1"/>
  <c r="C3655" i="1"/>
  <c r="D3655" i="1"/>
  <c r="C3656" i="1"/>
  <c r="D3656" i="1"/>
  <c r="C3657" i="1"/>
  <c r="D3657" i="1"/>
  <c r="C3658" i="1"/>
  <c r="D3658" i="1"/>
  <c r="C3659" i="1"/>
  <c r="D3659" i="1"/>
  <c r="C3660" i="1"/>
  <c r="D3660" i="1"/>
  <c r="C3661" i="1"/>
  <c r="D3661" i="1"/>
  <c r="C3662" i="1"/>
  <c r="D3662" i="1"/>
  <c r="C3663" i="1"/>
  <c r="D3663" i="1"/>
  <c r="C3664" i="1"/>
  <c r="D3664" i="1"/>
  <c r="C3665" i="1"/>
  <c r="D3665" i="1"/>
  <c r="C3666" i="1"/>
  <c r="D3666" i="1"/>
  <c r="C3667" i="1"/>
  <c r="D3667" i="1"/>
  <c r="C3668" i="1"/>
  <c r="D3668" i="1"/>
  <c r="C3669" i="1"/>
  <c r="D3669" i="1"/>
  <c r="C3670" i="1"/>
  <c r="D3670" i="1"/>
  <c r="C3671" i="1"/>
  <c r="D3671" i="1"/>
  <c r="C3672" i="1"/>
  <c r="D3672" i="1"/>
  <c r="C3673" i="1"/>
  <c r="D3673" i="1"/>
  <c r="C3674" i="1"/>
  <c r="D3674" i="1"/>
  <c r="C3675" i="1"/>
  <c r="D3675" i="1"/>
  <c r="C3676" i="1"/>
  <c r="D3676" i="1"/>
  <c r="C3677" i="1"/>
  <c r="D3677" i="1"/>
  <c r="C3678" i="1"/>
  <c r="D3678" i="1"/>
  <c r="C3679" i="1"/>
  <c r="D3679" i="1"/>
  <c r="C3680" i="1"/>
  <c r="D3680" i="1"/>
  <c r="C3681" i="1"/>
  <c r="D3681" i="1"/>
  <c r="C3682" i="1"/>
  <c r="D3682" i="1"/>
  <c r="C3683" i="1"/>
  <c r="D3683" i="1"/>
  <c r="C3684" i="1"/>
  <c r="D3684" i="1"/>
  <c r="C3685" i="1"/>
  <c r="D3685" i="1"/>
  <c r="C3686" i="1"/>
  <c r="D3686" i="1"/>
  <c r="C3687" i="1"/>
  <c r="D3687" i="1"/>
  <c r="C3688" i="1"/>
  <c r="D3688" i="1"/>
  <c r="C3689" i="1"/>
  <c r="D3689" i="1"/>
  <c r="C3690" i="1"/>
  <c r="D3690" i="1"/>
  <c r="C3691" i="1"/>
  <c r="D3691" i="1"/>
  <c r="C3692" i="1"/>
  <c r="D3692" i="1"/>
  <c r="C3693" i="1"/>
  <c r="D3693" i="1"/>
  <c r="C3694" i="1"/>
  <c r="D3694" i="1"/>
  <c r="C3695" i="1"/>
  <c r="D3695" i="1"/>
  <c r="C3696" i="1"/>
  <c r="D3696" i="1"/>
  <c r="C3697" i="1"/>
  <c r="D3697" i="1"/>
  <c r="C3698" i="1"/>
  <c r="D3698" i="1"/>
  <c r="C3699" i="1"/>
  <c r="D3699" i="1"/>
  <c r="C3700" i="1"/>
  <c r="D3700" i="1"/>
  <c r="C3701" i="1"/>
  <c r="D3701" i="1"/>
  <c r="C3702" i="1"/>
  <c r="D3702" i="1"/>
  <c r="C3703" i="1"/>
  <c r="D3703" i="1"/>
  <c r="C3704" i="1"/>
  <c r="D3704" i="1"/>
  <c r="C3705" i="1"/>
  <c r="D3705" i="1"/>
  <c r="C3706" i="1"/>
  <c r="D3706" i="1"/>
  <c r="C3707" i="1"/>
  <c r="D3707" i="1"/>
  <c r="C3708" i="1"/>
  <c r="D3708" i="1"/>
  <c r="C3709" i="1"/>
  <c r="D3709" i="1"/>
  <c r="C3710" i="1"/>
  <c r="D3710" i="1"/>
  <c r="C3711" i="1"/>
  <c r="D3711" i="1"/>
  <c r="C3712" i="1"/>
  <c r="D3712" i="1"/>
  <c r="C3713" i="1"/>
  <c r="D3713" i="1"/>
  <c r="C3714" i="1"/>
  <c r="D3714" i="1"/>
  <c r="C3715" i="1"/>
  <c r="D3715" i="1"/>
  <c r="C3716" i="1"/>
  <c r="D3716" i="1"/>
  <c r="C3717" i="1"/>
  <c r="D3717" i="1"/>
  <c r="C3718" i="1"/>
  <c r="D3718" i="1"/>
  <c r="C3719" i="1"/>
  <c r="D3719" i="1"/>
  <c r="C3720" i="1"/>
  <c r="D3720" i="1"/>
  <c r="C3721" i="1"/>
  <c r="D3721" i="1"/>
  <c r="C3722" i="1"/>
  <c r="D3722" i="1"/>
  <c r="C3723" i="1"/>
  <c r="D3723" i="1"/>
  <c r="C3724" i="1"/>
  <c r="D3724" i="1"/>
  <c r="C3725" i="1"/>
  <c r="D3725" i="1"/>
  <c r="C3726" i="1"/>
  <c r="D3726" i="1"/>
  <c r="C3727" i="1"/>
  <c r="D3727" i="1"/>
  <c r="C3728" i="1"/>
  <c r="D3728" i="1"/>
  <c r="C3729" i="1"/>
  <c r="D3729" i="1"/>
  <c r="C3730" i="1"/>
  <c r="D3730" i="1"/>
  <c r="C3731" i="1"/>
  <c r="D3731" i="1"/>
  <c r="C3732" i="1"/>
  <c r="D3732" i="1"/>
  <c r="C3733" i="1"/>
  <c r="D3733" i="1"/>
  <c r="C3734" i="1"/>
  <c r="D3734" i="1"/>
  <c r="C3735" i="1"/>
  <c r="D3735" i="1"/>
  <c r="C3736" i="1"/>
  <c r="D3736" i="1"/>
  <c r="C3737" i="1"/>
  <c r="D3737" i="1"/>
  <c r="C3738" i="1"/>
  <c r="D3738" i="1"/>
  <c r="C3739" i="1"/>
  <c r="D3739" i="1"/>
  <c r="C3740" i="1"/>
  <c r="D3740" i="1"/>
  <c r="C3741" i="1"/>
  <c r="D3741" i="1"/>
  <c r="C3742" i="1"/>
  <c r="D3742" i="1"/>
  <c r="C3743" i="1"/>
  <c r="D3743" i="1"/>
  <c r="C3744" i="1"/>
  <c r="D3744" i="1"/>
  <c r="C3745" i="1"/>
  <c r="D3745" i="1"/>
  <c r="C3746" i="1"/>
  <c r="D3746" i="1"/>
  <c r="C3747" i="1"/>
  <c r="D3747" i="1"/>
  <c r="C3748" i="1"/>
  <c r="D3748" i="1"/>
  <c r="C3749" i="1"/>
  <c r="D3749" i="1"/>
  <c r="C3750" i="1"/>
  <c r="D3750" i="1"/>
  <c r="C3751" i="1"/>
  <c r="D3751" i="1"/>
  <c r="C3752" i="1"/>
  <c r="D3752" i="1"/>
  <c r="C3753" i="1"/>
  <c r="D3753" i="1"/>
  <c r="C3754" i="1"/>
  <c r="D3754" i="1"/>
  <c r="C3755" i="1"/>
  <c r="D3755" i="1"/>
  <c r="C3756" i="1"/>
  <c r="D3756" i="1"/>
  <c r="C3757" i="1"/>
  <c r="D3757" i="1"/>
  <c r="C3758" i="1"/>
  <c r="D3758" i="1"/>
  <c r="C3759" i="1"/>
  <c r="D3759" i="1"/>
  <c r="C3760" i="1"/>
  <c r="D3760" i="1"/>
  <c r="C3761" i="1"/>
  <c r="D3761" i="1"/>
  <c r="C3762" i="1"/>
  <c r="D3762" i="1"/>
  <c r="C3763" i="1"/>
  <c r="D3763" i="1"/>
  <c r="C3764" i="1"/>
  <c r="D3764" i="1"/>
  <c r="C3765" i="1"/>
  <c r="D3765" i="1"/>
  <c r="C3766" i="1"/>
  <c r="D3766" i="1"/>
  <c r="C3767" i="1"/>
  <c r="D3767" i="1"/>
  <c r="C3768" i="1"/>
  <c r="D3768" i="1"/>
  <c r="C3769" i="1"/>
  <c r="D3769" i="1"/>
  <c r="C3770" i="1"/>
  <c r="D3770" i="1"/>
  <c r="C3771" i="1"/>
  <c r="D3771" i="1"/>
  <c r="C3772" i="1"/>
  <c r="D3772" i="1"/>
  <c r="C3773" i="1"/>
  <c r="D3773" i="1"/>
  <c r="C3774" i="1"/>
  <c r="D3774" i="1"/>
  <c r="C3775" i="1"/>
  <c r="D3775" i="1"/>
  <c r="C3776" i="1"/>
  <c r="D3776" i="1"/>
  <c r="C3777" i="1"/>
  <c r="D3777" i="1"/>
  <c r="C3778" i="1"/>
  <c r="D3778" i="1"/>
  <c r="C3779" i="1"/>
  <c r="D3779" i="1"/>
  <c r="C3780" i="1"/>
  <c r="D3780" i="1"/>
  <c r="C3781" i="1"/>
  <c r="D3781" i="1"/>
  <c r="C3782" i="1"/>
  <c r="D3782" i="1"/>
  <c r="C3783" i="1"/>
  <c r="D3783" i="1"/>
  <c r="C3784" i="1"/>
  <c r="D3784" i="1"/>
  <c r="C3785" i="1"/>
  <c r="D3785" i="1"/>
  <c r="C3786" i="1"/>
  <c r="D3786" i="1"/>
  <c r="C3787" i="1"/>
  <c r="D3787" i="1"/>
  <c r="C3788" i="1"/>
  <c r="D3788" i="1"/>
  <c r="C3789" i="1"/>
  <c r="D3789" i="1"/>
  <c r="C3790" i="1"/>
  <c r="D3790" i="1"/>
  <c r="C3791" i="1"/>
  <c r="D3791" i="1"/>
  <c r="C3792" i="1"/>
  <c r="D3792" i="1"/>
  <c r="C3793" i="1"/>
  <c r="D3793" i="1"/>
  <c r="C3794" i="1"/>
  <c r="D3794" i="1"/>
  <c r="C3795" i="1"/>
  <c r="D3795" i="1"/>
  <c r="C3796" i="1"/>
  <c r="D3796" i="1"/>
  <c r="C3797" i="1"/>
  <c r="D3797" i="1"/>
  <c r="C3798" i="1"/>
  <c r="D3798" i="1"/>
  <c r="C3799" i="1"/>
  <c r="D3799" i="1"/>
  <c r="C3800" i="1"/>
  <c r="D3800" i="1"/>
  <c r="C3801" i="1"/>
  <c r="D3801" i="1"/>
  <c r="C3802" i="1"/>
  <c r="D3802" i="1"/>
  <c r="C3803" i="1"/>
  <c r="D3803" i="1"/>
  <c r="C3804" i="1"/>
  <c r="D3804" i="1"/>
  <c r="C3805" i="1"/>
  <c r="D3805" i="1"/>
  <c r="C3806" i="1"/>
  <c r="D3806" i="1"/>
  <c r="C3807" i="1"/>
  <c r="D3807" i="1"/>
  <c r="C3808" i="1"/>
  <c r="D3808" i="1"/>
  <c r="C3809" i="1"/>
  <c r="D3809" i="1"/>
  <c r="C3810" i="1"/>
  <c r="D3810" i="1"/>
  <c r="C3811" i="1"/>
  <c r="D3811" i="1"/>
  <c r="C3812" i="1"/>
  <c r="D3812" i="1"/>
  <c r="C3813" i="1"/>
  <c r="D3813" i="1"/>
  <c r="C3814" i="1"/>
  <c r="D3814" i="1"/>
  <c r="C3815" i="1"/>
  <c r="D3815" i="1"/>
  <c r="C3816" i="1"/>
  <c r="D3816" i="1"/>
  <c r="C3817" i="1"/>
  <c r="D3817" i="1"/>
  <c r="C3818" i="1"/>
  <c r="D3818" i="1"/>
  <c r="C3819" i="1"/>
  <c r="D3819" i="1"/>
  <c r="C3820" i="1"/>
  <c r="D3820" i="1"/>
  <c r="C3821" i="1"/>
  <c r="D3821" i="1"/>
  <c r="C3822" i="1"/>
  <c r="D3822" i="1"/>
  <c r="C3823" i="1"/>
  <c r="D3823" i="1"/>
  <c r="C3824" i="1"/>
  <c r="D3824" i="1"/>
  <c r="C3825" i="1"/>
  <c r="D3825" i="1"/>
  <c r="C3826" i="1"/>
  <c r="D3826" i="1"/>
  <c r="C3827" i="1"/>
  <c r="D3827" i="1"/>
  <c r="C3828" i="1"/>
  <c r="D3828" i="1"/>
  <c r="C3829" i="1"/>
  <c r="D3829" i="1"/>
  <c r="C3830" i="1"/>
  <c r="D3830" i="1"/>
  <c r="C3831" i="1"/>
  <c r="D3831" i="1"/>
  <c r="C3832" i="1"/>
  <c r="D3832" i="1"/>
  <c r="C3833" i="1"/>
  <c r="D3833" i="1"/>
  <c r="C3834" i="1"/>
  <c r="D3834" i="1"/>
  <c r="C3835" i="1"/>
  <c r="D3835" i="1"/>
  <c r="C3836" i="1"/>
  <c r="D3836" i="1"/>
  <c r="C3837" i="1"/>
  <c r="D3837" i="1"/>
  <c r="C3838" i="1"/>
  <c r="D3838" i="1"/>
  <c r="C3839" i="1"/>
  <c r="D3839" i="1"/>
  <c r="C3840" i="1"/>
  <c r="D3840" i="1"/>
  <c r="C3841" i="1"/>
  <c r="D3841" i="1"/>
  <c r="C3842" i="1"/>
  <c r="D3842" i="1"/>
  <c r="C3843" i="1"/>
  <c r="D3843" i="1"/>
  <c r="C3844" i="1"/>
  <c r="D3844" i="1"/>
  <c r="C3845" i="1"/>
  <c r="D3845" i="1"/>
  <c r="C3846" i="1"/>
  <c r="D3846" i="1"/>
  <c r="C3847" i="1"/>
  <c r="D3847" i="1"/>
  <c r="C3848" i="1"/>
  <c r="D3848" i="1"/>
  <c r="C3849" i="1"/>
  <c r="D3849" i="1"/>
  <c r="C3850" i="1"/>
  <c r="D3850" i="1"/>
  <c r="C3851" i="1"/>
  <c r="D3851" i="1"/>
  <c r="C3852" i="1"/>
  <c r="D3852" i="1"/>
  <c r="C3853" i="1"/>
  <c r="D3853" i="1"/>
  <c r="C3854" i="1"/>
  <c r="D3854" i="1"/>
  <c r="C3855" i="1"/>
  <c r="D3855" i="1"/>
  <c r="C3856" i="1"/>
  <c r="D3856" i="1"/>
  <c r="C3857" i="1"/>
  <c r="D3857" i="1"/>
  <c r="C3858" i="1"/>
  <c r="D3858" i="1"/>
  <c r="C3859" i="1"/>
  <c r="D3859" i="1"/>
  <c r="C3860" i="1"/>
  <c r="D3860" i="1"/>
  <c r="C3861" i="1"/>
  <c r="D3861" i="1"/>
  <c r="C3862" i="1"/>
  <c r="D3862" i="1"/>
  <c r="C3863" i="1"/>
  <c r="D3863" i="1"/>
  <c r="C3864" i="1"/>
  <c r="D3864" i="1"/>
  <c r="C3865" i="1"/>
  <c r="D3865" i="1"/>
  <c r="C3866" i="1"/>
  <c r="D3866" i="1"/>
  <c r="C3867" i="1"/>
  <c r="D3867" i="1"/>
  <c r="C3868" i="1"/>
  <c r="D3868" i="1"/>
  <c r="C3869" i="1"/>
  <c r="D3869" i="1"/>
  <c r="C3870" i="1"/>
  <c r="D3870" i="1"/>
  <c r="C3871" i="1"/>
  <c r="D3871" i="1"/>
  <c r="C3872" i="1"/>
  <c r="D3872" i="1"/>
  <c r="C3873" i="1"/>
  <c r="D3873" i="1"/>
  <c r="C3874" i="1"/>
  <c r="D3874" i="1"/>
  <c r="C3875" i="1"/>
  <c r="D3875" i="1"/>
  <c r="C3876" i="1"/>
  <c r="D3876" i="1"/>
  <c r="C3877" i="1"/>
  <c r="D3877" i="1"/>
  <c r="C3878" i="1"/>
  <c r="D3878" i="1"/>
  <c r="C3879" i="1"/>
  <c r="D3879" i="1"/>
  <c r="C3880" i="1"/>
  <c r="D3880" i="1"/>
  <c r="C3881" i="1"/>
  <c r="D3881" i="1"/>
  <c r="C3882" i="1"/>
  <c r="D3882" i="1"/>
  <c r="C3883" i="1"/>
  <c r="D3883" i="1"/>
  <c r="C3884" i="1"/>
  <c r="D3884" i="1"/>
  <c r="C3885" i="1"/>
  <c r="D3885" i="1"/>
  <c r="C3886" i="1"/>
  <c r="D3886" i="1"/>
  <c r="C3887" i="1"/>
  <c r="D3887" i="1"/>
  <c r="C3888" i="1"/>
  <c r="D3888" i="1"/>
  <c r="C3889" i="1"/>
  <c r="D3889" i="1"/>
  <c r="C3890" i="1"/>
  <c r="D3890" i="1"/>
  <c r="C3891" i="1"/>
  <c r="D3891" i="1"/>
  <c r="C3892" i="1"/>
  <c r="D3892" i="1"/>
  <c r="C3893" i="1"/>
  <c r="D3893" i="1"/>
  <c r="C3894" i="1"/>
  <c r="D3894" i="1"/>
  <c r="C3895" i="1"/>
  <c r="D3895" i="1"/>
  <c r="C3896" i="1"/>
  <c r="D3896" i="1"/>
  <c r="C3897" i="1"/>
  <c r="D3897" i="1"/>
  <c r="C3898" i="1"/>
  <c r="D3898" i="1"/>
  <c r="C3899" i="1"/>
  <c r="D3899" i="1"/>
  <c r="C3900" i="1"/>
  <c r="D3900" i="1"/>
  <c r="C3901" i="1"/>
  <c r="D3901" i="1"/>
  <c r="C3902" i="1"/>
  <c r="D3902" i="1"/>
  <c r="C3903" i="1"/>
  <c r="D3903" i="1"/>
  <c r="C3904" i="1"/>
  <c r="D3904" i="1"/>
  <c r="C3905" i="1"/>
  <c r="D3905" i="1"/>
  <c r="C3906" i="1"/>
  <c r="D3906" i="1"/>
  <c r="C3907" i="1"/>
  <c r="D3907" i="1"/>
  <c r="C3908" i="1"/>
  <c r="D3908" i="1"/>
  <c r="C3909" i="1"/>
  <c r="D3909" i="1"/>
  <c r="C3910" i="1"/>
  <c r="D3910" i="1"/>
  <c r="C3911" i="1"/>
  <c r="D3911" i="1"/>
  <c r="C3912" i="1"/>
  <c r="D3912" i="1"/>
  <c r="C3913" i="1"/>
  <c r="D3913" i="1"/>
  <c r="C3914" i="1"/>
  <c r="D3914" i="1"/>
  <c r="C3915" i="1"/>
  <c r="D3915" i="1"/>
  <c r="C3916" i="1"/>
  <c r="D3916" i="1"/>
  <c r="C3917" i="1"/>
  <c r="D3917" i="1"/>
  <c r="C3918" i="1"/>
  <c r="D3918" i="1"/>
  <c r="C3919" i="1"/>
  <c r="D3919" i="1"/>
  <c r="C3920" i="1"/>
  <c r="D3920" i="1"/>
  <c r="C3921" i="1"/>
  <c r="D3921" i="1"/>
  <c r="C3922" i="1"/>
  <c r="D3922" i="1"/>
  <c r="C3923" i="1"/>
  <c r="D3923" i="1"/>
  <c r="C3924" i="1"/>
  <c r="D3924" i="1"/>
  <c r="C3925" i="1"/>
  <c r="D3925" i="1"/>
  <c r="C3926" i="1"/>
  <c r="D3926" i="1"/>
  <c r="C3927" i="1"/>
  <c r="D3927" i="1"/>
  <c r="C3928" i="1"/>
  <c r="D3928" i="1"/>
  <c r="C3929" i="1"/>
  <c r="D3929" i="1"/>
  <c r="C3930" i="1"/>
  <c r="D3930" i="1"/>
  <c r="C3931" i="1"/>
  <c r="D3931" i="1"/>
  <c r="C3932" i="1"/>
  <c r="D3932" i="1"/>
  <c r="C3933" i="1"/>
  <c r="D3933" i="1"/>
  <c r="C3934" i="1"/>
  <c r="D3934" i="1"/>
  <c r="C3935" i="1"/>
  <c r="D3935" i="1"/>
  <c r="C3936" i="1"/>
  <c r="D3936" i="1"/>
  <c r="C3937" i="1"/>
  <c r="D3937" i="1"/>
  <c r="C3938" i="1"/>
  <c r="D3938" i="1"/>
  <c r="C3939" i="1"/>
  <c r="D3939" i="1"/>
  <c r="C3940" i="1"/>
  <c r="D3940" i="1"/>
  <c r="C3941" i="1"/>
  <c r="D3941" i="1"/>
  <c r="C3942" i="1"/>
  <c r="D3942" i="1"/>
  <c r="C3943" i="1"/>
  <c r="D3943" i="1"/>
  <c r="C3944" i="1"/>
  <c r="D3944" i="1"/>
  <c r="C3945" i="1"/>
  <c r="D3945" i="1"/>
  <c r="C3946" i="1"/>
  <c r="D3946" i="1"/>
  <c r="C3947" i="1"/>
  <c r="D3947" i="1"/>
  <c r="C3948" i="1"/>
  <c r="D3948" i="1"/>
  <c r="C3949" i="1"/>
  <c r="D3949" i="1"/>
  <c r="C3950" i="1"/>
  <c r="D3950" i="1"/>
  <c r="C3951" i="1"/>
  <c r="D3951" i="1"/>
  <c r="C3952" i="1"/>
  <c r="D3952" i="1"/>
  <c r="C3953" i="1"/>
  <c r="D3953" i="1"/>
  <c r="C3954" i="1"/>
  <c r="D3954" i="1"/>
  <c r="C3955" i="1"/>
  <c r="D3955" i="1"/>
  <c r="C3956" i="1"/>
  <c r="D3956" i="1"/>
  <c r="C3957" i="1"/>
  <c r="D3957" i="1"/>
  <c r="C3958" i="1"/>
  <c r="D3958" i="1"/>
  <c r="C3959" i="1"/>
  <c r="D3959" i="1"/>
  <c r="C3960" i="1"/>
  <c r="D3960" i="1"/>
  <c r="C3961" i="1"/>
  <c r="D3961" i="1"/>
  <c r="C3962" i="1"/>
  <c r="D3962" i="1"/>
  <c r="C3963" i="1"/>
  <c r="D3963" i="1"/>
  <c r="C3964" i="1"/>
  <c r="D3964" i="1"/>
  <c r="C3965" i="1"/>
  <c r="D3965" i="1"/>
  <c r="C3966" i="1"/>
  <c r="D3966" i="1"/>
  <c r="C3967" i="1"/>
  <c r="D3967" i="1"/>
  <c r="C3968" i="1"/>
  <c r="D3968" i="1"/>
  <c r="C3969" i="1"/>
  <c r="D3969" i="1"/>
  <c r="C3970" i="1"/>
  <c r="D3970" i="1"/>
  <c r="C3971" i="1"/>
  <c r="D3971" i="1"/>
  <c r="C3972" i="1"/>
  <c r="D3972" i="1"/>
  <c r="C3973" i="1"/>
  <c r="D3973" i="1"/>
  <c r="C3974" i="1"/>
  <c r="D3974" i="1"/>
  <c r="C3975" i="1"/>
  <c r="D3975" i="1"/>
  <c r="C3976" i="1"/>
  <c r="D3976" i="1"/>
  <c r="C3977" i="1"/>
  <c r="D3977" i="1"/>
  <c r="C3978" i="1"/>
  <c r="D3978" i="1"/>
  <c r="C3979" i="1"/>
  <c r="D3979" i="1"/>
  <c r="C3980" i="1"/>
  <c r="D3980" i="1"/>
  <c r="C3981" i="1"/>
  <c r="D3981" i="1"/>
  <c r="C3982" i="1"/>
  <c r="D3982" i="1"/>
  <c r="C3983" i="1"/>
  <c r="D3983" i="1"/>
  <c r="C3984" i="1"/>
  <c r="D3984" i="1"/>
  <c r="C3985" i="1"/>
  <c r="D3985" i="1"/>
  <c r="C3986" i="1"/>
  <c r="D3986" i="1"/>
  <c r="C3987" i="1"/>
  <c r="D3987" i="1"/>
  <c r="C4002" i="1"/>
  <c r="D4002" i="1"/>
  <c r="C4003" i="1"/>
  <c r="D4003" i="1"/>
  <c r="C4004" i="1"/>
  <c r="D4004" i="1"/>
  <c r="C4005" i="1"/>
  <c r="D4005" i="1"/>
  <c r="C4006" i="1"/>
  <c r="D4006" i="1"/>
  <c r="C4007" i="1"/>
  <c r="D4007" i="1"/>
  <c r="C4008" i="1"/>
  <c r="D4008" i="1"/>
  <c r="C4009" i="1"/>
  <c r="D4009" i="1"/>
  <c r="C4010" i="1"/>
  <c r="D4010" i="1"/>
  <c r="C4011" i="1"/>
  <c r="D4011" i="1"/>
  <c r="C4012" i="1"/>
  <c r="D4012" i="1"/>
  <c r="C4013" i="1"/>
  <c r="D4013" i="1"/>
  <c r="C4014" i="1"/>
  <c r="D4014" i="1"/>
  <c r="C4015" i="1"/>
  <c r="D4015" i="1"/>
  <c r="C4016" i="1"/>
  <c r="D4016" i="1"/>
  <c r="C4017" i="1"/>
  <c r="D4017" i="1"/>
  <c r="C4018" i="1"/>
  <c r="D4018" i="1"/>
  <c r="C4019" i="1"/>
  <c r="D4019" i="1"/>
  <c r="C4020" i="1"/>
  <c r="D4020" i="1"/>
  <c r="C4021" i="1"/>
  <c r="D4021" i="1"/>
  <c r="C4022" i="1"/>
  <c r="D4022" i="1"/>
  <c r="C4023" i="1"/>
  <c r="D4023" i="1"/>
  <c r="C4024" i="1"/>
  <c r="D4024" i="1"/>
  <c r="C4025" i="1"/>
  <c r="D4025" i="1"/>
  <c r="C4026" i="1"/>
  <c r="D4026" i="1"/>
  <c r="C4027" i="1"/>
  <c r="D4027" i="1"/>
  <c r="C4028" i="1"/>
  <c r="D4028" i="1"/>
  <c r="C4029" i="1"/>
  <c r="D4029" i="1"/>
  <c r="C4030" i="1"/>
  <c r="D4030" i="1"/>
  <c r="C4031" i="1"/>
  <c r="D4031" i="1"/>
  <c r="C4032" i="1"/>
  <c r="D4032" i="1"/>
  <c r="C4033" i="1"/>
  <c r="D4033" i="1"/>
  <c r="C4034" i="1"/>
  <c r="D4034" i="1"/>
  <c r="C4035" i="1"/>
  <c r="D4035" i="1"/>
  <c r="C4036" i="1"/>
  <c r="D4036" i="1"/>
  <c r="C4037" i="1"/>
  <c r="D4037" i="1"/>
  <c r="C4038" i="1"/>
  <c r="D4038" i="1"/>
  <c r="C4039" i="1"/>
  <c r="D4039" i="1"/>
  <c r="C4040" i="1"/>
  <c r="D4040" i="1"/>
  <c r="C4041" i="1"/>
  <c r="D4041" i="1"/>
  <c r="C4042" i="1"/>
  <c r="D4042" i="1"/>
  <c r="C4043" i="1"/>
  <c r="D4043" i="1"/>
  <c r="C4044" i="1"/>
  <c r="D4044" i="1"/>
  <c r="C4045" i="1"/>
  <c r="D4045" i="1"/>
  <c r="C4046" i="1"/>
  <c r="D4046" i="1"/>
  <c r="C4047" i="1"/>
  <c r="D4047" i="1"/>
  <c r="C4048" i="1"/>
  <c r="D4048" i="1"/>
  <c r="C4049" i="1"/>
  <c r="D4049" i="1"/>
  <c r="C4050" i="1"/>
  <c r="D4050" i="1"/>
  <c r="C4051" i="1"/>
  <c r="D4051" i="1"/>
  <c r="C4052" i="1"/>
  <c r="D4052" i="1"/>
  <c r="C4053" i="1"/>
  <c r="D4053" i="1"/>
  <c r="C4054" i="1"/>
  <c r="D4054" i="1"/>
  <c r="C4055" i="1"/>
  <c r="D4055" i="1"/>
  <c r="C4056" i="1"/>
  <c r="D4056" i="1"/>
  <c r="C4057" i="1"/>
  <c r="D4057" i="1"/>
  <c r="C4058" i="1"/>
  <c r="D4058" i="1"/>
  <c r="C4059" i="1"/>
  <c r="D4059" i="1"/>
  <c r="C4060" i="1"/>
  <c r="D4060" i="1"/>
  <c r="C4061" i="1"/>
  <c r="D4061" i="1"/>
  <c r="C4062" i="1"/>
  <c r="D4062" i="1"/>
  <c r="C4063" i="1"/>
  <c r="D4063" i="1"/>
  <c r="C4064" i="1"/>
  <c r="D4064" i="1"/>
  <c r="C4065" i="1"/>
  <c r="D4065" i="1"/>
  <c r="C4066" i="1"/>
  <c r="D4066" i="1"/>
  <c r="C4067" i="1"/>
  <c r="D4067" i="1"/>
  <c r="C4068" i="1"/>
  <c r="D4068" i="1"/>
  <c r="C4069" i="1"/>
  <c r="D4069" i="1"/>
  <c r="C4070" i="1"/>
  <c r="D4070" i="1"/>
  <c r="C4071" i="1"/>
  <c r="D4071" i="1"/>
  <c r="C4072" i="1"/>
  <c r="D4072" i="1"/>
  <c r="C4073" i="1"/>
  <c r="D4073" i="1"/>
  <c r="C4074" i="1"/>
  <c r="D4074" i="1"/>
  <c r="C4075" i="1"/>
  <c r="D4075" i="1"/>
  <c r="C4076" i="1"/>
  <c r="D4076" i="1"/>
  <c r="C4077" i="1"/>
  <c r="D4077" i="1"/>
  <c r="C4078" i="1"/>
  <c r="D4078" i="1"/>
  <c r="C4079" i="1"/>
  <c r="D4079" i="1"/>
  <c r="C4080" i="1"/>
  <c r="D4080" i="1"/>
  <c r="C4081" i="1"/>
  <c r="D4081" i="1"/>
  <c r="C4082" i="1"/>
  <c r="D4082" i="1"/>
  <c r="C4083" i="1"/>
  <c r="D4083" i="1"/>
  <c r="C4084" i="1"/>
  <c r="D4084" i="1"/>
  <c r="C4085" i="1"/>
  <c r="D4085" i="1"/>
  <c r="C4086" i="1"/>
  <c r="D4086" i="1"/>
  <c r="C4087" i="1"/>
  <c r="D4087" i="1"/>
  <c r="C4088" i="1"/>
  <c r="D4088" i="1"/>
  <c r="C4089" i="1"/>
  <c r="D4089" i="1"/>
  <c r="C4090" i="1"/>
  <c r="D4090" i="1"/>
  <c r="C4091" i="1"/>
  <c r="D4091" i="1"/>
  <c r="C4092" i="1"/>
  <c r="D4092" i="1"/>
  <c r="C4093" i="1"/>
  <c r="D4093" i="1"/>
  <c r="C4094" i="1"/>
  <c r="D4094" i="1"/>
  <c r="C4095" i="1"/>
  <c r="D4095" i="1"/>
  <c r="C4096" i="1"/>
  <c r="D4096" i="1"/>
  <c r="C4097" i="1"/>
  <c r="D4097" i="1"/>
  <c r="C4098" i="1"/>
  <c r="D4098" i="1"/>
  <c r="C4099" i="1"/>
  <c r="D4099" i="1"/>
  <c r="C4100" i="1"/>
  <c r="D4100" i="1"/>
  <c r="C4101" i="1"/>
  <c r="D4101" i="1"/>
  <c r="C4102" i="1"/>
  <c r="D4102" i="1"/>
  <c r="C4103" i="1"/>
  <c r="D4103" i="1"/>
  <c r="C4104" i="1"/>
  <c r="D4104" i="1"/>
  <c r="C4105" i="1"/>
  <c r="D4105" i="1"/>
  <c r="C4106" i="1"/>
  <c r="D4106" i="1"/>
  <c r="C4107" i="1"/>
  <c r="D4107" i="1"/>
  <c r="C4108" i="1"/>
  <c r="D4108" i="1"/>
  <c r="C4109" i="1"/>
  <c r="D4109" i="1"/>
  <c r="C4110" i="1"/>
  <c r="D4110" i="1"/>
  <c r="C4111" i="1"/>
  <c r="D4111" i="1"/>
  <c r="C4112" i="1"/>
  <c r="D4112" i="1"/>
  <c r="C4113" i="1"/>
  <c r="D4113" i="1"/>
  <c r="C4114" i="1"/>
  <c r="D4114" i="1"/>
  <c r="C4115" i="1"/>
  <c r="D4115" i="1"/>
  <c r="C4116" i="1"/>
  <c r="D4116" i="1"/>
  <c r="C4117" i="1"/>
  <c r="D4117" i="1"/>
  <c r="C4118" i="1"/>
  <c r="D4118" i="1"/>
  <c r="C4119" i="1"/>
  <c r="D4119" i="1"/>
  <c r="C4120" i="1"/>
  <c r="D4120" i="1"/>
  <c r="C4121" i="1"/>
  <c r="D4121" i="1"/>
  <c r="C4122" i="1"/>
  <c r="D4122" i="1"/>
  <c r="C4123" i="1"/>
  <c r="D4123" i="1"/>
  <c r="C4124" i="1"/>
  <c r="D4124" i="1"/>
  <c r="C4125" i="1"/>
  <c r="D4125" i="1"/>
  <c r="C4126" i="1"/>
  <c r="D4126" i="1"/>
  <c r="C4127" i="1"/>
  <c r="D4127" i="1"/>
  <c r="C4128" i="1"/>
  <c r="D4128" i="1"/>
  <c r="C4129" i="1"/>
  <c r="D4129" i="1"/>
  <c r="C4130" i="1"/>
  <c r="D4130" i="1"/>
  <c r="C4131" i="1"/>
  <c r="D4131" i="1"/>
  <c r="C4132" i="1"/>
  <c r="D4132" i="1"/>
  <c r="C4133" i="1"/>
  <c r="D4133" i="1"/>
  <c r="C4134" i="1"/>
  <c r="D4134" i="1"/>
  <c r="C4135" i="1"/>
  <c r="D4135" i="1"/>
  <c r="C4136" i="1"/>
  <c r="D4136" i="1"/>
  <c r="C4137" i="1"/>
  <c r="D4137" i="1"/>
  <c r="C4138" i="1"/>
  <c r="D4138" i="1"/>
  <c r="C4139" i="1"/>
  <c r="D4139" i="1"/>
  <c r="C4140" i="1"/>
  <c r="D4140" i="1"/>
  <c r="C4141" i="1"/>
  <c r="D4141" i="1"/>
  <c r="C4142" i="1"/>
  <c r="D4142" i="1"/>
  <c r="C4143" i="1"/>
  <c r="D4143" i="1"/>
  <c r="C4144" i="1"/>
  <c r="D4144" i="1"/>
  <c r="C4145" i="1"/>
  <c r="D4145" i="1"/>
  <c r="C4146" i="1"/>
  <c r="D4146" i="1"/>
  <c r="C4147" i="1"/>
  <c r="D4147" i="1"/>
  <c r="C4148" i="1"/>
  <c r="D4148" i="1"/>
  <c r="C4149" i="1"/>
  <c r="D4149" i="1"/>
  <c r="C4150" i="1"/>
  <c r="D4150" i="1"/>
  <c r="C4151" i="1"/>
  <c r="D4151" i="1"/>
  <c r="C4152" i="1"/>
  <c r="D4152" i="1"/>
  <c r="C4153" i="1"/>
  <c r="D4153" i="1"/>
  <c r="C4154" i="1"/>
  <c r="D4154" i="1"/>
  <c r="C4155" i="1"/>
  <c r="D4155" i="1"/>
  <c r="C4156" i="1"/>
  <c r="D4156" i="1"/>
  <c r="C4157" i="1"/>
  <c r="D4157" i="1"/>
  <c r="C4158" i="1"/>
  <c r="D4158" i="1"/>
  <c r="C4159" i="1"/>
  <c r="D4159" i="1"/>
  <c r="C4160" i="1"/>
  <c r="D4160" i="1"/>
  <c r="C4161" i="1"/>
  <c r="D4161" i="1"/>
  <c r="C4162" i="1"/>
  <c r="D4162" i="1"/>
  <c r="C4163" i="1"/>
  <c r="D4163" i="1"/>
  <c r="C4164" i="1"/>
  <c r="D4164" i="1"/>
  <c r="C4165" i="1"/>
  <c r="D4165" i="1"/>
  <c r="C4166" i="1"/>
  <c r="D4166" i="1"/>
  <c r="C4167" i="1"/>
  <c r="D4167" i="1"/>
  <c r="C4168" i="1"/>
  <c r="D4168" i="1"/>
  <c r="C4169" i="1"/>
  <c r="D4169" i="1"/>
  <c r="C4170" i="1"/>
  <c r="D4170" i="1"/>
  <c r="C4171" i="1"/>
  <c r="D4171" i="1"/>
  <c r="C4172" i="1"/>
  <c r="D4172" i="1"/>
  <c r="C4173" i="1"/>
  <c r="D4173" i="1"/>
  <c r="C4174" i="1"/>
  <c r="D4174" i="1"/>
  <c r="C4175" i="1"/>
  <c r="D4175" i="1"/>
  <c r="C4176" i="1"/>
  <c r="D4176" i="1"/>
  <c r="C4177" i="1"/>
  <c r="D4177" i="1"/>
  <c r="C4178" i="1"/>
  <c r="D4178" i="1"/>
  <c r="C4179" i="1"/>
  <c r="D4179" i="1"/>
  <c r="C4180" i="1"/>
  <c r="D4180" i="1"/>
  <c r="C4181" i="1"/>
  <c r="D4181" i="1"/>
  <c r="C4182" i="1"/>
  <c r="D4182" i="1"/>
  <c r="C4183" i="1"/>
  <c r="D4183" i="1"/>
  <c r="C4184" i="1"/>
  <c r="D4184" i="1"/>
  <c r="C4185" i="1"/>
  <c r="D4185" i="1"/>
  <c r="C4186" i="1"/>
  <c r="D4186" i="1"/>
  <c r="C4187" i="1"/>
  <c r="D4187" i="1"/>
  <c r="C4188" i="1"/>
  <c r="D4188" i="1"/>
  <c r="C4189" i="1"/>
  <c r="D4189" i="1"/>
  <c r="C4190" i="1"/>
  <c r="D4190" i="1"/>
  <c r="C4191" i="1"/>
  <c r="D4191" i="1"/>
  <c r="C4192" i="1"/>
  <c r="D4192" i="1"/>
  <c r="C4193" i="1"/>
  <c r="D4193" i="1"/>
  <c r="C4194" i="1"/>
  <c r="D4194" i="1"/>
  <c r="C4195" i="1"/>
  <c r="D4195" i="1"/>
  <c r="C4196" i="1"/>
  <c r="D4196" i="1"/>
  <c r="C4197" i="1"/>
  <c r="D4197" i="1"/>
  <c r="C4198" i="1"/>
  <c r="D4198" i="1"/>
  <c r="C4199" i="1"/>
  <c r="D4199" i="1"/>
  <c r="C4200" i="1"/>
  <c r="D4200" i="1"/>
  <c r="C4201" i="1"/>
  <c r="D4201" i="1"/>
  <c r="C4202" i="1"/>
  <c r="D4202" i="1"/>
  <c r="C4203" i="1"/>
  <c r="D4203" i="1"/>
  <c r="C4204" i="1"/>
  <c r="D4204" i="1"/>
  <c r="C4205" i="1"/>
  <c r="D4205" i="1"/>
  <c r="C4206" i="1"/>
  <c r="D4206" i="1"/>
  <c r="C4207" i="1"/>
  <c r="D4207" i="1"/>
  <c r="C4208" i="1"/>
  <c r="D4208" i="1"/>
  <c r="C4209" i="1"/>
  <c r="D4209" i="1"/>
  <c r="C4210" i="1"/>
  <c r="D4210" i="1"/>
  <c r="C4211" i="1"/>
  <c r="D4211" i="1"/>
  <c r="C4212" i="1"/>
  <c r="D4212" i="1"/>
  <c r="C4213" i="1"/>
  <c r="D4213" i="1"/>
  <c r="C4214" i="1"/>
  <c r="D4214" i="1"/>
  <c r="C4215" i="1"/>
  <c r="D4215" i="1"/>
  <c r="C4216" i="1"/>
  <c r="D4216" i="1"/>
  <c r="C4217" i="1"/>
  <c r="D4217" i="1"/>
  <c r="C4218" i="1"/>
  <c r="D4218" i="1"/>
  <c r="C4219" i="1"/>
  <c r="D4219" i="1"/>
  <c r="C4220" i="1"/>
  <c r="D4220" i="1"/>
  <c r="C4221" i="1"/>
  <c r="D4221" i="1"/>
  <c r="C4222" i="1"/>
  <c r="D4222" i="1"/>
  <c r="C4223" i="1"/>
  <c r="D4223" i="1"/>
  <c r="C4224" i="1"/>
  <c r="D4224" i="1"/>
  <c r="C4225" i="1"/>
  <c r="D4225" i="1"/>
  <c r="C4226" i="1"/>
  <c r="D4226" i="1"/>
  <c r="C4227" i="1"/>
  <c r="D4227" i="1"/>
  <c r="C4228" i="1"/>
  <c r="D4228" i="1"/>
  <c r="C4229" i="1"/>
  <c r="D4229" i="1"/>
  <c r="C4230" i="1"/>
  <c r="D4230" i="1"/>
  <c r="C4231" i="1"/>
  <c r="D4231" i="1"/>
  <c r="C4232" i="1"/>
  <c r="D4232" i="1"/>
  <c r="C4233" i="1"/>
  <c r="D4233" i="1"/>
  <c r="C4234" i="1"/>
  <c r="D4234" i="1"/>
  <c r="C4235" i="1"/>
  <c r="D4235" i="1"/>
  <c r="C4236" i="1"/>
  <c r="D4236" i="1"/>
  <c r="C4237" i="1"/>
  <c r="D4237" i="1"/>
  <c r="C4238" i="1"/>
  <c r="D4238" i="1"/>
  <c r="C4239" i="1"/>
  <c r="D4239" i="1"/>
  <c r="C4240" i="1"/>
  <c r="D4240" i="1"/>
  <c r="C4241" i="1"/>
  <c r="D4241" i="1"/>
  <c r="C4242" i="1"/>
  <c r="D4242" i="1"/>
  <c r="C4243" i="1"/>
  <c r="D4243" i="1"/>
  <c r="C4244" i="1"/>
  <c r="D4244" i="1"/>
  <c r="C4245" i="1"/>
  <c r="D4245" i="1"/>
  <c r="C4246" i="1"/>
  <c r="D4246" i="1"/>
  <c r="C4247" i="1"/>
  <c r="D4247" i="1"/>
  <c r="C4248" i="1"/>
  <c r="D4248" i="1"/>
  <c r="C4249" i="1"/>
  <c r="D4249" i="1"/>
  <c r="C4250" i="1"/>
  <c r="D4250" i="1"/>
  <c r="C4251" i="1"/>
  <c r="D4251" i="1"/>
  <c r="C4252" i="1"/>
  <c r="D4252" i="1"/>
  <c r="C4253" i="1"/>
  <c r="D4253" i="1"/>
  <c r="C4254" i="1"/>
  <c r="D4254" i="1"/>
  <c r="C4255" i="1"/>
  <c r="D4255" i="1"/>
  <c r="C4256" i="1"/>
  <c r="D4256" i="1"/>
  <c r="C4257" i="1"/>
  <c r="D4257" i="1"/>
  <c r="C4258" i="1"/>
  <c r="D4258" i="1"/>
  <c r="C4259" i="1"/>
  <c r="D4259" i="1"/>
  <c r="C4260" i="1"/>
  <c r="D4260" i="1"/>
  <c r="C4261" i="1"/>
  <c r="D4261" i="1"/>
  <c r="C4262" i="1"/>
  <c r="D4262" i="1"/>
  <c r="C4263" i="1"/>
  <c r="D4263" i="1"/>
  <c r="C4264" i="1"/>
  <c r="D4264" i="1"/>
  <c r="C4265" i="1"/>
  <c r="D4265" i="1"/>
  <c r="C4266" i="1"/>
  <c r="D4266" i="1"/>
  <c r="C4267" i="1"/>
  <c r="D4267" i="1"/>
  <c r="C4268" i="1"/>
  <c r="D4268" i="1"/>
  <c r="C4269" i="1"/>
  <c r="D4269" i="1"/>
  <c r="C4270" i="1"/>
  <c r="D4270" i="1"/>
  <c r="C4271" i="1"/>
  <c r="D4271" i="1"/>
  <c r="C4272" i="1"/>
  <c r="D4272" i="1"/>
  <c r="C4273" i="1"/>
  <c r="D4273" i="1"/>
  <c r="C4274" i="1"/>
  <c r="D4274" i="1"/>
  <c r="C4275" i="1"/>
  <c r="D4275" i="1"/>
  <c r="C4276" i="1"/>
  <c r="D4276" i="1"/>
  <c r="C4277" i="1"/>
  <c r="D4277" i="1"/>
  <c r="C4278" i="1"/>
  <c r="D4278" i="1"/>
  <c r="C4279" i="1"/>
  <c r="D4279" i="1"/>
  <c r="C4280" i="1"/>
  <c r="D4280" i="1"/>
  <c r="C4281" i="1"/>
  <c r="D4281" i="1"/>
  <c r="C4282" i="1"/>
  <c r="D4282" i="1"/>
  <c r="C4283" i="1"/>
  <c r="D4283" i="1"/>
  <c r="C4284" i="1"/>
  <c r="D4284" i="1"/>
  <c r="C4285" i="1"/>
  <c r="D4285" i="1"/>
  <c r="C4286" i="1"/>
  <c r="D4286" i="1"/>
  <c r="C4287" i="1"/>
  <c r="D4287" i="1"/>
  <c r="C4288" i="1"/>
  <c r="D4288" i="1"/>
  <c r="C4289" i="1"/>
  <c r="D4289" i="1"/>
  <c r="C4290" i="1"/>
  <c r="D4290" i="1"/>
  <c r="C4291" i="1"/>
  <c r="D4291" i="1"/>
  <c r="C4292" i="1"/>
  <c r="D4292" i="1"/>
  <c r="C4293" i="1"/>
  <c r="D4293" i="1"/>
  <c r="C4294" i="1"/>
  <c r="D4294" i="1"/>
  <c r="C4295" i="1"/>
  <c r="D4295" i="1"/>
  <c r="C4296" i="1"/>
  <c r="D4296" i="1"/>
  <c r="C4297" i="1"/>
  <c r="D4297" i="1"/>
  <c r="C4298" i="1"/>
  <c r="D4298" i="1"/>
  <c r="C4299" i="1"/>
  <c r="D4299" i="1"/>
  <c r="C4300" i="1"/>
  <c r="D4300" i="1"/>
  <c r="C4301" i="1"/>
  <c r="D4301" i="1"/>
  <c r="C4302" i="1"/>
  <c r="D4302" i="1"/>
  <c r="C4303" i="1"/>
  <c r="D4303" i="1"/>
  <c r="C4304" i="1"/>
  <c r="D4304" i="1"/>
  <c r="C4305" i="1"/>
  <c r="D4305" i="1"/>
  <c r="C4306" i="1"/>
  <c r="D4306" i="1"/>
  <c r="C4307" i="1"/>
  <c r="D4307" i="1"/>
  <c r="C4308" i="1"/>
  <c r="D4308" i="1"/>
  <c r="C4309" i="1"/>
  <c r="D4309" i="1"/>
  <c r="C4310" i="1"/>
  <c r="D4310" i="1"/>
  <c r="C4311" i="1"/>
  <c r="D4311" i="1"/>
  <c r="C4312" i="1"/>
  <c r="D4312" i="1"/>
  <c r="C4313" i="1"/>
  <c r="D4313" i="1"/>
  <c r="C4314" i="1"/>
  <c r="D4314" i="1"/>
  <c r="C4315" i="1"/>
  <c r="D4315" i="1"/>
  <c r="C4316" i="1"/>
  <c r="D4316" i="1"/>
  <c r="C4317" i="1"/>
  <c r="D4317" i="1"/>
  <c r="C4318" i="1"/>
  <c r="D4318" i="1"/>
  <c r="C4319" i="1"/>
  <c r="D4319" i="1"/>
  <c r="C4320" i="1"/>
  <c r="D4320" i="1"/>
  <c r="C4321" i="1"/>
  <c r="D4321" i="1"/>
  <c r="C4322" i="1"/>
  <c r="D4322" i="1"/>
  <c r="C4323" i="1"/>
  <c r="D4323" i="1"/>
  <c r="C4324" i="1"/>
  <c r="D4324" i="1"/>
  <c r="C4325" i="1"/>
  <c r="D4325" i="1"/>
  <c r="C4326" i="1"/>
  <c r="D4326" i="1"/>
  <c r="C4327" i="1"/>
  <c r="D4327" i="1"/>
  <c r="C4328" i="1"/>
  <c r="D4328" i="1"/>
  <c r="C4329" i="1"/>
  <c r="D4329" i="1"/>
  <c r="C4330" i="1"/>
  <c r="D4330" i="1"/>
  <c r="C4331" i="1"/>
  <c r="D4331" i="1"/>
  <c r="C4332" i="1"/>
  <c r="D4332" i="1"/>
  <c r="C4333" i="1"/>
  <c r="D4333" i="1"/>
  <c r="C4334" i="1"/>
  <c r="D4334" i="1"/>
  <c r="C4335" i="1"/>
  <c r="D4335" i="1"/>
  <c r="C4336" i="1"/>
  <c r="D4336" i="1"/>
  <c r="C4337" i="1"/>
  <c r="D4337" i="1"/>
  <c r="C4338" i="1"/>
  <c r="D4338" i="1"/>
  <c r="C4339" i="1"/>
  <c r="D4339" i="1"/>
  <c r="C4340" i="1"/>
  <c r="D4340" i="1"/>
  <c r="C4341" i="1"/>
  <c r="D4341" i="1"/>
  <c r="C4342" i="1"/>
  <c r="D4342" i="1"/>
  <c r="C4343" i="1"/>
  <c r="D4343" i="1"/>
  <c r="C4344" i="1"/>
  <c r="D4344" i="1"/>
  <c r="C4345" i="1"/>
  <c r="D4345" i="1"/>
  <c r="C4346" i="1"/>
  <c r="D4346" i="1"/>
  <c r="C4347" i="1"/>
  <c r="D4347" i="1"/>
  <c r="C4348" i="1"/>
  <c r="D4348" i="1"/>
  <c r="C4349" i="1"/>
  <c r="D4349" i="1"/>
  <c r="C4350" i="1"/>
  <c r="D4350" i="1"/>
  <c r="C4351" i="1"/>
  <c r="D4351" i="1"/>
  <c r="C4352" i="1"/>
  <c r="D4352" i="1"/>
  <c r="C4353" i="1"/>
  <c r="D4353" i="1"/>
  <c r="C4354" i="1"/>
  <c r="D4354" i="1"/>
  <c r="C4355" i="1"/>
  <c r="D4355" i="1"/>
  <c r="C4356" i="1"/>
  <c r="D4356" i="1"/>
  <c r="C4357" i="1"/>
  <c r="D4357" i="1"/>
  <c r="C4358" i="1"/>
  <c r="D4358" i="1"/>
  <c r="C4359" i="1"/>
  <c r="D4359" i="1"/>
  <c r="C4360" i="1"/>
  <c r="D4360" i="1"/>
  <c r="C4361" i="1"/>
  <c r="D4361" i="1"/>
  <c r="C4362" i="1"/>
  <c r="D4362" i="1"/>
  <c r="C4363" i="1"/>
  <c r="D4363" i="1"/>
  <c r="C4364" i="1"/>
  <c r="D4364" i="1"/>
  <c r="C4365" i="1"/>
  <c r="D4365" i="1"/>
  <c r="C4366" i="1"/>
  <c r="D4366" i="1"/>
  <c r="C4367" i="1"/>
  <c r="D4367" i="1"/>
  <c r="C4368" i="1"/>
  <c r="D4368" i="1"/>
  <c r="C4369" i="1"/>
  <c r="D4369" i="1"/>
  <c r="C4370" i="1"/>
  <c r="D4370" i="1"/>
  <c r="C4371" i="1"/>
  <c r="D4371" i="1"/>
  <c r="C4372" i="1"/>
  <c r="D4372" i="1"/>
  <c r="C4373" i="1"/>
  <c r="D4373" i="1"/>
  <c r="C4374" i="1"/>
  <c r="D4374" i="1"/>
  <c r="C4375" i="1"/>
  <c r="D4375" i="1"/>
  <c r="C4376" i="1"/>
  <c r="D4376" i="1"/>
  <c r="C4377" i="1"/>
  <c r="D4377" i="1"/>
  <c r="C4378" i="1"/>
  <c r="D4378" i="1"/>
  <c r="C4379" i="1"/>
  <c r="D4379" i="1"/>
  <c r="C4380" i="1"/>
  <c r="D4380" i="1"/>
  <c r="C4381" i="1"/>
  <c r="D4381" i="1"/>
  <c r="C4382" i="1"/>
  <c r="D4382" i="1"/>
  <c r="C4383" i="1"/>
  <c r="D4383" i="1"/>
  <c r="C4384" i="1"/>
  <c r="D4384" i="1"/>
  <c r="C4385" i="1"/>
  <c r="D4385" i="1"/>
  <c r="C4386" i="1"/>
  <c r="D4386" i="1"/>
  <c r="C4387" i="1"/>
  <c r="D4387" i="1"/>
  <c r="C4388" i="1"/>
  <c r="D4388" i="1"/>
  <c r="C4389" i="1"/>
  <c r="D4389" i="1"/>
  <c r="C4390" i="1"/>
  <c r="D4390" i="1"/>
  <c r="C4391" i="1"/>
  <c r="D4391" i="1"/>
  <c r="C4392" i="1"/>
  <c r="D4392" i="1"/>
  <c r="C4393" i="1"/>
  <c r="D4393" i="1"/>
  <c r="C4394" i="1"/>
  <c r="D4394" i="1"/>
  <c r="C4395" i="1"/>
  <c r="D4395" i="1"/>
  <c r="C4396" i="1"/>
  <c r="D4396" i="1"/>
  <c r="C4397" i="1"/>
  <c r="D4397" i="1"/>
  <c r="C4398" i="1"/>
  <c r="D4398" i="1"/>
  <c r="C4399" i="1"/>
  <c r="D4399" i="1"/>
  <c r="C4400" i="1"/>
  <c r="D4400" i="1"/>
  <c r="C4401" i="1"/>
  <c r="D4401" i="1"/>
  <c r="C4402" i="1"/>
  <c r="D4402" i="1"/>
  <c r="C4403" i="1"/>
  <c r="D4403" i="1"/>
  <c r="C4404" i="1"/>
  <c r="D4404" i="1"/>
  <c r="C4405" i="1"/>
  <c r="D4405" i="1"/>
  <c r="C4406" i="1"/>
  <c r="D4406" i="1"/>
  <c r="C4407" i="1"/>
  <c r="D4407" i="1"/>
  <c r="C4408" i="1"/>
  <c r="D4408" i="1"/>
  <c r="C4409" i="1"/>
  <c r="D4409" i="1"/>
  <c r="C4410" i="1"/>
  <c r="D4410" i="1"/>
  <c r="C4411" i="1"/>
  <c r="D4411" i="1"/>
  <c r="C4412" i="1"/>
  <c r="D4412" i="1"/>
  <c r="C4413" i="1"/>
  <c r="D4413" i="1"/>
  <c r="C4414" i="1"/>
  <c r="D4414" i="1"/>
  <c r="C4415" i="1"/>
  <c r="D4415" i="1"/>
  <c r="C4416" i="1"/>
  <c r="D4416" i="1"/>
  <c r="C4417" i="1"/>
  <c r="D4417" i="1"/>
  <c r="C4418" i="1"/>
  <c r="D4418" i="1"/>
  <c r="C4419" i="1"/>
  <c r="D4419" i="1"/>
  <c r="C4420" i="1"/>
  <c r="D4420" i="1"/>
  <c r="C4421" i="1"/>
  <c r="D4421" i="1"/>
  <c r="C4422" i="1"/>
  <c r="D4422" i="1"/>
  <c r="C4423" i="1"/>
  <c r="D4423" i="1"/>
  <c r="C4424" i="1"/>
  <c r="D4424" i="1"/>
  <c r="C4425" i="1"/>
  <c r="D4425" i="1"/>
  <c r="C4426" i="1"/>
  <c r="D4426" i="1"/>
  <c r="C4427" i="1"/>
  <c r="D4427" i="1"/>
  <c r="C4428" i="1"/>
  <c r="D4428" i="1"/>
  <c r="C4429" i="1"/>
  <c r="D4429" i="1"/>
  <c r="C4430" i="1"/>
  <c r="D4430" i="1"/>
  <c r="C4431" i="1"/>
  <c r="D4431" i="1"/>
  <c r="C4432" i="1"/>
  <c r="D4432" i="1"/>
  <c r="C4433" i="1"/>
  <c r="D4433" i="1"/>
  <c r="C4434" i="1"/>
  <c r="D4434" i="1"/>
  <c r="C4435" i="1"/>
  <c r="D4435" i="1"/>
  <c r="C4436" i="1"/>
  <c r="D4436" i="1"/>
  <c r="C4437" i="1"/>
  <c r="D4437" i="1"/>
  <c r="C4438" i="1"/>
  <c r="D4438" i="1"/>
  <c r="C4439" i="1"/>
  <c r="D4439" i="1"/>
  <c r="C4440" i="1"/>
  <c r="D4440" i="1"/>
  <c r="C4441" i="1"/>
  <c r="D4441" i="1"/>
  <c r="C4442" i="1"/>
  <c r="D4442" i="1"/>
  <c r="C4443" i="1"/>
  <c r="D4443" i="1"/>
  <c r="C4444" i="1"/>
  <c r="D4444" i="1"/>
  <c r="C4445" i="1"/>
  <c r="D4445" i="1"/>
  <c r="C4446" i="1"/>
  <c r="D4446" i="1"/>
  <c r="C4447" i="1"/>
  <c r="D4447" i="1"/>
  <c r="C4448" i="1"/>
  <c r="D4448" i="1"/>
  <c r="C4449" i="1"/>
  <c r="D4449" i="1"/>
  <c r="C4450" i="1"/>
  <c r="D4450" i="1"/>
  <c r="C4451" i="1"/>
  <c r="D4451" i="1"/>
  <c r="C4452" i="1"/>
  <c r="D4452" i="1"/>
  <c r="C4453" i="1"/>
  <c r="D4453" i="1"/>
  <c r="C4454" i="1"/>
  <c r="D4454" i="1"/>
  <c r="C4455" i="1"/>
  <c r="D4455" i="1"/>
  <c r="C4456" i="1"/>
  <c r="D4456" i="1"/>
  <c r="C4457" i="1"/>
  <c r="D4457" i="1"/>
  <c r="C4458" i="1"/>
  <c r="D4458" i="1"/>
  <c r="C4459" i="1"/>
  <c r="D4459" i="1"/>
  <c r="C4460" i="1"/>
  <c r="D4460" i="1"/>
  <c r="C4461" i="1"/>
  <c r="D4461" i="1"/>
  <c r="C4462" i="1"/>
  <c r="D4462" i="1"/>
  <c r="C4463" i="1"/>
  <c r="D4463" i="1"/>
  <c r="C4464" i="1"/>
  <c r="D4464" i="1"/>
  <c r="C4465" i="1"/>
  <c r="D4465" i="1"/>
  <c r="C4466" i="1"/>
  <c r="D4466" i="1"/>
  <c r="C4467" i="1"/>
  <c r="D4467" i="1"/>
  <c r="C4468" i="1"/>
  <c r="D4468" i="1"/>
  <c r="C4469" i="1"/>
  <c r="D4469" i="1"/>
  <c r="C4470" i="1"/>
  <c r="D4470" i="1"/>
  <c r="C4471" i="1"/>
  <c r="D4471" i="1"/>
  <c r="C4472" i="1"/>
  <c r="D4472" i="1"/>
  <c r="C4473" i="1"/>
  <c r="D4473" i="1"/>
  <c r="C4474" i="1"/>
  <c r="D4474" i="1"/>
  <c r="C4475" i="1"/>
  <c r="D4475" i="1"/>
  <c r="C4476" i="1"/>
  <c r="D4476" i="1"/>
  <c r="C4477" i="1"/>
  <c r="D4477" i="1"/>
  <c r="C4478" i="1"/>
  <c r="D4478" i="1"/>
  <c r="C4479" i="1"/>
  <c r="D4479" i="1"/>
  <c r="C4480" i="1"/>
  <c r="D4480" i="1"/>
  <c r="C4481" i="1"/>
  <c r="D4481" i="1"/>
  <c r="C4482" i="1"/>
  <c r="D4482" i="1"/>
  <c r="C4483" i="1"/>
  <c r="D4483" i="1"/>
  <c r="C4484" i="1"/>
  <c r="D4484" i="1"/>
  <c r="C4485" i="1"/>
  <c r="D4485" i="1"/>
  <c r="C4486" i="1"/>
  <c r="D4486" i="1"/>
  <c r="C4487" i="1"/>
  <c r="D4487" i="1"/>
  <c r="C4488" i="1"/>
  <c r="D4488" i="1"/>
  <c r="C4489" i="1"/>
  <c r="D4489" i="1"/>
  <c r="C4490" i="1"/>
  <c r="D4490" i="1"/>
  <c r="C4491" i="1"/>
  <c r="D4491" i="1"/>
  <c r="C4492" i="1"/>
  <c r="D4492" i="1"/>
  <c r="C4493" i="1"/>
  <c r="D4493" i="1"/>
  <c r="C4494" i="1"/>
  <c r="D4494" i="1"/>
  <c r="C4495" i="1"/>
  <c r="D4495" i="1"/>
  <c r="C4496" i="1"/>
  <c r="D4496" i="1"/>
  <c r="C4497" i="1"/>
  <c r="D4497" i="1"/>
  <c r="C4498" i="1"/>
  <c r="D4498" i="1"/>
  <c r="C4499" i="1"/>
  <c r="D4499" i="1"/>
  <c r="C4500" i="1"/>
  <c r="D4500" i="1"/>
  <c r="C4501" i="1"/>
  <c r="D4501" i="1"/>
  <c r="C4502" i="1"/>
  <c r="D4502" i="1"/>
  <c r="C4503" i="1"/>
  <c r="D4503" i="1"/>
  <c r="C4504" i="1"/>
  <c r="D4504" i="1"/>
  <c r="C4505" i="1"/>
  <c r="D4505" i="1"/>
  <c r="C4506" i="1"/>
  <c r="D4506" i="1"/>
  <c r="C4507" i="1"/>
  <c r="D4507" i="1"/>
  <c r="C4508" i="1"/>
  <c r="D4508" i="1"/>
  <c r="C4509" i="1"/>
  <c r="D4509" i="1"/>
  <c r="C4510" i="1"/>
  <c r="D4510" i="1"/>
  <c r="C4511" i="1"/>
  <c r="D4511" i="1"/>
  <c r="C4512" i="1"/>
  <c r="D4512" i="1"/>
  <c r="C4513" i="1"/>
  <c r="D4513" i="1"/>
  <c r="C4514" i="1"/>
  <c r="D4514" i="1"/>
  <c r="C4515" i="1"/>
  <c r="D4515" i="1"/>
  <c r="C4516" i="1"/>
  <c r="D4516" i="1"/>
  <c r="C4517" i="1"/>
  <c r="D4517" i="1"/>
  <c r="C4518" i="1"/>
  <c r="D4518" i="1"/>
  <c r="C4519" i="1"/>
  <c r="D4519" i="1"/>
  <c r="C4520" i="1"/>
  <c r="D4520" i="1"/>
  <c r="C4521" i="1"/>
  <c r="D4521" i="1"/>
  <c r="C4522" i="1"/>
  <c r="D4522" i="1"/>
  <c r="C4523" i="1"/>
  <c r="D4523" i="1"/>
  <c r="C4524" i="1"/>
  <c r="D4524" i="1"/>
  <c r="C4525" i="1"/>
  <c r="D4525" i="1"/>
  <c r="C4526" i="1"/>
  <c r="D4526" i="1"/>
  <c r="C4527" i="1"/>
  <c r="D4527" i="1"/>
  <c r="C4528" i="1"/>
  <c r="D4528" i="1"/>
  <c r="C4529" i="1"/>
  <c r="D4529" i="1"/>
  <c r="C4530" i="1"/>
  <c r="D4530" i="1"/>
  <c r="C4531" i="1"/>
  <c r="D4531" i="1"/>
  <c r="C4532" i="1"/>
  <c r="D4532" i="1"/>
  <c r="C4533" i="1"/>
  <c r="D4533" i="1"/>
  <c r="C4534" i="1"/>
  <c r="D4534" i="1"/>
  <c r="C4535" i="1"/>
  <c r="D4535" i="1"/>
  <c r="C4536" i="1"/>
  <c r="D4536" i="1"/>
  <c r="C4537" i="1"/>
  <c r="D4537" i="1"/>
  <c r="C4538" i="1"/>
  <c r="D4538" i="1"/>
  <c r="C4539" i="1"/>
  <c r="D4539" i="1"/>
  <c r="C4540" i="1"/>
  <c r="D4540" i="1"/>
  <c r="C4541" i="1"/>
  <c r="D4541" i="1"/>
  <c r="C4542" i="1"/>
  <c r="D4542" i="1"/>
  <c r="C4543" i="1"/>
  <c r="D4543" i="1"/>
  <c r="C4544" i="1"/>
  <c r="D4544" i="1"/>
  <c r="C4545" i="1"/>
  <c r="D4545" i="1"/>
  <c r="C4546" i="1"/>
  <c r="D4546" i="1"/>
  <c r="C4547" i="1"/>
  <c r="D4547" i="1"/>
  <c r="C4548" i="1"/>
  <c r="D4548" i="1"/>
  <c r="C4549" i="1"/>
  <c r="D4549" i="1"/>
  <c r="C4550" i="1"/>
  <c r="D4550" i="1"/>
  <c r="C4551" i="1"/>
  <c r="D4551" i="1"/>
  <c r="C4552" i="1"/>
  <c r="D4552" i="1"/>
  <c r="C4553" i="1"/>
  <c r="D4553" i="1"/>
  <c r="C4554" i="1"/>
  <c r="D4554" i="1"/>
  <c r="C4555" i="1"/>
  <c r="D4555" i="1"/>
  <c r="C4556" i="1"/>
  <c r="D4556" i="1"/>
  <c r="C4557" i="1"/>
  <c r="D4557" i="1"/>
  <c r="C4558" i="1"/>
  <c r="D4558" i="1"/>
  <c r="C4559" i="1"/>
  <c r="D4559" i="1"/>
  <c r="C4560" i="1"/>
  <c r="D4560" i="1"/>
  <c r="C4561" i="1"/>
  <c r="D4561" i="1"/>
  <c r="C4562" i="1"/>
  <c r="D4562" i="1"/>
  <c r="C4563" i="1"/>
  <c r="D4563" i="1"/>
  <c r="C4564" i="1"/>
  <c r="D4564" i="1"/>
  <c r="C4565" i="1"/>
  <c r="D4565" i="1"/>
  <c r="C4566" i="1"/>
  <c r="D4566" i="1"/>
  <c r="C4567" i="1"/>
  <c r="D4567" i="1"/>
  <c r="C4568" i="1"/>
  <c r="D4568" i="1"/>
  <c r="C4569" i="1"/>
  <c r="D4569" i="1"/>
  <c r="C4570" i="1"/>
  <c r="D4570" i="1"/>
  <c r="C4571" i="1"/>
  <c r="D4571" i="1"/>
  <c r="C4572" i="1"/>
  <c r="D4572" i="1"/>
  <c r="C4573" i="1"/>
  <c r="D4573" i="1"/>
  <c r="C4574" i="1"/>
  <c r="D4574" i="1"/>
  <c r="C4575" i="1"/>
  <c r="D4575" i="1"/>
  <c r="C4576" i="1"/>
  <c r="D4576" i="1"/>
  <c r="C4577" i="1"/>
  <c r="D4577" i="1"/>
  <c r="C4578" i="1"/>
  <c r="D4578" i="1"/>
  <c r="C4579" i="1"/>
  <c r="D4579" i="1"/>
  <c r="C4580" i="1"/>
  <c r="D4580" i="1"/>
  <c r="C4581" i="1"/>
  <c r="D4581" i="1"/>
  <c r="C4582" i="1"/>
  <c r="D4582" i="1"/>
  <c r="C4583" i="1"/>
  <c r="D4583" i="1"/>
  <c r="C4584" i="1"/>
  <c r="D4584" i="1"/>
  <c r="C4585" i="1"/>
  <c r="D4585" i="1"/>
  <c r="C4586" i="1"/>
  <c r="D4586" i="1"/>
  <c r="C4587" i="1"/>
  <c r="D4587" i="1"/>
  <c r="C4588" i="1"/>
  <c r="D4588" i="1"/>
  <c r="C4589" i="1"/>
  <c r="D4589" i="1"/>
  <c r="C4590" i="1"/>
  <c r="D4590" i="1"/>
  <c r="C4591" i="1"/>
  <c r="D4591" i="1"/>
  <c r="C4592" i="1"/>
  <c r="D4592" i="1"/>
  <c r="C4593" i="1"/>
  <c r="D4593" i="1"/>
  <c r="C4594" i="1"/>
  <c r="D4594" i="1"/>
  <c r="C4595" i="1"/>
  <c r="D4595" i="1"/>
  <c r="C4596" i="1"/>
  <c r="D4596" i="1"/>
  <c r="C4597" i="1"/>
  <c r="D4597" i="1"/>
  <c r="C4598" i="1"/>
  <c r="D4598" i="1"/>
  <c r="C4599" i="1"/>
  <c r="D4599" i="1"/>
  <c r="C4600" i="1"/>
  <c r="D4600" i="1"/>
  <c r="C4601" i="1"/>
  <c r="D4601" i="1"/>
  <c r="C4602" i="1"/>
  <c r="D4602" i="1"/>
  <c r="C4603" i="1"/>
  <c r="D4603" i="1"/>
  <c r="C4604" i="1"/>
  <c r="D4604" i="1"/>
  <c r="C4605" i="1"/>
  <c r="D4605" i="1"/>
  <c r="C4606" i="1"/>
  <c r="D4606" i="1"/>
  <c r="C4607" i="1"/>
  <c r="D4607" i="1"/>
  <c r="C4608" i="1"/>
  <c r="D4608" i="1"/>
  <c r="C4609" i="1"/>
  <c r="D4609" i="1"/>
  <c r="C4610" i="1"/>
  <c r="D4610" i="1"/>
  <c r="C4611" i="1"/>
  <c r="D4611" i="1"/>
  <c r="C4612" i="1"/>
  <c r="D4612" i="1"/>
  <c r="C4613" i="1"/>
  <c r="D4613" i="1"/>
  <c r="C4614" i="1"/>
  <c r="D4614" i="1"/>
  <c r="C4615" i="1"/>
  <c r="D4615" i="1"/>
  <c r="C4616" i="1"/>
  <c r="D4616" i="1"/>
  <c r="C4617" i="1"/>
  <c r="D4617" i="1"/>
  <c r="C4618" i="1"/>
  <c r="D4618" i="1"/>
  <c r="C4619" i="1"/>
  <c r="D4619" i="1"/>
  <c r="C4620" i="1"/>
  <c r="D4620" i="1"/>
  <c r="C4621" i="1"/>
  <c r="D4621" i="1"/>
  <c r="C4622" i="1"/>
  <c r="D4622" i="1"/>
  <c r="C4623" i="1"/>
  <c r="D4623" i="1"/>
  <c r="C4624" i="1"/>
  <c r="D4624" i="1"/>
  <c r="C4625" i="1"/>
  <c r="D4625" i="1"/>
  <c r="C4626" i="1"/>
  <c r="D4626" i="1"/>
  <c r="C4627" i="1"/>
  <c r="D4627" i="1"/>
  <c r="C4628" i="1"/>
  <c r="D4628" i="1"/>
  <c r="C4629" i="1"/>
  <c r="D4629" i="1"/>
  <c r="C4630" i="1"/>
  <c r="D4630" i="1"/>
  <c r="C4631" i="1"/>
  <c r="D4631" i="1"/>
  <c r="C4632" i="1"/>
  <c r="D4632" i="1"/>
  <c r="C4633" i="1"/>
  <c r="D4633" i="1"/>
  <c r="C4634" i="1"/>
  <c r="D4634" i="1"/>
  <c r="C4635" i="1"/>
  <c r="D4635" i="1"/>
  <c r="C4636" i="1"/>
  <c r="D4636" i="1"/>
  <c r="C4637" i="1"/>
  <c r="D4637" i="1"/>
  <c r="C4638" i="1"/>
  <c r="D4638" i="1"/>
  <c r="C4639" i="1"/>
  <c r="D4639" i="1"/>
  <c r="C4640" i="1"/>
  <c r="D4640" i="1"/>
  <c r="C4641" i="1"/>
  <c r="D4641" i="1"/>
  <c r="C4642" i="1"/>
  <c r="D4642" i="1"/>
  <c r="C4643" i="1"/>
  <c r="D4643" i="1"/>
  <c r="C4644" i="1"/>
  <c r="D4644" i="1"/>
  <c r="C4645" i="1"/>
  <c r="D4645" i="1"/>
  <c r="C4646" i="1"/>
  <c r="D4646" i="1"/>
  <c r="C4647" i="1"/>
  <c r="D4647" i="1"/>
  <c r="C4648" i="1"/>
  <c r="D4648" i="1"/>
  <c r="C4649" i="1"/>
  <c r="D4649" i="1"/>
  <c r="C4650" i="1"/>
  <c r="D4650" i="1"/>
  <c r="C4651" i="1"/>
  <c r="D4651" i="1"/>
  <c r="C4652" i="1"/>
  <c r="D4652" i="1"/>
  <c r="C4653" i="1"/>
  <c r="D4653" i="1"/>
  <c r="C4654" i="1"/>
  <c r="D4654" i="1"/>
  <c r="C4655" i="1"/>
  <c r="D4655" i="1"/>
  <c r="C4656" i="1"/>
  <c r="D4656" i="1"/>
  <c r="C4657" i="1"/>
  <c r="D4657" i="1"/>
  <c r="C4658" i="1"/>
  <c r="D4658" i="1"/>
  <c r="C4659" i="1"/>
  <c r="D4659" i="1"/>
  <c r="C4660" i="1"/>
  <c r="D4660" i="1"/>
  <c r="C4661" i="1"/>
  <c r="D4661" i="1"/>
  <c r="C4662" i="1"/>
  <c r="D4662" i="1"/>
  <c r="C4663" i="1"/>
  <c r="D4663" i="1"/>
  <c r="C4664" i="1"/>
  <c r="D4664" i="1"/>
  <c r="C4665" i="1"/>
  <c r="D4665" i="1"/>
  <c r="C4666" i="1"/>
  <c r="D4666" i="1"/>
  <c r="C4667" i="1"/>
  <c r="D4667" i="1"/>
  <c r="C4668" i="1"/>
  <c r="D4668" i="1"/>
  <c r="C4669" i="1"/>
  <c r="D4669" i="1"/>
  <c r="C4670" i="1"/>
  <c r="D4670" i="1"/>
  <c r="C4671" i="1"/>
  <c r="D4671" i="1"/>
  <c r="C4672" i="1"/>
  <c r="D4672" i="1"/>
  <c r="C4673" i="1"/>
  <c r="D4673" i="1"/>
  <c r="C4674" i="1"/>
  <c r="D4674" i="1"/>
  <c r="C4675" i="1"/>
  <c r="D4675" i="1"/>
  <c r="C4676" i="1"/>
  <c r="D4676" i="1"/>
  <c r="C4677" i="1"/>
  <c r="D4677" i="1"/>
  <c r="C4678" i="1"/>
  <c r="D4678" i="1"/>
  <c r="C4679" i="1"/>
  <c r="D4679" i="1"/>
  <c r="C4680" i="1"/>
  <c r="D4680" i="1"/>
  <c r="C4681" i="1"/>
  <c r="D4681" i="1"/>
  <c r="C4682" i="1"/>
  <c r="D4682" i="1"/>
  <c r="C4683" i="1"/>
  <c r="D4683" i="1"/>
  <c r="C4684" i="1"/>
  <c r="D4684" i="1"/>
  <c r="C4685" i="1"/>
  <c r="D4685" i="1"/>
  <c r="C4686" i="1"/>
  <c r="D4686" i="1"/>
  <c r="C4687" i="1"/>
  <c r="D4687" i="1"/>
  <c r="C4688" i="1"/>
  <c r="D4688" i="1"/>
  <c r="C4689" i="1"/>
  <c r="D4689" i="1"/>
  <c r="C4690" i="1"/>
  <c r="D4690" i="1"/>
  <c r="C4691" i="1"/>
  <c r="D4691" i="1"/>
  <c r="C4692" i="1"/>
  <c r="D4692" i="1"/>
  <c r="C4693" i="1"/>
  <c r="D4693" i="1"/>
  <c r="C4694" i="1"/>
  <c r="D4694" i="1"/>
  <c r="C4695" i="1"/>
  <c r="D4695" i="1"/>
  <c r="C4696" i="1"/>
  <c r="D4696" i="1"/>
  <c r="C4697" i="1"/>
  <c r="D4697" i="1"/>
  <c r="C4698" i="1"/>
  <c r="D4698" i="1"/>
  <c r="C4699" i="1"/>
  <c r="D4699" i="1"/>
  <c r="C4700" i="1"/>
  <c r="D4700" i="1"/>
  <c r="C4701" i="1"/>
  <c r="D4701" i="1"/>
  <c r="C4702" i="1"/>
  <c r="D4702" i="1"/>
  <c r="C4703" i="1"/>
  <c r="D4703" i="1"/>
  <c r="C4704" i="1"/>
  <c r="D4704" i="1"/>
  <c r="C4705" i="1"/>
  <c r="D4705" i="1"/>
  <c r="C4706" i="1"/>
  <c r="D4706" i="1"/>
  <c r="C4707" i="1"/>
  <c r="D4707" i="1"/>
  <c r="C4708" i="1"/>
  <c r="D4708" i="1"/>
  <c r="C4709" i="1"/>
  <c r="D4709" i="1"/>
  <c r="C4710" i="1"/>
  <c r="D4710" i="1"/>
  <c r="C4711" i="1"/>
  <c r="D4711" i="1"/>
  <c r="C4712" i="1"/>
  <c r="D4712" i="1"/>
  <c r="C4713" i="1"/>
  <c r="D4713" i="1"/>
  <c r="C4714" i="1"/>
  <c r="D4714" i="1"/>
  <c r="C4715" i="1"/>
  <c r="D4715" i="1"/>
  <c r="C4716" i="1"/>
  <c r="D4716" i="1"/>
  <c r="C4717" i="1"/>
  <c r="D4717" i="1"/>
  <c r="C4718" i="1"/>
  <c r="D4718" i="1"/>
  <c r="C4719" i="1"/>
  <c r="D4719" i="1"/>
  <c r="C4720" i="1"/>
  <c r="D4720" i="1"/>
  <c r="C4721" i="1"/>
  <c r="D4721" i="1"/>
  <c r="C4722" i="1"/>
  <c r="D4722" i="1"/>
  <c r="C4723" i="1"/>
  <c r="D4723" i="1"/>
  <c r="C4724" i="1"/>
  <c r="D4724" i="1"/>
  <c r="C4725" i="1"/>
  <c r="D4725" i="1"/>
  <c r="C4726" i="1"/>
  <c r="D4726" i="1"/>
  <c r="C4727" i="1"/>
  <c r="D4727" i="1"/>
  <c r="C4728" i="1"/>
  <c r="D4728" i="1"/>
  <c r="C4729" i="1"/>
  <c r="D4729" i="1"/>
  <c r="C4730" i="1"/>
  <c r="D4730" i="1"/>
  <c r="C4731" i="1"/>
  <c r="D4731" i="1"/>
  <c r="C4732" i="1"/>
  <c r="D4732" i="1"/>
  <c r="C4733" i="1"/>
  <c r="D4733" i="1"/>
  <c r="C4734" i="1"/>
  <c r="D4734" i="1"/>
  <c r="C4735" i="1"/>
  <c r="D4735" i="1"/>
  <c r="C4736" i="1"/>
  <c r="D4736" i="1"/>
  <c r="C4737" i="1"/>
  <c r="D4737" i="1"/>
  <c r="C4738" i="1"/>
  <c r="D4738" i="1"/>
  <c r="C4739" i="1"/>
  <c r="D4739" i="1"/>
  <c r="C4740" i="1"/>
  <c r="D4740" i="1"/>
  <c r="C4741" i="1"/>
  <c r="D4741" i="1"/>
  <c r="C4742" i="1"/>
  <c r="D4742" i="1"/>
  <c r="C4743" i="1"/>
  <c r="D4743" i="1"/>
  <c r="C4744" i="1"/>
  <c r="D4744" i="1"/>
  <c r="C4745" i="1"/>
  <c r="D4745" i="1"/>
  <c r="C4746" i="1"/>
  <c r="D4746" i="1"/>
  <c r="C4747" i="1"/>
  <c r="D4747" i="1"/>
  <c r="C4748" i="1"/>
  <c r="D4748" i="1"/>
  <c r="C4749" i="1"/>
  <c r="D4749" i="1"/>
  <c r="C4750" i="1"/>
  <c r="D4750" i="1"/>
  <c r="C4751" i="1"/>
  <c r="D4751" i="1"/>
  <c r="C4752" i="1"/>
  <c r="D4752" i="1"/>
  <c r="C4753" i="1"/>
  <c r="D4753" i="1"/>
  <c r="C4754" i="1"/>
  <c r="D4754" i="1"/>
  <c r="C4755" i="1"/>
  <c r="D4755" i="1"/>
  <c r="C4756" i="1"/>
  <c r="D4756" i="1"/>
  <c r="C4757" i="1"/>
  <c r="D4757" i="1"/>
  <c r="C4758" i="1"/>
  <c r="D4758" i="1"/>
  <c r="C4759" i="1"/>
  <c r="D4759" i="1"/>
  <c r="C4760" i="1"/>
  <c r="D4760" i="1"/>
  <c r="C4761" i="1"/>
  <c r="D4761" i="1"/>
  <c r="C4762" i="1"/>
  <c r="D4762" i="1"/>
  <c r="C4763" i="1"/>
  <c r="D4763" i="1"/>
  <c r="C4764" i="1"/>
  <c r="D4764" i="1"/>
  <c r="C4765" i="1"/>
  <c r="D4765" i="1"/>
  <c r="C4766" i="1"/>
  <c r="D4766" i="1"/>
  <c r="C4767" i="1"/>
  <c r="D4767" i="1"/>
  <c r="C4768" i="1"/>
  <c r="D4768" i="1"/>
  <c r="C4769" i="1"/>
  <c r="D4769" i="1"/>
  <c r="C4770" i="1"/>
  <c r="D4770" i="1"/>
  <c r="C4771" i="1"/>
  <c r="D4771" i="1"/>
  <c r="C4772" i="1"/>
  <c r="D4772" i="1"/>
  <c r="C4773" i="1"/>
  <c r="D4773" i="1"/>
  <c r="C4774" i="1"/>
  <c r="D4774" i="1"/>
  <c r="C4775" i="1"/>
  <c r="D4775" i="1"/>
  <c r="C4776" i="1"/>
  <c r="D4776" i="1"/>
  <c r="C4777" i="1"/>
  <c r="D4777" i="1"/>
  <c r="C4778" i="1"/>
  <c r="D4778" i="1"/>
  <c r="C4779" i="1"/>
  <c r="D4779" i="1"/>
  <c r="C4780" i="1"/>
  <c r="D4780" i="1"/>
  <c r="C4781" i="1"/>
  <c r="D4781" i="1"/>
  <c r="C4782" i="1"/>
  <c r="D4782" i="1"/>
  <c r="C4783" i="1"/>
  <c r="D4783" i="1"/>
  <c r="C4784" i="1"/>
  <c r="D4784" i="1"/>
  <c r="C4785" i="1"/>
  <c r="D4785" i="1"/>
  <c r="C4786" i="1"/>
  <c r="D4786" i="1"/>
  <c r="C4787" i="1"/>
  <c r="D4787" i="1"/>
  <c r="C4788" i="1"/>
  <c r="D4788" i="1"/>
  <c r="C4789" i="1"/>
  <c r="D4789" i="1"/>
  <c r="C4790" i="1"/>
  <c r="D4790" i="1"/>
  <c r="C4791" i="1"/>
  <c r="D4791" i="1"/>
  <c r="C4792" i="1"/>
  <c r="D4792" i="1"/>
  <c r="C4793" i="1"/>
  <c r="D4793" i="1"/>
  <c r="C4794" i="1"/>
  <c r="D4794" i="1"/>
  <c r="C4795" i="1"/>
  <c r="D4795" i="1"/>
  <c r="C4796" i="1"/>
  <c r="D4796" i="1"/>
  <c r="C4797" i="1"/>
  <c r="D4797" i="1"/>
  <c r="C4798" i="1"/>
  <c r="D4798" i="1"/>
  <c r="C4799" i="1"/>
  <c r="D4799" i="1"/>
  <c r="C4800" i="1"/>
  <c r="D4800" i="1"/>
  <c r="C4801" i="1"/>
  <c r="D4801" i="1"/>
  <c r="C4802" i="1"/>
  <c r="D4802" i="1"/>
  <c r="C4803" i="1"/>
  <c r="D4803" i="1"/>
  <c r="C4804" i="1"/>
  <c r="D4804" i="1"/>
  <c r="C4805" i="1"/>
  <c r="D4805" i="1"/>
  <c r="C4806" i="1"/>
  <c r="D4806" i="1"/>
  <c r="C4807" i="1"/>
  <c r="D4807" i="1"/>
  <c r="C4808" i="1"/>
  <c r="D4808" i="1"/>
  <c r="C4809" i="1"/>
  <c r="D4809" i="1"/>
  <c r="C4810" i="1"/>
  <c r="D4810" i="1"/>
  <c r="C4811" i="1"/>
  <c r="D4811" i="1"/>
  <c r="C4812" i="1"/>
  <c r="D4812" i="1"/>
  <c r="C4813" i="1"/>
  <c r="D4813" i="1"/>
  <c r="C4814" i="1"/>
  <c r="D4814" i="1"/>
  <c r="C4815" i="1"/>
  <c r="D4815" i="1"/>
  <c r="C4816" i="1"/>
  <c r="D4816" i="1"/>
  <c r="C4817" i="1"/>
  <c r="D4817" i="1"/>
  <c r="C4818" i="1"/>
  <c r="D4818" i="1"/>
  <c r="C4819" i="1"/>
  <c r="D4819" i="1"/>
  <c r="C4820" i="1"/>
  <c r="D4820" i="1"/>
  <c r="C4821" i="1"/>
  <c r="D4821" i="1"/>
  <c r="C4822" i="1"/>
  <c r="D4822" i="1"/>
  <c r="C4823" i="1"/>
  <c r="D4823" i="1"/>
  <c r="C4824" i="1"/>
  <c r="D4824" i="1"/>
  <c r="C4825" i="1"/>
  <c r="D4825" i="1"/>
  <c r="C4826" i="1"/>
  <c r="D4826" i="1"/>
  <c r="C4827" i="1"/>
  <c r="D4827" i="1"/>
  <c r="C4828" i="1"/>
  <c r="D4828" i="1"/>
  <c r="C4829" i="1"/>
  <c r="D4829" i="1"/>
  <c r="C4830" i="1"/>
  <c r="D4830" i="1"/>
  <c r="C4831" i="1"/>
  <c r="D4831" i="1"/>
  <c r="C4832" i="1"/>
  <c r="D4832" i="1"/>
  <c r="C4833" i="1"/>
  <c r="D4833" i="1"/>
  <c r="C4834" i="1"/>
  <c r="D4834" i="1"/>
  <c r="C4835" i="1"/>
  <c r="D4835" i="1"/>
  <c r="C4836" i="1"/>
  <c r="D4836" i="1"/>
  <c r="C4837" i="1"/>
  <c r="D4837" i="1"/>
  <c r="C4838" i="1"/>
  <c r="D4838" i="1"/>
  <c r="C4839" i="1"/>
  <c r="D4839" i="1"/>
  <c r="C4840" i="1"/>
  <c r="D4840" i="1"/>
  <c r="C4841" i="1"/>
  <c r="D4841" i="1"/>
  <c r="C4842" i="1"/>
  <c r="D4842" i="1"/>
  <c r="C4843" i="1"/>
  <c r="D4843" i="1"/>
  <c r="C4844" i="1"/>
  <c r="D4844" i="1"/>
  <c r="C4845" i="1"/>
  <c r="D4845" i="1"/>
  <c r="C4846" i="1"/>
  <c r="D4846" i="1"/>
  <c r="C4847" i="1"/>
  <c r="D4847" i="1"/>
  <c r="C4848" i="1"/>
  <c r="D4848" i="1"/>
  <c r="C4849" i="1"/>
  <c r="D4849" i="1"/>
  <c r="C4850" i="1"/>
  <c r="D4850" i="1"/>
  <c r="C4851" i="1"/>
  <c r="D4851" i="1"/>
  <c r="C4852" i="1"/>
  <c r="D4852" i="1"/>
  <c r="C4853" i="1"/>
  <c r="D4853" i="1"/>
  <c r="C4854" i="1"/>
  <c r="D4854" i="1"/>
  <c r="C4855" i="1"/>
  <c r="D4855" i="1"/>
  <c r="C4856" i="1"/>
  <c r="D4856" i="1"/>
  <c r="C4857" i="1"/>
  <c r="D4857" i="1"/>
  <c r="C4858" i="1"/>
  <c r="D4858" i="1"/>
  <c r="C4859" i="1"/>
  <c r="D4859" i="1"/>
  <c r="C4860" i="1"/>
  <c r="D4860" i="1"/>
  <c r="C4861" i="1"/>
  <c r="D4861" i="1"/>
  <c r="C4862" i="1"/>
  <c r="D4862" i="1"/>
  <c r="C4863" i="1"/>
  <c r="D4863" i="1"/>
  <c r="C4864" i="1"/>
  <c r="D4864" i="1"/>
  <c r="C4865" i="1"/>
  <c r="D4865" i="1"/>
  <c r="C4866" i="1"/>
  <c r="D4866" i="1"/>
  <c r="C4867" i="1"/>
  <c r="D4867" i="1"/>
  <c r="C4868" i="1"/>
  <c r="D4868" i="1"/>
  <c r="C4869" i="1"/>
  <c r="D4869" i="1"/>
  <c r="C4870" i="1"/>
  <c r="D4870" i="1"/>
  <c r="C4871" i="1"/>
  <c r="D4871" i="1"/>
  <c r="C4872" i="1"/>
  <c r="D4872" i="1"/>
  <c r="C4873" i="1"/>
  <c r="D4873" i="1"/>
  <c r="C4874" i="1"/>
  <c r="D4874" i="1"/>
  <c r="C4875" i="1"/>
  <c r="D4875" i="1"/>
  <c r="C4876" i="1"/>
  <c r="D4876" i="1"/>
  <c r="C4877" i="1"/>
  <c r="D4877" i="1"/>
  <c r="C4878" i="1"/>
  <c r="D4878" i="1"/>
  <c r="C4879" i="1"/>
  <c r="D4879" i="1"/>
  <c r="C4880" i="1"/>
  <c r="D4880" i="1"/>
  <c r="C4881" i="1"/>
  <c r="D4881" i="1"/>
  <c r="C4882" i="1"/>
  <c r="D4882" i="1"/>
  <c r="C4883" i="1"/>
  <c r="D4883" i="1"/>
  <c r="C4884" i="1"/>
  <c r="D4884" i="1"/>
  <c r="C4885" i="1"/>
  <c r="D4885" i="1"/>
  <c r="C4886" i="1"/>
  <c r="D4886" i="1"/>
  <c r="C4887" i="1"/>
  <c r="D4887" i="1"/>
  <c r="C4888" i="1"/>
  <c r="D4888" i="1"/>
  <c r="C4889" i="1"/>
  <c r="D4889" i="1"/>
  <c r="C4890" i="1"/>
  <c r="D4890" i="1"/>
  <c r="C4891" i="1"/>
  <c r="D4891" i="1"/>
  <c r="C4892" i="1"/>
  <c r="D4892" i="1"/>
  <c r="C4893" i="1"/>
  <c r="D4893" i="1"/>
  <c r="C4894" i="1"/>
  <c r="D4894" i="1"/>
  <c r="C4895" i="1"/>
  <c r="D4895" i="1"/>
  <c r="C4896" i="1"/>
  <c r="D4896" i="1"/>
  <c r="C4897" i="1"/>
  <c r="D4897" i="1"/>
  <c r="C4898" i="1"/>
  <c r="D4898" i="1"/>
  <c r="C4899" i="1"/>
  <c r="D4899" i="1"/>
  <c r="C4900" i="1"/>
  <c r="D4900" i="1"/>
  <c r="C4901" i="1"/>
  <c r="D4901" i="1"/>
  <c r="C4902" i="1"/>
  <c r="D4902" i="1"/>
  <c r="C4903" i="1"/>
  <c r="D4903" i="1"/>
  <c r="C4904" i="1"/>
  <c r="D4904" i="1"/>
  <c r="C4905" i="1"/>
  <c r="D4905" i="1"/>
  <c r="C4906" i="1"/>
  <c r="D4906" i="1"/>
  <c r="C4907" i="1"/>
  <c r="D4907" i="1"/>
  <c r="C4908" i="1"/>
  <c r="D4908" i="1"/>
  <c r="C4909" i="1"/>
  <c r="D4909" i="1"/>
  <c r="C4910" i="1"/>
  <c r="D4910" i="1"/>
  <c r="C4911" i="1"/>
  <c r="D4911" i="1"/>
  <c r="C4912" i="1"/>
  <c r="D4912" i="1"/>
  <c r="C4913" i="1"/>
  <c r="D4913" i="1"/>
  <c r="C4914" i="1"/>
  <c r="D4914" i="1"/>
  <c r="C4915" i="1"/>
  <c r="D4915" i="1"/>
  <c r="C4916" i="1"/>
  <c r="D4916" i="1"/>
  <c r="C4917" i="1"/>
  <c r="D4917" i="1"/>
  <c r="C4918" i="1"/>
  <c r="D4918" i="1"/>
  <c r="C4919" i="1"/>
  <c r="D4919" i="1"/>
  <c r="C4920" i="1"/>
  <c r="D4920" i="1"/>
  <c r="C4921" i="1"/>
  <c r="D4921" i="1"/>
  <c r="C4922" i="1"/>
  <c r="D4922" i="1"/>
  <c r="C4923" i="1"/>
  <c r="D4923" i="1"/>
  <c r="C4924" i="1"/>
  <c r="D4924" i="1"/>
  <c r="C4925" i="1"/>
  <c r="D4925" i="1"/>
  <c r="C4926" i="1"/>
  <c r="D4926" i="1"/>
  <c r="C4927" i="1"/>
  <c r="D4927" i="1"/>
  <c r="C4928" i="1"/>
  <c r="D4928" i="1"/>
  <c r="C4929" i="1"/>
  <c r="D4929" i="1"/>
  <c r="C4930" i="1"/>
  <c r="D4930" i="1"/>
  <c r="C4931" i="1"/>
  <c r="D4931" i="1"/>
  <c r="C4932" i="1"/>
  <c r="D4932" i="1"/>
  <c r="C4933" i="1"/>
  <c r="D4933" i="1"/>
  <c r="C4934" i="1"/>
  <c r="D4934" i="1"/>
  <c r="C4935" i="1"/>
  <c r="D4935" i="1"/>
  <c r="C4936" i="1"/>
  <c r="D4936" i="1"/>
  <c r="C4937" i="1"/>
  <c r="D4937" i="1"/>
  <c r="C4938" i="1"/>
  <c r="D4938" i="1"/>
  <c r="C4939" i="1"/>
  <c r="D4939" i="1"/>
  <c r="C4940" i="1"/>
  <c r="D4940" i="1"/>
  <c r="C4941" i="1"/>
  <c r="D4941" i="1"/>
  <c r="C4942" i="1"/>
  <c r="D4942" i="1"/>
  <c r="C4943" i="1"/>
  <c r="D4943" i="1"/>
  <c r="C4944" i="1"/>
  <c r="D4944" i="1"/>
  <c r="C4945" i="1"/>
  <c r="D4945" i="1"/>
  <c r="C4946" i="1"/>
  <c r="D4946" i="1"/>
  <c r="C4947" i="1"/>
  <c r="D4947" i="1"/>
  <c r="C4948" i="1"/>
  <c r="D4948" i="1"/>
  <c r="C4949" i="1"/>
  <c r="D4949" i="1"/>
  <c r="C4950" i="1"/>
  <c r="D4950" i="1"/>
  <c r="C4951" i="1"/>
  <c r="D4951" i="1"/>
  <c r="C4952" i="1"/>
  <c r="D4952" i="1"/>
  <c r="C4953" i="1"/>
  <c r="D4953" i="1"/>
  <c r="C4954" i="1"/>
  <c r="D4954" i="1"/>
  <c r="C4955" i="1"/>
  <c r="D4955" i="1"/>
  <c r="C4956" i="1"/>
  <c r="D4956" i="1"/>
  <c r="C4957" i="1"/>
  <c r="D4957" i="1"/>
  <c r="C4958" i="1"/>
  <c r="D4958" i="1"/>
  <c r="C4959" i="1"/>
  <c r="D4959" i="1"/>
  <c r="C4960" i="1"/>
  <c r="D4960" i="1"/>
  <c r="C4961" i="1"/>
  <c r="D4961" i="1"/>
  <c r="C4962" i="1"/>
  <c r="D4962" i="1"/>
  <c r="C4963" i="1"/>
  <c r="D4963" i="1"/>
  <c r="C4964" i="1"/>
  <c r="D4964" i="1"/>
  <c r="C4965" i="1"/>
  <c r="D4965" i="1"/>
  <c r="C4966" i="1"/>
  <c r="D4966" i="1"/>
  <c r="C4967" i="1"/>
  <c r="D4967" i="1"/>
  <c r="C4968" i="1"/>
  <c r="D4968" i="1"/>
  <c r="C4969" i="1"/>
  <c r="D4969" i="1"/>
  <c r="C4970" i="1"/>
  <c r="D4970" i="1"/>
  <c r="C4971" i="1"/>
  <c r="D4971" i="1"/>
  <c r="C4972" i="1"/>
  <c r="D4972" i="1"/>
  <c r="C4973" i="1"/>
  <c r="D4973" i="1"/>
  <c r="C4974" i="1"/>
  <c r="D4974" i="1"/>
  <c r="C4975" i="1"/>
  <c r="D4975" i="1"/>
  <c r="C4976" i="1"/>
  <c r="D4976" i="1"/>
  <c r="C4977" i="1"/>
  <c r="D4977" i="1"/>
  <c r="C4978" i="1"/>
  <c r="D4978" i="1"/>
  <c r="C4979" i="1"/>
  <c r="D4979" i="1"/>
  <c r="C4980" i="1"/>
  <c r="D4980" i="1"/>
  <c r="C4981" i="1"/>
  <c r="D4981" i="1"/>
  <c r="C4982" i="1"/>
  <c r="D4982" i="1"/>
  <c r="C4983" i="1"/>
  <c r="D4983" i="1"/>
  <c r="C4984" i="1"/>
  <c r="D4984" i="1"/>
  <c r="C4985" i="1"/>
  <c r="D4985" i="1"/>
  <c r="C4986" i="1"/>
  <c r="D4986" i="1"/>
  <c r="C4987" i="1"/>
  <c r="D4987" i="1"/>
  <c r="C4988" i="1"/>
  <c r="D4988" i="1"/>
  <c r="C4989" i="1"/>
  <c r="D4989" i="1"/>
  <c r="C4990" i="1"/>
  <c r="D4990" i="1"/>
  <c r="C4991" i="1"/>
  <c r="D4991" i="1"/>
  <c r="C4992" i="1"/>
  <c r="D4992" i="1"/>
  <c r="C4993" i="1"/>
  <c r="D4993" i="1"/>
  <c r="C4994" i="1"/>
  <c r="D4994" i="1"/>
  <c r="C4995" i="1"/>
  <c r="D4995" i="1"/>
  <c r="C4996" i="1"/>
  <c r="D4996" i="1"/>
  <c r="C4997" i="1"/>
  <c r="D4997" i="1"/>
  <c r="C4998" i="1"/>
  <c r="D4998" i="1"/>
  <c r="C4999" i="1"/>
  <c r="D4999" i="1"/>
  <c r="C5000" i="1"/>
  <c r="D5000" i="1"/>
  <c r="C5001" i="1"/>
  <c r="D5001" i="1"/>
  <c r="C5002" i="1"/>
  <c r="D5002" i="1"/>
  <c r="C5003" i="1"/>
  <c r="D5003" i="1"/>
  <c r="C5004" i="1"/>
  <c r="D5004" i="1"/>
  <c r="C5005" i="1"/>
  <c r="D5005" i="1"/>
  <c r="C5006" i="1"/>
  <c r="D5006" i="1"/>
  <c r="C5007" i="1"/>
  <c r="D5007" i="1"/>
  <c r="C5008" i="1"/>
  <c r="D5008" i="1"/>
  <c r="C5009" i="1"/>
  <c r="D5009" i="1"/>
  <c r="C5010" i="1"/>
  <c r="D5010" i="1"/>
  <c r="C5011" i="1"/>
  <c r="D5011" i="1"/>
  <c r="C5012" i="1"/>
  <c r="D5012" i="1"/>
  <c r="C5013" i="1"/>
  <c r="D5013" i="1"/>
  <c r="C5014" i="1"/>
  <c r="D5014" i="1"/>
  <c r="C5015" i="1"/>
  <c r="D5015" i="1"/>
  <c r="C5016" i="1"/>
  <c r="D5016" i="1"/>
  <c r="C5017" i="1"/>
  <c r="D5017" i="1"/>
  <c r="C5018" i="1"/>
  <c r="D5018" i="1"/>
  <c r="C5019" i="1"/>
  <c r="D5019" i="1"/>
  <c r="C5020" i="1"/>
  <c r="D5020" i="1"/>
  <c r="C5021" i="1"/>
  <c r="D5021" i="1"/>
  <c r="C5022" i="1"/>
  <c r="D5022" i="1"/>
  <c r="C5023" i="1"/>
  <c r="D5023" i="1"/>
  <c r="C5024" i="1"/>
  <c r="D5024" i="1"/>
  <c r="C5025" i="1"/>
  <c r="D5025" i="1"/>
  <c r="C5026" i="1"/>
  <c r="D5026" i="1"/>
  <c r="C5027" i="1"/>
  <c r="D5027" i="1"/>
  <c r="C5028" i="1"/>
  <c r="D5028" i="1"/>
  <c r="C5029" i="1"/>
  <c r="D5029" i="1"/>
  <c r="C5030" i="1"/>
  <c r="D5030" i="1"/>
  <c r="C5031" i="1"/>
  <c r="D5031" i="1"/>
  <c r="C5032" i="1"/>
  <c r="D5032" i="1"/>
  <c r="C5033" i="1"/>
  <c r="D5033" i="1"/>
  <c r="C5034" i="1"/>
  <c r="D5034" i="1"/>
  <c r="C5035" i="1"/>
  <c r="D5035" i="1"/>
  <c r="C5036" i="1"/>
  <c r="D5036" i="1"/>
  <c r="C5037" i="1"/>
  <c r="D5037" i="1"/>
  <c r="C5038" i="1"/>
  <c r="D5038" i="1"/>
  <c r="C5039" i="1"/>
  <c r="D5039" i="1"/>
  <c r="C5040" i="1"/>
  <c r="D5040" i="1"/>
  <c r="C5041" i="1"/>
  <c r="D5041" i="1"/>
  <c r="C5042" i="1"/>
  <c r="D5042" i="1"/>
  <c r="C5043" i="1"/>
  <c r="D5043" i="1"/>
  <c r="C5044" i="1"/>
  <c r="D5044" i="1"/>
  <c r="C5045" i="1"/>
  <c r="D5045" i="1"/>
  <c r="C5046" i="1"/>
  <c r="D5046" i="1"/>
  <c r="C5047" i="1"/>
  <c r="D5047" i="1"/>
  <c r="C5048" i="1"/>
  <c r="D5048" i="1"/>
  <c r="C5049" i="1"/>
  <c r="D5049" i="1"/>
  <c r="C5050" i="1"/>
  <c r="D5050" i="1"/>
  <c r="C5051" i="1"/>
  <c r="D5051" i="1"/>
  <c r="C5052" i="1"/>
  <c r="D5052" i="1"/>
  <c r="C5053" i="1"/>
  <c r="D5053" i="1"/>
  <c r="C5054" i="1"/>
  <c r="D5054" i="1"/>
  <c r="C5055" i="1"/>
  <c r="D5055" i="1"/>
  <c r="C5056" i="1"/>
  <c r="D5056" i="1"/>
  <c r="C5057" i="1"/>
  <c r="D5057" i="1"/>
  <c r="C5058" i="1"/>
  <c r="D5058" i="1"/>
  <c r="C5059" i="1"/>
  <c r="D5059" i="1"/>
  <c r="C5060" i="1"/>
  <c r="D5060" i="1"/>
  <c r="C5061" i="1"/>
  <c r="D5061" i="1"/>
  <c r="C5062" i="1"/>
  <c r="D5062" i="1"/>
  <c r="C5063" i="1"/>
  <c r="D5063" i="1"/>
  <c r="C5064" i="1"/>
  <c r="D5064" i="1"/>
  <c r="C5065" i="1"/>
  <c r="D5065" i="1"/>
  <c r="C5066" i="1"/>
  <c r="D5066" i="1"/>
  <c r="C5067" i="1"/>
  <c r="D5067" i="1"/>
  <c r="C5068" i="1"/>
  <c r="D5068" i="1"/>
  <c r="C5069" i="1"/>
  <c r="D5069" i="1"/>
  <c r="C5070" i="1"/>
  <c r="D5070" i="1"/>
  <c r="C5071" i="1"/>
  <c r="D5071" i="1"/>
  <c r="C5072" i="1"/>
  <c r="D5072" i="1"/>
  <c r="C5073" i="1"/>
  <c r="D5073" i="1"/>
  <c r="C5074" i="1"/>
  <c r="D5074" i="1"/>
  <c r="C5075" i="1"/>
  <c r="D5075" i="1"/>
  <c r="C5076" i="1"/>
  <c r="D5076" i="1"/>
  <c r="C5077" i="1"/>
  <c r="D5077" i="1"/>
  <c r="C5078" i="1"/>
  <c r="D5078" i="1"/>
  <c r="C5079" i="1"/>
  <c r="D5079" i="1"/>
  <c r="C5080" i="1"/>
  <c r="D5080" i="1"/>
  <c r="C5081" i="1"/>
  <c r="D5081" i="1"/>
  <c r="C5082" i="1"/>
  <c r="D5082" i="1"/>
  <c r="C5083" i="1"/>
  <c r="D5083" i="1"/>
  <c r="C5084" i="1"/>
  <c r="D5084" i="1"/>
  <c r="C5085" i="1"/>
  <c r="D5085" i="1"/>
  <c r="C5086" i="1"/>
  <c r="D5086" i="1"/>
  <c r="C5087" i="1"/>
  <c r="D5087" i="1"/>
  <c r="C5088" i="1"/>
  <c r="D5088" i="1"/>
  <c r="C5089" i="1"/>
  <c r="D5089" i="1"/>
  <c r="C5090" i="1"/>
  <c r="D5090" i="1"/>
  <c r="C5091" i="1"/>
  <c r="D5091" i="1"/>
  <c r="C5092" i="1"/>
  <c r="D5092" i="1"/>
  <c r="C5093" i="1"/>
  <c r="D5093" i="1"/>
  <c r="C5094" i="1"/>
  <c r="D5094" i="1"/>
  <c r="C5095" i="1"/>
  <c r="D5095" i="1"/>
  <c r="C5096" i="1"/>
  <c r="D5096" i="1"/>
  <c r="C5097" i="1"/>
  <c r="D5097" i="1"/>
  <c r="C5098" i="1"/>
  <c r="D5098" i="1"/>
  <c r="C5099" i="1"/>
  <c r="D5099" i="1"/>
  <c r="C5100" i="1"/>
  <c r="D5100" i="1"/>
  <c r="C5101" i="1"/>
  <c r="D5101" i="1"/>
  <c r="C5102" i="1"/>
  <c r="D5102" i="1"/>
  <c r="C5103" i="1"/>
  <c r="D5103" i="1"/>
  <c r="C5104" i="1"/>
  <c r="D5104" i="1"/>
  <c r="C5105" i="1"/>
  <c r="D5105" i="1"/>
  <c r="C5106" i="1"/>
  <c r="D5106" i="1"/>
  <c r="C5107" i="1"/>
  <c r="D5107" i="1"/>
  <c r="C5108" i="1"/>
  <c r="D5108" i="1"/>
  <c r="C5109" i="1"/>
  <c r="D5109" i="1"/>
  <c r="C5110" i="1"/>
  <c r="D5110" i="1"/>
  <c r="C5111" i="1"/>
  <c r="D5111" i="1"/>
  <c r="C5112" i="1"/>
  <c r="D5112" i="1"/>
  <c r="C5113" i="1"/>
  <c r="D5113" i="1"/>
  <c r="C5114" i="1"/>
  <c r="D5114" i="1"/>
  <c r="C5115" i="1"/>
  <c r="D5115" i="1"/>
  <c r="C5116" i="1"/>
  <c r="D5116" i="1"/>
  <c r="C5117" i="1"/>
  <c r="D5117" i="1"/>
  <c r="C5118" i="1"/>
  <c r="D5118" i="1"/>
  <c r="C5119" i="1"/>
  <c r="D5119" i="1"/>
  <c r="C5120" i="1"/>
  <c r="D5120" i="1"/>
  <c r="C5121" i="1"/>
  <c r="D5121" i="1"/>
  <c r="C5122" i="1"/>
  <c r="D5122" i="1"/>
  <c r="C5123" i="1"/>
  <c r="D5123" i="1"/>
  <c r="C5124" i="1"/>
  <c r="D5124" i="1"/>
  <c r="C5125" i="1"/>
  <c r="D5125" i="1"/>
  <c r="C5126" i="1"/>
  <c r="D5126" i="1"/>
  <c r="C5127" i="1"/>
  <c r="D5127" i="1"/>
  <c r="C5128" i="1"/>
  <c r="D5128" i="1"/>
  <c r="C5129" i="1"/>
  <c r="D5129" i="1"/>
  <c r="C5130" i="1"/>
  <c r="D5130" i="1"/>
  <c r="C5131" i="1"/>
  <c r="D5131" i="1"/>
  <c r="C5132" i="1"/>
  <c r="D5132" i="1"/>
  <c r="C5133" i="1"/>
  <c r="D5133" i="1"/>
  <c r="C5134" i="1"/>
  <c r="D5134" i="1"/>
  <c r="C5135" i="1"/>
  <c r="D5135" i="1"/>
  <c r="C5136" i="1"/>
  <c r="D5136" i="1"/>
  <c r="C5137" i="1"/>
  <c r="D5137" i="1"/>
  <c r="C5138" i="1"/>
  <c r="D5138" i="1"/>
  <c r="C5139" i="1"/>
  <c r="D5139" i="1"/>
  <c r="C5140" i="1"/>
  <c r="D5140" i="1"/>
  <c r="C5141" i="1"/>
  <c r="D5141" i="1"/>
  <c r="C5142" i="1"/>
  <c r="D5142" i="1"/>
  <c r="C5143" i="1"/>
  <c r="D5143" i="1"/>
  <c r="C5144" i="1"/>
  <c r="D5144" i="1"/>
  <c r="C5145" i="1"/>
  <c r="D5145" i="1"/>
  <c r="C5146" i="1"/>
  <c r="D5146" i="1"/>
  <c r="C5147" i="1"/>
  <c r="D5147" i="1"/>
  <c r="C5148" i="1"/>
  <c r="D5148" i="1"/>
  <c r="C5149" i="1"/>
  <c r="D5149" i="1"/>
  <c r="C5150" i="1"/>
  <c r="D5150" i="1"/>
  <c r="C5151" i="1"/>
  <c r="D5151" i="1"/>
  <c r="C5152" i="1"/>
  <c r="D5152" i="1"/>
  <c r="C5153" i="1"/>
  <c r="D5153" i="1"/>
  <c r="C5154" i="1"/>
  <c r="D5154" i="1"/>
  <c r="C5155" i="1"/>
  <c r="D5155" i="1"/>
  <c r="C5156" i="1"/>
  <c r="D5156" i="1"/>
  <c r="C5157" i="1"/>
  <c r="D5157" i="1"/>
  <c r="C5158" i="1"/>
  <c r="D5158" i="1"/>
  <c r="C5159" i="1"/>
  <c r="D5159" i="1"/>
  <c r="C5160" i="1"/>
  <c r="D5160" i="1"/>
  <c r="C5161" i="1"/>
  <c r="D5161" i="1"/>
  <c r="C5162" i="1"/>
  <c r="D5162" i="1"/>
  <c r="C5163" i="1"/>
  <c r="D5163" i="1"/>
  <c r="C5164" i="1"/>
  <c r="D5164" i="1"/>
  <c r="C5165" i="1"/>
  <c r="D5165" i="1"/>
  <c r="C5166" i="1"/>
  <c r="D5166" i="1"/>
  <c r="C5167" i="1"/>
  <c r="D5167" i="1"/>
  <c r="C5168" i="1"/>
  <c r="D5168" i="1"/>
  <c r="C5169" i="1"/>
  <c r="D5169" i="1"/>
  <c r="C5170" i="1"/>
  <c r="D5170" i="1"/>
  <c r="C5171" i="1"/>
  <c r="D5171" i="1"/>
  <c r="C5172" i="1"/>
  <c r="D5172" i="1"/>
  <c r="C5173" i="1"/>
  <c r="D5173" i="1"/>
  <c r="C5174" i="1"/>
  <c r="D5174" i="1"/>
  <c r="C5175" i="1"/>
  <c r="D5175" i="1"/>
  <c r="C5176" i="1"/>
  <c r="D5176" i="1"/>
  <c r="C5177" i="1"/>
  <c r="D5177" i="1"/>
  <c r="C5178" i="1"/>
  <c r="D5178" i="1"/>
  <c r="C5179" i="1"/>
  <c r="D5179" i="1"/>
  <c r="C5180" i="1"/>
  <c r="D5180" i="1"/>
  <c r="C5181" i="1"/>
  <c r="D5181" i="1"/>
  <c r="C5182" i="1"/>
  <c r="D5182" i="1"/>
  <c r="C5183" i="1"/>
  <c r="D5183" i="1"/>
  <c r="C5184" i="1"/>
  <c r="D5184" i="1"/>
  <c r="C5185" i="1"/>
  <c r="D5185" i="1"/>
  <c r="C5186" i="1"/>
  <c r="D5186" i="1"/>
  <c r="C5187" i="1"/>
  <c r="D5187" i="1"/>
  <c r="C5188" i="1"/>
  <c r="D5188" i="1"/>
  <c r="C5189" i="1"/>
  <c r="D5189" i="1"/>
  <c r="C5190" i="1"/>
  <c r="D5190" i="1"/>
  <c r="C5191" i="1"/>
  <c r="D5191" i="1"/>
  <c r="C5192" i="1"/>
  <c r="D5192" i="1"/>
  <c r="C5193" i="1"/>
  <c r="D5193" i="1"/>
  <c r="C5194" i="1"/>
  <c r="D5194" i="1"/>
  <c r="C5195" i="1"/>
  <c r="D5195" i="1"/>
  <c r="C5196" i="1"/>
  <c r="D5196" i="1"/>
  <c r="C5197" i="1"/>
  <c r="D5197" i="1"/>
  <c r="C5198" i="1"/>
  <c r="D5198" i="1"/>
  <c r="C5199" i="1"/>
  <c r="D5199" i="1"/>
  <c r="C5200" i="1"/>
  <c r="D5200" i="1"/>
  <c r="C5201" i="1"/>
  <c r="D5201" i="1"/>
  <c r="C5202" i="1"/>
  <c r="D5202" i="1"/>
  <c r="C5203" i="1"/>
  <c r="D5203" i="1"/>
  <c r="C5204" i="1"/>
  <c r="D5204" i="1"/>
  <c r="C5205" i="1"/>
  <c r="D5205" i="1"/>
  <c r="C5206" i="1"/>
  <c r="D5206" i="1"/>
  <c r="C5207" i="1"/>
  <c r="D5207" i="1"/>
  <c r="C5208" i="1"/>
  <c r="D5208" i="1"/>
  <c r="C5209" i="1"/>
  <c r="D5209" i="1"/>
  <c r="C5210" i="1"/>
  <c r="D5210" i="1"/>
  <c r="C5211" i="1"/>
  <c r="D5211" i="1"/>
  <c r="C5212" i="1"/>
  <c r="D5212" i="1"/>
  <c r="C5213" i="1"/>
  <c r="D5213" i="1"/>
  <c r="C5214" i="1"/>
  <c r="D5214" i="1"/>
  <c r="C5215" i="1"/>
  <c r="D5215" i="1"/>
  <c r="C5216" i="1"/>
  <c r="D5216" i="1"/>
  <c r="C5217" i="1"/>
  <c r="D5217" i="1"/>
  <c r="C5218" i="1"/>
  <c r="D5218" i="1"/>
  <c r="C5219" i="1"/>
  <c r="D5219" i="1"/>
  <c r="C5220" i="1"/>
  <c r="D5220" i="1"/>
  <c r="C5221" i="1"/>
  <c r="D5221" i="1"/>
  <c r="C5222" i="1"/>
  <c r="D5222" i="1"/>
  <c r="C5223" i="1"/>
  <c r="D5223" i="1"/>
  <c r="C5224" i="1"/>
  <c r="D5224" i="1"/>
  <c r="C5225" i="1"/>
  <c r="D5225" i="1"/>
  <c r="C5226" i="1"/>
  <c r="D5226" i="1"/>
  <c r="C5227" i="1"/>
  <c r="D5227" i="1"/>
  <c r="C5228" i="1"/>
  <c r="D5228" i="1"/>
  <c r="C5229" i="1"/>
  <c r="D5229" i="1"/>
  <c r="C5230" i="1"/>
  <c r="D5230" i="1"/>
  <c r="C5231" i="1"/>
  <c r="D5231" i="1"/>
  <c r="C5232" i="1"/>
  <c r="D5232" i="1"/>
  <c r="C5233" i="1"/>
  <c r="D5233" i="1"/>
  <c r="C5234" i="1"/>
  <c r="D5234" i="1"/>
  <c r="C5235" i="1"/>
  <c r="D5235" i="1"/>
  <c r="C5236" i="1"/>
  <c r="D5236" i="1"/>
  <c r="C5237" i="1"/>
  <c r="D5237" i="1"/>
  <c r="C5238" i="1"/>
  <c r="D5238" i="1"/>
  <c r="C5239" i="1"/>
  <c r="D5239" i="1"/>
  <c r="C5240" i="1"/>
  <c r="D5240" i="1"/>
  <c r="C5241" i="1"/>
  <c r="D5241" i="1"/>
  <c r="C5242" i="1"/>
  <c r="D5242" i="1"/>
  <c r="C5243" i="1"/>
  <c r="D5243" i="1"/>
  <c r="C5244" i="1"/>
  <c r="D5244" i="1"/>
  <c r="C5245" i="1"/>
  <c r="D5245" i="1"/>
  <c r="C5246" i="1"/>
  <c r="D5246" i="1"/>
  <c r="C5247" i="1"/>
  <c r="D5247" i="1"/>
  <c r="C5248" i="1"/>
  <c r="D5248" i="1"/>
  <c r="C5249" i="1"/>
  <c r="D5249" i="1"/>
  <c r="C5250" i="1"/>
  <c r="D5250" i="1"/>
  <c r="C5251" i="1"/>
  <c r="D5251" i="1"/>
  <c r="C5252" i="1"/>
  <c r="D5252" i="1"/>
  <c r="C5253" i="1"/>
  <c r="D5253" i="1"/>
  <c r="C5254" i="1"/>
  <c r="D5254" i="1"/>
  <c r="C5255" i="1"/>
  <c r="D5255" i="1"/>
  <c r="C5256" i="1"/>
  <c r="D5256" i="1"/>
  <c r="C5257" i="1"/>
  <c r="D5257" i="1"/>
  <c r="C5258" i="1"/>
  <c r="D5258" i="1"/>
  <c r="C5259" i="1"/>
  <c r="D5259" i="1"/>
  <c r="C5260" i="1"/>
  <c r="D5260" i="1"/>
  <c r="C5261" i="1"/>
  <c r="D5261" i="1"/>
  <c r="C5262" i="1"/>
  <c r="D5262" i="1"/>
  <c r="C5263" i="1"/>
  <c r="D5263" i="1"/>
  <c r="C5264" i="1"/>
  <c r="D5264" i="1"/>
  <c r="C5265" i="1"/>
  <c r="D5265" i="1"/>
  <c r="C5266" i="1"/>
  <c r="D5266" i="1"/>
  <c r="C5267" i="1"/>
  <c r="D5267" i="1"/>
  <c r="C5268" i="1"/>
  <c r="D5268" i="1"/>
  <c r="C5269" i="1"/>
  <c r="D5269" i="1"/>
  <c r="C5270" i="1"/>
  <c r="D5270" i="1"/>
  <c r="C5271" i="1"/>
  <c r="D5271" i="1"/>
  <c r="C5272" i="1"/>
  <c r="D5272" i="1"/>
  <c r="C5273" i="1"/>
  <c r="D5273" i="1"/>
  <c r="C5274" i="1"/>
  <c r="D5274" i="1"/>
  <c r="C5275" i="1"/>
  <c r="D5275" i="1"/>
  <c r="C5276" i="1"/>
  <c r="D5276" i="1"/>
  <c r="C5277" i="1"/>
  <c r="D5277" i="1"/>
  <c r="C5278" i="1"/>
  <c r="D5278" i="1"/>
  <c r="C5279" i="1"/>
  <c r="D5279" i="1"/>
  <c r="C5280" i="1"/>
  <c r="D5280" i="1"/>
  <c r="C5281" i="1"/>
  <c r="D5281" i="1"/>
  <c r="C5282" i="1"/>
  <c r="D5282" i="1"/>
  <c r="C5283" i="1"/>
  <c r="D5283" i="1"/>
  <c r="C5284" i="1"/>
  <c r="D5284" i="1"/>
  <c r="C5285" i="1"/>
  <c r="D5285" i="1"/>
  <c r="C5286" i="1"/>
  <c r="D5286" i="1"/>
  <c r="C5287" i="1"/>
  <c r="D5287" i="1"/>
  <c r="C5288" i="1"/>
  <c r="D5288" i="1"/>
  <c r="C5289" i="1"/>
  <c r="D5289" i="1"/>
  <c r="C5290" i="1"/>
  <c r="D5290" i="1"/>
  <c r="C5291" i="1"/>
  <c r="D5291" i="1"/>
  <c r="C5292" i="1"/>
  <c r="D5292" i="1"/>
  <c r="C5293" i="1"/>
  <c r="D5293" i="1"/>
  <c r="C5294" i="1"/>
  <c r="D5294" i="1"/>
  <c r="C5295" i="1"/>
  <c r="D5295" i="1"/>
  <c r="C5296" i="1"/>
  <c r="D5296" i="1"/>
  <c r="C5297" i="1"/>
  <c r="D5297" i="1"/>
  <c r="C5298" i="1"/>
  <c r="D5298" i="1"/>
  <c r="C5299" i="1"/>
  <c r="D5299" i="1"/>
  <c r="C5300" i="1"/>
  <c r="D5300" i="1"/>
  <c r="C5301" i="1"/>
  <c r="D5301" i="1"/>
  <c r="C5302" i="1"/>
  <c r="D5302" i="1"/>
  <c r="C5303" i="1"/>
  <c r="D5303" i="1"/>
  <c r="C5304" i="1"/>
  <c r="D5304" i="1"/>
  <c r="C5305" i="1"/>
  <c r="D5305" i="1"/>
  <c r="C5306" i="1"/>
  <c r="D5306" i="1"/>
  <c r="C5307" i="1"/>
  <c r="D5307" i="1"/>
  <c r="C5308" i="1"/>
  <c r="D5308" i="1"/>
  <c r="C5309" i="1"/>
  <c r="D5309" i="1"/>
  <c r="C5310" i="1"/>
  <c r="D5310" i="1"/>
  <c r="C5311" i="1"/>
  <c r="D5311" i="1"/>
  <c r="C5312" i="1"/>
  <c r="D5312" i="1"/>
  <c r="C5313" i="1"/>
  <c r="D5313" i="1"/>
  <c r="C5314" i="1"/>
  <c r="D5314" i="1"/>
  <c r="C5315" i="1"/>
  <c r="D5315" i="1"/>
  <c r="C5316" i="1"/>
  <c r="D5316" i="1"/>
  <c r="C5317" i="1"/>
  <c r="D5317" i="1"/>
  <c r="C5318" i="1"/>
  <c r="D5318" i="1"/>
  <c r="C5319" i="1"/>
  <c r="D5319" i="1"/>
  <c r="C5320" i="1"/>
  <c r="D5320" i="1"/>
  <c r="C5321" i="1"/>
  <c r="D5321" i="1"/>
  <c r="C5322" i="1"/>
  <c r="D5322" i="1"/>
  <c r="C5323" i="1"/>
  <c r="D5323" i="1"/>
  <c r="C5324" i="1"/>
  <c r="D5324" i="1"/>
  <c r="C5325" i="1"/>
  <c r="D5325" i="1"/>
  <c r="C5326" i="1"/>
  <c r="D5326" i="1"/>
  <c r="C5327" i="1"/>
  <c r="D5327" i="1"/>
  <c r="C5328" i="1"/>
  <c r="D5328" i="1"/>
  <c r="C5329" i="1"/>
  <c r="D5329" i="1"/>
  <c r="C5330" i="1"/>
  <c r="D5330" i="1"/>
  <c r="C5331" i="1"/>
  <c r="D5331" i="1"/>
  <c r="C5332" i="1"/>
  <c r="D5332" i="1"/>
  <c r="C5333" i="1"/>
  <c r="D5333" i="1"/>
  <c r="C5334" i="1"/>
  <c r="D5334" i="1"/>
  <c r="C5335" i="1"/>
  <c r="D5335" i="1"/>
  <c r="C5336" i="1"/>
  <c r="D5336" i="1"/>
  <c r="C5337" i="1"/>
  <c r="D5337" i="1"/>
  <c r="C5338" i="1"/>
  <c r="D5338" i="1"/>
  <c r="C5339" i="1"/>
  <c r="D5339" i="1"/>
  <c r="C5340" i="1"/>
  <c r="D5340" i="1"/>
  <c r="C5341" i="1"/>
  <c r="D5341" i="1"/>
  <c r="C5342" i="1"/>
  <c r="D5342" i="1"/>
  <c r="C5343" i="1"/>
  <c r="D5343" i="1"/>
  <c r="C5344" i="1"/>
  <c r="D5344" i="1"/>
  <c r="P2" i="2"/>
  <c r="P3" i="2"/>
  <c r="P4" i="2"/>
  <c r="P5" i="2"/>
  <c r="P6" i="2"/>
  <c r="P8" i="2"/>
  <c r="P9" i="2"/>
  <c r="P10" i="2"/>
  <c r="P11" i="2"/>
  <c r="P12" i="2"/>
  <c r="P13" i="2"/>
  <c r="P14" i="2"/>
  <c r="P16" i="2"/>
  <c r="P17" i="2"/>
  <c r="P18" i="2"/>
  <c r="P19" i="2"/>
  <c r="P20" i="2"/>
  <c r="P21" i="2"/>
  <c r="P22" i="2"/>
  <c r="P24" i="2"/>
  <c r="P25" i="2"/>
  <c r="P26" i="2"/>
  <c r="P27" i="2"/>
  <c r="P28" i="2"/>
  <c r="P29" i="2"/>
  <c r="P30" i="2"/>
  <c r="P32" i="2"/>
  <c r="P33" i="2"/>
  <c r="P34" i="2"/>
  <c r="P35" i="2"/>
  <c r="P36" i="2"/>
  <c r="P37" i="2"/>
  <c r="P38" i="2"/>
  <c r="P40" i="2"/>
  <c r="P41" i="2"/>
  <c r="P42" i="2"/>
  <c r="P43" i="2"/>
  <c r="P44" i="2"/>
  <c r="P45" i="2"/>
  <c r="P46" i="2"/>
  <c r="P48" i="2"/>
  <c r="P49" i="2"/>
  <c r="P50" i="2"/>
  <c r="P51" i="2"/>
  <c r="P52" i="2"/>
  <c r="P53" i="2"/>
  <c r="P54" i="2"/>
  <c r="P56" i="2"/>
  <c r="P57" i="2"/>
  <c r="P58" i="2"/>
  <c r="P59" i="2"/>
  <c r="P60" i="2"/>
  <c r="P61" i="2"/>
  <c r="P62" i="2"/>
  <c r="P64" i="2"/>
  <c r="P65" i="2"/>
  <c r="P66" i="2"/>
  <c r="P67" i="2"/>
  <c r="P68" i="2"/>
  <c r="P69" i="2"/>
  <c r="P70" i="2"/>
  <c r="P72" i="2"/>
  <c r="P73" i="2"/>
  <c r="P74" i="2"/>
  <c r="P75" i="2"/>
  <c r="P76" i="2"/>
  <c r="P77" i="2"/>
  <c r="P78" i="2"/>
  <c r="P80" i="2"/>
  <c r="P81" i="2"/>
  <c r="P82" i="2"/>
  <c r="P83" i="2"/>
  <c r="P84" i="2"/>
  <c r="P85" i="2"/>
  <c r="P86" i="2"/>
  <c r="P88" i="2"/>
  <c r="P89" i="2"/>
  <c r="P90" i="2"/>
  <c r="P91" i="2"/>
  <c r="P92" i="2"/>
  <c r="P93" i="2"/>
  <c r="P94" i="2"/>
  <c r="P96" i="2"/>
  <c r="P97" i="2"/>
  <c r="P98" i="2"/>
  <c r="P99" i="2"/>
  <c r="P100" i="2"/>
  <c r="P101" i="2"/>
  <c r="P102" i="2"/>
  <c r="P104" i="2"/>
  <c r="P105" i="2"/>
  <c r="P106" i="2"/>
  <c r="P107" i="2"/>
  <c r="P108" i="2"/>
  <c r="P109" i="2"/>
  <c r="P110" i="2"/>
  <c r="P112" i="2"/>
  <c r="P113" i="2"/>
  <c r="P114" i="2"/>
  <c r="P115" i="2"/>
  <c r="P116" i="2"/>
  <c r="P117" i="2"/>
  <c r="P118" i="2"/>
  <c r="P120" i="2"/>
  <c r="P121" i="2"/>
  <c r="P122" i="2"/>
  <c r="P123" i="2"/>
  <c r="P124" i="2"/>
  <c r="P125" i="2"/>
  <c r="P126" i="2"/>
  <c r="P128" i="2"/>
  <c r="P129" i="2"/>
  <c r="P130" i="2"/>
  <c r="P131" i="2"/>
  <c r="P132" i="2"/>
  <c r="P133" i="2"/>
  <c r="P134" i="2"/>
  <c r="P136" i="2"/>
  <c r="P137" i="2"/>
  <c r="P138" i="2"/>
  <c r="P139" i="2"/>
  <c r="P140" i="2"/>
  <c r="P141" i="2"/>
  <c r="P142" i="2"/>
  <c r="P144" i="2"/>
  <c r="P145" i="2"/>
  <c r="P146" i="2"/>
  <c r="P147" i="2"/>
  <c r="P148" i="2"/>
  <c r="P149" i="2"/>
  <c r="P150" i="2"/>
  <c r="P152" i="2"/>
  <c r="P153" i="2"/>
  <c r="P154" i="2"/>
  <c r="P155" i="2"/>
  <c r="P156" i="2"/>
  <c r="P157" i="2"/>
  <c r="P158" i="2"/>
  <c r="P160" i="2"/>
  <c r="P161" i="2"/>
  <c r="P162" i="2"/>
  <c r="P163" i="2"/>
  <c r="P164" i="2"/>
  <c r="P165" i="2"/>
  <c r="P166" i="2"/>
  <c r="P168" i="2"/>
  <c r="P169" i="2"/>
  <c r="P170" i="2"/>
  <c r="P171" i="2"/>
  <c r="P172" i="2"/>
  <c r="P173" i="2"/>
  <c r="P174" i="2"/>
  <c r="P176" i="2"/>
  <c r="P177" i="2"/>
  <c r="P178" i="2"/>
  <c r="P179" i="2"/>
  <c r="P180" i="2"/>
  <c r="P181" i="2"/>
  <c r="P182" i="2"/>
  <c r="P184" i="2"/>
  <c r="P185" i="2"/>
  <c r="P186" i="2"/>
  <c r="P187" i="2"/>
  <c r="P188" i="2"/>
  <c r="P189" i="2"/>
  <c r="P190" i="2"/>
  <c r="P192" i="2"/>
  <c r="P193" i="2"/>
  <c r="P194" i="2"/>
  <c r="P195" i="2"/>
  <c r="P196" i="2"/>
  <c r="P197" i="2"/>
  <c r="P198" i="2"/>
  <c r="P200" i="2"/>
  <c r="P201" i="2"/>
  <c r="P202" i="2"/>
  <c r="P203" i="2"/>
  <c r="P204" i="2"/>
  <c r="P205" i="2"/>
  <c r="P206" i="2"/>
  <c r="P208" i="2"/>
  <c r="P209" i="2"/>
  <c r="P210" i="2"/>
  <c r="P211" i="2"/>
  <c r="P212" i="2"/>
  <c r="P213" i="2"/>
  <c r="P214" i="2"/>
  <c r="P216" i="2"/>
  <c r="P217" i="2"/>
  <c r="P218" i="2"/>
  <c r="P219" i="2"/>
  <c r="P220" i="2"/>
  <c r="P221" i="2"/>
  <c r="P222" i="2"/>
  <c r="P224" i="2"/>
  <c r="P225" i="2"/>
  <c r="P226" i="2"/>
  <c r="P227" i="2"/>
  <c r="P228" i="2"/>
  <c r="P229" i="2"/>
  <c r="P230" i="2"/>
  <c r="P232" i="2"/>
  <c r="P233" i="2"/>
  <c r="P234" i="2"/>
  <c r="P235" i="2"/>
  <c r="P236" i="2"/>
  <c r="P237" i="2"/>
  <c r="P238" i="2"/>
  <c r="P240" i="2"/>
  <c r="P241" i="2"/>
  <c r="P242" i="2"/>
  <c r="P243" i="2"/>
  <c r="P244" i="2"/>
  <c r="P245" i="2"/>
  <c r="P246" i="2"/>
  <c r="P248" i="2"/>
  <c r="P249" i="2"/>
  <c r="P250" i="2"/>
  <c r="P251" i="2"/>
  <c r="P252" i="2"/>
  <c r="P253" i="2"/>
  <c r="P254" i="2"/>
  <c r="P256" i="2"/>
  <c r="P257" i="2"/>
  <c r="P258" i="2"/>
  <c r="P259" i="2"/>
  <c r="P260" i="2"/>
  <c r="P261" i="2"/>
  <c r="P262" i="2"/>
  <c r="P264" i="2"/>
  <c r="P265" i="2"/>
  <c r="P266" i="2"/>
  <c r="P267" i="2"/>
  <c r="P268" i="2"/>
  <c r="P269" i="2"/>
  <c r="P270" i="2"/>
  <c r="P272" i="2"/>
  <c r="P273" i="2"/>
  <c r="P274" i="2"/>
  <c r="P275" i="2"/>
  <c r="P276" i="2"/>
  <c r="P277" i="2"/>
  <c r="P278" i="2"/>
  <c r="P280" i="2"/>
  <c r="P281" i="2"/>
  <c r="P282" i="2"/>
  <c r="P283" i="2"/>
  <c r="P284" i="2"/>
  <c r="P285" i="2"/>
  <c r="P286" i="2"/>
  <c r="P288" i="2"/>
  <c r="P289" i="2"/>
  <c r="P290" i="2"/>
  <c r="P291" i="2"/>
  <c r="P292" i="2"/>
  <c r="P293" i="2"/>
  <c r="P294" i="2"/>
  <c r="P296" i="2"/>
  <c r="P297" i="2"/>
  <c r="P298" i="2"/>
  <c r="P299" i="2"/>
  <c r="P300" i="2"/>
  <c r="P301" i="2"/>
  <c r="P302" i="2"/>
  <c r="P304" i="2"/>
  <c r="P305" i="2"/>
  <c r="P306" i="2"/>
  <c r="P307" i="2"/>
  <c r="P308" i="2"/>
  <c r="P309" i="2"/>
  <c r="P310" i="2"/>
  <c r="P312" i="2"/>
  <c r="P313" i="2"/>
  <c r="P314" i="2"/>
  <c r="P315" i="2"/>
  <c r="P316" i="2"/>
  <c r="P317" i="2"/>
  <c r="P318" i="2"/>
  <c r="P320" i="2"/>
  <c r="P321" i="2"/>
  <c r="P322" i="2"/>
  <c r="P323" i="2"/>
  <c r="P324" i="2"/>
  <c r="P325" i="2"/>
  <c r="P326" i="2"/>
  <c r="P328" i="2"/>
  <c r="P329" i="2"/>
  <c r="P330" i="2"/>
  <c r="P331" i="2"/>
  <c r="P332" i="2"/>
  <c r="P333" i="2"/>
  <c r="P334" i="2"/>
  <c r="P336" i="2"/>
  <c r="P337" i="2"/>
  <c r="P338" i="2"/>
  <c r="P339" i="2"/>
  <c r="P340" i="2"/>
  <c r="P341" i="2"/>
  <c r="P342" i="2"/>
  <c r="P344" i="2"/>
  <c r="P345" i="2"/>
  <c r="P346" i="2"/>
  <c r="P347" i="2"/>
  <c r="P348" i="2"/>
  <c r="P349" i="2"/>
  <c r="P350" i="2"/>
  <c r="P352" i="2"/>
  <c r="P353" i="2"/>
  <c r="P354" i="2"/>
  <c r="P355" i="2"/>
  <c r="P356" i="2"/>
  <c r="P357" i="2"/>
  <c r="P358" i="2"/>
  <c r="P360" i="2"/>
  <c r="P361" i="2"/>
  <c r="P362" i="2"/>
  <c r="P363" i="2"/>
  <c r="P364" i="2"/>
  <c r="P365" i="2"/>
  <c r="P366" i="2"/>
  <c r="P368" i="2"/>
  <c r="P369" i="2"/>
  <c r="P370" i="2"/>
  <c r="P371" i="2"/>
  <c r="P372" i="2"/>
  <c r="P373" i="2"/>
  <c r="P374" i="2"/>
  <c r="P376" i="2"/>
  <c r="P377" i="2"/>
  <c r="P379" i="2"/>
  <c r="P380" i="2"/>
  <c r="P381" i="2"/>
  <c r="P382" i="2"/>
  <c r="P384" i="2"/>
  <c r="P385" i="2"/>
  <c r="P387" i="2"/>
  <c r="P388" i="2"/>
  <c r="P389" i="2"/>
  <c r="P390" i="2"/>
  <c r="P392" i="2"/>
  <c r="P393" i="2"/>
  <c r="P394" i="2"/>
  <c r="P395" i="2"/>
  <c r="P396" i="2"/>
  <c r="P397" i="2"/>
  <c r="P398" i="2"/>
  <c r="P400" i="2"/>
  <c r="P401" i="2"/>
  <c r="P402" i="2"/>
  <c r="P403" i="2"/>
  <c r="P404" i="2"/>
  <c r="P405" i="2"/>
  <c r="P406" i="2"/>
  <c r="P408" i="2"/>
  <c r="P409" i="2"/>
  <c r="P411" i="2"/>
  <c r="P412" i="2"/>
  <c r="P413" i="2"/>
  <c r="P414" i="2"/>
  <c r="P416" i="2"/>
  <c r="P417" i="2"/>
  <c r="P418" i="2"/>
  <c r="P419" i="2"/>
  <c r="P420" i="2"/>
  <c r="P421" i="2"/>
  <c r="P422" i="2"/>
  <c r="P425" i="2"/>
  <c r="P426" i="2"/>
  <c r="P427" i="2"/>
  <c r="P428" i="2"/>
  <c r="P429" i="2"/>
  <c r="P430" i="2"/>
  <c r="P433" i="2"/>
  <c r="P434" i="2"/>
  <c r="P435" i="2"/>
  <c r="P436" i="2"/>
  <c r="P437" i="2"/>
  <c r="P440" i="2"/>
  <c r="P441" i="2"/>
  <c r="P443" i="2"/>
  <c r="P444" i="2"/>
  <c r="P445" i="2"/>
  <c r="P448" i="2"/>
  <c r="P450" i="2"/>
  <c r="P451" i="2"/>
  <c r="P452" i="2"/>
  <c r="P453" i="2"/>
  <c r="P456" i="2"/>
  <c r="P457" i="2"/>
  <c r="P458" i="2"/>
  <c r="P459" i="2"/>
  <c r="P460" i="2"/>
  <c r="P461" i="2"/>
  <c r="P463" i="2"/>
  <c r="P465" i="2"/>
  <c r="P466" i="2"/>
  <c r="P467" i="2"/>
  <c r="P468" i="2"/>
  <c r="P472" i="2"/>
  <c r="P473" i="2"/>
  <c r="P475" i="2"/>
  <c r="P476" i="2"/>
  <c r="P480" i="2"/>
  <c r="P481" i="2"/>
  <c r="P483" i="2"/>
  <c r="P484" i="2"/>
  <c r="P490" i="2"/>
  <c r="P491" i="2"/>
  <c r="P492" i="2"/>
  <c r="P495" i="2"/>
  <c r="P496" i="2"/>
  <c r="P497" i="2"/>
  <c r="P499" i="2"/>
  <c r="P500" i="2"/>
  <c r="P504" i="2"/>
  <c r="P505" i="2"/>
  <c r="P507" i="2"/>
  <c r="P508" i="2"/>
  <c r="P514" i="2"/>
  <c r="P515" i="2"/>
  <c r="P516" i="2"/>
  <c r="P521" i="2"/>
  <c r="P522" i="2"/>
  <c r="P523" i="2"/>
  <c r="P524" i="2"/>
  <c r="P527" i="2"/>
  <c r="P528" i="2"/>
  <c r="P529" i="2"/>
  <c r="P531" i="2"/>
  <c r="P532" i="2"/>
  <c r="P538" i="2"/>
  <c r="P539" i="2"/>
  <c r="P540" i="2"/>
  <c r="P545" i="2"/>
  <c r="P546" i="2"/>
  <c r="P547" i="2"/>
  <c r="P548" i="2"/>
  <c r="P552" i="2"/>
  <c r="P553" i="2"/>
  <c r="P554" i="2"/>
  <c r="P555" i="2"/>
  <c r="P556" i="2"/>
  <c r="P559" i="2"/>
  <c r="P562" i="2"/>
  <c r="P563" i="2"/>
  <c r="P564" i="2"/>
  <c r="P569" i="2"/>
  <c r="P570" i="2"/>
  <c r="P571" i="2"/>
  <c r="P572" i="2"/>
  <c r="P576" i="2"/>
  <c r="P577" i="2"/>
  <c r="P578" i="2"/>
  <c r="P579" i="2"/>
  <c r="P580" i="2"/>
  <c r="P584" i="2"/>
  <c r="P587" i="2"/>
  <c r="P588" i="2"/>
  <c r="P591" i="2"/>
  <c r="P593" i="2"/>
  <c r="P594" i="2"/>
  <c r="P595" i="2"/>
  <c r="P600" i="2"/>
  <c r="P601" i="2"/>
  <c r="P602" i="2"/>
  <c r="P603" i="2"/>
  <c r="P604" i="2"/>
  <c r="P608" i="2"/>
  <c r="P611" i="2"/>
  <c r="P612" i="2"/>
  <c r="P616" i="2"/>
  <c r="P619" i="2"/>
  <c r="P623" i="2"/>
  <c r="P624" i="2"/>
  <c r="P625" i="2"/>
  <c r="P626" i="2"/>
  <c r="P627" i="2"/>
  <c r="P628" i="2"/>
  <c r="P632" i="2"/>
  <c r="P635" i="2"/>
  <c r="P636" i="2"/>
  <c r="P640" i="2"/>
  <c r="P643" i="2"/>
  <c r="P649" i="2"/>
  <c r="P650" i="2"/>
  <c r="P651" i="2"/>
  <c r="P655" i="2"/>
  <c r="P656" i="2"/>
  <c r="P659" i="2"/>
  <c r="P660" i="2"/>
  <c r="P664" i="2"/>
  <c r="P667" i="2"/>
  <c r="P673" i="2"/>
  <c r="P674" i="2"/>
  <c r="P675" i="2"/>
  <c r="P680" i="2"/>
  <c r="P683" i="2"/>
  <c r="P688" i="2"/>
  <c r="P690" i="2"/>
  <c r="P691" i="2"/>
  <c r="P696" i="2"/>
  <c r="P699" i="2"/>
  <c r="P704" i="2"/>
  <c r="P706" i="2"/>
  <c r="P707" i="2"/>
  <c r="P712" i="2"/>
  <c r="P715" i="2"/>
  <c r="P720" i="2"/>
  <c r="P722" i="2"/>
  <c r="P723" i="2"/>
  <c r="P726" i="2"/>
  <c r="P728" i="2"/>
  <c r="P731" i="2"/>
  <c r="P732" i="2"/>
  <c r="P736" i="2"/>
  <c r="P738" i="2"/>
  <c r="P739" i="2"/>
  <c r="P740" i="2"/>
  <c r="P747" i="2"/>
  <c r="P755" i="2"/>
  <c r="P762" i="2"/>
  <c r="P763" i="2"/>
  <c r="P771" i="2"/>
  <c r="P779" i="2"/>
  <c r="P787" i="2"/>
  <c r="P794" i="2"/>
  <c r="P795" i="2"/>
  <c r="P798" i="2"/>
  <c r="P803" i="2"/>
  <c r="P811" i="2"/>
  <c r="P816" i="2"/>
  <c r="P818" i="2"/>
  <c r="P819" i="2"/>
  <c r="P820" i="2"/>
  <c r="P824" i="2"/>
  <c r="P827" i="2"/>
  <c r="P828" i="2"/>
  <c r="P834" i="2"/>
  <c r="P835" i="2"/>
  <c r="P843" i="2"/>
  <c r="P851" i="2"/>
  <c r="P852" i="2"/>
  <c r="P856" i="2"/>
  <c r="P859" i="2"/>
  <c r="P860" i="2"/>
  <c r="P867" i="2"/>
  <c r="P880" i="2"/>
  <c r="P883" i="2"/>
  <c r="P884" i="2"/>
  <c r="P891" i="2"/>
  <c r="P892" i="2"/>
  <c r="P895" i="2"/>
  <c r="P899" i="2"/>
  <c r="P907" i="2"/>
  <c r="P915" i="2"/>
  <c r="P916" i="2"/>
  <c r="P923" i="2"/>
  <c r="P931" i="2"/>
  <c r="P936" i="2"/>
  <c r="P939" i="2"/>
  <c r="P952" i="2"/>
  <c r="P955" i="2"/>
  <c r="P963" i="2"/>
  <c r="P968" i="2"/>
  <c r="P970" i="2"/>
  <c r="P979" i="2"/>
  <c r="P984" i="2"/>
  <c r="P987" i="2"/>
  <c r="P1000" i="2"/>
  <c r="P1002" i="2"/>
  <c r="P1003" i="2"/>
  <c r="P1011" i="2"/>
  <c r="P1024" i="2"/>
  <c r="P1034" i="2"/>
  <c r="P1035" i="2"/>
  <c r="P1040" i="2"/>
  <c r="P1067" i="2"/>
  <c r="P1075" i="2"/>
  <c r="P1084" i="2"/>
  <c r="P1090" i="2"/>
  <c r="P1091" i="2"/>
  <c r="P1104" i="2"/>
  <c r="P1115" i="2"/>
  <c r="P1116" i="2"/>
  <c r="P1119" i="2"/>
  <c r="P1120" i="2"/>
  <c r="P1123" i="2"/>
  <c r="P1131" i="2"/>
  <c r="P1135" i="2"/>
  <c r="P1168" i="2"/>
  <c r="P1171" i="2"/>
  <c r="P1187" i="2"/>
  <c r="P1191" i="2"/>
  <c r="P1200" i="2"/>
  <c r="P1202" i="2"/>
  <c r="P1235" i="2"/>
  <c r="P1259" i="2"/>
  <c r="P1264" i="2"/>
  <c r="P1272" i="2"/>
  <c r="P1291" i="2"/>
  <c r="P1295" i="2"/>
  <c r="P1304" i="2"/>
  <c r="P1316" i="2"/>
  <c r="P1327" i="2"/>
  <c r="P1328" i="2"/>
  <c r="P1330" i="2"/>
  <c r="P1339" i="2"/>
  <c r="P1340" i="2"/>
  <c r="P3" i="4"/>
  <c r="P4" i="4"/>
  <c r="P6" i="4"/>
  <c r="P7" i="4"/>
  <c r="P8" i="4"/>
  <c r="P9" i="4"/>
  <c r="P11" i="4"/>
  <c r="P12" i="4"/>
  <c r="P13" i="4"/>
  <c r="P14" i="4"/>
  <c r="P15" i="4"/>
  <c r="P16" i="4"/>
  <c r="P17" i="4"/>
  <c r="P19" i="4"/>
  <c r="P21" i="4"/>
  <c r="P22" i="4"/>
  <c r="P23" i="4"/>
  <c r="P24" i="4"/>
  <c r="P25" i="4"/>
  <c r="P27" i="4"/>
  <c r="P28" i="4"/>
  <c r="P31" i="4"/>
  <c r="P32" i="4"/>
  <c r="P33" i="4"/>
  <c r="P35" i="4"/>
  <c r="P36" i="4"/>
  <c r="P38" i="4"/>
  <c r="P39" i="4"/>
  <c r="P40" i="4"/>
  <c r="P41" i="4"/>
  <c r="P43" i="4"/>
  <c r="P44" i="4"/>
  <c r="P47" i="4"/>
  <c r="P48" i="4"/>
  <c r="P49" i="4"/>
  <c r="P51" i="4"/>
  <c r="P52" i="4"/>
  <c r="P54" i="4"/>
  <c r="P55" i="4"/>
  <c r="P56" i="4"/>
  <c r="P57" i="4"/>
  <c r="P59" i="4"/>
  <c r="P61" i="4"/>
  <c r="P62" i="4"/>
  <c r="P63" i="4"/>
  <c r="P64" i="4"/>
  <c r="P65" i="4"/>
  <c r="P67" i="4"/>
  <c r="P68" i="4"/>
  <c r="P71" i="4"/>
  <c r="P72" i="4"/>
  <c r="P73" i="4"/>
  <c r="P75" i="4"/>
  <c r="P78" i="4"/>
  <c r="P79" i="4"/>
  <c r="P80" i="4"/>
  <c r="P81" i="4"/>
  <c r="P83" i="4"/>
  <c r="P87" i="4"/>
  <c r="P88" i="4"/>
  <c r="P89" i="4"/>
  <c r="P91" i="4"/>
  <c r="P92" i="4"/>
  <c r="P94" i="4"/>
  <c r="P95" i="4"/>
  <c r="P96" i="4"/>
  <c r="P97" i="4"/>
  <c r="P102" i="4"/>
  <c r="P103" i="4"/>
  <c r="P104" i="4"/>
  <c r="P105" i="4"/>
  <c r="P107" i="4"/>
  <c r="P111" i="4"/>
  <c r="P112" i="4"/>
  <c r="P113" i="4"/>
  <c r="P115" i="4"/>
  <c r="P116" i="4"/>
  <c r="P119" i="4"/>
  <c r="P120" i="4"/>
  <c r="P121" i="4"/>
  <c r="P123" i="4"/>
  <c r="P124" i="4"/>
  <c r="P125" i="4"/>
  <c r="P127" i="4"/>
  <c r="P128" i="4"/>
  <c r="P129" i="4"/>
  <c r="P131" i="4"/>
  <c r="P134" i="4"/>
  <c r="P135" i="4"/>
  <c r="P136" i="4"/>
  <c r="P137" i="4"/>
  <c r="P140" i="4"/>
  <c r="P142" i="4"/>
  <c r="P143" i="4"/>
  <c r="P144" i="4"/>
  <c r="P145" i="4"/>
  <c r="P147" i="4"/>
  <c r="P149" i="4"/>
  <c r="P151" i="4"/>
  <c r="P152" i="4"/>
  <c r="P153" i="4"/>
  <c r="P155" i="4"/>
  <c r="P159" i="4"/>
  <c r="P160" i="4"/>
  <c r="P161" i="4"/>
  <c r="P164" i="4"/>
  <c r="P165" i="4"/>
  <c r="P166" i="4"/>
  <c r="P167" i="4"/>
  <c r="P168" i="4"/>
  <c r="P169" i="4"/>
  <c r="P171" i="4"/>
  <c r="P172" i="4"/>
  <c r="P174" i="4"/>
  <c r="P175" i="4"/>
  <c r="P176" i="4"/>
  <c r="P177" i="4"/>
  <c r="P179" i="4"/>
  <c r="P180" i="4"/>
  <c r="P183" i="4"/>
  <c r="P184" i="4"/>
  <c r="P185" i="4"/>
  <c r="P187" i="4"/>
  <c r="P188" i="4"/>
  <c r="P190" i="4"/>
  <c r="P191" i="4"/>
  <c r="P192" i="4"/>
  <c r="P193" i="4"/>
  <c r="P195" i="4"/>
  <c r="P196" i="4"/>
  <c r="P199" i="4"/>
  <c r="P200" i="4"/>
  <c r="P201" i="4"/>
  <c r="P205" i="4"/>
  <c r="P206" i="4"/>
  <c r="P207" i="4"/>
  <c r="P208" i="4"/>
  <c r="P209" i="4"/>
  <c r="P211" i="4"/>
  <c r="P213" i="4"/>
  <c r="P214" i="4"/>
  <c r="P215" i="4"/>
  <c r="P216" i="4"/>
  <c r="P217" i="4"/>
  <c r="P219" i="4"/>
  <c r="P220" i="4"/>
  <c r="P223" i="4"/>
  <c r="P224" i="4"/>
  <c r="P225" i="4"/>
  <c r="P228" i="4"/>
  <c r="P231" i="4"/>
  <c r="P232" i="4"/>
  <c r="P235" i="4"/>
  <c r="P236" i="4"/>
  <c r="P238" i="4"/>
  <c r="P239" i="4"/>
  <c r="P240" i="4"/>
  <c r="P241" i="4"/>
  <c r="P243" i="4"/>
  <c r="P247" i="4"/>
  <c r="P248" i="4"/>
  <c r="P249" i="4"/>
  <c r="P251" i="4"/>
  <c r="P253" i="4"/>
  <c r="P255" i="4"/>
  <c r="P256" i="4"/>
  <c r="P259" i="4"/>
  <c r="P260" i="4"/>
  <c r="P262" i="4"/>
  <c r="P263" i="4"/>
  <c r="P264" i="4"/>
  <c r="P265" i="4"/>
  <c r="P270" i="4"/>
  <c r="P271" i="4"/>
  <c r="P272" i="4"/>
  <c r="P275" i="4"/>
  <c r="P277" i="4"/>
  <c r="P279" i="4"/>
  <c r="P280" i="4"/>
  <c r="P283" i="4"/>
  <c r="P287" i="4"/>
  <c r="P288" i="4"/>
  <c r="P289" i="4"/>
  <c r="P292" i="4"/>
  <c r="P293" i="4"/>
  <c r="P295" i="4"/>
  <c r="P296" i="4"/>
  <c r="P297" i="4"/>
  <c r="P299" i="4"/>
  <c r="P300" i="4"/>
  <c r="P303" i="4"/>
  <c r="P304" i="4"/>
  <c r="P307" i="4"/>
  <c r="P311" i="4"/>
  <c r="P313" i="4"/>
  <c r="P315" i="4"/>
  <c r="P319" i="4"/>
  <c r="P321" i="4"/>
  <c r="P323" i="4"/>
  <c r="P324" i="4"/>
  <c r="P333" i="4"/>
  <c r="P337" i="4"/>
  <c r="P339" i="4"/>
  <c r="P344" i="4"/>
  <c r="P345" i="4"/>
  <c r="P347" i="4"/>
  <c r="P351" i="4"/>
  <c r="P352" i="4"/>
  <c r="P359" i="4"/>
  <c r="P360" i="4"/>
  <c r="P361" i="4"/>
  <c r="P364" i="4"/>
  <c r="P368" i="4"/>
  <c r="P381" i="4"/>
  <c r="P384" i="4"/>
  <c r="P388" i="4"/>
  <c r="P390" i="4"/>
  <c r="P392" i="4"/>
  <c r="P393" i="4"/>
  <c r="P395" i="4"/>
  <c r="P399" i="4"/>
  <c r="P400" i="4"/>
  <c r="P401" i="4"/>
  <c r="P403" i="4"/>
  <c r="P404" i="4"/>
  <c r="P408" i="4"/>
  <c r="P409" i="4"/>
  <c r="P411" i="4"/>
  <c r="P412" i="4"/>
  <c r="P414" i="4"/>
  <c r="P415" i="4"/>
  <c r="P417" i="4"/>
  <c r="P421" i="4"/>
  <c r="P423" i="4"/>
  <c r="P424" i="4"/>
  <c r="P428" i="4"/>
  <c r="P432" i="4"/>
  <c r="P436" i="4"/>
  <c r="P440" i="4"/>
  <c r="P444" i="4"/>
  <c r="P448" i="4"/>
  <c r="P451" i="4"/>
  <c r="P453" i="4"/>
  <c r="P456" i="4"/>
  <c r="P459" i="4"/>
  <c r="P463" i="4"/>
  <c r="P464" i="4"/>
  <c r="P465" i="4"/>
  <c r="P472" i="4"/>
  <c r="P479" i="4"/>
  <c r="P480" i="4"/>
  <c r="P481" i="4"/>
  <c r="P483" i="4"/>
  <c r="P487" i="4"/>
  <c r="P488" i="4"/>
  <c r="P489" i="4"/>
  <c r="P491" i="4"/>
  <c r="P492" i="4"/>
  <c r="P494" i="4"/>
  <c r="P499" i="4"/>
  <c r="P504" i="4"/>
  <c r="P507" i="4"/>
  <c r="P508" i="4"/>
  <c r="P512" i="4"/>
  <c r="P516" i="4"/>
  <c r="P523" i="4"/>
  <c r="P528" i="4"/>
  <c r="P533" i="4"/>
  <c r="P536" i="4"/>
  <c r="P539" i="4"/>
  <c r="P542" i="4"/>
  <c r="P547" i="4"/>
  <c r="P548" i="4"/>
  <c r="P552" i="4"/>
  <c r="P555" i="4"/>
  <c r="P563" i="4"/>
  <c r="P566" i="4"/>
  <c r="P568" i="4"/>
  <c r="P579" i="4"/>
  <c r="P584" i="4"/>
  <c r="P592" i="4"/>
  <c r="P595" i="4"/>
  <c r="P596" i="4"/>
  <c r="P598" i="4"/>
  <c r="P619" i="4"/>
  <c r="P624" i="4"/>
  <c r="P634" i="4"/>
  <c r="P635" i="4"/>
  <c r="P636" i="4"/>
  <c r="P648" i="4"/>
  <c r="P651" i="4"/>
  <c r="P656" i="4"/>
  <c r="P660" i="4"/>
  <c r="P666" i="4"/>
  <c r="P667" i="4"/>
  <c r="P672" i="4"/>
  <c r="P675" i="4"/>
  <c r="P691" i="4"/>
  <c r="P699" i="4"/>
  <c r="P707" i="4"/>
  <c r="P712" i="4"/>
  <c r="P731" i="4"/>
  <c r="P736" i="4"/>
  <c r="P740" i="4"/>
  <c r="P752" i="4"/>
  <c r="P765" i="4"/>
  <c r="P768" i="4"/>
  <c r="P772" i="4"/>
  <c r="P803" i="4"/>
  <c r="P827" i="4"/>
  <c r="P832" i="4"/>
  <c r="P848" i="4"/>
  <c r="P872" i="4"/>
  <c r="P907" i="4"/>
  <c r="P912" i="4"/>
  <c r="P931" i="4"/>
  <c r="P936" i="4"/>
  <c r="P941" i="4"/>
  <c r="P956" i="4"/>
  <c r="P968" i="4"/>
  <c r="P987" i="4"/>
  <c r="P1011" i="4"/>
  <c r="P1027" i="4"/>
  <c r="P1076" i="4"/>
  <c r="P1147" i="4"/>
  <c r="P6" i="5"/>
  <c r="P7" i="5"/>
  <c r="P8" i="5"/>
  <c r="P12" i="5"/>
  <c r="P15" i="5"/>
  <c r="P16" i="5"/>
  <c r="P20" i="5"/>
  <c r="P24" i="5"/>
  <c r="P28" i="5"/>
  <c r="P31" i="5"/>
  <c r="P32" i="5"/>
  <c r="P33" i="5"/>
  <c r="P36" i="5"/>
  <c r="P40" i="5"/>
  <c r="P43" i="5"/>
  <c r="P44" i="5"/>
  <c r="P47" i="5"/>
  <c r="P48" i="5"/>
  <c r="P49" i="5"/>
  <c r="P52" i="5"/>
  <c r="P56" i="5"/>
  <c r="P59" i="5"/>
  <c r="P63" i="5"/>
  <c r="P64" i="5"/>
  <c r="P68" i="5"/>
  <c r="P69" i="5"/>
  <c r="P70" i="5"/>
  <c r="P71" i="5"/>
  <c r="P72" i="5"/>
  <c r="P79" i="5"/>
  <c r="P80" i="5"/>
  <c r="P83" i="5"/>
  <c r="P84" i="5"/>
  <c r="P87" i="5"/>
  <c r="P88" i="5"/>
  <c r="P95" i="5"/>
  <c r="P96" i="5"/>
  <c r="P102" i="5"/>
  <c r="P103" i="5"/>
  <c r="P104" i="5"/>
  <c r="P105" i="5"/>
  <c r="P111" i="5"/>
  <c r="P112" i="5"/>
  <c r="P119" i="5"/>
  <c r="P120" i="5"/>
  <c r="P121" i="5"/>
  <c r="P127" i="5"/>
  <c r="P128" i="5"/>
  <c r="P134" i="5"/>
  <c r="P135" i="5"/>
  <c r="P143" i="5"/>
  <c r="P144" i="5"/>
  <c r="P151" i="5"/>
  <c r="P152" i="5"/>
  <c r="P159" i="5"/>
  <c r="P160" i="5"/>
  <c r="P167" i="5"/>
  <c r="P169" i="5"/>
  <c r="P174" i="5"/>
  <c r="P175" i="5"/>
  <c r="P176" i="5"/>
  <c r="P184" i="5"/>
  <c r="P191" i="5"/>
  <c r="P192" i="5"/>
  <c r="P198" i="5"/>
  <c r="P199" i="5"/>
  <c r="P207" i="5"/>
  <c r="P208" i="5"/>
  <c r="P214" i="5"/>
  <c r="P215" i="5"/>
  <c r="P216" i="5"/>
  <c r="P224" i="5"/>
  <c r="P239" i="5"/>
  <c r="P240" i="5"/>
  <c r="P247" i="5"/>
  <c r="P248" i="5"/>
  <c r="P256" i="5"/>
  <c r="P263" i="5"/>
  <c r="P265" i="5"/>
  <c r="P272" i="5"/>
  <c r="P279" i="5"/>
  <c r="P280" i="5"/>
  <c r="P288" i="5"/>
  <c r="P295" i="5"/>
  <c r="P296" i="5"/>
  <c r="P304" i="5"/>
  <c r="P312" i="5"/>
  <c r="P320" i="5"/>
  <c r="P328" i="5"/>
  <c r="P336" i="5"/>
  <c r="P344" i="5"/>
  <c r="P347" i="5"/>
  <c r="P352" i="5"/>
  <c r="P355" i="5"/>
  <c r="P360" i="5"/>
  <c r="P368" i="5"/>
  <c r="P373" i="5"/>
  <c r="P376" i="5"/>
  <c r="P379" i="5"/>
  <c r="P384" i="5"/>
  <c r="P392" i="5"/>
  <c r="P400" i="5"/>
  <c r="P414" i="5"/>
  <c r="P424" i="5"/>
  <c r="P432" i="5"/>
  <c r="P443" i="5"/>
  <c r="P446" i="5"/>
  <c r="P456" i="5"/>
  <c r="P464" i="5"/>
  <c r="P472" i="5"/>
  <c r="P480" i="5"/>
  <c r="P488" i="5"/>
  <c r="P504" i="5"/>
  <c r="P512" i="5"/>
  <c r="P520" i="5"/>
  <c r="P528" i="5"/>
  <c r="P531" i="5"/>
  <c r="P536" i="5"/>
  <c r="P544" i="5"/>
  <c r="P568" i="5"/>
  <c r="P574" i="5"/>
  <c r="P576" i="5"/>
  <c r="P584" i="5"/>
  <c r="P600" i="5"/>
  <c r="P622" i="5"/>
  <c r="P632" i="5"/>
  <c r="P640" i="5"/>
  <c r="P648" i="5"/>
  <c r="P656" i="5"/>
  <c r="P672" i="5"/>
  <c r="P688" i="5"/>
  <c r="P701" i="5"/>
  <c r="P723" i="5"/>
  <c r="P752" i="5"/>
  <c r="P758" i="5"/>
  <c r="P824" i="5"/>
  <c r="P896" i="5"/>
  <c r="P944" i="5"/>
  <c r="P1056" i="5"/>
  <c r="P1328" i="5"/>
  <c r="D2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2" i="4"/>
  <c r="C2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2" i="3"/>
  <c r="C2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2" i="2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Q1359" i="2"/>
  <c r="R1357" i="2"/>
  <c r="R1349" i="2"/>
  <c r="R1359" i="2"/>
  <c r="Q1350" i="2"/>
  <c r="P1352" i="2"/>
  <c r="P1346" i="2"/>
  <c r="P1361" i="2"/>
  <c r="R1352" i="2"/>
  <c r="P1354" i="2"/>
  <c r="P1356" i="2"/>
  <c r="R1351" i="2"/>
  <c r="P1362" i="2"/>
  <c r="Q1352" i="2"/>
  <c r="P1351" i="2"/>
  <c r="P1358" i="2"/>
  <c r="P1350" i="2"/>
  <c r="P1360" i="2"/>
  <c r="P1353" i="2"/>
  <c r="R1360" i="2"/>
  <c r="P1348" i="2"/>
  <c r="R1363" i="2"/>
  <c r="R1355" i="2"/>
  <c r="R1347" i="2"/>
  <c r="R1362" i="2"/>
  <c r="R1354" i="2"/>
  <c r="R1346" i="2"/>
  <c r="Q1356" i="2"/>
  <c r="Q1348" i="2"/>
  <c r="R1361" i="2"/>
  <c r="R1353" i="2"/>
  <c r="Q1363" i="2"/>
  <c r="Q1355" i="2"/>
  <c r="Q1347" i="2"/>
  <c r="R1282" i="3"/>
  <c r="R1281" i="3"/>
  <c r="P1281" i="3"/>
  <c r="R1284" i="3"/>
  <c r="Q1275" i="3"/>
  <c r="R1280" i="3"/>
  <c r="P1274" i="3"/>
  <c r="R1277" i="3"/>
  <c r="R1276" i="3"/>
  <c r="R1285" i="3"/>
  <c r="P1287" i="3"/>
  <c r="P1286" i="3"/>
  <c r="P1278" i="3"/>
  <c r="Q1287" i="3"/>
  <c r="Q1279" i="3"/>
  <c r="P1285" i="3"/>
  <c r="P1277" i="3"/>
  <c r="Q1286" i="3"/>
  <c r="Q1278" i="3"/>
  <c r="P1284" i="3"/>
  <c r="P1276" i="3"/>
  <c r="P1350" i="4"/>
  <c r="P1349" i="4"/>
  <c r="P1357" i="4"/>
  <c r="P1356" i="4"/>
  <c r="R1349" i="4"/>
  <c r="Q1349" i="4"/>
  <c r="P1358" i="4"/>
  <c r="Q1348" i="4"/>
  <c r="Q1347" i="4"/>
  <c r="P1348" i="4"/>
  <c r="Q1356" i="4"/>
  <c r="P1347" i="4"/>
  <c r="Q1355" i="4"/>
  <c r="P1355" i="4"/>
  <c r="P1354" i="4"/>
  <c r="Q1354" i="4"/>
  <c r="P1361" i="4"/>
  <c r="P1353" i="4"/>
  <c r="Q1361" i="4"/>
  <c r="Q1353" i="4"/>
  <c r="Q1340" i="2"/>
  <c r="R1340" i="2"/>
  <c r="Q1332" i="2"/>
  <c r="R1332" i="2"/>
  <c r="Q1324" i="2"/>
  <c r="R1324" i="2"/>
  <c r="Q1316" i="2"/>
  <c r="R1316" i="2"/>
  <c r="Q1300" i="2"/>
  <c r="R1300" i="2"/>
  <c r="Q1292" i="2"/>
  <c r="R1292" i="2"/>
  <c r="Q1284" i="2"/>
  <c r="R1284" i="2"/>
  <c r="Q1276" i="2"/>
  <c r="R1276" i="2"/>
  <c r="Q1268" i="2"/>
  <c r="R1268" i="2"/>
  <c r="Q1252" i="2"/>
  <c r="R1252" i="2"/>
  <c r="Q1228" i="2"/>
  <c r="R1228" i="2"/>
  <c r="Q1220" i="2"/>
  <c r="R1220" i="2"/>
  <c r="Q1212" i="2"/>
  <c r="R1212" i="2"/>
  <c r="Q1204" i="2"/>
  <c r="R1204" i="2"/>
  <c r="Q1196" i="2"/>
  <c r="R1196" i="2"/>
  <c r="Q1164" i="2"/>
  <c r="R1164" i="2"/>
  <c r="Q1156" i="2"/>
  <c r="R1156" i="2"/>
  <c r="Q1148" i="2"/>
  <c r="R1148" i="2"/>
  <c r="Q1140" i="2"/>
  <c r="R1140" i="2"/>
  <c r="Q1116" i="2"/>
  <c r="R1116" i="2"/>
  <c r="Q1092" i="2"/>
  <c r="R1092" i="2"/>
  <c r="Q1084" i="2"/>
  <c r="R1084" i="2"/>
  <c r="Q1076" i="2"/>
  <c r="R1076" i="2"/>
  <c r="Q1028" i="2"/>
  <c r="R1028" i="2"/>
  <c r="Q1020" i="2"/>
  <c r="R1020" i="2"/>
  <c r="Q980" i="2"/>
  <c r="R980" i="2"/>
  <c r="Q956" i="2"/>
  <c r="R956" i="2"/>
  <c r="Q916" i="2"/>
  <c r="R916" i="2"/>
  <c r="Q908" i="2"/>
  <c r="R908" i="2"/>
  <c r="Q892" i="2"/>
  <c r="R892" i="2"/>
  <c r="Q884" i="2"/>
  <c r="R884" i="2"/>
  <c r="Q860" i="2"/>
  <c r="R860" i="2"/>
  <c r="Q852" i="2"/>
  <c r="R852" i="2"/>
  <c r="Q836" i="2"/>
  <c r="R836" i="2"/>
  <c r="Q828" i="2"/>
  <c r="R828" i="2"/>
  <c r="Q820" i="2"/>
  <c r="R820" i="2"/>
  <c r="Q788" i="2"/>
  <c r="R788" i="2"/>
  <c r="Q748" i="2"/>
  <c r="R748" i="2"/>
  <c r="Q740" i="2"/>
  <c r="R740" i="2"/>
  <c r="Q732" i="2"/>
  <c r="R732" i="2"/>
  <c r="Q724" i="2"/>
  <c r="R724" i="2"/>
  <c r="Q716" i="2"/>
  <c r="R716" i="2"/>
  <c r="Q708" i="2"/>
  <c r="R708" i="2"/>
  <c r="Q700" i="2"/>
  <c r="R700" i="2"/>
  <c r="Q692" i="2"/>
  <c r="R692" i="2"/>
  <c r="Q684" i="2"/>
  <c r="R684" i="2"/>
  <c r="Q676" i="2"/>
  <c r="R676" i="2"/>
  <c r="Q668" i="2"/>
  <c r="R668" i="2"/>
  <c r="Q660" i="2"/>
  <c r="R660" i="2"/>
  <c r="Q652" i="2"/>
  <c r="R652" i="2"/>
  <c r="Q644" i="2"/>
  <c r="R644" i="2"/>
  <c r="Q636" i="2"/>
  <c r="R636" i="2"/>
  <c r="Q628" i="2"/>
  <c r="R628" i="2"/>
  <c r="Q620" i="2"/>
  <c r="R620" i="2"/>
  <c r="Q612" i="2"/>
  <c r="R612" i="2"/>
  <c r="Q604" i="2"/>
  <c r="R604" i="2"/>
  <c r="Q596" i="2"/>
  <c r="R596" i="2"/>
  <c r="Q588" i="2"/>
  <c r="R588" i="2"/>
  <c r="Q580" i="2"/>
  <c r="R580" i="2"/>
  <c r="Q572" i="2"/>
  <c r="R572" i="2"/>
  <c r="Q564" i="2"/>
  <c r="R564" i="2"/>
  <c r="Q556" i="2"/>
  <c r="R556" i="2"/>
  <c r="Q548" i="2"/>
  <c r="R548" i="2"/>
  <c r="Q540" i="2"/>
  <c r="R540" i="2"/>
  <c r="Q532" i="2"/>
  <c r="R532" i="2"/>
  <c r="Q524" i="2"/>
  <c r="R524" i="2"/>
  <c r="Q516" i="2"/>
  <c r="R516" i="2"/>
  <c r="Q508" i="2"/>
  <c r="R508" i="2"/>
  <c r="Q500" i="2"/>
  <c r="R500" i="2"/>
  <c r="Q492" i="2"/>
  <c r="R492" i="2"/>
  <c r="Q484" i="2"/>
  <c r="R484" i="2"/>
  <c r="Q476" i="2"/>
  <c r="R476" i="2"/>
  <c r="Q468" i="2"/>
  <c r="R468" i="2"/>
  <c r="Q460" i="2"/>
  <c r="R460" i="2"/>
  <c r="Q452" i="2"/>
  <c r="R452" i="2"/>
  <c r="Q444" i="2"/>
  <c r="R444" i="2"/>
  <c r="Q436" i="2"/>
  <c r="R436" i="2"/>
  <c r="Q428" i="2"/>
  <c r="R428" i="2"/>
  <c r="Q420" i="2"/>
  <c r="R420" i="2"/>
  <c r="Q412" i="2"/>
  <c r="R412" i="2"/>
  <c r="Q404" i="2"/>
  <c r="R404" i="2"/>
  <c r="Q396" i="2"/>
  <c r="R396" i="2"/>
  <c r="Q388" i="2"/>
  <c r="R388" i="2"/>
  <c r="Q380" i="2"/>
  <c r="R380" i="2"/>
  <c r="Q372" i="2"/>
  <c r="R372" i="2"/>
  <c r="Q364" i="2"/>
  <c r="R364" i="2"/>
  <c r="Q356" i="2"/>
  <c r="R356" i="2"/>
  <c r="Q348" i="2"/>
  <c r="R348" i="2"/>
  <c r="Q340" i="2"/>
  <c r="R340" i="2"/>
  <c r="Q1339" i="2"/>
  <c r="R1339" i="2"/>
  <c r="Q1331" i="2"/>
  <c r="R1331" i="2"/>
  <c r="Q1307" i="2"/>
  <c r="R1307" i="2"/>
  <c r="Q1291" i="2"/>
  <c r="R1291" i="2"/>
  <c r="Q1259" i="2"/>
  <c r="R1259" i="2"/>
  <c r="Q1243" i="2"/>
  <c r="R1243" i="2"/>
  <c r="Q1235" i="2"/>
  <c r="R1235" i="2"/>
  <c r="Q1211" i="2"/>
  <c r="R1211" i="2"/>
  <c r="Q1195" i="2"/>
  <c r="R1195" i="2"/>
  <c r="Q1187" i="2"/>
  <c r="R1187" i="2"/>
  <c r="Q1171" i="2"/>
  <c r="R1171" i="2"/>
  <c r="Q1163" i="2"/>
  <c r="R1163" i="2"/>
  <c r="Q1155" i="2"/>
  <c r="R1155" i="2"/>
  <c r="Q1139" i="2"/>
  <c r="R1139" i="2"/>
  <c r="Q1131" i="2"/>
  <c r="R1131" i="2"/>
  <c r="Q1123" i="2"/>
  <c r="R1123" i="2"/>
  <c r="Q1115" i="2"/>
  <c r="R1115" i="2"/>
  <c r="Q1107" i="2"/>
  <c r="R1107" i="2"/>
  <c r="Q1099" i="2"/>
  <c r="R1099" i="2"/>
  <c r="Q1091" i="2"/>
  <c r="R1091" i="2"/>
  <c r="Q1083" i="2"/>
  <c r="R1083" i="2"/>
  <c r="Q1075" i="2"/>
  <c r="R1075" i="2"/>
  <c r="Q1067" i="2"/>
  <c r="R1067" i="2"/>
  <c r="Q1059" i="2"/>
  <c r="R1059" i="2"/>
  <c r="Q1051" i="2"/>
  <c r="R1051" i="2"/>
  <c r="Q1043" i="2"/>
  <c r="R1043" i="2"/>
  <c r="Q1035" i="2"/>
  <c r="R1035" i="2"/>
  <c r="Q1027" i="2"/>
  <c r="R1027" i="2"/>
  <c r="Q1019" i="2"/>
  <c r="R1019" i="2"/>
  <c r="Q1011" i="2"/>
  <c r="R1011" i="2"/>
  <c r="Q1003" i="2"/>
  <c r="R1003" i="2"/>
  <c r="Q995" i="2"/>
  <c r="R995" i="2"/>
  <c r="Q987" i="2"/>
  <c r="R987" i="2"/>
  <c r="Q979" i="2"/>
  <c r="R979" i="2"/>
  <c r="Q971" i="2"/>
  <c r="R971" i="2"/>
  <c r="Q963" i="2"/>
  <c r="R963" i="2"/>
  <c r="Q955" i="2"/>
  <c r="R955" i="2"/>
  <c r="Q947" i="2"/>
  <c r="R947" i="2"/>
  <c r="Q939" i="2"/>
  <c r="R939" i="2"/>
  <c r="Q931" i="2"/>
  <c r="R931" i="2"/>
  <c r="Q923" i="2"/>
  <c r="R923" i="2"/>
  <c r="Q915" i="2"/>
  <c r="R915" i="2"/>
  <c r="Q907" i="2"/>
  <c r="R907" i="2"/>
  <c r="Q899" i="2"/>
  <c r="R899" i="2"/>
  <c r="Q891" i="2"/>
  <c r="R891" i="2"/>
  <c r="Q883" i="2"/>
  <c r="R883" i="2"/>
  <c r="Q875" i="2"/>
  <c r="R875" i="2"/>
  <c r="Q867" i="2"/>
  <c r="R867" i="2"/>
  <c r="Q859" i="2"/>
  <c r="R859" i="2"/>
  <c r="Q851" i="2"/>
  <c r="R851" i="2"/>
  <c r="Q843" i="2"/>
  <c r="R843" i="2"/>
  <c r="Q835" i="2"/>
  <c r="R835" i="2"/>
  <c r="Q827" i="2"/>
  <c r="R827" i="2"/>
  <c r="Q819" i="2"/>
  <c r="R819" i="2"/>
  <c r="Q811" i="2"/>
  <c r="R811" i="2"/>
  <c r="Q803" i="2"/>
  <c r="R803" i="2"/>
  <c r="Q795" i="2"/>
  <c r="R795" i="2"/>
  <c r="Q787" i="2"/>
  <c r="R787" i="2"/>
  <c r="Q779" i="2"/>
  <c r="R779" i="2"/>
  <c r="Q771" i="2"/>
  <c r="R771" i="2"/>
  <c r="Q763" i="2"/>
  <c r="R763" i="2"/>
  <c r="Q755" i="2"/>
  <c r="R755" i="2"/>
  <c r="Q747" i="2"/>
  <c r="R747" i="2"/>
  <c r="Q739" i="2"/>
  <c r="R739" i="2"/>
  <c r="Q731" i="2"/>
  <c r="R731" i="2"/>
  <c r="Q723" i="2"/>
  <c r="R723" i="2"/>
  <c r="Q715" i="2"/>
  <c r="R715" i="2"/>
  <c r="Q707" i="2"/>
  <c r="R707" i="2"/>
  <c r="Q699" i="2"/>
  <c r="R699" i="2"/>
  <c r="Q691" i="2"/>
  <c r="R691" i="2"/>
  <c r="Q683" i="2"/>
  <c r="R683" i="2"/>
  <c r="Q675" i="2"/>
  <c r="R675" i="2"/>
  <c r="Q667" i="2"/>
  <c r="R667" i="2"/>
  <c r="Q659" i="2"/>
  <c r="R659" i="2"/>
  <c r="Q651" i="2"/>
  <c r="R651" i="2"/>
  <c r="Q643" i="2"/>
  <c r="R643" i="2"/>
  <c r="Q635" i="2"/>
  <c r="R635" i="2"/>
  <c r="Q627" i="2"/>
  <c r="R627" i="2"/>
  <c r="Q619" i="2"/>
  <c r="R619" i="2"/>
  <c r="Q611" i="2"/>
  <c r="R611" i="2"/>
  <c r="Q603" i="2"/>
  <c r="R603" i="2"/>
  <c r="Q595" i="2"/>
  <c r="R595" i="2"/>
  <c r="Q587" i="2"/>
  <c r="R587" i="2"/>
  <c r="Q579" i="2"/>
  <c r="R579" i="2"/>
  <c r="Q571" i="2"/>
  <c r="R571" i="2"/>
  <c r="Q563" i="2"/>
  <c r="R563" i="2"/>
  <c r="Q555" i="2"/>
  <c r="R555" i="2"/>
  <c r="Q547" i="2"/>
  <c r="R547" i="2"/>
  <c r="Q539" i="2"/>
  <c r="R539" i="2"/>
  <c r="Q531" i="2"/>
  <c r="R531" i="2"/>
  <c r="Q523" i="2"/>
  <c r="R523" i="2"/>
  <c r="Q515" i="2"/>
  <c r="R515" i="2"/>
  <c r="Q507" i="2"/>
  <c r="R507" i="2"/>
  <c r="Q499" i="2"/>
  <c r="R499" i="2"/>
  <c r="Q491" i="2"/>
  <c r="R491" i="2"/>
  <c r="Q483" i="2"/>
  <c r="R483" i="2"/>
  <c r="Q475" i="2"/>
  <c r="R475" i="2"/>
  <c r="Q467" i="2"/>
  <c r="R467" i="2"/>
  <c r="Q459" i="2"/>
  <c r="R459" i="2"/>
  <c r="Q451" i="2"/>
  <c r="R451" i="2"/>
  <c r="Q443" i="2"/>
  <c r="R443" i="2"/>
  <c r="Q435" i="2"/>
  <c r="R435" i="2"/>
  <c r="Q427" i="2"/>
  <c r="R427" i="2"/>
  <c r="Q419" i="2"/>
  <c r="R419" i="2"/>
  <c r="Q411" i="2"/>
  <c r="R411" i="2"/>
  <c r="Q403" i="2"/>
  <c r="R403" i="2"/>
  <c r="Q395" i="2"/>
  <c r="R395" i="2"/>
  <c r="Q387" i="2"/>
  <c r="R387" i="2"/>
  <c r="Q379" i="2"/>
  <c r="R379" i="2"/>
  <c r="Q1338" i="2"/>
  <c r="R1338" i="2"/>
  <c r="Q1330" i="2"/>
  <c r="R1330" i="2"/>
  <c r="Q1322" i="2"/>
  <c r="R1322" i="2"/>
  <c r="Q1314" i="2"/>
  <c r="R1314" i="2"/>
  <c r="Q1306" i="2"/>
  <c r="R1306" i="2"/>
  <c r="Q1298" i="2"/>
  <c r="R1298" i="2"/>
  <c r="Q1290" i="2"/>
  <c r="R1290" i="2"/>
  <c r="Q1282" i="2"/>
  <c r="R1282" i="2"/>
  <c r="Q1274" i="2"/>
  <c r="R1274" i="2"/>
  <c r="Q1266" i="2"/>
  <c r="R1266" i="2"/>
  <c r="Q1258" i="2"/>
  <c r="R1258" i="2"/>
  <c r="Q1250" i="2"/>
  <c r="R1250" i="2"/>
  <c r="Q1242" i="2"/>
  <c r="R1242" i="2"/>
  <c r="Q1234" i="2"/>
  <c r="R1234" i="2"/>
  <c r="Q1226" i="2"/>
  <c r="R1226" i="2"/>
  <c r="Q1218" i="2"/>
  <c r="R1218" i="2"/>
  <c r="Q1210" i="2"/>
  <c r="R1210" i="2"/>
  <c r="Q1202" i="2"/>
  <c r="R1202" i="2"/>
  <c r="Q1194" i="2"/>
  <c r="R1194" i="2"/>
  <c r="Q1186" i="2"/>
  <c r="R1186" i="2"/>
  <c r="Q1178" i="2"/>
  <c r="R1178" i="2"/>
  <c r="Q1170" i="2"/>
  <c r="R1170" i="2"/>
  <c r="Q1162" i="2"/>
  <c r="R1162" i="2"/>
  <c r="Q1154" i="2"/>
  <c r="R1154" i="2"/>
  <c r="Q1146" i="2"/>
  <c r="R1146" i="2"/>
  <c r="Q1138" i="2"/>
  <c r="R1138" i="2"/>
  <c r="Q1130" i="2"/>
  <c r="R1130" i="2"/>
  <c r="Q1122" i="2"/>
  <c r="R1122" i="2"/>
  <c r="Q1114" i="2"/>
  <c r="R1114" i="2"/>
  <c r="Q1106" i="2"/>
  <c r="R1106" i="2"/>
  <c r="Q1098" i="2"/>
  <c r="R1098" i="2"/>
  <c r="Q1090" i="2"/>
  <c r="R1090" i="2"/>
  <c r="Q1082" i="2"/>
  <c r="R1082" i="2"/>
  <c r="Q1074" i="2"/>
  <c r="R1074" i="2"/>
  <c r="Q1066" i="2"/>
  <c r="R1066" i="2"/>
  <c r="Q1058" i="2"/>
  <c r="R1058" i="2"/>
  <c r="Q1050" i="2"/>
  <c r="R1050" i="2"/>
  <c r="Q1042" i="2"/>
  <c r="R1042" i="2"/>
  <c r="Q1034" i="2"/>
  <c r="R1034" i="2"/>
  <c r="Q1026" i="2"/>
  <c r="R1026" i="2"/>
  <c r="Q1018" i="2"/>
  <c r="R1018" i="2"/>
  <c r="Q1010" i="2"/>
  <c r="R1010" i="2"/>
  <c r="Q1002" i="2"/>
  <c r="R1002" i="2"/>
  <c r="Q994" i="2"/>
  <c r="R994" i="2"/>
  <c r="Q986" i="2"/>
  <c r="R986" i="2"/>
  <c r="Q978" i="2"/>
  <c r="R978" i="2"/>
  <c r="Q970" i="2"/>
  <c r="R970" i="2"/>
  <c r="Q962" i="2"/>
  <c r="R962" i="2"/>
  <c r="Q954" i="2"/>
  <c r="R954" i="2"/>
  <c r="Q946" i="2"/>
  <c r="R946" i="2"/>
  <c r="Q938" i="2"/>
  <c r="R938" i="2"/>
  <c r="Q930" i="2"/>
  <c r="R930" i="2"/>
  <c r="Q922" i="2"/>
  <c r="R922" i="2"/>
  <c r="Q914" i="2"/>
  <c r="R914" i="2"/>
  <c r="Q906" i="2"/>
  <c r="R906" i="2"/>
  <c r="Q898" i="2"/>
  <c r="R898" i="2"/>
  <c r="Q890" i="2"/>
  <c r="R890" i="2"/>
  <c r="Q882" i="2"/>
  <c r="R882" i="2"/>
  <c r="Q874" i="2"/>
  <c r="R874" i="2"/>
  <c r="Q866" i="2"/>
  <c r="R866" i="2"/>
  <c r="Q858" i="2"/>
  <c r="R858" i="2"/>
  <c r="Q850" i="2"/>
  <c r="R850" i="2"/>
  <c r="Q842" i="2"/>
  <c r="R842" i="2"/>
  <c r="Q834" i="2"/>
  <c r="R834" i="2"/>
  <c r="Q826" i="2"/>
  <c r="R826" i="2"/>
  <c r="Q818" i="2"/>
  <c r="R818" i="2"/>
  <c r="Q810" i="2"/>
  <c r="R810" i="2"/>
  <c r="Q802" i="2"/>
  <c r="R802" i="2"/>
  <c r="Q794" i="2"/>
  <c r="R794" i="2"/>
  <c r="Q786" i="2"/>
  <c r="R786" i="2"/>
  <c r="Q778" i="2"/>
  <c r="R778" i="2"/>
  <c r="Q770" i="2"/>
  <c r="R770" i="2"/>
  <c r="Q762" i="2"/>
  <c r="R762" i="2"/>
  <c r="Q754" i="2"/>
  <c r="R754" i="2"/>
  <c r="Q746" i="2"/>
  <c r="R746" i="2"/>
  <c r="Q738" i="2"/>
  <c r="R738" i="2"/>
  <c r="Q730" i="2"/>
  <c r="R730" i="2"/>
  <c r="Q722" i="2"/>
  <c r="R722" i="2"/>
  <c r="Q714" i="2"/>
  <c r="R714" i="2"/>
  <c r="Q706" i="2"/>
  <c r="R706" i="2"/>
  <c r="Q698" i="2"/>
  <c r="R698" i="2"/>
  <c r="Q690" i="2"/>
  <c r="R690" i="2"/>
  <c r="Q682" i="2"/>
  <c r="R682" i="2"/>
  <c r="Q674" i="2"/>
  <c r="R674" i="2"/>
  <c r="Q666" i="2"/>
  <c r="R666" i="2"/>
  <c r="Q658" i="2"/>
  <c r="R658" i="2"/>
  <c r="Q650" i="2"/>
  <c r="R650" i="2"/>
  <c r="Q642" i="2"/>
  <c r="R642" i="2"/>
  <c r="Q634" i="2"/>
  <c r="R634" i="2"/>
  <c r="Q626" i="2"/>
  <c r="R626" i="2"/>
  <c r="Q618" i="2"/>
  <c r="R618" i="2"/>
  <c r="Q610" i="2"/>
  <c r="R610" i="2"/>
  <c r="Q602" i="2"/>
  <c r="R602" i="2"/>
  <c r="Q594" i="2"/>
  <c r="R594" i="2"/>
  <c r="Q586" i="2"/>
  <c r="R586" i="2"/>
  <c r="Q578" i="2"/>
  <c r="R578" i="2"/>
  <c r="Q570" i="2"/>
  <c r="R570" i="2"/>
  <c r="Q562" i="2"/>
  <c r="R562" i="2"/>
  <c r="Q554" i="2"/>
  <c r="R554" i="2"/>
  <c r="Q546" i="2"/>
  <c r="R546" i="2"/>
  <c r="Q538" i="2"/>
  <c r="R538" i="2"/>
  <c r="Q530" i="2"/>
  <c r="R530" i="2"/>
  <c r="Q522" i="2"/>
  <c r="R522" i="2"/>
  <c r="Q514" i="2"/>
  <c r="R514" i="2"/>
  <c r="Q506" i="2"/>
  <c r="R506" i="2"/>
  <c r="Q498" i="2"/>
  <c r="R498" i="2"/>
  <c r="Q490" i="2"/>
  <c r="R490" i="2"/>
  <c r="Q482" i="2"/>
  <c r="R482" i="2"/>
  <c r="Q474" i="2"/>
  <c r="R474" i="2"/>
  <c r="Q466" i="2"/>
  <c r="R466" i="2"/>
  <c r="Q458" i="2"/>
  <c r="R458" i="2"/>
  <c r="Q450" i="2"/>
  <c r="R450" i="2"/>
  <c r="Q442" i="2"/>
  <c r="R442" i="2"/>
  <c r="Q434" i="2"/>
  <c r="R434" i="2"/>
  <c r="Q426" i="2"/>
  <c r="R426" i="2"/>
  <c r="Q418" i="2"/>
  <c r="R418" i="2"/>
  <c r="Q410" i="2"/>
  <c r="R410" i="2"/>
  <c r="Q402" i="2"/>
  <c r="R402" i="2"/>
  <c r="Q394" i="2"/>
  <c r="R394" i="2"/>
  <c r="Q386" i="2"/>
  <c r="R386" i="2"/>
  <c r="Q378" i="2"/>
  <c r="R378" i="2"/>
  <c r="Q370" i="2"/>
  <c r="R370" i="2"/>
  <c r="Q362" i="2"/>
  <c r="R362" i="2"/>
  <c r="Q354" i="2"/>
  <c r="R354" i="2"/>
  <c r="Q346" i="2"/>
  <c r="R346" i="2"/>
  <c r="Q338" i="2"/>
  <c r="R338" i="2"/>
  <c r="Q330" i="2"/>
  <c r="R330" i="2"/>
  <c r="Q322" i="2"/>
  <c r="R322" i="2"/>
  <c r="Q314" i="2"/>
  <c r="R314" i="2"/>
  <c r="Q306" i="2"/>
  <c r="R306" i="2"/>
  <c r="Q1345" i="2"/>
  <c r="R1345" i="2"/>
  <c r="Q1337" i="2"/>
  <c r="R1337" i="2"/>
  <c r="Q1329" i="2"/>
  <c r="R1329" i="2"/>
  <c r="Q1321" i="2"/>
  <c r="R1321" i="2"/>
  <c r="Q1313" i="2"/>
  <c r="R1313" i="2"/>
  <c r="Q1305" i="2"/>
  <c r="R1305" i="2"/>
  <c r="Q1297" i="2"/>
  <c r="R1297" i="2"/>
  <c r="Q1289" i="2"/>
  <c r="R1289" i="2"/>
  <c r="Q1281" i="2"/>
  <c r="R1281" i="2"/>
  <c r="Q1273" i="2"/>
  <c r="R1273" i="2"/>
  <c r="Q1265" i="2"/>
  <c r="R1265" i="2"/>
  <c r="Q1257" i="2"/>
  <c r="R1257" i="2"/>
  <c r="Q1217" i="2"/>
  <c r="R1217" i="2"/>
  <c r="Q1201" i="2"/>
  <c r="R1201" i="2"/>
  <c r="Q1129" i="2"/>
  <c r="R1129" i="2"/>
  <c r="Q1121" i="2"/>
  <c r="R1121" i="2"/>
  <c r="Q1081" i="2"/>
  <c r="R1081" i="2"/>
  <c r="Q945" i="2"/>
  <c r="R945" i="2"/>
  <c r="Q897" i="2"/>
  <c r="R897" i="2"/>
  <c r="Q673" i="2"/>
  <c r="R673" i="2"/>
  <c r="Q665" i="2"/>
  <c r="R665" i="2"/>
  <c r="Q657" i="2"/>
  <c r="R657" i="2"/>
  <c r="Q649" i="2"/>
  <c r="R649" i="2"/>
  <c r="Q641" i="2"/>
  <c r="R641" i="2"/>
  <c r="Q633" i="2"/>
  <c r="R633" i="2"/>
  <c r="Q625" i="2"/>
  <c r="R625" i="2"/>
  <c r="Q617" i="2"/>
  <c r="R617" i="2"/>
  <c r="Q609" i="2"/>
  <c r="R609" i="2"/>
  <c r="Q601" i="2"/>
  <c r="R601" i="2"/>
  <c r="Q593" i="2"/>
  <c r="R593" i="2"/>
  <c r="Q585" i="2"/>
  <c r="R585" i="2"/>
  <c r="Q577" i="2"/>
  <c r="R577" i="2"/>
  <c r="Q569" i="2"/>
  <c r="R569" i="2"/>
  <c r="Q561" i="2"/>
  <c r="R561" i="2"/>
  <c r="Q553" i="2"/>
  <c r="R553" i="2"/>
  <c r="Q545" i="2"/>
  <c r="R545" i="2"/>
  <c r="Q537" i="2"/>
  <c r="R537" i="2"/>
  <c r="Q529" i="2"/>
  <c r="R529" i="2"/>
  <c r="Q521" i="2"/>
  <c r="R521" i="2"/>
  <c r="Q513" i="2"/>
  <c r="R513" i="2"/>
  <c r="Q505" i="2"/>
  <c r="R505" i="2"/>
  <c r="Q497" i="2"/>
  <c r="R497" i="2"/>
  <c r="Q489" i="2"/>
  <c r="R489" i="2"/>
  <c r="Q481" i="2"/>
  <c r="R481" i="2"/>
  <c r="Q473" i="2"/>
  <c r="R473" i="2"/>
  <c r="Q465" i="2"/>
  <c r="R465" i="2"/>
  <c r="Q457" i="2"/>
  <c r="R457" i="2"/>
  <c r="Q449" i="2"/>
  <c r="R449" i="2"/>
  <c r="Q441" i="2"/>
  <c r="R441" i="2"/>
  <c r="Q433" i="2"/>
  <c r="R433" i="2"/>
  <c r="Q425" i="2"/>
  <c r="R425" i="2"/>
  <c r="Q417" i="2"/>
  <c r="R417" i="2"/>
  <c r="Q409" i="2"/>
  <c r="R409" i="2"/>
  <c r="Q1328" i="2"/>
  <c r="R1328" i="2"/>
  <c r="Q1320" i="2"/>
  <c r="R1320" i="2"/>
  <c r="Q1304" i="2"/>
  <c r="R1304" i="2"/>
  <c r="Q1280" i="2"/>
  <c r="R1280" i="2"/>
  <c r="Q1272" i="2"/>
  <c r="R1272" i="2"/>
  <c r="Q1264" i="2"/>
  <c r="R1264" i="2"/>
  <c r="Q1256" i="2"/>
  <c r="R1256" i="2"/>
  <c r="Q1240" i="2"/>
  <c r="R1240" i="2"/>
  <c r="Q1224" i="2"/>
  <c r="R1224" i="2"/>
  <c r="Q1200" i="2"/>
  <c r="R1200" i="2"/>
  <c r="Q1192" i="2"/>
  <c r="R1192" i="2"/>
  <c r="Q1184" i="2"/>
  <c r="R1184" i="2"/>
  <c r="Q1168" i="2"/>
  <c r="R1168" i="2"/>
  <c r="Q1152" i="2"/>
  <c r="R1152" i="2"/>
  <c r="Q1136" i="2"/>
  <c r="R1136" i="2"/>
  <c r="Q1128" i="2"/>
  <c r="R1128" i="2"/>
  <c r="Q1120" i="2"/>
  <c r="R1120" i="2"/>
  <c r="Q1112" i="2"/>
  <c r="R1112" i="2"/>
  <c r="Q1104" i="2"/>
  <c r="R1104" i="2"/>
  <c r="Q1080" i="2"/>
  <c r="R1080" i="2"/>
  <c r="Q1072" i="2"/>
  <c r="R1072" i="2"/>
  <c r="Q1064" i="2"/>
  <c r="R1064" i="2"/>
  <c r="Q1056" i="2"/>
  <c r="R1056" i="2"/>
  <c r="Q1040" i="2"/>
  <c r="R1040" i="2"/>
  <c r="Q1024" i="2"/>
  <c r="R1024" i="2"/>
  <c r="Q1016" i="2"/>
  <c r="R1016" i="2"/>
  <c r="Q1000" i="2"/>
  <c r="R1000" i="2"/>
  <c r="Q984" i="2"/>
  <c r="R984" i="2"/>
  <c r="Q968" i="2"/>
  <c r="R968" i="2"/>
  <c r="Q952" i="2"/>
  <c r="R952" i="2"/>
  <c r="Q936" i="2"/>
  <c r="R936" i="2"/>
  <c r="Q920" i="2"/>
  <c r="R920" i="2"/>
  <c r="Q912" i="2"/>
  <c r="R912" i="2"/>
  <c r="Q888" i="2"/>
  <c r="R888" i="2"/>
  <c r="Q880" i="2"/>
  <c r="R880" i="2"/>
  <c r="Q864" i="2"/>
  <c r="R864" i="2"/>
  <c r="Q856" i="2"/>
  <c r="R856" i="2"/>
  <c r="Q848" i="2"/>
  <c r="R848" i="2"/>
  <c r="Q824" i="2"/>
  <c r="R824" i="2"/>
  <c r="Q816" i="2"/>
  <c r="R816" i="2"/>
  <c r="Q736" i="2"/>
  <c r="R736" i="2"/>
  <c r="Q728" i="2"/>
  <c r="R728" i="2"/>
  <c r="Q720" i="2"/>
  <c r="R720" i="2"/>
  <c r="Q712" i="2"/>
  <c r="R712" i="2"/>
  <c r="Q704" i="2"/>
  <c r="R704" i="2"/>
  <c r="Q696" i="2"/>
  <c r="R696" i="2"/>
  <c r="Q688" i="2"/>
  <c r="R688" i="2"/>
  <c r="Q680" i="2"/>
  <c r="R680" i="2"/>
  <c r="Q672" i="2"/>
  <c r="R672" i="2"/>
  <c r="Q664" i="2"/>
  <c r="R664" i="2"/>
  <c r="Q656" i="2"/>
  <c r="R656" i="2"/>
  <c r="Q648" i="2"/>
  <c r="R648" i="2"/>
  <c r="Q640" i="2"/>
  <c r="R640" i="2"/>
  <c r="Q632" i="2"/>
  <c r="R632" i="2"/>
  <c r="Q624" i="2"/>
  <c r="R624" i="2"/>
  <c r="Q616" i="2"/>
  <c r="R616" i="2"/>
  <c r="Q608" i="2"/>
  <c r="R608" i="2"/>
  <c r="Q600" i="2"/>
  <c r="R600" i="2"/>
  <c r="Q592" i="2"/>
  <c r="R592" i="2"/>
  <c r="Q584" i="2"/>
  <c r="R584" i="2"/>
  <c r="Q576" i="2"/>
  <c r="R576" i="2"/>
  <c r="Q568" i="2"/>
  <c r="R568" i="2"/>
  <c r="Q560" i="2"/>
  <c r="R560" i="2"/>
  <c r="Q552" i="2"/>
  <c r="R552" i="2"/>
  <c r="Q544" i="2"/>
  <c r="R544" i="2"/>
  <c r="Q536" i="2"/>
  <c r="R536" i="2"/>
  <c r="Q528" i="2"/>
  <c r="R528" i="2"/>
  <c r="Q520" i="2"/>
  <c r="R520" i="2"/>
  <c r="Q512" i="2"/>
  <c r="R512" i="2"/>
  <c r="Q504" i="2"/>
  <c r="R504" i="2"/>
  <c r="Q496" i="2"/>
  <c r="R496" i="2"/>
  <c r="Q488" i="2"/>
  <c r="R488" i="2"/>
  <c r="Q480" i="2"/>
  <c r="R480" i="2"/>
  <c r="Q472" i="2"/>
  <c r="R472" i="2"/>
  <c r="Q464" i="2"/>
  <c r="R464" i="2"/>
  <c r="Q456" i="2"/>
  <c r="R456" i="2"/>
  <c r="Q1343" i="2"/>
  <c r="R1343" i="2"/>
  <c r="Q1335" i="2"/>
  <c r="R1335" i="2"/>
  <c r="Q1327" i="2"/>
  <c r="R1327" i="2"/>
  <c r="Q1319" i="2"/>
  <c r="R1319" i="2"/>
  <c r="Q1311" i="2"/>
  <c r="R1311" i="2"/>
  <c r="Q1303" i="2"/>
  <c r="R1303" i="2"/>
  <c r="Q1295" i="2"/>
  <c r="R1295" i="2"/>
  <c r="Q1287" i="2"/>
  <c r="R1287" i="2"/>
  <c r="Q1279" i="2"/>
  <c r="R1279" i="2"/>
  <c r="Q1271" i="2"/>
  <c r="R1271" i="2"/>
  <c r="Q1255" i="2"/>
  <c r="R1255" i="2"/>
  <c r="Q1247" i="2"/>
  <c r="R1247" i="2"/>
  <c r="Q1239" i="2"/>
  <c r="R1239" i="2"/>
  <c r="Q1231" i="2"/>
  <c r="R1231" i="2"/>
  <c r="Q1223" i="2"/>
  <c r="R1223" i="2"/>
  <c r="Q1215" i="2"/>
  <c r="R1215" i="2"/>
  <c r="Q1207" i="2"/>
  <c r="R1207" i="2"/>
  <c r="Q1191" i="2"/>
  <c r="R1191" i="2"/>
  <c r="Q1167" i="2"/>
  <c r="R1167" i="2"/>
  <c r="Q1159" i="2"/>
  <c r="R1159" i="2"/>
  <c r="Q1151" i="2"/>
  <c r="R1151" i="2"/>
  <c r="Q1143" i="2"/>
  <c r="R1143" i="2"/>
  <c r="Q1135" i="2"/>
  <c r="R1135" i="2"/>
  <c r="Q1127" i="2"/>
  <c r="R1127" i="2"/>
  <c r="Q1119" i="2"/>
  <c r="R1119" i="2"/>
  <c r="Q1103" i="2"/>
  <c r="R1103" i="2"/>
  <c r="Q1095" i="2"/>
  <c r="R1095" i="2"/>
  <c r="Q1079" i="2"/>
  <c r="R1079" i="2"/>
  <c r="Q1063" i="2"/>
  <c r="R1063" i="2"/>
  <c r="Q1055" i="2"/>
  <c r="R1055" i="2"/>
  <c r="Q1047" i="2"/>
  <c r="R1047" i="2"/>
  <c r="Q1039" i="2"/>
  <c r="R1039" i="2"/>
  <c r="Q1031" i="2"/>
  <c r="R1031" i="2"/>
  <c r="Q1023" i="2"/>
  <c r="R1023" i="2"/>
  <c r="Q1015" i="2"/>
  <c r="R1015" i="2"/>
  <c r="Q1007" i="2"/>
  <c r="R1007" i="2"/>
  <c r="Q999" i="2"/>
  <c r="R999" i="2"/>
  <c r="Q991" i="2"/>
  <c r="R991" i="2"/>
  <c r="Q983" i="2"/>
  <c r="R983" i="2"/>
  <c r="Q975" i="2"/>
  <c r="R975" i="2"/>
  <c r="Q967" i="2"/>
  <c r="R967" i="2"/>
  <c r="Q959" i="2"/>
  <c r="R959" i="2"/>
  <c r="Q951" i="2"/>
  <c r="R951" i="2"/>
  <c r="Q943" i="2"/>
  <c r="R943" i="2"/>
  <c r="Q935" i="2"/>
  <c r="R935" i="2"/>
  <c r="Q927" i="2"/>
  <c r="R927" i="2"/>
  <c r="Q919" i="2"/>
  <c r="R919" i="2"/>
  <c r="Q911" i="2"/>
  <c r="R911" i="2"/>
  <c r="Q903" i="2"/>
  <c r="R903" i="2"/>
  <c r="Q895" i="2"/>
  <c r="R895" i="2"/>
  <c r="Q887" i="2"/>
  <c r="R887" i="2"/>
  <c r="Q879" i="2"/>
  <c r="R879" i="2"/>
  <c r="Q871" i="2"/>
  <c r="R871" i="2"/>
  <c r="Q863" i="2"/>
  <c r="R863" i="2"/>
  <c r="Q855" i="2"/>
  <c r="R855" i="2"/>
  <c r="Q847" i="2"/>
  <c r="R847" i="2"/>
  <c r="Q839" i="2"/>
  <c r="R839" i="2"/>
  <c r="Q831" i="2"/>
  <c r="R831" i="2"/>
  <c r="Q823" i="2"/>
  <c r="R823" i="2"/>
  <c r="Q815" i="2"/>
  <c r="R815" i="2"/>
  <c r="Q807" i="2"/>
  <c r="R807" i="2"/>
  <c r="Q799" i="2"/>
  <c r="R799" i="2"/>
  <c r="Q791" i="2"/>
  <c r="R791" i="2"/>
  <c r="Q783" i="2"/>
  <c r="R783" i="2"/>
  <c r="Q775" i="2"/>
  <c r="R775" i="2"/>
  <c r="Q767" i="2"/>
  <c r="R767" i="2"/>
  <c r="Q759" i="2"/>
  <c r="R759" i="2"/>
  <c r="Q751" i="2"/>
  <c r="R751" i="2"/>
  <c r="Q743" i="2"/>
  <c r="R743" i="2"/>
  <c r="Q735" i="2"/>
  <c r="R735" i="2"/>
  <c r="Q727" i="2"/>
  <c r="R727" i="2"/>
  <c r="Q719" i="2"/>
  <c r="R719" i="2"/>
  <c r="Q711" i="2"/>
  <c r="R711" i="2"/>
  <c r="Q703" i="2"/>
  <c r="R703" i="2"/>
  <c r="Q695" i="2"/>
  <c r="R695" i="2"/>
  <c r="Q687" i="2"/>
  <c r="R687" i="2"/>
  <c r="Q679" i="2"/>
  <c r="R679" i="2"/>
  <c r="Q671" i="2"/>
  <c r="R671" i="2"/>
  <c r="Q663" i="2"/>
  <c r="R663" i="2"/>
  <c r="Q655" i="2"/>
  <c r="R655" i="2"/>
  <c r="Q647" i="2"/>
  <c r="R647" i="2"/>
  <c r="Q639" i="2"/>
  <c r="R639" i="2"/>
  <c r="Q631" i="2"/>
  <c r="R631" i="2"/>
  <c r="Q623" i="2"/>
  <c r="R623" i="2"/>
  <c r="Q615" i="2"/>
  <c r="R615" i="2"/>
  <c r="Q607" i="2"/>
  <c r="R607" i="2"/>
  <c r="Q599" i="2"/>
  <c r="R599" i="2"/>
  <c r="Q591" i="2"/>
  <c r="R591" i="2"/>
  <c r="Q583" i="2"/>
  <c r="R583" i="2"/>
  <c r="Q575" i="2"/>
  <c r="R575" i="2"/>
  <c r="Q567" i="2"/>
  <c r="R567" i="2"/>
  <c r="Q559" i="2"/>
  <c r="R559" i="2"/>
  <c r="Q1342" i="2"/>
  <c r="R1342" i="2"/>
  <c r="Q1334" i="2"/>
  <c r="R1334" i="2"/>
  <c r="Q1326" i="2"/>
  <c r="R1326" i="2"/>
  <c r="Q1318" i="2"/>
  <c r="R1318" i="2"/>
  <c r="Q1310" i="2"/>
  <c r="R1310" i="2"/>
  <c r="Q1302" i="2"/>
  <c r="R1302" i="2"/>
  <c r="Q1294" i="2"/>
  <c r="R1294" i="2"/>
  <c r="Q1286" i="2"/>
  <c r="R1286" i="2"/>
  <c r="Q1278" i="2"/>
  <c r="R1278" i="2"/>
  <c r="Q1270" i="2"/>
  <c r="R1270" i="2"/>
  <c r="Q1262" i="2"/>
  <c r="R1262" i="2"/>
  <c r="Q1254" i="2"/>
  <c r="R1254" i="2"/>
  <c r="Q1246" i="2"/>
  <c r="R1246" i="2"/>
  <c r="Q1238" i="2"/>
  <c r="R1238" i="2"/>
  <c r="Q1230" i="2"/>
  <c r="R1230" i="2"/>
  <c r="Q1222" i="2"/>
  <c r="R1222" i="2"/>
  <c r="Q1214" i="2"/>
  <c r="R1214" i="2"/>
  <c r="Q1206" i="2"/>
  <c r="R1206" i="2"/>
  <c r="Q1198" i="2"/>
  <c r="R1198" i="2"/>
  <c r="Q1190" i="2"/>
  <c r="R1190" i="2"/>
  <c r="Q1182" i="2"/>
  <c r="R1182" i="2"/>
  <c r="Q1174" i="2"/>
  <c r="R1174" i="2"/>
  <c r="Q1166" i="2"/>
  <c r="R1166" i="2"/>
  <c r="Q1158" i="2"/>
  <c r="R1158" i="2"/>
  <c r="Q1150" i="2"/>
  <c r="R1150" i="2"/>
  <c r="Q1142" i="2"/>
  <c r="R1142" i="2"/>
  <c r="Q1134" i="2"/>
  <c r="R1134" i="2"/>
  <c r="Q1126" i="2"/>
  <c r="R1126" i="2"/>
  <c r="Q1118" i="2"/>
  <c r="R1118" i="2"/>
  <c r="Q1110" i="2"/>
  <c r="R1110" i="2"/>
  <c r="Q1102" i="2"/>
  <c r="R1102" i="2"/>
  <c r="Q1094" i="2"/>
  <c r="R1094" i="2"/>
  <c r="Q1086" i="2"/>
  <c r="R1086" i="2"/>
  <c r="Q1078" i="2"/>
  <c r="R1078" i="2"/>
  <c r="Q1070" i="2"/>
  <c r="R1070" i="2"/>
  <c r="Q1062" i="2"/>
  <c r="R1062" i="2"/>
  <c r="Q1054" i="2"/>
  <c r="R1054" i="2"/>
  <c r="Q1046" i="2"/>
  <c r="R1046" i="2"/>
  <c r="Q1038" i="2"/>
  <c r="R1038" i="2"/>
  <c r="Q1030" i="2"/>
  <c r="R1030" i="2"/>
  <c r="Q1022" i="2"/>
  <c r="R1022" i="2"/>
  <c r="Q1014" i="2"/>
  <c r="R1014" i="2"/>
  <c r="Q1006" i="2"/>
  <c r="R1006" i="2"/>
  <c r="Q998" i="2"/>
  <c r="R998" i="2"/>
  <c r="Q990" i="2"/>
  <c r="R990" i="2"/>
  <c r="Q982" i="2"/>
  <c r="R982" i="2"/>
  <c r="Q974" i="2"/>
  <c r="R974" i="2"/>
  <c r="Q966" i="2"/>
  <c r="R966" i="2"/>
  <c r="Q958" i="2"/>
  <c r="R958" i="2"/>
  <c r="Q950" i="2"/>
  <c r="R950" i="2"/>
  <c r="Q942" i="2"/>
  <c r="R942" i="2"/>
  <c r="Q934" i="2"/>
  <c r="R934" i="2"/>
  <c r="Q926" i="2"/>
  <c r="R926" i="2"/>
  <c r="Q918" i="2"/>
  <c r="R918" i="2"/>
  <c r="Q910" i="2"/>
  <c r="R910" i="2"/>
  <c r="Q902" i="2"/>
  <c r="R902" i="2"/>
  <c r="Q894" i="2"/>
  <c r="R894" i="2"/>
  <c r="Q886" i="2"/>
  <c r="R886" i="2"/>
  <c r="Q878" i="2"/>
  <c r="R878" i="2"/>
  <c r="Q870" i="2"/>
  <c r="R870" i="2"/>
  <c r="Q862" i="2"/>
  <c r="R862" i="2"/>
  <c r="Q854" i="2"/>
  <c r="R854" i="2"/>
  <c r="Q846" i="2"/>
  <c r="R846" i="2"/>
  <c r="Q838" i="2"/>
  <c r="R838" i="2"/>
  <c r="Q830" i="2"/>
  <c r="R830" i="2"/>
  <c r="Q822" i="2"/>
  <c r="R822" i="2"/>
  <c r="Q814" i="2"/>
  <c r="R814" i="2"/>
  <c r="Q806" i="2"/>
  <c r="R806" i="2"/>
  <c r="Q798" i="2"/>
  <c r="R798" i="2"/>
  <c r="Q790" i="2"/>
  <c r="R790" i="2"/>
  <c r="Q782" i="2"/>
  <c r="R782" i="2"/>
  <c r="Q774" i="2"/>
  <c r="R774" i="2"/>
  <c r="Q766" i="2"/>
  <c r="R766" i="2"/>
  <c r="Q758" i="2"/>
  <c r="R758" i="2"/>
  <c r="Q750" i="2"/>
  <c r="R750" i="2"/>
  <c r="Q742" i="2"/>
  <c r="R742" i="2"/>
  <c r="Q734" i="2"/>
  <c r="R734" i="2"/>
  <c r="Q726" i="2"/>
  <c r="R726" i="2"/>
  <c r="Q718" i="2"/>
  <c r="R718" i="2"/>
  <c r="Q710" i="2"/>
  <c r="R710" i="2"/>
  <c r="Q702" i="2"/>
  <c r="R702" i="2"/>
  <c r="Q694" i="2"/>
  <c r="R694" i="2"/>
  <c r="Q686" i="2"/>
  <c r="R686" i="2"/>
  <c r="Q678" i="2"/>
  <c r="R678" i="2"/>
  <c r="Q670" i="2"/>
  <c r="R670" i="2"/>
  <c r="Q662" i="2"/>
  <c r="R662" i="2"/>
  <c r="Q654" i="2"/>
  <c r="R654" i="2"/>
  <c r="Q646" i="2"/>
  <c r="R646" i="2"/>
  <c r="Q638" i="2"/>
  <c r="R638" i="2"/>
  <c r="Q630" i="2"/>
  <c r="R630" i="2"/>
  <c r="Q622" i="2"/>
  <c r="R622" i="2"/>
  <c r="Q614" i="2"/>
  <c r="R614" i="2"/>
  <c r="Q606" i="2"/>
  <c r="R606" i="2"/>
  <c r="Q598" i="2"/>
  <c r="R598" i="2"/>
  <c r="Q590" i="2"/>
  <c r="R590" i="2"/>
  <c r="Q582" i="2"/>
  <c r="R582" i="2"/>
  <c r="Q574" i="2"/>
  <c r="R574" i="2"/>
  <c r="Q566" i="2"/>
  <c r="R566" i="2"/>
  <c r="Q558" i="2"/>
  <c r="R558" i="2"/>
  <c r="Q550" i="2"/>
  <c r="R550" i="2"/>
  <c r="Q542" i="2"/>
  <c r="R542" i="2"/>
  <c r="Q534" i="2"/>
  <c r="R534" i="2"/>
  <c r="Q526" i="2"/>
  <c r="R526" i="2"/>
  <c r="Q518" i="2"/>
  <c r="R518" i="2"/>
  <c r="Q510" i="2"/>
  <c r="R510" i="2"/>
  <c r="Q1341" i="2"/>
  <c r="R1341" i="2"/>
  <c r="Q1333" i="2"/>
  <c r="R1333" i="2"/>
  <c r="Q1301" i="2"/>
  <c r="R1301" i="2"/>
  <c r="Q1285" i="2"/>
  <c r="R1285" i="2"/>
  <c r="Q1277" i="2"/>
  <c r="R1277" i="2"/>
  <c r="Q1269" i="2"/>
  <c r="R1269" i="2"/>
  <c r="Q1237" i="2"/>
  <c r="R1237" i="2"/>
  <c r="Q1229" i="2"/>
  <c r="R1229" i="2"/>
  <c r="Q1221" i="2"/>
  <c r="R1221" i="2"/>
  <c r="Q1213" i="2"/>
  <c r="R1213" i="2"/>
  <c r="Q1205" i="2"/>
  <c r="R1205" i="2"/>
  <c r="Q1165" i="2"/>
  <c r="R1165" i="2"/>
  <c r="Q1157" i="2"/>
  <c r="R1157" i="2"/>
  <c r="Q1149" i="2"/>
  <c r="R1149" i="2"/>
  <c r="Q1141" i="2"/>
  <c r="R1141" i="2"/>
  <c r="Q1109" i="2"/>
  <c r="R1109" i="2"/>
  <c r="Q1101" i="2"/>
  <c r="R1101" i="2"/>
  <c r="Q1093" i="2"/>
  <c r="R1093" i="2"/>
  <c r="Q1085" i="2"/>
  <c r="R1085" i="2"/>
  <c r="Q1045" i="2"/>
  <c r="R1045" i="2"/>
  <c r="Q1013" i="2"/>
  <c r="R1013" i="2"/>
  <c r="Q989" i="2"/>
  <c r="R989" i="2"/>
  <c r="Q933" i="2"/>
  <c r="R933" i="2"/>
  <c r="Q909" i="2"/>
  <c r="R909" i="2"/>
  <c r="Q901" i="2"/>
  <c r="R901" i="2"/>
  <c r="Q869" i="2"/>
  <c r="R869" i="2"/>
  <c r="Q861" i="2"/>
  <c r="R861" i="2"/>
  <c r="Q837" i="2"/>
  <c r="R837" i="2"/>
  <c r="Q813" i="2"/>
  <c r="R813" i="2"/>
  <c r="Q773" i="2"/>
  <c r="R773" i="2"/>
  <c r="Q677" i="2"/>
  <c r="R677" i="2"/>
  <c r="Q661" i="2"/>
  <c r="R661" i="2"/>
  <c r="Q653" i="2"/>
  <c r="R653" i="2"/>
  <c r="Q645" i="2"/>
  <c r="R645" i="2"/>
  <c r="Q637" i="2"/>
  <c r="R637" i="2"/>
  <c r="Q629" i="2"/>
  <c r="R629" i="2"/>
  <c r="Q621" i="2"/>
  <c r="R621" i="2"/>
  <c r="Q613" i="2"/>
  <c r="R613" i="2"/>
  <c r="Q605" i="2"/>
  <c r="R605" i="2"/>
  <c r="Q597" i="2"/>
  <c r="R597" i="2"/>
  <c r="Q589" i="2"/>
  <c r="R589" i="2"/>
  <c r="Q581" i="2"/>
  <c r="R581" i="2"/>
  <c r="Q573" i="2"/>
  <c r="R573" i="2"/>
  <c r="Q565" i="2"/>
  <c r="R565" i="2"/>
  <c r="Q557" i="2"/>
  <c r="R557" i="2"/>
  <c r="Q549" i="2"/>
  <c r="R549" i="2"/>
  <c r="Q541" i="2"/>
  <c r="R541" i="2"/>
  <c r="Q533" i="2"/>
  <c r="R533" i="2"/>
  <c r="Q525" i="2"/>
  <c r="R525" i="2"/>
  <c r="Q517" i="2"/>
  <c r="R517" i="2"/>
  <c r="Q509" i="2"/>
  <c r="R509" i="2"/>
  <c r="Q501" i="2"/>
  <c r="R501" i="2"/>
  <c r="Q493" i="2"/>
  <c r="R493" i="2"/>
  <c r="Q485" i="2"/>
  <c r="R485" i="2"/>
  <c r="Q477" i="2"/>
  <c r="R477" i="2"/>
  <c r="Q469" i="2"/>
  <c r="R469" i="2"/>
  <c r="Q461" i="2"/>
  <c r="R461" i="2"/>
  <c r="Q453" i="2"/>
  <c r="R453" i="2"/>
  <c r="Q445" i="2"/>
  <c r="R445" i="2"/>
  <c r="Q437" i="2"/>
  <c r="R437" i="2"/>
  <c r="Q429" i="2"/>
  <c r="R429" i="2"/>
  <c r="Q421" i="2"/>
  <c r="R421" i="2"/>
  <c r="Q413" i="2"/>
  <c r="R413" i="2"/>
  <c r="Q405" i="2"/>
  <c r="R405" i="2"/>
  <c r="Q397" i="2"/>
  <c r="R397" i="2"/>
  <c r="Q389" i="2"/>
  <c r="R389" i="2"/>
  <c r="Q381" i="2"/>
  <c r="R381" i="2"/>
  <c r="Q373" i="2"/>
  <c r="R373" i="2"/>
  <c r="Q365" i="2"/>
  <c r="R365" i="2"/>
  <c r="Q357" i="2"/>
  <c r="R357" i="2"/>
  <c r="Q349" i="2"/>
  <c r="R349" i="2"/>
  <c r="Q341" i="2"/>
  <c r="R341" i="2"/>
  <c r="Q333" i="2"/>
  <c r="R333" i="2"/>
  <c r="Q325" i="2"/>
  <c r="R325" i="2"/>
  <c r="Q317" i="2"/>
  <c r="R317" i="2"/>
  <c r="Q309" i="2"/>
  <c r="R309" i="2"/>
  <c r="Q293" i="2"/>
  <c r="R293" i="2"/>
  <c r="Q277" i="2"/>
  <c r="R277" i="2"/>
  <c r="Q269" i="2"/>
  <c r="R269" i="2"/>
  <c r="Q261" i="2"/>
  <c r="R261" i="2"/>
  <c r="Q245" i="2"/>
  <c r="R245" i="2"/>
  <c r="Q237" i="2"/>
  <c r="R237" i="2"/>
  <c r="Q229" i="2"/>
  <c r="R229" i="2"/>
  <c r="Q221" i="2"/>
  <c r="R221" i="2"/>
  <c r="Q213" i="2"/>
  <c r="R213" i="2"/>
  <c r="Q197" i="2"/>
  <c r="R197" i="2"/>
  <c r="Q181" i="2"/>
  <c r="R181" i="2"/>
  <c r="Q165" i="2"/>
  <c r="R165" i="2"/>
  <c r="Q149" i="2"/>
  <c r="R149" i="2"/>
  <c r="Q141" i="2"/>
  <c r="R141" i="2"/>
  <c r="Q133" i="2"/>
  <c r="R133" i="2"/>
  <c r="Q117" i="2"/>
  <c r="R117" i="2"/>
  <c r="Q109" i="2"/>
  <c r="R109" i="2"/>
  <c r="Q101" i="2"/>
  <c r="R101" i="2"/>
  <c r="Q93" i="2"/>
  <c r="R93" i="2"/>
  <c r="Q85" i="2"/>
  <c r="R85" i="2"/>
  <c r="Q69" i="2"/>
  <c r="R69" i="2"/>
  <c r="Q53" i="2"/>
  <c r="R53" i="2"/>
  <c r="Q37" i="2"/>
  <c r="R37" i="2"/>
  <c r="Q21" i="2"/>
  <c r="R21" i="2"/>
  <c r="Q13" i="2"/>
  <c r="R13" i="2"/>
  <c r="Q5" i="2"/>
  <c r="R5" i="2"/>
  <c r="R502" i="2"/>
  <c r="R415" i="2"/>
  <c r="R334" i="2"/>
  <c r="R301" i="2"/>
  <c r="R254" i="2"/>
  <c r="R208" i="2"/>
  <c r="R174" i="2"/>
  <c r="R127" i="2"/>
  <c r="R94" i="2"/>
  <c r="Q332" i="2"/>
  <c r="R332" i="2"/>
  <c r="Q324" i="2"/>
  <c r="R324" i="2"/>
  <c r="Q316" i="2"/>
  <c r="R316" i="2"/>
  <c r="Q308" i="2"/>
  <c r="R308" i="2"/>
  <c r="Q300" i="2"/>
  <c r="R300" i="2"/>
  <c r="Q292" i="2"/>
  <c r="R292" i="2"/>
  <c r="Q284" i="2"/>
  <c r="R284" i="2"/>
  <c r="Q276" i="2"/>
  <c r="R276" i="2"/>
  <c r="Q268" i="2"/>
  <c r="R268" i="2"/>
  <c r="Q260" i="2"/>
  <c r="R260" i="2"/>
  <c r="Q252" i="2"/>
  <c r="R252" i="2"/>
  <c r="Q244" i="2"/>
  <c r="R244" i="2"/>
  <c r="Q236" i="2"/>
  <c r="R236" i="2"/>
  <c r="Q228" i="2"/>
  <c r="R228" i="2"/>
  <c r="Q220" i="2"/>
  <c r="R220" i="2"/>
  <c r="Q212" i="2"/>
  <c r="R212" i="2"/>
  <c r="Q204" i="2"/>
  <c r="R204" i="2"/>
  <c r="Q196" i="2"/>
  <c r="R196" i="2"/>
  <c r="Q188" i="2"/>
  <c r="R188" i="2"/>
  <c r="Q180" i="2"/>
  <c r="R180" i="2"/>
  <c r="Q172" i="2"/>
  <c r="R172" i="2"/>
  <c r="Q164" i="2"/>
  <c r="R164" i="2"/>
  <c r="Q156" i="2"/>
  <c r="R156" i="2"/>
  <c r="Q148" i="2"/>
  <c r="R148" i="2"/>
  <c r="Q140" i="2"/>
  <c r="R140" i="2"/>
  <c r="Q132" i="2"/>
  <c r="R132" i="2"/>
  <c r="Q124" i="2"/>
  <c r="R124" i="2"/>
  <c r="Q116" i="2"/>
  <c r="R116" i="2"/>
  <c r="Q108" i="2"/>
  <c r="R108" i="2"/>
  <c r="Q100" i="2"/>
  <c r="R100" i="2"/>
  <c r="Q92" i="2"/>
  <c r="R92" i="2"/>
  <c r="Q84" i="2"/>
  <c r="R84" i="2"/>
  <c r="Q76" i="2"/>
  <c r="R76" i="2"/>
  <c r="Q68" i="2"/>
  <c r="R68" i="2"/>
  <c r="Q60" i="2"/>
  <c r="R60" i="2"/>
  <c r="Q52" i="2"/>
  <c r="R52" i="2"/>
  <c r="Q44" i="2"/>
  <c r="R44" i="2"/>
  <c r="Q36" i="2"/>
  <c r="R36" i="2"/>
  <c r="Q28" i="2"/>
  <c r="R28" i="2"/>
  <c r="Q20" i="2"/>
  <c r="R20" i="2"/>
  <c r="Q12" i="2"/>
  <c r="R12" i="2"/>
  <c r="Q4" i="2"/>
  <c r="R4" i="2"/>
  <c r="R494" i="2"/>
  <c r="R454" i="2"/>
  <c r="R374" i="2"/>
  <c r="R287" i="2"/>
  <c r="R253" i="2"/>
  <c r="R206" i="2"/>
  <c r="R173" i="2"/>
  <c r="R126" i="2"/>
  <c r="R80" i="2"/>
  <c r="R46" i="2"/>
  <c r="Q371" i="2"/>
  <c r="R371" i="2"/>
  <c r="Q363" i="2"/>
  <c r="R363" i="2"/>
  <c r="Q355" i="2"/>
  <c r="R355" i="2"/>
  <c r="Q347" i="2"/>
  <c r="R347" i="2"/>
  <c r="Q339" i="2"/>
  <c r="R339" i="2"/>
  <c r="Q331" i="2"/>
  <c r="R331" i="2"/>
  <c r="Q323" i="2"/>
  <c r="R323" i="2"/>
  <c r="Q315" i="2"/>
  <c r="R315" i="2"/>
  <c r="Q307" i="2"/>
  <c r="R307" i="2"/>
  <c r="Q299" i="2"/>
  <c r="R299" i="2"/>
  <c r="Q291" i="2"/>
  <c r="R291" i="2"/>
  <c r="Q283" i="2"/>
  <c r="R283" i="2"/>
  <c r="Q275" i="2"/>
  <c r="R275" i="2"/>
  <c r="Q267" i="2"/>
  <c r="R267" i="2"/>
  <c r="Q259" i="2"/>
  <c r="R259" i="2"/>
  <c r="Q251" i="2"/>
  <c r="R251" i="2"/>
  <c r="Q243" i="2"/>
  <c r="R243" i="2"/>
  <c r="Q235" i="2"/>
  <c r="R235" i="2"/>
  <c r="Q227" i="2"/>
  <c r="R227" i="2"/>
  <c r="Q219" i="2"/>
  <c r="R219" i="2"/>
  <c r="Q211" i="2"/>
  <c r="R211" i="2"/>
  <c r="Q203" i="2"/>
  <c r="R203" i="2"/>
  <c r="Q195" i="2"/>
  <c r="R195" i="2"/>
  <c r="Q187" i="2"/>
  <c r="R187" i="2"/>
  <c r="Q179" i="2"/>
  <c r="R179" i="2"/>
  <c r="Q171" i="2"/>
  <c r="R171" i="2"/>
  <c r="Q163" i="2"/>
  <c r="R163" i="2"/>
  <c r="Q155" i="2"/>
  <c r="R155" i="2"/>
  <c r="Q147" i="2"/>
  <c r="R147" i="2"/>
  <c r="Q139" i="2"/>
  <c r="R139" i="2"/>
  <c r="Q131" i="2"/>
  <c r="R131" i="2"/>
  <c r="Q123" i="2"/>
  <c r="R123" i="2"/>
  <c r="Q115" i="2"/>
  <c r="R115" i="2"/>
  <c r="Q107" i="2"/>
  <c r="R107" i="2"/>
  <c r="Q99" i="2"/>
  <c r="R99" i="2"/>
  <c r="Q91" i="2"/>
  <c r="R91" i="2"/>
  <c r="Q83" i="2"/>
  <c r="R83" i="2"/>
  <c r="Q75" i="2"/>
  <c r="R75" i="2"/>
  <c r="Q67" i="2"/>
  <c r="R67" i="2"/>
  <c r="Q59" i="2"/>
  <c r="R59" i="2"/>
  <c r="Q51" i="2"/>
  <c r="R51" i="2"/>
  <c r="Q43" i="2"/>
  <c r="R43" i="2"/>
  <c r="Q35" i="2"/>
  <c r="R35" i="2"/>
  <c r="Q27" i="2"/>
  <c r="R27" i="2"/>
  <c r="Q19" i="2"/>
  <c r="R19" i="2"/>
  <c r="Q11" i="2"/>
  <c r="R11" i="2"/>
  <c r="Q3" i="2"/>
  <c r="R3" i="2"/>
  <c r="R486" i="2"/>
  <c r="R448" i="2"/>
  <c r="R406" i="2"/>
  <c r="R366" i="2"/>
  <c r="R326" i="2"/>
  <c r="R285" i="2"/>
  <c r="R246" i="2"/>
  <c r="R205" i="2"/>
  <c r="R159" i="2"/>
  <c r="R125" i="2"/>
  <c r="R78" i="2"/>
  <c r="R45" i="2"/>
  <c r="Q298" i="2"/>
  <c r="R298" i="2"/>
  <c r="Q290" i="2"/>
  <c r="R290" i="2"/>
  <c r="Q282" i="2"/>
  <c r="R282" i="2"/>
  <c r="Q274" i="2"/>
  <c r="R274" i="2"/>
  <c r="Q266" i="2"/>
  <c r="R266" i="2"/>
  <c r="Q258" i="2"/>
  <c r="R258" i="2"/>
  <c r="Q250" i="2"/>
  <c r="R250" i="2"/>
  <c r="Q242" i="2"/>
  <c r="R242" i="2"/>
  <c r="Q234" i="2"/>
  <c r="R234" i="2"/>
  <c r="Q226" i="2"/>
  <c r="R226" i="2"/>
  <c r="Q218" i="2"/>
  <c r="R218" i="2"/>
  <c r="Q210" i="2"/>
  <c r="R210" i="2"/>
  <c r="Q202" i="2"/>
  <c r="R202" i="2"/>
  <c r="Q194" i="2"/>
  <c r="R194" i="2"/>
  <c r="Q186" i="2"/>
  <c r="R186" i="2"/>
  <c r="Q178" i="2"/>
  <c r="R178" i="2"/>
  <c r="Q170" i="2"/>
  <c r="R170" i="2"/>
  <c r="Q162" i="2"/>
  <c r="R162" i="2"/>
  <c r="Q154" i="2"/>
  <c r="R154" i="2"/>
  <c r="Q146" i="2"/>
  <c r="R146" i="2"/>
  <c r="Q138" i="2"/>
  <c r="R138" i="2"/>
  <c r="Q130" i="2"/>
  <c r="R130" i="2"/>
  <c r="Q122" i="2"/>
  <c r="R122" i="2"/>
  <c r="Q114" i="2"/>
  <c r="R114" i="2"/>
  <c r="Q106" i="2"/>
  <c r="R106" i="2"/>
  <c r="Q98" i="2"/>
  <c r="R98" i="2"/>
  <c r="Q90" i="2"/>
  <c r="R90" i="2"/>
  <c r="Q82" i="2"/>
  <c r="R82" i="2"/>
  <c r="Q74" i="2"/>
  <c r="R74" i="2"/>
  <c r="Q66" i="2"/>
  <c r="R66" i="2"/>
  <c r="Q58" i="2"/>
  <c r="R58" i="2"/>
  <c r="Q50" i="2"/>
  <c r="R50" i="2"/>
  <c r="Q42" i="2"/>
  <c r="R42" i="2"/>
  <c r="Q34" i="2"/>
  <c r="R34" i="2"/>
  <c r="Q26" i="2"/>
  <c r="R26" i="2"/>
  <c r="Q18" i="2"/>
  <c r="R18" i="2"/>
  <c r="Q10" i="2"/>
  <c r="R10" i="2"/>
  <c r="Q2" i="2"/>
  <c r="R2" i="2"/>
  <c r="R400" i="2"/>
  <c r="R358" i="2"/>
  <c r="R320" i="2"/>
  <c r="R278" i="2"/>
  <c r="R238" i="2"/>
  <c r="R198" i="2"/>
  <c r="R157" i="2"/>
  <c r="R118" i="2"/>
  <c r="R77" i="2"/>
  <c r="R31" i="2"/>
  <c r="Q401" i="2"/>
  <c r="R401" i="2"/>
  <c r="Q393" i="2"/>
  <c r="R393" i="2"/>
  <c r="Q385" i="2"/>
  <c r="R385" i="2"/>
  <c r="Q377" i="2"/>
  <c r="R377" i="2"/>
  <c r="Q369" i="2"/>
  <c r="R369" i="2"/>
  <c r="Q361" i="2"/>
  <c r="R361" i="2"/>
  <c r="Q353" i="2"/>
  <c r="R353" i="2"/>
  <c r="Q345" i="2"/>
  <c r="R345" i="2"/>
  <c r="Q337" i="2"/>
  <c r="R337" i="2"/>
  <c r="Q329" i="2"/>
  <c r="R329" i="2"/>
  <c r="Q321" i="2"/>
  <c r="R321" i="2"/>
  <c r="Q313" i="2"/>
  <c r="R313" i="2"/>
  <c r="Q305" i="2"/>
  <c r="R305" i="2"/>
  <c r="Q297" i="2"/>
  <c r="R297" i="2"/>
  <c r="Q289" i="2"/>
  <c r="R289" i="2"/>
  <c r="Q281" i="2"/>
  <c r="R281" i="2"/>
  <c r="Q273" i="2"/>
  <c r="R273" i="2"/>
  <c r="Q265" i="2"/>
  <c r="R265" i="2"/>
  <c r="Q257" i="2"/>
  <c r="R257" i="2"/>
  <c r="Q249" i="2"/>
  <c r="R249" i="2"/>
  <c r="Q241" i="2"/>
  <c r="R241" i="2"/>
  <c r="Q233" i="2"/>
  <c r="R233" i="2"/>
  <c r="Q225" i="2"/>
  <c r="R225" i="2"/>
  <c r="Q217" i="2"/>
  <c r="R217" i="2"/>
  <c r="Q209" i="2"/>
  <c r="R209" i="2"/>
  <c r="Q201" i="2"/>
  <c r="R201" i="2"/>
  <c r="Q193" i="2"/>
  <c r="R193" i="2"/>
  <c r="Q185" i="2"/>
  <c r="R185" i="2"/>
  <c r="Q177" i="2"/>
  <c r="R177" i="2"/>
  <c r="Q169" i="2"/>
  <c r="R169" i="2"/>
  <c r="Q161" i="2"/>
  <c r="R161" i="2"/>
  <c r="Q153" i="2"/>
  <c r="R153" i="2"/>
  <c r="Q145" i="2"/>
  <c r="R145" i="2"/>
  <c r="Q137" i="2"/>
  <c r="R137" i="2"/>
  <c r="Q129" i="2"/>
  <c r="R129" i="2"/>
  <c r="Q121" i="2"/>
  <c r="R121" i="2"/>
  <c r="Q113" i="2"/>
  <c r="R113" i="2"/>
  <c r="Q105" i="2"/>
  <c r="R105" i="2"/>
  <c r="Q97" i="2"/>
  <c r="R97" i="2"/>
  <c r="Q89" i="2"/>
  <c r="R89" i="2"/>
  <c r="Q81" i="2"/>
  <c r="R81" i="2"/>
  <c r="Q73" i="2"/>
  <c r="R73" i="2"/>
  <c r="Q65" i="2"/>
  <c r="R65" i="2"/>
  <c r="Q57" i="2"/>
  <c r="R57" i="2"/>
  <c r="Q49" i="2"/>
  <c r="R49" i="2"/>
  <c r="Q41" i="2"/>
  <c r="R41" i="2"/>
  <c r="Q33" i="2"/>
  <c r="R33" i="2"/>
  <c r="Q25" i="2"/>
  <c r="R25" i="2"/>
  <c r="Q17" i="2"/>
  <c r="R17" i="2"/>
  <c r="Q9" i="2"/>
  <c r="R9" i="2"/>
  <c r="R479" i="2"/>
  <c r="R432" i="2"/>
  <c r="R399" i="2"/>
  <c r="R352" i="2"/>
  <c r="R272" i="2"/>
  <c r="R230" i="2"/>
  <c r="R192" i="2"/>
  <c r="R150" i="2"/>
  <c r="R110" i="2"/>
  <c r="R70" i="2"/>
  <c r="R29" i="2"/>
  <c r="Q440" i="2"/>
  <c r="R440" i="2"/>
  <c r="Q424" i="2"/>
  <c r="R424" i="2"/>
  <c r="Q416" i="2"/>
  <c r="R416" i="2"/>
  <c r="Q408" i="2"/>
  <c r="R408" i="2"/>
  <c r="Q392" i="2"/>
  <c r="R392" i="2"/>
  <c r="Q384" i="2"/>
  <c r="R384" i="2"/>
  <c r="Q376" i="2"/>
  <c r="R376" i="2"/>
  <c r="Q368" i="2"/>
  <c r="R368" i="2"/>
  <c r="Q360" i="2"/>
  <c r="R360" i="2"/>
  <c r="Q344" i="2"/>
  <c r="R344" i="2"/>
  <c r="Q328" i="2"/>
  <c r="R328" i="2"/>
  <c r="Q312" i="2"/>
  <c r="R312" i="2"/>
  <c r="Q296" i="2"/>
  <c r="R296" i="2"/>
  <c r="Q288" i="2"/>
  <c r="R288" i="2"/>
  <c r="Q280" i="2"/>
  <c r="R280" i="2"/>
  <c r="Q264" i="2"/>
  <c r="R264" i="2"/>
  <c r="Q256" i="2"/>
  <c r="R256" i="2"/>
  <c r="Q248" i="2"/>
  <c r="R248" i="2"/>
  <c r="Q240" i="2"/>
  <c r="R240" i="2"/>
  <c r="Q232" i="2"/>
  <c r="R232" i="2"/>
  <c r="Q216" i="2"/>
  <c r="R216" i="2"/>
  <c r="Q200" i="2"/>
  <c r="R200" i="2"/>
  <c r="Q184" i="2"/>
  <c r="R184" i="2"/>
  <c r="Q168" i="2"/>
  <c r="R168" i="2"/>
  <c r="Q160" i="2"/>
  <c r="R160" i="2"/>
  <c r="Q152" i="2"/>
  <c r="R152" i="2"/>
  <c r="Q136" i="2"/>
  <c r="R136" i="2"/>
  <c r="Q128" i="2"/>
  <c r="R128" i="2"/>
  <c r="Q120" i="2"/>
  <c r="R120" i="2"/>
  <c r="Q112" i="2"/>
  <c r="R112" i="2"/>
  <c r="Q104" i="2"/>
  <c r="R104" i="2"/>
  <c r="Q88" i="2"/>
  <c r="R88" i="2"/>
  <c r="Q72" i="2"/>
  <c r="R72" i="2"/>
  <c r="Q56" i="2"/>
  <c r="R56" i="2"/>
  <c r="Q40" i="2"/>
  <c r="R40" i="2"/>
  <c r="Q32" i="2"/>
  <c r="R32" i="2"/>
  <c r="Q24" i="2"/>
  <c r="R24" i="2"/>
  <c r="R511" i="2"/>
  <c r="R478" i="2"/>
  <c r="R431" i="2"/>
  <c r="R390" i="2"/>
  <c r="R351" i="2"/>
  <c r="R304" i="2"/>
  <c r="R271" i="2"/>
  <c r="R224" i="2"/>
  <c r="R189" i="2"/>
  <c r="R144" i="2"/>
  <c r="R102" i="2"/>
  <c r="R64" i="2"/>
  <c r="R22" i="2"/>
  <c r="Q551" i="2"/>
  <c r="R551" i="2"/>
  <c r="Q543" i="2"/>
  <c r="R543" i="2"/>
  <c r="Q535" i="2"/>
  <c r="R535" i="2"/>
  <c r="Q527" i="2"/>
  <c r="R527" i="2"/>
  <c r="Q519" i="2"/>
  <c r="R519" i="2"/>
  <c r="Q503" i="2"/>
  <c r="R503" i="2"/>
  <c r="Q495" i="2"/>
  <c r="R495" i="2"/>
  <c r="Q487" i="2"/>
  <c r="R487" i="2"/>
  <c r="Q471" i="2"/>
  <c r="R471" i="2"/>
  <c r="Q463" i="2"/>
  <c r="R463" i="2"/>
  <c r="Q455" i="2"/>
  <c r="R455" i="2"/>
  <c r="Q447" i="2"/>
  <c r="R447" i="2"/>
  <c r="Q439" i="2"/>
  <c r="R439" i="2"/>
  <c r="Q423" i="2"/>
  <c r="R423" i="2"/>
  <c r="Q407" i="2"/>
  <c r="R407" i="2"/>
  <c r="Q391" i="2"/>
  <c r="R391" i="2"/>
  <c r="Q375" i="2"/>
  <c r="R375" i="2"/>
  <c r="Q367" i="2"/>
  <c r="R367" i="2"/>
  <c r="Q359" i="2"/>
  <c r="R359" i="2"/>
  <c r="Q343" i="2"/>
  <c r="R343" i="2"/>
  <c r="Q335" i="2"/>
  <c r="R335" i="2"/>
  <c r="Q327" i="2"/>
  <c r="R327" i="2"/>
  <c r="Q319" i="2"/>
  <c r="R319" i="2"/>
  <c r="Q311" i="2"/>
  <c r="R311" i="2"/>
  <c r="Q295" i="2"/>
  <c r="R295" i="2"/>
  <c r="Q279" i="2"/>
  <c r="R279" i="2"/>
  <c r="Q263" i="2"/>
  <c r="R263" i="2"/>
  <c r="Q247" i="2"/>
  <c r="R247" i="2"/>
  <c r="Q239" i="2"/>
  <c r="R239" i="2"/>
  <c r="Q231" i="2"/>
  <c r="R231" i="2"/>
  <c r="Q215" i="2"/>
  <c r="R215" i="2"/>
  <c r="Q207" i="2"/>
  <c r="R207" i="2"/>
  <c r="Q199" i="2"/>
  <c r="R199" i="2"/>
  <c r="Q191" i="2"/>
  <c r="R191" i="2"/>
  <c r="Q183" i="2"/>
  <c r="R183" i="2"/>
  <c r="Q167" i="2"/>
  <c r="R167" i="2"/>
  <c r="Q151" i="2"/>
  <c r="R151" i="2"/>
  <c r="Q135" i="2"/>
  <c r="R135" i="2"/>
  <c r="Q119" i="2"/>
  <c r="R119" i="2"/>
  <c r="Q111" i="2"/>
  <c r="R111" i="2"/>
  <c r="Q103" i="2"/>
  <c r="R103" i="2"/>
  <c r="Q87" i="2"/>
  <c r="R87" i="2"/>
  <c r="Q79" i="2"/>
  <c r="R79" i="2"/>
  <c r="Q71" i="2"/>
  <c r="R71" i="2"/>
  <c r="Q63" i="2"/>
  <c r="R63" i="2"/>
  <c r="Q55" i="2"/>
  <c r="R55" i="2"/>
  <c r="Q39" i="2"/>
  <c r="R39" i="2"/>
  <c r="Q23" i="2"/>
  <c r="R23" i="2"/>
  <c r="R430" i="2"/>
  <c r="R383" i="2"/>
  <c r="R350" i="2"/>
  <c r="R303" i="2"/>
  <c r="R262" i="2"/>
  <c r="R223" i="2"/>
  <c r="R176" i="2"/>
  <c r="R143" i="2"/>
  <c r="R96" i="2"/>
  <c r="R61" i="2"/>
  <c r="R16" i="2"/>
  <c r="Q470" i="2"/>
  <c r="R470" i="2"/>
  <c r="Q446" i="2"/>
  <c r="R446" i="2"/>
  <c r="Q438" i="2"/>
  <c r="R438" i="2"/>
  <c r="Q422" i="2"/>
  <c r="R422" i="2"/>
  <c r="Q414" i="2"/>
  <c r="R414" i="2"/>
  <c r="Q398" i="2"/>
  <c r="R398" i="2"/>
  <c r="Q342" i="2"/>
  <c r="R342" i="2"/>
  <c r="Q318" i="2"/>
  <c r="R318" i="2"/>
  <c r="Q310" i="2"/>
  <c r="R310" i="2"/>
  <c r="Q294" i="2"/>
  <c r="R294" i="2"/>
  <c r="Q286" i="2"/>
  <c r="R286" i="2"/>
  <c r="Q270" i="2"/>
  <c r="R270" i="2"/>
  <c r="Q214" i="2"/>
  <c r="R214" i="2"/>
  <c r="Q190" i="2"/>
  <c r="R190" i="2"/>
  <c r="Q182" i="2"/>
  <c r="R182" i="2"/>
  <c r="Q166" i="2"/>
  <c r="R166" i="2"/>
  <c r="Q158" i="2"/>
  <c r="R158" i="2"/>
  <c r="Q142" i="2"/>
  <c r="R142" i="2"/>
  <c r="Q86" i="2"/>
  <c r="R86" i="2"/>
  <c r="Q62" i="2"/>
  <c r="R62" i="2"/>
  <c r="Q54" i="2"/>
  <c r="R54" i="2"/>
  <c r="Q38" i="2"/>
  <c r="R38" i="2"/>
  <c r="Q30" i="2"/>
  <c r="R30" i="2"/>
  <c r="Q14" i="2"/>
  <c r="R14" i="2"/>
  <c r="Q6" i="2"/>
  <c r="R6" i="2"/>
  <c r="R462" i="2"/>
  <c r="R382" i="2"/>
  <c r="R336" i="2"/>
  <c r="R302" i="2"/>
  <c r="R255" i="2"/>
  <c r="R222" i="2"/>
  <c r="R175" i="2"/>
  <c r="R134" i="2"/>
  <c r="R95" i="2"/>
  <c r="R48" i="2"/>
  <c r="R15" i="2"/>
  <c r="Q8" i="2"/>
  <c r="R8" i="2"/>
  <c r="Q7" i="2"/>
  <c r="R7" i="2"/>
  <c r="Q1269" i="3"/>
  <c r="R1269" i="3"/>
  <c r="Q1261" i="3"/>
  <c r="R1261" i="3"/>
  <c r="Q1253" i="3"/>
  <c r="R1253" i="3"/>
  <c r="Q1245" i="3"/>
  <c r="R1245" i="3"/>
  <c r="Q1237" i="3"/>
  <c r="R1237" i="3"/>
  <c r="Q1229" i="3"/>
  <c r="R1229" i="3"/>
  <c r="Q1213" i="3"/>
  <c r="R1213" i="3"/>
  <c r="Q1205" i="3"/>
  <c r="R1205" i="3"/>
  <c r="Q1197" i="3"/>
  <c r="R1197" i="3"/>
  <c r="Q1189" i="3"/>
  <c r="R1189" i="3"/>
  <c r="Q1181" i="3"/>
  <c r="R1181" i="3"/>
  <c r="Q1173" i="3"/>
  <c r="R1173" i="3"/>
  <c r="Q1157" i="3"/>
  <c r="R1157" i="3"/>
  <c r="Q1149" i="3"/>
  <c r="R1149" i="3"/>
  <c r="Q1141" i="3"/>
  <c r="R1141" i="3"/>
  <c r="Q1133" i="3"/>
  <c r="R1133" i="3"/>
  <c r="Q1125" i="3"/>
  <c r="R1125" i="3"/>
  <c r="Q1117" i="3"/>
  <c r="R1117" i="3"/>
  <c r="Q1101" i="3"/>
  <c r="R1101" i="3"/>
  <c r="Q1093" i="3"/>
  <c r="R1093" i="3"/>
  <c r="Q1085" i="3"/>
  <c r="R1085" i="3"/>
  <c r="Q1077" i="3"/>
  <c r="R1077" i="3"/>
  <c r="Q1069" i="3"/>
  <c r="R1069" i="3"/>
  <c r="Q1061" i="3"/>
  <c r="R1061" i="3"/>
  <c r="Q1045" i="3"/>
  <c r="R1045" i="3"/>
  <c r="Q1037" i="3"/>
  <c r="R1037" i="3"/>
  <c r="Q1029" i="3"/>
  <c r="R1029" i="3"/>
  <c r="Q1021" i="3"/>
  <c r="R1021" i="3"/>
  <c r="Q1013" i="3"/>
  <c r="R1013" i="3"/>
  <c r="Q1005" i="3"/>
  <c r="R1005" i="3"/>
  <c r="Q989" i="3"/>
  <c r="R989" i="3"/>
  <c r="Q981" i="3"/>
  <c r="R981" i="3"/>
  <c r="Q973" i="3"/>
  <c r="R973" i="3"/>
  <c r="Q965" i="3"/>
  <c r="R965" i="3"/>
  <c r="Q957" i="3"/>
  <c r="R957" i="3"/>
  <c r="Q949" i="3"/>
  <c r="R949" i="3"/>
  <c r="Q933" i="3"/>
  <c r="R933" i="3"/>
  <c r="Q925" i="3"/>
  <c r="R925" i="3"/>
  <c r="Q917" i="3"/>
  <c r="R917" i="3"/>
  <c r="Q909" i="3"/>
  <c r="R909" i="3"/>
  <c r="Q901" i="3"/>
  <c r="R901" i="3"/>
  <c r="Q893" i="3"/>
  <c r="R893" i="3"/>
  <c r="Q877" i="3"/>
  <c r="R877" i="3"/>
  <c r="Q869" i="3"/>
  <c r="R869" i="3"/>
  <c r="Q861" i="3"/>
  <c r="R861" i="3"/>
  <c r="Q853" i="3"/>
  <c r="R853" i="3"/>
  <c r="Q845" i="3"/>
  <c r="R845" i="3"/>
  <c r="Q837" i="3"/>
  <c r="R837" i="3"/>
  <c r="Q821" i="3"/>
  <c r="R821" i="3"/>
  <c r="Q813" i="3"/>
  <c r="R813" i="3"/>
  <c r="Q805" i="3"/>
  <c r="R805" i="3"/>
  <c r="Q797" i="3"/>
  <c r="R797" i="3"/>
  <c r="Q789" i="3"/>
  <c r="R789" i="3"/>
  <c r="Q781" i="3"/>
  <c r="R781" i="3"/>
  <c r="R773" i="3"/>
  <c r="Q765" i="3"/>
  <c r="R765" i="3"/>
  <c r="Q757" i="3"/>
  <c r="R757" i="3"/>
  <c r="Q749" i="3"/>
  <c r="R749" i="3"/>
  <c r="Q741" i="3"/>
  <c r="R741" i="3"/>
  <c r="Q733" i="3"/>
  <c r="R733" i="3"/>
  <c r="Q725" i="3"/>
  <c r="R725" i="3"/>
  <c r="R717" i="3"/>
  <c r="Q709" i="3"/>
  <c r="R709" i="3"/>
  <c r="Q701" i="3"/>
  <c r="R701" i="3"/>
  <c r="Q693" i="3"/>
  <c r="R693" i="3"/>
  <c r="Q685" i="3"/>
  <c r="R685" i="3"/>
  <c r="Q677" i="3"/>
  <c r="R677" i="3"/>
  <c r="Q669" i="3"/>
  <c r="R669" i="3"/>
  <c r="R661" i="3"/>
  <c r="Q653" i="3"/>
  <c r="R653" i="3"/>
  <c r="Q645" i="3"/>
  <c r="R645" i="3"/>
  <c r="Q637" i="3"/>
  <c r="R637" i="3"/>
  <c r="Q629" i="3"/>
  <c r="R629" i="3"/>
  <c r="Q621" i="3"/>
  <c r="R621" i="3"/>
  <c r="Q613" i="3"/>
  <c r="R613" i="3"/>
  <c r="R605" i="3"/>
  <c r="Q597" i="3"/>
  <c r="R597" i="3"/>
  <c r="Q589" i="3"/>
  <c r="R589" i="3"/>
  <c r="Q581" i="3"/>
  <c r="R581" i="3"/>
  <c r="Q573" i="3"/>
  <c r="R573" i="3"/>
  <c r="Q565" i="3"/>
  <c r="R565" i="3"/>
  <c r="Q557" i="3"/>
  <c r="R557" i="3"/>
  <c r="R549" i="3"/>
  <c r="Q541" i="3"/>
  <c r="R541" i="3"/>
  <c r="Q533" i="3"/>
  <c r="R533" i="3"/>
  <c r="Q525" i="3"/>
  <c r="R525" i="3"/>
  <c r="Q517" i="3"/>
  <c r="R517" i="3"/>
  <c r="Q509" i="3"/>
  <c r="R509" i="3"/>
  <c r="Q501" i="3"/>
  <c r="R501" i="3"/>
  <c r="R493" i="3"/>
  <c r="Q485" i="3"/>
  <c r="R485" i="3"/>
  <c r="Q477" i="3"/>
  <c r="R477" i="3"/>
  <c r="Q469" i="3"/>
  <c r="R469" i="3"/>
  <c r="Q461" i="3"/>
  <c r="R461" i="3"/>
  <c r="Q453" i="3"/>
  <c r="R453" i="3"/>
  <c r="Q445" i="3"/>
  <c r="R445" i="3"/>
  <c r="R437" i="3"/>
  <c r="Q429" i="3"/>
  <c r="R429" i="3"/>
  <c r="Q421" i="3"/>
  <c r="R421" i="3"/>
  <c r="Q413" i="3"/>
  <c r="R413" i="3"/>
  <c r="Q405" i="3"/>
  <c r="R405" i="3"/>
  <c r="Q397" i="3"/>
  <c r="R397" i="3"/>
  <c r="Q389" i="3"/>
  <c r="R389" i="3"/>
  <c r="Q381" i="3"/>
  <c r="R381" i="3"/>
  <c r="Q373" i="3"/>
  <c r="R373" i="3"/>
  <c r="Q365" i="3"/>
  <c r="R365" i="3"/>
  <c r="Q357" i="3"/>
  <c r="R357" i="3"/>
  <c r="Q341" i="3"/>
  <c r="R341" i="3"/>
  <c r="Q333" i="3"/>
  <c r="R333" i="3"/>
  <c r="Q325" i="3"/>
  <c r="R325" i="3"/>
  <c r="Q317" i="3"/>
  <c r="R317" i="3"/>
  <c r="Q309" i="3"/>
  <c r="R309" i="3"/>
  <c r="Q301" i="3"/>
  <c r="R301" i="3"/>
  <c r="Q293" i="3"/>
  <c r="R293" i="3"/>
  <c r="Q285" i="3"/>
  <c r="R285" i="3"/>
  <c r="Q277" i="3"/>
  <c r="R277" i="3"/>
  <c r="Q1268" i="3"/>
  <c r="R1268" i="3"/>
  <c r="Q1252" i="3"/>
  <c r="R1252" i="3"/>
  <c r="Q1244" i="3"/>
  <c r="R1244" i="3"/>
  <c r="Q1228" i="3"/>
  <c r="R1228" i="3"/>
  <c r="R1220" i="3"/>
  <c r="Q1212" i="3"/>
  <c r="R1212" i="3"/>
  <c r="Q1204" i="3"/>
  <c r="Q1196" i="3"/>
  <c r="R1196" i="3"/>
  <c r="Q1188" i="3"/>
  <c r="R1188" i="3"/>
  <c r="Q1172" i="3"/>
  <c r="R1172" i="3"/>
  <c r="R1164" i="3"/>
  <c r="Q1156" i="3"/>
  <c r="R1156" i="3"/>
  <c r="Q1140" i="3"/>
  <c r="R1140" i="3"/>
  <c r="Q1132" i="3"/>
  <c r="R1132" i="3"/>
  <c r="Q1116" i="3"/>
  <c r="R1116" i="3"/>
  <c r="R1108" i="3"/>
  <c r="Q1100" i="3"/>
  <c r="R1100" i="3"/>
  <c r="Q1092" i="3"/>
  <c r="R1092" i="3"/>
  <c r="Q1084" i="3"/>
  <c r="R1084" i="3"/>
  <c r="Q1076" i="3"/>
  <c r="R1076" i="3"/>
  <c r="Q1060" i="3"/>
  <c r="R1060" i="3"/>
  <c r="Q1044" i="3"/>
  <c r="R1044" i="3"/>
  <c r="Q1036" i="3"/>
  <c r="R1036" i="3"/>
  <c r="Q1028" i="3"/>
  <c r="R1028" i="3"/>
  <c r="Q1020" i="3"/>
  <c r="R1020" i="3"/>
  <c r="Q1004" i="3"/>
  <c r="R1004" i="3"/>
  <c r="R996" i="3"/>
  <c r="Q988" i="3"/>
  <c r="R988" i="3"/>
  <c r="Q980" i="3"/>
  <c r="R980" i="3"/>
  <c r="Q972" i="3"/>
  <c r="R972" i="3"/>
  <c r="Q964" i="3"/>
  <c r="R964" i="3"/>
  <c r="Q956" i="3"/>
  <c r="R956" i="3"/>
  <c r="Q948" i="3"/>
  <c r="R948" i="3"/>
  <c r="R940" i="3"/>
  <c r="Q932" i="3"/>
  <c r="R932" i="3"/>
  <c r="Q924" i="3"/>
  <c r="R924" i="3"/>
  <c r="Q916" i="3"/>
  <c r="R916" i="3"/>
  <c r="Q908" i="3"/>
  <c r="R908" i="3"/>
  <c r="Q900" i="3"/>
  <c r="R900" i="3"/>
  <c r="Q892" i="3"/>
  <c r="R892" i="3"/>
  <c r="R884" i="3"/>
  <c r="Q876" i="3"/>
  <c r="R876" i="3"/>
  <c r="Q868" i="3"/>
  <c r="R868" i="3"/>
  <c r="Q860" i="3"/>
  <c r="R860" i="3"/>
  <c r="Q852" i="3"/>
  <c r="R852" i="3"/>
  <c r="Q844" i="3"/>
  <c r="R844" i="3"/>
  <c r="Q836" i="3"/>
  <c r="R836" i="3"/>
  <c r="R828" i="3"/>
  <c r="Q820" i="3"/>
  <c r="R820" i="3"/>
  <c r="Q812" i="3"/>
  <c r="R812" i="3"/>
  <c r="Q804" i="3"/>
  <c r="R804" i="3"/>
  <c r="Q796" i="3"/>
  <c r="R796" i="3"/>
  <c r="Q788" i="3"/>
  <c r="R788" i="3"/>
  <c r="Q780" i="3"/>
  <c r="R780" i="3"/>
  <c r="R772" i="3"/>
  <c r="Q764" i="3"/>
  <c r="R764" i="3"/>
  <c r="Q756" i="3"/>
  <c r="R756" i="3"/>
  <c r="Q748" i="3"/>
  <c r="R748" i="3"/>
  <c r="Q740" i="3"/>
  <c r="R740" i="3"/>
  <c r="Q732" i="3"/>
  <c r="R732" i="3"/>
  <c r="Q724" i="3"/>
  <c r="R724" i="3"/>
  <c r="R716" i="3"/>
  <c r="Q708" i="3"/>
  <c r="R708" i="3"/>
  <c r="Q700" i="3"/>
  <c r="R700" i="3"/>
  <c r="Q692" i="3"/>
  <c r="R692" i="3"/>
  <c r="Q684" i="3"/>
  <c r="R684" i="3"/>
  <c r="Q676" i="3"/>
  <c r="R676" i="3"/>
  <c r="Q668" i="3"/>
  <c r="R668" i="3"/>
  <c r="R660" i="3"/>
  <c r="Q652" i="3"/>
  <c r="R652" i="3"/>
  <c r="Q644" i="3"/>
  <c r="R644" i="3"/>
  <c r="Q636" i="3"/>
  <c r="R636" i="3"/>
  <c r="Q628" i="3"/>
  <c r="R628" i="3"/>
  <c r="Q620" i="3"/>
  <c r="R620" i="3"/>
  <c r="Q612" i="3"/>
  <c r="R612" i="3"/>
  <c r="R604" i="3"/>
  <c r="Q596" i="3"/>
  <c r="R596" i="3"/>
  <c r="Q588" i="3"/>
  <c r="R588" i="3"/>
  <c r="Q580" i="3"/>
  <c r="R580" i="3"/>
  <c r="Q572" i="3"/>
  <c r="R572" i="3"/>
  <c r="Q564" i="3"/>
  <c r="R564" i="3"/>
  <c r="Q556" i="3"/>
  <c r="R556" i="3"/>
  <c r="R548" i="3"/>
  <c r="Q540" i="3"/>
  <c r="R540" i="3"/>
  <c r="Q532" i="3"/>
  <c r="R532" i="3"/>
  <c r="Q524" i="3"/>
  <c r="R524" i="3"/>
  <c r="Q516" i="3"/>
  <c r="R516" i="3"/>
  <c r="Q508" i="3"/>
  <c r="R508" i="3"/>
  <c r="Q500" i="3"/>
  <c r="R500" i="3"/>
  <c r="R492" i="3"/>
  <c r="Q484" i="3"/>
  <c r="R484" i="3"/>
  <c r="Q476" i="3"/>
  <c r="R476" i="3"/>
  <c r="Q468" i="3"/>
  <c r="R468" i="3"/>
  <c r="Q460" i="3"/>
  <c r="R460" i="3"/>
  <c r="Q452" i="3"/>
  <c r="R452" i="3"/>
  <c r="Q444" i="3"/>
  <c r="R444" i="3"/>
  <c r="R436" i="3"/>
  <c r="Q428" i="3"/>
  <c r="R428" i="3"/>
  <c r="Q420" i="3"/>
  <c r="R420" i="3"/>
  <c r="Q412" i="3"/>
  <c r="R412" i="3"/>
  <c r="Q404" i="3"/>
  <c r="R404" i="3"/>
  <c r="Q396" i="3"/>
  <c r="R396" i="3"/>
  <c r="Q388" i="3"/>
  <c r="R388" i="3"/>
  <c r="Q380" i="3"/>
  <c r="R380" i="3"/>
  <c r="Q372" i="3"/>
  <c r="R372" i="3"/>
  <c r="Q364" i="3"/>
  <c r="R364" i="3"/>
  <c r="Q356" i="3"/>
  <c r="R356" i="3"/>
  <c r="Q340" i="3"/>
  <c r="R340" i="3"/>
  <c r="Q332" i="3"/>
  <c r="R332" i="3"/>
  <c r="R324" i="3"/>
  <c r="Q316" i="3"/>
  <c r="R316" i="3"/>
  <c r="Q308" i="3"/>
  <c r="R308" i="3"/>
  <c r="Q300" i="3"/>
  <c r="R300" i="3"/>
  <c r="Q292" i="3"/>
  <c r="R292" i="3"/>
  <c r="Q284" i="3"/>
  <c r="R284" i="3"/>
  <c r="Q276" i="3"/>
  <c r="R276" i="3"/>
  <c r="Q268" i="3"/>
  <c r="R268" i="3"/>
  <c r="Q260" i="3"/>
  <c r="R260" i="3"/>
  <c r="Q1267" i="3"/>
  <c r="R1267" i="3"/>
  <c r="Q1259" i="3"/>
  <c r="R1259" i="3"/>
  <c r="Q1251" i="3"/>
  <c r="R1251" i="3"/>
  <c r="Q1243" i="3"/>
  <c r="R1243" i="3"/>
  <c r="Q1227" i="3"/>
  <c r="R1227" i="3"/>
  <c r="Q1219" i="3"/>
  <c r="R1219" i="3"/>
  <c r="Q1211" i="3"/>
  <c r="R1211" i="3"/>
  <c r="Q1203" i="3"/>
  <c r="R1203" i="3"/>
  <c r="Q1195" i="3"/>
  <c r="R1195" i="3"/>
  <c r="Q1187" i="3"/>
  <c r="R1187" i="3"/>
  <c r="Q1171" i="3"/>
  <c r="R1171" i="3"/>
  <c r="Q1163" i="3"/>
  <c r="R1163" i="3"/>
  <c r="Q1155" i="3"/>
  <c r="R1155" i="3"/>
  <c r="Q1147" i="3"/>
  <c r="R1147" i="3"/>
  <c r="Q1139" i="3"/>
  <c r="R1139" i="3"/>
  <c r="Q1131" i="3"/>
  <c r="R1131" i="3"/>
  <c r="Q1115" i="3"/>
  <c r="R1115" i="3"/>
  <c r="Q1107" i="3"/>
  <c r="R1107" i="3"/>
  <c r="Q1099" i="3"/>
  <c r="R1099" i="3"/>
  <c r="Q1091" i="3"/>
  <c r="R1091" i="3"/>
  <c r="Q1083" i="3"/>
  <c r="R1083" i="3"/>
  <c r="Q1075" i="3"/>
  <c r="R1075" i="3"/>
  <c r="Q1059" i="3"/>
  <c r="R1059" i="3"/>
  <c r="Q1051" i="3"/>
  <c r="R1051" i="3"/>
  <c r="Q1043" i="3"/>
  <c r="R1043" i="3"/>
  <c r="Q1035" i="3"/>
  <c r="R1035" i="3"/>
  <c r="Q1027" i="3"/>
  <c r="R1027" i="3"/>
  <c r="Q1019" i="3"/>
  <c r="R1019" i="3"/>
  <c r="Q1003" i="3"/>
  <c r="R1003" i="3"/>
  <c r="Q995" i="3"/>
  <c r="R995" i="3"/>
  <c r="Q987" i="3"/>
  <c r="R987" i="3"/>
  <c r="Q979" i="3"/>
  <c r="R979" i="3"/>
  <c r="Q971" i="3"/>
  <c r="R971" i="3"/>
  <c r="Q963" i="3"/>
  <c r="R963" i="3"/>
  <c r="Q947" i="3"/>
  <c r="R947" i="3"/>
  <c r="Q939" i="3"/>
  <c r="R939" i="3"/>
  <c r="Q931" i="3"/>
  <c r="R931" i="3"/>
  <c r="Q923" i="3"/>
  <c r="R923" i="3"/>
  <c r="Q915" i="3"/>
  <c r="R915" i="3"/>
  <c r="Q907" i="3"/>
  <c r="R907" i="3"/>
  <c r="Q891" i="3"/>
  <c r="R891" i="3"/>
  <c r="Q883" i="3"/>
  <c r="R883" i="3"/>
  <c r="Q875" i="3"/>
  <c r="R875" i="3"/>
  <c r="Q867" i="3"/>
  <c r="R867" i="3"/>
  <c r="Q859" i="3"/>
  <c r="R859" i="3"/>
  <c r="Q851" i="3"/>
  <c r="R851" i="3"/>
  <c r="Q835" i="3"/>
  <c r="R835" i="3"/>
  <c r="Q827" i="3"/>
  <c r="R827" i="3"/>
  <c r="Q819" i="3"/>
  <c r="R819" i="3"/>
  <c r="Q811" i="3"/>
  <c r="R811" i="3"/>
  <c r="Q803" i="3"/>
  <c r="R803" i="3"/>
  <c r="Q795" i="3"/>
  <c r="R795" i="3"/>
  <c r="Q779" i="3"/>
  <c r="R779" i="3"/>
  <c r="Q771" i="3"/>
  <c r="R771" i="3"/>
  <c r="Q763" i="3"/>
  <c r="R763" i="3"/>
  <c r="Q755" i="3"/>
  <c r="R755" i="3"/>
  <c r="Q747" i="3"/>
  <c r="R747" i="3"/>
  <c r="Q739" i="3"/>
  <c r="R739" i="3"/>
  <c r="Q723" i="3"/>
  <c r="R723" i="3"/>
  <c r="Q715" i="3"/>
  <c r="R715" i="3"/>
  <c r="Q707" i="3"/>
  <c r="R707" i="3"/>
  <c r="Q699" i="3"/>
  <c r="R699" i="3"/>
  <c r="Q691" i="3"/>
  <c r="R691" i="3"/>
  <c r="Q683" i="3"/>
  <c r="R683" i="3"/>
  <c r="Q667" i="3"/>
  <c r="R667" i="3"/>
  <c r="Q659" i="3"/>
  <c r="R659" i="3"/>
  <c r="Q651" i="3"/>
  <c r="R651" i="3"/>
  <c r="Q643" i="3"/>
  <c r="R643" i="3"/>
  <c r="Q635" i="3"/>
  <c r="R635" i="3"/>
  <c r="Q627" i="3"/>
  <c r="R627" i="3"/>
  <c r="Q611" i="3"/>
  <c r="R611" i="3"/>
  <c r="Q603" i="3"/>
  <c r="R603" i="3"/>
  <c r="Q595" i="3"/>
  <c r="R595" i="3"/>
  <c r="Q587" i="3"/>
  <c r="R587" i="3"/>
  <c r="Q579" i="3"/>
  <c r="R579" i="3"/>
  <c r="Q571" i="3"/>
  <c r="R571" i="3"/>
  <c r="Q555" i="3"/>
  <c r="R555" i="3"/>
  <c r="Q547" i="3"/>
  <c r="R547" i="3"/>
  <c r="Q539" i="3"/>
  <c r="R539" i="3"/>
  <c r="Q531" i="3"/>
  <c r="R531" i="3"/>
  <c r="Q523" i="3"/>
  <c r="R523" i="3"/>
  <c r="Q515" i="3"/>
  <c r="R515" i="3"/>
  <c r="Q499" i="3"/>
  <c r="R499" i="3"/>
  <c r="Q491" i="3"/>
  <c r="R491" i="3"/>
  <c r="Q483" i="3"/>
  <c r="R483" i="3"/>
  <c r="Q475" i="3"/>
  <c r="R475" i="3"/>
  <c r="Q467" i="3"/>
  <c r="R467" i="3"/>
  <c r="Q459" i="3"/>
  <c r="R459" i="3"/>
  <c r="Q1266" i="3"/>
  <c r="R1266" i="3"/>
  <c r="Q1258" i="3"/>
  <c r="R1258" i="3"/>
  <c r="Q1250" i="3"/>
  <c r="R1250" i="3"/>
  <c r="Q1242" i="3"/>
  <c r="R1242" i="3"/>
  <c r="Q1226" i="3"/>
  <c r="R1226" i="3"/>
  <c r="Q1210" i="3"/>
  <c r="R1210" i="3"/>
  <c r="Q1202" i="3"/>
  <c r="R1202" i="3"/>
  <c r="Q1194" i="3"/>
  <c r="R1194" i="3"/>
  <c r="Q1186" i="3"/>
  <c r="R1186" i="3"/>
  <c r="Q1170" i="3"/>
  <c r="R1170" i="3"/>
  <c r="Q1154" i="3"/>
  <c r="R1154" i="3"/>
  <c r="Q1146" i="3"/>
  <c r="R1146" i="3"/>
  <c r="Q1138" i="3"/>
  <c r="R1138" i="3"/>
  <c r="Q1130" i="3"/>
  <c r="R1130" i="3"/>
  <c r="Q1114" i="3"/>
  <c r="R1114" i="3"/>
  <c r="Q1098" i="3"/>
  <c r="R1098" i="3"/>
  <c r="Q1090" i="3"/>
  <c r="R1090" i="3"/>
  <c r="Q1082" i="3"/>
  <c r="R1082" i="3"/>
  <c r="Q1074" i="3"/>
  <c r="R1074" i="3"/>
  <c r="Q1058" i="3"/>
  <c r="R1058" i="3"/>
  <c r="Q1042" i="3"/>
  <c r="R1042" i="3"/>
  <c r="Q1034" i="3"/>
  <c r="R1034" i="3"/>
  <c r="Q1026" i="3"/>
  <c r="R1026" i="3"/>
  <c r="Q1018" i="3"/>
  <c r="R1018" i="3"/>
  <c r="Q1002" i="3"/>
  <c r="R1002" i="3"/>
  <c r="Q986" i="3"/>
  <c r="R986" i="3"/>
  <c r="Q978" i="3"/>
  <c r="R978" i="3"/>
  <c r="Q970" i="3"/>
  <c r="R970" i="3"/>
  <c r="Q962" i="3"/>
  <c r="R962" i="3"/>
  <c r="Q946" i="3"/>
  <c r="R946" i="3"/>
  <c r="Q930" i="3"/>
  <c r="R930" i="3"/>
  <c r="Q922" i="3"/>
  <c r="R922" i="3"/>
  <c r="Q914" i="3"/>
  <c r="R914" i="3"/>
  <c r="Q906" i="3"/>
  <c r="R906" i="3"/>
  <c r="Q890" i="3"/>
  <c r="R890" i="3"/>
  <c r="Q874" i="3"/>
  <c r="R874" i="3"/>
  <c r="Q866" i="3"/>
  <c r="R866" i="3"/>
  <c r="Q858" i="3"/>
  <c r="R858" i="3"/>
  <c r="Q850" i="3"/>
  <c r="R850" i="3"/>
  <c r="Q834" i="3"/>
  <c r="R834" i="3"/>
  <c r="Q826" i="3"/>
  <c r="R826" i="3"/>
  <c r="Q818" i="3"/>
  <c r="R818" i="3"/>
  <c r="Q810" i="3"/>
  <c r="R810" i="3"/>
  <c r="Q802" i="3"/>
  <c r="R802" i="3"/>
  <c r="Q794" i="3"/>
  <c r="R794" i="3"/>
  <c r="Q778" i="3"/>
  <c r="R778" i="3"/>
  <c r="Q770" i="3"/>
  <c r="R770" i="3"/>
  <c r="Q762" i="3"/>
  <c r="R762" i="3"/>
  <c r="Q754" i="3"/>
  <c r="R754" i="3"/>
  <c r="Q746" i="3"/>
  <c r="R746" i="3"/>
  <c r="Q738" i="3"/>
  <c r="R738" i="3"/>
  <c r="Q722" i="3"/>
  <c r="R722" i="3"/>
  <c r="Q714" i="3"/>
  <c r="R714" i="3"/>
  <c r="Q706" i="3"/>
  <c r="R706" i="3"/>
  <c r="Q698" i="3"/>
  <c r="R698" i="3"/>
  <c r="Q690" i="3"/>
  <c r="R690" i="3"/>
  <c r="Q682" i="3"/>
  <c r="R682" i="3"/>
  <c r="Q666" i="3"/>
  <c r="R666" i="3"/>
  <c r="Q658" i="3"/>
  <c r="R658" i="3"/>
  <c r="Q650" i="3"/>
  <c r="R650" i="3"/>
  <c r="Q642" i="3"/>
  <c r="R642" i="3"/>
  <c r="Q634" i="3"/>
  <c r="R634" i="3"/>
  <c r="Q626" i="3"/>
  <c r="R626" i="3"/>
  <c r="Q610" i="3"/>
  <c r="R610" i="3"/>
  <c r="Q602" i="3"/>
  <c r="R602" i="3"/>
  <c r="Q594" i="3"/>
  <c r="R594" i="3"/>
  <c r="Q586" i="3"/>
  <c r="R586" i="3"/>
  <c r="Q578" i="3"/>
  <c r="R578" i="3"/>
  <c r="Q570" i="3"/>
  <c r="R570" i="3"/>
  <c r="Q554" i="3"/>
  <c r="R554" i="3"/>
  <c r="Q546" i="3"/>
  <c r="R546" i="3"/>
  <c r="Q538" i="3"/>
  <c r="R538" i="3"/>
  <c r="Q530" i="3"/>
  <c r="R530" i="3"/>
  <c r="Q522" i="3"/>
  <c r="R522" i="3"/>
  <c r="Q514" i="3"/>
  <c r="R514" i="3"/>
  <c r="Q498" i="3"/>
  <c r="R498" i="3"/>
  <c r="Q490" i="3"/>
  <c r="R490" i="3"/>
  <c r="Q482" i="3"/>
  <c r="R482" i="3"/>
  <c r="Q474" i="3"/>
  <c r="R474" i="3"/>
  <c r="Q466" i="3"/>
  <c r="R466" i="3"/>
  <c r="Q458" i="3"/>
  <c r="R458" i="3"/>
  <c r="Q1273" i="3"/>
  <c r="R1273" i="3"/>
  <c r="Q1265" i="3"/>
  <c r="R1265" i="3"/>
  <c r="Q1257" i="3"/>
  <c r="R1257" i="3"/>
  <c r="Q1241" i="3"/>
  <c r="R1241" i="3"/>
  <c r="Q1233" i="3"/>
  <c r="R1233" i="3"/>
  <c r="Q1225" i="3"/>
  <c r="R1225" i="3"/>
  <c r="Q1217" i="3"/>
  <c r="R1217" i="3"/>
  <c r="Q1209" i="3"/>
  <c r="R1209" i="3"/>
  <c r="Q1201" i="3"/>
  <c r="R1201" i="3"/>
  <c r="Q1185" i="3"/>
  <c r="R1185" i="3"/>
  <c r="Q1177" i="3"/>
  <c r="R1177" i="3"/>
  <c r="Q1169" i="3"/>
  <c r="R1169" i="3"/>
  <c r="Q1161" i="3"/>
  <c r="R1161" i="3"/>
  <c r="Q1153" i="3"/>
  <c r="R1153" i="3"/>
  <c r="Q1145" i="3"/>
  <c r="R1145" i="3"/>
  <c r="R1137" i="3"/>
  <c r="Q1129" i="3"/>
  <c r="R1129" i="3"/>
  <c r="Q1121" i="3"/>
  <c r="R1121" i="3"/>
  <c r="Q1113" i="3"/>
  <c r="R1113" i="3"/>
  <c r="Q1105" i="3"/>
  <c r="R1105" i="3"/>
  <c r="Q1097" i="3"/>
  <c r="R1097" i="3"/>
  <c r="Q1089" i="3"/>
  <c r="R1089" i="3"/>
  <c r="R1081" i="3"/>
  <c r="Q1073" i="3"/>
  <c r="R1073" i="3"/>
  <c r="Q1065" i="3"/>
  <c r="R1065" i="3"/>
  <c r="Q1057" i="3"/>
  <c r="R1057" i="3"/>
  <c r="Q1049" i="3"/>
  <c r="R1049" i="3"/>
  <c r="Q1041" i="3"/>
  <c r="R1041" i="3"/>
  <c r="Q1033" i="3"/>
  <c r="R1033" i="3"/>
  <c r="Q1017" i="3"/>
  <c r="R1017" i="3"/>
  <c r="Q1009" i="3"/>
  <c r="R1009" i="3"/>
  <c r="Q1001" i="3"/>
  <c r="R1001" i="3"/>
  <c r="Q993" i="3"/>
  <c r="R993" i="3"/>
  <c r="Q985" i="3"/>
  <c r="R985" i="3"/>
  <c r="Q977" i="3"/>
  <c r="R977" i="3"/>
  <c r="R969" i="3"/>
  <c r="Q961" i="3"/>
  <c r="R961" i="3"/>
  <c r="Q953" i="3"/>
  <c r="R953" i="3"/>
  <c r="Q945" i="3"/>
  <c r="R945" i="3"/>
  <c r="Q937" i="3"/>
  <c r="R937" i="3"/>
  <c r="Q929" i="3"/>
  <c r="R929" i="3"/>
  <c r="Q921" i="3"/>
  <c r="R921" i="3"/>
  <c r="Q905" i="3"/>
  <c r="R905" i="3"/>
  <c r="Q897" i="3"/>
  <c r="R897" i="3"/>
  <c r="Q889" i="3"/>
  <c r="R889" i="3"/>
  <c r="Q881" i="3"/>
  <c r="R881" i="3"/>
  <c r="Q873" i="3"/>
  <c r="R873" i="3"/>
  <c r="Q865" i="3"/>
  <c r="R865" i="3"/>
  <c r="Q849" i="3"/>
  <c r="R849" i="3"/>
  <c r="Q841" i="3"/>
  <c r="R841" i="3"/>
  <c r="Q833" i="3"/>
  <c r="R833" i="3"/>
  <c r="Q825" i="3"/>
  <c r="R825" i="3"/>
  <c r="Q817" i="3"/>
  <c r="R817" i="3"/>
  <c r="Q809" i="3"/>
  <c r="R809" i="3"/>
  <c r="Q793" i="3"/>
  <c r="R793" i="3"/>
  <c r="Q785" i="3"/>
  <c r="R785" i="3"/>
  <c r="Q777" i="3"/>
  <c r="R777" i="3"/>
  <c r="Q769" i="3"/>
  <c r="R769" i="3"/>
  <c r="Q761" i="3"/>
  <c r="R761" i="3"/>
  <c r="Q753" i="3"/>
  <c r="R753" i="3"/>
  <c r="Q737" i="3"/>
  <c r="R737" i="3"/>
  <c r="Q729" i="3"/>
  <c r="R729" i="3"/>
  <c r="Q721" i="3"/>
  <c r="R721" i="3"/>
  <c r="Q713" i="3"/>
  <c r="R713" i="3"/>
  <c r="Q705" i="3"/>
  <c r="R705" i="3"/>
  <c r="Q697" i="3"/>
  <c r="R697" i="3"/>
  <c r="Q681" i="3"/>
  <c r="R681" i="3"/>
  <c r="Q673" i="3"/>
  <c r="R673" i="3"/>
  <c r="Q665" i="3"/>
  <c r="R665" i="3"/>
  <c r="Q657" i="3"/>
  <c r="R657" i="3"/>
  <c r="Q649" i="3"/>
  <c r="R649" i="3"/>
  <c r="Q641" i="3"/>
  <c r="R641" i="3"/>
  <c r="R633" i="3"/>
  <c r="Q625" i="3"/>
  <c r="R625" i="3"/>
  <c r="Q617" i="3"/>
  <c r="R617" i="3"/>
  <c r="Q609" i="3"/>
  <c r="R609" i="3"/>
  <c r="Q601" i="3"/>
  <c r="R601" i="3"/>
  <c r="Q593" i="3"/>
  <c r="R593" i="3"/>
  <c r="Q585" i="3"/>
  <c r="R585" i="3"/>
  <c r="R577" i="3"/>
  <c r="Q569" i="3"/>
  <c r="R569" i="3"/>
  <c r="Q561" i="3"/>
  <c r="R561" i="3"/>
  <c r="Q553" i="3"/>
  <c r="R553" i="3"/>
  <c r="Q545" i="3"/>
  <c r="R545" i="3"/>
  <c r="Q537" i="3"/>
  <c r="R537" i="3"/>
  <c r="Q529" i="3"/>
  <c r="R529" i="3"/>
  <c r="R521" i="3"/>
  <c r="Q513" i="3"/>
  <c r="R513" i="3"/>
  <c r="Q505" i="3"/>
  <c r="R505" i="3"/>
  <c r="Q497" i="3"/>
  <c r="R497" i="3"/>
  <c r="Q489" i="3"/>
  <c r="R489" i="3"/>
  <c r="Q481" i="3"/>
  <c r="R481" i="3"/>
  <c r="Q473" i="3"/>
  <c r="R473" i="3"/>
  <c r="R465" i="3"/>
  <c r="Q457" i="3"/>
  <c r="R457" i="3"/>
  <c r="Q449" i="3"/>
  <c r="R449" i="3"/>
  <c r="Q441" i="3"/>
  <c r="R441" i="3"/>
  <c r="Q433" i="3"/>
  <c r="R433" i="3"/>
  <c r="Q1272" i="3"/>
  <c r="R1272" i="3"/>
  <c r="R1264" i="3"/>
  <c r="Q1256" i="3"/>
  <c r="R1256" i="3"/>
  <c r="Q1248" i="3"/>
  <c r="R1248" i="3"/>
  <c r="Q1240" i="3"/>
  <c r="R1240" i="3"/>
  <c r="Q1224" i="3"/>
  <c r="R1224" i="3"/>
  <c r="Q1216" i="3"/>
  <c r="R1216" i="3"/>
  <c r="R1208" i="3"/>
  <c r="Q1200" i="3"/>
  <c r="R1200" i="3"/>
  <c r="Q1192" i="3"/>
  <c r="R1192" i="3"/>
  <c r="Q1184" i="3"/>
  <c r="R1184" i="3"/>
  <c r="Q1168" i="3"/>
  <c r="R1168" i="3"/>
  <c r="Q1160" i="3"/>
  <c r="R1160" i="3"/>
  <c r="R1152" i="3"/>
  <c r="Q1144" i="3"/>
  <c r="R1144" i="3"/>
  <c r="Q1136" i="3"/>
  <c r="R1136" i="3"/>
  <c r="Q1128" i="3"/>
  <c r="R1128" i="3"/>
  <c r="Q1112" i="3"/>
  <c r="R1112" i="3"/>
  <c r="Q1104" i="3"/>
  <c r="R1104" i="3"/>
  <c r="R1096" i="3"/>
  <c r="Q1088" i="3"/>
  <c r="R1088" i="3"/>
  <c r="Q1072" i="3"/>
  <c r="R1072" i="3"/>
  <c r="Q1056" i="3"/>
  <c r="R1056" i="3"/>
  <c r="Q1048" i="3"/>
  <c r="R1048" i="3"/>
  <c r="R1040" i="3"/>
  <c r="Q1032" i="3"/>
  <c r="R1032" i="3"/>
  <c r="Q1024" i="3"/>
  <c r="R1024" i="3"/>
  <c r="Q1016" i="3"/>
  <c r="R1016" i="3"/>
  <c r="Q1000" i="3"/>
  <c r="R1000" i="3"/>
  <c r="Q992" i="3"/>
  <c r="R992" i="3"/>
  <c r="Q984" i="3"/>
  <c r="R984" i="3"/>
  <c r="Q976" i="3"/>
  <c r="R976" i="3"/>
  <c r="Q968" i="3"/>
  <c r="R968" i="3"/>
  <c r="Q960" i="3"/>
  <c r="R960" i="3"/>
  <c r="Q944" i="3"/>
  <c r="R944" i="3"/>
  <c r="Q936" i="3"/>
  <c r="R936" i="3"/>
  <c r="Q928" i="3"/>
  <c r="R928" i="3"/>
  <c r="Q920" i="3"/>
  <c r="R920" i="3"/>
  <c r="Q912" i="3"/>
  <c r="R912" i="3"/>
  <c r="Q904" i="3"/>
  <c r="R904" i="3"/>
  <c r="Q888" i="3"/>
  <c r="R888" i="3"/>
  <c r="Q880" i="3"/>
  <c r="R880" i="3"/>
  <c r="Q872" i="3"/>
  <c r="R872" i="3"/>
  <c r="Q864" i="3"/>
  <c r="R864" i="3"/>
  <c r="Q856" i="3"/>
  <c r="R856" i="3"/>
  <c r="Q848" i="3"/>
  <c r="R848" i="3"/>
  <c r="R840" i="3"/>
  <c r="Q832" i="3"/>
  <c r="R832" i="3"/>
  <c r="Q824" i="3"/>
  <c r="R824" i="3"/>
  <c r="Q816" i="3"/>
  <c r="R816" i="3"/>
  <c r="Q808" i="3"/>
  <c r="R808" i="3"/>
  <c r="Q800" i="3"/>
  <c r="R800" i="3"/>
  <c r="Q792" i="3"/>
  <c r="R792" i="3"/>
  <c r="Q784" i="3"/>
  <c r="R784" i="3"/>
  <c r="Q776" i="3"/>
  <c r="R776" i="3"/>
  <c r="Q768" i="3"/>
  <c r="R768" i="3"/>
  <c r="Q760" i="3"/>
  <c r="R760" i="3"/>
  <c r="Q752" i="3"/>
  <c r="R752" i="3"/>
  <c r="Q744" i="3"/>
  <c r="R744" i="3"/>
  <c r="Q736" i="3"/>
  <c r="R736" i="3"/>
  <c r="Q728" i="3"/>
  <c r="R728" i="3"/>
  <c r="Q720" i="3"/>
  <c r="R720" i="3"/>
  <c r="Q712" i="3"/>
  <c r="R712" i="3"/>
  <c r="Q704" i="3"/>
  <c r="R704" i="3"/>
  <c r="Q696" i="3"/>
  <c r="R696" i="3"/>
  <c r="Q688" i="3"/>
  <c r="R688" i="3"/>
  <c r="Q680" i="3"/>
  <c r="R680" i="3"/>
  <c r="Q672" i="3"/>
  <c r="R672" i="3"/>
  <c r="Q664" i="3"/>
  <c r="R664" i="3"/>
  <c r="Q656" i="3"/>
  <c r="R656" i="3"/>
  <c r="Q648" i="3"/>
  <c r="R648" i="3"/>
  <c r="Q640" i="3"/>
  <c r="R640" i="3"/>
  <c r="Q632" i="3"/>
  <c r="R632" i="3"/>
  <c r="Q624" i="3"/>
  <c r="R624" i="3"/>
  <c r="Q616" i="3"/>
  <c r="R616" i="3"/>
  <c r="Q608" i="3"/>
  <c r="R608" i="3"/>
  <c r="Q600" i="3"/>
  <c r="R600" i="3"/>
  <c r="Q592" i="3"/>
  <c r="R592" i="3"/>
  <c r="Q584" i="3"/>
  <c r="R584" i="3"/>
  <c r="Q576" i="3"/>
  <c r="R576" i="3"/>
  <c r="Q568" i="3"/>
  <c r="R568" i="3"/>
  <c r="Q560" i="3"/>
  <c r="R560" i="3"/>
  <c r="Q552" i="3"/>
  <c r="R552" i="3"/>
  <c r="Q544" i="3"/>
  <c r="R544" i="3"/>
  <c r="Q536" i="3"/>
  <c r="R536" i="3"/>
  <c r="Q528" i="3"/>
  <c r="R528" i="3"/>
  <c r="Q520" i="3"/>
  <c r="R520" i="3"/>
  <c r="Q512" i="3"/>
  <c r="R512" i="3"/>
  <c r="Q504" i="3"/>
  <c r="R504" i="3"/>
  <c r="Q496" i="3"/>
  <c r="R496" i="3"/>
  <c r="Q488" i="3"/>
  <c r="R488" i="3"/>
  <c r="Q480" i="3"/>
  <c r="R480" i="3"/>
  <c r="Q472" i="3"/>
  <c r="R472" i="3"/>
  <c r="Q464" i="3"/>
  <c r="R464" i="3"/>
  <c r="Q456" i="3"/>
  <c r="R456" i="3"/>
  <c r="Q448" i="3"/>
  <c r="R448" i="3"/>
  <c r="Q440" i="3"/>
  <c r="R440" i="3"/>
  <c r="Q432" i="3"/>
  <c r="R432" i="3"/>
  <c r="R424" i="3"/>
  <c r="Q416" i="3"/>
  <c r="R416" i="3"/>
  <c r="Q408" i="3"/>
  <c r="R408" i="3"/>
  <c r="Q400" i="3"/>
  <c r="R400" i="3"/>
  <c r="Q392" i="3"/>
  <c r="R392" i="3"/>
  <c r="Q384" i="3"/>
  <c r="R384" i="3"/>
  <c r="Q376" i="3"/>
  <c r="R376" i="3"/>
  <c r="Q368" i="3"/>
  <c r="R368" i="3"/>
  <c r="Q360" i="3"/>
  <c r="R360" i="3"/>
  <c r="Q352" i="3"/>
  <c r="R352" i="3"/>
  <c r="Q344" i="3"/>
  <c r="R344" i="3"/>
  <c r="Q328" i="3"/>
  <c r="R328" i="3"/>
  <c r="Q320" i="3"/>
  <c r="R320" i="3"/>
  <c r="R312" i="3"/>
  <c r="Q304" i="3"/>
  <c r="R304" i="3"/>
  <c r="Q296" i="3"/>
  <c r="R296" i="3"/>
  <c r="Q288" i="3"/>
  <c r="R288" i="3"/>
  <c r="Q280" i="3"/>
  <c r="R280" i="3"/>
  <c r="Q272" i="3"/>
  <c r="R272" i="3"/>
  <c r="Q264" i="3"/>
  <c r="R264" i="3"/>
  <c r="Q256" i="3"/>
  <c r="R256" i="3"/>
  <c r="Q248" i="3"/>
  <c r="R248" i="3"/>
  <c r="Q240" i="3"/>
  <c r="R240" i="3"/>
  <c r="Q232" i="3"/>
  <c r="R232" i="3"/>
  <c r="Q224" i="3"/>
  <c r="R224" i="3"/>
  <c r="Q216" i="3"/>
  <c r="R216" i="3"/>
  <c r="Q208" i="3"/>
  <c r="R208" i="3"/>
  <c r="Q200" i="3"/>
  <c r="R200" i="3"/>
  <c r="Q192" i="3"/>
  <c r="R192" i="3"/>
  <c r="Q176" i="3"/>
  <c r="R176" i="3"/>
  <c r="Q168" i="3"/>
  <c r="R168" i="3"/>
  <c r="Q160" i="3"/>
  <c r="R160" i="3"/>
  <c r="Q152" i="3"/>
  <c r="R152" i="3"/>
  <c r="Q144" i="3"/>
  <c r="R144" i="3"/>
  <c r="Q136" i="3"/>
  <c r="R136" i="3"/>
  <c r="Q128" i="3"/>
  <c r="R128" i="3"/>
  <c r="Q1271" i="3"/>
  <c r="R1271" i="3"/>
  <c r="Q1255" i="3"/>
  <c r="R1255" i="3"/>
  <c r="Q1247" i="3"/>
  <c r="R1247" i="3"/>
  <c r="Q1239" i="3"/>
  <c r="R1239" i="3"/>
  <c r="Q1231" i="3"/>
  <c r="R1231" i="3"/>
  <c r="Q1223" i="3"/>
  <c r="R1223" i="3"/>
  <c r="Q1215" i="3"/>
  <c r="R1215" i="3"/>
  <c r="Q1199" i="3"/>
  <c r="R1199" i="3"/>
  <c r="Q1191" i="3"/>
  <c r="R1191" i="3"/>
  <c r="Q1183" i="3"/>
  <c r="R1183" i="3"/>
  <c r="Q1175" i="3"/>
  <c r="R1175" i="3"/>
  <c r="Q1167" i="3"/>
  <c r="R1167" i="3"/>
  <c r="Q1159" i="3"/>
  <c r="R1159" i="3"/>
  <c r="Q1143" i="3"/>
  <c r="R1143" i="3"/>
  <c r="Q1135" i="3"/>
  <c r="R1135" i="3"/>
  <c r="Q1127" i="3"/>
  <c r="R1127" i="3"/>
  <c r="Q1119" i="3"/>
  <c r="R1119" i="3"/>
  <c r="Q1111" i="3"/>
  <c r="R1111" i="3"/>
  <c r="Q1103" i="3"/>
  <c r="R1103" i="3"/>
  <c r="Q1087" i="3"/>
  <c r="R1087" i="3"/>
  <c r="Q1079" i="3"/>
  <c r="R1079" i="3"/>
  <c r="Q1071" i="3"/>
  <c r="R1071" i="3"/>
  <c r="Q1063" i="3"/>
  <c r="R1063" i="3"/>
  <c r="Q1055" i="3"/>
  <c r="R1055" i="3"/>
  <c r="Q1047" i="3"/>
  <c r="R1047" i="3"/>
  <c r="Q1031" i="3"/>
  <c r="R1031" i="3"/>
  <c r="Q1023" i="3"/>
  <c r="R1023" i="3"/>
  <c r="Q1015" i="3"/>
  <c r="R1015" i="3"/>
  <c r="Q1007" i="3"/>
  <c r="R1007" i="3"/>
  <c r="Q999" i="3"/>
  <c r="R999" i="3"/>
  <c r="Q991" i="3"/>
  <c r="R991" i="3"/>
  <c r="Q975" i="3"/>
  <c r="R975" i="3"/>
  <c r="Q967" i="3"/>
  <c r="R967" i="3"/>
  <c r="Q959" i="3"/>
  <c r="R959" i="3"/>
  <c r="Q951" i="3"/>
  <c r="R951" i="3"/>
  <c r="Q943" i="3"/>
  <c r="R943" i="3"/>
  <c r="Q935" i="3"/>
  <c r="R935" i="3"/>
  <c r="Q919" i="3"/>
  <c r="R919" i="3"/>
  <c r="Q911" i="3"/>
  <c r="R911" i="3"/>
  <c r="Q903" i="3"/>
  <c r="R903" i="3"/>
  <c r="Q895" i="3"/>
  <c r="R895" i="3"/>
  <c r="Q887" i="3"/>
  <c r="R887" i="3"/>
  <c r="Q879" i="3"/>
  <c r="R879" i="3"/>
  <c r="Q863" i="3"/>
  <c r="R863" i="3"/>
  <c r="Q855" i="3"/>
  <c r="R855" i="3"/>
  <c r="Q847" i="3"/>
  <c r="R847" i="3"/>
  <c r="Q839" i="3"/>
  <c r="R839" i="3"/>
  <c r="Q831" i="3"/>
  <c r="R831" i="3"/>
  <c r="Q823" i="3"/>
  <c r="R823" i="3"/>
  <c r="Q807" i="3"/>
  <c r="R807" i="3"/>
  <c r="Q799" i="3"/>
  <c r="R799" i="3"/>
  <c r="Q791" i="3"/>
  <c r="R791" i="3"/>
  <c r="Q783" i="3"/>
  <c r="R783" i="3"/>
  <c r="Q775" i="3"/>
  <c r="R775" i="3"/>
  <c r="Q767" i="3"/>
  <c r="R767" i="3"/>
  <c r="Q751" i="3"/>
  <c r="R751" i="3"/>
  <c r="Q743" i="3"/>
  <c r="R743" i="3"/>
  <c r="Q735" i="3"/>
  <c r="R735" i="3"/>
  <c r="Q727" i="3"/>
  <c r="R727" i="3"/>
  <c r="Q719" i="3"/>
  <c r="R719" i="3"/>
  <c r="Q711" i="3"/>
  <c r="R711" i="3"/>
  <c r="Q695" i="3"/>
  <c r="R695" i="3"/>
  <c r="Q687" i="3"/>
  <c r="R687" i="3"/>
  <c r="Q679" i="3"/>
  <c r="R679" i="3"/>
  <c r="Q671" i="3"/>
  <c r="R671" i="3"/>
  <c r="Q663" i="3"/>
  <c r="R663" i="3"/>
  <c r="Q655" i="3"/>
  <c r="R655" i="3"/>
  <c r="Q639" i="3"/>
  <c r="R639" i="3"/>
  <c r="Q631" i="3"/>
  <c r="R631" i="3"/>
  <c r="Q623" i="3"/>
  <c r="R623" i="3"/>
  <c r="Q615" i="3"/>
  <c r="R615" i="3"/>
  <c r="Q607" i="3"/>
  <c r="R607" i="3"/>
  <c r="Q599" i="3"/>
  <c r="R599" i="3"/>
  <c r="Q583" i="3"/>
  <c r="R583" i="3"/>
  <c r="Q575" i="3"/>
  <c r="R575" i="3"/>
  <c r="Q567" i="3"/>
  <c r="R567" i="3"/>
  <c r="Q559" i="3"/>
  <c r="R559" i="3"/>
  <c r="Q551" i="3"/>
  <c r="R551" i="3"/>
  <c r="Q543" i="3"/>
  <c r="R543" i="3"/>
  <c r="Q527" i="3"/>
  <c r="R527" i="3"/>
  <c r="Q519" i="3"/>
  <c r="R519" i="3"/>
  <c r="Q511" i="3"/>
  <c r="R511" i="3"/>
  <c r="Q503" i="3"/>
  <c r="R503" i="3"/>
  <c r="Q495" i="3"/>
  <c r="R495" i="3"/>
  <c r="Q487" i="3"/>
  <c r="R487" i="3"/>
  <c r="Q471" i="3"/>
  <c r="R471" i="3"/>
  <c r="Q463" i="3"/>
  <c r="R463" i="3"/>
  <c r="Q455" i="3"/>
  <c r="R455" i="3"/>
  <c r="Q447" i="3"/>
  <c r="R447" i="3"/>
  <c r="Q439" i="3"/>
  <c r="R439" i="3"/>
  <c r="Q431" i="3"/>
  <c r="R431" i="3"/>
  <c r="Q1270" i="3"/>
  <c r="R1270" i="3"/>
  <c r="Q1254" i="3"/>
  <c r="R1254" i="3"/>
  <c r="R1246" i="3"/>
  <c r="Q1238" i="3"/>
  <c r="R1238" i="3"/>
  <c r="Q1230" i="3"/>
  <c r="R1230" i="3"/>
  <c r="Q1222" i="3"/>
  <c r="Q1214" i="3"/>
  <c r="R1214" i="3"/>
  <c r="Q1198" i="3"/>
  <c r="R1198" i="3"/>
  <c r="Q1182" i="3"/>
  <c r="R1182" i="3"/>
  <c r="Q1174" i="3"/>
  <c r="R1174" i="3"/>
  <c r="Q1166" i="3"/>
  <c r="Q1158" i="3"/>
  <c r="R1158" i="3"/>
  <c r="Q1142" i="3"/>
  <c r="R1142" i="3"/>
  <c r="R1134" i="3"/>
  <c r="Q1126" i="3"/>
  <c r="R1126" i="3"/>
  <c r="Q1118" i="3"/>
  <c r="R1118" i="3"/>
  <c r="Q1110" i="3"/>
  <c r="Q1102" i="3"/>
  <c r="R1102" i="3"/>
  <c r="Q1086" i="3"/>
  <c r="R1086" i="3"/>
  <c r="R1078" i="3"/>
  <c r="Q1070" i="3"/>
  <c r="R1070" i="3"/>
  <c r="Q1062" i="3"/>
  <c r="R1062" i="3"/>
  <c r="Q1054" i="3"/>
  <c r="Q1046" i="3"/>
  <c r="R1046" i="3"/>
  <c r="Q1030" i="3"/>
  <c r="R1030" i="3"/>
  <c r="R1022" i="3"/>
  <c r="Q1014" i="3"/>
  <c r="R1014" i="3"/>
  <c r="Q1006" i="3"/>
  <c r="R1006" i="3"/>
  <c r="Q998" i="3"/>
  <c r="Q990" i="3"/>
  <c r="R990" i="3"/>
  <c r="Q974" i="3"/>
  <c r="R974" i="3"/>
  <c r="R966" i="3"/>
  <c r="Q958" i="3"/>
  <c r="R958" i="3"/>
  <c r="Q950" i="3"/>
  <c r="R950" i="3"/>
  <c r="Q942" i="3"/>
  <c r="R942" i="3"/>
  <c r="Q934" i="3"/>
  <c r="R934" i="3"/>
  <c r="Q918" i="3"/>
  <c r="R918" i="3"/>
  <c r="R910" i="3"/>
  <c r="Q902" i="3"/>
  <c r="R902" i="3"/>
  <c r="Q894" i="3"/>
  <c r="R894" i="3"/>
  <c r="Q886" i="3"/>
  <c r="R886" i="3"/>
  <c r="Q878" i="3"/>
  <c r="R878" i="3"/>
  <c r="Q862" i="3"/>
  <c r="R862" i="3"/>
  <c r="Q854" i="3"/>
  <c r="R854" i="3"/>
  <c r="Q846" i="3"/>
  <c r="R846" i="3"/>
  <c r="Q838" i="3"/>
  <c r="R838" i="3"/>
  <c r="Q830" i="3"/>
  <c r="R830" i="3"/>
  <c r="Q822" i="3"/>
  <c r="R822" i="3"/>
  <c r="Q806" i="3"/>
  <c r="R806" i="3"/>
  <c r="Q798" i="3"/>
  <c r="R798" i="3"/>
  <c r="Q790" i="3"/>
  <c r="R790" i="3"/>
  <c r="Q782" i="3"/>
  <c r="R782" i="3"/>
  <c r="Q774" i="3"/>
  <c r="R774" i="3"/>
  <c r="Q766" i="3"/>
  <c r="R766" i="3"/>
  <c r="Q750" i="3"/>
  <c r="R750" i="3"/>
  <c r="Q742" i="3"/>
  <c r="R742" i="3"/>
  <c r="Q734" i="3"/>
  <c r="R734" i="3"/>
  <c r="Q726" i="3"/>
  <c r="R726" i="3"/>
  <c r="Q718" i="3"/>
  <c r="R718" i="3"/>
  <c r="Q710" i="3"/>
  <c r="R710" i="3"/>
  <c r="Q694" i="3"/>
  <c r="R694" i="3"/>
  <c r="Q686" i="3"/>
  <c r="R686" i="3"/>
  <c r="Q678" i="3"/>
  <c r="R678" i="3"/>
  <c r="Q670" i="3"/>
  <c r="R670" i="3"/>
  <c r="Q662" i="3"/>
  <c r="R662" i="3"/>
  <c r="Q654" i="3"/>
  <c r="R654" i="3"/>
  <c r="Q638" i="3"/>
  <c r="R638" i="3"/>
  <c r="Q630" i="3"/>
  <c r="R630" i="3"/>
  <c r="Q622" i="3"/>
  <c r="R622" i="3"/>
  <c r="Q614" i="3"/>
  <c r="R614" i="3"/>
  <c r="Q606" i="3"/>
  <c r="R606" i="3"/>
  <c r="Q598" i="3"/>
  <c r="R598" i="3"/>
  <c r="Q582" i="3"/>
  <c r="R582" i="3"/>
  <c r="Q574" i="3"/>
  <c r="R574" i="3"/>
  <c r="Q566" i="3"/>
  <c r="R566" i="3"/>
  <c r="Q558" i="3"/>
  <c r="R558" i="3"/>
  <c r="Q550" i="3"/>
  <c r="R550" i="3"/>
  <c r="Q542" i="3"/>
  <c r="R542" i="3"/>
  <c r="Q526" i="3"/>
  <c r="R526" i="3"/>
  <c r="Q518" i="3"/>
  <c r="R518" i="3"/>
  <c r="Q510" i="3"/>
  <c r="R510" i="3"/>
  <c r="Q502" i="3"/>
  <c r="R502" i="3"/>
  <c r="Q494" i="3"/>
  <c r="R494" i="3"/>
  <c r="Q486" i="3"/>
  <c r="R486" i="3"/>
  <c r="Q470" i="3"/>
  <c r="R470" i="3"/>
  <c r="Q462" i="3"/>
  <c r="R462" i="3"/>
  <c r="Q454" i="3"/>
  <c r="R454" i="3"/>
  <c r="Q446" i="3"/>
  <c r="R446" i="3"/>
  <c r="Q438" i="3"/>
  <c r="R438" i="3"/>
  <c r="Q430" i="3"/>
  <c r="R430" i="3"/>
  <c r="Q422" i="3"/>
  <c r="R422" i="3"/>
  <c r="Q414" i="3"/>
  <c r="R414" i="3"/>
  <c r="Q406" i="3"/>
  <c r="R406" i="3"/>
  <c r="R398" i="3"/>
  <c r="Q390" i="3"/>
  <c r="R390" i="3"/>
  <c r="Q382" i="3"/>
  <c r="R382" i="3"/>
  <c r="Q366" i="3"/>
  <c r="R366" i="3"/>
  <c r="Q358" i="3"/>
  <c r="R358" i="3"/>
  <c r="Q350" i="3"/>
  <c r="R350" i="3"/>
  <c r="Q342" i="3"/>
  <c r="R342" i="3"/>
  <c r="Q334" i="3"/>
  <c r="R334" i="3"/>
  <c r="Q326" i="3"/>
  <c r="R326" i="3"/>
  <c r="Q318" i="3"/>
  <c r="R318" i="3"/>
  <c r="Q310" i="3"/>
  <c r="R310" i="3"/>
  <c r="Q302" i="3"/>
  <c r="R302" i="3"/>
  <c r="Q294" i="3"/>
  <c r="R294" i="3"/>
  <c r="R286" i="3"/>
  <c r="Q278" i="3"/>
  <c r="R278" i="3"/>
  <c r="Q270" i="3"/>
  <c r="R270" i="3"/>
  <c r="Q120" i="3"/>
  <c r="R120" i="3"/>
  <c r="Q112" i="3"/>
  <c r="R112" i="3"/>
  <c r="Q104" i="3"/>
  <c r="R104" i="3"/>
  <c r="Q96" i="3"/>
  <c r="R96" i="3"/>
  <c r="Q88" i="3"/>
  <c r="R88" i="3"/>
  <c r="Q80" i="3"/>
  <c r="R80" i="3"/>
  <c r="Q72" i="3"/>
  <c r="Q64" i="3"/>
  <c r="R64" i="3"/>
  <c r="Q56" i="3"/>
  <c r="R56" i="3"/>
  <c r="Q48" i="3"/>
  <c r="R48" i="3"/>
  <c r="Q40" i="3"/>
  <c r="R40" i="3"/>
  <c r="Q32" i="3"/>
  <c r="R32" i="3"/>
  <c r="Q24" i="3"/>
  <c r="R24" i="3"/>
  <c r="Q16" i="3"/>
  <c r="Q8" i="3"/>
  <c r="R8" i="3"/>
  <c r="R417" i="3"/>
  <c r="R385" i="3"/>
  <c r="R353" i="3"/>
  <c r="R321" i="3"/>
  <c r="R289" i="3"/>
  <c r="R257" i="3"/>
  <c r="R423" i="3"/>
  <c r="Q415" i="3"/>
  <c r="R415" i="3"/>
  <c r="Q407" i="3"/>
  <c r="R407" i="3"/>
  <c r="Q391" i="3"/>
  <c r="R391" i="3"/>
  <c r="Q383" i="3"/>
  <c r="R383" i="3"/>
  <c r="Q375" i="3"/>
  <c r="R375" i="3"/>
  <c r="Q367" i="3"/>
  <c r="R367" i="3"/>
  <c r="Q359" i="3"/>
  <c r="R359" i="3"/>
  <c r="Q351" i="3"/>
  <c r="R351" i="3"/>
  <c r="Q343" i="3"/>
  <c r="R343" i="3"/>
  <c r="Q335" i="3"/>
  <c r="R335" i="3"/>
  <c r="Q327" i="3"/>
  <c r="R327" i="3"/>
  <c r="Q319" i="3"/>
  <c r="R319" i="3"/>
  <c r="R311" i="3"/>
  <c r="Q303" i="3"/>
  <c r="R303" i="3"/>
  <c r="Q295" i="3"/>
  <c r="R295" i="3"/>
  <c r="Q279" i="3"/>
  <c r="R279" i="3"/>
  <c r="Q271" i="3"/>
  <c r="R271" i="3"/>
  <c r="R263" i="3"/>
  <c r="Q255" i="3"/>
  <c r="R255" i="3"/>
  <c r="Q247" i="3"/>
  <c r="R247" i="3"/>
  <c r="Q239" i="3"/>
  <c r="Q231" i="3"/>
  <c r="R231" i="3"/>
  <c r="Q223" i="3"/>
  <c r="R223" i="3"/>
  <c r="Q215" i="3"/>
  <c r="R215" i="3"/>
  <c r="Q207" i="3"/>
  <c r="R207" i="3"/>
  <c r="Q199" i="3"/>
  <c r="R199" i="3"/>
  <c r="Q191" i="3"/>
  <c r="R191" i="3"/>
  <c r="Q183" i="3"/>
  <c r="R183" i="3"/>
  <c r="Q175" i="3"/>
  <c r="R175" i="3"/>
  <c r="Q167" i="3"/>
  <c r="R167" i="3"/>
  <c r="Q159" i="3"/>
  <c r="R159" i="3"/>
  <c r="R151" i="3"/>
  <c r="Q143" i="3"/>
  <c r="R143" i="3"/>
  <c r="Q135" i="3"/>
  <c r="R135" i="3"/>
  <c r="Q127" i="3"/>
  <c r="Q119" i="3"/>
  <c r="R119" i="3"/>
  <c r="Q111" i="3"/>
  <c r="R111" i="3"/>
  <c r="Q103" i="3"/>
  <c r="R103" i="3"/>
  <c r="Q95" i="3"/>
  <c r="R95" i="3"/>
  <c r="Q87" i="3"/>
  <c r="R87" i="3"/>
  <c r="Q79" i="3"/>
  <c r="R79" i="3"/>
  <c r="Q71" i="3"/>
  <c r="R71" i="3"/>
  <c r="Q63" i="3"/>
  <c r="R63" i="3"/>
  <c r="Q55" i="3"/>
  <c r="R55" i="3"/>
  <c r="Q47" i="3"/>
  <c r="R47" i="3"/>
  <c r="R39" i="3"/>
  <c r="Q31" i="3"/>
  <c r="R31" i="3"/>
  <c r="Q23" i="3"/>
  <c r="R23" i="3"/>
  <c r="Q15" i="3"/>
  <c r="Q7" i="3"/>
  <c r="R7" i="3"/>
  <c r="R254" i="3"/>
  <c r="R222" i="3"/>
  <c r="R190" i="3"/>
  <c r="R158" i="3"/>
  <c r="R126" i="3"/>
  <c r="R94" i="3"/>
  <c r="R62" i="3"/>
  <c r="R30" i="3"/>
  <c r="Q262" i="3"/>
  <c r="Q246" i="3"/>
  <c r="R246" i="3"/>
  <c r="Q230" i="3"/>
  <c r="R230" i="3"/>
  <c r="Q214" i="3"/>
  <c r="R214" i="3"/>
  <c r="Q198" i="3"/>
  <c r="R198" i="3"/>
  <c r="Q182" i="3"/>
  <c r="R182" i="3"/>
  <c r="Q166" i="3"/>
  <c r="R166" i="3"/>
  <c r="Q150" i="3"/>
  <c r="R150" i="3"/>
  <c r="Q134" i="3"/>
  <c r="R134" i="3"/>
  <c r="Q118" i="3"/>
  <c r="R118" i="3"/>
  <c r="Q102" i="3"/>
  <c r="R102" i="3"/>
  <c r="Q86" i="3"/>
  <c r="R86" i="3"/>
  <c r="Q70" i="3"/>
  <c r="R70" i="3"/>
  <c r="Q54" i="3"/>
  <c r="R54" i="3"/>
  <c r="Q38" i="3"/>
  <c r="R38" i="3"/>
  <c r="Q22" i="3"/>
  <c r="R22" i="3"/>
  <c r="Q6" i="3"/>
  <c r="R6" i="3"/>
  <c r="R253" i="3"/>
  <c r="R221" i="3"/>
  <c r="R189" i="3"/>
  <c r="R157" i="3"/>
  <c r="R125" i="3"/>
  <c r="R93" i="3"/>
  <c r="R29" i="3"/>
  <c r="Q261" i="3"/>
  <c r="R261" i="3"/>
  <c r="Q245" i="3"/>
  <c r="R245" i="3"/>
  <c r="Q213" i="3"/>
  <c r="R213" i="3"/>
  <c r="Q197" i="3"/>
  <c r="R197" i="3"/>
  <c r="Q181" i="3"/>
  <c r="R181" i="3"/>
  <c r="Q165" i="3"/>
  <c r="R165" i="3"/>
  <c r="Q149" i="3"/>
  <c r="R149" i="3"/>
  <c r="Q133" i="3"/>
  <c r="R133" i="3"/>
  <c r="Q101" i="3"/>
  <c r="R101" i="3"/>
  <c r="Q85" i="3"/>
  <c r="R85" i="3"/>
  <c r="Q69" i="3"/>
  <c r="R69" i="3"/>
  <c r="Q53" i="3"/>
  <c r="R53" i="3"/>
  <c r="Q37" i="3"/>
  <c r="R37" i="3"/>
  <c r="Q21" i="3"/>
  <c r="R21" i="3"/>
  <c r="R409" i="3"/>
  <c r="R377" i="3"/>
  <c r="R345" i="3"/>
  <c r="R313" i="3"/>
  <c r="R281" i="3"/>
  <c r="R249" i="3"/>
  <c r="R217" i="3"/>
  <c r="R185" i="3"/>
  <c r="R153" i="3"/>
  <c r="R121" i="3"/>
  <c r="R89" i="3"/>
  <c r="R57" i="3"/>
  <c r="R25" i="3"/>
  <c r="Q244" i="3"/>
  <c r="R244" i="3"/>
  <c r="Q236" i="3"/>
  <c r="R236" i="3"/>
  <c r="Q228" i="3"/>
  <c r="Q220" i="3"/>
  <c r="R220" i="3"/>
  <c r="Q212" i="3"/>
  <c r="R212" i="3"/>
  <c r="Q204" i="3"/>
  <c r="R204" i="3"/>
  <c r="Q196" i="3"/>
  <c r="R196" i="3"/>
  <c r="Q188" i="3"/>
  <c r="R188" i="3"/>
  <c r="Q180" i="3"/>
  <c r="R180" i="3"/>
  <c r="Q172" i="3"/>
  <c r="R172" i="3"/>
  <c r="Q164" i="3"/>
  <c r="R164" i="3"/>
  <c r="Q156" i="3"/>
  <c r="R156" i="3"/>
  <c r="Q148" i="3"/>
  <c r="R148" i="3"/>
  <c r="Q132" i="3"/>
  <c r="R132" i="3"/>
  <c r="Q124" i="3"/>
  <c r="R124" i="3"/>
  <c r="Q116" i="3"/>
  <c r="Q108" i="3"/>
  <c r="R108" i="3"/>
  <c r="Q100" i="3"/>
  <c r="R100" i="3"/>
  <c r="Q92" i="3"/>
  <c r="R92" i="3"/>
  <c r="Q84" i="3"/>
  <c r="R84" i="3"/>
  <c r="Q76" i="3"/>
  <c r="R76" i="3"/>
  <c r="Q68" i="3"/>
  <c r="R68" i="3"/>
  <c r="Q60" i="3"/>
  <c r="R60" i="3"/>
  <c r="Q52" i="3"/>
  <c r="R52" i="3"/>
  <c r="Q44" i="3"/>
  <c r="R44" i="3"/>
  <c r="Q36" i="3"/>
  <c r="R36" i="3"/>
  <c r="Q20" i="3"/>
  <c r="R20" i="3"/>
  <c r="Q12" i="3"/>
  <c r="R12" i="3"/>
  <c r="Q4" i="3"/>
  <c r="R401" i="3"/>
  <c r="R369" i="3"/>
  <c r="R337" i="3"/>
  <c r="R305" i="3"/>
  <c r="R273" i="3"/>
  <c r="R241" i="3"/>
  <c r="R209" i="3"/>
  <c r="R177" i="3"/>
  <c r="R145" i="3"/>
  <c r="R113" i="3"/>
  <c r="R81" i="3"/>
  <c r="R17" i="3"/>
  <c r="Q443" i="3"/>
  <c r="R443" i="3"/>
  <c r="Q435" i="3"/>
  <c r="R435" i="3"/>
  <c r="Q427" i="3"/>
  <c r="R427" i="3"/>
  <c r="Q419" i="3"/>
  <c r="R419" i="3"/>
  <c r="Q403" i="3"/>
  <c r="R403" i="3"/>
  <c r="Q395" i="3"/>
  <c r="R395" i="3"/>
  <c r="Q387" i="3"/>
  <c r="R387" i="3"/>
  <c r="Q379" i="3"/>
  <c r="R379" i="3"/>
  <c r="Q371" i="3"/>
  <c r="R371" i="3"/>
  <c r="Q363" i="3"/>
  <c r="R363" i="3"/>
  <c r="Q355" i="3"/>
  <c r="R355" i="3"/>
  <c r="Q347" i="3"/>
  <c r="R347" i="3"/>
  <c r="Q339" i="3"/>
  <c r="R339" i="3"/>
  <c r="Q331" i="3"/>
  <c r="R331" i="3"/>
  <c r="Q323" i="3"/>
  <c r="R323" i="3"/>
  <c r="Q315" i="3"/>
  <c r="R315" i="3"/>
  <c r="Q307" i="3"/>
  <c r="R307" i="3"/>
  <c r="Q291" i="3"/>
  <c r="R291" i="3"/>
  <c r="Q283" i="3"/>
  <c r="R283" i="3"/>
  <c r="Q275" i="3"/>
  <c r="R275" i="3"/>
  <c r="Q267" i="3"/>
  <c r="R267" i="3"/>
  <c r="Q259" i="3"/>
  <c r="R259" i="3"/>
  <c r="Q243" i="3"/>
  <c r="R243" i="3"/>
  <c r="Q235" i="3"/>
  <c r="R235" i="3"/>
  <c r="Q227" i="3"/>
  <c r="R227" i="3"/>
  <c r="Q219" i="3"/>
  <c r="R219" i="3"/>
  <c r="Q211" i="3"/>
  <c r="R211" i="3"/>
  <c r="Q203" i="3"/>
  <c r="R203" i="3"/>
  <c r="Q187" i="3"/>
  <c r="R187" i="3"/>
  <c r="Q179" i="3"/>
  <c r="R179" i="3"/>
  <c r="Q171" i="3"/>
  <c r="R171" i="3"/>
  <c r="Q163" i="3"/>
  <c r="R163" i="3"/>
  <c r="Q155" i="3"/>
  <c r="R155" i="3"/>
  <c r="Q147" i="3"/>
  <c r="R147" i="3"/>
  <c r="Q131" i="3"/>
  <c r="R131" i="3"/>
  <c r="Q123" i="3"/>
  <c r="R123" i="3"/>
  <c r="Q115" i="3"/>
  <c r="R115" i="3"/>
  <c r="Q107" i="3"/>
  <c r="R107" i="3"/>
  <c r="Q99" i="3"/>
  <c r="R99" i="3"/>
  <c r="Q91" i="3"/>
  <c r="R91" i="3"/>
  <c r="Q75" i="3"/>
  <c r="R75" i="3"/>
  <c r="Q67" i="3"/>
  <c r="R67" i="3"/>
  <c r="Q59" i="3"/>
  <c r="R59" i="3"/>
  <c r="Q51" i="3"/>
  <c r="R51" i="3"/>
  <c r="Q43" i="3"/>
  <c r="R43" i="3"/>
  <c r="Q35" i="3"/>
  <c r="R35" i="3"/>
  <c r="Q19" i="3"/>
  <c r="R19" i="3"/>
  <c r="Q11" i="3"/>
  <c r="R11" i="3"/>
  <c r="Q3" i="3"/>
  <c r="R3" i="3"/>
  <c r="R238" i="3"/>
  <c r="R206" i="3"/>
  <c r="R174" i="3"/>
  <c r="R142" i="3"/>
  <c r="R110" i="3"/>
  <c r="R78" i="3"/>
  <c r="R46" i="3"/>
  <c r="R14" i="3"/>
  <c r="Q442" i="3"/>
  <c r="R442" i="3"/>
  <c r="Q434" i="3"/>
  <c r="R434" i="3"/>
  <c r="Q426" i="3"/>
  <c r="R426" i="3"/>
  <c r="Q418" i="3"/>
  <c r="R418" i="3"/>
  <c r="Q410" i="3"/>
  <c r="R410" i="3"/>
  <c r="Q402" i="3"/>
  <c r="R402" i="3"/>
  <c r="Q394" i="3"/>
  <c r="R394" i="3"/>
  <c r="Q378" i="3"/>
  <c r="R378" i="3"/>
  <c r="Q370" i="3"/>
  <c r="R370" i="3"/>
  <c r="Q362" i="3"/>
  <c r="R362" i="3"/>
  <c r="Q354" i="3"/>
  <c r="R354" i="3"/>
  <c r="Q346" i="3"/>
  <c r="R346" i="3"/>
  <c r="Q338" i="3"/>
  <c r="R338" i="3"/>
  <c r="Q330" i="3"/>
  <c r="R330" i="3"/>
  <c r="Q322" i="3"/>
  <c r="R322" i="3"/>
  <c r="Q314" i="3"/>
  <c r="R314" i="3"/>
  <c r="Q306" i="3"/>
  <c r="R306" i="3"/>
  <c r="Q298" i="3"/>
  <c r="R298" i="3"/>
  <c r="Q290" i="3"/>
  <c r="R290" i="3"/>
  <c r="Q282" i="3"/>
  <c r="R282" i="3"/>
  <c r="Q266" i="3"/>
  <c r="R266" i="3"/>
  <c r="Q258" i="3"/>
  <c r="R258" i="3"/>
  <c r="Q250" i="3"/>
  <c r="R250" i="3"/>
  <c r="Q242" i="3"/>
  <c r="R242" i="3"/>
  <c r="Q234" i="3"/>
  <c r="R234" i="3"/>
  <c r="Q226" i="3"/>
  <c r="R226" i="3"/>
  <c r="Q210" i="3"/>
  <c r="R210" i="3"/>
  <c r="Q202" i="3"/>
  <c r="R202" i="3"/>
  <c r="R194" i="3"/>
  <c r="Q186" i="3"/>
  <c r="R186" i="3"/>
  <c r="Q178" i="3"/>
  <c r="R178" i="3"/>
  <c r="Q170" i="3"/>
  <c r="R170" i="3"/>
  <c r="Q162" i="3"/>
  <c r="R162" i="3"/>
  <c r="Q154" i="3"/>
  <c r="R154" i="3"/>
  <c r="Q146" i="3"/>
  <c r="R146" i="3"/>
  <c r="Q138" i="3"/>
  <c r="R138" i="3"/>
  <c r="Q130" i="3"/>
  <c r="R130" i="3"/>
  <c r="Q122" i="3"/>
  <c r="R122" i="3"/>
  <c r="Q114" i="3"/>
  <c r="R114" i="3"/>
  <c r="Q98" i="3"/>
  <c r="R98" i="3"/>
  <c r="Q90" i="3"/>
  <c r="R90" i="3"/>
  <c r="R82" i="3"/>
  <c r="Q74" i="3"/>
  <c r="R74" i="3"/>
  <c r="Q66" i="3"/>
  <c r="R66" i="3"/>
  <c r="Q58" i="3"/>
  <c r="R58" i="3"/>
  <c r="Q50" i="3"/>
  <c r="R50" i="3"/>
  <c r="Q42" i="3"/>
  <c r="R42" i="3"/>
  <c r="Q34" i="3"/>
  <c r="R34" i="3"/>
  <c r="Q26" i="3"/>
  <c r="R26" i="3"/>
  <c r="Q18" i="3"/>
  <c r="R18" i="3"/>
  <c r="Q10" i="3"/>
  <c r="R10" i="3"/>
  <c r="Q2" i="3"/>
  <c r="R2" i="3"/>
  <c r="R269" i="3"/>
  <c r="R237" i="3"/>
  <c r="R205" i="3"/>
  <c r="R141" i="3"/>
  <c r="R109" i="3"/>
  <c r="R77" i="3"/>
  <c r="R45" i="3"/>
  <c r="R13" i="3"/>
  <c r="R425" i="3"/>
  <c r="R393" i="3"/>
  <c r="R329" i="3"/>
  <c r="R297" i="3"/>
  <c r="R265" i="3"/>
  <c r="R233" i="3"/>
  <c r="R201" i="3"/>
  <c r="R169" i="3"/>
  <c r="R137" i="3"/>
  <c r="R105" i="3"/>
  <c r="R41" i="3"/>
  <c r="R9" i="3"/>
  <c r="Q1342" i="4"/>
  <c r="R1342" i="4"/>
  <c r="Q1334" i="4"/>
  <c r="R1334" i="4"/>
  <c r="Q1326" i="4"/>
  <c r="R1326" i="4"/>
  <c r="Q1318" i="4"/>
  <c r="R1318" i="4"/>
  <c r="Q1310" i="4"/>
  <c r="R1310" i="4"/>
  <c r="Q1302" i="4"/>
  <c r="R1302" i="4"/>
  <c r="Q1294" i="4"/>
  <c r="R1294" i="4"/>
  <c r="Q1286" i="4"/>
  <c r="R1286" i="4"/>
  <c r="Q1278" i="4"/>
  <c r="R1278" i="4"/>
  <c r="Q1270" i="4"/>
  <c r="R1270" i="4"/>
  <c r="Q1262" i="4"/>
  <c r="R1262" i="4"/>
  <c r="Q1254" i="4"/>
  <c r="R1254" i="4"/>
  <c r="Q1246" i="4"/>
  <c r="R1246" i="4"/>
  <c r="Q1238" i="4"/>
  <c r="R1238" i="4"/>
  <c r="Q1230" i="4"/>
  <c r="R1230" i="4"/>
  <c r="Q1222" i="4"/>
  <c r="R1222" i="4"/>
  <c r="Q1214" i="4"/>
  <c r="R1214" i="4"/>
  <c r="Q1206" i="4"/>
  <c r="R1206" i="4"/>
  <c r="Q1198" i="4"/>
  <c r="R1198" i="4"/>
  <c r="Q1190" i="4"/>
  <c r="R1190" i="4"/>
  <c r="Q1182" i="4"/>
  <c r="R1182" i="4"/>
  <c r="Q1174" i="4"/>
  <c r="R1174" i="4"/>
  <c r="Q1166" i="4"/>
  <c r="R1166" i="4"/>
  <c r="Q1158" i="4"/>
  <c r="R1158" i="4"/>
  <c r="Q1150" i="4"/>
  <c r="R1150" i="4"/>
  <c r="Q1142" i="4"/>
  <c r="R1142" i="4"/>
  <c r="Q1134" i="4"/>
  <c r="R1134" i="4"/>
  <c r="Q1126" i="4"/>
  <c r="R1126" i="4"/>
  <c r="Q1118" i="4"/>
  <c r="R1118" i="4"/>
  <c r="Q1340" i="4"/>
  <c r="R1340" i="4"/>
  <c r="Q1332" i="4"/>
  <c r="R1332" i="4"/>
  <c r="Q1324" i="4"/>
  <c r="R1324" i="4"/>
  <c r="Q1316" i="4"/>
  <c r="R1316" i="4"/>
  <c r="Q1308" i="4"/>
  <c r="R1308" i="4"/>
  <c r="Q1300" i="4"/>
  <c r="R1300" i="4"/>
  <c r="Q1292" i="4"/>
  <c r="R1292" i="4"/>
  <c r="Q1284" i="4"/>
  <c r="R1284" i="4"/>
  <c r="Q1276" i="4"/>
  <c r="R1276" i="4"/>
  <c r="Q1268" i="4"/>
  <c r="R1268" i="4"/>
  <c r="Q1260" i="4"/>
  <c r="R1260" i="4"/>
  <c r="Q1252" i="4"/>
  <c r="R1252" i="4"/>
  <c r="Q1244" i="4"/>
  <c r="R1244" i="4"/>
  <c r="Q1236" i="4"/>
  <c r="R1236" i="4"/>
  <c r="Q1228" i="4"/>
  <c r="R1228" i="4"/>
  <c r="Q1220" i="4"/>
  <c r="R1220" i="4"/>
  <c r="Q1212" i="4"/>
  <c r="R1212" i="4"/>
  <c r="Q1204" i="4"/>
  <c r="R1204" i="4"/>
  <c r="Q1196" i="4"/>
  <c r="R1196" i="4"/>
  <c r="Q1188" i="4"/>
  <c r="R1188" i="4"/>
  <c r="Q1180" i="4"/>
  <c r="R1180" i="4"/>
  <c r="Q1172" i="4"/>
  <c r="R1172" i="4"/>
  <c r="Q1164" i="4"/>
  <c r="R1164" i="4"/>
  <c r="Q1156" i="4"/>
  <c r="R1156" i="4"/>
  <c r="Q1148" i="4"/>
  <c r="R1148" i="4"/>
  <c r="Q1140" i="4"/>
  <c r="R1140" i="4"/>
  <c r="Q1132" i="4"/>
  <c r="R1132" i="4"/>
  <c r="Q1124" i="4"/>
  <c r="R1124" i="4"/>
  <c r="Q1116" i="4"/>
  <c r="R1116" i="4"/>
  <c r="Q1108" i="4"/>
  <c r="R1108" i="4"/>
  <c r="Q1100" i="4"/>
  <c r="R1100" i="4"/>
  <c r="Q1092" i="4"/>
  <c r="R1092" i="4"/>
  <c r="Q1084" i="4"/>
  <c r="R1084" i="4"/>
  <c r="Q1076" i="4"/>
  <c r="R1076" i="4"/>
  <c r="Q1068" i="4"/>
  <c r="R1068" i="4"/>
  <c r="Q1060" i="4"/>
  <c r="R1060" i="4"/>
  <c r="Q1052" i="4"/>
  <c r="R1052" i="4"/>
  <c r="Q1044" i="4"/>
  <c r="R1044" i="4"/>
  <c r="Q1036" i="4"/>
  <c r="R1036" i="4"/>
  <c r="Q1028" i="4"/>
  <c r="R1028" i="4"/>
  <c r="Q1020" i="4"/>
  <c r="R1020" i="4"/>
  <c r="Q1012" i="4"/>
  <c r="R1012" i="4"/>
  <c r="Q1004" i="4"/>
  <c r="R1004" i="4"/>
  <c r="Q996" i="4"/>
  <c r="R996" i="4"/>
  <c r="Q988" i="4"/>
  <c r="R988" i="4"/>
  <c r="Q980" i="4"/>
  <c r="R980" i="4"/>
  <c r="Q972" i="4"/>
  <c r="R972" i="4"/>
  <c r="Q964" i="4"/>
  <c r="R964" i="4"/>
  <c r="Q956" i="4"/>
  <c r="R956" i="4"/>
  <c r="Q948" i="4"/>
  <c r="R948" i="4"/>
  <c r="Q940" i="4"/>
  <c r="R940" i="4"/>
  <c r="Q932" i="4"/>
  <c r="R932" i="4"/>
  <c r="Q924" i="4"/>
  <c r="R924" i="4"/>
  <c r="Q916" i="4"/>
  <c r="R916" i="4"/>
  <c r="Q908" i="4"/>
  <c r="R908" i="4"/>
  <c r="Q900" i="4"/>
  <c r="R900" i="4"/>
  <c r="Q892" i="4"/>
  <c r="R892" i="4"/>
  <c r="Q884" i="4"/>
  <c r="R884" i="4"/>
  <c r="Q876" i="4"/>
  <c r="R876" i="4"/>
  <c r="Q868" i="4"/>
  <c r="R868" i="4"/>
  <c r="Q860" i="4"/>
  <c r="R860" i="4"/>
  <c r="Q852" i="4"/>
  <c r="R852" i="4"/>
  <c r="Q844" i="4"/>
  <c r="R844" i="4"/>
  <c r="Q836" i="4"/>
  <c r="R836" i="4"/>
  <c r="Q828" i="4"/>
  <c r="R828" i="4"/>
  <c r="Q820" i="4"/>
  <c r="R820" i="4"/>
  <c r="Q812" i="4"/>
  <c r="R812" i="4"/>
  <c r="Q804" i="4"/>
  <c r="R804" i="4"/>
  <c r="Q796" i="4"/>
  <c r="R796" i="4"/>
  <c r="Q788" i="4"/>
  <c r="R788" i="4"/>
  <c r="Q780" i="4"/>
  <c r="R780" i="4"/>
  <c r="Q772" i="4"/>
  <c r="R772" i="4"/>
  <c r="Q764" i="4"/>
  <c r="R764" i="4"/>
  <c r="Q756" i="4"/>
  <c r="R756" i="4"/>
  <c r="Q748" i="4"/>
  <c r="R748" i="4"/>
  <c r="Q740" i="4"/>
  <c r="R740" i="4"/>
  <c r="Q732" i="4"/>
  <c r="R732" i="4"/>
  <c r="Q724" i="4"/>
  <c r="R724" i="4"/>
  <c r="Q716" i="4"/>
  <c r="R716" i="4"/>
  <c r="Q708" i="4"/>
  <c r="R708" i="4"/>
  <c r="Q700" i="4"/>
  <c r="R700" i="4"/>
  <c r="Q692" i="4"/>
  <c r="R692" i="4"/>
  <c r="Q684" i="4"/>
  <c r="R684" i="4"/>
  <c r="Q676" i="4"/>
  <c r="R676" i="4"/>
  <c r="Q668" i="4"/>
  <c r="R668" i="4"/>
  <c r="Q660" i="4"/>
  <c r="R660" i="4"/>
  <c r="Q652" i="4"/>
  <c r="R652" i="4"/>
  <c r="Q644" i="4"/>
  <c r="R644" i="4"/>
  <c r="Q636" i="4"/>
  <c r="R636" i="4"/>
  <c r="Q628" i="4"/>
  <c r="R628" i="4"/>
  <c r="Q620" i="4"/>
  <c r="R620" i="4"/>
  <c r="Q612" i="4"/>
  <c r="R612" i="4"/>
  <c r="Q604" i="4"/>
  <c r="R604" i="4"/>
  <c r="Q596" i="4"/>
  <c r="R596" i="4"/>
  <c r="Q588" i="4"/>
  <c r="R588" i="4"/>
  <c r="Q580" i="4"/>
  <c r="R580" i="4"/>
  <c r="Q572" i="4"/>
  <c r="R572" i="4"/>
  <c r="Q564" i="4"/>
  <c r="R564" i="4"/>
  <c r="Q556" i="4"/>
  <c r="R556" i="4"/>
  <c r="Q548" i="4"/>
  <c r="R548" i="4"/>
  <c r="Q540" i="4"/>
  <c r="R540" i="4"/>
  <c r="Q532" i="4"/>
  <c r="R532" i="4"/>
  <c r="Q524" i="4"/>
  <c r="R524" i="4"/>
  <c r="Q516" i="4"/>
  <c r="R516" i="4"/>
  <c r="Q508" i="4"/>
  <c r="R508" i="4"/>
  <c r="Q500" i="4"/>
  <c r="R500" i="4"/>
  <c r="Q492" i="4"/>
  <c r="R492" i="4"/>
  <c r="Q484" i="4"/>
  <c r="R484" i="4"/>
  <c r="Q476" i="4"/>
  <c r="R476" i="4"/>
  <c r="Q468" i="4"/>
  <c r="R468" i="4"/>
  <c r="Q460" i="4"/>
  <c r="R460" i="4"/>
  <c r="Q452" i="4"/>
  <c r="R452" i="4"/>
  <c r="Q444" i="4"/>
  <c r="R444" i="4"/>
  <c r="Q436" i="4"/>
  <c r="R436" i="4"/>
  <c r="Q428" i="4"/>
  <c r="R428" i="4"/>
  <c r="Q420" i="4"/>
  <c r="R420" i="4"/>
  <c r="Q412" i="4"/>
  <c r="R412" i="4"/>
  <c r="Q404" i="4"/>
  <c r="R404" i="4"/>
  <c r="Q396" i="4"/>
  <c r="R396" i="4"/>
  <c r="Q388" i="4"/>
  <c r="R388" i="4"/>
  <c r="Q380" i="4"/>
  <c r="R380" i="4"/>
  <c r="Q372" i="4"/>
  <c r="R372" i="4"/>
  <c r="Q364" i="4"/>
  <c r="R364" i="4"/>
  <c r="Q356" i="4"/>
  <c r="R356" i="4"/>
  <c r="Q348" i="4"/>
  <c r="R348" i="4"/>
  <c r="Q340" i="4"/>
  <c r="R340" i="4"/>
  <c r="Q332" i="4"/>
  <c r="R332" i="4"/>
  <c r="Q324" i="4"/>
  <c r="R324" i="4"/>
  <c r="Q316" i="4"/>
  <c r="R316" i="4"/>
  <c r="Q308" i="4"/>
  <c r="R308" i="4"/>
  <c r="Q300" i="4"/>
  <c r="R300" i="4"/>
  <c r="Q292" i="4"/>
  <c r="R292" i="4"/>
  <c r="Q284" i="4"/>
  <c r="R284" i="4"/>
  <c r="Q276" i="4"/>
  <c r="R276" i="4"/>
  <c r="Q268" i="4"/>
  <c r="R268" i="4"/>
  <c r="Q260" i="4"/>
  <c r="R260" i="4"/>
  <c r="Q252" i="4"/>
  <c r="R252" i="4"/>
  <c r="Q244" i="4"/>
  <c r="R244" i="4"/>
  <c r="Q236" i="4"/>
  <c r="R236" i="4"/>
  <c r="Q228" i="4"/>
  <c r="R228" i="4"/>
  <c r="Q220" i="4"/>
  <c r="R220" i="4"/>
  <c r="Q212" i="4"/>
  <c r="R212" i="4"/>
  <c r="Q204" i="4"/>
  <c r="R204" i="4"/>
  <c r="Q196" i="4"/>
  <c r="R196" i="4"/>
  <c r="Q188" i="4"/>
  <c r="R188" i="4"/>
  <c r="Q180" i="4"/>
  <c r="R180" i="4"/>
  <c r="Q172" i="4"/>
  <c r="R172" i="4"/>
  <c r="Q164" i="4"/>
  <c r="R164" i="4"/>
  <c r="Q156" i="4"/>
  <c r="R156" i="4"/>
  <c r="Q148" i="4"/>
  <c r="R148" i="4"/>
  <c r="Q140" i="4"/>
  <c r="R140" i="4"/>
  <c r="Q132" i="4"/>
  <c r="R132" i="4"/>
  <c r="Q124" i="4"/>
  <c r="R124" i="4"/>
  <c r="Q116" i="4"/>
  <c r="R116" i="4"/>
  <c r="Q108" i="4"/>
  <c r="R108" i="4"/>
  <c r="Q100" i="4"/>
  <c r="R100" i="4"/>
  <c r="Q92" i="4"/>
  <c r="R92" i="4"/>
  <c r="Q84" i="4"/>
  <c r="R84" i="4"/>
  <c r="Q76" i="4"/>
  <c r="R76" i="4"/>
  <c r="Q68" i="4"/>
  <c r="R68" i="4"/>
  <c r="Q60" i="4"/>
  <c r="R60" i="4"/>
  <c r="Q52" i="4"/>
  <c r="R52" i="4"/>
  <c r="Q44" i="4"/>
  <c r="R44" i="4"/>
  <c r="Q36" i="4"/>
  <c r="R36" i="4"/>
  <c r="Q28" i="4"/>
  <c r="R28" i="4"/>
  <c r="Q20" i="4"/>
  <c r="R20" i="4"/>
  <c r="Q12" i="4"/>
  <c r="R12" i="4"/>
  <c r="Q4" i="4"/>
  <c r="R4" i="4"/>
  <c r="R1346" i="4"/>
  <c r="R1321" i="4"/>
  <c r="R1296" i="4"/>
  <c r="R1282" i="4"/>
  <c r="R1257" i="4"/>
  <c r="R1243" i="4"/>
  <c r="R1232" i="4"/>
  <c r="R1218" i="4"/>
  <c r="R1193" i="4"/>
  <c r="R1179" i="4"/>
  <c r="R1168" i="4"/>
  <c r="R1154" i="4"/>
  <c r="R1129" i="4"/>
  <c r="R1115" i="4"/>
  <c r="R1104" i="4"/>
  <c r="R1090" i="4"/>
  <c r="R1065" i="4"/>
  <c r="R1051" i="4"/>
  <c r="R1040" i="4"/>
  <c r="R1025" i="4"/>
  <c r="R1009" i="4"/>
  <c r="R993" i="4"/>
  <c r="R977" i="4"/>
  <c r="R961" i="4"/>
  <c r="R945" i="4"/>
  <c r="R929" i="4"/>
  <c r="R905" i="4"/>
  <c r="R873" i="4"/>
  <c r="R841" i="4"/>
  <c r="R809" i="4"/>
  <c r="R777" i="4"/>
  <c r="R745" i="4"/>
  <c r="R713" i="4"/>
  <c r="R681" i="4"/>
  <c r="R621" i="4"/>
  <c r="R557" i="4"/>
  <c r="R493" i="4"/>
  <c r="R429" i="4"/>
  <c r="R333" i="4"/>
  <c r="Q1027" i="4"/>
  <c r="R1027" i="4"/>
  <c r="Q1019" i="4"/>
  <c r="R1019" i="4"/>
  <c r="Q1011" i="4"/>
  <c r="R1011" i="4"/>
  <c r="Q995" i="4"/>
  <c r="R995" i="4"/>
  <c r="Q987" i="4"/>
  <c r="R987" i="4"/>
  <c r="Q971" i="4"/>
  <c r="R971" i="4"/>
  <c r="Q963" i="4"/>
  <c r="R963" i="4"/>
  <c r="Q947" i="4"/>
  <c r="R947" i="4"/>
  <c r="Q931" i="4"/>
  <c r="R931" i="4"/>
  <c r="Q923" i="4"/>
  <c r="R923" i="4"/>
  <c r="Q907" i="4"/>
  <c r="R907" i="4"/>
  <c r="Q899" i="4"/>
  <c r="R899" i="4"/>
  <c r="Q891" i="4"/>
  <c r="R891" i="4"/>
  <c r="Q883" i="4"/>
  <c r="R883" i="4"/>
  <c r="Q867" i="4"/>
  <c r="R867" i="4"/>
  <c r="Q859" i="4"/>
  <c r="R859" i="4"/>
  <c r="Q851" i="4"/>
  <c r="R851" i="4"/>
  <c r="Q843" i="4"/>
  <c r="R843" i="4"/>
  <c r="Q827" i="4"/>
  <c r="R827" i="4"/>
  <c r="Q819" i="4"/>
  <c r="R819" i="4"/>
  <c r="Q811" i="4"/>
  <c r="R811" i="4"/>
  <c r="Q803" i="4"/>
  <c r="R803" i="4"/>
  <c r="Q795" i="4"/>
  <c r="R795" i="4"/>
  <c r="Q771" i="4"/>
  <c r="R771" i="4"/>
  <c r="Q755" i="4"/>
  <c r="R755" i="4"/>
  <c r="Q739" i="4"/>
  <c r="R739" i="4"/>
  <c r="Q731" i="4"/>
  <c r="R731" i="4"/>
  <c r="Q723" i="4"/>
  <c r="R723" i="4"/>
  <c r="Q715" i="4"/>
  <c r="R715" i="4"/>
  <c r="Q707" i="4"/>
  <c r="R707" i="4"/>
  <c r="Q699" i="4"/>
  <c r="R699" i="4"/>
  <c r="Q691" i="4"/>
  <c r="R691" i="4"/>
  <c r="Q683" i="4"/>
  <c r="R683" i="4"/>
  <c r="Q675" i="4"/>
  <c r="R675" i="4"/>
  <c r="Q667" i="4"/>
  <c r="R667" i="4"/>
  <c r="Q659" i="4"/>
  <c r="R659" i="4"/>
  <c r="Q651" i="4"/>
  <c r="R651" i="4"/>
  <c r="Q643" i="4"/>
  <c r="R643" i="4"/>
  <c r="Q635" i="4"/>
  <c r="R635" i="4"/>
  <c r="Q627" i="4"/>
  <c r="R627" i="4"/>
  <c r="Q619" i="4"/>
  <c r="R619" i="4"/>
  <c r="Q611" i="4"/>
  <c r="R611" i="4"/>
  <c r="Q603" i="4"/>
  <c r="R603" i="4"/>
  <c r="Q595" i="4"/>
  <c r="R595" i="4"/>
  <c r="Q587" i="4"/>
  <c r="R587" i="4"/>
  <c r="Q579" i="4"/>
  <c r="R579" i="4"/>
  <c r="Q571" i="4"/>
  <c r="R571" i="4"/>
  <c r="Q563" i="4"/>
  <c r="R563" i="4"/>
  <c r="Q555" i="4"/>
  <c r="R555" i="4"/>
  <c r="Q547" i="4"/>
  <c r="R547" i="4"/>
  <c r="Q539" i="4"/>
  <c r="R539" i="4"/>
  <c r="Q531" i="4"/>
  <c r="R531" i="4"/>
  <c r="Q523" i="4"/>
  <c r="R523" i="4"/>
  <c r="Q515" i="4"/>
  <c r="R515" i="4"/>
  <c r="Q507" i="4"/>
  <c r="R507" i="4"/>
  <c r="Q499" i="4"/>
  <c r="R499" i="4"/>
  <c r="Q491" i="4"/>
  <c r="R491" i="4"/>
  <c r="Q483" i="4"/>
  <c r="R483" i="4"/>
  <c r="Q475" i="4"/>
  <c r="R475" i="4"/>
  <c r="Q467" i="4"/>
  <c r="R467" i="4"/>
  <c r="Q459" i="4"/>
  <c r="R459" i="4"/>
  <c r="Q451" i="4"/>
  <c r="R451" i="4"/>
  <c r="Q443" i="4"/>
  <c r="R443" i="4"/>
  <c r="Q435" i="4"/>
  <c r="R435" i="4"/>
  <c r="Q427" i="4"/>
  <c r="R427" i="4"/>
  <c r="Q419" i="4"/>
  <c r="R419" i="4"/>
  <c r="Q411" i="4"/>
  <c r="R411" i="4"/>
  <c r="Q403" i="4"/>
  <c r="R403" i="4"/>
  <c r="Q395" i="4"/>
  <c r="R395" i="4"/>
  <c r="Q387" i="4"/>
  <c r="R387" i="4"/>
  <c r="Q379" i="4"/>
  <c r="R379" i="4"/>
  <c r="Q371" i="4"/>
  <c r="R371" i="4"/>
  <c r="Q363" i="4"/>
  <c r="R363" i="4"/>
  <c r="Q355" i="4"/>
  <c r="R355" i="4"/>
  <c r="Q347" i="4"/>
  <c r="R347" i="4"/>
  <c r="Q339" i="4"/>
  <c r="R339" i="4"/>
  <c r="Q331" i="4"/>
  <c r="R331" i="4"/>
  <c r="Q323" i="4"/>
  <c r="R323" i="4"/>
  <c r="Q315" i="4"/>
  <c r="R315" i="4"/>
  <c r="Q307" i="4"/>
  <c r="R307" i="4"/>
  <c r="Q299" i="4"/>
  <c r="R299" i="4"/>
  <c r="Q291" i="4"/>
  <c r="R291" i="4"/>
  <c r="Q283" i="4"/>
  <c r="R283" i="4"/>
  <c r="Q275" i="4"/>
  <c r="R275" i="4"/>
  <c r="Q267" i="4"/>
  <c r="R267" i="4"/>
  <c r="Q259" i="4"/>
  <c r="R259" i="4"/>
  <c r="Q251" i="4"/>
  <c r="R251" i="4"/>
  <c r="Q243" i="4"/>
  <c r="R243" i="4"/>
  <c r="Q235" i="4"/>
  <c r="R235" i="4"/>
  <c r="Q227" i="4"/>
  <c r="R227" i="4"/>
  <c r="Q219" i="4"/>
  <c r="R219" i="4"/>
  <c r="Q211" i="4"/>
  <c r="R211" i="4"/>
  <c r="Q203" i="4"/>
  <c r="R203" i="4"/>
  <c r="Q195" i="4"/>
  <c r="R195" i="4"/>
  <c r="Q187" i="4"/>
  <c r="R187" i="4"/>
  <c r="Q179" i="4"/>
  <c r="R179" i="4"/>
  <c r="Q171" i="4"/>
  <c r="R171" i="4"/>
  <c r="Q163" i="4"/>
  <c r="R163" i="4"/>
  <c r="Q155" i="4"/>
  <c r="R155" i="4"/>
  <c r="Q147" i="4"/>
  <c r="R147" i="4"/>
  <c r="Q139" i="4"/>
  <c r="R139" i="4"/>
  <c r="Q131" i="4"/>
  <c r="R131" i="4"/>
  <c r="Q123" i="4"/>
  <c r="R123" i="4"/>
  <c r="Q115" i="4"/>
  <c r="R115" i="4"/>
  <c r="Q107" i="4"/>
  <c r="R107" i="4"/>
  <c r="Q99" i="4"/>
  <c r="R99" i="4"/>
  <c r="Q91" i="4"/>
  <c r="R91" i="4"/>
  <c r="Q83" i="4"/>
  <c r="R83" i="4"/>
  <c r="Q75" i="4"/>
  <c r="R75" i="4"/>
  <c r="Q67" i="4"/>
  <c r="R67" i="4"/>
  <c r="Q59" i="4"/>
  <c r="R59" i="4"/>
  <c r="Q51" i="4"/>
  <c r="R51" i="4"/>
  <c r="Q43" i="4"/>
  <c r="R43" i="4"/>
  <c r="Q35" i="4"/>
  <c r="R35" i="4"/>
  <c r="Q27" i="4"/>
  <c r="R27" i="4"/>
  <c r="Q19" i="4"/>
  <c r="R19" i="4"/>
  <c r="Q11" i="4"/>
  <c r="R11" i="4"/>
  <c r="Q3" i="4"/>
  <c r="R3" i="4"/>
  <c r="R1345" i="4"/>
  <c r="R1331" i="4"/>
  <c r="R1320" i="4"/>
  <c r="R1306" i="4"/>
  <c r="R1281" i="4"/>
  <c r="R1256" i="4"/>
  <c r="R1242" i="4"/>
  <c r="R1217" i="4"/>
  <c r="R1192" i="4"/>
  <c r="R1178" i="4"/>
  <c r="R1153" i="4"/>
  <c r="R1128" i="4"/>
  <c r="R1114" i="4"/>
  <c r="R1089" i="4"/>
  <c r="R1064" i="4"/>
  <c r="R1050" i="4"/>
  <c r="R1024" i="4"/>
  <c r="R1008" i="4"/>
  <c r="R992" i="4"/>
  <c r="R976" i="4"/>
  <c r="R960" i="4"/>
  <c r="R944" i="4"/>
  <c r="R928" i="4"/>
  <c r="R898" i="4"/>
  <c r="R866" i="4"/>
  <c r="R834" i="4"/>
  <c r="R802" i="4"/>
  <c r="R770" i="4"/>
  <c r="R738" i="4"/>
  <c r="R706" i="4"/>
  <c r="R670" i="4"/>
  <c r="R606" i="4"/>
  <c r="R542" i="4"/>
  <c r="R478" i="4"/>
  <c r="R414" i="4"/>
  <c r="R317" i="4"/>
  <c r="Q674" i="4"/>
  <c r="R674" i="4"/>
  <c r="Q666" i="4"/>
  <c r="R666" i="4"/>
  <c r="Q658" i="4"/>
  <c r="R658" i="4"/>
  <c r="Q650" i="4"/>
  <c r="R650" i="4"/>
  <c r="Q642" i="4"/>
  <c r="R642" i="4"/>
  <c r="Q634" i="4"/>
  <c r="R634" i="4"/>
  <c r="Q626" i="4"/>
  <c r="R626" i="4"/>
  <c r="Q618" i="4"/>
  <c r="R618" i="4"/>
  <c r="Q610" i="4"/>
  <c r="R610" i="4"/>
  <c r="Q602" i="4"/>
  <c r="R602" i="4"/>
  <c r="Q594" i="4"/>
  <c r="R594" i="4"/>
  <c r="Q586" i="4"/>
  <c r="R586" i="4"/>
  <c r="Q578" i="4"/>
  <c r="R578" i="4"/>
  <c r="Q570" i="4"/>
  <c r="R570" i="4"/>
  <c r="Q562" i="4"/>
  <c r="R562" i="4"/>
  <c r="Q554" i="4"/>
  <c r="R554" i="4"/>
  <c r="Q546" i="4"/>
  <c r="R546" i="4"/>
  <c r="Q538" i="4"/>
  <c r="R538" i="4"/>
  <c r="Q530" i="4"/>
  <c r="R530" i="4"/>
  <c r="Q522" i="4"/>
  <c r="R522" i="4"/>
  <c r="Q514" i="4"/>
  <c r="R514" i="4"/>
  <c r="Q506" i="4"/>
  <c r="R506" i="4"/>
  <c r="Q498" i="4"/>
  <c r="R498" i="4"/>
  <c r="Q490" i="4"/>
  <c r="R490" i="4"/>
  <c r="Q482" i="4"/>
  <c r="R482" i="4"/>
  <c r="Q474" i="4"/>
  <c r="R474" i="4"/>
  <c r="Q466" i="4"/>
  <c r="R466" i="4"/>
  <c r="Q458" i="4"/>
  <c r="R458" i="4"/>
  <c r="Q450" i="4"/>
  <c r="R450" i="4"/>
  <c r="Q442" i="4"/>
  <c r="R442" i="4"/>
  <c r="Q434" i="4"/>
  <c r="R434" i="4"/>
  <c r="Q426" i="4"/>
  <c r="R426" i="4"/>
  <c r="Q418" i="4"/>
  <c r="R418" i="4"/>
  <c r="Q410" i="4"/>
  <c r="R410" i="4"/>
  <c r="Q402" i="4"/>
  <c r="R402" i="4"/>
  <c r="Q394" i="4"/>
  <c r="R394" i="4"/>
  <c r="Q386" i="4"/>
  <c r="R386" i="4"/>
  <c r="Q378" i="4"/>
  <c r="R378" i="4"/>
  <c r="Q370" i="4"/>
  <c r="R370" i="4"/>
  <c r="Q362" i="4"/>
  <c r="R362" i="4"/>
  <c r="Q354" i="4"/>
  <c r="R354" i="4"/>
  <c r="Q346" i="4"/>
  <c r="R346" i="4"/>
  <c r="Q338" i="4"/>
  <c r="R338" i="4"/>
  <c r="Q330" i="4"/>
  <c r="R330" i="4"/>
  <c r="Q322" i="4"/>
  <c r="R322" i="4"/>
  <c r="Q314" i="4"/>
  <c r="R314" i="4"/>
  <c r="Q306" i="4"/>
  <c r="R306" i="4"/>
  <c r="Q298" i="4"/>
  <c r="R298" i="4"/>
  <c r="Q290" i="4"/>
  <c r="R290" i="4"/>
  <c r="Q282" i="4"/>
  <c r="R282" i="4"/>
  <c r="Q274" i="4"/>
  <c r="R274" i="4"/>
  <c r="Q266" i="4"/>
  <c r="R266" i="4"/>
  <c r="Q258" i="4"/>
  <c r="R258" i="4"/>
  <c r="Q250" i="4"/>
  <c r="R250" i="4"/>
  <c r="Q242" i="4"/>
  <c r="R242" i="4"/>
  <c r="Q234" i="4"/>
  <c r="R234" i="4"/>
  <c r="Q226" i="4"/>
  <c r="R226" i="4"/>
  <c r="Q218" i="4"/>
  <c r="R218" i="4"/>
  <c r="Q210" i="4"/>
  <c r="R210" i="4"/>
  <c r="Q202" i="4"/>
  <c r="R202" i="4"/>
  <c r="Q194" i="4"/>
  <c r="R194" i="4"/>
  <c r="Q186" i="4"/>
  <c r="R186" i="4"/>
  <c r="Q178" i="4"/>
  <c r="R178" i="4"/>
  <c r="Q170" i="4"/>
  <c r="R170" i="4"/>
  <c r="Q162" i="4"/>
  <c r="R162" i="4"/>
  <c r="Q154" i="4"/>
  <c r="R154" i="4"/>
  <c r="Q146" i="4"/>
  <c r="R146" i="4"/>
  <c r="Q138" i="4"/>
  <c r="R138" i="4"/>
  <c r="Q130" i="4"/>
  <c r="R130" i="4"/>
  <c r="Q122" i="4"/>
  <c r="R122" i="4"/>
  <c r="Q114" i="4"/>
  <c r="R114" i="4"/>
  <c r="Q106" i="4"/>
  <c r="R106" i="4"/>
  <c r="Q98" i="4"/>
  <c r="R98" i="4"/>
  <c r="Q90" i="4"/>
  <c r="R90" i="4"/>
  <c r="Q82" i="4"/>
  <c r="R82" i="4"/>
  <c r="Q74" i="4"/>
  <c r="R74" i="4"/>
  <c r="Q66" i="4"/>
  <c r="R66" i="4"/>
  <c r="Q58" i="4"/>
  <c r="R58" i="4"/>
  <c r="Q50" i="4"/>
  <c r="R50" i="4"/>
  <c r="Q42" i="4"/>
  <c r="R42" i="4"/>
  <c r="Q34" i="4"/>
  <c r="R34" i="4"/>
  <c r="Q26" i="4"/>
  <c r="R26" i="4"/>
  <c r="Q18" i="4"/>
  <c r="R18" i="4"/>
  <c r="Q10" i="4"/>
  <c r="R10" i="4"/>
  <c r="Q2" i="4"/>
  <c r="R2" i="4"/>
  <c r="R1344" i="4"/>
  <c r="R1330" i="4"/>
  <c r="R1319" i="4"/>
  <c r="R1305" i="4"/>
  <c r="R1291" i="4"/>
  <c r="R1280" i="4"/>
  <c r="R1266" i="4"/>
  <c r="R1241" i="4"/>
  <c r="R1227" i="4"/>
  <c r="R1202" i="4"/>
  <c r="R1177" i="4"/>
  <c r="R1163" i="4"/>
  <c r="R1152" i="4"/>
  <c r="R1138" i="4"/>
  <c r="R1113" i="4"/>
  <c r="R1099" i="4"/>
  <c r="R1088" i="4"/>
  <c r="R1074" i="4"/>
  <c r="R1049" i="4"/>
  <c r="R1035" i="4"/>
  <c r="R975" i="4"/>
  <c r="R897" i="4"/>
  <c r="R865" i="4"/>
  <c r="R833" i="4"/>
  <c r="R801" i="4"/>
  <c r="R769" i="4"/>
  <c r="R737" i="4"/>
  <c r="R705" i="4"/>
  <c r="R477" i="4"/>
  <c r="R413" i="4"/>
  <c r="R301" i="4"/>
  <c r="Q673" i="4"/>
  <c r="R673" i="4"/>
  <c r="Q665" i="4"/>
  <c r="R665" i="4"/>
  <c r="Q657" i="4"/>
  <c r="R657" i="4"/>
  <c r="Q649" i="4"/>
  <c r="R649" i="4"/>
  <c r="Q641" i="4"/>
  <c r="R641" i="4"/>
  <c r="Q633" i="4"/>
  <c r="R633" i="4"/>
  <c r="Q625" i="4"/>
  <c r="R625" i="4"/>
  <c r="Q617" i="4"/>
  <c r="R617" i="4"/>
  <c r="Q609" i="4"/>
  <c r="R609" i="4"/>
  <c r="Q601" i="4"/>
  <c r="R601" i="4"/>
  <c r="Q593" i="4"/>
  <c r="R593" i="4"/>
  <c r="Q585" i="4"/>
  <c r="R585" i="4"/>
  <c r="Q577" i="4"/>
  <c r="R577" i="4"/>
  <c r="Q569" i="4"/>
  <c r="R569" i="4"/>
  <c r="Q561" i="4"/>
  <c r="R561" i="4"/>
  <c r="Q553" i="4"/>
  <c r="R553" i="4"/>
  <c r="Q545" i="4"/>
  <c r="R545" i="4"/>
  <c r="Q537" i="4"/>
  <c r="R537" i="4"/>
  <c r="Q529" i="4"/>
  <c r="R529" i="4"/>
  <c r="Q521" i="4"/>
  <c r="R521" i="4"/>
  <c r="Q513" i="4"/>
  <c r="R513" i="4"/>
  <c r="Q505" i="4"/>
  <c r="R505" i="4"/>
  <c r="Q497" i="4"/>
  <c r="R497" i="4"/>
  <c r="Q489" i="4"/>
  <c r="R489" i="4"/>
  <c r="Q481" i="4"/>
  <c r="R481" i="4"/>
  <c r="Q473" i="4"/>
  <c r="R473" i="4"/>
  <c r="Q465" i="4"/>
  <c r="R465" i="4"/>
  <c r="Q457" i="4"/>
  <c r="R457" i="4"/>
  <c r="Q449" i="4"/>
  <c r="R449" i="4"/>
  <c r="Q441" i="4"/>
  <c r="R441" i="4"/>
  <c r="Q433" i="4"/>
  <c r="R433" i="4"/>
  <c r="Q425" i="4"/>
  <c r="R425" i="4"/>
  <c r="Q417" i="4"/>
  <c r="R417" i="4"/>
  <c r="Q409" i="4"/>
  <c r="R409" i="4"/>
  <c r="Q401" i="4"/>
  <c r="R401" i="4"/>
  <c r="Q393" i="4"/>
  <c r="R393" i="4"/>
  <c r="Q385" i="4"/>
  <c r="R385" i="4"/>
  <c r="Q377" i="4"/>
  <c r="R377" i="4"/>
  <c r="Q369" i="4"/>
  <c r="R369" i="4"/>
  <c r="Q361" i="4"/>
  <c r="R361" i="4"/>
  <c r="Q353" i="4"/>
  <c r="R353" i="4"/>
  <c r="Q345" i="4"/>
  <c r="R345" i="4"/>
  <c r="Q337" i="4"/>
  <c r="R337" i="4"/>
  <c r="Q329" i="4"/>
  <c r="R329" i="4"/>
  <c r="Q321" i="4"/>
  <c r="R321" i="4"/>
  <c r="Q313" i="4"/>
  <c r="R313" i="4"/>
  <c r="Q305" i="4"/>
  <c r="R305" i="4"/>
  <c r="Q297" i="4"/>
  <c r="R297" i="4"/>
  <c r="Q289" i="4"/>
  <c r="R289" i="4"/>
  <c r="Q281" i="4"/>
  <c r="R281" i="4"/>
  <c r="Q273" i="4"/>
  <c r="R273" i="4"/>
  <c r="Q265" i="4"/>
  <c r="R265" i="4"/>
  <c r="Q257" i="4"/>
  <c r="R257" i="4"/>
  <c r="Q249" i="4"/>
  <c r="R249" i="4"/>
  <c r="Q241" i="4"/>
  <c r="R241" i="4"/>
  <c r="Q233" i="4"/>
  <c r="R233" i="4"/>
  <c r="Q225" i="4"/>
  <c r="R225" i="4"/>
  <c r="Q217" i="4"/>
  <c r="R217" i="4"/>
  <c r="Q209" i="4"/>
  <c r="R209" i="4"/>
  <c r="Q201" i="4"/>
  <c r="R201" i="4"/>
  <c r="Q193" i="4"/>
  <c r="R193" i="4"/>
  <c r="Q185" i="4"/>
  <c r="R185" i="4"/>
  <c r="Q177" i="4"/>
  <c r="R177" i="4"/>
  <c r="Q169" i="4"/>
  <c r="R169" i="4"/>
  <c r="Q161" i="4"/>
  <c r="R161" i="4"/>
  <c r="Q153" i="4"/>
  <c r="R153" i="4"/>
  <c r="Q145" i="4"/>
  <c r="R145" i="4"/>
  <c r="Q137" i="4"/>
  <c r="R137" i="4"/>
  <c r="Q129" i="4"/>
  <c r="R129" i="4"/>
  <c r="Q121" i="4"/>
  <c r="R121" i="4"/>
  <c r="Q113" i="4"/>
  <c r="R113" i="4"/>
  <c r="Q105" i="4"/>
  <c r="R105" i="4"/>
  <c r="Q97" i="4"/>
  <c r="R97" i="4"/>
  <c r="Q89" i="4"/>
  <c r="R89" i="4"/>
  <c r="Q81" i="4"/>
  <c r="R81" i="4"/>
  <c r="Q73" i="4"/>
  <c r="R73" i="4"/>
  <c r="Q65" i="4"/>
  <c r="R65" i="4"/>
  <c r="Q57" i="4"/>
  <c r="R57" i="4"/>
  <c r="Q49" i="4"/>
  <c r="R49" i="4"/>
  <c r="Q41" i="4"/>
  <c r="R41" i="4"/>
  <c r="Q33" i="4"/>
  <c r="R33" i="4"/>
  <c r="Q25" i="4"/>
  <c r="R25" i="4"/>
  <c r="Q17" i="4"/>
  <c r="R17" i="4"/>
  <c r="Q9" i="4"/>
  <c r="R9" i="4"/>
  <c r="R1329" i="4"/>
  <c r="R1315" i="4"/>
  <c r="R1304" i="4"/>
  <c r="R1290" i="4"/>
  <c r="R1279" i="4"/>
  <c r="R1265" i="4"/>
  <c r="R1251" i="4"/>
  <c r="R1240" i="4"/>
  <c r="R1226" i="4"/>
  <c r="R1201" i="4"/>
  <c r="R1187" i="4"/>
  <c r="R1176" i="4"/>
  <c r="R1162" i="4"/>
  <c r="R1137" i="4"/>
  <c r="R1123" i="4"/>
  <c r="R1112" i="4"/>
  <c r="R1098" i="4"/>
  <c r="R1073" i="4"/>
  <c r="R1059" i="4"/>
  <c r="R1048" i="4"/>
  <c r="R1034" i="4"/>
  <c r="R1018" i="4"/>
  <c r="R1002" i="4"/>
  <c r="R986" i="4"/>
  <c r="R970" i="4"/>
  <c r="R954" i="4"/>
  <c r="R938" i="4"/>
  <c r="R922" i="4"/>
  <c r="R890" i="4"/>
  <c r="R858" i="4"/>
  <c r="R826" i="4"/>
  <c r="R794" i="4"/>
  <c r="R762" i="4"/>
  <c r="R730" i="4"/>
  <c r="R698" i="4"/>
  <c r="R654" i="4"/>
  <c r="R590" i="4"/>
  <c r="R526" i="4"/>
  <c r="R462" i="4"/>
  <c r="R398" i="4"/>
  <c r="R285" i="4"/>
  <c r="Q920" i="4"/>
  <c r="R920" i="4"/>
  <c r="Q912" i="4"/>
  <c r="R912" i="4"/>
  <c r="Q904" i="4"/>
  <c r="R904" i="4"/>
  <c r="Q896" i="4"/>
  <c r="R896" i="4"/>
  <c r="Q888" i="4"/>
  <c r="R888" i="4"/>
  <c r="Q880" i="4"/>
  <c r="R880" i="4"/>
  <c r="Q872" i="4"/>
  <c r="R872" i="4"/>
  <c r="Q864" i="4"/>
  <c r="R864" i="4"/>
  <c r="Q856" i="4"/>
  <c r="R856" i="4"/>
  <c r="Q848" i="4"/>
  <c r="R848" i="4"/>
  <c r="Q840" i="4"/>
  <c r="R840" i="4"/>
  <c r="Q832" i="4"/>
  <c r="R832" i="4"/>
  <c r="Q824" i="4"/>
  <c r="R824" i="4"/>
  <c r="Q816" i="4"/>
  <c r="R816" i="4"/>
  <c r="Q808" i="4"/>
  <c r="R808" i="4"/>
  <c r="Q800" i="4"/>
  <c r="R800" i="4"/>
  <c r="Q792" i="4"/>
  <c r="R792" i="4"/>
  <c r="Q784" i="4"/>
  <c r="R784" i="4"/>
  <c r="Q776" i="4"/>
  <c r="R776" i="4"/>
  <c r="Q768" i="4"/>
  <c r="R768" i="4"/>
  <c r="Q760" i="4"/>
  <c r="R760" i="4"/>
  <c r="Q752" i="4"/>
  <c r="R752" i="4"/>
  <c r="Q744" i="4"/>
  <c r="R744" i="4"/>
  <c r="Q736" i="4"/>
  <c r="R736" i="4"/>
  <c r="Q728" i="4"/>
  <c r="R728" i="4"/>
  <c r="Q720" i="4"/>
  <c r="R720" i="4"/>
  <c r="Q712" i="4"/>
  <c r="R712" i="4"/>
  <c r="Q704" i="4"/>
  <c r="R704" i="4"/>
  <c r="Q696" i="4"/>
  <c r="R696" i="4"/>
  <c r="Q688" i="4"/>
  <c r="R688" i="4"/>
  <c r="Q680" i="4"/>
  <c r="R680" i="4"/>
  <c r="Q672" i="4"/>
  <c r="R672" i="4"/>
  <c r="Q664" i="4"/>
  <c r="R664" i="4"/>
  <c r="Q656" i="4"/>
  <c r="R656" i="4"/>
  <c r="Q648" i="4"/>
  <c r="R648" i="4"/>
  <c r="Q640" i="4"/>
  <c r="R640" i="4"/>
  <c r="Q632" i="4"/>
  <c r="R632" i="4"/>
  <c r="Q624" i="4"/>
  <c r="R624" i="4"/>
  <c r="Q616" i="4"/>
  <c r="R616" i="4"/>
  <c r="Q608" i="4"/>
  <c r="R608" i="4"/>
  <c r="Q600" i="4"/>
  <c r="R600" i="4"/>
  <c r="Q592" i="4"/>
  <c r="R592" i="4"/>
  <c r="Q584" i="4"/>
  <c r="R584" i="4"/>
  <c r="Q576" i="4"/>
  <c r="R576" i="4"/>
  <c r="Q568" i="4"/>
  <c r="R568" i="4"/>
  <c r="Q560" i="4"/>
  <c r="R560" i="4"/>
  <c r="Q552" i="4"/>
  <c r="R552" i="4"/>
  <c r="Q544" i="4"/>
  <c r="R544" i="4"/>
  <c r="Q536" i="4"/>
  <c r="R536" i="4"/>
  <c r="Q528" i="4"/>
  <c r="R528" i="4"/>
  <c r="Q520" i="4"/>
  <c r="R520" i="4"/>
  <c r="Q512" i="4"/>
  <c r="R512" i="4"/>
  <c r="Q504" i="4"/>
  <c r="R504" i="4"/>
  <c r="Q496" i="4"/>
  <c r="R496" i="4"/>
  <c r="Q488" i="4"/>
  <c r="R488" i="4"/>
  <c r="Q480" i="4"/>
  <c r="R480" i="4"/>
  <c r="Q472" i="4"/>
  <c r="R472" i="4"/>
  <c r="Q464" i="4"/>
  <c r="R464" i="4"/>
  <c r="Q456" i="4"/>
  <c r="R456" i="4"/>
  <c r="Q448" i="4"/>
  <c r="R448" i="4"/>
  <c r="Q440" i="4"/>
  <c r="R440" i="4"/>
  <c r="Q432" i="4"/>
  <c r="R432" i="4"/>
  <c r="Q424" i="4"/>
  <c r="R424" i="4"/>
  <c r="Q416" i="4"/>
  <c r="R416" i="4"/>
  <c r="Q408" i="4"/>
  <c r="R408" i="4"/>
  <c r="Q400" i="4"/>
  <c r="R400" i="4"/>
  <c r="Q392" i="4"/>
  <c r="R392" i="4"/>
  <c r="Q384" i="4"/>
  <c r="R384" i="4"/>
  <c r="Q376" i="4"/>
  <c r="R376" i="4"/>
  <c r="Q368" i="4"/>
  <c r="R368" i="4"/>
  <c r="Q360" i="4"/>
  <c r="R360" i="4"/>
  <c r="Q352" i="4"/>
  <c r="R352" i="4"/>
  <c r="Q344" i="4"/>
  <c r="R344" i="4"/>
  <c r="Q336" i="4"/>
  <c r="R336" i="4"/>
  <c r="Q328" i="4"/>
  <c r="R328" i="4"/>
  <c r="Q320" i="4"/>
  <c r="R320" i="4"/>
  <c r="Q312" i="4"/>
  <c r="R312" i="4"/>
  <c r="Q304" i="4"/>
  <c r="R304" i="4"/>
  <c r="Q296" i="4"/>
  <c r="R296" i="4"/>
  <c r="Q288" i="4"/>
  <c r="R288" i="4"/>
  <c r="Q280" i="4"/>
  <c r="R280" i="4"/>
  <c r="Q272" i="4"/>
  <c r="R272" i="4"/>
  <c r="Q264" i="4"/>
  <c r="R264" i="4"/>
  <c r="Q256" i="4"/>
  <c r="R256" i="4"/>
  <c r="Q248" i="4"/>
  <c r="R248" i="4"/>
  <c r="Q240" i="4"/>
  <c r="R240" i="4"/>
  <c r="Q232" i="4"/>
  <c r="R232" i="4"/>
  <c r="Q224" i="4"/>
  <c r="R224" i="4"/>
  <c r="Q216" i="4"/>
  <c r="R216" i="4"/>
  <c r="Q208" i="4"/>
  <c r="R208" i="4"/>
  <c r="Q200" i="4"/>
  <c r="R200" i="4"/>
  <c r="Q192" i="4"/>
  <c r="R192" i="4"/>
  <c r="Q184" i="4"/>
  <c r="R184" i="4"/>
  <c r="Q176" i="4"/>
  <c r="R176" i="4"/>
  <c r="Q168" i="4"/>
  <c r="R168" i="4"/>
  <c r="Q160" i="4"/>
  <c r="R160" i="4"/>
  <c r="Q152" i="4"/>
  <c r="R152" i="4"/>
  <c r="Q144" i="4"/>
  <c r="R144" i="4"/>
  <c r="Q136" i="4"/>
  <c r="R136" i="4"/>
  <c r="Q128" i="4"/>
  <c r="R128" i="4"/>
  <c r="Q120" i="4"/>
  <c r="R120" i="4"/>
  <c r="Q112" i="4"/>
  <c r="R112" i="4"/>
  <c r="Q104" i="4"/>
  <c r="R104" i="4"/>
  <c r="Q96" i="4"/>
  <c r="R96" i="4"/>
  <c r="Q88" i="4"/>
  <c r="R88" i="4"/>
  <c r="Q80" i="4"/>
  <c r="R80" i="4"/>
  <c r="Q72" i="4"/>
  <c r="R72" i="4"/>
  <c r="Q64" i="4"/>
  <c r="R64" i="4"/>
  <c r="Q56" i="4"/>
  <c r="R56" i="4"/>
  <c r="Q48" i="4"/>
  <c r="R48" i="4"/>
  <c r="Q40" i="4"/>
  <c r="R40" i="4"/>
  <c r="Q32" i="4"/>
  <c r="R32" i="4"/>
  <c r="Q24" i="4"/>
  <c r="R24" i="4"/>
  <c r="Q16" i="4"/>
  <c r="R16" i="4"/>
  <c r="Q8" i="4"/>
  <c r="R8" i="4"/>
  <c r="R1339" i="4"/>
  <c r="R1328" i="4"/>
  <c r="R1314" i="4"/>
  <c r="R1289" i="4"/>
  <c r="R1275" i="4"/>
  <c r="R1264" i="4"/>
  <c r="R1250" i="4"/>
  <c r="R1239" i="4"/>
  <c r="R1225" i="4"/>
  <c r="R1211" i="4"/>
  <c r="R1200" i="4"/>
  <c r="R1186" i="4"/>
  <c r="R1161" i="4"/>
  <c r="R1147" i="4"/>
  <c r="R1136" i="4"/>
  <c r="R1122" i="4"/>
  <c r="R1097" i="4"/>
  <c r="R1083" i="4"/>
  <c r="R1072" i="4"/>
  <c r="R1058" i="4"/>
  <c r="R1047" i="4"/>
  <c r="R1033" i="4"/>
  <c r="R1017" i="4"/>
  <c r="R1001" i="4"/>
  <c r="R985" i="4"/>
  <c r="R969" i="4"/>
  <c r="R953" i="4"/>
  <c r="R937" i="4"/>
  <c r="R921" i="4"/>
  <c r="R889" i="4"/>
  <c r="R857" i="4"/>
  <c r="R825" i="4"/>
  <c r="R793" i="4"/>
  <c r="R761" i="4"/>
  <c r="R729" i="4"/>
  <c r="R697" i="4"/>
  <c r="R461" i="4"/>
  <c r="R397" i="4"/>
  <c r="R269" i="4"/>
  <c r="P1342" i="4"/>
  <c r="P1334" i="4"/>
  <c r="P1326" i="4"/>
  <c r="P1318" i="4"/>
  <c r="P1310" i="4"/>
  <c r="P1302" i="4"/>
  <c r="P1294" i="4"/>
  <c r="P1286" i="4"/>
  <c r="P1278" i="4"/>
  <c r="P1270" i="4"/>
  <c r="P1262" i="4"/>
  <c r="P1254" i="4"/>
  <c r="P1246" i="4"/>
  <c r="P1238" i="4"/>
  <c r="P1230" i="4"/>
  <c r="P1222" i="4"/>
  <c r="P1214" i="4"/>
  <c r="P1206" i="4"/>
  <c r="P1198" i="4"/>
  <c r="P1190" i="4"/>
  <c r="P1182" i="4"/>
  <c r="P1174" i="4"/>
  <c r="P1166" i="4"/>
  <c r="P1158" i="4"/>
  <c r="P1150" i="4"/>
  <c r="P1142" i="4"/>
  <c r="P1134" i="4"/>
  <c r="P1126" i="4"/>
  <c r="P1118" i="4"/>
  <c r="P1110" i="4"/>
  <c r="P1102" i="4"/>
  <c r="P1094" i="4"/>
  <c r="P1086" i="4"/>
  <c r="P1078" i="4"/>
  <c r="P1070" i="4"/>
  <c r="P1062" i="4"/>
  <c r="P1054" i="4"/>
  <c r="P1046" i="4"/>
  <c r="P1038" i="4"/>
  <c r="P1030" i="4"/>
  <c r="P1022" i="4"/>
  <c r="P1014" i="4"/>
  <c r="Q919" i="4"/>
  <c r="R919" i="4"/>
  <c r="Q911" i="4"/>
  <c r="R911" i="4"/>
  <c r="Q887" i="4"/>
  <c r="R887" i="4"/>
  <c r="Q879" i="4"/>
  <c r="R879" i="4"/>
  <c r="Q871" i="4"/>
  <c r="R871" i="4"/>
  <c r="Q847" i="4"/>
  <c r="R847" i="4"/>
  <c r="Q839" i="4"/>
  <c r="R839" i="4"/>
  <c r="Q831" i="4"/>
  <c r="R831" i="4"/>
  <c r="Q823" i="4"/>
  <c r="R823" i="4"/>
  <c r="Q791" i="4"/>
  <c r="R791" i="4"/>
  <c r="Q783" i="4"/>
  <c r="R783" i="4"/>
  <c r="Q775" i="4"/>
  <c r="R775" i="4"/>
  <c r="Q767" i="4"/>
  <c r="R767" i="4"/>
  <c r="Q751" i="4"/>
  <c r="R751" i="4"/>
  <c r="Q743" i="4"/>
  <c r="R743" i="4"/>
  <c r="Q727" i="4"/>
  <c r="R727" i="4"/>
  <c r="Q719" i="4"/>
  <c r="R719" i="4"/>
  <c r="Q711" i="4"/>
  <c r="R711" i="4"/>
  <c r="Q703" i="4"/>
  <c r="R703" i="4"/>
  <c r="Q695" i="4"/>
  <c r="R695" i="4"/>
  <c r="Q687" i="4"/>
  <c r="R687" i="4"/>
  <c r="Q679" i="4"/>
  <c r="R679" i="4"/>
  <c r="Q671" i="4"/>
  <c r="R671" i="4"/>
  <c r="Q663" i="4"/>
  <c r="R663" i="4"/>
  <c r="Q655" i="4"/>
  <c r="R655" i="4"/>
  <c r="Q647" i="4"/>
  <c r="R647" i="4"/>
  <c r="Q639" i="4"/>
  <c r="R639" i="4"/>
  <c r="Q631" i="4"/>
  <c r="R631" i="4"/>
  <c r="Q623" i="4"/>
  <c r="R623" i="4"/>
  <c r="Q615" i="4"/>
  <c r="R615" i="4"/>
  <c r="Q607" i="4"/>
  <c r="R607" i="4"/>
  <c r="Q599" i="4"/>
  <c r="R599" i="4"/>
  <c r="Q591" i="4"/>
  <c r="R591" i="4"/>
  <c r="Q583" i="4"/>
  <c r="R583" i="4"/>
  <c r="Q575" i="4"/>
  <c r="R575" i="4"/>
  <c r="Q567" i="4"/>
  <c r="R567" i="4"/>
  <c r="Q559" i="4"/>
  <c r="R559" i="4"/>
  <c r="Q551" i="4"/>
  <c r="R551" i="4"/>
  <c r="Q543" i="4"/>
  <c r="R543" i="4"/>
  <c r="Q535" i="4"/>
  <c r="R535" i="4"/>
  <c r="Q527" i="4"/>
  <c r="R527" i="4"/>
  <c r="Q519" i="4"/>
  <c r="R519" i="4"/>
  <c r="Q511" i="4"/>
  <c r="R511" i="4"/>
  <c r="Q503" i="4"/>
  <c r="R503" i="4"/>
  <c r="Q495" i="4"/>
  <c r="R495" i="4"/>
  <c r="Q487" i="4"/>
  <c r="R487" i="4"/>
  <c r="Q479" i="4"/>
  <c r="R479" i="4"/>
  <c r="Q471" i="4"/>
  <c r="R471" i="4"/>
  <c r="Q463" i="4"/>
  <c r="R463" i="4"/>
  <c r="Q455" i="4"/>
  <c r="R455" i="4"/>
  <c r="Q447" i="4"/>
  <c r="R447" i="4"/>
  <c r="Q439" i="4"/>
  <c r="R439" i="4"/>
  <c r="Q431" i="4"/>
  <c r="R431" i="4"/>
  <c r="Q423" i="4"/>
  <c r="R423" i="4"/>
  <c r="Q415" i="4"/>
  <c r="R415" i="4"/>
  <c r="Q407" i="4"/>
  <c r="R407" i="4"/>
  <c r="Q399" i="4"/>
  <c r="R399" i="4"/>
  <c r="Q391" i="4"/>
  <c r="R391" i="4"/>
  <c r="Q383" i="4"/>
  <c r="R383" i="4"/>
  <c r="Q375" i="4"/>
  <c r="R375" i="4"/>
  <c r="Q367" i="4"/>
  <c r="R367" i="4"/>
  <c r="Q359" i="4"/>
  <c r="R359" i="4"/>
  <c r="Q351" i="4"/>
  <c r="R351" i="4"/>
  <c r="Q343" i="4"/>
  <c r="R343" i="4"/>
  <c r="Q335" i="4"/>
  <c r="R335" i="4"/>
  <c r="Q327" i="4"/>
  <c r="R327" i="4"/>
  <c r="Q319" i="4"/>
  <c r="R319" i="4"/>
  <c r="Q311" i="4"/>
  <c r="R311" i="4"/>
  <c r="Q303" i="4"/>
  <c r="R303" i="4"/>
  <c r="Q295" i="4"/>
  <c r="R295" i="4"/>
  <c r="Q287" i="4"/>
  <c r="R287" i="4"/>
  <c r="Q279" i="4"/>
  <c r="R279" i="4"/>
  <c r="Q271" i="4"/>
  <c r="R271" i="4"/>
  <c r="Q263" i="4"/>
  <c r="R263" i="4"/>
  <c r="Q255" i="4"/>
  <c r="R255" i="4"/>
  <c r="Q247" i="4"/>
  <c r="R247" i="4"/>
  <c r="Q239" i="4"/>
  <c r="R239" i="4"/>
  <c r="Q231" i="4"/>
  <c r="R231" i="4"/>
  <c r="Q223" i="4"/>
  <c r="R223" i="4"/>
  <c r="Q215" i="4"/>
  <c r="R215" i="4"/>
  <c r="Q207" i="4"/>
  <c r="R207" i="4"/>
  <c r="Q199" i="4"/>
  <c r="R199" i="4"/>
  <c r="Q191" i="4"/>
  <c r="R191" i="4"/>
  <c r="Q183" i="4"/>
  <c r="R183" i="4"/>
  <c r="Q175" i="4"/>
  <c r="R175" i="4"/>
  <c r="Q167" i="4"/>
  <c r="R167" i="4"/>
  <c r="Q159" i="4"/>
  <c r="R159" i="4"/>
  <c r="Q151" i="4"/>
  <c r="R151" i="4"/>
  <c r="Q143" i="4"/>
  <c r="R143" i="4"/>
  <c r="Q135" i="4"/>
  <c r="R135" i="4"/>
  <c r="Q127" i="4"/>
  <c r="R127" i="4"/>
  <c r="Q119" i="4"/>
  <c r="R119" i="4"/>
  <c r="Q111" i="4"/>
  <c r="R111" i="4"/>
  <c r="Q103" i="4"/>
  <c r="R103" i="4"/>
  <c r="Q95" i="4"/>
  <c r="R95" i="4"/>
  <c r="Q87" i="4"/>
  <c r="R87" i="4"/>
  <c r="Q79" i="4"/>
  <c r="R79" i="4"/>
  <c r="Q71" i="4"/>
  <c r="R71" i="4"/>
  <c r="Q63" i="4"/>
  <c r="R63" i="4"/>
  <c r="Q55" i="4"/>
  <c r="R55" i="4"/>
  <c r="Q47" i="4"/>
  <c r="R47" i="4"/>
  <c r="Q39" i="4"/>
  <c r="R39" i="4"/>
  <c r="Q31" i="4"/>
  <c r="R31" i="4"/>
  <c r="Q23" i="4"/>
  <c r="R23" i="4"/>
  <c r="Q15" i="4"/>
  <c r="R15" i="4"/>
  <c r="Q7" i="4"/>
  <c r="R7" i="4"/>
  <c r="R1338" i="4"/>
  <c r="R1313" i="4"/>
  <c r="R1299" i="4"/>
  <c r="R1288" i="4"/>
  <c r="R1274" i="4"/>
  <c r="R1249" i="4"/>
  <c r="R1235" i="4"/>
  <c r="R1224" i="4"/>
  <c r="R1210" i="4"/>
  <c r="R1185" i="4"/>
  <c r="R1171" i="4"/>
  <c r="R1160" i="4"/>
  <c r="R1146" i="4"/>
  <c r="R1121" i="4"/>
  <c r="R1107" i="4"/>
  <c r="R1096" i="4"/>
  <c r="R1082" i="4"/>
  <c r="R1071" i="4"/>
  <c r="R1057" i="4"/>
  <c r="R1032" i="4"/>
  <c r="R1016" i="4"/>
  <c r="R1000" i="4"/>
  <c r="R984" i="4"/>
  <c r="R968" i="4"/>
  <c r="R952" i="4"/>
  <c r="R936" i="4"/>
  <c r="R914" i="4"/>
  <c r="R882" i="4"/>
  <c r="R850" i="4"/>
  <c r="R818" i="4"/>
  <c r="R786" i="4"/>
  <c r="R754" i="4"/>
  <c r="R722" i="4"/>
  <c r="R690" i="4"/>
  <c r="R638" i="4"/>
  <c r="R574" i="4"/>
  <c r="R510" i="4"/>
  <c r="R446" i="4"/>
  <c r="R381" i="4"/>
  <c r="R253" i="4"/>
  <c r="Q1110" i="4"/>
  <c r="R1110" i="4"/>
  <c r="Q1102" i="4"/>
  <c r="R1102" i="4"/>
  <c r="Q1094" i="4"/>
  <c r="R1094" i="4"/>
  <c r="Q1086" i="4"/>
  <c r="R1086" i="4"/>
  <c r="Q1078" i="4"/>
  <c r="R1078" i="4"/>
  <c r="Q1070" i="4"/>
  <c r="R1070" i="4"/>
  <c r="Q1062" i="4"/>
  <c r="R1062" i="4"/>
  <c r="Q1054" i="4"/>
  <c r="R1054" i="4"/>
  <c r="Q1046" i="4"/>
  <c r="R1046" i="4"/>
  <c r="Q1038" i="4"/>
  <c r="R1038" i="4"/>
  <c r="Q1030" i="4"/>
  <c r="R1030" i="4"/>
  <c r="Q1022" i="4"/>
  <c r="R1022" i="4"/>
  <c r="Q1014" i="4"/>
  <c r="R1014" i="4"/>
  <c r="Q1006" i="4"/>
  <c r="R1006" i="4"/>
  <c r="Q998" i="4"/>
  <c r="R998" i="4"/>
  <c r="Q990" i="4"/>
  <c r="R990" i="4"/>
  <c r="Q982" i="4"/>
  <c r="R982" i="4"/>
  <c r="Q974" i="4"/>
  <c r="R974" i="4"/>
  <c r="Q966" i="4"/>
  <c r="R966" i="4"/>
  <c r="Q958" i="4"/>
  <c r="R958" i="4"/>
  <c r="Q950" i="4"/>
  <c r="R950" i="4"/>
  <c r="Q942" i="4"/>
  <c r="R942" i="4"/>
  <c r="Q910" i="4"/>
  <c r="R910" i="4"/>
  <c r="Q902" i="4"/>
  <c r="R902" i="4"/>
  <c r="Q870" i="4"/>
  <c r="R870" i="4"/>
  <c r="Q862" i="4"/>
  <c r="R862" i="4"/>
  <c r="Q830" i="4"/>
  <c r="R830" i="4"/>
  <c r="Q822" i="4"/>
  <c r="R822" i="4"/>
  <c r="Q814" i="4"/>
  <c r="R814" i="4"/>
  <c r="Q798" i="4"/>
  <c r="R798" i="4"/>
  <c r="Q782" i="4"/>
  <c r="R782" i="4"/>
  <c r="Q774" i="4"/>
  <c r="R774" i="4"/>
  <c r="Q766" i="4"/>
  <c r="R766" i="4"/>
  <c r="Q758" i="4"/>
  <c r="R758" i="4"/>
  <c r="Q750" i="4"/>
  <c r="R750" i="4"/>
  <c r="Q734" i="4"/>
  <c r="R734" i="4"/>
  <c r="Q718" i="4"/>
  <c r="R718" i="4"/>
  <c r="Q710" i="4"/>
  <c r="R710" i="4"/>
  <c r="Q702" i="4"/>
  <c r="R702" i="4"/>
  <c r="Q694" i="4"/>
  <c r="R694" i="4"/>
  <c r="Q686" i="4"/>
  <c r="R686" i="4"/>
  <c r="Q678" i="4"/>
  <c r="R678" i="4"/>
  <c r="Q662" i="4"/>
  <c r="R662" i="4"/>
  <c r="Q646" i="4"/>
  <c r="R646" i="4"/>
  <c r="Q630" i="4"/>
  <c r="R630" i="4"/>
  <c r="Q614" i="4"/>
  <c r="R614" i="4"/>
  <c r="Q598" i="4"/>
  <c r="R598" i="4"/>
  <c r="Q582" i="4"/>
  <c r="R582" i="4"/>
  <c r="Q566" i="4"/>
  <c r="R566" i="4"/>
  <c r="Q550" i="4"/>
  <c r="R550" i="4"/>
  <c r="Q534" i="4"/>
  <c r="R534" i="4"/>
  <c r="Q518" i="4"/>
  <c r="R518" i="4"/>
  <c r="Q502" i="4"/>
  <c r="R502" i="4"/>
  <c r="Q486" i="4"/>
  <c r="R486" i="4"/>
  <c r="Q470" i="4"/>
  <c r="R470" i="4"/>
  <c r="Q454" i="4"/>
  <c r="R454" i="4"/>
  <c r="Q438" i="4"/>
  <c r="R438" i="4"/>
  <c r="Q422" i="4"/>
  <c r="R422" i="4"/>
  <c r="Q406" i="4"/>
  <c r="R406" i="4"/>
  <c r="Q390" i="4"/>
  <c r="R390" i="4"/>
  <c r="Q382" i="4"/>
  <c r="R382" i="4"/>
  <c r="Q374" i="4"/>
  <c r="R374" i="4"/>
  <c r="Q366" i="4"/>
  <c r="R366" i="4"/>
  <c r="Q358" i="4"/>
  <c r="R358" i="4"/>
  <c r="Q350" i="4"/>
  <c r="R350" i="4"/>
  <c r="Q342" i="4"/>
  <c r="R342" i="4"/>
  <c r="Q334" i="4"/>
  <c r="R334" i="4"/>
  <c r="Q326" i="4"/>
  <c r="R326" i="4"/>
  <c r="Q318" i="4"/>
  <c r="R318" i="4"/>
  <c r="Q310" i="4"/>
  <c r="R310" i="4"/>
  <c r="Q302" i="4"/>
  <c r="R302" i="4"/>
  <c r="Q294" i="4"/>
  <c r="R294" i="4"/>
  <c r="Q286" i="4"/>
  <c r="R286" i="4"/>
  <c r="Q278" i="4"/>
  <c r="R278" i="4"/>
  <c r="Q270" i="4"/>
  <c r="R270" i="4"/>
  <c r="Q262" i="4"/>
  <c r="R262" i="4"/>
  <c r="Q254" i="4"/>
  <c r="R254" i="4"/>
  <c r="Q246" i="4"/>
  <c r="R246" i="4"/>
  <c r="Q238" i="4"/>
  <c r="R238" i="4"/>
  <c r="Q230" i="4"/>
  <c r="R230" i="4"/>
  <c r="Q222" i="4"/>
  <c r="R222" i="4"/>
  <c r="Q214" i="4"/>
  <c r="R214" i="4"/>
  <c r="Q206" i="4"/>
  <c r="R206" i="4"/>
  <c r="Q198" i="4"/>
  <c r="R198" i="4"/>
  <c r="Q190" i="4"/>
  <c r="R190" i="4"/>
  <c r="Q182" i="4"/>
  <c r="R182" i="4"/>
  <c r="Q174" i="4"/>
  <c r="R174" i="4"/>
  <c r="Q166" i="4"/>
  <c r="R166" i="4"/>
  <c r="Q158" i="4"/>
  <c r="R158" i="4"/>
  <c r="Q150" i="4"/>
  <c r="R150" i="4"/>
  <c r="Q142" i="4"/>
  <c r="R142" i="4"/>
  <c r="Q134" i="4"/>
  <c r="R134" i="4"/>
  <c r="Q126" i="4"/>
  <c r="R126" i="4"/>
  <c r="Q118" i="4"/>
  <c r="R118" i="4"/>
  <c r="Q110" i="4"/>
  <c r="R110" i="4"/>
  <c r="Q102" i="4"/>
  <c r="R102" i="4"/>
  <c r="Q94" i="4"/>
  <c r="R94" i="4"/>
  <c r="Q86" i="4"/>
  <c r="R86" i="4"/>
  <c r="Q78" i="4"/>
  <c r="R78" i="4"/>
  <c r="Q70" i="4"/>
  <c r="R70" i="4"/>
  <c r="Q62" i="4"/>
  <c r="R62" i="4"/>
  <c r="Q54" i="4"/>
  <c r="R54" i="4"/>
  <c r="Q46" i="4"/>
  <c r="R46" i="4"/>
  <c r="Q38" i="4"/>
  <c r="R38" i="4"/>
  <c r="Q30" i="4"/>
  <c r="R30" i="4"/>
  <c r="Q22" i="4"/>
  <c r="R22" i="4"/>
  <c r="Q14" i="4"/>
  <c r="R14" i="4"/>
  <c r="Q6" i="4"/>
  <c r="R6" i="4"/>
  <c r="R1337" i="4"/>
  <c r="R1312" i="4"/>
  <c r="R1298" i="4"/>
  <c r="R1273" i="4"/>
  <c r="R1259" i="4"/>
  <c r="R1248" i="4"/>
  <c r="R1234" i="4"/>
  <c r="R1209" i="4"/>
  <c r="R1195" i="4"/>
  <c r="R1184" i="4"/>
  <c r="R1170" i="4"/>
  <c r="R1145" i="4"/>
  <c r="R1131" i="4"/>
  <c r="R1120" i="4"/>
  <c r="R1106" i="4"/>
  <c r="R1095" i="4"/>
  <c r="R1081" i="4"/>
  <c r="R1067" i="4"/>
  <c r="R1056" i="4"/>
  <c r="R1042" i="4"/>
  <c r="R999" i="4"/>
  <c r="R951" i="4"/>
  <c r="R913" i="4"/>
  <c r="R881" i="4"/>
  <c r="R849" i="4"/>
  <c r="R817" i="4"/>
  <c r="R785" i="4"/>
  <c r="R753" i="4"/>
  <c r="R721" i="4"/>
  <c r="R689" i="4"/>
  <c r="R637" i="4"/>
  <c r="R573" i="4"/>
  <c r="R509" i="4"/>
  <c r="R445" i="4"/>
  <c r="R365" i="4"/>
  <c r="R237" i="4"/>
  <c r="Q1333" i="4"/>
  <c r="R1333" i="4"/>
  <c r="Q1317" i="4"/>
  <c r="R1317" i="4"/>
  <c r="Q1293" i="4"/>
  <c r="R1293" i="4"/>
  <c r="Q1277" i="4"/>
  <c r="R1277" i="4"/>
  <c r="Q1269" i="4"/>
  <c r="R1269" i="4"/>
  <c r="Q1261" i="4"/>
  <c r="R1261" i="4"/>
  <c r="Q1245" i="4"/>
  <c r="R1245" i="4"/>
  <c r="Q1237" i="4"/>
  <c r="R1237" i="4"/>
  <c r="Q1229" i="4"/>
  <c r="R1229" i="4"/>
  <c r="Q1221" i="4"/>
  <c r="R1221" i="4"/>
  <c r="Q1213" i="4"/>
  <c r="R1213" i="4"/>
  <c r="Q1197" i="4"/>
  <c r="R1197" i="4"/>
  <c r="Q1181" i="4"/>
  <c r="R1181" i="4"/>
  <c r="Q1173" i="4"/>
  <c r="R1173" i="4"/>
  <c r="Q1157" i="4"/>
  <c r="R1157" i="4"/>
  <c r="Q1133" i="4"/>
  <c r="R1133" i="4"/>
  <c r="Q1117" i="4"/>
  <c r="R1117" i="4"/>
  <c r="Q1109" i="4"/>
  <c r="R1109" i="4"/>
  <c r="Q1093" i="4"/>
  <c r="R1093" i="4"/>
  <c r="Q1069" i="4"/>
  <c r="R1069" i="4"/>
  <c r="Q1045" i="4"/>
  <c r="R1045" i="4"/>
  <c r="Q1021" i="4"/>
  <c r="R1021" i="4"/>
  <c r="Q997" i="4"/>
  <c r="R997" i="4"/>
  <c r="Q973" i="4"/>
  <c r="R973" i="4"/>
  <c r="Q941" i="4"/>
  <c r="R941" i="4"/>
  <c r="Q933" i="4"/>
  <c r="R933" i="4"/>
  <c r="Q917" i="4"/>
  <c r="R917" i="4"/>
  <c r="Q901" i="4"/>
  <c r="R901" i="4"/>
  <c r="Q877" i="4"/>
  <c r="R877" i="4"/>
  <c r="Q861" i="4"/>
  <c r="R861" i="4"/>
  <c r="Q837" i="4"/>
  <c r="R837" i="4"/>
  <c r="Q829" i="4"/>
  <c r="R829" i="4"/>
  <c r="Q821" i="4"/>
  <c r="R821" i="4"/>
  <c r="Q813" i="4"/>
  <c r="R813" i="4"/>
  <c r="Q789" i="4"/>
  <c r="R789" i="4"/>
  <c r="Q773" i="4"/>
  <c r="R773" i="4"/>
  <c r="Q765" i="4"/>
  <c r="R765" i="4"/>
  <c r="Q757" i="4"/>
  <c r="R757" i="4"/>
  <c r="Q725" i="4"/>
  <c r="R725" i="4"/>
  <c r="Q709" i="4"/>
  <c r="R709" i="4"/>
  <c r="Q701" i="4"/>
  <c r="R701" i="4"/>
  <c r="Q693" i="4"/>
  <c r="R693" i="4"/>
  <c r="Q685" i="4"/>
  <c r="R685" i="4"/>
  <c r="Q661" i="4"/>
  <c r="R661" i="4"/>
  <c r="Q645" i="4"/>
  <c r="R645" i="4"/>
  <c r="Q629" i="4"/>
  <c r="R629" i="4"/>
  <c r="Q597" i="4"/>
  <c r="R597" i="4"/>
  <c r="Q581" i="4"/>
  <c r="R581" i="4"/>
  <c r="Q565" i="4"/>
  <c r="R565" i="4"/>
  <c r="Q533" i="4"/>
  <c r="R533" i="4"/>
  <c r="Q517" i="4"/>
  <c r="R517" i="4"/>
  <c r="Q501" i="4"/>
  <c r="R501" i="4"/>
  <c r="Q485" i="4"/>
  <c r="R485" i="4"/>
  <c r="Q469" i="4"/>
  <c r="R469" i="4"/>
  <c r="Q453" i="4"/>
  <c r="R453" i="4"/>
  <c r="Q437" i="4"/>
  <c r="R437" i="4"/>
  <c r="Q421" i="4"/>
  <c r="R421" i="4"/>
  <c r="Q405" i="4"/>
  <c r="R405" i="4"/>
  <c r="Q389" i="4"/>
  <c r="R389" i="4"/>
  <c r="Q373" i="4"/>
  <c r="R373" i="4"/>
  <c r="Q357" i="4"/>
  <c r="R357" i="4"/>
  <c r="Q341" i="4"/>
  <c r="R341" i="4"/>
  <c r="Q325" i="4"/>
  <c r="R325" i="4"/>
  <c r="Q309" i="4"/>
  <c r="R309" i="4"/>
  <c r="Q293" i="4"/>
  <c r="R293" i="4"/>
  <c r="Q277" i="4"/>
  <c r="R277" i="4"/>
  <c r="Q261" i="4"/>
  <c r="R261" i="4"/>
  <c r="Q245" i="4"/>
  <c r="R245" i="4"/>
  <c r="Q229" i="4"/>
  <c r="R229" i="4"/>
  <c r="Q213" i="4"/>
  <c r="R213" i="4"/>
  <c r="Q205" i="4"/>
  <c r="R205" i="4"/>
  <c r="Q197" i="4"/>
  <c r="R197" i="4"/>
  <c r="Q189" i="4"/>
  <c r="R189" i="4"/>
  <c r="Q181" i="4"/>
  <c r="R181" i="4"/>
  <c r="Q173" i="4"/>
  <c r="R173" i="4"/>
  <c r="Q165" i="4"/>
  <c r="R165" i="4"/>
  <c r="Q157" i="4"/>
  <c r="R157" i="4"/>
  <c r="Q149" i="4"/>
  <c r="R149" i="4"/>
  <c r="Q141" i="4"/>
  <c r="R141" i="4"/>
  <c r="Q133" i="4"/>
  <c r="R133" i="4"/>
  <c r="Q125" i="4"/>
  <c r="R125" i="4"/>
  <c r="Q117" i="4"/>
  <c r="R117" i="4"/>
  <c r="Q109" i="4"/>
  <c r="R109" i="4"/>
  <c r="Q101" i="4"/>
  <c r="R101" i="4"/>
  <c r="Q93" i="4"/>
  <c r="R93" i="4"/>
  <c r="Q85" i="4"/>
  <c r="R85" i="4"/>
  <c r="Q77" i="4"/>
  <c r="R77" i="4"/>
  <c r="Q69" i="4"/>
  <c r="R69" i="4"/>
  <c r="Q61" i="4"/>
  <c r="R61" i="4"/>
  <c r="Q53" i="4"/>
  <c r="R53" i="4"/>
  <c r="Q45" i="4"/>
  <c r="R45" i="4"/>
  <c r="Q37" i="4"/>
  <c r="R37" i="4"/>
  <c r="Q29" i="4"/>
  <c r="R29" i="4"/>
  <c r="Q21" i="4"/>
  <c r="R21" i="4"/>
  <c r="Q13" i="4"/>
  <c r="R13" i="4"/>
  <c r="Q5" i="4"/>
  <c r="R5" i="4"/>
  <c r="R1336" i="4"/>
  <c r="R1322" i="4"/>
  <c r="R1297" i="4"/>
  <c r="R1272" i="4"/>
  <c r="R1258" i="4"/>
  <c r="R1233" i="4"/>
  <c r="R1208" i="4"/>
  <c r="R1194" i="4"/>
  <c r="R1169" i="4"/>
  <c r="R1144" i="4"/>
  <c r="R1130" i="4"/>
  <c r="R1105" i="4"/>
  <c r="R1080" i="4"/>
  <c r="R1066" i="4"/>
  <c r="R1041" i="4"/>
  <c r="R1026" i="4"/>
  <c r="R1010" i="4"/>
  <c r="R994" i="4"/>
  <c r="R978" i="4"/>
  <c r="R962" i="4"/>
  <c r="R946" i="4"/>
  <c r="R930" i="4"/>
  <c r="R906" i="4"/>
  <c r="R874" i="4"/>
  <c r="R842" i="4"/>
  <c r="R810" i="4"/>
  <c r="R778" i="4"/>
  <c r="R746" i="4"/>
  <c r="R714" i="4"/>
  <c r="R682" i="4"/>
  <c r="R622" i="4"/>
  <c r="R558" i="4"/>
  <c r="R494" i="4"/>
  <c r="R430" i="4"/>
  <c r="R349" i="4"/>
  <c r="R221" i="4"/>
  <c r="P671" i="5"/>
  <c r="Q1351" i="5"/>
  <c r="R1351" i="5"/>
  <c r="Q1343" i="5"/>
  <c r="R1343" i="5"/>
  <c r="Q1335" i="5"/>
  <c r="R1335" i="5"/>
  <c r="Q1327" i="5"/>
  <c r="R1327" i="5"/>
  <c r="Q1319" i="5"/>
  <c r="R1319" i="5"/>
  <c r="Q1311" i="5"/>
  <c r="R1311" i="5"/>
  <c r="Q1303" i="5"/>
  <c r="R1303" i="5"/>
  <c r="Q1295" i="5"/>
  <c r="R1295" i="5"/>
  <c r="Q1287" i="5"/>
  <c r="R1287" i="5"/>
  <c r="Q1279" i="5"/>
  <c r="R1279" i="5"/>
  <c r="Q1271" i="5"/>
  <c r="R1271" i="5"/>
  <c r="Q1263" i="5"/>
  <c r="R1263" i="5"/>
  <c r="Q1255" i="5"/>
  <c r="R1255" i="5"/>
  <c r="Q1247" i="5"/>
  <c r="R1247" i="5"/>
  <c r="Q1239" i="5"/>
  <c r="R1239" i="5"/>
  <c r="Q1231" i="5"/>
  <c r="R1231" i="5"/>
  <c r="Q1223" i="5"/>
  <c r="R1223" i="5"/>
  <c r="Q1215" i="5"/>
  <c r="R1215" i="5"/>
  <c r="Q1207" i="5"/>
  <c r="R1207" i="5"/>
  <c r="Q1199" i="5"/>
  <c r="R1199" i="5"/>
  <c r="Q1191" i="5"/>
  <c r="R1191" i="5"/>
  <c r="Q1183" i="5"/>
  <c r="R1183" i="5"/>
  <c r="Q1175" i="5"/>
  <c r="R1175" i="5"/>
  <c r="Q1167" i="5"/>
  <c r="R1167" i="5"/>
  <c r="Q1159" i="5"/>
  <c r="R1159" i="5"/>
  <c r="Q1151" i="5"/>
  <c r="R1151" i="5"/>
  <c r="Q1143" i="5"/>
  <c r="R1143" i="5"/>
  <c r="Q1135" i="5"/>
  <c r="R1135" i="5"/>
  <c r="Q1127" i="5"/>
  <c r="R1127" i="5"/>
  <c r="Q1119" i="5"/>
  <c r="R1119" i="5"/>
  <c r="Q1111" i="5"/>
  <c r="R1111" i="5"/>
  <c r="Q1103" i="5"/>
  <c r="R1103" i="5"/>
  <c r="Q1095" i="5"/>
  <c r="R1095" i="5"/>
  <c r="Q1087" i="5"/>
  <c r="R1087" i="5"/>
  <c r="Q1079" i="5"/>
  <c r="R1079" i="5"/>
  <c r="Q1071" i="5"/>
  <c r="R1071" i="5"/>
  <c r="Q1063" i="5"/>
  <c r="R1063" i="5"/>
  <c r="Q1055" i="5"/>
  <c r="R1055" i="5"/>
  <c r="Q1047" i="5"/>
  <c r="R1047" i="5"/>
  <c r="Q1039" i="5"/>
  <c r="R1039" i="5"/>
  <c r="Q1031" i="5"/>
  <c r="R1031" i="5"/>
  <c r="Q1023" i="5"/>
  <c r="R1023" i="5"/>
  <c r="Q1015" i="5"/>
  <c r="R1015" i="5"/>
  <c r="Q1007" i="5"/>
  <c r="R1007" i="5"/>
  <c r="Q999" i="5"/>
  <c r="R999" i="5"/>
  <c r="Q991" i="5"/>
  <c r="R991" i="5"/>
  <c r="Q983" i="5"/>
  <c r="R983" i="5"/>
  <c r="Q975" i="5"/>
  <c r="R975" i="5"/>
  <c r="Q967" i="5"/>
  <c r="R967" i="5"/>
  <c r="Q959" i="5"/>
  <c r="R959" i="5"/>
  <c r="Q951" i="5"/>
  <c r="R951" i="5"/>
  <c r="Q943" i="5"/>
  <c r="R943" i="5"/>
  <c r="Q935" i="5"/>
  <c r="R935" i="5"/>
  <c r="Q927" i="5"/>
  <c r="R927" i="5"/>
  <c r="Q919" i="5"/>
  <c r="R919" i="5"/>
  <c r="Q911" i="5"/>
  <c r="R911" i="5"/>
  <c r="Q903" i="5"/>
  <c r="R903" i="5"/>
  <c r="Q895" i="5"/>
  <c r="R895" i="5"/>
  <c r="Q887" i="5"/>
  <c r="R887" i="5"/>
  <c r="Q879" i="5"/>
  <c r="R879" i="5"/>
  <c r="Q871" i="5"/>
  <c r="R871" i="5"/>
  <c r="Q863" i="5"/>
  <c r="R863" i="5"/>
  <c r="Q855" i="5"/>
  <c r="R855" i="5"/>
  <c r="Q847" i="5"/>
  <c r="R847" i="5"/>
  <c r="Q839" i="5"/>
  <c r="R839" i="5"/>
  <c r="Q831" i="5"/>
  <c r="R831" i="5"/>
  <c r="Q823" i="5"/>
  <c r="R823" i="5"/>
  <c r="Q815" i="5"/>
  <c r="R815" i="5"/>
  <c r="Q807" i="5"/>
  <c r="R807" i="5"/>
  <c r="Q799" i="5"/>
  <c r="R799" i="5"/>
  <c r="Q791" i="5"/>
  <c r="R791" i="5"/>
  <c r="Q783" i="5"/>
  <c r="R783" i="5"/>
  <c r="Q775" i="5"/>
  <c r="R775" i="5"/>
  <c r="Q767" i="5"/>
  <c r="R767" i="5"/>
  <c r="Q759" i="5"/>
  <c r="R759" i="5"/>
  <c r="Q751" i="5"/>
  <c r="R751" i="5"/>
  <c r="Q743" i="5"/>
  <c r="R743" i="5"/>
  <c r="Q735" i="5"/>
  <c r="R735" i="5"/>
  <c r="Q727" i="5"/>
  <c r="R727" i="5"/>
  <c r="Q719" i="5"/>
  <c r="R719" i="5"/>
  <c r="Q711" i="5"/>
  <c r="R711" i="5"/>
  <c r="Q703" i="5"/>
  <c r="R703" i="5"/>
  <c r="Q695" i="5"/>
  <c r="R695" i="5"/>
  <c r="Q687" i="5"/>
  <c r="R687" i="5"/>
  <c r="Q679" i="5"/>
  <c r="R679" i="5"/>
  <c r="Q671" i="5"/>
  <c r="R671" i="5"/>
  <c r="Q663" i="5"/>
  <c r="R663" i="5"/>
  <c r="Q655" i="5"/>
  <c r="R655" i="5"/>
  <c r="Q647" i="5"/>
  <c r="R647" i="5"/>
  <c r="Q639" i="5"/>
  <c r="R639" i="5"/>
  <c r="Q631" i="5"/>
  <c r="R631" i="5"/>
  <c r="Q623" i="5"/>
  <c r="R623" i="5"/>
  <c r="Q615" i="5"/>
  <c r="R615" i="5"/>
  <c r="Q607" i="5"/>
  <c r="R607" i="5"/>
  <c r="Q599" i="5"/>
  <c r="R599" i="5"/>
  <c r="Q591" i="5"/>
  <c r="R591" i="5"/>
  <c r="Q583" i="5"/>
  <c r="R583" i="5"/>
  <c r="Q575" i="5"/>
  <c r="R575" i="5"/>
  <c r="Q567" i="5"/>
  <c r="R567" i="5"/>
  <c r="Q559" i="5"/>
  <c r="R559" i="5"/>
  <c r="Q551" i="5"/>
  <c r="R551" i="5"/>
  <c r="Q543" i="5"/>
  <c r="R543" i="5"/>
  <c r="Q535" i="5"/>
  <c r="R535" i="5"/>
  <c r="Q527" i="5"/>
  <c r="R527" i="5"/>
  <c r="Q519" i="5"/>
  <c r="R519" i="5"/>
  <c r="Q511" i="5"/>
  <c r="R511" i="5"/>
  <c r="Q503" i="5"/>
  <c r="R503" i="5"/>
  <c r="Q495" i="5"/>
  <c r="R495" i="5"/>
  <c r="Q487" i="5"/>
  <c r="R487" i="5"/>
  <c r="Q479" i="5"/>
  <c r="R479" i="5"/>
  <c r="Q471" i="5"/>
  <c r="R471" i="5"/>
  <c r="Q463" i="5"/>
  <c r="R463" i="5"/>
  <c r="Q455" i="5"/>
  <c r="R455" i="5"/>
  <c r="Q447" i="5"/>
  <c r="R447" i="5"/>
  <c r="Q439" i="5"/>
  <c r="R439" i="5"/>
  <c r="Q431" i="5"/>
  <c r="R431" i="5"/>
  <c r="Q423" i="5"/>
  <c r="R423" i="5"/>
  <c r="Q415" i="5"/>
  <c r="R415" i="5"/>
  <c r="Q407" i="5"/>
  <c r="R407" i="5"/>
  <c r="Q1350" i="5"/>
  <c r="R1350" i="5"/>
  <c r="Q1342" i="5"/>
  <c r="R1342" i="5"/>
  <c r="Q1334" i="5"/>
  <c r="R1334" i="5"/>
  <c r="Q1326" i="5"/>
  <c r="R1326" i="5"/>
  <c r="Q1318" i="5"/>
  <c r="R1318" i="5"/>
  <c r="Q1310" i="5"/>
  <c r="R1310" i="5"/>
  <c r="Q1302" i="5"/>
  <c r="R1302" i="5"/>
  <c r="Q1294" i="5"/>
  <c r="R1294" i="5"/>
  <c r="Q1286" i="5"/>
  <c r="R1286" i="5"/>
  <c r="Q1278" i="5"/>
  <c r="R1278" i="5"/>
  <c r="Q1270" i="5"/>
  <c r="R1270" i="5"/>
  <c r="Q1262" i="5"/>
  <c r="R1262" i="5"/>
  <c r="Q1254" i="5"/>
  <c r="R1254" i="5"/>
  <c r="Q1246" i="5"/>
  <c r="R1246" i="5"/>
  <c r="Q1238" i="5"/>
  <c r="R1238" i="5"/>
  <c r="Q1230" i="5"/>
  <c r="R1230" i="5"/>
  <c r="Q1222" i="5"/>
  <c r="R1222" i="5"/>
  <c r="Q1214" i="5"/>
  <c r="R1214" i="5"/>
  <c r="Q1206" i="5"/>
  <c r="R1206" i="5"/>
  <c r="Q1198" i="5"/>
  <c r="R1198" i="5"/>
  <c r="Q1190" i="5"/>
  <c r="R1190" i="5"/>
  <c r="Q1182" i="5"/>
  <c r="R1182" i="5"/>
  <c r="Q1174" i="5"/>
  <c r="R1174" i="5"/>
  <c r="Q1166" i="5"/>
  <c r="R1166" i="5"/>
  <c r="Q1158" i="5"/>
  <c r="R1158" i="5"/>
  <c r="Q1150" i="5"/>
  <c r="R1150" i="5"/>
  <c r="Q1142" i="5"/>
  <c r="R1142" i="5"/>
  <c r="Q1134" i="5"/>
  <c r="R1134" i="5"/>
  <c r="Q1126" i="5"/>
  <c r="R1126" i="5"/>
  <c r="Q1118" i="5"/>
  <c r="R1118" i="5"/>
  <c r="Q1110" i="5"/>
  <c r="R1110" i="5"/>
  <c r="Q1102" i="5"/>
  <c r="R1102" i="5"/>
  <c r="Q1094" i="5"/>
  <c r="R1094" i="5"/>
  <c r="Q1086" i="5"/>
  <c r="R1086" i="5"/>
  <c r="Q1078" i="5"/>
  <c r="R1078" i="5"/>
  <c r="Q1070" i="5"/>
  <c r="R1070" i="5"/>
  <c r="Q1062" i="5"/>
  <c r="R1062" i="5"/>
  <c r="Q1054" i="5"/>
  <c r="R1054" i="5"/>
  <c r="Q1046" i="5"/>
  <c r="R1046" i="5"/>
  <c r="Q1038" i="5"/>
  <c r="R1038" i="5"/>
  <c r="Q1030" i="5"/>
  <c r="R1030" i="5"/>
  <c r="Q1022" i="5"/>
  <c r="R1022" i="5"/>
  <c r="Q1014" i="5"/>
  <c r="R1014" i="5"/>
  <c r="Q1006" i="5"/>
  <c r="R1006" i="5"/>
  <c r="Q998" i="5"/>
  <c r="R998" i="5"/>
  <c r="Q990" i="5"/>
  <c r="R990" i="5"/>
  <c r="Q982" i="5"/>
  <c r="R982" i="5"/>
  <c r="Q974" i="5"/>
  <c r="R974" i="5"/>
  <c r="Q966" i="5"/>
  <c r="R966" i="5"/>
  <c r="Q958" i="5"/>
  <c r="R958" i="5"/>
  <c r="Q950" i="5"/>
  <c r="R950" i="5"/>
  <c r="Q942" i="5"/>
  <c r="R942" i="5"/>
  <c r="Q934" i="5"/>
  <c r="R934" i="5"/>
  <c r="Q926" i="5"/>
  <c r="R926" i="5"/>
  <c r="Q918" i="5"/>
  <c r="R918" i="5"/>
  <c r="Q910" i="5"/>
  <c r="R910" i="5"/>
  <c r="Q902" i="5"/>
  <c r="R902" i="5"/>
  <c r="Q894" i="5"/>
  <c r="R894" i="5"/>
  <c r="Q886" i="5"/>
  <c r="R886" i="5"/>
  <c r="Q878" i="5"/>
  <c r="R878" i="5"/>
  <c r="Q870" i="5"/>
  <c r="R870" i="5"/>
  <c r="Q862" i="5"/>
  <c r="R862" i="5"/>
  <c r="Q854" i="5"/>
  <c r="R854" i="5"/>
  <c r="Q846" i="5"/>
  <c r="R846" i="5"/>
  <c r="Q838" i="5"/>
  <c r="R838" i="5"/>
  <c r="Q830" i="5"/>
  <c r="R830" i="5"/>
  <c r="Q822" i="5"/>
  <c r="R822" i="5"/>
  <c r="Q814" i="5"/>
  <c r="R814" i="5"/>
  <c r="Q806" i="5"/>
  <c r="R806" i="5"/>
  <c r="Q798" i="5"/>
  <c r="R798" i="5"/>
  <c r="Q790" i="5"/>
  <c r="R790" i="5"/>
  <c r="Q1349" i="5"/>
  <c r="R1349" i="5"/>
  <c r="Q1341" i="5"/>
  <c r="R1341" i="5"/>
  <c r="Q1333" i="5"/>
  <c r="R1333" i="5"/>
  <c r="Q1309" i="5"/>
  <c r="R1309" i="5"/>
  <c r="Q1301" i="5"/>
  <c r="R1301" i="5"/>
  <c r="Q1293" i="5"/>
  <c r="R1293" i="5"/>
  <c r="Q1285" i="5"/>
  <c r="R1285" i="5"/>
  <c r="Q1277" i="5"/>
  <c r="R1277" i="5"/>
  <c r="Q1269" i="5"/>
  <c r="R1269" i="5"/>
  <c r="Q1245" i="5"/>
  <c r="R1245" i="5"/>
  <c r="Q1237" i="5"/>
  <c r="R1237" i="5"/>
  <c r="Q1229" i="5"/>
  <c r="R1229" i="5"/>
  <c r="Q1221" i="5"/>
  <c r="R1221" i="5"/>
  <c r="Q1213" i="5"/>
  <c r="R1213" i="5"/>
  <c r="Q1205" i="5"/>
  <c r="R1205" i="5"/>
  <c r="Q1181" i="5"/>
  <c r="R1181" i="5"/>
  <c r="Q1173" i="5"/>
  <c r="R1173" i="5"/>
  <c r="Q1165" i="5"/>
  <c r="R1165" i="5"/>
  <c r="Q1157" i="5"/>
  <c r="R1157" i="5"/>
  <c r="Q1149" i="5"/>
  <c r="R1149" i="5"/>
  <c r="Q1141" i="5"/>
  <c r="R1141" i="5"/>
  <c r="Q1117" i="5"/>
  <c r="R1117" i="5"/>
  <c r="Q1109" i="5"/>
  <c r="R1109" i="5"/>
  <c r="Q1101" i="5"/>
  <c r="R1101" i="5"/>
  <c r="Q1093" i="5"/>
  <c r="R1093" i="5"/>
  <c r="Q1085" i="5"/>
  <c r="R1085" i="5"/>
  <c r="Q1077" i="5"/>
  <c r="R1077" i="5"/>
  <c r="Q1053" i="5"/>
  <c r="R1053" i="5"/>
  <c r="Q1045" i="5"/>
  <c r="R1045" i="5"/>
  <c r="Q1037" i="5"/>
  <c r="R1037" i="5"/>
  <c r="Q1029" i="5"/>
  <c r="R1029" i="5"/>
  <c r="Q1021" i="5"/>
  <c r="R1021" i="5"/>
  <c r="Q1013" i="5"/>
  <c r="R1013" i="5"/>
  <c r="Q1005" i="5"/>
  <c r="R1005" i="5"/>
  <c r="Q989" i="5"/>
  <c r="R989" i="5"/>
  <c r="Q981" i="5"/>
  <c r="R981" i="5"/>
  <c r="Q973" i="5"/>
  <c r="R973" i="5"/>
  <c r="Q965" i="5"/>
  <c r="R965" i="5"/>
  <c r="Q957" i="5"/>
  <c r="R957" i="5"/>
  <c r="Q949" i="5"/>
  <c r="R949" i="5"/>
  <c r="Q941" i="5"/>
  <c r="R941" i="5"/>
  <c r="Q925" i="5"/>
  <c r="R925" i="5"/>
  <c r="Q1348" i="5"/>
  <c r="R1348" i="5"/>
  <c r="Q1340" i="5"/>
  <c r="R1340" i="5"/>
  <c r="Q1332" i="5"/>
  <c r="R1332" i="5"/>
  <c r="Q1324" i="5"/>
  <c r="R1324" i="5"/>
  <c r="Q1316" i="5"/>
  <c r="R1316" i="5"/>
  <c r="Q1308" i="5"/>
  <c r="R1308" i="5"/>
  <c r="Q1300" i="5"/>
  <c r="R1300" i="5"/>
  <c r="Q1292" i="5"/>
  <c r="R1292" i="5"/>
  <c r="Q1284" i="5"/>
  <c r="R1284" i="5"/>
  <c r="Q1276" i="5"/>
  <c r="R1276" i="5"/>
  <c r="Q1268" i="5"/>
  <c r="R1268" i="5"/>
  <c r="Q1260" i="5"/>
  <c r="R1260" i="5"/>
  <c r="Q1252" i="5"/>
  <c r="R1252" i="5"/>
  <c r="Q1244" i="5"/>
  <c r="R1244" i="5"/>
  <c r="Q1236" i="5"/>
  <c r="R1236" i="5"/>
  <c r="Q1228" i="5"/>
  <c r="R1228" i="5"/>
  <c r="Q1220" i="5"/>
  <c r="R1220" i="5"/>
  <c r="Q1212" i="5"/>
  <c r="R1212" i="5"/>
  <c r="Q1204" i="5"/>
  <c r="R1204" i="5"/>
  <c r="Q1196" i="5"/>
  <c r="R1196" i="5"/>
  <c r="Q1188" i="5"/>
  <c r="R1188" i="5"/>
  <c r="Q1180" i="5"/>
  <c r="R1180" i="5"/>
  <c r="Q1172" i="5"/>
  <c r="R1172" i="5"/>
  <c r="Q1164" i="5"/>
  <c r="R1164" i="5"/>
  <c r="Q1156" i="5"/>
  <c r="R1156" i="5"/>
  <c r="Q1148" i="5"/>
  <c r="R1148" i="5"/>
  <c r="Q1140" i="5"/>
  <c r="R1140" i="5"/>
  <c r="Q1132" i="5"/>
  <c r="R1132" i="5"/>
  <c r="Q1124" i="5"/>
  <c r="R1124" i="5"/>
  <c r="Q1116" i="5"/>
  <c r="R1116" i="5"/>
  <c r="Q1108" i="5"/>
  <c r="R1108" i="5"/>
  <c r="Q1100" i="5"/>
  <c r="R1100" i="5"/>
  <c r="Q1092" i="5"/>
  <c r="R1092" i="5"/>
  <c r="Q1084" i="5"/>
  <c r="R1084" i="5"/>
  <c r="Q1076" i="5"/>
  <c r="R1076" i="5"/>
  <c r="Q1068" i="5"/>
  <c r="R1068" i="5"/>
  <c r="Q1060" i="5"/>
  <c r="R1060" i="5"/>
  <c r="Q1052" i="5"/>
  <c r="R1052" i="5"/>
  <c r="Q1044" i="5"/>
  <c r="R1044" i="5"/>
  <c r="Q1036" i="5"/>
  <c r="R1036" i="5"/>
  <c r="Q1028" i="5"/>
  <c r="R1028" i="5"/>
  <c r="Q1020" i="5"/>
  <c r="R1020" i="5"/>
  <c r="Q1012" i="5"/>
  <c r="R1012" i="5"/>
  <c r="Q1004" i="5"/>
  <c r="R1004" i="5"/>
  <c r="Q996" i="5"/>
  <c r="R996" i="5"/>
  <c r="Q399" i="5"/>
  <c r="R399" i="5"/>
  <c r="Q391" i="5"/>
  <c r="R391" i="5"/>
  <c r="Q383" i="5"/>
  <c r="R383" i="5"/>
  <c r="Q375" i="5"/>
  <c r="R375" i="5"/>
  <c r="Q359" i="5"/>
  <c r="R359" i="5"/>
  <c r="Q351" i="5"/>
  <c r="R351" i="5"/>
  <c r="Q343" i="5"/>
  <c r="R343" i="5"/>
  <c r="Q335" i="5"/>
  <c r="R335" i="5"/>
  <c r="Q327" i="5"/>
  <c r="R327" i="5"/>
  <c r="Q319" i="5"/>
  <c r="R319" i="5"/>
  <c r="Q311" i="5"/>
  <c r="R311" i="5"/>
  <c r="Q303" i="5"/>
  <c r="R303" i="5"/>
  <c r="Q295" i="5"/>
  <c r="R295" i="5"/>
  <c r="Q279" i="5"/>
  <c r="R279" i="5"/>
  <c r="Q271" i="5"/>
  <c r="R271" i="5"/>
  <c r="Q263" i="5"/>
  <c r="R263" i="5"/>
  <c r="Q255" i="5"/>
  <c r="R255" i="5"/>
  <c r="Q247" i="5"/>
  <c r="R247" i="5"/>
  <c r="Q239" i="5"/>
  <c r="R239" i="5"/>
  <c r="Q231" i="5"/>
  <c r="R231" i="5"/>
  <c r="Q215" i="5"/>
  <c r="R215" i="5"/>
  <c r="Q207" i="5"/>
  <c r="R207" i="5"/>
  <c r="Q199" i="5"/>
  <c r="R199" i="5"/>
  <c r="Q191" i="5"/>
  <c r="R191" i="5"/>
  <c r="Q183" i="5"/>
  <c r="R183" i="5"/>
  <c r="Q175" i="5"/>
  <c r="R175" i="5"/>
  <c r="Q167" i="5"/>
  <c r="R167" i="5"/>
  <c r="Q151" i="5"/>
  <c r="R151" i="5"/>
  <c r="Q143" i="5"/>
  <c r="R143" i="5"/>
  <c r="Q135" i="5"/>
  <c r="R135" i="5"/>
  <c r="Q127" i="5"/>
  <c r="R127" i="5"/>
  <c r="Q119" i="5"/>
  <c r="R119" i="5"/>
  <c r="Q111" i="5"/>
  <c r="R111" i="5"/>
  <c r="Q103" i="5"/>
  <c r="R103" i="5"/>
  <c r="Q87" i="5"/>
  <c r="R87" i="5"/>
  <c r="Q79" i="5"/>
  <c r="R79" i="5"/>
  <c r="Q71" i="5"/>
  <c r="R71" i="5"/>
  <c r="Q63" i="5"/>
  <c r="R63" i="5"/>
  <c r="Q55" i="5"/>
  <c r="R55" i="5"/>
  <c r="Q47" i="5"/>
  <c r="R47" i="5"/>
  <c r="Q39" i="5"/>
  <c r="R39" i="5"/>
  <c r="Q31" i="5"/>
  <c r="R31" i="5"/>
  <c r="Q23" i="5"/>
  <c r="R23" i="5"/>
  <c r="Q15" i="5"/>
  <c r="R15" i="5"/>
  <c r="Q7" i="5"/>
  <c r="R7" i="5"/>
  <c r="R1288" i="5"/>
  <c r="R1224" i="5"/>
  <c r="R1160" i="5"/>
  <c r="R828" i="5"/>
  <c r="R805" i="5"/>
  <c r="R780" i="5"/>
  <c r="R702" i="5"/>
  <c r="R677" i="5"/>
  <c r="R620" i="5"/>
  <c r="R367" i="5"/>
  <c r="Q774" i="5"/>
  <c r="R774" i="5"/>
  <c r="Q758" i="5"/>
  <c r="R758" i="5"/>
  <c r="Q750" i="5"/>
  <c r="R750" i="5"/>
  <c r="Q734" i="5"/>
  <c r="R734" i="5"/>
  <c r="Q710" i="5"/>
  <c r="R710" i="5"/>
  <c r="Q694" i="5"/>
  <c r="R694" i="5"/>
  <c r="Q686" i="5"/>
  <c r="R686" i="5"/>
  <c r="Q670" i="5"/>
  <c r="R670" i="5"/>
  <c r="Q662" i="5"/>
  <c r="R662" i="5"/>
  <c r="Q654" i="5"/>
  <c r="R654" i="5"/>
  <c r="Q646" i="5"/>
  <c r="R646" i="5"/>
  <c r="Q630" i="5"/>
  <c r="R630" i="5"/>
  <c r="Q614" i="5"/>
  <c r="R614" i="5"/>
  <c r="Q606" i="5"/>
  <c r="R606" i="5"/>
  <c r="Q598" i="5"/>
  <c r="R598" i="5"/>
  <c r="Q590" i="5"/>
  <c r="R590" i="5"/>
  <c r="Q582" i="5"/>
  <c r="R582" i="5"/>
  <c r="Q574" i="5"/>
  <c r="R574" i="5"/>
  <c r="Q558" i="5"/>
  <c r="R558" i="5"/>
  <c r="Q542" i="5"/>
  <c r="R542" i="5"/>
  <c r="Q534" i="5"/>
  <c r="R534" i="5"/>
  <c r="Q526" i="5"/>
  <c r="R526" i="5"/>
  <c r="Q518" i="5"/>
  <c r="R518" i="5"/>
  <c r="Q510" i="5"/>
  <c r="R510" i="5"/>
  <c r="Q502" i="5"/>
  <c r="R502" i="5"/>
  <c r="Q494" i="5"/>
  <c r="R494" i="5"/>
  <c r="Q486" i="5"/>
  <c r="R486" i="5"/>
  <c r="Q478" i="5"/>
  <c r="R478" i="5"/>
  <c r="Q470" i="5"/>
  <c r="R470" i="5"/>
  <c r="Q462" i="5"/>
  <c r="R462" i="5"/>
  <c r="Q454" i="5"/>
  <c r="R454" i="5"/>
  <c r="Q446" i="5"/>
  <c r="R446" i="5"/>
  <c r="Q438" i="5"/>
  <c r="R438" i="5"/>
  <c r="Q430" i="5"/>
  <c r="R430" i="5"/>
  <c r="Q414" i="5"/>
  <c r="R414" i="5"/>
  <c r="Q406" i="5"/>
  <c r="R406" i="5"/>
  <c r="Q398" i="5"/>
  <c r="R398" i="5"/>
  <c r="Q390" i="5"/>
  <c r="R390" i="5"/>
  <c r="Q382" i="5"/>
  <c r="R382" i="5"/>
  <c r="Q374" i="5"/>
  <c r="R374" i="5"/>
  <c r="Q366" i="5"/>
  <c r="R366" i="5"/>
  <c r="Q358" i="5"/>
  <c r="R358" i="5"/>
  <c r="Q350" i="5"/>
  <c r="R350" i="5"/>
  <c r="Q342" i="5"/>
  <c r="R342" i="5"/>
  <c r="Q334" i="5"/>
  <c r="R334" i="5"/>
  <c r="Q326" i="5"/>
  <c r="R326" i="5"/>
  <c r="Q318" i="5"/>
  <c r="R318" i="5"/>
  <c r="Q310" i="5"/>
  <c r="R310" i="5"/>
  <c r="Q302" i="5"/>
  <c r="R302" i="5"/>
  <c r="Q294" i="5"/>
  <c r="R294" i="5"/>
  <c r="Q286" i="5"/>
  <c r="R286" i="5"/>
  <c r="Q278" i="5"/>
  <c r="R278" i="5"/>
  <c r="Q270" i="5"/>
  <c r="R270" i="5"/>
  <c r="Q262" i="5"/>
  <c r="R262" i="5"/>
  <c r="Q254" i="5"/>
  <c r="R254" i="5"/>
  <c r="Q246" i="5"/>
  <c r="R246" i="5"/>
  <c r="Q238" i="5"/>
  <c r="R238" i="5"/>
  <c r="Q230" i="5"/>
  <c r="R230" i="5"/>
  <c r="Q222" i="5"/>
  <c r="R222" i="5"/>
  <c r="Q214" i="5"/>
  <c r="R214" i="5"/>
  <c r="Q206" i="5"/>
  <c r="R206" i="5"/>
  <c r="Q198" i="5"/>
  <c r="R198" i="5"/>
  <c r="Q190" i="5"/>
  <c r="R190" i="5"/>
  <c r="Q182" i="5"/>
  <c r="R182" i="5"/>
  <c r="Q174" i="5"/>
  <c r="R174" i="5"/>
  <c r="Q166" i="5"/>
  <c r="R166" i="5"/>
  <c r="Q158" i="5"/>
  <c r="R158" i="5"/>
  <c r="Q150" i="5"/>
  <c r="R150" i="5"/>
  <c r="Q142" i="5"/>
  <c r="R142" i="5"/>
  <c r="Q134" i="5"/>
  <c r="R134" i="5"/>
  <c r="Q126" i="5"/>
  <c r="R126" i="5"/>
  <c r="Q118" i="5"/>
  <c r="R118" i="5"/>
  <c r="Q110" i="5"/>
  <c r="R110" i="5"/>
  <c r="Q102" i="5"/>
  <c r="R102" i="5"/>
  <c r="Q94" i="5"/>
  <c r="R94" i="5"/>
  <c r="Q86" i="5"/>
  <c r="R86" i="5"/>
  <c r="Q78" i="5"/>
  <c r="R78" i="5"/>
  <c r="Q62" i="5"/>
  <c r="R62" i="5"/>
  <c r="Q54" i="5"/>
  <c r="R54" i="5"/>
  <c r="Q46" i="5"/>
  <c r="R46" i="5"/>
  <c r="Q38" i="5"/>
  <c r="R38" i="5"/>
  <c r="Q30" i="5"/>
  <c r="R30" i="5"/>
  <c r="Q22" i="5"/>
  <c r="R22" i="5"/>
  <c r="Q14" i="5"/>
  <c r="R14" i="5"/>
  <c r="Q6" i="5"/>
  <c r="R6" i="5"/>
  <c r="R1312" i="5"/>
  <c r="R1248" i="5"/>
  <c r="R1184" i="5"/>
  <c r="R909" i="5"/>
  <c r="R893" i="5"/>
  <c r="R877" i="5"/>
  <c r="R861" i="5"/>
  <c r="R845" i="5"/>
  <c r="R804" i="5"/>
  <c r="R726" i="5"/>
  <c r="R701" i="5"/>
  <c r="R676" i="5"/>
  <c r="R579" i="5"/>
  <c r="R349" i="5"/>
  <c r="R181" i="5"/>
  <c r="Q813" i="5"/>
  <c r="R813" i="5"/>
  <c r="Q797" i="5"/>
  <c r="R797" i="5"/>
  <c r="Q789" i="5"/>
  <c r="R789" i="5"/>
  <c r="Q773" i="5"/>
  <c r="R773" i="5"/>
  <c r="Q749" i="5"/>
  <c r="R749" i="5"/>
  <c r="Q733" i="5"/>
  <c r="R733" i="5"/>
  <c r="Q725" i="5"/>
  <c r="R725" i="5"/>
  <c r="Q709" i="5"/>
  <c r="R709" i="5"/>
  <c r="Q685" i="5"/>
  <c r="R685" i="5"/>
  <c r="Q669" i="5"/>
  <c r="R669" i="5"/>
  <c r="Q653" i="5"/>
  <c r="R653" i="5"/>
  <c r="Q645" i="5"/>
  <c r="R645" i="5"/>
  <c r="Q637" i="5"/>
  <c r="R637" i="5"/>
  <c r="Q629" i="5"/>
  <c r="R629" i="5"/>
  <c r="Q613" i="5"/>
  <c r="R613" i="5"/>
  <c r="Q589" i="5"/>
  <c r="R589" i="5"/>
  <c r="Q581" i="5"/>
  <c r="R581" i="5"/>
  <c r="Q573" i="5"/>
  <c r="R573" i="5"/>
  <c r="Q565" i="5"/>
  <c r="R565" i="5"/>
  <c r="Q557" i="5"/>
  <c r="R557" i="5"/>
  <c r="Q549" i="5"/>
  <c r="R549" i="5"/>
  <c r="Q541" i="5"/>
  <c r="R541" i="5"/>
  <c r="Q533" i="5"/>
  <c r="R533" i="5"/>
  <c r="Q525" i="5"/>
  <c r="R525" i="5"/>
  <c r="Q517" i="5"/>
  <c r="R517" i="5"/>
  <c r="Q509" i="5"/>
  <c r="R509" i="5"/>
  <c r="Q501" i="5"/>
  <c r="R501" i="5"/>
  <c r="Q493" i="5"/>
  <c r="R493" i="5"/>
  <c r="Q485" i="5"/>
  <c r="R485" i="5"/>
  <c r="Q469" i="5"/>
  <c r="R469" i="5"/>
  <c r="Q461" i="5"/>
  <c r="R461" i="5"/>
  <c r="Q453" i="5"/>
  <c r="R453" i="5"/>
  <c r="Q445" i="5"/>
  <c r="R445" i="5"/>
  <c r="Q437" i="5"/>
  <c r="R437" i="5"/>
  <c r="Q429" i="5"/>
  <c r="R429" i="5"/>
  <c r="Q421" i="5"/>
  <c r="R421" i="5"/>
  <c r="Q413" i="5"/>
  <c r="R413" i="5"/>
  <c r="Q405" i="5"/>
  <c r="R405" i="5"/>
  <c r="Q397" i="5"/>
  <c r="R397" i="5"/>
  <c r="Q389" i="5"/>
  <c r="R389" i="5"/>
  <c r="Q381" i="5"/>
  <c r="R381" i="5"/>
  <c r="Q373" i="5"/>
  <c r="R373" i="5"/>
  <c r="Q365" i="5"/>
  <c r="R365" i="5"/>
  <c r="Q357" i="5"/>
  <c r="R357" i="5"/>
  <c r="Q341" i="5"/>
  <c r="R341" i="5"/>
  <c r="Q333" i="5"/>
  <c r="R333" i="5"/>
  <c r="Q325" i="5"/>
  <c r="R325" i="5"/>
  <c r="Q317" i="5"/>
  <c r="R317" i="5"/>
  <c r="Q301" i="5"/>
  <c r="R301" i="5"/>
  <c r="Q293" i="5"/>
  <c r="R293" i="5"/>
  <c r="Q285" i="5"/>
  <c r="R285" i="5"/>
  <c r="Q277" i="5"/>
  <c r="R277" i="5"/>
  <c r="Q269" i="5"/>
  <c r="R269" i="5"/>
  <c r="Q261" i="5"/>
  <c r="R261" i="5"/>
  <c r="Q253" i="5"/>
  <c r="R253" i="5"/>
  <c r="Q237" i="5"/>
  <c r="R237" i="5"/>
  <c r="Q229" i="5"/>
  <c r="R229" i="5"/>
  <c r="Q221" i="5"/>
  <c r="R221" i="5"/>
  <c r="Q213" i="5"/>
  <c r="R213" i="5"/>
  <c r="Q205" i="5"/>
  <c r="R205" i="5"/>
  <c r="Q197" i="5"/>
  <c r="R197" i="5"/>
  <c r="Q189" i="5"/>
  <c r="R189" i="5"/>
  <c r="Q173" i="5"/>
  <c r="R173" i="5"/>
  <c r="Q165" i="5"/>
  <c r="R165" i="5"/>
  <c r="Q157" i="5"/>
  <c r="R157" i="5"/>
  <c r="Q149" i="5"/>
  <c r="R149" i="5"/>
  <c r="Q141" i="5"/>
  <c r="R141" i="5"/>
  <c r="Q133" i="5"/>
  <c r="R133" i="5"/>
  <c r="Q125" i="5"/>
  <c r="R125" i="5"/>
  <c r="Q109" i="5"/>
  <c r="R109" i="5"/>
  <c r="Q101" i="5"/>
  <c r="R101" i="5"/>
  <c r="Q93" i="5"/>
  <c r="R93" i="5"/>
  <c r="Q85" i="5"/>
  <c r="R85" i="5"/>
  <c r="Q77" i="5"/>
  <c r="R77" i="5"/>
  <c r="Q69" i="5"/>
  <c r="R69" i="5"/>
  <c r="Q61" i="5"/>
  <c r="R61" i="5"/>
  <c r="Q53" i="5"/>
  <c r="R53" i="5"/>
  <c r="Q37" i="5"/>
  <c r="R37" i="5"/>
  <c r="Q29" i="5"/>
  <c r="R29" i="5"/>
  <c r="Q21" i="5"/>
  <c r="R21" i="5"/>
  <c r="Q13" i="5"/>
  <c r="R13" i="5"/>
  <c r="Q5" i="5"/>
  <c r="R5" i="5"/>
  <c r="R1336" i="5"/>
  <c r="R1272" i="5"/>
  <c r="R1208" i="5"/>
  <c r="R1144" i="5"/>
  <c r="R1080" i="5"/>
  <c r="R1064" i="5"/>
  <c r="R1032" i="5"/>
  <c r="R1016" i="5"/>
  <c r="R1000" i="5"/>
  <c r="R968" i="5"/>
  <c r="R936" i="5"/>
  <c r="R920" i="5"/>
  <c r="R904" i="5"/>
  <c r="R888" i="5"/>
  <c r="R872" i="5"/>
  <c r="R856" i="5"/>
  <c r="R821" i="5"/>
  <c r="R796" i="5"/>
  <c r="R771" i="5"/>
  <c r="R718" i="5"/>
  <c r="R693" i="5"/>
  <c r="R638" i="5"/>
  <c r="R605" i="5"/>
  <c r="R568" i="5"/>
  <c r="R477" i="5"/>
  <c r="R329" i="5"/>
  <c r="R159" i="5"/>
  <c r="Q988" i="5"/>
  <c r="R988" i="5"/>
  <c r="Q980" i="5"/>
  <c r="R980" i="5"/>
  <c r="Q972" i="5"/>
  <c r="R972" i="5"/>
  <c r="Q964" i="5"/>
  <c r="R964" i="5"/>
  <c r="Q956" i="5"/>
  <c r="R956" i="5"/>
  <c r="Q948" i="5"/>
  <c r="R948" i="5"/>
  <c r="Q940" i="5"/>
  <c r="R940" i="5"/>
  <c r="Q932" i="5"/>
  <c r="R932" i="5"/>
  <c r="Q924" i="5"/>
  <c r="R924" i="5"/>
  <c r="Q916" i="5"/>
  <c r="R916" i="5"/>
  <c r="Q908" i="5"/>
  <c r="R908" i="5"/>
  <c r="Q900" i="5"/>
  <c r="R900" i="5"/>
  <c r="Q892" i="5"/>
  <c r="R892" i="5"/>
  <c r="Q884" i="5"/>
  <c r="R884" i="5"/>
  <c r="Q876" i="5"/>
  <c r="R876" i="5"/>
  <c r="Q868" i="5"/>
  <c r="R868" i="5"/>
  <c r="Q860" i="5"/>
  <c r="R860" i="5"/>
  <c r="Q852" i="5"/>
  <c r="R852" i="5"/>
  <c r="Q844" i="5"/>
  <c r="R844" i="5"/>
  <c r="Q812" i="5"/>
  <c r="R812" i="5"/>
  <c r="Q788" i="5"/>
  <c r="R788" i="5"/>
  <c r="Q772" i="5"/>
  <c r="R772" i="5"/>
  <c r="Q764" i="5"/>
  <c r="R764" i="5"/>
  <c r="Q748" i="5"/>
  <c r="R748" i="5"/>
  <c r="Q724" i="5"/>
  <c r="R724" i="5"/>
  <c r="Q708" i="5"/>
  <c r="R708" i="5"/>
  <c r="Q700" i="5"/>
  <c r="R700" i="5"/>
  <c r="Q684" i="5"/>
  <c r="R684" i="5"/>
  <c r="Q668" i="5"/>
  <c r="R668" i="5"/>
  <c r="Q652" i="5"/>
  <c r="R652" i="5"/>
  <c r="Q644" i="5"/>
  <c r="R644" i="5"/>
  <c r="Q636" i="5"/>
  <c r="R636" i="5"/>
  <c r="Q628" i="5"/>
  <c r="R628" i="5"/>
  <c r="Q612" i="5"/>
  <c r="R612" i="5"/>
  <c r="Q596" i="5"/>
  <c r="R596" i="5"/>
  <c r="Q588" i="5"/>
  <c r="R588" i="5"/>
  <c r="Q580" i="5"/>
  <c r="R580" i="5"/>
  <c r="Q572" i="5"/>
  <c r="R572" i="5"/>
  <c r="Q564" i="5"/>
  <c r="R564" i="5"/>
  <c r="Q556" i="5"/>
  <c r="R556" i="5"/>
  <c r="Q548" i="5"/>
  <c r="R548" i="5"/>
  <c r="Q540" i="5"/>
  <c r="R540" i="5"/>
  <c r="Q524" i="5"/>
  <c r="R524" i="5"/>
  <c r="Q516" i="5"/>
  <c r="R516" i="5"/>
  <c r="Q508" i="5"/>
  <c r="R508" i="5"/>
  <c r="Q500" i="5"/>
  <c r="R500" i="5"/>
  <c r="Q492" i="5"/>
  <c r="R492" i="5"/>
  <c r="Q484" i="5"/>
  <c r="R484" i="5"/>
  <c r="Q476" i="5"/>
  <c r="R476" i="5"/>
  <c r="Q468" i="5"/>
  <c r="R468" i="5"/>
  <c r="Q460" i="5"/>
  <c r="R460" i="5"/>
  <c r="Q452" i="5"/>
  <c r="R452" i="5"/>
  <c r="Q444" i="5"/>
  <c r="R444" i="5"/>
  <c r="Q436" i="5"/>
  <c r="R436" i="5"/>
  <c r="Q428" i="5"/>
  <c r="R428" i="5"/>
  <c r="Q420" i="5"/>
  <c r="R420" i="5"/>
  <c r="Q412" i="5"/>
  <c r="R412" i="5"/>
  <c r="Q396" i="5"/>
  <c r="R396" i="5"/>
  <c r="Q388" i="5"/>
  <c r="R388" i="5"/>
  <c r="Q380" i="5"/>
  <c r="R380" i="5"/>
  <c r="Q372" i="5"/>
  <c r="R372" i="5"/>
  <c r="Q364" i="5"/>
  <c r="R364" i="5"/>
  <c r="Q356" i="5"/>
  <c r="R356" i="5"/>
  <c r="Q348" i="5"/>
  <c r="R348" i="5"/>
  <c r="Q340" i="5"/>
  <c r="R340" i="5"/>
  <c r="Q332" i="5"/>
  <c r="R332" i="5"/>
  <c r="Q324" i="5"/>
  <c r="R324" i="5"/>
  <c r="Q316" i="5"/>
  <c r="R316" i="5"/>
  <c r="Q308" i="5"/>
  <c r="R308" i="5"/>
  <c r="Q300" i="5"/>
  <c r="R300" i="5"/>
  <c r="Q292" i="5"/>
  <c r="R292" i="5"/>
  <c r="Q284" i="5"/>
  <c r="R284" i="5"/>
  <c r="Q276" i="5"/>
  <c r="R276" i="5"/>
  <c r="Q268" i="5"/>
  <c r="R268" i="5"/>
  <c r="Q260" i="5"/>
  <c r="R260" i="5"/>
  <c r="Q252" i="5"/>
  <c r="R252" i="5"/>
  <c r="Q244" i="5"/>
  <c r="R244" i="5"/>
  <c r="Q236" i="5"/>
  <c r="R236" i="5"/>
  <c r="Q228" i="5"/>
  <c r="R228" i="5"/>
  <c r="Q220" i="5"/>
  <c r="R220" i="5"/>
  <c r="Q212" i="5"/>
  <c r="R212" i="5"/>
  <c r="Q204" i="5"/>
  <c r="R204" i="5"/>
  <c r="Q196" i="5"/>
  <c r="R196" i="5"/>
  <c r="Q188" i="5"/>
  <c r="R188" i="5"/>
  <c r="Q180" i="5"/>
  <c r="R180" i="5"/>
  <c r="Q172" i="5"/>
  <c r="R172" i="5"/>
  <c r="Q164" i="5"/>
  <c r="R164" i="5"/>
  <c r="Q156" i="5"/>
  <c r="R156" i="5"/>
  <c r="Q148" i="5"/>
  <c r="R148" i="5"/>
  <c r="Q140" i="5"/>
  <c r="R140" i="5"/>
  <c r="Q132" i="5"/>
  <c r="R132" i="5"/>
  <c r="Q124" i="5"/>
  <c r="R124" i="5"/>
  <c r="Q116" i="5"/>
  <c r="R116" i="5"/>
  <c r="Q108" i="5"/>
  <c r="R108" i="5"/>
  <c r="Q100" i="5"/>
  <c r="R100" i="5"/>
  <c r="Q92" i="5"/>
  <c r="R92" i="5"/>
  <c r="Q84" i="5"/>
  <c r="R84" i="5"/>
  <c r="Q76" i="5"/>
  <c r="R76" i="5"/>
  <c r="Q68" i="5"/>
  <c r="R68" i="5"/>
  <c r="Q60" i="5"/>
  <c r="R60" i="5"/>
  <c r="Q52" i="5"/>
  <c r="R52" i="5"/>
  <c r="Q44" i="5"/>
  <c r="R44" i="5"/>
  <c r="Q36" i="5"/>
  <c r="R36" i="5"/>
  <c r="Q28" i="5"/>
  <c r="R28" i="5"/>
  <c r="Q20" i="5"/>
  <c r="R20" i="5"/>
  <c r="Q12" i="5"/>
  <c r="R12" i="5"/>
  <c r="Q4" i="5"/>
  <c r="R4" i="5"/>
  <c r="R820" i="5"/>
  <c r="R742" i="5"/>
  <c r="R717" i="5"/>
  <c r="R692" i="5"/>
  <c r="R665" i="5"/>
  <c r="R633" i="5"/>
  <c r="R604" i="5"/>
  <c r="R459" i="5"/>
  <c r="R309" i="5"/>
  <c r="R137" i="5"/>
  <c r="Q1315" i="5"/>
  <c r="R1315" i="5"/>
  <c r="Q1251" i="5"/>
  <c r="R1251" i="5"/>
  <c r="Q1187" i="5"/>
  <c r="R1187" i="5"/>
  <c r="Q1123" i="5"/>
  <c r="R1123" i="5"/>
  <c r="Q1099" i="5"/>
  <c r="R1099" i="5"/>
  <c r="Q1059" i="5"/>
  <c r="R1059" i="5"/>
  <c r="Q1035" i="5"/>
  <c r="R1035" i="5"/>
  <c r="Q1011" i="5"/>
  <c r="R1011" i="5"/>
  <c r="Q995" i="5"/>
  <c r="R995" i="5"/>
  <c r="Q971" i="5"/>
  <c r="R971" i="5"/>
  <c r="Q947" i="5"/>
  <c r="R947" i="5"/>
  <c r="Q931" i="5"/>
  <c r="R931" i="5"/>
  <c r="Q907" i="5"/>
  <c r="R907" i="5"/>
  <c r="Q883" i="5"/>
  <c r="R883" i="5"/>
  <c r="Q867" i="5"/>
  <c r="R867" i="5"/>
  <c r="Q843" i="5"/>
  <c r="R843" i="5"/>
  <c r="Q803" i="5"/>
  <c r="R803" i="5"/>
  <c r="Q787" i="5"/>
  <c r="R787" i="5"/>
  <c r="Q739" i="5"/>
  <c r="R739" i="5"/>
  <c r="Q723" i="5"/>
  <c r="R723" i="5"/>
  <c r="Q675" i="5"/>
  <c r="R675" i="5"/>
  <c r="Q635" i="5"/>
  <c r="R635" i="5"/>
  <c r="Q627" i="5"/>
  <c r="R627" i="5"/>
  <c r="Q619" i="5"/>
  <c r="R619" i="5"/>
  <c r="Q611" i="5"/>
  <c r="R611" i="5"/>
  <c r="Q595" i="5"/>
  <c r="R595" i="5"/>
  <c r="Q571" i="5"/>
  <c r="R571" i="5"/>
  <c r="Q563" i="5"/>
  <c r="R563" i="5"/>
  <c r="Q555" i="5"/>
  <c r="R555" i="5"/>
  <c r="Q547" i="5"/>
  <c r="R547" i="5"/>
  <c r="Q539" i="5"/>
  <c r="R539" i="5"/>
  <c r="Q531" i="5"/>
  <c r="R531" i="5"/>
  <c r="Q523" i="5"/>
  <c r="R523" i="5"/>
  <c r="Q515" i="5"/>
  <c r="R515" i="5"/>
  <c r="Q507" i="5"/>
  <c r="R507" i="5"/>
  <c r="Q499" i="5"/>
  <c r="R499" i="5"/>
  <c r="Q491" i="5"/>
  <c r="R491" i="5"/>
  <c r="Q483" i="5"/>
  <c r="R483" i="5"/>
  <c r="Q475" i="5"/>
  <c r="R475" i="5"/>
  <c r="Q467" i="5"/>
  <c r="R467" i="5"/>
  <c r="Q451" i="5"/>
  <c r="R451" i="5"/>
  <c r="Q443" i="5"/>
  <c r="R443" i="5"/>
  <c r="Q435" i="5"/>
  <c r="R435" i="5"/>
  <c r="Q427" i="5"/>
  <c r="R427" i="5"/>
  <c r="Q419" i="5"/>
  <c r="R419" i="5"/>
  <c r="Q411" i="5"/>
  <c r="R411" i="5"/>
  <c r="Q403" i="5"/>
  <c r="R403" i="5"/>
  <c r="Q395" i="5"/>
  <c r="R395" i="5"/>
  <c r="Q387" i="5"/>
  <c r="R387" i="5"/>
  <c r="Q379" i="5"/>
  <c r="R379" i="5"/>
  <c r="Q371" i="5"/>
  <c r="R371" i="5"/>
  <c r="Q363" i="5"/>
  <c r="R363" i="5"/>
  <c r="Q355" i="5"/>
  <c r="R355" i="5"/>
  <c r="Q347" i="5"/>
  <c r="R347" i="5"/>
  <c r="Q339" i="5"/>
  <c r="R339" i="5"/>
  <c r="Q331" i="5"/>
  <c r="R331" i="5"/>
  <c r="Q323" i="5"/>
  <c r="R323" i="5"/>
  <c r="Q315" i="5"/>
  <c r="R315" i="5"/>
  <c r="Q307" i="5"/>
  <c r="R307" i="5"/>
  <c r="Q299" i="5"/>
  <c r="R299" i="5"/>
  <c r="Q291" i="5"/>
  <c r="R291" i="5"/>
  <c r="Q283" i="5"/>
  <c r="R283" i="5"/>
  <c r="Q275" i="5"/>
  <c r="R275" i="5"/>
  <c r="Q267" i="5"/>
  <c r="R267" i="5"/>
  <c r="Q259" i="5"/>
  <c r="R259" i="5"/>
  <c r="Q251" i="5"/>
  <c r="R251" i="5"/>
  <c r="Q243" i="5"/>
  <c r="R243" i="5"/>
  <c r="Q235" i="5"/>
  <c r="R235" i="5"/>
  <c r="Q227" i="5"/>
  <c r="R227" i="5"/>
  <c r="Q219" i="5"/>
  <c r="R219" i="5"/>
  <c r="Q211" i="5"/>
  <c r="R211" i="5"/>
  <c r="Q203" i="5"/>
  <c r="R203" i="5"/>
  <c r="Q195" i="5"/>
  <c r="R195" i="5"/>
  <c r="Q187" i="5"/>
  <c r="R187" i="5"/>
  <c r="Q179" i="5"/>
  <c r="R179" i="5"/>
  <c r="Q171" i="5"/>
  <c r="R171" i="5"/>
  <c r="Q163" i="5"/>
  <c r="R163" i="5"/>
  <c r="Q155" i="5"/>
  <c r="R155" i="5"/>
  <c r="Q147" i="5"/>
  <c r="R147" i="5"/>
  <c r="Q139" i="5"/>
  <c r="R139" i="5"/>
  <c r="Q131" i="5"/>
  <c r="R131" i="5"/>
  <c r="Q123" i="5"/>
  <c r="R123" i="5"/>
  <c r="Q115" i="5"/>
  <c r="R115" i="5"/>
  <c r="Q107" i="5"/>
  <c r="R107" i="5"/>
  <c r="Q99" i="5"/>
  <c r="R99" i="5"/>
  <c r="Q91" i="5"/>
  <c r="R91" i="5"/>
  <c r="Q83" i="5"/>
  <c r="R83" i="5"/>
  <c r="Q75" i="5"/>
  <c r="R75" i="5"/>
  <c r="Q67" i="5"/>
  <c r="R67" i="5"/>
  <c r="Q59" i="5"/>
  <c r="R59" i="5"/>
  <c r="Q51" i="5"/>
  <c r="R51" i="5"/>
  <c r="Q43" i="5"/>
  <c r="R43" i="5"/>
  <c r="Q35" i="5"/>
  <c r="R35" i="5"/>
  <c r="Q27" i="5"/>
  <c r="R27" i="5"/>
  <c r="Q19" i="5"/>
  <c r="R19" i="5"/>
  <c r="Q11" i="5"/>
  <c r="R11" i="5"/>
  <c r="Q3" i="5"/>
  <c r="R3" i="5"/>
  <c r="R837" i="5"/>
  <c r="R819" i="5"/>
  <c r="R766" i="5"/>
  <c r="R741" i="5"/>
  <c r="R716" i="5"/>
  <c r="R691" i="5"/>
  <c r="R661" i="5"/>
  <c r="R632" i="5"/>
  <c r="R603" i="5"/>
  <c r="R566" i="5"/>
  <c r="R440" i="5"/>
  <c r="R287" i="5"/>
  <c r="R117" i="5"/>
  <c r="Q1354" i="5"/>
  <c r="R1354" i="5"/>
  <c r="Q1346" i="5"/>
  <c r="R1346" i="5"/>
  <c r="Q1338" i="5"/>
  <c r="R1338" i="5"/>
  <c r="Q1330" i="5"/>
  <c r="R1330" i="5"/>
  <c r="Q1322" i="5"/>
  <c r="R1322" i="5"/>
  <c r="Q1314" i="5"/>
  <c r="R1314" i="5"/>
  <c r="Q1306" i="5"/>
  <c r="R1306" i="5"/>
  <c r="Q1298" i="5"/>
  <c r="R1298" i="5"/>
  <c r="Q1290" i="5"/>
  <c r="R1290" i="5"/>
  <c r="Q1282" i="5"/>
  <c r="R1282" i="5"/>
  <c r="Q1274" i="5"/>
  <c r="R1274" i="5"/>
  <c r="Q1266" i="5"/>
  <c r="R1266" i="5"/>
  <c r="Q1258" i="5"/>
  <c r="R1258" i="5"/>
  <c r="Q1250" i="5"/>
  <c r="R1250" i="5"/>
  <c r="Q1242" i="5"/>
  <c r="R1242" i="5"/>
  <c r="Q1234" i="5"/>
  <c r="R1234" i="5"/>
  <c r="Q1226" i="5"/>
  <c r="R1226" i="5"/>
  <c r="Q1218" i="5"/>
  <c r="R1218" i="5"/>
  <c r="Q1210" i="5"/>
  <c r="R1210" i="5"/>
  <c r="Q1202" i="5"/>
  <c r="R1202" i="5"/>
  <c r="Q1194" i="5"/>
  <c r="R1194" i="5"/>
  <c r="Q1186" i="5"/>
  <c r="R1186" i="5"/>
  <c r="Q1178" i="5"/>
  <c r="R1178" i="5"/>
  <c r="Q1170" i="5"/>
  <c r="R1170" i="5"/>
  <c r="Q1162" i="5"/>
  <c r="R1162" i="5"/>
  <c r="Q1154" i="5"/>
  <c r="R1154" i="5"/>
  <c r="Q1146" i="5"/>
  <c r="R1146" i="5"/>
  <c r="Q1138" i="5"/>
  <c r="R1138" i="5"/>
  <c r="Q1130" i="5"/>
  <c r="R1130" i="5"/>
  <c r="Q1122" i="5"/>
  <c r="R1122" i="5"/>
  <c r="Q1114" i="5"/>
  <c r="R1114" i="5"/>
  <c r="Q1106" i="5"/>
  <c r="R1106" i="5"/>
  <c r="Q1098" i="5"/>
  <c r="R1098" i="5"/>
  <c r="Q1090" i="5"/>
  <c r="R1090" i="5"/>
  <c r="Q1082" i="5"/>
  <c r="R1082" i="5"/>
  <c r="Q1074" i="5"/>
  <c r="R1074" i="5"/>
  <c r="Q1066" i="5"/>
  <c r="R1066" i="5"/>
  <c r="Q1058" i="5"/>
  <c r="R1058" i="5"/>
  <c r="Q1050" i="5"/>
  <c r="R1050" i="5"/>
  <c r="Q1042" i="5"/>
  <c r="R1042" i="5"/>
  <c r="Q1034" i="5"/>
  <c r="R1034" i="5"/>
  <c r="Q1026" i="5"/>
  <c r="R1026" i="5"/>
  <c r="Q1018" i="5"/>
  <c r="R1018" i="5"/>
  <c r="Q1010" i="5"/>
  <c r="R1010" i="5"/>
  <c r="Q1002" i="5"/>
  <c r="R1002" i="5"/>
  <c r="Q994" i="5"/>
  <c r="R994" i="5"/>
  <c r="Q986" i="5"/>
  <c r="R986" i="5"/>
  <c r="Q978" i="5"/>
  <c r="R978" i="5"/>
  <c r="Q970" i="5"/>
  <c r="R970" i="5"/>
  <c r="Q962" i="5"/>
  <c r="R962" i="5"/>
  <c r="Q954" i="5"/>
  <c r="R954" i="5"/>
  <c r="Q946" i="5"/>
  <c r="R946" i="5"/>
  <c r="Q938" i="5"/>
  <c r="R938" i="5"/>
  <c r="Q930" i="5"/>
  <c r="R930" i="5"/>
  <c r="Q922" i="5"/>
  <c r="R922" i="5"/>
  <c r="Q914" i="5"/>
  <c r="R914" i="5"/>
  <c r="Q906" i="5"/>
  <c r="R906" i="5"/>
  <c r="Q898" i="5"/>
  <c r="R898" i="5"/>
  <c r="Q890" i="5"/>
  <c r="R890" i="5"/>
  <c r="Q882" i="5"/>
  <c r="R882" i="5"/>
  <c r="Q874" i="5"/>
  <c r="R874" i="5"/>
  <c r="Q866" i="5"/>
  <c r="R866" i="5"/>
  <c r="Q858" i="5"/>
  <c r="R858" i="5"/>
  <c r="Q850" i="5"/>
  <c r="R850" i="5"/>
  <c r="Q842" i="5"/>
  <c r="R842" i="5"/>
  <c r="Q834" i="5"/>
  <c r="R834" i="5"/>
  <c r="Q826" i="5"/>
  <c r="R826" i="5"/>
  <c r="Q818" i="5"/>
  <c r="R818" i="5"/>
  <c r="Q810" i="5"/>
  <c r="R810" i="5"/>
  <c r="Q802" i="5"/>
  <c r="R802" i="5"/>
  <c r="Q794" i="5"/>
  <c r="R794" i="5"/>
  <c r="Q786" i="5"/>
  <c r="R786" i="5"/>
  <c r="Q778" i="5"/>
  <c r="R778" i="5"/>
  <c r="Q770" i="5"/>
  <c r="R770" i="5"/>
  <c r="Q762" i="5"/>
  <c r="R762" i="5"/>
  <c r="Q754" i="5"/>
  <c r="R754" i="5"/>
  <c r="Q746" i="5"/>
  <c r="R746" i="5"/>
  <c r="Q738" i="5"/>
  <c r="R738" i="5"/>
  <c r="Q730" i="5"/>
  <c r="R730" i="5"/>
  <c r="Q722" i="5"/>
  <c r="R722" i="5"/>
  <c r="Q714" i="5"/>
  <c r="R714" i="5"/>
  <c r="Q706" i="5"/>
  <c r="R706" i="5"/>
  <c r="Q698" i="5"/>
  <c r="R698" i="5"/>
  <c r="Q690" i="5"/>
  <c r="R690" i="5"/>
  <c r="Q682" i="5"/>
  <c r="R682" i="5"/>
  <c r="Q674" i="5"/>
  <c r="R674" i="5"/>
  <c r="Q666" i="5"/>
  <c r="R666" i="5"/>
  <c r="Q658" i="5"/>
  <c r="R658" i="5"/>
  <c r="Q650" i="5"/>
  <c r="R650" i="5"/>
  <c r="Q642" i="5"/>
  <c r="R642" i="5"/>
  <c r="Q634" i="5"/>
  <c r="R634" i="5"/>
  <c r="Q626" i="5"/>
  <c r="R626" i="5"/>
  <c r="Q618" i="5"/>
  <c r="R618" i="5"/>
  <c r="Q610" i="5"/>
  <c r="R610" i="5"/>
  <c r="Q602" i="5"/>
  <c r="R602" i="5"/>
  <c r="Q594" i="5"/>
  <c r="R594" i="5"/>
  <c r="Q586" i="5"/>
  <c r="R586" i="5"/>
  <c r="Q578" i="5"/>
  <c r="R578" i="5"/>
  <c r="Q570" i="5"/>
  <c r="R570" i="5"/>
  <c r="Q562" i="5"/>
  <c r="R562" i="5"/>
  <c r="Q554" i="5"/>
  <c r="R554" i="5"/>
  <c r="Q546" i="5"/>
  <c r="R546" i="5"/>
  <c r="Q538" i="5"/>
  <c r="R538" i="5"/>
  <c r="Q530" i="5"/>
  <c r="R530" i="5"/>
  <c r="Q522" i="5"/>
  <c r="R522" i="5"/>
  <c r="Q514" i="5"/>
  <c r="R514" i="5"/>
  <c r="Q506" i="5"/>
  <c r="R506" i="5"/>
  <c r="Q498" i="5"/>
  <c r="R498" i="5"/>
  <c r="Q490" i="5"/>
  <c r="R490" i="5"/>
  <c r="Q482" i="5"/>
  <c r="R482" i="5"/>
  <c r="Q474" i="5"/>
  <c r="R474" i="5"/>
  <c r="Q466" i="5"/>
  <c r="R466" i="5"/>
  <c r="Q458" i="5"/>
  <c r="R458" i="5"/>
  <c r="Q450" i="5"/>
  <c r="R450" i="5"/>
  <c r="Q442" i="5"/>
  <c r="R442" i="5"/>
  <c r="Q434" i="5"/>
  <c r="R434" i="5"/>
  <c r="Q426" i="5"/>
  <c r="R426" i="5"/>
  <c r="Q418" i="5"/>
  <c r="R418" i="5"/>
  <c r="Q410" i="5"/>
  <c r="R410" i="5"/>
  <c r="Q402" i="5"/>
  <c r="R402" i="5"/>
  <c r="Q394" i="5"/>
  <c r="R394" i="5"/>
  <c r="Q386" i="5"/>
  <c r="R386" i="5"/>
  <c r="Q378" i="5"/>
  <c r="R378" i="5"/>
  <c r="Q370" i="5"/>
  <c r="R370" i="5"/>
  <c r="Q362" i="5"/>
  <c r="R362" i="5"/>
  <c r="Q354" i="5"/>
  <c r="R354" i="5"/>
  <c r="Q346" i="5"/>
  <c r="R346" i="5"/>
  <c r="Q338" i="5"/>
  <c r="R338" i="5"/>
  <c r="Q330" i="5"/>
  <c r="R330" i="5"/>
  <c r="Q322" i="5"/>
  <c r="R322" i="5"/>
  <c r="Q314" i="5"/>
  <c r="R314" i="5"/>
  <c r="Q306" i="5"/>
  <c r="R306" i="5"/>
  <c r="Q298" i="5"/>
  <c r="R298" i="5"/>
  <c r="Q290" i="5"/>
  <c r="R290" i="5"/>
  <c r="Q282" i="5"/>
  <c r="R282" i="5"/>
  <c r="Q274" i="5"/>
  <c r="R274" i="5"/>
  <c r="Q266" i="5"/>
  <c r="R266" i="5"/>
  <c r="Q258" i="5"/>
  <c r="R258" i="5"/>
  <c r="Q250" i="5"/>
  <c r="R250" i="5"/>
  <c r="Q242" i="5"/>
  <c r="R242" i="5"/>
  <c r="Q234" i="5"/>
  <c r="R234" i="5"/>
  <c r="Q226" i="5"/>
  <c r="R226" i="5"/>
  <c r="Q218" i="5"/>
  <c r="R218" i="5"/>
  <c r="Q210" i="5"/>
  <c r="R210" i="5"/>
  <c r="Q202" i="5"/>
  <c r="R202" i="5"/>
  <c r="Q194" i="5"/>
  <c r="R194" i="5"/>
  <c r="Q186" i="5"/>
  <c r="R186" i="5"/>
  <c r="Q178" i="5"/>
  <c r="R178" i="5"/>
  <c r="Q170" i="5"/>
  <c r="R170" i="5"/>
  <c r="Q162" i="5"/>
  <c r="R162" i="5"/>
  <c r="Q154" i="5"/>
  <c r="R154" i="5"/>
  <c r="Q146" i="5"/>
  <c r="R146" i="5"/>
  <c r="Q138" i="5"/>
  <c r="R138" i="5"/>
  <c r="Q130" i="5"/>
  <c r="R130" i="5"/>
  <c r="Q122" i="5"/>
  <c r="R122" i="5"/>
  <c r="Q114" i="5"/>
  <c r="R114" i="5"/>
  <c r="Q106" i="5"/>
  <c r="R106" i="5"/>
  <c r="Q98" i="5"/>
  <c r="R98" i="5"/>
  <c r="Q90" i="5"/>
  <c r="R90" i="5"/>
  <c r="Q82" i="5"/>
  <c r="R82" i="5"/>
  <c r="Q74" i="5"/>
  <c r="R74" i="5"/>
  <c r="Q66" i="5"/>
  <c r="R66" i="5"/>
  <c r="Q58" i="5"/>
  <c r="R58" i="5"/>
  <c r="Q50" i="5"/>
  <c r="R50" i="5"/>
  <c r="Q42" i="5"/>
  <c r="R42" i="5"/>
  <c r="Q34" i="5"/>
  <c r="R34" i="5"/>
  <c r="Q26" i="5"/>
  <c r="R26" i="5"/>
  <c r="Q18" i="5"/>
  <c r="R18" i="5"/>
  <c r="Q10" i="5"/>
  <c r="R10" i="5"/>
  <c r="Q2" i="5"/>
  <c r="R2" i="5"/>
  <c r="R917" i="5"/>
  <c r="R901" i="5"/>
  <c r="R885" i="5"/>
  <c r="R853" i="5"/>
  <c r="R836" i="5"/>
  <c r="R765" i="5"/>
  <c r="R740" i="5"/>
  <c r="R660" i="5"/>
  <c r="R597" i="5"/>
  <c r="R560" i="5"/>
  <c r="R422" i="5"/>
  <c r="R265" i="5"/>
  <c r="R95" i="5"/>
  <c r="P311" i="5"/>
  <c r="P303" i="5"/>
  <c r="P287" i="5"/>
  <c r="P271" i="5"/>
  <c r="P255" i="5"/>
  <c r="P231" i="5"/>
  <c r="P223" i="5"/>
  <c r="P183" i="5"/>
  <c r="Q1353" i="5"/>
  <c r="R1353" i="5"/>
  <c r="Q1345" i="5"/>
  <c r="R1345" i="5"/>
  <c r="Q1337" i="5"/>
  <c r="R1337" i="5"/>
  <c r="Q1329" i="5"/>
  <c r="R1329" i="5"/>
  <c r="Q1321" i="5"/>
  <c r="R1321" i="5"/>
  <c r="Q1313" i="5"/>
  <c r="R1313" i="5"/>
  <c r="Q1305" i="5"/>
  <c r="R1305" i="5"/>
  <c r="Q1297" i="5"/>
  <c r="R1297" i="5"/>
  <c r="Q1289" i="5"/>
  <c r="R1289" i="5"/>
  <c r="Q1281" i="5"/>
  <c r="R1281" i="5"/>
  <c r="Q1273" i="5"/>
  <c r="R1273" i="5"/>
  <c r="Q1265" i="5"/>
  <c r="R1265" i="5"/>
  <c r="Q1257" i="5"/>
  <c r="R1257" i="5"/>
  <c r="Q1249" i="5"/>
  <c r="R1249" i="5"/>
  <c r="Q1241" i="5"/>
  <c r="R1241" i="5"/>
  <c r="Q1233" i="5"/>
  <c r="R1233" i="5"/>
  <c r="Q1225" i="5"/>
  <c r="R1225" i="5"/>
  <c r="Q1217" i="5"/>
  <c r="R1217" i="5"/>
  <c r="Q1209" i="5"/>
  <c r="R1209" i="5"/>
  <c r="Q1201" i="5"/>
  <c r="R1201" i="5"/>
  <c r="Q1193" i="5"/>
  <c r="R1193" i="5"/>
  <c r="Q1185" i="5"/>
  <c r="R1185" i="5"/>
  <c r="Q1177" i="5"/>
  <c r="R1177" i="5"/>
  <c r="Q1169" i="5"/>
  <c r="R1169" i="5"/>
  <c r="Q1161" i="5"/>
  <c r="R1161" i="5"/>
  <c r="Q1153" i="5"/>
  <c r="R1153" i="5"/>
  <c r="Q1145" i="5"/>
  <c r="R1145" i="5"/>
  <c r="Q1137" i="5"/>
  <c r="R1137" i="5"/>
  <c r="Q1129" i="5"/>
  <c r="R1129" i="5"/>
  <c r="Q1121" i="5"/>
  <c r="R1121" i="5"/>
  <c r="Q1113" i="5"/>
  <c r="R1113" i="5"/>
  <c r="Q1105" i="5"/>
  <c r="R1105" i="5"/>
  <c r="Q1097" i="5"/>
  <c r="R1097" i="5"/>
  <c r="Q1089" i="5"/>
  <c r="R1089" i="5"/>
  <c r="Q1081" i="5"/>
  <c r="R1081" i="5"/>
  <c r="Q1073" i="5"/>
  <c r="R1073" i="5"/>
  <c r="Q1065" i="5"/>
  <c r="R1065" i="5"/>
  <c r="Q1057" i="5"/>
  <c r="R1057" i="5"/>
  <c r="Q1049" i="5"/>
  <c r="R1049" i="5"/>
  <c r="Q1041" i="5"/>
  <c r="R1041" i="5"/>
  <c r="Q1033" i="5"/>
  <c r="R1033" i="5"/>
  <c r="Q1025" i="5"/>
  <c r="R1025" i="5"/>
  <c r="Q1017" i="5"/>
  <c r="R1017" i="5"/>
  <c r="Q1009" i="5"/>
  <c r="R1009" i="5"/>
  <c r="Q1001" i="5"/>
  <c r="R1001" i="5"/>
  <c r="Q993" i="5"/>
  <c r="R993" i="5"/>
  <c r="Q985" i="5"/>
  <c r="R985" i="5"/>
  <c r="Q977" i="5"/>
  <c r="R977" i="5"/>
  <c r="Q969" i="5"/>
  <c r="R969" i="5"/>
  <c r="Q961" i="5"/>
  <c r="R961" i="5"/>
  <c r="Q953" i="5"/>
  <c r="R953" i="5"/>
  <c r="Q945" i="5"/>
  <c r="R945" i="5"/>
  <c r="Q937" i="5"/>
  <c r="R937" i="5"/>
  <c r="Q929" i="5"/>
  <c r="R929" i="5"/>
  <c r="Q921" i="5"/>
  <c r="R921" i="5"/>
  <c r="Q913" i="5"/>
  <c r="R913" i="5"/>
  <c r="Q905" i="5"/>
  <c r="R905" i="5"/>
  <c r="Q897" i="5"/>
  <c r="R897" i="5"/>
  <c r="Q889" i="5"/>
  <c r="R889" i="5"/>
  <c r="Q881" i="5"/>
  <c r="R881" i="5"/>
  <c r="Q873" i="5"/>
  <c r="R873" i="5"/>
  <c r="Q865" i="5"/>
  <c r="R865" i="5"/>
  <c r="Q857" i="5"/>
  <c r="R857" i="5"/>
  <c r="Q849" i="5"/>
  <c r="R849" i="5"/>
  <c r="Q841" i="5"/>
  <c r="R841" i="5"/>
  <c r="Q833" i="5"/>
  <c r="R833" i="5"/>
  <c r="Q825" i="5"/>
  <c r="R825" i="5"/>
  <c r="Q817" i="5"/>
  <c r="R817" i="5"/>
  <c r="Q809" i="5"/>
  <c r="R809" i="5"/>
  <c r="Q801" i="5"/>
  <c r="R801" i="5"/>
  <c r="Q793" i="5"/>
  <c r="R793" i="5"/>
  <c r="Q785" i="5"/>
  <c r="R785" i="5"/>
  <c r="Q777" i="5"/>
  <c r="R777" i="5"/>
  <c r="Q769" i="5"/>
  <c r="R769" i="5"/>
  <c r="Q761" i="5"/>
  <c r="R761" i="5"/>
  <c r="Q753" i="5"/>
  <c r="R753" i="5"/>
  <c r="Q745" i="5"/>
  <c r="R745" i="5"/>
  <c r="Q737" i="5"/>
  <c r="R737" i="5"/>
  <c r="Q729" i="5"/>
  <c r="R729" i="5"/>
  <c r="Q721" i="5"/>
  <c r="R721" i="5"/>
  <c r="Q713" i="5"/>
  <c r="R713" i="5"/>
  <c r="Q705" i="5"/>
  <c r="R705" i="5"/>
  <c r="Q697" i="5"/>
  <c r="R697" i="5"/>
  <c r="Q689" i="5"/>
  <c r="R689" i="5"/>
  <c r="Q681" i="5"/>
  <c r="R681" i="5"/>
  <c r="Q673" i="5"/>
  <c r="R673" i="5"/>
  <c r="Q657" i="5"/>
  <c r="R657" i="5"/>
  <c r="Q641" i="5"/>
  <c r="R641" i="5"/>
  <c r="Q625" i="5"/>
  <c r="R625" i="5"/>
  <c r="Q617" i="5"/>
  <c r="R617" i="5"/>
  <c r="Q609" i="5"/>
  <c r="R609" i="5"/>
  <c r="Q601" i="5"/>
  <c r="R601" i="5"/>
  <c r="Q593" i="5"/>
  <c r="R593" i="5"/>
  <c r="Q577" i="5"/>
  <c r="R577" i="5"/>
  <c r="Q569" i="5"/>
  <c r="R569" i="5"/>
  <c r="Q561" i="5"/>
  <c r="R561" i="5"/>
  <c r="Q553" i="5"/>
  <c r="R553" i="5"/>
  <c r="Q545" i="5"/>
  <c r="R545" i="5"/>
  <c r="Q537" i="5"/>
  <c r="R537" i="5"/>
  <c r="Q529" i="5"/>
  <c r="R529" i="5"/>
  <c r="Q521" i="5"/>
  <c r="R521" i="5"/>
  <c r="Q505" i="5"/>
  <c r="R505" i="5"/>
  <c r="Q497" i="5"/>
  <c r="R497" i="5"/>
  <c r="Q489" i="5"/>
  <c r="R489" i="5"/>
  <c r="Q481" i="5"/>
  <c r="R481" i="5"/>
  <c r="Q473" i="5"/>
  <c r="R473" i="5"/>
  <c r="Q465" i="5"/>
  <c r="R465" i="5"/>
  <c r="Q457" i="5"/>
  <c r="R457" i="5"/>
  <c r="Q449" i="5"/>
  <c r="R449" i="5"/>
  <c r="Q441" i="5"/>
  <c r="R441" i="5"/>
  <c r="Q433" i="5"/>
  <c r="R433" i="5"/>
  <c r="Q425" i="5"/>
  <c r="R425" i="5"/>
  <c r="Q417" i="5"/>
  <c r="R417" i="5"/>
  <c r="Q409" i="5"/>
  <c r="R409" i="5"/>
  <c r="Q401" i="5"/>
  <c r="R401" i="5"/>
  <c r="Q393" i="5"/>
  <c r="R393" i="5"/>
  <c r="Q377" i="5"/>
  <c r="R377" i="5"/>
  <c r="Q369" i="5"/>
  <c r="R369" i="5"/>
  <c r="Q361" i="5"/>
  <c r="R361" i="5"/>
  <c r="Q353" i="5"/>
  <c r="R353" i="5"/>
  <c r="Q345" i="5"/>
  <c r="R345" i="5"/>
  <c r="Q337" i="5"/>
  <c r="R337" i="5"/>
  <c r="Q321" i="5"/>
  <c r="R321" i="5"/>
  <c r="Q313" i="5"/>
  <c r="R313" i="5"/>
  <c r="Q305" i="5"/>
  <c r="R305" i="5"/>
  <c r="Q297" i="5"/>
  <c r="R297" i="5"/>
  <c r="Q289" i="5"/>
  <c r="R289" i="5"/>
  <c r="Q281" i="5"/>
  <c r="R281" i="5"/>
  <c r="Q273" i="5"/>
  <c r="R273" i="5"/>
  <c r="Q257" i="5"/>
  <c r="R257" i="5"/>
  <c r="Q249" i="5"/>
  <c r="R249" i="5"/>
  <c r="Q241" i="5"/>
  <c r="R241" i="5"/>
  <c r="Q233" i="5"/>
  <c r="R233" i="5"/>
  <c r="Q225" i="5"/>
  <c r="R225" i="5"/>
  <c r="Q217" i="5"/>
  <c r="R217" i="5"/>
  <c r="Q209" i="5"/>
  <c r="R209" i="5"/>
  <c r="Q193" i="5"/>
  <c r="R193" i="5"/>
  <c r="Q185" i="5"/>
  <c r="R185" i="5"/>
  <c r="Q177" i="5"/>
  <c r="R177" i="5"/>
  <c r="Q169" i="5"/>
  <c r="R169" i="5"/>
  <c r="Q161" i="5"/>
  <c r="R161" i="5"/>
  <c r="Q153" i="5"/>
  <c r="R153" i="5"/>
  <c r="Q145" i="5"/>
  <c r="R145" i="5"/>
  <c r="Q129" i="5"/>
  <c r="R129" i="5"/>
  <c r="Q121" i="5"/>
  <c r="R121" i="5"/>
  <c r="Q113" i="5"/>
  <c r="R113" i="5"/>
  <c r="Q105" i="5"/>
  <c r="R105" i="5"/>
  <c r="Q97" i="5"/>
  <c r="R97" i="5"/>
  <c r="Q89" i="5"/>
  <c r="R89" i="5"/>
  <c r="Q81" i="5"/>
  <c r="R81" i="5"/>
  <c r="Q73" i="5"/>
  <c r="R73" i="5"/>
  <c r="Q65" i="5"/>
  <c r="R65" i="5"/>
  <c r="Q57" i="5"/>
  <c r="R57" i="5"/>
  <c r="Q49" i="5"/>
  <c r="R49" i="5"/>
  <c r="Q41" i="5"/>
  <c r="R41" i="5"/>
  <c r="Q33" i="5"/>
  <c r="R33" i="5"/>
  <c r="Q25" i="5"/>
  <c r="R25" i="5"/>
  <c r="Q17" i="5"/>
  <c r="R17" i="5"/>
  <c r="Q9" i="5"/>
  <c r="R9" i="5"/>
  <c r="R1136" i="5"/>
  <c r="R1120" i="5"/>
  <c r="R1088" i="5"/>
  <c r="R1056" i="5"/>
  <c r="R1024" i="5"/>
  <c r="R1008" i="5"/>
  <c r="R992" i="5"/>
  <c r="R960" i="5"/>
  <c r="R944" i="5"/>
  <c r="R928" i="5"/>
  <c r="R896" i="5"/>
  <c r="R864" i="5"/>
  <c r="R782" i="5"/>
  <c r="R757" i="5"/>
  <c r="R732" i="5"/>
  <c r="R707" i="5"/>
  <c r="R651" i="5"/>
  <c r="R622" i="5"/>
  <c r="R587" i="5"/>
  <c r="R550" i="5"/>
  <c r="R404" i="5"/>
  <c r="R245" i="5"/>
  <c r="R70" i="5"/>
  <c r="Q840" i="5"/>
  <c r="R840" i="5"/>
  <c r="Q824" i="5"/>
  <c r="R824" i="5"/>
  <c r="Q800" i="5"/>
  <c r="R800" i="5"/>
  <c r="Q792" i="5"/>
  <c r="R792" i="5"/>
  <c r="Q784" i="5"/>
  <c r="R784" i="5"/>
  <c r="Q768" i="5"/>
  <c r="R768" i="5"/>
  <c r="Q752" i="5"/>
  <c r="R752" i="5"/>
  <c r="Q736" i="5"/>
  <c r="R736" i="5"/>
  <c r="Q728" i="5"/>
  <c r="R728" i="5"/>
  <c r="Q720" i="5"/>
  <c r="R720" i="5"/>
  <c r="Q704" i="5"/>
  <c r="R704" i="5"/>
  <c r="Q688" i="5"/>
  <c r="R688" i="5"/>
  <c r="Q672" i="5"/>
  <c r="R672" i="5"/>
  <c r="Q664" i="5"/>
  <c r="R664" i="5"/>
  <c r="Q656" i="5"/>
  <c r="R656" i="5"/>
  <c r="Q640" i="5"/>
  <c r="R640" i="5"/>
  <c r="Q616" i="5"/>
  <c r="R616" i="5"/>
  <c r="Q600" i="5"/>
  <c r="R600" i="5"/>
  <c r="Q576" i="5"/>
  <c r="R576" i="5"/>
  <c r="Q552" i="5"/>
  <c r="R552" i="5"/>
  <c r="Q544" i="5"/>
  <c r="R544" i="5"/>
  <c r="Q536" i="5"/>
  <c r="R536" i="5"/>
  <c r="Q528" i="5"/>
  <c r="R528" i="5"/>
  <c r="Q520" i="5"/>
  <c r="R520" i="5"/>
  <c r="Q512" i="5"/>
  <c r="R512" i="5"/>
  <c r="Q504" i="5"/>
  <c r="R504" i="5"/>
  <c r="Q496" i="5"/>
  <c r="R496" i="5"/>
  <c r="Q488" i="5"/>
  <c r="R488" i="5"/>
  <c r="Q480" i="5"/>
  <c r="R480" i="5"/>
  <c r="Q472" i="5"/>
  <c r="R472" i="5"/>
  <c r="Q464" i="5"/>
  <c r="R464" i="5"/>
  <c r="Q456" i="5"/>
  <c r="R456" i="5"/>
  <c r="Q448" i="5"/>
  <c r="R448" i="5"/>
  <c r="Q432" i="5"/>
  <c r="R432" i="5"/>
  <c r="Q424" i="5"/>
  <c r="R424" i="5"/>
  <c r="Q416" i="5"/>
  <c r="R416" i="5"/>
  <c r="Q408" i="5"/>
  <c r="R408" i="5"/>
  <c r="Q400" i="5"/>
  <c r="R400" i="5"/>
  <c r="Q392" i="5"/>
  <c r="R392" i="5"/>
  <c r="Q384" i="5"/>
  <c r="R384" i="5"/>
  <c r="Q376" i="5"/>
  <c r="R376" i="5"/>
  <c r="Q368" i="5"/>
  <c r="R368" i="5"/>
  <c r="Q360" i="5"/>
  <c r="R360" i="5"/>
  <c r="Q352" i="5"/>
  <c r="R352" i="5"/>
  <c r="Q344" i="5"/>
  <c r="R344" i="5"/>
  <c r="Q336" i="5"/>
  <c r="R336" i="5"/>
  <c r="Q328" i="5"/>
  <c r="R328" i="5"/>
  <c r="Q320" i="5"/>
  <c r="R320" i="5"/>
  <c r="Q312" i="5"/>
  <c r="R312" i="5"/>
  <c r="Q304" i="5"/>
  <c r="R304" i="5"/>
  <c r="Q296" i="5"/>
  <c r="R296" i="5"/>
  <c r="Q288" i="5"/>
  <c r="R288" i="5"/>
  <c r="Q280" i="5"/>
  <c r="R280" i="5"/>
  <c r="Q272" i="5"/>
  <c r="R272" i="5"/>
  <c r="Q264" i="5"/>
  <c r="R264" i="5"/>
  <c r="Q256" i="5"/>
  <c r="R256" i="5"/>
  <c r="Q248" i="5"/>
  <c r="R248" i="5"/>
  <c r="Q240" i="5"/>
  <c r="R240" i="5"/>
  <c r="Q232" i="5"/>
  <c r="R232" i="5"/>
  <c r="Q224" i="5"/>
  <c r="R224" i="5"/>
  <c r="Q216" i="5"/>
  <c r="R216" i="5"/>
  <c r="Q208" i="5"/>
  <c r="R208" i="5"/>
  <c r="Q200" i="5"/>
  <c r="R200" i="5"/>
  <c r="Q192" i="5"/>
  <c r="R192" i="5"/>
  <c r="Q184" i="5"/>
  <c r="R184" i="5"/>
  <c r="Q176" i="5"/>
  <c r="R176" i="5"/>
  <c r="Q168" i="5"/>
  <c r="R168" i="5"/>
  <c r="Q160" i="5"/>
  <c r="R160" i="5"/>
  <c r="Q152" i="5"/>
  <c r="R152" i="5"/>
  <c r="Q144" i="5"/>
  <c r="R144" i="5"/>
  <c r="Q136" i="5"/>
  <c r="R136" i="5"/>
  <c r="Q128" i="5"/>
  <c r="R128" i="5"/>
  <c r="Q120" i="5"/>
  <c r="R120" i="5"/>
  <c r="Q112" i="5"/>
  <c r="R112" i="5"/>
  <c r="Q104" i="5"/>
  <c r="R104" i="5"/>
  <c r="Q96" i="5"/>
  <c r="R96" i="5"/>
  <c r="Q88" i="5"/>
  <c r="R88" i="5"/>
  <c r="Q80" i="5"/>
  <c r="R80" i="5"/>
  <c r="Q72" i="5"/>
  <c r="R72" i="5"/>
  <c r="Q64" i="5"/>
  <c r="R64" i="5"/>
  <c r="Q56" i="5"/>
  <c r="R56" i="5"/>
  <c r="Q48" i="5"/>
  <c r="R48" i="5"/>
  <c r="Q40" i="5"/>
  <c r="R40" i="5"/>
  <c r="Q32" i="5"/>
  <c r="R32" i="5"/>
  <c r="Q24" i="5"/>
  <c r="R24" i="5"/>
  <c r="Q16" i="5"/>
  <c r="R16" i="5"/>
  <c r="Q8" i="5"/>
  <c r="R8" i="5"/>
  <c r="R1328" i="5"/>
  <c r="R1264" i="5"/>
  <c r="R1200" i="5"/>
  <c r="R829" i="5"/>
  <c r="R781" i="5"/>
  <c r="R756" i="5"/>
  <c r="R678" i="5"/>
  <c r="R649" i="5"/>
  <c r="R621" i="5"/>
  <c r="R585" i="5"/>
  <c r="R532" i="5"/>
  <c r="R385" i="5"/>
  <c r="R223" i="5"/>
  <c r="R45" i="5"/>
  <c r="P1243" i="4"/>
  <c r="P1179" i="4"/>
  <c r="P1115" i="4"/>
  <c r="P1083" i="4"/>
  <c r="P1059" i="4"/>
  <c r="P1019" i="4"/>
  <c r="P963" i="4"/>
  <c r="P923" i="4"/>
  <c r="P899" i="4"/>
  <c r="P891" i="4"/>
  <c r="P867" i="4"/>
  <c r="P851" i="4"/>
  <c r="P843" i="4"/>
  <c r="P1123" i="4"/>
  <c r="P694" i="4"/>
  <c r="P678" i="4"/>
  <c r="P670" i="4"/>
  <c r="P662" i="4"/>
  <c r="P646" i="4"/>
  <c r="P630" i="4"/>
  <c r="P622" i="4"/>
  <c r="P614" i="4"/>
  <c r="P606" i="4"/>
  <c r="P590" i="4"/>
  <c r="P582" i="4"/>
  <c r="P574" i="4"/>
  <c r="P550" i="4"/>
  <c r="P534" i="4"/>
  <c r="P518" i="4"/>
  <c r="P510" i="4"/>
  <c r="P486" i="4"/>
  <c r="P478" i="4"/>
  <c r="P462" i="4"/>
  <c r="P446" i="4"/>
  <c r="P438" i="4"/>
  <c r="P430" i="4"/>
  <c r="P406" i="4"/>
  <c r="P398" i="4"/>
  <c r="P470" i="4"/>
  <c r="P422" i="4"/>
  <c r="P1340" i="4"/>
  <c r="P1332" i="4"/>
  <c r="P1324" i="4"/>
  <c r="P1316" i="4"/>
  <c r="P1308" i="4"/>
  <c r="P1300" i="4"/>
  <c r="P1292" i="4"/>
  <c r="P1284" i="4"/>
  <c r="P1276" i="4"/>
  <c r="P1268" i="4"/>
  <c r="P1260" i="4"/>
  <c r="P1252" i="4"/>
  <c r="P1244" i="4"/>
  <c r="P1236" i="4"/>
  <c r="P1228" i="4"/>
  <c r="P1220" i="4"/>
  <c r="P1212" i="4"/>
  <c r="P1204" i="4"/>
  <c r="P1196" i="4"/>
  <c r="P1188" i="4"/>
  <c r="P1180" i="4"/>
  <c r="P1172" i="4"/>
  <c r="P1164" i="4"/>
  <c r="P1156" i="4"/>
  <c r="P1140" i="4"/>
  <c r="P1132" i="4"/>
  <c r="P1124" i="4"/>
  <c r="P1108" i="4"/>
  <c r="P638" i="4"/>
  <c r="P454" i="4"/>
  <c r="P1235" i="4"/>
  <c r="P1319" i="4"/>
  <c r="P1279" i="4"/>
  <c r="P1239" i="4"/>
  <c r="P1095" i="4"/>
  <c r="P1071" i="4"/>
  <c r="P1047" i="4"/>
  <c r="P999" i="4"/>
  <c r="P975" i="4"/>
  <c r="P951" i="4"/>
  <c r="P919" i="4"/>
  <c r="P911" i="4"/>
  <c r="P887" i="4"/>
  <c r="P879" i="4"/>
  <c r="P871" i="4"/>
  <c r="P847" i="4"/>
  <c r="P839" i="4"/>
  <c r="P831" i="4"/>
  <c r="P823" i="4"/>
  <c r="P791" i="4"/>
  <c r="P783" i="4"/>
  <c r="P775" i="4"/>
  <c r="P767" i="4"/>
  <c r="P743" i="4"/>
  <c r="P727" i="4"/>
  <c r="P719" i="4"/>
  <c r="P711" i="4"/>
  <c r="P703" i="4"/>
  <c r="P695" i="4"/>
  <c r="P687" i="4"/>
  <c r="P679" i="4"/>
  <c r="P671" i="4"/>
  <c r="P663" i="4"/>
  <c r="P655" i="4"/>
  <c r="P647" i="4"/>
  <c r="P639" i="4"/>
  <c r="P631" i="4"/>
  <c r="P623" i="4"/>
  <c r="P615" i="4"/>
  <c r="P607" i="4"/>
  <c r="P599" i="4"/>
  <c r="P591" i="4"/>
  <c r="P583" i="4"/>
  <c r="P575" i="4"/>
  <c r="P567" i="4"/>
  <c r="P559" i="4"/>
  <c r="P551" i="4"/>
  <c r="P543" i="4"/>
  <c r="P535" i="4"/>
  <c r="P527" i="4"/>
  <c r="P1299" i="4"/>
  <c r="P1291" i="4"/>
  <c r="P1331" i="4"/>
  <c r="P305" i="5"/>
  <c r="P297" i="5"/>
  <c r="P289" i="5"/>
  <c r="P281" i="5"/>
  <c r="P273" i="5"/>
  <c r="P257" i="5"/>
  <c r="P249" i="5"/>
  <c r="P241" i="5"/>
  <c r="P233" i="5"/>
  <c r="P225" i="5"/>
  <c r="P217" i="5"/>
  <c r="P209" i="5"/>
  <c r="P201" i="5"/>
  <c r="P193" i="5"/>
  <c r="P185" i="5"/>
  <c r="P177" i="5"/>
  <c r="P161" i="5"/>
  <c r="P153" i="5"/>
  <c r="P145" i="5"/>
  <c r="P137" i="5"/>
  <c r="P129" i="5"/>
  <c r="P113" i="5"/>
  <c r="P797" i="5"/>
  <c r="P1029" i="5"/>
  <c r="P1123" i="5"/>
  <c r="P960" i="5"/>
  <c r="P888" i="5"/>
  <c r="P1336" i="5"/>
  <c r="Q1352" i="5"/>
  <c r="P1352" i="5"/>
  <c r="Q1096" i="5"/>
  <c r="P1096" i="5"/>
  <c r="Q1072" i="5"/>
  <c r="P1072" i="5"/>
  <c r="Q952" i="5"/>
  <c r="P952" i="5"/>
  <c r="Q880" i="5"/>
  <c r="P880" i="5"/>
  <c r="Q832" i="5"/>
  <c r="P832" i="5"/>
  <c r="Q816" i="5"/>
  <c r="P816" i="5"/>
  <c r="P1309" i="5"/>
  <c r="P720" i="5"/>
  <c r="P552" i="5"/>
  <c r="P440" i="5"/>
  <c r="P416" i="5"/>
  <c r="P736" i="5"/>
  <c r="P560" i="5"/>
  <c r="P496" i="5"/>
  <c r="P448" i="5"/>
  <c r="P408" i="5"/>
  <c r="P1288" i="5"/>
  <c r="P1272" i="5"/>
  <c r="P1224" i="5"/>
  <c r="P1208" i="5"/>
  <c r="P1200" i="5"/>
  <c r="P1184" i="5"/>
  <c r="P1160" i="5"/>
  <c r="P1144" i="5"/>
  <c r="P1136" i="5"/>
  <c r="P1080" i="5"/>
  <c r="P1032" i="5"/>
  <c r="P1024" i="5"/>
  <c r="P1016" i="5"/>
  <c r="P1008" i="5"/>
  <c r="P992" i="5"/>
  <c r="P968" i="5"/>
  <c r="P936" i="5"/>
  <c r="P928" i="5"/>
  <c r="P904" i="5"/>
  <c r="P872" i="5"/>
  <c r="P864" i="5"/>
  <c r="P840" i="5"/>
  <c r="P800" i="5"/>
  <c r="P784" i="5"/>
  <c r="P768" i="5"/>
  <c r="P704" i="5"/>
  <c r="P664" i="5"/>
  <c r="P616" i="5"/>
  <c r="P663" i="5"/>
  <c r="P655" i="5"/>
  <c r="P639" i="5"/>
  <c r="P1079" i="2"/>
  <c r="Q1263" i="2"/>
  <c r="P1263" i="2"/>
  <c r="Q1199" i="2"/>
  <c r="P1199" i="2"/>
  <c r="Q1183" i="2"/>
  <c r="P1183" i="2"/>
  <c r="Q1175" i="2"/>
  <c r="P1175" i="2"/>
  <c r="P1111" i="2"/>
  <c r="Q1111" i="2"/>
  <c r="Q1087" i="2"/>
  <c r="P1087" i="2"/>
  <c r="Q1071" i="2"/>
  <c r="P1071" i="2"/>
  <c r="P1239" i="2"/>
  <c r="P1127" i="2"/>
  <c r="P1255" i="2"/>
  <c r="P1143" i="2"/>
  <c r="P1323" i="2"/>
  <c r="Q1323" i="2"/>
  <c r="P1315" i="2"/>
  <c r="Q1315" i="2"/>
  <c r="P1299" i="2"/>
  <c r="Q1299" i="2"/>
  <c r="P1283" i="2"/>
  <c r="Q1283" i="2"/>
  <c r="P1275" i="2"/>
  <c r="Q1275" i="2"/>
  <c r="P1267" i="2"/>
  <c r="Q1267" i="2"/>
  <c r="P1251" i="2"/>
  <c r="Q1251" i="2"/>
  <c r="P1227" i="2"/>
  <c r="Q1227" i="2"/>
  <c r="P1219" i="2"/>
  <c r="Q1219" i="2"/>
  <c r="P1203" i="2"/>
  <c r="Q1203" i="2"/>
  <c r="P1179" i="2"/>
  <c r="Q1179" i="2"/>
  <c r="P1147" i="2"/>
  <c r="Q1147" i="2"/>
  <c r="P1257" i="2"/>
  <c r="P1249" i="2"/>
  <c r="P1241" i="2"/>
  <c r="Q1241" i="2"/>
  <c r="P1233" i="2"/>
  <c r="Q1233" i="2"/>
  <c r="P1225" i="2"/>
  <c r="Q1225" i="2"/>
  <c r="P1209" i="2"/>
  <c r="P1201" i="2"/>
  <c r="P1193" i="2"/>
  <c r="P1185" i="2"/>
  <c r="P1177" i="2"/>
  <c r="Q1177" i="2"/>
  <c r="P1169" i="2"/>
  <c r="Q1169" i="2"/>
  <c r="P1161" i="2"/>
  <c r="Q1161" i="2"/>
  <c r="P1153" i="2"/>
  <c r="Q1153" i="2"/>
  <c r="P1145" i="2"/>
  <c r="P1137" i="2"/>
  <c r="P1129" i="2"/>
  <c r="P1113" i="2"/>
  <c r="Q1113" i="2"/>
  <c r="P1105" i="2"/>
  <c r="Q1105" i="2"/>
  <c r="P1097" i="2"/>
  <c r="Q1097" i="2"/>
  <c r="P1089" i="2"/>
  <c r="Q1089" i="2"/>
  <c r="P1073" i="2"/>
  <c r="P1065" i="2"/>
  <c r="P1057" i="2"/>
  <c r="Q1057" i="2"/>
  <c r="P1049" i="2"/>
  <c r="Q1049" i="2"/>
  <c r="P1041" i="2"/>
  <c r="Q1041" i="2"/>
  <c r="P1033" i="2"/>
  <c r="Q1033" i="2"/>
  <c r="P1025" i="2"/>
  <c r="Q1025" i="2"/>
  <c r="P1017" i="2"/>
  <c r="Q1017" i="2"/>
  <c r="P1009" i="2"/>
  <c r="P1001" i="2"/>
  <c r="P993" i="2"/>
  <c r="Q993" i="2"/>
  <c r="P985" i="2"/>
  <c r="Q985" i="2"/>
  <c r="P977" i="2"/>
  <c r="Q977" i="2"/>
  <c r="P969" i="2"/>
  <c r="P961" i="2"/>
  <c r="Q961" i="2"/>
  <c r="P953" i="2"/>
  <c r="Q953" i="2"/>
  <c r="P945" i="2"/>
  <c r="P937" i="2"/>
  <c r="Q937" i="2"/>
  <c r="P929" i="2"/>
  <c r="Q929" i="2"/>
  <c r="P921" i="2"/>
  <c r="Q921" i="2"/>
  <c r="P913" i="2"/>
  <c r="Q913" i="2"/>
  <c r="P905" i="2"/>
  <c r="Q905" i="2"/>
  <c r="P897" i="2"/>
  <c r="P889" i="2"/>
  <c r="Q889" i="2"/>
  <c r="P881" i="2"/>
  <c r="Q881" i="2"/>
  <c r="P873" i="2"/>
  <c r="P865" i="2"/>
  <c r="Q865" i="2"/>
  <c r="P857" i="2"/>
  <c r="Q857" i="2"/>
  <c r="P849" i="2"/>
  <c r="Q849" i="2"/>
  <c r="P841" i="2"/>
  <c r="Q841" i="2"/>
  <c r="P833" i="2"/>
  <c r="Q833" i="2"/>
  <c r="P825" i="2"/>
  <c r="P817" i="2"/>
  <c r="Q817" i="2"/>
  <c r="P809" i="2"/>
  <c r="Q809" i="2"/>
  <c r="P801" i="2"/>
  <c r="Q801" i="2"/>
  <c r="P793" i="2"/>
  <c r="Q793" i="2"/>
  <c r="P785" i="2"/>
  <c r="Q785" i="2"/>
  <c r="P777" i="2"/>
  <c r="P769" i="2"/>
  <c r="Q769" i="2"/>
  <c r="P761" i="2"/>
  <c r="Q761" i="2"/>
  <c r="P753" i="2"/>
  <c r="Q753" i="2"/>
  <c r="P745" i="2"/>
  <c r="Q745" i="2"/>
  <c r="P737" i="2"/>
  <c r="Q737" i="2"/>
  <c r="P729" i="2"/>
  <c r="Q729" i="2"/>
  <c r="P721" i="2"/>
  <c r="Q721" i="2"/>
  <c r="P713" i="2"/>
  <c r="Q713" i="2"/>
  <c r="P705" i="2"/>
  <c r="Q705" i="2"/>
  <c r="P697" i="2"/>
  <c r="Q697" i="2"/>
  <c r="P689" i="2"/>
  <c r="Q689" i="2"/>
  <c r="P681" i="2"/>
  <c r="Q681" i="2"/>
  <c r="Q1145" i="2"/>
  <c r="P1344" i="2"/>
  <c r="Q1344" i="2"/>
  <c r="P1336" i="2"/>
  <c r="Q1336" i="2"/>
  <c r="P1320" i="2"/>
  <c r="P1312" i="2"/>
  <c r="P1296" i="2"/>
  <c r="P1288" i="2"/>
  <c r="Q1288" i="2"/>
  <c r="P1256" i="2"/>
  <c r="P1248" i="2"/>
  <c r="P1232" i="2"/>
  <c r="Q1232" i="2"/>
  <c r="P1216" i="2"/>
  <c r="Q1216" i="2"/>
  <c r="P1208" i="2"/>
  <c r="Q1208" i="2"/>
  <c r="P1184" i="2"/>
  <c r="P1176" i="2"/>
  <c r="P1160" i="2"/>
  <c r="Q1160" i="2"/>
  <c r="P1144" i="2"/>
  <c r="Q1144" i="2"/>
  <c r="P1128" i="2"/>
  <c r="P1096" i="2"/>
  <c r="Q1096" i="2"/>
  <c r="P1088" i="2"/>
  <c r="Q1088" i="2"/>
  <c r="P1064" i="2"/>
  <c r="P1048" i="2"/>
  <c r="Q1048" i="2"/>
  <c r="P1032" i="2"/>
  <c r="Q1032" i="2"/>
  <c r="P1008" i="2"/>
  <c r="Q1008" i="2"/>
  <c r="P992" i="2"/>
  <c r="Q992" i="2"/>
  <c r="P976" i="2"/>
  <c r="Q976" i="2"/>
  <c r="P960" i="2"/>
  <c r="Q960" i="2"/>
  <c r="P944" i="2"/>
  <c r="Q944" i="2"/>
  <c r="P928" i="2"/>
  <c r="Q928" i="2"/>
  <c r="P904" i="2"/>
  <c r="Q904" i="2"/>
  <c r="P896" i="2"/>
  <c r="Q896" i="2"/>
  <c r="P872" i="2"/>
  <c r="Q872" i="2"/>
  <c r="P840" i="2"/>
  <c r="Q840" i="2"/>
  <c r="P832" i="2"/>
  <c r="Q832" i="2"/>
  <c r="P808" i="2"/>
  <c r="Q808" i="2"/>
  <c r="P800" i="2"/>
  <c r="Q800" i="2"/>
  <c r="P792" i="2"/>
  <c r="Q792" i="2"/>
  <c r="P784" i="2"/>
  <c r="Q784" i="2"/>
  <c r="P776" i="2"/>
  <c r="Q776" i="2"/>
  <c r="P768" i="2"/>
  <c r="Q768" i="2"/>
  <c r="P760" i="2"/>
  <c r="Q760" i="2"/>
  <c r="P752" i="2"/>
  <c r="Q752" i="2"/>
  <c r="P744" i="2"/>
  <c r="Q744" i="2"/>
  <c r="Q1249" i="2"/>
  <c r="Q1176" i="2"/>
  <c r="Q873" i="2"/>
  <c r="Q825" i="2"/>
  <c r="Q777" i="2"/>
  <c r="Q1312" i="2"/>
  <c r="Q1296" i="2"/>
  <c r="Q1248" i="2"/>
  <c r="Q1193" i="2"/>
  <c r="Q1009" i="2"/>
  <c r="Q969" i="2"/>
  <c r="Q1137" i="2"/>
  <c r="Q1001" i="2"/>
  <c r="P1341" i="2"/>
  <c r="P1325" i="2"/>
  <c r="Q1325" i="2"/>
  <c r="P1317" i="2"/>
  <c r="Q1317" i="2"/>
  <c r="P1309" i="2"/>
  <c r="Q1309" i="2"/>
  <c r="P1293" i="2"/>
  <c r="P1261" i="2"/>
  <c r="Q1261" i="2"/>
  <c r="P1253" i="2"/>
  <c r="Q1253" i="2"/>
  <c r="P1245" i="2"/>
  <c r="Q1245" i="2"/>
  <c r="P1237" i="2"/>
  <c r="P1229" i="2"/>
  <c r="P1197" i="2"/>
  <c r="Q1197" i="2"/>
  <c r="P1189" i="2"/>
  <c r="Q1189" i="2"/>
  <c r="P1181" i="2"/>
  <c r="Q1181" i="2"/>
  <c r="P1173" i="2"/>
  <c r="P1165" i="2"/>
  <c r="P1133" i="2"/>
  <c r="Q1133" i="2"/>
  <c r="P1125" i="2"/>
  <c r="Q1125" i="2"/>
  <c r="P1117" i="2"/>
  <c r="Q1117" i="2"/>
  <c r="P1109" i="2"/>
  <c r="P1101" i="2"/>
  <c r="P1077" i="2"/>
  <c r="Q1077" i="2"/>
  <c r="P1069" i="2"/>
  <c r="Q1069" i="2"/>
  <c r="P1061" i="2"/>
  <c r="Q1061" i="2"/>
  <c r="P1053" i="2"/>
  <c r="Q1053" i="2"/>
  <c r="P1037" i="2"/>
  <c r="P1029" i="2"/>
  <c r="P1021" i="2"/>
  <c r="Q1021" i="2"/>
  <c r="P1005" i="2"/>
  <c r="Q1005" i="2"/>
  <c r="P997" i="2"/>
  <c r="Q997" i="2"/>
  <c r="P989" i="2"/>
  <c r="P981" i="2"/>
  <c r="Q981" i="2"/>
  <c r="P973" i="2"/>
  <c r="Q973" i="2"/>
  <c r="P965" i="2"/>
  <c r="Q965" i="2"/>
  <c r="P957" i="2"/>
  <c r="Q957" i="2"/>
  <c r="P949" i="2"/>
  <c r="Q949" i="2"/>
  <c r="P941" i="2"/>
  <c r="Q941" i="2"/>
  <c r="P933" i="2"/>
  <c r="P925" i="2"/>
  <c r="Q925" i="2"/>
  <c r="P917" i="2"/>
  <c r="Q917" i="2"/>
  <c r="P909" i="2"/>
  <c r="P893" i="2"/>
  <c r="Q893" i="2"/>
  <c r="P885" i="2"/>
  <c r="Q885" i="2"/>
  <c r="P877" i="2"/>
  <c r="Q877" i="2"/>
  <c r="P861" i="2"/>
  <c r="P853" i="2"/>
  <c r="Q853" i="2"/>
  <c r="P845" i="2"/>
  <c r="Q845" i="2"/>
  <c r="P829" i="2"/>
  <c r="Q829" i="2"/>
  <c r="P821" i="2"/>
  <c r="Q821" i="2"/>
  <c r="P813" i="2"/>
  <c r="P805" i="2"/>
  <c r="Q805" i="2"/>
  <c r="P797" i="2"/>
  <c r="Q797" i="2"/>
  <c r="P789" i="2"/>
  <c r="Q789" i="2"/>
  <c r="P781" i="2"/>
  <c r="Q781" i="2"/>
  <c r="P773" i="2"/>
  <c r="P765" i="2"/>
  <c r="Q765" i="2"/>
  <c r="P757" i="2"/>
  <c r="Q757" i="2"/>
  <c r="P749" i="2"/>
  <c r="P741" i="2"/>
  <c r="Q741" i="2"/>
  <c r="P733" i="2"/>
  <c r="Q733" i="2"/>
  <c r="P725" i="2"/>
  <c r="Q725" i="2"/>
  <c r="P717" i="2"/>
  <c r="Q717" i="2"/>
  <c r="P709" i="2"/>
  <c r="Q709" i="2"/>
  <c r="P701" i="2"/>
  <c r="Q701" i="2"/>
  <c r="P693" i="2"/>
  <c r="Q693" i="2"/>
  <c r="P685" i="2"/>
  <c r="Q685" i="2"/>
  <c r="P677" i="2"/>
  <c r="P669" i="2"/>
  <c r="Q669" i="2"/>
  <c r="Q1209" i="2"/>
  <c r="Q1173" i="2"/>
  <c r="Q1073" i="2"/>
  <c r="Q1037" i="2"/>
  <c r="P1308" i="2"/>
  <c r="Q1308" i="2"/>
  <c r="P1260" i="2"/>
  <c r="Q1260" i="2"/>
  <c r="P1244" i="2"/>
  <c r="Q1244" i="2"/>
  <c r="P1236" i="2"/>
  <c r="Q1236" i="2"/>
  <c r="P1228" i="2"/>
  <c r="P1220" i="2"/>
  <c r="P1212" i="2"/>
  <c r="P1188" i="2"/>
  <c r="Q1188" i="2"/>
  <c r="P1180" i="2"/>
  <c r="Q1180" i="2"/>
  <c r="P1172" i="2"/>
  <c r="Q1172" i="2"/>
  <c r="P1164" i="2"/>
  <c r="P1148" i="2"/>
  <c r="P1132" i="2"/>
  <c r="Q1132" i="2"/>
  <c r="P1124" i="2"/>
  <c r="Q1124" i="2"/>
  <c r="P1108" i="2"/>
  <c r="Q1108" i="2"/>
  <c r="P1100" i="2"/>
  <c r="Q1100" i="2"/>
  <c r="P1092" i="2"/>
  <c r="P1076" i="2"/>
  <c r="P1068" i="2"/>
  <c r="Q1068" i="2"/>
  <c r="P1060" i="2"/>
  <c r="Q1060" i="2"/>
  <c r="P1052" i="2"/>
  <c r="Q1052" i="2"/>
  <c r="P1044" i="2"/>
  <c r="Q1044" i="2"/>
  <c r="P1036" i="2"/>
  <c r="Q1036" i="2"/>
  <c r="P1028" i="2"/>
  <c r="P1020" i="2"/>
  <c r="P1012" i="2"/>
  <c r="Q1012" i="2"/>
  <c r="P1004" i="2"/>
  <c r="Q1004" i="2"/>
  <c r="P996" i="2"/>
  <c r="Q996" i="2"/>
  <c r="P988" i="2"/>
  <c r="Q988" i="2"/>
  <c r="P980" i="2"/>
  <c r="P972" i="2"/>
  <c r="Q972" i="2"/>
  <c r="P964" i="2"/>
  <c r="Q964" i="2"/>
  <c r="P956" i="2"/>
  <c r="P948" i="2"/>
  <c r="Q948" i="2"/>
  <c r="P940" i="2"/>
  <c r="Q940" i="2"/>
  <c r="P932" i="2"/>
  <c r="Q932" i="2"/>
  <c r="P924" i="2"/>
  <c r="Q924" i="2"/>
  <c r="P908" i="2"/>
  <c r="P900" i="2"/>
  <c r="Q900" i="2"/>
  <c r="P876" i="2"/>
  <c r="Q876" i="2"/>
  <c r="P868" i="2"/>
  <c r="Q868" i="2"/>
  <c r="P844" i="2"/>
  <c r="Q844" i="2"/>
  <c r="P812" i="2"/>
  <c r="Q812" i="2"/>
  <c r="P804" i="2"/>
  <c r="Q804" i="2"/>
  <c r="P796" i="2"/>
  <c r="Q796" i="2"/>
  <c r="P788" i="2"/>
  <c r="P780" i="2"/>
  <c r="Q780" i="2"/>
  <c r="P772" i="2"/>
  <c r="Q772" i="2"/>
  <c r="P764" i="2"/>
  <c r="Q764" i="2"/>
  <c r="P756" i="2"/>
  <c r="Q756" i="2"/>
  <c r="Q1293" i="2"/>
  <c r="Q1185" i="2"/>
  <c r="Q1065" i="2"/>
  <c r="Q1029" i="2"/>
  <c r="Q749" i="2"/>
  <c r="P1341" i="4"/>
  <c r="Q1341" i="4"/>
  <c r="P1325" i="4"/>
  <c r="Q1325" i="4"/>
  <c r="P1309" i="4"/>
  <c r="Q1309" i="4"/>
  <c r="P1301" i="4"/>
  <c r="Q1301" i="4"/>
  <c r="P1285" i="4"/>
  <c r="Q1285" i="4"/>
  <c r="P1253" i="4"/>
  <c r="Q1253" i="4"/>
  <c r="P1205" i="4"/>
  <c r="Q1205" i="4"/>
  <c r="P1189" i="4"/>
  <c r="Q1189" i="4"/>
  <c r="P1165" i="4"/>
  <c r="Q1165" i="4"/>
  <c r="P1149" i="4"/>
  <c r="Q1149" i="4"/>
  <c r="P1141" i="4"/>
  <c r="Q1141" i="4"/>
  <c r="P1125" i="4"/>
  <c r="Q1125" i="4"/>
  <c r="P1101" i="4"/>
  <c r="Q1101" i="4"/>
  <c r="P1085" i="4"/>
  <c r="Q1085" i="4"/>
  <c r="P1077" i="4"/>
  <c r="Q1077" i="4"/>
  <c r="P1061" i="4"/>
  <c r="Q1061" i="4"/>
  <c r="P1053" i="4"/>
  <c r="Q1053" i="4"/>
  <c r="P1037" i="4"/>
  <c r="Q1037" i="4"/>
  <c r="P1029" i="4"/>
  <c r="Q1029" i="4"/>
  <c r="P1013" i="4"/>
  <c r="Q1013" i="4"/>
  <c r="P1005" i="4"/>
  <c r="Q1005" i="4"/>
  <c r="P989" i="4"/>
  <c r="Q989" i="4"/>
  <c r="P981" i="4"/>
  <c r="Q981" i="4"/>
  <c r="P965" i="4"/>
  <c r="Q965" i="4"/>
  <c r="P957" i="4"/>
  <c r="Q957" i="4"/>
  <c r="P949" i="4"/>
  <c r="Q949" i="4"/>
  <c r="P925" i="4"/>
  <c r="Q925" i="4"/>
  <c r="P909" i="4"/>
  <c r="Q909" i="4"/>
  <c r="P893" i="4"/>
  <c r="Q893" i="4"/>
  <c r="P885" i="4"/>
  <c r="Q885" i="4"/>
  <c r="P869" i="4"/>
  <c r="Q869" i="4"/>
  <c r="P853" i="4"/>
  <c r="Q853" i="4"/>
  <c r="P845" i="4"/>
  <c r="Q845" i="4"/>
  <c r="P805" i="4"/>
  <c r="Q805" i="4"/>
  <c r="P797" i="4"/>
  <c r="Q797" i="4"/>
  <c r="P781" i="4"/>
  <c r="Q781" i="4"/>
  <c r="P749" i="4"/>
  <c r="P741" i="4"/>
  <c r="Q741" i="4"/>
  <c r="P733" i="4"/>
  <c r="Q733" i="4"/>
  <c r="P717" i="4"/>
  <c r="P677" i="4"/>
  <c r="P669" i="4"/>
  <c r="Q669" i="4"/>
  <c r="P653" i="4"/>
  <c r="Q653" i="4"/>
  <c r="P613" i="4"/>
  <c r="P605" i="4"/>
  <c r="P589" i="4"/>
  <c r="Q589" i="4"/>
  <c r="P549" i="4"/>
  <c r="Q549" i="4"/>
  <c r="P541" i="4"/>
  <c r="P525" i="4"/>
  <c r="Q525" i="4"/>
  <c r="P1323" i="4"/>
  <c r="P1307" i="4"/>
  <c r="P1283" i="4"/>
  <c r="P1267" i="4"/>
  <c r="P1259" i="4"/>
  <c r="P1227" i="4"/>
  <c r="P1219" i="4"/>
  <c r="P1203" i="4"/>
  <c r="P1195" i="4"/>
  <c r="P1155" i="4"/>
  <c r="P1139" i="4"/>
  <c r="P1091" i="4"/>
  <c r="P1075" i="4"/>
  <c r="P1051" i="4"/>
  <c r="P1043" i="4"/>
  <c r="P1003" i="4"/>
  <c r="Q1003" i="4"/>
  <c r="P979" i="4"/>
  <c r="Q979" i="4"/>
  <c r="P971" i="4"/>
  <c r="P955" i="4"/>
  <c r="P939" i="4"/>
  <c r="Q939" i="4"/>
  <c r="P915" i="4"/>
  <c r="Q915" i="4"/>
  <c r="P875" i="4"/>
  <c r="Q875" i="4"/>
  <c r="P835" i="4"/>
  <c r="Q835" i="4"/>
  <c r="P819" i="4"/>
  <c r="P787" i="4"/>
  <c r="Q787" i="4"/>
  <c r="P779" i="4"/>
  <c r="P763" i="4"/>
  <c r="P747" i="4"/>
  <c r="Q747" i="4"/>
  <c r="Q1323" i="4"/>
  <c r="Q613" i="4"/>
  <c r="Q1283" i="4"/>
  <c r="Q763" i="4"/>
  <c r="Q605" i="4"/>
  <c r="Q1307" i="4"/>
  <c r="Q1267" i="4"/>
  <c r="Q1219" i="4"/>
  <c r="Q1203" i="4"/>
  <c r="Q1155" i="4"/>
  <c r="Q1139" i="4"/>
  <c r="Q1091" i="4"/>
  <c r="Q1075" i="4"/>
  <c r="Q1043" i="4"/>
  <c r="P1336" i="4"/>
  <c r="P1296" i="4"/>
  <c r="P1272" i="4"/>
  <c r="P1256" i="4"/>
  <c r="P1216" i="4"/>
  <c r="P1192" i="4"/>
  <c r="P1176" i="4"/>
  <c r="Q779" i="4"/>
  <c r="Q717" i="4"/>
  <c r="P1343" i="4"/>
  <c r="Q1343" i="4"/>
  <c r="P1335" i="4"/>
  <c r="Q1335" i="4"/>
  <c r="P1327" i="4"/>
  <c r="Q1327" i="4"/>
  <c r="P1311" i="4"/>
  <c r="Q1311" i="4"/>
  <c r="P1303" i="4"/>
  <c r="Q1303" i="4"/>
  <c r="P1295" i="4"/>
  <c r="Q1295" i="4"/>
  <c r="P1287" i="4"/>
  <c r="Q1287" i="4"/>
  <c r="P1271" i="4"/>
  <c r="Q1271" i="4"/>
  <c r="P1263" i="4"/>
  <c r="Q1263" i="4"/>
  <c r="P1255" i="4"/>
  <c r="Q1255" i="4"/>
  <c r="P1247" i="4"/>
  <c r="Q1247" i="4"/>
  <c r="P1231" i="4"/>
  <c r="Q1231" i="4"/>
  <c r="P1223" i="4"/>
  <c r="Q1223" i="4"/>
  <c r="P1215" i="4"/>
  <c r="Q1215" i="4"/>
  <c r="P1207" i="4"/>
  <c r="Q1207" i="4"/>
  <c r="P1199" i="4"/>
  <c r="Q1199" i="4"/>
  <c r="P1191" i="4"/>
  <c r="Q1191" i="4"/>
  <c r="P1183" i="4"/>
  <c r="Q1183" i="4"/>
  <c r="P1175" i="4"/>
  <c r="Q1175" i="4"/>
  <c r="P1167" i="4"/>
  <c r="Q1167" i="4"/>
  <c r="P1159" i="4"/>
  <c r="Q1159" i="4"/>
  <c r="P1151" i="4"/>
  <c r="Q1151" i="4"/>
  <c r="P1143" i="4"/>
  <c r="Q1143" i="4"/>
  <c r="P1135" i="4"/>
  <c r="Q1135" i="4"/>
  <c r="P1127" i="4"/>
  <c r="Q1127" i="4"/>
  <c r="P1119" i="4"/>
  <c r="Q1119" i="4"/>
  <c r="P1111" i="4"/>
  <c r="Q1111" i="4"/>
  <c r="P1103" i="4"/>
  <c r="Q1103" i="4"/>
  <c r="P1087" i="4"/>
  <c r="Q1087" i="4"/>
  <c r="P1079" i="4"/>
  <c r="Q1079" i="4"/>
  <c r="P1063" i="4"/>
  <c r="Q1063" i="4"/>
  <c r="P1055" i="4"/>
  <c r="Q1055" i="4"/>
  <c r="P1039" i="4"/>
  <c r="Q1039" i="4"/>
  <c r="P1031" i="4"/>
  <c r="Q1031" i="4"/>
  <c r="P1023" i="4"/>
  <c r="Q1023" i="4"/>
  <c r="P1015" i="4"/>
  <c r="Q1015" i="4"/>
  <c r="P1007" i="4"/>
  <c r="Q1007" i="4"/>
  <c r="P991" i="4"/>
  <c r="Q991" i="4"/>
  <c r="P983" i="4"/>
  <c r="Q983" i="4"/>
  <c r="P967" i="4"/>
  <c r="Q967" i="4"/>
  <c r="P959" i="4"/>
  <c r="Q959" i="4"/>
  <c r="P943" i="4"/>
  <c r="Q943" i="4"/>
  <c r="P935" i="4"/>
  <c r="Q935" i="4"/>
  <c r="P927" i="4"/>
  <c r="Q927" i="4"/>
  <c r="P903" i="4"/>
  <c r="Q903" i="4"/>
  <c r="P895" i="4"/>
  <c r="Q895" i="4"/>
  <c r="P863" i="4"/>
  <c r="Q863" i="4"/>
  <c r="P855" i="4"/>
  <c r="Q855" i="4"/>
  <c r="P815" i="4"/>
  <c r="Q815" i="4"/>
  <c r="P807" i="4"/>
  <c r="Q807" i="4"/>
  <c r="P799" i="4"/>
  <c r="Q799" i="4"/>
  <c r="P759" i="4"/>
  <c r="Q759" i="4"/>
  <c r="P751" i="4"/>
  <c r="P735" i="4"/>
  <c r="Q735" i="4"/>
  <c r="Q749" i="4"/>
  <c r="Q541" i="4"/>
  <c r="P934" i="4"/>
  <c r="Q934" i="4"/>
  <c r="P926" i="4"/>
  <c r="Q926" i="4"/>
  <c r="P918" i="4"/>
  <c r="Q918" i="4"/>
  <c r="P894" i="4"/>
  <c r="Q894" i="4"/>
  <c r="P886" i="4"/>
  <c r="Q886" i="4"/>
  <c r="P878" i="4"/>
  <c r="Q878" i="4"/>
  <c r="P854" i="4"/>
  <c r="Q854" i="4"/>
  <c r="P846" i="4"/>
  <c r="Q846" i="4"/>
  <c r="P838" i="4"/>
  <c r="Q838" i="4"/>
  <c r="P806" i="4"/>
  <c r="Q806" i="4"/>
  <c r="P790" i="4"/>
  <c r="Q790" i="4"/>
  <c r="P750" i="4"/>
  <c r="P742" i="4"/>
  <c r="Q742" i="4"/>
  <c r="P726" i="4"/>
  <c r="Q726" i="4"/>
  <c r="Q1216" i="4"/>
  <c r="Q955" i="4"/>
  <c r="Q677" i="4"/>
  <c r="P1325" i="5"/>
  <c r="Q1325" i="5"/>
  <c r="P1317" i="5"/>
  <c r="Q1317" i="5"/>
  <c r="P1261" i="5"/>
  <c r="Q1261" i="5"/>
  <c r="P1253" i="5"/>
  <c r="Q1253" i="5"/>
  <c r="P1197" i="5"/>
  <c r="Q1197" i="5"/>
  <c r="P1189" i="5"/>
  <c r="Q1189" i="5"/>
  <c r="P1133" i="5"/>
  <c r="Q1133" i="5"/>
  <c r="P1125" i="5"/>
  <c r="Q1125" i="5"/>
  <c r="P1069" i="5"/>
  <c r="Q1069" i="5"/>
  <c r="P1061" i="5"/>
  <c r="Q1061" i="5"/>
  <c r="P997" i="5"/>
  <c r="Q997" i="5"/>
  <c r="P933" i="5"/>
  <c r="Q933" i="5"/>
  <c r="P869" i="5"/>
  <c r="Q869" i="5"/>
  <c r="P1349" i="5"/>
  <c r="P1301" i="5"/>
  <c r="P1341" i="5"/>
  <c r="P1293" i="5"/>
  <c r="P1248" i="5"/>
  <c r="P1205" i="5"/>
  <c r="P1157" i="5"/>
  <c r="P1109" i="5"/>
  <c r="P1077" i="5"/>
  <c r="P1005" i="5"/>
  <c r="P965" i="5"/>
  <c r="P901" i="5"/>
  <c r="P837" i="5"/>
  <c r="P813" i="5"/>
  <c r="P789" i="5"/>
  <c r="P749" i="5"/>
  <c r="P725" i="5"/>
  <c r="P1333" i="5"/>
  <c r="P1285" i="5"/>
  <c r="P1344" i="5"/>
  <c r="Q1344" i="5"/>
  <c r="P1320" i="5"/>
  <c r="Q1320" i="5"/>
  <c r="P1304" i="5"/>
  <c r="Q1304" i="5"/>
  <c r="P1296" i="5"/>
  <c r="Q1296" i="5"/>
  <c r="P1280" i="5"/>
  <c r="Q1280" i="5"/>
  <c r="P1256" i="5"/>
  <c r="Q1256" i="5"/>
  <c r="P1240" i="5"/>
  <c r="Q1240" i="5"/>
  <c r="P1232" i="5"/>
  <c r="Q1232" i="5"/>
  <c r="P1216" i="5"/>
  <c r="Q1216" i="5"/>
  <c r="P1192" i="5"/>
  <c r="Q1192" i="5"/>
  <c r="P1176" i="5"/>
  <c r="Q1176" i="5"/>
  <c r="P1168" i="5"/>
  <c r="Q1168" i="5"/>
  <c r="P1152" i="5"/>
  <c r="Q1152" i="5"/>
  <c r="P1128" i="5"/>
  <c r="Q1128" i="5"/>
  <c r="P1112" i="5"/>
  <c r="P1104" i="5"/>
  <c r="P1064" i="5"/>
  <c r="P1048" i="5"/>
  <c r="P1040" i="5"/>
  <c r="P1000" i="5"/>
  <c r="P984" i="5"/>
  <c r="P976" i="5"/>
  <c r="P920" i="5"/>
  <c r="P912" i="5"/>
  <c r="P856" i="5"/>
  <c r="P848" i="5"/>
  <c r="P808" i="5"/>
  <c r="P792" i="5"/>
  <c r="P776" i="5"/>
  <c r="P760" i="5"/>
  <c r="P744" i="5"/>
  <c r="P728" i="5"/>
  <c r="P712" i="5"/>
  <c r="P696" i="5"/>
  <c r="P680" i="5"/>
  <c r="P624" i="5"/>
  <c r="Q624" i="5"/>
  <c r="P608" i="5"/>
  <c r="Q608" i="5"/>
  <c r="P592" i="5"/>
  <c r="Q1112" i="5"/>
  <c r="Q1048" i="5"/>
  <c r="Q984" i="5"/>
  <c r="Q808" i="5"/>
  <c r="Q744" i="5"/>
  <c r="Q680" i="5"/>
  <c r="Q848" i="5"/>
  <c r="Q912" i="5"/>
  <c r="Q760" i="5"/>
  <c r="Q696" i="5"/>
  <c r="Q776" i="5"/>
  <c r="Q712" i="5"/>
  <c r="Q592" i="5"/>
  <c r="P1355" i="5"/>
  <c r="Q1355" i="5"/>
  <c r="P1347" i="5"/>
  <c r="Q1347" i="5"/>
  <c r="P1339" i="5"/>
  <c r="Q1339" i="5"/>
  <c r="P1331" i="5"/>
  <c r="Q1331" i="5"/>
  <c r="P1323" i="5"/>
  <c r="Q1323" i="5"/>
  <c r="P1307" i="5"/>
  <c r="Q1307" i="5"/>
  <c r="P1299" i="5"/>
  <c r="Q1299" i="5"/>
  <c r="P1291" i="5"/>
  <c r="Q1291" i="5"/>
  <c r="P1283" i="5"/>
  <c r="Q1283" i="5"/>
  <c r="P1275" i="5"/>
  <c r="Q1275" i="5"/>
  <c r="P1267" i="5"/>
  <c r="Q1267" i="5"/>
  <c r="P1259" i="5"/>
  <c r="Q1259" i="5"/>
  <c r="P1243" i="5"/>
  <c r="Q1243" i="5"/>
  <c r="P1235" i="5"/>
  <c r="Q1235" i="5"/>
  <c r="P1227" i="5"/>
  <c r="Q1227" i="5"/>
  <c r="P1219" i="5"/>
  <c r="Q1219" i="5"/>
  <c r="P1211" i="5"/>
  <c r="Q1211" i="5"/>
  <c r="P1203" i="5"/>
  <c r="Q1203" i="5"/>
  <c r="P1195" i="5"/>
  <c r="Q1195" i="5"/>
  <c r="P1179" i="5"/>
  <c r="Q1179" i="5"/>
  <c r="P1171" i="5"/>
  <c r="Q1171" i="5"/>
  <c r="P1163" i="5"/>
  <c r="Q1163" i="5"/>
  <c r="P1155" i="5"/>
  <c r="Q1155" i="5"/>
  <c r="P1147" i="5"/>
  <c r="Q1147" i="5"/>
  <c r="P1139" i="5"/>
  <c r="Q1139" i="5"/>
  <c r="P1131" i="5"/>
  <c r="Q1131" i="5"/>
  <c r="P1115" i="5"/>
  <c r="Q1115" i="5"/>
  <c r="P1107" i="5"/>
  <c r="Q1107" i="5"/>
  <c r="P1091" i="5"/>
  <c r="Q1091" i="5"/>
  <c r="P1083" i="5"/>
  <c r="Q1083" i="5"/>
  <c r="P1075" i="5"/>
  <c r="Q1075" i="5"/>
  <c r="P1067" i="5"/>
  <c r="Q1067" i="5"/>
  <c r="P1051" i="5"/>
  <c r="Q1051" i="5"/>
  <c r="P1043" i="5"/>
  <c r="Q1043" i="5"/>
  <c r="P1027" i="5"/>
  <c r="Q1027" i="5"/>
  <c r="P1019" i="5"/>
  <c r="Q1019" i="5"/>
  <c r="P1003" i="5"/>
  <c r="Q1003" i="5"/>
  <c r="P987" i="5"/>
  <c r="Q987" i="5"/>
  <c r="P979" i="5"/>
  <c r="Q979" i="5"/>
  <c r="P963" i="5"/>
  <c r="Q963" i="5"/>
  <c r="P955" i="5"/>
  <c r="Q955" i="5"/>
  <c r="P939" i="5"/>
  <c r="Q939" i="5"/>
  <c r="P923" i="5"/>
  <c r="Q923" i="5"/>
  <c r="P915" i="5"/>
  <c r="Q915" i="5"/>
  <c r="P899" i="5"/>
  <c r="Q899" i="5"/>
  <c r="P891" i="5"/>
  <c r="Q891" i="5"/>
  <c r="P875" i="5"/>
  <c r="Q875" i="5"/>
  <c r="P859" i="5"/>
  <c r="Q859" i="5"/>
  <c r="P851" i="5"/>
  <c r="Q851" i="5"/>
  <c r="P835" i="5"/>
  <c r="Q835" i="5"/>
  <c r="P827" i="5"/>
  <c r="Q827" i="5"/>
  <c r="P811" i="5"/>
  <c r="Q811" i="5"/>
  <c r="P795" i="5"/>
  <c r="Q795" i="5"/>
  <c r="P779" i="5"/>
  <c r="Q779" i="5"/>
  <c r="P763" i="5"/>
  <c r="Q763" i="5"/>
  <c r="P747" i="5"/>
  <c r="Q747" i="5"/>
  <c r="P731" i="5"/>
  <c r="Q731" i="5"/>
  <c r="P715" i="5"/>
  <c r="Q715" i="5"/>
  <c r="P699" i="5"/>
  <c r="Q699" i="5"/>
  <c r="P683" i="5"/>
  <c r="Q683" i="5"/>
  <c r="P667" i="5"/>
  <c r="Q667" i="5"/>
  <c r="P659" i="5"/>
  <c r="Q659" i="5"/>
  <c r="P643" i="5"/>
  <c r="Q643" i="5"/>
  <c r="Q1104" i="5"/>
  <c r="Q1040" i="5"/>
  <c r="Q976" i="5"/>
  <c r="P1345" i="2"/>
  <c r="P1329" i="2"/>
  <c r="P1344" i="4"/>
  <c r="P1312" i="4"/>
  <c r="P1288" i="4"/>
  <c r="P1248" i="4"/>
  <c r="P1224" i="4"/>
  <c r="P1184" i="4"/>
  <c r="P1152" i="4"/>
  <c r="P1120" i="4"/>
  <c r="P1088" i="4"/>
  <c r="P1339" i="4"/>
  <c r="P1315" i="4"/>
  <c r="P1275" i="4"/>
  <c r="P1251" i="4"/>
  <c r="P1211" i="4"/>
  <c r="P1187" i="4"/>
  <c r="P1163" i="4"/>
  <c r="P1131" i="4"/>
  <c r="P1099" i="4"/>
  <c r="P1067" i="4"/>
  <c r="P1035" i="4"/>
  <c r="P1345" i="4"/>
  <c r="P1337" i="4"/>
  <c r="P1329" i="4"/>
  <c r="P1321" i="4"/>
  <c r="P1353" i="5"/>
  <c r="P1345" i="5"/>
  <c r="P1337" i="5"/>
  <c r="P1329" i="5"/>
  <c r="P1321" i="5"/>
  <c r="P1313" i="5"/>
  <c r="P1305" i="5"/>
  <c r="P1297" i="5"/>
  <c r="P1289" i="5"/>
  <c r="P1281" i="5"/>
  <c r="P1273" i="5"/>
  <c r="P1265" i="5"/>
  <c r="P1257" i="5"/>
  <c r="P1249" i="5"/>
  <c r="P1241" i="5"/>
  <c r="P1233" i="5"/>
  <c r="P1225" i="5"/>
  <c r="P1217" i="5"/>
  <c r="P1209" i="5"/>
  <c r="P1201" i="5"/>
  <c r="P1193" i="5"/>
  <c r="P1185" i="5"/>
  <c r="P1177" i="5"/>
  <c r="P1169" i="5"/>
  <c r="P1161" i="5"/>
  <c r="P1153" i="5"/>
  <c r="P1145" i="5"/>
  <c r="P1137" i="5"/>
  <c r="P1129" i="5"/>
  <c r="P1121" i="5"/>
  <c r="P1113" i="5"/>
  <c r="P1105" i="5"/>
  <c r="P1097" i="5"/>
  <c r="P1089" i="5"/>
  <c r="P1081" i="5"/>
  <c r="P1073" i="5"/>
  <c r="P1065" i="5"/>
  <c r="P1057" i="5"/>
  <c r="P1049" i="5"/>
  <c r="P1041" i="5"/>
  <c r="P1033" i="5"/>
  <c r="P1025" i="5"/>
  <c r="P1017" i="5"/>
  <c r="P1009" i="5"/>
  <c r="P1001" i="5"/>
  <c r="P993" i="5"/>
  <c r="P1348" i="5"/>
  <c r="P1340" i="5"/>
  <c r="P1332" i="5"/>
  <c r="P1324" i="5"/>
  <c r="P1316" i="5"/>
  <c r="P1308" i="5"/>
  <c r="P1300" i="5"/>
  <c r="P1292" i="5"/>
  <c r="P1284" i="5"/>
  <c r="P1276" i="5"/>
  <c r="P1268" i="5"/>
  <c r="P1260" i="5"/>
  <c r="P1252" i="5"/>
  <c r="P1244" i="5"/>
  <c r="P1236" i="5"/>
  <c r="P1228" i="5"/>
  <c r="P1220" i="5"/>
  <c r="P1212" i="5"/>
  <c r="P1204" i="5"/>
  <c r="P1196" i="5"/>
  <c r="P1188" i="5"/>
  <c r="P1180" i="5"/>
  <c r="P1172" i="5"/>
  <c r="P1164" i="5"/>
  <c r="P1156" i="5"/>
  <c r="P1148" i="5"/>
  <c r="P1140" i="5"/>
  <c r="P1132" i="5"/>
  <c r="P1124" i="5"/>
  <c r="P1116" i="5"/>
  <c r="P1108" i="5"/>
  <c r="P1100" i="5"/>
  <c r="P1092" i="5"/>
  <c r="P1084" i="5"/>
  <c r="P1076" i="5"/>
  <c r="P1068" i="5"/>
  <c r="P1060" i="5"/>
  <c r="P1052" i="5"/>
  <c r="P1044" i="5"/>
  <c r="P1036" i="5"/>
  <c r="P1028" i="5"/>
  <c r="P1020" i="5"/>
  <c r="P1012" i="5"/>
  <c r="P1004" i="5"/>
  <c r="P996" i="5"/>
  <c r="P988" i="5"/>
  <c r="P980" i="5"/>
  <c r="P972" i="5"/>
  <c r="P964" i="5"/>
  <c r="P956" i="5"/>
  <c r="P948" i="5"/>
  <c r="P940" i="5"/>
  <c r="P932" i="5"/>
  <c r="P924" i="5"/>
  <c r="P916" i="5"/>
  <c r="P908" i="5"/>
  <c r="P900" i="5"/>
  <c r="P892" i="5"/>
  <c r="P884" i="5"/>
  <c r="P876" i="5"/>
  <c r="P868" i="5"/>
  <c r="P860" i="5"/>
  <c r="P852" i="5"/>
  <c r="P844" i="5"/>
  <c r="P836" i="5"/>
  <c r="P828" i="5"/>
  <c r="P820" i="5"/>
  <c r="P812" i="5"/>
  <c r="P804" i="5"/>
  <c r="P796" i="5"/>
  <c r="P788" i="5"/>
  <c r="P780" i="5"/>
  <c r="P772" i="5"/>
  <c r="P985" i="5"/>
  <c r="P977" i="5"/>
  <c r="P969" i="5"/>
  <c r="P961" i="5"/>
  <c r="P953" i="5"/>
  <c r="P945" i="5"/>
  <c r="P937" i="5"/>
  <c r="P929" i="5"/>
  <c r="P921" i="5"/>
  <c r="P913" i="5"/>
  <c r="P905" i="5"/>
  <c r="P897" i="5"/>
  <c r="P889" i="5"/>
  <c r="P881" i="5"/>
  <c r="P873" i="5"/>
  <c r="P865" i="5"/>
  <c r="P857" i="5"/>
  <c r="P849" i="5"/>
  <c r="P841" i="5"/>
  <c r="P833" i="5"/>
  <c r="P825" i="5"/>
  <c r="P817" i="5"/>
  <c r="P809" i="5"/>
  <c r="P801" i="5"/>
  <c r="P793" i="5"/>
  <c r="P785" i="5"/>
  <c r="P777" i="5"/>
  <c r="P769" i="5"/>
  <c r="P761" i="5"/>
  <c r="P753" i="5"/>
  <c r="P745" i="5"/>
  <c r="P737" i="5"/>
  <c r="P729" i="5"/>
  <c r="P721" i="5"/>
  <c r="P713" i="5"/>
  <c r="P705" i="5"/>
  <c r="P697" i="5"/>
  <c r="P689" i="5"/>
  <c r="P681" i="5"/>
  <c r="P673" i="5"/>
  <c r="P665" i="5"/>
  <c r="P657" i="5"/>
  <c r="P649" i="5"/>
  <c r="P641" i="5"/>
  <c r="P633" i="5"/>
  <c r="P625" i="5"/>
  <c r="P617" i="5"/>
  <c r="P609" i="5"/>
  <c r="P601" i="5"/>
  <c r="P593" i="5"/>
  <c r="P585" i="5"/>
  <c r="P577" i="5"/>
  <c r="P569" i="5"/>
  <c r="P561" i="5"/>
  <c r="P553" i="5"/>
  <c r="P545" i="5"/>
  <c r="P537" i="5"/>
  <c r="P529" i="5"/>
  <c r="P521" i="5"/>
  <c r="P513" i="5"/>
  <c r="P505" i="5"/>
  <c r="P497" i="5"/>
  <c r="P489" i="5"/>
  <c r="P481" i="5"/>
  <c r="P473" i="5"/>
  <c r="P465" i="5"/>
  <c r="P457" i="5"/>
  <c r="P449" i="5"/>
  <c r="P441" i="5"/>
  <c r="P433" i="5"/>
  <c r="P425" i="5"/>
  <c r="P417" i="5"/>
  <c r="P409" i="5"/>
  <c r="P401" i="5"/>
  <c r="P393" i="5"/>
  <c r="P385" i="5"/>
  <c r="P377" i="5"/>
  <c r="P369" i="5"/>
  <c r="P361" i="5"/>
  <c r="P353" i="5"/>
  <c r="P345" i="5"/>
  <c r="P337" i="5"/>
  <c r="P329" i="5"/>
  <c r="P321" i="5"/>
  <c r="P313" i="5"/>
  <c r="P1350" i="5"/>
  <c r="P1342" i="5"/>
  <c r="P1334" i="5"/>
  <c r="P1326" i="5"/>
  <c r="P1318" i="5"/>
  <c r="P1310" i="5"/>
  <c r="P1302" i="5"/>
  <c r="P1294" i="5"/>
  <c r="P1286" i="5"/>
  <c r="P1278" i="5"/>
  <c r="P1270" i="5"/>
  <c r="P1262" i="5"/>
  <c r="P1254" i="5"/>
  <c r="P1246" i="5"/>
  <c r="P1238" i="5"/>
  <c r="P1230" i="5"/>
  <c r="P1222" i="5"/>
  <c r="P1214" i="5"/>
  <c r="P1206" i="5"/>
  <c r="P1198" i="5"/>
  <c r="P1190" i="5"/>
  <c r="P1182" i="5"/>
  <c r="P1174" i="5"/>
  <c r="P1166" i="5"/>
  <c r="P1158" i="5"/>
  <c r="P1150" i="5"/>
  <c r="P1142" i="5"/>
  <c r="P1134" i="5"/>
  <c r="P1126" i="5"/>
  <c r="P1118" i="5"/>
  <c r="P1110" i="5"/>
  <c r="P1102" i="5"/>
  <c r="P1094" i="5"/>
  <c r="P1086" i="5"/>
  <c r="P1078" i="5"/>
  <c r="P1070" i="5"/>
  <c r="P1062" i="5"/>
  <c r="P1054" i="5"/>
  <c r="P1046" i="5"/>
  <c r="P1038" i="5"/>
  <c r="P1030" i="5"/>
  <c r="P1022" i="5"/>
  <c r="P1014" i="5"/>
  <c r="P1006" i="5"/>
  <c r="P998" i="5"/>
  <c r="P990" i="5"/>
  <c r="P982" i="5"/>
  <c r="P974" i="5"/>
  <c r="P966" i="5"/>
  <c r="P958" i="5"/>
  <c r="P950" i="5"/>
  <c r="P942" i="5"/>
  <c r="P934" i="5"/>
  <c r="P926" i="5"/>
  <c r="P918" i="5"/>
  <c r="P910" i="5"/>
  <c r="P902" i="5"/>
  <c r="P894" i="5"/>
  <c r="P886" i="5"/>
  <c r="P878" i="5"/>
  <c r="P870" i="5"/>
  <c r="P862" i="5"/>
  <c r="P854" i="5"/>
  <c r="P846" i="5"/>
  <c r="P838" i="5"/>
  <c r="P830" i="5"/>
  <c r="P822" i="5"/>
  <c r="P764" i="5"/>
  <c r="P756" i="5"/>
  <c r="P748" i="5"/>
  <c r="P740" i="5"/>
  <c r="P732" i="5"/>
  <c r="P724" i="5"/>
  <c r="P716" i="5"/>
  <c r="P708" i="5"/>
  <c r="P700" i="5"/>
  <c r="P692" i="5"/>
  <c r="P684" i="5"/>
  <c r="P676" i="5"/>
  <c r="P668" i="5"/>
  <c r="P660" i="5"/>
  <c r="P652" i="5"/>
  <c r="P644" i="5"/>
  <c r="P636" i="5"/>
  <c r="P628" i="5"/>
  <c r="P620" i="5"/>
  <c r="P612" i="5"/>
  <c r="P604" i="5"/>
  <c r="P596" i="5"/>
  <c r="P588" i="5"/>
  <c r="P580" i="5"/>
  <c r="P572" i="5"/>
  <c r="P564" i="5"/>
  <c r="P556" i="5"/>
  <c r="P548" i="5"/>
  <c r="P540" i="5"/>
  <c r="P532" i="5"/>
  <c r="P524" i="5"/>
  <c r="P516" i="5"/>
  <c r="P508" i="5"/>
  <c r="P500" i="5"/>
  <c r="P492" i="5"/>
  <c r="P484" i="5"/>
  <c r="P476" i="5"/>
  <c r="P468" i="5"/>
  <c r="P460" i="5"/>
  <c r="P452" i="5"/>
  <c r="P444" i="5"/>
  <c r="P436" i="5"/>
  <c r="P428" i="5"/>
  <c r="P420" i="5"/>
  <c r="P412" i="5"/>
  <c r="P404" i="5"/>
  <c r="P396" i="5"/>
  <c r="P388" i="5"/>
  <c r="P380" i="5"/>
  <c r="P372" i="5"/>
  <c r="P364" i="5"/>
  <c r="P356" i="5"/>
  <c r="P348" i="5"/>
  <c r="P340" i="5"/>
  <c r="P332" i="5"/>
  <c r="P324" i="5"/>
  <c r="P316" i="5"/>
  <c r="P308" i="5"/>
  <c r="P300" i="5"/>
  <c r="P292" i="5"/>
  <c r="P284" i="5"/>
  <c r="P276" i="5"/>
  <c r="P268" i="5"/>
  <c r="P260" i="5"/>
  <c r="P252" i="5"/>
  <c r="P244" i="5"/>
  <c r="P236" i="5"/>
  <c r="P228" i="5"/>
  <c r="P220" i="5"/>
  <c r="P212" i="5"/>
  <c r="P204" i="5"/>
  <c r="P196" i="5"/>
  <c r="P188" i="5"/>
  <c r="P180" i="5"/>
  <c r="P172" i="5"/>
  <c r="P164" i="5"/>
  <c r="P156" i="5"/>
  <c r="P148" i="5"/>
  <c r="P140" i="5"/>
  <c r="P132" i="5"/>
  <c r="P124" i="5"/>
  <c r="P116" i="5"/>
  <c r="P108" i="5"/>
  <c r="P100" i="5"/>
  <c r="P92" i="5"/>
  <c r="P1354" i="5"/>
  <c r="P1346" i="5"/>
  <c r="P1338" i="5"/>
  <c r="P1330" i="5"/>
  <c r="P1322" i="5"/>
  <c r="P1314" i="5"/>
  <c r="P1306" i="5"/>
  <c r="P1298" i="5"/>
  <c r="P1290" i="5"/>
  <c r="P1282" i="5"/>
  <c r="P1274" i="5"/>
  <c r="P1266" i="5"/>
  <c r="P1258" i="5"/>
  <c r="P1250" i="5"/>
  <c r="P1242" i="5"/>
  <c r="P1234" i="5"/>
  <c r="P1226" i="5"/>
  <c r="P1218" i="5"/>
  <c r="P1210" i="5"/>
  <c r="P1202" i="5"/>
  <c r="P1194" i="5"/>
  <c r="P1186" i="5"/>
  <c r="P1178" i="5"/>
  <c r="P1170" i="5"/>
  <c r="P1162" i="5"/>
  <c r="P1154" i="5"/>
  <c r="P1146" i="5"/>
  <c r="P1138" i="5"/>
  <c r="P1130" i="5"/>
  <c r="P1122" i="5"/>
  <c r="P1114" i="5"/>
  <c r="P1106" i="5"/>
  <c r="P1098" i="5"/>
  <c r="P1090" i="5"/>
  <c r="P1082" i="5"/>
  <c r="P1074" i="5"/>
  <c r="P1066" i="5"/>
  <c r="P1058" i="5"/>
  <c r="P1050" i="5"/>
  <c r="P1042" i="5"/>
  <c r="P1034" i="5"/>
  <c r="P1026" i="5"/>
  <c r="P1018" i="5"/>
  <c r="P1010" i="5"/>
  <c r="P1002" i="5"/>
  <c r="P994" i="5"/>
  <c r="P986" i="5"/>
  <c r="P978" i="5"/>
  <c r="P970" i="5"/>
  <c r="P962" i="5"/>
  <c r="P954" i="5"/>
  <c r="P946" i="5"/>
  <c r="P938" i="5"/>
  <c r="P930" i="5"/>
  <c r="P922" i="5"/>
  <c r="P914" i="5"/>
  <c r="P906" i="5"/>
  <c r="P898" i="5"/>
  <c r="P890" i="5"/>
  <c r="P882" i="5"/>
  <c r="P874" i="5"/>
  <c r="P866" i="5"/>
  <c r="P858" i="5"/>
  <c r="P850" i="5"/>
  <c r="P842" i="5"/>
  <c r="P834" i="5"/>
  <c r="P826" i="5"/>
  <c r="P818" i="5"/>
  <c r="P810" i="5"/>
  <c r="P802" i="5"/>
  <c r="P794" i="5"/>
  <c r="P786" i="5"/>
  <c r="P778" i="5"/>
  <c r="P770" i="5"/>
  <c r="P762" i="5"/>
  <c r="P754" i="5"/>
  <c r="P746" i="5"/>
  <c r="P738" i="5"/>
  <c r="P730" i="5"/>
  <c r="P722" i="5"/>
  <c r="P714" i="5"/>
  <c r="P706" i="5"/>
  <c r="P698" i="5"/>
  <c r="P690" i="5"/>
  <c r="P682" i="5"/>
  <c r="P674" i="5"/>
  <c r="P666" i="5"/>
  <c r="P658" i="5"/>
  <c r="P650" i="5"/>
  <c r="P642" i="5"/>
  <c r="P634" i="5"/>
  <c r="P626" i="5"/>
  <c r="P618" i="5"/>
  <c r="P610" i="5"/>
  <c r="P602" i="5"/>
  <c r="P594" i="5"/>
  <c r="P586" i="5"/>
  <c r="P578" i="5"/>
  <c r="P570" i="5"/>
  <c r="P562" i="5"/>
  <c r="P554" i="5"/>
  <c r="P546" i="5"/>
  <c r="P538" i="5"/>
  <c r="P530" i="5"/>
  <c r="P522" i="5"/>
  <c r="P514" i="5"/>
  <c r="P506" i="5"/>
  <c r="P498" i="5"/>
  <c r="P490" i="5"/>
  <c r="P482" i="5"/>
  <c r="P474" i="5"/>
  <c r="P466" i="5"/>
  <c r="P458" i="5"/>
  <c r="P450" i="5"/>
  <c r="P442" i="5"/>
  <c r="P434" i="5"/>
  <c r="P426" i="5"/>
  <c r="P418" i="5"/>
  <c r="P410" i="5"/>
  <c r="P402" i="5"/>
  <c r="P394" i="5"/>
  <c r="P386" i="5"/>
  <c r="P378" i="5"/>
  <c r="P370" i="5"/>
  <c r="P362" i="5"/>
  <c r="P354" i="5"/>
  <c r="P346" i="5"/>
  <c r="P338" i="5"/>
  <c r="P330" i="5"/>
  <c r="P322" i="5"/>
  <c r="P314" i="5"/>
  <c r="P306" i="5"/>
  <c r="P298" i="5"/>
  <c r="P290" i="5"/>
  <c r="P282" i="5"/>
  <c r="P274" i="5"/>
  <c r="P266" i="5"/>
  <c r="P258" i="5"/>
  <c r="P250" i="5"/>
  <c r="P242" i="5"/>
  <c r="P234" i="5"/>
  <c r="P226" i="5"/>
  <c r="P218" i="5"/>
  <c r="P210" i="5"/>
  <c r="P202" i="5"/>
  <c r="P194" i="5"/>
  <c r="P186" i="5"/>
  <c r="P178" i="5"/>
  <c r="P170" i="5"/>
  <c r="P162" i="5"/>
  <c r="P154" i="5"/>
  <c r="P146" i="5"/>
  <c r="P138" i="5"/>
  <c r="P130" i="5"/>
  <c r="P122" i="5"/>
  <c r="P114" i="5"/>
  <c r="P106" i="5"/>
  <c r="P98" i="5"/>
  <c r="P90" i="5"/>
  <c r="P82" i="5"/>
  <c r="P74" i="5"/>
  <c r="P66" i="5"/>
  <c r="P58" i="5"/>
  <c r="P50" i="5"/>
  <c r="P42" i="5"/>
  <c r="P34" i="5"/>
  <c r="P26" i="5"/>
  <c r="P18" i="5"/>
  <c r="P10" i="5"/>
  <c r="P2" i="5"/>
  <c r="P1351" i="5"/>
  <c r="P1343" i="5"/>
  <c r="P1335" i="5"/>
  <c r="P1327" i="5"/>
  <c r="P1319" i="5"/>
  <c r="P1311" i="5"/>
  <c r="P1303" i="5"/>
  <c r="P1295" i="5"/>
  <c r="P1287" i="5"/>
  <c r="P1279" i="5"/>
  <c r="P1271" i="5"/>
  <c r="P1263" i="5"/>
  <c r="P1255" i="5"/>
  <c r="P1247" i="5"/>
  <c r="P1239" i="5"/>
  <c r="P1231" i="5"/>
  <c r="P1223" i="5"/>
  <c r="P1215" i="5"/>
  <c r="P1207" i="5"/>
  <c r="P1199" i="5"/>
  <c r="P1191" i="5"/>
  <c r="P1183" i="5"/>
  <c r="P1175" i="5"/>
  <c r="P1167" i="5"/>
  <c r="P1159" i="5"/>
  <c r="P1151" i="5"/>
  <c r="P1143" i="5"/>
  <c r="P1135" i="5"/>
  <c r="P1127" i="5"/>
  <c r="P1119" i="5"/>
  <c r="P1111" i="5"/>
  <c r="P1103" i="5"/>
  <c r="P1095" i="5"/>
  <c r="P1087" i="5"/>
  <c r="P1079" i="5"/>
  <c r="P1071" i="5"/>
  <c r="P1063" i="5"/>
  <c r="P1055" i="5"/>
  <c r="P1047" i="5"/>
  <c r="P1039" i="5"/>
  <c r="P1031" i="5"/>
  <c r="P1023" i="5"/>
  <c r="P1015" i="5"/>
  <c r="P1007" i="5"/>
  <c r="P999" i="5"/>
  <c r="P991" i="5"/>
  <c r="P983" i="5"/>
  <c r="P975" i="5"/>
  <c r="P967" i="5"/>
  <c r="P959" i="5"/>
  <c r="P951" i="5"/>
  <c r="P943" i="5"/>
  <c r="P935" i="5"/>
  <c r="P927" i="5"/>
  <c r="P919" i="5"/>
  <c r="P911" i="5"/>
  <c r="P903" i="5"/>
  <c r="P895" i="5"/>
  <c r="P887" i="5"/>
  <c r="P879" i="5"/>
  <c r="P871" i="5"/>
  <c r="P863" i="5"/>
  <c r="P855" i="5"/>
  <c r="P847" i="5"/>
  <c r="P839" i="5"/>
  <c r="P831" i="5"/>
  <c r="P823" i="5"/>
  <c r="P815" i="5"/>
  <c r="P807" i="5"/>
  <c r="P799" i="5"/>
  <c r="P791" i="5"/>
  <c r="P783" i="5"/>
  <c r="P775" i="5"/>
  <c r="P767" i="5"/>
  <c r="P759" i="5"/>
  <c r="P751" i="5"/>
  <c r="P743" i="5"/>
  <c r="P735" i="5"/>
  <c r="P727" i="5"/>
  <c r="P719" i="5"/>
  <c r="P711" i="5"/>
  <c r="P703" i="5"/>
  <c r="P695" i="5"/>
  <c r="P687" i="5"/>
  <c r="P679" i="5"/>
  <c r="P647" i="5"/>
  <c r="P631" i="5"/>
  <c r="P623" i="5"/>
  <c r="P615" i="5"/>
  <c r="P607" i="5"/>
  <c r="P599" i="5"/>
  <c r="P591" i="5"/>
  <c r="P583" i="5"/>
  <c r="P575" i="5"/>
  <c r="P567" i="5"/>
  <c r="P559" i="5"/>
  <c r="P551" i="5"/>
  <c r="P543" i="5"/>
  <c r="P535" i="5"/>
  <c r="P527" i="5"/>
  <c r="P519" i="5"/>
  <c r="P511" i="5"/>
  <c r="P503" i="5"/>
  <c r="P495" i="5"/>
  <c r="P487" i="5"/>
  <c r="P479" i="5"/>
  <c r="P471" i="5"/>
  <c r="P463" i="5"/>
  <c r="P455" i="5"/>
  <c r="P447" i="5"/>
  <c r="P439" i="5"/>
  <c r="P431" i="5"/>
  <c r="P423" i="5"/>
  <c r="P415" i="5"/>
  <c r="P407" i="5"/>
  <c r="P399" i="5"/>
  <c r="P391" i="5"/>
  <c r="P383" i="5"/>
  <c r="P375" i="5"/>
  <c r="P367" i="5"/>
  <c r="P359" i="5"/>
  <c r="P351" i="5"/>
  <c r="P343" i="5"/>
  <c r="P335" i="5"/>
  <c r="P327" i="5"/>
  <c r="P319" i="5"/>
  <c r="P1273" i="3"/>
  <c r="P1257" i="3"/>
  <c r="P1241" i="3"/>
  <c r="P1233" i="3"/>
  <c r="P1225" i="3"/>
  <c r="P1217" i="3"/>
  <c r="P1201" i="3"/>
  <c r="P1185" i="3"/>
  <c r="P1177" i="3"/>
  <c r="P1169" i="3"/>
  <c r="P1161" i="3"/>
  <c r="P1145" i="3"/>
  <c r="P1129" i="3"/>
  <c r="P1121" i="3"/>
  <c r="P1113" i="3"/>
  <c r="P1105" i="3"/>
  <c r="P1089" i="3"/>
  <c r="P1073" i="3"/>
  <c r="P1065" i="3"/>
  <c r="P1057" i="3"/>
  <c r="P1049" i="3"/>
  <c r="P1033" i="3"/>
  <c r="P1017" i="3"/>
  <c r="P1009" i="3"/>
  <c r="P1001" i="3"/>
  <c r="P993" i="3"/>
  <c r="P977" i="3"/>
  <c r="P961" i="3"/>
  <c r="P953" i="3"/>
  <c r="P945" i="3"/>
  <c r="P937" i="3"/>
  <c r="P921" i="3"/>
  <c r="P905" i="3"/>
  <c r="P897" i="3"/>
  <c r="P889" i="3"/>
  <c r="P881" i="3"/>
  <c r="P865" i="3"/>
  <c r="P849" i="3"/>
  <c r="P841" i="3"/>
  <c r="P833" i="3"/>
  <c r="P825" i="3"/>
  <c r="P809" i="3"/>
  <c r="P793" i="3"/>
  <c r="P785" i="3"/>
  <c r="P777" i="3"/>
  <c r="P769" i="3"/>
  <c r="P753" i="3"/>
  <c r="P745" i="3"/>
  <c r="P737" i="3"/>
  <c r="P729" i="3"/>
  <c r="P721" i="3"/>
  <c r="P713" i="3"/>
  <c r="P697" i="3"/>
  <c r="P681" i="3"/>
  <c r="P673" i="3"/>
  <c r="P665" i="3"/>
  <c r="P657" i="3"/>
  <c r="P649" i="3"/>
  <c r="P641" i="3"/>
  <c r="P633" i="3"/>
  <c r="P625" i="3"/>
  <c r="P617" i="3"/>
  <c r="P609" i="3"/>
  <c r="P601" i="3"/>
  <c r="P585" i="3"/>
  <c r="P569" i="3"/>
  <c r="P561" i="3"/>
  <c r="P553" i="3"/>
  <c r="P545" i="3"/>
  <c r="P529" i="3"/>
  <c r="P489" i="3"/>
  <c r="P449" i="3"/>
  <c r="P409" i="3"/>
  <c r="P289" i="3"/>
  <c r="P225" i="3"/>
  <c r="P1272" i="3"/>
  <c r="P1256" i="3"/>
  <c r="P1240" i="3"/>
  <c r="P1216" i="3"/>
  <c r="P1200" i="3"/>
  <c r="P1192" i="3"/>
  <c r="P1184" i="3"/>
  <c r="P1160" i="3"/>
  <c r="P1144" i="3"/>
  <c r="P1128" i="3"/>
  <c r="P1104" i="3"/>
  <c r="P1088" i="3"/>
  <c r="P1072" i="3"/>
  <c r="P1048" i="3"/>
  <c r="P1032" i="3"/>
  <c r="P1016" i="3"/>
  <c r="P1000" i="3"/>
  <c r="P992" i="3"/>
  <c r="P984" i="3"/>
  <c r="P976" i="3"/>
  <c r="P968" i="3"/>
  <c r="P960" i="3"/>
  <c r="P952" i="3"/>
  <c r="P936" i="3"/>
  <c r="P920" i="3"/>
  <c r="P904" i="3"/>
  <c r="P896" i="3"/>
  <c r="P880" i="3"/>
  <c r="P864" i="3"/>
  <c r="P848" i="3"/>
  <c r="P840" i="3"/>
  <c r="P824" i="3"/>
  <c r="P808" i="3"/>
  <c r="P792" i="3"/>
  <c r="P784" i="3"/>
  <c r="P776" i="3"/>
  <c r="P768" i="3"/>
  <c r="P752" i="3"/>
  <c r="P736" i="3"/>
  <c r="P728" i="3"/>
  <c r="P712" i="3"/>
  <c r="P696" i="3"/>
  <c r="P680" i="3"/>
  <c r="P672" i="3"/>
  <c r="P656" i="3"/>
  <c r="P640" i="3"/>
  <c r="P624" i="3"/>
  <c r="P616" i="3"/>
  <c r="P600" i="3"/>
  <c r="P584" i="3"/>
  <c r="P568" i="3"/>
  <c r="P560" i="3"/>
  <c r="P552" i="3"/>
  <c r="P544" i="3"/>
  <c r="P536" i="3"/>
  <c r="P528" i="3"/>
  <c r="P512" i="3"/>
  <c r="P504" i="3"/>
  <c r="P488" i="3"/>
  <c r="P472" i="3"/>
  <c r="P456" i="3"/>
  <c r="P448" i="3"/>
  <c r="P440" i="3"/>
  <c r="P432" i="3"/>
  <c r="P1271" i="3"/>
  <c r="P1255" i="3"/>
  <c r="P615" i="3"/>
  <c r="P367" i="3"/>
  <c r="P183" i="3"/>
  <c r="P111" i="3"/>
  <c r="P1270" i="3"/>
  <c r="P1254" i="3"/>
  <c r="P1230" i="3"/>
  <c r="P1214" i="3"/>
  <c r="P1198" i="3"/>
  <c r="P1190" i="3"/>
  <c r="P1174" i="3"/>
  <c r="P1158" i="3"/>
  <c r="P1142" i="3"/>
  <c r="P1118" i="3"/>
  <c r="P1102" i="3"/>
  <c r="P1086" i="3"/>
  <c r="P1078" i="3"/>
  <c r="P1062" i="3"/>
  <c r="P1046" i="3"/>
  <c r="P1030" i="3"/>
  <c r="P1006" i="3"/>
  <c r="P990" i="3"/>
  <c r="P982" i="3"/>
  <c r="P974" i="3"/>
  <c r="P966" i="3"/>
  <c r="P950" i="3"/>
  <c r="P934" i="3"/>
  <c r="P918" i="3"/>
  <c r="P910" i="3"/>
  <c r="P894" i="3"/>
  <c r="P878" i="3"/>
  <c r="P862" i="3"/>
  <c r="P854" i="3"/>
  <c r="P838" i="3"/>
  <c r="P822" i="3"/>
  <c r="P806" i="3"/>
  <c r="P798" i="3"/>
  <c r="P782" i="3"/>
  <c r="P766" i="3"/>
  <c r="P758" i="3"/>
  <c r="P750" i="3"/>
  <c r="P742" i="3"/>
  <c r="P726" i="3"/>
  <c r="P710" i="3"/>
  <c r="P694" i="3"/>
  <c r="P686" i="3"/>
  <c r="P670" i="3"/>
  <c r="P654" i="3"/>
  <c r="P638" i="3"/>
  <c r="P630" i="3"/>
  <c r="P614" i="3"/>
  <c r="P598" i="3"/>
  <c r="P1269" i="3"/>
  <c r="P1261" i="3"/>
  <c r="P1253" i="3"/>
  <c r="P1245" i="3"/>
  <c r="P1229" i="3"/>
  <c r="P1213" i="3"/>
  <c r="P1205" i="3"/>
  <c r="P1197" i="3"/>
  <c r="P1189" i="3"/>
  <c r="P1173" i="3"/>
  <c r="P645" i="3"/>
  <c r="P629" i="3"/>
  <c r="P469" i="3"/>
  <c r="P261" i="3"/>
  <c r="P1268" i="3"/>
  <c r="P892" i="3"/>
  <c r="P764" i="3"/>
  <c r="P700" i="3"/>
  <c r="P572" i="3"/>
  <c r="P428" i="3"/>
  <c r="P388" i="3"/>
  <c r="P316" i="3"/>
  <c r="P1267" i="3"/>
  <c r="P1259" i="3"/>
  <c r="P1243" i="3"/>
  <c r="P1227" i="3"/>
  <c r="P1219" i="3"/>
  <c r="P1211" i="3"/>
  <c r="P1203" i="3"/>
  <c r="P1187" i="3"/>
  <c r="P1171" i="3"/>
  <c r="P1163" i="3"/>
  <c r="P1155" i="3"/>
  <c r="P1147" i="3"/>
  <c r="P1131" i="3"/>
  <c r="P1123" i="3"/>
  <c r="P1115" i="3"/>
  <c r="P1107" i="3"/>
  <c r="P1099" i="3"/>
  <c r="P1091" i="3"/>
  <c r="P1075" i="3"/>
  <c r="P1059" i="3"/>
  <c r="P1051" i="3"/>
  <c r="P1043" i="3"/>
  <c r="P1035" i="3"/>
  <c r="P1019" i="3"/>
  <c r="P1011" i="3"/>
  <c r="P1003" i="3"/>
  <c r="P995" i="3"/>
  <c r="P987" i="3"/>
  <c r="P979" i="3"/>
  <c r="P963" i="3"/>
  <c r="P947" i="3"/>
  <c r="P939" i="3"/>
  <c r="P931" i="3"/>
  <c r="P923" i="3"/>
  <c r="P907" i="3"/>
  <c r="P899" i="3"/>
  <c r="P891" i="3"/>
  <c r="P883" i="3"/>
  <c r="P875" i="3"/>
  <c r="P867" i="3"/>
  <c r="P851" i="3"/>
  <c r="P835" i="3"/>
  <c r="P827" i="3"/>
  <c r="P819" i="3"/>
  <c r="P811" i="3"/>
  <c r="P795" i="3"/>
  <c r="P779" i="3"/>
  <c r="P771" i="3"/>
  <c r="P763" i="3"/>
  <c r="P755" i="3"/>
  <c r="P739" i="3"/>
  <c r="P723" i="3"/>
  <c r="P715" i="3"/>
  <c r="P707" i="3"/>
  <c r="P699" i="3"/>
  <c r="P683" i="3"/>
  <c r="P667" i="3"/>
  <c r="P659" i="3"/>
  <c r="P651" i="3"/>
  <c r="P643" i="3"/>
  <c r="P627" i="3"/>
  <c r="P611" i="3"/>
  <c r="P1258" i="3"/>
  <c r="P1242" i="3"/>
  <c r="P1226" i="3"/>
  <c r="P1218" i="3"/>
  <c r="P1202" i="3"/>
  <c r="P1186" i="3"/>
  <c r="P1170" i="3"/>
  <c r="P1146" i="3"/>
  <c r="P1130" i="3"/>
  <c r="P1114" i="3"/>
  <c r="P1106" i="3"/>
  <c r="P1090" i="3"/>
  <c r="P1074" i="3"/>
  <c r="P1058" i="3"/>
  <c r="P1034" i="3"/>
  <c r="P1018" i="3"/>
  <c r="P1002" i="3"/>
  <c r="P994" i="3"/>
  <c r="P906" i="3"/>
  <c r="P778" i="3"/>
  <c r="P714" i="3"/>
  <c r="P603" i="3"/>
  <c r="P595" i="3"/>
  <c r="P587" i="3"/>
  <c r="P571" i="3"/>
  <c r="P563" i="3"/>
  <c r="P555" i="3"/>
  <c r="P547" i="3"/>
  <c r="P539" i="3"/>
  <c r="P531" i="3"/>
  <c r="P515" i="3"/>
  <c r="P499" i="3"/>
  <c r="P491" i="3"/>
  <c r="P483" i="3"/>
  <c r="P475" i="3"/>
  <c r="P459" i="3"/>
  <c r="P451" i="3"/>
  <c r="P443" i="3"/>
  <c r="P435" i="3"/>
  <c r="P427" i="3"/>
  <c r="P419" i="3"/>
  <c r="P403" i="3"/>
  <c r="P395" i="3"/>
  <c r="P387" i="3"/>
  <c r="P379" i="3"/>
  <c r="P371" i="3"/>
  <c r="P363" i="3"/>
  <c r="P347" i="3"/>
  <c r="P339" i="3"/>
  <c r="P331" i="3"/>
  <c r="P323" i="3"/>
  <c r="P315" i="3"/>
  <c r="P307" i="3"/>
  <c r="P291" i="3"/>
  <c r="P283" i="3"/>
  <c r="P275" i="3"/>
  <c r="P267" i="3"/>
  <c r="P259" i="3"/>
  <c r="P235" i="3"/>
  <c r="P227" i="3"/>
  <c r="P219" i="3"/>
  <c r="P211" i="3"/>
  <c r="P203" i="3"/>
  <c r="P195" i="3"/>
  <c r="P187" i="3"/>
  <c r="P179" i="3"/>
  <c r="P171" i="3"/>
  <c r="P163" i="3"/>
  <c r="P155" i="3"/>
  <c r="P147" i="3"/>
  <c r="P123" i="3"/>
  <c r="P115" i="3"/>
  <c r="P107" i="3"/>
  <c r="P99" i="3"/>
  <c r="P91" i="3"/>
  <c r="P83" i="3"/>
  <c r="P67" i="3"/>
  <c r="P59" i="3"/>
  <c r="P51" i="3"/>
  <c r="P43" i="3"/>
  <c r="P35" i="3"/>
  <c r="P978" i="3"/>
  <c r="P962" i="3"/>
  <c r="P946" i="3"/>
  <c r="P938" i="3"/>
  <c r="P922" i="3"/>
  <c r="P890" i="3"/>
  <c r="P882" i="3"/>
  <c r="P866" i="3"/>
  <c r="P858" i="3"/>
  <c r="P850" i="3"/>
  <c r="P834" i="3"/>
  <c r="P826" i="3"/>
  <c r="P810" i="3"/>
  <c r="P794" i="3"/>
  <c r="P770" i="3"/>
  <c r="P754" i="3"/>
  <c r="P738" i="3"/>
  <c r="P722" i="3"/>
  <c r="P706" i="3"/>
  <c r="P698" i="3"/>
  <c r="P690" i="3"/>
  <c r="P682" i="3"/>
  <c r="P666" i="3"/>
  <c r="P658" i="3"/>
  <c r="P642" i="3"/>
  <c r="P626" i="3"/>
  <c r="P610" i="3"/>
  <c r="P602" i="3"/>
  <c r="P586" i="3"/>
  <c r="P570" i="3"/>
  <c r="P554" i="3"/>
  <c r="P546" i="3"/>
  <c r="P530" i="3"/>
  <c r="P514" i="3"/>
  <c r="P498" i="3"/>
  <c r="P490" i="3"/>
  <c r="P474" i="3"/>
  <c r="P458" i="3"/>
  <c r="P442" i="3"/>
  <c r="P434" i="3"/>
  <c r="P418" i="3"/>
  <c r="P402" i="3"/>
  <c r="P378" i="3"/>
  <c r="P362" i="3"/>
  <c r="P354" i="3"/>
  <c r="P346" i="3"/>
  <c r="P338" i="3"/>
  <c r="P330" i="3"/>
  <c r="P322" i="3"/>
  <c r="P306" i="3"/>
  <c r="P290" i="3"/>
  <c r="P266" i="3"/>
  <c r="P250" i="3"/>
  <c r="P234" i="3"/>
  <c r="P210" i="3"/>
  <c r="P178" i="3"/>
  <c r="P162" i="3"/>
  <c r="P154" i="3"/>
  <c r="P138" i="3"/>
  <c r="P130" i="3"/>
  <c r="P122" i="3"/>
  <c r="P98" i="3"/>
  <c r="P66" i="3"/>
  <c r="P50" i="3"/>
  <c r="P42" i="3"/>
  <c r="P26" i="3"/>
  <c r="P18" i="3"/>
  <c r="P521" i="3"/>
  <c r="P513" i="3"/>
  <c r="P505" i="3"/>
  <c r="P497" i="3"/>
  <c r="P473" i="3"/>
  <c r="P457" i="3"/>
  <c r="P441" i="3"/>
  <c r="P433" i="3"/>
  <c r="P417" i="3"/>
  <c r="P401" i="3"/>
  <c r="P393" i="3"/>
  <c r="P385" i="3"/>
  <c r="P377" i="3"/>
  <c r="P353" i="3"/>
  <c r="P345" i="3"/>
  <c r="P329" i="3"/>
  <c r="P321" i="3"/>
  <c r="P305" i="3"/>
  <c r="P297" i="3"/>
  <c r="P281" i="3"/>
  <c r="P273" i="3"/>
  <c r="P265" i="3"/>
  <c r="P249" i="3"/>
  <c r="P241" i="3"/>
  <c r="P233" i="3"/>
  <c r="P217" i="3"/>
  <c r="P209" i="3"/>
  <c r="P193" i="3"/>
  <c r="P185" i="3"/>
  <c r="P177" i="3"/>
  <c r="P169" i="3"/>
  <c r="P161" i="3"/>
  <c r="P153" i="3"/>
  <c r="P137" i="3"/>
  <c r="P129" i="3"/>
  <c r="P121" i="3"/>
  <c r="P113" i="3"/>
  <c r="P105" i="3"/>
  <c r="P97" i="3"/>
  <c r="P81" i="3"/>
  <c r="P73" i="3"/>
  <c r="P65" i="3"/>
  <c r="P57" i="3"/>
  <c r="P49" i="3"/>
  <c r="P41" i="3"/>
  <c r="P25" i="3"/>
  <c r="P17" i="3"/>
  <c r="P9" i="3"/>
  <c r="P416" i="3"/>
  <c r="P400" i="3"/>
  <c r="P392" i="3"/>
  <c r="P384" i="3"/>
  <c r="P376" i="3"/>
  <c r="P360" i="3"/>
  <c r="P352" i="3"/>
  <c r="P344" i="3"/>
  <c r="P320" i="3"/>
  <c r="P304" i="3"/>
  <c r="P288" i="3"/>
  <c r="P280" i="3"/>
  <c r="P264" i="3"/>
  <c r="P248" i="3"/>
  <c r="P232" i="3"/>
  <c r="P224" i="3"/>
  <c r="P208" i="3"/>
  <c r="P192" i="3"/>
  <c r="P176" i="3"/>
  <c r="P168" i="3"/>
  <c r="P160" i="3"/>
  <c r="P152" i="3"/>
  <c r="P144" i="3"/>
  <c r="P136" i="3"/>
  <c r="P120" i="3"/>
  <c r="P112" i="3"/>
  <c r="P96" i="3"/>
  <c r="P80" i="3"/>
  <c r="P64" i="3"/>
  <c r="P56" i="3"/>
  <c r="P48" i="3"/>
  <c r="P40" i="3"/>
  <c r="P32" i="3"/>
  <c r="P24" i="3"/>
  <c r="P8" i="3"/>
  <c r="P1247" i="3"/>
  <c r="P1239" i="3"/>
  <c r="P1231" i="3"/>
  <c r="P1215" i="3"/>
  <c r="P1199" i="3"/>
  <c r="P1191" i="3"/>
  <c r="P1183" i="3"/>
  <c r="P1175" i="3"/>
  <c r="P1167" i="3"/>
  <c r="P1159" i="3"/>
  <c r="P1143" i="3"/>
  <c r="P1135" i="3"/>
  <c r="P1127" i="3"/>
  <c r="P1119" i="3"/>
  <c r="P1103" i="3"/>
  <c r="P1087" i="3"/>
  <c r="P1079" i="3"/>
  <c r="P1071" i="3"/>
  <c r="P1063" i="3"/>
  <c r="P1047" i="3"/>
  <c r="P1039" i="3"/>
  <c r="P1031" i="3"/>
  <c r="P1023" i="3"/>
  <c r="P1015" i="3"/>
  <c r="P1007" i="3"/>
  <c r="P991" i="3"/>
  <c r="P975" i="3"/>
  <c r="P967" i="3"/>
  <c r="P959" i="3"/>
  <c r="P951" i="3"/>
  <c r="P935" i="3"/>
  <c r="P919" i="3"/>
  <c r="P911" i="3"/>
  <c r="P903" i="3"/>
  <c r="P895" i="3"/>
  <c r="P879" i="3"/>
  <c r="P863" i="3"/>
  <c r="P855" i="3"/>
  <c r="P847" i="3"/>
  <c r="P839" i="3"/>
  <c r="P823" i="3"/>
  <c r="P815" i="3"/>
  <c r="P807" i="3"/>
  <c r="P799" i="3"/>
  <c r="P791" i="3"/>
  <c r="P783" i="3"/>
  <c r="P767" i="3"/>
  <c r="P751" i="3"/>
  <c r="P743" i="3"/>
  <c r="P735" i="3"/>
  <c r="P727" i="3"/>
  <c r="P711" i="3"/>
  <c r="P695" i="3"/>
  <c r="P687" i="3"/>
  <c r="P679" i="3"/>
  <c r="P671" i="3"/>
  <c r="P655" i="3"/>
  <c r="P639" i="3"/>
  <c r="P631" i="3"/>
  <c r="P623" i="3"/>
  <c r="P599" i="3"/>
  <c r="P591" i="3"/>
  <c r="P583" i="3"/>
  <c r="P575" i="3"/>
  <c r="P567" i="3"/>
  <c r="P559" i="3"/>
  <c r="P543" i="3"/>
  <c r="P527" i="3"/>
  <c r="P519" i="3"/>
  <c r="P511" i="3"/>
  <c r="P503" i="3"/>
  <c r="P487" i="3"/>
  <c r="P479" i="3"/>
  <c r="P471" i="3"/>
  <c r="P463" i="3"/>
  <c r="P455" i="3"/>
  <c r="P447" i="3"/>
  <c r="P431" i="3"/>
  <c r="P415" i="3"/>
  <c r="P407" i="3"/>
  <c r="P391" i="3"/>
  <c r="P375" i="3"/>
  <c r="P359" i="3"/>
  <c r="P351" i="3"/>
  <c r="P343" i="3"/>
  <c r="P335" i="3"/>
  <c r="P319" i="3"/>
  <c r="P303" i="3"/>
  <c r="P295" i="3"/>
  <c r="P279" i="3"/>
  <c r="P255" i="3"/>
  <c r="P247" i="3"/>
  <c r="P239" i="3"/>
  <c r="P231" i="3"/>
  <c r="P223" i="3"/>
  <c r="P207" i="3"/>
  <c r="P199" i="3"/>
  <c r="P191" i="3"/>
  <c r="P175" i="3"/>
  <c r="P167" i="3"/>
  <c r="P151" i="3"/>
  <c r="P143" i="3"/>
  <c r="P135" i="3"/>
  <c r="P127" i="3"/>
  <c r="P119" i="3"/>
  <c r="P95" i="3"/>
  <c r="P87" i="3"/>
  <c r="P79" i="3"/>
  <c r="P71" i="3"/>
  <c r="P63" i="3"/>
  <c r="P55" i="3"/>
  <c r="P31" i="3"/>
  <c r="P23" i="3"/>
  <c r="P15" i="3"/>
  <c r="P7" i="3"/>
  <c r="P582" i="3"/>
  <c r="P574" i="3"/>
  <c r="P558" i="3"/>
  <c r="P542" i="3"/>
  <c r="P526" i="3"/>
  <c r="P518" i="3"/>
  <c r="P502" i="3"/>
  <c r="P486" i="3"/>
  <c r="P470" i="3"/>
  <c r="P462" i="3"/>
  <c r="P446" i="3"/>
  <c r="P430" i="3"/>
  <c r="P414" i="3"/>
  <c r="P406" i="3"/>
  <c r="P390" i="3"/>
  <c r="P374" i="3"/>
  <c r="P358" i="3"/>
  <c r="P350" i="3"/>
  <c r="P334" i="3"/>
  <c r="P318" i="3"/>
  <c r="P302" i="3"/>
  <c r="P294" i="3"/>
  <c r="P278" i="3"/>
  <c r="P262" i="3"/>
  <c r="P246" i="3"/>
  <c r="P238" i="3"/>
  <c r="P222" i="3"/>
  <c r="P190" i="3"/>
  <c r="P182" i="3"/>
  <c r="P166" i="3"/>
  <c r="P150" i="3"/>
  <c r="P134" i="3"/>
  <c r="P126" i="3"/>
  <c r="P110" i="3"/>
  <c r="P78" i="3"/>
  <c r="P70" i="3"/>
  <c r="P54" i="3"/>
  <c r="P38" i="3"/>
  <c r="P22" i="3"/>
  <c r="P14" i="3"/>
  <c r="P1157" i="3"/>
  <c r="P1149" i="3"/>
  <c r="P1141" i="3"/>
  <c r="P1133" i="3"/>
  <c r="P1117" i="3"/>
  <c r="P1101" i="3"/>
  <c r="P1093" i="3"/>
  <c r="P1085" i="3"/>
  <c r="P1077" i="3"/>
  <c r="P1061" i="3"/>
  <c r="P1045" i="3"/>
  <c r="P1037" i="3"/>
  <c r="P1029" i="3"/>
  <c r="P1021" i="3"/>
  <c r="P1005" i="3"/>
  <c r="P989" i="3"/>
  <c r="P981" i="3"/>
  <c r="P973" i="3"/>
  <c r="P965" i="3"/>
  <c r="P949" i="3"/>
  <c r="P933" i="3"/>
  <c r="P925" i="3"/>
  <c r="P917" i="3"/>
  <c r="P909" i="3"/>
  <c r="P893" i="3"/>
  <c r="P877" i="3"/>
  <c r="P869" i="3"/>
  <c r="P861" i="3"/>
  <c r="P853" i="3"/>
  <c r="P837" i="3"/>
  <c r="P821" i="3"/>
  <c r="P813" i="3"/>
  <c r="P805" i="3"/>
  <c r="P797" i="3"/>
  <c r="P781" i="3"/>
  <c r="P765" i="3"/>
  <c r="P757" i="3"/>
  <c r="P749" i="3"/>
  <c r="P741" i="3"/>
  <c r="P725" i="3"/>
  <c r="P709" i="3"/>
  <c r="P701" i="3"/>
  <c r="P693" i="3"/>
  <c r="P685" i="3"/>
  <c r="P669" i="3"/>
  <c r="P653" i="3"/>
  <c r="P637" i="3"/>
  <c r="P613" i="3"/>
  <c r="P605" i="3"/>
  <c r="P597" i="3"/>
  <c r="P589" i="3"/>
  <c r="P581" i="3"/>
  <c r="P573" i="3"/>
  <c r="P557" i="3"/>
  <c r="P541" i="3"/>
  <c r="P533" i="3"/>
  <c r="P525" i="3"/>
  <c r="P517" i="3"/>
  <c r="P509" i="3"/>
  <c r="P501" i="3"/>
  <c r="P493" i="3"/>
  <c r="P485" i="3"/>
  <c r="P477" i="3"/>
  <c r="P461" i="3"/>
  <c r="P445" i="3"/>
  <c r="P429" i="3"/>
  <c r="P421" i="3"/>
  <c r="P413" i="3"/>
  <c r="P405" i="3"/>
  <c r="P389" i="3"/>
  <c r="P381" i="3"/>
  <c r="P373" i="3"/>
  <c r="P365" i="3"/>
  <c r="P357" i="3"/>
  <c r="P333" i="3"/>
  <c r="P325" i="3"/>
  <c r="P317" i="3"/>
  <c r="P309" i="3"/>
  <c r="P301" i="3"/>
  <c r="P293" i="3"/>
  <c r="P277" i="3"/>
  <c r="P269" i="3"/>
  <c r="P253" i="3"/>
  <c r="P245" i="3"/>
  <c r="P237" i="3"/>
  <c r="P221" i="3"/>
  <c r="P213" i="3"/>
  <c r="P205" i="3"/>
  <c r="P197" i="3"/>
  <c r="P189" i="3"/>
  <c r="P181" i="3"/>
  <c r="P165" i="3"/>
  <c r="P157" i="3"/>
  <c r="P149" i="3"/>
  <c r="P141" i="3"/>
  <c r="P133" i="3"/>
  <c r="P125" i="3"/>
  <c r="P109" i="3"/>
  <c r="P101" i="3"/>
  <c r="P93" i="3"/>
  <c r="P85" i="3"/>
  <c r="P77" i="3"/>
  <c r="P69" i="3"/>
  <c r="P53" i="3"/>
  <c r="P45" i="3"/>
  <c r="P37" i="3"/>
  <c r="P29" i="3"/>
  <c r="P21" i="3"/>
  <c r="P13" i="3"/>
  <c r="P1244" i="3"/>
  <c r="P1228" i="3"/>
  <c r="P1212" i="3"/>
  <c r="P1196" i="3"/>
  <c r="P1188" i="3"/>
  <c r="P1180" i="3"/>
  <c r="P1172" i="3"/>
  <c r="P1156" i="3"/>
  <c r="P1132" i="3"/>
  <c r="P1116" i="3"/>
  <c r="P1100" i="3"/>
  <c r="P1076" i="3"/>
  <c r="P1060" i="3"/>
  <c r="P1044" i="3"/>
  <c r="P1028" i="3"/>
  <c r="P1020" i="3"/>
  <c r="P1004" i="3"/>
  <c r="P988" i="3"/>
  <c r="P980" i="3"/>
  <c r="P964" i="3"/>
  <c r="P948" i="3"/>
  <c r="P932" i="3"/>
  <c r="P924" i="3"/>
  <c r="P916" i="3"/>
  <c r="P908" i="3"/>
  <c r="P900" i="3"/>
  <c r="P876" i="3"/>
  <c r="P868" i="3"/>
  <c r="P852" i="3"/>
  <c r="P836" i="3"/>
  <c r="P820" i="3"/>
  <c r="P812" i="3"/>
  <c r="P796" i="3"/>
  <c r="P788" i="3"/>
  <c r="P780" i="3"/>
  <c r="P772" i="3"/>
  <c r="P756" i="3"/>
  <c r="P740" i="3"/>
  <c r="P724" i="3"/>
  <c r="P708" i="3"/>
  <c r="P684" i="3"/>
  <c r="P668" i="3"/>
  <c r="P652" i="3"/>
  <c r="P644" i="3"/>
  <c r="P636" i="3"/>
  <c r="P628" i="3"/>
  <c r="P612" i="3"/>
  <c r="P604" i="3"/>
  <c r="P596" i="3"/>
  <c r="P588" i="3"/>
  <c r="P580" i="3"/>
  <c r="P556" i="3"/>
  <c r="P540" i="3"/>
  <c r="P532" i="3"/>
  <c r="P516" i="3"/>
  <c r="P500" i="3"/>
  <c r="P484" i="3"/>
  <c r="P476" i="3"/>
  <c r="P468" i="3"/>
  <c r="P460" i="3"/>
  <c r="P444" i="3"/>
  <c r="P420" i="3"/>
  <c r="P404" i="3"/>
  <c r="P372" i="3"/>
  <c r="P364" i="3"/>
  <c r="P356" i="3"/>
  <c r="P332" i="3"/>
  <c r="P324" i="3"/>
  <c r="P308" i="3"/>
  <c r="P300" i="3"/>
  <c r="P292" i="3"/>
  <c r="P284" i="3"/>
  <c r="P276" i="3"/>
  <c r="P260" i="3"/>
  <c r="P236" i="3"/>
  <c r="P220" i="3"/>
  <c r="P204" i="3"/>
  <c r="P196" i="3"/>
  <c r="P188" i="3"/>
  <c r="P180" i="3"/>
  <c r="P172" i="3"/>
  <c r="P164" i="3"/>
  <c r="P148" i="3"/>
  <c r="P124" i="3"/>
  <c r="P108" i="3"/>
  <c r="P92" i="3"/>
  <c r="P84" i="3"/>
  <c r="P76" i="3"/>
  <c r="P68" i="3"/>
  <c r="P60" i="3"/>
  <c r="P52" i="3"/>
  <c r="P44" i="3"/>
  <c r="P36" i="3"/>
  <c r="P12" i="3"/>
  <c r="P11" i="3"/>
  <c r="P3" i="3"/>
  <c r="P10" i="3"/>
  <c r="P1179" i="3" l="1"/>
  <c r="Q1179" i="3"/>
  <c r="R1179" i="3"/>
  <c r="P1165" i="3"/>
  <c r="Q1165" i="3"/>
  <c r="Q1151" i="3"/>
  <c r="R1151" i="3"/>
  <c r="P1137" i="3"/>
  <c r="Q1137" i="3"/>
  <c r="Q1123" i="3"/>
  <c r="R1123" i="3"/>
  <c r="P1109" i="3"/>
  <c r="Q1109" i="3"/>
  <c r="Q1095" i="3"/>
  <c r="R1095" i="3"/>
  <c r="P1095" i="3"/>
  <c r="P1067" i="3"/>
  <c r="Q1067" i="3"/>
  <c r="R1067" i="3"/>
  <c r="P1053" i="3"/>
  <c r="Q1053" i="3"/>
  <c r="Q1039" i="3"/>
  <c r="R1039" i="3"/>
  <c r="P1025" i="3"/>
  <c r="Q1025" i="3"/>
  <c r="Q1011" i="3"/>
  <c r="R1011" i="3"/>
  <c r="P997" i="3"/>
  <c r="Q997" i="3"/>
  <c r="Q983" i="3"/>
  <c r="R983" i="3"/>
  <c r="P983" i="3"/>
  <c r="P955" i="3"/>
  <c r="Q955" i="3"/>
  <c r="R955" i="3"/>
  <c r="P941" i="3"/>
  <c r="Q941" i="3"/>
  <c r="Q927" i="3"/>
  <c r="R927" i="3"/>
  <c r="P913" i="3"/>
  <c r="Q913" i="3"/>
  <c r="Q899" i="3"/>
  <c r="R899" i="3"/>
  <c r="P885" i="3"/>
  <c r="Q885" i="3"/>
  <c r="Q871" i="3"/>
  <c r="R871" i="3"/>
  <c r="P871" i="3"/>
  <c r="P843" i="3"/>
  <c r="Q843" i="3"/>
  <c r="R843" i="3"/>
  <c r="P829" i="3"/>
  <c r="Q829" i="3"/>
  <c r="Q815" i="3"/>
  <c r="R815" i="3"/>
  <c r="P801" i="3"/>
  <c r="Q801" i="3"/>
  <c r="Q787" i="3"/>
  <c r="R787" i="3"/>
  <c r="P773" i="3"/>
  <c r="Q773" i="3"/>
  <c r="Q759" i="3"/>
  <c r="R759" i="3"/>
  <c r="P759" i="3"/>
  <c r="P731" i="3"/>
  <c r="Q731" i="3"/>
  <c r="R731" i="3"/>
  <c r="P717" i="3"/>
  <c r="Q717" i="3"/>
  <c r="Q703" i="3"/>
  <c r="R703" i="3"/>
  <c r="P689" i="3"/>
  <c r="Q689" i="3"/>
  <c r="Q675" i="3"/>
  <c r="R675" i="3"/>
  <c r="P661" i="3"/>
  <c r="Q661" i="3"/>
  <c r="Q647" i="3"/>
  <c r="R647" i="3"/>
  <c r="P647" i="3"/>
  <c r="P619" i="3"/>
  <c r="Q619" i="3"/>
  <c r="R619" i="3"/>
  <c r="Q591" i="3"/>
  <c r="R591" i="3"/>
  <c r="P577" i="3"/>
  <c r="Q577" i="3"/>
  <c r="Q563" i="3"/>
  <c r="R563" i="3"/>
  <c r="P549" i="3"/>
  <c r="Q549" i="3"/>
  <c r="Q535" i="3"/>
  <c r="R535" i="3"/>
  <c r="P535" i="3"/>
  <c r="P507" i="3"/>
  <c r="Q507" i="3"/>
  <c r="R507" i="3"/>
  <c r="Q479" i="3"/>
  <c r="R479" i="3"/>
  <c r="P465" i="3"/>
  <c r="Q465" i="3"/>
  <c r="Q451" i="3"/>
  <c r="R451" i="3"/>
  <c r="P437" i="3"/>
  <c r="Q437" i="3"/>
  <c r="P423" i="3"/>
  <c r="Q423" i="3"/>
  <c r="Q251" i="3"/>
  <c r="R251" i="3"/>
  <c r="P251" i="3"/>
  <c r="R72" i="3"/>
  <c r="P72" i="3"/>
  <c r="Q1262" i="3"/>
  <c r="R1262" i="3"/>
  <c r="P1262" i="3"/>
  <c r="P1248" i="3"/>
  <c r="Q1234" i="3"/>
  <c r="R1234" i="3"/>
  <c r="P1234" i="3"/>
  <c r="P1220" i="3"/>
  <c r="Q1220" i="3"/>
  <c r="Q1206" i="3"/>
  <c r="R1206" i="3"/>
  <c r="Q1178" i="3"/>
  <c r="R1178" i="3"/>
  <c r="P1178" i="3"/>
  <c r="Q1150" i="3"/>
  <c r="R1150" i="3"/>
  <c r="P1150" i="3"/>
  <c r="P1136" i="3"/>
  <c r="Q1122" i="3"/>
  <c r="R1122" i="3"/>
  <c r="P1122" i="3"/>
  <c r="P1108" i="3"/>
  <c r="Q1108" i="3"/>
  <c r="Q1094" i="3"/>
  <c r="R1094" i="3"/>
  <c r="Q1066" i="3"/>
  <c r="R1066" i="3"/>
  <c r="P1066" i="3"/>
  <c r="Q1038" i="3"/>
  <c r="R1038" i="3"/>
  <c r="P1038" i="3"/>
  <c r="P1024" i="3"/>
  <c r="Q1010" i="3"/>
  <c r="R1010" i="3"/>
  <c r="P1010" i="3"/>
  <c r="P996" i="3"/>
  <c r="Q996" i="3"/>
  <c r="Q982" i="3"/>
  <c r="R982" i="3"/>
  <c r="Q954" i="3"/>
  <c r="R954" i="3"/>
  <c r="Q926" i="3"/>
  <c r="R926" i="3"/>
  <c r="P926" i="3"/>
  <c r="P912" i="3"/>
  <c r="Q898" i="3"/>
  <c r="R898" i="3"/>
  <c r="P898" i="3"/>
  <c r="Q870" i="3"/>
  <c r="R870" i="3"/>
  <c r="Q842" i="3"/>
  <c r="R842" i="3"/>
  <c r="Q814" i="3"/>
  <c r="R814" i="3"/>
  <c r="P814" i="3"/>
  <c r="P800" i="3"/>
  <c r="Q786" i="3"/>
  <c r="R786" i="3"/>
  <c r="P786" i="3"/>
  <c r="Q758" i="3"/>
  <c r="R758" i="3"/>
  <c r="Q730" i="3"/>
  <c r="R730" i="3"/>
  <c r="Q716" i="3"/>
  <c r="P716" i="3"/>
  <c r="Q702" i="3"/>
  <c r="R702" i="3"/>
  <c r="P702" i="3"/>
  <c r="P688" i="3"/>
  <c r="Q674" i="3"/>
  <c r="R674" i="3"/>
  <c r="P674" i="3"/>
  <c r="Q646" i="3"/>
  <c r="R646" i="3"/>
  <c r="Q618" i="3"/>
  <c r="R618" i="3"/>
  <c r="P618" i="3"/>
  <c r="Q590" i="3"/>
  <c r="R590" i="3"/>
  <c r="P590" i="3"/>
  <c r="P576" i="3"/>
  <c r="Q562" i="3"/>
  <c r="R562" i="3"/>
  <c r="Q534" i="3"/>
  <c r="R534" i="3"/>
  <c r="P534" i="3"/>
  <c r="Q506" i="3"/>
  <c r="R506" i="3"/>
  <c r="P506" i="3"/>
  <c r="P492" i="3"/>
  <c r="Q492" i="3"/>
  <c r="Q478" i="3"/>
  <c r="R478" i="3"/>
  <c r="P464" i="3"/>
  <c r="Q450" i="3"/>
  <c r="R450" i="3"/>
  <c r="Q161" i="3"/>
  <c r="P927" i="3"/>
  <c r="P1193" i="3"/>
  <c r="R1025" i="3"/>
  <c r="Q263" i="3"/>
  <c r="P263" i="3"/>
  <c r="R173" i="3"/>
  <c r="P173" i="3"/>
  <c r="Q83" i="3"/>
  <c r="R83" i="3"/>
  <c r="P1246" i="3"/>
  <c r="Q1246" i="3"/>
  <c r="Q1232" i="3"/>
  <c r="R1232" i="3"/>
  <c r="P1232" i="3"/>
  <c r="Q1218" i="3"/>
  <c r="R1218" i="3"/>
  <c r="P1176" i="3"/>
  <c r="Q1176" i="3"/>
  <c r="R1176" i="3"/>
  <c r="P1162" i="3"/>
  <c r="Q1162" i="3"/>
  <c r="R1162" i="3"/>
  <c r="P1134" i="3"/>
  <c r="Q1134" i="3"/>
  <c r="Q1120" i="3"/>
  <c r="R1120" i="3"/>
  <c r="P1120" i="3"/>
  <c r="Q1106" i="3"/>
  <c r="R1106" i="3"/>
  <c r="P1050" i="3"/>
  <c r="Q1050" i="3"/>
  <c r="R1050" i="3"/>
  <c r="P1022" i="3"/>
  <c r="Q1022" i="3"/>
  <c r="Q274" i="3"/>
  <c r="R274" i="3"/>
  <c r="P274" i="3"/>
  <c r="P184" i="3"/>
  <c r="P82" i="3"/>
  <c r="Q82" i="3"/>
  <c r="P5" i="3"/>
  <c r="Q5" i="3"/>
  <c r="R5" i="3"/>
  <c r="Q1207" i="3"/>
  <c r="R1207" i="3"/>
  <c r="P1207" i="3"/>
  <c r="Q287" i="3"/>
  <c r="R287" i="3"/>
  <c r="P287" i="3"/>
  <c r="R4" i="3"/>
  <c r="P4" i="3"/>
  <c r="P1249" i="3"/>
  <c r="Q1249" i="3"/>
  <c r="P787" i="3"/>
  <c r="P1206" i="3"/>
  <c r="R1190" i="3"/>
  <c r="R857" i="3"/>
  <c r="R1260" i="3"/>
  <c r="R1221" i="3"/>
  <c r="Q299" i="3"/>
  <c r="R299" i="3"/>
  <c r="P286" i="3"/>
  <c r="Q286" i="3"/>
  <c r="Q195" i="3"/>
  <c r="R195" i="3"/>
  <c r="P106" i="3"/>
  <c r="Q106" i="3"/>
  <c r="R106" i="3"/>
  <c r="P1081" i="3"/>
  <c r="R913" i="3"/>
  <c r="P703" i="3"/>
  <c r="P969" i="3"/>
  <c r="R184" i="3"/>
  <c r="R1080" i="3"/>
  <c r="R801" i="3"/>
  <c r="Q1260" i="3"/>
  <c r="R1165" i="3"/>
  <c r="P312" i="3"/>
  <c r="Q312" i="3"/>
  <c r="P298" i="3"/>
  <c r="P194" i="3"/>
  <c r="Q194" i="3"/>
  <c r="Q1263" i="3"/>
  <c r="R1263" i="3"/>
  <c r="P675" i="3"/>
  <c r="Q184" i="3"/>
  <c r="Q1080" i="3"/>
  <c r="R745" i="3"/>
  <c r="R1052" i="3"/>
  <c r="R1109" i="3"/>
  <c r="P337" i="3"/>
  <c r="Q337" i="3"/>
  <c r="P311" i="3"/>
  <c r="Q311" i="3"/>
  <c r="Q206" i="3"/>
  <c r="P117" i="3"/>
  <c r="Q117" i="3"/>
  <c r="R117" i="3"/>
  <c r="Q28" i="3"/>
  <c r="R28" i="3"/>
  <c r="P28" i="3"/>
  <c r="Q1235" i="3"/>
  <c r="R1235" i="3"/>
  <c r="P1221" i="3"/>
  <c r="P857" i="3"/>
  <c r="R689" i="3"/>
  <c r="R1204" i="3"/>
  <c r="R1053" i="3"/>
  <c r="P336" i="3"/>
  <c r="Q336" i="3"/>
  <c r="R336" i="3"/>
  <c r="P218" i="3"/>
  <c r="Q218" i="3"/>
  <c r="R218" i="3"/>
  <c r="R116" i="3"/>
  <c r="P116" i="3"/>
  <c r="Q27" i="3"/>
  <c r="R27" i="3"/>
  <c r="P27" i="3"/>
  <c r="Q374" i="3"/>
  <c r="R374" i="3"/>
  <c r="P349" i="3"/>
  <c r="Q349" i="3"/>
  <c r="R349" i="3"/>
  <c r="R997" i="3"/>
  <c r="R941" i="3"/>
  <c r="Q386" i="3"/>
  <c r="R386" i="3"/>
  <c r="P386" i="3"/>
  <c r="R361" i="3"/>
  <c r="P361" i="3"/>
  <c r="Q348" i="3"/>
  <c r="R348" i="3"/>
  <c r="P348" i="3"/>
  <c r="P229" i="3"/>
  <c r="Q229" i="3"/>
  <c r="R229" i="3"/>
  <c r="Q140" i="3"/>
  <c r="R140" i="3"/>
  <c r="P140" i="3"/>
  <c r="P39" i="3"/>
  <c r="Q39" i="3"/>
  <c r="R1148" i="3"/>
  <c r="R885" i="3"/>
  <c r="Q399" i="3"/>
  <c r="R399" i="3"/>
  <c r="P399" i="3"/>
  <c r="R228" i="3"/>
  <c r="P228" i="3"/>
  <c r="Q139" i="3"/>
  <c r="R139" i="3"/>
  <c r="P139" i="3"/>
  <c r="P1235" i="3"/>
  <c r="P1151" i="3"/>
  <c r="R1249" i="3"/>
  <c r="Q1148" i="3"/>
  <c r="R829" i="3"/>
  <c r="Q411" i="3"/>
  <c r="R411" i="3"/>
  <c r="P398" i="3"/>
  <c r="Q398" i="3"/>
  <c r="Q49" i="3"/>
  <c r="R1193" i="3"/>
  <c r="P1264" i="3"/>
  <c r="Q1264" i="3"/>
  <c r="P1250" i="3"/>
  <c r="Q1236" i="3"/>
  <c r="P1236" i="3"/>
  <c r="R1236" i="3"/>
  <c r="R1222" i="3"/>
  <c r="P1222" i="3"/>
  <c r="P1194" i="3"/>
  <c r="Q1180" i="3"/>
  <c r="R1180" i="3"/>
  <c r="R1166" i="3"/>
  <c r="P1166" i="3"/>
  <c r="P1152" i="3"/>
  <c r="Q1152" i="3"/>
  <c r="P1138" i="3"/>
  <c r="Q1124" i="3"/>
  <c r="P1124" i="3"/>
  <c r="R1124" i="3"/>
  <c r="R1110" i="3"/>
  <c r="P1110" i="3"/>
  <c r="P1082" i="3"/>
  <c r="Q1068" i="3"/>
  <c r="R1068" i="3"/>
  <c r="R1054" i="3"/>
  <c r="P1054" i="3"/>
  <c r="P1040" i="3"/>
  <c r="Q1040" i="3"/>
  <c r="P1026" i="3"/>
  <c r="P424" i="3"/>
  <c r="Q424" i="3"/>
  <c r="P410" i="3"/>
  <c r="Q252" i="3"/>
  <c r="R252" i="3"/>
  <c r="P252" i="3"/>
  <c r="R73" i="3"/>
  <c r="Q73" i="3"/>
  <c r="P61" i="3"/>
  <c r="R61" i="3"/>
  <c r="Q129" i="3"/>
  <c r="R33" i="3"/>
  <c r="Q1283" i="3"/>
  <c r="P998" i="3"/>
  <c r="Q193" i="3"/>
  <c r="P1008" i="3"/>
  <c r="Q225" i="3"/>
  <c r="R882" i="3"/>
  <c r="R938" i="3"/>
  <c r="R994" i="3"/>
  <c r="R1012" i="3"/>
  <c r="R1283" i="3"/>
  <c r="R896" i="3"/>
  <c r="R952" i="3"/>
  <c r="R1008" i="3"/>
  <c r="R1064" i="3"/>
  <c r="Q1064" i="3"/>
  <c r="Q97" i="3"/>
  <c r="Q4419" i="1"/>
  <c r="Q3735" i="1"/>
  <c r="Q2861" i="1"/>
  <c r="Q4385" i="1"/>
  <c r="Q2437" i="1"/>
  <c r="Q2324" i="1"/>
  <c r="Q3081" i="1"/>
  <c r="Q4412" i="1"/>
  <c r="Q4180" i="1"/>
  <c r="Q3322" i="1"/>
  <c r="Q3770" i="1"/>
  <c r="Q2952" i="1"/>
  <c r="Q3487" i="1"/>
  <c r="Q4812" i="1"/>
  <c r="Q3768" i="1"/>
  <c r="Q5222" i="1"/>
  <c r="Q4758" i="1"/>
  <c r="Q2689" i="1"/>
  <c r="Q3396" i="1"/>
  <c r="Q4508" i="1"/>
  <c r="Q5163" i="1"/>
  <c r="Q2875" i="1"/>
  <c r="Q1555" i="1"/>
  <c r="Q4432" i="1"/>
  <c r="Q4463" i="1"/>
  <c r="Q2953" i="1"/>
  <c r="Q4588" i="1"/>
  <c r="Q4226" i="1"/>
  <c r="Q2658" i="1"/>
  <c r="Q5024" i="1"/>
  <c r="Q4296" i="1"/>
  <c r="Q3651" i="1"/>
  <c r="Q3349" i="1"/>
  <c r="Q5167" i="1"/>
  <c r="Q4495" i="1"/>
  <c r="Q4444" i="1"/>
  <c r="Q2703" i="1"/>
  <c r="Q3517" i="1"/>
  <c r="Q4471" i="1"/>
  <c r="Q3171" i="1"/>
  <c r="Q4962" i="1"/>
  <c r="Q2152" i="1"/>
  <c r="Q3659" i="1"/>
  <c r="Q5320" i="1"/>
  <c r="Q4850" i="1"/>
  <c r="Q2887" i="1"/>
  <c r="Q5112" i="1"/>
  <c r="Q4016" i="1"/>
  <c r="Q4752" i="1"/>
  <c r="Q4474" i="1"/>
  <c r="Q4247" i="1"/>
  <c r="Q2547" i="1"/>
  <c r="Q4490" i="1"/>
  <c r="Q697" i="1"/>
  <c r="Q4064" i="1"/>
  <c r="Q4004" i="1"/>
  <c r="Q3067" i="1"/>
  <c r="Q3467" i="1"/>
  <c r="Q1945" i="1"/>
  <c r="Q2663" i="1"/>
  <c r="Q4034" i="1"/>
  <c r="Q2871" i="1"/>
  <c r="Q4978" i="1"/>
  <c r="Q3840" i="1"/>
  <c r="Q5006" i="1"/>
  <c r="Q4873" i="1"/>
  <c r="Q4648" i="1"/>
  <c r="Q2711" i="1"/>
  <c r="Q5189" i="1"/>
  <c r="Q5305" i="1"/>
  <c r="Q4894" i="1"/>
  <c r="Q3526" i="1"/>
  <c r="Q3536" i="1"/>
  <c r="Q3311" i="1"/>
  <c r="Q1506" i="1"/>
  <c r="Q2796" i="1"/>
  <c r="Q4460" i="1"/>
  <c r="Q5241" i="1"/>
  <c r="Q5243" i="1"/>
  <c r="Q4161" i="1"/>
  <c r="Q3837" i="1"/>
  <c r="Q4251" i="1"/>
  <c r="Q3743" i="1"/>
  <c r="Q4673" i="1"/>
  <c r="Q5338" i="1"/>
  <c r="Q4818" i="1"/>
  <c r="Q3123" i="1"/>
  <c r="Q4049" i="1"/>
  <c r="Q4265" i="1"/>
  <c r="Q4209" i="1"/>
  <c r="Q4898" i="1"/>
  <c r="Q5171" i="1"/>
  <c r="Q5215" i="1"/>
  <c r="Q5127" i="1"/>
  <c r="Q3111" i="1"/>
  <c r="Q2177" i="1"/>
  <c r="Q4738" i="1"/>
  <c r="Q3647" i="1"/>
  <c r="Q4027" i="1"/>
  <c r="Q3833" i="1"/>
  <c r="Q4584" i="1"/>
  <c r="Q2981" i="1"/>
  <c r="Q2797" i="1"/>
  <c r="Q1416" i="1"/>
  <c r="Q4919" i="1"/>
  <c r="Q566" i="1"/>
  <c r="Q4264" i="1"/>
  <c r="Q4724" i="1"/>
  <c r="Q5331" i="1"/>
  <c r="Q3165" i="1"/>
  <c r="Q3284" i="1"/>
  <c r="Q2917" i="1"/>
  <c r="Q4902" i="1"/>
  <c r="Q3635" i="1"/>
  <c r="Q4038" i="1"/>
  <c r="Q4832" i="1"/>
  <c r="Q1452" i="1"/>
  <c r="Q3638" i="1"/>
  <c r="Q4778" i="1"/>
  <c r="Q4839" i="1"/>
  <c r="Q5257" i="1"/>
  <c r="Q4948" i="1"/>
  <c r="Q4570" i="1"/>
  <c r="Q5198" i="1"/>
  <c r="Q3860" i="1"/>
  <c r="Q1860" i="1"/>
  <c r="Q979" i="1"/>
  <c r="Q4299" i="1"/>
  <c r="Q3943" i="1"/>
  <c r="Q5258" i="1"/>
  <c r="Q4809" i="1"/>
  <c r="Q3510" i="1"/>
  <c r="Q4060" i="1"/>
  <c r="Q4830" i="1"/>
  <c r="Q5049" i="1"/>
  <c r="Q2693" i="1"/>
  <c r="Q4204" i="1"/>
  <c r="Q5016" i="1"/>
  <c r="Q3180" i="1"/>
  <c r="Q2391" i="1"/>
  <c r="Q4881" i="1"/>
  <c r="Q2973" i="1"/>
  <c r="Q4130" i="1"/>
  <c r="Q2232" i="1"/>
  <c r="Q3146" i="1"/>
  <c r="Q2647" i="1"/>
  <c r="Q5341" i="1"/>
  <c r="Q2645" i="1"/>
  <c r="Q5199" i="1"/>
  <c r="Q504" i="1"/>
  <c r="Q3087" i="1"/>
  <c r="Q773" i="1"/>
  <c r="Q3179" i="1"/>
  <c r="Q4488" i="1"/>
  <c r="Q3956" i="1"/>
  <c r="Q4146" i="1"/>
  <c r="Q5165" i="1"/>
  <c r="Q3367" i="1"/>
  <c r="Q3687" i="1"/>
  <c r="Q3863" i="1"/>
  <c r="Q4972" i="1"/>
  <c r="Q5087" i="1"/>
  <c r="Q2743" i="1"/>
  <c r="Q4295" i="1"/>
  <c r="Q4275" i="1"/>
  <c r="Q4895" i="1"/>
  <c r="Q4622" i="1"/>
  <c r="Q4494" i="1"/>
  <c r="Q4711" i="1"/>
  <c r="Q3668" i="1"/>
  <c r="Q3300" i="1"/>
  <c r="Q4327" i="1"/>
  <c r="Q1562" i="1"/>
  <c r="Q4983" i="1"/>
  <c r="Q1496" i="1"/>
  <c r="Q2865" i="1"/>
  <c r="Q4933" i="1"/>
  <c r="Q3024" i="1"/>
  <c r="Q4200" i="1"/>
  <c r="Q484" i="1"/>
  <c r="Q2" i="1"/>
  <c r="Q5266" i="1"/>
  <c r="Q3013" i="1"/>
  <c r="Q3501" i="1"/>
  <c r="Q2762" i="1"/>
  <c r="Q2775" i="1"/>
  <c r="Q4496" i="1"/>
  <c r="Q2778" i="1"/>
  <c r="Q5075" i="1"/>
  <c r="Q5007" i="1"/>
  <c r="Q2954" i="1"/>
  <c r="Q2732" i="1"/>
  <c r="Q3866" i="1"/>
  <c r="Q4975" i="1"/>
  <c r="Q5051" i="1"/>
  <c r="Q4750" i="1"/>
  <c r="Q2522" i="1"/>
  <c r="Q4396" i="1"/>
  <c r="Q3219" i="1"/>
  <c r="Q4119" i="1"/>
  <c r="Q4257" i="1"/>
  <c r="Q5289" i="1"/>
  <c r="Q4346" i="1"/>
  <c r="Q3411" i="1"/>
  <c r="Q4637" i="1"/>
  <c r="Q1040" i="1"/>
  <c r="Q1470" i="1"/>
  <c r="Q2354" i="1"/>
  <c r="Q4982" i="1"/>
  <c r="Q3347" i="1"/>
  <c r="Q3539" i="1"/>
  <c r="Q2474" i="1"/>
  <c r="Q4074" i="1"/>
  <c r="Q3162" i="1"/>
  <c r="Q4177" i="1"/>
  <c r="Q3914" i="1"/>
  <c r="Q3699" i="1"/>
  <c r="Q5175" i="1"/>
  <c r="Q4620" i="1"/>
  <c r="Q4680" i="1"/>
  <c r="Q4867" i="1"/>
  <c r="Q3039" i="1"/>
  <c r="Q3959" i="1"/>
  <c r="Q4723" i="1"/>
  <c r="Q4641" i="1"/>
  <c r="Q2948" i="1"/>
  <c r="Q3662" i="1"/>
  <c r="Q4343" i="1"/>
  <c r="Q1665" i="1"/>
  <c r="Q3797" i="1"/>
  <c r="Q2894" i="1"/>
  <c r="Q4028" i="1"/>
  <c r="Q3989" i="1"/>
  <c r="Q2895" i="1"/>
  <c r="Q2671" i="1"/>
  <c r="Q3163" i="1"/>
  <c r="Q786" i="1"/>
  <c r="Q370" i="1"/>
  <c r="Q384" i="1"/>
  <c r="Q5183" i="1"/>
  <c r="Q4593" i="1"/>
  <c r="Q4899" i="1"/>
  <c r="Q3845" i="1"/>
  <c r="Q2931" i="1"/>
  <c r="Q2916" i="1"/>
  <c r="Q5267" i="1"/>
  <c r="Q3542" i="1"/>
  <c r="Q5126" i="1"/>
  <c r="Q4736" i="1"/>
  <c r="Q2813" i="1"/>
  <c r="Q2259" i="1"/>
  <c r="Q4466" i="1"/>
  <c r="Q4312" i="1"/>
  <c r="Q4427" i="1"/>
  <c r="Q3071" i="1"/>
  <c r="Q4535" i="1"/>
  <c r="Q4787" i="1"/>
  <c r="Q2755" i="1"/>
  <c r="Q4580" i="1"/>
  <c r="Q2961" i="1"/>
  <c r="Q4063" i="1"/>
  <c r="Q4988" i="1"/>
  <c r="Q3810" i="1"/>
  <c r="Q1318" i="1"/>
  <c r="Q4601" i="1"/>
  <c r="Q4783" i="1"/>
  <c r="Q1674" i="1"/>
  <c r="Q2120" i="1"/>
  <c r="Q1435" i="1"/>
  <c r="Q1205" i="1"/>
  <c r="Q769" i="1"/>
  <c r="Q4352" i="1"/>
  <c r="Q4633" i="1"/>
  <c r="Q4666" i="1"/>
  <c r="Q3788" i="1"/>
  <c r="Q5210" i="1"/>
  <c r="Q4811" i="1"/>
  <c r="Q4531" i="1"/>
  <c r="Q2938" i="1"/>
  <c r="Q4826" i="1"/>
  <c r="Q4002" i="1"/>
  <c r="Q5276" i="1"/>
  <c r="Q3915" i="1"/>
  <c r="Q3244" i="1"/>
  <c r="Q4162" i="1"/>
  <c r="Q4689" i="1"/>
  <c r="Q2675" i="1"/>
  <c r="Q3382" i="1"/>
  <c r="Q3223" i="1"/>
  <c r="Q4792" i="1"/>
  <c r="Q4959" i="1"/>
  <c r="Q3716" i="1"/>
  <c r="Q1228" i="1"/>
  <c r="Q4196" i="1"/>
  <c r="Q4597" i="1"/>
  <c r="Q5358" i="1"/>
  <c r="Q5023" i="1"/>
  <c r="Q4799" i="1"/>
  <c r="Q900" i="1"/>
  <c r="Q4188" i="1"/>
  <c r="Q4822" i="1"/>
  <c r="Q3834" i="1"/>
  <c r="Q2819" i="1"/>
  <c r="Q5088" i="1"/>
  <c r="Q1120" i="1"/>
  <c r="Q3884" i="1"/>
  <c r="Q4609" i="1"/>
  <c r="Q4280" i="1"/>
  <c r="Q3849" i="1"/>
  <c r="Q4383" i="1"/>
  <c r="Q4043" i="1"/>
  <c r="Q2510" i="1"/>
  <c r="Q4472" i="1"/>
  <c r="Q4050" i="1"/>
  <c r="Q3575" i="1"/>
  <c r="Q4403" i="1"/>
  <c r="Q1055" i="1"/>
  <c r="Q5355" i="1"/>
  <c r="Q2835" i="1"/>
  <c r="Q2334" i="1"/>
  <c r="Q5174" i="1"/>
  <c r="Q2605" i="1"/>
  <c r="Q3267" i="1"/>
  <c r="Q3491" i="1"/>
  <c r="Q2484" i="1"/>
  <c r="Q4756" i="1"/>
  <c r="Q3236" i="1"/>
  <c r="Q1572" i="1"/>
  <c r="Q4679" i="1"/>
  <c r="Q1923" i="1"/>
  <c r="Q4709" i="1"/>
  <c r="Q3953" i="1"/>
  <c r="Q1009" i="1"/>
  <c r="Q5201" i="1"/>
  <c r="Q2965" i="1"/>
  <c r="Q5317" i="1"/>
  <c r="Q5047" i="1"/>
  <c r="Q4058" i="1"/>
  <c r="Q3815" i="1"/>
  <c r="Q3642" i="1"/>
  <c r="Q3309" i="1"/>
  <c r="Q3927" i="1"/>
  <c r="Q4250" i="1"/>
  <c r="Q4023" i="1"/>
  <c r="Q2667" i="1"/>
  <c r="Q3455" i="1"/>
  <c r="Q4638" i="1"/>
  <c r="Q4065" i="1"/>
  <c r="Q3604" i="1"/>
  <c r="Q3988" i="1"/>
  <c r="Q3051" i="1"/>
  <c r="Q4426" i="1"/>
  <c r="Q2252" i="1"/>
  <c r="Q3391" i="1"/>
  <c r="Q2735" i="1"/>
  <c r="Q4526" i="1"/>
  <c r="Q3255" i="1"/>
  <c r="Q5234" i="1"/>
  <c r="Q3713" i="1"/>
  <c r="Q3739" i="1"/>
  <c r="Q4203" i="1"/>
  <c r="Q2055" i="1"/>
  <c r="Q4836" i="1"/>
  <c r="Q3709" i="1"/>
  <c r="Q4986" i="1"/>
  <c r="Q5168" i="1"/>
  <c r="Q4703" i="1"/>
  <c r="Q3141" i="1"/>
  <c r="Q4993" i="1"/>
  <c r="Q4208" i="1"/>
  <c r="Q3596" i="1"/>
  <c r="Q4863" i="1"/>
  <c r="Q4766" i="1"/>
  <c r="Q4878" i="1"/>
  <c r="Q5122" i="1"/>
  <c r="Q3045" i="1"/>
  <c r="Q4483" i="1"/>
  <c r="Q4518" i="1"/>
  <c r="Q4908" i="1"/>
  <c r="Q2949" i="1"/>
  <c r="Q1842" i="1"/>
  <c r="Q3572" i="1"/>
  <c r="Q4677" i="1"/>
  <c r="Q5156" i="1"/>
  <c r="Q5044" i="1"/>
  <c r="Q4153" i="1"/>
  <c r="Q1697" i="1"/>
  <c r="Q3448" i="1"/>
  <c r="Q1545" i="1"/>
  <c r="Q2142" i="1"/>
  <c r="Q1543" i="1"/>
  <c r="Q4482" i="1"/>
  <c r="Q2980" i="1"/>
  <c r="Q4171" i="1"/>
  <c r="Q4287" i="1"/>
  <c r="Q4642" i="1"/>
  <c r="Q4256" i="1"/>
  <c r="Q4291" i="1"/>
  <c r="Q4476" i="1"/>
  <c r="Q4450" i="1"/>
  <c r="Q5225" i="1"/>
  <c r="Q4807" i="1"/>
  <c r="Q4271" i="1"/>
  <c r="Q5072" i="1"/>
  <c r="Q3565" i="1"/>
  <c r="Q3747" i="1"/>
  <c r="Q4727" i="1"/>
  <c r="Q4520" i="1"/>
  <c r="Q3965" i="1"/>
  <c r="Q5109" i="1"/>
  <c r="Q5158" i="1"/>
  <c r="Q3285" i="1"/>
  <c r="Q4458" i="1"/>
  <c r="Q4720" i="1"/>
  <c r="Q4659" i="1"/>
  <c r="Q3876" i="1"/>
  <c r="Q5339" i="1"/>
  <c r="Q4504" i="1"/>
  <c r="Q1956" i="1"/>
  <c r="Q3996" i="1"/>
  <c r="Q2371" i="1"/>
  <c r="Q132" i="1"/>
  <c r="Q4439" i="1"/>
  <c r="Q2623" i="1"/>
  <c r="Q3379" i="1"/>
  <c r="Q4779" i="1"/>
  <c r="Q5206" i="1"/>
  <c r="Q5264" i="1"/>
  <c r="Q5192" i="1"/>
  <c r="Q2845" i="1"/>
  <c r="Q4151" i="1"/>
  <c r="Q2924" i="1"/>
  <c r="Q4702" i="1"/>
  <c r="Q2579" i="1"/>
  <c r="Q2815" i="1"/>
  <c r="Q4498" i="1"/>
  <c r="Q5071" i="1"/>
  <c r="Q5340" i="1"/>
  <c r="Q4156" i="1"/>
  <c r="Q4560" i="1"/>
  <c r="Q4344" i="1"/>
  <c r="Q4497" i="1"/>
  <c r="Q4940" i="1"/>
  <c r="Q3394" i="1"/>
  <c r="Q5347" i="1"/>
  <c r="Q2787" i="1"/>
  <c r="Q3674" i="1"/>
  <c r="Q1156" i="1"/>
  <c r="Q3966" i="1"/>
  <c r="Q1019" i="1"/>
  <c r="Q679" i="1"/>
  <c r="Q4199" i="1"/>
  <c r="Q4131" i="1"/>
  <c r="Q1211" i="1"/>
  <c r="Q589" i="1"/>
  <c r="Q3895" i="1"/>
  <c r="Q4639" i="1"/>
  <c r="Q4655" i="1"/>
  <c r="Q4886" i="1"/>
  <c r="Q3403" i="1"/>
  <c r="Q4457" i="1"/>
  <c r="Q5083" i="1"/>
  <c r="Q4240" i="1"/>
  <c r="Q4564" i="1"/>
  <c r="Q3671" i="1"/>
  <c r="Q3702" i="1"/>
  <c r="Q3831" i="1"/>
  <c r="Q3694" i="1"/>
  <c r="Q3314" i="1"/>
  <c r="Q5333" i="1"/>
  <c r="Q2773" i="1"/>
  <c r="Q5124" i="1"/>
  <c r="Q2786" i="1"/>
  <c r="Q4987" i="1"/>
  <c r="Q4091" i="1"/>
  <c r="Q4071" i="1"/>
  <c r="Q4884" i="1"/>
  <c r="Q4872" i="1"/>
  <c r="Q4039" i="1"/>
  <c r="Q2403" i="1"/>
  <c r="Q4920" i="1"/>
  <c r="Q4654" i="1"/>
  <c r="Q1366" i="1"/>
  <c r="Q4037" i="1"/>
  <c r="Q1502" i="1"/>
  <c r="Q4008" i="1"/>
  <c r="Q1003" i="1"/>
  <c r="Q2382" i="1"/>
  <c r="Q4514" i="1"/>
  <c r="Q879" i="1"/>
  <c r="Q5281" i="1"/>
  <c r="Q3079" i="1"/>
  <c r="Q3774" i="1"/>
  <c r="Q4631" i="1"/>
  <c r="Q4625" i="1"/>
  <c r="Q4966" i="1"/>
  <c r="Q5181" i="1"/>
  <c r="Q4192" i="1"/>
  <c r="Q4994" i="1"/>
  <c r="Q4033" i="1"/>
  <c r="Q4121" i="1"/>
  <c r="Q2876" i="1"/>
  <c r="Q4971" i="1"/>
  <c r="Q4907" i="1"/>
  <c r="Q4656" i="1"/>
  <c r="Q5160" i="1"/>
  <c r="Q3195" i="1"/>
  <c r="Q3929" i="1"/>
  <c r="Q3549" i="1"/>
  <c r="Q3841" i="1"/>
  <c r="Q4604" i="1"/>
  <c r="Q2772" i="1"/>
  <c r="Q5096" i="1"/>
  <c r="Q5359" i="1"/>
  <c r="Q2592" i="1"/>
  <c r="Q4026" i="1"/>
  <c r="Q568" i="1"/>
  <c r="Q4246" i="1"/>
  <c r="Q2677" i="1"/>
  <c r="Q2562" i="1"/>
  <c r="Q4942" i="1"/>
  <c r="Q353" i="1"/>
  <c r="Q1943" i="1"/>
  <c r="Q2186" i="1"/>
  <c r="Q4189" i="1"/>
  <c r="Q294" i="1"/>
  <c r="Q3276" i="1"/>
  <c r="Q2083" i="1"/>
  <c r="Q3573" i="1"/>
  <c r="Q5349" i="1"/>
  <c r="Q4634" i="1"/>
  <c r="Q5161" i="1"/>
  <c r="Q3650" i="1"/>
  <c r="Q4785" i="1"/>
  <c r="Q2879" i="1"/>
  <c r="Q5033" i="1"/>
  <c r="Q5132" i="1"/>
  <c r="Q3944" i="1"/>
  <c r="Q4548" i="1"/>
  <c r="Q4051" i="1"/>
  <c r="Q4281" i="1"/>
  <c r="Q4057" i="1"/>
  <c r="Q1827" i="1"/>
  <c r="Q4359" i="1"/>
  <c r="Q4411" i="1"/>
  <c r="Q3806" i="1"/>
  <c r="Q3082" i="1"/>
  <c r="Q746" i="1"/>
  <c r="Q3613" i="1"/>
  <c r="Q3475" i="1"/>
  <c r="Q3868" i="1"/>
  <c r="Q2047" i="1"/>
  <c r="Q1770" i="1"/>
  <c r="Q4285" i="1"/>
  <c r="Q2571" i="1"/>
  <c r="Q3333" i="1"/>
  <c r="Q2595" i="1"/>
  <c r="Q3345" i="1"/>
  <c r="Q4591" i="1"/>
  <c r="Q3084" i="1"/>
  <c r="Q5018" i="1"/>
  <c r="Q425" i="1"/>
  <c r="Q1137" i="1"/>
  <c r="Q3515" i="1"/>
  <c r="Q2274" i="1"/>
  <c r="Q4823" i="1"/>
  <c r="Q4945" i="1"/>
  <c r="Q2639" i="1"/>
  <c r="Q5004" i="1"/>
  <c r="Q4241" i="1"/>
  <c r="Q3851" i="1"/>
  <c r="Q4263" i="1"/>
  <c r="Q4761" i="1"/>
  <c r="Q4079" i="1"/>
  <c r="Q5100" i="1"/>
  <c r="Q3199" i="1"/>
  <c r="Q4627" i="1"/>
  <c r="Q3918" i="1"/>
  <c r="Q4719" i="1"/>
  <c r="Q2781" i="1"/>
  <c r="Q4107" i="1"/>
  <c r="Q5097" i="1"/>
  <c r="Q3197" i="1"/>
  <c r="Q4282" i="1"/>
  <c r="Q4590" i="1"/>
  <c r="Q2610" i="1"/>
  <c r="Q1930" i="1"/>
  <c r="Q1699" i="1"/>
  <c r="Q4260" i="1"/>
  <c r="Q3621" i="1"/>
  <c r="Q3063" i="1"/>
  <c r="Q3259" i="1"/>
  <c r="Q2243" i="1"/>
  <c r="Q4578" i="1"/>
  <c r="Q4848" i="1"/>
  <c r="Q5262" i="1"/>
  <c r="Q2124" i="1"/>
  <c r="Q1023" i="1"/>
  <c r="Q2721" i="1"/>
  <c r="Q2551" i="1"/>
  <c r="Q147" i="1"/>
  <c r="Q4618" i="1"/>
  <c r="Q4804" i="1"/>
  <c r="Q3211" i="1"/>
  <c r="Q4020" i="1"/>
  <c r="Q4751" i="1"/>
  <c r="Q5159" i="1"/>
  <c r="Q4235" i="1"/>
  <c r="Q5002" i="1"/>
  <c r="Q4543" i="1"/>
  <c r="Q4658" i="1"/>
  <c r="Q3186" i="1"/>
  <c r="Q2859" i="1"/>
  <c r="Q4055" i="1"/>
  <c r="Q4083" i="1"/>
  <c r="Q3413" i="1"/>
  <c r="Q3225" i="1"/>
  <c r="Q5038" i="1"/>
  <c r="Q4923" i="1"/>
  <c r="Q4521" i="1"/>
  <c r="Q5131" i="1"/>
  <c r="Q1673" i="1"/>
  <c r="Q5162" i="1"/>
  <c r="Q2905" i="1"/>
  <c r="Q550" i="1"/>
  <c r="Q3931" i="1"/>
  <c r="Q2180" i="1"/>
  <c r="Q958" i="1"/>
  <c r="Q3920" i="1"/>
  <c r="Q3738" i="1"/>
  <c r="Q2599" i="1"/>
  <c r="Q3212" i="1"/>
  <c r="Q1922" i="1"/>
  <c r="Q4554" i="1"/>
  <c r="Q1270" i="1"/>
  <c r="Q1760" i="1"/>
  <c r="Q283" i="1"/>
  <c r="Q5074" i="1"/>
  <c r="Q3362" i="1"/>
  <c r="Q5348" i="1"/>
  <c r="Q2770" i="1"/>
  <c r="Q4081" i="1"/>
  <c r="Q5176" i="1"/>
  <c r="Q3106" i="1"/>
  <c r="Q4338" i="1"/>
  <c r="Q3972" i="1"/>
  <c r="Q3019" i="1"/>
  <c r="Q3812" i="1"/>
  <c r="Q3748" i="1"/>
  <c r="Q5148" i="1"/>
  <c r="Q4447" i="1"/>
  <c r="Q4041" i="1"/>
  <c r="Q3594" i="1"/>
  <c r="Q5064" i="1"/>
  <c r="Q3976" i="1"/>
  <c r="Q5098" i="1"/>
  <c r="Q3207" i="1"/>
  <c r="Q4665" i="1"/>
  <c r="Q4276" i="1"/>
  <c r="Q4155" i="1"/>
  <c r="Q3627" i="1"/>
  <c r="Q4103" i="1"/>
  <c r="Q3970" i="1"/>
  <c r="Q4827" i="1"/>
  <c r="Q2884" i="1"/>
  <c r="Q4716" i="1"/>
  <c r="Q1460" i="1"/>
  <c r="Q5259" i="1"/>
  <c r="Q5307" i="1"/>
  <c r="Q5288" i="1"/>
  <c r="Q5325" i="1"/>
  <c r="Q4692" i="1"/>
  <c r="Q4425" i="1"/>
  <c r="Q2065" i="1"/>
  <c r="Q1750" i="1"/>
  <c r="Q2640" i="1"/>
  <c r="Q4525" i="1"/>
  <c r="Q3454" i="1"/>
  <c r="Q4347" i="1"/>
  <c r="Q4931" i="1"/>
  <c r="Q1837" i="1"/>
  <c r="Q2768" i="1"/>
  <c r="Q1246" i="1"/>
  <c r="Q3191" i="1"/>
  <c r="Q4776" i="1"/>
  <c r="Q2910" i="1"/>
  <c r="Q4700" i="1"/>
  <c r="Q351" i="1"/>
  <c r="Q2217" i="1"/>
  <c r="Q731" i="1"/>
  <c r="Q5138" i="1"/>
  <c r="Q2810" i="1"/>
  <c r="Q3325" i="1"/>
  <c r="Q4743" i="1"/>
  <c r="Q3157" i="1"/>
  <c r="Q5220" i="1"/>
  <c r="Q2296" i="1"/>
  <c r="Q3869" i="1"/>
  <c r="Q5326" i="1"/>
  <c r="Q3434" i="1"/>
  <c r="Q5334" i="1"/>
  <c r="Q4368" i="1"/>
  <c r="Q3405" i="1"/>
  <c r="Q4225" i="1"/>
  <c r="Q5297" i="1"/>
  <c r="Q4089" i="1"/>
  <c r="Q4510" i="1"/>
  <c r="Q4147" i="1"/>
  <c r="Q3846" i="1"/>
  <c r="Q5268" i="1"/>
  <c r="Q4838" i="1"/>
  <c r="Q4652" i="1"/>
  <c r="Q4095" i="1"/>
  <c r="Q2788" i="1"/>
  <c r="Q3586" i="1"/>
  <c r="Q4905" i="1"/>
  <c r="Q4819" i="1"/>
  <c r="Q5011" i="1"/>
  <c r="Q3286" i="1"/>
  <c r="Q4136" i="1"/>
  <c r="Q4802" i="1"/>
  <c r="Q2181" i="1"/>
  <c r="Q3882" i="1"/>
  <c r="Q4068" i="1"/>
  <c r="Q3756" i="1"/>
  <c r="Q4651" i="1"/>
  <c r="Q4816" i="1"/>
  <c r="Q2851" i="1"/>
  <c r="Q3461" i="1"/>
  <c r="Q1054" i="1"/>
  <c r="Q3324" i="1"/>
  <c r="Q1108" i="1"/>
  <c r="Q3730" i="1"/>
  <c r="Q2911" i="1"/>
  <c r="Q2109" i="1"/>
  <c r="Q5226" i="1"/>
  <c r="Q1295" i="1"/>
  <c r="Q5045" i="1"/>
  <c r="Q3417" i="1"/>
  <c r="Q3093" i="1"/>
  <c r="Q3672" i="1"/>
  <c r="Q4443" i="1"/>
  <c r="Q3425" i="1"/>
  <c r="Q2937" i="1"/>
  <c r="Q1116" i="1"/>
  <c r="Q3978" i="1"/>
  <c r="Q4073" i="1"/>
  <c r="Q2008" i="1"/>
  <c r="Q3723" i="1"/>
  <c r="Q1880" i="1"/>
  <c r="Q5136" i="1"/>
  <c r="Q2834" i="1"/>
  <c r="Q920" i="1"/>
  <c r="Q3353" i="1"/>
  <c r="Q2719" i="1"/>
  <c r="Q3479" i="1"/>
  <c r="Q2767" i="1"/>
  <c r="Q4233" i="1"/>
  <c r="Q5130" i="1"/>
  <c r="Q3818" i="1"/>
  <c r="Q4928" i="1"/>
  <c r="Q4574" i="1"/>
  <c r="Q2877" i="1"/>
  <c r="Q1069" i="1"/>
  <c r="Q5274" i="1"/>
  <c r="Q3829" i="1"/>
  <c r="Q4995" i="1"/>
  <c r="Q3555" i="1"/>
  <c r="Q4582" i="1"/>
  <c r="Q3614" i="1"/>
  <c r="Q4646" i="1"/>
  <c r="Q4473" i="1"/>
  <c r="Q5135" i="1"/>
  <c r="Q2446" i="1"/>
  <c r="Q4176" i="1"/>
  <c r="Q1261" i="1"/>
  <c r="Q5211" i="1"/>
  <c r="Q2669" i="1"/>
  <c r="Q2123" i="1"/>
  <c r="Q5203" i="1"/>
  <c r="Q4013" i="1"/>
  <c r="Q2544" i="1"/>
  <c r="Q4672" i="1"/>
  <c r="Q2572" i="1"/>
  <c r="Q1851" i="1"/>
  <c r="Q3386" i="1"/>
  <c r="Q3343" i="1"/>
  <c r="Q2126" i="1"/>
  <c r="Q3226" i="1"/>
  <c r="Q3125" i="1"/>
  <c r="Q3248" i="1"/>
  <c r="Q5218" i="1"/>
  <c r="Q2486" i="1"/>
  <c r="Q2162" i="1"/>
  <c r="Q3548" i="1"/>
  <c r="Q4929" i="1"/>
  <c r="Q2405" i="1"/>
  <c r="Q2027" i="1"/>
  <c r="Q3766" i="1"/>
  <c r="Q2561" i="1"/>
  <c r="Q2757" i="1"/>
  <c r="Q4505" i="1"/>
  <c r="Q2367" i="1"/>
  <c r="Q1430" i="1"/>
  <c r="Q5356" i="1"/>
  <c r="Q4701" i="1"/>
  <c r="Q5052" i="1"/>
  <c r="Q2657" i="1"/>
  <c r="Q5214" i="1"/>
  <c r="Q1844" i="1"/>
  <c r="Q1263" i="1"/>
  <c r="Q3629" i="1"/>
  <c r="Q3233" i="1"/>
  <c r="Q2150" i="1"/>
  <c r="Q778" i="1"/>
  <c r="Q462" i="1"/>
  <c r="Q2321" i="1"/>
  <c r="Q208" i="1"/>
  <c r="Q1309" i="1"/>
  <c r="Q1007" i="1"/>
  <c r="Q2557" i="1"/>
  <c r="Q4715" i="1"/>
  <c r="Q2336" i="1"/>
  <c r="Q2863" i="1"/>
  <c r="Q5152" i="1"/>
  <c r="Q4664" i="1"/>
  <c r="Q1850" i="1"/>
  <c r="Q4404" i="1"/>
  <c r="Q3150" i="1"/>
  <c r="Q4547" i="1"/>
  <c r="Q2615" i="1"/>
  <c r="Q3364" i="1"/>
  <c r="Q4252" i="1"/>
  <c r="Q4596" i="1"/>
  <c r="Q4691" i="1"/>
  <c r="Q1737" i="1"/>
  <c r="Q4410" i="1"/>
  <c r="Q2688" i="1"/>
  <c r="Q4364" i="1"/>
  <c r="Q4035" i="1"/>
  <c r="Q2131" i="1"/>
  <c r="Q3140" i="1"/>
  <c r="Q2448" i="1"/>
  <c r="Q3865" i="1"/>
  <c r="Q4239" i="1"/>
  <c r="Q3402" i="1"/>
  <c r="Q3453" i="1"/>
  <c r="Q4206" i="1"/>
  <c r="Q4566" i="1"/>
  <c r="Q4211" i="1"/>
  <c r="Q1410" i="1"/>
  <c r="Q2002" i="1"/>
  <c r="Q3921" i="1"/>
  <c r="Q3327" i="1"/>
  <c r="Q3990" i="1"/>
  <c r="Q3004" i="1"/>
  <c r="Q797" i="1"/>
  <c r="Q2438" i="1"/>
  <c r="Q5090" i="1"/>
  <c r="Q2299" i="1"/>
  <c r="Q4489" i="1"/>
  <c r="Q3117" i="1"/>
  <c r="Q3338" i="1"/>
  <c r="Q525" i="1"/>
  <c r="Q4569" i="1"/>
  <c r="Q5035" i="1"/>
  <c r="Q4127" i="1"/>
  <c r="Q3680" i="1"/>
  <c r="Q2495" i="1"/>
  <c r="Q3933" i="1"/>
  <c r="Q2837" i="1"/>
  <c r="Q3208" i="1"/>
  <c r="Q2350" i="1"/>
  <c r="Q1531" i="1"/>
  <c r="Q3293" i="1"/>
  <c r="Q1079" i="1"/>
  <c r="Q1785" i="1"/>
  <c r="Q4910" i="1"/>
  <c r="Q4859" i="1"/>
  <c r="Q3804" i="1"/>
  <c r="Q2528" i="1"/>
  <c r="Q2608" i="1"/>
  <c r="Q4202" i="1"/>
  <c r="Q2842" i="1"/>
  <c r="Q558" i="1"/>
  <c r="Q3042" i="1"/>
  <c r="Q2672" i="1"/>
  <c r="Q2664" i="1"/>
  <c r="Q3482" i="1"/>
  <c r="Q3113" i="1"/>
  <c r="Q44" i="1"/>
  <c r="Q1101" i="1"/>
  <c r="Q232" i="1"/>
  <c r="Q127" i="1"/>
  <c r="Q3052" i="1"/>
  <c r="Q3598" i="1"/>
  <c r="Q4311" i="1"/>
  <c r="Q3088" i="1"/>
  <c r="Q3130" i="1"/>
  <c r="Q4960" i="1"/>
  <c r="Q4820" i="1"/>
  <c r="Q3712" i="1"/>
  <c r="Q3287" i="1"/>
  <c r="Q1296" i="1"/>
  <c r="Q5229" i="1"/>
  <c r="Q3022" i="1"/>
  <c r="Q3251" i="1"/>
  <c r="Q5042" i="1"/>
  <c r="Q4135" i="1"/>
  <c r="Q4906" i="1"/>
  <c r="Q3003" i="1"/>
  <c r="Q3985" i="1"/>
  <c r="Q5284" i="1"/>
  <c r="Q2485" i="1"/>
  <c r="Q3582" i="1"/>
  <c r="Q4399" i="1"/>
  <c r="Q4939" i="1"/>
  <c r="Q1325" i="1"/>
  <c r="Q5111" i="1"/>
  <c r="Q3847" i="1"/>
  <c r="Q5173" i="1"/>
  <c r="Q4221" i="1"/>
  <c r="Q3037" i="1"/>
  <c r="Q1581" i="1"/>
  <c r="Q4054" i="1"/>
  <c r="Q3470" i="1"/>
  <c r="Q4956" i="1"/>
  <c r="Q2791" i="1"/>
  <c r="Q2467" i="1"/>
  <c r="Q1917" i="1"/>
  <c r="Q5285" i="1"/>
  <c r="Q2817" i="1"/>
  <c r="Q895" i="1"/>
  <c r="Q488" i="1"/>
  <c r="Q2783" i="1"/>
  <c r="Q2447" i="1"/>
  <c r="Q3733" i="1"/>
  <c r="Q4869" i="1"/>
  <c r="Q3902" i="1"/>
  <c r="Q242" i="1"/>
  <c r="Q4118" i="1"/>
  <c r="Q2594" i="1"/>
  <c r="Q5223" i="1"/>
  <c r="Q426" i="1"/>
  <c r="Q3912" i="1"/>
  <c r="Q1481" i="1"/>
  <c r="Q717" i="1"/>
  <c r="Q5344" i="1"/>
  <c r="Q1381" i="1"/>
  <c r="Q4398" i="1"/>
  <c r="Q4386" i="1"/>
  <c r="Q2340" i="1"/>
  <c r="Q5180" i="1"/>
  <c r="Q5104" i="1"/>
  <c r="Q1512" i="1"/>
  <c r="Q3875" i="1"/>
  <c r="Q1072" i="1"/>
  <c r="Q3149" i="1"/>
  <c r="Q1389" i="1"/>
  <c r="Q1648" i="1"/>
  <c r="Q1380" i="1"/>
  <c r="Q2683" i="1"/>
  <c r="Q2535" i="1"/>
  <c r="Q540" i="1"/>
  <c r="Q686" i="1"/>
  <c r="Q1656" i="1"/>
  <c r="Q4142" i="1"/>
  <c r="Q4455" i="1"/>
  <c r="Q4329" i="1"/>
  <c r="Q4006" i="1"/>
  <c r="Q4958" i="1"/>
  <c r="Q2906" i="1"/>
  <c r="Q3968" i="1"/>
  <c r="Q4728" i="1"/>
  <c r="Q5251" i="1"/>
  <c r="Q4725" i="1"/>
  <c r="Q3083" i="1"/>
  <c r="Q3089" i="1"/>
  <c r="Q5191" i="1"/>
  <c r="Q5144" i="1"/>
  <c r="Q5140" i="1"/>
  <c r="Q3725" i="1"/>
  <c r="Q1964" i="1"/>
  <c r="Q5193" i="1"/>
  <c r="Q3684" i="1"/>
  <c r="Q3587" i="1"/>
  <c r="Q3298" i="1"/>
  <c r="Q3357" i="1"/>
  <c r="Q5184" i="1"/>
  <c r="Q5237" i="1"/>
  <c r="Q2386" i="1"/>
  <c r="Q5304" i="1"/>
  <c r="Q3830" i="1"/>
  <c r="Q3554" i="1"/>
  <c r="Q5139" i="1"/>
  <c r="Q2636" i="1"/>
  <c r="Q1978" i="1"/>
  <c r="Q5101" i="1"/>
  <c r="Q2501" i="1"/>
  <c r="Q3107" i="1"/>
  <c r="Q2364" i="1"/>
  <c r="Q4557" i="1"/>
  <c r="Q5058" i="1"/>
  <c r="Q120" i="1"/>
  <c r="Q3119" i="1"/>
  <c r="Q2552" i="1"/>
  <c r="Q784" i="1"/>
  <c r="Q3643" i="1"/>
  <c r="Q3974" i="1"/>
  <c r="Q1403" i="1"/>
  <c r="Q3268" i="1"/>
  <c r="Q2893" i="1"/>
  <c r="Q5099" i="1"/>
  <c r="Q1305" i="1"/>
  <c r="Q1929" i="1"/>
  <c r="Q1260" i="1"/>
  <c r="Q4279" i="1"/>
  <c r="Q3686" i="1"/>
  <c r="Q2314" i="1"/>
  <c r="Q1441" i="1"/>
  <c r="Q4462" i="1"/>
  <c r="Q5178" i="1"/>
  <c r="Q2650" i="1"/>
  <c r="Q2035" i="1"/>
  <c r="Q3077" i="1"/>
  <c r="Q1285" i="1"/>
  <c r="Q4031" i="1"/>
  <c r="Q4954" i="1"/>
  <c r="Q3176" i="1"/>
  <c r="Q4628" i="1"/>
  <c r="Q2641" i="1"/>
  <c r="Q3698" i="1"/>
  <c r="Q5177" i="1"/>
  <c r="Q632" i="1"/>
  <c r="Q359" i="1"/>
  <c r="Q4598" i="1"/>
  <c r="Q1702" i="1"/>
  <c r="Q1323" i="1"/>
  <c r="Q464" i="1"/>
  <c r="Q1683" i="1"/>
  <c r="Q4093" i="1"/>
  <c r="Q5078" i="1"/>
  <c r="Q4732" i="1"/>
  <c r="Q3813" i="1"/>
  <c r="Q3963" i="1"/>
  <c r="Q4435" i="1"/>
  <c r="Q3945" i="1"/>
  <c r="Q4592" i="1"/>
  <c r="Q1722" i="1"/>
  <c r="Q4430" i="1"/>
  <c r="Q798" i="1"/>
  <c r="Q4417" i="1"/>
  <c r="Q4668" i="1"/>
  <c r="Q3301" i="1"/>
  <c r="Q2940" i="1"/>
  <c r="Q4710" i="1"/>
  <c r="Q4739" i="1"/>
  <c r="Q5230" i="1"/>
  <c r="Q2979" i="1"/>
  <c r="Q3027" i="1"/>
  <c r="Q4502" i="1"/>
  <c r="Q5008" i="1"/>
  <c r="Q4572" i="1"/>
  <c r="Q3848" i="1"/>
  <c r="Q4824" i="1"/>
  <c r="Q3020" i="1"/>
  <c r="Q3412" i="1"/>
  <c r="Q3938" i="1"/>
  <c r="Q5129" i="1"/>
  <c r="Q3344" i="1"/>
  <c r="Q4835" i="1"/>
  <c r="Q1752" i="1"/>
  <c r="Q3266" i="1"/>
  <c r="Q3025" i="1"/>
  <c r="Q2795" i="1"/>
  <c r="Q921" i="1"/>
  <c r="Q2602" i="1"/>
  <c r="Q3272" i="1"/>
  <c r="Q391" i="1"/>
  <c r="Q2950" i="1"/>
  <c r="Q3936" i="1"/>
  <c r="Q2614" i="1"/>
  <c r="Q2766" i="1"/>
  <c r="Q3727" i="1"/>
  <c r="Q2415" i="1"/>
  <c r="Q4075" i="1"/>
  <c r="Q4522" i="1"/>
  <c r="Q4536" i="1"/>
  <c r="Q3451" i="1"/>
  <c r="Q3296" i="1"/>
  <c r="Q5231" i="1"/>
  <c r="Q2730" i="1"/>
  <c r="Q4757" i="1"/>
  <c r="Q1129" i="1"/>
  <c r="Q3950" i="1"/>
  <c r="Q4897" i="1"/>
  <c r="Q2856" i="1"/>
  <c r="Q2228" i="1"/>
  <c r="Q3826" i="1"/>
  <c r="Q2554" i="1"/>
  <c r="Q3147" i="1"/>
  <c r="Q1488" i="1"/>
  <c r="Q1396" i="1"/>
  <c r="Q5287" i="1"/>
  <c r="Q3656" i="1"/>
  <c r="Q2413" i="1"/>
  <c r="Q4357" i="1"/>
  <c r="Q512" i="1"/>
  <c r="Q1269" i="1"/>
  <c r="Q3474" i="1"/>
  <c r="Q1306" i="1"/>
  <c r="Q1669" i="1"/>
  <c r="Q1043" i="1"/>
  <c r="Q2070" i="1"/>
  <c r="Q4840" i="1"/>
  <c r="Q4036" i="1"/>
  <c r="Q4800" i="1"/>
  <c r="Q3263" i="1"/>
  <c r="Q4220" i="1"/>
  <c r="Q3205" i="1"/>
  <c r="Q3690" i="1"/>
  <c r="Q5212" i="1"/>
  <c r="Q4507" i="1"/>
  <c r="Q2502" i="1"/>
  <c r="Q3971" i="1"/>
  <c r="Q3308" i="1"/>
  <c r="Q2117" i="1"/>
  <c r="Q2323" i="1"/>
  <c r="Q2428" i="1"/>
  <c r="Q5302" i="1"/>
  <c r="Q4191" i="1"/>
  <c r="Q2944" i="1"/>
  <c r="Q4825" i="1"/>
  <c r="Q4661" i="1"/>
  <c r="Q4106" i="1"/>
  <c r="Q4163" i="1"/>
  <c r="Q3395" i="1"/>
  <c r="Q3742" i="1"/>
  <c r="Q5119" i="1"/>
  <c r="Q5194" i="1"/>
  <c r="Q3987" i="1"/>
  <c r="Q2687" i="1"/>
  <c r="Q2756" i="1"/>
  <c r="Q2653" i="1"/>
  <c r="Q4468" i="1"/>
  <c r="Q3055" i="1"/>
  <c r="Q4062" i="1"/>
  <c r="Q4833" i="1"/>
  <c r="Q4713" i="1"/>
  <c r="Q4193" i="1"/>
  <c r="Q3962" i="1"/>
  <c r="Q2493" i="1"/>
  <c r="Q5120" i="1"/>
  <c r="Q1728" i="1"/>
  <c r="Q1833" i="1"/>
  <c r="Q871" i="1"/>
  <c r="Q4621" i="1"/>
  <c r="Q2298" i="1"/>
  <c r="Q1739" i="1"/>
  <c r="Q2332" i="1"/>
  <c r="Q3903" i="1"/>
  <c r="Q3696" i="1"/>
  <c r="Q5219" i="1"/>
  <c r="Q1848" i="1"/>
  <c r="Q2888" i="1"/>
  <c r="Q309" i="1"/>
  <c r="Q3359" i="1"/>
  <c r="Q5253" i="1"/>
  <c r="Q4392" i="1"/>
  <c r="Q4449" i="1"/>
  <c r="Q395" i="1"/>
  <c r="Q4072" i="1"/>
  <c r="Q4717" i="1"/>
  <c r="Q2341" i="1"/>
  <c r="Q4613" i="1"/>
  <c r="Q4843" i="1"/>
  <c r="Q837" i="1"/>
  <c r="Q3014" i="1"/>
  <c r="Q994" i="1"/>
  <c r="Q3473" i="1"/>
  <c r="Q2215" i="1"/>
  <c r="Q3520" i="1"/>
  <c r="Q4513" i="1"/>
  <c r="Q5141" i="1"/>
  <c r="Q2563" i="1"/>
  <c r="Q1832" i="1"/>
  <c r="Q1733" i="1"/>
  <c r="Q210" i="1"/>
  <c r="Q1262" i="1"/>
  <c r="Q2659" i="1"/>
  <c r="Q2862" i="1"/>
  <c r="Q1095" i="1"/>
  <c r="Q2848" i="1"/>
  <c r="Q455" i="1"/>
  <c r="Q3005" i="1"/>
  <c r="Q3796" i="1"/>
  <c r="Q4955" i="1"/>
  <c r="Q5357" i="1"/>
  <c r="Q3148" i="1"/>
  <c r="Q4644" i="1"/>
  <c r="Q5001" i="1"/>
  <c r="Q1946" i="1"/>
  <c r="Q3076" i="1"/>
  <c r="Q4099" i="1"/>
  <c r="Q4523" i="1"/>
  <c r="Q3216" i="1"/>
  <c r="Q3068" i="1"/>
  <c r="Q2824" i="1"/>
  <c r="Q4438" i="1"/>
  <c r="Q3389" i="1"/>
  <c r="Q4044" i="1"/>
  <c r="Q3911" i="1"/>
  <c r="Q3969" i="1"/>
  <c r="Q4164" i="1"/>
  <c r="Q4506" i="1"/>
  <c r="Q2620" i="1"/>
  <c r="Q3757" i="1"/>
  <c r="Q2802" i="1"/>
  <c r="Q3754" i="1"/>
  <c r="Q3346" i="1"/>
  <c r="Q4456" i="1"/>
  <c r="Q4546" i="1"/>
  <c r="Q2661" i="1"/>
  <c r="Q3719" i="1"/>
  <c r="Q2943" i="1"/>
  <c r="Q3109" i="1"/>
  <c r="Q4763" i="1"/>
  <c r="Q3443" i="1"/>
  <c r="Q5272" i="1"/>
  <c r="Q1640" i="1"/>
  <c r="Q5246" i="1"/>
  <c r="Q4979" i="1"/>
  <c r="Q4795" i="1"/>
  <c r="Q2156" i="1"/>
  <c r="Q4705" i="1"/>
  <c r="Q3612" i="1"/>
  <c r="Q4748" i="1"/>
  <c r="Q734" i="1"/>
  <c r="Q5029" i="1"/>
  <c r="Q5040" i="1"/>
  <c r="Q757" i="1"/>
  <c r="Q5315" i="1"/>
  <c r="Q3341" i="1"/>
  <c r="Q5113" i="1"/>
  <c r="Q1404" i="1"/>
  <c r="Q3640" i="1"/>
  <c r="Q4767" i="1"/>
  <c r="Q718" i="1"/>
  <c r="Q3095" i="1"/>
  <c r="Q2833" i="1"/>
  <c r="Q1858" i="1"/>
  <c r="Q3932" i="1"/>
  <c r="Q3538" i="1"/>
  <c r="Q4542" i="1"/>
  <c r="Q3842" i="1"/>
  <c r="Q3795" i="1"/>
  <c r="Q3778" i="1"/>
  <c r="Q5166" i="1"/>
  <c r="Q3791" i="1"/>
  <c r="Q1557" i="1"/>
  <c r="Q2638" i="1"/>
  <c r="Q4788" i="1"/>
  <c r="Q853" i="1"/>
  <c r="Q3328" i="1"/>
  <c r="Q3009" i="1"/>
  <c r="Q5299" i="1"/>
  <c r="Q2435" i="1"/>
  <c r="Q3907" i="1"/>
  <c r="Q2317" i="1"/>
  <c r="Q3478" i="1"/>
  <c r="Q941" i="1"/>
  <c r="Q4097" i="1"/>
  <c r="Q4182" i="1"/>
  <c r="Q1060" i="1"/>
  <c r="Q681" i="1"/>
  <c r="Q383" i="1"/>
  <c r="Q4749" i="1"/>
  <c r="Q3377" i="1"/>
  <c r="Q1256" i="1"/>
  <c r="Q2267" i="1"/>
  <c r="Q361" i="1"/>
  <c r="Q3822" i="1"/>
  <c r="Q3422" i="1"/>
  <c r="Q5318" i="1"/>
  <c r="Q3706" i="1"/>
  <c r="Q3954" i="1"/>
  <c r="Q3034" i="1"/>
  <c r="Q4268" i="1"/>
  <c r="Q5240" i="1"/>
  <c r="Q3274" i="1"/>
  <c r="Q4904" i="1"/>
  <c r="Q4070" i="1"/>
  <c r="Q3678" i="1"/>
  <c r="Q5312" i="1"/>
  <c r="Q3952" i="1"/>
  <c r="Q3442" i="1"/>
  <c r="Q3378" i="1"/>
  <c r="Q3661" i="1"/>
  <c r="Q4888" i="1"/>
  <c r="Q5327" i="1"/>
  <c r="Q3606" i="1"/>
  <c r="Q4088" i="1"/>
  <c r="Q2816" i="1"/>
  <c r="Q3183" i="1"/>
  <c r="Q3477" i="1"/>
  <c r="Q3527" i="1"/>
  <c r="Q5182" i="1"/>
  <c r="Q3930" i="1"/>
  <c r="Q3030" i="1"/>
  <c r="Q4774" i="1"/>
  <c r="Q4657" i="1"/>
  <c r="Q2828" i="1"/>
  <c r="Q4594" i="1"/>
  <c r="Q3652" i="1"/>
  <c r="Q4138" i="1"/>
  <c r="Q4650" i="1"/>
  <c r="Q3372" i="1"/>
  <c r="Q5092" i="1"/>
  <c r="Q4999" i="1"/>
  <c r="Q5353" i="1"/>
  <c r="Q5106" i="1"/>
  <c r="Q2238" i="1"/>
  <c r="Q5363" i="1"/>
  <c r="Q4737" i="1"/>
  <c r="Q3366" i="1"/>
  <c r="Q1300" i="1"/>
  <c r="Q5298" i="1"/>
  <c r="Q3489" i="1"/>
  <c r="Q4400" i="1"/>
  <c r="Q1484" i="1"/>
  <c r="Q4129" i="1"/>
  <c r="Q3430" i="1"/>
  <c r="Q3544" i="1"/>
  <c r="Q4362" i="1"/>
  <c r="Q591" i="1"/>
  <c r="Q3116" i="1"/>
  <c r="Q2696" i="1"/>
  <c r="Q5286" i="1"/>
  <c r="Q4797" i="1"/>
  <c r="Q4269" i="1"/>
  <c r="Q4936" i="1"/>
  <c r="Q4754" i="1"/>
  <c r="Q4339" i="1"/>
  <c r="Q5294" i="1"/>
  <c r="Q4782" i="1"/>
  <c r="Q2622" i="1"/>
  <c r="Q3273" i="1"/>
  <c r="Q1533" i="1"/>
  <c r="Q4487" i="1"/>
  <c r="Q1976" i="1"/>
  <c r="Q2343" i="1"/>
  <c r="Q5314" i="1"/>
  <c r="Q861" i="1"/>
  <c r="Q2052" i="1"/>
  <c r="Q1537" i="1"/>
  <c r="Q4353" i="1"/>
  <c r="Q2185" i="1"/>
  <c r="Q4314" i="1"/>
  <c r="Q3602" i="1"/>
  <c r="Q1098" i="1"/>
  <c r="Q498" i="1"/>
  <c r="Q1839" i="1"/>
  <c r="Q2031" i="1"/>
  <c r="Q1199" i="1"/>
  <c r="Q1932" i="1"/>
  <c r="Q2319" i="1"/>
  <c r="Q522" i="1"/>
  <c r="Q3878" i="1"/>
  <c r="Q3886" i="1"/>
  <c r="Q5014" i="1"/>
  <c r="Q5143" i="1"/>
  <c r="Q4255" i="1"/>
  <c r="Q5121" i="1"/>
  <c r="Q5265" i="1"/>
  <c r="Q2416" i="1"/>
  <c r="Q4699" i="1"/>
  <c r="Q3486" i="1"/>
  <c r="Q3957" i="1"/>
  <c r="Q2619" i="1"/>
  <c r="Q4729" i="1"/>
  <c r="Q4000" i="1"/>
  <c r="Q1725" i="1"/>
  <c r="Q1692" i="1"/>
  <c r="Q2627" i="1"/>
  <c r="Q4442" i="1"/>
  <c r="Q4115" i="1"/>
  <c r="Q4896" i="1"/>
  <c r="Q5322" i="1"/>
  <c r="Q3858" i="1"/>
  <c r="Q2900" i="1"/>
  <c r="Q3231" i="1"/>
  <c r="Q4630" i="1"/>
  <c r="Q4793" i="1"/>
  <c r="Q3992" i="1"/>
  <c r="Q5332" i="1"/>
  <c r="Q1157" i="1"/>
  <c r="Q4643" i="1"/>
  <c r="Q5017" i="1"/>
  <c r="Q3979" i="1"/>
  <c r="Q4969" i="1"/>
  <c r="Q5151" i="1"/>
  <c r="Q4160" i="1"/>
  <c r="Q5250" i="1"/>
  <c r="Q5034" i="1"/>
  <c r="Q5066" i="1"/>
  <c r="Q4388" i="1"/>
  <c r="Q5059" i="1"/>
  <c r="Q3209" i="1"/>
  <c r="Q4322" i="1"/>
  <c r="Q5062" i="1"/>
  <c r="Q4669" i="1"/>
  <c r="Q3801" i="1"/>
  <c r="Q5055" i="1"/>
  <c r="Q1364" i="1"/>
  <c r="Q1432" i="1"/>
  <c r="Q1193" i="1"/>
  <c r="Q4626" i="1"/>
  <c r="Q2507" i="1"/>
  <c r="Q2377" i="1"/>
  <c r="Q3426" i="1"/>
  <c r="Q4105" i="1"/>
  <c r="Q2084" i="1"/>
  <c r="Q4515" i="1"/>
  <c r="Q4236" i="1"/>
  <c r="Q2287" i="1"/>
  <c r="Q1965" i="1"/>
  <c r="Q3122" i="1"/>
  <c r="Q3563" i="1"/>
  <c r="Q4219" i="1"/>
  <c r="Q3711" i="1"/>
  <c r="Q4011" i="1"/>
  <c r="Q4270" i="1"/>
  <c r="Q3033" i="1"/>
  <c r="Q3008" i="1"/>
  <c r="Q3729" i="1"/>
  <c r="Q3605" i="1"/>
  <c r="Q2685" i="1"/>
  <c r="Q1104" i="1"/>
  <c r="Q3973" i="1"/>
  <c r="Q5351" i="1"/>
  <c r="Q1252" i="1"/>
  <c r="Q592" i="1"/>
  <c r="Q1015" i="1"/>
  <c r="Q3476" i="1"/>
  <c r="Q975" i="1"/>
  <c r="Q5070" i="1"/>
  <c r="Q5238" i="1"/>
  <c r="Q2529" i="1"/>
  <c r="Q692" i="1"/>
  <c r="Q725" i="1"/>
  <c r="Q963" i="1"/>
  <c r="Q1757" i="1"/>
  <c r="Q834" i="1"/>
  <c r="Q466" i="1"/>
  <c r="Q606" i="1"/>
  <c r="Q3243" i="1"/>
  <c r="Q2028" i="1"/>
  <c r="Q2315" i="1"/>
  <c r="Q2717" i="1"/>
  <c r="Q3874" i="1"/>
  <c r="Q2220" i="1"/>
  <c r="Q4377" i="1"/>
  <c r="Q3481" i="1"/>
  <c r="Q4382" i="1"/>
  <c r="Q2536" i="1"/>
  <c r="Q5217" i="1"/>
  <c r="Q245" i="1"/>
  <c r="Q1328" i="1"/>
  <c r="Q553" i="1"/>
  <c r="Q3919" i="1"/>
  <c r="Q4567" i="1"/>
  <c r="Q2264" i="1"/>
  <c r="Q2868" i="1"/>
  <c r="Q2362" i="1"/>
  <c r="Q2826" i="1"/>
  <c r="Q4949" i="1"/>
  <c r="Q2570" i="1"/>
  <c r="Q3446" i="1"/>
  <c r="Q2704" i="1"/>
  <c r="Q3853" i="1"/>
  <c r="Q2970" i="1"/>
  <c r="Q4885" i="1"/>
  <c r="Q693" i="1"/>
  <c r="Q3260" i="1"/>
  <c r="Q4428" i="1"/>
  <c r="Q3075" i="1"/>
  <c r="Q3336" i="1"/>
  <c r="Q5280" i="1"/>
  <c r="Q4451" i="1"/>
  <c r="Q2128" i="1"/>
  <c r="Q5015" i="1"/>
  <c r="Q4232" i="1"/>
  <c r="Q4084" i="1"/>
  <c r="Q1399" i="1"/>
  <c r="Q1759" i="1"/>
  <c r="Q3229" i="1"/>
  <c r="Q4259" i="1"/>
  <c r="Q490" i="1"/>
  <c r="Q1954" i="1"/>
  <c r="Q4418" i="1"/>
  <c r="Q5025" i="1"/>
  <c r="Q3779" i="1"/>
  <c r="Q3816" i="1"/>
  <c r="Q2383" i="1"/>
  <c r="Q4957" i="1"/>
  <c r="Q5328" i="1"/>
  <c r="Q1184" i="1"/>
  <c r="Q154" i="1"/>
  <c r="Q1426" i="1"/>
  <c r="Q662" i="1"/>
  <c r="Q1911" i="1"/>
  <c r="Q1582" i="1"/>
  <c r="Q2477" i="1"/>
  <c r="Q4503" i="1"/>
  <c r="Q4005" i="1"/>
  <c r="Q2389" i="1"/>
  <c r="Q2127" i="1"/>
  <c r="Q1570" i="1"/>
  <c r="Q1412" i="1"/>
  <c r="Q833" i="1"/>
  <c r="Q1039" i="1"/>
  <c r="Q869" i="1"/>
  <c r="Q1025" i="1"/>
  <c r="Q257" i="1"/>
  <c r="Q1161" i="1"/>
  <c r="Q169" i="1"/>
  <c r="Q1926" i="1"/>
  <c r="Q1225" i="1"/>
  <c r="Q5037" i="1"/>
  <c r="Q4244" i="1"/>
  <c r="Q3703" i="1"/>
  <c r="Q2450" i="1"/>
  <c r="Q3516" i="1"/>
  <c r="Q4112" i="1"/>
  <c r="Q3581" i="1"/>
  <c r="Q3608" i="1"/>
  <c r="Q4589" i="1"/>
  <c r="Q4851" i="1"/>
  <c r="Q2306" i="1"/>
  <c r="Q1053" i="1"/>
  <c r="Q1196" i="1"/>
  <c r="Q3016" i="1"/>
  <c r="Q4059" i="1"/>
  <c r="Q654" i="1"/>
  <c r="Q5057" i="1"/>
  <c r="Q4947" i="1"/>
  <c r="Q2847" i="1"/>
  <c r="Q223" i="1"/>
  <c r="Q2966" i="1"/>
  <c r="Q3805" i="1"/>
  <c r="Q2942" i="1"/>
  <c r="Q617" i="1"/>
  <c r="Q4556" i="1"/>
  <c r="Q5228" i="1"/>
  <c r="Q2655" i="1"/>
  <c r="Q1030" i="1"/>
  <c r="Q2820" i="1"/>
  <c r="Q3101" i="1"/>
  <c r="Q459" i="1"/>
  <c r="Q3518" i="1"/>
  <c r="Q1271" i="1"/>
  <c r="Q3832" i="1"/>
  <c r="Q2701" i="1"/>
  <c r="Q2999" i="1"/>
  <c r="Q3603" i="1"/>
  <c r="Q3913" i="1"/>
  <c r="Q2444" i="1"/>
  <c r="Q3782" i="1"/>
  <c r="Q3201" i="1"/>
  <c r="Q3883" i="1"/>
  <c r="Q5076" i="1"/>
  <c r="Q1831" i="1"/>
  <c r="Q1106" i="1"/>
  <c r="Q4777" i="1"/>
  <c r="Q3692" i="1"/>
  <c r="Q2774" i="1"/>
  <c r="Q3142" i="1"/>
  <c r="Q3844" i="1"/>
  <c r="Q2116" i="1"/>
  <c r="Q2765" i="1"/>
  <c r="Q2593" i="1"/>
  <c r="Q4492" i="1"/>
  <c r="Q2175" i="1"/>
  <c r="Q4069" i="1"/>
  <c r="Q4780" i="1"/>
  <c r="Q2270" i="1"/>
  <c r="Q2113" i="1"/>
  <c r="Q2978" i="1"/>
  <c r="Q2759" i="1"/>
  <c r="Q4997" i="1"/>
  <c r="Q4077" i="1"/>
  <c r="Q5086" i="1"/>
  <c r="Q2955" i="1"/>
  <c r="Q2453" i="1"/>
  <c r="Q4313" i="1"/>
  <c r="Q4611" i="1"/>
  <c r="Q4998" i="1"/>
  <c r="Q2258" i="1"/>
  <c r="Q3330" i="1"/>
  <c r="Q4934" i="1"/>
  <c r="Q3619" i="1"/>
  <c r="Q2754" i="1"/>
  <c r="Q166" i="1"/>
  <c r="Q4212" i="1"/>
  <c r="Q4927" i="1"/>
  <c r="Q2839" i="1"/>
  <c r="Q1625" i="1"/>
  <c r="Q1626" i="1"/>
  <c r="Q4405" i="1"/>
  <c r="Q4561" i="1"/>
  <c r="Q968" i="1"/>
  <c r="Q2112" i="1"/>
  <c r="Q1753" i="1"/>
  <c r="Q4616" i="1"/>
  <c r="Q1390" i="1"/>
  <c r="Q516" i="1"/>
  <c r="Q1957" i="1"/>
  <c r="Q3428" i="1"/>
  <c r="Q3070" i="1"/>
  <c r="Q2176" i="1"/>
  <c r="Q1723" i="1"/>
  <c r="Q3305" i="1"/>
  <c r="Q1084" i="1"/>
  <c r="Q411" i="1"/>
  <c r="Q3599" i="1"/>
  <c r="Q1121" i="1"/>
  <c r="Q1391" i="1"/>
  <c r="Q196" i="1"/>
  <c r="Q469" i="1"/>
  <c r="Q948" i="1"/>
  <c r="Q413" i="1"/>
  <c r="Q545" i="1"/>
  <c r="Q3060" i="1"/>
  <c r="Q3798" i="1"/>
  <c r="Q3722" i="1"/>
  <c r="Q3169" i="1"/>
  <c r="Q4653" i="1"/>
  <c r="Q4937" i="1"/>
  <c r="Q3100" i="1"/>
  <c r="Q2457" i="1"/>
  <c r="Q1705" i="1"/>
  <c r="Q2988" i="1"/>
  <c r="Q5028" i="1"/>
  <c r="Q2678" i="1"/>
  <c r="Q3228" i="1"/>
  <c r="Q3540" i="1"/>
  <c r="Q2184" i="1"/>
  <c r="Q4559" i="1"/>
  <c r="Q3103" i="1"/>
  <c r="Q2396" i="1"/>
  <c r="Q3356" i="1"/>
  <c r="Q1717" i="1"/>
  <c r="Q4759" i="1"/>
  <c r="Q3000" i="1"/>
  <c r="Q564" i="1"/>
  <c r="Q4545" i="1"/>
  <c r="Q3790" i="1"/>
  <c r="Q1868" i="1"/>
  <c r="Q2151" i="1"/>
  <c r="Q3214" i="1"/>
  <c r="Q1947" i="1"/>
  <c r="Q4019" i="1"/>
  <c r="Q3282" i="1"/>
  <c r="Q4731" i="1"/>
  <c r="Q5154" i="1"/>
  <c r="Q3452" i="1"/>
  <c r="Q1992" i="1"/>
  <c r="Q3086" i="1"/>
  <c r="Q2590" i="1"/>
  <c r="Q4686" i="1"/>
  <c r="Q3597" i="1"/>
  <c r="Q3472" i="1"/>
  <c r="Q2844" i="1"/>
  <c r="Q2936" i="1"/>
  <c r="Q4964" i="1"/>
  <c r="Q4183" i="1"/>
  <c r="Q5043" i="1"/>
  <c r="Q2265" i="1"/>
  <c r="Q187" i="1"/>
  <c r="Q4376" i="1"/>
  <c r="Q5208" i="1"/>
  <c r="Q2832" i="1"/>
  <c r="Q2104" i="1"/>
  <c r="Q3023" i="1"/>
  <c r="Q3591" i="1"/>
  <c r="Q1100" i="1"/>
  <c r="Q1593" i="1"/>
  <c r="Q3354" i="1"/>
  <c r="Q858" i="1"/>
  <c r="Q2567" i="1"/>
  <c r="Q5123" i="1"/>
  <c r="Q2339" i="1"/>
  <c r="Q133" i="1"/>
  <c r="Q2707" i="1"/>
  <c r="Q4361" i="1"/>
  <c r="Q4477" i="1"/>
  <c r="Q2886" i="1"/>
  <c r="Q5039" i="1"/>
  <c r="Q3435" i="1"/>
  <c r="Q2213" i="1"/>
  <c r="Q3445" i="1"/>
  <c r="Q3887" i="1"/>
  <c r="Q4745" i="1"/>
  <c r="Q1984" i="1"/>
  <c r="Q299" i="1"/>
  <c r="Q3908" i="1"/>
  <c r="Q2749" i="1"/>
  <c r="Q2814" i="1"/>
  <c r="Q2553" i="1"/>
  <c r="Q4808" i="1"/>
  <c r="Q4096" i="1"/>
  <c r="Q3388" i="1"/>
  <c r="Q2338" i="1"/>
  <c r="Q3506" i="1"/>
  <c r="Q2508" i="1"/>
  <c r="Q3187" i="1"/>
  <c r="Q991" i="1"/>
  <c r="Q751" i="1"/>
  <c r="Q3057" i="1"/>
  <c r="Q2898" i="1"/>
  <c r="Q610" i="1"/>
  <c r="Q880" i="1"/>
  <c r="Q3852" i="1"/>
  <c r="Q2643" i="1"/>
  <c r="Q1749" i="1"/>
  <c r="Q1970" i="1"/>
  <c r="Q664" i="1"/>
  <c r="Q2729" i="1"/>
  <c r="Q1245" i="1"/>
  <c r="Q2025" i="1"/>
  <c r="Q2200" i="1"/>
  <c r="Q716" i="1"/>
  <c r="Q1337" i="1"/>
  <c r="Q1580" i="1"/>
  <c r="Q689" i="1"/>
  <c r="Q471" i="1"/>
  <c r="Q672" i="1"/>
  <c r="Q33" i="1"/>
  <c r="Q1520" i="1"/>
  <c r="Q2714" i="1"/>
  <c r="Q4286" i="1"/>
  <c r="Q1336" i="1"/>
  <c r="Q3073" i="1"/>
  <c r="Q4552" i="1"/>
  <c r="Q3078" i="1"/>
  <c r="Q1876" i="1"/>
  <c r="Q2475" i="1"/>
  <c r="Q4102" i="1"/>
  <c r="Q4687" i="1"/>
  <c r="Q3760" i="1"/>
  <c r="Q3222" i="1"/>
  <c r="Q5095" i="1"/>
  <c r="Q3814" i="1"/>
  <c r="Q1898" i="1"/>
  <c r="Q4356" i="1"/>
  <c r="Q4014" i="1"/>
  <c r="Q4533" i="1"/>
  <c r="Q2139" i="1"/>
  <c r="Q5079" i="1"/>
  <c r="Q1612" i="1"/>
  <c r="Q4480" i="1"/>
  <c r="Q5048" i="1"/>
  <c r="Q3511" i="1"/>
  <c r="Q2205" i="1"/>
  <c r="Q4174" i="1"/>
  <c r="Q159" i="1"/>
  <c r="Q2348" i="1"/>
  <c r="Q4454" i="1"/>
  <c r="Q4635" i="1"/>
  <c r="Q4519" i="1"/>
  <c r="Q4855" i="1"/>
  <c r="Q4733" i="1"/>
  <c r="Q4046" i="1"/>
  <c r="Q3153" i="1"/>
  <c r="Q3553" i="1"/>
  <c r="Q2991" i="1"/>
  <c r="Q2434" i="1"/>
  <c r="Q4789" i="1"/>
  <c r="Q3590" i="1"/>
  <c r="Q4610" i="1"/>
  <c r="Q4612" i="1"/>
  <c r="Q3928" i="1"/>
  <c r="Q1982" i="1"/>
  <c r="Q595" i="1"/>
  <c r="Q3955" i="1"/>
  <c r="Q5269" i="1"/>
  <c r="Q2303" i="1"/>
  <c r="Q695" i="1"/>
  <c r="Q2524" i="1"/>
  <c r="Q2308" i="1"/>
  <c r="Q3657" i="1"/>
  <c r="Q1235" i="1"/>
  <c r="Q4481" i="1"/>
  <c r="Q4989" i="1"/>
  <c r="Q2878" i="1"/>
  <c r="Q3373" i="1"/>
  <c r="Q3529" i="1"/>
  <c r="Q2337" i="1"/>
  <c r="Q4950" i="1"/>
  <c r="Q5346" i="1"/>
  <c r="Q3303" i="1"/>
  <c r="Q1513" i="1"/>
  <c r="Q4707" i="1"/>
  <c r="Q2975" i="1"/>
  <c r="Q1680" i="1"/>
  <c r="Q2603" i="1"/>
  <c r="Q4512" i="1"/>
  <c r="Q3724" i="1"/>
  <c r="Q360" i="1"/>
  <c r="Q1471" i="1"/>
  <c r="Q1698" i="1"/>
  <c r="Q4798" i="1"/>
  <c r="Q4485" i="1"/>
  <c r="Q3184" i="1"/>
  <c r="Q3132" i="1"/>
  <c r="Q3533" i="1"/>
  <c r="Q5069" i="1"/>
  <c r="Q1603" i="1"/>
  <c r="Q2716" i="1"/>
  <c r="Q3528" i="1"/>
  <c r="Q4577" i="1"/>
  <c r="Q2505" i="1"/>
  <c r="Q311" i="1"/>
  <c r="Q1884" i="1"/>
  <c r="Q4726" i="1"/>
  <c r="Q461" i="1"/>
  <c r="Q225" i="1"/>
  <c r="Q1913" i="1"/>
  <c r="Q4926" i="1"/>
  <c r="Q1948" i="1"/>
  <c r="Q3503" i="1"/>
  <c r="Q1727" i="1"/>
  <c r="Q1919" i="1"/>
  <c r="Q1944" i="1"/>
  <c r="Q2183" i="1"/>
  <c r="Q3560" i="1"/>
  <c r="Q1171" i="1"/>
  <c r="Q932" i="1"/>
  <c r="Q854" i="1"/>
  <c r="Q45" i="1"/>
  <c r="Q1154" i="1"/>
  <c r="Q372" i="1"/>
  <c r="Q435" i="1"/>
  <c r="Q766" i="1"/>
  <c r="Q479" i="1"/>
  <c r="Q4874" i="1"/>
  <c r="Q3879" i="1"/>
  <c r="Q1107" i="1"/>
  <c r="Q2808" i="1"/>
  <c r="Q2629" i="1"/>
  <c r="Q2499" i="1"/>
  <c r="Q205" i="1"/>
  <c r="Q2680" i="1"/>
  <c r="Q4021" i="1"/>
  <c r="Q4290" i="1"/>
  <c r="Q1565" i="1"/>
  <c r="Q2342" i="1"/>
  <c r="Q3924" i="1"/>
  <c r="Q3198" i="1"/>
  <c r="Q6" i="1"/>
  <c r="Q4137" i="1"/>
  <c r="Q2284" i="1"/>
  <c r="Q3270" i="1"/>
  <c r="Q5321" i="1"/>
  <c r="Q4351" i="1"/>
  <c r="Q2144" i="1"/>
  <c r="Q5245" i="1"/>
  <c r="Q4667" i="1"/>
  <c r="Q4018" i="1"/>
  <c r="Q2890" i="1"/>
  <c r="Q2010" i="1"/>
  <c r="Q1794" i="1"/>
  <c r="Q3290" i="1"/>
  <c r="Q2654" i="1"/>
  <c r="Q3002" i="1"/>
  <c r="Q4336" i="1"/>
  <c r="Q4730" i="1"/>
  <c r="Q5270" i="1"/>
  <c r="Q183" i="1"/>
  <c r="Q5093" i="1"/>
  <c r="Q1576" i="1"/>
  <c r="Q5329" i="1"/>
  <c r="Q3499" i="1"/>
  <c r="Q1852" i="1"/>
  <c r="Q2432" i="1"/>
  <c r="Q2538" i="1"/>
  <c r="Q4704" i="1"/>
  <c r="Q4231" i="1"/>
  <c r="Q3044" i="1"/>
  <c r="Q1592" i="1"/>
  <c r="Q191" i="1"/>
  <c r="Q3436" i="1"/>
  <c r="Q4649" i="1"/>
  <c r="Q1317" i="1"/>
  <c r="Q2697" i="1"/>
  <c r="Q1564" i="1"/>
  <c r="Q2140" i="1"/>
  <c r="Q3392" i="1"/>
  <c r="Q2487" i="1"/>
  <c r="Q3031" i="1"/>
  <c r="Q4469" i="1"/>
  <c r="Q2222" i="1"/>
  <c r="Q2723" i="1"/>
  <c r="Q3264" i="1"/>
  <c r="Q3129" i="1"/>
  <c r="Q4762" i="1"/>
  <c r="Q1765" i="1"/>
  <c r="Q3772" i="1"/>
  <c r="Q4696" i="1"/>
  <c r="Q1653" i="1"/>
  <c r="Q2189" i="1"/>
  <c r="Q3677" i="1"/>
  <c r="Q1714" i="1"/>
  <c r="Q5300" i="1"/>
  <c r="Q1126" i="1"/>
  <c r="Q628" i="1"/>
  <c r="Q3793" i="1"/>
  <c r="Q1546" i="1"/>
  <c r="Q3493" i="1"/>
  <c r="Q2271" i="1"/>
  <c r="Q3127" i="1"/>
  <c r="Q4158" i="1"/>
  <c r="Q1609" i="1"/>
  <c r="Q1535" i="1"/>
  <c r="Q4773" i="1"/>
  <c r="Q4857" i="1"/>
  <c r="Q3340" i="1"/>
  <c r="Q3569" i="1"/>
  <c r="Q343" i="1"/>
  <c r="Q1172" i="1"/>
  <c r="Q2212" i="1"/>
  <c r="Q2550" i="1"/>
  <c r="Q2776" i="1"/>
  <c r="Q2293" i="1"/>
  <c r="Q2133" i="1"/>
  <c r="Q616" i="1"/>
  <c r="Q1801" i="1"/>
  <c r="Q523" i="1"/>
  <c r="Q390" i="1"/>
  <c r="Q2327" i="1"/>
  <c r="Q30" i="1"/>
  <c r="Q2984" i="1"/>
  <c r="Q1542" i="1"/>
  <c r="Q827" i="1"/>
  <c r="Q1282" i="1"/>
  <c r="Q548" i="1"/>
  <c r="Q740" i="1"/>
  <c r="Q267" i="1"/>
  <c r="Q4991" i="1"/>
  <c r="Q4484" i="1"/>
  <c r="Q4603" i="1"/>
  <c r="Q5202" i="1"/>
  <c r="Q4803" i="1"/>
  <c r="Q3277" i="1"/>
  <c r="Q3460" i="1"/>
  <c r="Q4298" i="1"/>
  <c r="Q4828" i="1"/>
  <c r="Q3383" i="1"/>
  <c r="Q2476" i="1"/>
  <c r="Q4974" i="1"/>
  <c r="Q4134" i="1"/>
  <c r="Q3961" i="1"/>
  <c r="Q4122" i="1"/>
  <c r="Q2789" i="1"/>
  <c r="Q2442" i="1"/>
  <c r="Q1633" i="1"/>
  <c r="Q3156" i="1"/>
  <c r="Q1522" i="1"/>
  <c r="Q1321" i="1"/>
  <c r="Q3576" i="1"/>
  <c r="Q3877" i="1"/>
  <c r="Q2472" i="1"/>
  <c r="Q1264" i="1"/>
  <c r="Q1392" i="1"/>
  <c r="Q3091" i="1"/>
  <c r="Q54" i="1"/>
  <c r="Q874" i="1"/>
  <c r="Q4517" i="1"/>
  <c r="Q2419" i="1"/>
  <c r="Q4575" i="1"/>
  <c r="Q1480" i="1"/>
  <c r="Q222" i="1"/>
  <c r="Q4875" i="1"/>
  <c r="Q3512" i="1"/>
  <c r="Q3556" i="1"/>
  <c r="Q5283" i="1"/>
  <c r="Q3823" i="1"/>
  <c r="Q2310" i="1"/>
  <c r="Q5242" i="1"/>
  <c r="Q2915" i="1"/>
  <c r="Q3096" i="1"/>
  <c r="Q3828" i="1"/>
  <c r="Q5010" i="1"/>
  <c r="Q4467" i="1"/>
  <c r="Q2512" i="1"/>
  <c r="Q1125" i="1"/>
  <c r="Q2251" i="1"/>
  <c r="Q3532" i="1"/>
  <c r="Q3617" i="1"/>
  <c r="Q2731" i="1"/>
  <c r="Q4740" i="1"/>
  <c r="Q3946" i="1"/>
  <c r="Q4172" i="1"/>
  <c r="Q1560" i="1"/>
  <c r="Q3202" i="1"/>
  <c r="Q3939" i="1"/>
  <c r="Q2006" i="1"/>
  <c r="Q4258" i="1"/>
  <c r="Q2708" i="1"/>
  <c r="Q4198" i="1"/>
  <c r="Q2674" i="1"/>
  <c r="Q4645" i="1"/>
  <c r="Q5301" i="1"/>
  <c r="Q4113" i="1"/>
  <c r="Q3131" i="1"/>
  <c r="Q1217" i="1"/>
  <c r="Q3170" i="1"/>
  <c r="Q3857" i="1"/>
  <c r="Q4390" i="1"/>
  <c r="Q3584" i="1"/>
  <c r="Q1444" i="1"/>
  <c r="Q2125" i="1"/>
  <c r="Q3909" i="1"/>
  <c r="Q1968" i="1"/>
  <c r="Q3618" i="1"/>
  <c r="Q3196" i="1"/>
  <c r="Q2682" i="1"/>
  <c r="Q1493" i="1"/>
  <c r="Q1724" i="1"/>
  <c r="Q5232" i="1"/>
  <c r="Q2586" i="1"/>
  <c r="Q4001" i="1"/>
  <c r="Q2514" i="1"/>
  <c r="Q2933" i="1"/>
  <c r="Q4683" i="1"/>
  <c r="Q3740" i="1"/>
  <c r="Q658" i="1"/>
  <c r="Q2923" i="1"/>
  <c r="Q3283" i="1"/>
  <c r="Q4337" i="1"/>
  <c r="Q1708" i="1"/>
  <c r="Q1114" i="1"/>
  <c r="Q3784" i="1"/>
  <c r="Q2880" i="1"/>
  <c r="Q2533" i="1"/>
  <c r="Q2926" i="1"/>
  <c r="Q4870" i="1"/>
  <c r="Q3484" i="1"/>
  <c r="Q2968" i="1"/>
  <c r="Q529" i="1"/>
  <c r="Q1744" i="1"/>
  <c r="Q3922" i="1"/>
  <c r="Q3693" i="1"/>
  <c r="Q3752" i="1"/>
  <c r="Q2091" i="1"/>
  <c r="Q1413" i="1"/>
  <c r="Q2463" i="1"/>
  <c r="Q1517" i="1"/>
  <c r="Q1890" i="1"/>
  <c r="Q1468" i="1"/>
  <c r="Q1676" i="1"/>
  <c r="Q1345" i="1"/>
  <c r="Q429" i="1"/>
  <c r="Q866" i="1"/>
  <c r="Q724" i="1"/>
  <c r="Q993" i="1"/>
  <c r="Q2273" i="1"/>
  <c r="Q2263" i="1"/>
  <c r="Q2014" i="1"/>
  <c r="Q243" i="1"/>
  <c r="Q179" i="1"/>
  <c r="Q1377" i="1"/>
  <c r="Q228" i="1"/>
  <c r="Q27" i="1"/>
  <c r="Q4078" i="1"/>
  <c r="Q4249" i="1"/>
  <c r="Q2451" i="1"/>
  <c r="Q4401" i="1"/>
  <c r="Q4558" i="1"/>
  <c r="Q3217" i="1"/>
  <c r="Q3498" i="1"/>
  <c r="Q3323" i="1"/>
  <c r="Q3135" i="1"/>
  <c r="Q4266" i="1"/>
  <c r="Q3173" i="1"/>
  <c r="Q3773" i="1"/>
  <c r="Q4348" i="1"/>
  <c r="Q2637" i="1"/>
  <c r="Q5207" i="1"/>
  <c r="Q4076" i="1"/>
  <c r="Q4984" i="1"/>
  <c r="Q5313" i="1"/>
  <c r="Q4721" i="1"/>
  <c r="Q4178" i="1"/>
  <c r="Q4675" i="1"/>
  <c r="Q1650" i="1"/>
  <c r="Q3415" i="1"/>
  <c r="Q3905" i="1"/>
  <c r="Q4283" i="1"/>
  <c r="Q1997" i="1"/>
  <c r="Q3463" i="1"/>
  <c r="Q4695" i="1"/>
  <c r="Q4085" i="1"/>
  <c r="Q5027" i="1"/>
  <c r="Q2803" i="1"/>
  <c r="Q3339" i="1"/>
  <c r="Q2439" i="1"/>
  <c r="Q3704" i="1"/>
  <c r="Q2540" i="1"/>
  <c r="Q1985" i="1"/>
  <c r="Q1421" i="1"/>
  <c r="Q3053" i="1"/>
  <c r="Q2351" i="1"/>
  <c r="Q3355" i="1"/>
  <c r="Q3420" i="1"/>
  <c r="Q4166" i="1"/>
  <c r="Q5360" i="1"/>
  <c r="Q319" i="1"/>
  <c r="Q3350" i="1"/>
  <c r="Q3144" i="1"/>
  <c r="Q4187" i="1"/>
  <c r="Q2388" i="1"/>
  <c r="Q5149" i="1"/>
  <c r="Q2494" i="1"/>
  <c r="Q4441" i="1"/>
  <c r="Q3838" i="1"/>
  <c r="Q2902" i="1"/>
  <c r="Q2560" i="1"/>
  <c r="Q3819" i="1"/>
  <c r="Q3319" i="1"/>
  <c r="Q1629" i="1"/>
  <c r="Q4924" i="1"/>
  <c r="Q4900" i="1"/>
  <c r="Q2583" i="1"/>
  <c r="Q3645" i="1"/>
  <c r="Q4318" i="1"/>
  <c r="Q1938" i="1"/>
  <c r="Q3406" i="1"/>
  <c r="Q1677" i="1"/>
  <c r="Q4384" i="1"/>
  <c r="Q5082" i="1"/>
  <c r="Q5164" i="1"/>
  <c r="Q1730" i="1"/>
  <c r="Q2020" i="1"/>
  <c r="Q2581" i="1"/>
  <c r="Q1091" i="1"/>
  <c r="Q5256" i="1"/>
  <c r="Q4676" i="1"/>
  <c r="Q3258" i="1"/>
  <c r="Q3622" i="1"/>
  <c r="Q3072" i="1"/>
  <c r="Q3567" i="1"/>
  <c r="Q4977" i="1"/>
  <c r="Q2874" i="1"/>
  <c r="Q3741" i="1"/>
  <c r="Q2466" i="1"/>
  <c r="Q2899" i="1"/>
  <c r="Q1158" i="1"/>
  <c r="Q5053" i="1"/>
  <c r="Q2214" i="1"/>
  <c r="Q1402" i="1"/>
  <c r="Q4234" i="1"/>
  <c r="Q3193" i="1"/>
  <c r="Q3566" i="1"/>
  <c r="Q3669" i="1"/>
  <c r="Q3601" i="1"/>
  <c r="Q2710" i="1"/>
  <c r="Q2097" i="1"/>
  <c r="Q4272" i="1"/>
  <c r="Q2792" i="1"/>
  <c r="Q4409" i="1"/>
  <c r="Q2690" i="1"/>
  <c r="Q2666" i="1"/>
  <c r="Q4459" i="1"/>
  <c r="Q5310" i="1"/>
  <c r="Q2036" i="1"/>
  <c r="Q4742" i="1"/>
  <c r="Q3667" i="1"/>
  <c r="Q3679" i="1"/>
  <c r="Q2105" i="1"/>
  <c r="Q4880" i="1"/>
  <c r="Q2760" i="1"/>
  <c r="Q2088" i="1"/>
  <c r="Q3102" i="1"/>
  <c r="Q1983" i="1"/>
  <c r="Q3114" i="1"/>
  <c r="Q4629" i="1"/>
  <c r="Q2311" i="1"/>
  <c r="Q491" i="1"/>
  <c r="Q3937" i="1"/>
  <c r="Q3783" i="1"/>
  <c r="Q2587" i="1"/>
  <c r="Q2199" i="1"/>
  <c r="Q450" i="1"/>
  <c r="Q335" i="1"/>
  <c r="Q631" i="1"/>
  <c r="Q2075" i="1"/>
  <c r="Q2034" i="1"/>
  <c r="Q2146" i="1"/>
  <c r="Q2764" i="1"/>
  <c r="Q2005" i="1"/>
  <c r="Q2720" i="1"/>
  <c r="Q417" i="1"/>
  <c r="Q186" i="1"/>
  <c r="Q2157" i="1"/>
  <c r="Q976" i="1"/>
  <c r="Q582" i="1"/>
  <c r="Q639" i="1"/>
  <c r="Q128" i="1"/>
  <c r="Q495" i="1"/>
  <c r="Q414" i="1"/>
  <c r="Q35" i="1"/>
  <c r="Q992" i="1"/>
  <c r="Q3861" i="1"/>
  <c r="Q3917" i="1"/>
  <c r="Q1809" i="1"/>
  <c r="Q4305" i="1"/>
  <c r="Q1773" i="1"/>
  <c r="Q4581" i="1"/>
  <c r="Q4149" i="1"/>
  <c r="Q3492" i="1"/>
  <c r="Q3824" i="1"/>
  <c r="Q2235" i="1"/>
  <c r="Q3626" i="1"/>
  <c r="Q930" i="1"/>
  <c r="Q4976" i="1"/>
  <c r="Q4452" i="1"/>
  <c r="Q2246" i="1"/>
  <c r="Q5204" i="1"/>
  <c r="Q4308" i="1"/>
  <c r="Q2132" i="1"/>
  <c r="Q4453" i="1"/>
  <c r="Q3780" i="1"/>
  <c r="Q2794" i="1"/>
  <c r="Q1595" i="1"/>
  <c r="Q4355" i="1"/>
  <c r="Q4370" i="1"/>
  <c r="Q3431" i="1"/>
  <c r="Q4718" i="1"/>
  <c r="Q2741" i="1"/>
  <c r="Q4003" i="1"/>
  <c r="Q997" i="1"/>
  <c r="Q4539" i="1"/>
  <c r="Q4369" i="1"/>
  <c r="Q4032" i="1"/>
  <c r="Q3502" i="1"/>
  <c r="Q2295" i="1"/>
  <c r="Q3664" i="1"/>
  <c r="Q4478" i="1"/>
  <c r="Q328" i="1"/>
  <c r="Q3620" i="1"/>
  <c r="Q4306" i="1"/>
  <c r="Q3731" i="1"/>
  <c r="Q2858" i="1"/>
  <c r="Q1277" i="1"/>
  <c r="Q1904" i="1"/>
  <c r="Q4395" i="1"/>
  <c r="Q4862" i="1"/>
  <c r="Q4406" i="1"/>
  <c r="Q2617" i="1"/>
  <c r="Q2573" i="1"/>
  <c r="Q3015" i="1"/>
  <c r="Q3471" i="1"/>
  <c r="Q1434" i="1"/>
  <c r="Q3437" i="1"/>
  <c r="Q2543" i="1"/>
  <c r="Q4607" i="1"/>
  <c r="Q2914" i="1"/>
  <c r="Q2577" i="1"/>
  <c r="Q1900" i="1"/>
  <c r="Q1873" i="1"/>
  <c r="Q1594" i="1"/>
  <c r="Q3625" i="1"/>
  <c r="Q4175" i="1"/>
  <c r="Q3609" i="1"/>
  <c r="Q3457" i="1"/>
  <c r="Q3275" i="1"/>
  <c r="Q5277" i="1"/>
  <c r="Q1776" i="1"/>
  <c r="Q3666" i="1"/>
  <c r="Q5013" i="1"/>
  <c r="Q3189" i="1"/>
  <c r="Q530" i="1"/>
  <c r="Q4524" i="1"/>
  <c r="Q1096" i="1"/>
  <c r="Q1247" i="1"/>
  <c r="Q2365" i="1"/>
  <c r="Q999" i="1"/>
  <c r="Q5021" i="1"/>
  <c r="Q3904" i="1"/>
  <c r="Q1367" i="1"/>
  <c r="Q600" i="1"/>
  <c r="Q5073" i="1"/>
  <c r="Q5279" i="1"/>
  <c r="Q3292" i="1"/>
  <c r="Q2282" i="1"/>
  <c r="Q1720" i="1"/>
  <c r="Q1534" i="1"/>
  <c r="Q4293" i="1"/>
  <c r="Q2066" i="1"/>
  <c r="Q1119" i="1"/>
  <c r="Q1802" i="1"/>
  <c r="Q4831" i="1"/>
  <c r="Q952" i="1"/>
  <c r="Q1662" i="1"/>
  <c r="Q379" i="1"/>
  <c r="Q580" i="1"/>
  <c r="Q1485" i="1"/>
  <c r="Q1142" i="1"/>
  <c r="Q898" i="1"/>
  <c r="Q394" i="1"/>
  <c r="Q1231" i="1"/>
  <c r="Q185" i="1"/>
  <c r="Q556" i="1"/>
  <c r="Q909" i="1"/>
  <c r="Q202" i="1"/>
  <c r="Q4553" i="1"/>
  <c r="Q4047" i="1"/>
  <c r="Q4791" i="1"/>
  <c r="Q3836" i="1"/>
  <c r="Q3986" i="1"/>
  <c r="Q5330" i="1"/>
  <c r="Q3097" i="1"/>
  <c r="Q5142" i="1"/>
  <c r="Q4048" i="1"/>
  <c r="Q4632" i="1"/>
  <c r="Q3059" i="1"/>
  <c r="Q3746" i="1"/>
  <c r="Q4990" i="1"/>
  <c r="Q4289" i="1"/>
  <c r="Q1532" i="1"/>
  <c r="Q3092" i="1"/>
  <c r="Q3154" i="1"/>
  <c r="Q2935" i="1"/>
  <c r="Q3658" i="1"/>
  <c r="Q3080" i="1"/>
  <c r="Q4744" i="1"/>
  <c r="Q3541" i="1"/>
  <c r="Q3700" i="1"/>
  <c r="Q1236" i="1"/>
  <c r="Q2996" i="1"/>
  <c r="Q2958" i="1"/>
  <c r="Q4408" i="1"/>
  <c r="Q2372" i="1"/>
  <c r="Q4965" i="1"/>
  <c r="Q1634" i="1"/>
  <c r="Q1756" i="1"/>
  <c r="Q79" i="1"/>
  <c r="Q1602" i="1"/>
  <c r="Q2564" i="1"/>
  <c r="Q4393" i="1"/>
  <c r="Q1232" i="1"/>
  <c r="Q2777" i="1"/>
  <c r="Q5137" i="1"/>
  <c r="Q3890" i="1"/>
  <c r="Q143" i="1"/>
  <c r="Q2360" i="1"/>
  <c r="Q3018" i="1"/>
  <c r="Q2281" i="1"/>
  <c r="Q1348" i="1"/>
  <c r="Q3893" i="1"/>
  <c r="Q2969" i="1"/>
  <c r="Q3134" i="1"/>
  <c r="Q4681" i="1"/>
  <c r="Q2566" i="1"/>
  <c r="Q1064" i="1"/>
  <c r="Q3108" i="1"/>
  <c r="Q4152" i="1"/>
  <c r="Q3634" i="1"/>
  <c r="Q2630" i="1"/>
  <c r="Q5233" i="1"/>
  <c r="Q2733" i="1"/>
  <c r="Q1347" i="1"/>
  <c r="Q4555" i="1"/>
  <c r="Q4354" i="1"/>
  <c r="Q4914" i="1"/>
  <c r="Q4647" i="1"/>
  <c r="Q3427" i="1"/>
  <c r="Q4190" i="1"/>
  <c r="Q4583" i="1"/>
  <c r="Q4141" i="1"/>
  <c r="Q2081" i="1"/>
  <c r="Q4876" i="1"/>
  <c r="Q4292" i="1"/>
  <c r="Q2987" i="1"/>
  <c r="Q2882" i="1"/>
  <c r="Q4310" i="1"/>
  <c r="Q2700" i="1"/>
  <c r="Q3172" i="1"/>
  <c r="Q3654" i="1"/>
  <c r="Q2384" i="1"/>
  <c r="Q3761" i="1"/>
  <c r="Q2746" i="1"/>
  <c r="Q2021" i="1"/>
  <c r="Q1811" i="1"/>
  <c r="Q5179" i="1"/>
  <c r="Q3595" i="1"/>
  <c r="Q2226" i="1"/>
  <c r="Q2964" i="1"/>
  <c r="Q3444" i="1"/>
  <c r="Q3464" i="1"/>
  <c r="Q2626" i="1"/>
  <c r="Q1853" i="1"/>
  <c r="Q4534" i="1"/>
  <c r="Q1002" i="1"/>
  <c r="Q5342" i="1"/>
  <c r="Q3085" i="1"/>
  <c r="Q3064" i="1"/>
  <c r="Q3410" i="1"/>
  <c r="Q4980" i="1"/>
  <c r="Q3561" i="1"/>
  <c r="Q2331" i="1"/>
  <c r="Q1701" i="1"/>
  <c r="Q4941" i="1"/>
  <c r="Q3257" i="1"/>
  <c r="Q3524" i="1"/>
  <c r="Q4856" i="1"/>
  <c r="Q4423" i="1"/>
  <c r="Q1772" i="1"/>
  <c r="Q53" i="1"/>
  <c r="Q1882" i="1"/>
  <c r="Q5361" i="1"/>
  <c r="Q621" i="1"/>
  <c r="Q1351" i="1"/>
  <c r="Q4330" i="1"/>
  <c r="Q3940" i="1"/>
  <c r="Q1405" i="1"/>
  <c r="Q503" i="1"/>
  <c r="Q1312" i="1"/>
  <c r="Q875" i="1"/>
  <c r="Q1548" i="1"/>
  <c r="Q3496" i="1"/>
  <c r="Q2330" i="1"/>
  <c r="Q274" i="1"/>
  <c r="Q4082" i="1"/>
  <c r="Q2242" i="1"/>
  <c r="Q723" i="1"/>
  <c r="Q1718" i="1"/>
  <c r="Q684" i="1"/>
  <c r="Q1386" i="1"/>
  <c r="Q338" i="1"/>
  <c r="Q2305" i="1"/>
  <c r="Q113" i="1"/>
  <c r="Q3360" i="1"/>
  <c r="Q252" i="1"/>
  <c r="Q110" i="1"/>
  <c r="Q683" i="1"/>
  <c r="Q982" i="1"/>
  <c r="Q285" i="1"/>
  <c r="Q117" i="1"/>
  <c r="Q863" i="1"/>
  <c r="Q2286" i="1"/>
  <c r="Q1237" i="1"/>
  <c r="Q1483" i="1"/>
  <c r="Q339" i="1"/>
  <c r="Q1163" i="1"/>
  <c r="Q2225" i="1"/>
  <c r="Q743" i="1"/>
  <c r="Q1934" i="1"/>
  <c r="Q618" i="1"/>
  <c r="Q1846" i="1"/>
  <c r="Q1304" i="1"/>
  <c r="Q207" i="1"/>
  <c r="Q5" i="1"/>
  <c r="Q2742" i="1"/>
  <c r="Q2945" i="1"/>
  <c r="Q4009" i="1"/>
  <c r="Q4540" i="1"/>
  <c r="Q1544" i="1"/>
  <c r="Q1029" i="1"/>
  <c r="Q4413" i="1"/>
  <c r="Q2885" i="1"/>
  <c r="Q2822" i="1"/>
  <c r="Q3480" i="1"/>
  <c r="Q47" i="1"/>
  <c r="Q3551" i="1"/>
  <c r="Q4124" i="1"/>
  <c r="Q4735" i="1"/>
  <c r="Q2960" i="1"/>
  <c r="Q2825" i="1"/>
  <c r="Q2517" i="1"/>
  <c r="Q1981" i="1"/>
  <c r="Q4815" i="1"/>
  <c r="Q322" i="1"/>
  <c r="Q3508" i="1"/>
  <c r="Q5068" i="1"/>
  <c r="Q5235" i="1"/>
  <c r="Q5026" i="1"/>
  <c r="Q2148" i="1"/>
  <c r="Q3803" i="1"/>
  <c r="Q3397" i="1"/>
  <c r="Q2805" i="1"/>
  <c r="Q3997" i="1"/>
  <c r="Q4911" i="1"/>
  <c r="Q5115" i="1"/>
  <c r="Q3181" i="1"/>
  <c r="Q5323" i="1"/>
  <c r="Q4805" i="1"/>
  <c r="Q3631" i="1"/>
  <c r="Q1530" i="1"/>
  <c r="Q1324" i="1"/>
  <c r="Q5032" i="1"/>
  <c r="Q1598" i="1"/>
  <c r="Q5060" i="1"/>
  <c r="Q2972" i="1"/>
  <c r="Q4861" i="1"/>
  <c r="Q2001" i="1"/>
  <c r="Q1689" i="1"/>
  <c r="Q3562" i="1"/>
  <c r="Q3891" i="1"/>
  <c r="Q5227" i="1"/>
  <c r="Q1915" i="1"/>
  <c r="Q1482" i="1"/>
  <c r="Q1313" i="1"/>
  <c r="Q5056" i="1"/>
  <c r="Q5065" i="1"/>
  <c r="Q4223" i="1"/>
  <c r="Q2261" i="1"/>
  <c r="Q2705" i="1"/>
  <c r="Q626" i="1"/>
  <c r="Q1175" i="1"/>
  <c r="Q4210" i="1"/>
  <c r="Q4868" i="1"/>
  <c r="Q3438" i="1"/>
  <c r="Q2443" i="1"/>
  <c r="Q3227" i="1"/>
  <c r="Q4640" i="1"/>
  <c r="Q3237" i="1"/>
  <c r="Q1556" i="1"/>
  <c r="Q1448" i="1"/>
  <c r="Q3585" i="1"/>
  <c r="Q4769" i="1"/>
  <c r="Q4784" i="1"/>
  <c r="Q4132" i="1"/>
  <c r="Q1902" i="1"/>
  <c r="Q761" i="1"/>
  <c r="Q1509" i="1"/>
  <c r="Q4017" i="1"/>
  <c r="Q2585" i="1"/>
  <c r="Q3593" i="1"/>
  <c r="Q2582" i="1"/>
  <c r="Q2515" i="1"/>
  <c r="Q4817" i="1"/>
  <c r="Q2253" i="1"/>
  <c r="Q4624" i="1"/>
  <c r="Q2908" i="1"/>
  <c r="Q3885" i="1"/>
  <c r="Q2411" i="1"/>
  <c r="Q1006" i="1"/>
  <c r="Q2053" i="1"/>
  <c r="Q4892" i="1"/>
  <c r="Q4222" i="1"/>
  <c r="Q4185" i="1"/>
  <c r="Q1086" i="1"/>
  <c r="Q2530" i="1"/>
  <c r="Q4961" i="1"/>
  <c r="Q2632" i="1"/>
  <c r="Q2624" i="1"/>
  <c r="Q2490" i="1"/>
  <c r="Q3254" i="1"/>
  <c r="Q2947" i="1"/>
  <c r="Q2429" i="1"/>
  <c r="Q2431" i="1"/>
  <c r="Q3380" i="1"/>
  <c r="Q5005" i="1"/>
  <c r="Q703" i="1"/>
  <c r="Q2043" i="1"/>
  <c r="Q2050" i="1"/>
  <c r="Q1643" i="1"/>
  <c r="Q2738" i="1"/>
  <c r="Q2119" i="1"/>
  <c r="Q2085" i="1"/>
  <c r="Q2283" i="1"/>
  <c r="Q933" i="1"/>
  <c r="Q1668" i="1"/>
  <c r="Q3785" i="1"/>
  <c r="Q2333" i="1"/>
  <c r="Q2591" i="1"/>
  <c r="Q70" i="1"/>
  <c r="Q1147" i="1"/>
  <c r="Q2059" i="1"/>
  <c r="Q1134" i="1"/>
  <c r="Q813" i="1"/>
  <c r="Q1135" i="1"/>
  <c r="Q938" i="1"/>
  <c r="Q2347" i="1"/>
  <c r="Q1123" i="1"/>
  <c r="Q313" i="1"/>
  <c r="Q316" i="1"/>
  <c r="Q473" i="1"/>
  <c r="Q593" i="1"/>
  <c r="Q814" i="1"/>
  <c r="Q2289" i="1"/>
  <c r="Q327" i="1"/>
  <c r="Q676" i="1"/>
  <c r="Q1437" i="1"/>
  <c r="Q3332" i="1"/>
  <c r="Q4887" i="1"/>
  <c r="Q4218" i="1"/>
  <c r="Q1996" i="1"/>
  <c r="Q1239" i="1"/>
  <c r="Q777" i="1"/>
  <c r="Q3897" i="1"/>
  <c r="Q4849" i="1"/>
  <c r="Q3850" i="1"/>
  <c r="Q1861" i="1"/>
  <c r="Q3720" i="1"/>
  <c r="Q3926" i="1"/>
  <c r="Q3545" i="1"/>
  <c r="Q5188" i="1"/>
  <c r="Q4527" i="1"/>
  <c r="Q5263" i="1"/>
  <c r="Q1093" i="1"/>
  <c r="Q209" i="1"/>
  <c r="Q4170" i="1"/>
  <c r="Q4303" i="1"/>
  <c r="Q3737" i="1"/>
  <c r="Q4981" i="1"/>
  <c r="Q3762" i="1"/>
  <c r="Q5150" i="1"/>
  <c r="Q4434" i="1"/>
  <c r="Q3250" i="1"/>
  <c r="Q1706" i="1"/>
  <c r="Q4617" i="1"/>
  <c r="Q4243" i="1"/>
  <c r="Q2959" i="1"/>
  <c r="Q2229" i="1"/>
  <c r="Q2896" i="1"/>
  <c r="Q1200" i="1"/>
  <c r="Q4169" i="1"/>
  <c r="Q362" i="1"/>
  <c r="Q5108" i="1"/>
  <c r="Q4893" i="1"/>
  <c r="Q4067" i="1"/>
  <c r="Q2196" i="1"/>
  <c r="Q287" i="1"/>
  <c r="Q1875" i="1"/>
  <c r="Q4159" i="1"/>
  <c r="Q2421" i="1"/>
  <c r="Q4810" i="1"/>
  <c r="Q1507" i="1"/>
  <c r="Q3697" i="1"/>
  <c r="Q5157" i="1"/>
  <c r="Q5103" i="1"/>
  <c r="Q685" i="1"/>
  <c r="Q4421" i="1"/>
  <c r="Q3120" i="1"/>
  <c r="Q4333" i="1"/>
  <c r="Q2115" i="1"/>
  <c r="Q1577" i="1"/>
  <c r="Q3751" i="1"/>
  <c r="Q2548" i="1"/>
  <c r="Q2182" i="1"/>
  <c r="Q1864" i="1"/>
  <c r="Q1685" i="1"/>
  <c r="Q3419" i="1"/>
  <c r="Q2549" i="1"/>
  <c r="Q1182" i="1"/>
  <c r="Q2155" i="1"/>
  <c r="Q3265" i="1"/>
  <c r="Q3611" i="1"/>
  <c r="Q26" i="1"/>
  <c r="Q2761" i="1"/>
  <c r="Q3809" i="1"/>
  <c r="Q2408" i="1"/>
  <c r="Q1258" i="1"/>
  <c r="Q840" i="1"/>
  <c r="Q1166" i="1"/>
  <c r="Q358" i="1"/>
  <c r="Q640" i="1"/>
  <c r="Q647" i="1"/>
  <c r="Q573" i="1"/>
  <c r="Q1628" i="1"/>
  <c r="Q1105" i="1"/>
  <c r="Q940" i="1"/>
  <c r="Q211" i="1"/>
  <c r="Q219" i="1"/>
  <c r="Q660" i="1"/>
  <c r="Q905" i="1"/>
  <c r="Q1371" i="1"/>
  <c r="Q849" i="1"/>
  <c r="Q164" i="1"/>
  <c r="Q1547" i="1"/>
  <c r="Q2989" i="1"/>
  <c r="Q5336" i="1"/>
  <c r="Q3371" i="1"/>
  <c r="Q4605" i="1"/>
  <c r="Q5146" i="1"/>
  <c r="Q2821" i="1"/>
  <c r="Q2994" i="1"/>
  <c r="Q5260" i="1"/>
  <c r="Q5295" i="1"/>
  <c r="Q3975" i="1"/>
  <c r="Q2724" i="1"/>
  <c r="Q4951" i="1"/>
  <c r="Q5084" i="1"/>
  <c r="Q3462" i="1"/>
  <c r="Q2167" i="1"/>
  <c r="Q1820" i="1"/>
  <c r="Q5107" i="1"/>
  <c r="Q1979" i="1"/>
  <c r="Q2426" i="1"/>
  <c r="Q3232" i="1"/>
  <c r="Q3673" i="1"/>
  <c r="Q2830" i="1"/>
  <c r="Q1329" i="1"/>
  <c r="Q1988" i="1"/>
  <c r="Q3755" i="1"/>
  <c r="Q5271" i="1"/>
  <c r="Q1843" i="1"/>
  <c r="Q1693" i="1"/>
  <c r="Q1016" i="1"/>
  <c r="Q4465" i="1"/>
  <c r="Q3495" i="1"/>
  <c r="Q2699" i="1"/>
  <c r="Q2026" i="1"/>
  <c r="Q2000" i="1"/>
  <c r="Q3889" i="1"/>
  <c r="Q1617" i="1"/>
  <c r="Q2597" i="1"/>
  <c r="Q4562" i="1"/>
  <c r="Q4324" i="1"/>
  <c r="Q3942" i="1"/>
  <c r="Q1221" i="1"/>
  <c r="Q2322" i="1"/>
  <c r="Q4087" i="1"/>
  <c r="Q1775" i="1"/>
  <c r="Q4529" i="1"/>
  <c r="Q4446" i="1"/>
  <c r="Q2891" i="1"/>
  <c r="Q4706" i="1"/>
  <c r="Q4970" i="1"/>
  <c r="Q2254" i="1"/>
  <c r="Q2395" i="1"/>
  <c r="Q1841" i="1"/>
  <c r="Q3281" i="1"/>
  <c r="Q3983" i="1"/>
  <c r="Q1409" i="1"/>
  <c r="Q4922" i="1"/>
  <c r="Q4227" i="1"/>
  <c r="Q4694" i="1"/>
  <c r="Q3450" i="1"/>
  <c r="Q1883" i="1"/>
  <c r="Q2192" i="1"/>
  <c r="Q1768" i="1"/>
  <c r="Q2853" i="1"/>
  <c r="Q1658" i="1"/>
  <c r="Q258" i="1"/>
  <c r="Q5155" i="1"/>
  <c r="Q4967" i="1"/>
  <c r="Q5216" i="1"/>
  <c r="Q4349" i="1"/>
  <c r="Q2134" i="1"/>
  <c r="Q3337" i="1"/>
  <c r="Q694" i="1"/>
  <c r="Q4753" i="1"/>
  <c r="Q4486" i="1"/>
  <c r="Q4300" i="1"/>
  <c r="Q4852" i="1"/>
  <c r="Q1907" i="1"/>
  <c r="Q955" i="1"/>
  <c r="Q713" i="1"/>
  <c r="Q3948" i="1"/>
  <c r="Q4551" i="1"/>
  <c r="Q3133" i="1"/>
  <c r="Q2841" i="1"/>
  <c r="Q2423" i="1"/>
  <c r="Q4325" i="1"/>
  <c r="Q2357" i="1"/>
  <c r="Q3630" i="1"/>
  <c r="Q4420" i="1"/>
  <c r="Q4714" i="1"/>
  <c r="Q989" i="1"/>
  <c r="Q1807" i="1"/>
  <c r="Q3811" i="1"/>
  <c r="Q5239" i="1"/>
  <c r="Q2713" i="1"/>
  <c r="Q4205" i="1"/>
  <c r="Q2922" i="1"/>
  <c r="Q4544" i="1"/>
  <c r="Q4319" i="1"/>
  <c r="Q3509" i="1"/>
  <c r="Q2412" i="1"/>
  <c r="Q4184" i="1"/>
  <c r="Q3683" i="1"/>
  <c r="Q4925" i="1"/>
  <c r="Q3200" i="1"/>
  <c r="Q2239" i="1"/>
  <c r="Q1826" i="1"/>
  <c r="Q3490" i="1"/>
  <c r="Q1310" i="1"/>
  <c r="Q4215" i="1"/>
  <c r="Q4277" i="1"/>
  <c r="Q3363" i="1"/>
  <c r="Q3765" i="1"/>
  <c r="Q4101" i="1"/>
  <c r="Q4061" i="1"/>
  <c r="Q1874" i="1"/>
  <c r="Q3701" i="1"/>
  <c r="Q2684" i="1"/>
  <c r="Q2799" i="1"/>
  <c r="Q1703" i="1"/>
  <c r="Q926" i="1"/>
  <c r="Q4511" i="1"/>
  <c r="Q4436" i="1"/>
  <c r="Q1278" i="1"/>
  <c r="Q2207" i="1"/>
  <c r="Q3074" i="1"/>
  <c r="Q3161" i="1"/>
  <c r="Q2618" i="1"/>
  <c r="Q2889" i="1"/>
  <c r="Q3777" i="1"/>
  <c r="Q3705" i="1"/>
  <c r="Q1457" i="1"/>
  <c r="Q2301" i="1"/>
  <c r="Q1645" i="1"/>
  <c r="Q3167" i="1"/>
  <c r="Q552" i="1"/>
  <c r="Q3505" i="1"/>
  <c r="Q2907" i="1"/>
  <c r="Q2740" i="1"/>
  <c r="Q17" i="1"/>
  <c r="Q3776" i="1"/>
  <c r="Q3288" i="1"/>
  <c r="Q2604" i="1"/>
  <c r="Q739" i="1"/>
  <c r="Q1344" i="1"/>
  <c r="Q519" i="1"/>
  <c r="Q1255" i="1"/>
  <c r="Q549" i="1"/>
  <c r="Q764" i="1"/>
  <c r="Q2312" i="1"/>
  <c r="Q2164" i="1"/>
  <c r="Q700" i="1"/>
  <c r="Q601" i="1"/>
  <c r="Q2929" i="1"/>
  <c r="Q118" i="1"/>
  <c r="Q809" i="1"/>
  <c r="Q972" i="1"/>
  <c r="Q775" i="1"/>
  <c r="Q916" i="1"/>
  <c r="Q9" i="1"/>
  <c r="Q42" i="1"/>
  <c r="Q2869" i="1"/>
  <c r="Q5247" i="1"/>
  <c r="Q3158" i="1"/>
  <c r="Q4090" i="1"/>
  <c r="Q4771" i="1"/>
  <c r="Q2962" i="1"/>
  <c r="Q2748" i="1"/>
  <c r="Q4273" i="1"/>
  <c r="Q4764" i="1"/>
  <c r="Q3960" i="1"/>
  <c r="Q3220" i="1"/>
  <c r="Q3900" i="1"/>
  <c r="Q4883" i="1"/>
  <c r="Q4619" i="1"/>
  <c r="Q4052" i="1"/>
  <c r="Q4144" i="1"/>
  <c r="Q3623" i="1"/>
  <c r="Q4372" i="1"/>
  <c r="Q2248" i="1"/>
  <c r="Q3374" i="1"/>
  <c r="Q5187" i="1"/>
  <c r="Q2195" i="1"/>
  <c r="Q3637" i="1"/>
  <c r="Q3855" i="1"/>
  <c r="Q4415" i="1"/>
  <c r="Q5128" i="1"/>
  <c r="Q3155" i="1"/>
  <c r="Q4431" i="1"/>
  <c r="Q2631" i="1"/>
  <c r="Q4741" i="1"/>
  <c r="Q4126" i="1"/>
  <c r="Q3982" i="1"/>
  <c r="Q3947" i="1"/>
  <c r="Q4350" i="1"/>
  <c r="Q2523" i="1"/>
  <c r="Q94" i="1"/>
  <c r="Q3408" i="1"/>
  <c r="Q2897" i="1"/>
  <c r="Q5020" i="1"/>
  <c r="Q1995" i="1"/>
  <c r="Q1080" i="1"/>
  <c r="Q4140" i="1"/>
  <c r="Q4367" i="1"/>
  <c r="Q3958" i="1"/>
  <c r="Q1641" i="1"/>
  <c r="Q3331" i="1"/>
  <c r="Q2245" i="1"/>
  <c r="Q2997" i="1"/>
  <c r="Q2349" i="1"/>
  <c r="Q129" i="1"/>
  <c r="Q2649" i="1"/>
  <c r="Q2221" i="1"/>
  <c r="Q4985" i="1"/>
  <c r="Q1587" i="1"/>
  <c r="Q5275" i="1"/>
  <c r="Q2651" i="1"/>
  <c r="Q3923" i="1"/>
  <c r="Q5117" i="1"/>
  <c r="Q3242" i="1"/>
  <c r="Q4943" i="1"/>
  <c r="Q4391" i="1"/>
  <c r="Q2089" i="1"/>
  <c r="Q4912" i="1"/>
  <c r="Q3381" i="1"/>
  <c r="Q4938" i="1"/>
  <c r="Q4274" i="1"/>
  <c r="Q2240" i="1"/>
  <c r="Q1712" i="1"/>
  <c r="Q3792" i="1"/>
  <c r="Q1549" i="1"/>
  <c r="Q5172" i="1"/>
  <c r="Q4117" i="1"/>
  <c r="Q4579" i="1"/>
  <c r="Q2903" i="1"/>
  <c r="Q4834" i="1"/>
  <c r="Q2219" i="1"/>
  <c r="Q1133" i="1"/>
  <c r="Q4963" i="1"/>
  <c r="Q5116" i="1"/>
  <c r="Q1222" i="1"/>
  <c r="Q449" i="1"/>
  <c r="Q5186" i="1"/>
  <c r="Q5224" i="1"/>
  <c r="Q4690" i="1"/>
  <c r="Q1385" i="1"/>
  <c r="Q2628" i="1"/>
  <c r="Q1993" i="1"/>
  <c r="Q4238" i="1"/>
  <c r="Q5169" i="1"/>
  <c r="Q3317" i="1"/>
  <c r="Q4387" i="1"/>
  <c r="Q5205" i="1"/>
  <c r="Q1320" i="1"/>
  <c r="Q2990" i="1"/>
  <c r="Q168" i="1"/>
  <c r="Q3935" i="1"/>
  <c r="Q4932" i="1"/>
  <c r="Q3299" i="1"/>
  <c r="Q3856" i="1"/>
  <c r="Q1652" i="1"/>
  <c r="Q3006" i="1"/>
  <c r="Q3280" i="1"/>
  <c r="Q3459" i="1"/>
  <c r="Q3261" i="1"/>
  <c r="Q3315" i="1"/>
  <c r="Q22" i="1"/>
  <c r="Q1013" i="1"/>
  <c r="Q3247" i="1"/>
  <c r="Q3767" i="1"/>
  <c r="Q3728" i="1"/>
  <c r="Q2635" i="1"/>
  <c r="Q2366" i="1"/>
  <c r="Q4108" i="1"/>
  <c r="Q3519" i="1"/>
  <c r="Q2621" i="1"/>
  <c r="Q1829" i="1"/>
  <c r="Q3821" i="1"/>
  <c r="Q4953" i="1"/>
  <c r="Q2930" i="1"/>
  <c r="Q4341" i="1"/>
  <c r="Q1688" i="1"/>
  <c r="Q1569" i="1"/>
  <c r="Q5255" i="1"/>
  <c r="Q1695" i="1"/>
  <c r="Q5118" i="1"/>
  <c r="Q3400" i="1"/>
  <c r="Q3414" i="1"/>
  <c r="Q4491" i="1"/>
  <c r="Q3213" i="1"/>
  <c r="Q2870" i="1"/>
  <c r="Q1406" i="1"/>
  <c r="Q2951" i="1"/>
  <c r="Q5209" i="1"/>
  <c r="Q2294" i="1"/>
  <c r="Q3558" i="1"/>
  <c r="Q1073" i="1"/>
  <c r="Q605" i="1"/>
  <c r="Q5309" i="1"/>
  <c r="Q4587" i="1"/>
  <c r="Q1713" i="1"/>
  <c r="Q151" i="1"/>
  <c r="Q1208" i="1"/>
  <c r="Q4708" i="1"/>
  <c r="Q3537" i="1"/>
  <c r="Q2488" i="1"/>
  <c r="Q1525" i="1"/>
  <c r="Q2606" i="1"/>
  <c r="Q2202" i="1"/>
  <c r="Q2539" i="1"/>
  <c r="Q2656" i="1"/>
  <c r="Q3655" i="1"/>
  <c r="Q1061" i="1"/>
  <c r="Q2471" i="1"/>
  <c r="Q2268" i="1"/>
  <c r="Q3062" i="1"/>
  <c r="Q755" i="1"/>
  <c r="Q5352" i="1"/>
  <c r="Q2648" i="1"/>
  <c r="Q1636" i="1"/>
  <c r="Q1242" i="1"/>
  <c r="Q1745" i="1"/>
  <c r="Q2578" i="1"/>
  <c r="Q1267" i="1"/>
  <c r="Q1637" i="1"/>
  <c r="Q2712" i="1"/>
  <c r="Q2668" i="1"/>
  <c r="Q1746" i="1"/>
  <c r="Q1209" i="1"/>
  <c r="Q404" i="1"/>
  <c r="Q1070" i="1"/>
  <c r="Q492" i="1"/>
  <c r="Q876" i="1"/>
  <c r="Q1415" i="1"/>
  <c r="Q369" i="1"/>
  <c r="Q845" i="1"/>
  <c r="Q483" i="1"/>
  <c r="Q24" i="1"/>
  <c r="Q2236" i="1"/>
  <c r="Q1977" i="1"/>
  <c r="Q408" i="1"/>
  <c r="Q3421" i="1"/>
  <c r="Q4402" i="1"/>
  <c r="Q4321" i="1"/>
  <c r="Q1436" i="1"/>
  <c r="Q3065" i="1"/>
  <c r="Q4228" i="1"/>
  <c r="Q3194" i="1"/>
  <c r="Q735" i="1"/>
  <c r="Q4755" i="1"/>
  <c r="Q2208" i="1"/>
  <c r="Q1893" i="1"/>
  <c r="Q3870" i="1"/>
  <c r="Q2516" i="1"/>
  <c r="Q2559" i="1"/>
  <c r="Q1164" i="1"/>
  <c r="Q559" i="1"/>
  <c r="Q3235" i="1"/>
  <c r="Q2769" i="1"/>
  <c r="Q3764" i="1"/>
  <c r="Q3570" i="1"/>
  <c r="Q4865" i="1"/>
  <c r="Q4493" i="1"/>
  <c r="Q382" i="1"/>
  <c r="Q2387" i="1"/>
  <c r="Q2363" i="1"/>
  <c r="Q2725" i="1"/>
  <c r="Q3835" i="1"/>
  <c r="Q4025" i="1"/>
  <c r="Q2464" i="1"/>
  <c r="Q3980" i="1"/>
  <c r="Q3407" i="1"/>
  <c r="Q1301" i="1"/>
  <c r="Q1905" i="1"/>
  <c r="Q4917" i="1"/>
  <c r="Q62" i="1"/>
  <c r="Q4345" i="1"/>
  <c r="Q1584" i="1"/>
  <c r="Q4407" i="1"/>
  <c r="Q1741" i="1"/>
  <c r="Q2823" i="1"/>
  <c r="Q2095" i="1"/>
  <c r="Q2727" i="1"/>
  <c r="Q1574" i="1"/>
  <c r="Q2345" i="1"/>
  <c r="Q2934" i="1"/>
  <c r="Q2060" i="1"/>
  <c r="Q1257" i="1"/>
  <c r="Q2901" i="1"/>
  <c r="Q3749" i="1"/>
  <c r="Q1691" i="1"/>
  <c r="Q3925" i="1"/>
  <c r="Q345" i="1"/>
  <c r="Q3864" i="1"/>
  <c r="Q1962" i="1"/>
  <c r="Q2029" i="1"/>
  <c r="Q708" i="1"/>
  <c r="Q2694" i="1"/>
  <c r="Q5254" i="1"/>
  <c r="Q3297" i="1"/>
  <c r="Q872" i="1"/>
  <c r="Q3118" i="1"/>
  <c r="Q661" i="1"/>
  <c r="Q2042" i="1"/>
  <c r="Q1037" i="1"/>
  <c r="Q1334" i="1"/>
  <c r="Q1266" i="1"/>
  <c r="Q1233" i="1"/>
  <c r="Q1601" i="1"/>
  <c r="Q596" i="1"/>
  <c r="Q3224" i="1"/>
  <c r="Q2329" i="1"/>
  <c r="Q4181" i="1"/>
  <c r="Q2912" i="1"/>
  <c r="Q1671" i="1"/>
  <c r="Q1863" i="1"/>
  <c r="Q1663" i="1"/>
  <c r="Q865" i="1"/>
  <c r="Q2173" i="1"/>
  <c r="Q812" i="1"/>
  <c r="Q822" i="1"/>
  <c r="Q747" i="1"/>
  <c r="Q443" i="1"/>
  <c r="Q93" i="1"/>
  <c r="Q881" i="1"/>
  <c r="Q1958" i="1"/>
  <c r="Q1092" i="1"/>
  <c r="Q521" i="1"/>
  <c r="Q2169" i="1"/>
  <c r="Q1422" i="1"/>
  <c r="Q4768" i="1"/>
  <c r="Q3279" i="1"/>
  <c r="Q3871" i="1"/>
  <c r="Q3998" i="1"/>
  <c r="Q3139" i="1"/>
  <c r="Q4901" i="1"/>
  <c r="Q5249" i="1"/>
  <c r="Q4678" i="1"/>
  <c r="Q4201" i="1"/>
  <c r="Q3707" i="1"/>
  <c r="Q2079" i="1"/>
  <c r="Q1736" i="1"/>
  <c r="Q5197" i="1"/>
  <c r="Q4549" i="1"/>
  <c r="Q3291" i="1"/>
  <c r="Q2430" i="1"/>
  <c r="Q2414" i="1"/>
  <c r="Q1124" i="1"/>
  <c r="Q3732" i="1"/>
  <c r="Q4499" i="1"/>
  <c r="Q4516" i="1"/>
  <c r="Q2458" i="1"/>
  <c r="Q2470" i="1"/>
  <c r="Q3500" i="1"/>
  <c r="Q5324" i="1"/>
  <c r="Q2611" i="1"/>
  <c r="Q2811" i="1"/>
  <c r="Q3600" i="1"/>
  <c r="Q2378" i="1"/>
  <c r="Q4781" i="1"/>
  <c r="Q1597" i="1"/>
  <c r="Q4916" i="1"/>
  <c r="Q142" i="1"/>
  <c r="Q4821" i="1"/>
  <c r="Q2780" i="1"/>
  <c r="Q2257" i="1"/>
  <c r="Q855" i="1"/>
  <c r="Q5252" i="1"/>
  <c r="Q2692" i="1"/>
  <c r="Q3802" i="1"/>
  <c r="Q2807" i="1"/>
  <c r="Q4871" i="1"/>
  <c r="Q2860" i="1"/>
  <c r="Q1600" i="1"/>
  <c r="Q255" i="1"/>
  <c r="Q2418" i="1"/>
  <c r="Q337" i="1"/>
  <c r="Q5343" i="1"/>
  <c r="Q3215" i="1"/>
  <c r="Q5170" i="1"/>
  <c r="Q2812" i="1"/>
  <c r="Q3370" i="1"/>
  <c r="Q1779" i="1"/>
  <c r="Q1899" i="1"/>
  <c r="Q3880" i="1"/>
  <c r="Q1042" i="1"/>
  <c r="Q3615" i="1"/>
  <c r="Q325" i="1"/>
  <c r="Q2607" i="1"/>
  <c r="Q4992" i="1"/>
  <c r="Q2496" i="1"/>
  <c r="Q1354" i="1"/>
  <c r="Q3138" i="1"/>
  <c r="Q107" i="1"/>
  <c r="Q2831" i="1"/>
  <c r="Q1068" i="1"/>
  <c r="Q2866" i="1"/>
  <c r="Q4889" i="1"/>
  <c r="Q2909" i="1"/>
  <c r="Q5190" i="1"/>
  <c r="Q3316" i="1"/>
  <c r="Q4445" i="1"/>
  <c r="Q1769" i="1"/>
  <c r="Q1583" i="1"/>
  <c r="Q1903" i="1"/>
  <c r="Q1451" i="1"/>
  <c r="Q1960" i="1"/>
  <c r="Q251" i="1"/>
  <c r="Q2318" i="1"/>
  <c r="Q709" i="1"/>
  <c r="Q2067" i="1"/>
  <c r="Q2854" i="1"/>
  <c r="Q1524" i="1"/>
  <c r="Q1990" i="1"/>
  <c r="Q3568" i="1"/>
  <c r="Q1167" i="1"/>
  <c r="Q3758" i="1"/>
  <c r="Q4760" i="1"/>
  <c r="Q1684" i="1"/>
  <c r="Q2441" i="1"/>
  <c r="Q2045" i="1"/>
  <c r="Q1635" i="1"/>
  <c r="Q326" i="1"/>
  <c r="Q1314" i="1"/>
  <c r="Q2288" i="1"/>
  <c r="Q1924" i="1"/>
  <c r="Q973" i="1"/>
  <c r="Q1639" i="1"/>
  <c r="Q528" i="1"/>
  <c r="Q424" i="1"/>
  <c r="Q1575" i="1"/>
  <c r="Q2292" i="1"/>
  <c r="Q1857" i="1"/>
  <c r="Q928" i="1"/>
  <c r="Q137" i="1"/>
  <c r="Q329" i="1"/>
  <c r="Q620" i="1"/>
  <c r="Q2392" i="1"/>
  <c r="Q1516" i="1"/>
  <c r="Q160" i="1"/>
  <c r="Q4" i="1"/>
  <c r="Q177" i="1"/>
  <c r="Q431" i="1"/>
  <c r="Q1642" i="1"/>
  <c r="Q317" i="1"/>
  <c r="Q509" i="1"/>
  <c r="Q643" i="1"/>
  <c r="Q60" i="1"/>
  <c r="Q7" i="1"/>
  <c r="Q1830" i="1"/>
  <c r="Q5196" i="1"/>
  <c r="Q3894" i="1"/>
  <c r="Q4179" i="1"/>
  <c r="Q3099" i="1"/>
  <c r="Q4213" i="1"/>
  <c r="Q3949" i="1"/>
  <c r="Q2227" i="1"/>
  <c r="Q2440" i="1"/>
  <c r="Q4623" i="1"/>
  <c r="Q2355" i="1"/>
  <c r="Q5114" i="1"/>
  <c r="Q4066" i="1"/>
  <c r="Q2753" i="1"/>
  <c r="Q1571" i="1"/>
  <c r="Q800" i="1"/>
  <c r="Q3514" i="1"/>
  <c r="Q3628" i="1"/>
  <c r="Q4946" i="1"/>
  <c r="Q5125" i="1"/>
  <c r="Q3164" i="1"/>
  <c r="Q3253" i="1"/>
  <c r="Q4973" i="1"/>
  <c r="Q4157" i="1"/>
  <c r="Q4194" i="1"/>
  <c r="Q3580" i="1"/>
  <c r="Q4671" i="1"/>
  <c r="Q5291" i="1"/>
  <c r="Q1969" i="1"/>
  <c r="Q2433" i="1"/>
  <c r="Q1788" i="1"/>
  <c r="Q4615" i="1"/>
  <c r="Q4563" i="1"/>
  <c r="Q3483" i="1"/>
  <c r="Q1748" i="1"/>
  <c r="Q1828" i="1"/>
  <c r="Q3192" i="1"/>
  <c r="Q3507" i="1"/>
  <c r="Q5244" i="1"/>
  <c r="Q3786" i="1"/>
  <c r="Q2230" i="1"/>
  <c r="Q2154" i="1"/>
  <c r="Q4168" i="1"/>
  <c r="Q3967" i="1"/>
  <c r="Q4394" i="1"/>
  <c r="Q3358" i="1"/>
  <c r="Q2576" i="1"/>
  <c r="Q3862" i="1"/>
  <c r="Q3941" i="1"/>
  <c r="Q2491" i="1"/>
  <c r="Q4378" i="1"/>
  <c r="Q2506" i="1"/>
  <c r="Q3365" i="1"/>
  <c r="Q1646" i="1"/>
  <c r="Q1365" i="1"/>
  <c r="Q4636" i="1"/>
  <c r="Q2482" i="1"/>
  <c r="Q4600" i="1"/>
  <c r="Q4606" i="1"/>
  <c r="Q4891" i="1"/>
  <c r="Q3204" i="1"/>
  <c r="Q2511" i="1"/>
  <c r="Q1074" i="1"/>
  <c r="Q1797" i="1"/>
  <c r="Q918" i="1"/>
  <c r="Q5221" i="1"/>
  <c r="Q5085" i="1"/>
  <c r="Q4528" i="1"/>
  <c r="Q3636" i="1"/>
  <c r="Q3571" i="1"/>
  <c r="Q1573" i="1"/>
  <c r="Q1519" i="1"/>
  <c r="Q1786" i="1"/>
  <c r="Q15" i="1"/>
  <c r="Q2850" i="1"/>
  <c r="Q2309" i="1"/>
  <c r="Q4847" i="1"/>
  <c r="Q2686" i="1"/>
  <c r="Q671" i="1"/>
  <c r="Q2670" i="1"/>
  <c r="Q2568" i="1"/>
  <c r="Q4845" i="1"/>
  <c r="Q3029" i="1"/>
  <c r="Q5030" i="1"/>
  <c r="Q3398" i="1"/>
  <c r="Q5261" i="1"/>
  <c r="Q2057" i="1"/>
  <c r="Q3047" i="1"/>
  <c r="Q401" i="1"/>
  <c r="Q1363" i="1"/>
  <c r="Q1357" i="1"/>
  <c r="Q109" i="1"/>
  <c r="Q1136" i="1"/>
  <c r="Q675" i="1"/>
  <c r="Q3384" i="1"/>
  <c r="Q1967" i="1"/>
  <c r="Q2269" i="1"/>
  <c r="Q3168" i="1"/>
  <c r="Q1374" i="1"/>
  <c r="Q1338" i="1"/>
  <c r="Q2800" i="1"/>
  <c r="Q1411" i="1"/>
  <c r="Q4586" i="1"/>
  <c r="Q3999" i="1"/>
  <c r="Q1284" i="1"/>
  <c r="Q1476" i="1"/>
  <c r="Q2048" i="1"/>
  <c r="Q1847" i="1"/>
  <c r="Q551" i="1"/>
  <c r="Q577" i="1"/>
  <c r="Q768" i="1"/>
  <c r="Q3616" i="1"/>
  <c r="Q625" i="1"/>
  <c r="Q902" i="1"/>
  <c r="Q838" i="1"/>
  <c r="Q907" i="1"/>
  <c r="Q2521" i="1"/>
  <c r="Q2335" i="1"/>
  <c r="Q2393" i="1"/>
  <c r="Q155" i="1"/>
  <c r="Q204" i="1"/>
  <c r="Q396" i="1"/>
  <c r="Q1682" i="1"/>
  <c r="Q1800" i="1"/>
  <c r="Q2111" i="1"/>
  <c r="Q61" i="1"/>
  <c r="Q1327" i="1"/>
  <c r="Q756" i="1"/>
  <c r="Q212" i="1"/>
  <c r="Q1675" i="1"/>
  <c r="Q1057" i="1"/>
  <c r="Q193" i="1"/>
  <c r="Q368" i="1"/>
  <c r="Q788" i="1"/>
  <c r="Q988" i="1"/>
  <c r="Q167" i="1"/>
  <c r="Q2779" i="1"/>
  <c r="Q5308" i="1"/>
  <c r="Q4375" i="1"/>
  <c r="Q3521" i="1"/>
  <c r="Q106" i="1"/>
  <c r="Q1038" i="1"/>
  <c r="Q3458" i="1"/>
  <c r="Q4860" i="1"/>
  <c r="Q2041" i="1"/>
  <c r="Q2504" i="1"/>
  <c r="Q3721" i="1"/>
  <c r="Q1666" i="1"/>
  <c r="Q4765" i="1"/>
  <c r="Q2995" i="1"/>
  <c r="Q2589" i="1"/>
  <c r="Q2526" i="1"/>
  <c r="Q1180" i="1"/>
  <c r="Q3660" i="1"/>
  <c r="Q3639" i="1"/>
  <c r="Q2032" i="1"/>
  <c r="Q2099" i="1"/>
  <c r="Q4262" i="1"/>
  <c r="Q3050" i="1"/>
  <c r="Q2750" i="1"/>
  <c r="Q3289" i="1"/>
  <c r="Q4007" i="1"/>
  <c r="Q5031" i="1"/>
  <c r="Q1418" i="1"/>
  <c r="Q2325" i="1"/>
  <c r="Q1578" i="1"/>
  <c r="Q1254" i="1"/>
  <c r="Q3839" i="1"/>
  <c r="Q3409" i="1"/>
  <c r="Q4304" i="1"/>
  <c r="Q4030" i="1"/>
  <c r="Q3787" i="1"/>
  <c r="Q4790" i="1"/>
  <c r="Q2634" i="1"/>
  <c r="Q2513" i="1"/>
  <c r="Q246" i="1"/>
  <c r="Q1871" i="1"/>
  <c r="Q4595" i="1"/>
  <c r="Q4573" i="1"/>
  <c r="Q3534" i="1"/>
  <c r="Q2771" i="1"/>
  <c r="Q5003" i="1"/>
  <c r="Q1492" i="1"/>
  <c r="Q1859" i="1"/>
  <c r="Q953" i="1"/>
  <c r="Q1453" i="1"/>
  <c r="Q1333" i="1"/>
  <c r="Q3390" i="1"/>
  <c r="Q3012" i="1"/>
  <c r="Q3670" i="1"/>
  <c r="Q1536" i="1"/>
  <c r="Q669" i="1"/>
  <c r="Q2456" i="1"/>
  <c r="Q2012" i="1"/>
  <c r="Q4197" i="1"/>
  <c r="Q5147" i="1"/>
  <c r="Q3531" i="1"/>
  <c r="Q4335" i="1"/>
  <c r="Q1461" i="1"/>
  <c r="Q4530" i="1"/>
  <c r="Q1397" i="1"/>
  <c r="Q3190" i="1"/>
  <c r="Q729" i="1"/>
  <c r="Q1089" i="1"/>
  <c r="Q4125" i="1"/>
  <c r="Q1219" i="1"/>
  <c r="Q1523" i="1"/>
  <c r="Q1178" i="1"/>
  <c r="Q2304" i="1"/>
  <c r="Q334" i="1"/>
  <c r="Q3641" i="1"/>
  <c r="Q1608" i="1"/>
  <c r="Q4229" i="1"/>
  <c r="Q1372" i="1"/>
  <c r="Q1980" i="1"/>
  <c r="Q194" i="1"/>
  <c r="Q3789" i="1"/>
  <c r="Q4747" i="1"/>
  <c r="Q2174" i="1"/>
  <c r="Q960" i="1"/>
  <c r="Q438" i="1"/>
  <c r="Q733" i="1"/>
  <c r="Q2244" i="1"/>
  <c r="Q32" i="1"/>
  <c r="Q2051" i="1"/>
  <c r="Q1588" i="1"/>
  <c r="Q750" i="1"/>
  <c r="Q1341" i="1"/>
  <c r="Q1845" i="1"/>
  <c r="Q323" i="1"/>
  <c r="Q1732" i="1"/>
  <c r="Q2241" i="1"/>
  <c r="Q1188" i="1"/>
  <c r="Q1747" i="1"/>
  <c r="Q99" i="1"/>
  <c r="Q291" i="1"/>
  <c r="Q347" i="1"/>
  <c r="Q102" i="1"/>
  <c r="Q719" i="1"/>
  <c r="Q52" i="1"/>
  <c r="Q607" i="1"/>
  <c r="Q244" i="1"/>
  <c r="Q897" i="1"/>
  <c r="Q1031" i="1"/>
  <c r="Q585" i="1"/>
  <c r="Q1551" i="1"/>
  <c r="Q341" i="1"/>
  <c r="Q619" i="1"/>
  <c r="Q883" i="1"/>
  <c r="Q101" i="1"/>
  <c r="Q4538" i="1"/>
  <c r="Q5350" i="1"/>
  <c r="Q4813" i="1"/>
  <c r="Q1503" i="1"/>
  <c r="Q4568" i="1"/>
  <c r="Q4148" i="1"/>
  <c r="Q4864" i="1"/>
  <c r="Q4890" i="1"/>
  <c r="Q4682" i="1"/>
  <c r="Q2009" i="1"/>
  <c r="Q2159" i="1"/>
  <c r="Q5362" i="1"/>
  <c r="Q3210" i="1"/>
  <c r="Q4053" i="1"/>
  <c r="Q3469" i="1"/>
  <c r="Q5000" i="1"/>
  <c r="Q2827" i="1"/>
  <c r="Q2352" i="1"/>
  <c r="Q3278" i="1"/>
  <c r="Q2758" i="1"/>
  <c r="Q1700" i="1"/>
  <c r="Q2320" i="1"/>
  <c r="Q4599" i="1"/>
  <c r="Q1508" i="1"/>
  <c r="Q2852" i="1"/>
  <c r="Q5063" i="1"/>
  <c r="Q3166" i="1"/>
  <c r="Q1521" i="1"/>
  <c r="Q398" i="1"/>
  <c r="Q5134" i="1"/>
  <c r="Q4207" i="1"/>
  <c r="Q4371" i="1"/>
  <c r="Q3653" i="1"/>
  <c r="Q4541" i="1"/>
  <c r="Q4461" i="1"/>
  <c r="Q2613" i="1"/>
  <c r="Q2838" i="1"/>
  <c r="Q4866" i="1"/>
  <c r="Q2003" i="1"/>
  <c r="Q3588" i="1"/>
  <c r="Q4602" i="1"/>
  <c r="Q1505" i="1"/>
  <c r="Q1824" i="1"/>
  <c r="Q1215" i="1"/>
  <c r="Q4154" i="1"/>
  <c r="Q5067" i="1"/>
  <c r="Q4307" i="1"/>
  <c r="Q2646" i="1"/>
  <c r="Q1740" i="1"/>
  <c r="Q2569" i="1"/>
  <c r="Q262" i="1"/>
  <c r="Q4903" i="1"/>
  <c r="Q2373" i="1"/>
  <c r="Q3159" i="1"/>
  <c r="Q4340" i="1"/>
  <c r="Q2356" i="1"/>
  <c r="Q1818" i="1"/>
  <c r="Q3610" i="1"/>
  <c r="Q3043" i="1"/>
  <c r="Q5200" i="1"/>
  <c r="Q3090" i="1"/>
  <c r="Q3708" i="1"/>
  <c r="Q4853" i="1"/>
  <c r="Q1986" i="1"/>
  <c r="Q1586" i="1"/>
  <c r="Q5050" i="1"/>
  <c r="Q4284" i="1"/>
  <c r="Q2881" i="1"/>
  <c r="Q586" i="1"/>
  <c r="Q1438" i="1"/>
  <c r="Q2927" i="1"/>
  <c r="Q2344" i="1"/>
  <c r="Q5081" i="1"/>
  <c r="Q3306" i="1"/>
  <c r="Q4114" i="1"/>
  <c r="Q4022" i="1"/>
  <c r="Q3681" i="1"/>
  <c r="Q1109" i="1"/>
  <c r="Q2993" i="1"/>
  <c r="Q365" i="1"/>
  <c r="Q4608" i="1"/>
  <c r="Q2147" i="1"/>
  <c r="Q4128" i="1"/>
  <c r="Q3115" i="1"/>
  <c r="Q4116" i="1"/>
  <c r="Q4342" i="1"/>
  <c r="Q3105" i="1"/>
  <c r="Q3252" i="1"/>
  <c r="Q1443" i="1"/>
  <c r="Q4433" i="1"/>
  <c r="Q2406" i="1"/>
  <c r="Q4734" i="1"/>
  <c r="Q3734" i="1"/>
  <c r="Q1458" i="1"/>
  <c r="Q1112" i="1"/>
  <c r="Q3633" i="1"/>
  <c r="Q4254" i="1"/>
  <c r="Q2106" i="1"/>
  <c r="Q5306" i="1"/>
  <c r="Q2747" i="1"/>
  <c r="Q4697" i="1"/>
  <c r="Q2407" i="1"/>
  <c r="Q4379" i="1"/>
  <c r="Q2904" i="1"/>
  <c r="Q1661" i="1"/>
  <c r="Q1248" i="1"/>
  <c r="Q1490" i="1"/>
  <c r="Q3439" i="1"/>
  <c r="Q4437" i="1"/>
  <c r="Q1719" i="1"/>
  <c r="Q5236" i="1"/>
  <c r="Q1729" i="1"/>
  <c r="Q357" i="1"/>
  <c r="Q3001" i="1"/>
  <c r="Q2138" i="1"/>
  <c r="Q3663" i="1"/>
  <c r="Q1083" i="1"/>
  <c r="Q1224" i="1"/>
  <c r="Q1063" i="1"/>
  <c r="Q3466" i="1"/>
  <c r="Q4500" i="1"/>
  <c r="Q3230" i="1"/>
  <c r="Q910" i="1"/>
  <c r="Q533" i="1"/>
  <c r="Q501" i="1"/>
  <c r="Q3689" i="1"/>
  <c r="Q1427" i="1"/>
  <c r="Q2518" i="1"/>
  <c r="Q1085" i="1"/>
  <c r="Q420" i="1"/>
  <c r="Q3313" i="1"/>
  <c r="Q2385" i="1"/>
  <c r="Q574" i="1"/>
  <c r="Q1499" i="1"/>
  <c r="Q1213" i="1"/>
  <c r="Q2074" i="1"/>
  <c r="Q399" i="1"/>
  <c r="Q378" i="1"/>
  <c r="Q701" i="1"/>
  <c r="Q116" i="1"/>
  <c r="Q1400" i="1"/>
  <c r="Q539" i="1"/>
  <c r="Q835" i="1"/>
  <c r="Q298" i="1"/>
  <c r="Q165" i="1"/>
  <c r="Q964" i="1"/>
  <c r="Q1758" i="1"/>
  <c r="Q73" i="1"/>
  <c r="Q250" i="1"/>
  <c r="Q609" i="1"/>
  <c r="Q2071" i="1"/>
  <c r="Q584" i="1"/>
  <c r="Q904" i="1"/>
  <c r="Q3665" i="1"/>
  <c r="Q2867" i="1"/>
  <c r="Q3550" i="1"/>
  <c r="Q1916" i="1"/>
  <c r="Q4801" i="1"/>
  <c r="Q4389" i="1"/>
  <c r="Q3041" i="1"/>
  <c r="Q1803" i="1"/>
  <c r="Q850" i="1"/>
  <c r="Q400" i="1"/>
  <c r="Q1417" i="1"/>
  <c r="Q1044" i="1"/>
  <c r="Q4110" i="1"/>
  <c r="Q4722" i="1"/>
  <c r="Q3188" i="1"/>
  <c r="Q3867" i="1"/>
  <c r="Q3447" i="1"/>
  <c r="Q3648" i="1"/>
  <c r="Q4186" i="1"/>
  <c r="Q2558" i="1"/>
  <c r="Q2247" i="1"/>
  <c r="Q856" i="1"/>
  <c r="Q2374" i="1"/>
  <c r="Q1710" i="1"/>
  <c r="Q389" i="1"/>
  <c r="Q581" i="1"/>
  <c r="Q162" i="1"/>
  <c r="Q1613" i="1"/>
  <c r="Q1649" i="1"/>
  <c r="Q901" i="1"/>
  <c r="Q831" i="1"/>
  <c r="Q3523" i="1"/>
  <c r="Q3393" i="1"/>
  <c r="Q2913" i="1"/>
  <c r="Q2178" i="1"/>
  <c r="Q1497" i="1"/>
  <c r="Q2272" i="1"/>
  <c r="Q1469" i="1"/>
  <c r="Q1526" i="1"/>
  <c r="Q3352" i="1"/>
  <c r="Q1128" i="1"/>
  <c r="Q1971" i="1"/>
  <c r="Q2171" i="1"/>
  <c r="Q830" i="1"/>
  <c r="Q892" i="1"/>
  <c r="Q3218" i="1"/>
  <c r="Q4012" i="1"/>
  <c r="Q4086" i="1"/>
  <c r="Q2718" i="1"/>
  <c r="Q1721" i="1"/>
  <c r="Q1622" i="1"/>
  <c r="Q1606" i="1"/>
  <c r="Q2379" i="1"/>
  <c r="Q906" i="1"/>
  <c r="Q1761" i="1"/>
  <c r="Q1790" i="1"/>
  <c r="Q1191" i="1"/>
  <c r="Q2398" i="1"/>
  <c r="Q3238" i="1"/>
  <c r="Q806" i="1"/>
  <c r="Q1155" i="1"/>
  <c r="Q986" i="1"/>
  <c r="Q2737" i="1"/>
  <c r="Q2509" i="1"/>
  <c r="Q452" i="1"/>
  <c r="Q1240" i="1"/>
  <c r="Q1349" i="1"/>
  <c r="Q1425" i="1"/>
  <c r="Q1716" i="1"/>
  <c r="Q2278" i="1"/>
  <c r="Q3488" i="1"/>
  <c r="Q705" i="1"/>
  <c r="Q1024" i="1"/>
  <c r="Q1153" i="1"/>
  <c r="Q741" i="1"/>
  <c r="Q475" i="1"/>
  <c r="Q11" i="1"/>
  <c r="Q3441" i="1"/>
  <c r="Q2652" i="1"/>
  <c r="Q852" i="1"/>
  <c r="Q1834" i="1"/>
  <c r="Q510" i="1"/>
  <c r="Q1491" i="1"/>
  <c r="Q799" i="1"/>
  <c r="Q36" i="1"/>
  <c r="Q145" i="1"/>
  <c r="Q1045" i="1"/>
  <c r="Q1353" i="1"/>
  <c r="Q1066" i="1"/>
  <c r="Q428" i="1"/>
  <c r="Q41" i="1"/>
  <c r="Q779" i="1"/>
  <c r="Q588" i="1"/>
  <c r="Q1117" i="1"/>
  <c r="Q82" i="1"/>
  <c r="Q434" i="1"/>
  <c r="Q919" i="1"/>
  <c r="Q2679" i="1"/>
  <c r="Q5337" i="1"/>
  <c r="Q4786" i="1"/>
  <c r="Q1849" i="1"/>
  <c r="Q3032" i="1"/>
  <c r="Q1464" i="1"/>
  <c r="Q1375" i="1"/>
  <c r="Q2525" i="1"/>
  <c r="Q4794" i="1"/>
  <c r="Q4056" i="1"/>
  <c r="Q4509" i="1"/>
  <c r="Q4921" i="1"/>
  <c r="Q5080" i="1"/>
  <c r="Q3375" i="1"/>
  <c r="Q4858" i="1"/>
  <c r="Q3269" i="1"/>
  <c r="Q2460" i="1"/>
  <c r="Q1387" i="1"/>
  <c r="Q1817" i="1"/>
  <c r="Q2410" i="1"/>
  <c r="Q648" i="1"/>
  <c r="Q2546" i="1"/>
  <c r="Q3329" i="1"/>
  <c r="Q1891" i="1"/>
  <c r="Q5303" i="1"/>
  <c r="Q3295" i="1"/>
  <c r="Q1928" i="1"/>
  <c r="Q4841" i="1"/>
  <c r="Q4501" i="1"/>
  <c r="Q4772" i="1"/>
  <c r="Q3066" i="1"/>
  <c r="Q2974" i="1"/>
  <c r="Q2250" i="1"/>
  <c r="Q2143" i="1"/>
  <c r="Q2210" i="1"/>
  <c r="Q3736" i="1"/>
  <c r="Q1707" i="1"/>
  <c r="Q1527" i="1"/>
  <c r="Q1472" i="1"/>
  <c r="Q3054" i="1"/>
  <c r="Q2276" i="1"/>
  <c r="Q745" i="1"/>
  <c r="Q659" i="1"/>
  <c r="Q4214" i="1"/>
  <c r="Q2262" i="1"/>
  <c r="Q1494" i="1"/>
  <c r="Q1889" i="1"/>
  <c r="Q706" i="1"/>
  <c r="Q2072" i="1"/>
  <c r="Q1148" i="1"/>
  <c r="Q3294" i="1"/>
  <c r="Q1151" i="1"/>
  <c r="Q198" i="1"/>
  <c r="Q1168" i="1"/>
  <c r="Q3981" i="1"/>
  <c r="Q839" i="1"/>
  <c r="Q3058" i="1"/>
  <c r="Q2752" i="1"/>
  <c r="Q5105" i="1"/>
  <c r="Q978" i="1"/>
  <c r="Q1350" i="1"/>
  <c r="Q1036" i="1"/>
  <c r="Q3513" i="1"/>
  <c r="Q1356" i="1"/>
  <c r="Q314" i="1"/>
  <c r="Q666" i="1"/>
  <c r="Q730" i="1"/>
  <c r="Q234" i="1"/>
  <c r="Q825" i="1"/>
  <c r="Q206" i="1"/>
  <c r="Q1118" i="1"/>
  <c r="Q943" i="1"/>
  <c r="Q828" i="1"/>
  <c r="Q546" i="1"/>
  <c r="Q2188" i="1"/>
  <c r="Q312" i="1"/>
  <c r="Q192" i="1"/>
  <c r="Q1473" i="1"/>
  <c r="Q1726" i="1"/>
  <c r="Q2454" i="1"/>
  <c r="Q3246" i="1"/>
  <c r="Q3110" i="1"/>
  <c r="Q824" i="1"/>
  <c r="Q732" i="1"/>
  <c r="Q2022" i="1"/>
  <c r="Q180" i="1"/>
  <c r="Q146" i="1"/>
  <c r="Q1920" i="1"/>
  <c r="Q995" i="1"/>
  <c r="Q1631" i="1"/>
  <c r="Q2209" i="1"/>
  <c r="Q375" i="1"/>
  <c r="Q1273" i="1"/>
  <c r="Q2007" i="1"/>
  <c r="Q590" i="1"/>
  <c r="Q954" i="1"/>
  <c r="Q1766" i="1"/>
  <c r="Q1687" i="1"/>
  <c r="Q770" i="1"/>
  <c r="Q1145" i="1"/>
  <c r="Q1446" i="1"/>
  <c r="Q260" i="1"/>
  <c r="Q1694" i="1"/>
  <c r="Q571" i="1"/>
  <c r="Q467" i="1"/>
  <c r="Q74" i="1"/>
  <c r="Q241" i="1"/>
  <c r="Q937" i="1"/>
  <c r="Q1664" i="1"/>
  <c r="Q3820" i="1"/>
  <c r="Q4139" i="1"/>
  <c r="Q2983" i="1"/>
  <c r="Q4935" i="1"/>
  <c r="Q5293" i="1"/>
  <c r="Q4397" i="1"/>
  <c r="Q4475" i="1"/>
  <c r="Q4315" i="1"/>
  <c r="Q3649" i="1"/>
  <c r="Q1778" i="1"/>
  <c r="Q1244" i="1"/>
  <c r="Q2023" i="1"/>
  <c r="Q781" i="1"/>
  <c r="Q4143" i="1"/>
  <c r="Q4331" i="1"/>
  <c r="Q3557" i="1"/>
  <c r="Q5102" i="1"/>
  <c r="Q5278" i="1"/>
  <c r="Q4693" i="1"/>
  <c r="Q5345" i="1"/>
  <c r="Q3546" i="1"/>
  <c r="Q1789" i="1"/>
  <c r="Q2375" i="1"/>
  <c r="Q807" i="1"/>
  <c r="Q181" i="1"/>
  <c r="Q1311" i="1"/>
  <c r="Q4040" i="1"/>
  <c r="Q4267" i="1"/>
  <c r="Q3387" i="1"/>
  <c r="Q5022" i="1"/>
  <c r="Q4968" i="1"/>
  <c r="Q1561" i="1"/>
  <c r="Q4015" i="1"/>
  <c r="Q3399" i="1"/>
  <c r="Q3038" i="1"/>
  <c r="Q1383" i="1"/>
  <c r="Q2285" i="1"/>
  <c r="Q832" i="1"/>
  <c r="Q1033" i="1"/>
  <c r="Q3465" i="1"/>
  <c r="Q2216" i="1"/>
  <c r="Q3152" i="1"/>
  <c r="Q4316" i="1"/>
  <c r="Q929" i="1"/>
  <c r="Q1272" i="1"/>
  <c r="Q3993" i="1"/>
  <c r="Q3175" i="1"/>
  <c r="Q3910" i="1"/>
  <c r="Q3307" i="1"/>
  <c r="Q1764" i="1"/>
  <c r="Q1972" i="1"/>
  <c r="Q2497" i="1"/>
  <c r="Q77" i="1"/>
  <c r="Q3160" i="1"/>
  <c r="Q690" i="1"/>
  <c r="Q1259" i="1"/>
  <c r="Q1912" i="1"/>
  <c r="Q1936" i="1"/>
  <c r="Q2520" i="1"/>
  <c r="Q887" i="1"/>
  <c r="Q4996" i="1"/>
  <c r="Q3644" i="1"/>
  <c r="Q269" i="1"/>
  <c r="Q1489" i="1"/>
  <c r="Q2409" i="1"/>
  <c r="Q1352" i="1"/>
  <c r="Q2706" i="1"/>
  <c r="Q1048" i="1"/>
  <c r="Q2782" i="1"/>
  <c r="Q1032" i="1"/>
  <c r="Q130" i="1"/>
  <c r="Q1877" i="1"/>
  <c r="Q2469" i="1"/>
  <c r="Q1268" i="1"/>
  <c r="Q3221" i="1"/>
  <c r="Q2223" i="1"/>
  <c r="Q2892" i="1"/>
  <c r="Q4165" i="1"/>
  <c r="Q1888" i="1"/>
  <c r="Q1856" i="1"/>
  <c r="Q2736" i="1"/>
  <c r="Q1755" i="1"/>
  <c r="Q256" i="1"/>
  <c r="Q158" i="1"/>
  <c r="Q1975" i="1"/>
  <c r="Q1558" i="1"/>
  <c r="Q945" i="1"/>
  <c r="Q1681" i="1"/>
  <c r="Q1941" i="1"/>
  <c r="Q1743" i="1"/>
  <c r="Q2527" i="1"/>
  <c r="Q2300" i="1"/>
  <c r="Q3174" i="1"/>
  <c r="Q2030" i="1"/>
  <c r="Q1115" i="1"/>
  <c r="Q911" i="1"/>
  <c r="Q119" i="1"/>
  <c r="Q1408" i="1"/>
  <c r="Q2734" i="1"/>
  <c r="Q2532" i="1"/>
  <c r="Q1791" i="1"/>
  <c r="Q1140" i="1"/>
  <c r="Q656" i="1"/>
  <c r="Q75" i="1"/>
  <c r="Q691" i="1"/>
  <c r="Q1340" i="1"/>
  <c r="Q598" i="1"/>
  <c r="Q3675" i="1"/>
  <c r="Q1423" i="1"/>
  <c r="Q538" i="1"/>
  <c r="Q801" i="1"/>
  <c r="Q1487" i="1"/>
  <c r="Q280" i="1"/>
  <c r="Q150" i="1"/>
  <c r="Q1176" i="1"/>
  <c r="Q1087" i="1"/>
  <c r="Q1192" i="1"/>
  <c r="Q442" i="1"/>
  <c r="Q277" i="1"/>
  <c r="Q629" i="1"/>
  <c r="Q1062" i="1"/>
  <c r="Q59" i="1"/>
  <c r="Q122" i="1"/>
  <c r="Q56" i="1"/>
  <c r="Q308" i="1"/>
  <c r="Q126" i="1"/>
  <c r="Q1895" i="1"/>
  <c r="Q1297" i="1"/>
  <c r="Q3522" i="1"/>
  <c r="Q5273" i="1"/>
  <c r="Q3682" i="1"/>
  <c r="Q3881" i="1"/>
  <c r="Q4326" i="1"/>
  <c r="Q3934" i="1"/>
  <c r="Q3036" i="1"/>
  <c r="Q4837" i="1"/>
  <c r="Q5019" i="1"/>
  <c r="Q4614" i="1"/>
  <c r="Q4098" i="1"/>
  <c r="Q818" i="1"/>
  <c r="Q2986" i="1"/>
  <c r="Q1465" i="1"/>
  <c r="Q2137" i="1"/>
  <c r="Q3564" i="1"/>
  <c r="Q3951" i="1"/>
  <c r="Q5133" i="1"/>
  <c r="Q4846" i="1"/>
  <c r="Q2024" i="1"/>
  <c r="Q1989" i="1"/>
  <c r="Q346" i="1"/>
  <c r="Q4302" i="1"/>
  <c r="Q2555" i="1"/>
  <c r="Q4698" i="1"/>
  <c r="Q1865" i="1"/>
  <c r="Q2206" i="1"/>
  <c r="Q2017" i="1"/>
  <c r="Q2256" i="1"/>
  <c r="Q4242" i="1"/>
  <c r="Q3543" i="1"/>
  <c r="Q3342" i="1"/>
  <c r="Q4571" i="1"/>
  <c r="Q4712" i="1"/>
  <c r="Q2971" i="1"/>
  <c r="Q5354" i="1"/>
  <c r="Q3607" i="1"/>
  <c r="Q3896" i="1"/>
  <c r="Q1428" i="1"/>
  <c r="Q1952" i="1"/>
  <c r="Q4373" i="1"/>
  <c r="Q1591" i="1"/>
  <c r="Q4537" i="1"/>
  <c r="Q3799" i="1"/>
  <c r="Q2149" i="1"/>
  <c r="Q5012" i="1"/>
  <c r="Q5041" i="1"/>
  <c r="Q3717" i="1"/>
  <c r="Q3854" i="1"/>
  <c r="Q3859" i="1"/>
  <c r="Q2625" i="1"/>
  <c r="Q1149" i="1"/>
  <c r="Q934" i="1"/>
  <c r="Q560" i="1"/>
  <c r="Q1212" i="1"/>
  <c r="Q4448" i="1"/>
  <c r="Q3715" i="1"/>
  <c r="Q1885" i="1"/>
  <c r="Q5185" i="1"/>
  <c r="Q4042" i="1"/>
  <c r="Q2224" i="1"/>
  <c r="Q4100" i="1"/>
  <c r="Q4918" i="1"/>
  <c r="Q1901" i="1"/>
  <c r="Q736" i="1"/>
  <c r="Q3769" i="1"/>
  <c r="Q4173" i="1"/>
  <c r="Q1638" i="1"/>
  <c r="Q2424" i="1"/>
  <c r="Q3320" i="1"/>
  <c r="Q1872" i="1"/>
  <c r="Q5319" i="1"/>
  <c r="Q3026" i="1"/>
  <c r="Q4842" i="1"/>
  <c r="Q3334" i="1"/>
  <c r="Q4844" i="1"/>
  <c r="Q4854" i="1"/>
  <c r="Q1424" i="1"/>
  <c r="Q1696" i="1"/>
  <c r="Q526" i="1"/>
  <c r="Q1539" i="1"/>
  <c r="Q2584" i="1"/>
  <c r="Q1959" i="1"/>
  <c r="Q1440" i="1"/>
  <c r="Q1672" i="1"/>
  <c r="Q1660" i="1"/>
  <c r="Q2011" i="1"/>
  <c r="Q1058" i="1"/>
  <c r="Q4288" i="1"/>
  <c r="Q2883" i="1"/>
  <c r="Q2018" i="1"/>
  <c r="Q670" i="1"/>
  <c r="Q1238" i="1"/>
  <c r="Q2118" i="1"/>
  <c r="Q3497" i="1"/>
  <c r="Q1368" i="1"/>
  <c r="Q2160" i="1"/>
  <c r="Q344" i="1"/>
  <c r="Q1226" i="1"/>
  <c r="Q1862" i="1"/>
  <c r="Q2726" i="1"/>
  <c r="Q55" i="1"/>
  <c r="Q3691" i="1"/>
  <c r="Q1071" i="1"/>
  <c r="Q2691" i="1"/>
  <c r="Q3579" i="1"/>
  <c r="Q1515" i="1"/>
  <c r="Q1467" i="1"/>
  <c r="Q1804" i="1"/>
  <c r="Q2015" i="1"/>
  <c r="Q1186" i="1"/>
  <c r="Q90" i="1"/>
  <c r="Q1518" i="1"/>
  <c r="Q674" i="1"/>
  <c r="Q4309" i="1"/>
  <c r="Q1276" i="1"/>
  <c r="Q2465" i="1"/>
  <c r="Q1162" i="1"/>
  <c r="Q1610" i="1"/>
  <c r="Q2660" i="1"/>
  <c r="Q2598" i="1"/>
  <c r="Q1378" i="1"/>
  <c r="Q893" i="1"/>
  <c r="Q1292" i="1"/>
  <c r="Q1001" i="1"/>
  <c r="Q3385" i="1"/>
  <c r="Q2073" i="1"/>
  <c r="Q1433" i="1"/>
  <c r="Q1918" i="1"/>
  <c r="Q1218" i="1"/>
  <c r="Q407" i="1"/>
  <c r="Q1455" i="1"/>
  <c r="Q385" i="1"/>
  <c r="Q376" i="1"/>
  <c r="Q583" i="1"/>
  <c r="Q2919" i="1"/>
  <c r="Q14" i="1"/>
  <c r="Q894" i="1"/>
  <c r="Q868" i="1"/>
  <c r="Q1838" i="1"/>
  <c r="Q847" i="1"/>
  <c r="Q135" i="1"/>
  <c r="Q1379" i="1"/>
  <c r="Q727" i="1"/>
  <c r="Q153" i="1"/>
  <c r="Q673" i="1"/>
  <c r="Q124" i="1"/>
  <c r="Q1103" i="1"/>
  <c r="Q1298" i="1"/>
  <c r="Q43" i="1"/>
  <c r="Q28" i="1"/>
  <c r="Q39" i="1"/>
  <c r="Q715" i="1"/>
  <c r="Q1479" i="1"/>
  <c r="Q5290" i="1"/>
  <c r="Q738" i="1"/>
  <c r="Q3271" i="1"/>
  <c r="Q4363" i="1"/>
  <c r="Q3007" i="1"/>
  <c r="Q4167" i="1"/>
  <c r="Q5145" i="1"/>
  <c r="Q3559" i="1"/>
  <c r="Q1961" i="1"/>
  <c r="Q1925" i="1"/>
  <c r="Q4024" i="1"/>
  <c r="Q2492" i="1"/>
  <c r="Q4685" i="1"/>
  <c r="Q2609" i="1"/>
  <c r="Q4224" i="1"/>
  <c r="Q5282" i="1"/>
  <c r="Q5292" i="1"/>
  <c r="Q3718" i="1"/>
  <c r="Q1094" i="1"/>
  <c r="Q1709" i="1"/>
  <c r="Q1022" i="1"/>
  <c r="Q2279" i="1"/>
  <c r="Q2108" i="1"/>
  <c r="Q3901" i="1"/>
  <c r="Q2359" i="1"/>
  <c r="Q3348" i="1"/>
  <c r="Q2751" i="1"/>
  <c r="Q2076" i="1"/>
  <c r="Q624" i="1"/>
  <c r="Q2921" i="1"/>
  <c r="Q611" i="1"/>
  <c r="Q4360" i="1"/>
  <c r="Q4576" i="1"/>
  <c r="Q3530" i="1"/>
  <c r="Q1047" i="1"/>
  <c r="Q2019" i="1"/>
  <c r="Q1538" i="1"/>
  <c r="Q2420" i="1"/>
  <c r="Q2158" i="1"/>
  <c r="Q3578" i="1"/>
  <c r="Q4829" i="1"/>
  <c r="Q3763" i="1"/>
  <c r="Q1302" i="1"/>
  <c r="Q4662" i="1"/>
  <c r="Q2194" i="1"/>
  <c r="Q1955" i="1"/>
  <c r="Q5036" i="1"/>
  <c r="Q4464" i="1"/>
  <c r="Q4532" i="1"/>
  <c r="Q3178" i="1"/>
  <c r="Q3061" i="1"/>
  <c r="Q3151" i="1"/>
  <c r="Q4909" i="1"/>
  <c r="Q3898" i="1"/>
  <c r="Q4092" i="1"/>
  <c r="Q3494" i="1"/>
  <c r="Q3418" i="1"/>
  <c r="Q3535" i="1"/>
  <c r="Q1823" i="1"/>
  <c r="Q2531" i="1"/>
  <c r="Q5091" i="1"/>
  <c r="Q5110" i="1"/>
  <c r="Q4775" i="1"/>
  <c r="Q4479" i="1"/>
  <c r="Q4334" i="1"/>
  <c r="Q1429" i="1"/>
  <c r="Q1132" i="1"/>
  <c r="Q4374" i="1"/>
  <c r="Q3676" i="1"/>
  <c r="Q3646" i="1"/>
  <c r="Q4332" i="1"/>
  <c r="Q3136" i="1"/>
  <c r="Q4470" i="1"/>
  <c r="Q925" i="1"/>
  <c r="Q2728" i="1"/>
  <c r="Q4952" i="1"/>
  <c r="Q2763" i="1"/>
  <c r="Q2237" i="1"/>
  <c r="Q3714" i="1"/>
  <c r="Q3827" i="1"/>
  <c r="Q3206" i="1"/>
  <c r="Q4688" i="1"/>
  <c r="Q3404" i="1"/>
  <c r="Q2479" i="1"/>
  <c r="Q1198" i="1"/>
  <c r="Q218" i="1"/>
  <c r="Q2092" i="1"/>
  <c r="Q402" i="1"/>
  <c r="Q3574" i="1"/>
  <c r="Q3069" i="1"/>
  <c r="Q2702" i="1"/>
  <c r="Q4080" i="1"/>
  <c r="Q4248" i="1"/>
  <c r="Q1869" i="1"/>
  <c r="Q4944" i="1"/>
  <c r="Q2941" i="1"/>
  <c r="Q2872" i="1"/>
  <c r="Q1501" i="1"/>
  <c r="Q1459" i="1"/>
  <c r="Q3239" i="1"/>
  <c r="Q352" i="1"/>
  <c r="Q2956" i="1"/>
  <c r="Q2967" i="1"/>
  <c r="Q2574" i="1"/>
  <c r="Q3977" i="1"/>
  <c r="Q4195" i="1"/>
  <c r="Q2556" i="1"/>
  <c r="Q4663" i="1"/>
  <c r="Q4278" i="1"/>
  <c r="Q1620" i="1"/>
  <c r="Q2080" i="1"/>
  <c r="Q2480" i="1"/>
  <c r="Q2982" i="1"/>
  <c r="Q3592" i="1"/>
  <c r="Q3456" i="1"/>
  <c r="Q2203" i="1"/>
  <c r="Q1342" i="1"/>
  <c r="Q4111" i="1"/>
  <c r="Q4294" i="1"/>
  <c r="Q4913" i="1"/>
  <c r="Q4796" i="1"/>
  <c r="Q1987" i="1"/>
  <c r="Q3892" i="1"/>
  <c r="Q4150" i="1"/>
  <c r="Q2698" i="1"/>
  <c r="Q970" i="1"/>
  <c r="Q1210" i="1"/>
  <c r="Q1439" i="1"/>
  <c r="Q1585" i="1"/>
  <c r="Q1478" i="1"/>
  <c r="Q2058" i="1"/>
  <c r="Q3312" i="1"/>
  <c r="Q1420" i="1"/>
  <c r="Q2985" i="1"/>
  <c r="Q2016" i="1"/>
  <c r="Q5335" i="1"/>
  <c r="Q3326" i="1"/>
  <c r="Q2500" i="1"/>
  <c r="Q602" i="1"/>
  <c r="Q527" i="1"/>
  <c r="Q1201" i="1"/>
  <c r="Q2179" i="1"/>
  <c r="Q878" i="1"/>
  <c r="Q2275" i="1"/>
  <c r="Q272" i="1"/>
  <c r="Q4317" i="1"/>
  <c r="Q935" i="1"/>
  <c r="Q1174" i="1"/>
  <c r="Q451" i="1"/>
  <c r="Q2939" i="1"/>
  <c r="Q4879" i="1"/>
  <c r="Q3485" i="1"/>
  <c r="Q2804" i="1"/>
  <c r="Q1711" i="1"/>
  <c r="Q1241" i="1"/>
  <c r="Q1896" i="1"/>
  <c r="Q936" i="1"/>
  <c r="Q2361" i="1"/>
  <c r="Q2459" i="1"/>
  <c r="Q423" i="1"/>
  <c r="Q363" i="1"/>
  <c r="Q3771" i="1"/>
  <c r="Q1028" i="1"/>
  <c r="Q421" i="1"/>
  <c r="Q297" i="1"/>
  <c r="Q3449" i="1"/>
  <c r="Q2445" i="1"/>
  <c r="Q1621" i="1"/>
  <c r="Q622" i="1"/>
  <c r="Q561" i="1"/>
  <c r="Q2130" i="1"/>
  <c r="Q981" i="1"/>
  <c r="Q2873" i="1"/>
  <c r="Q1805" i="1"/>
  <c r="Q2033" i="1"/>
  <c r="Q1275" i="1"/>
  <c r="Q1139" i="1"/>
  <c r="Q392" i="1"/>
  <c r="Q307" i="1"/>
  <c r="Q324" i="1"/>
  <c r="Q537" i="1"/>
  <c r="Q249" i="1"/>
  <c r="Q2790" i="1"/>
  <c r="Q1181" i="1"/>
  <c r="Q864" i="1"/>
  <c r="Q763" i="1"/>
  <c r="Q112" i="1"/>
  <c r="Q1283" i="1"/>
  <c r="Q481" i="1"/>
  <c r="Q851" i="1"/>
  <c r="Q2297" i="1"/>
  <c r="Q220" i="1"/>
  <c r="Q161" i="1"/>
  <c r="Q531" i="1"/>
  <c r="Q2063" i="1"/>
  <c r="Q1289" i="1"/>
  <c r="Q783" i="1"/>
  <c r="Q721" i="1"/>
  <c r="Q2161" i="1"/>
  <c r="Q203" i="1"/>
  <c r="Q578" i="1"/>
  <c r="Q480" i="1"/>
  <c r="Q184" i="1"/>
  <c r="Q1867" i="1"/>
  <c r="Q1179" i="1"/>
  <c r="Q944" i="1"/>
  <c r="Q393" i="1"/>
  <c r="Q416" i="1"/>
  <c r="Q271" i="1"/>
  <c r="Q236" i="1"/>
  <c r="Q1165" i="1"/>
  <c r="Q456" i="1"/>
  <c r="Q302" i="1"/>
  <c r="Q19" i="1"/>
  <c r="Q494" i="1"/>
  <c r="Q1540" i="1"/>
  <c r="Q687" i="1"/>
  <c r="Q97" i="1"/>
  <c r="Q76" i="1"/>
  <c r="Q37" i="1"/>
  <c r="Q1450" i="1"/>
  <c r="Q1991" i="1"/>
  <c r="Q820" i="1"/>
  <c r="Q1495" i="1"/>
  <c r="Q1279" i="1"/>
  <c r="Q1207" i="1"/>
  <c r="Q657" i="1"/>
  <c r="Q95" i="1"/>
  <c r="Q1287" i="1"/>
  <c r="Q2801" i="1"/>
  <c r="Q2662" i="1"/>
  <c r="Q1514" i="1"/>
  <c r="Q668" i="1"/>
  <c r="Q500" i="1"/>
  <c r="Q2404" i="1"/>
  <c r="Q4245" i="1"/>
  <c r="Q1143" i="1"/>
  <c r="Q3817" i="1"/>
  <c r="Q969" i="1"/>
  <c r="Q134" i="1"/>
  <c r="Q356" i="1"/>
  <c r="Q374" i="1"/>
  <c r="Q1330" i="1"/>
  <c r="Q4253" i="1"/>
  <c r="Q1393" i="1"/>
  <c r="Q2197" i="1"/>
  <c r="Q138" i="1"/>
  <c r="Q2191" i="1"/>
  <c r="Q785" i="1"/>
  <c r="Q557" i="1"/>
  <c r="Q699" i="1"/>
  <c r="Q748" i="1"/>
  <c r="Q1806" i="1"/>
  <c r="Q380" i="1"/>
  <c r="Q722" i="1"/>
  <c r="Q1950" i="1"/>
  <c r="Q608" i="1"/>
  <c r="Q949" i="1"/>
  <c r="Q1897" i="1"/>
  <c r="Q1369" i="1"/>
  <c r="Q276" i="1"/>
  <c r="Q409" i="1"/>
  <c r="Q535" i="1"/>
  <c r="Q427" i="1"/>
  <c r="Q870" i="1"/>
  <c r="Q1274" i="1"/>
  <c r="Q651" i="1"/>
  <c r="Q1782" i="1"/>
  <c r="Q802" i="1"/>
  <c r="Q29" i="1"/>
  <c r="Q792" i="1"/>
  <c r="Q742" i="1"/>
  <c r="Q436" i="1"/>
  <c r="Q635" i="1"/>
  <c r="Q304" i="1"/>
  <c r="Q1220" i="1"/>
  <c r="Q1942" i="1"/>
  <c r="Q254" i="1"/>
  <c r="Q131" i="1"/>
  <c r="Q1910" i="1"/>
  <c r="Q174" i="1"/>
  <c r="Q1559" i="1"/>
  <c r="Q1004" i="1"/>
  <c r="Q1216" i="1"/>
  <c r="Q1035" i="1"/>
  <c r="Q927" i="1"/>
  <c r="Q4877" i="1"/>
  <c r="Q3010" i="1"/>
  <c r="Q1316" i="1"/>
  <c r="Q1866" i="1"/>
  <c r="Q3781" i="1"/>
  <c r="Q2401" i="1"/>
  <c r="Q2218" i="1"/>
  <c r="Q240" i="1"/>
  <c r="Q649" i="1"/>
  <c r="Q2644" i="1"/>
  <c r="Q367" i="1"/>
  <c r="Q1579" i="1"/>
  <c r="Q2166" i="1"/>
  <c r="Q3182" i="1"/>
  <c r="Q1933" i="1"/>
  <c r="Q447" i="1"/>
  <c r="Q4328" i="1"/>
  <c r="Q4414" i="1"/>
  <c r="Q3964" i="1"/>
  <c r="Q3995" i="1"/>
  <c r="Q1840" i="1"/>
  <c r="Q2785" i="1"/>
  <c r="Q2193" i="1"/>
  <c r="Q1554" i="1"/>
  <c r="Q2745" i="1"/>
  <c r="Q1816" i="1"/>
  <c r="Q2044" i="1"/>
  <c r="Q1110" i="1"/>
  <c r="Q1854" i="1"/>
  <c r="Q1335" i="1"/>
  <c r="Q340" i="1"/>
  <c r="Q983" i="1"/>
  <c r="Q296" i="1"/>
  <c r="Q2077" i="1"/>
  <c r="Q1784" i="1"/>
  <c r="Q1005" i="1"/>
  <c r="Q81" i="1"/>
  <c r="Q387" i="1"/>
  <c r="Q877" i="1"/>
  <c r="Q3310" i="1"/>
  <c r="Q1963" i="1"/>
  <c r="Q3241" i="1"/>
  <c r="Q1855" i="1"/>
  <c r="Q1679" i="1"/>
  <c r="Q1203" i="1"/>
  <c r="Q791" i="1"/>
  <c r="Q2170" i="1"/>
  <c r="Q3318" i="1"/>
  <c r="Q575" i="1"/>
  <c r="Q2596" i="1"/>
  <c r="Q4365" i="1"/>
  <c r="Q1384" i="1"/>
  <c r="Q468" i="1"/>
  <c r="Q1051" i="1"/>
  <c r="Q432" i="1"/>
  <c r="Q1781" i="1"/>
  <c r="Q104" i="1"/>
  <c r="Q275" i="1"/>
  <c r="Q1141" i="1"/>
  <c r="Q474" i="1"/>
  <c r="Q265" i="1"/>
  <c r="Q2346" i="1"/>
  <c r="Q2436" i="1"/>
  <c r="Q1667" i="1"/>
  <c r="Q301" i="1"/>
  <c r="Q91" i="1"/>
  <c r="Q520" i="1"/>
  <c r="Q794" i="1"/>
  <c r="Q1935" i="1"/>
  <c r="Q1265" i="1"/>
  <c r="Q139" i="1"/>
  <c r="Q1204" i="1"/>
  <c r="Q1361" i="1"/>
  <c r="Q20" i="1"/>
  <c r="Q1206" i="1"/>
  <c r="Q458" i="1"/>
  <c r="Q843" i="1"/>
  <c r="Q1974" i="1"/>
  <c r="Q1050" i="1"/>
  <c r="Q66" i="1"/>
  <c r="Q453" i="1"/>
  <c r="Q92" i="1"/>
  <c r="Q984" i="1"/>
  <c r="Q1398" i="1"/>
  <c r="Q505" i="1"/>
  <c r="Q303" i="1"/>
  <c r="Q899" i="1"/>
  <c r="Q64" i="1"/>
  <c r="Q266" i="1"/>
  <c r="Q111" i="1"/>
  <c r="Q4770" i="1"/>
  <c r="Q2709" i="1"/>
  <c r="Q2082" i="1"/>
  <c r="Q4320" i="1"/>
  <c r="Q2483" i="1"/>
  <c r="Q2744" i="1"/>
  <c r="Q472" i="1"/>
  <c r="Q152" i="1"/>
  <c r="Q1197" i="1"/>
  <c r="Q1596" i="1"/>
  <c r="Q922" i="1"/>
  <c r="Q2326" i="1"/>
  <c r="Q2855" i="1"/>
  <c r="Q4029" i="1"/>
  <c r="Q5296" i="1"/>
  <c r="Q2695" i="1"/>
  <c r="Q3750" i="1"/>
  <c r="Q3994" i="1"/>
  <c r="Q4670" i="1"/>
  <c r="Q4915" i="1"/>
  <c r="Q4133" i="1"/>
  <c r="Q3745" i="1"/>
  <c r="Q439" i="1"/>
  <c r="Q2204" i="1"/>
  <c r="Q4109" i="1"/>
  <c r="Q962" i="1"/>
  <c r="Q1780" i="1"/>
  <c r="Q1286" i="1"/>
  <c r="Q1659" i="1"/>
  <c r="Q3321" i="1"/>
  <c r="Q3429" i="1"/>
  <c r="Q1887" i="1"/>
  <c r="Q1113" i="1"/>
  <c r="Q348" i="1"/>
  <c r="Q3807" i="1"/>
  <c r="Q4261" i="1"/>
  <c r="Q349" i="1"/>
  <c r="Q2394" i="1"/>
  <c r="Q1376" i="1"/>
  <c r="Q2107" i="1"/>
  <c r="Q1763" i="1"/>
  <c r="Q1908" i="1"/>
  <c r="Q273" i="1"/>
  <c r="Q1510" i="1"/>
  <c r="Q3361" i="1"/>
  <c r="Q1825" i="1"/>
  <c r="Q237" i="1"/>
  <c r="Q3577" i="1"/>
  <c r="Q2468" i="1"/>
  <c r="Q2642" i="1"/>
  <c r="Q688" i="1"/>
  <c r="Q5311" i="1"/>
  <c r="Q3547" i="1"/>
  <c r="Q5094" i="1"/>
  <c r="Q3351" i="1"/>
  <c r="Q3128" i="1"/>
  <c r="Q2165" i="1"/>
  <c r="Q502" i="1"/>
  <c r="Q2153" i="1"/>
  <c r="Q1821" i="1"/>
  <c r="Q1616" i="1"/>
  <c r="Q1144" i="1"/>
  <c r="Q823" i="1"/>
  <c r="Q2715" i="1"/>
  <c r="Q2402" i="1"/>
  <c r="Q149" i="1"/>
  <c r="Q1097" i="1"/>
  <c r="Q1767" i="1"/>
  <c r="Q3688" i="1"/>
  <c r="Q1796" i="1"/>
  <c r="Q642" i="1"/>
  <c r="Q903" i="1"/>
  <c r="Q1614" i="1"/>
  <c r="Q3440" i="1"/>
  <c r="Q2798" i="1"/>
  <c r="Q2473" i="1"/>
  <c r="Q2665" i="1"/>
  <c r="Q477" i="1"/>
  <c r="Q364" i="1"/>
  <c r="Q1187" i="1"/>
  <c r="Q762" i="1"/>
  <c r="Q1288" i="1"/>
  <c r="Q2806" i="1"/>
  <c r="Q2290" i="1"/>
  <c r="Q1777" i="1"/>
  <c r="Q3759" i="1"/>
  <c r="Q1456" i="1"/>
  <c r="Q412" i="1"/>
  <c r="Q587" i="1"/>
  <c r="Q418" i="1"/>
  <c r="Q2004" i="1"/>
  <c r="Q996" i="1"/>
  <c r="Q18" i="1"/>
  <c r="Q1195" i="1"/>
  <c r="Q263" i="1"/>
  <c r="Q967" i="1"/>
  <c r="Q1644" i="1"/>
  <c r="Q1253" i="1"/>
  <c r="Q1020" i="1"/>
  <c r="Q562" i="1"/>
  <c r="Q190" i="1"/>
  <c r="Q506" i="1"/>
  <c r="Q486" i="1"/>
  <c r="Q1308" i="1"/>
  <c r="Q793" i="1"/>
  <c r="Q515" i="1"/>
  <c r="Q10" i="1"/>
  <c r="Q789" i="1"/>
  <c r="Q1159" i="1"/>
  <c r="Q46" i="1"/>
  <c r="Q445" i="1"/>
  <c r="Q331" i="1"/>
  <c r="Q1075" i="1"/>
  <c r="Q290" i="1"/>
  <c r="Q1623" i="1"/>
  <c r="Q279" i="1"/>
  <c r="Q1319" i="1"/>
  <c r="Q1998" i="1"/>
  <c r="Q990" i="1"/>
  <c r="Q69" i="1"/>
  <c r="Q288" i="1"/>
  <c r="Q1953" i="1"/>
  <c r="Q599" i="1"/>
  <c r="Q1026" i="1"/>
  <c r="Q12" i="1"/>
  <c r="Q4104" i="1"/>
  <c r="Q4120" i="1"/>
  <c r="Q5061" i="1"/>
  <c r="Q3794" i="1"/>
  <c r="Q678" i="1"/>
  <c r="Q2370" i="1"/>
  <c r="Q4366" i="1"/>
  <c r="Q3098" i="1"/>
  <c r="Q2503" i="1"/>
  <c r="Q5054" i="1"/>
  <c r="Q1624" i="1"/>
  <c r="Q974" i="1"/>
  <c r="Q1190" i="1"/>
  <c r="Q4660" i="1"/>
  <c r="Q5248" i="1"/>
  <c r="Q4814" i="1"/>
  <c r="Q4380" i="1"/>
  <c r="Q3583" i="1"/>
  <c r="Q1762" i="1"/>
  <c r="Q1303" i="1"/>
  <c r="Q2575" i="1"/>
  <c r="Q2422" i="1"/>
  <c r="Q2163" i="1"/>
  <c r="Q3991" i="1"/>
  <c r="Q4550" i="1"/>
  <c r="Q4216" i="1"/>
  <c r="Q3401" i="1"/>
  <c r="Q3335" i="1"/>
  <c r="Q306" i="1"/>
  <c r="Q2069" i="1"/>
  <c r="Q289" i="1"/>
  <c r="Q5046" i="1"/>
  <c r="Q4230" i="1"/>
  <c r="Q1754" i="1"/>
  <c r="Q2739" i="1"/>
  <c r="Q2836" i="1"/>
  <c r="Q2633" i="1"/>
  <c r="Q4674" i="1"/>
  <c r="Q2722" i="1"/>
  <c r="Q1046" i="1"/>
  <c r="Q2537" i="1"/>
  <c r="Q2234" i="1"/>
  <c r="Q1812" i="1"/>
  <c r="Q3744" i="1"/>
  <c r="Q1130" i="1"/>
  <c r="Q3775" i="1"/>
  <c r="Q4422" i="1"/>
  <c r="Q2231" i="1"/>
  <c r="Q4010" i="1"/>
  <c r="Q3245" i="1"/>
  <c r="Q3145" i="1"/>
  <c r="Q5009" i="1"/>
  <c r="Q3028" i="1"/>
  <c r="Q1906" i="1"/>
  <c r="Q1931" i="1"/>
  <c r="Q215" i="1"/>
  <c r="Q888" i="1"/>
  <c r="Q2793" i="1"/>
  <c r="Q1358" i="1"/>
  <c r="Q3468" i="1"/>
  <c r="Q4358" i="1"/>
  <c r="Q2098" i="1"/>
  <c r="Q3906" i="1"/>
  <c r="Q3143" i="1"/>
  <c r="Q3017" i="1"/>
  <c r="Q4930" i="1"/>
  <c r="Q2925" i="1"/>
  <c r="Q758" i="1"/>
  <c r="Q1835" i="1"/>
  <c r="Q1250" i="1"/>
  <c r="Q286" i="1"/>
  <c r="Q2462" i="1"/>
  <c r="Q1654" i="1"/>
  <c r="Q1183" i="1"/>
  <c r="Q3262" i="1"/>
  <c r="Q2455" i="1"/>
  <c r="Q4297" i="1"/>
  <c r="Q5316" i="1"/>
  <c r="Q3011" i="1"/>
  <c r="Q4746" i="1"/>
  <c r="Q4094" i="1"/>
  <c r="Q3873" i="1"/>
  <c r="Q2328" i="1"/>
  <c r="Q2977" i="1"/>
  <c r="Q554" i="1"/>
  <c r="Q3056" i="1"/>
  <c r="Q2918" i="1"/>
  <c r="Q1590" i="1"/>
  <c r="Q1395" i="1"/>
  <c r="Q653" i="1"/>
  <c r="Q543" i="1"/>
  <c r="Q2681" i="1"/>
  <c r="Q2478" i="1"/>
  <c r="Q125" i="1"/>
  <c r="Q567" i="1"/>
  <c r="Q87" i="1"/>
  <c r="Q4123" i="1"/>
  <c r="Q2957" i="1"/>
  <c r="Q2846" i="1"/>
  <c r="Q1618" i="1"/>
  <c r="Q1567" i="1"/>
  <c r="Q3126" i="1"/>
  <c r="Q197" i="1"/>
  <c r="Q2542" i="1"/>
  <c r="Q836" i="1"/>
  <c r="Q633" i="1"/>
  <c r="Q2849" i="1"/>
  <c r="Q2369" i="1"/>
  <c r="Q1783" i="1"/>
  <c r="Q2809" i="1"/>
  <c r="Q1949" i="1"/>
  <c r="Q3433" i="1"/>
  <c r="Q2545" i="1"/>
  <c r="Q4585" i="1"/>
  <c r="Q2136" i="1"/>
  <c r="Q4424" i="1"/>
  <c r="Q2013" i="1"/>
  <c r="Q1819" i="1"/>
  <c r="Q3800" i="1"/>
  <c r="Q987" i="1"/>
  <c r="Q31" i="1"/>
  <c r="Q3504" i="1"/>
  <c r="Q3304" i="1"/>
  <c r="Q1401" i="1"/>
  <c r="Q476" i="1"/>
  <c r="Q1937" i="1"/>
  <c r="Q2129" i="1"/>
  <c r="Q667" i="1"/>
  <c r="Q433" i="1"/>
  <c r="Q1332" i="1"/>
  <c r="Q1704" i="1"/>
  <c r="Q2260" i="1"/>
  <c r="Q437" i="1"/>
  <c r="Q603" i="1"/>
  <c r="Q677" i="1"/>
  <c r="Q2928" i="1"/>
  <c r="Q2187" i="1"/>
  <c r="Q1528" i="1"/>
  <c r="Q1787" i="1"/>
  <c r="Q1138" i="1"/>
  <c r="Q2417" i="1"/>
  <c r="Q1169" i="1"/>
  <c r="Q1605" i="1"/>
  <c r="Q2068" i="1"/>
  <c r="Q2198" i="1"/>
  <c r="Q1541" i="1"/>
  <c r="Q2358" i="1"/>
  <c r="Q2818" i="1"/>
  <c r="Q386" i="1"/>
  <c r="Q148" i="1"/>
  <c r="Q259" i="1"/>
  <c r="Q405" i="1"/>
  <c r="Q1419" i="1"/>
  <c r="Q891" i="1"/>
  <c r="Q170" i="1"/>
  <c r="Q882" i="1"/>
  <c r="Q49" i="1"/>
  <c r="Q613" i="1"/>
  <c r="Q2313" i="1"/>
  <c r="Q3872" i="1"/>
  <c r="Q749" i="1"/>
  <c r="Q923" i="1"/>
  <c r="Q175" i="1"/>
  <c r="Q2086" i="1"/>
  <c r="Q1014" i="1"/>
  <c r="Q1686" i="1"/>
  <c r="Q860" i="1"/>
  <c r="Q3" i="1"/>
  <c r="Q829" i="1"/>
  <c r="Q889" i="1"/>
  <c r="Q959" i="1"/>
  <c r="Q1615" i="1"/>
  <c r="Q430" i="1"/>
  <c r="Q707" i="1"/>
  <c r="Q330" i="1"/>
  <c r="Q1041" i="1"/>
  <c r="Q2094" i="1"/>
  <c r="Q264" i="1"/>
  <c r="Q231" i="1"/>
  <c r="Q1486" i="1"/>
  <c r="Q199" i="1"/>
  <c r="Q572" i="1"/>
  <c r="Q65" i="1"/>
  <c r="Q977" i="1"/>
  <c r="Q1234" i="1"/>
  <c r="Q253" i="1"/>
  <c r="Q419" i="1"/>
  <c r="Q441" i="1"/>
  <c r="Q614" i="1"/>
  <c r="Q157" i="1"/>
  <c r="Q72" i="1"/>
  <c r="Q737" i="1"/>
  <c r="Q704" i="1"/>
  <c r="Q381" i="1"/>
  <c r="Q726" i="1"/>
  <c r="Q1011" i="1"/>
  <c r="Q282" i="1"/>
  <c r="Q293" i="1"/>
  <c r="Q638" i="1"/>
  <c r="Q655" i="1"/>
  <c r="Q2291" i="1"/>
  <c r="Q1690" i="1"/>
  <c r="Q1599" i="1"/>
  <c r="Q2425" i="1"/>
  <c r="Q1886" i="1"/>
  <c r="Q2102" i="1"/>
  <c r="Q105" i="1"/>
  <c r="Q615" i="1"/>
  <c r="Q565" i="1"/>
  <c r="Q2078" i="1"/>
  <c r="Q680" i="1"/>
  <c r="Q34" i="1"/>
  <c r="Q816" i="1"/>
  <c r="Q859" i="1"/>
  <c r="Q388" i="1"/>
  <c r="Q2122" i="1"/>
  <c r="Q1407" i="1"/>
  <c r="Q195" i="1"/>
  <c r="Q1462" i="1"/>
  <c r="Q493" i="1"/>
  <c r="Q89" i="1"/>
  <c r="Q1214" i="1"/>
  <c r="Q1611" i="1"/>
  <c r="Q1307" i="1"/>
  <c r="Q594" i="1"/>
  <c r="Q1000" i="1"/>
  <c r="Q189" i="1"/>
  <c r="Q947" i="1"/>
  <c r="Q463" i="1"/>
  <c r="Q1447" i="1"/>
  <c r="Q570" i="1"/>
  <c r="Q1017" i="1"/>
  <c r="Q917" i="1"/>
  <c r="Q508" i="1"/>
  <c r="Q2612" i="1"/>
  <c r="Q3094" i="1"/>
  <c r="Q5195" i="1"/>
  <c r="Q4416" i="1"/>
  <c r="Q4806" i="1"/>
  <c r="Q2498" i="1"/>
  <c r="Q4684" i="1"/>
  <c r="Q2519" i="1"/>
  <c r="Q1808" i="1"/>
  <c r="Q4217" i="1"/>
  <c r="Q1552" i="1"/>
  <c r="Q2616" i="1"/>
  <c r="Q1442" i="1"/>
  <c r="Q2039" i="1"/>
  <c r="Q1466" i="1"/>
  <c r="Q1360" i="1"/>
  <c r="Q1227" i="1"/>
  <c r="Q728" i="1"/>
  <c r="Q1813" i="1"/>
  <c r="Q597" i="1"/>
  <c r="Q2211" i="1"/>
  <c r="Q1940" i="1"/>
  <c r="Q3240" i="1"/>
  <c r="Q3808" i="1"/>
  <c r="Q465" i="1"/>
  <c r="Q1194" i="1"/>
  <c r="Q3423" i="1"/>
  <c r="Q2676" i="1"/>
  <c r="Q2376" i="1"/>
  <c r="Q2201" i="1"/>
  <c r="Q114" i="1"/>
  <c r="Q2843" i="1"/>
  <c r="Q1973" i="1"/>
  <c r="Q2135" i="1"/>
  <c r="Q1792" i="1"/>
  <c r="Q771" i="1"/>
  <c r="Q2277" i="1"/>
  <c r="Q961" i="1"/>
  <c r="Q1173" i="1"/>
  <c r="Q1878" i="1"/>
  <c r="Q1939" i="1"/>
  <c r="Q3185" i="1"/>
  <c r="Q2049" i="1"/>
  <c r="Q518" i="1"/>
  <c r="Q5213" i="1"/>
  <c r="Q3899" i="1"/>
  <c r="Q5153" i="1"/>
  <c r="Q4440" i="1"/>
  <c r="Q2168" i="1"/>
  <c r="Q1738" i="1"/>
  <c r="Q48" i="1"/>
  <c r="Q752" i="1"/>
  <c r="Q3525" i="1"/>
  <c r="Q1563" i="1"/>
  <c r="Q1529" i="1"/>
  <c r="Q406" i="1"/>
  <c r="Q1012" i="1"/>
  <c r="Q3046" i="1"/>
  <c r="Q1632" i="1"/>
  <c r="Q513" i="1"/>
  <c r="Q1822" i="1"/>
  <c r="Q787" i="1"/>
  <c r="Q1589" i="1"/>
  <c r="Q946" i="1"/>
  <c r="Q950" i="1"/>
  <c r="Q826" i="1"/>
  <c r="Q2481" i="1"/>
  <c r="Q1249" i="1"/>
  <c r="Q1657" i="1"/>
  <c r="Q1914" i="1"/>
  <c r="Q744" i="1"/>
  <c r="Q2255" i="1"/>
  <c r="Q63" i="1"/>
  <c r="Q1034" i="1"/>
  <c r="Q1152" i="1"/>
  <c r="Q295" i="1"/>
  <c r="Q1951" i="1"/>
  <c r="Q1647" i="1"/>
  <c r="Q2307" i="1"/>
  <c r="Q2829" i="1"/>
  <c r="Q1498" i="1"/>
  <c r="Q1474" i="1"/>
  <c r="Q1122" i="1"/>
  <c r="Q1751" i="1"/>
  <c r="Q497" i="1"/>
  <c r="Q804" i="1"/>
  <c r="Q1102" i="1"/>
  <c r="Q366" i="1"/>
  <c r="Q711" i="1"/>
  <c r="Q650" i="1"/>
  <c r="Q541" i="1"/>
  <c r="Q278" i="1"/>
  <c r="Q623" i="1"/>
  <c r="Q410" i="1"/>
  <c r="Q3302" i="1"/>
  <c r="Q1359" i="1"/>
  <c r="Q2046" i="1"/>
  <c r="Q448" i="1"/>
  <c r="Q310" i="1"/>
  <c r="Q862" i="1"/>
  <c r="Q172" i="1"/>
  <c r="Q2100" i="1"/>
  <c r="Q2090" i="1"/>
  <c r="Q1566" i="1"/>
  <c r="Q965" i="1"/>
  <c r="Q842" i="1"/>
  <c r="Q1370" i="1"/>
  <c r="Q489" i="1"/>
  <c r="Q1388" i="1"/>
  <c r="Q1373" i="1"/>
  <c r="Q397" i="1"/>
  <c r="Q1088" i="1"/>
  <c r="Q536" i="1"/>
  <c r="Q1059" i="1"/>
  <c r="Q156" i="1"/>
  <c r="Q931" i="1"/>
  <c r="Q914" i="1"/>
  <c r="Q702" i="1"/>
  <c r="Q1099" i="1"/>
  <c r="Q214" i="1"/>
  <c r="Q971" i="1"/>
  <c r="Q646" i="1"/>
  <c r="Q998" i="1"/>
  <c r="Q1798" i="1"/>
  <c r="Q753" i="1"/>
  <c r="Q238" i="1"/>
  <c r="Q524" i="1"/>
  <c r="Q103" i="1"/>
  <c r="Q776" i="1"/>
  <c r="Q1339" i="1"/>
  <c r="Q38" i="1"/>
  <c r="Q2096" i="1"/>
  <c r="Q2565" i="1"/>
  <c r="Q178" i="1"/>
  <c r="Q173" i="1"/>
  <c r="Q1477" i="1"/>
  <c r="Q2114" i="1"/>
  <c r="Q1881" i="1"/>
  <c r="Q1504" i="1"/>
  <c r="Q2101" i="1"/>
  <c r="Q200" i="1"/>
  <c r="Q808" i="1"/>
  <c r="Q2145" i="1"/>
  <c r="Q3368" i="1"/>
  <c r="Q2061" i="1"/>
  <c r="Q796" i="1"/>
  <c r="Q1331" i="1"/>
  <c r="Q4882" i="1"/>
  <c r="Q3203" i="1"/>
  <c r="Q3984" i="1"/>
  <c r="Q3234" i="1"/>
  <c r="Q2397" i="1"/>
  <c r="Q2040" i="1"/>
  <c r="Q542" i="1"/>
  <c r="Q2087" i="1"/>
  <c r="Q336" i="1"/>
  <c r="Q1836" i="1"/>
  <c r="Q1021" i="1"/>
  <c r="Q1892" i="1"/>
  <c r="Q2588" i="1"/>
  <c r="Q8" i="1"/>
  <c r="Q517" i="1"/>
  <c r="Q1202" i="1"/>
  <c r="Q1449" i="1"/>
  <c r="Q815" i="1"/>
  <c r="Q627" i="1"/>
  <c r="Q1077" i="1"/>
  <c r="Q1322" i="1"/>
  <c r="Q3035" i="1"/>
  <c r="Q3112" i="1"/>
  <c r="Q3916" i="1"/>
  <c r="Q3040" i="1"/>
  <c r="Q1326" i="1"/>
  <c r="Q141" i="1"/>
  <c r="Q634" i="1"/>
  <c r="Q844" i="1"/>
  <c r="Q645" i="1"/>
  <c r="Q3685" i="1"/>
  <c r="Q3624" i="1"/>
  <c r="Q4429" i="1"/>
  <c r="Q3552" i="1"/>
  <c r="Q774" i="1"/>
  <c r="Q532" i="1"/>
  <c r="Q1027" i="1"/>
  <c r="Q1185" i="1"/>
  <c r="Q1111" i="1"/>
  <c r="Q576" i="1"/>
  <c r="Q221" i="1"/>
  <c r="Q3695" i="1"/>
  <c r="Q3888" i="1"/>
  <c r="Q1511" i="1"/>
  <c r="Q3825" i="1"/>
  <c r="Q487" i="1"/>
  <c r="Q3753" i="1"/>
  <c r="Q50" i="1"/>
  <c r="Q641" i="1"/>
  <c r="Q563" i="1"/>
  <c r="Q544" i="1"/>
  <c r="Q115" i="1"/>
  <c r="Q121" i="1"/>
  <c r="Q1146" i="1"/>
  <c r="Q58" i="1"/>
  <c r="Q248" i="1"/>
  <c r="Q637" i="1"/>
  <c r="Q1177" i="1"/>
  <c r="Q1799" i="1"/>
  <c r="Q1742" i="1"/>
  <c r="Q332" i="1"/>
  <c r="Q3432" i="1"/>
  <c r="Q885" i="1"/>
  <c r="Q3369" i="1"/>
  <c r="Q1160" i="1"/>
  <c r="Q446" i="1"/>
  <c r="Q1067" i="1"/>
  <c r="Q216" i="1"/>
  <c r="Q1294" i="1"/>
  <c r="Q201" i="1"/>
  <c r="Q857" i="1"/>
  <c r="Q98" i="1"/>
  <c r="Q1299" i="1"/>
  <c r="Q1927" i="1"/>
  <c r="Q496" i="1"/>
  <c r="Q1870" i="1"/>
  <c r="Q371" i="1"/>
  <c r="Q460" i="1"/>
  <c r="Q377" i="1"/>
  <c r="Q235" i="1"/>
  <c r="Q712" i="1"/>
  <c r="Q782" i="1"/>
  <c r="Q16" i="1"/>
  <c r="Q805" i="1"/>
  <c r="Q2062" i="1"/>
  <c r="Q123" i="1"/>
  <c r="Q652" i="1"/>
  <c r="Q569" i="1"/>
  <c r="Q795" i="1"/>
  <c r="Q2233" i="1"/>
  <c r="Q108" i="1"/>
  <c r="Q239" i="1"/>
  <c r="Q817" i="1"/>
  <c r="Q1090" i="1"/>
  <c r="Q373" i="1"/>
  <c r="Q1894" i="1"/>
  <c r="Q499" i="1"/>
  <c r="Q1966" i="1"/>
  <c r="Q1999" i="1"/>
  <c r="Q754" i="1"/>
  <c r="Q1630" i="1"/>
  <c r="Q579" i="1"/>
  <c r="Q612" i="1"/>
  <c r="Q96" i="1"/>
  <c r="Q86" i="1"/>
  <c r="Q3416" i="1"/>
  <c r="Q1921" i="1"/>
  <c r="Q1065" i="1"/>
  <c r="Q176" i="1"/>
  <c r="Q3632" i="1"/>
  <c r="Q1500" i="1"/>
  <c r="Q230" i="1"/>
  <c r="Q1131" i="1"/>
  <c r="Q682" i="1"/>
  <c r="Q3256" i="1"/>
  <c r="Q2427" i="1"/>
  <c r="Q2121" i="1"/>
  <c r="Q511" i="1"/>
  <c r="Q1793" i="1"/>
  <c r="Q966" i="1"/>
  <c r="Q1651" i="1"/>
  <c r="Q2600" i="1"/>
  <c r="Q3104" i="1"/>
  <c r="Q630" i="1"/>
  <c r="Q908" i="1"/>
  <c r="Q4145" i="1"/>
  <c r="Q5077" i="1"/>
  <c r="Q5089" i="1"/>
  <c r="Q3710" i="1"/>
  <c r="Q2064" i="1"/>
  <c r="Q2172" i="1"/>
  <c r="Q848" i="1"/>
  <c r="Q1734" i="1"/>
  <c r="Q1655" i="1"/>
  <c r="Q2998" i="1"/>
  <c r="Q942" i="1"/>
  <c r="Q3121" i="1"/>
  <c r="Q2141" i="1"/>
  <c r="Q84" i="1"/>
  <c r="Q765" i="1"/>
  <c r="Q4301" i="1"/>
  <c r="Q3424" i="1"/>
  <c r="Q1731" i="1"/>
  <c r="Q171" i="1"/>
  <c r="Q663" i="1"/>
  <c r="Q841" i="1"/>
  <c r="Q2400" i="1"/>
  <c r="Q2534" i="1"/>
  <c r="Q3124" i="1"/>
  <c r="Q2452" i="1"/>
  <c r="Q78" i="1"/>
  <c r="Q1879" i="1"/>
  <c r="Q886" i="1"/>
  <c r="Q1230" i="1"/>
  <c r="Q1810" i="1"/>
  <c r="Q2932" i="1"/>
  <c r="Q3048" i="1"/>
  <c r="Q3843" i="1"/>
  <c r="Q2976" i="1"/>
  <c r="Q1223" i="1"/>
  <c r="Q320" i="1"/>
  <c r="Q281" i="1"/>
  <c r="Q780" i="1"/>
  <c r="Q1994" i="1"/>
  <c r="Q342" i="1"/>
  <c r="Q478" i="1"/>
  <c r="Q2946" i="1"/>
  <c r="Q3376" i="1"/>
  <c r="Q247" i="1"/>
  <c r="Q3249" i="1"/>
  <c r="Q415" i="1"/>
  <c r="Q3177" i="1"/>
  <c r="Q2103" i="1"/>
  <c r="Q68" i="1"/>
  <c r="Q2353" i="1"/>
  <c r="Q292" i="1"/>
  <c r="Q2038" i="1"/>
  <c r="Q188" i="1"/>
  <c r="Q665" i="1"/>
  <c r="Q40" i="1"/>
  <c r="Q1076" i="1"/>
  <c r="Q213" i="1"/>
  <c r="Q772" i="1"/>
  <c r="Q1414" i="1"/>
  <c r="Q1355" i="1"/>
  <c r="Q227" i="1"/>
  <c r="Q2920" i="1"/>
  <c r="Q534" i="1"/>
  <c r="Q2857" i="1"/>
  <c r="Q710" i="1"/>
  <c r="Q226" i="1"/>
  <c r="Q1049" i="1"/>
  <c r="Q1735" i="1"/>
  <c r="Q1678" i="1"/>
  <c r="Q268" i="1"/>
  <c r="Q924" i="1"/>
  <c r="Q85" i="1"/>
  <c r="Q1290" i="1"/>
  <c r="Q1280" i="1"/>
  <c r="Q1170" i="1"/>
  <c r="Q1343" i="1"/>
  <c r="Q1431" i="1"/>
  <c r="Q867" i="1"/>
  <c r="Q956" i="1"/>
  <c r="Q217" i="1"/>
  <c r="Q698" i="1"/>
  <c r="Q485" i="1"/>
  <c r="Q1607" i="1"/>
  <c r="Q1362" i="1"/>
  <c r="Q1550" i="1"/>
  <c r="Q51" i="1"/>
  <c r="Q140" i="1"/>
  <c r="Q57" i="1"/>
  <c r="Q1056" i="1"/>
  <c r="Q1553" i="1"/>
  <c r="Q2037" i="1"/>
  <c r="Q224" i="1"/>
  <c r="Q305" i="1"/>
  <c r="Q354" i="1"/>
  <c r="Q1010" i="1"/>
  <c r="Q1382" i="1"/>
  <c r="Q233" i="1"/>
  <c r="Q514" i="1"/>
  <c r="Q1463" i="1"/>
  <c r="Q440" i="1"/>
  <c r="Q951" i="1"/>
  <c r="Q67" i="1"/>
  <c r="Q100" i="1"/>
  <c r="Q457" i="1"/>
  <c r="Q890" i="1"/>
  <c r="Q2380" i="1"/>
  <c r="Q2840" i="1"/>
  <c r="Q2449" i="1"/>
  <c r="Q1568" i="1"/>
  <c r="Q4381" i="1"/>
  <c r="Q2992" i="1"/>
  <c r="Q2541" i="1"/>
  <c r="Q4045" i="1"/>
  <c r="Q1475" i="1"/>
  <c r="Q1008" i="1"/>
  <c r="Q2093" i="1"/>
  <c r="Q1150" i="1"/>
  <c r="Q1627" i="1"/>
  <c r="Q1604" i="1"/>
  <c r="Q2249" i="1"/>
  <c r="Q1795" i="1"/>
  <c r="Q767" i="1"/>
  <c r="Q2056" i="1"/>
  <c r="Q1394" i="1"/>
  <c r="Q1454" i="1"/>
  <c r="Q1315" i="1"/>
  <c r="Q4323" i="1"/>
  <c r="Q4565" i="1"/>
  <c r="Q3726" i="1"/>
  <c r="Q2963" i="1"/>
  <c r="Q3137" i="1"/>
  <c r="Q2580" i="1"/>
  <c r="Q2266" i="1"/>
  <c r="Q1082" i="1"/>
  <c r="Q350" i="1"/>
  <c r="Q2399" i="1"/>
  <c r="Q1771" i="1"/>
  <c r="Q2190" i="1"/>
  <c r="Q3049" i="1"/>
  <c r="Q873" i="1"/>
  <c r="Q315" i="1"/>
  <c r="Q3589" i="1"/>
  <c r="Q2784" i="1"/>
  <c r="Q896" i="1"/>
  <c r="Q422" i="1"/>
  <c r="Q604" i="1"/>
  <c r="Q803" i="1"/>
  <c r="Q821" i="1"/>
  <c r="Q1445" i="1"/>
  <c r="Q2390" i="1"/>
  <c r="Q80" i="1"/>
  <c r="Q1078" i="1"/>
  <c r="Q1293" i="1"/>
  <c r="Q144" i="1"/>
  <c r="Q1251" i="1"/>
  <c r="Q182" i="1"/>
  <c r="Q2302" i="1"/>
  <c r="Q2461" i="1"/>
  <c r="Q3021" i="1"/>
  <c r="Q2368" i="1"/>
  <c r="Q912" i="1"/>
  <c r="Q1815" i="1"/>
  <c r="Q720" i="1"/>
  <c r="Q1127" i="1"/>
  <c r="Q1715" i="1"/>
  <c r="Q1909" i="1"/>
  <c r="Q760" i="1"/>
  <c r="Q2316" i="1"/>
  <c r="Q2864" i="1"/>
  <c r="Q136" i="1"/>
  <c r="Q2673" i="1"/>
  <c r="Q2110" i="1"/>
  <c r="Q2601" i="1"/>
  <c r="Q1774" i="1"/>
  <c r="Q819" i="1"/>
  <c r="Q261" i="1"/>
  <c r="Q1052" i="1"/>
  <c r="Q696" i="1"/>
  <c r="Q83" i="1"/>
  <c r="Q555" i="1"/>
  <c r="Q23" i="1"/>
  <c r="Q714" i="1"/>
  <c r="Q980" i="1"/>
  <c r="Q2489" i="1"/>
  <c r="Q1018" i="1"/>
  <c r="Q1346" i="1"/>
  <c r="Q88" i="1"/>
  <c r="Q2381" i="1"/>
  <c r="Q4237" i="1"/>
  <c r="Q2280" i="1"/>
  <c r="Q957" i="1"/>
  <c r="Q913" i="1"/>
  <c r="Q644" i="1"/>
  <c r="Q1229" i="1"/>
  <c r="Q1291" i="1"/>
  <c r="Q163" i="1"/>
  <c r="Q811" i="1"/>
  <c r="Q13" i="1"/>
  <c r="Q1281" i="1"/>
  <c r="Q1670" i="1"/>
  <c r="Q482" i="1"/>
  <c r="Q270" i="1"/>
  <c r="Q454" i="1"/>
  <c r="Q355" i="1"/>
  <c r="Q444" i="1"/>
  <c r="Q284" i="1"/>
  <c r="Q321" i="1"/>
  <c r="Q470" i="1"/>
  <c r="Q2054" i="1"/>
  <c r="Q790" i="1"/>
  <c r="Q759" i="1"/>
  <c r="Q939" i="1"/>
  <c r="Q547" i="1"/>
  <c r="Q636" i="1"/>
  <c r="Q810" i="1"/>
  <c r="Q1619" i="1"/>
  <c r="Q1189" i="1"/>
  <c r="Q25" i="1"/>
  <c r="Q884" i="1"/>
  <c r="Q1081" i="1"/>
  <c r="Q229" i="1"/>
  <c r="Q333" i="1"/>
  <c r="Q300" i="1"/>
  <c r="Q318" i="1"/>
  <c r="Q1814" i="1"/>
  <c r="Q985" i="1"/>
  <c r="Q1243" i="1"/>
  <c r="Q846" i="1"/>
  <c r="Q507" i="1"/>
  <c r="Q21" i="1"/>
  <c r="Q71" i="1"/>
  <c r="Q915" i="1"/>
  <c r="Q403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C3255B9-DAC1-1847-A313-E240E0D984FE}" keepAlive="1" name="查询 - Document" description="与工作簿中“Document”查询的连接。" type="5" refreshedVersion="8" background="1" saveData="1">
    <dbPr connection="Provider=Microsoft.Mashup.OleDb.1;Data Source=$Workbook$;Location=Document;Extended Properties=&quot;&quot;" command="SELECT * FROM [Document]"/>
  </connection>
  <connection id="2" xr16:uid="{239B6A61-5455-BA44-8395-849361726676}" keepAlive="1" name="查询 - output" description="与工作簿中“output”查询的连接。" type="5" refreshedVersion="0" background="1" saveData="1">
    <dbPr connection="Provider=Microsoft.Mashup.OleDb.1;Data Source=$Workbook$;Location=output;Extended Properties=&quot;&quot;" command="SELECT * FROM [output]"/>
  </connection>
  <connection id="3" xr16:uid="{11A88444-B883-9B4E-91E4-E48CDB1DFD49}" keepAlive="1" name="查询 - output (2)" description="与工作簿中“output (2)”查询的连接。" type="5" refreshedVersion="8" background="1" saveData="1">
    <dbPr connection="Provider=Microsoft.Mashup.OleDb.1;Data Source=$Workbook$;Location=&quot;output (2)&quot;;Extended Properties=&quot;&quot;" command="SELECT * FROM [output (2)]"/>
  </connection>
</connections>
</file>

<file path=xl/sharedStrings.xml><?xml version="1.0" encoding="utf-8"?>
<sst xmlns="http://schemas.openxmlformats.org/spreadsheetml/2006/main" count="28778" uniqueCount="2389">
  <si>
    <t>580分及以上</t>
  </si>
  <si>
    <t>复旦大学(02)</t>
  </si>
  <si>
    <t>复旦大学(03)</t>
  </si>
  <si>
    <t>上海交大(01)</t>
  </si>
  <si>
    <t>同济大学(01)</t>
  </si>
  <si>
    <t>同济大学(02)</t>
  </si>
  <si>
    <t>571</t>
  </si>
  <si>
    <t>华东师大(01)</t>
  </si>
  <si>
    <t>569</t>
  </si>
  <si>
    <t>华东师大(02)</t>
  </si>
  <si>
    <t>华东师大(03)</t>
  </si>
  <si>
    <t>573</t>
  </si>
  <si>
    <t>华东师大(04)</t>
  </si>
  <si>
    <t>华东理工(01)</t>
  </si>
  <si>
    <t>553</t>
  </si>
  <si>
    <t>华东理工(02)</t>
  </si>
  <si>
    <t>554</t>
  </si>
  <si>
    <t>华东理工(03)</t>
  </si>
  <si>
    <t>545</t>
  </si>
  <si>
    <t>东华大学(01)</t>
  </si>
  <si>
    <t>541</t>
  </si>
  <si>
    <t>东华大学(02)</t>
  </si>
  <si>
    <t>东华大学(03)</t>
  </si>
  <si>
    <t>546</t>
  </si>
  <si>
    <t>东华大学(04)</t>
  </si>
  <si>
    <t>543</t>
  </si>
  <si>
    <t>上海财大(01)</t>
  </si>
  <si>
    <t>567</t>
  </si>
  <si>
    <t>上海财大(02)</t>
  </si>
  <si>
    <t>566</t>
  </si>
  <si>
    <t>上海财大(03)</t>
  </si>
  <si>
    <t>568</t>
  </si>
  <si>
    <t>上海外大(01)</t>
  </si>
  <si>
    <t>557</t>
  </si>
  <si>
    <t>上海外大(02)</t>
  </si>
  <si>
    <t>562</t>
  </si>
  <si>
    <t>上海海事(01)</t>
  </si>
  <si>
    <t>523</t>
  </si>
  <si>
    <t>上海海事(02)</t>
  </si>
  <si>
    <t>502</t>
  </si>
  <si>
    <t>上海海事(03)</t>
  </si>
  <si>
    <t>499</t>
  </si>
  <si>
    <t>上海海事(04)</t>
  </si>
  <si>
    <t>503</t>
  </si>
  <si>
    <t>上海理工(01)</t>
  </si>
  <si>
    <t>上海理工(02)</t>
  </si>
  <si>
    <t>上海理工(03)</t>
  </si>
  <si>
    <t>上海理工(04)</t>
  </si>
  <si>
    <t>509</t>
  </si>
  <si>
    <t>上海杉达(01)</t>
  </si>
  <si>
    <t>431</t>
  </si>
  <si>
    <t>上海杉达(02)</t>
  </si>
  <si>
    <t>424</t>
  </si>
  <si>
    <t>上海杉达(03)</t>
  </si>
  <si>
    <t>441</t>
  </si>
  <si>
    <t>上海杉达(04)</t>
  </si>
  <si>
    <t>414</t>
  </si>
  <si>
    <t>华东政法(01)</t>
  </si>
  <si>
    <t>564</t>
  </si>
  <si>
    <t>华东政法(02)</t>
  </si>
  <si>
    <t>548</t>
  </si>
  <si>
    <t>华东政法(03)</t>
  </si>
  <si>
    <t>527</t>
  </si>
  <si>
    <t>华东政法(04)</t>
  </si>
  <si>
    <t>540</t>
  </si>
  <si>
    <t>上经贸大(01)</t>
  </si>
  <si>
    <t>539</t>
  </si>
  <si>
    <t>上经贸大(02)</t>
  </si>
  <si>
    <t>520</t>
  </si>
  <si>
    <t>上经贸大(03)</t>
  </si>
  <si>
    <t>518</t>
  </si>
  <si>
    <t>上经贸大(04)</t>
  </si>
  <si>
    <t>522</t>
  </si>
  <si>
    <t>复旦医学(01)</t>
  </si>
  <si>
    <t>上海海大(01)</t>
  </si>
  <si>
    <t>500</t>
  </si>
  <si>
    <t>上海海大(02)</t>
  </si>
  <si>
    <t>498</t>
  </si>
  <si>
    <t>上海海大(03)</t>
  </si>
  <si>
    <t>501</t>
  </si>
  <si>
    <t>上海海大(04)</t>
  </si>
  <si>
    <t>492</t>
  </si>
  <si>
    <t>上海海大(05)</t>
  </si>
  <si>
    <t>487</t>
  </si>
  <si>
    <t>上海海大(06)</t>
  </si>
  <si>
    <t>486</t>
  </si>
  <si>
    <t>上海戏剧(01)</t>
  </si>
  <si>
    <t>526</t>
  </si>
  <si>
    <t>上海电力(01)</t>
  </si>
  <si>
    <t>上海电力(02)</t>
  </si>
  <si>
    <t>493</t>
  </si>
  <si>
    <t>上海电力(03)</t>
  </si>
  <si>
    <t>482</t>
  </si>
  <si>
    <t>上海电力(04)</t>
  </si>
  <si>
    <t>485</t>
  </si>
  <si>
    <t>上海电力(05)</t>
  </si>
  <si>
    <t>472</t>
  </si>
  <si>
    <t>上海音乐(01)</t>
  </si>
  <si>
    <t>513</t>
  </si>
  <si>
    <t>上海音乐(02)</t>
  </si>
  <si>
    <t>507</t>
  </si>
  <si>
    <t>上海大学(01)</t>
  </si>
  <si>
    <t>上海大学(02)</t>
  </si>
  <si>
    <t>544</t>
  </si>
  <si>
    <t>上海大学(03)</t>
  </si>
  <si>
    <t>538</t>
  </si>
  <si>
    <t>上海大学(04)</t>
  </si>
  <si>
    <t>542</t>
  </si>
  <si>
    <t>上海大学(05)</t>
  </si>
  <si>
    <t>交大医学(01)</t>
  </si>
  <si>
    <t>上海中医(01)</t>
  </si>
  <si>
    <t>561</t>
  </si>
  <si>
    <t>上海中医(02)</t>
  </si>
  <si>
    <t>上海中医(03)</t>
  </si>
  <si>
    <t>上海中医(04)</t>
  </si>
  <si>
    <t>530</t>
  </si>
  <si>
    <t>上海中医(05)</t>
  </si>
  <si>
    <t>上应大(01)</t>
  </si>
  <si>
    <t>456</t>
  </si>
  <si>
    <t>上应大(02)</t>
  </si>
  <si>
    <t>480</t>
  </si>
  <si>
    <t>上应大(03)</t>
  </si>
  <si>
    <t>506</t>
  </si>
  <si>
    <t>上应大(04)</t>
  </si>
  <si>
    <t>465</t>
  </si>
  <si>
    <t>上应大(05)</t>
  </si>
  <si>
    <t>469</t>
  </si>
  <si>
    <t>上应大(06)</t>
  </si>
  <si>
    <t>479</t>
  </si>
  <si>
    <t>上应大(07)</t>
  </si>
  <si>
    <t>459</t>
  </si>
  <si>
    <t>上海师大(01)</t>
  </si>
  <si>
    <t>512</t>
  </si>
  <si>
    <t>上海师大(02)</t>
  </si>
  <si>
    <t>528</t>
  </si>
  <si>
    <t>上海师大(03)</t>
  </si>
  <si>
    <t>511</t>
  </si>
  <si>
    <t>上海师大(04)</t>
  </si>
  <si>
    <t>515</t>
  </si>
  <si>
    <t>工程大(01)</t>
  </si>
  <si>
    <t>工程大(02)</t>
  </si>
  <si>
    <t>470</t>
  </si>
  <si>
    <t>工程大(03)</t>
  </si>
  <si>
    <t>工程大(04)</t>
  </si>
  <si>
    <t>467</t>
  </si>
  <si>
    <t>工程大(05)</t>
  </si>
  <si>
    <t>484</t>
  </si>
  <si>
    <t>上海体大(01)</t>
  </si>
  <si>
    <t>上海体大(02)</t>
  </si>
  <si>
    <t>497</t>
  </si>
  <si>
    <t>上海体大(03)</t>
  </si>
  <si>
    <t>上海体大(04)</t>
  </si>
  <si>
    <t>491</t>
  </si>
  <si>
    <t>上海体大(05)</t>
  </si>
  <si>
    <t>上海体大(06)</t>
  </si>
  <si>
    <t>489</t>
  </si>
  <si>
    <t>海医大(01)</t>
  </si>
  <si>
    <t>海医大(02)</t>
  </si>
  <si>
    <t>549</t>
  </si>
  <si>
    <t>海医大(03)</t>
  </si>
  <si>
    <t>534</t>
  </si>
  <si>
    <t>立信金融(01)</t>
  </si>
  <si>
    <t>475</t>
  </si>
  <si>
    <t>立信金融(02)</t>
  </si>
  <si>
    <t>立信金融(03)</t>
  </si>
  <si>
    <t>455</t>
  </si>
  <si>
    <t>立信金融(04)</t>
  </si>
  <si>
    <t>立信金融(05)</t>
  </si>
  <si>
    <t>495</t>
  </si>
  <si>
    <t>二工大(01)</t>
  </si>
  <si>
    <t>453</t>
  </si>
  <si>
    <t>二工大(02)</t>
  </si>
  <si>
    <t>二工大(03)</t>
  </si>
  <si>
    <t>463</t>
  </si>
  <si>
    <t>二工大(04)</t>
  </si>
  <si>
    <t>464</t>
  </si>
  <si>
    <t>二工大(05)</t>
  </si>
  <si>
    <t>上海商院(01)</t>
  </si>
  <si>
    <t>458</t>
  </si>
  <si>
    <t>上海商院(02)</t>
  </si>
  <si>
    <t>450</t>
  </si>
  <si>
    <t>上海商院(03)</t>
  </si>
  <si>
    <t>461</t>
  </si>
  <si>
    <t>上海电机(01)</t>
  </si>
  <si>
    <t>451</t>
  </si>
  <si>
    <t>上海电机(02)</t>
  </si>
  <si>
    <t>上海电机(03)</t>
  </si>
  <si>
    <t>448</t>
  </si>
  <si>
    <t>上海政法(01)</t>
  </si>
  <si>
    <t>535</t>
  </si>
  <si>
    <t>上海政法(02)</t>
  </si>
  <si>
    <t>516</t>
  </si>
  <si>
    <t>上海政法(03)</t>
  </si>
  <si>
    <t>上海政法(04)</t>
  </si>
  <si>
    <t>上海政法(05)</t>
  </si>
  <si>
    <t>510</t>
  </si>
  <si>
    <t>上海政法(06)</t>
  </si>
  <si>
    <t>上外贤达(01)</t>
  </si>
  <si>
    <t>405</t>
  </si>
  <si>
    <t>上外贤达(02)</t>
  </si>
  <si>
    <t>上外贤达(03)</t>
  </si>
  <si>
    <t>上外贤达(04)</t>
  </si>
  <si>
    <t>建桥学院(01)</t>
  </si>
  <si>
    <t>430</t>
  </si>
  <si>
    <t>建桥学院(02)</t>
  </si>
  <si>
    <t>418</t>
  </si>
  <si>
    <t>建桥学院(03)</t>
  </si>
  <si>
    <t>413</t>
  </si>
  <si>
    <t>建桥学院(04)</t>
  </si>
  <si>
    <t>415</t>
  </si>
  <si>
    <t>健康医学(01)</t>
  </si>
  <si>
    <t>健康医学(02)</t>
  </si>
  <si>
    <t>健康医学(03)</t>
  </si>
  <si>
    <t>健康医学(04)</t>
  </si>
  <si>
    <t>健康医学(05)</t>
  </si>
  <si>
    <t>健康医学(06)</t>
  </si>
  <si>
    <t>健康医学(07)</t>
  </si>
  <si>
    <t>474</t>
  </si>
  <si>
    <t>健康医学(08)</t>
  </si>
  <si>
    <t>海关学院(01)</t>
  </si>
  <si>
    <t>中侨大学(01)</t>
  </si>
  <si>
    <t>409</t>
  </si>
  <si>
    <t>中侨大学(02)</t>
  </si>
  <si>
    <t>408</t>
  </si>
  <si>
    <t>中侨大学(03)</t>
  </si>
  <si>
    <t>立达学院(01)</t>
  </si>
  <si>
    <t>立达学院(02)</t>
  </si>
  <si>
    <t>上海视觉(01)</t>
  </si>
  <si>
    <t>439</t>
  </si>
  <si>
    <t>上师天华(01)</t>
  </si>
  <si>
    <t>443</t>
  </si>
  <si>
    <t>上师天华(02)</t>
  </si>
  <si>
    <t>438</t>
  </si>
  <si>
    <t>中央民族(01)</t>
  </si>
  <si>
    <t>中央民族(02)</t>
  </si>
  <si>
    <t>中央民族(03)</t>
  </si>
  <si>
    <t>中国人大(01)</t>
  </si>
  <si>
    <t>中国人大(02)</t>
  </si>
  <si>
    <t>中国人大(03)</t>
  </si>
  <si>
    <t>北京交大(01)</t>
  </si>
  <si>
    <t>北京交大(02)</t>
  </si>
  <si>
    <t>北京交大(03)</t>
  </si>
  <si>
    <t>北京交大(04)</t>
  </si>
  <si>
    <t>北京科大(01)</t>
  </si>
  <si>
    <t>555</t>
  </si>
  <si>
    <t>北京科大(02)</t>
  </si>
  <si>
    <t>552</t>
  </si>
  <si>
    <t>北京化工(01)</t>
  </si>
  <si>
    <t>529</t>
  </si>
  <si>
    <t>北京邮电(01)</t>
  </si>
  <si>
    <t>574</t>
  </si>
  <si>
    <t>北京邮电(02)</t>
  </si>
  <si>
    <t>中国农大(01)</t>
  </si>
  <si>
    <t>中国农大(02)</t>
  </si>
  <si>
    <t>565</t>
  </si>
  <si>
    <t>北京林大(01)</t>
  </si>
  <si>
    <t>531</t>
  </si>
  <si>
    <t>北京林大(02)</t>
  </si>
  <si>
    <t>北京林大(03)</t>
  </si>
  <si>
    <t>北京林大(04)</t>
  </si>
  <si>
    <t>556</t>
  </si>
  <si>
    <t>北京林大(05)</t>
  </si>
  <si>
    <t>北京中医(01)</t>
  </si>
  <si>
    <t>北师大(01)</t>
  </si>
  <si>
    <t>北外大(01)</t>
  </si>
  <si>
    <t>558</t>
  </si>
  <si>
    <t>中国传媒(01)</t>
  </si>
  <si>
    <t>中国传媒(02)</t>
  </si>
  <si>
    <t>中国传媒(03)</t>
  </si>
  <si>
    <t>中国传媒(04)</t>
  </si>
  <si>
    <t>中央财大(01)</t>
  </si>
  <si>
    <t>中央财大(02)</t>
  </si>
  <si>
    <t>外经贸大(01)</t>
  </si>
  <si>
    <t>560</t>
  </si>
  <si>
    <t>外经贸大(02)</t>
  </si>
  <si>
    <t>中国政法(01)</t>
  </si>
  <si>
    <t>华电北京(01)</t>
  </si>
  <si>
    <t>华电北京(02)</t>
  </si>
  <si>
    <t>石油北京(01)</t>
  </si>
  <si>
    <t>533</t>
  </si>
  <si>
    <t>石油北京(02)</t>
  </si>
  <si>
    <t>石油北京(03)</t>
  </si>
  <si>
    <t>地大北京(01)</t>
  </si>
  <si>
    <t>地大北京(02)</t>
  </si>
  <si>
    <t>北邮宏福(01)</t>
  </si>
  <si>
    <t>北邮宏福(02)</t>
  </si>
  <si>
    <t>北京体育(01)</t>
  </si>
  <si>
    <t>468</t>
  </si>
  <si>
    <t>北京航大(01)</t>
  </si>
  <si>
    <t>570</t>
  </si>
  <si>
    <t>北京航大(02)</t>
  </si>
  <si>
    <t>北京理工(01)</t>
  </si>
  <si>
    <t>576</t>
  </si>
  <si>
    <t>中国劳关(01)</t>
  </si>
  <si>
    <t>中华女子(01)</t>
  </si>
  <si>
    <t>北京工商(01)</t>
  </si>
  <si>
    <t>505</t>
  </si>
  <si>
    <t>北京建筑(01)</t>
  </si>
  <si>
    <t>532</t>
  </si>
  <si>
    <t>北京建筑(02)</t>
  </si>
  <si>
    <t>496</t>
  </si>
  <si>
    <t>北京建筑(03)</t>
  </si>
  <si>
    <t>490</t>
  </si>
  <si>
    <t>北京协和(01)</t>
  </si>
  <si>
    <t>北京二外(01)</t>
  </si>
  <si>
    <t>北京物资(01)</t>
  </si>
  <si>
    <t>首都经贸(01)</t>
  </si>
  <si>
    <t>519</t>
  </si>
  <si>
    <t>北京联大(01)</t>
  </si>
  <si>
    <t>442</t>
  </si>
  <si>
    <t>北京联大(02)</t>
  </si>
  <si>
    <t>北京联大(03)</t>
  </si>
  <si>
    <t>460</t>
  </si>
  <si>
    <t>中国公安(01)</t>
  </si>
  <si>
    <t>中国戏曲(01)</t>
  </si>
  <si>
    <t>北京城市(01)</t>
  </si>
  <si>
    <t>406</t>
  </si>
  <si>
    <t>北京城市(02)</t>
  </si>
  <si>
    <t>426</t>
  </si>
  <si>
    <t>北京城市(03)</t>
  </si>
  <si>
    <t>410</t>
  </si>
  <si>
    <t>北京印刷(01)</t>
  </si>
  <si>
    <t>首都体院(01)</t>
  </si>
  <si>
    <t>481</t>
  </si>
  <si>
    <t>北京语言(01)</t>
  </si>
  <si>
    <t>北邮世纪(02)</t>
  </si>
  <si>
    <t>南开大学(01)</t>
  </si>
  <si>
    <t>南开大学(02)</t>
  </si>
  <si>
    <t>575</t>
  </si>
  <si>
    <t>天津大学(01)</t>
  </si>
  <si>
    <t>天津大学(02)</t>
  </si>
  <si>
    <t>天津大学(03)</t>
  </si>
  <si>
    <t>563</t>
  </si>
  <si>
    <t>天津大学(04)</t>
  </si>
  <si>
    <t>中国民航(01)</t>
  </si>
  <si>
    <t>447</t>
  </si>
  <si>
    <t>中国民航(02)</t>
  </si>
  <si>
    <t>中国民航(03)</t>
  </si>
  <si>
    <t>中国民航(04)</t>
  </si>
  <si>
    <t>天津科大(01)</t>
  </si>
  <si>
    <t>457</t>
  </si>
  <si>
    <t>天津科大(02)</t>
  </si>
  <si>
    <t>天津科大(03)</t>
  </si>
  <si>
    <t>天津科大(04)</t>
  </si>
  <si>
    <t>天津工大(01)</t>
  </si>
  <si>
    <t>天津工大(02)</t>
  </si>
  <si>
    <t>天津中医(01)</t>
  </si>
  <si>
    <t>473</t>
  </si>
  <si>
    <t>天津中医(02)</t>
  </si>
  <si>
    <t>天津中医(03)</t>
  </si>
  <si>
    <t>天津中医(04)</t>
  </si>
  <si>
    <t>天津中医(05)</t>
  </si>
  <si>
    <t>天津职师(01)</t>
  </si>
  <si>
    <t>天津职师(02)</t>
  </si>
  <si>
    <t>428</t>
  </si>
  <si>
    <t>天津商大(01)</t>
  </si>
  <si>
    <t>天津商大(02)</t>
  </si>
  <si>
    <t>天津财大(01)</t>
  </si>
  <si>
    <t>天津财大(02)</t>
  </si>
  <si>
    <t>天津城建(01)</t>
  </si>
  <si>
    <t>津医临床(01)</t>
  </si>
  <si>
    <t>津医临床(02)</t>
  </si>
  <si>
    <t>津医临床(03)</t>
  </si>
  <si>
    <t>436</t>
  </si>
  <si>
    <t>津医临床(04)</t>
  </si>
  <si>
    <t>津理中环(01)</t>
  </si>
  <si>
    <t>407</t>
  </si>
  <si>
    <t>津理中环(02)</t>
  </si>
  <si>
    <t>京科天津(01)</t>
  </si>
  <si>
    <t>津财珠江(01)</t>
  </si>
  <si>
    <t>河北工大(01)</t>
  </si>
  <si>
    <t>天津理工(01)</t>
  </si>
  <si>
    <t>476</t>
  </si>
  <si>
    <t>天津外大(01)</t>
  </si>
  <si>
    <t>华电保定(01)</t>
  </si>
  <si>
    <t>东大秦岛(01)</t>
  </si>
  <si>
    <t>东大秦岛(02)</t>
  </si>
  <si>
    <t>东大秦岛(03)</t>
  </si>
  <si>
    <t>河北工程(01)</t>
  </si>
  <si>
    <t>河北工程(02)</t>
  </si>
  <si>
    <t>河北地质(01)</t>
  </si>
  <si>
    <t>429</t>
  </si>
  <si>
    <t>河北地质(02)</t>
  </si>
  <si>
    <t>423</t>
  </si>
  <si>
    <t>河北地质(03)</t>
  </si>
  <si>
    <t>河北地质(04)</t>
  </si>
  <si>
    <t>华北理工(01)</t>
  </si>
  <si>
    <t>446</t>
  </si>
  <si>
    <t>华北理工(02)</t>
  </si>
  <si>
    <t>452</t>
  </si>
  <si>
    <t>华北理工(03)</t>
  </si>
  <si>
    <t>河北医科(01)</t>
  </si>
  <si>
    <t>河北医科(02)</t>
  </si>
  <si>
    <t>承德医学(01)</t>
  </si>
  <si>
    <t>衡水学院(01)</t>
  </si>
  <si>
    <t>燕山大学(01)</t>
  </si>
  <si>
    <t>燕山大学(02)</t>
  </si>
  <si>
    <t>北华航工(01)</t>
  </si>
  <si>
    <t>433</t>
  </si>
  <si>
    <t>北华航工(02)</t>
  </si>
  <si>
    <t>石铁四方(01)</t>
  </si>
  <si>
    <t>石铁四方(02)</t>
  </si>
  <si>
    <t>保定理工(01)</t>
  </si>
  <si>
    <t>京中东方(01)</t>
  </si>
  <si>
    <t>京中东方(02)</t>
  </si>
  <si>
    <t>427</t>
  </si>
  <si>
    <t>河北环境(01)</t>
  </si>
  <si>
    <t>河北环境(02)</t>
  </si>
  <si>
    <t>419</t>
  </si>
  <si>
    <t>河北环境(03)</t>
  </si>
  <si>
    <t>河北环境(04)</t>
  </si>
  <si>
    <t>河北环境(05)</t>
  </si>
  <si>
    <t>417</t>
  </si>
  <si>
    <t>河北建工(01)</t>
  </si>
  <si>
    <t>中国警察(01)</t>
  </si>
  <si>
    <t>中国警察(02)</t>
  </si>
  <si>
    <t>冀油职大(01)</t>
  </si>
  <si>
    <t>冀油职大(02)</t>
  </si>
  <si>
    <t>太原科大(01)</t>
  </si>
  <si>
    <t>434</t>
  </si>
  <si>
    <t>中北大学(01)</t>
  </si>
  <si>
    <t>中北大学(02)</t>
  </si>
  <si>
    <t>太原理工(01)</t>
  </si>
  <si>
    <t>太原理工(02)</t>
  </si>
  <si>
    <t>524</t>
  </si>
  <si>
    <t>山西农大(01)</t>
  </si>
  <si>
    <t>山西农大(02)</t>
  </si>
  <si>
    <t>435</t>
  </si>
  <si>
    <t>山西农大(03)</t>
  </si>
  <si>
    <t>山西医大(01)</t>
  </si>
  <si>
    <t>山西医大(02)</t>
  </si>
  <si>
    <t>462</t>
  </si>
  <si>
    <t>大同大学(01)</t>
  </si>
  <si>
    <t>454</t>
  </si>
  <si>
    <t>大同大学(02)</t>
  </si>
  <si>
    <t>忻州师院(01)</t>
  </si>
  <si>
    <t>忻州师院(02)</t>
  </si>
  <si>
    <t>忻州师院(03)</t>
  </si>
  <si>
    <t>忻州师院(04)</t>
  </si>
  <si>
    <t>忻州师院(05)</t>
  </si>
  <si>
    <t>437</t>
  </si>
  <si>
    <t>山西财大(01)</t>
  </si>
  <si>
    <t>山西财大(02)</t>
  </si>
  <si>
    <t>山西财大(03)</t>
  </si>
  <si>
    <t>山西中医(01)</t>
  </si>
  <si>
    <t>吕梁学院(01)</t>
  </si>
  <si>
    <t>吕梁学院(02)</t>
  </si>
  <si>
    <t>421</t>
  </si>
  <si>
    <t>山西工院(01)</t>
  </si>
  <si>
    <t>山西大学(01)</t>
  </si>
  <si>
    <t>494</t>
  </si>
  <si>
    <t>山西大学(02)</t>
  </si>
  <si>
    <t>山西大学(03)</t>
  </si>
  <si>
    <t>运城职大(02)</t>
  </si>
  <si>
    <t>大连民族(01)</t>
  </si>
  <si>
    <t>大连海事(01)</t>
  </si>
  <si>
    <t>大连海事(02)</t>
  </si>
  <si>
    <t>大连海事(03)</t>
  </si>
  <si>
    <t>大连理工(01)</t>
  </si>
  <si>
    <t>大连理工(02)</t>
  </si>
  <si>
    <t>东北大学(01)</t>
  </si>
  <si>
    <t>理工盘锦(01)</t>
  </si>
  <si>
    <t>辽宁大学(01)</t>
  </si>
  <si>
    <t>沈阳工大(01)</t>
  </si>
  <si>
    <t>沈阳工大(02)</t>
  </si>
  <si>
    <t>沈阳航空(01)</t>
  </si>
  <si>
    <t>沈阳理工(01)</t>
  </si>
  <si>
    <t>沈阳理工(02)</t>
  </si>
  <si>
    <t>沈阳理工(03)</t>
  </si>
  <si>
    <t>432</t>
  </si>
  <si>
    <t>辽宁科大(01)</t>
  </si>
  <si>
    <t>辽宁科大(02)</t>
  </si>
  <si>
    <t>辽宁科大(03)</t>
  </si>
  <si>
    <t>辽宁科大(04)</t>
  </si>
  <si>
    <t>辽宁工程(01)</t>
  </si>
  <si>
    <t>辽宁工程(02)</t>
  </si>
  <si>
    <t>辽宁工程(03)</t>
  </si>
  <si>
    <t>辽宁工程(04)</t>
  </si>
  <si>
    <t>辽宁石化(01)</t>
  </si>
  <si>
    <t>422</t>
  </si>
  <si>
    <t>辽宁石化(02)</t>
  </si>
  <si>
    <t>辽宁石化(03)</t>
  </si>
  <si>
    <t>沈阳化工(01)</t>
  </si>
  <si>
    <t>沈阳化工(02)</t>
  </si>
  <si>
    <t>沈阳化工(03)</t>
  </si>
  <si>
    <t>445</t>
  </si>
  <si>
    <t>沈阳化工(04)</t>
  </si>
  <si>
    <t>大连交大(01)</t>
  </si>
  <si>
    <t>大连交大(02)</t>
  </si>
  <si>
    <t>沈阳建筑(01)</t>
  </si>
  <si>
    <t>沈阳建筑(02)</t>
  </si>
  <si>
    <t>沈阳农大(01)</t>
  </si>
  <si>
    <t>沈阳农大(02)</t>
  </si>
  <si>
    <t>大连海洋(01)</t>
  </si>
  <si>
    <t>大连海洋(02)</t>
  </si>
  <si>
    <t>中国医大(01)</t>
  </si>
  <si>
    <t>中国医大(02)</t>
  </si>
  <si>
    <t>锦州医大(01)</t>
  </si>
  <si>
    <t>锦州医大(02)</t>
  </si>
  <si>
    <t>大连医科(01)</t>
  </si>
  <si>
    <t>536</t>
  </si>
  <si>
    <t>沈阳药大(01)</t>
  </si>
  <si>
    <t>521</t>
  </si>
  <si>
    <t>辽宁师大(01)</t>
  </si>
  <si>
    <t>辽宁师大(02)</t>
  </si>
  <si>
    <t>东北财大(01)</t>
  </si>
  <si>
    <t>517</t>
  </si>
  <si>
    <t>东北财大(02)</t>
  </si>
  <si>
    <t>大连大学(01)</t>
  </si>
  <si>
    <t>大连大学(02)</t>
  </si>
  <si>
    <t>大连大学(03)</t>
  </si>
  <si>
    <t>沈阳工程(01)</t>
  </si>
  <si>
    <t>理大城市(02)</t>
  </si>
  <si>
    <t>420</t>
  </si>
  <si>
    <t>辽宁何氏(01)</t>
  </si>
  <si>
    <t>辽宁何氏(02)</t>
  </si>
  <si>
    <t>大连东软(01)</t>
  </si>
  <si>
    <t>辽宁中医(01)</t>
  </si>
  <si>
    <t>514</t>
  </si>
  <si>
    <t>吉林大学(01)</t>
  </si>
  <si>
    <t>吉林大学(02)</t>
  </si>
  <si>
    <t>吉林大学(03)</t>
  </si>
  <si>
    <t>吉林大学(04)</t>
  </si>
  <si>
    <t>吉林大学(05)</t>
  </si>
  <si>
    <t>吉林大学(06)</t>
  </si>
  <si>
    <t>东北师大(01)</t>
  </si>
  <si>
    <t>东北师大(02)</t>
  </si>
  <si>
    <t>东北师大(03)</t>
  </si>
  <si>
    <t>440</t>
  </si>
  <si>
    <t>延边大学(01)</t>
  </si>
  <si>
    <t>延边大学(02)</t>
  </si>
  <si>
    <t>延边大学(03)</t>
  </si>
  <si>
    <t>长春理工(01)</t>
  </si>
  <si>
    <t>471</t>
  </si>
  <si>
    <t>长春理工(02)</t>
  </si>
  <si>
    <t>东北电力(01)</t>
  </si>
  <si>
    <t>长春工大(01)</t>
  </si>
  <si>
    <t>长春工大(02)</t>
  </si>
  <si>
    <t>北华大学(01)</t>
  </si>
  <si>
    <t>北华大学(02)</t>
  </si>
  <si>
    <t>吉林师大(01)</t>
  </si>
  <si>
    <t>吉林师大(02)</t>
  </si>
  <si>
    <t>吉林财大(01)</t>
  </si>
  <si>
    <t>长春工程(01)</t>
  </si>
  <si>
    <t>吉林工商(01)</t>
  </si>
  <si>
    <t>长春中医(01)</t>
  </si>
  <si>
    <t>488</t>
  </si>
  <si>
    <t>长春中医(02)</t>
  </si>
  <si>
    <t>东北林大(01)</t>
  </si>
  <si>
    <t>哈工大(01)</t>
  </si>
  <si>
    <t>哈工大(02)</t>
  </si>
  <si>
    <t>哈工大(03)</t>
  </si>
  <si>
    <t>哈工大(04)</t>
  </si>
  <si>
    <t>哈工程(01)</t>
  </si>
  <si>
    <t>黑龙江大(01)</t>
  </si>
  <si>
    <t>黑龙江大(02)</t>
  </si>
  <si>
    <t>黑龙江大(03)</t>
  </si>
  <si>
    <t>哈理工(01)</t>
  </si>
  <si>
    <t>哈理工(02)</t>
  </si>
  <si>
    <t>哈理工(03)</t>
  </si>
  <si>
    <t>449</t>
  </si>
  <si>
    <t>哈理工(04)</t>
  </si>
  <si>
    <t>黑科大(01)</t>
  </si>
  <si>
    <t>东北石油(01)</t>
  </si>
  <si>
    <t>东北石油(02)</t>
  </si>
  <si>
    <t>东北石油(03)</t>
  </si>
  <si>
    <t>东北石油(04)</t>
  </si>
  <si>
    <t>东北石油(05)</t>
  </si>
  <si>
    <t>东北石油(06)</t>
  </si>
  <si>
    <t>佳木斯大(01)</t>
  </si>
  <si>
    <t>东北农大(01)</t>
  </si>
  <si>
    <t>东北农大(02)</t>
  </si>
  <si>
    <t>哈医大(01)</t>
  </si>
  <si>
    <t>哈医大(02)</t>
  </si>
  <si>
    <t>哈医大(03)</t>
  </si>
  <si>
    <t>哈医大(04)</t>
  </si>
  <si>
    <t>哈医大(05)</t>
  </si>
  <si>
    <t>478</t>
  </si>
  <si>
    <t>哈师大(01)</t>
  </si>
  <si>
    <t>哈师大(02)</t>
  </si>
  <si>
    <t>哈师大(03)</t>
  </si>
  <si>
    <t>齐齐哈尔(01)</t>
  </si>
  <si>
    <t>齐齐哈尔(02)</t>
  </si>
  <si>
    <t>齐齐哈尔(03)</t>
  </si>
  <si>
    <t>齐齐哈尔(04)</t>
  </si>
  <si>
    <t>416</t>
  </si>
  <si>
    <t>齐齐哈尔(05)</t>
  </si>
  <si>
    <t>哈商大(01)</t>
  </si>
  <si>
    <t>哈商大(02)</t>
  </si>
  <si>
    <t>哈商大(03)</t>
  </si>
  <si>
    <t>哈商大(04)</t>
  </si>
  <si>
    <t>哈金融(01)</t>
  </si>
  <si>
    <t>齐医学院(01)</t>
  </si>
  <si>
    <t>齐医学院(02)</t>
  </si>
  <si>
    <t>齐医学院(03)</t>
  </si>
  <si>
    <t>齐医学院(04)</t>
  </si>
  <si>
    <t>齐医学院(05)</t>
  </si>
  <si>
    <t>南京大学(01)</t>
  </si>
  <si>
    <t>南京大学(02)</t>
  </si>
  <si>
    <t>南京大学(03)</t>
  </si>
  <si>
    <t>东南大学(01)</t>
  </si>
  <si>
    <t>572</t>
  </si>
  <si>
    <t>东南大学(02)</t>
  </si>
  <si>
    <t>中国矿大(01)</t>
  </si>
  <si>
    <t>中国矿大(02)</t>
  </si>
  <si>
    <t>河海大学(01)</t>
  </si>
  <si>
    <t>河海大学(02)</t>
  </si>
  <si>
    <t>537</t>
  </si>
  <si>
    <t>河海大学(03)</t>
  </si>
  <si>
    <t>江南大学(01)</t>
  </si>
  <si>
    <t>江南大学(02)</t>
  </si>
  <si>
    <t>江南大学(03)</t>
  </si>
  <si>
    <t>江南大学(04)</t>
  </si>
  <si>
    <t>江南大学(05)</t>
  </si>
  <si>
    <t>南京农大(01)</t>
  </si>
  <si>
    <t>南京农大(02)</t>
  </si>
  <si>
    <t>中国药大(01)</t>
  </si>
  <si>
    <t>中国药大(02)</t>
  </si>
  <si>
    <t>中国药大(03)</t>
  </si>
  <si>
    <t>550</t>
  </si>
  <si>
    <t>人大苏州(01)</t>
  </si>
  <si>
    <t>人大苏州(02)</t>
  </si>
  <si>
    <t>南京航大(01)</t>
  </si>
  <si>
    <t>南京航大(02)</t>
  </si>
  <si>
    <t>南京航大(03)</t>
  </si>
  <si>
    <t>南京理工(01)</t>
  </si>
  <si>
    <t>苏州大学(01)</t>
  </si>
  <si>
    <t>苏州大学(02)</t>
  </si>
  <si>
    <t>547</t>
  </si>
  <si>
    <t>苏州大学(03)</t>
  </si>
  <si>
    <t>苏州大学(04)</t>
  </si>
  <si>
    <t>苏州大学(05)</t>
  </si>
  <si>
    <t>苏州大学(06)</t>
  </si>
  <si>
    <t>江苏科大(01)</t>
  </si>
  <si>
    <t>江苏科大(02)</t>
  </si>
  <si>
    <t>江苏科大(03)</t>
  </si>
  <si>
    <t>南京工大(01)</t>
  </si>
  <si>
    <t>南京工大(02)</t>
  </si>
  <si>
    <t>南京工大(03)</t>
  </si>
  <si>
    <t>南京工大(04)</t>
  </si>
  <si>
    <t>常州大学(01)</t>
  </si>
  <si>
    <t>常州大学(02)</t>
  </si>
  <si>
    <t>常州大学(03)</t>
  </si>
  <si>
    <t>477</t>
  </si>
  <si>
    <t>常州大学(04)</t>
  </si>
  <si>
    <t>南京邮电(01)</t>
  </si>
  <si>
    <t>南京林大(01)</t>
  </si>
  <si>
    <t>南京林大(02)</t>
  </si>
  <si>
    <t>南京林大(03)</t>
  </si>
  <si>
    <t>508</t>
  </si>
  <si>
    <t>江苏大学(01)</t>
  </si>
  <si>
    <t>江苏大学(02)</t>
  </si>
  <si>
    <t>南京信息(01)</t>
  </si>
  <si>
    <t>南京信息(02)</t>
  </si>
  <si>
    <t>南京信息(03)</t>
  </si>
  <si>
    <t>南通大学(01)</t>
  </si>
  <si>
    <t>南通大学(02)</t>
  </si>
  <si>
    <t>南通大学(03)</t>
  </si>
  <si>
    <t>盐城工院(01)</t>
  </si>
  <si>
    <t>盐城工院(02)</t>
  </si>
  <si>
    <t>南京医大(01)</t>
  </si>
  <si>
    <t>南京医大(02)</t>
  </si>
  <si>
    <t>南京医大(03)</t>
  </si>
  <si>
    <t>南京中医(01)</t>
  </si>
  <si>
    <t>南京中医(02)</t>
  </si>
  <si>
    <t>南京师大(01)</t>
  </si>
  <si>
    <t>南京师大(02)</t>
  </si>
  <si>
    <t>南京师大(03)</t>
  </si>
  <si>
    <t>南京师大(04)</t>
  </si>
  <si>
    <t>淮阴师范(01)</t>
  </si>
  <si>
    <t>盐城师范(01)</t>
  </si>
  <si>
    <t>南京财大(01)</t>
  </si>
  <si>
    <t>南京财大(02)</t>
  </si>
  <si>
    <t>苏州科大(01)</t>
  </si>
  <si>
    <t>苏州科大(02)</t>
  </si>
  <si>
    <t>苏州科大(03)</t>
  </si>
  <si>
    <t>苏州科大(04)</t>
  </si>
  <si>
    <t>苏州科大(05)</t>
  </si>
  <si>
    <t>483</t>
  </si>
  <si>
    <t>苏州科大(06)</t>
  </si>
  <si>
    <t>常熟理工(01)</t>
  </si>
  <si>
    <t>金陵科技(01)</t>
  </si>
  <si>
    <t>金陵科技(02)</t>
  </si>
  <si>
    <t>金陵科技(03)</t>
  </si>
  <si>
    <t>徐州工程(01)</t>
  </si>
  <si>
    <t>徐州工程(02)</t>
  </si>
  <si>
    <t>常州工院(01)</t>
  </si>
  <si>
    <t>常州工院(02)</t>
  </si>
  <si>
    <t>扬州大学(01)</t>
  </si>
  <si>
    <t>扬州大学(02)</t>
  </si>
  <si>
    <t>扬州大学(03)</t>
  </si>
  <si>
    <t>扬州大学(04)</t>
  </si>
  <si>
    <t>南京工程(01)</t>
  </si>
  <si>
    <t>南京工程(02)</t>
  </si>
  <si>
    <t>南京工程(03)</t>
  </si>
  <si>
    <t>南京审计(01)</t>
  </si>
  <si>
    <t>南京审计(02)</t>
  </si>
  <si>
    <t>南京审计(03)</t>
  </si>
  <si>
    <t>江苏理工(01)</t>
  </si>
  <si>
    <t>江苏理工(02)</t>
  </si>
  <si>
    <t>江苏理工(03)</t>
  </si>
  <si>
    <t>444</t>
  </si>
  <si>
    <t>江苏海大(01)</t>
  </si>
  <si>
    <t>江苏海大(02)</t>
  </si>
  <si>
    <t>南京特师(01)</t>
  </si>
  <si>
    <t>南京特师(02)</t>
  </si>
  <si>
    <t>南通理工(01)</t>
  </si>
  <si>
    <t>南通理工(02)</t>
  </si>
  <si>
    <t>东南成贤(01)</t>
  </si>
  <si>
    <t>东南成贤(02)</t>
  </si>
  <si>
    <t>太湖学院(01)</t>
  </si>
  <si>
    <t>南理紫金(01)</t>
  </si>
  <si>
    <t>南理紫金(02)</t>
  </si>
  <si>
    <t>南航金城(01)</t>
  </si>
  <si>
    <t>南航金城(02)</t>
  </si>
  <si>
    <t>南京传媒(01)</t>
  </si>
  <si>
    <t>南师泰州(01)</t>
  </si>
  <si>
    <t>南师泰州(02)</t>
  </si>
  <si>
    <t>南工浦江(01)</t>
  </si>
  <si>
    <t>南工浦江(02)</t>
  </si>
  <si>
    <t>南工浦江(03)</t>
  </si>
  <si>
    <t>南医康达(01)</t>
  </si>
  <si>
    <t>南医康达(02)</t>
  </si>
  <si>
    <t>南医康达(03)</t>
  </si>
  <si>
    <t>南医康达(04)</t>
  </si>
  <si>
    <t>无锡学院(01)</t>
  </si>
  <si>
    <t>无锡学院(02)</t>
  </si>
  <si>
    <t>无锡学院(03)</t>
  </si>
  <si>
    <t>苏州城院(01)</t>
  </si>
  <si>
    <t>苏州城院(02)</t>
  </si>
  <si>
    <t>苏大应用(01)</t>
  </si>
  <si>
    <t>江大京江(01)</t>
  </si>
  <si>
    <t>南邮通达(01)</t>
  </si>
  <si>
    <t>南邮通达(02)</t>
  </si>
  <si>
    <t>江科苏理(01)</t>
  </si>
  <si>
    <t>江科苏理(02)</t>
  </si>
  <si>
    <t>南通杏林(01)</t>
  </si>
  <si>
    <t>南通杏林(02)</t>
  </si>
  <si>
    <t>412</t>
  </si>
  <si>
    <t>南审金审(01)</t>
  </si>
  <si>
    <t>南审金审(02)</t>
  </si>
  <si>
    <t>西浦大学(01)</t>
  </si>
  <si>
    <t>西浦大学(02)</t>
  </si>
  <si>
    <t>西浦大学(03)</t>
  </si>
  <si>
    <t>西浦大学(04)</t>
  </si>
  <si>
    <t>西浦大学(05)</t>
  </si>
  <si>
    <t>徐州医大(01)</t>
  </si>
  <si>
    <t>南京艺术(01)</t>
  </si>
  <si>
    <t>南京晓庄(01)</t>
  </si>
  <si>
    <t>504</t>
  </si>
  <si>
    <t>宿迁学院(01)</t>
  </si>
  <si>
    <t>宿迁学院(02)</t>
  </si>
  <si>
    <t>425</t>
  </si>
  <si>
    <t>浙江大学(01)</t>
  </si>
  <si>
    <t>浙江大学(02)</t>
  </si>
  <si>
    <t>杭州电子(01)</t>
  </si>
  <si>
    <t>杭州电子(02)</t>
  </si>
  <si>
    <t>杭州电子(03)</t>
  </si>
  <si>
    <t>浙江工大(01)</t>
  </si>
  <si>
    <t>浙江工大(02)</t>
  </si>
  <si>
    <t>浙江工大(03)</t>
  </si>
  <si>
    <t>浙江工大(04)</t>
  </si>
  <si>
    <t>浙江工大(05)</t>
  </si>
  <si>
    <t>浙江理工(01)</t>
  </si>
  <si>
    <t>浙江理工(03)</t>
  </si>
  <si>
    <t>浙江理工(04)</t>
  </si>
  <si>
    <t>浙江理工(05)</t>
  </si>
  <si>
    <t>浙江理工(06)</t>
  </si>
  <si>
    <t>浙江海洋(01)</t>
  </si>
  <si>
    <t>浙江海洋(02)</t>
  </si>
  <si>
    <t>浙江农林(01)</t>
  </si>
  <si>
    <t>浙江农林(02)</t>
  </si>
  <si>
    <t>浙江农林(03)</t>
  </si>
  <si>
    <t>浙江农林(04)</t>
  </si>
  <si>
    <t>温州医大(01)</t>
  </si>
  <si>
    <t>温州医大(02)</t>
  </si>
  <si>
    <t>温州医大(03)</t>
  </si>
  <si>
    <t>浙江师大(01)</t>
  </si>
  <si>
    <t>浙江师大(02)</t>
  </si>
  <si>
    <t>浙江师大(03)</t>
  </si>
  <si>
    <t>浙江师大(04)</t>
  </si>
  <si>
    <t>浙江师大(05)</t>
  </si>
  <si>
    <t>杭州师大(01)</t>
  </si>
  <si>
    <t>杭州师大(02)</t>
  </si>
  <si>
    <t>杭州师大(03)</t>
  </si>
  <si>
    <t>湖州师范(01)</t>
  </si>
  <si>
    <t>湖州师范(02)</t>
  </si>
  <si>
    <t>湖州师范(03)</t>
  </si>
  <si>
    <t>湖州师范(04)</t>
  </si>
  <si>
    <t>湖州师范(05)</t>
  </si>
  <si>
    <t>湖州师范(06)</t>
  </si>
  <si>
    <t>湖州师范(07)</t>
  </si>
  <si>
    <t>浙江工商(01)</t>
  </si>
  <si>
    <t>浙江工商(02)</t>
  </si>
  <si>
    <t>浙江工商(03)</t>
  </si>
  <si>
    <t>嘉兴学院(01)</t>
  </si>
  <si>
    <t>嘉兴学院(02)</t>
  </si>
  <si>
    <t>中国计量(01)</t>
  </si>
  <si>
    <t>中国计量(02)</t>
  </si>
  <si>
    <t>中国计量(03)</t>
  </si>
  <si>
    <t>中国计量(04)</t>
  </si>
  <si>
    <t>中国计量(05)</t>
  </si>
  <si>
    <t>浙江财大(01)</t>
  </si>
  <si>
    <t>浙江财大(02)</t>
  </si>
  <si>
    <t>浙江财大(03)</t>
  </si>
  <si>
    <t>浙江财大(04)</t>
  </si>
  <si>
    <t>浙江财大(05)</t>
  </si>
  <si>
    <t>浙江财大(06)</t>
  </si>
  <si>
    <t>宁波大学(01)</t>
  </si>
  <si>
    <t>宁波大学(02)</t>
  </si>
  <si>
    <t>宁波大学(03)</t>
  </si>
  <si>
    <t>浙江传媒(01)</t>
  </si>
  <si>
    <t>浙江传媒(02)</t>
  </si>
  <si>
    <t>浙江传媒(03)</t>
  </si>
  <si>
    <t>浙江传媒(04)</t>
  </si>
  <si>
    <t>浙江传媒(05)</t>
  </si>
  <si>
    <t>温医仁济(01)</t>
  </si>
  <si>
    <t>温医仁济(02)</t>
  </si>
  <si>
    <t>湖州学院(01)</t>
  </si>
  <si>
    <t>湖州学院(02)</t>
  </si>
  <si>
    <t>南湖学院(01)</t>
  </si>
  <si>
    <t>南湖学院(02)</t>
  </si>
  <si>
    <t>南湖学院(03)</t>
  </si>
  <si>
    <t>南湖学院(04)</t>
  </si>
  <si>
    <t>中计现代(01)</t>
  </si>
  <si>
    <t>中计现代(02)</t>
  </si>
  <si>
    <t>上财浙院(01)</t>
  </si>
  <si>
    <t>上财浙院(02)</t>
  </si>
  <si>
    <t>上财浙院(03)</t>
  </si>
  <si>
    <t>诺丁汉(01)</t>
  </si>
  <si>
    <t>诺丁汉(02)</t>
  </si>
  <si>
    <t>诺丁汉(03)</t>
  </si>
  <si>
    <t>温州肯恩(01)</t>
  </si>
  <si>
    <t>浙大医学(01)</t>
  </si>
  <si>
    <t>浙江中医(01)</t>
  </si>
  <si>
    <t>浙江中医(02)</t>
  </si>
  <si>
    <t>浙江中医(03)</t>
  </si>
  <si>
    <t>浙江中医(04)</t>
  </si>
  <si>
    <t>浙江中医(05)</t>
  </si>
  <si>
    <t>浙江中医(06)</t>
  </si>
  <si>
    <t>浙江中医(07)</t>
  </si>
  <si>
    <t>温州大学(01)</t>
  </si>
  <si>
    <t>温州大学(02)</t>
  </si>
  <si>
    <t>温州大学(03)</t>
  </si>
  <si>
    <t>中国美院(01)</t>
  </si>
  <si>
    <t>中国美院(02)</t>
  </si>
  <si>
    <t>中国美院(03)</t>
  </si>
  <si>
    <t>衢州学院(01)</t>
  </si>
  <si>
    <t>衢州学院(02)</t>
  </si>
  <si>
    <t>合肥工大(01)</t>
  </si>
  <si>
    <t>合肥工大(02)</t>
  </si>
  <si>
    <t>合肥工大(03)</t>
  </si>
  <si>
    <t>合肥工大(04)</t>
  </si>
  <si>
    <t>中国科大(01)</t>
  </si>
  <si>
    <t>安徽大学(01)</t>
  </si>
  <si>
    <t>安徽大学(02)</t>
  </si>
  <si>
    <t>安徽大学(03)</t>
  </si>
  <si>
    <t>安徽工大(01)</t>
  </si>
  <si>
    <t>安徽工大(02)</t>
  </si>
  <si>
    <t>安徽工大(03)</t>
  </si>
  <si>
    <t>安徽工大(04)</t>
  </si>
  <si>
    <t>安徽理工(01)</t>
  </si>
  <si>
    <t>安徽农大(01)</t>
  </si>
  <si>
    <t>466</t>
  </si>
  <si>
    <t>安徽农大(02)</t>
  </si>
  <si>
    <t>安徽医大(01)</t>
  </si>
  <si>
    <t>安徽师大(01)</t>
  </si>
  <si>
    <t>安徽师大(02)</t>
  </si>
  <si>
    <t>淮北师大(01)</t>
  </si>
  <si>
    <t>淮北师大(02)</t>
  </si>
  <si>
    <t>淮北师大(03)</t>
  </si>
  <si>
    <t>淮北师大(04)</t>
  </si>
  <si>
    <t>滁州学院(01)</t>
  </si>
  <si>
    <t>滁州学院(02)</t>
  </si>
  <si>
    <t>滁州学院(03)</t>
  </si>
  <si>
    <t>安徽财大(01)</t>
  </si>
  <si>
    <t>淮南师院(01)</t>
  </si>
  <si>
    <t>淮南师院(02)</t>
  </si>
  <si>
    <t>淮南师院(03)</t>
  </si>
  <si>
    <t>安徽建筑(01)</t>
  </si>
  <si>
    <t>安徽建筑(02)</t>
  </si>
  <si>
    <t>安徽建筑(03)</t>
  </si>
  <si>
    <t>安徽建筑(04)</t>
  </si>
  <si>
    <t>安徽建筑(05)</t>
  </si>
  <si>
    <t>安徽建筑(06)</t>
  </si>
  <si>
    <t>安徽科技(01)</t>
  </si>
  <si>
    <t>安徽科技(02)</t>
  </si>
  <si>
    <t>安徽科技(03)</t>
  </si>
  <si>
    <t>安徽科技(04)</t>
  </si>
  <si>
    <t>合肥城院(01)</t>
  </si>
  <si>
    <t>合肥城院(02)</t>
  </si>
  <si>
    <t>合肥城院(03)</t>
  </si>
  <si>
    <t>安医临床(01)</t>
  </si>
  <si>
    <t>安徽中医(01)</t>
  </si>
  <si>
    <t>安徽工程(01)</t>
  </si>
  <si>
    <t>安徽工程(02)</t>
  </si>
  <si>
    <t>厦门大学(01)</t>
  </si>
  <si>
    <t>厦门大学(02)</t>
  </si>
  <si>
    <t>厦门大学(03)</t>
  </si>
  <si>
    <t>厦门大学(04)</t>
  </si>
  <si>
    <t>华侨大学(01)</t>
  </si>
  <si>
    <t>福州大学(01)</t>
  </si>
  <si>
    <t>福州大学(02)</t>
  </si>
  <si>
    <t>福建理工(01)</t>
  </si>
  <si>
    <t>福建农林(01)</t>
  </si>
  <si>
    <t>集美大学(01)</t>
  </si>
  <si>
    <t>集美大学(02)</t>
  </si>
  <si>
    <t>福建医大(01)</t>
  </si>
  <si>
    <t>福建医大(02)</t>
  </si>
  <si>
    <t>泉州师范(01)</t>
  </si>
  <si>
    <t>泉州师范(02)</t>
  </si>
  <si>
    <t>泉州师范(03)</t>
  </si>
  <si>
    <t>泉州师范(04)</t>
  </si>
  <si>
    <t>泉州师范(05)</t>
  </si>
  <si>
    <t>厦门理工(01)</t>
  </si>
  <si>
    <t>厦门理工(02)</t>
  </si>
  <si>
    <t>厦大嘉庚(01)</t>
  </si>
  <si>
    <t>厦大嘉庚(02)</t>
  </si>
  <si>
    <t>厦大嘉庚(03)</t>
  </si>
  <si>
    <t>厦大嘉庚(04)</t>
  </si>
  <si>
    <t>集美诚毅(01)</t>
  </si>
  <si>
    <t>闽农金山(01)</t>
  </si>
  <si>
    <t>福州外贸(01)</t>
  </si>
  <si>
    <t>福州外贸(02)</t>
  </si>
  <si>
    <t>南昌大学(01)</t>
  </si>
  <si>
    <t>南昌大学(02)</t>
  </si>
  <si>
    <t>南昌大学(03)</t>
  </si>
  <si>
    <t>南昌大学(04)</t>
  </si>
  <si>
    <t>南昌大学(05)</t>
  </si>
  <si>
    <t>华东交大(01)</t>
  </si>
  <si>
    <t>华东交大(02)</t>
  </si>
  <si>
    <t>东华理工(01)</t>
  </si>
  <si>
    <t>东华理工(02)</t>
  </si>
  <si>
    <t>南昌航大(01)</t>
  </si>
  <si>
    <t>南昌航大(02)</t>
  </si>
  <si>
    <t>南昌航大(03)</t>
  </si>
  <si>
    <t>江西理工(01)</t>
  </si>
  <si>
    <t>江西理工(02)</t>
  </si>
  <si>
    <t>江西理工(03)</t>
  </si>
  <si>
    <t>江西理工(04)</t>
  </si>
  <si>
    <t>江西理工(05)</t>
  </si>
  <si>
    <t>景德陶瓷(01)</t>
  </si>
  <si>
    <t>景德陶瓷(02)</t>
  </si>
  <si>
    <t>景德陶瓷(03)</t>
  </si>
  <si>
    <t>江西农大(01)</t>
  </si>
  <si>
    <t>江西农大(02)</t>
  </si>
  <si>
    <t>江西农大(03)</t>
  </si>
  <si>
    <t>江西农大(04)</t>
  </si>
  <si>
    <t>江西农大(05)</t>
  </si>
  <si>
    <t>江西农大(06)</t>
  </si>
  <si>
    <t>江西中医(01)</t>
  </si>
  <si>
    <t>江西中医(02)</t>
  </si>
  <si>
    <t>赣南医学(01)</t>
  </si>
  <si>
    <t>赣南医学(02)</t>
  </si>
  <si>
    <t>赣南医学(03)</t>
  </si>
  <si>
    <t>江西师大(01)</t>
  </si>
  <si>
    <t>江西师大(02)</t>
  </si>
  <si>
    <t>江西师大(03)</t>
  </si>
  <si>
    <t>江西师大(04)</t>
  </si>
  <si>
    <t>江西师大(05)</t>
  </si>
  <si>
    <t>江西师大(06)</t>
  </si>
  <si>
    <t>上饶师院(01)</t>
  </si>
  <si>
    <t>上饶师院(02)</t>
  </si>
  <si>
    <t>宜春学院(01)</t>
  </si>
  <si>
    <t>宜春学院(02)</t>
  </si>
  <si>
    <t>宜春学院(03)</t>
  </si>
  <si>
    <t>宜春学院(04)</t>
  </si>
  <si>
    <t>赣南师大(01)</t>
  </si>
  <si>
    <t>赣南师大(02)</t>
  </si>
  <si>
    <t>赣南师大(03)</t>
  </si>
  <si>
    <t>赣南师大(04)</t>
  </si>
  <si>
    <t>赣南师大(05)</t>
  </si>
  <si>
    <t>赣南师大(06)</t>
  </si>
  <si>
    <t>井冈山大(01)</t>
  </si>
  <si>
    <t>井冈山大(02)</t>
  </si>
  <si>
    <t>井冈山大(03)</t>
  </si>
  <si>
    <t>江西财大(01)</t>
  </si>
  <si>
    <t>江西财大(02)</t>
  </si>
  <si>
    <t>江西科技(01)</t>
  </si>
  <si>
    <t>江西科技(02)</t>
  </si>
  <si>
    <t>江西科师(01)</t>
  </si>
  <si>
    <t>江西科师(02)</t>
  </si>
  <si>
    <t>江西科师(03)</t>
  </si>
  <si>
    <t>江西科师(04)</t>
  </si>
  <si>
    <t>江西科师(05)</t>
  </si>
  <si>
    <t>江西科师(06)</t>
  </si>
  <si>
    <t>南昌工程(01)</t>
  </si>
  <si>
    <t>南昌工程(02)</t>
  </si>
  <si>
    <t>南昌工程(03)</t>
  </si>
  <si>
    <t>九江学院(01)</t>
  </si>
  <si>
    <t>九江学院(02)</t>
  </si>
  <si>
    <t>南昌工院(01)</t>
  </si>
  <si>
    <t>昌大科技(01)</t>
  </si>
  <si>
    <t>南昌交院(02)</t>
  </si>
  <si>
    <t>赣东学院(01)</t>
  </si>
  <si>
    <t>南航科技(01)</t>
  </si>
  <si>
    <t>赣南科院(01)</t>
  </si>
  <si>
    <t>赣农商院(01)</t>
  </si>
  <si>
    <t>411</t>
  </si>
  <si>
    <t>南昌医学(01)</t>
  </si>
  <si>
    <t>南昌医学(02)</t>
  </si>
  <si>
    <t>南昌医学(03)</t>
  </si>
  <si>
    <t>南昌医学(04)</t>
  </si>
  <si>
    <t>南昌医学(05)</t>
  </si>
  <si>
    <t>南昌医学(06)</t>
  </si>
  <si>
    <t>南昌医学(07)</t>
  </si>
  <si>
    <t>南昌医学(08)</t>
  </si>
  <si>
    <t>江师科技(01)</t>
  </si>
  <si>
    <t>赣师科技(01)</t>
  </si>
  <si>
    <t>江财经管(01)</t>
  </si>
  <si>
    <t>南昌师院(01)</t>
  </si>
  <si>
    <t>山东大学(01)</t>
  </si>
  <si>
    <t>山东大学(02)</t>
  </si>
  <si>
    <t>山东大学(03)</t>
  </si>
  <si>
    <t>山东大学(04)</t>
  </si>
  <si>
    <t>中国海洋(01)</t>
  </si>
  <si>
    <t>中国海洋(02)</t>
  </si>
  <si>
    <t>中国海洋(03)</t>
  </si>
  <si>
    <t>中国海洋(04)</t>
  </si>
  <si>
    <t>中国海洋(05)</t>
  </si>
  <si>
    <t>551</t>
  </si>
  <si>
    <t>石油华东(01)</t>
  </si>
  <si>
    <t>石油华东(02)</t>
  </si>
  <si>
    <t>山大威海(01)</t>
  </si>
  <si>
    <t>山大威海(02)</t>
  </si>
  <si>
    <t>哈工威海(01)</t>
  </si>
  <si>
    <t>山东科大(01)</t>
  </si>
  <si>
    <t>青岛科大(01)</t>
  </si>
  <si>
    <t>青岛科大(02)</t>
  </si>
  <si>
    <t>青岛科大(03)</t>
  </si>
  <si>
    <t>济南大学(01)</t>
  </si>
  <si>
    <t>青岛理工(01)</t>
  </si>
  <si>
    <t>青岛理工(02)</t>
  </si>
  <si>
    <t>青岛理工(03)</t>
  </si>
  <si>
    <t>青岛理工(04)</t>
  </si>
  <si>
    <t>青岛理工(05)</t>
  </si>
  <si>
    <t>山东建筑(01)</t>
  </si>
  <si>
    <t>山东建筑(02)</t>
  </si>
  <si>
    <t>山东建筑(03)</t>
  </si>
  <si>
    <t>山东理工(01)</t>
  </si>
  <si>
    <t>青岛农大(01)</t>
  </si>
  <si>
    <t>青岛农大(02)</t>
  </si>
  <si>
    <t>潍坊医学(01)</t>
  </si>
  <si>
    <t>潍坊医学(02)</t>
  </si>
  <si>
    <t>滨州医学(01)</t>
  </si>
  <si>
    <t>济宁医学(01)</t>
  </si>
  <si>
    <t>济宁医学(02)</t>
  </si>
  <si>
    <t>山东师大(01)</t>
  </si>
  <si>
    <t>山东师大(02)</t>
  </si>
  <si>
    <t>山东师大(03)</t>
  </si>
  <si>
    <t>山东师大(04)</t>
  </si>
  <si>
    <t>山东师大(05)</t>
  </si>
  <si>
    <t>山东师大(06)</t>
  </si>
  <si>
    <t>山东师大(07)</t>
  </si>
  <si>
    <t>曲阜师大(01)</t>
  </si>
  <si>
    <t>曲阜师大(02)</t>
  </si>
  <si>
    <t>鲁东大学(01)</t>
  </si>
  <si>
    <t>鲁东大学(02)</t>
  </si>
  <si>
    <t>济宁学院(01)</t>
  </si>
  <si>
    <t>济宁学院(02)</t>
  </si>
  <si>
    <t>齐鲁医药(01)</t>
  </si>
  <si>
    <t>齐鲁医药(02)</t>
  </si>
  <si>
    <t>潍坊学院(01)</t>
  </si>
  <si>
    <t>山东交通(01)</t>
  </si>
  <si>
    <t>山东工商(01)</t>
  </si>
  <si>
    <t>山东石化(01)</t>
  </si>
  <si>
    <t>青岛大学(01)</t>
  </si>
  <si>
    <t>青岛大学(02)</t>
  </si>
  <si>
    <t>青岛大学(03)</t>
  </si>
  <si>
    <t>青岛大学(04)</t>
  </si>
  <si>
    <t>青岛恒星(02)</t>
  </si>
  <si>
    <t>烟台大学(01)</t>
  </si>
  <si>
    <t>烟台大学(02)</t>
  </si>
  <si>
    <t>齐鲁工大(01)</t>
  </si>
  <si>
    <t>滨州学院(01)</t>
  </si>
  <si>
    <t>滨州学院(02)</t>
  </si>
  <si>
    <t>山东中医(01)</t>
  </si>
  <si>
    <t>北交威海(01)</t>
  </si>
  <si>
    <t>华北水电(01)</t>
  </si>
  <si>
    <t>华北水电(02)</t>
  </si>
  <si>
    <t>郑州大学(01)</t>
  </si>
  <si>
    <t>郑州大学(02)</t>
  </si>
  <si>
    <t>河南理工(01)</t>
  </si>
  <si>
    <t>河南理工(02)</t>
  </si>
  <si>
    <t>河南理工(03)</t>
  </si>
  <si>
    <t>郑州轻工(01)</t>
  </si>
  <si>
    <t>郑州轻工(02)</t>
  </si>
  <si>
    <t>河南工大(01)</t>
  </si>
  <si>
    <t>河南工大(02)</t>
  </si>
  <si>
    <t>河南工大(03)</t>
  </si>
  <si>
    <t>河南科大(01)</t>
  </si>
  <si>
    <t>河南科大(02)</t>
  </si>
  <si>
    <t>中原工院(01)</t>
  </si>
  <si>
    <t>河南农大(01)</t>
  </si>
  <si>
    <t>河南农大(02)</t>
  </si>
  <si>
    <t>河南农大(03)</t>
  </si>
  <si>
    <t>河南中医(01)</t>
  </si>
  <si>
    <t>新乡医学(01)</t>
  </si>
  <si>
    <t>河南大学(01)</t>
  </si>
  <si>
    <t>河南大学(02)</t>
  </si>
  <si>
    <t>河南大学(03)</t>
  </si>
  <si>
    <t>河南大学(04)</t>
  </si>
  <si>
    <t>河南大学(05)</t>
  </si>
  <si>
    <t>南阳师范(01)</t>
  </si>
  <si>
    <t>商丘师范(01)</t>
  </si>
  <si>
    <t>商丘师范(02)</t>
  </si>
  <si>
    <t>商丘师范(03)</t>
  </si>
  <si>
    <t>河南财政(01)</t>
  </si>
  <si>
    <t>郑州航空(01)</t>
  </si>
  <si>
    <t>洛阳理工(01)</t>
  </si>
  <si>
    <t>安阳工院(01)</t>
  </si>
  <si>
    <t>河南城建(01)</t>
  </si>
  <si>
    <t>河南城建(02)</t>
  </si>
  <si>
    <t>河南师大(01)</t>
  </si>
  <si>
    <t>河南师大(02)</t>
  </si>
  <si>
    <t>平顶学院(01)</t>
  </si>
  <si>
    <t>平顶学院(02)</t>
  </si>
  <si>
    <t>河南工院(01)</t>
  </si>
  <si>
    <t>新乡学院(01)</t>
  </si>
  <si>
    <t>中南民族(01)</t>
  </si>
  <si>
    <t>中南民族(02)</t>
  </si>
  <si>
    <t>武汉大学(01)</t>
  </si>
  <si>
    <t>武汉大学(02)</t>
  </si>
  <si>
    <t>武汉大学(03)</t>
  </si>
  <si>
    <t>武汉大学(04)</t>
  </si>
  <si>
    <t>华中科大(01)</t>
  </si>
  <si>
    <t>华中科大(02)</t>
  </si>
  <si>
    <t>578</t>
  </si>
  <si>
    <t>地大武汉(01)</t>
  </si>
  <si>
    <t>地大武汉(02)</t>
  </si>
  <si>
    <t>525</t>
  </si>
  <si>
    <t>武汉理工(01)</t>
  </si>
  <si>
    <t>武汉理工(02)</t>
  </si>
  <si>
    <t>华中农大(01)</t>
  </si>
  <si>
    <t>华中农大(02)</t>
  </si>
  <si>
    <t>华中师大(01)</t>
  </si>
  <si>
    <t>华中师大(02)</t>
  </si>
  <si>
    <t>华中师大(03)</t>
  </si>
  <si>
    <t>华中师大(04)</t>
  </si>
  <si>
    <t>中南财政(01)</t>
  </si>
  <si>
    <t>中南财政(02)</t>
  </si>
  <si>
    <t>武汉科大(01)</t>
  </si>
  <si>
    <t>武汉科大(02)</t>
  </si>
  <si>
    <t>武汉科大(03)</t>
  </si>
  <si>
    <t>长江大学(01)</t>
  </si>
  <si>
    <t>长江大学(02)</t>
  </si>
  <si>
    <t>长江大学(03)</t>
  </si>
  <si>
    <t>武汉工程(01)</t>
  </si>
  <si>
    <t>武汉轻工(01)</t>
  </si>
  <si>
    <t>武汉轻工(02)</t>
  </si>
  <si>
    <t>湖北中医(01)</t>
  </si>
  <si>
    <t>湖北中医(03)</t>
  </si>
  <si>
    <t>湖北中医(04)</t>
  </si>
  <si>
    <t>湖北大学(01)</t>
  </si>
  <si>
    <t>湖北大学(02)</t>
  </si>
  <si>
    <t>湖北医药(01)</t>
  </si>
  <si>
    <t>三峡大学(01)</t>
  </si>
  <si>
    <t>三峡大学(02)</t>
  </si>
  <si>
    <t>三峡大学(03)</t>
  </si>
  <si>
    <t>武昌首义(01)</t>
  </si>
  <si>
    <t>武昌首义(02)</t>
  </si>
  <si>
    <t>武昌理工(02)</t>
  </si>
  <si>
    <t>武汉城院(01)</t>
  </si>
  <si>
    <t>三峡科技(01)</t>
  </si>
  <si>
    <t>武汉文理(01)</t>
  </si>
  <si>
    <t>武汉文理(02)</t>
  </si>
  <si>
    <t>文华学院(01)</t>
  </si>
  <si>
    <t>文华学院(02)</t>
  </si>
  <si>
    <t>武汉华夏(01)</t>
  </si>
  <si>
    <t>武汉华夏(02)</t>
  </si>
  <si>
    <t>鄂医药护(01)</t>
  </si>
  <si>
    <t>武纺外贸(01)</t>
  </si>
  <si>
    <t>湖南大学(01)</t>
  </si>
  <si>
    <t>湖南大学(02)</t>
  </si>
  <si>
    <t>湖南大学(03)</t>
  </si>
  <si>
    <t>湖南大学(04)</t>
  </si>
  <si>
    <t>中南大学(01)</t>
  </si>
  <si>
    <t>577</t>
  </si>
  <si>
    <t>中南大学(02)</t>
  </si>
  <si>
    <t>中南大学(03)</t>
  </si>
  <si>
    <t>湘潭大学(01)</t>
  </si>
  <si>
    <t>湖南科大(01)</t>
  </si>
  <si>
    <t>湖南科大(02)</t>
  </si>
  <si>
    <t>湖南科大(03)</t>
  </si>
  <si>
    <t>湖南科大(04)</t>
  </si>
  <si>
    <t>湖南科大(05)</t>
  </si>
  <si>
    <t>湖南科大(06)</t>
  </si>
  <si>
    <t>长沙理工(01)</t>
  </si>
  <si>
    <t>长沙理工(02)</t>
  </si>
  <si>
    <t>湖南农大(01)</t>
  </si>
  <si>
    <t>湖南农大(02)</t>
  </si>
  <si>
    <t>湖南中医(01)</t>
  </si>
  <si>
    <t>湖南中医(02)</t>
  </si>
  <si>
    <t>湖南中医(03)</t>
  </si>
  <si>
    <t>湖南师大(01)</t>
  </si>
  <si>
    <t>湖南师大(02)</t>
  </si>
  <si>
    <t>湖南师大(03)</t>
  </si>
  <si>
    <t>湖南理工(01)</t>
  </si>
  <si>
    <t>湖南理工(02)</t>
  </si>
  <si>
    <t>湖南理工(03)</t>
  </si>
  <si>
    <t>湘南学院(01)</t>
  </si>
  <si>
    <t>湘南学院(02)</t>
  </si>
  <si>
    <t>湘南学院(03)</t>
  </si>
  <si>
    <t>衡阳师范(01)</t>
  </si>
  <si>
    <t>衡阳师范(02)</t>
  </si>
  <si>
    <t>衡阳师范(03)</t>
  </si>
  <si>
    <t>衡阳师范(04)</t>
  </si>
  <si>
    <t>邵阳学院(01)</t>
  </si>
  <si>
    <t>邵阳学院(02)</t>
  </si>
  <si>
    <t>湖南文理(01)</t>
  </si>
  <si>
    <t>湖南文理(02)</t>
  </si>
  <si>
    <t>湖南文理(03)</t>
  </si>
  <si>
    <t>湖南文理(04)</t>
  </si>
  <si>
    <t>湖南科技(01)</t>
  </si>
  <si>
    <t>湖南科技(02)</t>
  </si>
  <si>
    <t>湖南工商(01)</t>
  </si>
  <si>
    <t>南华大学(01)</t>
  </si>
  <si>
    <t>南华大学(02)</t>
  </si>
  <si>
    <t>长沙医学(01)</t>
  </si>
  <si>
    <t>长沙医学(02)</t>
  </si>
  <si>
    <t>长沙学院(01)</t>
  </si>
  <si>
    <t>长沙学院(02)</t>
  </si>
  <si>
    <t>湖南工程(01)</t>
  </si>
  <si>
    <t>湖南工程(02)</t>
  </si>
  <si>
    <t>湖南工学(01)</t>
  </si>
  <si>
    <t>湖南工学(02)</t>
  </si>
  <si>
    <t>湖南工学(03)</t>
  </si>
  <si>
    <t>湖南财经(01)</t>
  </si>
  <si>
    <t>湘理南湖(01)</t>
  </si>
  <si>
    <t>湘理南湖(02)</t>
  </si>
  <si>
    <t>湘理南湖(03)</t>
  </si>
  <si>
    <t>湖南工大(01)</t>
  </si>
  <si>
    <t>中山大学(01)</t>
  </si>
  <si>
    <t>中山大学(02)</t>
  </si>
  <si>
    <t>中山大学(03)</t>
  </si>
  <si>
    <t>华南理工(01)</t>
  </si>
  <si>
    <t>华南理工(02)</t>
  </si>
  <si>
    <t>暨南大学(01)</t>
  </si>
  <si>
    <t>暨南大学(02)</t>
  </si>
  <si>
    <t>暨南大学(03)</t>
  </si>
  <si>
    <t>暨南大学(04)</t>
  </si>
  <si>
    <t>广东海洋(01)</t>
  </si>
  <si>
    <t>广东海洋(02)</t>
  </si>
  <si>
    <t>广东海洋(03)</t>
  </si>
  <si>
    <t>广东海洋(04)</t>
  </si>
  <si>
    <t>广东海洋(05)</t>
  </si>
  <si>
    <t>广州中医(01)</t>
  </si>
  <si>
    <t>广州中医(02)</t>
  </si>
  <si>
    <t>广东药科(01)</t>
  </si>
  <si>
    <t>广东金融(01)</t>
  </si>
  <si>
    <t>广东金融(02)</t>
  </si>
  <si>
    <t>南方医科(01)</t>
  </si>
  <si>
    <t>南方医科(02)</t>
  </si>
  <si>
    <t>华南农大(01)</t>
  </si>
  <si>
    <t>珠海科院(01)</t>
  </si>
  <si>
    <t>珠海科院(02)</t>
  </si>
  <si>
    <t>北师浸会(01)</t>
  </si>
  <si>
    <t>北师浸会(02)</t>
  </si>
  <si>
    <t>北师浸会(03)</t>
  </si>
  <si>
    <t>深圳大学(01)</t>
  </si>
  <si>
    <t>深圳大学(02)</t>
  </si>
  <si>
    <t>广以理工(01)</t>
  </si>
  <si>
    <t>广州医大(01)</t>
  </si>
  <si>
    <t>岭南师院(01)</t>
  </si>
  <si>
    <t>岭南师院(02)</t>
  </si>
  <si>
    <t>汕头大学(01)</t>
  </si>
  <si>
    <t>广东医科(01)</t>
  </si>
  <si>
    <t>广东医科(02)</t>
  </si>
  <si>
    <t>韶关学院(01)</t>
  </si>
  <si>
    <t>韶关学院(02)</t>
  </si>
  <si>
    <t>桂林电子(01)</t>
  </si>
  <si>
    <t>桂林电子(02)</t>
  </si>
  <si>
    <t>桂林理工(01)</t>
  </si>
  <si>
    <t>广西师大(01)</t>
  </si>
  <si>
    <t>广西师大(02)</t>
  </si>
  <si>
    <t>广西师大(03)</t>
  </si>
  <si>
    <t>广西师大(04)</t>
  </si>
  <si>
    <t>广西师大(05)</t>
  </si>
  <si>
    <t>广西师大(06)</t>
  </si>
  <si>
    <t>广西大学(01)</t>
  </si>
  <si>
    <t>梧州学院(01)</t>
  </si>
  <si>
    <t>海南大学(01)</t>
  </si>
  <si>
    <t>海南大学(02)</t>
  </si>
  <si>
    <t>海南大学(03)</t>
  </si>
  <si>
    <t>海南大学(04)</t>
  </si>
  <si>
    <t>海南师大(01)</t>
  </si>
  <si>
    <t>海南师大(02)</t>
  </si>
  <si>
    <t>海南医学(01)</t>
  </si>
  <si>
    <t>海南医学(02)</t>
  </si>
  <si>
    <t>三亚学院(01)</t>
  </si>
  <si>
    <t>海南比科(01)</t>
  </si>
  <si>
    <t>重庆大学(01)</t>
  </si>
  <si>
    <t>重庆大学(02)</t>
  </si>
  <si>
    <t>西南大学(01)</t>
  </si>
  <si>
    <t>西南大学(02)</t>
  </si>
  <si>
    <t>西南大学(03)</t>
  </si>
  <si>
    <t>西南大学(04)</t>
  </si>
  <si>
    <t>重庆邮电(01)</t>
  </si>
  <si>
    <t>重庆交大(01)</t>
  </si>
  <si>
    <t>重庆交大(02)</t>
  </si>
  <si>
    <t>重庆医大(01)</t>
  </si>
  <si>
    <t>重庆医大(02)</t>
  </si>
  <si>
    <t>重庆医大(03)</t>
  </si>
  <si>
    <t>重庆医大(04)</t>
  </si>
  <si>
    <t>重庆医大(05)</t>
  </si>
  <si>
    <t>重庆医大(06)</t>
  </si>
  <si>
    <t>重庆医大(07)</t>
  </si>
  <si>
    <t>重庆师大(01)</t>
  </si>
  <si>
    <t>重庆师大(02)</t>
  </si>
  <si>
    <t>重庆师大(03)</t>
  </si>
  <si>
    <t>重庆师大(04)</t>
  </si>
  <si>
    <t>重庆师大(05)</t>
  </si>
  <si>
    <t>川外国语(01)</t>
  </si>
  <si>
    <t>川外国语(02)</t>
  </si>
  <si>
    <t>川外国语(03)</t>
  </si>
  <si>
    <t>川外国语(04)</t>
  </si>
  <si>
    <t>西南政法(01)</t>
  </si>
  <si>
    <t>重庆科院(01)</t>
  </si>
  <si>
    <t>重庆科院(02)</t>
  </si>
  <si>
    <t>重庆理工(01)</t>
  </si>
  <si>
    <t>重庆理工(02)</t>
  </si>
  <si>
    <t>重庆工商(01)</t>
  </si>
  <si>
    <t>重庆外事(01)</t>
  </si>
  <si>
    <t>重庆外贸(01)</t>
  </si>
  <si>
    <t>重庆外贸(02)</t>
  </si>
  <si>
    <t>重庆移通(02)</t>
  </si>
  <si>
    <t>四川美院(01)</t>
  </si>
  <si>
    <t>四川美院(02)</t>
  </si>
  <si>
    <t>西南民族(01)</t>
  </si>
  <si>
    <t>西南民族(02)</t>
  </si>
  <si>
    <t>西南民族(03)</t>
  </si>
  <si>
    <t>四川大学(01)</t>
  </si>
  <si>
    <t>四川大学(02)</t>
  </si>
  <si>
    <t>四川大学(03)</t>
  </si>
  <si>
    <t>四川大学(04)</t>
  </si>
  <si>
    <t>四川大学(05)</t>
  </si>
  <si>
    <t>西南交大(01)</t>
  </si>
  <si>
    <t>西南交大(02)</t>
  </si>
  <si>
    <t>西南交大(03)</t>
  </si>
  <si>
    <t>西南交大(04)</t>
  </si>
  <si>
    <t>电子科大(01)</t>
  </si>
  <si>
    <t>西南财大(01)</t>
  </si>
  <si>
    <t>西南财大(02)</t>
  </si>
  <si>
    <t>西南财大(03)</t>
  </si>
  <si>
    <t>西南财大(04)</t>
  </si>
  <si>
    <t>民航飞院(01)</t>
  </si>
  <si>
    <t>民航飞院(02)</t>
  </si>
  <si>
    <t>民航飞院(03)</t>
  </si>
  <si>
    <t>民航飞院(04)</t>
  </si>
  <si>
    <t>西南石油(01)</t>
  </si>
  <si>
    <t>西南石油(02)</t>
  </si>
  <si>
    <t>西南石油(03)</t>
  </si>
  <si>
    <t>成都理工(01)</t>
  </si>
  <si>
    <t>成都理工(02)</t>
  </si>
  <si>
    <t>西南科大(01)</t>
  </si>
  <si>
    <t>西南科大(02)</t>
  </si>
  <si>
    <t>西南科大(03)</t>
  </si>
  <si>
    <t>成都信息(01)</t>
  </si>
  <si>
    <t>成都信息(02)</t>
  </si>
  <si>
    <t>西华大学(01)</t>
  </si>
  <si>
    <t>西华大学(02)</t>
  </si>
  <si>
    <t>西南医大(01)</t>
  </si>
  <si>
    <t>西华师大(01)</t>
  </si>
  <si>
    <t>成都东软(02)</t>
  </si>
  <si>
    <t>西财天府(01)</t>
  </si>
  <si>
    <t>四川轻化(01)</t>
  </si>
  <si>
    <t>四川农大(01)</t>
  </si>
  <si>
    <t>四川师大(01)</t>
  </si>
  <si>
    <t>四川师大(02)</t>
  </si>
  <si>
    <t>成都中医(01)</t>
  </si>
  <si>
    <t>成都大学(01)</t>
  </si>
  <si>
    <t>成都大学(02)</t>
  </si>
  <si>
    <t>昆明理工(01)</t>
  </si>
  <si>
    <t>云南农大(01)</t>
  </si>
  <si>
    <t>昆明医大(01)</t>
  </si>
  <si>
    <t>昆明医大(02)</t>
  </si>
  <si>
    <t>大理大学(01)</t>
  </si>
  <si>
    <t>大理大学(02)</t>
  </si>
  <si>
    <t>大理大学(03)</t>
  </si>
  <si>
    <t>大理大学(04)</t>
  </si>
  <si>
    <t>云南师大(01)</t>
  </si>
  <si>
    <t>云南师大(02)</t>
  </si>
  <si>
    <t>云南财大(01)</t>
  </si>
  <si>
    <t>云南警官(01)</t>
  </si>
  <si>
    <t>云大滇池(02)</t>
  </si>
  <si>
    <t>丽江文旅(01)</t>
  </si>
  <si>
    <t>昆医海源(01)</t>
  </si>
  <si>
    <t>昆医海源(02)</t>
  </si>
  <si>
    <t>昆理津桥(01)</t>
  </si>
  <si>
    <t>云南大学(01)</t>
  </si>
  <si>
    <t>云南大学(02)</t>
  </si>
  <si>
    <t>云南大学(03)</t>
  </si>
  <si>
    <t>云南大学(04)</t>
  </si>
  <si>
    <t>云南大学(05)</t>
  </si>
  <si>
    <t>云南民大(01)</t>
  </si>
  <si>
    <t>云南民大(02)</t>
  </si>
  <si>
    <t>云南民大(03)</t>
  </si>
  <si>
    <t>贵州大学(01)</t>
  </si>
  <si>
    <t>贵州大学(02)</t>
  </si>
  <si>
    <t>贵州大学(03)</t>
  </si>
  <si>
    <t>贵州大学(04)</t>
  </si>
  <si>
    <t>贵州大学(05)</t>
  </si>
  <si>
    <t>贵州财大(01)</t>
  </si>
  <si>
    <t>贵州中医(01)</t>
  </si>
  <si>
    <t>贵州中医(02)</t>
  </si>
  <si>
    <t>西安交大(01)</t>
  </si>
  <si>
    <t>西安交大(02)</t>
  </si>
  <si>
    <t>西电科大(01)</t>
  </si>
  <si>
    <t>长安大学(01)</t>
  </si>
  <si>
    <t>长安大学(02)</t>
  </si>
  <si>
    <t>长安大学(03)</t>
  </si>
  <si>
    <t>西北农林(01)</t>
  </si>
  <si>
    <t>西北农林(02)</t>
  </si>
  <si>
    <t>陕西师大(01)</t>
  </si>
  <si>
    <t>陕西师大(02)</t>
  </si>
  <si>
    <t>陕西师大(03)</t>
  </si>
  <si>
    <t>陕西师大(04)</t>
  </si>
  <si>
    <t>西北工大(01)</t>
  </si>
  <si>
    <t>西北工大(02)</t>
  </si>
  <si>
    <t>西北工大(03)</t>
  </si>
  <si>
    <t>西北工大(04)</t>
  </si>
  <si>
    <t>西北大学(01)</t>
  </si>
  <si>
    <t>西北大学(02)</t>
  </si>
  <si>
    <t>西北大学(03)</t>
  </si>
  <si>
    <t>西安理工(01)</t>
  </si>
  <si>
    <t>西安工大(01)</t>
  </si>
  <si>
    <t>西安工大(02)</t>
  </si>
  <si>
    <t>西安建科(01)</t>
  </si>
  <si>
    <t>西安建科(02)</t>
  </si>
  <si>
    <t>西安建科(03)</t>
  </si>
  <si>
    <t>西安建科(04)</t>
  </si>
  <si>
    <t>西安建科(05)</t>
  </si>
  <si>
    <t>西安科大(01)</t>
  </si>
  <si>
    <t>西安科大(02)</t>
  </si>
  <si>
    <t>西安石油(01)</t>
  </si>
  <si>
    <t>西安石油(02)</t>
  </si>
  <si>
    <t>西安石油(03)</t>
  </si>
  <si>
    <t>西安石油(04)</t>
  </si>
  <si>
    <t>陕西科大(01)</t>
  </si>
  <si>
    <t>陕西科大(02)</t>
  </si>
  <si>
    <t>陕西理工(01)</t>
  </si>
  <si>
    <t>陕西理工(02)</t>
  </si>
  <si>
    <t>宝鸡文理(01)</t>
  </si>
  <si>
    <t>渭南师范(01)</t>
  </si>
  <si>
    <t>西安外大(01)</t>
  </si>
  <si>
    <t>西北政法(01)</t>
  </si>
  <si>
    <t>西安培华(01)</t>
  </si>
  <si>
    <t>西安培华(02)</t>
  </si>
  <si>
    <t>西安培华(03)</t>
  </si>
  <si>
    <t>西安培华(04)</t>
  </si>
  <si>
    <t>西安培华(05)</t>
  </si>
  <si>
    <t>西安财大(01)</t>
  </si>
  <si>
    <t>西安邮电(01)</t>
  </si>
  <si>
    <t>西安邮电(02)</t>
  </si>
  <si>
    <t>西安思源(01)</t>
  </si>
  <si>
    <t>西安思源(02)</t>
  </si>
  <si>
    <t>西交城市(01)</t>
  </si>
  <si>
    <t>延安大学(01)</t>
  </si>
  <si>
    <t>延安大学(02)</t>
  </si>
  <si>
    <t>西北民族(01)</t>
  </si>
  <si>
    <t>西北民族(02)</t>
  </si>
  <si>
    <t>西北民族(03)</t>
  </si>
  <si>
    <t>兰州大学(01)</t>
  </si>
  <si>
    <t>兰州大学(02)</t>
  </si>
  <si>
    <t>兰州大学(03)</t>
  </si>
  <si>
    <t>兰州大学(04)</t>
  </si>
  <si>
    <t>兰州理工(01)</t>
  </si>
  <si>
    <t>兰州理工(02)</t>
  </si>
  <si>
    <t>兰州交大(01)</t>
  </si>
  <si>
    <t>西北师大(01)</t>
  </si>
  <si>
    <t>西北师大(02)</t>
  </si>
  <si>
    <t>西北师大(03)</t>
  </si>
  <si>
    <t>西北师大(04)</t>
  </si>
  <si>
    <t>西北师大(05)</t>
  </si>
  <si>
    <t>兰州财大(01)</t>
  </si>
  <si>
    <t>兰州财大(02)</t>
  </si>
  <si>
    <t>甘肃政法(01)</t>
  </si>
  <si>
    <t>甘肃政法(02)</t>
  </si>
  <si>
    <t>兰州环职(01)</t>
  </si>
  <si>
    <t>青海大学(01)</t>
  </si>
  <si>
    <t>青海大学(02)</t>
  </si>
  <si>
    <t>青海大学(03)</t>
  </si>
  <si>
    <t>青海大学(04)</t>
  </si>
  <si>
    <t>青海大学(05)</t>
  </si>
  <si>
    <t>北方民族(01)</t>
  </si>
  <si>
    <t>宁夏大学(01)</t>
  </si>
  <si>
    <t>宁夏大学(02)</t>
  </si>
  <si>
    <t>宁夏医大(01)</t>
  </si>
  <si>
    <t>石河子(01)</t>
  </si>
  <si>
    <t>石河子(02)</t>
  </si>
  <si>
    <t>石河子(03)</t>
  </si>
  <si>
    <t>塔里木(01)</t>
  </si>
  <si>
    <t>新疆大学(01)</t>
  </si>
  <si>
    <t>新疆大学(02)</t>
  </si>
  <si>
    <t>新疆农大(01)</t>
  </si>
  <si>
    <t>新疆农大(02)</t>
  </si>
  <si>
    <t>喀什大学(01)</t>
  </si>
  <si>
    <t>喀什大学(02)</t>
  </si>
  <si>
    <t>喀什大学(03)</t>
  </si>
  <si>
    <t>喀什大学(04)</t>
  </si>
  <si>
    <t>喀什大学(05)</t>
  </si>
  <si>
    <t>喀什大学(06)</t>
  </si>
  <si>
    <t>新疆科技(01)</t>
  </si>
  <si>
    <t>新疆政法(01)</t>
  </si>
  <si>
    <t>新疆政法(02)</t>
  </si>
  <si>
    <t>中油北克(01)</t>
  </si>
  <si>
    <t>西藏大学(01)</t>
  </si>
  <si>
    <t>西藏大学(02)</t>
  </si>
  <si>
    <t>西藏大学(03)</t>
  </si>
  <si>
    <t>西藏大学(04)</t>
  </si>
  <si>
    <t>西藏大学(05)</t>
  </si>
  <si>
    <t>西藏大学(06)</t>
  </si>
  <si>
    <t>内江师院(01)</t>
  </si>
  <si>
    <t>内江师院(02)</t>
  </si>
  <si>
    <t>攀枝花(01)</t>
  </si>
  <si>
    <t>攀枝花(02)</t>
  </si>
  <si>
    <t>成都医学(01)</t>
  </si>
  <si>
    <t>复旦大学(01)</t>
    <phoneticPr fontId="1" type="noConversion"/>
  </si>
  <si>
    <t>年份</t>
    <phoneticPr fontId="1" type="noConversion"/>
  </si>
  <si>
    <t>代码</t>
    <phoneticPr fontId="1" type="noConversion"/>
  </si>
  <si>
    <t>组名</t>
    <phoneticPr fontId="1" type="noConversion"/>
  </si>
  <si>
    <t>院校名</t>
    <phoneticPr fontId="1" type="noConversion"/>
  </si>
  <si>
    <t>组号</t>
    <phoneticPr fontId="1" type="noConversion"/>
  </si>
  <si>
    <t>投档线</t>
    <phoneticPr fontId="1" type="noConversion"/>
  </si>
  <si>
    <t>语文数学合计</t>
    <phoneticPr fontId="1" type="noConversion"/>
  </si>
  <si>
    <t>语文数学高分</t>
    <phoneticPr fontId="1" type="noConversion"/>
  </si>
  <si>
    <t>外语</t>
    <phoneticPr fontId="1" type="noConversion"/>
  </si>
  <si>
    <t>选考最高</t>
    <phoneticPr fontId="1" type="noConversion"/>
  </si>
  <si>
    <t>选考次高</t>
    <phoneticPr fontId="1" type="noConversion"/>
  </si>
  <si>
    <t>选考最低</t>
    <phoneticPr fontId="1" type="noConversion"/>
  </si>
  <si>
    <t>加分</t>
    <phoneticPr fontId="1" type="noConversion"/>
  </si>
  <si>
    <t>复旦大学(01)</t>
  </si>
  <si>
    <t>华东理工(04)</t>
  </si>
  <si>
    <t>402</t>
  </si>
  <si>
    <t>400</t>
  </si>
  <si>
    <t>上海体院(01)</t>
  </si>
  <si>
    <t>上海体院(02)</t>
  </si>
  <si>
    <t>上海体院(03)</t>
  </si>
  <si>
    <t>上海体院(04)</t>
  </si>
  <si>
    <t>上海体院(05)</t>
  </si>
  <si>
    <t>上海体院(06)</t>
  </si>
  <si>
    <t>559</t>
  </si>
  <si>
    <t>401</t>
  </si>
  <si>
    <t>北外大(02)</t>
  </si>
  <si>
    <t>北京物资(02)</t>
  </si>
  <si>
    <t>京工耿丹(02)</t>
  </si>
  <si>
    <t>二外中瑞(01)</t>
  </si>
  <si>
    <t>北京电影(01)</t>
  </si>
  <si>
    <t>403</t>
  </si>
  <si>
    <t>天津城建(02)</t>
  </si>
  <si>
    <t>京科天津(03)</t>
  </si>
  <si>
    <t>天津外大(02)</t>
  </si>
  <si>
    <t>华北理工(04)</t>
  </si>
  <si>
    <t>河北医科(03)</t>
  </si>
  <si>
    <t>河北医科(04)</t>
  </si>
  <si>
    <t>京中东方(03)</t>
  </si>
  <si>
    <t>404</t>
  </si>
  <si>
    <t>河北传媒(03)</t>
  </si>
  <si>
    <t>山西中医(02)</t>
  </si>
  <si>
    <t>山西工院(02)</t>
  </si>
  <si>
    <t>山西工院(03)</t>
  </si>
  <si>
    <t>山西大学(04)</t>
  </si>
  <si>
    <t>山西大学(05)</t>
  </si>
  <si>
    <t>大连交大(03)</t>
  </si>
  <si>
    <t>理大城市(01)</t>
  </si>
  <si>
    <t>大连财经(01)</t>
  </si>
  <si>
    <t>长春工大(03)</t>
  </si>
  <si>
    <t>黑外国语(01)</t>
  </si>
  <si>
    <t>淮阴师范(02)</t>
  </si>
  <si>
    <t>江苏警官(01)</t>
  </si>
  <si>
    <t>江苏警官(02)</t>
  </si>
  <si>
    <t>常熟理工(02)</t>
  </si>
  <si>
    <t>东南成贤(03)</t>
  </si>
  <si>
    <t>东南成贤(04)</t>
  </si>
  <si>
    <t>南师泰州(03)</t>
  </si>
  <si>
    <t>浙江理工(02)</t>
  </si>
  <si>
    <t>杭州师大(04)</t>
  </si>
  <si>
    <t>湖州师范(08)</t>
  </si>
  <si>
    <t>宁波大学(04)</t>
  </si>
  <si>
    <t>合肥工大(05)</t>
  </si>
  <si>
    <t>合肥工大(06)</t>
  </si>
  <si>
    <t>安徽工大(05)</t>
  </si>
  <si>
    <t>滁州学院(04)</t>
  </si>
  <si>
    <t>淮南师院(04)</t>
  </si>
  <si>
    <t>福建工程(01)</t>
  </si>
  <si>
    <t>仰恩大学(01)</t>
  </si>
  <si>
    <t>南昌航大(04)</t>
  </si>
  <si>
    <t>江西中医(03)</t>
  </si>
  <si>
    <t>宜春学院(05)</t>
  </si>
  <si>
    <t>南昌理工(02)</t>
  </si>
  <si>
    <t>山东科大(02)</t>
  </si>
  <si>
    <t>郑州大学(03)</t>
  </si>
  <si>
    <t>河南师大(03)</t>
  </si>
  <si>
    <t>579</t>
  </si>
  <si>
    <t>武汉大学(05)</t>
  </si>
  <si>
    <t>武汉理工(03)</t>
  </si>
  <si>
    <t>武汉轻工(03)</t>
  </si>
  <si>
    <t>湖北中医(02)</t>
  </si>
  <si>
    <t>湖南工学(04)</t>
  </si>
  <si>
    <t>湖南工大(02)</t>
  </si>
  <si>
    <t>湖南工大(03)</t>
  </si>
  <si>
    <t>中山大学(04)</t>
  </si>
  <si>
    <t>华南理工(03)</t>
  </si>
  <si>
    <t>广东海洋(06)</t>
  </si>
  <si>
    <t>广东金融(03)</t>
  </si>
  <si>
    <t>华南农大(02)</t>
  </si>
  <si>
    <t>深圳大学(03)</t>
  </si>
  <si>
    <t>海南大学(05)</t>
  </si>
  <si>
    <t>海南师大(03)</t>
  </si>
  <si>
    <t>海南师大(04)</t>
  </si>
  <si>
    <t>海南师大(05)</t>
  </si>
  <si>
    <t>重庆师大(06)</t>
  </si>
  <si>
    <t>四川大学(06)</t>
  </si>
  <si>
    <t>四川大学(07)</t>
  </si>
  <si>
    <t>四川轻化(02)</t>
  </si>
  <si>
    <t>四川轻化(03)</t>
  </si>
  <si>
    <t>四川师大(03)</t>
  </si>
  <si>
    <t>陕西科大(03)</t>
  </si>
  <si>
    <t>陕西科大(04)</t>
  </si>
  <si>
    <t>宝鸡文理(02)</t>
  </si>
  <si>
    <t>兰州大学(05)</t>
  </si>
  <si>
    <t>二工大(06)</t>
  </si>
  <si>
    <t>兴伟学院(01)</t>
  </si>
  <si>
    <t>中国农大(03)</t>
  </si>
  <si>
    <t>北京体育(02)</t>
  </si>
  <si>
    <t>京工耿丹(01)</t>
  </si>
  <si>
    <t>北京城市(04)</t>
  </si>
  <si>
    <t>天津工大(03)</t>
  </si>
  <si>
    <t>津商宝德(01)</t>
  </si>
  <si>
    <t/>
  </si>
  <si>
    <t>京科天津(02)</t>
  </si>
  <si>
    <t>华北理工(05)</t>
  </si>
  <si>
    <t>衡水学院(02)</t>
  </si>
  <si>
    <t>冀外国语(01)</t>
  </si>
  <si>
    <t>沧州交院(01)</t>
  </si>
  <si>
    <t>中北大学(03)</t>
  </si>
  <si>
    <t>山西医大(03)</t>
  </si>
  <si>
    <t>理工盘锦(02)</t>
  </si>
  <si>
    <t>辽宁石化(04)</t>
  </si>
  <si>
    <t>辽宁外贸(01)</t>
  </si>
  <si>
    <t>东北师大(04)</t>
  </si>
  <si>
    <t>东北师大(05)</t>
  </si>
  <si>
    <t>东北师大(06)</t>
  </si>
  <si>
    <t>东北电力(02)</t>
  </si>
  <si>
    <t>长春工大(04)</t>
  </si>
  <si>
    <t>长春工大(05)</t>
  </si>
  <si>
    <t>长春财经(01)</t>
  </si>
  <si>
    <t>长春建筑(01)</t>
  </si>
  <si>
    <t>黑科大(02)</t>
  </si>
  <si>
    <t>南京工大(05)</t>
  </si>
  <si>
    <t>江苏大学(03)</t>
  </si>
  <si>
    <t>南京信息(04)</t>
  </si>
  <si>
    <t>无锡学院(04)</t>
  </si>
  <si>
    <t>苏科天平(01)</t>
  </si>
  <si>
    <t>苏科天平(02)</t>
  </si>
  <si>
    <t>浙江农林(05)</t>
  </si>
  <si>
    <t>浙江农林(06)</t>
  </si>
  <si>
    <t>杭州师大(05)</t>
  </si>
  <si>
    <t>湖州学院(03)</t>
  </si>
  <si>
    <t>湖州学院(04)</t>
  </si>
  <si>
    <t>越秀外院(01)</t>
  </si>
  <si>
    <t>安徽理工(02)</t>
  </si>
  <si>
    <t>安徽农大(03)</t>
  </si>
  <si>
    <t>安徽农大(04)</t>
  </si>
  <si>
    <t>安徽农大(05)</t>
  </si>
  <si>
    <t>安徽师大(03)</t>
  </si>
  <si>
    <t>淮南师院(05)</t>
  </si>
  <si>
    <t>福建工程(02)</t>
  </si>
  <si>
    <t>集美诚毅(02)</t>
  </si>
  <si>
    <t>南昌航大(05)</t>
  </si>
  <si>
    <t>景德陶瓷(04)</t>
  </si>
  <si>
    <t>江西师大(07)</t>
  </si>
  <si>
    <t>新余学院(01)</t>
  </si>
  <si>
    <t>南昌理工(01)</t>
  </si>
  <si>
    <t>江西服装(01)</t>
  </si>
  <si>
    <t>昌大科技(02)</t>
  </si>
  <si>
    <t>南昌交院(01)</t>
  </si>
  <si>
    <t>南昌交院(03)</t>
  </si>
  <si>
    <t>赣东学院(02)</t>
  </si>
  <si>
    <t>南航科技(02)</t>
  </si>
  <si>
    <t>景艺职大(01)</t>
  </si>
  <si>
    <t>景艺职大(02)</t>
  </si>
  <si>
    <t>江师科技(02)</t>
  </si>
  <si>
    <t>江财经管(02)</t>
  </si>
  <si>
    <t>南昌师院(02)</t>
  </si>
  <si>
    <t>赣应科院(01)</t>
  </si>
  <si>
    <t>赣应科院(02)</t>
  </si>
  <si>
    <t>哈工威海(02)</t>
  </si>
  <si>
    <t>齐鲁医药(03)</t>
  </si>
  <si>
    <t>潍坊学院(02)</t>
  </si>
  <si>
    <t>山东交通(02)</t>
  </si>
  <si>
    <t>聊城东昌(01)</t>
  </si>
  <si>
    <t>青岛恒星(01)</t>
  </si>
  <si>
    <t>华北水电(03)</t>
  </si>
  <si>
    <t>河南工大(04)</t>
  </si>
  <si>
    <t>中原工院(02)</t>
  </si>
  <si>
    <t>安阳工院(02)</t>
  </si>
  <si>
    <t>东湖学院(01)</t>
  </si>
  <si>
    <t>武昌理工(01)</t>
  </si>
  <si>
    <t>武汉城院(02)</t>
  </si>
  <si>
    <t>文华学院(03)</t>
  </si>
  <si>
    <t>江汉大学(01)</t>
  </si>
  <si>
    <t>江汉大学(02)</t>
  </si>
  <si>
    <t>武汉晴川(01)</t>
  </si>
  <si>
    <t>武汉晴川(02)</t>
  </si>
  <si>
    <t>惠州学院(01)</t>
  </si>
  <si>
    <t>华南农大(03)</t>
  </si>
  <si>
    <t>深圳大学(04)</t>
  </si>
  <si>
    <t>岭南师院(03)</t>
  </si>
  <si>
    <t>岭南师院(04)</t>
  </si>
  <si>
    <t>北海艺术(01)</t>
  </si>
  <si>
    <t>北海艺术(02)</t>
  </si>
  <si>
    <t>北海艺术(03)</t>
  </si>
  <si>
    <t>三亚学院(02)</t>
  </si>
  <si>
    <t>重庆师大(07)</t>
  </si>
  <si>
    <t>重庆移通(01)</t>
  </si>
  <si>
    <t>民航飞院(05)</t>
  </si>
  <si>
    <t>成都东软(01)</t>
  </si>
  <si>
    <t>云大滇池(01)</t>
  </si>
  <si>
    <t>西安财大(02)</t>
  </si>
  <si>
    <t>西建华清(01)</t>
  </si>
  <si>
    <t>西财行知(01)</t>
  </si>
  <si>
    <t>兰州理工(03)</t>
  </si>
  <si>
    <t>塔里木(02)</t>
  </si>
  <si>
    <t>新疆农大(03)</t>
  </si>
  <si>
    <t>四川音乐(01)</t>
  </si>
  <si>
    <t>580及以上</t>
  </si>
  <si>
    <t>上海经贸(01)</t>
  </si>
  <si>
    <t>上海经贸(02)</t>
  </si>
  <si>
    <t>上海经贸(03)</t>
  </si>
  <si>
    <t>上应大(08)</t>
  </si>
  <si>
    <t>上应大(09)</t>
  </si>
  <si>
    <t>中侨职大(01)</t>
  </si>
  <si>
    <t>中侨职大(02)</t>
  </si>
  <si>
    <t>中侨职大(03)</t>
  </si>
  <si>
    <t>上师天华(03)</t>
  </si>
  <si>
    <t>石油北京(04)</t>
  </si>
  <si>
    <t>北京服装(01)</t>
  </si>
  <si>
    <t>北京服装(02)</t>
  </si>
  <si>
    <t>中国民航(05)</t>
  </si>
  <si>
    <t>中国民航(06)</t>
  </si>
  <si>
    <t>河北工大(02)</t>
  </si>
  <si>
    <t>河北工大(03)</t>
  </si>
  <si>
    <t>河北工程(03)</t>
  </si>
  <si>
    <t>华北理工(06)</t>
  </si>
  <si>
    <t>冀外国语(02)</t>
  </si>
  <si>
    <t>华电科技(01)</t>
  </si>
  <si>
    <t>华电科技(02)</t>
  </si>
  <si>
    <t>保定理工(02)</t>
  </si>
  <si>
    <t>京交海滨(01)</t>
  </si>
  <si>
    <t>京交海滨(02)</t>
  </si>
  <si>
    <t>京交海滨(03)</t>
  </si>
  <si>
    <t>中北大学(04)</t>
  </si>
  <si>
    <t>山西传媒(01)</t>
  </si>
  <si>
    <t>太理科技(01)</t>
  </si>
  <si>
    <t>太理科技(02)</t>
  </si>
  <si>
    <t>太理科技(03)</t>
  </si>
  <si>
    <t>大连海事(04)</t>
  </si>
  <si>
    <t>大连理工(03)</t>
  </si>
  <si>
    <t>理工盘锦(03)</t>
  </si>
  <si>
    <t>理工盘锦(04)</t>
  </si>
  <si>
    <t>沈阳理工(04)</t>
  </si>
  <si>
    <t>沈阳工程(02)</t>
  </si>
  <si>
    <t>长春工程(02)</t>
  </si>
  <si>
    <t>长春工程(03)</t>
  </si>
  <si>
    <t>长春工程(04)</t>
  </si>
  <si>
    <t>长春工程(05)</t>
  </si>
  <si>
    <t>黑外国语(02)</t>
  </si>
  <si>
    <t>黑外国语(03)</t>
  </si>
  <si>
    <t>江苏大学(04)</t>
  </si>
  <si>
    <t>南京信息(05)</t>
  </si>
  <si>
    <t>常熟理工(03)</t>
  </si>
  <si>
    <t>江苏海大(03)</t>
  </si>
  <si>
    <t>南京特教(01)</t>
  </si>
  <si>
    <t>南京特教(02)</t>
  </si>
  <si>
    <t>太湖学院(02)</t>
  </si>
  <si>
    <t>南师泰州(04)</t>
  </si>
  <si>
    <t>南信滨江(01)</t>
  </si>
  <si>
    <t>南信滨江(02)</t>
  </si>
  <si>
    <t>苏大文正(01)</t>
  </si>
  <si>
    <t>苏大文正(02)</t>
  </si>
  <si>
    <t>江大京江(02)</t>
  </si>
  <si>
    <t>浙江海洋(03)</t>
  </si>
  <si>
    <t>嘉兴学院(03)</t>
  </si>
  <si>
    <t>温医仁济(03)</t>
  </si>
  <si>
    <t>湖师求真(01)</t>
  </si>
  <si>
    <t>湖师求真(02)</t>
  </si>
  <si>
    <t>湖师求真(03)</t>
  </si>
  <si>
    <t>湖师求真(04)</t>
  </si>
  <si>
    <t>同济浙院(01)</t>
  </si>
  <si>
    <t>同济浙院(02)</t>
  </si>
  <si>
    <t>同济浙院(03)</t>
  </si>
  <si>
    <t>同济浙院(04)</t>
  </si>
  <si>
    <t>安徽理工(03)</t>
  </si>
  <si>
    <t>安徽城建(01)</t>
  </si>
  <si>
    <t>安徽城建(02)</t>
  </si>
  <si>
    <t>安徽城建(03)</t>
  </si>
  <si>
    <t>集美大学(03)</t>
  </si>
  <si>
    <t>东华理工(03)</t>
  </si>
  <si>
    <t>南昌航大(06)</t>
  </si>
  <si>
    <t>江西服装(02)</t>
  </si>
  <si>
    <t>华交理工(01)</t>
  </si>
  <si>
    <t>华交理工(02)</t>
  </si>
  <si>
    <t>华交理工(03)</t>
  </si>
  <si>
    <t>东华长江(01)</t>
  </si>
  <si>
    <t>东华长江(02)</t>
  </si>
  <si>
    <t>赣理应科(01)</t>
  </si>
  <si>
    <t>景陶科艺(01)</t>
  </si>
  <si>
    <t>景陶科艺(02)</t>
  </si>
  <si>
    <t>江中科技(01)</t>
  </si>
  <si>
    <t>江中科技(02)</t>
  </si>
  <si>
    <t>江中科技(03)</t>
  </si>
  <si>
    <t>江中科技(04)</t>
  </si>
  <si>
    <t>江中科技(05)</t>
  </si>
  <si>
    <t>南昌师院(03)</t>
  </si>
  <si>
    <t>南昌师院(04)</t>
  </si>
  <si>
    <t>南昌师院(05)</t>
  </si>
  <si>
    <t>南昌师院(06)</t>
  </si>
  <si>
    <t>石油华东(03)</t>
  </si>
  <si>
    <t>山东师大(08)</t>
  </si>
  <si>
    <t>山东师大(09)</t>
  </si>
  <si>
    <t>山东师大(10)</t>
  </si>
  <si>
    <t>中油胜利(01)</t>
  </si>
  <si>
    <t>郑州轻工(03)</t>
  </si>
  <si>
    <t>河南大学(06)</t>
  </si>
  <si>
    <t>河南大学(07)</t>
  </si>
  <si>
    <t>郑州航空(02)</t>
  </si>
  <si>
    <t>河南城建(03)</t>
  </si>
  <si>
    <t>中南民族(03)</t>
  </si>
  <si>
    <t>华中科大(03)</t>
  </si>
  <si>
    <t>华中科大(04)</t>
  </si>
  <si>
    <t>华中科大(05)</t>
  </si>
  <si>
    <t>武科城院(01)</t>
  </si>
  <si>
    <t>武科城院(02)</t>
  </si>
  <si>
    <t>文华学院(04)</t>
  </si>
  <si>
    <t>湖南师大(04)</t>
  </si>
  <si>
    <t>湖南师大(05)</t>
  </si>
  <si>
    <t>湖南师大(06)</t>
  </si>
  <si>
    <t>湖南师大(07)</t>
  </si>
  <si>
    <t>湖南理工(04)</t>
  </si>
  <si>
    <t>湖南理工(05)</t>
  </si>
  <si>
    <t>湖南理工(06)</t>
  </si>
  <si>
    <t>衡阳师范(05)</t>
  </si>
  <si>
    <t>长沙学院(03)</t>
  </si>
  <si>
    <t>湖南财经(02)</t>
  </si>
  <si>
    <t>中山大学(05)</t>
  </si>
  <si>
    <t>华南理工(04)</t>
  </si>
  <si>
    <t>吉大珠海(01)</t>
  </si>
  <si>
    <t>吉大珠海(02)</t>
  </si>
  <si>
    <t>桂林理工(02)</t>
  </si>
  <si>
    <t>北海艺术(04)</t>
  </si>
  <si>
    <t>重庆邮电(02)</t>
  </si>
  <si>
    <t>重庆工商(02)</t>
  </si>
  <si>
    <t>重庆工商(03)</t>
  </si>
  <si>
    <t>重大城科(01)</t>
  </si>
  <si>
    <t>重大城科(02)</t>
  </si>
  <si>
    <t>川外翻译(01)</t>
  </si>
  <si>
    <t>重师涉外(01)</t>
  </si>
  <si>
    <t>重邮移通(01)</t>
  </si>
  <si>
    <t>重邮移通(02)</t>
  </si>
  <si>
    <t>四川农大(02)</t>
  </si>
  <si>
    <t>四川农大(03)</t>
  </si>
  <si>
    <t>云南农大(02)</t>
  </si>
  <si>
    <t>云大旅游(01)</t>
  </si>
  <si>
    <t>云大旅游(02)</t>
  </si>
  <si>
    <t>普洱学院(01)</t>
  </si>
  <si>
    <t>西安电子(01)</t>
  </si>
  <si>
    <t>西安理工(02)</t>
  </si>
  <si>
    <t>宝鸡文理(03)</t>
  </si>
  <si>
    <t>西安培华(06)</t>
  </si>
  <si>
    <t>分数</t>
  </si>
  <si>
    <t>人数</t>
  </si>
  <si>
    <t>累计人数</t>
  </si>
  <si>
    <t>611分及以上</t>
  </si>
  <si>
    <t>610</t>
  </si>
  <si>
    <t>609</t>
  </si>
  <si>
    <t>608</t>
  </si>
  <si>
    <t>607</t>
  </si>
  <si>
    <t>606</t>
  </si>
  <si>
    <t>605</t>
  </si>
  <si>
    <t>604</t>
  </si>
  <si>
    <t>603</t>
  </si>
  <si>
    <t>602</t>
  </si>
  <si>
    <t>601</t>
  </si>
  <si>
    <t>600</t>
  </si>
  <si>
    <t>599</t>
  </si>
  <si>
    <t>598</t>
  </si>
  <si>
    <t>597</t>
  </si>
  <si>
    <t>596</t>
  </si>
  <si>
    <t>595</t>
  </si>
  <si>
    <t>594</t>
  </si>
  <si>
    <t>593</t>
  </si>
  <si>
    <t>592</t>
  </si>
  <si>
    <t>591</t>
  </si>
  <si>
    <t>590</t>
  </si>
  <si>
    <t>589</t>
  </si>
  <si>
    <t>588</t>
  </si>
  <si>
    <t>587</t>
  </si>
  <si>
    <t>586</t>
  </si>
  <si>
    <t>585</t>
  </si>
  <si>
    <t>584</t>
  </si>
  <si>
    <t>583</t>
  </si>
  <si>
    <t>582</t>
  </si>
  <si>
    <t>581</t>
  </si>
  <si>
    <t>580</t>
  </si>
  <si>
    <t>399</t>
  </si>
  <si>
    <t>398</t>
  </si>
  <si>
    <t>397</t>
  </si>
  <si>
    <t>396</t>
  </si>
  <si>
    <t>395</t>
  </si>
  <si>
    <t>394</t>
  </si>
  <si>
    <t>393</t>
  </si>
  <si>
    <t>392</t>
  </si>
  <si>
    <t>391</t>
  </si>
  <si>
    <t>390</t>
  </si>
  <si>
    <t>389</t>
  </si>
  <si>
    <t>388</t>
  </si>
  <si>
    <t>387</t>
  </si>
  <si>
    <t>386</t>
  </si>
  <si>
    <t>385</t>
  </si>
  <si>
    <t>384</t>
  </si>
  <si>
    <t>383</t>
  </si>
  <si>
    <t>382</t>
  </si>
  <si>
    <t>381</t>
  </si>
  <si>
    <t>380</t>
  </si>
  <si>
    <t>379</t>
  </si>
  <si>
    <t>378</t>
  </si>
  <si>
    <t>377</t>
  </si>
  <si>
    <t>376</t>
  </si>
  <si>
    <t>375</t>
  </si>
  <si>
    <t>374</t>
  </si>
  <si>
    <t>373</t>
  </si>
  <si>
    <t>372</t>
  </si>
  <si>
    <t>371</t>
  </si>
  <si>
    <t>370</t>
  </si>
  <si>
    <t>369</t>
  </si>
  <si>
    <t>368</t>
  </si>
  <si>
    <t>367</t>
  </si>
  <si>
    <t>366</t>
  </si>
  <si>
    <t>365</t>
  </si>
  <si>
    <t>364</t>
  </si>
  <si>
    <t>363</t>
  </si>
  <si>
    <t>362</t>
  </si>
  <si>
    <t>361</t>
  </si>
  <si>
    <t>360</t>
  </si>
  <si>
    <t>359</t>
  </si>
  <si>
    <t>358</t>
  </si>
  <si>
    <t>357</t>
  </si>
  <si>
    <t>356</t>
  </si>
  <si>
    <t>355</t>
  </si>
  <si>
    <t>354</t>
  </si>
  <si>
    <t>353</t>
  </si>
  <si>
    <t>352</t>
  </si>
  <si>
    <t>351</t>
  </si>
  <si>
    <t>350</t>
  </si>
  <si>
    <t>349</t>
  </si>
  <si>
    <t>348</t>
  </si>
  <si>
    <t>347</t>
  </si>
  <si>
    <t>346</t>
  </si>
  <si>
    <t>345</t>
  </si>
  <si>
    <t>344</t>
  </si>
  <si>
    <t>343</t>
  </si>
  <si>
    <t>342</t>
  </si>
  <si>
    <t>341</t>
  </si>
  <si>
    <t>340</t>
  </si>
  <si>
    <t>339</t>
  </si>
  <si>
    <t>338</t>
  </si>
  <si>
    <t>337</t>
  </si>
  <si>
    <t>336</t>
  </si>
  <si>
    <t>335</t>
  </si>
  <si>
    <t>334</t>
  </si>
  <si>
    <t>333</t>
  </si>
  <si>
    <t>332</t>
  </si>
  <si>
    <t>331</t>
  </si>
  <si>
    <t>330</t>
  </si>
  <si>
    <t>329</t>
  </si>
  <si>
    <t>328</t>
  </si>
  <si>
    <t>327</t>
  </si>
  <si>
    <t>326</t>
  </si>
  <si>
    <t>325</t>
  </si>
  <si>
    <t>324</t>
  </si>
  <si>
    <t>323</t>
  </si>
  <si>
    <t>322</t>
  </si>
  <si>
    <t>321</t>
  </si>
  <si>
    <t>320</t>
  </si>
  <si>
    <t>319</t>
  </si>
  <si>
    <t>318</t>
  </si>
  <si>
    <t>317</t>
  </si>
  <si>
    <t>316</t>
  </si>
  <si>
    <t>315</t>
  </si>
  <si>
    <t>314</t>
  </si>
  <si>
    <t>313</t>
  </si>
  <si>
    <t>312</t>
  </si>
  <si>
    <t>311</t>
  </si>
  <si>
    <t>310</t>
  </si>
  <si>
    <t>309</t>
  </si>
  <si>
    <t>308</t>
  </si>
  <si>
    <t>307</t>
  </si>
  <si>
    <t>306</t>
  </si>
  <si>
    <t>305</t>
  </si>
  <si>
    <t>304</t>
  </si>
  <si>
    <t>303</t>
  </si>
  <si>
    <t>302</t>
  </si>
  <si>
    <t>301</t>
  </si>
  <si>
    <t>300</t>
  </si>
  <si>
    <t>299</t>
  </si>
  <si>
    <t>298</t>
  </si>
  <si>
    <t>297</t>
  </si>
  <si>
    <t>296</t>
  </si>
  <si>
    <t>295</t>
  </si>
  <si>
    <t>294</t>
  </si>
  <si>
    <t>293</t>
  </si>
  <si>
    <t>292</t>
  </si>
  <si>
    <t>291</t>
  </si>
  <si>
    <t>290</t>
  </si>
  <si>
    <t>289</t>
  </si>
  <si>
    <t>288</t>
  </si>
  <si>
    <t>287</t>
  </si>
  <si>
    <t>286</t>
  </si>
  <si>
    <t>285</t>
  </si>
  <si>
    <t>284</t>
  </si>
  <si>
    <t>283</t>
  </si>
  <si>
    <t>282</t>
  </si>
  <si>
    <t>281</t>
  </si>
  <si>
    <t>280</t>
  </si>
  <si>
    <t>279</t>
  </si>
  <si>
    <t>278</t>
  </si>
  <si>
    <t>277</t>
  </si>
  <si>
    <t>276</t>
  </si>
  <si>
    <t>275</t>
  </si>
  <si>
    <t>274</t>
  </si>
  <si>
    <t>273</t>
  </si>
  <si>
    <t>272</t>
  </si>
  <si>
    <t>271</t>
  </si>
  <si>
    <t>270</t>
  </si>
  <si>
    <t>269</t>
  </si>
  <si>
    <t>268</t>
  </si>
  <si>
    <t>267</t>
  </si>
  <si>
    <t>266</t>
  </si>
  <si>
    <t>265</t>
  </si>
  <si>
    <t>264</t>
  </si>
  <si>
    <t>263</t>
  </si>
  <si>
    <t>262</t>
  </si>
  <si>
    <t>261</t>
  </si>
  <si>
    <t>260</t>
  </si>
  <si>
    <t>580及以上</t>
    <phoneticPr fontId="1" type="noConversion"/>
  </si>
  <si>
    <t>同分人数</t>
    <phoneticPr fontId="1" type="noConversion"/>
  </si>
  <si>
    <t>最低排名</t>
    <phoneticPr fontId="1" type="noConversion"/>
  </si>
  <si>
    <t>最高排名</t>
    <phoneticPr fontId="1" type="noConversion"/>
  </si>
  <si>
    <t>615分及以上</t>
  </si>
  <si>
    <t>614</t>
  </si>
  <si>
    <t>613</t>
  </si>
  <si>
    <t>612</t>
  </si>
  <si>
    <t>611</t>
  </si>
  <si>
    <t>580分及以上</t>
    <phoneticPr fontId="1" type="noConversion"/>
  </si>
  <si>
    <t>619分及以上</t>
  </si>
  <si>
    <t>618</t>
  </si>
  <si>
    <t>617</t>
  </si>
  <si>
    <t>616</t>
  </si>
  <si>
    <t>615</t>
  </si>
  <si>
    <t>该列为院校名+组名</t>
    <phoneticPr fontId="1" type="noConversion"/>
  </si>
  <si>
    <t>该列为院校名</t>
    <phoneticPr fontId="1" type="noConversion"/>
  </si>
  <si>
    <t>该列为院校下专业组编号</t>
    <phoneticPr fontId="1" type="noConversion"/>
  </si>
  <si>
    <t>该列为专业组代码</t>
    <phoneticPr fontId="1" type="noConversion"/>
  </si>
  <si>
    <t>↑</t>
    <phoneticPr fontId="1" type="noConversion"/>
  </si>
  <si>
    <t>该列为当年最低投档分数线</t>
    <phoneticPr fontId="1" type="noConversion"/>
  </si>
  <si>
    <t>数据年份</t>
    <phoneticPr fontId="1" type="noConversion"/>
  </si>
  <si>
    <t>投档分对应的同分人数</t>
    <phoneticPr fontId="1" type="noConversion"/>
  </si>
  <si>
    <t>投档分对应的最低排名</t>
    <phoneticPr fontId="1" type="noConversion"/>
  </si>
  <si>
    <t>投档分数对应的最高排名</t>
    <phoneticPr fontId="1" type="noConversion"/>
  </si>
  <si>
    <r>
      <rPr>
        <b/>
        <sz val="18"/>
        <color theme="1"/>
        <rFont val="等线"/>
        <family val="4"/>
        <charset val="134"/>
        <scheme val="minor"/>
      </rPr>
      <t>注意：</t>
    </r>
    <r>
      <rPr>
        <sz val="18"/>
        <color theme="1"/>
        <rFont val="等线"/>
        <family val="4"/>
        <charset val="134"/>
        <scheme val="minor"/>
      </rPr>
      <t>每年份院校、对应代码、组号所对应的专业组等信息均可能发生变化，请结合当年招生简章等信息使用。</t>
    </r>
    <phoneticPr fontId="1" type="noConversion"/>
  </si>
  <si>
    <t>本表格数据旨在帮助考生了解往年投档分数，以辅助志愿填报。</t>
    <phoneticPr fontId="1" type="noConversion"/>
  </si>
  <si>
    <t>供参考的使用方式：分析院校跨年份投档排名变化；分析按照今年排名可能投档的院校专业组等。</t>
    <phoneticPr fontId="1" type="noConversion"/>
  </si>
  <si>
    <t>数据来源</t>
    <phoneticPr fontId="1" type="noConversion"/>
  </si>
  <si>
    <t>上海市教育考试院</t>
    <phoneticPr fontId="1" type="noConversion"/>
  </si>
  <si>
    <t>你的排名：</t>
    <phoneticPr fontId="1" type="noConversion"/>
  </si>
  <si>
    <t>←</t>
  </si>
  <si>
    <t>录取</t>
    <phoneticPr fontId="1" type="noConversion"/>
  </si>
  <si>
    <t>按当年投档分对应排名，是否能被录取（1为能）</t>
    <phoneticPr fontId="1" type="noConversion"/>
  </si>
  <si>
    <t>请在左侧单元格内输入你的（预估或实际）排名，再进行后续使用。（不填默认为 0）</t>
    <phoneticPr fontId="1" type="noConversion"/>
  </si>
  <si>
    <r>
      <rPr>
        <b/>
        <sz val="18"/>
        <color theme="1"/>
        <rFont val="等线"/>
        <family val="4"/>
        <charset val="134"/>
        <scheme val="minor"/>
      </rPr>
      <t>注意：</t>
    </r>
    <r>
      <rPr>
        <sz val="18"/>
        <color theme="1"/>
        <rFont val="等线"/>
        <family val="4"/>
        <charset val="134"/>
        <scheme val="minor"/>
      </rPr>
      <t>该表格仅为便利工具，</t>
    </r>
    <r>
      <rPr>
        <b/>
        <u/>
        <sz val="20"/>
        <color theme="1"/>
        <rFont val="等线"/>
        <family val="4"/>
        <charset val="134"/>
      </rPr>
      <t>不保证数据的绝对准确</t>
    </r>
    <r>
      <rPr>
        <sz val="18"/>
        <color theme="1"/>
        <rFont val="等线"/>
        <family val="4"/>
        <charset val="134"/>
        <scheme val="minor"/>
      </rPr>
      <t>。请</t>
    </r>
    <r>
      <rPr>
        <b/>
        <sz val="18"/>
        <color theme="1"/>
        <rFont val="等线"/>
        <family val="4"/>
        <charset val="134"/>
        <scheme val="minor"/>
      </rPr>
      <t>以上海市教育考试院发布的官方数据和手册为准！</t>
    </r>
    <phoneticPr fontId="1" type="noConversion"/>
  </si>
  <si>
    <r>
      <rPr>
        <b/>
        <sz val="18"/>
        <color theme="1"/>
        <rFont val="等线"/>
        <family val="4"/>
        <charset val="134"/>
        <scheme val="minor"/>
      </rPr>
      <t>注意：</t>
    </r>
    <r>
      <rPr>
        <sz val="18"/>
        <color theme="1"/>
        <rFont val="等线"/>
        <family val="4"/>
        <charset val="134"/>
        <scheme val="minor"/>
      </rPr>
      <t>存在同分竞争，并非达到投档分就一定会被录取！这几个数据仅依照投档线对应一分一段表得到。</t>
    </r>
    <r>
      <rPr>
        <b/>
        <sz val="18"/>
        <color theme="1"/>
        <rFont val="等线"/>
        <family val="4"/>
        <charset val="134"/>
        <scheme val="minor"/>
      </rPr>
      <t>并不代表达到最低排名，或录取列为 1 就一定会被录取！</t>
    </r>
    <r>
      <rPr>
        <sz val="18"/>
        <color theme="1"/>
        <rFont val="等线"/>
        <family val="4"/>
        <charset val="134"/>
        <scheme val="minor"/>
      </rPr>
      <t>如有（#N/A）字样说明该专业组当年无考生被录取。</t>
    </r>
    <phoneticPr fontId="1" type="noConversion"/>
  </si>
  <si>
    <t>该几列为最后一名被录取考生考分数据</t>
    <phoneticPr fontId="1" type="noConversion"/>
  </si>
  <si>
    <r>
      <t>各项目说明</t>
    </r>
    <r>
      <rPr>
        <b/>
        <sz val="22"/>
        <color theme="0"/>
        <rFont val="等线"/>
        <family val="4"/>
        <charset val="134"/>
      </rPr>
      <t>（请灵活利用筛选功能）</t>
    </r>
    <phoneticPr fontId="1" type="noConversion"/>
  </si>
  <si>
    <t>数据整理</t>
    <phoneticPr fontId="1" type="noConversion"/>
  </si>
  <si>
    <t>jhr</t>
    <phoneticPr fontId="1" type="noConversion"/>
  </si>
  <si>
    <t>领先名次</t>
    <phoneticPr fontId="1" type="noConversion"/>
  </si>
  <si>
    <t>领先最低排名的名次数，一定程度上反映录取可能性</t>
    <phoneticPr fontId="1" type="noConversion"/>
  </si>
  <si>
    <t>使用说明（建议用电脑打开文档）</t>
    <phoneticPr fontId="1" type="noConversion"/>
  </si>
  <si>
    <t>102Q2</t>
  </si>
  <si>
    <t>103Q3</t>
  </si>
  <si>
    <t>103Q4</t>
  </si>
  <si>
    <t>104Q5</t>
  </si>
  <si>
    <t>106Q5</t>
  </si>
  <si>
    <t>114Q2</t>
  </si>
  <si>
    <t>120Q2</t>
  </si>
  <si>
    <t>129Q4</t>
  </si>
  <si>
    <t>131Q6</t>
  </si>
  <si>
    <t>135Q6</t>
  </si>
  <si>
    <t>222Q2</t>
  </si>
  <si>
    <t>252Q5</t>
  </si>
  <si>
    <t>252Q6</t>
  </si>
  <si>
    <t>876Q4</t>
  </si>
  <si>
    <t>876Q5</t>
  </si>
  <si>
    <t>575</t>
    <phoneticPr fontId="1" type="noConversion"/>
  </si>
  <si>
    <t>511</t>
    <phoneticPr fontId="1" type="noConversion"/>
  </si>
  <si>
    <t>540</t>
    <phoneticPr fontId="1" type="noConversion"/>
  </si>
  <si>
    <t>551</t>
    <phoneticPr fontId="1" type="noConversion"/>
  </si>
  <si>
    <t>537</t>
    <phoneticPr fontId="1" type="noConversion"/>
  </si>
  <si>
    <t>519</t>
    <phoneticPr fontId="1" type="noConversion"/>
  </si>
  <si>
    <t>556</t>
    <phoneticPr fontId="1" type="noConversion"/>
  </si>
  <si>
    <t>428</t>
    <phoneticPr fontId="1" type="noConversion"/>
  </si>
  <si>
    <t>494</t>
    <phoneticPr fontId="1" type="noConversion"/>
  </si>
  <si>
    <t>461</t>
    <phoneticPr fontId="1" type="noConversion"/>
  </si>
  <si>
    <t>560</t>
    <phoneticPr fontId="1" type="noConversion"/>
  </si>
  <si>
    <t>432</t>
    <phoneticPr fontId="1" type="noConversion"/>
  </si>
  <si>
    <t>558</t>
    <phoneticPr fontId="1" type="noConversion"/>
  </si>
  <si>
    <t>559</t>
    <phoneticPr fontId="1" type="noConversion"/>
  </si>
  <si>
    <t>542</t>
    <phoneticPr fontId="1" type="noConversion"/>
  </si>
  <si>
    <t>544</t>
    <phoneticPr fontId="1" type="noConversion"/>
  </si>
  <si>
    <t>西藏大学(06)</t>
    <phoneticPr fontId="1" type="noConversion"/>
  </si>
  <si>
    <r>
      <t>上海交大</t>
    </r>
    <r>
      <rPr>
        <sz val="12"/>
        <color rgb="FF000000"/>
        <rFont val="等线"/>
        <family val="4"/>
        <charset val="134"/>
        <scheme val="minor"/>
      </rPr>
      <t>(Q2)</t>
    </r>
    <phoneticPr fontId="1" type="noConversion"/>
  </si>
  <si>
    <r>
      <t>同济大学</t>
    </r>
    <r>
      <rPr>
        <sz val="12"/>
        <color rgb="FF000000"/>
        <rFont val="等线"/>
        <family val="4"/>
        <charset val="134"/>
        <scheme val="minor"/>
      </rPr>
      <t>(Q3)</t>
    </r>
  </si>
  <si>
    <r>
      <t>同济大学</t>
    </r>
    <r>
      <rPr>
        <sz val="12"/>
        <color rgb="FF000000"/>
        <rFont val="等线"/>
        <family val="4"/>
        <charset val="134"/>
        <scheme val="minor"/>
      </rPr>
      <t>(Q4)</t>
    </r>
  </si>
  <si>
    <r>
      <t>华东师大</t>
    </r>
    <r>
      <rPr>
        <sz val="12"/>
        <color rgb="FF000000"/>
        <rFont val="等线"/>
        <family val="4"/>
        <charset val="134"/>
        <scheme val="minor"/>
      </rPr>
      <t>(Q5)</t>
    </r>
  </si>
  <si>
    <r>
      <t>东华大学</t>
    </r>
    <r>
      <rPr>
        <sz val="12"/>
        <color rgb="FF000000"/>
        <rFont val="等线"/>
        <family val="4"/>
        <charset val="134"/>
        <scheme val="minor"/>
      </rPr>
      <t>(Q5)</t>
    </r>
  </si>
  <si>
    <r>
      <t>复旦医学</t>
    </r>
    <r>
      <rPr>
        <sz val="12"/>
        <color rgb="FF000000"/>
        <rFont val="等线"/>
        <family val="4"/>
        <charset val="134"/>
        <scheme val="minor"/>
      </rPr>
      <t>(Q2)</t>
    </r>
  </si>
  <si>
    <r>
      <t>交大医学</t>
    </r>
    <r>
      <rPr>
        <sz val="12"/>
        <color rgb="FF000000"/>
        <rFont val="等线"/>
        <family val="4"/>
        <charset val="134"/>
        <scheme val="minor"/>
      </rPr>
      <t>(Q2)</t>
    </r>
  </si>
  <si>
    <r>
      <t>上海商院</t>
    </r>
    <r>
      <rPr>
        <sz val="12"/>
        <color rgb="FF000000"/>
        <rFont val="等线"/>
        <family val="4"/>
        <charset val="134"/>
        <scheme val="minor"/>
      </rPr>
      <t>(Q4)</t>
    </r>
  </si>
  <si>
    <r>
      <t>上海政法</t>
    </r>
    <r>
      <rPr>
        <sz val="12"/>
        <color rgb="FF000000"/>
        <rFont val="等线"/>
        <family val="4"/>
        <charset val="134"/>
        <scheme val="minor"/>
      </rPr>
      <t>(Q6)</t>
    </r>
  </si>
  <si>
    <r>
      <t>健康医学</t>
    </r>
    <r>
      <rPr>
        <sz val="12"/>
        <color rgb="FF000000"/>
        <rFont val="等线"/>
        <family val="4"/>
        <charset val="134"/>
        <scheme val="minor"/>
      </rPr>
      <t>(Q6)</t>
    </r>
  </si>
  <si>
    <r>
      <t>北京理工</t>
    </r>
    <r>
      <rPr>
        <sz val="12"/>
        <color rgb="FF000000"/>
        <rFont val="等线"/>
        <family val="4"/>
        <charset val="134"/>
        <scheme val="minor"/>
      </rPr>
      <t>(Q2)</t>
    </r>
  </si>
  <si>
    <r>
      <t>天津大学</t>
    </r>
    <r>
      <rPr>
        <sz val="12"/>
        <color rgb="FF000000"/>
        <rFont val="等线"/>
        <family val="4"/>
        <charset val="134"/>
        <scheme val="minor"/>
      </rPr>
      <t>(Q5)</t>
    </r>
  </si>
  <si>
    <r>
      <t>天津大学</t>
    </r>
    <r>
      <rPr>
        <sz val="12"/>
        <color rgb="FF000000"/>
        <rFont val="等线"/>
        <family val="4"/>
        <charset val="134"/>
        <scheme val="minor"/>
      </rPr>
      <t>(Q6)</t>
    </r>
  </si>
  <si>
    <r>
      <t>西北工大</t>
    </r>
    <r>
      <rPr>
        <sz val="12"/>
        <color rgb="FF000000"/>
        <rFont val="等线"/>
        <family val="4"/>
        <charset val="134"/>
        <scheme val="minor"/>
      </rPr>
      <t>(Q4)</t>
    </r>
  </si>
  <si>
    <r>
      <t>西北工大</t>
    </r>
    <r>
      <rPr>
        <sz val="12"/>
        <color rgb="FF000000"/>
        <rFont val="等线"/>
        <family val="4"/>
        <charset val="134"/>
        <scheme val="minor"/>
      </rPr>
      <t>(Q5)</t>
    </r>
  </si>
  <si>
    <t>101Q4</t>
  </si>
  <si>
    <t>135Q8</t>
  </si>
  <si>
    <t>221Q3</t>
  </si>
  <si>
    <t>421Q4</t>
  </si>
  <si>
    <t>复旦大学(Q4)</t>
  </si>
  <si>
    <t>上海交大(Q2)</t>
  </si>
  <si>
    <t>同济大学(Q3)</t>
  </si>
  <si>
    <t>同济大学(Q4)</t>
  </si>
  <si>
    <t>华东师大(Q5)</t>
  </si>
  <si>
    <t>东华大学(Q5)</t>
  </si>
  <si>
    <t>复旦医学(Q2)</t>
  </si>
  <si>
    <t>交大医学(Q2)</t>
  </si>
  <si>
    <t>上海商院(Q4)</t>
  </si>
  <si>
    <t>健康医学(Q8)</t>
  </si>
  <si>
    <t>北京航大(Q3)</t>
  </si>
  <si>
    <t>北京理工(Q2)</t>
  </si>
  <si>
    <t>天津大学(Q5)</t>
  </si>
  <si>
    <t>南京大学(Q4)</t>
  </si>
  <si>
    <t>527</t>
    <phoneticPr fontId="1" type="noConversion"/>
  </si>
  <si>
    <t>548</t>
    <phoneticPr fontId="1" type="noConversion"/>
  </si>
  <si>
    <t>564</t>
    <phoneticPr fontId="1" type="noConversion"/>
  </si>
  <si>
    <t>566</t>
    <phoneticPr fontId="1" type="noConversion"/>
  </si>
  <si>
    <t>438</t>
    <phoneticPr fontId="1" type="noConversion"/>
  </si>
  <si>
    <t>469</t>
    <phoneticPr fontId="1" type="noConversion"/>
  </si>
  <si>
    <t>567</t>
    <phoneticPr fontId="1" type="noConversion"/>
  </si>
  <si>
    <t>579</t>
    <phoneticPr fontId="1" type="noConversion"/>
  </si>
  <si>
    <t>565</t>
    <phoneticPr fontId="1" type="noConversion"/>
  </si>
  <si>
    <t>102Q3</t>
  </si>
  <si>
    <t>112Q5</t>
  </si>
  <si>
    <t>120Q3</t>
  </si>
  <si>
    <t>221Q4</t>
  </si>
  <si>
    <t>421Q5</t>
  </si>
  <si>
    <t>上海交大(Q3)</t>
  </si>
  <si>
    <t>华东政法(Q5)</t>
  </si>
  <si>
    <t>交大医学(Q3)</t>
  </si>
  <si>
    <t>北京航大(Q4)</t>
  </si>
  <si>
    <t>南京大学(Q5)</t>
  </si>
  <si>
    <t>546</t>
    <phoneticPr fontId="1" type="noConversion"/>
  </si>
  <si>
    <t>561</t>
    <phoneticPr fontId="1" type="noConversion"/>
  </si>
  <si>
    <t>539</t>
    <phoneticPr fontId="1" type="noConversion"/>
  </si>
  <si>
    <t>524</t>
    <phoneticPr fontId="1" type="noConversion"/>
  </si>
  <si>
    <t>557</t>
    <phoneticPr fontId="1" type="noConversion"/>
  </si>
  <si>
    <t>553</t>
    <phoneticPr fontId="1" type="noConversion"/>
  </si>
  <si>
    <t>435</t>
    <phoneticPr fontId="1" type="noConversion"/>
  </si>
  <si>
    <t>571</t>
    <phoneticPr fontId="1" type="noConversion"/>
  </si>
  <si>
    <t>569</t>
    <phoneticPr fontId="1" type="noConversion"/>
  </si>
  <si>
    <t>572</t>
    <phoneticPr fontId="1" type="noConversion"/>
  </si>
  <si>
    <t>更新日志</t>
    <phoneticPr fontId="1" type="noConversion"/>
  </si>
  <si>
    <t>v1.2 更新了 Q 组投档数据</t>
    <phoneticPr fontId="1" type="noConversion"/>
  </si>
  <si>
    <t>代码</t>
  </si>
  <si>
    <t>组名</t>
  </si>
  <si>
    <t>投档线</t>
  </si>
  <si>
    <t>语文数学合计</t>
  </si>
  <si>
    <t>语文数学高分</t>
  </si>
  <si>
    <t>外语</t>
  </si>
  <si>
    <t>选考最高</t>
  </si>
  <si>
    <t>选考次高</t>
  </si>
  <si>
    <t>选考最低</t>
  </si>
  <si>
    <t>加分</t>
  </si>
  <si>
    <t>复旦大学(04)</t>
  </si>
  <si>
    <t>上海财大(04)</t>
  </si>
  <si>
    <t>上海外大(03)</t>
  </si>
  <si>
    <t>上海外大(04)</t>
  </si>
  <si>
    <t>上海海事(05)</t>
  </si>
  <si>
    <t>上海理工(05)</t>
  </si>
  <si>
    <t>上海杉达(05)</t>
  </si>
  <si>
    <t>上经贸大(05)</t>
  </si>
  <si>
    <t>上海中医(06)</t>
  </si>
  <si>
    <t>上应大(10)</t>
  </si>
  <si>
    <t>上工程(01)</t>
  </si>
  <si>
    <t>上工程(02)</t>
  </si>
  <si>
    <t>上工程(03)</t>
  </si>
  <si>
    <t>上工程(04)</t>
  </si>
  <si>
    <t>上工程(05)</t>
  </si>
  <si>
    <t>上海商院(04)</t>
  </si>
  <si>
    <t>建桥学院(05)</t>
  </si>
  <si>
    <t>建桥学院(06)</t>
  </si>
  <si>
    <t>海关学院(02)</t>
  </si>
  <si>
    <t>立达学院(03)</t>
  </si>
  <si>
    <t>北京交大(05)</t>
  </si>
  <si>
    <t>北京交大(06)</t>
  </si>
  <si>
    <t>北京科大(03)</t>
  </si>
  <si>
    <t>北京化工(02)</t>
  </si>
  <si>
    <t>中国传媒(05)</t>
  </si>
  <si>
    <t>外经贸大(03)</t>
  </si>
  <si>
    <t>华电北京(03)</t>
  </si>
  <si>
    <t>北京工商(02)</t>
  </si>
  <si>
    <t>北京联大(04)</t>
  </si>
  <si>
    <t>中国音乐(01)</t>
  </si>
  <si>
    <t>首都体院(02)</t>
  </si>
  <si>
    <t>北京语言(02)</t>
  </si>
  <si>
    <t>北京语言(03)</t>
  </si>
  <si>
    <t>北京语言(04)</t>
  </si>
  <si>
    <t>中央美院(01)</t>
  </si>
  <si>
    <t>中央美院(02)</t>
  </si>
  <si>
    <t>中央美院(03)</t>
  </si>
  <si>
    <t>首师科德(01)</t>
  </si>
  <si>
    <t>中央戏剧(01)</t>
  </si>
  <si>
    <t>北京电影(02)</t>
  </si>
  <si>
    <t>北京电影(03)</t>
  </si>
  <si>
    <t>北京电影(04)</t>
  </si>
  <si>
    <t>北京电影(05)</t>
  </si>
  <si>
    <t>矿大北京(01)</t>
  </si>
  <si>
    <t>矿大北京(02)</t>
  </si>
  <si>
    <t>天津职师(03)</t>
  </si>
  <si>
    <t>天津理工(02)</t>
  </si>
  <si>
    <t>天津美院(01)</t>
  </si>
  <si>
    <t>华电保定(02)</t>
  </si>
  <si>
    <t>东大秦岛(04)</t>
  </si>
  <si>
    <t>承德医学(02)</t>
  </si>
  <si>
    <t>石铁四方(03)</t>
  </si>
  <si>
    <t>京中东方(04)</t>
  </si>
  <si>
    <t>河北建工(02)</t>
  </si>
  <si>
    <t>河北建工(03)</t>
  </si>
  <si>
    <t>中国警察(03)</t>
  </si>
  <si>
    <t>石铁大(01)</t>
  </si>
  <si>
    <t>石铁大(02)</t>
  </si>
  <si>
    <t>石铁大(03)</t>
  </si>
  <si>
    <t>山西农大(04)</t>
  </si>
  <si>
    <t>运城职大(01)</t>
  </si>
  <si>
    <t>山西工程(01)</t>
  </si>
  <si>
    <t>内蒙大学(01)</t>
  </si>
  <si>
    <t>内蒙大学(02)</t>
  </si>
  <si>
    <t>内蒙大学(03)</t>
  </si>
  <si>
    <t>辽宁大学(02)</t>
  </si>
  <si>
    <t>沈阳工大(03)</t>
  </si>
  <si>
    <t>沈阳建筑(03)</t>
  </si>
  <si>
    <t>大连海洋(03)</t>
  </si>
  <si>
    <t>大连医科(02)</t>
  </si>
  <si>
    <t>大连医科(03)</t>
  </si>
  <si>
    <t>辽宁师大(03)</t>
  </si>
  <si>
    <t>沈阳工程(03)</t>
  </si>
  <si>
    <t>大连财经(02)</t>
  </si>
  <si>
    <t>长春理工(03)</t>
  </si>
  <si>
    <t>吉林师大(03)</t>
  </si>
  <si>
    <t>吉林财大(02)</t>
  </si>
  <si>
    <t>吉林财大(03)</t>
  </si>
  <si>
    <t>吉林工商(02)</t>
  </si>
  <si>
    <t>吉林艺术(01)</t>
  </si>
  <si>
    <t>吉林艺术(02)</t>
  </si>
  <si>
    <t>东北林大(02)</t>
  </si>
  <si>
    <t>哈工程(02)</t>
  </si>
  <si>
    <t>东北农大(03)</t>
  </si>
  <si>
    <t>哈金融(02)</t>
  </si>
  <si>
    <t>中国矿大(03)</t>
  </si>
  <si>
    <t>河海大学(04)</t>
  </si>
  <si>
    <t>南京理工(02)</t>
  </si>
  <si>
    <t>江苏科大(04)</t>
  </si>
  <si>
    <t>南京林大(04)</t>
  </si>
  <si>
    <t>南京中医(03)</t>
  </si>
  <si>
    <t>徐州工程(03)</t>
  </si>
  <si>
    <t>南京工程(04)</t>
  </si>
  <si>
    <t>南京传媒(02)</t>
  </si>
  <si>
    <t>南审金审(03)</t>
  </si>
  <si>
    <t>南京艺术(02)</t>
  </si>
  <si>
    <t>嘉兴大学(01)</t>
  </si>
  <si>
    <t>嘉兴大学(02)</t>
  </si>
  <si>
    <t>浙江中医(08)</t>
  </si>
  <si>
    <t>厦门医学(01)</t>
  </si>
  <si>
    <t>厦门理工(03)</t>
  </si>
  <si>
    <t>福州外贸(03)</t>
  </si>
  <si>
    <t>江西理工(06)</t>
  </si>
  <si>
    <t>赣南医大(01)</t>
  </si>
  <si>
    <t>赣南医大(02)</t>
  </si>
  <si>
    <t>江西财大(03)</t>
  </si>
  <si>
    <t>江西财大(04)</t>
  </si>
  <si>
    <t>江西财大(05)</t>
  </si>
  <si>
    <t>江西财大(06)</t>
  </si>
  <si>
    <t>江西财大(07)</t>
  </si>
  <si>
    <t>赣南科院(02)</t>
  </si>
  <si>
    <t>赣农商院(02)</t>
  </si>
  <si>
    <t>江师科技(03)</t>
  </si>
  <si>
    <t>江西工程(01)</t>
  </si>
  <si>
    <t>江西工程(02)</t>
  </si>
  <si>
    <t>济南大学(02)</t>
  </si>
  <si>
    <t>山东二医(01)</t>
  </si>
  <si>
    <t>山东航空(01)</t>
  </si>
  <si>
    <t>山东航空(02)</t>
  </si>
  <si>
    <t>南阳师范(02)</t>
  </si>
  <si>
    <t>中南财政(03)</t>
  </si>
  <si>
    <t>长江大学(04)</t>
  </si>
  <si>
    <t>湖北大学(03)</t>
  </si>
  <si>
    <t>湖北汽院(01)</t>
  </si>
  <si>
    <t>长沙理工(03)</t>
  </si>
  <si>
    <t>湖南工商(02)</t>
  </si>
  <si>
    <t>南华大学(03)</t>
  </si>
  <si>
    <t>南华大学(04)</t>
  </si>
  <si>
    <t>华南师大(01)</t>
  </si>
  <si>
    <t>华南师大(02)</t>
  </si>
  <si>
    <t>广州大学(01)</t>
  </si>
  <si>
    <t>哈工深圳(01)</t>
  </si>
  <si>
    <t>南宁师大(01)</t>
  </si>
  <si>
    <t>桂林医学(01)</t>
  </si>
  <si>
    <t>梧州学院(02)</t>
  </si>
  <si>
    <t>海南医大(01)</t>
  </si>
  <si>
    <t>海南医大(02)</t>
  </si>
  <si>
    <t>三亚学院(03)</t>
  </si>
  <si>
    <t>重庆大学(03)</t>
  </si>
  <si>
    <t>重庆科大(01)</t>
  </si>
  <si>
    <t>重庆科大(02)</t>
  </si>
  <si>
    <t>重庆理工(03)</t>
  </si>
  <si>
    <t>重庆城科(01)</t>
  </si>
  <si>
    <t>重庆城科(02)</t>
  </si>
  <si>
    <t>重庆城科(03)</t>
  </si>
  <si>
    <t>成都信息(03)</t>
  </si>
  <si>
    <t>成都大学(03)</t>
  </si>
  <si>
    <t>昆明理工(02)</t>
  </si>
  <si>
    <t>滇池学院(01)</t>
  </si>
  <si>
    <t>贵州财大(02)</t>
  </si>
  <si>
    <t>西北农林(03)</t>
  </si>
  <si>
    <t>西北农林(04)</t>
  </si>
  <si>
    <t>西北民族(04)</t>
  </si>
  <si>
    <t>青海理工(01)</t>
  </si>
  <si>
    <t>青海理工(02)</t>
  </si>
  <si>
    <t>北方民族(02)</t>
  </si>
  <si>
    <t>石河子(04)</t>
  </si>
  <si>
    <t>伊犁师大(01)</t>
  </si>
  <si>
    <t>新疆财大(01)</t>
  </si>
  <si>
    <t>新疆财大(02)</t>
  </si>
  <si>
    <t>新疆理工(01)</t>
  </si>
  <si>
    <t>新疆理工(02)</t>
  </si>
  <si>
    <t>昌吉学院(01)</t>
  </si>
  <si>
    <t>昌吉学院(02)</t>
  </si>
  <si>
    <t>吉利学院(01)</t>
  </si>
  <si>
    <t>电科成院(01)</t>
  </si>
  <si>
    <t>四川传媒(01)</t>
  </si>
  <si>
    <t>四川传媒(02)</t>
  </si>
  <si>
    <t>四川传媒(03)</t>
  </si>
  <si>
    <t>复旦大学(Q5)</t>
  </si>
  <si>
    <t>同济大学(Q5)</t>
  </si>
  <si>
    <t>华东师大(Q6)</t>
  </si>
  <si>
    <t>上海大学(Q5)</t>
  </si>
  <si>
    <t>上海大学(Q6)</t>
  </si>
  <si>
    <t>上海师大(Q5)</t>
  </si>
  <si>
    <t>上海商院(Q5)</t>
  </si>
  <si>
    <t>上海政法(Q7)</t>
  </si>
  <si>
    <t>上海视觉(Q2)</t>
  </si>
  <si>
    <t>南京大学(Q3)</t>
  </si>
  <si>
    <t>重庆大学(Q4)</t>
  </si>
  <si>
    <t>101Q5</t>
  </si>
  <si>
    <t>103Q5</t>
  </si>
  <si>
    <t>104Q6</t>
  </si>
  <si>
    <t>119Q5</t>
  </si>
  <si>
    <t>119Q6</t>
  </si>
  <si>
    <t>123Q5</t>
  </si>
  <si>
    <t>129Q5</t>
  </si>
  <si>
    <t>131Q7</t>
  </si>
  <si>
    <t>170Q2</t>
  </si>
  <si>
    <t>421Q3</t>
  </si>
  <si>
    <t>811Q4</t>
  </si>
  <si>
    <r>
      <t>2020-2024 上海高考普通批次平行志愿投档数据</t>
    </r>
    <r>
      <rPr>
        <b/>
        <sz val="26"/>
        <color theme="0"/>
        <rFont val="等线"/>
        <family val="4"/>
        <charset val="134"/>
      </rPr>
      <t>（v2025.1, 整理供参考）</t>
    </r>
    <phoneticPr fontId="1" type="noConversion"/>
  </si>
  <si>
    <t>v2025.1 更新了 2024 年数据</t>
    <phoneticPr fontId="1" type="noConversion"/>
  </si>
  <si>
    <r>
      <t>输入完排名后，在窗口底部选择工作表进入使用，总表汇集 2020-2024 年数据。以</t>
    </r>
    <r>
      <rPr>
        <u/>
        <sz val="20"/>
        <color theme="1"/>
        <rFont val="等线"/>
        <family val="3"/>
        <charset val="134"/>
      </rPr>
      <t>“年份”</t>
    </r>
    <r>
      <rPr>
        <sz val="20"/>
        <color theme="1"/>
        <rFont val="等线"/>
        <family val="4"/>
        <charset val="134"/>
        <scheme val="minor"/>
      </rPr>
      <t>命名的工作表为当年投档数据，以</t>
    </r>
    <r>
      <rPr>
        <u/>
        <sz val="20"/>
        <color theme="1"/>
        <rFont val="等线"/>
        <family val="3"/>
        <charset val="134"/>
      </rPr>
      <t>“年份+D”</t>
    </r>
    <r>
      <rPr>
        <sz val="20"/>
        <color theme="1"/>
        <rFont val="等线"/>
        <family val="4"/>
        <charset val="134"/>
        <scheme val="minor"/>
      </rPr>
      <t>命名的工作表为一分一段表。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</si>
</sst>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8"/>
      <color theme="1"/>
      <name val="等线"/>
      <family val="2"/>
      <charset val="134"/>
      <scheme val="minor"/>
    </font>
    <font>
      <sz val="20"/>
      <color theme="1"/>
      <name val="等线"/>
      <family val="2"/>
      <charset val="134"/>
      <scheme val="minor"/>
    </font>
    <font>
      <sz val="18"/>
      <color theme="1"/>
      <name val="等线"/>
      <family val="4"/>
      <charset val="134"/>
      <scheme val="minor"/>
    </font>
    <font>
      <sz val="20"/>
      <color theme="1"/>
      <name val="等线"/>
      <family val="4"/>
      <charset val="134"/>
      <scheme val="minor"/>
    </font>
    <font>
      <b/>
      <sz val="18"/>
      <color theme="1"/>
      <name val="等线"/>
      <family val="4"/>
      <charset val="134"/>
      <scheme val="minor"/>
    </font>
    <font>
      <b/>
      <sz val="24"/>
      <color theme="1"/>
      <name val="等线"/>
      <family val="4"/>
      <charset val="134"/>
      <scheme val="minor"/>
    </font>
    <font>
      <sz val="24"/>
      <color theme="1"/>
      <name val="Times New Roman"/>
      <family val="2"/>
      <charset val="1"/>
    </font>
    <font>
      <b/>
      <sz val="28"/>
      <color rgb="FF191919"/>
      <name val="PingFang SC"/>
      <family val="2"/>
      <charset val="134"/>
    </font>
    <font>
      <b/>
      <sz val="18"/>
      <color theme="0"/>
      <name val="等线"/>
      <family val="4"/>
      <charset val="134"/>
      <scheme val="minor"/>
    </font>
    <font>
      <b/>
      <sz val="36"/>
      <color theme="0"/>
      <name val="等线"/>
      <family val="4"/>
      <charset val="134"/>
      <scheme val="minor"/>
    </font>
    <font>
      <b/>
      <sz val="26"/>
      <color theme="0"/>
      <name val="等线"/>
      <family val="4"/>
      <charset val="134"/>
      <scheme val="minor"/>
    </font>
    <font>
      <b/>
      <u/>
      <sz val="20"/>
      <color theme="1"/>
      <name val="等线"/>
      <family val="4"/>
      <charset val="134"/>
    </font>
    <font>
      <b/>
      <sz val="26"/>
      <color theme="0"/>
      <name val="等线"/>
      <family val="4"/>
      <charset val="134"/>
    </font>
    <font>
      <b/>
      <sz val="22"/>
      <color theme="0"/>
      <name val="等线"/>
      <family val="4"/>
      <charset val="134"/>
    </font>
    <font>
      <u/>
      <sz val="20"/>
      <color theme="1"/>
      <name val="等线"/>
      <family val="3"/>
      <charset val="134"/>
    </font>
    <font>
      <sz val="12"/>
      <color theme="1"/>
      <name val="等线"/>
      <family val="4"/>
      <charset val="134"/>
      <scheme val="minor"/>
    </font>
    <font>
      <sz val="12"/>
      <color rgb="FF000000"/>
      <name val="等线"/>
      <family val="4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/>
        <bgColor indexed="64"/>
      </patternFill>
    </fill>
  </fills>
  <borders count="1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38">
    <xf numFmtId="0" fontId="0" fillId="0" borderId="0" xfId="0">
      <alignment vertical="center"/>
    </xf>
    <xf numFmtId="0" fontId="4" fillId="0" borderId="0" xfId="0" applyFont="1" applyAlignment="1">
      <alignment horizontal="center" vertical="center"/>
    </xf>
    <xf numFmtId="0" fontId="8" fillId="3" borderId="8" xfId="0" applyFont="1" applyFill="1" applyBorder="1" applyAlignment="1">
      <alignment horizontal="center" vertical="center"/>
    </xf>
    <xf numFmtId="0" fontId="4" fillId="3" borderId="9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center" vertical="center"/>
    </xf>
    <xf numFmtId="0" fontId="4" fillId="4" borderId="9" xfId="0" applyFont="1" applyFill="1" applyBorder="1" applyAlignment="1">
      <alignment horizontal="center" vertical="center" wrapText="1"/>
    </xf>
    <xf numFmtId="0" fontId="8" fillId="4" borderId="2" xfId="0" applyFont="1" applyFill="1" applyBorder="1" applyAlignment="1">
      <alignment horizontal="center" vertical="center"/>
    </xf>
    <xf numFmtId="0" fontId="8" fillId="4" borderId="3" xfId="0" applyFont="1" applyFill="1" applyBorder="1" applyAlignment="1">
      <alignment horizontal="center" vertical="center"/>
    </xf>
    <xf numFmtId="0" fontId="8" fillId="4" borderId="4" xfId="0" applyFont="1" applyFill="1" applyBorder="1" applyAlignment="1">
      <alignment horizontal="center" vertical="center"/>
    </xf>
    <xf numFmtId="0" fontId="9" fillId="4" borderId="0" xfId="0" applyFont="1" applyFill="1">
      <alignment vertical="center"/>
    </xf>
    <xf numFmtId="0" fontId="7" fillId="4" borderId="0" xfId="0" applyFont="1" applyFill="1" applyAlignment="1">
      <alignment horizontal="center" vertical="center"/>
    </xf>
    <xf numFmtId="0" fontId="2" fillId="3" borderId="9" xfId="0" applyFont="1" applyFill="1" applyBorder="1" applyAlignment="1">
      <alignment vertical="center" wrapText="1"/>
    </xf>
    <xf numFmtId="0" fontId="0" fillId="4" borderId="0" xfId="0" applyFill="1" applyAlignment="1">
      <alignment horizontal="center" vertical="center"/>
    </xf>
    <xf numFmtId="0" fontId="5" fillId="4" borderId="0" xfId="0" applyFont="1" applyFill="1" applyAlignment="1">
      <alignment horizontal="left" vertical="center"/>
    </xf>
    <xf numFmtId="0" fontId="0" fillId="4" borderId="0" xfId="0" applyFill="1">
      <alignment vertical="center"/>
    </xf>
    <xf numFmtId="0" fontId="10" fillId="5" borderId="0" xfId="0" applyFont="1" applyFill="1">
      <alignment vertical="center"/>
    </xf>
    <xf numFmtId="0" fontId="4" fillId="4" borderId="0" xfId="0" applyFont="1" applyFill="1">
      <alignment vertical="center"/>
    </xf>
    <xf numFmtId="0" fontId="2" fillId="4" borderId="9" xfId="0" applyFont="1" applyFill="1" applyBorder="1" applyAlignment="1">
      <alignment vertical="center" wrapText="1"/>
    </xf>
    <xf numFmtId="49" fontId="0" fillId="0" borderId="0" xfId="0" applyNumberFormat="1">
      <alignment vertical="center"/>
    </xf>
    <xf numFmtId="0" fontId="17" fillId="0" borderId="0" xfId="0" applyFont="1">
      <alignment vertical="center"/>
    </xf>
    <xf numFmtId="49" fontId="17" fillId="0" borderId="0" xfId="0" applyNumberFormat="1" applyFont="1">
      <alignment vertical="center"/>
    </xf>
    <xf numFmtId="0" fontId="17" fillId="0" borderId="0" xfId="0" applyFont="1" applyAlignment="1">
      <alignment horizontal="right" vertical="center"/>
    </xf>
    <xf numFmtId="0" fontId="0" fillId="0" borderId="0" xfId="0" applyAlignment="1">
      <alignment horizontal="right" vertical="center"/>
    </xf>
    <xf numFmtId="0" fontId="0" fillId="5" borderId="0" xfId="0" applyFill="1">
      <alignment vertical="center"/>
    </xf>
    <xf numFmtId="0" fontId="3" fillId="0" borderId="1" xfId="0" applyFont="1" applyBorder="1">
      <alignment vertical="center"/>
    </xf>
    <xf numFmtId="0" fontId="0" fillId="4" borderId="0" xfId="0" applyFill="1" applyAlignment="1">
      <alignment horizontal="left" vertical="center"/>
    </xf>
    <xf numFmtId="0" fontId="4" fillId="4" borderId="5" xfId="0" applyFont="1" applyFill="1" applyBorder="1" applyAlignment="1">
      <alignment horizontal="center" vertical="center" wrapText="1"/>
    </xf>
    <xf numFmtId="0" fontId="4" fillId="4" borderId="6" xfId="0" applyFont="1" applyFill="1" applyBorder="1" applyAlignment="1">
      <alignment horizontal="center" vertical="center" wrapText="1"/>
    </xf>
    <xf numFmtId="0" fontId="4" fillId="4" borderId="7" xfId="0" applyFont="1" applyFill="1" applyBorder="1" applyAlignment="1">
      <alignment horizontal="center" vertical="center" wrapText="1"/>
    </xf>
    <xf numFmtId="0" fontId="4" fillId="2" borderId="10" xfId="0" applyFont="1" applyFill="1" applyBorder="1" applyAlignment="1">
      <alignment horizontal="left" vertical="center" wrapText="1"/>
    </xf>
    <xf numFmtId="0" fontId="4" fillId="2" borderId="11" xfId="0" applyFont="1" applyFill="1" applyBorder="1" applyAlignment="1">
      <alignment horizontal="left" vertical="center" wrapText="1"/>
    </xf>
    <xf numFmtId="0" fontId="4" fillId="2" borderId="12" xfId="0" applyFont="1" applyFill="1" applyBorder="1" applyAlignment="1">
      <alignment horizontal="left" vertical="center" wrapText="1"/>
    </xf>
    <xf numFmtId="0" fontId="5" fillId="4" borderId="0" xfId="0" applyFont="1" applyFill="1" applyAlignment="1">
      <alignment horizontal="left" vertical="center"/>
    </xf>
    <xf numFmtId="0" fontId="12" fillId="5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0" fontId="3" fillId="4" borderId="0" xfId="0" applyFont="1" applyFill="1" applyAlignment="1">
      <alignment horizontal="left" vertical="center"/>
    </xf>
    <xf numFmtId="0" fontId="4" fillId="4" borderId="0" xfId="0" applyFont="1" applyFill="1" applyAlignment="1">
      <alignment horizontal="left" vertical="center"/>
    </xf>
    <xf numFmtId="0" fontId="7" fillId="4" borderId="0" xfId="0" applyFont="1" applyFill="1" applyAlignment="1">
      <alignment horizontal="left" vertical="center"/>
    </xf>
  </cellXfs>
  <cellStyles count="1">
    <cellStyle name="常规" xfId="0" builtinId="0"/>
  </cellStyles>
  <dxfs count="8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name val="等线"/>
        <charset val="134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name val="等线"/>
        <charset val="134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name val="等线"/>
        <charset val="134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name val="等线"/>
        <charset val="134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name val="等线"/>
        <charset val="134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name val="等线"/>
        <charset val="134"/>
        <scheme val="minor"/>
      </font>
    </dxf>
    <dxf>
      <font>
        <strike val="0"/>
        <outline val="0"/>
        <shadow val="0"/>
        <u val="none"/>
        <vertAlign val="baseline"/>
        <sz val="12"/>
        <name val="等线"/>
        <charset val="134"/>
        <scheme val="minor"/>
      </font>
    </dxf>
    <dxf>
      <font>
        <strike val="0"/>
        <outline val="0"/>
        <shadow val="0"/>
        <u val="none"/>
        <vertAlign val="baseline"/>
        <sz val="12"/>
        <name val="等线"/>
        <charset val="134"/>
        <scheme val="minor"/>
      </font>
    </dxf>
    <dxf>
      <font>
        <strike val="0"/>
        <outline val="0"/>
        <shadow val="0"/>
        <u val="none"/>
        <vertAlign val="baseline"/>
        <sz val="12"/>
        <name val="等线"/>
        <charset val="134"/>
        <scheme val="minor"/>
      </font>
    </dxf>
    <dxf>
      <font>
        <strike val="0"/>
        <outline val="0"/>
        <shadow val="0"/>
        <u val="none"/>
        <vertAlign val="baseline"/>
        <sz val="12"/>
        <name val="等线"/>
        <charset val="134"/>
        <scheme val="minor"/>
      </font>
    </dxf>
    <dxf>
      <font>
        <strike val="0"/>
        <outline val="0"/>
        <shadow val="0"/>
        <u val="none"/>
        <vertAlign val="baseline"/>
        <sz val="12"/>
        <name val="等线"/>
        <charset val="134"/>
        <scheme val="minor"/>
      </font>
    </dxf>
    <dxf>
      <font>
        <strike val="0"/>
        <outline val="0"/>
        <shadow val="0"/>
        <u val="none"/>
        <vertAlign val="baseline"/>
        <sz val="12"/>
        <name val="等线"/>
        <charset val="134"/>
        <scheme val="minor"/>
      </font>
    </dxf>
    <dxf>
      <font>
        <strike val="0"/>
        <outline val="0"/>
        <shadow val="0"/>
        <u val="none"/>
        <vertAlign val="baseline"/>
        <sz val="12"/>
        <name val="等线"/>
        <charset val="134"/>
        <scheme val="minor"/>
      </font>
    </dxf>
    <dxf>
      <font>
        <strike val="0"/>
        <outline val="0"/>
        <shadow val="0"/>
        <u val="none"/>
        <vertAlign val="baseline"/>
        <sz val="12"/>
        <name val="等线"/>
        <charset val="134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name val="等线"/>
        <charset val="134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name val="等线"/>
        <charset val="134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name val="等线"/>
        <charset val="134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name val="等线"/>
        <charset val="134"/>
        <scheme val="minor"/>
      </font>
    </dxf>
    <dxf>
      <font>
        <strike val="0"/>
        <outline val="0"/>
        <shadow val="0"/>
        <u val="none"/>
        <vertAlign val="baseline"/>
        <sz val="12"/>
        <name val="等线"/>
        <charset val="134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sz val="24"/>
        <name val="Times New Roman"/>
        <family val="2"/>
        <charset val="1"/>
        <scheme val="none"/>
      </font>
      <fill>
        <patternFill patternType="solid">
          <fgColor indexed="64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medium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Times New Roman"/>
        <family val="2"/>
        <charset val="1"/>
        <scheme val="none"/>
      </font>
      <fill>
        <patternFill patternType="solid">
          <fgColor indexed="64"/>
          <bgColor theme="9" tint="0.59999389629810485"/>
        </patternFill>
      </fill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ill>
        <patternFill patternType="solid">
          <fgColor indexed="64"/>
          <bgColor theme="9" tint="0.79998168889431442"/>
        </patternFill>
      </fill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ill>
        <patternFill patternType="solid">
          <fgColor indexed="64"/>
          <bgColor theme="9" tint="0.59999389629810485"/>
        </patternFill>
      </fill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ill>
        <patternFill patternType="solid">
          <fgColor indexed="64"/>
          <bgColor theme="9" tint="0.79998168889431442"/>
        </patternFill>
      </fill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ill>
        <patternFill patternType="solid">
          <fgColor indexed="64"/>
          <bgColor theme="9" tint="0.59999389629810485"/>
        </patternFill>
      </fill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ill>
        <patternFill patternType="solid">
          <fgColor indexed="64"/>
          <bgColor theme="9" tint="0.79998168889431442"/>
        </patternFill>
      </fill>
    </dxf>
    <dxf>
      <fill>
        <patternFill patternType="solid">
          <fgColor indexed="64"/>
          <bgColor theme="9" tint="0.79998168889431442"/>
        </patternFill>
      </fill>
    </dxf>
    <dxf>
      <fill>
        <patternFill patternType="solid">
          <fgColor indexed="64"/>
          <bgColor theme="9" tint="0.79998168889431442"/>
        </patternFill>
      </fill>
    </dxf>
    <dxf>
      <fill>
        <patternFill patternType="solid">
          <fgColor indexed="64"/>
          <bgColor theme="9" tint="0.79998168889431442"/>
        </patternFill>
      </fill>
    </dxf>
    <dxf>
      <fill>
        <patternFill patternType="solid">
          <fgColor indexed="64"/>
          <bgColor theme="9" tint="0.79998168889431442"/>
        </patternFill>
      </fill>
    </dxf>
    <dxf>
      <fill>
        <patternFill patternType="solid">
          <fgColor indexed="64"/>
          <bgColor theme="9" tint="0.79998168889431442"/>
        </patternFill>
      </fill>
    </dxf>
    <dxf>
      <fill>
        <patternFill patternType="solid">
          <fgColor indexed="64"/>
          <bgColor theme="9" tint="0.79998168889431442"/>
        </patternFill>
      </fill>
      <border diagonalUp="0" diagonalDown="0" outline="0">
        <left style="medium">
          <color indexed="64"/>
        </left>
        <right/>
        <top/>
        <bottom/>
      </border>
    </dxf>
    <dxf>
      <fill>
        <patternFill patternType="solid">
          <fgColor indexed="64"/>
          <bgColor theme="9" tint="0.59999389629810485"/>
        </patternFill>
      </fill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ill>
        <patternFill patternType="solid">
          <fgColor indexed="64"/>
          <bgColor theme="9" tint="0.79998168889431442"/>
        </patternFill>
      </fill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ill>
        <patternFill patternType="solid">
          <fgColor indexed="64"/>
          <bgColor theme="9" tint="0.59999389629810485"/>
        </patternFill>
      </fill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ill>
        <patternFill patternType="solid">
          <fgColor indexed="64"/>
          <bgColor theme="9" tint="0.79998168889431442"/>
        </patternFill>
      </fill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ill>
        <patternFill patternType="solid">
          <fgColor indexed="64"/>
          <bgColor theme="9" tint="0.59999389629810485"/>
        </patternFill>
      </fill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8"/>
        <color theme="1"/>
        <name val="等线"/>
        <charset val="134"/>
        <scheme val="minor"/>
      </font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77C889C0-A5AC-7B47-89EC-E4D23F0B70AD}" autoFormatId="16" applyNumberFormats="0" applyBorderFormats="0" applyFontFormats="0" applyPatternFormats="0" applyAlignmentFormats="0" applyWidthHeightFormats="0">
  <queryTableRefresh nextId="19" unboundColumnsRight="6">
    <queryTableFields count="18">
      <queryTableField id="1" name="代码" tableColumnId="1"/>
      <queryTableField id="2" name="组名" tableColumnId="2"/>
      <queryTableField id="11" dataBound="0" tableColumnId="11"/>
      <queryTableField id="12" dataBound="0" tableColumnId="12"/>
      <queryTableField id="3" name="投档线" tableColumnId="3"/>
      <queryTableField id="4" name="语文数学合计" tableColumnId="4"/>
      <queryTableField id="5" name="语文数学高分" tableColumnId="5"/>
      <queryTableField id="6" name="外语" tableColumnId="6"/>
      <queryTableField id="7" name="选考最高" tableColumnId="7"/>
      <queryTableField id="8" name="选考次高" tableColumnId="8"/>
      <queryTableField id="9" name="选考最低" tableColumnId="9"/>
      <queryTableField id="10" name="加分" tableColumnId="10"/>
      <queryTableField id="13" dataBound="0" tableColumnId="13"/>
      <queryTableField id="14" dataBound="0" tableColumnId="14"/>
      <queryTableField id="15" dataBound="0" tableColumnId="15"/>
      <queryTableField id="16" dataBound="0" tableColumnId="16"/>
      <queryTableField id="17" dataBound="0" tableColumnId="17"/>
      <queryTableField id="18" dataBound="0" tableColumnId="1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351E629-F4C2-D047-82F1-99F252F9736B}" autoFormatId="16" applyNumberFormats="0" applyBorderFormats="0" applyFontFormats="0" applyPatternFormats="0" applyAlignmentFormats="0" applyWidthHeightFormats="0">
  <queryTableRefresh nextId="4">
    <queryTableFields count="3">
      <queryTableField id="1" name="分数" tableColumnId="1"/>
      <queryTableField id="2" name="人数" tableColumnId="2"/>
      <queryTableField id="3" name="累计人数" tableColumnId="3"/>
    </queryTableFields>
  </queryTableRefresh>
</queryTable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A9F2651E-5FA1-794D-91A5-04A7B2E3D24F}" name="表11" displayName="表11" ref="A11:R12" totalsRowShown="0" headerRowDxfId="87">
  <autoFilter ref="A11:R12" xr:uid="{A9F2651E-5FA1-794D-91A5-04A7B2E3D24F}"/>
  <tableColumns count="18">
    <tableColumn id="1" xr3:uid="{499C94B9-291B-E047-99ED-609F0CDD7E38}" name="代码" dataDxfId="86"/>
    <tableColumn id="2" xr3:uid="{AC89F985-0F56-2C41-AC05-B80A89DD0095}" name="组名" dataDxfId="85"/>
    <tableColumn id="3" xr3:uid="{00C4FA7D-05A1-714E-ACB3-1F97F6150118}" name="院校名" dataDxfId="84"/>
    <tableColumn id="4" xr3:uid="{0DA3D0F0-8EB4-5C46-BFC5-612B285AAC74}" name="组号" dataDxfId="83"/>
    <tableColumn id="5" xr3:uid="{F52837BE-F9BF-344C-BA39-1C8D624009D2}" name="投档线" dataDxfId="82"/>
    <tableColumn id="6" xr3:uid="{C578AFA1-B64C-4D45-B026-718E70017A8C}" name="语文数学合计" dataDxfId="81"/>
    <tableColumn id="7" xr3:uid="{B1B10552-0E1C-084B-B6B5-F06DEB2A551B}" name="语文数学高分" dataDxfId="80"/>
    <tableColumn id="8" xr3:uid="{F8EDD9BF-C264-DD40-BF0C-B0502E82A3E8}" name="外语" dataDxfId="79"/>
    <tableColumn id="9" xr3:uid="{C1149890-08F3-9045-9008-2FCA9514BC2C}" name="选考最高" dataDxfId="78"/>
    <tableColumn id="10" xr3:uid="{DADA4F31-26D4-2440-A31F-7C596155765D}" name="选考次高" dataDxfId="77"/>
    <tableColumn id="11" xr3:uid="{8C33CDE0-663D-0E41-B18A-476CE622B6BA}" name="选考最低" dataDxfId="76"/>
    <tableColumn id="12" xr3:uid="{C417574B-8EB0-9B4F-BFBC-A2C3F30FD07F}" name="加分" dataDxfId="75"/>
    <tableColumn id="13" xr3:uid="{2E74B1D0-B419-5E4E-B19F-28EC6F8105F8}" name="年份" dataDxfId="74"/>
    <tableColumn id="14" xr3:uid="{D5602FEB-A242-6A42-BD25-D1529F185438}" name="同分人数" dataDxfId="73"/>
    <tableColumn id="15" xr3:uid="{0CC2AF24-258D-2A46-9FAA-4CE55B0711E5}" name="最低排名" dataDxfId="72"/>
    <tableColumn id="16" xr3:uid="{FBA6474F-85D5-314C-82FE-D415AE5914EF}" name="最高排名" dataDxfId="71"/>
    <tableColumn id="17" xr3:uid="{13BF932C-4B2F-734F-91AA-D1365109492B}" name="录取" dataDxfId="70"/>
    <tableColumn id="18" xr3:uid="{84D3F0A4-9F5C-6346-8045-68B5A8E37D4F}" name="领先名次" dataDxfId="69"/>
  </tableColumns>
  <tableStyleInfo name="TableStyleLight1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67A4ADE-C5FC-D449-94D3-82FA8397195D}" name="_20206" displayName="_20206" ref="A1:R6716" totalsRowShown="0">
  <autoFilter ref="A1:R6716" xr:uid="{567A4ADE-C5FC-D449-94D3-82FA8397195D}"/>
  <tableColumns count="18">
    <tableColumn id="1" xr3:uid="{D1FE0211-D90B-1246-9E95-D27A9358F7C4}" name="代码"/>
    <tableColumn id="2" xr3:uid="{50BECFBC-3E09-AB49-BC76-8EFD20C4512D}" name="组名" dataDxfId="68"/>
    <tableColumn id="11" xr3:uid="{512E913E-2851-7F4C-9DFE-4D3D7B172412}" name="院校名" dataDxfId="67">
      <calculatedColumnFormula>LEFT(B2, FIND("(", B2) - 1)</calculatedColumnFormula>
    </tableColumn>
    <tableColumn id="12" xr3:uid="{FCA5495B-A7F6-EF42-937C-B895A964AA22}" name="组号" dataDxfId="66">
      <calculatedColumnFormula>MID(B2, FIND("(", B2) + 1, FIND(")", B2) - FIND("(", B2) - 1)</calculatedColumnFormula>
    </tableColumn>
    <tableColumn id="3" xr3:uid="{72EC2209-154E-944B-9E34-7ACAFCC2E27A}" name="投档线" dataDxfId="65"/>
    <tableColumn id="4" xr3:uid="{99D221F9-58DC-EE4B-9C44-7113536C5452}" name="语文数学合计"/>
    <tableColumn id="5" xr3:uid="{FEFC2F16-0947-B247-B397-C4EE955262CD}" name="语文数学高分"/>
    <tableColumn id="6" xr3:uid="{E7F3819F-F63C-524B-9E8B-2F5FC3B56A58}" name="外语"/>
    <tableColumn id="7" xr3:uid="{A633ACDD-7A01-1340-8ED5-FE20A28CAE16}" name="选考最高"/>
    <tableColumn id="8" xr3:uid="{1F8D0A1B-5E6F-5A46-9E10-D98945E80790}" name="选考次高"/>
    <tableColumn id="9" xr3:uid="{DB4E48AB-88BC-CA48-A11F-60E2DEDC1795}" name="选考最低"/>
    <tableColumn id="10" xr3:uid="{00E61CDC-53B7-0348-9815-67F293F7AFFE}" name="加分"/>
    <tableColumn id="13" xr3:uid="{248F5708-3F80-FF4D-8884-B5E7E8CE1129}" name="年份"/>
    <tableColumn id="14" xr3:uid="{0C12625A-8721-A14A-AC99-9E1A7304A35F}" name="同分人数" dataDxfId="64">
      <calculatedColumnFormula>VLOOKUP(E2, INDIRECT("'" &amp; M2 &amp; "D'!$A$2:$G$500"), 2, FALSE)</calculatedColumnFormula>
    </tableColumn>
    <tableColumn id="15" xr3:uid="{657A2B30-44E2-9842-915F-E2B1710BBC50}" name="最低排名" dataDxfId="63">
      <calculatedColumnFormula>VLOOKUP(E2, INDIRECT("'" &amp; M2 &amp; "D'!$A$2:$G$500"), 3, FALSE)</calculatedColumnFormula>
    </tableColumn>
    <tableColumn id="16" xr3:uid="{6947B9D6-CF78-4046-994C-57ABA3F1FD5A}" name="最高排名" dataDxfId="62">
      <calculatedColumnFormula>_20206[[#This Row],[最低排名]]-_20206[[#This Row],[同分人数]]+1</calculatedColumnFormula>
    </tableColumn>
    <tableColumn id="17" xr3:uid="{3024FD03-3BAC-D04E-81E0-5772151C77AD}" name="录取" dataDxfId="61">
      <calculatedColumnFormula>IF(O2&gt;=开始!$B$6, 1, 0)</calculatedColumnFormula>
    </tableColumn>
    <tableColumn id="18" xr3:uid="{6008D939-4FC2-5443-95FE-C52BE8DB4F00}" name="领先名次" dataDxfId="60">
      <calculatedColumnFormula>_20206[[#This Row],[最低排名]]-开始!$B$6</calculatedColumnFormula>
    </tableColumn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4F55AD1-C2F9-3A4F-B6BE-B097D30D1E19}" name="_2020" displayName="_2020" ref="A1:R1355" totalsRowShown="0">
  <autoFilter ref="A1:R1355" xr:uid="{14F55AD1-C2F9-3A4F-B6BE-B097D30D1E19}"/>
  <tableColumns count="18">
    <tableColumn id="1" xr3:uid="{72F0CD89-A259-774E-99C9-2F49CDB08D38}" name="代码"/>
    <tableColumn id="2" xr3:uid="{DDA948C8-7309-2346-9438-9A0E3BFB79AE}" name="组名" dataDxfId="59"/>
    <tableColumn id="11" xr3:uid="{C2AE7F72-4B60-7748-A0D9-36C0A6A71977}" name="院校名" dataDxfId="58">
      <calculatedColumnFormula>LEFT(B2, FIND("(", B2) - 1)</calculatedColumnFormula>
    </tableColumn>
    <tableColumn id="12" xr3:uid="{17FC3CC1-C7A9-944C-8AF9-CF06CC635425}" name="组号" dataDxfId="57">
      <calculatedColumnFormula>MID(B2, FIND("(", B2) + 1, FIND(")", B2) - FIND("(", B2) - 1)</calculatedColumnFormula>
    </tableColumn>
    <tableColumn id="3" xr3:uid="{FBA59E0A-F53B-B944-A19D-96DD5DD1AEA9}" name="投档线" dataDxfId="56"/>
    <tableColumn id="4" xr3:uid="{B178D215-AF08-494A-A953-8BE7A00993C5}" name="语文数学合计"/>
    <tableColumn id="5" xr3:uid="{2430E0C6-61F1-2846-BBAA-B94C04035E53}" name="语文数学高分"/>
    <tableColumn id="6" xr3:uid="{6F3F178E-FF32-7341-8EB0-0643230EA1F4}" name="外语"/>
    <tableColumn id="7" xr3:uid="{5819CC59-1EF2-004E-A0EC-DFF8977BDFE1}" name="选考最高"/>
    <tableColumn id="8" xr3:uid="{C95FD73E-2DAE-4D47-A80A-3B7C78C2C72F}" name="选考次高"/>
    <tableColumn id="9" xr3:uid="{81D9EFCC-7295-3B4A-BB46-9F2C9940DCE5}" name="选考最低"/>
    <tableColumn id="10" xr3:uid="{7796AC88-9D83-3549-BFF4-FBD3C91E99C2}" name="加分"/>
    <tableColumn id="13" xr3:uid="{2858F718-BDBD-9546-A775-4BAEDF6BDD0C}" name="年份"/>
    <tableColumn id="15" xr3:uid="{C6ED3EE3-1319-6249-A2FE-88A009FA92BE}" name="同分人数" dataDxfId="55">
      <calculatedColumnFormula>VLOOKUP(E2, '2020D'!$A$2:$G$395, 2, FALSE)</calculatedColumnFormula>
    </tableColumn>
    <tableColumn id="14" xr3:uid="{CE97738B-EBC4-3748-ADA6-7771924AA264}" name="最低排名" dataDxfId="54">
      <calculatedColumnFormula>VLOOKUP(E2, '2020D'!$A$2:$G$355, 3, FALSE)</calculatedColumnFormula>
    </tableColumn>
    <tableColumn id="16" xr3:uid="{C3F55775-55A7-2C45-B0BF-008A13972978}" name="最高排名" dataDxfId="53">
      <calculatedColumnFormula>_2020[[#This Row],[最低排名]]-_2020[[#This Row],[同分人数]]+1</calculatedColumnFormula>
    </tableColumn>
    <tableColumn id="17" xr3:uid="{BC23C728-1AE5-A24C-A4B1-7D23610CFA2B}" name="录取" dataDxfId="52">
      <calculatedColumnFormula>IF(O2&gt;=开始!$B$6, 1, 0)</calculatedColumnFormula>
    </tableColumn>
    <tableColumn id="18" xr3:uid="{AF631F3A-5A38-034C-911A-A009C04D102B}" name="领先名次" dataDxfId="51">
      <calculatedColumnFormula>_2020[[#This Row],[最低排名]]-开始!$B$6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9958605-E411-E748-903C-B7B542B28E8F}" name="_2020D" displayName="_2020D" ref="A1:C354" totalsRowShown="0">
  <autoFilter ref="A1:C354" xr:uid="{09958605-E411-E748-903C-B7B542B28E8F}"/>
  <tableColumns count="3">
    <tableColumn id="1" xr3:uid="{AAFF6D6A-AC06-5942-A411-3E76BD4D21DC}" name="分数" dataDxfId="50"/>
    <tableColumn id="2" xr3:uid="{9384D8CE-136F-A94D-8811-0D296D440F80}" name="人数"/>
    <tableColumn id="3" xr3:uid="{5A42B207-952B-0B4F-BFEA-B30F3F45D53A}" name="累计人数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68EFCF5-E9E3-8049-A32F-41E21B5B01D8}" name="_2021" displayName="_2021" ref="A1:R1361" totalsRowShown="0" dataDxfId="49">
  <autoFilter ref="A1:R1361" xr:uid="{268EFCF5-E9E3-8049-A32F-41E21B5B01D8}"/>
  <tableColumns count="18">
    <tableColumn id="1" xr3:uid="{489199C1-226A-994F-961A-9D302C6EAB32}" name="代码" dataDxfId="48"/>
    <tableColumn id="2" xr3:uid="{1F26B7C2-A1F4-0645-99BF-3DAE3592F268}" name="组名" dataDxfId="47"/>
    <tableColumn id="11" xr3:uid="{2DF280E1-5A7B-2D44-8221-08E81A86594D}" name="院校名" dataDxfId="46">
      <calculatedColumnFormula>LEFT(B2, FIND("(", B2) - 1)</calculatedColumnFormula>
    </tableColumn>
    <tableColumn id="12" xr3:uid="{D3128388-A609-8F46-9716-6F911463FB88}" name="组号" dataDxfId="45">
      <calculatedColumnFormula>MID(B2, FIND("(", B2) + 1, FIND(")", B2) - FIND("(", B2) - 1)</calculatedColumnFormula>
    </tableColumn>
    <tableColumn id="3" xr3:uid="{AD951A62-93EF-5342-ABB7-878E01D7AB03}" name="投档线" dataDxfId="44"/>
    <tableColumn id="4" xr3:uid="{26FD2FDB-372A-BA4A-88DD-81B9731FD509}" name="语文数学合计" dataDxfId="43"/>
    <tableColumn id="5" xr3:uid="{A823A615-0204-9649-963D-C2D07D3E015D}" name="语文数学高分" dataDxfId="42"/>
    <tableColumn id="6" xr3:uid="{B99FE56C-0268-7240-A4F2-CF13E075C63C}" name="外语" dataDxfId="41"/>
    <tableColumn id="7" xr3:uid="{F6D720F6-B7D2-7944-9321-025F1AF91F90}" name="选考最高" dataDxfId="40"/>
    <tableColumn id="8" xr3:uid="{9A69A109-1E6F-D846-A77D-DE9C7CA87AF2}" name="选考次高" dataDxfId="39"/>
    <tableColumn id="9" xr3:uid="{0C66BEF8-4C6B-6E41-8109-73A2B30889A8}" name="选考最低" dataDxfId="38"/>
    <tableColumn id="10" xr3:uid="{B7A58710-7C0E-524E-98B6-3E2E44975593}" name="加分" dataDxfId="37"/>
    <tableColumn id="13" xr3:uid="{31D4E5F3-098A-0E4A-A8F9-A430A1C31ECA}" name="年份" dataDxfId="36"/>
    <tableColumn id="14" xr3:uid="{69B004E5-C1A4-7944-9ED5-E555D2BA86FB}" name="同分人数" dataDxfId="35">
      <calculatedColumnFormula>VLOOKUP(E2, '2021D'!$A$2:$G$339, 2, FALSE)</calculatedColumnFormula>
    </tableColumn>
    <tableColumn id="15" xr3:uid="{435E4B92-0FE3-7048-AE61-E49354B88F4E}" name="最低排名" dataDxfId="34">
      <calculatedColumnFormula>VLOOKUP(E2, '2021D'!$A$2:$G$339, 3, FALSE)</calculatedColumnFormula>
    </tableColumn>
    <tableColumn id="16" xr3:uid="{C06B679D-94E4-9B46-A5EA-85C022137C75}" name="最高排名" dataDxfId="33">
      <calculatedColumnFormula>_2021[[#This Row],[最低排名]]-_2021[[#This Row],[同分人数]]+1</calculatedColumnFormula>
    </tableColumn>
    <tableColumn id="17" xr3:uid="{699FC9CF-F962-F946-BF94-1DC4DDB19268}" name="录取" dataDxfId="32">
      <calculatedColumnFormula>IF(O2&gt;=开始!$B$6, 1, 0)</calculatedColumnFormula>
    </tableColumn>
    <tableColumn id="18" xr3:uid="{FF005983-6ADF-C540-80C5-733EACCF0DCD}" name="领先名次" dataDxfId="31">
      <calculatedColumnFormula>_2021[[#This Row],[最低排名]]-开始!$B$6</calculatedColumnFormula>
    </tableColumn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5A1312B-9B14-2A4E-A705-F1C14DD1CFA4}" name="_2021D" displayName="_2021D" ref="A1:C338" totalsRowShown="0">
  <autoFilter ref="A1:C338" xr:uid="{E5A1312B-9B14-2A4E-A705-F1C14DD1CFA4}"/>
  <tableColumns count="3">
    <tableColumn id="1" xr3:uid="{1A94ED61-EC3D-F84F-8767-E74295705FD0}" name="分数" dataDxfId="30"/>
    <tableColumn id="2" xr3:uid="{FFA617AF-CB5D-CF48-B848-C25235669F6C}" name="人数"/>
    <tableColumn id="3" xr3:uid="{F2365821-209B-0749-950E-44F984752E86}" name="累计人数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78E48FB-A999-C648-B3E5-567DE7F8272C}" name="_2022" displayName="_2022" ref="A1:R1287" totalsRowShown="0">
  <autoFilter ref="A1:R1287" xr:uid="{978E48FB-A999-C648-B3E5-567DE7F8272C}"/>
  <tableColumns count="18">
    <tableColumn id="1" xr3:uid="{DFA26728-0E3A-A648-90ED-920FC2409125}" name="代码"/>
    <tableColumn id="2" xr3:uid="{DA3311A4-1968-6543-9DCB-80244476BD85}" name="组名" dataDxfId="29"/>
    <tableColumn id="11" xr3:uid="{99085B7A-396C-BD4B-A6A3-2C66B95099DA}" name="院校名" dataDxfId="28">
      <calculatedColumnFormula>LEFT(B2, FIND("(", B2) - 1)</calculatedColumnFormula>
    </tableColumn>
    <tableColumn id="12" xr3:uid="{6D7A88F5-71B1-9D4F-9711-44EDD4D979E8}" name="组号" dataDxfId="27">
      <calculatedColumnFormula>MID(B2, FIND("(", B2) + 1, FIND(")", B2) - FIND("(", B2) - 1)</calculatedColumnFormula>
    </tableColumn>
    <tableColumn id="3" xr3:uid="{DD17A3E1-D8C4-2D4F-A043-3DD7CB93CD68}" name="投档线" dataDxfId="26"/>
    <tableColumn id="4" xr3:uid="{03776A63-6C23-5A46-B544-B5DD16992023}" name="语文数学合计"/>
    <tableColumn id="5" xr3:uid="{D0A9AA33-85EC-6C48-80F9-2BDF3B9C4998}" name="语文数学高分"/>
    <tableColumn id="6" xr3:uid="{CD26268D-5D1A-D74D-B0B1-657C49D36FAC}" name="外语"/>
    <tableColumn id="7" xr3:uid="{98D41C2B-6B4F-974F-9807-A77D9D670877}" name="选考最高"/>
    <tableColumn id="8" xr3:uid="{C7C7BAA3-3FAA-4944-81EA-73469C766A52}" name="选考次高"/>
    <tableColumn id="9" xr3:uid="{CF418228-CE6C-2944-9A16-2D99DB06ED7D}" name="选考最低"/>
    <tableColumn id="10" xr3:uid="{9B8AD257-6257-E749-BC23-4E1F93D4D50A}" name="加分"/>
    <tableColumn id="13" xr3:uid="{2CA2D188-DB2C-6548-B7A0-B0A42E1075BC}" name="年份"/>
    <tableColumn id="14" xr3:uid="{EDEC50C9-BF25-4D46-A9F3-0986E5B8A069}" name="同分人数" dataDxfId="25">
      <calculatedColumnFormula>VLOOKUP(E2, '2022D'!$A$2:$G$343, 2, FALSE)</calculatedColumnFormula>
    </tableColumn>
    <tableColumn id="15" xr3:uid="{D252428A-2A2B-C149-936E-E71B523EEBA6}" name="最低排名" dataDxfId="24">
      <calculatedColumnFormula>VLOOKUP(E2, '2022D'!$A$2:$G$343, 3, FALSE)</calculatedColumnFormula>
    </tableColumn>
    <tableColumn id="16" xr3:uid="{72541742-D18C-E349-B4B7-D0C583E136C3}" name="最高排名" dataDxfId="23">
      <calculatedColumnFormula>_2022[[#This Row],[最低排名]]-_2022[[#This Row],[同分人数]]+1</calculatedColumnFormula>
    </tableColumn>
    <tableColumn id="17" xr3:uid="{5F73E67F-CBEB-8243-952D-8B0315EC2A22}" name="录取" dataDxfId="22">
      <calculatedColumnFormula>IF(O2&gt;=开始!$B$6, 1, 0)</calculatedColumnFormula>
    </tableColumn>
    <tableColumn id="18" xr3:uid="{FC40A8F3-6E86-8040-B4F9-07F029A7A7AA}" name="领先名次" dataDxfId="21">
      <calculatedColumnFormula>_2022[[#This Row],[最低排名]]-开始!$B$6</calculatedColumnFormula>
    </tableColumn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9592727-F06F-C741-9E0D-63A463C64EDE}" name="_2022D" displayName="_2022D" ref="A1:C342" totalsRowShown="0">
  <autoFilter ref="A1:C342" xr:uid="{29592727-F06F-C741-9E0D-63A463C64EDE}"/>
  <tableColumns count="3">
    <tableColumn id="1" xr3:uid="{EA496FCD-ED2C-7B47-AC10-117BE4D89620}" name="分数" dataDxfId="20"/>
    <tableColumn id="2" xr3:uid="{3F9BD8EE-005A-BD45-A8D3-4B6FFF471E0D}" name="人数"/>
    <tableColumn id="3" xr3:uid="{DCD69DB2-111B-5946-94B7-47AC805DF2E8}" name="累计人数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B44D0B3-BEE0-3D40-A5FC-88CBD43F2C2A}" name="extracted_table_data" displayName="extracted_table_data" ref="A1:R1363" totalsRowShown="0">
  <autoFilter ref="A1:R1363" xr:uid="{2B44D0B3-BEE0-3D40-A5FC-88CBD43F2C2A}"/>
  <tableColumns count="18">
    <tableColumn id="1" xr3:uid="{2E8C5BD8-8EA6-2A42-B4E1-1F37200E952A}" name="代码"/>
    <tableColumn id="2" xr3:uid="{DB52BBDF-94F7-8745-ABD0-FD87275BD517}" name="组名" dataDxfId="19"/>
    <tableColumn id="12" xr3:uid="{FAB16D76-7D82-F34A-A513-446E5E259929}" name="院校名" dataDxfId="18">
      <calculatedColumnFormula>LEFT(B2, FIND("(", B2) - 1)</calculatedColumnFormula>
    </tableColumn>
    <tableColumn id="13" xr3:uid="{A52B6330-5FB5-4944-8FA4-F4C1B284D77C}" name="组号" dataDxfId="17">
      <calculatedColumnFormula>MID(B2, FIND("(", B2) + 1, FIND(")", B2) - FIND("(", B2) - 1)</calculatedColumnFormula>
    </tableColumn>
    <tableColumn id="3" xr3:uid="{5B6234C9-F96E-3944-B957-023DBFF2DA4B}" name="投档线" dataDxfId="16"/>
    <tableColumn id="4" xr3:uid="{2F78E7D6-1096-254A-8BE5-3D1AA8AA35B7}" name="语文数学合计"/>
    <tableColumn id="5" xr3:uid="{4AECD33F-0734-E949-AFBA-A0124297AC2F}" name="语文数学高分"/>
    <tableColumn id="6" xr3:uid="{AC42C99D-E9B4-624D-A4B6-4F88F952242E}" name="外语"/>
    <tableColumn id="7" xr3:uid="{D28AA4FD-90A3-9F44-88B9-3691F029AAC2}" name="选考最高"/>
    <tableColumn id="8" xr3:uid="{57FEABDE-10BB-994B-8841-A84F9E505CB3}" name="选考次高"/>
    <tableColumn id="9" xr3:uid="{2DDA8AB9-498F-7C4E-980C-28F7813541EC}" name="选考最低"/>
    <tableColumn id="10" xr3:uid="{DB21FFC6-6ABB-5E46-93C7-93FBA51AB805}" name="加分"/>
    <tableColumn id="14" xr3:uid="{81F507FF-A34A-1F45-B324-3E86055F1327}" name="年份"/>
    <tableColumn id="11" xr3:uid="{4298F7F7-B69D-A04D-BAF7-28241874758B}" name="同分人数" dataDxfId="15">
      <calculatedColumnFormula>VLOOKUP(E2, '2023D'!$A$2:$G$339, 2, FALSE)</calculatedColumnFormula>
    </tableColumn>
    <tableColumn id="15" xr3:uid="{9DFE1BC6-9346-F84F-B008-2C4960A43D96}" name="最低排名" dataDxfId="14">
      <calculatedColumnFormula>VLOOKUP(E2, '2023D'!$A$2:$G$339, 3, FALSE)</calculatedColumnFormula>
    </tableColumn>
    <tableColumn id="16" xr3:uid="{7F72D825-7311-214F-B4C3-0F137A3650D7}" name="最高排名" dataDxfId="13">
      <calculatedColumnFormula>extracted_table_data[[#This Row],[最低排名]]-extracted_table_data[[#This Row],[同分人数]]+1</calculatedColumnFormula>
    </tableColumn>
    <tableColumn id="17" xr3:uid="{F9F59B60-870F-9449-914D-22BCA8D6C5FA}" name="录取" dataDxfId="12">
      <calculatedColumnFormula>IF(O2&gt;=开始!$B$6, 1, 0)</calculatedColumnFormula>
    </tableColumn>
    <tableColumn id="18" xr3:uid="{CF05F1E7-6949-1B49-9382-AA0595F5EBFD}" name="领先名次" dataDxfId="11">
      <calculatedColumnFormula>extracted_table_data[[#This Row],[最低排名]]-开始!$B$6</calculatedColumnFormula>
    </tableColumn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63EA5687-AD1A-1247-B520-BA1ED70C28A8}" name="_2023D" displayName="_2023D" ref="A1:C338" totalsRowShown="0">
  <autoFilter ref="A1:C338" xr:uid="{63EA5687-AD1A-1247-B520-BA1ED70C28A8}"/>
  <tableColumns count="3">
    <tableColumn id="1" xr3:uid="{90F601B2-B4D7-3D43-9A93-DF06DFD54C51}" name="分数" dataDxfId="10"/>
    <tableColumn id="2" xr3:uid="{B0E46222-3BF4-7D44-B780-70263032234A}" name="人数"/>
    <tableColumn id="3" xr3:uid="{7C6880BC-7568-6145-BE1C-7DB9C1DD425A}" name="累计人数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BC501420-DF9C-054C-BB4C-84DF59CD9979}" name="output__2" displayName="output__2" ref="A1:R1354" tableType="queryTable" totalsRowShown="0">
  <autoFilter ref="A1:R1354" xr:uid="{BC501420-DF9C-054C-BB4C-84DF59CD9979}"/>
  <tableColumns count="18">
    <tableColumn id="1" xr3:uid="{4A4323CF-1AD7-014F-B384-FA1F6E25629A}" uniqueName="1" name="代码" queryTableFieldId="1"/>
    <tableColumn id="2" xr3:uid="{60F458D7-52C0-A446-9625-57F1BE547AF3}" uniqueName="2" name="组名" queryTableFieldId="2" dataDxfId="9"/>
    <tableColumn id="11" xr3:uid="{1DEEA5BA-EE3E-7545-A769-6512F30DDC77}" uniqueName="11" name="院校名" queryTableFieldId="11" dataDxfId="8">
      <calculatedColumnFormula>LEFT(B2, FIND("(", B2) - 1)</calculatedColumnFormula>
    </tableColumn>
    <tableColumn id="12" xr3:uid="{3ED725F1-FE46-C64F-AEFC-002909EB859D}" uniqueName="12" name="组号" queryTableFieldId="12" dataDxfId="7">
      <calculatedColumnFormula>MID(B2, FIND("(", B2) + 1, FIND(")", B2) - FIND("(", B2) - 1)</calculatedColumnFormula>
    </tableColumn>
    <tableColumn id="3" xr3:uid="{9063B1E8-F951-3544-BB04-DF2CB16BCE5D}" uniqueName="3" name="投档线" queryTableFieldId="3" dataDxfId="6"/>
    <tableColumn id="4" xr3:uid="{300B9C03-9C08-ED42-9F6D-339B3E302B60}" uniqueName="4" name="语文数学合计" queryTableFieldId="4"/>
    <tableColumn id="5" xr3:uid="{D295821C-5956-7746-B0E7-D1F87460FA9B}" uniqueName="5" name="语文数学高分" queryTableFieldId="5"/>
    <tableColumn id="6" xr3:uid="{0AFA3A67-4954-124B-A072-6AC3C53726F8}" uniqueName="6" name="外语" queryTableFieldId="6"/>
    <tableColumn id="7" xr3:uid="{3F1D4EDE-00CD-FC4B-B7EF-A1F1CDE822BA}" uniqueName="7" name="选考最高" queryTableFieldId="7"/>
    <tableColumn id="8" xr3:uid="{8031878B-0D42-EC42-AD52-C805D3D17C74}" uniqueName="8" name="选考次高" queryTableFieldId="8"/>
    <tableColumn id="9" xr3:uid="{7F2D132B-6AD2-E24B-AC16-85515ED40DED}" uniqueName="9" name="选考最低" queryTableFieldId="9"/>
    <tableColumn id="10" xr3:uid="{C027177D-DD91-1A48-BD06-003DAC4444C0}" uniqueName="10" name="加分" queryTableFieldId="10"/>
    <tableColumn id="13" xr3:uid="{F58D761E-B49B-5A4E-98FB-A53AE992A8E6}" uniqueName="13" name="年份" queryTableFieldId="13"/>
    <tableColumn id="14" xr3:uid="{910F097B-CAD5-964C-89AC-93D8789872C0}" uniqueName="14" name="同分人数" queryTableFieldId="14" dataDxfId="5">
      <calculatedColumnFormula>VLOOKUP(E2, '2024D'!$A$2:$G$339, 2, FALSE)</calculatedColumnFormula>
    </tableColumn>
    <tableColumn id="15" xr3:uid="{956ECD16-D11E-AE4C-A5AA-D92E08EA65BC}" uniqueName="15" name="最低排名" queryTableFieldId="15" dataDxfId="4">
      <calculatedColumnFormula>VLOOKUP(E2, '2024D'!$A$2:$G$339, 3, FALSE)</calculatedColumnFormula>
    </tableColumn>
    <tableColumn id="16" xr3:uid="{C3D8ACF3-8D32-BA4C-94DC-054C52608D79}" uniqueName="16" name="最高排名" queryTableFieldId="16" dataDxfId="3">
      <calculatedColumnFormula>extracted_table_data[[#This Row],[最低排名]]-extracted_table_data[[#This Row],[同分人数]]+1</calculatedColumnFormula>
    </tableColumn>
    <tableColumn id="17" xr3:uid="{5C8365D4-A569-8442-A030-EB13779F3757}" uniqueName="17" name="录取" queryTableFieldId="17" dataDxfId="2">
      <calculatedColumnFormula>IF(O2&gt;=开始!$B$6, 1, 0)</calculatedColumnFormula>
    </tableColumn>
    <tableColumn id="18" xr3:uid="{81AF82D1-6A92-BD45-B683-9E9429CEF7A1}" uniqueName="18" name="领先名次" queryTableFieldId="18" dataDxfId="1">
      <calculatedColumnFormula>extracted_table_data[[#This Row],[最低排名]]-开始!$B$6</calculatedColumnFormula>
    </tableColumn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702C235E-CF45-484A-A927-43564D3C4310}" name="Document" displayName="Document" ref="A1:C219" tableType="queryTable" totalsRowShown="0">
  <autoFilter ref="A1:C219" xr:uid="{702C235E-CF45-484A-A927-43564D3C4310}"/>
  <tableColumns count="3">
    <tableColumn id="1" xr3:uid="{D76E78DB-3D19-9940-958E-ACE6A5BFB19E}" uniqueName="1" name="分数" queryTableFieldId="1" dataDxfId="0"/>
    <tableColumn id="2" xr3:uid="{CC400FB6-3ABF-DB41-90C0-6DB48513B220}" uniqueName="2" name="人数" queryTableFieldId="2"/>
    <tableColumn id="3" xr3:uid="{C6E82473-20B4-0040-9256-58F09E4EC977}" uniqueName="3" name="累计人数" queryTableField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D7921-CE0F-5248-9FD2-C93DCE01BFA9}">
  <dimension ref="A1:R18"/>
  <sheetViews>
    <sheetView tabSelected="1" zoomScale="65" zoomScaleNormal="93" workbookViewId="0">
      <selection activeCell="P12" sqref="P12"/>
    </sheetView>
  </sheetViews>
  <sheetFormatPr baseColWidth="10" defaultColWidth="11.33203125" defaultRowHeight="16"/>
  <cols>
    <col min="1" max="1" width="23.83203125" customWidth="1"/>
    <col min="2" max="2" width="20.33203125" customWidth="1"/>
    <col min="3" max="3" width="14.1640625" bestFit="1" customWidth="1"/>
    <col min="4" max="4" width="17.83203125" customWidth="1"/>
    <col min="5" max="5" width="16.33203125" bestFit="1" customWidth="1"/>
    <col min="6" max="6" width="19.1640625" bestFit="1" customWidth="1"/>
    <col min="7" max="7" width="26.1640625" bestFit="1" customWidth="1"/>
    <col min="8" max="8" width="13.33203125" bestFit="1" customWidth="1"/>
    <col min="9" max="11" width="19.5" bestFit="1" customWidth="1"/>
    <col min="12" max="13" width="13.33203125" bestFit="1" customWidth="1"/>
    <col min="14" max="14" width="15" customWidth="1"/>
    <col min="15" max="15" width="17" customWidth="1"/>
    <col min="16" max="16" width="17.1640625" customWidth="1"/>
    <col min="17" max="17" width="16.83203125" customWidth="1"/>
    <col min="18" max="18" width="19.5" bestFit="1" customWidth="1"/>
  </cols>
  <sheetData>
    <row r="1" spans="1:18" ht="45">
      <c r="A1" s="34" t="s">
        <v>2386</v>
      </c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</row>
    <row r="2" spans="1:18" ht="26">
      <c r="A2" s="35" t="s">
        <v>2071</v>
      </c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</row>
    <row r="3" spans="1:18" ht="26">
      <c r="A3" s="36" t="s">
        <v>2080</v>
      </c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</row>
    <row r="4" spans="1:18">
      <c r="A4" s="12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4"/>
    </row>
    <row r="5" spans="1:18" ht="46" thickBot="1">
      <c r="A5" s="34" t="s">
        <v>2088</v>
      </c>
      <c r="B5" s="34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</row>
    <row r="6" spans="1:18" ht="44" thickBot="1">
      <c r="A6" s="10" t="s">
        <v>2075</v>
      </c>
      <c r="B6" s="24"/>
      <c r="C6" s="9" t="s">
        <v>2076</v>
      </c>
      <c r="D6" s="37" t="s">
        <v>2079</v>
      </c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</row>
    <row r="7" spans="1:18" ht="26">
      <c r="A7" s="32" t="s">
        <v>2388</v>
      </c>
      <c r="B7" s="32"/>
      <c r="C7" s="32"/>
      <c r="D7" s="32"/>
      <c r="E7" s="32"/>
      <c r="F7" s="32"/>
      <c r="G7" s="32"/>
      <c r="H7" s="32"/>
      <c r="I7" s="32"/>
      <c r="J7" s="32"/>
      <c r="K7" s="32"/>
      <c r="L7" s="32"/>
      <c r="M7" s="32"/>
      <c r="N7" s="32"/>
      <c r="O7" s="32"/>
      <c r="P7" s="32"/>
      <c r="Q7" s="32"/>
      <c r="R7" s="32"/>
    </row>
    <row r="8" spans="1:18" ht="26">
      <c r="A8" s="32" t="s">
        <v>2072</v>
      </c>
      <c r="B8" s="32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</row>
    <row r="9" spans="1:18" ht="26">
      <c r="A9" s="13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4"/>
      <c r="R9" s="14"/>
    </row>
    <row r="10" spans="1:18" ht="33">
      <c r="A10" s="33" t="s">
        <v>2083</v>
      </c>
      <c r="B10" s="33"/>
      <c r="C10" s="33"/>
      <c r="D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</row>
    <row r="11" spans="1:18" ht="24" thickBot="1">
      <c r="A11" s="1" t="s">
        <v>1519</v>
      </c>
      <c r="B11" s="1" t="s">
        <v>1520</v>
      </c>
      <c r="C11" s="1" t="s">
        <v>1521</v>
      </c>
      <c r="D11" s="1" t="s">
        <v>1522</v>
      </c>
      <c r="E11" s="1" t="s">
        <v>1523</v>
      </c>
      <c r="F11" s="1" t="s">
        <v>1524</v>
      </c>
      <c r="G11" s="1" t="s">
        <v>1525</v>
      </c>
      <c r="H11" s="1" t="s">
        <v>1526</v>
      </c>
      <c r="I11" s="1" t="s">
        <v>1527</v>
      </c>
      <c r="J11" s="1" t="s">
        <v>1528</v>
      </c>
      <c r="K11" s="1" t="s">
        <v>1529</v>
      </c>
      <c r="L11" s="1" t="s">
        <v>1530</v>
      </c>
      <c r="M11" s="1" t="s">
        <v>1518</v>
      </c>
      <c r="N11" s="1" t="s">
        <v>2046</v>
      </c>
      <c r="O11" s="1" t="s">
        <v>2047</v>
      </c>
      <c r="P11" s="1" t="s">
        <v>2048</v>
      </c>
      <c r="Q11" s="1" t="s">
        <v>2077</v>
      </c>
      <c r="R11" s="1" t="s">
        <v>2086</v>
      </c>
    </row>
    <row r="12" spans="1:18" ht="30">
      <c r="A12" s="2" t="s">
        <v>2064</v>
      </c>
      <c r="B12" s="4" t="s">
        <v>2064</v>
      </c>
      <c r="C12" s="2" t="s">
        <v>2064</v>
      </c>
      <c r="D12" s="4" t="s">
        <v>2064</v>
      </c>
      <c r="E12" s="2" t="s">
        <v>2064</v>
      </c>
      <c r="F12" s="6" t="s">
        <v>2064</v>
      </c>
      <c r="G12" s="7" t="s">
        <v>2064</v>
      </c>
      <c r="H12" s="7" t="s">
        <v>2064</v>
      </c>
      <c r="I12" s="7" t="s">
        <v>2064</v>
      </c>
      <c r="J12" s="7" t="s">
        <v>2064</v>
      </c>
      <c r="K12" s="7" t="s">
        <v>2064</v>
      </c>
      <c r="L12" s="8" t="s">
        <v>2064</v>
      </c>
      <c r="M12" s="2" t="s">
        <v>2064</v>
      </c>
      <c r="N12" s="4" t="s">
        <v>2064</v>
      </c>
      <c r="O12" s="2" t="s">
        <v>2064</v>
      </c>
      <c r="P12" s="4" t="s">
        <v>2064</v>
      </c>
      <c r="Q12" s="2" t="s">
        <v>2064</v>
      </c>
      <c r="R12" s="4" t="s">
        <v>2064</v>
      </c>
    </row>
    <row r="13" spans="1:18" ht="121" thickBot="1">
      <c r="A13" s="3" t="s">
        <v>2063</v>
      </c>
      <c r="B13" s="5" t="s">
        <v>2060</v>
      </c>
      <c r="C13" s="3" t="s">
        <v>2061</v>
      </c>
      <c r="D13" s="5" t="s">
        <v>2062</v>
      </c>
      <c r="E13" s="3" t="s">
        <v>2065</v>
      </c>
      <c r="F13" s="26" t="s">
        <v>2082</v>
      </c>
      <c r="G13" s="27"/>
      <c r="H13" s="27"/>
      <c r="I13" s="27"/>
      <c r="J13" s="27"/>
      <c r="K13" s="27"/>
      <c r="L13" s="28"/>
      <c r="M13" s="3" t="s">
        <v>2066</v>
      </c>
      <c r="N13" s="5" t="s">
        <v>2067</v>
      </c>
      <c r="O13" s="3" t="s">
        <v>2068</v>
      </c>
      <c r="P13" s="5" t="s">
        <v>2069</v>
      </c>
      <c r="Q13" s="11" t="s">
        <v>2078</v>
      </c>
      <c r="R13" s="17" t="s">
        <v>2087</v>
      </c>
    </row>
    <row r="14" spans="1:18" ht="121" customHeight="1" thickBot="1">
      <c r="A14" s="29" t="s">
        <v>2070</v>
      </c>
      <c r="B14" s="30"/>
      <c r="C14" s="30"/>
      <c r="D14" s="31"/>
      <c r="E14" s="14"/>
      <c r="F14" s="14"/>
      <c r="G14" s="14"/>
      <c r="H14" s="14"/>
      <c r="I14" s="14"/>
      <c r="J14" s="14"/>
      <c r="K14" s="14"/>
      <c r="L14" s="14"/>
      <c r="M14" s="14"/>
      <c r="N14" s="29" t="s">
        <v>2081</v>
      </c>
      <c r="O14" s="30"/>
      <c r="P14" s="30"/>
      <c r="Q14" s="30"/>
      <c r="R14" s="31"/>
    </row>
    <row r="17" spans="1:18" ht="23">
      <c r="A17" s="15" t="s">
        <v>2084</v>
      </c>
      <c r="B17" s="16" t="s">
        <v>2085</v>
      </c>
      <c r="C17" s="14"/>
      <c r="E17" s="15" t="s">
        <v>2183</v>
      </c>
      <c r="F17" s="25" t="s">
        <v>2387</v>
      </c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</row>
    <row r="18" spans="1:18" ht="23">
      <c r="A18" s="15" t="s">
        <v>2073</v>
      </c>
      <c r="B18" s="16" t="s">
        <v>2074</v>
      </c>
      <c r="C18" s="14"/>
      <c r="E18" s="23"/>
      <c r="F18" s="25" t="s">
        <v>2184</v>
      </c>
      <c r="G18" s="25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</row>
  </sheetData>
  <mergeCells count="13">
    <mergeCell ref="A7:R7"/>
    <mergeCell ref="A1:R1"/>
    <mergeCell ref="A5:R5"/>
    <mergeCell ref="A2:R2"/>
    <mergeCell ref="A3:R3"/>
    <mergeCell ref="D6:R6"/>
    <mergeCell ref="F17:R17"/>
    <mergeCell ref="F18:R18"/>
    <mergeCell ref="F13:L13"/>
    <mergeCell ref="A14:D14"/>
    <mergeCell ref="A8:R8"/>
    <mergeCell ref="A10:R10"/>
    <mergeCell ref="N14:R14"/>
  </mergeCells>
  <phoneticPr fontId="1" type="noConversion"/>
  <pageMargins left="0.7" right="0.7" top="0.75" bottom="0.75" header="0.3" footer="0.3"/>
  <pageSetup paperSize="9"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A50DA-5590-8948-B54B-FAC391400386}">
  <dimension ref="A1:R6716"/>
  <sheetViews>
    <sheetView topLeftCell="A6118" zoomScale="84" zoomScaleNormal="84" workbookViewId="0">
      <selection activeCell="M22" sqref="M22"/>
    </sheetView>
  </sheetViews>
  <sheetFormatPr baseColWidth="10" defaultColWidth="11.33203125" defaultRowHeight="16"/>
  <cols>
    <col min="2" max="2" width="13.33203125" bestFit="1" customWidth="1"/>
    <col min="14" max="16" width="12.5" bestFit="1" customWidth="1"/>
  </cols>
  <sheetData>
    <row r="1" spans="1:18">
      <c r="A1" t="s">
        <v>1519</v>
      </c>
      <c r="B1" t="s">
        <v>1520</v>
      </c>
      <c r="C1" t="s">
        <v>1521</v>
      </c>
      <c r="D1" t="s">
        <v>1522</v>
      </c>
      <c r="E1" t="s">
        <v>1523</v>
      </c>
      <c r="F1" t="s">
        <v>1524</v>
      </c>
      <c r="G1" t="s">
        <v>1525</v>
      </c>
      <c r="H1" t="s">
        <v>1526</v>
      </c>
      <c r="I1" t="s">
        <v>1527</v>
      </c>
      <c r="J1" t="s">
        <v>1528</v>
      </c>
      <c r="K1" t="s">
        <v>1529</v>
      </c>
      <c r="L1" t="s">
        <v>1530</v>
      </c>
      <c r="M1" t="s">
        <v>1518</v>
      </c>
      <c r="N1" t="s">
        <v>2046</v>
      </c>
      <c r="O1" t="s">
        <v>2047</v>
      </c>
      <c r="P1" t="s">
        <v>2048</v>
      </c>
      <c r="Q1" t="s">
        <v>2077</v>
      </c>
      <c r="R1" t="s">
        <v>2086</v>
      </c>
    </row>
    <row r="2" spans="1:18">
      <c r="A2">
        <v>10101</v>
      </c>
      <c r="B2" t="s">
        <v>1531</v>
      </c>
      <c r="C2" t="str">
        <f t="shared" ref="C2:C65" si="0">LEFT(B2, FIND("(", B2) - 1)</f>
        <v>复旦大学</v>
      </c>
      <c r="D2" t="str">
        <f t="shared" ref="D2:D65" si="1">MID(B2, FIND("(", B2) + 1, FIND(")", B2) - FIND("(", B2) - 1)</f>
        <v>01</v>
      </c>
      <c r="E2" t="s">
        <v>1726</v>
      </c>
      <c r="M2">
        <v>2020</v>
      </c>
      <c r="N2">
        <f t="shared" ref="N2:N65" ca="1" si="2">VLOOKUP(E2, INDIRECT("'" &amp; M2 &amp; "D'!$A$2:$G$500"), 2, FALSE)</f>
        <v>1293</v>
      </c>
      <c r="O2">
        <f t="shared" ref="O2:O65" ca="1" si="3">VLOOKUP(E2, INDIRECT("'" &amp; M2 &amp; "D'!$A$2:$G$500"), 3, FALSE)</f>
        <v>1293</v>
      </c>
      <c r="P2">
        <f ca="1">_20206[[#This Row],[最低排名]]-_20206[[#This Row],[同分人数]]+1</f>
        <v>1</v>
      </c>
      <c r="Q2">
        <f ca="1">IF(O2&gt;=开始!$B$6, 1, 0)</f>
        <v>1</v>
      </c>
      <c r="R2">
        <f ca="1">_20206[[#This Row],[最低排名]]-开始!$B$6</f>
        <v>1293</v>
      </c>
    </row>
    <row r="3" spans="1:18">
      <c r="A3">
        <v>10102</v>
      </c>
      <c r="B3" t="s">
        <v>1</v>
      </c>
      <c r="C3" t="str">
        <f t="shared" si="0"/>
        <v>复旦大学</v>
      </c>
      <c r="D3" t="str">
        <f t="shared" si="1"/>
        <v>02</v>
      </c>
      <c r="E3" t="s">
        <v>1726</v>
      </c>
      <c r="M3">
        <v>2020</v>
      </c>
      <c r="N3">
        <f t="shared" ca="1" si="2"/>
        <v>1293</v>
      </c>
      <c r="O3">
        <f t="shared" ca="1" si="3"/>
        <v>1293</v>
      </c>
      <c r="P3">
        <f ca="1">_20206[[#This Row],[最低排名]]-_20206[[#This Row],[同分人数]]+1</f>
        <v>1</v>
      </c>
      <c r="Q3">
        <f ca="1">IF(O3&gt;=开始!$B$6, 1, 0)</f>
        <v>1</v>
      </c>
      <c r="R3">
        <f ca="1">_20206[[#This Row],[最低排名]]-开始!$B$6</f>
        <v>1293</v>
      </c>
    </row>
    <row r="4" spans="1:18">
      <c r="A4">
        <v>10103</v>
      </c>
      <c r="B4" t="s">
        <v>2</v>
      </c>
      <c r="C4" t="str">
        <f t="shared" si="0"/>
        <v>复旦大学</v>
      </c>
      <c r="D4" t="str">
        <f t="shared" si="1"/>
        <v>03</v>
      </c>
      <c r="E4" t="s">
        <v>1726</v>
      </c>
      <c r="M4">
        <v>2020</v>
      </c>
      <c r="N4">
        <f t="shared" ca="1" si="2"/>
        <v>1293</v>
      </c>
      <c r="O4">
        <f t="shared" ca="1" si="3"/>
        <v>1293</v>
      </c>
      <c r="P4">
        <f ca="1">_20206[[#This Row],[最低排名]]-_20206[[#This Row],[同分人数]]+1</f>
        <v>1</v>
      </c>
      <c r="Q4">
        <f ca="1">IF(O4&gt;=开始!$B$6, 1, 0)</f>
        <v>1</v>
      </c>
      <c r="R4">
        <f ca="1">_20206[[#This Row],[最低排名]]-开始!$B$6</f>
        <v>1293</v>
      </c>
    </row>
    <row r="5" spans="1:18">
      <c r="A5">
        <v>10201</v>
      </c>
      <c r="B5" t="s">
        <v>3</v>
      </c>
      <c r="C5" t="str">
        <f t="shared" si="0"/>
        <v>上海交大</v>
      </c>
      <c r="D5" t="str">
        <f t="shared" si="1"/>
        <v>01</v>
      </c>
      <c r="E5" t="s">
        <v>1726</v>
      </c>
      <c r="M5">
        <v>2020</v>
      </c>
      <c r="N5">
        <f t="shared" ca="1" si="2"/>
        <v>1293</v>
      </c>
      <c r="O5">
        <f t="shared" ca="1" si="3"/>
        <v>1293</v>
      </c>
      <c r="P5">
        <f ca="1">_20206[[#This Row],[最低排名]]-_20206[[#This Row],[同分人数]]+1</f>
        <v>1</v>
      </c>
      <c r="Q5">
        <f ca="1">IF(O5&gt;=开始!$B$6, 1, 0)</f>
        <v>1</v>
      </c>
      <c r="R5">
        <f ca="1">_20206[[#This Row],[最低排名]]-开始!$B$6</f>
        <v>1293</v>
      </c>
    </row>
    <row r="6" spans="1:18">
      <c r="A6">
        <v>10301</v>
      </c>
      <c r="B6" t="s">
        <v>4</v>
      </c>
      <c r="C6" t="str">
        <f t="shared" si="0"/>
        <v>同济大学</v>
      </c>
      <c r="D6" t="str">
        <f t="shared" si="1"/>
        <v>01</v>
      </c>
      <c r="E6" t="s">
        <v>601</v>
      </c>
      <c r="F6">
        <v>245</v>
      </c>
      <c r="G6">
        <v>134</v>
      </c>
      <c r="H6">
        <v>126</v>
      </c>
      <c r="I6">
        <v>70</v>
      </c>
      <c r="J6">
        <v>67</v>
      </c>
      <c r="K6">
        <v>64</v>
      </c>
      <c r="L6">
        <v>0</v>
      </c>
      <c r="M6">
        <v>2020</v>
      </c>
      <c r="N6">
        <f t="shared" ca="1" si="2"/>
        <v>123</v>
      </c>
      <c r="O6">
        <f t="shared" ca="1" si="3"/>
        <v>2045</v>
      </c>
      <c r="P6">
        <f ca="1">_20206[[#This Row],[最低排名]]-_20206[[#This Row],[同分人数]]+1</f>
        <v>1923</v>
      </c>
      <c r="Q6">
        <f ca="1">IF(O6&gt;=开始!$B$6, 1, 0)</f>
        <v>1</v>
      </c>
      <c r="R6">
        <f ca="1">_20206[[#This Row],[最低排名]]-开始!$B$6</f>
        <v>2045</v>
      </c>
    </row>
    <row r="7" spans="1:18">
      <c r="A7">
        <v>10302</v>
      </c>
      <c r="B7" t="s">
        <v>5</v>
      </c>
      <c r="C7" t="str">
        <f t="shared" si="0"/>
        <v>同济大学</v>
      </c>
      <c r="D7" t="str">
        <f t="shared" si="1"/>
        <v>02</v>
      </c>
      <c r="E7" t="s">
        <v>58</v>
      </c>
      <c r="F7">
        <v>244</v>
      </c>
      <c r="G7">
        <v>126</v>
      </c>
      <c r="H7">
        <v>125</v>
      </c>
      <c r="I7">
        <v>67</v>
      </c>
      <c r="J7">
        <v>64</v>
      </c>
      <c r="K7">
        <v>64</v>
      </c>
      <c r="L7">
        <v>0</v>
      </c>
      <c r="M7">
        <v>2020</v>
      </c>
      <c r="N7">
        <f t="shared" ca="1" si="2"/>
        <v>104</v>
      </c>
      <c r="O7">
        <f t="shared" ca="1" si="3"/>
        <v>2909</v>
      </c>
      <c r="P7">
        <f ca="1">_20206[[#This Row],[最低排名]]-_20206[[#This Row],[同分人数]]+1</f>
        <v>2806</v>
      </c>
      <c r="Q7">
        <f ca="1">IF(O7&gt;=开始!$B$6, 1, 0)</f>
        <v>1</v>
      </c>
      <c r="R7">
        <f ca="1">_20206[[#This Row],[最低排名]]-开始!$B$6</f>
        <v>2909</v>
      </c>
    </row>
    <row r="8" spans="1:18">
      <c r="A8">
        <v>10401</v>
      </c>
      <c r="B8" t="s">
        <v>7</v>
      </c>
      <c r="C8" t="str">
        <f t="shared" si="0"/>
        <v>华东师大</v>
      </c>
      <c r="D8" t="str">
        <f t="shared" si="1"/>
        <v>01</v>
      </c>
      <c r="E8" t="s">
        <v>35</v>
      </c>
      <c r="F8">
        <v>238</v>
      </c>
      <c r="G8">
        <v>120</v>
      </c>
      <c r="H8">
        <v>120</v>
      </c>
      <c r="I8">
        <v>70</v>
      </c>
      <c r="J8">
        <v>67</v>
      </c>
      <c r="K8">
        <v>67</v>
      </c>
      <c r="L8">
        <v>0</v>
      </c>
      <c r="M8">
        <v>2020</v>
      </c>
      <c r="N8">
        <f t="shared" ca="1" si="2"/>
        <v>117</v>
      </c>
      <c r="O8">
        <f t="shared" ca="1" si="3"/>
        <v>3166</v>
      </c>
      <c r="P8">
        <f ca="1">_20206[[#This Row],[最低排名]]-_20206[[#This Row],[同分人数]]+1</f>
        <v>3050</v>
      </c>
      <c r="Q8">
        <f ca="1">IF(O8&gt;=开始!$B$6, 1, 0)</f>
        <v>1</v>
      </c>
      <c r="R8">
        <f ca="1">_20206[[#This Row],[最低排名]]-开始!$B$6</f>
        <v>3166</v>
      </c>
    </row>
    <row r="9" spans="1:18">
      <c r="A9">
        <v>10402</v>
      </c>
      <c r="B9" t="s">
        <v>9</v>
      </c>
      <c r="C9" t="str">
        <f t="shared" si="0"/>
        <v>华东师大</v>
      </c>
      <c r="D9" t="str">
        <f t="shared" si="1"/>
        <v>02</v>
      </c>
      <c r="E9" t="s">
        <v>1541</v>
      </c>
      <c r="F9">
        <v>231</v>
      </c>
      <c r="G9">
        <v>120</v>
      </c>
      <c r="H9">
        <v>124</v>
      </c>
      <c r="I9">
        <v>70</v>
      </c>
      <c r="J9">
        <v>70</v>
      </c>
      <c r="K9">
        <v>64</v>
      </c>
      <c r="L9">
        <v>0</v>
      </c>
      <c r="M9">
        <v>2020</v>
      </c>
      <c r="N9">
        <f t="shared" ca="1" si="2"/>
        <v>153</v>
      </c>
      <c r="O9">
        <f t="shared" ca="1" si="3"/>
        <v>3607</v>
      </c>
      <c r="P9">
        <f ca="1">_20206[[#This Row],[最低排名]]-_20206[[#This Row],[同分人数]]+1</f>
        <v>3455</v>
      </c>
      <c r="Q9">
        <f ca="1">IF(O9&gt;=开始!$B$6, 1, 0)</f>
        <v>1</v>
      </c>
      <c r="R9">
        <f ca="1">_20206[[#This Row],[最低排名]]-开始!$B$6</f>
        <v>3607</v>
      </c>
    </row>
    <row r="10" spans="1:18">
      <c r="A10">
        <v>10403</v>
      </c>
      <c r="B10" t="s">
        <v>10</v>
      </c>
      <c r="C10" t="str">
        <f t="shared" si="0"/>
        <v>华东师大</v>
      </c>
      <c r="D10" t="str">
        <f t="shared" si="1"/>
        <v>03</v>
      </c>
      <c r="E10" t="s">
        <v>58</v>
      </c>
      <c r="F10">
        <v>234</v>
      </c>
      <c r="G10">
        <v>119</v>
      </c>
      <c r="H10">
        <v>132</v>
      </c>
      <c r="I10">
        <v>67</v>
      </c>
      <c r="J10">
        <v>67</v>
      </c>
      <c r="K10">
        <v>64</v>
      </c>
      <c r="L10">
        <v>0</v>
      </c>
      <c r="M10">
        <v>2020</v>
      </c>
      <c r="N10">
        <f t="shared" ca="1" si="2"/>
        <v>104</v>
      </c>
      <c r="O10">
        <f t="shared" ca="1" si="3"/>
        <v>2909</v>
      </c>
      <c r="P10">
        <f ca="1">_20206[[#This Row],[最低排名]]-_20206[[#This Row],[同分人数]]+1</f>
        <v>2806</v>
      </c>
      <c r="Q10">
        <f ca="1">IF(O10&gt;=开始!$B$6, 1, 0)</f>
        <v>1</v>
      </c>
      <c r="R10">
        <f ca="1">_20206[[#This Row],[最低排名]]-开始!$B$6</f>
        <v>2909</v>
      </c>
    </row>
    <row r="11" spans="1:18">
      <c r="A11">
        <v>10404</v>
      </c>
      <c r="B11" t="s">
        <v>12</v>
      </c>
      <c r="C11" t="str">
        <f t="shared" si="0"/>
        <v>华东师大</v>
      </c>
      <c r="D11" t="str">
        <f t="shared" si="1"/>
        <v>04</v>
      </c>
      <c r="E11" t="s">
        <v>111</v>
      </c>
      <c r="F11">
        <v>225</v>
      </c>
      <c r="G11">
        <v>120</v>
      </c>
      <c r="H11">
        <v>135</v>
      </c>
      <c r="I11">
        <v>70</v>
      </c>
      <c r="J11">
        <v>70</v>
      </c>
      <c r="K11">
        <v>61</v>
      </c>
      <c r="L11">
        <v>0</v>
      </c>
      <c r="M11">
        <v>2020</v>
      </c>
      <c r="N11">
        <f t="shared" ca="1" si="2"/>
        <v>144</v>
      </c>
      <c r="O11">
        <f t="shared" ca="1" si="3"/>
        <v>3310</v>
      </c>
      <c r="P11">
        <f ca="1">_20206[[#This Row],[最低排名]]-_20206[[#This Row],[同分人数]]+1</f>
        <v>3167</v>
      </c>
      <c r="Q11">
        <f ca="1">IF(O11&gt;=开始!$B$6, 1, 0)</f>
        <v>1</v>
      </c>
      <c r="R11">
        <f ca="1">_20206[[#This Row],[最低排名]]-开始!$B$6</f>
        <v>3310</v>
      </c>
    </row>
    <row r="12" spans="1:18">
      <c r="A12">
        <v>10501</v>
      </c>
      <c r="B12" t="s">
        <v>13</v>
      </c>
      <c r="C12" t="str">
        <f t="shared" si="0"/>
        <v>华东理工</v>
      </c>
      <c r="D12" t="str">
        <f t="shared" si="1"/>
        <v>01</v>
      </c>
      <c r="E12" t="s">
        <v>103</v>
      </c>
      <c r="F12">
        <v>234</v>
      </c>
      <c r="G12">
        <v>119</v>
      </c>
      <c r="H12">
        <v>121</v>
      </c>
      <c r="I12">
        <v>67</v>
      </c>
      <c r="J12">
        <v>64</v>
      </c>
      <c r="K12">
        <v>58</v>
      </c>
      <c r="L12">
        <v>0</v>
      </c>
      <c r="M12">
        <v>2020</v>
      </c>
      <c r="N12">
        <f t="shared" ca="1" si="2"/>
        <v>165</v>
      </c>
      <c r="O12">
        <f t="shared" ca="1" si="3"/>
        <v>6112</v>
      </c>
      <c r="P12">
        <f ca="1">_20206[[#This Row],[最低排名]]-_20206[[#This Row],[同分人数]]+1</f>
        <v>5948</v>
      </c>
      <c r="Q12">
        <f ca="1">IF(O12&gt;=开始!$B$6, 1, 0)</f>
        <v>1</v>
      </c>
      <c r="R12">
        <f ca="1">_20206[[#This Row],[最低排名]]-开始!$B$6</f>
        <v>6112</v>
      </c>
    </row>
    <row r="13" spans="1:18">
      <c r="A13">
        <v>10502</v>
      </c>
      <c r="B13" t="s">
        <v>15</v>
      </c>
      <c r="C13" t="str">
        <f t="shared" si="0"/>
        <v>华东理工</v>
      </c>
      <c r="D13" t="str">
        <f t="shared" si="1"/>
        <v>02</v>
      </c>
      <c r="E13" t="s">
        <v>18</v>
      </c>
      <c r="F13">
        <v>227</v>
      </c>
      <c r="G13">
        <v>122</v>
      </c>
      <c r="H13">
        <v>129</v>
      </c>
      <c r="I13">
        <v>67</v>
      </c>
      <c r="J13">
        <v>61</v>
      </c>
      <c r="K13">
        <v>61</v>
      </c>
      <c r="L13">
        <v>0</v>
      </c>
      <c r="M13">
        <v>2020</v>
      </c>
      <c r="N13">
        <f t="shared" ca="1" si="2"/>
        <v>171</v>
      </c>
      <c r="O13">
        <f t="shared" ca="1" si="3"/>
        <v>5947</v>
      </c>
      <c r="P13">
        <f ca="1">_20206[[#This Row],[最低排名]]-_20206[[#This Row],[同分人数]]+1</f>
        <v>5777</v>
      </c>
      <c r="Q13">
        <f ca="1">IF(O13&gt;=开始!$B$6, 1, 0)</f>
        <v>1</v>
      </c>
      <c r="R13">
        <f ca="1">_20206[[#This Row],[最低排名]]-开始!$B$6</f>
        <v>5947</v>
      </c>
    </row>
    <row r="14" spans="1:18">
      <c r="A14">
        <v>10503</v>
      </c>
      <c r="B14" t="s">
        <v>17</v>
      </c>
      <c r="C14" t="str">
        <f t="shared" si="0"/>
        <v>华东理工</v>
      </c>
      <c r="D14" t="str">
        <f t="shared" si="1"/>
        <v>03</v>
      </c>
      <c r="E14" t="s">
        <v>64</v>
      </c>
      <c r="F14">
        <v>221</v>
      </c>
      <c r="G14">
        <v>113</v>
      </c>
      <c r="H14">
        <v>118</v>
      </c>
      <c r="I14">
        <v>70</v>
      </c>
      <c r="J14">
        <v>67</v>
      </c>
      <c r="K14">
        <v>64</v>
      </c>
      <c r="L14">
        <v>0</v>
      </c>
      <c r="M14">
        <v>2020</v>
      </c>
      <c r="N14">
        <f t="shared" ca="1" si="2"/>
        <v>184</v>
      </c>
      <c r="O14">
        <f t="shared" ca="1" si="3"/>
        <v>6893</v>
      </c>
      <c r="P14">
        <f ca="1">_20206[[#This Row],[最低排名]]-_20206[[#This Row],[同分人数]]+1</f>
        <v>6710</v>
      </c>
      <c r="Q14">
        <f ca="1">IF(O14&gt;=开始!$B$6, 1, 0)</f>
        <v>1</v>
      </c>
      <c r="R14">
        <f ca="1">_20206[[#This Row],[最低排名]]-开始!$B$6</f>
        <v>6893</v>
      </c>
    </row>
    <row r="15" spans="1:18">
      <c r="A15">
        <v>10504</v>
      </c>
      <c r="B15" t="s">
        <v>1532</v>
      </c>
      <c r="C15" t="str">
        <f t="shared" si="0"/>
        <v>华东理工</v>
      </c>
      <c r="D15" t="str">
        <f t="shared" si="1"/>
        <v>04</v>
      </c>
      <c r="E15" t="s">
        <v>20</v>
      </c>
      <c r="F15">
        <v>227</v>
      </c>
      <c r="G15">
        <v>114</v>
      </c>
      <c r="H15">
        <v>119</v>
      </c>
      <c r="I15">
        <v>67</v>
      </c>
      <c r="J15">
        <v>64</v>
      </c>
      <c r="K15">
        <v>64</v>
      </c>
      <c r="L15">
        <v>0</v>
      </c>
      <c r="M15">
        <v>2020</v>
      </c>
      <c r="N15">
        <f t="shared" ca="1" si="2"/>
        <v>221</v>
      </c>
      <c r="O15">
        <f t="shared" ca="1" si="3"/>
        <v>6709</v>
      </c>
      <c r="P15">
        <f ca="1">_20206[[#This Row],[最低排名]]-_20206[[#This Row],[同分人数]]+1</f>
        <v>6489</v>
      </c>
      <c r="Q15">
        <f ca="1">IF(O15&gt;=开始!$B$6, 1, 0)</f>
        <v>1</v>
      </c>
      <c r="R15">
        <f ca="1">_20206[[#This Row],[最低排名]]-开始!$B$6</f>
        <v>6709</v>
      </c>
    </row>
    <row r="16" spans="1:18">
      <c r="A16">
        <v>10601</v>
      </c>
      <c r="B16" t="s">
        <v>19</v>
      </c>
      <c r="C16" t="str">
        <f t="shared" si="0"/>
        <v>东华大学</v>
      </c>
      <c r="D16" t="str">
        <f t="shared" si="1"/>
        <v>01</v>
      </c>
      <c r="E16" t="s">
        <v>160</v>
      </c>
      <c r="F16">
        <v>221</v>
      </c>
      <c r="G16">
        <v>112</v>
      </c>
      <c r="H16">
        <v>124</v>
      </c>
      <c r="I16">
        <v>67</v>
      </c>
      <c r="J16">
        <v>67</v>
      </c>
      <c r="K16">
        <v>55</v>
      </c>
      <c r="L16">
        <v>0</v>
      </c>
      <c r="M16">
        <v>2020</v>
      </c>
      <c r="N16">
        <f t="shared" ca="1" si="2"/>
        <v>210</v>
      </c>
      <c r="O16">
        <f t="shared" ca="1" si="3"/>
        <v>8045</v>
      </c>
      <c r="P16">
        <f ca="1">_20206[[#This Row],[最低排名]]-_20206[[#This Row],[同分人数]]+1</f>
        <v>7836</v>
      </c>
      <c r="Q16">
        <f ca="1">IF(O16&gt;=开始!$B$6, 1, 0)</f>
        <v>1</v>
      </c>
      <c r="R16">
        <f ca="1">_20206[[#This Row],[最低排名]]-开始!$B$6</f>
        <v>8045</v>
      </c>
    </row>
    <row r="17" spans="1:18">
      <c r="A17">
        <v>10602</v>
      </c>
      <c r="B17" t="s">
        <v>21</v>
      </c>
      <c r="C17" t="str">
        <f t="shared" si="0"/>
        <v>东华大学</v>
      </c>
      <c r="D17" t="str">
        <f t="shared" si="1"/>
        <v>02</v>
      </c>
      <c r="E17" t="s">
        <v>115</v>
      </c>
      <c r="F17">
        <v>231</v>
      </c>
      <c r="G17">
        <v>127</v>
      </c>
      <c r="H17">
        <v>101</v>
      </c>
      <c r="I17">
        <v>67</v>
      </c>
      <c r="J17">
        <v>67</v>
      </c>
      <c r="K17">
        <v>64</v>
      </c>
      <c r="L17">
        <v>0</v>
      </c>
      <c r="M17">
        <v>2020</v>
      </c>
      <c r="N17">
        <f t="shared" ca="1" si="2"/>
        <v>211</v>
      </c>
      <c r="O17">
        <f t="shared" ca="1" si="3"/>
        <v>8909</v>
      </c>
      <c r="P17">
        <f ca="1">_20206[[#This Row],[最低排名]]-_20206[[#This Row],[同分人数]]+1</f>
        <v>8699</v>
      </c>
      <c r="Q17">
        <f ca="1">IF(O17&gt;=开始!$B$6, 1, 0)</f>
        <v>1</v>
      </c>
      <c r="R17">
        <f ca="1">_20206[[#This Row],[最低排名]]-开始!$B$6</f>
        <v>8909</v>
      </c>
    </row>
    <row r="18" spans="1:18">
      <c r="A18">
        <v>10603</v>
      </c>
      <c r="B18" t="s">
        <v>22</v>
      </c>
      <c r="C18" t="str">
        <f t="shared" si="0"/>
        <v>东华大学</v>
      </c>
      <c r="D18" t="str">
        <f t="shared" si="1"/>
        <v>03</v>
      </c>
      <c r="E18" t="s">
        <v>160</v>
      </c>
      <c r="F18">
        <v>210</v>
      </c>
      <c r="G18">
        <v>117</v>
      </c>
      <c r="H18">
        <v>120</v>
      </c>
      <c r="I18">
        <v>70</v>
      </c>
      <c r="J18">
        <v>70</v>
      </c>
      <c r="K18">
        <v>64</v>
      </c>
      <c r="L18">
        <v>0</v>
      </c>
      <c r="M18">
        <v>2020</v>
      </c>
      <c r="N18">
        <f t="shared" ca="1" si="2"/>
        <v>210</v>
      </c>
      <c r="O18">
        <f t="shared" ca="1" si="3"/>
        <v>8045</v>
      </c>
      <c r="P18">
        <f ca="1">_20206[[#This Row],[最低排名]]-_20206[[#This Row],[同分人数]]+1</f>
        <v>7836</v>
      </c>
      <c r="Q18">
        <f ca="1">IF(O18&gt;=开始!$B$6, 1, 0)</f>
        <v>1</v>
      </c>
      <c r="R18">
        <f ca="1">_20206[[#This Row],[最低排名]]-开始!$B$6</f>
        <v>8045</v>
      </c>
    </row>
    <row r="19" spans="1:18">
      <c r="A19">
        <v>10604</v>
      </c>
      <c r="B19" t="s">
        <v>24</v>
      </c>
      <c r="C19" t="str">
        <f t="shared" si="0"/>
        <v>东华大学</v>
      </c>
      <c r="D19" t="str">
        <f t="shared" si="1"/>
        <v>04</v>
      </c>
      <c r="E19" t="s">
        <v>256</v>
      </c>
      <c r="F19">
        <v>230</v>
      </c>
      <c r="G19">
        <v>121</v>
      </c>
      <c r="H19">
        <v>127</v>
      </c>
      <c r="I19">
        <v>64</v>
      </c>
      <c r="J19">
        <v>58</v>
      </c>
      <c r="K19">
        <v>52</v>
      </c>
      <c r="L19">
        <v>0</v>
      </c>
      <c r="M19">
        <v>2020</v>
      </c>
      <c r="N19">
        <f t="shared" ca="1" si="2"/>
        <v>218</v>
      </c>
      <c r="O19">
        <f t="shared" ca="1" si="3"/>
        <v>8698</v>
      </c>
      <c r="P19">
        <f ca="1">_20206[[#This Row],[最低排名]]-_20206[[#This Row],[同分人数]]+1</f>
        <v>8481</v>
      </c>
      <c r="Q19">
        <f ca="1">IF(O19&gt;=开始!$B$6, 1, 0)</f>
        <v>1</v>
      </c>
      <c r="R19">
        <f ca="1">_20206[[#This Row],[最低排名]]-开始!$B$6</f>
        <v>8698</v>
      </c>
    </row>
    <row r="20" spans="1:18">
      <c r="A20">
        <v>10701</v>
      </c>
      <c r="B20" t="s">
        <v>26</v>
      </c>
      <c r="C20" t="str">
        <f t="shared" si="0"/>
        <v>上海财大</v>
      </c>
      <c r="D20" t="str">
        <f t="shared" si="1"/>
        <v>01</v>
      </c>
      <c r="E20" t="s">
        <v>1541</v>
      </c>
      <c r="F20">
        <v>235</v>
      </c>
      <c r="G20">
        <v>127</v>
      </c>
      <c r="H20">
        <v>129</v>
      </c>
      <c r="I20">
        <v>70</v>
      </c>
      <c r="J20">
        <v>64</v>
      </c>
      <c r="K20">
        <v>61</v>
      </c>
      <c r="L20">
        <v>0</v>
      </c>
      <c r="M20">
        <v>2020</v>
      </c>
      <c r="N20">
        <f t="shared" ca="1" si="2"/>
        <v>153</v>
      </c>
      <c r="O20">
        <f t="shared" ca="1" si="3"/>
        <v>3607</v>
      </c>
      <c r="P20">
        <f ca="1">_20206[[#This Row],[最低排名]]-_20206[[#This Row],[同分人数]]+1</f>
        <v>3455</v>
      </c>
      <c r="Q20">
        <f ca="1">IF(O20&gt;=开始!$B$6, 1, 0)</f>
        <v>1</v>
      </c>
      <c r="R20">
        <f ca="1">_20206[[#This Row],[最低排名]]-开始!$B$6</f>
        <v>3607</v>
      </c>
    </row>
    <row r="21" spans="1:18">
      <c r="A21">
        <v>10702</v>
      </c>
      <c r="B21" t="s">
        <v>28</v>
      </c>
      <c r="C21" t="str">
        <f t="shared" si="0"/>
        <v>上海财大</v>
      </c>
      <c r="D21" t="str">
        <f t="shared" si="1"/>
        <v>02</v>
      </c>
      <c r="E21" t="s">
        <v>273</v>
      </c>
      <c r="F21">
        <v>232</v>
      </c>
      <c r="G21">
        <v>122</v>
      </c>
      <c r="H21">
        <v>130</v>
      </c>
      <c r="I21">
        <v>67</v>
      </c>
      <c r="J21">
        <v>67</v>
      </c>
      <c r="K21">
        <v>64</v>
      </c>
      <c r="L21">
        <v>0</v>
      </c>
      <c r="M21">
        <v>2020</v>
      </c>
      <c r="N21">
        <f t="shared" ca="1" si="2"/>
        <v>144</v>
      </c>
      <c r="O21">
        <f t="shared" ca="1" si="3"/>
        <v>3454</v>
      </c>
      <c r="P21">
        <f ca="1">_20206[[#This Row],[最低排名]]-_20206[[#This Row],[同分人数]]+1</f>
        <v>3311</v>
      </c>
      <c r="Q21">
        <f ca="1">IF(O21&gt;=开始!$B$6, 1, 0)</f>
        <v>1</v>
      </c>
      <c r="R21">
        <f ca="1">_20206[[#This Row],[最低排名]]-开始!$B$6</f>
        <v>3454</v>
      </c>
    </row>
    <row r="22" spans="1:18">
      <c r="A22">
        <v>10801</v>
      </c>
      <c r="B22" t="s">
        <v>32</v>
      </c>
      <c r="C22" t="str">
        <f t="shared" si="0"/>
        <v>上海外大</v>
      </c>
      <c r="D22" t="str">
        <f t="shared" si="1"/>
        <v>01</v>
      </c>
      <c r="E22" t="s">
        <v>244</v>
      </c>
      <c r="F22">
        <v>228</v>
      </c>
      <c r="G22">
        <v>114</v>
      </c>
      <c r="H22">
        <v>120</v>
      </c>
      <c r="I22">
        <v>70</v>
      </c>
      <c r="J22">
        <v>70</v>
      </c>
      <c r="K22">
        <v>67</v>
      </c>
      <c r="L22">
        <v>0</v>
      </c>
      <c r="M22">
        <v>2020</v>
      </c>
      <c r="N22">
        <f t="shared" ca="1" si="2"/>
        <v>146</v>
      </c>
      <c r="O22">
        <f t="shared" ca="1" si="3"/>
        <v>4247</v>
      </c>
      <c r="P22">
        <f ca="1">_20206[[#This Row],[最低排名]]-_20206[[#This Row],[同分人数]]+1</f>
        <v>4102</v>
      </c>
      <c r="Q22">
        <f ca="1">IF(O22&gt;=开始!$B$6, 1, 0)</f>
        <v>1</v>
      </c>
      <c r="R22">
        <f ca="1">_20206[[#This Row],[最低排名]]-开始!$B$6</f>
        <v>4247</v>
      </c>
    </row>
    <row r="23" spans="1:18">
      <c r="A23">
        <v>10802</v>
      </c>
      <c r="B23" t="s">
        <v>34</v>
      </c>
      <c r="C23" t="str">
        <f t="shared" si="0"/>
        <v>上海外大</v>
      </c>
      <c r="D23" t="str">
        <f t="shared" si="1"/>
        <v>02</v>
      </c>
      <c r="E23" t="s">
        <v>16</v>
      </c>
      <c r="F23">
        <v>229</v>
      </c>
      <c r="G23">
        <v>121</v>
      </c>
      <c r="H23">
        <v>130</v>
      </c>
      <c r="I23">
        <v>67</v>
      </c>
      <c r="J23">
        <v>64</v>
      </c>
      <c r="K23">
        <v>64</v>
      </c>
      <c r="L23">
        <v>0</v>
      </c>
      <c r="M23">
        <v>2020</v>
      </c>
      <c r="N23">
        <f t="shared" ca="1" si="2"/>
        <v>156</v>
      </c>
      <c r="O23">
        <f t="shared" ca="1" si="3"/>
        <v>4403</v>
      </c>
      <c r="P23">
        <f ca="1">_20206[[#This Row],[最低排名]]-_20206[[#This Row],[同分人数]]+1</f>
        <v>4248</v>
      </c>
      <c r="Q23">
        <f ca="1">IF(O23&gt;=开始!$B$6, 1, 0)</f>
        <v>1</v>
      </c>
      <c r="R23">
        <f ca="1">_20206[[#This Row],[最低排名]]-开始!$B$6</f>
        <v>4403</v>
      </c>
    </row>
    <row r="24" spans="1:18">
      <c r="A24">
        <v>10901</v>
      </c>
      <c r="B24" t="s">
        <v>36</v>
      </c>
      <c r="C24" t="str">
        <f t="shared" si="0"/>
        <v>上海海事</v>
      </c>
      <c r="D24" t="str">
        <f t="shared" si="1"/>
        <v>01</v>
      </c>
      <c r="E24" t="s">
        <v>138</v>
      </c>
      <c r="F24">
        <v>212</v>
      </c>
      <c r="G24">
        <v>118</v>
      </c>
      <c r="H24">
        <v>120</v>
      </c>
      <c r="I24">
        <v>64</v>
      </c>
      <c r="J24">
        <v>61</v>
      </c>
      <c r="K24">
        <v>58</v>
      </c>
      <c r="L24">
        <v>0</v>
      </c>
      <c r="M24">
        <v>2020</v>
      </c>
      <c r="N24">
        <f t="shared" ca="1" si="2"/>
        <v>224</v>
      </c>
      <c r="O24">
        <f t="shared" ca="1" si="3"/>
        <v>12178</v>
      </c>
      <c r="P24">
        <f ca="1">_20206[[#This Row],[最低排名]]-_20206[[#This Row],[同分人数]]+1</f>
        <v>11955</v>
      </c>
      <c r="Q24">
        <f ca="1">IF(O24&gt;=开始!$B$6, 1, 0)</f>
        <v>1</v>
      </c>
      <c r="R24">
        <f ca="1">_20206[[#This Row],[最低排名]]-开始!$B$6</f>
        <v>12178</v>
      </c>
    </row>
    <row r="25" spans="1:18">
      <c r="A25">
        <v>10902</v>
      </c>
      <c r="B25" t="s">
        <v>38</v>
      </c>
      <c r="C25" t="str">
        <f t="shared" si="0"/>
        <v>上海海事</v>
      </c>
      <c r="D25" t="str">
        <f t="shared" si="1"/>
        <v>02</v>
      </c>
      <c r="E25" t="s">
        <v>149</v>
      </c>
      <c r="F25">
        <v>216</v>
      </c>
      <c r="G25">
        <v>111</v>
      </c>
      <c r="H25">
        <v>110</v>
      </c>
      <c r="I25">
        <v>58</v>
      </c>
      <c r="J25">
        <v>58</v>
      </c>
      <c r="K25">
        <v>55</v>
      </c>
      <c r="L25">
        <v>0</v>
      </c>
      <c r="M25">
        <v>2020</v>
      </c>
      <c r="N25">
        <f t="shared" ca="1" si="2"/>
        <v>245</v>
      </c>
      <c r="O25">
        <f t="shared" ca="1" si="3"/>
        <v>16300</v>
      </c>
      <c r="P25">
        <f ca="1">_20206[[#This Row],[最低排名]]-_20206[[#This Row],[同分人数]]+1</f>
        <v>16056</v>
      </c>
      <c r="Q25">
        <f ca="1">IF(O25&gt;=开始!$B$6, 1, 0)</f>
        <v>1</v>
      </c>
      <c r="R25">
        <f ca="1">_20206[[#This Row],[最低排名]]-开始!$B$6</f>
        <v>16300</v>
      </c>
    </row>
    <row r="26" spans="1:18">
      <c r="A26">
        <v>10903</v>
      </c>
      <c r="B26" t="s">
        <v>40</v>
      </c>
      <c r="C26" t="str">
        <f t="shared" si="0"/>
        <v>上海海事</v>
      </c>
      <c r="D26" t="str">
        <f t="shared" si="1"/>
        <v>03</v>
      </c>
      <c r="E26" t="s">
        <v>450</v>
      </c>
      <c r="F26">
        <v>207</v>
      </c>
      <c r="G26">
        <v>108</v>
      </c>
      <c r="H26">
        <v>119</v>
      </c>
      <c r="I26">
        <v>64</v>
      </c>
      <c r="J26">
        <v>52</v>
      </c>
      <c r="K26">
        <v>52</v>
      </c>
      <c r="L26">
        <v>0</v>
      </c>
      <c r="M26">
        <v>2020</v>
      </c>
      <c r="N26">
        <f t="shared" ca="1" si="2"/>
        <v>220</v>
      </c>
      <c r="O26">
        <f t="shared" ca="1" si="3"/>
        <v>16961</v>
      </c>
      <c r="P26">
        <f ca="1">_20206[[#This Row],[最低排名]]-_20206[[#This Row],[同分人数]]+1</f>
        <v>16742</v>
      </c>
      <c r="Q26">
        <f ca="1">IF(O26&gt;=开始!$B$6, 1, 0)</f>
        <v>1</v>
      </c>
      <c r="R26">
        <f ca="1">_20206[[#This Row],[最低排名]]-开始!$B$6</f>
        <v>16961</v>
      </c>
    </row>
    <row r="27" spans="1:18">
      <c r="A27">
        <v>10904</v>
      </c>
      <c r="B27" t="s">
        <v>42</v>
      </c>
      <c r="C27" t="str">
        <f t="shared" si="0"/>
        <v>上海海事</v>
      </c>
      <c r="D27" t="str">
        <f t="shared" si="1"/>
        <v>04</v>
      </c>
      <c r="E27" t="s">
        <v>81</v>
      </c>
      <c r="F27">
        <v>222</v>
      </c>
      <c r="G27">
        <v>118</v>
      </c>
      <c r="H27">
        <v>99</v>
      </c>
      <c r="I27">
        <v>64</v>
      </c>
      <c r="J27">
        <v>55</v>
      </c>
      <c r="K27">
        <v>52</v>
      </c>
      <c r="L27">
        <v>0</v>
      </c>
      <c r="M27">
        <v>2020</v>
      </c>
      <c r="N27">
        <f t="shared" ca="1" si="2"/>
        <v>233</v>
      </c>
      <c r="O27">
        <f t="shared" ca="1" si="3"/>
        <v>17440</v>
      </c>
      <c r="P27">
        <f ca="1">_20206[[#This Row],[最低排名]]-_20206[[#This Row],[同分人数]]+1</f>
        <v>17208</v>
      </c>
      <c r="Q27">
        <f ca="1">IF(O27&gt;=开始!$B$6, 1, 0)</f>
        <v>1</v>
      </c>
      <c r="R27">
        <f ca="1">_20206[[#This Row],[最低排名]]-开始!$B$6</f>
        <v>17440</v>
      </c>
    </row>
    <row r="28" spans="1:18">
      <c r="A28">
        <v>11001</v>
      </c>
      <c r="B28" t="s">
        <v>44</v>
      </c>
      <c r="C28" t="str">
        <f t="shared" si="0"/>
        <v>上海理工</v>
      </c>
      <c r="D28" t="str">
        <f t="shared" si="1"/>
        <v>01</v>
      </c>
      <c r="E28" t="s">
        <v>48</v>
      </c>
      <c r="F28">
        <v>203</v>
      </c>
      <c r="G28">
        <v>113</v>
      </c>
      <c r="H28">
        <v>129</v>
      </c>
      <c r="I28">
        <v>61</v>
      </c>
      <c r="J28">
        <v>58</v>
      </c>
      <c r="K28">
        <v>58</v>
      </c>
      <c r="L28">
        <v>0</v>
      </c>
      <c r="M28">
        <v>2020</v>
      </c>
      <c r="N28">
        <f t="shared" ca="1" si="2"/>
        <v>233</v>
      </c>
      <c r="O28">
        <f t="shared" ca="1" si="3"/>
        <v>13496</v>
      </c>
      <c r="P28">
        <f ca="1">_20206[[#This Row],[最低排名]]-_20206[[#This Row],[同分人数]]+1</f>
        <v>13264</v>
      </c>
      <c r="Q28">
        <f ca="1">IF(O28&gt;=开始!$B$6, 1, 0)</f>
        <v>1</v>
      </c>
      <c r="R28">
        <f ca="1">_20206[[#This Row],[最低排名]]-开始!$B$6</f>
        <v>13496</v>
      </c>
    </row>
    <row r="29" spans="1:18">
      <c r="A29">
        <v>11002</v>
      </c>
      <c r="B29" t="s">
        <v>45</v>
      </c>
      <c r="C29" t="str">
        <f t="shared" si="0"/>
        <v>上海理工</v>
      </c>
      <c r="D29" t="str">
        <f t="shared" si="1"/>
        <v>02</v>
      </c>
      <c r="E29" t="s">
        <v>195</v>
      </c>
      <c r="F29">
        <v>219</v>
      </c>
      <c r="G29">
        <v>111</v>
      </c>
      <c r="H29">
        <v>120</v>
      </c>
      <c r="I29">
        <v>61</v>
      </c>
      <c r="J29">
        <v>55</v>
      </c>
      <c r="K29">
        <v>55</v>
      </c>
      <c r="L29">
        <v>0</v>
      </c>
      <c r="M29">
        <v>2020</v>
      </c>
      <c r="N29">
        <f t="shared" ca="1" si="2"/>
        <v>199</v>
      </c>
      <c r="O29">
        <f t="shared" ca="1" si="3"/>
        <v>13263</v>
      </c>
      <c r="P29">
        <f ca="1">_20206[[#This Row],[最低排名]]-_20206[[#This Row],[同分人数]]+1</f>
        <v>13065</v>
      </c>
      <c r="Q29">
        <f ca="1">IF(O29&gt;=开始!$B$6, 1, 0)</f>
        <v>1</v>
      </c>
      <c r="R29">
        <f ca="1">_20206[[#This Row],[最低排名]]-开始!$B$6</f>
        <v>13263</v>
      </c>
    </row>
    <row r="30" spans="1:18">
      <c r="A30">
        <v>11003</v>
      </c>
      <c r="B30" t="s">
        <v>46</v>
      </c>
      <c r="C30" t="str">
        <f t="shared" si="0"/>
        <v>上海理工</v>
      </c>
      <c r="D30" t="str">
        <f t="shared" si="1"/>
        <v>03</v>
      </c>
      <c r="E30" t="s">
        <v>506</v>
      </c>
      <c r="F30">
        <v>236</v>
      </c>
      <c r="G30">
        <v>122</v>
      </c>
      <c r="H30">
        <v>92</v>
      </c>
      <c r="I30">
        <v>67</v>
      </c>
      <c r="J30">
        <v>67</v>
      </c>
      <c r="K30">
        <v>55</v>
      </c>
      <c r="L30">
        <v>0</v>
      </c>
      <c r="M30">
        <v>2020</v>
      </c>
      <c r="N30">
        <f t="shared" ca="1" si="2"/>
        <v>202</v>
      </c>
      <c r="O30">
        <f t="shared" ca="1" si="3"/>
        <v>11759</v>
      </c>
      <c r="P30">
        <f ca="1">_20206[[#This Row],[最低排名]]-_20206[[#This Row],[同分人数]]+1</f>
        <v>11558</v>
      </c>
      <c r="Q30">
        <f ca="1">IF(O30&gt;=开始!$B$6, 1, 0)</f>
        <v>1</v>
      </c>
      <c r="R30">
        <f ca="1">_20206[[#This Row],[最低排名]]-开始!$B$6</f>
        <v>11759</v>
      </c>
    </row>
    <row r="31" spans="1:18">
      <c r="A31">
        <v>11004</v>
      </c>
      <c r="B31" t="s">
        <v>47</v>
      </c>
      <c r="C31" t="str">
        <f t="shared" si="0"/>
        <v>上海理工</v>
      </c>
      <c r="D31" t="str">
        <f t="shared" si="1"/>
        <v>04</v>
      </c>
      <c r="E31" t="s">
        <v>749</v>
      </c>
      <c r="F31">
        <v>212</v>
      </c>
      <c r="G31">
        <v>110</v>
      </c>
      <c r="H31">
        <v>106</v>
      </c>
      <c r="I31">
        <v>67</v>
      </c>
      <c r="J31">
        <v>64</v>
      </c>
      <c r="K31">
        <v>55</v>
      </c>
      <c r="L31">
        <v>0</v>
      </c>
      <c r="M31">
        <v>2020</v>
      </c>
      <c r="N31">
        <f t="shared" ca="1" si="2"/>
        <v>232</v>
      </c>
      <c r="O31">
        <f t="shared" ca="1" si="3"/>
        <v>14678</v>
      </c>
      <c r="P31">
        <f ca="1">_20206[[#This Row],[最低排名]]-_20206[[#This Row],[同分人数]]+1</f>
        <v>14447</v>
      </c>
      <c r="Q31">
        <f ca="1">IF(O31&gt;=开始!$B$6, 1, 0)</f>
        <v>1</v>
      </c>
      <c r="R31">
        <f ca="1">_20206[[#This Row],[最低排名]]-开始!$B$6</f>
        <v>14678</v>
      </c>
    </row>
    <row r="32" spans="1:18">
      <c r="A32">
        <v>11101</v>
      </c>
      <c r="B32" t="s">
        <v>49</v>
      </c>
      <c r="C32" t="str">
        <f t="shared" si="0"/>
        <v>上海杉达</v>
      </c>
      <c r="D32" t="str">
        <f t="shared" si="1"/>
        <v>01</v>
      </c>
      <c r="E32" t="s">
        <v>419</v>
      </c>
      <c r="F32">
        <v>199</v>
      </c>
      <c r="G32">
        <v>101</v>
      </c>
      <c r="H32">
        <v>70</v>
      </c>
      <c r="I32">
        <v>64</v>
      </c>
      <c r="J32">
        <v>55</v>
      </c>
      <c r="K32">
        <v>46</v>
      </c>
      <c r="L32">
        <v>0</v>
      </c>
      <c r="M32">
        <v>2020</v>
      </c>
      <c r="N32">
        <f t="shared" ca="1" si="2"/>
        <v>200</v>
      </c>
      <c r="O32">
        <f t="shared" ca="1" si="3"/>
        <v>30520</v>
      </c>
      <c r="P32">
        <f ca="1">_20206[[#This Row],[最低排名]]-_20206[[#This Row],[同分人数]]+1</f>
        <v>30321</v>
      </c>
      <c r="Q32">
        <f ca="1">IF(O32&gt;=开始!$B$6, 1, 0)</f>
        <v>1</v>
      </c>
      <c r="R32">
        <f ca="1">_20206[[#This Row],[最低排名]]-开始!$B$6</f>
        <v>30520</v>
      </c>
    </row>
    <row r="33" spans="1:18">
      <c r="A33">
        <v>11102</v>
      </c>
      <c r="B33" t="s">
        <v>51</v>
      </c>
      <c r="C33" t="str">
        <f t="shared" si="0"/>
        <v>上海杉达</v>
      </c>
      <c r="D33" t="str">
        <f t="shared" si="1"/>
        <v>02</v>
      </c>
      <c r="E33" t="s">
        <v>1534</v>
      </c>
      <c r="F33">
        <v>170</v>
      </c>
      <c r="G33">
        <v>90</v>
      </c>
      <c r="H33">
        <v>77</v>
      </c>
      <c r="I33">
        <v>58</v>
      </c>
      <c r="J33">
        <v>52</v>
      </c>
      <c r="K33">
        <v>43</v>
      </c>
      <c r="L33">
        <v>0</v>
      </c>
      <c r="M33">
        <v>2020</v>
      </c>
      <c r="N33">
        <f t="shared" ca="1" si="2"/>
        <v>147</v>
      </c>
      <c r="O33">
        <f t="shared" ca="1" si="3"/>
        <v>36437</v>
      </c>
      <c r="P33">
        <f ca="1">_20206[[#This Row],[最低排名]]-_20206[[#This Row],[同分人数]]+1</f>
        <v>36291</v>
      </c>
      <c r="Q33">
        <f ca="1">IF(O33&gt;=开始!$B$6, 1, 0)</f>
        <v>1</v>
      </c>
      <c r="R33">
        <f ca="1">_20206[[#This Row],[最低排名]]-开始!$B$6</f>
        <v>36437</v>
      </c>
    </row>
    <row r="34" spans="1:18">
      <c r="A34">
        <v>11103</v>
      </c>
      <c r="B34" t="s">
        <v>53</v>
      </c>
      <c r="C34" t="str">
        <f t="shared" si="0"/>
        <v>上海杉达</v>
      </c>
      <c r="D34" t="str">
        <f t="shared" si="1"/>
        <v>03</v>
      </c>
      <c r="E34" t="s">
        <v>309</v>
      </c>
      <c r="F34">
        <v>182</v>
      </c>
      <c r="G34">
        <v>99</v>
      </c>
      <c r="H34">
        <v>98</v>
      </c>
      <c r="I34">
        <v>58</v>
      </c>
      <c r="J34">
        <v>52</v>
      </c>
      <c r="K34">
        <v>52</v>
      </c>
      <c r="L34">
        <v>0</v>
      </c>
      <c r="M34">
        <v>2020</v>
      </c>
      <c r="N34">
        <f t="shared" ca="1" si="2"/>
        <v>194</v>
      </c>
      <c r="O34">
        <f t="shared" ca="1" si="3"/>
        <v>28823</v>
      </c>
      <c r="P34">
        <f ca="1">_20206[[#This Row],[最低排名]]-_20206[[#This Row],[同分人数]]+1</f>
        <v>28630</v>
      </c>
      <c r="Q34">
        <f ca="1">IF(O34&gt;=开始!$B$6, 1, 0)</f>
        <v>1</v>
      </c>
      <c r="R34">
        <f ca="1">_20206[[#This Row],[最低排名]]-开始!$B$6</f>
        <v>28823</v>
      </c>
    </row>
    <row r="35" spans="1:18">
      <c r="A35">
        <v>11201</v>
      </c>
      <c r="B35" t="s">
        <v>57</v>
      </c>
      <c r="C35" t="str">
        <f t="shared" si="0"/>
        <v>华东政法</v>
      </c>
      <c r="D35" t="str">
        <f t="shared" si="1"/>
        <v>01</v>
      </c>
      <c r="E35" t="s">
        <v>16</v>
      </c>
      <c r="F35">
        <v>229</v>
      </c>
      <c r="G35">
        <v>115</v>
      </c>
      <c r="H35">
        <v>118</v>
      </c>
      <c r="I35">
        <v>70</v>
      </c>
      <c r="J35">
        <v>70</v>
      </c>
      <c r="K35">
        <v>67</v>
      </c>
      <c r="L35">
        <v>0</v>
      </c>
      <c r="M35">
        <v>2020</v>
      </c>
      <c r="N35">
        <f t="shared" ca="1" si="2"/>
        <v>156</v>
      </c>
      <c r="O35">
        <f t="shared" ca="1" si="3"/>
        <v>4403</v>
      </c>
      <c r="P35">
        <f ca="1">_20206[[#This Row],[最低排名]]-_20206[[#This Row],[同分人数]]+1</f>
        <v>4248</v>
      </c>
      <c r="Q35">
        <f ca="1">IF(O35&gt;=开始!$B$6, 1, 0)</f>
        <v>1</v>
      </c>
      <c r="R35">
        <f ca="1">_20206[[#This Row],[最低排名]]-开始!$B$6</f>
        <v>4403</v>
      </c>
    </row>
    <row r="36" spans="1:18">
      <c r="A36">
        <v>11202</v>
      </c>
      <c r="B36" t="s">
        <v>59</v>
      </c>
      <c r="C36" t="str">
        <f t="shared" si="0"/>
        <v>华东政法</v>
      </c>
      <c r="D36" t="str">
        <f t="shared" si="1"/>
        <v>02</v>
      </c>
      <c r="E36" t="s">
        <v>134</v>
      </c>
      <c r="F36">
        <v>223</v>
      </c>
      <c r="G36">
        <v>115</v>
      </c>
      <c r="H36">
        <v>113</v>
      </c>
      <c r="I36">
        <v>67</v>
      </c>
      <c r="J36">
        <v>64</v>
      </c>
      <c r="K36">
        <v>61</v>
      </c>
      <c r="L36">
        <v>0</v>
      </c>
      <c r="M36">
        <v>2020</v>
      </c>
      <c r="N36">
        <f t="shared" ca="1" si="2"/>
        <v>215</v>
      </c>
      <c r="O36">
        <f t="shared" ca="1" si="3"/>
        <v>9329</v>
      </c>
      <c r="P36">
        <f ca="1">_20206[[#This Row],[最低排名]]-_20206[[#This Row],[同分人数]]+1</f>
        <v>9115</v>
      </c>
      <c r="Q36">
        <f ca="1">IF(O36&gt;=开始!$B$6, 1, 0)</f>
        <v>1</v>
      </c>
      <c r="R36">
        <f ca="1">_20206[[#This Row],[最低排名]]-开始!$B$6</f>
        <v>9329</v>
      </c>
    </row>
    <row r="37" spans="1:18">
      <c r="A37">
        <v>11203</v>
      </c>
      <c r="B37" t="s">
        <v>61</v>
      </c>
      <c r="C37" t="str">
        <f t="shared" si="0"/>
        <v>华东政法</v>
      </c>
      <c r="D37" t="str">
        <f t="shared" si="1"/>
        <v>03</v>
      </c>
      <c r="E37" t="s">
        <v>66</v>
      </c>
      <c r="F37">
        <v>221</v>
      </c>
      <c r="G37">
        <v>111</v>
      </c>
      <c r="H37">
        <v>129</v>
      </c>
      <c r="I37">
        <v>67</v>
      </c>
      <c r="J37">
        <v>64</v>
      </c>
      <c r="K37">
        <v>58</v>
      </c>
      <c r="L37">
        <v>0</v>
      </c>
      <c r="M37">
        <v>2020</v>
      </c>
      <c r="N37">
        <f t="shared" ca="1" si="2"/>
        <v>179</v>
      </c>
      <c r="O37">
        <f t="shared" ca="1" si="3"/>
        <v>7072</v>
      </c>
      <c r="P37">
        <f ca="1">_20206[[#This Row],[最低排名]]-_20206[[#This Row],[同分人数]]+1</f>
        <v>6894</v>
      </c>
      <c r="Q37">
        <f ca="1">IF(O37&gt;=开始!$B$6, 1, 0)</f>
        <v>1</v>
      </c>
      <c r="R37">
        <f ca="1">_20206[[#This Row],[最低排名]]-开始!$B$6</f>
        <v>7072</v>
      </c>
    </row>
    <row r="38" spans="1:18">
      <c r="A38">
        <v>11204</v>
      </c>
      <c r="B38" t="s">
        <v>63</v>
      </c>
      <c r="C38" t="str">
        <f t="shared" si="0"/>
        <v>华东政法</v>
      </c>
      <c r="D38" t="str">
        <f t="shared" si="1"/>
        <v>04</v>
      </c>
      <c r="E38" t="s">
        <v>134</v>
      </c>
      <c r="F38">
        <v>218</v>
      </c>
      <c r="G38">
        <v>119</v>
      </c>
      <c r="H38">
        <v>130</v>
      </c>
      <c r="I38">
        <v>64</v>
      </c>
      <c r="J38">
        <v>64</v>
      </c>
      <c r="K38">
        <v>52</v>
      </c>
      <c r="L38">
        <v>0</v>
      </c>
      <c r="M38">
        <v>2020</v>
      </c>
      <c r="N38">
        <f t="shared" ca="1" si="2"/>
        <v>215</v>
      </c>
      <c r="O38">
        <f t="shared" ca="1" si="3"/>
        <v>9329</v>
      </c>
      <c r="P38">
        <f ca="1">_20206[[#This Row],[最低排名]]-_20206[[#This Row],[同分人数]]+1</f>
        <v>9115</v>
      </c>
      <c r="Q38">
        <f ca="1">IF(O38&gt;=开始!$B$6, 1, 0)</f>
        <v>1</v>
      </c>
      <c r="R38">
        <f ca="1">_20206[[#This Row],[最低排名]]-开始!$B$6</f>
        <v>9329</v>
      </c>
    </row>
    <row r="39" spans="1:18">
      <c r="A39">
        <v>11301</v>
      </c>
      <c r="B39" t="s">
        <v>1727</v>
      </c>
      <c r="C39" t="str">
        <f t="shared" si="0"/>
        <v>上海经贸</v>
      </c>
      <c r="D39" t="str">
        <f t="shared" si="1"/>
        <v>01</v>
      </c>
      <c r="E39" t="s">
        <v>256</v>
      </c>
      <c r="F39">
        <v>212</v>
      </c>
      <c r="G39">
        <v>112</v>
      </c>
      <c r="H39">
        <v>115</v>
      </c>
      <c r="I39">
        <v>70</v>
      </c>
      <c r="J39">
        <v>70</v>
      </c>
      <c r="K39">
        <v>64</v>
      </c>
      <c r="L39">
        <v>0</v>
      </c>
      <c r="M39">
        <v>2020</v>
      </c>
      <c r="N39">
        <f t="shared" ca="1" si="2"/>
        <v>218</v>
      </c>
      <c r="O39">
        <f t="shared" ca="1" si="3"/>
        <v>8698</v>
      </c>
      <c r="P39">
        <f ca="1">_20206[[#This Row],[最低排名]]-_20206[[#This Row],[同分人数]]+1</f>
        <v>8481</v>
      </c>
      <c r="Q39">
        <f ca="1">IF(O39&gt;=开始!$B$6, 1, 0)</f>
        <v>1</v>
      </c>
      <c r="R39">
        <f ca="1">_20206[[#This Row],[最低排名]]-开始!$B$6</f>
        <v>8698</v>
      </c>
    </row>
    <row r="40" spans="1:18">
      <c r="A40">
        <v>11302</v>
      </c>
      <c r="B40" t="s">
        <v>1728</v>
      </c>
      <c r="C40" t="str">
        <f t="shared" si="0"/>
        <v>上海经贸</v>
      </c>
      <c r="D40" t="str">
        <f t="shared" si="1"/>
        <v>02</v>
      </c>
      <c r="E40" t="s">
        <v>70</v>
      </c>
      <c r="F40">
        <v>204</v>
      </c>
      <c r="G40">
        <v>114</v>
      </c>
      <c r="H40">
        <v>116</v>
      </c>
      <c r="I40">
        <v>67</v>
      </c>
      <c r="J40">
        <v>67</v>
      </c>
      <c r="K40">
        <v>64</v>
      </c>
      <c r="L40">
        <v>0</v>
      </c>
      <c r="M40">
        <v>2020</v>
      </c>
      <c r="N40">
        <f t="shared" ca="1" si="2"/>
        <v>242</v>
      </c>
      <c r="O40">
        <f t="shared" ca="1" si="3"/>
        <v>11557</v>
      </c>
      <c r="P40">
        <f ca="1">_20206[[#This Row],[最低排名]]-_20206[[#This Row],[同分人数]]+1</f>
        <v>11316</v>
      </c>
      <c r="Q40">
        <f ca="1">IF(O40&gt;=开始!$B$6, 1, 0)</f>
        <v>1</v>
      </c>
      <c r="R40">
        <f ca="1">_20206[[#This Row],[最低排名]]-开始!$B$6</f>
        <v>11557</v>
      </c>
    </row>
    <row r="41" spans="1:18">
      <c r="A41">
        <v>11303</v>
      </c>
      <c r="B41" t="s">
        <v>1729</v>
      </c>
      <c r="C41" t="str">
        <f t="shared" si="0"/>
        <v>上海经贸</v>
      </c>
      <c r="D41" t="str">
        <f t="shared" si="1"/>
        <v>03</v>
      </c>
      <c r="E41" t="s">
        <v>424</v>
      </c>
      <c r="F41">
        <v>219</v>
      </c>
      <c r="G41">
        <v>115</v>
      </c>
      <c r="H41">
        <v>113</v>
      </c>
      <c r="I41">
        <v>70</v>
      </c>
      <c r="J41">
        <v>67</v>
      </c>
      <c r="K41">
        <v>55</v>
      </c>
      <c r="L41">
        <v>0</v>
      </c>
      <c r="M41">
        <v>2020</v>
      </c>
      <c r="N41">
        <f t="shared" ca="1" si="2"/>
        <v>255</v>
      </c>
      <c r="O41">
        <f t="shared" ca="1" si="3"/>
        <v>10230</v>
      </c>
      <c r="P41">
        <f ca="1">_20206[[#This Row],[最低排名]]-_20206[[#This Row],[同分人数]]+1</f>
        <v>9976</v>
      </c>
      <c r="Q41">
        <f ca="1">IF(O41&gt;=开始!$B$6, 1, 0)</f>
        <v>1</v>
      </c>
      <c r="R41">
        <f ca="1">_20206[[#This Row],[最低排名]]-开始!$B$6</f>
        <v>10230</v>
      </c>
    </row>
    <row r="42" spans="1:18">
      <c r="A42">
        <v>11401</v>
      </c>
      <c r="B42" t="s">
        <v>73</v>
      </c>
      <c r="C42" t="str">
        <f t="shared" si="0"/>
        <v>复旦医学</v>
      </c>
      <c r="D42" t="str">
        <f t="shared" si="1"/>
        <v>01</v>
      </c>
      <c r="E42" t="s">
        <v>1127</v>
      </c>
      <c r="F42">
        <v>240</v>
      </c>
      <c r="G42">
        <v>121</v>
      </c>
      <c r="H42">
        <v>137</v>
      </c>
      <c r="I42">
        <v>70</v>
      </c>
      <c r="J42">
        <v>67</v>
      </c>
      <c r="K42">
        <v>64</v>
      </c>
      <c r="L42">
        <v>0</v>
      </c>
      <c r="M42">
        <v>2020</v>
      </c>
      <c r="N42">
        <f t="shared" ca="1" si="2"/>
        <v>86</v>
      </c>
      <c r="O42">
        <f t="shared" ca="1" si="3"/>
        <v>1474</v>
      </c>
      <c r="P42">
        <f ca="1">_20206[[#This Row],[最低排名]]-_20206[[#This Row],[同分人数]]+1</f>
        <v>1389</v>
      </c>
      <c r="Q42">
        <f ca="1">IF(O42&gt;=开始!$B$6, 1, 0)</f>
        <v>1</v>
      </c>
      <c r="R42">
        <f ca="1">_20206[[#This Row],[最低排名]]-开始!$B$6</f>
        <v>1474</v>
      </c>
    </row>
    <row r="43" spans="1:18">
      <c r="A43">
        <v>11501</v>
      </c>
      <c r="B43" t="s">
        <v>74</v>
      </c>
      <c r="C43" t="str">
        <f t="shared" si="0"/>
        <v>上海海大</v>
      </c>
      <c r="D43" t="str">
        <f t="shared" si="1"/>
        <v>01</v>
      </c>
      <c r="E43" t="s">
        <v>546</v>
      </c>
      <c r="F43">
        <v>225</v>
      </c>
      <c r="G43">
        <v>120</v>
      </c>
      <c r="H43">
        <v>104</v>
      </c>
      <c r="I43">
        <v>55</v>
      </c>
      <c r="J43">
        <v>55</v>
      </c>
      <c r="K43">
        <v>49</v>
      </c>
      <c r="L43">
        <v>0</v>
      </c>
      <c r="M43">
        <v>2020</v>
      </c>
      <c r="N43">
        <f t="shared" ca="1" si="2"/>
        <v>251</v>
      </c>
      <c r="O43">
        <f t="shared" ca="1" si="3"/>
        <v>18373</v>
      </c>
      <c r="P43">
        <f ca="1">_20206[[#This Row],[最低排名]]-_20206[[#This Row],[同分人数]]+1</f>
        <v>18123</v>
      </c>
      <c r="Q43">
        <f ca="1">IF(O43&gt;=开始!$B$6, 1, 0)</f>
        <v>1</v>
      </c>
      <c r="R43">
        <f ca="1">_20206[[#This Row],[最低排名]]-开始!$B$6</f>
        <v>18373</v>
      </c>
    </row>
    <row r="44" spans="1:18">
      <c r="A44">
        <v>11502</v>
      </c>
      <c r="B44" t="s">
        <v>76</v>
      </c>
      <c r="C44" t="str">
        <f t="shared" si="0"/>
        <v>上海海大</v>
      </c>
      <c r="D44" t="str">
        <f t="shared" si="1"/>
        <v>02</v>
      </c>
      <c r="E44" t="s">
        <v>83</v>
      </c>
      <c r="F44">
        <v>213</v>
      </c>
      <c r="G44">
        <v>109</v>
      </c>
      <c r="H44">
        <v>100</v>
      </c>
      <c r="I44">
        <v>64</v>
      </c>
      <c r="J44">
        <v>55</v>
      </c>
      <c r="K44">
        <v>55</v>
      </c>
      <c r="L44">
        <v>0</v>
      </c>
      <c r="M44">
        <v>2020</v>
      </c>
      <c r="N44">
        <f t="shared" ca="1" si="2"/>
        <v>273</v>
      </c>
      <c r="O44">
        <f t="shared" ca="1" si="3"/>
        <v>18646</v>
      </c>
      <c r="P44">
        <f ca="1">_20206[[#This Row],[最低排名]]-_20206[[#This Row],[同分人数]]+1</f>
        <v>18374</v>
      </c>
      <c r="Q44">
        <f ca="1">IF(O44&gt;=开始!$B$6, 1, 0)</f>
        <v>1</v>
      </c>
      <c r="R44">
        <f ca="1">_20206[[#This Row],[最低排名]]-开始!$B$6</f>
        <v>18646</v>
      </c>
    </row>
    <row r="45" spans="1:18">
      <c r="A45">
        <v>11503</v>
      </c>
      <c r="B45" t="s">
        <v>78</v>
      </c>
      <c r="C45" t="str">
        <f t="shared" si="0"/>
        <v>上海海大</v>
      </c>
      <c r="D45" t="str">
        <f t="shared" si="1"/>
        <v>03</v>
      </c>
      <c r="E45" t="s">
        <v>678</v>
      </c>
      <c r="F45">
        <v>219</v>
      </c>
      <c r="G45">
        <v>118</v>
      </c>
      <c r="H45">
        <v>99</v>
      </c>
      <c r="I45">
        <v>61</v>
      </c>
      <c r="J45">
        <v>58</v>
      </c>
      <c r="K45">
        <v>46</v>
      </c>
      <c r="L45">
        <v>0</v>
      </c>
      <c r="M45">
        <v>2020</v>
      </c>
      <c r="N45">
        <f t="shared" ca="1" si="2"/>
        <v>235</v>
      </c>
      <c r="O45">
        <f t="shared" ca="1" si="3"/>
        <v>19637</v>
      </c>
      <c r="P45">
        <f ca="1">_20206[[#This Row],[最低排名]]-_20206[[#This Row],[同分人数]]+1</f>
        <v>19403</v>
      </c>
      <c r="Q45">
        <f ca="1">IF(O45&gt;=开始!$B$6, 1, 0)</f>
        <v>1</v>
      </c>
      <c r="R45">
        <f ca="1">_20206[[#This Row],[最低排名]]-开始!$B$6</f>
        <v>19637</v>
      </c>
    </row>
    <row r="46" spans="1:18">
      <c r="A46">
        <v>11504</v>
      </c>
      <c r="B46" t="s">
        <v>80</v>
      </c>
      <c r="C46" t="str">
        <f t="shared" si="0"/>
        <v>上海海大</v>
      </c>
      <c r="D46" t="str">
        <f t="shared" si="1"/>
        <v>04</v>
      </c>
      <c r="E46" t="s">
        <v>323</v>
      </c>
      <c r="F46">
        <v>208</v>
      </c>
      <c r="G46">
        <v>109</v>
      </c>
      <c r="H46">
        <v>96</v>
      </c>
      <c r="I46">
        <v>61</v>
      </c>
      <c r="J46">
        <v>61</v>
      </c>
      <c r="K46">
        <v>55</v>
      </c>
      <c r="L46">
        <v>0</v>
      </c>
      <c r="M46">
        <v>2020</v>
      </c>
      <c r="N46">
        <f t="shared" ca="1" si="2"/>
        <v>229</v>
      </c>
      <c r="O46">
        <f t="shared" ca="1" si="3"/>
        <v>20102</v>
      </c>
      <c r="P46">
        <f ca="1">_20206[[#This Row],[最低排名]]-_20206[[#This Row],[同分人数]]+1</f>
        <v>19874</v>
      </c>
      <c r="Q46">
        <f ca="1">IF(O46&gt;=开始!$B$6, 1, 0)</f>
        <v>1</v>
      </c>
      <c r="R46">
        <f ca="1">_20206[[#This Row],[最低排名]]-开始!$B$6</f>
        <v>20102</v>
      </c>
    </row>
    <row r="47" spans="1:18">
      <c r="A47">
        <v>11505</v>
      </c>
      <c r="B47" t="s">
        <v>82</v>
      </c>
      <c r="C47" t="str">
        <f t="shared" si="0"/>
        <v>上海海大</v>
      </c>
      <c r="D47" t="str">
        <f t="shared" si="1"/>
        <v>05</v>
      </c>
      <c r="E47" t="s">
        <v>533</v>
      </c>
      <c r="F47">
        <v>209</v>
      </c>
      <c r="G47">
        <v>117</v>
      </c>
      <c r="H47">
        <v>97</v>
      </c>
      <c r="I47">
        <v>61</v>
      </c>
      <c r="J47">
        <v>55</v>
      </c>
      <c r="K47">
        <v>49</v>
      </c>
      <c r="L47">
        <v>0</v>
      </c>
      <c r="M47">
        <v>2020</v>
      </c>
      <c r="N47">
        <f t="shared" ca="1" si="2"/>
        <v>250</v>
      </c>
      <c r="O47">
        <f t="shared" ca="1" si="3"/>
        <v>22555</v>
      </c>
      <c r="P47">
        <f ca="1">_20206[[#This Row],[最低排名]]-_20206[[#This Row],[同分人数]]+1</f>
        <v>22306</v>
      </c>
      <c r="Q47">
        <f ca="1">IF(O47&gt;=开始!$B$6, 1, 0)</f>
        <v>1</v>
      </c>
      <c r="R47">
        <f ca="1">_20206[[#This Row],[最低排名]]-开始!$B$6</f>
        <v>22555</v>
      </c>
    </row>
    <row r="48" spans="1:18">
      <c r="A48">
        <v>11506</v>
      </c>
      <c r="B48" t="s">
        <v>84</v>
      </c>
      <c r="C48" t="str">
        <f t="shared" si="0"/>
        <v>上海海大</v>
      </c>
      <c r="D48" t="str">
        <f t="shared" si="1"/>
        <v>06</v>
      </c>
      <c r="E48" t="s">
        <v>347</v>
      </c>
      <c r="F48">
        <v>180</v>
      </c>
      <c r="G48">
        <v>103</v>
      </c>
      <c r="H48">
        <v>128</v>
      </c>
      <c r="I48">
        <v>70</v>
      </c>
      <c r="J48">
        <v>49</v>
      </c>
      <c r="K48">
        <v>46</v>
      </c>
      <c r="L48">
        <v>0</v>
      </c>
      <c r="M48">
        <v>2020</v>
      </c>
      <c r="N48">
        <f t="shared" ca="1" si="2"/>
        <v>234</v>
      </c>
      <c r="O48">
        <f t="shared" ca="1" si="3"/>
        <v>22058</v>
      </c>
      <c r="P48">
        <f ca="1">_20206[[#This Row],[最低排名]]-_20206[[#This Row],[同分人数]]+1</f>
        <v>21825</v>
      </c>
      <c r="Q48">
        <f ca="1">IF(O48&gt;=开始!$B$6, 1, 0)</f>
        <v>1</v>
      </c>
      <c r="R48">
        <f ca="1">_20206[[#This Row],[最低排名]]-开始!$B$6</f>
        <v>22058</v>
      </c>
    </row>
    <row r="49" spans="1:18">
      <c r="A49">
        <v>11601</v>
      </c>
      <c r="B49" t="s">
        <v>86</v>
      </c>
      <c r="C49" t="str">
        <f t="shared" si="0"/>
        <v>上海戏剧</v>
      </c>
      <c r="D49" t="str">
        <f t="shared" si="1"/>
        <v>01</v>
      </c>
      <c r="E49" t="s">
        <v>70</v>
      </c>
      <c r="F49">
        <v>211</v>
      </c>
      <c r="G49">
        <v>108</v>
      </c>
      <c r="H49">
        <v>121</v>
      </c>
      <c r="I49">
        <v>70</v>
      </c>
      <c r="J49">
        <v>64</v>
      </c>
      <c r="K49">
        <v>52</v>
      </c>
      <c r="L49">
        <v>0</v>
      </c>
      <c r="M49">
        <v>2020</v>
      </c>
      <c r="N49">
        <f t="shared" ca="1" si="2"/>
        <v>242</v>
      </c>
      <c r="O49">
        <f t="shared" ca="1" si="3"/>
        <v>11557</v>
      </c>
      <c r="P49">
        <f ca="1">_20206[[#This Row],[最低排名]]-_20206[[#This Row],[同分人数]]+1</f>
        <v>11316</v>
      </c>
      <c r="Q49">
        <f ca="1">IF(O49&gt;=开始!$B$6, 1, 0)</f>
        <v>1</v>
      </c>
      <c r="R49">
        <f ca="1">_20206[[#This Row],[最低排名]]-开始!$B$6</f>
        <v>11557</v>
      </c>
    </row>
    <row r="50" spans="1:18">
      <c r="A50">
        <v>11701</v>
      </c>
      <c r="B50" t="s">
        <v>88</v>
      </c>
      <c r="C50" t="str">
        <f t="shared" si="0"/>
        <v>上海电力</v>
      </c>
      <c r="D50" t="str">
        <f t="shared" si="1"/>
        <v>01</v>
      </c>
      <c r="E50" t="s">
        <v>81</v>
      </c>
      <c r="F50">
        <v>208</v>
      </c>
      <c r="G50">
        <v>110</v>
      </c>
      <c r="H50">
        <v>104</v>
      </c>
      <c r="I50">
        <v>64</v>
      </c>
      <c r="J50">
        <v>61</v>
      </c>
      <c r="K50">
        <v>55</v>
      </c>
      <c r="L50">
        <v>0</v>
      </c>
      <c r="M50">
        <v>2020</v>
      </c>
      <c r="N50">
        <f t="shared" ca="1" si="2"/>
        <v>233</v>
      </c>
      <c r="O50">
        <f t="shared" ca="1" si="3"/>
        <v>17440</v>
      </c>
      <c r="P50">
        <f ca="1">_20206[[#This Row],[最低排名]]-_20206[[#This Row],[同分人数]]+1</f>
        <v>17208</v>
      </c>
      <c r="Q50">
        <f ca="1">IF(O50&gt;=开始!$B$6, 1, 0)</f>
        <v>1</v>
      </c>
      <c r="R50">
        <f ca="1">_20206[[#This Row],[最低排名]]-开始!$B$6</f>
        <v>17440</v>
      </c>
    </row>
    <row r="51" spans="1:18">
      <c r="A51">
        <v>11702</v>
      </c>
      <c r="B51" t="s">
        <v>89</v>
      </c>
      <c r="C51" t="str">
        <f t="shared" si="0"/>
        <v>上海电力</v>
      </c>
      <c r="D51" t="str">
        <f t="shared" si="1"/>
        <v>02</v>
      </c>
      <c r="E51" t="s">
        <v>387</v>
      </c>
      <c r="F51">
        <v>192</v>
      </c>
      <c r="G51">
        <v>96</v>
      </c>
      <c r="H51">
        <v>86</v>
      </c>
      <c r="I51">
        <v>61</v>
      </c>
      <c r="J51">
        <v>58</v>
      </c>
      <c r="K51">
        <v>49</v>
      </c>
      <c r="L51">
        <v>0</v>
      </c>
      <c r="M51">
        <v>2020</v>
      </c>
      <c r="N51">
        <f t="shared" ca="1" si="2"/>
        <v>204</v>
      </c>
      <c r="O51">
        <f t="shared" ca="1" si="3"/>
        <v>28039</v>
      </c>
      <c r="P51">
        <f ca="1">_20206[[#This Row],[最低排名]]-_20206[[#This Row],[同分人数]]+1</f>
        <v>27836</v>
      </c>
      <c r="Q51">
        <f ca="1">IF(O51&gt;=开始!$B$6, 1, 0)</f>
        <v>1</v>
      </c>
      <c r="R51">
        <f ca="1">_20206[[#This Row],[最低排名]]-开始!$B$6</f>
        <v>28039</v>
      </c>
    </row>
    <row r="52" spans="1:18">
      <c r="A52">
        <v>11703</v>
      </c>
      <c r="B52" t="s">
        <v>91</v>
      </c>
      <c r="C52" t="str">
        <f t="shared" si="0"/>
        <v>上海电力</v>
      </c>
      <c r="D52" t="str">
        <f t="shared" si="1"/>
        <v>03</v>
      </c>
      <c r="E52" t="s">
        <v>144</v>
      </c>
      <c r="F52">
        <v>194</v>
      </c>
      <c r="G52">
        <v>100</v>
      </c>
      <c r="H52">
        <v>105</v>
      </c>
      <c r="I52">
        <v>58</v>
      </c>
      <c r="J52">
        <v>55</v>
      </c>
      <c r="K52">
        <v>55</v>
      </c>
      <c r="L52">
        <v>0</v>
      </c>
      <c r="M52">
        <v>2020</v>
      </c>
      <c r="N52">
        <f t="shared" ca="1" si="2"/>
        <v>225</v>
      </c>
      <c r="O52">
        <f t="shared" ca="1" si="3"/>
        <v>23446</v>
      </c>
      <c r="P52">
        <f ca="1">_20206[[#This Row],[最低排名]]-_20206[[#This Row],[同分人数]]+1</f>
        <v>23222</v>
      </c>
      <c r="Q52">
        <f ca="1">IF(O52&gt;=开始!$B$6, 1, 0)</f>
        <v>1</v>
      </c>
      <c r="R52">
        <f ca="1">_20206[[#This Row],[最低排名]]-开始!$B$6</f>
        <v>23446</v>
      </c>
    </row>
    <row r="53" spans="1:18">
      <c r="A53">
        <v>11704</v>
      </c>
      <c r="B53" t="s">
        <v>93</v>
      </c>
      <c r="C53" t="str">
        <f t="shared" si="0"/>
        <v>上海电力</v>
      </c>
      <c r="D53" t="str">
        <f t="shared" si="1"/>
        <v>04</v>
      </c>
      <c r="E53" t="s">
        <v>863</v>
      </c>
      <c r="F53">
        <v>200</v>
      </c>
      <c r="G53">
        <v>103</v>
      </c>
      <c r="H53">
        <v>104</v>
      </c>
      <c r="I53">
        <v>58</v>
      </c>
      <c r="J53">
        <v>55</v>
      </c>
      <c r="K53">
        <v>49</v>
      </c>
      <c r="L53">
        <v>0</v>
      </c>
      <c r="M53">
        <v>2020</v>
      </c>
      <c r="N53">
        <f t="shared" ca="1" si="2"/>
        <v>200</v>
      </c>
      <c r="O53">
        <f t="shared" ca="1" si="3"/>
        <v>23646</v>
      </c>
      <c r="P53">
        <f ca="1">_20206[[#This Row],[最低排名]]-_20206[[#This Row],[同分人数]]+1</f>
        <v>23447</v>
      </c>
      <c r="Q53">
        <f ca="1">IF(O53&gt;=开始!$B$6, 1, 0)</f>
        <v>1</v>
      </c>
      <c r="R53">
        <f ca="1">_20206[[#This Row],[最低排名]]-开始!$B$6</f>
        <v>23646</v>
      </c>
    </row>
    <row r="54" spans="1:18">
      <c r="A54">
        <v>11705</v>
      </c>
      <c r="B54" t="s">
        <v>95</v>
      </c>
      <c r="C54" t="str">
        <f t="shared" si="0"/>
        <v>上海电力</v>
      </c>
      <c r="D54" t="str">
        <f t="shared" si="1"/>
        <v>05</v>
      </c>
      <c r="E54" t="s">
        <v>141</v>
      </c>
      <c r="F54">
        <v>198</v>
      </c>
      <c r="G54">
        <v>101</v>
      </c>
      <c r="H54">
        <v>107</v>
      </c>
      <c r="I54">
        <v>61</v>
      </c>
      <c r="J54">
        <v>55</v>
      </c>
      <c r="K54">
        <v>49</v>
      </c>
      <c r="L54">
        <v>0</v>
      </c>
      <c r="M54">
        <v>2020</v>
      </c>
      <c r="N54">
        <f t="shared" ca="1" si="2"/>
        <v>255</v>
      </c>
      <c r="O54">
        <f t="shared" ca="1" si="3"/>
        <v>22810</v>
      </c>
      <c r="P54">
        <f ca="1">_20206[[#This Row],[最低排名]]-_20206[[#This Row],[同分人数]]+1</f>
        <v>22556</v>
      </c>
      <c r="Q54">
        <f ca="1">IF(O54&gt;=开始!$B$6, 1, 0)</f>
        <v>1</v>
      </c>
      <c r="R54">
        <f ca="1">_20206[[#This Row],[最低排名]]-开始!$B$6</f>
        <v>22810</v>
      </c>
    </row>
    <row r="55" spans="1:18">
      <c r="A55">
        <v>11801</v>
      </c>
      <c r="B55" t="s">
        <v>97</v>
      </c>
      <c r="C55" t="str">
        <f t="shared" si="0"/>
        <v>上海音乐</v>
      </c>
      <c r="D55" t="str">
        <f t="shared" si="1"/>
        <v>01</v>
      </c>
      <c r="E55" t="s">
        <v>518</v>
      </c>
      <c r="F55">
        <v>205</v>
      </c>
      <c r="G55">
        <v>105</v>
      </c>
      <c r="H55">
        <v>120</v>
      </c>
      <c r="I55">
        <v>64</v>
      </c>
      <c r="J55">
        <v>64</v>
      </c>
      <c r="K55">
        <v>61</v>
      </c>
      <c r="L55">
        <v>0</v>
      </c>
      <c r="M55">
        <v>2020</v>
      </c>
      <c r="N55">
        <f t="shared" ca="1" si="2"/>
        <v>220</v>
      </c>
      <c r="O55">
        <f t="shared" ca="1" si="3"/>
        <v>12398</v>
      </c>
      <c r="P55">
        <f ca="1">_20206[[#This Row],[最低排名]]-_20206[[#This Row],[同分人数]]+1</f>
        <v>12179</v>
      </c>
      <c r="Q55">
        <f ca="1">IF(O55&gt;=开始!$B$6, 1, 0)</f>
        <v>1</v>
      </c>
      <c r="R55">
        <f ca="1">_20206[[#This Row],[最低排名]]-开始!$B$6</f>
        <v>12398</v>
      </c>
    </row>
    <row r="56" spans="1:18">
      <c r="A56">
        <v>11802</v>
      </c>
      <c r="B56" t="s">
        <v>99</v>
      </c>
      <c r="C56" t="str">
        <f t="shared" si="0"/>
        <v>上海音乐</v>
      </c>
      <c r="D56" t="str">
        <f t="shared" si="1"/>
        <v>02</v>
      </c>
      <c r="E56" t="s">
        <v>48</v>
      </c>
      <c r="F56">
        <v>223</v>
      </c>
      <c r="G56">
        <v>117</v>
      </c>
      <c r="H56">
        <v>109</v>
      </c>
      <c r="I56">
        <v>61</v>
      </c>
      <c r="J56">
        <v>58</v>
      </c>
      <c r="K56">
        <v>58</v>
      </c>
      <c r="L56">
        <v>0</v>
      </c>
      <c r="M56">
        <v>2020</v>
      </c>
      <c r="N56">
        <f t="shared" ca="1" si="2"/>
        <v>233</v>
      </c>
      <c r="O56">
        <f t="shared" ca="1" si="3"/>
        <v>13496</v>
      </c>
      <c r="P56">
        <f ca="1">_20206[[#This Row],[最低排名]]-_20206[[#This Row],[同分人数]]+1</f>
        <v>13264</v>
      </c>
      <c r="Q56">
        <f ca="1">IF(O56&gt;=开始!$B$6, 1, 0)</f>
        <v>1</v>
      </c>
      <c r="R56">
        <f ca="1">_20206[[#This Row],[最低排名]]-开始!$B$6</f>
        <v>13496</v>
      </c>
    </row>
    <row r="57" spans="1:18">
      <c r="A57">
        <v>11901</v>
      </c>
      <c r="B57" t="s">
        <v>101</v>
      </c>
      <c r="C57" t="str">
        <f t="shared" si="0"/>
        <v>上海大学</v>
      </c>
      <c r="D57" t="str">
        <f t="shared" si="1"/>
        <v>01</v>
      </c>
      <c r="E57" t="s">
        <v>64</v>
      </c>
      <c r="F57">
        <v>221</v>
      </c>
      <c r="G57">
        <v>118</v>
      </c>
      <c r="H57">
        <v>115</v>
      </c>
      <c r="I57">
        <v>70</v>
      </c>
      <c r="J57">
        <v>70</v>
      </c>
      <c r="K57">
        <v>64</v>
      </c>
      <c r="L57">
        <v>0</v>
      </c>
      <c r="M57">
        <v>2020</v>
      </c>
      <c r="N57">
        <f t="shared" ca="1" si="2"/>
        <v>184</v>
      </c>
      <c r="O57">
        <f t="shared" ca="1" si="3"/>
        <v>6893</v>
      </c>
      <c r="P57">
        <f ca="1">_20206[[#This Row],[最低排名]]-_20206[[#This Row],[同分人数]]+1</f>
        <v>6710</v>
      </c>
      <c r="Q57">
        <f ca="1">IF(O57&gt;=开始!$B$6, 1, 0)</f>
        <v>1</v>
      </c>
      <c r="R57">
        <f ca="1">_20206[[#This Row],[最低排名]]-开始!$B$6</f>
        <v>6893</v>
      </c>
    </row>
    <row r="58" spans="1:18">
      <c r="A58">
        <v>11902</v>
      </c>
      <c r="B58" t="s">
        <v>102</v>
      </c>
      <c r="C58" t="str">
        <f t="shared" si="0"/>
        <v>上海大学</v>
      </c>
      <c r="D58" t="str">
        <f t="shared" si="1"/>
        <v>02</v>
      </c>
      <c r="E58" t="s">
        <v>134</v>
      </c>
      <c r="F58">
        <v>207</v>
      </c>
      <c r="G58">
        <v>109</v>
      </c>
      <c r="H58">
        <v>126</v>
      </c>
      <c r="I58">
        <v>70</v>
      </c>
      <c r="J58">
        <v>67</v>
      </c>
      <c r="K58">
        <v>58</v>
      </c>
      <c r="L58">
        <v>0</v>
      </c>
      <c r="M58">
        <v>2020</v>
      </c>
      <c r="N58">
        <f t="shared" ca="1" si="2"/>
        <v>215</v>
      </c>
      <c r="O58">
        <f t="shared" ca="1" si="3"/>
        <v>9329</v>
      </c>
      <c r="P58">
        <f ca="1">_20206[[#This Row],[最低排名]]-_20206[[#This Row],[同分人数]]+1</f>
        <v>9115</v>
      </c>
      <c r="Q58">
        <f ca="1">IF(O58&gt;=开始!$B$6, 1, 0)</f>
        <v>1</v>
      </c>
      <c r="R58">
        <f ca="1">_20206[[#This Row],[最低排名]]-开始!$B$6</f>
        <v>9329</v>
      </c>
    </row>
    <row r="59" spans="1:18">
      <c r="A59">
        <v>11903</v>
      </c>
      <c r="B59" t="s">
        <v>104</v>
      </c>
      <c r="C59" t="str">
        <f t="shared" si="0"/>
        <v>上海大学</v>
      </c>
      <c r="D59" t="str">
        <f t="shared" si="1"/>
        <v>03</v>
      </c>
      <c r="E59" t="s">
        <v>115</v>
      </c>
      <c r="F59">
        <v>215</v>
      </c>
      <c r="G59">
        <v>108</v>
      </c>
      <c r="H59">
        <v>120</v>
      </c>
      <c r="I59">
        <v>67</v>
      </c>
      <c r="J59">
        <v>67</v>
      </c>
      <c r="K59">
        <v>61</v>
      </c>
      <c r="L59">
        <v>0</v>
      </c>
      <c r="M59">
        <v>2020</v>
      </c>
      <c r="N59">
        <f t="shared" ca="1" si="2"/>
        <v>211</v>
      </c>
      <c r="O59">
        <f t="shared" ca="1" si="3"/>
        <v>8909</v>
      </c>
      <c r="P59">
        <f ca="1">_20206[[#This Row],[最低排名]]-_20206[[#This Row],[同分人数]]+1</f>
        <v>8699</v>
      </c>
      <c r="Q59">
        <f ca="1">IF(O59&gt;=开始!$B$6, 1, 0)</f>
        <v>1</v>
      </c>
      <c r="R59">
        <f ca="1">_20206[[#This Row],[最低排名]]-开始!$B$6</f>
        <v>8909</v>
      </c>
    </row>
    <row r="60" spans="1:18">
      <c r="A60">
        <v>11904</v>
      </c>
      <c r="B60" t="s">
        <v>106</v>
      </c>
      <c r="C60" t="str">
        <f t="shared" si="0"/>
        <v>上海大学</v>
      </c>
      <c r="D60" t="str">
        <f t="shared" si="1"/>
        <v>04</v>
      </c>
      <c r="E60" t="s">
        <v>189</v>
      </c>
      <c r="F60">
        <v>225</v>
      </c>
      <c r="G60">
        <v>121</v>
      </c>
      <c r="H60">
        <v>112</v>
      </c>
      <c r="I60">
        <v>70</v>
      </c>
      <c r="J60">
        <v>67</v>
      </c>
      <c r="K60">
        <v>61</v>
      </c>
      <c r="L60">
        <v>0</v>
      </c>
      <c r="M60">
        <v>2020</v>
      </c>
      <c r="N60">
        <f t="shared" ca="1" si="2"/>
        <v>198</v>
      </c>
      <c r="O60">
        <f t="shared" ca="1" si="3"/>
        <v>7835</v>
      </c>
      <c r="P60">
        <f ca="1">_20206[[#This Row],[最低排名]]-_20206[[#This Row],[同分人数]]+1</f>
        <v>7638</v>
      </c>
      <c r="Q60">
        <f ca="1">IF(O60&gt;=开始!$B$6, 1, 0)</f>
        <v>1</v>
      </c>
      <c r="R60">
        <f ca="1">_20206[[#This Row],[最低排名]]-开始!$B$6</f>
        <v>7835</v>
      </c>
    </row>
    <row r="61" spans="1:18">
      <c r="A61">
        <v>11905</v>
      </c>
      <c r="B61" t="s">
        <v>108</v>
      </c>
      <c r="C61" t="str">
        <f t="shared" si="0"/>
        <v>上海大学</v>
      </c>
      <c r="D61" t="str">
        <f t="shared" si="1"/>
        <v>05</v>
      </c>
      <c r="E61" t="s">
        <v>105</v>
      </c>
      <c r="F61">
        <v>226</v>
      </c>
      <c r="G61">
        <v>123</v>
      </c>
      <c r="H61">
        <v>123</v>
      </c>
      <c r="I61">
        <v>67</v>
      </c>
      <c r="J61">
        <v>64</v>
      </c>
      <c r="K61">
        <v>58</v>
      </c>
      <c r="L61">
        <v>0</v>
      </c>
      <c r="M61">
        <v>2020</v>
      </c>
      <c r="N61">
        <f t="shared" ca="1" si="2"/>
        <v>196</v>
      </c>
      <c r="O61">
        <f t="shared" ca="1" si="3"/>
        <v>7268</v>
      </c>
      <c r="P61">
        <f ca="1">_20206[[#This Row],[最低排名]]-_20206[[#This Row],[同分人数]]+1</f>
        <v>7073</v>
      </c>
      <c r="Q61">
        <f ca="1">IF(O61&gt;=开始!$B$6, 1, 0)</f>
        <v>1</v>
      </c>
      <c r="R61">
        <f ca="1">_20206[[#This Row],[最低排名]]-开始!$B$6</f>
        <v>7268</v>
      </c>
    </row>
    <row r="62" spans="1:18">
      <c r="A62">
        <v>12001</v>
      </c>
      <c r="B62" t="s">
        <v>109</v>
      </c>
      <c r="C62" t="str">
        <f t="shared" si="0"/>
        <v>交大医学</v>
      </c>
      <c r="D62" t="str">
        <f t="shared" si="1"/>
        <v>01</v>
      </c>
      <c r="E62" t="s">
        <v>1726</v>
      </c>
      <c r="M62">
        <v>2020</v>
      </c>
      <c r="N62">
        <f t="shared" ca="1" si="2"/>
        <v>1293</v>
      </c>
      <c r="O62">
        <f t="shared" ca="1" si="3"/>
        <v>1293</v>
      </c>
      <c r="P62">
        <f ca="1">_20206[[#This Row],[最低排名]]-_20206[[#This Row],[同分人数]]+1</f>
        <v>1</v>
      </c>
      <c r="Q62">
        <f ca="1">IF(O62&gt;=开始!$B$6, 1, 0)</f>
        <v>1</v>
      </c>
      <c r="R62">
        <f ca="1">_20206[[#This Row],[最低排名]]-开始!$B$6</f>
        <v>1293</v>
      </c>
    </row>
    <row r="63" spans="1:18">
      <c r="A63">
        <v>12101</v>
      </c>
      <c r="B63" t="s">
        <v>110</v>
      </c>
      <c r="C63" t="str">
        <f t="shared" si="0"/>
        <v>上海中医</v>
      </c>
      <c r="D63" t="str">
        <f t="shared" si="1"/>
        <v>01</v>
      </c>
      <c r="E63" t="s">
        <v>307</v>
      </c>
      <c r="F63">
        <v>224</v>
      </c>
      <c r="G63">
        <v>117</v>
      </c>
      <c r="H63">
        <v>118</v>
      </c>
      <c r="I63">
        <v>61</v>
      </c>
      <c r="J63">
        <v>58</v>
      </c>
      <c r="K63">
        <v>58</v>
      </c>
      <c r="L63">
        <v>0</v>
      </c>
      <c r="M63">
        <v>2020</v>
      </c>
      <c r="N63">
        <f t="shared" ca="1" si="2"/>
        <v>238</v>
      </c>
      <c r="O63">
        <f t="shared" ca="1" si="3"/>
        <v>11315</v>
      </c>
      <c r="P63">
        <f ca="1">_20206[[#This Row],[最低排名]]-_20206[[#This Row],[同分人数]]+1</f>
        <v>11078</v>
      </c>
      <c r="Q63">
        <f ca="1">IF(O63&gt;=开始!$B$6, 1, 0)</f>
        <v>1</v>
      </c>
      <c r="R63">
        <f ca="1">_20206[[#This Row],[最低排名]]-开始!$B$6</f>
        <v>11315</v>
      </c>
    </row>
    <row r="64" spans="1:18">
      <c r="A64">
        <v>12102</v>
      </c>
      <c r="B64" t="s">
        <v>112</v>
      </c>
      <c r="C64" t="str">
        <f t="shared" si="0"/>
        <v>上海中医</v>
      </c>
      <c r="D64" t="str">
        <f t="shared" si="1"/>
        <v>02</v>
      </c>
      <c r="E64" t="s">
        <v>122</v>
      </c>
      <c r="F64">
        <v>204</v>
      </c>
      <c r="G64">
        <v>103</v>
      </c>
      <c r="H64">
        <v>113</v>
      </c>
      <c r="I64">
        <v>64</v>
      </c>
      <c r="J64">
        <v>64</v>
      </c>
      <c r="K64">
        <v>61</v>
      </c>
      <c r="L64">
        <v>0</v>
      </c>
      <c r="M64">
        <v>2020</v>
      </c>
      <c r="N64">
        <f t="shared" ca="1" si="2"/>
        <v>252</v>
      </c>
      <c r="O64">
        <f t="shared" ca="1" si="3"/>
        <v>14212</v>
      </c>
      <c r="P64">
        <f ca="1">_20206[[#This Row],[最低排名]]-_20206[[#This Row],[同分人数]]+1</f>
        <v>13961</v>
      </c>
      <c r="Q64">
        <f ca="1">IF(O64&gt;=开始!$B$6, 1, 0)</f>
        <v>1</v>
      </c>
      <c r="R64">
        <f ca="1">_20206[[#This Row],[最低排名]]-开始!$B$6</f>
        <v>14212</v>
      </c>
    </row>
    <row r="65" spans="1:18">
      <c r="A65">
        <v>12201</v>
      </c>
      <c r="B65" t="s">
        <v>117</v>
      </c>
      <c r="C65" t="str">
        <f t="shared" si="0"/>
        <v>上应大</v>
      </c>
      <c r="D65" t="str">
        <f t="shared" si="1"/>
        <v>01</v>
      </c>
      <c r="E65" t="s">
        <v>381</v>
      </c>
      <c r="F65">
        <v>191</v>
      </c>
      <c r="G65">
        <v>116</v>
      </c>
      <c r="H65">
        <v>88</v>
      </c>
      <c r="I65">
        <v>52</v>
      </c>
      <c r="J65">
        <v>49</v>
      </c>
      <c r="K65">
        <v>49</v>
      </c>
      <c r="L65">
        <v>0</v>
      </c>
      <c r="M65">
        <v>2020</v>
      </c>
      <c r="N65">
        <f t="shared" ca="1" si="2"/>
        <v>183</v>
      </c>
      <c r="O65">
        <f t="shared" ca="1" si="3"/>
        <v>31431</v>
      </c>
      <c r="P65">
        <f ca="1">_20206[[#This Row],[最低排名]]-_20206[[#This Row],[同分人数]]+1</f>
        <v>31249</v>
      </c>
      <c r="Q65">
        <f ca="1">IF(O65&gt;=开始!$B$6, 1, 0)</f>
        <v>1</v>
      </c>
      <c r="R65">
        <f ca="1">_20206[[#This Row],[最低排名]]-开始!$B$6</f>
        <v>31431</v>
      </c>
    </row>
    <row r="66" spans="1:18">
      <c r="A66">
        <v>12202</v>
      </c>
      <c r="B66" t="s">
        <v>119</v>
      </c>
      <c r="C66" t="str">
        <f t="shared" ref="C66:C129" si="4">LEFT(B66, FIND("(", B66) - 1)</f>
        <v>上应大</v>
      </c>
      <c r="D66" t="str">
        <f t="shared" ref="D66:D129" si="5">MID(B66, FIND("(", B66) + 1, FIND(")", B66) - FIND("(", B66) - 1)</f>
        <v>02</v>
      </c>
      <c r="E66" t="s">
        <v>50</v>
      </c>
      <c r="F66">
        <v>199</v>
      </c>
      <c r="G66">
        <v>101</v>
      </c>
      <c r="H66">
        <v>64</v>
      </c>
      <c r="I66">
        <v>64</v>
      </c>
      <c r="J66">
        <v>55</v>
      </c>
      <c r="K66">
        <v>49</v>
      </c>
      <c r="L66">
        <v>0</v>
      </c>
      <c r="M66">
        <v>2020</v>
      </c>
      <c r="N66">
        <f t="shared" ref="N66:N129" ca="1" si="6">VLOOKUP(E66, INDIRECT("'" &amp; M66 &amp; "D'!$A$2:$G$500"), 2, FALSE)</f>
        <v>179</v>
      </c>
      <c r="O66">
        <f t="shared" ref="O66:O129" ca="1" si="7">VLOOKUP(E66, INDIRECT("'" &amp; M66 &amp; "D'!$A$2:$G$500"), 3, FALSE)</f>
        <v>31075</v>
      </c>
      <c r="P66">
        <f ca="1">_20206[[#This Row],[最低排名]]-_20206[[#This Row],[同分人数]]+1</f>
        <v>30897</v>
      </c>
      <c r="Q66">
        <f ca="1">IF(O66&gt;=开始!$B$6, 1, 0)</f>
        <v>1</v>
      </c>
      <c r="R66">
        <f ca="1">_20206[[#This Row],[最低排名]]-开始!$B$6</f>
        <v>31075</v>
      </c>
    </row>
    <row r="67" spans="1:18">
      <c r="A67">
        <v>12203</v>
      </c>
      <c r="B67" t="s">
        <v>121</v>
      </c>
      <c r="C67" t="str">
        <f t="shared" si="4"/>
        <v>上应大</v>
      </c>
      <c r="D67" t="str">
        <f t="shared" si="5"/>
        <v>03</v>
      </c>
      <c r="E67" t="s">
        <v>585</v>
      </c>
      <c r="F67">
        <v>208</v>
      </c>
      <c r="G67">
        <v>115</v>
      </c>
      <c r="H67">
        <v>67</v>
      </c>
      <c r="I67">
        <v>49</v>
      </c>
      <c r="J67">
        <v>46</v>
      </c>
      <c r="K67">
        <v>46</v>
      </c>
      <c r="L67">
        <v>0</v>
      </c>
      <c r="M67">
        <v>2020</v>
      </c>
      <c r="N67">
        <f t="shared" ca="1" si="6"/>
        <v>175</v>
      </c>
      <c r="O67">
        <f t="shared" ca="1" si="7"/>
        <v>33768</v>
      </c>
      <c r="P67">
        <f ca="1">_20206[[#This Row],[最低排名]]-_20206[[#This Row],[同分人数]]+1</f>
        <v>33594</v>
      </c>
      <c r="Q67">
        <f ca="1">IF(O67&gt;=开始!$B$6, 1, 0)</f>
        <v>1</v>
      </c>
      <c r="R67">
        <f ca="1">_20206[[#This Row],[最低排名]]-开始!$B$6</f>
        <v>33768</v>
      </c>
    </row>
    <row r="68" spans="1:18">
      <c r="A68">
        <v>12204</v>
      </c>
      <c r="B68" t="s">
        <v>123</v>
      </c>
      <c r="C68" t="str">
        <f t="shared" si="4"/>
        <v>上应大</v>
      </c>
      <c r="D68" t="str">
        <f t="shared" si="5"/>
        <v>04</v>
      </c>
      <c r="E68" t="s">
        <v>175</v>
      </c>
      <c r="F68">
        <v>201</v>
      </c>
      <c r="G68">
        <v>104</v>
      </c>
      <c r="H68">
        <v>107</v>
      </c>
      <c r="I68">
        <v>58</v>
      </c>
      <c r="J68">
        <v>52</v>
      </c>
      <c r="K68">
        <v>46</v>
      </c>
      <c r="L68">
        <v>0</v>
      </c>
      <c r="M68">
        <v>2020</v>
      </c>
      <c r="N68">
        <f t="shared" ca="1" si="6"/>
        <v>226</v>
      </c>
      <c r="O68">
        <f t="shared" ca="1" si="7"/>
        <v>24090</v>
      </c>
      <c r="P68">
        <f ca="1">_20206[[#This Row],[最低排名]]-_20206[[#This Row],[同分人数]]+1</f>
        <v>23865</v>
      </c>
      <c r="Q68">
        <f ca="1">IF(O68&gt;=开始!$B$6, 1, 0)</f>
        <v>1</v>
      </c>
      <c r="R68">
        <f ca="1">_20206[[#This Row],[最低排名]]-开始!$B$6</f>
        <v>24090</v>
      </c>
    </row>
    <row r="69" spans="1:18">
      <c r="A69">
        <v>12205</v>
      </c>
      <c r="B69" t="s">
        <v>125</v>
      </c>
      <c r="C69" t="str">
        <f t="shared" si="4"/>
        <v>上应大</v>
      </c>
      <c r="D69" t="str">
        <f t="shared" si="5"/>
        <v>05</v>
      </c>
      <c r="E69" t="s">
        <v>94</v>
      </c>
      <c r="F69">
        <v>218</v>
      </c>
      <c r="G69">
        <v>109</v>
      </c>
      <c r="H69">
        <v>96</v>
      </c>
      <c r="I69">
        <v>61</v>
      </c>
      <c r="J69">
        <v>61</v>
      </c>
      <c r="K69">
        <v>49</v>
      </c>
      <c r="L69">
        <v>0</v>
      </c>
      <c r="M69">
        <v>2020</v>
      </c>
      <c r="N69">
        <f t="shared" ca="1" si="6"/>
        <v>243</v>
      </c>
      <c r="O69">
        <f t="shared" ca="1" si="7"/>
        <v>19146</v>
      </c>
      <c r="P69">
        <f ca="1">_20206[[#This Row],[最低排名]]-_20206[[#This Row],[同分人数]]+1</f>
        <v>18904</v>
      </c>
      <c r="Q69">
        <f ca="1">IF(O69&gt;=开始!$B$6, 1, 0)</f>
        <v>1</v>
      </c>
      <c r="R69">
        <f ca="1">_20206[[#This Row],[最低排名]]-开始!$B$6</f>
        <v>19146</v>
      </c>
    </row>
    <row r="70" spans="1:18">
      <c r="A70">
        <v>12206</v>
      </c>
      <c r="B70" t="s">
        <v>127</v>
      </c>
      <c r="C70" t="str">
        <f t="shared" si="4"/>
        <v>上应大</v>
      </c>
      <c r="D70" t="str">
        <f t="shared" si="5"/>
        <v>06</v>
      </c>
      <c r="E70" t="s">
        <v>130</v>
      </c>
      <c r="F70">
        <v>188</v>
      </c>
      <c r="G70">
        <v>97</v>
      </c>
      <c r="H70">
        <v>91</v>
      </c>
      <c r="I70">
        <v>64</v>
      </c>
      <c r="J70">
        <v>58</v>
      </c>
      <c r="K70">
        <v>58</v>
      </c>
      <c r="L70">
        <v>0</v>
      </c>
      <c r="M70">
        <v>2020</v>
      </c>
      <c r="N70">
        <f t="shared" ca="1" si="6"/>
        <v>195</v>
      </c>
      <c r="O70">
        <f t="shared" ca="1" si="7"/>
        <v>25189</v>
      </c>
      <c r="P70">
        <f ca="1">_20206[[#This Row],[最低排名]]-_20206[[#This Row],[同分人数]]+1</f>
        <v>24995</v>
      </c>
      <c r="Q70">
        <f ca="1">IF(O70&gt;=开始!$B$6, 1, 0)</f>
        <v>1</v>
      </c>
      <c r="R70">
        <f ca="1">_20206[[#This Row],[最低排名]]-开始!$B$6</f>
        <v>25189</v>
      </c>
    </row>
    <row r="71" spans="1:18">
      <c r="A71">
        <v>12207</v>
      </c>
      <c r="B71" t="s">
        <v>129</v>
      </c>
      <c r="C71" t="str">
        <f t="shared" si="4"/>
        <v>上应大</v>
      </c>
      <c r="D71" t="str">
        <f t="shared" si="5"/>
        <v>07</v>
      </c>
      <c r="E71" t="s">
        <v>312</v>
      </c>
      <c r="F71">
        <v>213</v>
      </c>
      <c r="G71">
        <v>108</v>
      </c>
      <c r="H71">
        <v>85</v>
      </c>
      <c r="I71">
        <v>58</v>
      </c>
      <c r="J71">
        <v>52</v>
      </c>
      <c r="K71">
        <v>52</v>
      </c>
      <c r="L71">
        <v>0</v>
      </c>
      <c r="M71">
        <v>2020</v>
      </c>
      <c r="N71">
        <f t="shared" ca="1" si="6"/>
        <v>235</v>
      </c>
      <c r="O71">
        <f t="shared" ca="1" si="7"/>
        <v>24994</v>
      </c>
      <c r="P71">
        <f ca="1">_20206[[#This Row],[最低排名]]-_20206[[#This Row],[同分人数]]+1</f>
        <v>24760</v>
      </c>
      <c r="Q71">
        <f ca="1">IF(O71&gt;=开始!$B$6, 1, 0)</f>
        <v>1</v>
      </c>
      <c r="R71">
        <f ca="1">_20206[[#This Row],[最低排名]]-开始!$B$6</f>
        <v>24994</v>
      </c>
    </row>
    <row r="72" spans="1:18">
      <c r="A72">
        <v>12208</v>
      </c>
      <c r="B72" t="s">
        <v>1730</v>
      </c>
      <c r="C72" t="str">
        <f t="shared" si="4"/>
        <v>上应大</v>
      </c>
      <c r="D72" t="str">
        <f t="shared" si="5"/>
        <v>08</v>
      </c>
      <c r="E72" t="s">
        <v>144</v>
      </c>
      <c r="F72">
        <v>203</v>
      </c>
      <c r="G72">
        <v>107</v>
      </c>
      <c r="H72">
        <v>114</v>
      </c>
      <c r="I72">
        <v>61</v>
      </c>
      <c r="J72">
        <v>46</v>
      </c>
      <c r="K72">
        <v>43</v>
      </c>
      <c r="L72">
        <v>0</v>
      </c>
      <c r="M72">
        <v>2020</v>
      </c>
      <c r="N72">
        <f t="shared" ca="1" si="6"/>
        <v>225</v>
      </c>
      <c r="O72">
        <f t="shared" ca="1" si="7"/>
        <v>23446</v>
      </c>
      <c r="P72">
        <f ca="1">_20206[[#This Row],[最低排名]]-_20206[[#This Row],[同分人数]]+1</f>
        <v>23222</v>
      </c>
      <c r="Q72">
        <f ca="1">IF(O72&gt;=开始!$B$6, 1, 0)</f>
        <v>1</v>
      </c>
      <c r="R72">
        <f ca="1">_20206[[#This Row],[最低排名]]-开始!$B$6</f>
        <v>23446</v>
      </c>
    </row>
    <row r="73" spans="1:18">
      <c r="A73">
        <v>12209</v>
      </c>
      <c r="B73" t="s">
        <v>1731</v>
      </c>
      <c r="C73" t="str">
        <f t="shared" si="4"/>
        <v>上应大</v>
      </c>
      <c r="D73" t="str">
        <f t="shared" si="5"/>
        <v>09</v>
      </c>
      <c r="E73" t="s">
        <v>178</v>
      </c>
      <c r="F73">
        <v>204</v>
      </c>
      <c r="G73">
        <v>102</v>
      </c>
      <c r="H73">
        <v>95</v>
      </c>
      <c r="I73">
        <v>55</v>
      </c>
      <c r="J73">
        <v>55</v>
      </c>
      <c r="K73">
        <v>49</v>
      </c>
      <c r="L73">
        <v>0</v>
      </c>
      <c r="M73">
        <v>2020</v>
      </c>
      <c r="N73">
        <f t="shared" ca="1" si="6"/>
        <v>218</v>
      </c>
      <c r="O73">
        <f t="shared" ca="1" si="7"/>
        <v>25407</v>
      </c>
      <c r="P73">
        <f ca="1">_20206[[#This Row],[最低排名]]-_20206[[#This Row],[同分人数]]+1</f>
        <v>25190</v>
      </c>
      <c r="Q73">
        <f ca="1">IF(O73&gt;=开始!$B$6, 1, 0)</f>
        <v>1</v>
      </c>
      <c r="R73">
        <f ca="1">_20206[[#This Row],[最低排名]]-开始!$B$6</f>
        <v>25407</v>
      </c>
    </row>
    <row r="74" spans="1:18">
      <c r="A74">
        <v>12301</v>
      </c>
      <c r="B74" t="s">
        <v>131</v>
      </c>
      <c r="C74" t="str">
        <f t="shared" si="4"/>
        <v>上海师大</v>
      </c>
      <c r="D74" t="str">
        <f t="shared" si="5"/>
        <v>01</v>
      </c>
      <c r="E74" t="s">
        <v>136</v>
      </c>
      <c r="F74">
        <v>214</v>
      </c>
      <c r="G74">
        <v>114</v>
      </c>
      <c r="H74">
        <v>108</v>
      </c>
      <c r="I74">
        <v>67</v>
      </c>
      <c r="J74">
        <v>64</v>
      </c>
      <c r="K74">
        <v>58</v>
      </c>
      <c r="L74">
        <v>0</v>
      </c>
      <c r="M74">
        <v>2020</v>
      </c>
      <c r="N74">
        <f t="shared" ca="1" si="6"/>
        <v>240</v>
      </c>
      <c r="O74">
        <f t="shared" ca="1" si="7"/>
        <v>13064</v>
      </c>
      <c r="P74">
        <f ca="1">_20206[[#This Row],[最低排名]]-_20206[[#This Row],[同分人数]]+1</f>
        <v>12825</v>
      </c>
      <c r="Q74">
        <f ca="1">IF(O74&gt;=开始!$B$6, 1, 0)</f>
        <v>1</v>
      </c>
      <c r="R74">
        <f ca="1">_20206[[#This Row],[最低排名]]-开始!$B$6</f>
        <v>13064</v>
      </c>
    </row>
    <row r="75" spans="1:18">
      <c r="A75">
        <v>12302</v>
      </c>
      <c r="B75" t="s">
        <v>133</v>
      </c>
      <c r="C75" t="str">
        <f t="shared" si="4"/>
        <v>上海师大</v>
      </c>
      <c r="D75" t="str">
        <f t="shared" si="5"/>
        <v>02</v>
      </c>
      <c r="E75" t="s">
        <v>72</v>
      </c>
      <c r="F75">
        <v>223</v>
      </c>
      <c r="G75">
        <v>117</v>
      </c>
      <c r="H75">
        <v>116</v>
      </c>
      <c r="I75">
        <v>64</v>
      </c>
      <c r="J75">
        <v>61</v>
      </c>
      <c r="K75">
        <v>58</v>
      </c>
      <c r="L75">
        <v>0</v>
      </c>
      <c r="M75">
        <v>2020</v>
      </c>
      <c r="N75">
        <f t="shared" ca="1" si="6"/>
        <v>235</v>
      </c>
      <c r="O75">
        <f t="shared" ca="1" si="7"/>
        <v>10666</v>
      </c>
      <c r="P75">
        <f ca="1">_20206[[#This Row],[最低排名]]-_20206[[#This Row],[同分人数]]+1</f>
        <v>10432</v>
      </c>
      <c r="Q75">
        <f ca="1">IF(O75&gt;=开始!$B$6, 1, 0)</f>
        <v>1</v>
      </c>
      <c r="R75">
        <f ca="1">_20206[[#This Row],[最低排名]]-开始!$B$6</f>
        <v>10666</v>
      </c>
    </row>
    <row r="76" spans="1:18">
      <c r="A76">
        <v>12303</v>
      </c>
      <c r="B76" t="s">
        <v>135</v>
      </c>
      <c r="C76" t="str">
        <f t="shared" si="4"/>
        <v>上海师大</v>
      </c>
      <c r="D76" t="str">
        <f t="shared" si="5"/>
        <v>03</v>
      </c>
      <c r="E76" t="s">
        <v>649</v>
      </c>
      <c r="F76">
        <v>191</v>
      </c>
      <c r="G76">
        <v>99</v>
      </c>
      <c r="H76">
        <v>125</v>
      </c>
      <c r="I76">
        <v>67</v>
      </c>
      <c r="J76">
        <v>64</v>
      </c>
      <c r="K76">
        <v>61</v>
      </c>
      <c r="L76">
        <v>0</v>
      </c>
      <c r="M76">
        <v>2020</v>
      </c>
      <c r="N76">
        <f t="shared" ca="1" si="6"/>
        <v>231</v>
      </c>
      <c r="O76">
        <f t="shared" ca="1" si="7"/>
        <v>13727</v>
      </c>
      <c r="P76">
        <f ca="1">_20206[[#This Row],[最低排名]]-_20206[[#This Row],[同分人数]]+1</f>
        <v>13497</v>
      </c>
      <c r="Q76">
        <f ca="1">IF(O76&gt;=开始!$B$6, 1, 0)</f>
        <v>1</v>
      </c>
      <c r="R76">
        <f ca="1">_20206[[#This Row],[最低排名]]-开始!$B$6</f>
        <v>13727</v>
      </c>
    </row>
    <row r="77" spans="1:18">
      <c r="A77">
        <v>12304</v>
      </c>
      <c r="B77" t="s">
        <v>137</v>
      </c>
      <c r="C77" t="str">
        <f t="shared" si="4"/>
        <v>上海师大</v>
      </c>
      <c r="D77" t="str">
        <f t="shared" si="5"/>
        <v>04</v>
      </c>
      <c r="E77" t="s">
        <v>39</v>
      </c>
      <c r="F77">
        <v>202</v>
      </c>
      <c r="G77">
        <v>115</v>
      </c>
      <c r="H77">
        <v>105</v>
      </c>
      <c r="I77">
        <v>67</v>
      </c>
      <c r="J77">
        <v>64</v>
      </c>
      <c r="K77">
        <v>64</v>
      </c>
      <c r="L77">
        <v>0</v>
      </c>
      <c r="M77">
        <v>2020</v>
      </c>
      <c r="N77">
        <f t="shared" ca="1" si="6"/>
        <v>228</v>
      </c>
      <c r="O77">
        <f t="shared" ca="1" si="7"/>
        <v>15145</v>
      </c>
      <c r="P77">
        <f ca="1">_20206[[#This Row],[最低排名]]-_20206[[#This Row],[同分人数]]+1</f>
        <v>14918</v>
      </c>
      <c r="Q77">
        <f ca="1">IF(O77&gt;=开始!$B$6, 1, 0)</f>
        <v>1</v>
      </c>
      <c r="R77">
        <f ca="1">_20206[[#This Row],[最低排名]]-开始!$B$6</f>
        <v>15145</v>
      </c>
    </row>
    <row r="78" spans="1:18">
      <c r="A78">
        <v>12401</v>
      </c>
      <c r="B78" t="s">
        <v>139</v>
      </c>
      <c r="C78" t="str">
        <f t="shared" si="4"/>
        <v>工程大</v>
      </c>
      <c r="D78" t="str">
        <f t="shared" si="5"/>
        <v>01</v>
      </c>
      <c r="E78" t="s">
        <v>162</v>
      </c>
      <c r="F78">
        <v>209</v>
      </c>
      <c r="G78">
        <v>115</v>
      </c>
      <c r="H78">
        <v>107</v>
      </c>
      <c r="I78">
        <v>55</v>
      </c>
      <c r="J78">
        <v>52</v>
      </c>
      <c r="K78">
        <v>52</v>
      </c>
      <c r="L78">
        <v>0</v>
      </c>
      <c r="M78">
        <v>2020</v>
      </c>
      <c r="N78">
        <f t="shared" ca="1" si="6"/>
        <v>218</v>
      </c>
      <c r="O78">
        <f t="shared" ca="1" si="7"/>
        <v>21577</v>
      </c>
      <c r="P78">
        <f ca="1">_20206[[#This Row],[最低排名]]-_20206[[#This Row],[同分人数]]+1</f>
        <v>21360</v>
      </c>
      <c r="Q78">
        <f ca="1">IF(O78&gt;=开始!$B$6, 1, 0)</f>
        <v>1</v>
      </c>
      <c r="R78">
        <f ca="1">_20206[[#This Row],[最低排名]]-开始!$B$6</f>
        <v>21577</v>
      </c>
    </row>
    <row r="79" spans="1:18">
      <c r="A79">
        <v>12402</v>
      </c>
      <c r="B79" t="s">
        <v>140</v>
      </c>
      <c r="C79" t="str">
        <f t="shared" si="4"/>
        <v>工程大</v>
      </c>
      <c r="D79" t="str">
        <f t="shared" si="5"/>
        <v>02</v>
      </c>
      <c r="E79" t="s">
        <v>178</v>
      </c>
      <c r="F79">
        <v>214</v>
      </c>
      <c r="G79">
        <v>117</v>
      </c>
      <c r="H79">
        <v>85</v>
      </c>
      <c r="I79">
        <v>55</v>
      </c>
      <c r="J79">
        <v>55</v>
      </c>
      <c r="K79">
        <v>49</v>
      </c>
      <c r="L79">
        <v>0</v>
      </c>
      <c r="M79">
        <v>2020</v>
      </c>
      <c r="N79">
        <f t="shared" ca="1" si="6"/>
        <v>218</v>
      </c>
      <c r="O79">
        <f t="shared" ca="1" si="7"/>
        <v>25407</v>
      </c>
      <c r="P79">
        <f ca="1">_20206[[#This Row],[最低排名]]-_20206[[#This Row],[同分人数]]+1</f>
        <v>25190</v>
      </c>
      <c r="Q79">
        <f ca="1">IF(O79&gt;=开始!$B$6, 1, 0)</f>
        <v>1</v>
      </c>
      <c r="R79">
        <f ca="1">_20206[[#This Row],[最低排名]]-开始!$B$6</f>
        <v>25407</v>
      </c>
    </row>
    <row r="80" spans="1:18">
      <c r="A80">
        <v>12403</v>
      </c>
      <c r="B80" t="s">
        <v>142</v>
      </c>
      <c r="C80" t="str">
        <f t="shared" si="4"/>
        <v>工程大</v>
      </c>
      <c r="D80" t="str">
        <f t="shared" si="5"/>
        <v>03</v>
      </c>
      <c r="E80" t="s">
        <v>162</v>
      </c>
      <c r="F80">
        <v>206</v>
      </c>
      <c r="G80">
        <v>109</v>
      </c>
      <c r="H80">
        <v>98</v>
      </c>
      <c r="I80">
        <v>61</v>
      </c>
      <c r="J80">
        <v>58</v>
      </c>
      <c r="K80">
        <v>52</v>
      </c>
      <c r="L80">
        <v>0</v>
      </c>
      <c r="M80">
        <v>2020</v>
      </c>
      <c r="N80">
        <f t="shared" ca="1" si="6"/>
        <v>218</v>
      </c>
      <c r="O80">
        <f t="shared" ca="1" si="7"/>
        <v>21577</v>
      </c>
      <c r="P80">
        <f ca="1">_20206[[#This Row],[最低排名]]-_20206[[#This Row],[同分人数]]+1</f>
        <v>21360</v>
      </c>
      <c r="Q80">
        <f ca="1">IF(O80&gt;=开始!$B$6, 1, 0)</f>
        <v>1</v>
      </c>
      <c r="R80">
        <f ca="1">_20206[[#This Row],[最低排名]]-开始!$B$6</f>
        <v>21577</v>
      </c>
    </row>
    <row r="81" spans="1:18">
      <c r="A81">
        <v>12404</v>
      </c>
      <c r="B81" t="s">
        <v>143</v>
      </c>
      <c r="C81" t="str">
        <f t="shared" si="4"/>
        <v>工程大</v>
      </c>
      <c r="D81" t="str">
        <f t="shared" si="5"/>
        <v>04</v>
      </c>
      <c r="E81" t="s">
        <v>533</v>
      </c>
      <c r="F81">
        <v>216</v>
      </c>
      <c r="G81">
        <v>109</v>
      </c>
      <c r="H81">
        <v>96</v>
      </c>
      <c r="I81">
        <v>64</v>
      </c>
      <c r="J81">
        <v>55</v>
      </c>
      <c r="K81">
        <v>40</v>
      </c>
      <c r="L81">
        <v>0</v>
      </c>
      <c r="M81">
        <v>2020</v>
      </c>
      <c r="N81">
        <f t="shared" ca="1" si="6"/>
        <v>250</v>
      </c>
      <c r="O81">
        <f t="shared" ca="1" si="7"/>
        <v>22555</v>
      </c>
      <c r="P81">
        <f ca="1">_20206[[#This Row],[最低排名]]-_20206[[#This Row],[同分人数]]+1</f>
        <v>22306</v>
      </c>
      <c r="Q81">
        <f ca="1">IF(O81&gt;=开始!$B$6, 1, 0)</f>
        <v>1</v>
      </c>
      <c r="R81">
        <f ca="1">_20206[[#This Row],[最低排名]]-开始!$B$6</f>
        <v>22555</v>
      </c>
    </row>
    <row r="82" spans="1:18">
      <c r="A82">
        <v>12405</v>
      </c>
      <c r="B82" t="s">
        <v>145</v>
      </c>
      <c r="C82" t="str">
        <f t="shared" si="4"/>
        <v>工程大</v>
      </c>
      <c r="D82" t="str">
        <f t="shared" si="5"/>
        <v>05</v>
      </c>
      <c r="E82" t="s">
        <v>577</v>
      </c>
      <c r="F82">
        <v>212</v>
      </c>
      <c r="G82">
        <v>113</v>
      </c>
      <c r="H82">
        <v>101</v>
      </c>
      <c r="I82">
        <v>61</v>
      </c>
      <c r="J82">
        <v>55</v>
      </c>
      <c r="K82">
        <v>49</v>
      </c>
      <c r="L82">
        <v>0</v>
      </c>
      <c r="M82">
        <v>2020</v>
      </c>
      <c r="N82">
        <f t="shared" ca="1" si="6"/>
        <v>252</v>
      </c>
      <c r="O82">
        <f t="shared" ca="1" si="7"/>
        <v>20868</v>
      </c>
      <c r="P82">
        <f ca="1">_20206[[#This Row],[最低排名]]-_20206[[#This Row],[同分人数]]+1</f>
        <v>20617</v>
      </c>
      <c r="Q82">
        <f ca="1">IF(O82&gt;=开始!$B$6, 1, 0)</f>
        <v>1</v>
      </c>
      <c r="R82">
        <f ca="1">_20206[[#This Row],[最低排名]]-开始!$B$6</f>
        <v>20868</v>
      </c>
    </row>
    <row r="83" spans="1:18">
      <c r="A83">
        <v>12501</v>
      </c>
      <c r="B83" t="s">
        <v>1535</v>
      </c>
      <c r="C83" t="str">
        <f t="shared" si="4"/>
        <v>上海体院</v>
      </c>
      <c r="D83" t="str">
        <f t="shared" si="5"/>
        <v>01</v>
      </c>
      <c r="E83" t="s">
        <v>749</v>
      </c>
      <c r="F83">
        <v>203</v>
      </c>
      <c r="G83">
        <v>105</v>
      </c>
      <c r="H83">
        <v>118</v>
      </c>
      <c r="I83">
        <v>64</v>
      </c>
      <c r="J83">
        <v>64</v>
      </c>
      <c r="K83">
        <v>55</v>
      </c>
      <c r="L83">
        <v>0</v>
      </c>
      <c r="M83">
        <v>2020</v>
      </c>
      <c r="N83">
        <f t="shared" ca="1" si="6"/>
        <v>232</v>
      </c>
      <c r="O83">
        <f t="shared" ca="1" si="7"/>
        <v>14678</v>
      </c>
      <c r="P83">
        <f ca="1">_20206[[#This Row],[最低排名]]-_20206[[#This Row],[同分人数]]+1</f>
        <v>14447</v>
      </c>
      <c r="Q83">
        <f ca="1">IF(O83&gt;=开始!$B$6, 1, 0)</f>
        <v>1</v>
      </c>
      <c r="R83">
        <f ca="1">_20206[[#This Row],[最低排名]]-开始!$B$6</f>
        <v>14678</v>
      </c>
    </row>
    <row r="84" spans="1:18">
      <c r="A84">
        <v>12502</v>
      </c>
      <c r="B84" t="s">
        <v>1536</v>
      </c>
      <c r="C84" t="str">
        <f t="shared" si="4"/>
        <v>上海体院</v>
      </c>
      <c r="D84" t="str">
        <f t="shared" si="5"/>
        <v>02</v>
      </c>
      <c r="E84" t="s">
        <v>92</v>
      </c>
      <c r="F84">
        <v>192</v>
      </c>
      <c r="G84">
        <v>97</v>
      </c>
      <c r="H84">
        <v>116</v>
      </c>
      <c r="I84">
        <v>64</v>
      </c>
      <c r="J84">
        <v>55</v>
      </c>
      <c r="K84">
        <v>55</v>
      </c>
      <c r="L84">
        <v>0</v>
      </c>
      <c r="M84">
        <v>2020</v>
      </c>
      <c r="N84">
        <f t="shared" ca="1" si="6"/>
        <v>236</v>
      </c>
      <c r="O84">
        <f t="shared" ca="1" si="7"/>
        <v>19873</v>
      </c>
      <c r="P84">
        <f ca="1">_20206[[#This Row],[最低排名]]-_20206[[#This Row],[同分人数]]+1</f>
        <v>19638</v>
      </c>
      <c r="Q84">
        <f ca="1">IF(O84&gt;=开始!$B$6, 1, 0)</f>
        <v>1</v>
      </c>
      <c r="R84">
        <f ca="1">_20206[[#This Row],[最低排名]]-开始!$B$6</f>
        <v>19873</v>
      </c>
    </row>
    <row r="85" spans="1:18">
      <c r="A85">
        <v>12503</v>
      </c>
      <c r="B85" t="s">
        <v>1537</v>
      </c>
      <c r="C85" t="str">
        <f t="shared" si="4"/>
        <v>上海体院</v>
      </c>
      <c r="D85" t="str">
        <f t="shared" si="5"/>
        <v>03</v>
      </c>
      <c r="E85" t="s">
        <v>120</v>
      </c>
      <c r="F85">
        <v>206</v>
      </c>
      <c r="G85">
        <v>114</v>
      </c>
      <c r="H85">
        <v>109</v>
      </c>
      <c r="I85">
        <v>61</v>
      </c>
      <c r="J85">
        <v>58</v>
      </c>
      <c r="K85">
        <v>46</v>
      </c>
      <c r="L85">
        <v>0</v>
      </c>
      <c r="M85">
        <v>2020</v>
      </c>
      <c r="N85">
        <f t="shared" ca="1" si="6"/>
        <v>268</v>
      </c>
      <c r="O85">
        <f t="shared" ca="1" si="7"/>
        <v>20370</v>
      </c>
      <c r="P85">
        <f ca="1">_20206[[#This Row],[最低排名]]-_20206[[#This Row],[同分人数]]+1</f>
        <v>20103</v>
      </c>
      <c r="Q85">
        <f ca="1">IF(O85&gt;=开始!$B$6, 1, 0)</f>
        <v>1</v>
      </c>
      <c r="R85">
        <f ca="1">_20206[[#This Row],[最低排名]]-开始!$B$6</f>
        <v>20370</v>
      </c>
    </row>
    <row r="86" spans="1:18">
      <c r="A86">
        <v>12504</v>
      </c>
      <c r="B86" t="s">
        <v>1538</v>
      </c>
      <c r="C86" t="str">
        <f t="shared" si="4"/>
        <v>上海体院</v>
      </c>
      <c r="D86" t="str">
        <f t="shared" si="5"/>
        <v>04</v>
      </c>
      <c r="E86" t="s">
        <v>120</v>
      </c>
      <c r="F86">
        <v>200</v>
      </c>
      <c r="G86">
        <v>106</v>
      </c>
      <c r="H86">
        <v>115</v>
      </c>
      <c r="I86">
        <v>67</v>
      </c>
      <c r="J86">
        <v>49</v>
      </c>
      <c r="K86">
        <v>49</v>
      </c>
      <c r="L86">
        <v>0</v>
      </c>
      <c r="M86">
        <v>2020</v>
      </c>
      <c r="N86">
        <f t="shared" ca="1" si="6"/>
        <v>268</v>
      </c>
      <c r="O86">
        <f t="shared" ca="1" si="7"/>
        <v>20370</v>
      </c>
      <c r="P86">
        <f ca="1">_20206[[#This Row],[最低排名]]-_20206[[#This Row],[同分人数]]+1</f>
        <v>20103</v>
      </c>
      <c r="Q86">
        <f ca="1">IF(O86&gt;=开始!$B$6, 1, 0)</f>
        <v>1</v>
      </c>
      <c r="R86">
        <f ca="1">_20206[[#This Row],[最低排名]]-开始!$B$6</f>
        <v>20370</v>
      </c>
    </row>
    <row r="87" spans="1:18">
      <c r="A87">
        <v>12505</v>
      </c>
      <c r="B87" t="s">
        <v>1539</v>
      </c>
      <c r="C87" t="str">
        <f t="shared" si="4"/>
        <v>上海体院</v>
      </c>
      <c r="D87" t="str">
        <f t="shared" si="5"/>
        <v>05</v>
      </c>
      <c r="E87" t="s">
        <v>643</v>
      </c>
      <c r="F87">
        <v>215</v>
      </c>
      <c r="G87">
        <v>109</v>
      </c>
      <c r="H87">
        <v>88</v>
      </c>
      <c r="I87">
        <v>64</v>
      </c>
      <c r="J87">
        <v>58</v>
      </c>
      <c r="K87">
        <v>52</v>
      </c>
      <c r="L87">
        <v>0</v>
      </c>
      <c r="M87">
        <v>2020</v>
      </c>
      <c r="N87">
        <f t="shared" ca="1" si="6"/>
        <v>231</v>
      </c>
      <c r="O87">
        <f t="shared" ca="1" si="7"/>
        <v>21099</v>
      </c>
      <c r="P87">
        <f ca="1">_20206[[#This Row],[最低排名]]-_20206[[#This Row],[同分人数]]+1</f>
        <v>20869</v>
      </c>
      <c r="Q87">
        <f ca="1">IF(O87&gt;=开始!$B$6, 1, 0)</f>
        <v>1</v>
      </c>
      <c r="R87">
        <f ca="1">_20206[[#This Row],[最低排名]]-开始!$B$6</f>
        <v>21099</v>
      </c>
    </row>
    <row r="88" spans="1:18">
      <c r="A88">
        <v>12506</v>
      </c>
      <c r="B88" t="s">
        <v>1540</v>
      </c>
      <c r="C88" t="str">
        <f t="shared" si="4"/>
        <v>上海体院</v>
      </c>
      <c r="D88" t="str">
        <f t="shared" si="5"/>
        <v>06</v>
      </c>
      <c r="E88" t="s">
        <v>184</v>
      </c>
      <c r="F88">
        <v>213</v>
      </c>
      <c r="G88">
        <v>115</v>
      </c>
      <c r="H88">
        <v>67</v>
      </c>
      <c r="I88">
        <v>61</v>
      </c>
      <c r="J88">
        <v>58</v>
      </c>
      <c r="K88">
        <v>52</v>
      </c>
      <c r="L88">
        <v>0</v>
      </c>
      <c r="M88">
        <v>2020</v>
      </c>
      <c r="N88">
        <f t="shared" ca="1" si="6"/>
        <v>212</v>
      </c>
      <c r="O88">
        <f t="shared" ca="1" si="7"/>
        <v>26988</v>
      </c>
      <c r="P88">
        <f ca="1">_20206[[#This Row],[最低排名]]-_20206[[#This Row],[同分人数]]+1</f>
        <v>26777</v>
      </c>
      <c r="Q88">
        <f ca="1">IF(O88&gt;=开始!$B$6, 1, 0)</f>
        <v>1</v>
      </c>
      <c r="R88">
        <f ca="1">_20206[[#This Row],[最低排名]]-开始!$B$6</f>
        <v>26988</v>
      </c>
    </row>
    <row r="89" spans="1:18">
      <c r="A89">
        <v>12601</v>
      </c>
      <c r="B89" t="s">
        <v>156</v>
      </c>
      <c r="C89" t="str">
        <f t="shared" si="4"/>
        <v>海医大</v>
      </c>
      <c r="D89" t="str">
        <f t="shared" si="5"/>
        <v>01</v>
      </c>
      <c r="E89" t="s">
        <v>160</v>
      </c>
      <c r="F89">
        <v>210</v>
      </c>
      <c r="G89">
        <v>107</v>
      </c>
      <c r="H89">
        <v>129</v>
      </c>
      <c r="I89">
        <v>70</v>
      </c>
      <c r="J89">
        <v>64</v>
      </c>
      <c r="K89">
        <v>61</v>
      </c>
      <c r="L89">
        <v>0</v>
      </c>
      <c r="M89">
        <v>2020</v>
      </c>
      <c r="N89">
        <f t="shared" ca="1" si="6"/>
        <v>210</v>
      </c>
      <c r="O89">
        <f t="shared" ca="1" si="7"/>
        <v>8045</v>
      </c>
      <c r="P89">
        <f ca="1">_20206[[#This Row],[最低排名]]-_20206[[#This Row],[同分人数]]+1</f>
        <v>7836</v>
      </c>
      <c r="Q89">
        <f ca="1">IF(O89&gt;=开始!$B$6, 1, 0)</f>
        <v>1</v>
      </c>
      <c r="R89">
        <f ca="1">_20206[[#This Row],[最低排名]]-开始!$B$6</f>
        <v>8045</v>
      </c>
    </row>
    <row r="90" spans="1:18">
      <c r="A90">
        <v>12701</v>
      </c>
      <c r="B90" t="s">
        <v>161</v>
      </c>
      <c r="C90" t="str">
        <f t="shared" si="4"/>
        <v>立信金融</v>
      </c>
      <c r="D90" t="str">
        <f t="shared" si="5"/>
        <v>01</v>
      </c>
      <c r="E90" t="s">
        <v>323</v>
      </c>
      <c r="F90">
        <v>200</v>
      </c>
      <c r="G90">
        <v>103</v>
      </c>
      <c r="H90">
        <v>104</v>
      </c>
      <c r="I90">
        <v>64</v>
      </c>
      <c r="J90">
        <v>61</v>
      </c>
      <c r="K90">
        <v>52</v>
      </c>
      <c r="L90">
        <v>0</v>
      </c>
      <c r="M90">
        <v>2020</v>
      </c>
      <c r="N90">
        <f t="shared" ca="1" si="6"/>
        <v>229</v>
      </c>
      <c r="O90">
        <f t="shared" ca="1" si="7"/>
        <v>20102</v>
      </c>
      <c r="P90">
        <f ca="1">_20206[[#This Row],[最低排名]]-_20206[[#This Row],[同分人数]]+1</f>
        <v>19874</v>
      </c>
      <c r="Q90">
        <f ca="1">IF(O90&gt;=开始!$B$6, 1, 0)</f>
        <v>1</v>
      </c>
      <c r="R90">
        <f ca="1">_20206[[#This Row],[最低排名]]-开始!$B$6</f>
        <v>20102</v>
      </c>
    </row>
    <row r="91" spans="1:18">
      <c r="A91">
        <v>12702</v>
      </c>
      <c r="B91" t="s">
        <v>163</v>
      </c>
      <c r="C91" t="str">
        <f t="shared" si="4"/>
        <v>立信金融</v>
      </c>
      <c r="D91" t="str">
        <f t="shared" si="5"/>
        <v>02</v>
      </c>
      <c r="E91" t="s">
        <v>85</v>
      </c>
      <c r="F91">
        <v>191</v>
      </c>
      <c r="G91">
        <v>108</v>
      </c>
      <c r="H91">
        <v>109</v>
      </c>
      <c r="I91">
        <v>67</v>
      </c>
      <c r="J91">
        <v>61</v>
      </c>
      <c r="K91">
        <v>58</v>
      </c>
      <c r="L91">
        <v>0</v>
      </c>
      <c r="M91">
        <v>2020</v>
      </c>
      <c r="N91">
        <f t="shared" ca="1" si="6"/>
        <v>257</v>
      </c>
      <c r="O91">
        <f t="shared" ca="1" si="7"/>
        <v>18903</v>
      </c>
      <c r="P91">
        <f ca="1">_20206[[#This Row],[最低排名]]-_20206[[#This Row],[同分人数]]+1</f>
        <v>18647</v>
      </c>
      <c r="Q91">
        <f ca="1">IF(O91&gt;=开始!$B$6, 1, 0)</f>
        <v>1</v>
      </c>
      <c r="R91">
        <f ca="1">_20206[[#This Row],[最低排名]]-开始!$B$6</f>
        <v>18903</v>
      </c>
    </row>
    <row r="92" spans="1:18">
      <c r="A92">
        <v>12703</v>
      </c>
      <c r="B92" t="s">
        <v>164</v>
      </c>
      <c r="C92" t="str">
        <f t="shared" si="4"/>
        <v>立信金融</v>
      </c>
      <c r="D92" t="str">
        <f t="shared" si="5"/>
        <v>03</v>
      </c>
      <c r="E92" t="s">
        <v>643</v>
      </c>
      <c r="F92">
        <v>204</v>
      </c>
      <c r="G92">
        <v>104</v>
      </c>
      <c r="H92">
        <v>108</v>
      </c>
      <c r="I92">
        <v>58</v>
      </c>
      <c r="J92">
        <v>58</v>
      </c>
      <c r="K92">
        <v>49</v>
      </c>
      <c r="L92">
        <v>0</v>
      </c>
      <c r="M92">
        <v>2020</v>
      </c>
      <c r="N92">
        <f t="shared" ca="1" si="6"/>
        <v>231</v>
      </c>
      <c r="O92">
        <f t="shared" ca="1" si="7"/>
        <v>21099</v>
      </c>
      <c r="P92">
        <f ca="1">_20206[[#This Row],[最低排名]]-_20206[[#This Row],[同分人数]]+1</f>
        <v>20869</v>
      </c>
      <c r="Q92">
        <f ca="1">IF(O92&gt;=开始!$B$6, 1, 0)</f>
        <v>1</v>
      </c>
      <c r="R92">
        <f ca="1">_20206[[#This Row],[最低排名]]-开始!$B$6</f>
        <v>21099</v>
      </c>
    </row>
    <row r="93" spans="1:18">
      <c r="A93">
        <v>12704</v>
      </c>
      <c r="B93" t="s">
        <v>166</v>
      </c>
      <c r="C93" t="str">
        <f t="shared" si="4"/>
        <v>立信金融</v>
      </c>
      <c r="D93" t="str">
        <f t="shared" si="5"/>
        <v>04</v>
      </c>
      <c r="E93" t="s">
        <v>94</v>
      </c>
      <c r="F93">
        <v>218</v>
      </c>
      <c r="G93">
        <v>111</v>
      </c>
      <c r="H93">
        <v>99</v>
      </c>
      <c r="I93">
        <v>61</v>
      </c>
      <c r="J93">
        <v>58</v>
      </c>
      <c r="K93">
        <v>49</v>
      </c>
      <c r="L93">
        <v>0</v>
      </c>
      <c r="M93">
        <v>2020</v>
      </c>
      <c r="N93">
        <f t="shared" ca="1" si="6"/>
        <v>243</v>
      </c>
      <c r="O93">
        <f t="shared" ca="1" si="7"/>
        <v>19146</v>
      </c>
      <c r="P93">
        <f ca="1">_20206[[#This Row],[最低排名]]-_20206[[#This Row],[同分人数]]+1</f>
        <v>18904</v>
      </c>
      <c r="Q93">
        <f ca="1">IF(O93&gt;=开始!$B$6, 1, 0)</f>
        <v>1</v>
      </c>
      <c r="R93">
        <f ca="1">_20206[[#This Row],[最低排名]]-开始!$B$6</f>
        <v>19146</v>
      </c>
    </row>
    <row r="94" spans="1:18">
      <c r="A94">
        <v>12705</v>
      </c>
      <c r="B94" t="s">
        <v>167</v>
      </c>
      <c r="C94" t="str">
        <f t="shared" si="4"/>
        <v>立信金融</v>
      </c>
      <c r="D94" t="str">
        <f t="shared" si="5"/>
        <v>05</v>
      </c>
      <c r="E94" t="s">
        <v>81</v>
      </c>
      <c r="F94">
        <v>208</v>
      </c>
      <c r="G94">
        <v>107</v>
      </c>
      <c r="H94">
        <v>104</v>
      </c>
      <c r="I94">
        <v>67</v>
      </c>
      <c r="J94">
        <v>58</v>
      </c>
      <c r="K94">
        <v>55</v>
      </c>
      <c r="L94">
        <v>0</v>
      </c>
      <c r="M94">
        <v>2020</v>
      </c>
      <c r="N94">
        <f t="shared" ca="1" si="6"/>
        <v>233</v>
      </c>
      <c r="O94">
        <f t="shared" ca="1" si="7"/>
        <v>17440</v>
      </c>
      <c r="P94">
        <f ca="1">_20206[[#This Row],[最低排名]]-_20206[[#This Row],[同分人数]]+1</f>
        <v>17208</v>
      </c>
      <c r="Q94">
        <f ca="1">IF(O94&gt;=开始!$B$6, 1, 0)</f>
        <v>1</v>
      </c>
      <c r="R94">
        <f ca="1">_20206[[#This Row],[最低排名]]-开始!$B$6</f>
        <v>17440</v>
      </c>
    </row>
    <row r="95" spans="1:18">
      <c r="A95">
        <v>12801</v>
      </c>
      <c r="B95" t="s">
        <v>169</v>
      </c>
      <c r="C95" t="str">
        <f t="shared" si="4"/>
        <v>二工大</v>
      </c>
      <c r="D95" t="str">
        <f t="shared" si="5"/>
        <v>01</v>
      </c>
      <c r="E95" t="s">
        <v>184</v>
      </c>
      <c r="F95">
        <v>200</v>
      </c>
      <c r="G95">
        <v>104</v>
      </c>
      <c r="H95">
        <v>68</v>
      </c>
      <c r="I95">
        <v>67</v>
      </c>
      <c r="J95">
        <v>64</v>
      </c>
      <c r="K95">
        <v>52</v>
      </c>
      <c r="L95">
        <v>0</v>
      </c>
      <c r="M95">
        <v>2020</v>
      </c>
      <c r="N95">
        <f t="shared" ca="1" si="6"/>
        <v>212</v>
      </c>
      <c r="O95">
        <f t="shared" ca="1" si="7"/>
        <v>26988</v>
      </c>
      <c r="P95">
        <f ca="1">_20206[[#This Row],[最低排名]]-_20206[[#This Row],[同分人数]]+1</f>
        <v>26777</v>
      </c>
      <c r="Q95">
        <f ca="1">IF(O95&gt;=开始!$B$6, 1, 0)</f>
        <v>1</v>
      </c>
      <c r="R95">
        <f ca="1">_20206[[#This Row],[最低排名]]-开始!$B$6</f>
        <v>26988</v>
      </c>
    </row>
    <row r="96" spans="1:18">
      <c r="A96">
        <v>12802</v>
      </c>
      <c r="B96" t="s">
        <v>171</v>
      </c>
      <c r="C96" t="str">
        <f t="shared" si="4"/>
        <v>二工大</v>
      </c>
      <c r="D96" t="str">
        <f t="shared" si="5"/>
        <v>02</v>
      </c>
      <c r="E96" t="s">
        <v>528</v>
      </c>
      <c r="F96">
        <v>213</v>
      </c>
      <c r="G96">
        <v>114</v>
      </c>
      <c r="H96">
        <v>83</v>
      </c>
      <c r="I96">
        <v>49</v>
      </c>
      <c r="J96">
        <v>49</v>
      </c>
      <c r="K96">
        <v>46</v>
      </c>
      <c r="L96">
        <v>0</v>
      </c>
      <c r="M96">
        <v>2020</v>
      </c>
      <c r="N96">
        <f t="shared" ca="1" si="6"/>
        <v>206</v>
      </c>
      <c r="O96">
        <f t="shared" ca="1" si="7"/>
        <v>29248</v>
      </c>
      <c r="P96">
        <f ca="1">_20206[[#This Row],[最低排名]]-_20206[[#This Row],[同分人数]]+1</f>
        <v>29043</v>
      </c>
      <c r="Q96">
        <f ca="1">IF(O96&gt;=开始!$B$6, 1, 0)</f>
        <v>1</v>
      </c>
      <c r="R96">
        <f ca="1">_20206[[#This Row],[最低排名]]-开始!$B$6</f>
        <v>29248</v>
      </c>
    </row>
    <row r="97" spans="1:18">
      <c r="A97">
        <v>12803</v>
      </c>
      <c r="B97" t="s">
        <v>172</v>
      </c>
      <c r="C97" t="str">
        <f t="shared" si="4"/>
        <v>二工大</v>
      </c>
      <c r="D97" t="str">
        <f t="shared" si="5"/>
        <v>03</v>
      </c>
      <c r="E97" t="s">
        <v>124</v>
      </c>
      <c r="F97">
        <v>217</v>
      </c>
      <c r="G97">
        <v>112</v>
      </c>
      <c r="H97">
        <v>92</v>
      </c>
      <c r="I97">
        <v>55</v>
      </c>
      <c r="J97">
        <v>52</v>
      </c>
      <c r="K97">
        <v>49</v>
      </c>
      <c r="L97">
        <v>0</v>
      </c>
      <c r="M97">
        <v>2020</v>
      </c>
      <c r="N97">
        <f t="shared" ca="1" si="6"/>
        <v>218</v>
      </c>
      <c r="O97">
        <f t="shared" ca="1" si="7"/>
        <v>23864</v>
      </c>
      <c r="P97">
        <f ca="1">_20206[[#This Row],[最低排名]]-_20206[[#This Row],[同分人数]]+1</f>
        <v>23647</v>
      </c>
      <c r="Q97">
        <f ca="1">IF(O97&gt;=开始!$B$6, 1, 0)</f>
        <v>1</v>
      </c>
      <c r="R97">
        <f ca="1">_20206[[#This Row],[最低排名]]-开始!$B$6</f>
        <v>23864</v>
      </c>
    </row>
    <row r="98" spans="1:18">
      <c r="A98">
        <v>12804</v>
      </c>
      <c r="B98" t="s">
        <v>174</v>
      </c>
      <c r="C98" t="str">
        <f t="shared" si="4"/>
        <v>二工大</v>
      </c>
      <c r="D98" t="str">
        <f t="shared" si="5"/>
        <v>04</v>
      </c>
      <c r="E98" t="s">
        <v>175</v>
      </c>
      <c r="F98">
        <v>207</v>
      </c>
      <c r="G98">
        <v>112</v>
      </c>
      <c r="H98">
        <v>92</v>
      </c>
      <c r="I98">
        <v>58</v>
      </c>
      <c r="J98">
        <v>55</v>
      </c>
      <c r="K98">
        <v>52</v>
      </c>
      <c r="L98">
        <v>0</v>
      </c>
      <c r="M98">
        <v>2020</v>
      </c>
      <c r="N98">
        <f t="shared" ca="1" si="6"/>
        <v>226</v>
      </c>
      <c r="O98">
        <f t="shared" ca="1" si="7"/>
        <v>24090</v>
      </c>
      <c r="P98">
        <f ca="1">_20206[[#This Row],[最低排名]]-_20206[[#This Row],[同分人数]]+1</f>
        <v>23865</v>
      </c>
      <c r="Q98">
        <f ca="1">IF(O98&gt;=开始!$B$6, 1, 0)</f>
        <v>1</v>
      </c>
      <c r="R98">
        <f ca="1">_20206[[#This Row],[最低排名]]-开始!$B$6</f>
        <v>24090</v>
      </c>
    </row>
    <row r="99" spans="1:18">
      <c r="A99">
        <v>12805</v>
      </c>
      <c r="B99" t="s">
        <v>176</v>
      </c>
      <c r="C99" t="str">
        <f t="shared" si="4"/>
        <v>二工大</v>
      </c>
      <c r="D99" t="str">
        <f t="shared" si="5"/>
        <v>05</v>
      </c>
      <c r="E99" t="s">
        <v>863</v>
      </c>
      <c r="F99">
        <v>219</v>
      </c>
      <c r="G99">
        <v>115</v>
      </c>
      <c r="H99">
        <v>97</v>
      </c>
      <c r="I99">
        <v>61</v>
      </c>
      <c r="J99">
        <v>46</v>
      </c>
      <c r="K99">
        <v>43</v>
      </c>
      <c r="L99">
        <v>0</v>
      </c>
      <c r="M99">
        <v>2020</v>
      </c>
      <c r="N99">
        <f t="shared" ca="1" si="6"/>
        <v>200</v>
      </c>
      <c r="O99">
        <f t="shared" ca="1" si="7"/>
        <v>23646</v>
      </c>
      <c r="P99">
        <f ca="1">_20206[[#This Row],[最低排名]]-_20206[[#This Row],[同分人数]]+1</f>
        <v>23447</v>
      </c>
      <c r="Q99">
        <f ca="1">IF(O99&gt;=开始!$B$6, 1, 0)</f>
        <v>1</v>
      </c>
      <c r="R99">
        <f ca="1">_20206[[#This Row],[最低排名]]-开始!$B$6</f>
        <v>23646</v>
      </c>
    </row>
    <row r="100" spans="1:18">
      <c r="A100">
        <v>12806</v>
      </c>
      <c r="B100" t="s">
        <v>1621</v>
      </c>
      <c r="C100" t="str">
        <f t="shared" si="4"/>
        <v>二工大</v>
      </c>
      <c r="D100" t="str">
        <f t="shared" si="5"/>
        <v>06</v>
      </c>
      <c r="E100" t="s">
        <v>182</v>
      </c>
      <c r="F100">
        <v>212</v>
      </c>
      <c r="G100">
        <v>107</v>
      </c>
      <c r="H100">
        <v>93</v>
      </c>
      <c r="I100">
        <v>52</v>
      </c>
      <c r="J100">
        <v>52</v>
      </c>
      <c r="K100">
        <v>52</v>
      </c>
      <c r="L100">
        <v>0</v>
      </c>
      <c r="M100">
        <v>2020</v>
      </c>
      <c r="N100">
        <f t="shared" ca="1" si="6"/>
        <v>238</v>
      </c>
      <c r="O100">
        <f t="shared" ca="1" si="7"/>
        <v>24759</v>
      </c>
      <c r="P100">
        <f ca="1">_20206[[#This Row],[最低排名]]-_20206[[#This Row],[同分人数]]+1</f>
        <v>24522</v>
      </c>
      <c r="Q100">
        <f ca="1">IF(O100&gt;=开始!$B$6, 1, 0)</f>
        <v>1</v>
      </c>
      <c r="R100">
        <f ca="1">_20206[[#This Row],[最低排名]]-开始!$B$6</f>
        <v>24759</v>
      </c>
    </row>
    <row r="101" spans="1:18">
      <c r="A101">
        <v>12901</v>
      </c>
      <c r="B101" t="s">
        <v>177</v>
      </c>
      <c r="C101" t="str">
        <f t="shared" si="4"/>
        <v>上海商院</v>
      </c>
      <c r="D101" t="str">
        <f t="shared" si="5"/>
        <v>01</v>
      </c>
      <c r="E101" t="s">
        <v>126</v>
      </c>
      <c r="F101">
        <v>208</v>
      </c>
      <c r="G101">
        <v>108</v>
      </c>
      <c r="H101">
        <v>91</v>
      </c>
      <c r="I101">
        <v>64</v>
      </c>
      <c r="J101">
        <v>58</v>
      </c>
      <c r="K101">
        <v>43</v>
      </c>
      <c r="L101">
        <v>5</v>
      </c>
      <c r="M101">
        <v>2020</v>
      </c>
      <c r="N101">
        <f t="shared" ca="1" si="6"/>
        <v>206</v>
      </c>
      <c r="O101">
        <f t="shared" ca="1" si="7"/>
        <v>23016</v>
      </c>
      <c r="P101">
        <f ca="1">_20206[[#This Row],[最低排名]]-_20206[[#This Row],[同分人数]]+1</f>
        <v>22811</v>
      </c>
      <c r="Q101">
        <f ca="1">IF(O101&gt;=开始!$B$6, 1, 0)</f>
        <v>1</v>
      </c>
      <c r="R101">
        <f ca="1">_20206[[#This Row],[最低排名]]-开始!$B$6</f>
        <v>23016</v>
      </c>
    </row>
    <row r="102" spans="1:18">
      <c r="A102">
        <v>12902</v>
      </c>
      <c r="B102" t="s">
        <v>179</v>
      </c>
      <c r="C102" t="str">
        <f t="shared" si="4"/>
        <v>上海商院</v>
      </c>
      <c r="D102" t="str">
        <f t="shared" si="5"/>
        <v>02</v>
      </c>
      <c r="E102" t="s">
        <v>180</v>
      </c>
      <c r="F102">
        <v>180</v>
      </c>
      <c r="G102">
        <v>93</v>
      </c>
      <c r="H102">
        <v>87</v>
      </c>
      <c r="I102">
        <v>67</v>
      </c>
      <c r="J102">
        <v>58</v>
      </c>
      <c r="K102">
        <v>58</v>
      </c>
      <c r="L102">
        <v>0</v>
      </c>
      <c r="M102">
        <v>2020</v>
      </c>
      <c r="N102">
        <f t="shared" ca="1" si="6"/>
        <v>203</v>
      </c>
      <c r="O102">
        <f t="shared" ca="1" si="7"/>
        <v>27191</v>
      </c>
      <c r="P102">
        <f ca="1">_20206[[#This Row],[最低排名]]-_20206[[#This Row],[同分人数]]+1</f>
        <v>26989</v>
      </c>
      <c r="Q102">
        <f ca="1">IF(O102&gt;=开始!$B$6, 1, 0)</f>
        <v>1</v>
      </c>
      <c r="R102">
        <f ca="1">_20206[[#This Row],[最低排名]]-开始!$B$6</f>
        <v>27191</v>
      </c>
    </row>
    <row r="103" spans="1:18">
      <c r="A103">
        <v>12903</v>
      </c>
      <c r="B103" t="s">
        <v>181</v>
      </c>
      <c r="C103" t="str">
        <f t="shared" si="4"/>
        <v>上海商院</v>
      </c>
      <c r="D103" t="str">
        <f t="shared" si="5"/>
        <v>03</v>
      </c>
      <c r="E103" t="s">
        <v>144</v>
      </c>
      <c r="F103">
        <v>205</v>
      </c>
      <c r="G103">
        <v>105</v>
      </c>
      <c r="H103">
        <v>106</v>
      </c>
      <c r="I103">
        <v>55</v>
      </c>
      <c r="J103">
        <v>52</v>
      </c>
      <c r="K103">
        <v>49</v>
      </c>
      <c r="L103">
        <v>0</v>
      </c>
      <c r="M103">
        <v>2020</v>
      </c>
      <c r="N103">
        <f t="shared" ca="1" si="6"/>
        <v>225</v>
      </c>
      <c r="O103">
        <f t="shared" ca="1" si="7"/>
        <v>23446</v>
      </c>
      <c r="P103">
        <f ca="1">_20206[[#This Row],[最低排名]]-_20206[[#This Row],[同分人数]]+1</f>
        <v>23222</v>
      </c>
      <c r="Q103">
        <f ca="1">IF(O103&gt;=开始!$B$6, 1, 0)</f>
        <v>1</v>
      </c>
      <c r="R103">
        <f ca="1">_20206[[#This Row],[最低排名]]-开始!$B$6</f>
        <v>23446</v>
      </c>
    </row>
    <row r="104" spans="1:18">
      <c r="A104">
        <v>13001</v>
      </c>
      <c r="B104" t="s">
        <v>183</v>
      </c>
      <c r="C104" t="str">
        <f t="shared" si="4"/>
        <v>上海电机</v>
      </c>
      <c r="D104" t="str">
        <f t="shared" si="5"/>
        <v>01</v>
      </c>
      <c r="E104" t="s">
        <v>405</v>
      </c>
      <c r="F104">
        <v>191</v>
      </c>
      <c r="G104">
        <v>112</v>
      </c>
      <c r="H104">
        <v>80</v>
      </c>
      <c r="I104">
        <v>55</v>
      </c>
      <c r="J104">
        <v>52</v>
      </c>
      <c r="K104">
        <v>49</v>
      </c>
      <c r="L104">
        <v>0</v>
      </c>
      <c r="M104">
        <v>2020</v>
      </c>
      <c r="N104">
        <f t="shared" ca="1" si="6"/>
        <v>192</v>
      </c>
      <c r="O104">
        <f t="shared" ca="1" si="7"/>
        <v>31801</v>
      </c>
      <c r="P104">
        <f ca="1">_20206[[#This Row],[最低排名]]-_20206[[#This Row],[同分人数]]+1</f>
        <v>31610</v>
      </c>
      <c r="Q104">
        <f ca="1">IF(O104&gt;=开始!$B$6, 1, 0)</f>
        <v>1</v>
      </c>
      <c r="R104">
        <f ca="1">_20206[[#This Row],[最低排名]]-开始!$B$6</f>
        <v>31801</v>
      </c>
    </row>
    <row r="105" spans="1:18">
      <c r="A105">
        <v>13002</v>
      </c>
      <c r="B105" t="s">
        <v>185</v>
      </c>
      <c r="C105" t="str">
        <f t="shared" si="4"/>
        <v>上海电机</v>
      </c>
      <c r="D105" t="str">
        <f t="shared" si="5"/>
        <v>02</v>
      </c>
      <c r="E105" t="s">
        <v>513</v>
      </c>
      <c r="F105">
        <v>195</v>
      </c>
      <c r="G105">
        <v>99</v>
      </c>
      <c r="H105">
        <v>75</v>
      </c>
      <c r="I105">
        <v>61</v>
      </c>
      <c r="J105">
        <v>46</v>
      </c>
      <c r="K105">
        <v>43</v>
      </c>
      <c r="L105">
        <v>0</v>
      </c>
      <c r="M105">
        <v>2020</v>
      </c>
      <c r="N105">
        <f t="shared" ca="1" si="6"/>
        <v>187</v>
      </c>
      <c r="O105">
        <f t="shared" ca="1" si="7"/>
        <v>33055</v>
      </c>
      <c r="P105">
        <f ca="1">_20206[[#This Row],[最低排名]]-_20206[[#This Row],[同分人数]]+1</f>
        <v>32869</v>
      </c>
      <c r="Q105">
        <f ca="1">IF(O105&gt;=开始!$B$6, 1, 0)</f>
        <v>1</v>
      </c>
      <c r="R105">
        <f ca="1">_20206[[#This Row],[最低排名]]-开始!$B$6</f>
        <v>33055</v>
      </c>
    </row>
    <row r="106" spans="1:18">
      <c r="A106">
        <v>13003</v>
      </c>
      <c r="B106" t="s">
        <v>186</v>
      </c>
      <c r="C106" t="str">
        <f t="shared" si="4"/>
        <v>上海电机</v>
      </c>
      <c r="D106" t="str">
        <f t="shared" si="5"/>
        <v>03</v>
      </c>
      <c r="E106" t="s">
        <v>170</v>
      </c>
      <c r="F106">
        <v>196</v>
      </c>
      <c r="G106">
        <v>103</v>
      </c>
      <c r="H106">
        <v>92</v>
      </c>
      <c r="I106">
        <v>61</v>
      </c>
      <c r="J106">
        <v>55</v>
      </c>
      <c r="K106">
        <v>49</v>
      </c>
      <c r="L106">
        <v>0</v>
      </c>
      <c r="M106">
        <v>2020</v>
      </c>
      <c r="N106">
        <f t="shared" ca="1" si="6"/>
        <v>256</v>
      </c>
      <c r="O106">
        <f t="shared" ca="1" si="7"/>
        <v>26575</v>
      </c>
      <c r="P106">
        <f ca="1">_20206[[#This Row],[最低排名]]-_20206[[#This Row],[同分人数]]+1</f>
        <v>26320</v>
      </c>
      <c r="Q106">
        <f ca="1">IF(O106&gt;=开始!$B$6, 1, 0)</f>
        <v>1</v>
      </c>
      <c r="R106">
        <f ca="1">_20206[[#This Row],[最低排名]]-开始!$B$6</f>
        <v>26575</v>
      </c>
    </row>
    <row r="107" spans="1:18">
      <c r="A107">
        <v>13101</v>
      </c>
      <c r="B107" t="s">
        <v>188</v>
      </c>
      <c r="C107" t="str">
        <f t="shared" si="4"/>
        <v>上海政法</v>
      </c>
      <c r="D107" t="str">
        <f t="shared" si="5"/>
        <v>01</v>
      </c>
      <c r="E107" t="s">
        <v>70</v>
      </c>
      <c r="F107">
        <v>229</v>
      </c>
      <c r="G107">
        <v>119</v>
      </c>
      <c r="H107">
        <v>106</v>
      </c>
      <c r="I107">
        <v>64</v>
      </c>
      <c r="J107">
        <v>61</v>
      </c>
      <c r="K107">
        <v>58</v>
      </c>
      <c r="L107">
        <v>0</v>
      </c>
      <c r="M107">
        <v>2020</v>
      </c>
      <c r="N107">
        <f t="shared" ca="1" si="6"/>
        <v>242</v>
      </c>
      <c r="O107">
        <f t="shared" ca="1" si="7"/>
        <v>11557</v>
      </c>
      <c r="P107">
        <f ca="1">_20206[[#This Row],[最低排名]]-_20206[[#This Row],[同分人数]]+1</f>
        <v>11316</v>
      </c>
      <c r="Q107">
        <f ca="1">IF(O107&gt;=开始!$B$6, 1, 0)</f>
        <v>1</v>
      </c>
      <c r="R107">
        <f ca="1">_20206[[#This Row],[最低排名]]-开始!$B$6</f>
        <v>11557</v>
      </c>
    </row>
    <row r="108" spans="1:18">
      <c r="A108">
        <v>13102</v>
      </c>
      <c r="B108" t="s">
        <v>190</v>
      </c>
      <c r="C108" t="str">
        <f t="shared" si="4"/>
        <v>上海政法</v>
      </c>
      <c r="D108" t="str">
        <f t="shared" si="5"/>
        <v>02</v>
      </c>
      <c r="E108" t="s">
        <v>39</v>
      </c>
      <c r="F108">
        <v>208</v>
      </c>
      <c r="G108">
        <v>106</v>
      </c>
      <c r="H108">
        <v>111</v>
      </c>
      <c r="I108">
        <v>67</v>
      </c>
      <c r="J108">
        <v>61</v>
      </c>
      <c r="K108">
        <v>55</v>
      </c>
      <c r="L108">
        <v>0</v>
      </c>
      <c r="M108">
        <v>2020</v>
      </c>
      <c r="N108">
        <f t="shared" ca="1" si="6"/>
        <v>228</v>
      </c>
      <c r="O108">
        <f t="shared" ca="1" si="7"/>
        <v>15145</v>
      </c>
      <c r="P108">
        <f ca="1">_20206[[#This Row],[最低排名]]-_20206[[#This Row],[同分人数]]+1</f>
        <v>14918</v>
      </c>
      <c r="Q108">
        <f ca="1">IF(O108&gt;=开始!$B$6, 1, 0)</f>
        <v>1</v>
      </c>
      <c r="R108">
        <f ca="1">_20206[[#This Row],[最低排名]]-开始!$B$6</f>
        <v>15145</v>
      </c>
    </row>
    <row r="109" spans="1:18">
      <c r="A109">
        <v>13103</v>
      </c>
      <c r="B109" t="s">
        <v>192</v>
      </c>
      <c r="C109" t="str">
        <f t="shared" si="4"/>
        <v>上海政法</v>
      </c>
      <c r="D109" t="str">
        <f t="shared" si="5"/>
        <v>03</v>
      </c>
      <c r="E109" t="s">
        <v>94</v>
      </c>
      <c r="F109">
        <v>208</v>
      </c>
      <c r="G109">
        <v>108</v>
      </c>
      <c r="H109">
        <v>115</v>
      </c>
      <c r="I109">
        <v>55</v>
      </c>
      <c r="J109">
        <v>55</v>
      </c>
      <c r="K109">
        <v>52</v>
      </c>
      <c r="L109">
        <v>0</v>
      </c>
      <c r="M109">
        <v>2020</v>
      </c>
      <c r="N109">
        <f t="shared" ca="1" si="6"/>
        <v>243</v>
      </c>
      <c r="O109">
        <f t="shared" ca="1" si="7"/>
        <v>19146</v>
      </c>
      <c r="P109">
        <f ca="1">_20206[[#This Row],[最低排名]]-_20206[[#This Row],[同分人数]]+1</f>
        <v>18904</v>
      </c>
      <c r="Q109">
        <f ca="1">IF(O109&gt;=开始!$B$6, 1, 0)</f>
        <v>1</v>
      </c>
      <c r="R109">
        <f ca="1">_20206[[#This Row],[最低排名]]-开始!$B$6</f>
        <v>19146</v>
      </c>
    </row>
    <row r="110" spans="1:18">
      <c r="A110">
        <v>13104</v>
      </c>
      <c r="B110" t="s">
        <v>193</v>
      </c>
      <c r="C110" t="str">
        <f t="shared" si="4"/>
        <v>上海政法</v>
      </c>
      <c r="D110" t="str">
        <f t="shared" si="5"/>
        <v>04</v>
      </c>
      <c r="E110" t="s">
        <v>90</v>
      </c>
      <c r="F110">
        <v>204</v>
      </c>
      <c r="G110">
        <v>103</v>
      </c>
      <c r="H110">
        <v>118</v>
      </c>
      <c r="I110">
        <v>64</v>
      </c>
      <c r="J110">
        <v>61</v>
      </c>
      <c r="K110">
        <v>46</v>
      </c>
      <c r="L110">
        <v>0</v>
      </c>
      <c r="M110">
        <v>2020</v>
      </c>
      <c r="N110">
        <f t="shared" ca="1" si="6"/>
        <v>246</v>
      </c>
      <c r="O110">
        <f t="shared" ca="1" si="7"/>
        <v>17207</v>
      </c>
      <c r="P110">
        <f ca="1">_20206[[#This Row],[最低排名]]-_20206[[#This Row],[同分人数]]+1</f>
        <v>16962</v>
      </c>
      <c r="Q110">
        <f ca="1">IF(O110&gt;=开始!$B$6, 1, 0)</f>
        <v>1</v>
      </c>
      <c r="R110">
        <f ca="1">_20206[[#This Row],[最低排名]]-开始!$B$6</f>
        <v>17207</v>
      </c>
    </row>
    <row r="111" spans="1:18">
      <c r="A111">
        <v>13105</v>
      </c>
      <c r="B111" t="s">
        <v>194</v>
      </c>
      <c r="C111" t="str">
        <f t="shared" si="4"/>
        <v>上海政法</v>
      </c>
      <c r="D111" t="str">
        <f t="shared" si="5"/>
        <v>05</v>
      </c>
      <c r="E111" t="s">
        <v>90</v>
      </c>
      <c r="F111">
        <v>202</v>
      </c>
      <c r="G111">
        <v>102</v>
      </c>
      <c r="H111">
        <v>102</v>
      </c>
      <c r="I111">
        <v>64</v>
      </c>
      <c r="J111">
        <v>64</v>
      </c>
      <c r="K111">
        <v>61</v>
      </c>
      <c r="L111">
        <v>0</v>
      </c>
      <c r="M111">
        <v>2020</v>
      </c>
      <c r="N111">
        <f t="shared" ca="1" si="6"/>
        <v>246</v>
      </c>
      <c r="O111">
        <f t="shared" ca="1" si="7"/>
        <v>17207</v>
      </c>
      <c r="P111">
        <f ca="1">_20206[[#This Row],[最低排名]]-_20206[[#This Row],[同分人数]]+1</f>
        <v>16962</v>
      </c>
      <c r="Q111">
        <f ca="1">IF(O111&gt;=开始!$B$6, 1, 0)</f>
        <v>1</v>
      </c>
      <c r="R111">
        <f ca="1">_20206[[#This Row],[最低排名]]-开始!$B$6</f>
        <v>17207</v>
      </c>
    </row>
    <row r="112" spans="1:18">
      <c r="A112">
        <v>13301</v>
      </c>
      <c r="B112" t="s">
        <v>197</v>
      </c>
      <c r="C112" t="str">
        <f t="shared" si="4"/>
        <v>上外贤达</v>
      </c>
      <c r="D112" t="str">
        <f t="shared" si="5"/>
        <v>01</v>
      </c>
      <c r="E112" t="s">
        <v>205</v>
      </c>
      <c r="F112">
        <v>177</v>
      </c>
      <c r="G112">
        <v>98</v>
      </c>
      <c r="H112">
        <v>82</v>
      </c>
      <c r="I112">
        <v>58</v>
      </c>
      <c r="J112">
        <v>55</v>
      </c>
      <c r="K112">
        <v>46</v>
      </c>
      <c r="L112">
        <v>0</v>
      </c>
      <c r="M112">
        <v>2020</v>
      </c>
      <c r="N112">
        <f t="shared" ca="1" si="6"/>
        <v>184</v>
      </c>
      <c r="O112">
        <f t="shared" ca="1" si="7"/>
        <v>33438</v>
      </c>
      <c r="P112">
        <f ca="1">_20206[[#This Row],[最低排名]]-_20206[[#This Row],[同分人数]]+1</f>
        <v>33255</v>
      </c>
      <c r="Q112">
        <f ca="1">IF(O112&gt;=开始!$B$6, 1, 0)</f>
        <v>1</v>
      </c>
      <c r="R112">
        <f ca="1">_20206[[#This Row],[最低排名]]-开始!$B$6</f>
        <v>33438</v>
      </c>
    </row>
    <row r="113" spans="1:18">
      <c r="A113">
        <v>13302</v>
      </c>
      <c r="B113" t="s">
        <v>199</v>
      </c>
      <c r="C113" t="str">
        <f t="shared" si="4"/>
        <v>上外贤达</v>
      </c>
      <c r="D113" t="str">
        <f t="shared" si="5"/>
        <v>02</v>
      </c>
      <c r="E113" t="s">
        <v>738</v>
      </c>
      <c r="F113">
        <v>159</v>
      </c>
      <c r="G113">
        <v>87</v>
      </c>
      <c r="H113">
        <v>109</v>
      </c>
      <c r="I113">
        <v>55</v>
      </c>
      <c r="J113">
        <v>46</v>
      </c>
      <c r="K113">
        <v>43</v>
      </c>
      <c r="L113">
        <v>0</v>
      </c>
      <c r="M113">
        <v>2020</v>
      </c>
      <c r="N113">
        <f t="shared" ca="1" si="6"/>
        <v>148</v>
      </c>
      <c r="O113">
        <f t="shared" ca="1" si="7"/>
        <v>34430</v>
      </c>
      <c r="P113">
        <f ca="1">_20206[[#This Row],[最低排名]]-_20206[[#This Row],[同分人数]]+1</f>
        <v>34283</v>
      </c>
      <c r="Q113">
        <f ca="1">IF(O113&gt;=开始!$B$6, 1, 0)</f>
        <v>1</v>
      </c>
      <c r="R113">
        <f ca="1">_20206[[#This Row],[最低排名]]-开始!$B$6</f>
        <v>34430</v>
      </c>
    </row>
    <row r="114" spans="1:18">
      <c r="A114">
        <v>13401</v>
      </c>
      <c r="B114" t="s">
        <v>202</v>
      </c>
      <c r="C114" t="str">
        <f t="shared" si="4"/>
        <v>建桥学院</v>
      </c>
      <c r="D114" t="str">
        <f t="shared" si="5"/>
        <v>01</v>
      </c>
      <c r="E114" t="s">
        <v>1534</v>
      </c>
      <c r="F114">
        <v>191</v>
      </c>
      <c r="G114">
        <v>99</v>
      </c>
      <c r="H114">
        <v>62</v>
      </c>
      <c r="I114">
        <v>55</v>
      </c>
      <c r="J114">
        <v>49</v>
      </c>
      <c r="K114">
        <v>43</v>
      </c>
      <c r="L114">
        <v>0</v>
      </c>
      <c r="M114">
        <v>2020</v>
      </c>
      <c r="N114">
        <f t="shared" ca="1" si="6"/>
        <v>147</v>
      </c>
      <c r="O114">
        <f t="shared" ca="1" si="7"/>
        <v>36437</v>
      </c>
      <c r="P114">
        <f ca="1">_20206[[#This Row],[最低排名]]-_20206[[#This Row],[同分人数]]+1</f>
        <v>36291</v>
      </c>
      <c r="Q114">
        <f ca="1">IF(O114&gt;=开始!$B$6, 1, 0)</f>
        <v>1</v>
      </c>
      <c r="R114">
        <f ca="1">_20206[[#This Row],[最低排名]]-开始!$B$6</f>
        <v>36437</v>
      </c>
    </row>
    <row r="115" spans="1:18">
      <c r="A115">
        <v>13402</v>
      </c>
      <c r="B115" t="s">
        <v>204</v>
      </c>
      <c r="C115" t="str">
        <f t="shared" si="4"/>
        <v>建桥学院</v>
      </c>
      <c r="D115" t="str">
        <f t="shared" si="5"/>
        <v>02</v>
      </c>
      <c r="E115" t="s">
        <v>52</v>
      </c>
      <c r="F115">
        <v>187</v>
      </c>
      <c r="G115">
        <v>96</v>
      </c>
      <c r="H115">
        <v>93</v>
      </c>
      <c r="I115">
        <v>49</v>
      </c>
      <c r="J115">
        <v>49</v>
      </c>
      <c r="K115">
        <v>46</v>
      </c>
      <c r="L115">
        <v>0</v>
      </c>
      <c r="M115">
        <v>2020</v>
      </c>
      <c r="N115">
        <f t="shared" ca="1" si="6"/>
        <v>184</v>
      </c>
      <c r="O115">
        <f t="shared" ca="1" si="7"/>
        <v>32338</v>
      </c>
      <c r="P115">
        <f ca="1">_20206[[#This Row],[最低排名]]-_20206[[#This Row],[同分人数]]+1</f>
        <v>32155</v>
      </c>
      <c r="Q115">
        <f ca="1">IF(O115&gt;=开始!$B$6, 1, 0)</f>
        <v>1</v>
      </c>
      <c r="R115">
        <f ca="1">_20206[[#This Row],[最低排名]]-开始!$B$6</f>
        <v>32338</v>
      </c>
    </row>
    <row r="116" spans="1:18">
      <c r="A116">
        <v>13403</v>
      </c>
      <c r="B116" t="s">
        <v>206</v>
      </c>
      <c r="C116" t="str">
        <f t="shared" si="4"/>
        <v>建桥学院</v>
      </c>
      <c r="D116" t="str">
        <f t="shared" si="5"/>
        <v>03</v>
      </c>
      <c r="E116" t="s">
        <v>1629</v>
      </c>
      <c r="M116">
        <v>2020</v>
      </c>
      <c r="N116" t="e">
        <f t="shared" ca="1" si="6"/>
        <v>#N/A</v>
      </c>
      <c r="O116" t="e">
        <f t="shared" ca="1" si="7"/>
        <v>#N/A</v>
      </c>
      <c r="P116" t="e">
        <f ca="1">_20206[[#This Row],[最低排名]]-_20206[[#This Row],[同分人数]]+1</f>
        <v>#N/A</v>
      </c>
      <c r="Q116" t="e">
        <f ca="1">IF(O116&gt;=开始!$B$6, 1, 0)</f>
        <v>#N/A</v>
      </c>
      <c r="R116" t="e">
        <f ca="1">_20206[[#This Row],[最低排名]]-开始!$B$6</f>
        <v>#N/A</v>
      </c>
    </row>
    <row r="117" spans="1:18">
      <c r="A117">
        <v>13501</v>
      </c>
      <c r="B117" t="s">
        <v>210</v>
      </c>
      <c r="C117" t="str">
        <f t="shared" si="4"/>
        <v>健康医学</v>
      </c>
      <c r="D117" t="str">
        <f t="shared" si="5"/>
        <v>01</v>
      </c>
      <c r="E117" t="s">
        <v>149</v>
      </c>
      <c r="F117">
        <v>211</v>
      </c>
      <c r="G117">
        <v>109</v>
      </c>
      <c r="H117">
        <v>106</v>
      </c>
      <c r="I117">
        <v>64</v>
      </c>
      <c r="J117">
        <v>61</v>
      </c>
      <c r="K117">
        <v>55</v>
      </c>
      <c r="L117">
        <v>0</v>
      </c>
      <c r="M117">
        <v>2020</v>
      </c>
      <c r="N117">
        <f t="shared" ca="1" si="6"/>
        <v>245</v>
      </c>
      <c r="O117">
        <f t="shared" ca="1" si="7"/>
        <v>16300</v>
      </c>
      <c r="P117">
        <f ca="1">_20206[[#This Row],[最低排名]]-_20206[[#This Row],[同分人数]]+1</f>
        <v>16056</v>
      </c>
      <c r="Q117">
        <f ca="1">IF(O117&gt;=开始!$B$6, 1, 0)</f>
        <v>1</v>
      </c>
      <c r="R117">
        <f ca="1">_20206[[#This Row],[最低排名]]-开始!$B$6</f>
        <v>16300</v>
      </c>
    </row>
    <row r="118" spans="1:18">
      <c r="A118">
        <v>13502</v>
      </c>
      <c r="B118" t="s">
        <v>211</v>
      </c>
      <c r="C118" t="str">
        <f t="shared" si="4"/>
        <v>健康医学</v>
      </c>
      <c r="D118" t="str">
        <f t="shared" si="5"/>
        <v>02</v>
      </c>
      <c r="E118" t="s">
        <v>126</v>
      </c>
      <c r="F118">
        <v>198</v>
      </c>
      <c r="G118">
        <v>103</v>
      </c>
      <c r="H118">
        <v>97</v>
      </c>
      <c r="I118">
        <v>64</v>
      </c>
      <c r="J118">
        <v>61</v>
      </c>
      <c r="K118">
        <v>49</v>
      </c>
      <c r="L118">
        <v>0</v>
      </c>
      <c r="M118">
        <v>2020</v>
      </c>
      <c r="N118">
        <f t="shared" ca="1" si="6"/>
        <v>206</v>
      </c>
      <c r="O118">
        <f t="shared" ca="1" si="7"/>
        <v>23016</v>
      </c>
      <c r="P118">
        <f ca="1">_20206[[#This Row],[最低排名]]-_20206[[#This Row],[同分人数]]+1</f>
        <v>22811</v>
      </c>
      <c r="Q118">
        <f ca="1">IF(O118&gt;=开始!$B$6, 1, 0)</f>
        <v>1</v>
      </c>
      <c r="R118">
        <f ca="1">_20206[[#This Row],[最低排名]]-开始!$B$6</f>
        <v>23016</v>
      </c>
    </row>
    <row r="119" spans="1:18">
      <c r="A119">
        <v>13503</v>
      </c>
      <c r="B119" t="s">
        <v>212</v>
      </c>
      <c r="C119" t="str">
        <f t="shared" si="4"/>
        <v>健康医学</v>
      </c>
      <c r="D119" t="str">
        <f t="shared" si="5"/>
        <v>03</v>
      </c>
      <c r="E119" t="s">
        <v>431</v>
      </c>
      <c r="F119">
        <v>186</v>
      </c>
      <c r="G119">
        <v>99</v>
      </c>
      <c r="H119">
        <v>96</v>
      </c>
      <c r="I119">
        <v>64</v>
      </c>
      <c r="J119">
        <v>58</v>
      </c>
      <c r="K119">
        <v>58</v>
      </c>
      <c r="L119">
        <v>0</v>
      </c>
      <c r="M119">
        <v>2020</v>
      </c>
      <c r="N119">
        <f t="shared" ca="1" si="6"/>
        <v>221</v>
      </c>
      <c r="O119">
        <f t="shared" ca="1" si="7"/>
        <v>24521</v>
      </c>
      <c r="P119">
        <f ca="1">_20206[[#This Row],[最低排名]]-_20206[[#This Row],[同分人数]]+1</f>
        <v>24301</v>
      </c>
      <c r="Q119">
        <f ca="1">IF(O119&gt;=开始!$B$6, 1, 0)</f>
        <v>1</v>
      </c>
      <c r="R119">
        <f ca="1">_20206[[#This Row],[最低排名]]-开始!$B$6</f>
        <v>24521</v>
      </c>
    </row>
    <row r="120" spans="1:18">
      <c r="A120">
        <v>13504</v>
      </c>
      <c r="B120" t="s">
        <v>213</v>
      </c>
      <c r="C120" t="str">
        <f t="shared" si="4"/>
        <v>健康医学</v>
      </c>
      <c r="D120" t="str">
        <f t="shared" si="5"/>
        <v>04</v>
      </c>
      <c r="E120" t="s">
        <v>165</v>
      </c>
      <c r="F120">
        <v>206</v>
      </c>
      <c r="G120">
        <v>114</v>
      </c>
      <c r="H120">
        <v>84</v>
      </c>
      <c r="I120">
        <v>67</v>
      </c>
      <c r="J120">
        <v>52</v>
      </c>
      <c r="K120">
        <v>46</v>
      </c>
      <c r="L120">
        <v>0</v>
      </c>
      <c r="M120">
        <v>2020</v>
      </c>
      <c r="N120">
        <f t="shared" ca="1" si="6"/>
        <v>216</v>
      </c>
      <c r="O120">
        <f t="shared" ca="1" si="7"/>
        <v>26117</v>
      </c>
      <c r="P120">
        <f ca="1">_20206[[#This Row],[最低排名]]-_20206[[#This Row],[同分人数]]+1</f>
        <v>25902</v>
      </c>
      <c r="Q120">
        <f ca="1">IF(O120&gt;=开始!$B$6, 1, 0)</f>
        <v>1</v>
      </c>
      <c r="R120">
        <f ca="1">_20206[[#This Row],[最低排名]]-开始!$B$6</f>
        <v>26117</v>
      </c>
    </row>
    <row r="121" spans="1:18">
      <c r="A121">
        <v>13505</v>
      </c>
      <c r="B121" t="s">
        <v>214</v>
      </c>
      <c r="C121" t="str">
        <f t="shared" si="4"/>
        <v>健康医学</v>
      </c>
      <c r="D121" t="str">
        <f t="shared" si="5"/>
        <v>05</v>
      </c>
      <c r="E121" t="s">
        <v>340</v>
      </c>
      <c r="F121">
        <v>187</v>
      </c>
      <c r="G121">
        <v>97</v>
      </c>
      <c r="H121">
        <v>99</v>
      </c>
      <c r="I121">
        <v>61</v>
      </c>
      <c r="J121">
        <v>58</v>
      </c>
      <c r="K121">
        <v>52</v>
      </c>
      <c r="L121">
        <v>0</v>
      </c>
      <c r="M121">
        <v>2020</v>
      </c>
      <c r="N121">
        <f t="shared" ca="1" si="6"/>
        <v>258</v>
      </c>
      <c r="O121">
        <f t="shared" ca="1" si="7"/>
        <v>25665</v>
      </c>
      <c r="P121">
        <f ca="1">_20206[[#This Row],[最低排名]]-_20206[[#This Row],[同分人数]]+1</f>
        <v>25408</v>
      </c>
      <c r="Q121">
        <f ca="1">IF(O121&gt;=开始!$B$6, 1, 0)</f>
        <v>1</v>
      </c>
      <c r="R121">
        <f ca="1">_20206[[#This Row],[最低排名]]-开始!$B$6</f>
        <v>25665</v>
      </c>
    </row>
    <row r="122" spans="1:18">
      <c r="A122">
        <v>13601</v>
      </c>
      <c r="B122" t="s">
        <v>219</v>
      </c>
      <c r="C122" t="str">
        <f t="shared" si="4"/>
        <v>海关学院</v>
      </c>
      <c r="D122" t="str">
        <f t="shared" si="5"/>
        <v>01</v>
      </c>
      <c r="E122" t="s">
        <v>122</v>
      </c>
      <c r="F122">
        <v>222</v>
      </c>
      <c r="G122">
        <v>125</v>
      </c>
      <c r="H122">
        <v>92</v>
      </c>
      <c r="I122">
        <v>67</v>
      </c>
      <c r="J122">
        <v>64</v>
      </c>
      <c r="K122">
        <v>61</v>
      </c>
      <c r="L122">
        <v>0</v>
      </c>
      <c r="M122">
        <v>2020</v>
      </c>
      <c r="N122">
        <f t="shared" ca="1" si="6"/>
        <v>252</v>
      </c>
      <c r="O122">
        <f t="shared" ca="1" si="7"/>
        <v>14212</v>
      </c>
      <c r="P122">
        <f ca="1">_20206[[#This Row],[最低排名]]-_20206[[#This Row],[同分人数]]+1</f>
        <v>13961</v>
      </c>
      <c r="Q122">
        <f ca="1">IF(O122&gt;=开始!$B$6, 1, 0)</f>
        <v>1</v>
      </c>
      <c r="R122">
        <f ca="1">_20206[[#This Row],[最低排名]]-开始!$B$6</f>
        <v>14212</v>
      </c>
    </row>
    <row r="123" spans="1:18">
      <c r="A123">
        <v>16201</v>
      </c>
      <c r="B123" t="s">
        <v>1732</v>
      </c>
      <c r="C123" t="str">
        <f t="shared" si="4"/>
        <v>中侨职大</v>
      </c>
      <c r="D123" t="str">
        <f t="shared" si="5"/>
        <v>01</v>
      </c>
      <c r="E123" t="s">
        <v>1542</v>
      </c>
      <c r="F123">
        <v>168</v>
      </c>
      <c r="G123">
        <v>89</v>
      </c>
      <c r="H123">
        <v>80</v>
      </c>
      <c r="I123">
        <v>55</v>
      </c>
      <c r="J123">
        <v>52</v>
      </c>
      <c r="K123">
        <v>46</v>
      </c>
      <c r="L123">
        <v>0</v>
      </c>
      <c r="M123">
        <v>2020</v>
      </c>
      <c r="N123">
        <f t="shared" ca="1" si="6"/>
        <v>135</v>
      </c>
      <c r="O123">
        <f t="shared" ca="1" si="7"/>
        <v>36290</v>
      </c>
      <c r="P123">
        <f ca="1">_20206[[#This Row],[最低排名]]-_20206[[#This Row],[同分人数]]+1</f>
        <v>36156</v>
      </c>
      <c r="Q123">
        <f ca="1">IF(O123&gt;=开始!$B$6, 1, 0)</f>
        <v>1</v>
      </c>
      <c r="R123">
        <f ca="1">_20206[[#This Row],[最低排名]]-开始!$B$6</f>
        <v>36290</v>
      </c>
    </row>
    <row r="124" spans="1:18">
      <c r="A124">
        <v>16202</v>
      </c>
      <c r="B124" t="s">
        <v>1733</v>
      </c>
      <c r="C124" t="str">
        <f t="shared" si="4"/>
        <v>中侨职大</v>
      </c>
      <c r="D124" t="str">
        <f t="shared" si="5"/>
        <v>02</v>
      </c>
      <c r="E124" t="s">
        <v>320</v>
      </c>
      <c r="F124">
        <v>191</v>
      </c>
      <c r="G124">
        <v>106</v>
      </c>
      <c r="H124">
        <v>66</v>
      </c>
      <c r="I124">
        <v>52</v>
      </c>
      <c r="J124">
        <v>52</v>
      </c>
      <c r="K124">
        <v>49</v>
      </c>
      <c r="L124">
        <v>0</v>
      </c>
      <c r="M124">
        <v>2020</v>
      </c>
      <c r="N124">
        <f t="shared" ca="1" si="6"/>
        <v>168</v>
      </c>
      <c r="O124">
        <f t="shared" ca="1" si="7"/>
        <v>34767</v>
      </c>
      <c r="P124">
        <f ca="1">_20206[[#This Row],[最低排名]]-_20206[[#This Row],[同分人数]]+1</f>
        <v>34600</v>
      </c>
      <c r="Q124">
        <f ca="1">IF(O124&gt;=开始!$B$6, 1, 0)</f>
        <v>1</v>
      </c>
      <c r="R124">
        <f ca="1">_20206[[#This Row],[最低排名]]-开始!$B$6</f>
        <v>34767</v>
      </c>
    </row>
    <row r="125" spans="1:18">
      <c r="A125">
        <v>16203</v>
      </c>
      <c r="B125" t="s">
        <v>1734</v>
      </c>
      <c r="C125" t="str">
        <f t="shared" si="4"/>
        <v>中侨职大</v>
      </c>
      <c r="D125" t="str">
        <f t="shared" si="5"/>
        <v>03</v>
      </c>
      <c r="E125" t="s">
        <v>366</v>
      </c>
      <c r="F125">
        <v>186</v>
      </c>
      <c r="G125">
        <v>98</v>
      </c>
      <c r="H125">
        <v>80</v>
      </c>
      <c r="I125">
        <v>52</v>
      </c>
      <c r="J125">
        <v>46</v>
      </c>
      <c r="K125">
        <v>43</v>
      </c>
      <c r="L125">
        <v>0</v>
      </c>
      <c r="M125">
        <v>2020</v>
      </c>
      <c r="N125">
        <f t="shared" ca="1" si="6"/>
        <v>171</v>
      </c>
      <c r="O125">
        <f t="shared" ca="1" si="7"/>
        <v>35287</v>
      </c>
      <c r="P125">
        <f ca="1">_20206[[#This Row],[最低排名]]-_20206[[#This Row],[同分人数]]+1</f>
        <v>35117</v>
      </c>
      <c r="Q125">
        <f ca="1">IF(O125&gt;=开始!$B$6, 1, 0)</f>
        <v>1</v>
      </c>
      <c r="R125">
        <f ca="1">_20206[[#This Row],[最低排名]]-开始!$B$6</f>
        <v>35287</v>
      </c>
    </row>
    <row r="126" spans="1:18">
      <c r="A126">
        <v>16501</v>
      </c>
      <c r="B126" t="s">
        <v>225</v>
      </c>
      <c r="C126" t="str">
        <f t="shared" si="4"/>
        <v>立达学院</v>
      </c>
      <c r="D126" t="str">
        <f t="shared" si="5"/>
        <v>01</v>
      </c>
      <c r="E126" t="s">
        <v>223</v>
      </c>
      <c r="F126">
        <v>200</v>
      </c>
      <c r="G126">
        <v>107</v>
      </c>
      <c r="H126">
        <v>70</v>
      </c>
      <c r="I126">
        <v>49</v>
      </c>
      <c r="J126">
        <v>46</v>
      </c>
      <c r="K126">
        <v>43</v>
      </c>
      <c r="L126">
        <v>0</v>
      </c>
      <c r="M126">
        <v>2020</v>
      </c>
      <c r="N126">
        <f t="shared" ca="1" si="6"/>
        <v>171</v>
      </c>
      <c r="O126">
        <f t="shared" ca="1" si="7"/>
        <v>35116</v>
      </c>
      <c r="P126">
        <f ca="1">_20206[[#This Row],[最低排名]]-_20206[[#This Row],[同分人数]]+1</f>
        <v>34946</v>
      </c>
      <c r="Q126">
        <f ca="1">IF(O126&gt;=开始!$B$6, 1, 0)</f>
        <v>1</v>
      </c>
      <c r="R126">
        <f ca="1">_20206[[#This Row],[最低排名]]-开始!$B$6</f>
        <v>35116</v>
      </c>
    </row>
    <row r="127" spans="1:18">
      <c r="A127">
        <v>17001</v>
      </c>
      <c r="B127" t="s">
        <v>227</v>
      </c>
      <c r="C127" t="str">
        <f t="shared" si="4"/>
        <v>上海视觉</v>
      </c>
      <c r="D127" t="str">
        <f t="shared" si="5"/>
        <v>01</v>
      </c>
      <c r="E127" t="s">
        <v>312</v>
      </c>
      <c r="F127">
        <v>178</v>
      </c>
      <c r="G127">
        <v>110</v>
      </c>
      <c r="H127">
        <v>93</v>
      </c>
      <c r="I127">
        <v>70</v>
      </c>
      <c r="J127">
        <v>61</v>
      </c>
      <c r="K127">
        <v>58</v>
      </c>
      <c r="L127">
        <v>0</v>
      </c>
      <c r="M127">
        <v>2020</v>
      </c>
      <c r="N127">
        <f t="shared" ca="1" si="6"/>
        <v>235</v>
      </c>
      <c r="O127">
        <f t="shared" ca="1" si="7"/>
        <v>24994</v>
      </c>
      <c r="P127">
        <f ca="1">_20206[[#This Row],[最低排名]]-_20206[[#This Row],[同分人数]]+1</f>
        <v>24760</v>
      </c>
      <c r="Q127">
        <f ca="1">IF(O127&gt;=开始!$B$6, 1, 0)</f>
        <v>1</v>
      </c>
      <c r="R127">
        <f ca="1">_20206[[#This Row],[最低排名]]-开始!$B$6</f>
        <v>24994</v>
      </c>
    </row>
    <row r="128" spans="1:18">
      <c r="A128">
        <v>17201</v>
      </c>
      <c r="B128" t="s">
        <v>229</v>
      </c>
      <c r="C128" t="str">
        <f t="shared" si="4"/>
        <v>上师天华</v>
      </c>
      <c r="D128" t="str">
        <f t="shared" si="5"/>
        <v>01</v>
      </c>
      <c r="E128" t="s">
        <v>184</v>
      </c>
      <c r="F128">
        <v>195</v>
      </c>
      <c r="G128">
        <v>101</v>
      </c>
      <c r="H128">
        <v>100</v>
      </c>
      <c r="I128">
        <v>58</v>
      </c>
      <c r="J128">
        <v>49</v>
      </c>
      <c r="K128">
        <v>49</v>
      </c>
      <c r="L128">
        <v>0</v>
      </c>
      <c r="M128">
        <v>2020</v>
      </c>
      <c r="N128">
        <f t="shared" ca="1" si="6"/>
        <v>212</v>
      </c>
      <c r="O128">
        <f t="shared" ca="1" si="7"/>
        <v>26988</v>
      </c>
      <c r="P128">
        <f ca="1">_20206[[#This Row],[最低排名]]-_20206[[#This Row],[同分人数]]+1</f>
        <v>26777</v>
      </c>
      <c r="Q128">
        <f ca="1">IF(O128&gt;=开始!$B$6, 1, 0)</f>
        <v>1</v>
      </c>
      <c r="R128">
        <f ca="1">_20206[[#This Row],[最低排名]]-开始!$B$6</f>
        <v>26988</v>
      </c>
    </row>
    <row r="129" spans="1:18">
      <c r="A129">
        <v>17202</v>
      </c>
      <c r="B129" t="s">
        <v>231</v>
      </c>
      <c r="C129" t="str">
        <f t="shared" si="4"/>
        <v>上师天华</v>
      </c>
      <c r="D129" t="str">
        <f t="shared" si="5"/>
        <v>02</v>
      </c>
      <c r="E129" t="s">
        <v>54</v>
      </c>
      <c r="F129">
        <v>197</v>
      </c>
      <c r="G129">
        <v>100</v>
      </c>
      <c r="H129">
        <v>88</v>
      </c>
      <c r="I129">
        <v>55</v>
      </c>
      <c r="J129">
        <v>55</v>
      </c>
      <c r="K129">
        <v>46</v>
      </c>
      <c r="L129">
        <v>0</v>
      </c>
      <c r="M129">
        <v>2020</v>
      </c>
      <c r="N129">
        <f t="shared" ca="1" si="6"/>
        <v>219</v>
      </c>
      <c r="O129">
        <f t="shared" ca="1" si="7"/>
        <v>29042</v>
      </c>
      <c r="P129">
        <f ca="1">_20206[[#This Row],[最低排名]]-_20206[[#This Row],[同分人数]]+1</f>
        <v>28824</v>
      </c>
      <c r="Q129">
        <f ca="1">IF(O129&gt;=开始!$B$6, 1, 0)</f>
        <v>1</v>
      </c>
      <c r="R129">
        <f ca="1">_20206[[#This Row],[最低排名]]-开始!$B$6</f>
        <v>29042</v>
      </c>
    </row>
    <row r="130" spans="1:18">
      <c r="A130">
        <v>17203</v>
      </c>
      <c r="B130" t="s">
        <v>1735</v>
      </c>
      <c r="C130" t="str">
        <f t="shared" ref="C130:C193" si="8">LEFT(B130, FIND("(", B130) - 1)</f>
        <v>上师天华</v>
      </c>
      <c r="D130" t="str">
        <f t="shared" ref="D130:D193" si="9">MID(B130, FIND("(", B130) + 1, FIND(")", B130) - FIND("(", B130) - 1)</f>
        <v>03</v>
      </c>
      <c r="E130" t="s">
        <v>1556</v>
      </c>
      <c r="F130">
        <v>180</v>
      </c>
      <c r="G130">
        <v>99</v>
      </c>
      <c r="H130">
        <v>65</v>
      </c>
      <c r="I130">
        <v>58</v>
      </c>
      <c r="J130">
        <v>52</v>
      </c>
      <c r="K130">
        <v>49</v>
      </c>
      <c r="L130">
        <v>0</v>
      </c>
      <c r="M130">
        <v>2020</v>
      </c>
      <c r="N130">
        <f t="shared" ref="N130:N193" ca="1" si="10">VLOOKUP(E130, INDIRECT("'" &amp; M130 &amp; "D'!$A$2:$G$500"), 2, FALSE)</f>
        <v>165</v>
      </c>
      <c r="O130">
        <f t="shared" ref="O130:O193" ca="1" si="11">VLOOKUP(E130, INDIRECT("'" &amp; M130 &amp; "D'!$A$2:$G$500"), 3, FALSE)</f>
        <v>35821</v>
      </c>
      <c r="P130">
        <f ca="1">_20206[[#This Row],[最低排名]]-_20206[[#This Row],[同分人数]]+1</f>
        <v>35657</v>
      </c>
      <c r="Q130">
        <f ca="1">IF(O130&gt;=开始!$B$6, 1, 0)</f>
        <v>1</v>
      </c>
      <c r="R130">
        <f ca="1">_20206[[#This Row],[最低排名]]-开始!$B$6</f>
        <v>35821</v>
      </c>
    </row>
    <row r="131" spans="1:18">
      <c r="A131">
        <v>17401</v>
      </c>
      <c r="B131" t="s">
        <v>1622</v>
      </c>
      <c r="C131" t="str">
        <f t="shared" si="8"/>
        <v>兴伟学院</v>
      </c>
      <c r="D131" t="str">
        <f t="shared" si="9"/>
        <v>01</v>
      </c>
      <c r="E131" t="s">
        <v>1548</v>
      </c>
      <c r="F131">
        <v>169</v>
      </c>
      <c r="G131">
        <v>92</v>
      </c>
      <c r="H131">
        <v>75</v>
      </c>
      <c r="I131">
        <v>58</v>
      </c>
      <c r="J131">
        <v>52</v>
      </c>
      <c r="K131">
        <v>49</v>
      </c>
      <c r="L131">
        <v>0</v>
      </c>
      <c r="M131">
        <v>2020</v>
      </c>
      <c r="N131">
        <f t="shared" ca="1" si="10"/>
        <v>184</v>
      </c>
      <c r="O131">
        <f t="shared" ca="1" si="11"/>
        <v>36005</v>
      </c>
      <c r="P131">
        <f ca="1">_20206[[#This Row],[最低排名]]-_20206[[#This Row],[同分人数]]+1</f>
        <v>35822</v>
      </c>
      <c r="Q131">
        <f ca="1">IF(O131&gt;=开始!$B$6, 1, 0)</f>
        <v>1</v>
      </c>
      <c r="R131">
        <f ca="1">_20206[[#This Row],[最低排名]]-开始!$B$6</f>
        <v>36005</v>
      </c>
    </row>
    <row r="132" spans="1:18">
      <c r="A132">
        <v>20101</v>
      </c>
      <c r="B132" t="s">
        <v>233</v>
      </c>
      <c r="C132" t="str">
        <f t="shared" si="8"/>
        <v>中央民族</v>
      </c>
      <c r="D132" t="str">
        <f t="shared" si="9"/>
        <v>01</v>
      </c>
      <c r="E132" t="s">
        <v>607</v>
      </c>
      <c r="F132">
        <v>220</v>
      </c>
      <c r="G132">
        <v>114</v>
      </c>
      <c r="H132">
        <v>119</v>
      </c>
      <c r="I132">
        <v>70</v>
      </c>
      <c r="J132">
        <v>64</v>
      </c>
      <c r="K132">
        <v>64</v>
      </c>
      <c r="L132">
        <v>0</v>
      </c>
      <c r="M132">
        <v>2020</v>
      </c>
      <c r="N132">
        <f t="shared" ca="1" si="10"/>
        <v>178</v>
      </c>
      <c r="O132">
        <f t="shared" ca="1" si="11"/>
        <v>7446</v>
      </c>
      <c r="P132">
        <f ca="1">_20206[[#This Row],[最低排名]]-_20206[[#This Row],[同分人数]]+1</f>
        <v>7269</v>
      </c>
      <c r="Q132">
        <f ca="1">IF(O132&gt;=开始!$B$6, 1, 0)</f>
        <v>1</v>
      </c>
      <c r="R132">
        <f ca="1">_20206[[#This Row],[最低排名]]-开始!$B$6</f>
        <v>7446</v>
      </c>
    </row>
    <row r="133" spans="1:18">
      <c r="A133">
        <v>20102</v>
      </c>
      <c r="B133" t="s">
        <v>234</v>
      </c>
      <c r="C133" t="str">
        <f t="shared" si="8"/>
        <v>中央民族</v>
      </c>
      <c r="D133" t="str">
        <f t="shared" si="9"/>
        <v>02</v>
      </c>
      <c r="E133" t="s">
        <v>189</v>
      </c>
      <c r="F133">
        <v>207</v>
      </c>
      <c r="G133">
        <v>106</v>
      </c>
      <c r="H133">
        <v>133</v>
      </c>
      <c r="I133">
        <v>67</v>
      </c>
      <c r="J133">
        <v>64</v>
      </c>
      <c r="K133">
        <v>64</v>
      </c>
      <c r="L133">
        <v>0</v>
      </c>
      <c r="M133">
        <v>2020</v>
      </c>
      <c r="N133">
        <f t="shared" ca="1" si="10"/>
        <v>198</v>
      </c>
      <c r="O133">
        <f t="shared" ca="1" si="11"/>
        <v>7835</v>
      </c>
      <c r="P133">
        <f ca="1">_20206[[#This Row],[最低排名]]-_20206[[#This Row],[同分人数]]+1</f>
        <v>7638</v>
      </c>
      <c r="Q133">
        <f ca="1">IF(O133&gt;=开始!$B$6, 1, 0)</f>
        <v>1</v>
      </c>
      <c r="R133">
        <f ca="1">_20206[[#This Row],[最低排名]]-开始!$B$6</f>
        <v>7835</v>
      </c>
    </row>
    <row r="134" spans="1:18">
      <c r="A134">
        <v>20201</v>
      </c>
      <c r="B134" t="s">
        <v>236</v>
      </c>
      <c r="C134" t="str">
        <f t="shared" si="8"/>
        <v>中国人大</v>
      </c>
      <c r="D134" t="str">
        <f t="shared" si="9"/>
        <v>01</v>
      </c>
      <c r="E134" t="s">
        <v>1726</v>
      </c>
      <c r="M134">
        <v>2020</v>
      </c>
      <c r="N134">
        <f t="shared" ca="1" si="10"/>
        <v>1293</v>
      </c>
      <c r="O134">
        <f t="shared" ca="1" si="11"/>
        <v>1293</v>
      </c>
      <c r="P134">
        <f ca="1">_20206[[#This Row],[最低排名]]-_20206[[#This Row],[同分人数]]+1</f>
        <v>1</v>
      </c>
      <c r="Q134">
        <f ca="1">IF(O134&gt;=开始!$B$6, 1, 0)</f>
        <v>1</v>
      </c>
      <c r="R134">
        <f ca="1">_20206[[#This Row],[最低排名]]-开始!$B$6</f>
        <v>1293</v>
      </c>
    </row>
    <row r="135" spans="1:18">
      <c r="A135">
        <v>20202</v>
      </c>
      <c r="B135" t="s">
        <v>237</v>
      </c>
      <c r="C135" t="str">
        <f t="shared" si="8"/>
        <v>中国人大</v>
      </c>
      <c r="D135" t="str">
        <f t="shared" si="9"/>
        <v>02</v>
      </c>
      <c r="E135" t="s">
        <v>1127</v>
      </c>
      <c r="F135">
        <v>242</v>
      </c>
      <c r="G135">
        <v>126</v>
      </c>
      <c r="H135">
        <v>129</v>
      </c>
      <c r="I135">
        <v>70</v>
      </c>
      <c r="J135">
        <v>70</v>
      </c>
      <c r="K135">
        <v>67</v>
      </c>
      <c r="L135">
        <v>0</v>
      </c>
      <c r="M135">
        <v>2020</v>
      </c>
      <c r="N135">
        <f t="shared" ca="1" si="10"/>
        <v>86</v>
      </c>
      <c r="O135">
        <f t="shared" ca="1" si="11"/>
        <v>1474</v>
      </c>
      <c r="P135">
        <f ca="1">_20206[[#This Row],[最低排名]]-_20206[[#This Row],[同分人数]]+1</f>
        <v>1389</v>
      </c>
      <c r="Q135">
        <f ca="1">IF(O135&gt;=开始!$B$6, 1, 0)</f>
        <v>1</v>
      </c>
      <c r="R135">
        <f ca="1">_20206[[#This Row],[最低排名]]-开始!$B$6</f>
        <v>1474</v>
      </c>
    </row>
    <row r="136" spans="1:18">
      <c r="A136">
        <v>20203</v>
      </c>
      <c r="B136" t="s">
        <v>238</v>
      </c>
      <c r="C136" t="str">
        <f t="shared" si="8"/>
        <v>中国人大</v>
      </c>
      <c r="D136" t="str">
        <f t="shared" si="9"/>
        <v>03</v>
      </c>
      <c r="E136" t="s">
        <v>1177</v>
      </c>
      <c r="F136">
        <v>252</v>
      </c>
      <c r="G136">
        <v>135</v>
      </c>
      <c r="H136">
        <v>130</v>
      </c>
      <c r="I136">
        <v>70</v>
      </c>
      <c r="J136">
        <v>64</v>
      </c>
      <c r="K136">
        <v>61</v>
      </c>
      <c r="L136">
        <v>0</v>
      </c>
      <c r="M136">
        <v>2020</v>
      </c>
      <c r="N136">
        <f t="shared" ca="1" si="10"/>
        <v>75</v>
      </c>
      <c r="O136">
        <f t="shared" ca="1" si="11"/>
        <v>1549</v>
      </c>
      <c r="P136">
        <f ca="1">_20206[[#This Row],[最低排名]]-_20206[[#This Row],[同分人数]]+1</f>
        <v>1475</v>
      </c>
      <c r="Q136">
        <f ca="1">IF(O136&gt;=开始!$B$6, 1, 0)</f>
        <v>1</v>
      </c>
      <c r="R136">
        <f ca="1">_20206[[#This Row],[最低排名]]-开始!$B$6</f>
        <v>1549</v>
      </c>
    </row>
    <row r="137" spans="1:18">
      <c r="A137">
        <v>20301</v>
      </c>
      <c r="B137" t="s">
        <v>239</v>
      </c>
      <c r="C137" t="str">
        <f t="shared" si="8"/>
        <v>北京交大</v>
      </c>
      <c r="D137" t="str">
        <f t="shared" si="9"/>
        <v>01</v>
      </c>
      <c r="E137" t="s">
        <v>23</v>
      </c>
      <c r="F137">
        <v>223</v>
      </c>
      <c r="G137">
        <v>114</v>
      </c>
      <c r="H137">
        <v>128</v>
      </c>
      <c r="I137">
        <v>67</v>
      </c>
      <c r="J137">
        <v>64</v>
      </c>
      <c r="K137">
        <v>64</v>
      </c>
      <c r="L137">
        <v>0</v>
      </c>
      <c r="M137">
        <v>2020</v>
      </c>
      <c r="N137">
        <f t="shared" ca="1" si="10"/>
        <v>186</v>
      </c>
      <c r="O137">
        <f t="shared" ca="1" si="11"/>
        <v>5776</v>
      </c>
      <c r="P137">
        <f ca="1">_20206[[#This Row],[最低排名]]-_20206[[#This Row],[同分人数]]+1</f>
        <v>5591</v>
      </c>
      <c r="Q137">
        <f ca="1">IF(O137&gt;=开始!$B$6, 1, 0)</f>
        <v>1</v>
      </c>
      <c r="R137">
        <f ca="1">_20206[[#This Row],[最低排名]]-开始!$B$6</f>
        <v>5776</v>
      </c>
    </row>
    <row r="138" spans="1:18">
      <c r="A138">
        <v>20302</v>
      </c>
      <c r="B138" t="s">
        <v>240</v>
      </c>
      <c r="C138" t="str">
        <f t="shared" si="8"/>
        <v>北京交大</v>
      </c>
      <c r="D138" t="str">
        <f t="shared" si="9"/>
        <v>02</v>
      </c>
      <c r="E138" t="s">
        <v>107</v>
      </c>
      <c r="F138">
        <v>223</v>
      </c>
      <c r="G138">
        <v>114</v>
      </c>
      <c r="H138">
        <v>127</v>
      </c>
      <c r="I138">
        <v>67</v>
      </c>
      <c r="J138">
        <v>64</v>
      </c>
      <c r="K138">
        <v>61</v>
      </c>
      <c r="L138">
        <v>0</v>
      </c>
      <c r="M138">
        <v>2020</v>
      </c>
      <c r="N138">
        <f t="shared" ca="1" si="10"/>
        <v>195</v>
      </c>
      <c r="O138">
        <f t="shared" ca="1" si="11"/>
        <v>6488</v>
      </c>
      <c r="P138">
        <f ca="1">_20206[[#This Row],[最低排名]]-_20206[[#This Row],[同分人数]]+1</f>
        <v>6294</v>
      </c>
      <c r="Q138">
        <f ca="1">IF(O138&gt;=开始!$B$6, 1, 0)</f>
        <v>1</v>
      </c>
      <c r="R138">
        <f ca="1">_20206[[#This Row],[最低排名]]-开始!$B$6</f>
        <v>6488</v>
      </c>
    </row>
    <row r="139" spans="1:18">
      <c r="A139">
        <v>20401</v>
      </c>
      <c r="B139" t="s">
        <v>243</v>
      </c>
      <c r="C139" t="str">
        <f t="shared" si="8"/>
        <v>北京科大</v>
      </c>
      <c r="D139" t="str">
        <f t="shared" si="9"/>
        <v>01</v>
      </c>
      <c r="E139" t="s">
        <v>66</v>
      </c>
      <c r="F139">
        <v>222</v>
      </c>
      <c r="G139">
        <v>116</v>
      </c>
      <c r="H139">
        <v>116</v>
      </c>
      <c r="I139">
        <v>70</v>
      </c>
      <c r="J139">
        <v>67</v>
      </c>
      <c r="K139">
        <v>64</v>
      </c>
      <c r="L139">
        <v>0</v>
      </c>
      <c r="M139">
        <v>2020</v>
      </c>
      <c r="N139">
        <f t="shared" ca="1" si="10"/>
        <v>179</v>
      </c>
      <c r="O139">
        <f t="shared" ca="1" si="11"/>
        <v>7072</v>
      </c>
      <c r="P139">
        <f ca="1">_20206[[#This Row],[最低排名]]-_20206[[#This Row],[同分人数]]+1</f>
        <v>6894</v>
      </c>
      <c r="Q139">
        <f ca="1">IF(O139&gt;=开始!$B$6, 1, 0)</f>
        <v>1</v>
      </c>
      <c r="R139">
        <f ca="1">_20206[[#This Row],[最低排名]]-开始!$B$6</f>
        <v>7072</v>
      </c>
    </row>
    <row r="140" spans="1:18">
      <c r="A140">
        <v>20402</v>
      </c>
      <c r="B140" t="s">
        <v>245</v>
      </c>
      <c r="C140" t="str">
        <f t="shared" si="8"/>
        <v>北京科大</v>
      </c>
      <c r="D140" t="str">
        <f t="shared" si="9"/>
        <v>02</v>
      </c>
      <c r="E140" t="s">
        <v>607</v>
      </c>
      <c r="F140">
        <v>220</v>
      </c>
      <c r="G140">
        <v>113</v>
      </c>
      <c r="H140">
        <v>113</v>
      </c>
      <c r="I140">
        <v>70</v>
      </c>
      <c r="J140">
        <v>67</v>
      </c>
      <c r="K140">
        <v>67</v>
      </c>
      <c r="L140">
        <v>0</v>
      </c>
      <c r="M140">
        <v>2020</v>
      </c>
      <c r="N140">
        <f t="shared" ca="1" si="10"/>
        <v>178</v>
      </c>
      <c r="O140">
        <f t="shared" ca="1" si="11"/>
        <v>7446</v>
      </c>
      <c r="P140">
        <f ca="1">_20206[[#This Row],[最低排名]]-_20206[[#This Row],[同分人数]]+1</f>
        <v>7269</v>
      </c>
      <c r="Q140">
        <f ca="1">IF(O140&gt;=开始!$B$6, 1, 0)</f>
        <v>1</v>
      </c>
      <c r="R140">
        <f ca="1">_20206[[#This Row],[最低排名]]-开始!$B$6</f>
        <v>7446</v>
      </c>
    </row>
    <row r="141" spans="1:18">
      <c r="A141">
        <v>20501</v>
      </c>
      <c r="B141" t="s">
        <v>247</v>
      </c>
      <c r="C141" t="str">
        <f t="shared" si="8"/>
        <v>北京化工</v>
      </c>
      <c r="D141" t="str">
        <f t="shared" si="9"/>
        <v>01</v>
      </c>
      <c r="E141" t="s">
        <v>506</v>
      </c>
      <c r="F141">
        <v>217</v>
      </c>
      <c r="G141">
        <v>114</v>
      </c>
      <c r="H141">
        <v>111</v>
      </c>
      <c r="I141">
        <v>70</v>
      </c>
      <c r="J141">
        <v>64</v>
      </c>
      <c r="K141">
        <v>55</v>
      </c>
      <c r="L141">
        <v>0</v>
      </c>
      <c r="M141">
        <v>2020</v>
      </c>
      <c r="N141">
        <f t="shared" ca="1" si="10"/>
        <v>202</v>
      </c>
      <c r="O141">
        <f t="shared" ca="1" si="11"/>
        <v>11759</v>
      </c>
      <c r="P141">
        <f ca="1">_20206[[#This Row],[最低排名]]-_20206[[#This Row],[同分人数]]+1</f>
        <v>11558</v>
      </c>
      <c r="Q141">
        <f ca="1">IF(O141&gt;=开始!$B$6, 1, 0)</f>
        <v>1</v>
      </c>
      <c r="R141">
        <f ca="1">_20206[[#This Row],[最低排名]]-开始!$B$6</f>
        <v>11759</v>
      </c>
    </row>
    <row r="142" spans="1:18">
      <c r="A142">
        <v>20601</v>
      </c>
      <c r="B142" t="s">
        <v>249</v>
      </c>
      <c r="C142" t="str">
        <f t="shared" si="8"/>
        <v>北京邮电</v>
      </c>
      <c r="D142" t="str">
        <f t="shared" si="9"/>
        <v>01</v>
      </c>
      <c r="E142" t="s">
        <v>244</v>
      </c>
      <c r="F142">
        <v>235</v>
      </c>
      <c r="G142">
        <v>125</v>
      </c>
      <c r="H142">
        <v>122</v>
      </c>
      <c r="I142">
        <v>70</v>
      </c>
      <c r="J142">
        <v>67</v>
      </c>
      <c r="K142">
        <v>61</v>
      </c>
      <c r="L142">
        <v>0</v>
      </c>
      <c r="M142">
        <v>2020</v>
      </c>
      <c r="N142">
        <f t="shared" ca="1" si="10"/>
        <v>146</v>
      </c>
      <c r="O142">
        <f t="shared" ca="1" si="11"/>
        <v>4247</v>
      </c>
      <c r="P142">
        <f ca="1">_20206[[#This Row],[最低排名]]-_20206[[#This Row],[同分人数]]+1</f>
        <v>4102</v>
      </c>
      <c r="Q142">
        <f ca="1">IF(O142&gt;=开始!$B$6, 1, 0)</f>
        <v>1</v>
      </c>
      <c r="R142">
        <f ca="1">_20206[[#This Row],[最低排名]]-开始!$B$6</f>
        <v>4247</v>
      </c>
    </row>
    <row r="143" spans="1:18">
      <c r="A143">
        <v>20602</v>
      </c>
      <c r="B143" t="s">
        <v>251</v>
      </c>
      <c r="C143" t="str">
        <f t="shared" si="8"/>
        <v>北京邮电</v>
      </c>
      <c r="D143" t="str">
        <f t="shared" si="9"/>
        <v>02</v>
      </c>
      <c r="E143" t="s">
        <v>628</v>
      </c>
      <c r="F143">
        <v>227</v>
      </c>
      <c r="G143">
        <v>125</v>
      </c>
      <c r="H143">
        <v>125</v>
      </c>
      <c r="I143">
        <v>70</v>
      </c>
      <c r="J143">
        <v>67</v>
      </c>
      <c r="K143">
        <v>58</v>
      </c>
      <c r="L143">
        <v>0</v>
      </c>
      <c r="M143">
        <v>2020</v>
      </c>
      <c r="N143">
        <f t="shared" ca="1" si="10"/>
        <v>163</v>
      </c>
      <c r="O143">
        <f t="shared" ca="1" si="11"/>
        <v>5590</v>
      </c>
      <c r="P143">
        <f ca="1">_20206[[#This Row],[最低排名]]-_20206[[#This Row],[同分人数]]+1</f>
        <v>5428</v>
      </c>
      <c r="Q143">
        <f ca="1">IF(O143&gt;=开始!$B$6, 1, 0)</f>
        <v>1</v>
      </c>
      <c r="R143">
        <f ca="1">_20206[[#This Row],[最低排名]]-开始!$B$6</f>
        <v>5590</v>
      </c>
    </row>
    <row r="144" spans="1:18">
      <c r="A144">
        <v>20701</v>
      </c>
      <c r="B144" t="s">
        <v>252</v>
      </c>
      <c r="C144" t="str">
        <f t="shared" si="8"/>
        <v>中国农大</v>
      </c>
      <c r="D144" t="str">
        <f t="shared" si="9"/>
        <v>01</v>
      </c>
      <c r="E144" t="s">
        <v>628</v>
      </c>
      <c r="F144">
        <v>228</v>
      </c>
      <c r="G144">
        <v>118</v>
      </c>
      <c r="H144">
        <v>121</v>
      </c>
      <c r="I144">
        <v>70</v>
      </c>
      <c r="J144">
        <v>64</v>
      </c>
      <c r="K144">
        <v>64</v>
      </c>
      <c r="L144">
        <v>0</v>
      </c>
      <c r="M144">
        <v>2020</v>
      </c>
      <c r="N144">
        <f t="shared" ca="1" si="10"/>
        <v>163</v>
      </c>
      <c r="O144">
        <f t="shared" ca="1" si="11"/>
        <v>5590</v>
      </c>
      <c r="P144">
        <f ca="1">_20206[[#This Row],[最低排名]]-_20206[[#This Row],[同分人数]]+1</f>
        <v>5428</v>
      </c>
      <c r="Q144">
        <f ca="1">IF(O144&gt;=开始!$B$6, 1, 0)</f>
        <v>1</v>
      </c>
      <c r="R144">
        <f ca="1">_20206[[#This Row],[最低排名]]-开始!$B$6</f>
        <v>5590</v>
      </c>
    </row>
    <row r="145" spans="1:18">
      <c r="A145">
        <v>20702</v>
      </c>
      <c r="B145" t="s">
        <v>253</v>
      </c>
      <c r="C145" t="str">
        <f t="shared" si="8"/>
        <v>中国农大</v>
      </c>
      <c r="D145" t="str">
        <f t="shared" si="9"/>
        <v>02</v>
      </c>
      <c r="E145" t="s">
        <v>23</v>
      </c>
      <c r="F145">
        <v>231</v>
      </c>
      <c r="G145">
        <v>126</v>
      </c>
      <c r="H145">
        <v>117</v>
      </c>
      <c r="I145">
        <v>67</v>
      </c>
      <c r="J145">
        <v>67</v>
      </c>
      <c r="K145">
        <v>64</v>
      </c>
      <c r="L145">
        <v>0</v>
      </c>
      <c r="M145">
        <v>2020</v>
      </c>
      <c r="N145">
        <f t="shared" ca="1" si="10"/>
        <v>186</v>
      </c>
      <c r="O145">
        <f t="shared" ca="1" si="11"/>
        <v>5776</v>
      </c>
      <c r="P145">
        <f ca="1">_20206[[#This Row],[最低排名]]-_20206[[#This Row],[同分人数]]+1</f>
        <v>5591</v>
      </c>
      <c r="Q145">
        <f ca="1">IF(O145&gt;=开始!$B$6, 1, 0)</f>
        <v>1</v>
      </c>
      <c r="R145">
        <f ca="1">_20206[[#This Row],[最低排名]]-开始!$B$6</f>
        <v>5776</v>
      </c>
    </row>
    <row r="146" spans="1:18">
      <c r="A146">
        <v>20801</v>
      </c>
      <c r="B146" t="s">
        <v>255</v>
      </c>
      <c r="C146" t="str">
        <f t="shared" si="8"/>
        <v>北京林大</v>
      </c>
      <c r="D146" t="str">
        <f t="shared" si="9"/>
        <v>01</v>
      </c>
      <c r="E146" t="s">
        <v>37</v>
      </c>
      <c r="F146">
        <v>220</v>
      </c>
      <c r="G146">
        <v>111</v>
      </c>
      <c r="H146">
        <v>129</v>
      </c>
      <c r="I146">
        <v>61</v>
      </c>
      <c r="J146">
        <v>58</v>
      </c>
      <c r="K146">
        <v>55</v>
      </c>
      <c r="L146">
        <v>0</v>
      </c>
      <c r="M146">
        <v>2020</v>
      </c>
      <c r="N146">
        <f t="shared" ca="1" si="10"/>
        <v>201</v>
      </c>
      <c r="O146">
        <f t="shared" ca="1" si="11"/>
        <v>10431</v>
      </c>
      <c r="P146">
        <f ca="1">_20206[[#This Row],[最低排名]]-_20206[[#This Row],[同分人数]]+1</f>
        <v>10231</v>
      </c>
      <c r="Q146">
        <f ca="1">IF(O146&gt;=开始!$B$6, 1, 0)</f>
        <v>1</v>
      </c>
      <c r="R146">
        <f ca="1">_20206[[#This Row],[最低排名]]-开始!$B$6</f>
        <v>10431</v>
      </c>
    </row>
    <row r="147" spans="1:18">
      <c r="A147">
        <v>20802</v>
      </c>
      <c r="B147" t="s">
        <v>257</v>
      </c>
      <c r="C147" t="str">
        <f t="shared" si="8"/>
        <v>北京林大</v>
      </c>
      <c r="D147" t="str">
        <f t="shared" si="9"/>
        <v>02</v>
      </c>
      <c r="E147" t="s">
        <v>424</v>
      </c>
      <c r="F147">
        <v>225</v>
      </c>
      <c r="G147">
        <v>116</v>
      </c>
      <c r="H147">
        <v>119</v>
      </c>
      <c r="I147">
        <v>61</v>
      </c>
      <c r="J147">
        <v>61</v>
      </c>
      <c r="K147">
        <v>58</v>
      </c>
      <c r="L147">
        <v>0</v>
      </c>
      <c r="M147">
        <v>2020</v>
      </c>
      <c r="N147">
        <f t="shared" ca="1" si="10"/>
        <v>255</v>
      </c>
      <c r="O147">
        <f t="shared" ca="1" si="11"/>
        <v>10230</v>
      </c>
      <c r="P147">
        <f ca="1">_20206[[#This Row],[最低排名]]-_20206[[#This Row],[同分人数]]+1</f>
        <v>9976</v>
      </c>
      <c r="Q147">
        <f ca="1">IF(O147&gt;=开始!$B$6, 1, 0)</f>
        <v>1</v>
      </c>
      <c r="R147">
        <f ca="1">_20206[[#This Row],[最低排名]]-开始!$B$6</f>
        <v>10230</v>
      </c>
    </row>
    <row r="148" spans="1:18">
      <c r="A148">
        <v>20803</v>
      </c>
      <c r="B148" t="s">
        <v>258</v>
      </c>
      <c r="C148" t="str">
        <f t="shared" si="8"/>
        <v>北京林大</v>
      </c>
      <c r="D148" t="str">
        <f t="shared" si="9"/>
        <v>03</v>
      </c>
      <c r="E148" t="s">
        <v>72</v>
      </c>
      <c r="F148">
        <v>216</v>
      </c>
      <c r="G148">
        <v>112</v>
      </c>
      <c r="H148">
        <v>114</v>
      </c>
      <c r="I148">
        <v>67</v>
      </c>
      <c r="J148">
        <v>64</v>
      </c>
      <c r="K148">
        <v>61</v>
      </c>
      <c r="L148">
        <v>0</v>
      </c>
      <c r="M148">
        <v>2020</v>
      </c>
      <c r="N148">
        <f t="shared" ca="1" si="10"/>
        <v>235</v>
      </c>
      <c r="O148">
        <f t="shared" ca="1" si="11"/>
        <v>10666</v>
      </c>
      <c r="P148">
        <f ca="1">_20206[[#This Row],[最低排名]]-_20206[[#This Row],[同分人数]]+1</f>
        <v>10432</v>
      </c>
      <c r="Q148">
        <f ca="1">IF(O148&gt;=开始!$B$6, 1, 0)</f>
        <v>1</v>
      </c>
      <c r="R148">
        <f ca="1">_20206[[#This Row],[最低排名]]-开始!$B$6</f>
        <v>10666</v>
      </c>
    </row>
    <row r="149" spans="1:18">
      <c r="A149">
        <v>20804</v>
      </c>
      <c r="B149" t="s">
        <v>259</v>
      </c>
      <c r="C149" t="str">
        <f t="shared" si="8"/>
        <v>北京林大</v>
      </c>
      <c r="D149" t="str">
        <f t="shared" si="9"/>
        <v>04</v>
      </c>
      <c r="E149" t="s">
        <v>103</v>
      </c>
      <c r="F149">
        <v>232</v>
      </c>
      <c r="G149">
        <v>116</v>
      </c>
      <c r="H149">
        <v>114</v>
      </c>
      <c r="I149">
        <v>70</v>
      </c>
      <c r="J149">
        <v>70</v>
      </c>
      <c r="K149">
        <v>58</v>
      </c>
      <c r="L149">
        <v>0</v>
      </c>
      <c r="M149">
        <v>2020</v>
      </c>
      <c r="N149">
        <f t="shared" ca="1" si="10"/>
        <v>165</v>
      </c>
      <c r="O149">
        <f t="shared" ca="1" si="11"/>
        <v>6112</v>
      </c>
      <c r="P149">
        <f ca="1">_20206[[#This Row],[最低排名]]-_20206[[#This Row],[同分人数]]+1</f>
        <v>5948</v>
      </c>
      <c r="Q149">
        <f ca="1">IF(O149&gt;=开始!$B$6, 1, 0)</f>
        <v>1</v>
      </c>
      <c r="R149">
        <f ca="1">_20206[[#This Row],[最低排名]]-开始!$B$6</f>
        <v>6112</v>
      </c>
    </row>
    <row r="150" spans="1:18">
      <c r="A150">
        <v>20805</v>
      </c>
      <c r="B150" t="s">
        <v>261</v>
      </c>
      <c r="C150" t="str">
        <f t="shared" si="8"/>
        <v>北京林大</v>
      </c>
      <c r="D150" t="str">
        <f t="shared" si="9"/>
        <v>05</v>
      </c>
      <c r="E150" t="s">
        <v>70</v>
      </c>
      <c r="F150">
        <v>214</v>
      </c>
      <c r="G150">
        <v>113</v>
      </c>
      <c r="H150">
        <v>118</v>
      </c>
      <c r="I150">
        <v>67</v>
      </c>
      <c r="J150">
        <v>61</v>
      </c>
      <c r="K150">
        <v>58</v>
      </c>
      <c r="L150">
        <v>0</v>
      </c>
      <c r="M150">
        <v>2020</v>
      </c>
      <c r="N150">
        <f t="shared" ca="1" si="10"/>
        <v>242</v>
      </c>
      <c r="O150">
        <f t="shared" ca="1" si="11"/>
        <v>11557</v>
      </c>
      <c r="P150">
        <f ca="1">_20206[[#This Row],[最低排名]]-_20206[[#This Row],[同分人数]]+1</f>
        <v>11316</v>
      </c>
      <c r="Q150">
        <f ca="1">IF(O150&gt;=开始!$B$6, 1, 0)</f>
        <v>1</v>
      </c>
      <c r="R150">
        <f ca="1">_20206[[#This Row],[最低排名]]-开始!$B$6</f>
        <v>11557</v>
      </c>
    </row>
    <row r="151" spans="1:18">
      <c r="A151">
        <v>20901</v>
      </c>
      <c r="B151" t="s">
        <v>262</v>
      </c>
      <c r="C151" t="str">
        <f t="shared" si="8"/>
        <v>北京中医</v>
      </c>
      <c r="D151" t="str">
        <f t="shared" si="9"/>
        <v>01</v>
      </c>
      <c r="E151" t="s">
        <v>246</v>
      </c>
      <c r="F151">
        <v>237</v>
      </c>
      <c r="G151">
        <v>119</v>
      </c>
      <c r="H151">
        <v>129</v>
      </c>
      <c r="I151">
        <v>67</v>
      </c>
      <c r="J151">
        <v>64</v>
      </c>
      <c r="K151">
        <v>55</v>
      </c>
      <c r="L151">
        <v>0</v>
      </c>
      <c r="M151">
        <v>2020</v>
      </c>
      <c r="N151">
        <f t="shared" ca="1" si="10"/>
        <v>179</v>
      </c>
      <c r="O151">
        <f t="shared" ca="1" si="11"/>
        <v>4737</v>
      </c>
      <c r="P151">
        <f ca="1">_20206[[#This Row],[最低排名]]-_20206[[#This Row],[同分人数]]+1</f>
        <v>4559</v>
      </c>
      <c r="Q151">
        <f ca="1">IF(O151&gt;=开始!$B$6, 1, 0)</f>
        <v>1</v>
      </c>
      <c r="R151">
        <f ca="1">_20206[[#This Row],[最低排名]]-开始!$B$6</f>
        <v>4737</v>
      </c>
    </row>
    <row r="152" spans="1:18">
      <c r="A152">
        <v>21001</v>
      </c>
      <c r="B152" t="s">
        <v>263</v>
      </c>
      <c r="C152" t="str">
        <f t="shared" si="8"/>
        <v>北师大</v>
      </c>
      <c r="D152" t="str">
        <f t="shared" si="9"/>
        <v>01</v>
      </c>
      <c r="E152" t="s">
        <v>33</v>
      </c>
      <c r="F152">
        <v>228</v>
      </c>
      <c r="G152">
        <v>118</v>
      </c>
      <c r="H152">
        <v>125</v>
      </c>
      <c r="I152">
        <v>70</v>
      </c>
      <c r="J152">
        <v>67</v>
      </c>
      <c r="K152">
        <v>67</v>
      </c>
      <c r="L152">
        <v>0</v>
      </c>
      <c r="M152">
        <v>2020</v>
      </c>
      <c r="N152">
        <f t="shared" ca="1" si="10"/>
        <v>150</v>
      </c>
      <c r="O152">
        <f t="shared" ca="1" si="11"/>
        <v>3925</v>
      </c>
      <c r="P152">
        <f ca="1">_20206[[#This Row],[最低排名]]-_20206[[#This Row],[同分人数]]+1</f>
        <v>3776</v>
      </c>
      <c r="Q152">
        <f ca="1">IF(O152&gt;=开始!$B$6, 1, 0)</f>
        <v>1</v>
      </c>
      <c r="R152">
        <f ca="1">_20206[[#This Row],[最低排名]]-开始!$B$6</f>
        <v>3925</v>
      </c>
    </row>
    <row r="153" spans="1:18">
      <c r="A153">
        <v>21101</v>
      </c>
      <c r="B153" t="s">
        <v>264</v>
      </c>
      <c r="C153" t="str">
        <f t="shared" si="8"/>
        <v>北外大</v>
      </c>
      <c r="D153" t="str">
        <f t="shared" si="9"/>
        <v>01</v>
      </c>
      <c r="E153" t="s">
        <v>1020</v>
      </c>
      <c r="F153">
        <v>245</v>
      </c>
      <c r="G153">
        <v>133</v>
      </c>
      <c r="H153">
        <v>117</v>
      </c>
      <c r="I153">
        <v>67</v>
      </c>
      <c r="J153">
        <v>61</v>
      </c>
      <c r="K153">
        <v>61</v>
      </c>
      <c r="L153">
        <v>0</v>
      </c>
      <c r="M153">
        <v>2020</v>
      </c>
      <c r="N153">
        <f t="shared" ca="1" si="10"/>
        <v>175</v>
      </c>
      <c r="O153">
        <f t="shared" ca="1" si="11"/>
        <v>4912</v>
      </c>
      <c r="P153">
        <f ca="1">_20206[[#This Row],[最低排名]]-_20206[[#This Row],[同分人数]]+1</f>
        <v>4738</v>
      </c>
      <c r="Q153">
        <f ca="1">IF(O153&gt;=开始!$B$6, 1, 0)</f>
        <v>1</v>
      </c>
      <c r="R153">
        <f ca="1">_20206[[#This Row],[最低排名]]-开始!$B$6</f>
        <v>4912</v>
      </c>
    </row>
    <row r="154" spans="1:18">
      <c r="A154">
        <v>21102</v>
      </c>
      <c r="B154" t="s">
        <v>1543</v>
      </c>
      <c r="C154" t="str">
        <f t="shared" si="8"/>
        <v>北外大</v>
      </c>
      <c r="D154" t="str">
        <f t="shared" si="9"/>
        <v>02</v>
      </c>
      <c r="E154" t="s">
        <v>33</v>
      </c>
      <c r="F154">
        <v>238</v>
      </c>
      <c r="G154">
        <v>121</v>
      </c>
      <c r="H154">
        <v>133</v>
      </c>
      <c r="I154">
        <v>67</v>
      </c>
      <c r="J154">
        <v>61</v>
      </c>
      <c r="K154">
        <v>58</v>
      </c>
      <c r="L154">
        <v>0</v>
      </c>
      <c r="M154">
        <v>2020</v>
      </c>
      <c r="N154">
        <f t="shared" ca="1" si="10"/>
        <v>150</v>
      </c>
      <c r="O154">
        <f t="shared" ca="1" si="11"/>
        <v>3925</v>
      </c>
      <c r="P154">
        <f ca="1">_20206[[#This Row],[最低排名]]-_20206[[#This Row],[同分人数]]+1</f>
        <v>3776</v>
      </c>
      <c r="Q154">
        <f ca="1">IF(O154&gt;=开始!$B$6, 1, 0)</f>
        <v>1</v>
      </c>
      <c r="R154">
        <f ca="1">_20206[[#This Row],[最低排名]]-开始!$B$6</f>
        <v>3925</v>
      </c>
    </row>
    <row r="155" spans="1:18">
      <c r="A155">
        <v>21201</v>
      </c>
      <c r="B155" t="s">
        <v>266</v>
      </c>
      <c r="C155" t="str">
        <f t="shared" si="8"/>
        <v>中国传媒</v>
      </c>
      <c r="D155" t="str">
        <f t="shared" si="9"/>
        <v>01</v>
      </c>
      <c r="E155" t="s">
        <v>244</v>
      </c>
      <c r="F155">
        <v>225</v>
      </c>
      <c r="G155">
        <v>113</v>
      </c>
      <c r="H155">
        <v>129</v>
      </c>
      <c r="I155">
        <v>67</v>
      </c>
      <c r="J155">
        <v>67</v>
      </c>
      <c r="K155">
        <v>67</v>
      </c>
      <c r="L155">
        <v>0</v>
      </c>
      <c r="M155">
        <v>2020</v>
      </c>
      <c r="N155">
        <f t="shared" ca="1" si="10"/>
        <v>146</v>
      </c>
      <c r="O155">
        <f t="shared" ca="1" si="11"/>
        <v>4247</v>
      </c>
      <c r="P155">
        <f ca="1">_20206[[#This Row],[最低排名]]-_20206[[#This Row],[同分人数]]+1</f>
        <v>4102</v>
      </c>
      <c r="Q155">
        <f ca="1">IF(O155&gt;=开始!$B$6, 1, 0)</f>
        <v>1</v>
      </c>
      <c r="R155">
        <f ca="1">_20206[[#This Row],[最低排名]]-开始!$B$6</f>
        <v>4247</v>
      </c>
    </row>
    <row r="156" spans="1:18">
      <c r="A156">
        <v>21202</v>
      </c>
      <c r="B156" t="s">
        <v>267</v>
      </c>
      <c r="C156" t="str">
        <f t="shared" si="8"/>
        <v>中国传媒</v>
      </c>
      <c r="D156" t="str">
        <f t="shared" si="9"/>
        <v>02</v>
      </c>
      <c r="E156" t="s">
        <v>23</v>
      </c>
      <c r="F156">
        <v>229</v>
      </c>
      <c r="G156">
        <v>121</v>
      </c>
      <c r="H156">
        <v>125</v>
      </c>
      <c r="I156">
        <v>70</v>
      </c>
      <c r="J156">
        <v>67</v>
      </c>
      <c r="K156">
        <v>55</v>
      </c>
      <c r="L156">
        <v>0</v>
      </c>
      <c r="M156">
        <v>2020</v>
      </c>
      <c r="N156">
        <f t="shared" ca="1" si="10"/>
        <v>186</v>
      </c>
      <c r="O156">
        <f t="shared" ca="1" si="11"/>
        <v>5776</v>
      </c>
      <c r="P156">
        <f ca="1">_20206[[#This Row],[最低排名]]-_20206[[#This Row],[同分人数]]+1</f>
        <v>5591</v>
      </c>
      <c r="Q156">
        <f ca="1">IF(O156&gt;=开始!$B$6, 1, 0)</f>
        <v>1</v>
      </c>
      <c r="R156">
        <f ca="1">_20206[[#This Row],[最低排名]]-开始!$B$6</f>
        <v>5776</v>
      </c>
    </row>
    <row r="157" spans="1:18">
      <c r="A157">
        <v>21203</v>
      </c>
      <c r="B157" t="s">
        <v>268</v>
      </c>
      <c r="C157" t="str">
        <f t="shared" si="8"/>
        <v>中国传媒</v>
      </c>
      <c r="D157" t="str">
        <f t="shared" si="9"/>
        <v>03</v>
      </c>
      <c r="E157" t="s">
        <v>14</v>
      </c>
      <c r="F157">
        <v>230</v>
      </c>
      <c r="G157">
        <v>120</v>
      </c>
      <c r="H157">
        <v>122</v>
      </c>
      <c r="I157">
        <v>70</v>
      </c>
      <c r="J157">
        <v>67</v>
      </c>
      <c r="K157">
        <v>64</v>
      </c>
      <c r="L157">
        <v>0</v>
      </c>
      <c r="M157">
        <v>2020</v>
      </c>
      <c r="N157">
        <f t="shared" ca="1" si="10"/>
        <v>155</v>
      </c>
      <c r="O157">
        <f t="shared" ca="1" si="11"/>
        <v>4558</v>
      </c>
      <c r="P157">
        <f ca="1">_20206[[#This Row],[最低排名]]-_20206[[#This Row],[同分人数]]+1</f>
        <v>4404</v>
      </c>
      <c r="Q157">
        <f ca="1">IF(O157&gt;=开始!$B$6, 1, 0)</f>
        <v>1</v>
      </c>
      <c r="R157">
        <f ca="1">_20206[[#This Row],[最低排名]]-开始!$B$6</f>
        <v>4558</v>
      </c>
    </row>
    <row r="158" spans="1:18">
      <c r="A158">
        <v>21301</v>
      </c>
      <c r="B158" t="s">
        <v>270</v>
      </c>
      <c r="C158" t="str">
        <f t="shared" si="8"/>
        <v>中央财大</v>
      </c>
      <c r="D158" t="str">
        <f t="shared" si="9"/>
        <v>01</v>
      </c>
      <c r="E158" t="s">
        <v>16</v>
      </c>
      <c r="F158">
        <v>230</v>
      </c>
      <c r="G158">
        <v>118</v>
      </c>
      <c r="H158">
        <v>126</v>
      </c>
      <c r="I158">
        <v>67</v>
      </c>
      <c r="J158">
        <v>67</v>
      </c>
      <c r="K158">
        <v>64</v>
      </c>
      <c r="L158">
        <v>0</v>
      </c>
      <c r="M158">
        <v>2020</v>
      </c>
      <c r="N158">
        <f t="shared" ca="1" si="10"/>
        <v>156</v>
      </c>
      <c r="O158">
        <f t="shared" ca="1" si="11"/>
        <v>4403</v>
      </c>
      <c r="P158">
        <f ca="1">_20206[[#This Row],[最低排名]]-_20206[[#This Row],[同分人数]]+1</f>
        <v>4248</v>
      </c>
      <c r="Q158">
        <f ca="1">IF(O158&gt;=开始!$B$6, 1, 0)</f>
        <v>1</v>
      </c>
      <c r="R158">
        <f ca="1">_20206[[#This Row],[最低排名]]-开始!$B$6</f>
        <v>4403</v>
      </c>
    </row>
    <row r="159" spans="1:18">
      <c r="A159">
        <v>21302</v>
      </c>
      <c r="B159" t="s">
        <v>271</v>
      </c>
      <c r="C159" t="str">
        <f t="shared" si="8"/>
        <v>中央财大</v>
      </c>
      <c r="D159" t="str">
        <f t="shared" si="9"/>
        <v>02</v>
      </c>
      <c r="E159" t="s">
        <v>33</v>
      </c>
      <c r="F159">
        <v>245</v>
      </c>
      <c r="G159">
        <v>130</v>
      </c>
      <c r="H159">
        <v>123</v>
      </c>
      <c r="I159">
        <v>64</v>
      </c>
      <c r="J159">
        <v>64</v>
      </c>
      <c r="K159">
        <v>61</v>
      </c>
      <c r="L159">
        <v>0</v>
      </c>
      <c r="M159">
        <v>2020</v>
      </c>
      <c r="N159">
        <f t="shared" ca="1" si="10"/>
        <v>150</v>
      </c>
      <c r="O159">
        <f t="shared" ca="1" si="11"/>
        <v>3925</v>
      </c>
      <c r="P159">
        <f ca="1">_20206[[#This Row],[最低排名]]-_20206[[#This Row],[同分人数]]+1</f>
        <v>3776</v>
      </c>
      <c r="Q159">
        <f ca="1">IF(O159&gt;=开始!$B$6, 1, 0)</f>
        <v>1</v>
      </c>
      <c r="R159">
        <f ca="1">_20206[[#This Row],[最低排名]]-开始!$B$6</f>
        <v>3925</v>
      </c>
    </row>
    <row r="160" spans="1:18">
      <c r="A160">
        <v>21401</v>
      </c>
      <c r="B160" t="s">
        <v>272</v>
      </c>
      <c r="C160" t="str">
        <f t="shared" si="8"/>
        <v>外经贸大</v>
      </c>
      <c r="D160" t="str">
        <f t="shared" si="9"/>
        <v>01</v>
      </c>
      <c r="E160" t="s">
        <v>244</v>
      </c>
      <c r="F160">
        <v>228</v>
      </c>
      <c r="G160">
        <v>114</v>
      </c>
      <c r="H160">
        <v>120</v>
      </c>
      <c r="I160">
        <v>70</v>
      </c>
      <c r="J160">
        <v>70</v>
      </c>
      <c r="K160">
        <v>67</v>
      </c>
      <c r="L160">
        <v>0</v>
      </c>
      <c r="M160">
        <v>2020</v>
      </c>
      <c r="N160">
        <f t="shared" ca="1" si="10"/>
        <v>146</v>
      </c>
      <c r="O160">
        <f t="shared" ca="1" si="11"/>
        <v>4247</v>
      </c>
      <c r="P160">
        <f ca="1">_20206[[#This Row],[最低排名]]-_20206[[#This Row],[同分人数]]+1</f>
        <v>4102</v>
      </c>
      <c r="Q160">
        <f ca="1">IF(O160&gt;=开始!$B$6, 1, 0)</f>
        <v>1</v>
      </c>
      <c r="R160">
        <f ca="1">_20206[[#This Row],[最低排名]]-开始!$B$6</f>
        <v>4247</v>
      </c>
    </row>
    <row r="161" spans="1:18">
      <c r="A161">
        <v>21501</v>
      </c>
      <c r="B161" t="s">
        <v>275</v>
      </c>
      <c r="C161" t="str">
        <f t="shared" si="8"/>
        <v>中国政法</v>
      </c>
      <c r="D161" t="str">
        <f t="shared" si="9"/>
        <v>01</v>
      </c>
      <c r="E161" t="s">
        <v>14</v>
      </c>
      <c r="F161">
        <v>235</v>
      </c>
      <c r="G161">
        <v>125</v>
      </c>
      <c r="H161">
        <v>126</v>
      </c>
      <c r="I161">
        <v>67</v>
      </c>
      <c r="J161">
        <v>64</v>
      </c>
      <c r="K161">
        <v>61</v>
      </c>
      <c r="L161">
        <v>0</v>
      </c>
      <c r="M161">
        <v>2020</v>
      </c>
      <c r="N161">
        <f t="shared" ca="1" si="10"/>
        <v>155</v>
      </c>
      <c r="O161">
        <f t="shared" ca="1" si="11"/>
        <v>4558</v>
      </c>
      <c r="P161">
        <f ca="1">_20206[[#This Row],[最低排名]]-_20206[[#This Row],[同分人数]]+1</f>
        <v>4404</v>
      </c>
      <c r="Q161">
        <f ca="1">IF(O161&gt;=开始!$B$6, 1, 0)</f>
        <v>1</v>
      </c>
      <c r="R161">
        <f ca="1">_20206[[#This Row],[最低排名]]-开始!$B$6</f>
        <v>4558</v>
      </c>
    </row>
    <row r="162" spans="1:18">
      <c r="A162">
        <v>21601</v>
      </c>
      <c r="B162" t="s">
        <v>276</v>
      </c>
      <c r="C162" t="str">
        <f t="shared" si="8"/>
        <v>华电北京</v>
      </c>
      <c r="D162" t="str">
        <f t="shared" si="9"/>
        <v>01</v>
      </c>
      <c r="E162" t="s">
        <v>87</v>
      </c>
      <c r="F162">
        <v>227</v>
      </c>
      <c r="G162">
        <v>118</v>
      </c>
      <c r="H162">
        <v>113</v>
      </c>
      <c r="I162">
        <v>64</v>
      </c>
      <c r="J162">
        <v>64</v>
      </c>
      <c r="K162">
        <v>58</v>
      </c>
      <c r="L162">
        <v>0</v>
      </c>
      <c r="M162">
        <v>2020</v>
      </c>
      <c r="N162">
        <f t="shared" ca="1" si="10"/>
        <v>201</v>
      </c>
      <c r="O162">
        <f t="shared" ca="1" si="11"/>
        <v>9751</v>
      </c>
      <c r="P162">
        <f ca="1">_20206[[#This Row],[最低排名]]-_20206[[#This Row],[同分人数]]+1</f>
        <v>9551</v>
      </c>
      <c r="Q162">
        <f ca="1">IF(O162&gt;=开始!$B$6, 1, 0)</f>
        <v>1</v>
      </c>
      <c r="R162">
        <f ca="1">_20206[[#This Row],[最低排名]]-开始!$B$6</f>
        <v>9751</v>
      </c>
    </row>
    <row r="163" spans="1:18">
      <c r="A163">
        <v>21602</v>
      </c>
      <c r="B163" t="s">
        <v>277</v>
      </c>
      <c r="C163" t="str">
        <f t="shared" si="8"/>
        <v>华电北京</v>
      </c>
      <c r="D163" t="str">
        <f t="shared" si="9"/>
        <v>02</v>
      </c>
      <c r="E163" t="s">
        <v>502</v>
      </c>
      <c r="F163">
        <v>223</v>
      </c>
      <c r="G163">
        <v>113</v>
      </c>
      <c r="H163">
        <v>124</v>
      </c>
      <c r="I163">
        <v>64</v>
      </c>
      <c r="J163">
        <v>58</v>
      </c>
      <c r="K163">
        <v>52</v>
      </c>
      <c r="L163">
        <v>0</v>
      </c>
      <c r="M163">
        <v>2020</v>
      </c>
      <c r="N163">
        <f t="shared" ca="1" si="10"/>
        <v>213</v>
      </c>
      <c r="O163">
        <f t="shared" ca="1" si="11"/>
        <v>10879</v>
      </c>
      <c r="P163">
        <f ca="1">_20206[[#This Row],[最低排名]]-_20206[[#This Row],[同分人数]]+1</f>
        <v>10667</v>
      </c>
      <c r="Q163">
        <f ca="1">IF(O163&gt;=开始!$B$6, 1, 0)</f>
        <v>1</v>
      </c>
      <c r="R163">
        <f ca="1">_20206[[#This Row],[最低排名]]-开始!$B$6</f>
        <v>10879</v>
      </c>
    </row>
    <row r="164" spans="1:18">
      <c r="A164">
        <v>21701</v>
      </c>
      <c r="B164" t="s">
        <v>278</v>
      </c>
      <c r="C164" t="str">
        <f t="shared" si="8"/>
        <v>石油北京</v>
      </c>
      <c r="D164" t="str">
        <f t="shared" si="9"/>
        <v>01</v>
      </c>
      <c r="E164" t="s">
        <v>307</v>
      </c>
      <c r="F164">
        <v>211</v>
      </c>
      <c r="G164">
        <v>118</v>
      </c>
      <c r="H164">
        <v>110</v>
      </c>
      <c r="I164">
        <v>70</v>
      </c>
      <c r="J164">
        <v>64</v>
      </c>
      <c r="K164">
        <v>64</v>
      </c>
      <c r="L164">
        <v>0</v>
      </c>
      <c r="M164">
        <v>2020</v>
      </c>
      <c r="N164">
        <f t="shared" ca="1" si="10"/>
        <v>238</v>
      </c>
      <c r="O164">
        <f t="shared" ca="1" si="11"/>
        <v>11315</v>
      </c>
      <c r="P164">
        <f ca="1">_20206[[#This Row],[最低排名]]-_20206[[#This Row],[同分人数]]+1</f>
        <v>11078</v>
      </c>
      <c r="Q164">
        <f ca="1">IF(O164&gt;=开始!$B$6, 1, 0)</f>
        <v>1</v>
      </c>
      <c r="R164">
        <f ca="1">_20206[[#This Row],[最低排名]]-开始!$B$6</f>
        <v>11315</v>
      </c>
    </row>
    <row r="165" spans="1:18">
      <c r="A165">
        <v>21702</v>
      </c>
      <c r="B165" t="s">
        <v>280</v>
      </c>
      <c r="C165" t="str">
        <f t="shared" si="8"/>
        <v>石油北京</v>
      </c>
      <c r="D165" t="str">
        <f t="shared" si="9"/>
        <v>02</v>
      </c>
      <c r="E165" t="s">
        <v>518</v>
      </c>
      <c r="F165">
        <v>209</v>
      </c>
      <c r="G165">
        <v>117</v>
      </c>
      <c r="H165">
        <v>113</v>
      </c>
      <c r="I165">
        <v>70</v>
      </c>
      <c r="J165">
        <v>64</v>
      </c>
      <c r="K165">
        <v>58</v>
      </c>
      <c r="L165">
        <v>0</v>
      </c>
      <c r="M165">
        <v>2020</v>
      </c>
      <c r="N165">
        <f t="shared" ca="1" si="10"/>
        <v>220</v>
      </c>
      <c r="O165">
        <f t="shared" ca="1" si="11"/>
        <v>12398</v>
      </c>
      <c r="P165">
        <f ca="1">_20206[[#This Row],[最低排名]]-_20206[[#This Row],[同分人数]]+1</f>
        <v>12179</v>
      </c>
      <c r="Q165">
        <f ca="1">IF(O165&gt;=开始!$B$6, 1, 0)</f>
        <v>1</v>
      </c>
      <c r="R165">
        <f ca="1">_20206[[#This Row],[最低排名]]-开始!$B$6</f>
        <v>12398</v>
      </c>
    </row>
    <row r="166" spans="1:18">
      <c r="A166">
        <v>21703</v>
      </c>
      <c r="B166" t="s">
        <v>281</v>
      </c>
      <c r="C166" t="str">
        <f t="shared" si="8"/>
        <v>石油北京</v>
      </c>
      <c r="D166" t="str">
        <f t="shared" si="9"/>
        <v>03</v>
      </c>
      <c r="E166" t="s">
        <v>98</v>
      </c>
      <c r="F166">
        <v>224</v>
      </c>
      <c r="G166">
        <v>123</v>
      </c>
      <c r="H166">
        <v>127</v>
      </c>
      <c r="I166">
        <v>55</v>
      </c>
      <c r="J166">
        <v>55</v>
      </c>
      <c r="K166">
        <v>52</v>
      </c>
      <c r="L166">
        <v>0</v>
      </c>
      <c r="M166">
        <v>2020</v>
      </c>
      <c r="N166">
        <f t="shared" ca="1" si="10"/>
        <v>217</v>
      </c>
      <c r="O166">
        <f t="shared" ca="1" si="11"/>
        <v>12615</v>
      </c>
      <c r="P166">
        <f ca="1">_20206[[#This Row],[最低排名]]-_20206[[#This Row],[同分人数]]+1</f>
        <v>12399</v>
      </c>
      <c r="Q166">
        <f ca="1">IF(O166&gt;=开始!$B$6, 1, 0)</f>
        <v>1</v>
      </c>
      <c r="R166">
        <f ca="1">_20206[[#This Row],[最低排名]]-开始!$B$6</f>
        <v>12615</v>
      </c>
    </row>
    <row r="167" spans="1:18">
      <c r="A167">
        <v>21704</v>
      </c>
      <c r="B167" t="s">
        <v>1736</v>
      </c>
      <c r="C167" t="str">
        <f t="shared" si="8"/>
        <v>石油北京</v>
      </c>
      <c r="D167" t="str">
        <f t="shared" si="9"/>
        <v>04</v>
      </c>
      <c r="E167" t="s">
        <v>307</v>
      </c>
      <c r="F167">
        <v>213</v>
      </c>
      <c r="G167">
        <v>109</v>
      </c>
      <c r="H167">
        <v>117</v>
      </c>
      <c r="I167">
        <v>67</v>
      </c>
      <c r="J167">
        <v>64</v>
      </c>
      <c r="K167">
        <v>58</v>
      </c>
      <c r="L167">
        <v>0</v>
      </c>
      <c r="M167">
        <v>2020</v>
      </c>
      <c r="N167">
        <f t="shared" ca="1" si="10"/>
        <v>238</v>
      </c>
      <c r="O167">
        <f t="shared" ca="1" si="11"/>
        <v>11315</v>
      </c>
      <c r="P167">
        <f ca="1">_20206[[#This Row],[最低排名]]-_20206[[#This Row],[同分人数]]+1</f>
        <v>11078</v>
      </c>
      <c r="Q167">
        <f ca="1">IF(O167&gt;=开始!$B$6, 1, 0)</f>
        <v>1</v>
      </c>
      <c r="R167">
        <f ca="1">_20206[[#This Row],[最低排名]]-开始!$B$6</f>
        <v>11315</v>
      </c>
    </row>
    <row r="168" spans="1:18">
      <c r="A168">
        <v>21801</v>
      </c>
      <c r="B168" t="s">
        <v>282</v>
      </c>
      <c r="C168" t="str">
        <f t="shared" si="8"/>
        <v>地大北京</v>
      </c>
      <c r="D168" t="str">
        <f t="shared" si="9"/>
        <v>01</v>
      </c>
      <c r="E168" t="s">
        <v>72</v>
      </c>
      <c r="F168">
        <v>201</v>
      </c>
      <c r="G168">
        <v>107</v>
      </c>
      <c r="H168">
        <v>129</v>
      </c>
      <c r="I168">
        <v>67</v>
      </c>
      <c r="J168">
        <v>67</v>
      </c>
      <c r="K168">
        <v>58</v>
      </c>
      <c r="L168">
        <v>0</v>
      </c>
      <c r="M168">
        <v>2020</v>
      </c>
      <c r="N168">
        <f t="shared" ca="1" si="10"/>
        <v>235</v>
      </c>
      <c r="O168">
        <f t="shared" ca="1" si="11"/>
        <v>10666</v>
      </c>
      <c r="P168">
        <f ca="1">_20206[[#This Row],[最低排名]]-_20206[[#This Row],[同分人数]]+1</f>
        <v>10432</v>
      </c>
      <c r="Q168">
        <f ca="1">IF(O168&gt;=开始!$B$6, 1, 0)</f>
        <v>1</v>
      </c>
      <c r="R168">
        <f ca="1">_20206[[#This Row],[最低排名]]-开始!$B$6</f>
        <v>10666</v>
      </c>
    </row>
    <row r="169" spans="1:18">
      <c r="A169">
        <v>21802</v>
      </c>
      <c r="B169" t="s">
        <v>283</v>
      </c>
      <c r="C169" t="str">
        <f t="shared" si="8"/>
        <v>地大北京</v>
      </c>
      <c r="D169" t="str">
        <f t="shared" si="9"/>
        <v>02</v>
      </c>
      <c r="E169" t="s">
        <v>502</v>
      </c>
      <c r="F169">
        <v>225</v>
      </c>
      <c r="G169">
        <v>114</v>
      </c>
      <c r="H169">
        <v>107</v>
      </c>
      <c r="I169">
        <v>67</v>
      </c>
      <c r="J169">
        <v>64</v>
      </c>
      <c r="K169">
        <v>58</v>
      </c>
      <c r="L169">
        <v>0</v>
      </c>
      <c r="M169">
        <v>2020</v>
      </c>
      <c r="N169">
        <f t="shared" ca="1" si="10"/>
        <v>213</v>
      </c>
      <c r="O169">
        <f t="shared" ca="1" si="11"/>
        <v>10879</v>
      </c>
      <c r="P169">
        <f ca="1">_20206[[#This Row],[最低排名]]-_20206[[#This Row],[同分人数]]+1</f>
        <v>10667</v>
      </c>
      <c r="Q169">
        <f ca="1">IF(O169&gt;=开始!$B$6, 1, 0)</f>
        <v>1</v>
      </c>
      <c r="R169">
        <f ca="1">_20206[[#This Row],[最低排名]]-开始!$B$6</f>
        <v>10879</v>
      </c>
    </row>
    <row r="170" spans="1:18">
      <c r="A170">
        <v>21901</v>
      </c>
      <c r="B170" t="s">
        <v>284</v>
      </c>
      <c r="C170" t="str">
        <f t="shared" si="8"/>
        <v>北邮宏福</v>
      </c>
      <c r="D170" t="str">
        <f t="shared" si="9"/>
        <v>01</v>
      </c>
      <c r="E170" t="s">
        <v>14</v>
      </c>
      <c r="F170">
        <v>221</v>
      </c>
      <c r="G170">
        <v>122</v>
      </c>
      <c r="H170">
        <v>131</v>
      </c>
      <c r="I170">
        <v>67</v>
      </c>
      <c r="J170">
        <v>67</v>
      </c>
      <c r="K170">
        <v>67</v>
      </c>
      <c r="L170">
        <v>0</v>
      </c>
      <c r="M170">
        <v>2020</v>
      </c>
      <c r="N170">
        <f t="shared" ca="1" si="10"/>
        <v>155</v>
      </c>
      <c r="O170">
        <f t="shared" ca="1" si="11"/>
        <v>4558</v>
      </c>
      <c r="P170">
        <f ca="1">_20206[[#This Row],[最低排名]]-_20206[[#This Row],[同分人数]]+1</f>
        <v>4404</v>
      </c>
      <c r="Q170">
        <f ca="1">IF(O170&gt;=开始!$B$6, 1, 0)</f>
        <v>1</v>
      </c>
      <c r="R170">
        <f ca="1">_20206[[#This Row],[最低排名]]-开始!$B$6</f>
        <v>4558</v>
      </c>
    </row>
    <row r="171" spans="1:18">
      <c r="A171">
        <v>22001</v>
      </c>
      <c r="B171" t="s">
        <v>286</v>
      </c>
      <c r="C171" t="str">
        <f t="shared" si="8"/>
        <v>北京体育</v>
      </c>
      <c r="D171" t="str">
        <f t="shared" si="9"/>
        <v>01</v>
      </c>
      <c r="E171" t="s">
        <v>132</v>
      </c>
      <c r="F171">
        <v>228</v>
      </c>
      <c r="G171">
        <v>120</v>
      </c>
      <c r="H171">
        <v>113</v>
      </c>
      <c r="I171">
        <v>58</v>
      </c>
      <c r="J171">
        <v>58</v>
      </c>
      <c r="K171">
        <v>55</v>
      </c>
      <c r="L171">
        <v>0</v>
      </c>
      <c r="M171">
        <v>2020</v>
      </c>
      <c r="N171">
        <f t="shared" ca="1" si="10"/>
        <v>209</v>
      </c>
      <c r="O171">
        <f t="shared" ca="1" si="11"/>
        <v>12824</v>
      </c>
      <c r="P171">
        <f ca="1">_20206[[#This Row],[最低排名]]-_20206[[#This Row],[同分人数]]+1</f>
        <v>12616</v>
      </c>
      <c r="Q171">
        <f ca="1">IF(O171&gt;=开始!$B$6, 1, 0)</f>
        <v>1</v>
      </c>
      <c r="R171">
        <f ca="1">_20206[[#This Row],[最低排名]]-开始!$B$6</f>
        <v>12824</v>
      </c>
    </row>
    <row r="172" spans="1:18">
      <c r="A172">
        <v>22002</v>
      </c>
      <c r="B172" t="s">
        <v>1624</v>
      </c>
      <c r="C172" t="str">
        <f t="shared" si="8"/>
        <v>北京体育</v>
      </c>
      <c r="D172" t="str">
        <f t="shared" si="9"/>
        <v>02</v>
      </c>
      <c r="E172" t="s">
        <v>138</v>
      </c>
      <c r="F172">
        <v>223</v>
      </c>
      <c r="G172">
        <v>114</v>
      </c>
      <c r="H172">
        <v>121</v>
      </c>
      <c r="I172">
        <v>64</v>
      </c>
      <c r="J172">
        <v>61</v>
      </c>
      <c r="K172">
        <v>46</v>
      </c>
      <c r="L172">
        <v>0</v>
      </c>
      <c r="M172">
        <v>2020</v>
      </c>
      <c r="N172">
        <f t="shared" ca="1" si="10"/>
        <v>224</v>
      </c>
      <c r="O172">
        <f t="shared" ca="1" si="11"/>
        <v>12178</v>
      </c>
      <c r="P172">
        <f ca="1">_20206[[#This Row],[最低排名]]-_20206[[#This Row],[同分人数]]+1</f>
        <v>11955</v>
      </c>
      <c r="Q172">
        <f ca="1">IF(O172&gt;=开始!$B$6, 1, 0)</f>
        <v>1</v>
      </c>
      <c r="R172">
        <f ca="1">_20206[[#This Row],[最低排名]]-开始!$B$6</f>
        <v>12178</v>
      </c>
    </row>
    <row r="173" spans="1:18">
      <c r="A173">
        <v>22101</v>
      </c>
      <c r="B173" t="s">
        <v>288</v>
      </c>
      <c r="C173" t="str">
        <f t="shared" si="8"/>
        <v>北京航大</v>
      </c>
      <c r="D173" t="str">
        <f t="shared" si="9"/>
        <v>01</v>
      </c>
      <c r="E173" t="s">
        <v>29</v>
      </c>
      <c r="F173">
        <v>244</v>
      </c>
      <c r="G173">
        <v>137</v>
      </c>
      <c r="H173">
        <v>121</v>
      </c>
      <c r="I173">
        <v>67</v>
      </c>
      <c r="J173">
        <v>67</v>
      </c>
      <c r="K173">
        <v>67</v>
      </c>
      <c r="L173">
        <v>0</v>
      </c>
      <c r="M173">
        <v>2020</v>
      </c>
      <c r="N173">
        <f t="shared" ca="1" si="10"/>
        <v>118</v>
      </c>
      <c r="O173">
        <f t="shared" ca="1" si="11"/>
        <v>2678</v>
      </c>
      <c r="P173">
        <f ca="1">_20206[[#This Row],[最低排名]]-_20206[[#This Row],[同分人数]]+1</f>
        <v>2561</v>
      </c>
      <c r="Q173">
        <f ca="1">IF(O173&gt;=开始!$B$6, 1, 0)</f>
        <v>1</v>
      </c>
      <c r="R173">
        <f ca="1">_20206[[#This Row],[最低排名]]-开始!$B$6</f>
        <v>2678</v>
      </c>
    </row>
    <row r="174" spans="1:18">
      <c r="A174">
        <v>22201</v>
      </c>
      <c r="B174" t="s">
        <v>291</v>
      </c>
      <c r="C174" t="str">
        <f t="shared" si="8"/>
        <v>北京理工</v>
      </c>
      <c r="D174" t="str">
        <f t="shared" si="9"/>
        <v>01</v>
      </c>
      <c r="E174" t="s">
        <v>265</v>
      </c>
      <c r="F174">
        <v>232</v>
      </c>
      <c r="G174">
        <v>133</v>
      </c>
      <c r="H174">
        <v>125</v>
      </c>
      <c r="I174">
        <v>67</v>
      </c>
      <c r="J174">
        <v>67</v>
      </c>
      <c r="K174">
        <v>67</v>
      </c>
      <c r="L174">
        <v>0</v>
      </c>
      <c r="M174">
        <v>2020</v>
      </c>
      <c r="N174">
        <f t="shared" ca="1" si="10"/>
        <v>168</v>
      </c>
      <c r="O174">
        <f t="shared" ca="1" si="11"/>
        <v>3775</v>
      </c>
      <c r="P174">
        <f ca="1">_20206[[#This Row],[最低排名]]-_20206[[#This Row],[同分人数]]+1</f>
        <v>3608</v>
      </c>
      <c r="Q174">
        <f ca="1">IF(O174&gt;=开始!$B$6, 1, 0)</f>
        <v>1</v>
      </c>
      <c r="R174">
        <f ca="1">_20206[[#This Row],[最低排名]]-开始!$B$6</f>
        <v>3775</v>
      </c>
    </row>
    <row r="175" spans="1:18">
      <c r="A175">
        <v>22301</v>
      </c>
      <c r="B175" t="s">
        <v>293</v>
      </c>
      <c r="C175" t="str">
        <f t="shared" si="8"/>
        <v>中国劳关</v>
      </c>
      <c r="D175" t="str">
        <f t="shared" si="9"/>
        <v>01</v>
      </c>
      <c r="E175" t="s">
        <v>184</v>
      </c>
      <c r="F175">
        <v>187</v>
      </c>
      <c r="G175">
        <v>95</v>
      </c>
      <c r="H175">
        <v>108</v>
      </c>
      <c r="I175">
        <v>58</v>
      </c>
      <c r="J175">
        <v>52</v>
      </c>
      <c r="K175">
        <v>46</v>
      </c>
      <c r="L175">
        <v>0</v>
      </c>
      <c r="M175">
        <v>2020</v>
      </c>
      <c r="N175">
        <f t="shared" ca="1" si="10"/>
        <v>212</v>
      </c>
      <c r="O175">
        <f t="shared" ca="1" si="11"/>
        <v>26988</v>
      </c>
      <c r="P175">
        <f ca="1">_20206[[#This Row],[最低排名]]-_20206[[#This Row],[同分人数]]+1</f>
        <v>26777</v>
      </c>
      <c r="Q175">
        <f ca="1">IF(O175&gt;=开始!$B$6, 1, 0)</f>
        <v>1</v>
      </c>
      <c r="R175">
        <f ca="1">_20206[[#This Row],[最低排名]]-开始!$B$6</f>
        <v>26988</v>
      </c>
    </row>
    <row r="176" spans="1:18">
      <c r="A176">
        <v>22401</v>
      </c>
      <c r="B176" t="s">
        <v>294</v>
      </c>
      <c r="C176" t="str">
        <f t="shared" si="8"/>
        <v>中华女子</v>
      </c>
      <c r="D176" t="str">
        <f t="shared" si="9"/>
        <v>01</v>
      </c>
      <c r="E176" t="s">
        <v>335</v>
      </c>
      <c r="F176">
        <v>191</v>
      </c>
      <c r="G176">
        <v>97</v>
      </c>
      <c r="H176">
        <v>100</v>
      </c>
      <c r="I176">
        <v>55</v>
      </c>
      <c r="J176">
        <v>55</v>
      </c>
      <c r="K176">
        <v>46</v>
      </c>
      <c r="L176">
        <v>0</v>
      </c>
      <c r="M176">
        <v>2020</v>
      </c>
      <c r="N176">
        <f t="shared" ca="1" si="10"/>
        <v>210</v>
      </c>
      <c r="O176">
        <f t="shared" ca="1" si="11"/>
        <v>27835</v>
      </c>
      <c r="P176">
        <f ca="1">_20206[[#This Row],[最低排名]]-_20206[[#This Row],[同分人数]]+1</f>
        <v>27626</v>
      </c>
      <c r="Q176">
        <f ca="1">IF(O176&gt;=开始!$B$6, 1, 0)</f>
        <v>1</v>
      </c>
      <c r="R176">
        <f ca="1">_20206[[#This Row],[最低排名]]-开始!$B$6</f>
        <v>27835</v>
      </c>
    </row>
    <row r="177" spans="1:18">
      <c r="A177">
        <v>22501</v>
      </c>
      <c r="B177" t="s">
        <v>295</v>
      </c>
      <c r="C177" t="str">
        <f t="shared" si="8"/>
        <v>北京工商</v>
      </c>
      <c r="D177" t="str">
        <f t="shared" si="9"/>
        <v>01</v>
      </c>
      <c r="E177" t="s">
        <v>302</v>
      </c>
      <c r="F177">
        <v>184</v>
      </c>
      <c r="G177">
        <v>99</v>
      </c>
      <c r="H177">
        <v>123</v>
      </c>
      <c r="I177">
        <v>67</v>
      </c>
      <c r="J177">
        <v>67</v>
      </c>
      <c r="K177">
        <v>49</v>
      </c>
      <c r="L177">
        <v>0</v>
      </c>
      <c r="M177">
        <v>2020</v>
      </c>
      <c r="N177">
        <f t="shared" ca="1" si="10"/>
        <v>215</v>
      </c>
      <c r="O177">
        <f t="shared" ca="1" si="11"/>
        <v>17893</v>
      </c>
      <c r="P177">
        <f ca="1">_20206[[#This Row],[最低排名]]-_20206[[#This Row],[同分人数]]+1</f>
        <v>17679</v>
      </c>
      <c r="Q177">
        <f ca="1">IF(O177&gt;=开始!$B$6, 1, 0)</f>
        <v>1</v>
      </c>
      <c r="R177">
        <f ca="1">_20206[[#This Row],[最低排名]]-开始!$B$6</f>
        <v>17893</v>
      </c>
    </row>
    <row r="178" spans="1:18">
      <c r="A178">
        <v>22601</v>
      </c>
      <c r="B178" t="s">
        <v>297</v>
      </c>
      <c r="C178" t="str">
        <f t="shared" si="8"/>
        <v>北京建筑</v>
      </c>
      <c r="D178" t="str">
        <f t="shared" si="9"/>
        <v>01</v>
      </c>
      <c r="E178" t="s">
        <v>518</v>
      </c>
      <c r="F178">
        <v>208</v>
      </c>
      <c r="G178">
        <v>107</v>
      </c>
      <c r="H178">
        <v>114</v>
      </c>
      <c r="I178">
        <v>67</v>
      </c>
      <c r="J178">
        <v>64</v>
      </c>
      <c r="K178">
        <v>61</v>
      </c>
      <c r="L178">
        <v>0</v>
      </c>
      <c r="M178">
        <v>2020</v>
      </c>
      <c r="N178">
        <f t="shared" ca="1" si="10"/>
        <v>220</v>
      </c>
      <c r="O178">
        <f t="shared" ca="1" si="11"/>
        <v>12398</v>
      </c>
      <c r="P178">
        <f ca="1">_20206[[#This Row],[最低排名]]-_20206[[#This Row],[同分人数]]+1</f>
        <v>12179</v>
      </c>
      <c r="Q178">
        <f ca="1">IF(O178&gt;=开始!$B$6, 1, 0)</f>
        <v>1</v>
      </c>
      <c r="R178">
        <f ca="1">_20206[[#This Row],[最低排名]]-开始!$B$6</f>
        <v>12398</v>
      </c>
    </row>
    <row r="179" spans="1:18">
      <c r="A179">
        <v>22602</v>
      </c>
      <c r="B179" t="s">
        <v>299</v>
      </c>
      <c r="C179" t="str">
        <f t="shared" si="8"/>
        <v>北京建筑</v>
      </c>
      <c r="D179" t="str">
        <f t="shared" si="9"/>
        <v>02</v>
      </c>
      <c r="E179" t="s">
        <v>165</v>
      </c>
      <c r="F179">
        <v>185</v>
      </c>
      <c r="G179">
        <v>99</v>
      </c>
      <c r="H179">
        <v>93</v>
      </c>
      <c r="I179">
        <v>67</v>
      </c>
      <c r="J179">
        <v>64</v>
      </c>
      <c r="K179">
        <v>46</v>
      </c>
      <c r="L179">
        <v>0</v>
      </c>
      <c r="M179">
        <v>2020</v>
      </c>
      <c r="N179">
        <f t="shared" ca="1" si="10"/>
        <v>216</v>
      </c>
      <c r="O179">
        <f t="shared" ca="1" si="11"/>
        <v>26117</v>
      </c>
      <c r="P179">
        <f ca="1">_20206[[#This Row],[最低排名]]-_20206[[#This Row],[同分人数]]+1</f>
        <v>25902</v>
      </c>
      <c r="Q179">
        <f ca="1">IF(O179&gt;=开始!$B$6, 1, 0)</f>
        <v>1</v>
      </c>
      <c r="R179">
        <f ca="1">_20206[[#This Row],[最低排名]]-开始!$B$6</f>
        <v>26117</v>
      </c>
    </row>
    <row r="180" spans="1:18">
      <c r="A180">
        <v>22701</v>
      </c>
      <c r="B180" t="s">
        <v>303</v>
      </c>
      <c r="C180" t="str">
        <f t="shared" si="8"/>
        <v>北京协和</v>
      </c>
      <c r="D180" t="str">
        <f t="shared" si="9"/>
        <v>01</v>
      </c>
      <c r="E180" t="s">
        <v>296</v>
      </c>
      <c r="F180">
        <v>217</v>
      </c>
      <c r="G180">
        <v>110</v>
      </c>
      <c r="H180">
        <v>123</v>
      </c>
      <c r="I180">
        <v>61</v>
      </c>
      <c r="J180">
        <v>52</v>
      </c>
      <c r="K180">
        <v>52</v>
      </c>
      <c r="L180">
        <v>0</v>
      </c>
      <c r="M180">
        <v>2020</v>
      </c>
      <c r="N180">
        <f t="shared" ca="1" si="10"/>
        <v>234</v>
      </c>
      <c r="O180">
        <f t="shared" ca="1" si="11"/>
        <v>14446</v>
      </c>
      <c r="P180">
        <f ca="1">_20206[[#This Row],[最低排名]]-_20206[[#This Row],[同分人数]]+1</f>
        <v>14213</v>
      </c>
      <c r="Q180">
        <f ca="1">IF(O180&gt;=开始!$B$6, 1, 0)</f>
        <v>1</v>
      </c>
      <c r="R180">
        <f ca="1">_20206[[#This Row],[最低排名]]-开始!$B$6</f>
        <v>14446</v>
      </c>
    </row>
    <row r="181" spans="1:18">
      <c r="A181">
        <v>22801</v>
      </c>
      <c r="B181" t="s">
        <v>304</v>
      </c>
      <c r="C181" t="str">
        <f t="shared" si="8"/>
        <v>北京二外</v>
      </c>
      <c r="D181" t="str">
        <f t="shared" si="9"/>
        <v>01</v>
      </c>
      <c r="E181" t="s">
        <v>307</v>
      </c>
      <c r="F181">
        <v>219</v>
      </c>
      <c r="G181">
        <v>111</v>
      </c>
      <c r="H181">
        <v>117</v>
      </c>
      <c r="I181">
        <v>64</v>
      </c>
      <c r="J181">
        <v>64</v>
      </c>
      <c r="K181">
        <v>55</v>
      </c>
      <c r="L181">
        <v>0</v>
      </c>
      <c r="M181">
        <v>2020</v>
      </c>
      <c r="N181">
        <f t="shared" ca="1" si="10"/>
        <v>238</v>
      </c>
      <c r="O181">
        <f t="shared" ca="1" si="11"/>
        <v>11315</v>
      </c>
      <c r="P181">
        <f ca="1">_20206[[#This Row],[最低排名]]-_20206[[#This Row],[同分人数]]+1</f>
        <v>11078</v>
      </c>
      <c r="Q181">
        <f ca="1">IF(O181&gt;=开始!$B$6, 1, 0)</f>
        <v>1</v>
      </c>
      <c r="R181">
        <f ca="1">_20206[[#This Row],[最低排名]]-开始!$B$6</f>
        <v>11315</v>
      </c>
    </row>
    <row r="182" spans="1:18">
      <c r="A182">
        <v>22901</v>
      </c>
      <c r="B182" t="s">
        <v>305</v>
      </c>
      <c r="C182" t="str">
        <f t="shared" si="8"/>
        <v>北京物资</v>
      </c>
      <c r="D182" t="str">
        <f t="shared" si="9"/>
        <v>01</v>
      </c>
      <c r="E182" t="s">
        <v>170</v>
      </c>
      <c r="F182">
        <v>199</v>
      </c>
      <c r="G182">
        <v>113</v>
      </c>
      <c r="H182">
        <v>92</v>
      </c>
      <c r="I182">
        <v>58</v>
      </c>
      <c r="J182">
        <v>55</v>
      </c>
      <c r="K182">
        <v>49</v>
      </c>
      <c r="L182">
        <v>0</v>
      </c>
      <c r="M182">
        <v>2020</v>
      </c>
      <c r="N182">
        <f t="shared" ca="1" si="10"/>
        <v>256</v>
      </c>
      <c r="O182">
        <f t="shared" ca="1" si="11"/>
        <v>26575</v>
      </c>
      <c r="P182">
        <f ca="1">_20206[[#This Row],[最低排名]]-_20206[[#This Row],[同分人数]]+1</f>
        <v>26320</v>
      </c>
      <c r="Q182">
        <f ca="1">IF(O182&gt;=开始!$B$6, 1, 0)</f>
        <v>1</v>
      </c>
      <c r="R182">
        <f ca="1">_20206[[#This Row],[最低排名]]-开始!$B$6</f>
        <v>26575</v>
      </c>
    </row>
    <row r="183" spans="1:18">
      <c r="A183">
        <v>22902</v>
      </c>
      <c r="B183" t="s">
        <v>1544</v>
      </c>
      <c r="C183" t="str">
        <f t="shared" si="8"/>
        <v>北京物资</v>
      </c>
      <c r="D183" t="str">
        <f t="shared" si="9"/>
        <v>02</v>
      </c>
      <c r="E183" t="s">
        <v>124</v>
      </c>
      <c r="F183">
        <v>210</v>
      </c>
      <c r="G183">
        <v>106</v>
      </c>
      <c r="H183">
        <v>99</v>
      </c>
      <c r="I183">
        <v>55</v>
      </c>
      <c r="J183">
        <v>55</v>
      </c>
      <c r="K183">
        <v>46</v>
      </c>
      <c r="L183">
        <v>0</v>
      </c>
      <c r="M183">
        <v>2020</v>
      </c>
      <c r="N183">
        <f t="shared" ca="1" si="10"/>
        <v>218</v>
      </c>
      <c r="O183">
        <f t="shared" ca="1" si="11"/>
        <v>23864</v>
      </c>
      <c r="P183">
        <f ca="1">_20206[[#This Row],[最低排名]]-_20206[[#This Row],[同分人数]]+1</f>
        <v>23647</v>
      </c>
      <c r="Q183">
        <f ca="1">IF(O183&gt;=开始!$B$6, 1, 0)</f>
        <v>1</v>
      </c>
      <c r="R183">
        <f ca="1">_20206[[#This Row],[最低排名]]-开始!$B$6</f>
        <v>23864</v>
      </c>
    </row>
    <row r="184" spans="1:18">
      <c r="A184">
        <v>23001</v>
      </c>
      <c r="B184" t="s">
        <v>306</v>
      </c>
      <c r="C184" t="str">
        <f t="shared" si="8"/>
        <v>首都经贸</v>
      </c>
      <c r="D184" t="str">
        <f t="shared" si="9"/>
        <v>01</v>
      </c>
      <c r="E184" t="s">
        <v>506</v>
      </c>
      <c r="F184">
        <v>227</v>
      </c>
      <c r="G184">
        <v>128</v>
      </c>
      <c r="H184">
        <v>92</v>
      </c>
      <c r="I184">
        <v>70</v>
      </c>
      <c r="J184">
        <v>64</v>
      </c>
      <c r="K184">
        <v>64</v>
      </c>
      <c r="L184">
        <v>0</v>
      </c>
      <c r="M184">
        <v>2020</v>
      </c>
      <c r="N184">
        <f t="shared" ca="1" si="10"/>
        <v>202</v>
      </c>
      <c r="O184">
        <f t="shared" ca="1" si="11"/>
        <v>11759</v>
      </c>
      <c r="P184">
        <f ca="1">_20206[[#This Row],[最低排名]]-_20206[[#This Row],[同分人数]]+1</f>
        <v>11558</v>
      </c>
      <c r="Q184">
        <f ca="1">IF(O184&gt;=开始!$B$6, 1, 0)</f>
        <v>1</v>
      </c>
      <c r="R184">
        <f ca="1">_20206[[#This Row],[最低排名]]-开始!$B$6</f>
        <v>11759</v>
      </c>
    </row>
    <row r="185" spans="1:18">
      <c r="A185">
        <v>23101</v>
      </c>
      <c r="B185" t="s">
        <v>308</v>
      </c>
      <c r="C185" t="str">
        <f t="shared" si="8"/>
        <v>北京联大</v>
      </c>
      <c r="D185" t="str">
        <f t="shared" si="9"/>
        <v>01</v>
      </c>
      <c r="E185" t="s">
        <v>184</v>
      </c>
      <c r="F185">
        <v>187</v>
      </c>
      <c r="G185">
        <v>94</v>
      </c>
      <c r="H185">
        <v>96</v>
      </c>
      <c r="I185">
        <v>67</v>
      </c>
      <c r="J185">
        <v>55</v>
      </c>
      <c r="K185">
        <v>46</v>
      </c>
      <c r="L185">
        <v>0</v>
      </c>
      <c r="M185">
        <v>2020</v>
      </c>
      <c r="N185">
        <f t="shared" ca="1" si="10"/>
        <v>212</v>
      </c>
      <c r="O185">
        <f t="shared" ca="1" si="11"/>
        <v>26988</v>
      </c>
      <c r="P185">
        <f ca="1">_20206[[#This Row],[最低排名]]-_20206[[#This Row],[同分人数]]+1</f>
        <v>26777</v>
      </c>
      <c r="Q185">
        <f ca="1">IF(O185&gt;=开始!$B$6, 1, 0)</f>
        <v>1</v>
      </c>
      <c r="R185">
        <f ca="1">_20206[[#This Row],[最低排名]]-开始!$B$6</f>
        <v>26988</v>
      </c>
    </row>
    <row r="186" spans="1:18">
      <c r="A186">
        <v>23102</v>
      </c>
      <c r="B186" t="s">
        <v>310</v>
      </c>
      <c r="C186" t="str">
        <f t="shared" si="8"/>
        <v>北京联大</v>
      </c>
      <c r="D186" t="str">
        <f t="shared" si="9"/>
        <v>02</v>
      </c>
      <c r="E186" t="s">
        <v>184</v>
      </c>
      <c r="F186">
        <v>206</v>
      </c>
      <c r="G186">
        <v>111</v>
      </c>
      <c r="H186">
        <v>92</v>
      </c>
      <c r="I186">
        <v>64</v>
      </c>
      <c r="J186">
        <v>46</v>
      </c>
      <c r="K186">
        <v>43</v>
      </c>
      <c r="L186">
        <v>0</v>
      </c>
      <c r="M186">
        <v>2020</v>
      </c>
      <c r="N186">
        <f t="shared" ca="1" si="10"/>
        <v>212</v>
      </c>
      <c r="O186">
        <f t="shared" ca="1" si="11"/>
        <v>26988</v>
      </c>
      <c r="P186">
        <f ca="1">_20206[[#This Row],[最低排名]]-_20206[[#This Row],[同分人数]]+1</f>
        <v>26777</v>
      </c>
      <c r="Q186">
        <f ca="1">IF(O186&gt;=开始!$B$6, 1, 0)</f>
        <v>1</v>
      </c>
      <c r="R186">
        <f ca="1">_20206[[#This Row],[最低排名]]-开始!$B$6</f>
        <v>26988</v>
      </c>
    </row>
    <row r="187" spans="1:18">
      <c r="A187">
        <v>23103</v>
      </c>
      <c r="B187" t="s">
        <v>311</v>
      </c>
      <c r="C187" t="str">
        <f t="shared" si="8"/>
        <v>北京联大</v>
      </c>
      <c r="D187" t="str">
        <f t="shared" si="9"/>
        <v>03</v>
      </c>
      <c r="E187" t="s">
        <v>752</v>
      </c>
      <c r="F187">
        <v>193</v>
      </c>
      <c r="G187">
        <v>102</v>
      </c>
      <c r="H187">
        <v>85</v>
      </c>
      <c r="I187">
        <v>55</v>
      </c>
      <c r="J187">
        <v>46</v>
      </c>
      <c r="K187">
        <v>46</v>
      </c>
      <c r="L187">
        <v>0</v>
      </c>
      <c r="M187">
        <v>2020</v>
      </c>
      <c r="N187">
        <f t="shared" ca="1" si="10"/>
        <v>186</v>
      </c>
      <c r="O187">
        <f t="shared" ca="1" si="11"/>
        <v>32154</v>
      </c>
      <c r="P187">
        <f ca="1">_20206[[#This Row],[最低排名]]-_20206[[#This Row],[同分人数]]+1</f>
        <v>31969</v>
      </c>
      <c r="Q187">
        <f ca="1">IF(O187&gt;=开始!$B$6, 1, 0)</f>
        <v>1</v>
      </c>
      <c r="R187">
        <f ca="1">_20206[[#This Row],[最低排名]]-开始!$B$6</f>
        <v>32154</v>
      </c>
    </row>
    <row r="188" spans="1:18">
      <c r="A188">
        <v>23201</v>
      </c>
      <c r="B188" t="s">
        <v>313</v>
      </c>
      <c r="C188" t="str">
        <f t="shared" si="8"/>
        <v>中国公安</v>
      </c>
      <c r="D188" t="str">
        <f t="shared" si="9"/>
        <v>01</v>
      </c>
      <c r="E188" t="s">
        <v>502</v>
      </c>
      <c r="F188">
        <v>212</v>
      </c>
      <c r="G188">
        <v>112</v>
      </c>
      <c r="H188">
        <v>123</v>
      </c>
      <c r="I188">
        <v>67</v>
      </c>
      <c r="J188">
        <v>61</v>
      </c>
      <c r="K188">
        <v>58</v>
      </c>
      <c r="L188">
        <v>0</v>
      </c>
      <c r="M188">
        <v>2020</v>
      </c>
      <c r="N188">
        <f t="shared" ca="1" si="10"/>
        <v>213</v>
      </c>
      <c r="O188">
        <f t="shared" ca="1" si="11"/>
        <v>10879</v>
      </c>
      <c r="P188">
        <f ca="1">_20206[[#This Row],[最低排名]]-_20206[[#This Row],[同分人数]]+1</f>
        <v>10667</v>
      </c>
      <c r="Q188">
        <f ca="1">IF(O188&gt;=开始!$B$6, 1, 0)</f>
        <v>1</v>
      </c>
      <c r="R188">
        <f ca="1">_20206[[#This Row],[最低排名]]-开始!$B$6</f>
        <v>10879</v>
      </c>
    </row>
    <row r="189" spans="1:18">
      <c r="A189">
        <v>23401</v>
      </c>
      <c r="B189" t="s">
        <v>1625</v>
      </c>
      <c r="C189" t="str">
        <f t="shared" si="8"/>
        <v>京工耿丹</v>
      </c>
      <c r="D189" t="str">
        <f t="shared" si="9"/>
        <v>01</v>
      </c>
      <c r="E189" t="s">
        <v>1548</v>
      </c>
      <c r="F189">
        <v>189</v>
      </c>
      <c r="G189">
        <v>98</v>
      </c>
      <c r="H189">
        <v>67</v>
      </c>
      <c r="I189">
        <v>55</v>
      </c>
      <c r="J189">
        <v>46</v>
      </c>
      <c r="K189">
        <v>46</v>
      </c>
      <c r="L189">
        <v>0</v>
      </c>
      <c r="M189">
        <v>2020</v>
      </c>
      <c r="N189">
        <f t="shared" ca="1" si="10"/>
        <v>184</v>
      </c>
      <c r="O189">
        <f t="shared" ca="1" si="11"/>
        <v>36005</v>
      </c>
      <c r="P189">
        <f ca="1">_20206[[#This Row],[最低排名]]-_20206[[#This Row],[同分人数]]+1</f>
        <v>35822</v>
      </c>
      <c r="Q189">
        <f ca="1">IF(O189&gt;=开始!$B$6, 1, 0)</f>
        <v>1</v>
      </c>
      <c r="R189">
        <f ca="1">_20206[[#This Row],[最低排名]]-开始!$B$6</f>
        <v>36005</v>
      </c>
    </row>
    <row r="190" spans="1:18">
      <c r="A190">
        <v>23402</v>
      </c>
      <c r="B190" t="s">
        <v>1545</v>
      </c>
      <c r="C190" t="str">
        <f t="shared" si="8"/>
        <v>京工耿丹</v>
      </c>
      <c r="D190" t="str">
        <f t="shared" si="9"/>
        <v>02</v>
      </c>
      <c r="E190" t="s">
        <v>1534</v>
      </c>
      <c r="F190">
        <v>173</v>
      </c>
      <c r="G190">
        <v>93</v>
      </c>
      <c r="H190">
        <v>86</v>
      </c>
      <c r="I190">
        <v>49</v>
      </c>
      <c r="J190">
        <v>49</v>
      </c>
      <c r="K190">
        <v>43</v>
      </c>
      <c r="L190">
        <v>0</v>
      </c>
      <c r="M190">
        <v>2020</v>
      </c>
      <c r="N190">
        <f t="shared" ca="1" si="10"/>
        <v>147</v>
      </c>
      <c r="O190">
        <f t="shared" ca="1" si="11"/>
        <v>36437</v>
      </c>
      <c r="P190">
        <f ca="1">_20206[[#This Row],[最低排名]]-_20206[[#This Row],[同分人数]]+1</f>
        <v>36291</v>
      </c>
      <c r="Q190">
        <f ca="1">IF(O190&gt;=开始!$B$6, 1, 0)</f>
        <v>1</v>
      </c>
      <c r="R190">
        <f ca="1">_20206[[#This Row],[最低排名]]-开始!$B$6</f>
        <v>36437</v>
      </c>
    </row>
    <row r="191" spans="1:18">
      <c r="A191">
        <v>23501</v>
      </c>
      <c r="B191" t="s">
        <v>1546</v>
      </c>
      <c r="C191" t="str">
        <f t="shared" si="8"/>
        <v>二外中瑞</v>
      </c>
      <c r="D191" t="str">
        <f t="shared" si="9"/>
        <v>01</v>
      </c>
      <c r="E191" t="s">
        <v>1534</v>
      </c>
      <c r="F191">
        <v>165</v>
      </c>
      <c r="G191">
        <v>88</v>
      </c>
      <c r="H191">
        <v>91</v>
      </c>
      <c r="I191">
        <v>49</v>
      </c>
      <c r="J191">
        <v>49</v>
      </c>
      <c r="K191">
        <v>46</v>
      </c>
      <c r="L191">
        <v>0</v>
      </c>
      <c r="M191">
        <v>2020</v>
      </c>
      <c r="N191">
        <f t="shared" ca="1" si="10"/>
        <v>147</v>
      </c>
      <c r="O191">
        <f t="shared" ca="1" si="11"/>
        <v>36437</v>
      </c>
      <c r="P191">
        <f ca="1">_20206[[#This Row],[最低排名]]-_20206[[#This Row],[同分人数]]+1</f>
        <v>36291</v>
      </c>
      <c r="Q191">
        <f ca="1">IF(O191&gt;=开始!$B$6, 1, 0)</f>
        <v>1</v>
      </c>
      <c r="R191">
        <f ca="1">_20206[[#This Row],[最低排名]]-开始!$B$6</f>
        <v>36437</v>
      </c>
    </row>
    <row r="192" spans="1:18">
      <c r="A192">
        <v>23601</v>
      </c>
      <c r="B192" t="s">
        <v>315</v>
      </c>
      <c r="C192" t="str">
        <f t="shared" si="8"/>
        <v>北京城市</v>
      </c>
      <c r="D192" t="str">
        <f t="shared" si="9"/>
        <v>01</v>
      </c>
      <c r="E192" t="s">
        <v>207</v>
      </c>
      <c r="F192">
        <v>199</v>
      </c>
      <c r="G192">
        <v>106</v>
      </c>
      <c r="H192">
        <v>82</v>
      </c>
      <c r="I192">
        <v>46</v>
      </c>
      <c r="J192">
        <v>43</v>
      </c>
      <c r="K192">
        <v>43</v>
      </c>
      <c r="L192">
        <v>0</v>
      </c>
      <c r="M192">
        <v>2020</v>
      </c>
      <c r="N192">
        <f t="shared" ca="1" si="10"/>
        <v>183</v>
      </c>
      <c r="O192">
        <f t="shared" ca="1" si="11"/>
        <v>34282</v>
      </c>
      <c r="P192">
        <f ca="1">_20206[[#This Row],[最低排名]]-_20206[[#This Row],[同分人数]]+1</f>
        <v>34100</v>
      </c>
      <c r="Q192">
        <f ca="1">IF(O192&gt;=开始!$B$6, 1, 0)</f>
        <v>1</v>
      </c>
      <c r="R192">
        <f ca="1">_20206[[#This Row],[最低排名]]-开始!$B$6</f>
        <v>34282</v>
      </c>
    </row>
    <row r="193" spans="1:18">
      <c r="A193">
        <v>23602</v>
      </c>
      <c r="B193" t="s">
        <v>317</v>
      </c>
      <c r="C193" t="str">
        <f t="shared" si="8"/>
        <v>北京城市</v>
      </c>
      <c r="D193" t="str">
        <f t="shared" si="9"/>
        <v>02</v>
      </c>
      <c r="E193" t="s">
        <v>585</v>
      </c>
      <c r="F193">
        <v>179</v>
      </c>
      <c r="G193">
        <v>100</v>
      </c>
      <c r="H193">
        <v>75</v>
      </c>
      <c r="I193">
        <v>58</v>
      </c>
      <c r="J193">
        <v>58</v>
      </c>
      <c r="K193">
        <v>46</v>
      </c>
      <c r="L193">
        <v>0</v>
      </c>
      <c r="M193">
        <v>2020</v>
      </c>
      <c r="N193">
        <f t="shared" ca="1" si="10"/>
        <v>175</v>
      </c>
      <c r="O193">
        <f t="shared" ca="1" si="11"/>
        <v>33768</v>
      </c>
      <c r="P193">
        <f ca="1">_20206[[#This Row],[最低排名]]-_20206[[#This Row],[同分人数]]+1</f>
        <v>33594</v>
      </c>
      <c r="Q193">
        <f ca="1">IF(O193&gt;=开始!$B$6, 1, 0)</f>
        <v>1</v>
      </c>
      <c r="R193">
        <f ca="1">_20206[[#This Row],[最低排名]]-开始!$B$6</f>
        <v>33768</v>
      </c>
    </row>
    <row r="194" spans="1:18">
      <c r="A194">
        <v>23603</v>
      </c>
      <c r="B194" t="s">
        <v>319</v>
      </c>
      <c r="C194" t="str">
        <f t="shared" ref="C194:C257" si="12">LEFT(B194, FIND("(", B194) - 1)</f>
        <v>北京城市</v>
      </c>
      <c r="D194" t="str">
        <f t="shared" ref="D194:D257" si="13">MID(B194, FIND("(", B194) + 1, FIND(")", B194) - FIND("(", B194) - 1)</f>
        <v>03</v>
      </c>
      <c r="E194" t="s">
        <v>447</v>
      </c>
      <c r="F194">
        <v>194</v>
      </c>
      <c r="G194">
        <v>99</v>
      </c>
      <c r="H194">
        <v>68</v>
      </c>
      <c r="I194">
        <v>64</v>
      </c>
      <c r="J194">
        <v>52</v>
      </c>
      <c r="K194">
        <v>43</v>
      </c>
      <c r="L194">
        <v>0</v>
      </c>
      <c r="M194">
        <v>2020</v>
      </c>
      <c r="N194">
        <f t="shared" ref="N194:N257" ca="1" si="14">VLOOKUP(E194, INDIRECT("'" &amp; M194 &amp; "D'!$A$2:$G$500"), 2, FALSE)</f>
        <v>170</v>
      </c>
      <c r="O194">
        <f t="shared" ref="O194:O257" ca="1" si="15">VLOOKUP(E194, INDIRECT("'" &amp; M194 &amp; "D'!$A$2:$G$500"), 3, FALSE)</f>
        <v>32868</v>
      </c>
      <c r="P194">
        <f ca="1">_20206[[#This Row],[最低排名]]-_20206[[#This Row],[同分人数]]+1</f>
        <v>32699</v>
      </c>
      <c r="Q194">
        <f ca="1">IF(O194&gt;=开始!$B$6, 1, 0)</f>
        <v>1</v>
      </c>
      <c r="R194">
        <f ca="1">_20206[[#This Row],[最低排名]]-开始!$B$6</f>
        <v>32868</v>
      </c>
    </row>
    <row r="195" spans="1:18">
      <c r="A195">
        <v>23604</v>
      </c>
      <c r="B195" t="s">
        <v>1626</v>
      </c>
      <c r="C195" t="str">
        <f t="shared" si="12"/>
        <v>北京城市</v>
      </c>
      <c r="D195" t="str">
        <f t="shared" si="13"/>
        <v>04</v>
      </c>
      <c r="E195" t="s">
        <v>1534</v>
      </c>
      <c r="F195">
        <v>181</v>
      </c>
      <c r="G195">
        <v>93</v>
      </c>
      <c r="H195">
        <v>75</v>
      </c>
      <c r="I195">
        <v>49</v>
      </c>
      <c r="J195">
        <v>49</v>
      </c>
      <c r="K195">
        <v>46</v>
      </c>
      <c r="L195">
        <v>0</v>
      </c>
      <c r="M195">
        <v>2020</v>
      </c>
      <c r="N195">
        <f t="shared" ca="1" si="14"/>
        <v>147</v>
      </c>
      <c r="O195">
        <f t="shared" ca="1" si="15"/>
        <v>36437</v>
      </c>
      <c r="P195">
        <f ca="1">_20206[[#This Row],[最低排名]]-_20206[[#This Row],[同分人数]]+1</f>
        <v>36291</v>
      </c>
      <c r="Q195">
        <f ca="1">IF(O195&gt;=开始!$B$6, 1, 0)</f>
        <v>1</v>
      </c>
      <c r="R195">
        <f ca="1">_20206[[#This Row],[最低排名]]-开始!$B$6</f>
        <v>36437</v>
      </c>
    </row>
    <row r="196" spans="1:18">
      <c r="A196">
        <v>23701</v>
      </c>
      <c r="B196" t="s">
        <v>321</v>
      </c>
      <c r="C196" t="str">
        <f t="shared" si="12"/>
        <v>北京印刷</v>
      </c>
      <c r="D196" t="str">
        <f t="shared" si="13"/>
        <v>01</v>
      </c>
      <c r="E196" t="s">
        <v>560</v>
      </c>
      <c r="F196">
        <v>208</v>
      </c>
      <c r="G196">
        <v>106</v>
      </c>
      <c r="H196">
        <v>76</v>
      </c>
      <c r="I196">
        <v>58</v>
      </c>
      <c r="J196">
        <v>58</v>
      </c>
      <c r="K196">
        <v>49</v>
      </c>
      <c r="L196">
        <v>0</v>
      </c>
      <c r="M196">
        <v>2020</v>
      </c>
      <c r="N196">
        <f t="shared" ca="1" si="14"/>
        <v>217</v>
      </c>
      <c r="O196">
        <f t="shared" ca="1" si="15"/>
        <v>27408</v>
      </c>
      <c r="P196">
        <f ca="1">_20206[[#This Row],[最低排名]]-_20206[[#This Row],[同分人数]]+1</f>
        <v>27192</v>
      </c>
      <c r="Q196">
        <f ca="1">IF(O196&gt;=开始!$B$6, 1, 0)</f>
        <v>1</v>
      </c>
      <c r="R196">
        <f ca="1">_20206[[#This Row],[最低排名]]-开始!$B$6</f>
        <v>27408</v>
      </c>
    </row>
    <row r="197" spans="1:18">
      <c r="A197">
        <v>23801</v>
      </c>
      <c r="B197" t="s">
        <v>1737</v>
      </c>
      <c r="C197" t="str">
        <f t="shared" si="12"/>
        <v>北京服装</v>
      </c>
      <c r="D197" t="str">
        <f t="shared" si="13"/>
        <v>01</v>
      </c>
      <c r="E197" t="s">
        <v>184</v>
      </c>
      <c r="F197">
        <v>201</v>
      </c>
      <c r="G197">
        <v>106</v>
      </c>
      <c r="H197">
        <v>91</v>
      </c>
      <c r="I197">
        <v>55</v>
      </c>
      <c r="J197">
        <v>52</v>
      </c>
      <c r="K197">
        <v>52</v>
      </c>
      <c r="L197">
        <v>0</v>
      </c>
      <c r="M197">
        <v>2020</v>
      </c>
      <c r="N197">
        <f t="shared" ca="1" si="14"/>
        <v>212</v>
      </c>
      <c r="O197">
        <f t="shared" ca="1" si="15"/>
        <v>26988</v>
      </c>
      <c r="P197">
        <f ca="1">_20206[[#This Row],[最低排名]]-_20206[[#This Row],[同分人数]]+1</f>
        <v>26777</v>
      </c>
      <c r="Q197">
        <f ca="1">IF(O197&gt;=开始!$B$6, 1, 0)</f>
        <v>1</v>
      </c>
      <c r="R197">
        <f ca="1">_20206[[#This Row],[最低排名]]-开始!$B$6</f>
        <v>26988</v>
      </c>
    </row>
    <row r="198" spans="1:18">
      <c r="A198">
        <v>23802</v>
      </c>
      <c r="B198" t="s">
        <v>1738</v>
      </c>
      <c r="C198" t="str">
        <f t="shared" si="12"/>
        <v>北京服装</v>
      </c>
      <c r="D198" t="str">
        <f t="shared" si="13"/>
        <v>02</v>
      </c>
      <c r="E198" t="s">
        <v>389</v>
      </c>
      <c r="F198">
        <v>170</v>
      </c>
      <c r="G198">
        <v>100</v>
      </c>
      <c r="H198">
        <v>105</v>
      </c>
      <c r="I198">
        <v>67</v>
      </c>
      <c r="J198">
        <v>58</v>
      </c>
      <c r="K198">
        <v>52</v>
      </c>
      <c r="L198">
        <v>0</v>
      </c>
      <c r="M198">
        <v>2020</v>
      </c>
      <c r="N198">
        <f t="shared" ca="1" si="14"/>
        <v>201</v>
      </c>
      <c r="O198">
        <f t="shared" ca="1" si="15"/>
        <v>26776</v>
      </c>
      <c r="P198">
        <f ca="1">_20206[[#This Row],[最低排名]]-_20206[[#This Row],[同分人数]]+1</f>
        <v>26576</v>
      </c>
      <c r="Q198">
        <f ca="1">IF(O198&gt;=开始!$B$6, 1, 0)</f>
        <v>1</v>
      </c>
      <c r="R198">
        <f ca="1">_20206[[#This Row],[最低排名]]-开始!$B$6</f>
        <v>26776</v>
      </c>
    </row>
    <row r="199" spans="1:18">
      <c r="A199">
        <v>25101</v>
      </c>
      <c r="B199" t="s">
        <v>326</v>
      </c>
      <c r="C199" t="str">
        <f t="shared" si="12"/>
        <v>南开大学</v>
      </c>
      <c r="D199" t="str">
        <f t="shared" si="13"/>
        <v>01</v>
      </c>
      <c r="E199" t="s">
        <v>33</v>
      </c>
      <c r="F199">
        <v>237</v>
      </c>
      <c r="G199">
        <v>134</v>
      </c>
      <c r="H199">
        <v>125</v>
      </c>
      <c r="I199">
        <v>67</v>
      </c>
      <c r="J199">
        <v>67</v>
      </c>
      <c r="K199">
        <v>61</v>
      </c>
      <c r="L199">
        <v>0</v>
      </c>
      <c r="M199">
        <v>2020</v>
      </c>
      <c r="N199">
        <f t="shared" ca="1" si="14"/>
        <v>150</v>
      </c>
      <c r="O199">
        <f t="shared" ca="1" si="15"/>
        <v>3925</v>
      </c>
      <c r="P199">
        <f ca="1">_20206[[#This Row],[最低排名]]-_20206[[#This Row],[同分人数]]+1</f>
        <v>3776</v>
      </c>
      <c r="Q199">
        <f ca="1">IF(O199&gt;=开始!$B$6, 1, 0)</f>
        <v>1</v>
      </c>
      <c r="R199">
        <f ca="1">_20206[[#This Row],[最低排名]]-开始!$B$6</f>
        <v>3925</v>
      </c>
    </row>
    <row r="200" spans="1:18">
      <c r="A200">
        <v>25201</v>
      </c>
      <c r="B200" t="s">
        <v>329</v>
      </c>
      <c r="C200" t="str">
        <f t="shared" si="12"/>
        <v>天津大学</v>
      </c>
      <c r="D200" t="str">
        <f t="shared" si="13"/>
        <v>01</v>
      </c>
      <c r="E200" t="s">
        <v>1541</v>
      </c>
      <c r="F200">
        <v>235</v>
      </c>
      <c r="G200">
        <v>123</v>
      </c>
      <c r="H200">
        <v>132</v>
      </c>
      <c r="I200">
        <v>67</v>
      </c>
      <c r="J200">
        <v>64</v>
      </c>
      <c r="K200">
        <v>61</v>
      </c>
      <c r="L200">
        <v>0</v>
      </c>
      <c r="M200">
        <v>2020</v>
      </c>
      <c r="N200">
        <f t="shared" ca="1" si="14"/>
        <v>153</v>
      </c>
      <c r="O200">
        <f t="shared" ca="1" si="15"/>
        <v>3607</v>
      </c>
      <c r="P200">
        <f ca="1">_20206[[#This Row],[最低排名]]-_20206[[#This Row],[同分人数]]+1</f>
        <v>3455</v>
      </c>
      <c r="Q200">
        <f ca="1">IF(O200&gt;=开始!$B$6, 1, 0)</f>
        <v>1</v>
      </c>
      <c r="R200">
        <f ca="1">_20206[[#This Row],[最低排名]]-开始!$B$6</f>
        <v>3607</v>
      </c>
    </row>
    <row r="201" spans="1:18">
      <c r="A201">
        <v>25202</v>
      </c>
      <c r="B201" t="s">
        <v>330</v>
      </c>
      <c r="C201" t="str">
        <f t="shared" si="12"/>
        <v>天津大学</v>
      </c>
      <c r="D201" t="str">
        <f t="shared" si="13"/>
        <v>02</v>
      </c>
      <c r="E201" t="s">
        <v>246</v>
      </c>
      <c r="F201">
        <v>228</v>
      </c>
      <c r="G201">
        <v>128</v>
      </c>
      <c r="H201">
        <v>126</v>
      </c>
      <c r="I201">
        <v>70</v>
      </c>
      <c r="J201">
        <v>64</v>
      </c>
      <c r="K201">
        <v>64</v>
      </c>
      <c r="L201">
        <v>0</v>
      </c>
      <c r="M201">
        <v>2020</v>
      </c>
      <c r="N201">
        <f t="shared" ca="1" si="14"/>
        <v>179</v>
      </c>
      <c r="O201">
        <f t="shared" ca="1" si="15"/>
        <v>4737</v>
      </c>
      <c r="P201">
        <f ca="1">_20206[[#This Row],[最低排名]]-_20206[[#This Row],[同分人数]]+1</f>
        <v>4559</v>
      </c>
      <c r="Q201">
        <f ca="1">IF(O201&gt;=开始!$B$6, 1, 0)</f>
        <v>1</v>
      </c>
      <c r="R201">
        <f ca="1">_20206[[#This Row],[最低排名]]-开始!$B$6</f>
        <v>4737</v>
      </c>
    </row>
    <row r="202" spans="1:18">
      <c r="A202">
        <v>25203</v>
      </c>
      <c r="B202" t="s">
        <v>331</v>
      </c>
      <c r="C202" t="str">
        <f t="shared" si="12"/>
        <v>天津大学</v>
      </c>
      <c r="D202" t="str">
        <f t="shared" si="13"/>
        <v>03</v>
      </c>
      <c r="E202" t="s">
        <v>16</v>
      </c>
      <c r="F202">
        <v>211</v>
      </c>
      <c r="G202">
        <v>111</v>
      </c>
      <c r="H202">
        <v>136</v>
      </c>
      <c r="I202">
        <v>70</v>
      </c>
      <c r="J202">
        <v>70</v>
      </c>
      <c r="K202">
        <v>67</v>
      </c>
      <c r="L202">
        <v>0</v>
      </c>
      <c r="M202">
        <v>2020</v>
      </c>
      <c r="N202">
        <f t="shared" ca="1" si="14"/>
        <v>156</v>
      </c>
      <c r="O202">
        <f t="shared" ca="1" si="15"/>
        <v>4403</v>
      </c>
      <c r="P202">
        <f ca="1">_20206[[#This Row],[最低排名]]-_20206[[#This Row],[同分人数]]+1</f>
        <v>4248</v>
      </c>
      <c r="Q202">
        <f ca="1">IF(O202&gt;=开始!$B$6, 1, 0)</f>
        <v>1</v>
      </c>
      <c r="R202">
        <f ca="1">_20206[[#This Row],[最低排名]]-开始!$B$6</f>
        <v>4403</v>
      </c>
    </row>
    <row r="203" spans="1:18">
      <c r="A203">
        <v>25301</v>
      </c>
      <c r="B203" t="s">
        <v>334</v>
      </c>
      <c r="C203" t="str">
        <f t="shared" si="12"/>
        <v>中国民航</v>
      </c>
      <c r="D203" t="str">
        <f t="shared" si="13"/>
        <v>01</v>
      </c>
      <c r="E203" t="s">
        <v>1556</v>
      </c>
      <c r="F203">
        <v>185</v>
      </c>
      <c r="G203">
        <v>96</v>
      </c>
      <c r="H203">
        <v>81</v>
      </c>
      <c r="I203">
        <v>49</v>
      </c>
      <c r="J203">
        <v>46</v>
      </c>
      <c r="K203">
        <v>43</v>
      </c>
      <c r="L203">
        <v>0</v>
      </c>
      <c r="M203">
        <v>2020</v>
      </c>
      <c r="N203">
        <f t="shared" ca="1" si="14"/>
        <v>165</v>
      </c>
      <c r="O203">
        <f t="shared" ca="1" si="15"/>
        <v>35821</v>
      </c>
      <c r="P203">
        <f ca="1">_20206[[#This Row],[最低排名]]-_20206[[#This Row],[同分人数]]+1</f>
        <v>35657</v>
      </c>
      <c r="Q203">
        <f ca="1">IF(O203&gt;=开始!$B$6, 1, 0)</f>
        <v>1</v>
      </c>
      <c r="R203">
        <f ca="1">_20206[[#This Row],[最低排名]]-开始!$B$6</f>
        <v>35821</v>
      </c>
    </row>
    <row r="204" spans="1:18">
      <c r="A204">
        <v>25302</v>
      </c>
      <c r="B204" t="s">
        <v>336</v>
      </c>
      <c r="C204" t="str">
        <f t="shared" si="12"/>
        <v>中国民航</v>
      </c>
      <c r="D204" t="str">
        <f t="shared" si="13"/>
        <v>02</v>
      </c>
      <c r="E204" t="s">
        <v>165</v>
      </c>
      <c r="F204">
        <v>194</v>
      </c>
      <c r="G204">
        <v>99</v>
      </c>
      <c r="H204">
        <v>84</v>
      </c>
      <c r="I204">
        <v>64</v>
      </c>
      <c r="J204">
        <v>61</v>
      </c>
      <c r="K204">
        <v>52</v>
      </c>
      <c r="L204">
        <v>0</v>
      </c>
      <c r="M204">
        <v>2020</v>
      </c>
      <c r="N204">
        <f t="shared" ca="1" si="14"/>
        <v>216</v>
      </c>
      <c r="O204">
        <f t="shared" ca="1" si="15"/>
        <v>26117</v>
      </c>
      <c r="P204">
        <f ca="1">_20206[[#This Row],[最低排名]]-_20206[[#This Row],[同分人数]]+1</f>
        <v>25902</v>
      </c>
      <c r="Q204">
        <f ca="1">IF(O204&gt;=开始!$B$6, 1, 0)</f>
        <v>1</v>
      </c>
      <c r="R204">
        <f ca="1">_20206[[#This Row],[最低排名]]-开始!$B$6</f>
        <v>26117</v>
      </c>
    </row>
    <row r="205" spans="1:18">
      <c r="A205">
        <v>25303</v>
      </c>
      <c r="B205" t="s">
        <v>337</v>
      </c>
      <c r="C205" t="str">
        <f t="shared" si="12"/>
        <v>中国民航</v>
      </c>
      <c r="D205" t="str">
        <f t="shared" si="13"/>
        <v>03</v>
      </c>
      <c r="E205" t="s">
        <v>170</v>
      </c>
      <c r="F205">
        <v>193</v>
      </c>
      <c r="G205">
        <v>102</v>
      </c>
      <c r="H205">
        <v>104</v>
      </c>
      <c r="I205">
        <v>58</v>
      </c>
      <c r="J205">
        <v>49</v>
      </c>
      <c r="K205">
        <v>49</v>
      </c>
      <c r="L205">
        <v>0</v>
      </c>
      <c r="M205">
        <v>2020</v>
      </c>
      <c r="N205">
        <f t="shared" ca="1" si="14"/>
        <v>256</v>
      </c>
      <c r="O205">
        <f t="shared" ca="1" si="15"/>
        <v>26575</v>
      </c>
      <c r="P205">
        <f ca="1">_20206[[#This Row],[最低排名]]-_20206[[#This Row],[同分人数]]+1</f>
        <v>26320</v>
      </c>
      <c r="Q205">
        <f ca="1">IF(O205&gt;=开始!$B$6, 1, 0)</f>
        <v>1</v>
      </c>
      <c r="R205">
        <f ca="1">_20206[[#This Row],[最低排名]]-开始!$B$6</f>
        <v>26575</v>
      </c>
    </row>
    <row r="206" spans="1:18">
      <c r="A206">
        <v>25304</v>
      </c>
      <c r="B206" t="s">
        <v>338</v>
      </c>
      <c r="C206" t="str">
        <f t="shared" si="12"/>
        <v>中国民航</v>
      </c>
      <c r="D206" t="str">
        <f t="shared" si="13"/>
        <v>04</v>
      </c>
      <c r="E206" t="s">
        <v>560</v>
      </c>
      <c r="F206">
        <v>195</v>
      </c>
      <c r="G206">
        <v>104</v>
      </c>
      <c r="H206">
        <v>92</v>
      </c>
      <c r="I206">
        <v>61</v>
      </c>
      <c r="J206">
        <v>52</v>
      </c>
      <c r="K206">
        <v>49</v>
      </c>
      <c r="L206">
        <v>0</v>
      </c>
      <c r="M206">
        <v>2020</v>
      </c>
      <c r="N206">
        <f t="shared" ca="1" si="14"/>
        <v>217</v>
      </c>
      <c r="O206">
        <f t="shared" ca="1" si="15"/>
        <v>27408</v>
      </c>
      <c r="P206">
        <f ca="1">_20206[[#This Row],[最低排名]]-_20206[[#This Row],[同分人数]]+1</f>
        <v>27192</v>
      </c>
      <c r="Q206">
        <f ca="1">IF(O206&gt;=开始!$B$6, 1, 0)</f>
        <v>1</v>
      </c>
      <c r="R206">
        <f ca="1">_20206[[#This Row],[最低排名]]-开始!$B$6</f>
        <v>27408</v>
      </c>
    </row>
    <row r="207" spans="1:18">
      <c r="A207">
        <v>25305</v>
      </c>
      <c r="B207" t="s">
        <v>1739</v>
      </c>
      <c r="C207" t="str">
        <f t="shared" si="12"/>
        <v>中国民航</v>
      </c>
      <c r="D207" t="str">
        <f t="shared" si="13"/>
        <v>05</v>
      </c>
      <c r="E207" t="s">
        <v>178</v>
      </c>
      <c r="F207">
        <v>211</v>
      </c>
      <c r="G207">
        <v>106</v>
      </c>
      <c r="H207">
        <v>88</v>
      </c>
      <c r="I207">
        <v>64</v>
      </c>
      <c r="J207">
        <v>52</v>
      </c>
      <c r="K207">
        <v>43</v>
      </c>
      <c r="L207">
        <v>0</v>
      </c>
      <c r="M207">
        <v>2020</v>
      </c>
      <c r="N207">
        <f t="shared" ca="1" si="14"/>
        <v>218</v>
      </c>
      <c r="O207">
        <f t="shared" ca="1" si="15"/>
        <v>25407</v>
      </c>
      <c r="P207">
        <f ca="1">_20206[[#This Row],[最低排名]]-_20206[[#This Row],[同分人数]]+1</f>
        <v>25190</v>
      </c>
      <c r="Q207">
        <f ca="1">IF(O207&gt;=开始!$B$6, 1, 0)</f>
        <v>1</v>
      </c>
      <c r="R207">
        <f ca="1">_20206[[#This Row],[最低排名]]-开始!$B$6</f>
        <v>25407</v>
      </c>
    </row>
    <row r="208" spans="1:18">
      <c r="A208">
        <v>25306</v>
      </c>
      <c r="B208" t="s">
        <v>1740</v>
      </c>
      <c r="C208" t="str">
        <f t="shared" si="12"/>
        <v>中国民航</v>
      </c>
      <c r="D208" t="str">
        <f t="shared" si="13"/>
        <v>06</v>
      </c>
      <c r="E208" t="s">
        <v>1629</v>
      </c>
      <c r="M208">
        <v>2020</v>
      </c>
      <c r="N208" t="e">
        <f t="shared" ca="1" si="14"/>
        <v>#N/A</v>
      </c>
      <c r="O208" t="e">
        <f t="shared" ca="1" si="15"/>
        <v>#N/A</v>
      </c>
      <c r="P208" t="e">
        <f ca="1">_20206[[#This Row],[最低排名]]-_20206[[#This Row],[同分人数]]+1</f>
        <v>#N/A</v>
      </c>
      <c r="Q208" t="e">
        <f ca="1">IF(O208&gt;=开始!$B$6, 1, 0)</f>
        <v>#N/A</v>
      </c>
      <c r="R208" t="e">
        <f ca="1">_20206[[#This Row],[最低排名]]-开始!$B$6</f>
        <v>#N/A</v>
      </c>
    </row>
    <row r="209" spans="1:18">
      <c r="A209">
        <v>25401</v>
      </c>
      <c r="B209" t="s">
        <v>339</v>
      </c>
      <c r="C209" t="str">
        <f t="shared" si="12"/>
        <v>天津科大</v>
      </c>
      <c r="D209" t="str">
        <f t="shared" si="13"/>
        <v>01</v>
      </c>
      <c r="E209" t="s">
        <v>209</v>
      </c>
      <c r="F209">
        <v>188</v>
      </c>
      <c r="G209">
        <v>96</v>
      </c>
      <c r="H209">
        <v>83</v>
      </c>
      <c r="I209">
        <v>49</v>
      </c>
      <c r="J209">
        <v>49</v>
      </c>
      <c r="K209">
        <v>46</v>
      </c>
      <c r="L209">
        <v>0</v>
      </c>
      <c r="M209">
        <v>2020</v>
      </c>
      <c r="N209">
        <f t="shared" ca="1" si="14"/>
        <v>163</v>
      </c>
      <c r="O209">
        <f t="shared" ca="1" si="15"/>
        <v>33931</v>
      </c>
      <c r="P209">
        <f ca="1">_20206[[#This Row],[最低排名]]-_20206[[#This Row],[同分人数]]+1</f>
        <v>33769</v>
      </c>
      <c r="Q209">
        <f ca="1">IF(O209&gt;=开始!$B$6, 1, 0)</f>
        <v>1</v>
      </c>
      <c r="R209">
        <f ca="1">_20206[[#This Row],[最低排名]]-开始!$B$6</f>
        <v>33931</v>
      </c>
    </row>
    <row r="210" spans="1:18">
      <c r="A210">
        <v>25402</v>
      </c>
      <c r="B210" t="s">
        <v>341</v>
      </c>
      <c r="C210" t="str">
        <f t="shared" si="12"/>
        <v>天津科大</v>
      </c>
      <c r="D210" t="str">
        <f t="shared" si="13"/>
        <v>02</v>
      </c>
      <c r="E210" t="s">
        <v>165</v>
      </c>
      <c r="F210">
        <v>199</v>
      </c>
      <c r="G210">
        <v>104</v>
      </c>
      <c r="H210">
        <v>106</v>
      </c>
      <c r="I210">
        <v>52</v>
      </c>
      <c r="J210">
        <v>49</v>
      </c>
      <c r="K210">
        <v>49</v>
      </c>
      <c r="L210">
        <v>0</v>
      </c>
      <c r="M210">
        <v>2020</v>
      </c>
      <c r="N210">
        <f t="shared" ca="1" si="14"/>
        <v>216</v>
      </c>
      <c r="O210">
        <f t="shared" ca="1" si="15"/>
        <v>26117</v>
      </c>
      <c r="P210">
        <f ca="1">_20206[[#This Row],[最低排名]]-_20206[[#This Row],[同分人数]]+1</f>
        <v>25902</v>
      </c>
      <c r="Q210">
        <f ca="1">IF(O210&gt;=开始!$B$6, 1, 0)</f>
        <v>1</v>
      </c>
      <c r="R210">
        <f ca="1">_20206[[#This Row],[最低排名]]-开始!$B$6</f>
        <v>26117</v>
      </c>
    </row>
    <row r="211" spans="1:18">
      <c r="A211">
        <v>25403</v>
      </c>
      <c r="B211" t="s">
        <v>342</v>
      </c>
      <c r="C211" t="str">
        <f t="shared" si="12"/>
        <v>天津科大</v>
      </c>
      <c r="D211" t="str">
        <f t="shared" si="13"/>
        <v>03</v>
      </c>
      <c r="E211" t="s">
        <v>170</v>
      </c>
      <c r="F211">
        <v>206</v>
      </c>
      <c r="G211">
        <v>119</v>
      </c>
      <c r="H211">
        <v>88</v>
      </c>
      <c r="I211">
        <v>58</v>
      </c>
      <c r="J211">
        <v>52</v>
      </c>
      <c r="K211">
        <v>49</v>
      </c>
      <c r="L211">
        <v>0</v>
      </c>
      <c r="M211">
        <v>2020</v>
      </c>
      <c r="N211">
        <f t="shared" ca="1" si="14"/>
        <v>256</v>
      </c>
      <c r="O211">
        <f t="shared" ca="1" si="15"/>
        <v>26575</v>
      </c>
      <c r="P211">
        <f ca="1">_20206[[#This Row],[最低排名]]-_20206[[#This Row],[同分人数]]+1</f>
        <v>26320</v>
      </c>
      <c r="Q211">
        <f ca="1">IF(O211&gt;=开始!$B$6, 1, 0)</f>
        <v>1</v>
      </c>
      <c r="R211">
        <f ca="1">_20206[[#This Row],[最低排名]]-开始!$B$6</f>
        <v>26575</v>
      </c>
    </row>
    <row r="212" spans="1:18">
      <c r="A212">
        <v>25404</v>
      </c>
      <c r="B212" t="s">
        <v>343</v>
      </c>
      <c r="C212" t="str">
        <f t="shared" si="12"/>
        <v>天津科大</v>
      </c>
      <c r="D212" t="str">
        <f t="shared" si="13"/>
        <v>04</v>
      </c>
      <c r="E212" t="s">
        <v>433</v>
      </c>
      <c r="F212">
        <v>201</v>
      </c>
      <c r="G212">
        <v>110</v>
      </c>
      <c r="H212">
        <v>91</v>
      </c>
      <c r="I212">
        <v>58</v>
      </c>
      <c r="J212">
        <v>58</v>
      </c>
      <c r="K212">
        <v>46</v>
      </c>
      <c r="L212">
        <v>0</v>
      </c>
      <c r="M212">
        <v>2020</v>
      </c>
      <c r="N212">
        <f t="shared" ca="1" si="14"/>
        <v>202</v>
      </c>
      <c r="O212">
        <f t="shared" ca="1" si="15"/>
        <v>26319</v>
      </c>
      <c r="P212">
        <f ca="1">_20206[[#This Row],[最低排名]]-_20206[[#This Row],[同分人数]]+1</f>
        <v>26118</v>
      </c>
      <c r="Q212">
        <f ca="1">IF(O212&gt;=开始!$B$6, 1, 0)</f>
        <v>1</v>
      </c>
      <c r="R212">
        <f ca="1">_20206[[#This Row],[最低排名]]-开始!$B$6</f>
        <v>26319</v>
      </c>
    </row>
    <row r="213" spans="1:18">
      <c r="A213">
        <v>25501</v>
      </c>
      <c r="B213" t="s">
        <v>344</v>
      </c>
      <c r="C213" t="str">
        <f t="shared" si="12"/>
        <v>天津工大</v>
      </c>
      <c r="D213" t="str">
        <f t="shared" si="13"/>
        <v>01</v>
      </c>
      <c r="E213" t="s">
        <v>533</v>
      </c>
      <c r="F213">
        <v>220</v>
      </c>
      <c r="G213">
        <v>111</v>
      </c>
      <c r="H213">
        <v>92</v>
      </c>
      <c r="I213">
        <v>58</v>
      </c>
      <c r="J213">
        <v>52</v>
      </c>
      <c r="K213">
        <v>49</v>
      </c>
      <c r="L213">
        <v>0</v>
      </c>
      <c r="M213">
        <v>2020</v>
      </c>
      <c r="N213">
        <f t="shared" ca="1" si="14"/>
        <v>250</v>
      </c>
      <c r="O213">
        <f t="shared" ca="1" si="15"/>
        <v>22555</v>
      </c>
      <c r="P213">
        <f ca="1">_20206[[#This Row],[最低排名]]-_20206[[#This Row],[同分人数]]+1</f>
        <v>22306</v>
      </c>
      <c r="Q213">
        <f ca="1">IF(O213&gt;=开始!$B$6, 1, 0)</f>
        <v>1</v>
      </c>
      <c r="R213">
        <f ca="1">_20206[[#This Row],[最低排名]]-开始!$B$6</f>
        <v>22555</v>
      </c>
    </row>
    <row r="214" spans="1:18">
      <c r="A214">
        <v>25502</v>
      </c>
      <c r="B214" t="s">
        <v>345</v>
      </c>
      <c r="C214" t="str">
        <f t="shared" si="12"/>
        <v>天津工大</v>
      </c>
      <c r="D214" t="str">
        <f t="shared" si="13"/>
        <v>02</v>
      </c>
      <c r="E214" t="s">
        <v>152</v>
      </c>
      <c r="F214">
        <v>198</v>
      </c>
      <c r="G214">
        <v>104</v>
      </c>
      <c r="H214">
        <v>104</v>
      </c>
      <c r="I214">
        <v>64</v>
      </c>
      <c r="J214">
        <v>64</v>
      </c>
      <c r="K214">
        <v>61</v>
      </c>
      <c r="L214">
        <v>0</v>
      </c>
      <c r="M214">
        <v>2020</v>
      </c>
      <c r="N214">
        <f t="shared" ca="1" si="14"/>
        <v>238</v>
      </c>
      <c r="O214">
        <f t="shared" ca="1" si="15"/>
        <v>17678</v>
      </c>
      <c r="P214">
        <f ca="1">_20206[[#This Row],[最低排名]]-_20206[[#This Row],[同分人数]]+1</f>
        <v>17441</v>
      </c>
      <c r="Q214">
        <f ca="1">IF(O214&gt;=开始!$B$6, 1, 0)</f>
        <v>1</v>
      </c>
      <c r="R214">
        <f ca="1">_20206[[#This Row],[最低排名]]-开始!$B$6</f>
        <v>17678</v>
      </c>
    </row>
    <row r="215" spans="1:18">
      <c r="A215">
        <v>25503</v>
      </c>
      <c r="B215" t="s">
        <v>1627</v>
      </c>
      <c r="C215" t="str">
        <f t="shared" si="12"/>
        <v>天津工大</v>
      </c>
      <c r="D215" t="str">
        <f t="shared" si="13"/>
        <v>03</v>
      </c>
      <c r="E215" t="s">
        <v>533</v>
      </c>
      <c r="F215">
        <v>198</v>
      </c>
      <c r="G215">
        <v>100</v>
      </c>
      <c r="H215">
        <v>102</v>
      </c>
      <c r="I215">
        <v>58</v>
      </c>
      <c r="J215">
        <v>58</v>
      </c>
      <c r="K215">
        <v>55</v>
      </c>
      <c r="L215">
        <v>0</v>
      </c>
      <c r="M215">
        <v>2020</v>
      </c>
      <c r="N215">
        <f t="shared" ca="1" si="14"/>
        <v>250</v>
      </c>
      <c r="O215">
        <f t="shared" ca="1" si="15"/>
        <v>22555</v>
      </c>
      <c r="P215">
        <f ca="1">_20206[[#This Row],[最低排名]]-_20206[[#This Row],[同分人数]]+1</f>
        <v>22306</v>
      </c>
      <c r="Q215">
        <f ca="1">IF(O215&gt;=开始!$B$6, 1, 0)</f>
        <v>1</v>
      </c>
      <c r="R215">
        <f ca="1">_20206[[#This Row],[最低排名]]-开始!$B$6</f>
        <v>22555</v>
      </c>
    </row>
    <row r="216" spans="1:18">
      <c r="A216">
        <v>25601</v>
      </c>
      <c r="B216" t="s">
        <v>346</v>
      </c>
      <c r="C216" t="str">
        <f t="shared" si="12"/>
        <v>天津中医</v>
      </c>
      <c r="D216" t="str">
        <f t="shared" si="13"/>
        <v>01</v>
      </c>
      <c r="E216" t="s">
        <v>90</v>
      </c>
      <c r="F216">
        <v>195</v>
      </c>
      <c r="G216">
        <v>101</v>
      </c>
      <c r="H216">
        <v>118</v>
      </c>
      <c r="I216">
        <v>64</v>
      </c>
      <c r="J216">
        <v>61</v>
      </c>
      <c r="K216">
        <v>55</v>
      </c>
      <c r="L216">
        <v>0</v>
      </c>
      <c r="M216">
        <v>2020</v>
      </c>
      <c r="N216">
        <f t="shared" ca="1" si="14"/>
        <v>246</v>
      </c>
      <c r="O216">
        <f t="shared" ca="1" si="15"/>
        <v>17207</v>
      </c>
      <c r="P216">
        <f ca="1">_20206[[#This Row],[最低排名]]-_20206[[#This Row],[同分人数]]+1</f>
        <v>16962</v>
      </c>
      <c r="Q216">
        <f ca="1">IF(O216&gt;=开始!$B$6, 1, 0)</f>
        <v>1</v>
      </c>
      <c r="R216">
        <f ca="1">_20206[[#This Row],[最低排名]]-开始!$B$6</f>
        <v>17207</v>
      </c>
    </row>
    <row r="217" spans="1:18">
      <c r="A217">
        <v>25602</v>
      </c>
      <c r="B217" t="s">
        <v>348</v>
      </c>
      <c r="C217" t="str">
        <f t="shared" si="12"/>
        <v>天津中医</v>
      </c>
      <c r="D217" t="str">
        <f t="shared" si="13"/>
        <v>02</v>
      </c>
      <c r="E217" t="s">
        <v>178</v>
      </c>
      <c r="F217">
        <v>210</v>
      </c>
      <c r="G217">
        <v>116</v>
      </c>
      <c r="H217">
        <v>89</v>
      </c>
      <c r="I217">
        <v>58</v>
      </c>
      <c r="J217">
        <v>55</v>
      </c>
      <c r="K217">
        <v>46</v>
      </c>
      <c r="L217">
        <v>0</v>
      </c>
      <c r="M217">
        <v>2020</v>
      </c>
      <c r="N217">
        <f t="shared" ca="1" si="14"/>
        <v>218</v>
      </c>
      <c r="O217">
        <f t="shared" ca="1" si="15"/>
        <v>25407</v>
      </c>
      <c r="P217">
        <f ca="1">_20206[[#This Row],[最低排名]]-_20206[[#This Row],[同分人数]]+1</f>
        <v>25190</v>
      </c>
      <c r="Q217">
        <f ca="1">IF(O217&gt;=开始!$B$6, 1, 0)</f>
        <v>1</v>
      </c>
      <c r="R217">
        <f ca="1">_20206[[#This Row],[最低排名]]-开始!$B$6</f>
        <v>25407</v>
      </c>
    </row>
    <row r="218" spans="1:18">
      <c r="A218">
        <v>25701</v>
      </c>
      <c r="B218" t="s">
        <v>352</v>
      </c>
      <c r="C218" t="str">
        <f t="shared" si="12"/>
        <v>天津职师</v>
      </c>
      <c r="D218" t="str">
        <f t="shared" si="13"/>
        <v>01</v>
      </c>
      <c r="E218" t="s">
        <v>701</v>
      </c>
      <c r="F218">
        <v>200</v>
      </c>
      <c r="G218">
        <v>100</v>
      </c>
      <c r="H218">
        <v>85</v>
      </c>
      <c r="I218">
        <v>58</v>
      </c>
      <c r="J218">
        <v>52</v>
      </c>
      <c r="K218">
        <v>49</v>
      </c>
      <c r="L218">
        <v>0</v>
      </c>
      <c r="M218">
        <v>2020</v>
      </c>
      <c r="N218">
        <f t="shared" ca="1" si="14"/>
        <v>218</v>
      </c>
      <c r="O218">
        <f t="shared" ca="1" si="15"/>
        <v>28438</v>
      </c>
      <c r="P218">
        <f ca="1">_20206[[#This Row],[最低排名]]-_20206[[#This Row],[同分人数]]+1</f>
        <v>28221</v>
      </c>
      <c r="Q218">
        <f ca="1">IF(O218&gt;=开始!$B$6, 1, 0)</f>
        <v>1</v>
      </c>
      <c r="R218">
        <f ca="1">_20206[[#This Row],[最低排名]]-开始!$B$6</f>
        <v>28438</v>
      </c>
    </row>
    <row r="219" spans="1:18">
      <c r="A219">
        <v>25702</v>
      </c>
      <c r="B219" t="s">
        <v>353</v>
      </c>
      <c r="C219" t="str">
        <f t="shared" si="12"/>
        <v>天津职师</v>
      </c>
      <c r="D219" t="str">
        <f t="shared" si="13"/>
        <v>02</v>
      </c>
      <c r="E219" t="s">
        <v>998</v>
      </c>
      <c r="F219">
        <v>194</v>
      </c>
      <c r="G219">
        <v>104</v>
      </c>
      <c r="H219">
        <v>79</v>
      </c>
      <c r="I219">
        <v>46</v>
      </c>
      <c r="J219">
        <v>46</v>
      </c>
      <c r="K219">
        <v>46</v>
      </c>
      <c r="L219">
        <v>0</v>
      </c>
      <c r="M219">
        <v>2020</v>
      </c>
      <c r="N219">
        <f t="shared" ca="1" si="14"/>
        <v>169</v>
      </c>
      <c r="O219">
        <f t="shared" ca="1" si="15"/>
        <v>34599</v>
      </c>
      <c r="P219">
        <f ca="1">_20206[[#This Row],[最低排名]]-_20206[[#This Row],[同分人数]]+1</f>
        <v>34431</v>
      </c>
      <c r="Q219">
        <f ca="1">IF(O219&gt;=开始!$B$6, 1, 0)</f>
        <v>1</v>
      </c>
      <c r="R219">
        <f ca="1">_20206[[#This Row],[最低排名]]-开始!$B$6</f>
        <v>34599</v>
      </c>
    </row>
    <row r="220" spans="1:18">
      <c r="A220">
        <v>25801</v>
      </c>
      <c r="B220" t="s">
        <v>355</v>
      </c>
      <c r="C220" t="str">
        <f t="shared" si="12"/>
        <v>天津商大</v>
      </c>
      <c r="D220" t="str">
        <f t="shared" si="13"/>
        <v>01</v>
      </c>
      <c r="E220" t="s">
        <v>187</v>
      </c>
      <c r="F220">
        <v>202</v>
      </c>
      <c r="G220">
        <v>102</v>
      </c>
      <c r="H220">
        <v>84</v>
      </c>
      <c r="I220">
        <v>64</v>
      </c>
      <c r="J220">
        <v>49</v>
      </c>
      <c r="K220">
        <v>49</v>
      </c>
      <c r="L220">
        <v>0</v>
      </c>
      <c r="M220">
        <v>2020</v>
      </c>
      <c r="N220">
        <f t="shared" ca="1" si="14"/>
        <v>217</v>
      </c>
      <c r="O220">
        <f t="shared" ca="1" si="15"/>
        <v>27625</v>
      </c>
      <c r="P220">
        <f ca="1">_20206[[#This Row],[最低排名]]-_20206[[#This Row],[同分人数]]+1</f>
        <v>27409</v>
      </c>
      <c r="Q220">
        <f ca="1">IF(O220&gt;=开始!$B$6, 1, 0)</f>
        <v>1</v>
      </c>
      <c r="R220">
        <f ca="1">_20206[[#This Row],[最低排名]]-开始!$B$6</f>
        <v>27625</v>
      </c>
    </row>
    <row r="221" spans="1:18">
      <c r="A221">
        <v>25802</v>
      </c>
      <c r="B221" t="s">
        <v>356</v>
      </c>
      <c r="C221" t="str">
        <f t="shared" si="12"/>
        <v>天津商大</v>
      </c>
      <c r="D221" t="str">
        <f t="shared" si="13"/>
        <v>02</v>
      </c>
      <c r="E221" t="s">
        <v>528</v>
      </c>
      <c r="F221">
        <v>193</v>
      </c>
      <c r="G221">
        <v>105</v>
      </c>
      <c r="H221">
        <v>97</v>
      </c>
      <c r="I221">
        <v>58</v>
      </c>
      <c r="J221">
        <v>46</v>
      </c>
      <c r="K221">
        <v>46</v>
      </c>
      <c r="L221">
        <v>0</v>
      </c>
      <c r="M221">
        <v>2020</v>
      </c>
      <c r="N221">
        <f t="shared" ca="1" si="14"/>
        <v>206</v>
      </c>
      <c r="O221">
        <f t="shared" ca="1" si="15"/>
        <v>29248</v>
      </c>
      <c r="P221">
        <f ca="1">_20206[[#This Row],[最低排名]]-_20206[[#This Row],[同分人数]]+1</f>
        <v>29043</v>
      </c>
      <c r="Q221">
        <f ca="1">IF(O221&gt;=开始!$B$6, 1, 0)</f>
        <v>1</v>
      </c>
      <c r="R221">
        <f ca="1">_20206[[#This Row],[最低排名]]-开始!$B$6</f>
        <v>29248</v>
      </c>
    </row>
    <row r="222" spans="1:18">
      <c r="A222">
        <v>25901</v>
      </c>
      <c r="B222" t="s">
        <v>357</v>
      </c>
      <c r="C222" t="str">
        <f t="shared" si="12"/>
        <v>天津财大</v>
      </c>
      <c r="D222" t="str">
        <f t="shared" si="13"/>
        <v>01</v>
      </c>
      <c r="E222" t="s">
        <v>152</v>
      </c>
      <c r="F222">
        <v>206</v>
      </c>
      <c r="G222">
        <v>104</v>
      </c>
      <c r="H222">
        <v>117</v>
      </c>
      <c r="I222">
        <v>61</v>
      </c>
      <c r="J222">
        <v>55</v>
      </c>
      <c r="K222">
        <v>52</v>
      </c>
      <c r="L222">
        <v>0</v>
      </c>
      <c r="M222">
        <v>2020</v>
      </c>
      <c r="N222">
        <f t="shared" ca="1" si="14"/>
        <v>238</v>
      </c>
      <c r="O222">
        <f t="shared" ca="1" si="15"/>
        <v>17678</v>
      </c>
      <c r="P222">
        <f ca="1">_20206[[#This Row],[最低排名]]-_20206[[#This Row],[同分人数]]+1</f>
        <v>17441</v>
      </c>
      <c r="Q222">
        <f ca="1">IF(O222&gt;=开始!$B$6, 1, 0)</f>
        <v>1</v>
      </c>
      <c r="R222">
        <f ca="1">_20206[[#This Row],[最低排名]]-开始!$B$6</f>
        <v>17678</v>
      </c>
    </row>
    <row r="223" spans="1:18">
      <c r="A223">
        <v>25902</v>
      </c>
      <c r="B223" t="s">
        <v>358</v>
      </c>
      <c r="C223" t="str">
        <f t="shared" si="12"/>
        <v>天津财大</v>
      </c>
      <c r="D223" t="str">
        <f t="shared" si="13"/>
        <v>02</v>
      </c>
      <c r="E223" t="s">
        <v>152</v>
      </c>
      <c r="F223">
        <v>196</v>
      </c>
      <c r="G223">
        <v>101</v>
      </c>
      <c r="H223">
        <v>109</v>
      </c>
      <c r="I223">
        <v>67</v>
      </c>
      <c r="J223">
        <v>64</v>
      </c>
      <c r="K223">
        <v>55</v>
      </c>
      <c r="L223">
        <v>0</v>
      </c>
      <c r="M223">
        <v>2020</v>
      </c>
      <c r="N223">
        <f t="shared" ca="1" si="14"/>
        <v>238</v>
      </c>
      <c r="O223">
        <f t="shared" ca="1" si="15"/>
        <v>17678</v>
      </c>
      <c r="P223">
        <f ca="1">_20206[[#This Row],[最低排名]]-_20206[[#This Row],[同分人数]]+1</f>
        <v>17441</v>
      </c>
      <c r="Q223">
        <f ca="1">IF(O223&gt;=开始!$B$6, 1, 0)</f>
        <v>1</v>
      </c>
      <c r="R223">
        <f ca="1">_20206[[#This Row],[最低排名]]-开始!$B$6</f>
        <v>17678</v>
      </c>
    </row>
    <row r="224" spans="1:18">
      <c r="A224">
        <v>26001</v>
      </c>
      <c r="B224" t="s">
        <v>359</v>
      </c>
      <c r="C224" t="str">
        <f t="shared" si="12"/>
        <v>天津城建</v>
      </c>
      <c r="D224" t="str">
        <f t="shared" si="13"/>
        <v>01</v>
      </c>
      <c r="E224" t="s">
        <v>223</v>
      </c>
      <c r="F224">
        <v>166</v>
      </c>
      <c r="G224">
        <v>85</v>
      </c>
      <c r="H224">
        <v>92</v>
      </c>
      <c r="I224">
        <v>58</v>
      </c>
      <c r="J224">
        <v>49</v>
      </c>
      <c r="K224">
        <v>43</v>
      </c>
      <c r="L224">
        <v>0</v>
      </c>
      <c r="M224">
        <v>2020</v>
      </c>
      <c r="N224">
        <f t="shared" ca="1" si="14"/>
        <v>171</v>
      </c>
      <c r="O224">
        <f t="shared" ca="1" si="15"/>
        <v>35116</v>
      </c>
      <c r="P224">
        <f ca="1">_20206[[#This Row],[最低排名]]-_20206[[#This Row],[同分人数]]+1</f>
        <v>34946</v>
      </c>
      <c r="Q224">
        <f ca="1">IF(O224&gt;=开始!$B$6, 1, 0)</f>
        <v>1</v>
      </c>
      <c r="R224">
        <f ca="1">_20206[[#This Row],[最低排名]]-开始!$B$6</f>
        <v>35116</v>
      </c>
    </row>
    <row r="225" spans="1:18">
      <c r="A225">
        <v>26002</v>
      </c>
      <c r="B225" t="s">
        <v>1549</v>
      </c>
      <c r="C225" t="str">
        <f t="shared" si="12"/>
        <v>天津城建</v>
      </c>
      <c r="D225" t="str">
        <f t="shared" si="13"/>
        <v>02</v>
      </c>
      <c r="E225" t="s">
        <v>54</v>
      </c>
      <c r="F225">
        <v>180</v>
      </c>
      <c r="G225">
        <v>93</v>
      </c>
      <c r="H225">
        <v>96</v>
      </c>
      <c r="I225">
        <v>58</v>
      </c>
      <c r="J225">
        <v>55</v>
      </c>
      <c r="K225">
        <v>52</v>
      </c>
      <c r="L225">
        <v>0</v>
      </c>
      <c r="M225">
        <v>2020</v>
      </c>
      <c r="N225">
        <f t="shared" ca="1" si="14"/>
        <v>219</v>
      </c>
      <c r="O225">
        <f t="shared" ca="1" si="15"/>
        <v>29042</v>
      </c>
      <c r="P225">
        <f ca="1">_20206[[#This Row],[最低排名]]-_20206[[#This Row],[同分人数]]+1</f>
        <v>28824</v>
      </c>
      <c r="Q225">
        <f ca="1">IF(O225&gt;=开始!$B$6, 1, 0)</f>
        <v>1</v>
      </c>
      <c r="R225">
        <f ca="1">_20206[[#This Row],[最低排名]]-开始!$B$6</f>
        <v>29042</v>
      </c>
    </row>
    <row r="226" spans="1:18">
      <c r="A226">
        <v>26101</v>
      </c>
      <c r="B226" t="s">
        <v>1628</v>
      </c>
      <c r="C226" t="str">
        <f t="shared" si="12"/>
        <v>津商宝德</v>
      </c>
      <c r="D226" t="str">
        <f t="shared" si="13"/>
        <v>01</v>
      </c>
      <c r="E226" t="s">
        <v>223</v>
      </c>
      <c r="F226">
        <v>198</v>
      </c>
      <c r="G226">
        <v>116</v>
      </c>
      <c r="H226">
        <v>66</v>
      </c>
      <c r="I226">
        <v>52</v>
      </c>
      <c r="J226">
        <v>49</v>
      </c>
      <c r="K226">
        <v>43</v>
      </c>
      <c r="L226">
        <v>0</v>
      </c>
      <c r="M226">
        <v>2020</v>
      </c>
      <c r="N226">
        <f t="shared" ca="1" si="14"/>
        <v>171</v>
      </c>
      <c r="O226">
        <f t="shared" ca="1" si="15"/>
        <v>35116</v>
      </c>
      <c r="P226">
        <f ca="1">_20206[[#This Row],[最低排名]]-_20206[[#This Row],[同分人数]]+1</f>
        <v>34946</v>
      </c>
      <c r="Q226">
        <f ca="1">IF(O226&gt;=开始!$B$6, 1, 0)</f>
        <v>1</v>
      </c>
      <c r="R226">
        <f ca="1">_20206[[#This Row],[最低排名]]-开始!$B$6</f>
        <v>35116</v>
      </c>
    </row>
    <row r="227" spans="1:18">
      <c r="A227">
        <v>26201</v>
      </c>
      <c r="B227" t="s">
        <v>360</v>
      </c>
      <c r="C227" t="str">
        <f t="shared" si="12"/>
        <v>津医临床</v>
      </c>
      <c r="D227" t="str">
        <f t="shared" si="13"/>
        <v>01</v>
      </c>
      <c r="E227" t="s">
        <v>205</v>
      </c>
      <c r="F227">
        <v>154</v>
      </c>
      <c r="G227">
        <v>106</v>
      </c>
      <c r="H227">
        <v>102</v>
      </c>
      <c r="I227">
        <v>58</v>
      </c>
      <c r="J227">
        <v>55</v>
      </c>
      <c r="K227">
        <v>49</v>
      </c>
      <c r="L227">
        <v>0</v>
      </c>
      <c r="M227">
        <v>2020</v>
      </c>
      <c r="N227">
        <f t="shared" ca="1" si="14"/>
        <v>184</v>
      </c>
      <c r="O227">
        <f t="shared" ca="1" si="15"/>
        <v>33438</v>
      </c>
      <c r="P227">
        <f ca="1">_20206[[#This Row],[最低排名]]-_20206[[#This Row],[同分人数]]+1</f>
        <v>33255</v>
      </c>
      <c r="Q227">
        <f ca="1">IF(O227&gt;=开始!$B$6, 1, 0)</f>
        <v>1</v>
      </c>
      <c r="R227">
        <f ca="1">_20206[[#This Row],[最低排名]]-开始!$B$6</f>
        <v>33438</v>
      </c>
    </row>
    <row r="228" spans="1:18">
      <c r="A228">
        <v>26202</v>
      </c>
      <c r="B228" t="s">
        <v>361</v>
      </c>
      <c r="C228" t="str">
        <f t="shared" si="12"/>
        <v>津医临床</v>
      </c>
      <c r="D228" t="str">
        <f t="shared" si="13"/>
        <v>02</v>
      </c>
      <c r="E228" t="s">
        <v>203</v>
      </c>
      <c r="F228">
        <v>198</v>
      </c>
      <c r="G228">
        <v>101</v>
      </c>
      <c r="H228">
        <v>103</v>
      </c>
      <c r="I228">
        <v>46</v>
      </c>
      <c r="J228">
        <v>43</v>
      </c>
      <c r="K228">
        <v>40</v>
      </c>
      <c r="L228">
        <v>0</v>
      </c>
      <c r="M228">
        <v>2020</v>
      </c>
      <c r="N228">
        <f t="shared" ca="1" si="14"/>
        <v>173</v>
      </c>
      <c r="O228">
        <f t="shared" ca="1" si="15"/>
        <v>31248</v>
      </c>
      <c r="P228">
        <f ca="1">_20206[[#This Row],[最低排名]]-_20206[[#This Row],[同分人数]]+1</f>
        <v>31076</v>
      </c>
      <c r="Q228">
        <f ca="1">IF(O228&gt;=开始!$B$6, 1, 0)</f>
        <v>1</v>
      </c>
      <c r="R228">
        <f ca="1">_20206[[#This Row],[最低排名]]-开始!$B$6</f>
        <v>31248</v>
      </c>
    </row>
    <row r="229" spans="1:18">
      <c r="A229">
        <v>26203</v>
      </c>
      <c r="B229" t="s">
        <v>362</v>
      </c>
      <c r="C229" t="str">
        <f t="shared" si="12"/>
        <v>津医临床</v>
      </c>
      <c r="D229" t="str">
        <f t="shared" si="13"/>
        <v>03</v>
      </c>
      <c r="E229" t="s">
        <v>335</v>
      </c>
      <c r="F229">
        <v>183</v>
      </c>
      <c r="G229">
        <v>101</v>
      </c>
      <c r="H229">
        <v>114</v>
      </c>
      <c r="I229">
        <v>55</v>
      </c>
      <c r="J229">
        <v>52</v>
      </c>
      <c r="K229">
        <v>43</v>
      </c>
      <c r="L229">
        <v>0</v>
      </c>
      <c r="M229">
        <v>2020</v>
      </c>
      <c r="N229">
        <f t="shared" ca="1" si="14"/>
        <v>210</v>
      </c>
      <c r="O229">
        <f t="shared" ca="1" si="15"/>
        <v>27835</v>
      </c>
      <c r="P229">
        <f ca="1">_20206[[#This Row],[最低排名]]-_20206[[#This Row],[同分人数]]+1</f>
        <v>27626</v>
      </c>
      <c r="Q229">
        <f ca="1">IF(O229&gt;=开始!$B$6, 1, 0)</f>
        <v>1</v>
      </c>
      <c r="R229">
        <f ca="1">_20206[[#This Row],[最低排名]]-开始!$B$6</f>
        <v>27835</v>
      </c>
    </row>
    <row r="230" spans="1:18">
      <c r="A230">
        <v>26204</v>
      </c>
      <c r="B230" t="s">
        <v>364</v>
      </c>
      <c r="C230" t="str">
        <f t="shared" si="12"/>
        <v>津医临床</v>
      </c>
      <c r="D230" t="str">
        <f t="shared" si="13"/>
        <v>04</v>
      </c>
      <c r="E230" t="s">
        <v>469</v>
      </c>
      <c r="F230">
        <v>208</v>
      </c>
      <c r="G230">
        <v>107</v>
      </c>
      <c r="H230">
        <v>86</v>
      </c>
      <c r="I230">
        <v>49</v>
      </c>
      <c r="J230">
        <v>46</v>
      </c>
      <c r="K230">
        <v>43</v>
      </c>
      <c r="L230">
        <v>0</v>
      </c>
      <c r="M230">
        <v>2020</v>
      </c>
      <c r="N230">
        <f t="shared" ca="1" si="14"/>
        <v>173</v>
      </c>
      <c r="O230">
        <f t="shared" ca="1" si="15"/>
        <v>30896</v>
      </c>
      <c r="P230">
        <f ca="1">_20206[[#This Row],[最低排名]]-_20206[[#This Row],[同分人数]]+1</f>
        <v>30724</v>
      </c>
      <c r="Q230">
        <f ca="1">IF(O230&gt;=开始!$B$6, 1, 0)</f>
        <v>1</v>
      </c>
      <c r="R230">
        <f ca="1">_20206[[#This Row],[最低排名]]-开始!$B$6</f>
        <v>30896</v>
      </c>
    </row>
    <row r="231" spans="1:18">
      <c r="A231">
        <v>26301</v>
      </c>
      <c r="B231" t="s">
        <v>365</v>
      </c>
      <c r="C231" t="str">
        <f t="shared" si="12"/>
        <v>津理中环</v>
      </c>
      <c r="D231" t="str">
        <f t="shared" si="13"/>
        <v>01</v>
      </c>
      <c r="E231" t="s">
        <v>1629</v>
      </c>
      <c r="M231">
        <v>2020</v>
      </c>
      <c r="N231" t="e">
        <f t="shared" ca="1" si="14"/>
        <v>#N/A</v>
      </c>
      <c r="O231" t="e">
        <f t="shared" ca="1" si="15"/>
        <v>#N/A</v>
      </c>
      <c r="P231" t="e">
        <f ca="1">_20206[[#This Row],[最低排名]]-_20206[[#This Row],[同分人数]]+1</f>
        <v>#N/A</v>
      </c>
      <c r="Q231" t="e">
        <f ca="1">IF(O231&gt;=开始!$B$6, 1, 0)</f>
        <v>#N/A</v>
      </c>
      <c r="R231" t="e">
        <f ca="1">_20206[[#This Row],[最低排名]]-开始!$B$6</f>
        <v>#N/A</v>
      </c>
    </row>
    <row r="232" spans="1:18">
      <c r="A232">
        <v>26401</v>
      </c>
      <c r="B232" t="s">
        <v>368</v>
      </c>
      <c r="C232" t="str">
        <f t="shared" si="12"/>
        <v>京科天津</v>
      </c>
      <c r="D232" t="str">
        <f t="shared" si="13"/>
        <v>01</v>
      </c>
      <c r="E232" t="s">
        <v>738</v>
      </c>
      <c r="F232">
        <v>179</v>
      </c>
      <c r="G232">
        <v>93</v>
      </c>
      <c r="H232">
        <v>80</v>
      </c>
      <c r="I232">
        <v>55</v>
      </c>
      <c r="J232">
        <v>49</v>
      </c>
      <c r="K232">
        <v>49</v>
      </c>
      <c r="L232">
        <v>0</v>
      </c>
      <c r="M232">
        <v>2020</v>
      </c>
      <c r="N232">
        <f t="shared" ca="1" si="14"/>
        <v>148</v>
      </c>
      <c r="O232">
        <f t="shared" ca="1" si="15"/>
        <v>34430</v>
      </c>
      <c r="P232">
        <f ca="1">_20206[[#This Row],[最低排名]]-_20206[[#This Row],[同分人数]]+1</f>
        <v>34283</v>
      </c>
      <c r="Q232">
        <f ca="1">IF(O232&gt;=开始!$B$6, 1, 0)</f>
        <v>1</v>
      </c>
      <c r="R232">
        <f ca="1">_20206[[#This Row],[最低排名]]-开始!$B$6</f>
        <v>34430</v>
      </c>
    </row>
    <row r="233" spans="1:18">
      <c r="A233">
        <v>26402</v>
      </c>
      <c r="B233" t="s">
        <v>1630</v>
      </c>
      <c r="C233" t="str">
        <f t="shared" si="12"/>
        <v>京科天津</v>
      </c>
      <c r="D233" t="str">
        <f t="shared" si="13"/>
        <v>02</v>
      </c>
      <c r="E233" t="s">
        <v>1629</v>
      </c>
      <c r="M233">
        <v>2020</v>
      </c>
      <c r="N233" t="e">
        <f t="shared" ca="1" si="14"/>
        <v>#N/A</v>
      </c>
      <c r="O233" t="e">
        <f t="shared" ca="1" si="15"/>
        <v>#N/A</v>
      </c>
      <c r="P233" t="e">
        <f ca="1">_20206[[#This Row],[最低排名]]-_20206[[#This Row],[同分人数]]+1</f>
        <v>#N/A</v>
      </c>
      <c r="Q233" t="e">
        <f ca="1">IF(O233&gt;=开始!$B$6, 1, 0)</f>
        <v>#N/A</v>
      </c>
      <c r="R233" t="e">
        <f ca="1">_20206[[#This Row],[最低排名]]-开始!$B$6</f>
        <v>#N/A</v>
      </c>
    </row>
    <row r="234" spans="1:18">
      <c r="A234">
        <v>26403</v>
      </c>
      <c r="B234" t="s">
        <v>1550</v>
      </c>
      <c r="C234" t="str">
        <f t="shared" si="12"/>
        <v>京科天津</v>
      </c>
      <c r="D234" t="str">
        <f t="shared" si="13"/>
        <v>03</v>
      </c>
      <c r="E234" t="s">
        <v>320</v>
      </c>
      <c r="F234">
        <v>190</v>
      </c>
      <c r="G234">
        <v>102</v>
      </c>
      <c r="H234">
        <v>79</v>
      </c>
      <c r="I234">
        <v>49</v>
      </c>
      <c r="J234">
        <v>49</v>
      </c>
      <c r="K234">
        <v>43</v>
      </c>
      <c r="L234">
        <v>0</v>
      </c>
      <c r="M234">
        <v>2020</v>
      </c>
      <c r="N234">
        <f t="shared" ca="1" si="14"/>
        <v>168</v>
      </c>
      <c r="O234">
        <f t="shared" ca="1" si="15"/>
        <v>34767</v>
      </c>
      <c r="P234">
        <f ca="1">_20206[[#This Row],[最低排名]]-_20206[[#This Row],[同分人数]]+1</f>
        <v>34600</v>
      </c>
      <c r="Q234">
        <f ca="1">IF(O234&gt;=开始!$B$6, 1, 0)</f>
        <v>1</v>
      </c>
      <c r="R234">
        <f ca="1">_20206[[#This Row],[最低排名]]-开始!$B$6</f>
        <v>34767</v>
      </c>
    </row>
    <row r="235" spans="1:18">
      <c r="A235">
        <v>26501</v>
      </c>
      <c r="B235" t="s">
        <v>369</v>
      </c>
      <c r="C235" t="str">
        <f t="shared" si="12"/>
        <v>津财珠江</v>
      </c>
      <c r="D235" t="str">
        <f t="shared" si="13"/>
        <v>01</v>
      </c>
      <c r="E235" t="s">
        <v>316</v>
      </c>
      <c r="F235">
        <v>184</v>
      </c>
      <c r="G235">
        <v>99</v>
      </c>
      <c r="H235">
        <v>75</v>
      </c>
      <c r="I235">
        <v>55</v>
      </c>
      <c r="J235">
        <v>49</v>
      </c>
      <c r="K235">
        <v>43</v>
      </c>
      <c r="L235">
        <v>0</v>
      </c>
      <c r="M235">
        <v>2020</v>
      </c>
      <c r="N235">
        <f t="shared" ca="1" si="14"/>
        <v>171</v>
      </c>
      <c r="O235">
        <f t="shared" ca="1" si="15"/>
        <v>35458</v>
      </c>
      <c r="P235">
        <f ca="1">_20206[[#This Row],[最低排名]]-_20206[[#This Row],[同分人数]]+1</f>
        <v>35288</v>
      </c>
      <c r="Q235">
        <f ca="1">IF(O235&gt;=开始!$B$6, 1, 0)</f>
        <v>1</v>
      </c>
      <c r="R235">
        <f ca="1">_20206[[#This Row],[最低排名]]-开始!$B$6</f>
        <v>35458</v>
      </c>
    </row>
    <row r="236" spans="1:18">
      <c r="A236">
        <v>26601</v>
      </c>
      <c r="B236" t="s">
        <v>370</v>
      </c>
      <c r="C236" t="str">
        <f t="shared" si="12"/>
        <v>河北工大</v>
      </c>
      <c r="D236" t="str">
        <f t="shared" si="13"/>
        <v>01</v>
      </c>
      <c r="E236" t="s">
        <v>100</v>
      </c>
      <c r="F236">
        <v>201</v>
      </c>
      <c r="G236">
        <v>101</v>
      </c>
      <c r="H236">
        <v>111</v>
      </c>
      <c r="I236">
        <v>70</v>
      </c>
      <c r="J236">
        <v>67</v>
      </c>
      <c r="K236">
        <v>58</v>
      </c>
      <c r="L236">
        <v>0</v>
      </c>
      <c r="M236">
        <v>2020</v>
      </c>
      <c r="N236">
        <f t="shared" ca="1" si="14"/>
        <v>233</v>
      </c>
      <c r="O236">
        <f t="shared" ca="1" si="15"/>
        <v>13960</v>
      </c>
      <c r="P236">
        <f ca="1">_20206[[#This Row],[最低排名]]-_20206[[#This Row],[同分人数]]+1</f>
        <v>13728</v>
      </c>
      <c r="Q236">
        <f ca="1">IF(O236&gt;=开始!$B$6, 1, 0)</f>
        <v>1</v>
      </c>
      <c r="R236">
        <f ca="1">_20206[[#This Row],[最低排名]]-开始!$B$6</f>
        <v>13960</v>
      </c>
    </row>
    <row r="237" spans="1:18">
      <c r="A237">
        <v>26602</v>
      </c>
      <c r="B237" t="s">
        <v>1741</v>
      </c>
      <c r="C237" t="str">
        <f t="shared" si="12"/>
        <v>河北工大</v>
      </c>
      <c r="D237" t="str">
        <f t="shared" si="13"/>
        <v>02</v>
      </c>
      <c r="E237" t="s">
        <v>649</v>
      </c>
      <c r="F237">
        <v>197</v>
      </c>
      <c r="G237">
        <v>100</v>
      </c>
      <c r="H237">
        <v>119</v>
      </c>
      <c r="I237">
        <v>70</v>
      </c>
      <c r="J237">
        <v>61</v>
      </c>
      <c r="K237">
        <v>61</v>
      </c>
      <c r="L237">
        <v>0</v>
      </c>
      <c r="M237">
        <v>2020</v>
      </c>
      <c r="N237">
        <f t="shared" ca="1" si="14"/>
        <v>231</v>
      </c>
      <c r="O237">
        <f t="shared" ca="1" si="15"/>
        <v>13727</v>
      </c>
      <c r="P237">
        <f ca="1">_20206[[#This Row],[最低排名]]-_20206[[#This Row],[同分人数]]+1</f>
        <v>13497</v>
      </c>
      <c r="Q237">
        <f ca="1">IF(O237&gt;=开始!$B$6, 1, 0)</f>
        <v>1</v>
      </c>
      <c r="R237">
        <f ca="1">_20206[[#This Row],[最低排名]]-开始!$B$6</f>
        <v>13727</v>
      </c>
    </row>
    <row r="238" spans="1:18">
      <c r="A238">
        <v>26603</v>
      </c>
      <c r="B238" t="s">
        <v>1742</v>
      </c>
      <c r="C238" t="str">
        <f t="shared" si="12"/>
        <v>河北工大</v>
      </c>
      <c r="D238" t="str">
        <f t="shared" si="13"/>
        <v>03</v>
      </c>
      <c r="E238" t="s">
        <v>195</v>
      </c>
      <c r="F238">
        <v>206</v>
      </c>
      <c r="G238">
        <v>113</v>
      </c>
      <c r="H238">
        <v>100</v>
      </c>
      <c r="I238">
        <v>70</v>
      </c>
      <c r="J238">
        <v>67</v>
      </c>
      <c r="K238">
        <v>67</v>
      </c>
      <c r="L238">
        <v>0</v>
      </c>
      <c r="M238">
        <v>2020</v>
      </c>
      <c r="N238">
        <f t="shared" ca="1" si="14"/>
        <v>199</v>
      </c>
      <c r="O238">
        <f t="shared" ca="1" si="15"/>
        <v>13263</v>
      </c>
      <c r="P238">
        <f ca="1">_20206[[#This Row],[最低排名]]-_20206[[#This Row],[同分人数]]+1</f>
        <v>13065</v>
      </c>
      <c r="Q238">
        <f ca="1">IF(O238&gt;=开始!$B$6, 1, 0)</f>
        <v>1</v>
      </c>
      <c r="R238">
        <f ca="1">_20206[[#This Row],[最低排名]]-开始!$B$6</f>
        <v>13263</v>
      </c>
    </row>
    <row r="239" spans="1:18">
      <c r="A239">
        <v>26701</v>
      </c>
      <c r="B239" t="s">
        <v>371</v>
      </c>
      <c r="C239" t="str">
        <f t="shared" si="12"/>
        <v>天津理工</v>
      </c>
      <c r="D239" t="str">
        <f t="shared" si="13"/>
        <v>01</v>
      </c>
      <c r="E239" t="s">
        <v>398</v>
      </c>
      <c r="F239">
        <v>185</v>
      </c>
      <c r="G239">
        <v>103</v>
      </c>
      <c r="H239">
        <v>83</v>
      </c>
      <c r="I239">
        <v>64</v>
      </c>
      <c r="J239">
        <v>52</v>
      </c>
      <c r="K239">
        <v>49</v>
      </c>
      <c r="L239">
        <v>0</v>
      </c>
      <c r="M239">
        <v>2020</v>
      </c>
      <c r="N239">
        <f t="shared" ca="1" si="14"/>
        <v>203</v>
      </c>
      <c r="O239">
        <f t="shared" ca="1" si="15"/>
        <v>30723</v>
      </c>
      <c r="P239">
        <f ca="1">_20206[[#This Row],[最低排名]]-_20206[[#This Row],[同分人数]]+1</f>
        <v>30521</v>
      </c>
      <c r="Q239">
        <f ca="1">IF(O239&gt;=开始!$B$6, 1, 0)</f>
        <v>1</v>
      </c>
      <c r="R239">
        <f ca="1">_20206[[#This Row],[最低排名]]-开始!$B$6</f>
        <v>30723</v>
      </c>
    </row>
    <row r="240" spans="1:18">
      <c r="A240">
        <v>28101</v>
      </c>
      <c r="B240" t="s">
        <v>374</v>
      </c>
      <c r="C240" t="str">
        <f t="shared" si="12"/>
        <v>华电保定</v>
      </c>
      <c r="D240" t="str">
        <f t="shared" si="13"/>
        <v>01</v>
      </c>
      <c r="E240" t="s">
        <v>70</v>
      </c>
      <c r="F240">
        <v>218</v>
      </c>
      <c r="G240">
        <v>112</v>
      </c>
      <c r="H240">
        <v>111</v>
      </c>
      <c r="I240">
        <v>70</v>
      </c>
      <c r="J240">
        <v>67</v>
      </c>
      <c r="K240">
        <v>52</v>
      </c>
      <c r="L240">
        <v>0</v>
      </c>
      <c r="M240">
        <v>2020</v>
      </c>
      <c r="N240">
        <f t="shared" ca="1" si="14"/>
        <v>242</v>
      </c>
      <c r="O240">
        <f t="shared" ca="1" si="15"/>
        <v>11557</v>
      </c>
      <c r="P240">
        <f ca="1">_20206[[#This Row],[最低排名]]-_20206[[#This Row],[同分人数]]+1</f>
        <v>11316</v>
      </c>
      <c r="Q240">
        <f ca="1">IF(O240&gt;=开始!$B$6, 1, 0)</f>
        <v>1</v>
      </c>
      <c r="R240">
        <f ca="1">_20206[[#This Row],[最低排名]]-开始!$B$6</f>
        <v>11557</v>
      </c>
    </row>
    <row r="241" spans="1:18">
      <c r="A241">
        <v>28201</v>
      </c>
      <c r="B241" t="s">
        <v>375</v>
      </c>
      <c r="C241" t="str">
        <f t="shared" si="12"/>
        <v>东大秦岛</v>
      </c>
      <c r="D241" t="str">
        <f t="shared" si="13"/>
        <v>01</v>
      </c>
      <c r="E241" t="s">
        <v>195</v>
      </c>
      <c r="F241">
        <v>213</v>
      </c>
      <c r="G241">
        <v>108</v>
      </c>
      <c r="H241">
        <v>126</v>
      </c>
      <c r="I241">
        <v>64</v>
      </c>
      <c r="J241">
        <v>58</v>
      </c>
      <c r="K241">
        <v>49</v>
      </c>
      <c r="L241">
        <v>0</v>
      </c>
      <c r="M241">
        <v>2020</v>
      </c>
      <c r="N241">
        <f t="shared" ca="1" si="14"/>
        <v>199</v>
      </c>
      <c r="O241">
        <f t="shared" ca="1" si="15"/>
        <v>13263</v>
      </c>
      <c r="P241">
        <f ca="1">_20206[[#This Row],[最低排名]]-_20206[[#This Row],[同分人数]]+1</f>
        <v>13065</v>
      </c>
      <c r="Q241">
        <f ca="1">IF(O241&gt;=开始!$B$6, 1, 0)</f>
        <v>1</v>
      </c>
      <c r="R241">
        <f ca="1">_20206[[#This Row],[最低排名]]-开始!$B$6</f>
        <v>13263</v>
      </c>
    </row>
    <row r="242" spans="1:18">
      <c r="A242">
        <v>28202</v>
      </c>
      <c r="B242" t="s">
        <v>376</v>
      </c>
      <c r="C242" t="str">
        <f t="shared" si="12"/>
        <v>东大秦岛</v>
      </c>
      <c r="D242" t="str">
        <f t="shared" si="13"/>
        <v>02</v>
      </c>
      <c r="E242" t="s">
        <v>502</v>
      </c>
      <c r="F242">
        <v>230</v>
      </c>
      <c r="G242">
        <v>122</v>
      </c>
      <c r="H242">
        <v>99</v>
      </c>
      <c r="I242">
        <v>70</v>
      </c>
      <c r="J242">
        <v>61</v>
      </c>
      <c r="K242">
        <v>61</v>
      </c>
      <c r="L242">
        <v>0</v>
      </c>
      <c r="M242">
        <v>2020</v>
      </c>
      <c r="N242">
        <f t="shared" ca="1" si="14"/>
        <v>213</v>
      </c>
      <c r="O242">
        <f t="shared" ca="1" si="15"/>
        <v>10879</v>
      </c>
      <c r="P242">
        <f ca="1">_20206[[#This Row],[最低排名]]-_20206[[#This Row],[同分人数]]+1</f>
        <v>10667</v>
      </c>
      <c r="Q242">
        <f ca="1">IF(O242&gt;=开始!$B$6, 1, 0)</f>
        <v>1</v>
      </c>
      <c r="R242">
        <f ca="1">_20206[[#This Row],[最低排名]]-开始!$B$6</f>
        <v>10879</v>
      </c>
    </row>
    <row r="243" spans="1:18">
      <c r="A243">
        <v>28301</v>
      </c>
      <c r="B243" t="s">
        <v>378</v>
      </c>
      <c r="C243" t="str">
        <f t="shared" si="12"/>
        <v>河北工程</v>
      </c>
      <c r="D243" t="str">
        <f t="shared" si="13"/>
        <v>01</v>
      </c>
      <c r="E243" t="s">
        <v>335</v>
      </c>
      <c r="F243">
        <v>178</v>
      </c>
      <c r="G243">
        <v>92</v>
      </c>
      <c r="H243">
        <v>98</v>
      </c>
      <c r="I243">
        <v>67</v>
      </c>
      <c r="J243">
        <v>58</v>
      </c>
      <c r="K243">
        <v>46</v>
      </c>
      <c r="L243">
        <v>0</v>
      </c>
      <c r="M243">
        <v>2020</v>
      </c>
      <c r="N243">
        <f t="shared" ca="1" si="14"/>
        <v>210</v>
      </c>
      <c r="O243">
        <f t="shared" ca="1" si="15"/>
        <v>27835</v>
      </c>
      <c r="P243">
        <f ca="1">_20206[[#This Row],[最低排名]]-_20206[[#This Row],[同分人数]]+1</f>
        <v>27626</v>
      </c>
      <c r="Q243">
        <f ca="1">IF(O243&gt;=开始!$B$6, 1, 0)</f>
        <v>1</v>
      </c>
      <c r="R243">
        <f ca="1">_20206[[#This Row],[最低排名]]-开始!$B$6</f>
        <v>27835</v>
      </c>
    </row>
    <row r="244" spans="1:18">
      <c r="A244">
        <v>28302</v>
      </c>
      <c r="B244" t="s">
        <v>379</v>
      </c>
      <c r="C244" t="str">
        <f t="shared" si="12"/>
        <v>河北工程</v>
      </c>
      <c r="D244" t="str">
        <f t="shared" si="13"/>
        <v>02</v>
      </c>
      <c r="E244" t="s">
        <v>738</v>
      </c>
      <c r="F244">
        <v>197</v>
      </c>
      <c r="G244">
        <v>112</v>
      </c>
      <c r="H244">
        <v>56</v>
      </c>
      <c r="I244">
        <v>61</v>
      </c>
      <c r="J244">
        <v>55</v>
      </c>
      <c r="K244">
        <v>43</v>
      </c>
      <c r="L244">
        <v>0</v>
      </c>
      <c r="M244">
        <v>2020</v>
      </c>
      <c r="N244">
        <f t="shared" ca="1" si="14"/>
        <v>148</v>
      </c>
      <c r="O244">
        <f t="shared" ca="1" si="15"/>
        <v>34430</v>
      </c>
      <c r="P244">
        <f ca="1">_20206[[#This Row],[最低排名]]-_20206[[#This Row],[同分人数]]+1</f>
        <v>34283</v>
      </c>
      <c r="Q244">
        <f ca="1">IF(O244&gt;=开始!$B$6, 1, 0)</f>
        <v>1</v>
      </c>
      <c r="R244">
        <f ca="1">_20206[[#This Row],[最低排名]]-开始!$B$6</f>
        <v>34430</v>
      </c>
    </row>
    <row r="245" spans="1:18">
      <c r="A245">
        <v>28303</v>
      </c>
      <c r="B245" t="s">
        <v>1743</v>
      </c>
      <c r="C245" t="str">
        <f t="shared" si="12"/>
        <v>河北工程</v>
      </c>
      <c r="D245" t="str">
        <f t="shared" si="13"/>
        <v>03</v>
      </c>
      <c r="E245" t="s">
        <v>50</v>
      </c>
      <c r="F245">
        <v>203</v>
      </c>
      <c r="G245">
        <v>116</v>
      </c>
      <c r="H245">
        <v>63</v>
      </c>
      <c r="I245">
        <v>61</v>
      </c>
      <c r="J245">
        <v>55</v>
      </c>
      <c r="K245">
        <v>49</v>
      </c>
      <c r="L245">
        <v>0</v>
      </c>
      <c r="M245">
        <v>2020</v>
      </c>
      <c r="N245">
        <f t="shared" ca="1" si="14"/>
        <v>179</v>
      </c>
      <c r="O245">
        <f t="shared" ca="1" si="15"/>
        <v>31075</v>
      </c>
      <c r="P245">
        <f ca="1">_20206[[#This Row],[最低排名]]-_20206[[#This Row],[同分人数]]+1</f>
        <v>30897</v>
      </c>
      <c r="Q245">
        <f ca="1">IF(O245&gt;=开始!$B$6, 1, 0)</f>
        <v>1</v>
      </c>
      <c r="R245">
        <f ca="1">_20206[[#This Row],[最低排名]]-开始!$B$6</f>
        <v>31075</v>
      </c>
    </row>
    <row r="246" spans="1:18">
      <c r="A246">
        <v>28401</v>
      </c>
      <c r="B246" t="s">
        <v>380</v>
      </c>
      <c r="C246" t="str">
        <f t="shared" si="12"/>
        <v>河北地质</v>
      </c>
      <c r="D246" t="str">
        <f t="shared" si="13"/>
        <v>01</v>
      </c>
      <c r="E246" t="s">
        <v>232</v>
      </c>
      <c r="F246">
        <v>191</v>
      </c>
      <c r="G246">
        <v>97</v>
      </c>
      <c r="H246">
        <v>85</v>
      </c>
      <c r="I246">
        <v>58</v>
      </c>
      <c r="J246">
        <v>55</v>
      </c>
      <c r="K246">
        <v>49</v>
      </c>
      <c r="L246">
        <v>0</v>
      </c>
      <c r="M246">
        <v>2020</v>
      </c>
      <c r="N246">
        <f t="shared" ca="1" si="14"/>
        <v>199</v>
      </c>
      <c r="O246">
        <f t="shared" ca="1" si="15"/>
        <v>29664</v>
      </c>
      <c r="P246">
        <f ca="1">_20206[[#This Row],[最低排名]]-_20206[[#This Row],[同分人数]]+1</f>
        <v>29466</v>
      </c>
      <c r="Q246">
        <f ca="1">IF(O246&gt;=开始!$B$6, 1, 0)</f>
        <v>1</v>
      </c>
      <c r="R246">
        <f ca="1">_20206[[#This Row],[最低排名]]-开始!$B$6</f>
        <v>29664</v>
      </c>
    </row>
    <row r="247" spans="1:18">
      <c r="A247">
        <v>28402</v>
      </c>
      <c r="B247" t="s">
        <v>382</v>
      </c>
      <c r="C247" t="str">
        <f t="shared" si="12"/>
        <v>河北地质</v>
      </c>
      <c r="D247" t="str">
        <f t="shared" si="13"/>
        <v>02</v>
      </c>
      <c r="E247" t="s">
        <v>408</v>
      </c>
      <c r="F247">
        <v>182</v>
      </c>
      <c r="G247">
        <v>94</v>
      </c>
      <c r="H247">
        <v>81</v>
      </c>
      <c r="I247">
        <v>58</v>
      </c>
      <c r="J247">
        <v>49</v>
      </c>
      <c r="K247">
        <v>49</v>
      </c>
      <c r="L247">
        <v>0</v>
      </c>
      <c r="M247">
        <v>2020</v>
      </c>
      <c r="N247">
        <f t="shared" ca="1" si="14"/>
        <v>199</v>
      </c>
      <c r="O247">
        <f t="shared" ca="1" si="15"/>
        <v>33254</v>
      </c>
      <c r="P247">
        <f ca="1">_20206[[#This Row],[最低排名]]-_20206[[#This Row],[同分人数]]+1</f>
        <v>33056</v>
      </c>
      <c r="Q247">
        <f ca="1">IF(O247&gt;=开始!$B$6, 1, 0)</f>
        <v>1</v>
      </c>
      <c r="R247">
        <f ca="1">_20206[[#This Row],[最低排名]]-开始!$B$6</f>
        <v>33254</v>
      </c>
    </row>
    <row r="248" spans="1:18">
      <c r="A248">
        <v>28403</v>
      </c>
      <c r="B248" t="s">
        <v>384</v>
      </c>
      <c r="C248" t="str">
        <f t="shared" si="12"/>
        <v>河北地质</v>
      </c>
      <c r="D248" t="str">
        <f t="shared" si="13"/>
        <v>03</v>
      </c>
      <c r="E248" t="s">
        <v>427</v>
      </c>
      <c r="F248">
        <v>198</v>
      </c>
      <c r="G248">
        <v>103</v>
      </c>
      <c r="H248">
        <v>69</v>
      </c>
      <c r="I248">
        <v>58</v>
      </c>
      <c r="J248">
        <v>58</v>
      </c>
      <c r="K248">
        <v>52</v>
      </c>
      <c r="L248">
        <v>0</v>
      </c>
      <c r="M248">
        <v>2020</v>
      </c>
      <c r="N248">
        <f t="shared" ca="1" si="14"/>
        <v>217</v>
      </c>
      <c r="O248">
        <f t="shared" ca="1" si="15"/>
        <v>30320</v>
      </c>
      <c r="P248">
        <f ca="1">_20206[[#This Row],[最低排名]]-_20206[[#This Row],[同分人数]]+1</f>
        <v>30104</v>
      </c>
      <c r="Q248">
        <f ca="1">IF(O248&gt;=开始!$B$6, 1, 0)</f>
        <v>1</v>
      </c>
      <c r="R248">
        <f ca="1">_20206[[#This Row],[最低排名]]-开始!$B$6</f>
        <v>30320</v>
      </c>
    </row>
    <row r="249" spans="1:18">
      <c r="A249">
        <v>28404</v>
      </c>
      <c r="B249" t="s">
        <v>385</v>
      </c>
      <c r="C249" t="str">
        <f t="shared" si="12"/>
        <v>河北地质</v>
      </c>
      <c r="D249" t="str">
        <f t="shared" si="13"/>
        <v>04</v>
      </c>
      <c r="E249" t="s">
        <v>398</v>
      </c>
      <c r="F249">
        <v>201</v>
      </c>
      <c r="G249">
        <v>108</v>
      </c>
      <c r="H249">
        <v>88</v>
      </c>
      <c r="I249">
        <v>49</v>
      </c>
      <c r="J249">
        <v>49</v>
      </c>
      <c r="K249">
        <v>46</v>
      </c>
      <c r="L249">
        <v>0</v>
      </c>
      <c r="M249">
        <v>2020</v>
      </c>
      <c r="N249">
        <f t="shared" ca="1" si="14"/>
        <v>203</v>
      </c>
      <c r="O249">
        <f t="shared" ca="1" si="15"/>
        <v>30723</v>
      </c>
      <c r="P249">
        <f ca="1">_20206[[#This Row],[最低排名]]-_20206[[#This Row],[同分人数]]+1</f>
        <v>30521</v>
      </c>
      <c r="Q249">
        <f ca="1">IF(O249&gt;=开始!$B$6, 1, 0)</f>
        <v>1</v>
      </c>
      <c r="R249">
        <f ca="1">_20206[[#This Row],[最低排名]]-开始!$B$6</f>
        <v>30723</v>
      </c>
    </row>
    <row r="250" spans="1:18">
      <c r="A250">
        <v>28501</v>
      </c>
      <c r="B250" t="s">
        <v>386</v>
      </c>
      <c r="C250" t="str">
        <f t="shared" si="12"/>
        <v>华北理工</v>
      </c>
      <c r="D250" t="str">
        <f t="shared" si="13"/>
        <v>01</v>
      </c>
      <c r="E250" t="s">
        <v>309</v>
      </c>
      <c r="F250">
        <v>210</v>
      </c>
      <c r="G250">
        <v>118</v>
      </c>
      <c r="H250">
        <v>49</v>
      </c>
      <c r="I250">
        <v>64</v>
      </c>
      <c r="J250">
        <v>61</v>
      </c>
      <c r="K250">
        <v>58</v>
      </c>
      <c r="L250">
        <v>0</v>
      </c>
      <c r="M250">
        <v>2020</v>
      </c>
      <c r="N250">
        <f t="shared" ca="1" si="14"/>
        <v>194</v>
      </c>
      <c r="O250">
        <f t="shared" ca="1" si="15"/>
        <v>28823</v>
      </c>
      <c r="P250">
        <f ca="1">_20206[[#This Row],[最低排名]]-_20206[[#This Row],[同分人数]]+1</f>
        <v>28630</v>
      </c>
      <c r="Q250">
        <f ca="1">IF(O250&gt;=开始!$B$6, 1, 0)</f>
        <v>1</v>
      </c>
      <c r="R250">
        <f ca="1">_20206[[#This Row],[最低排名]]-开始!$B$6</f>
        <v>28823</v>
      </c>
    </row>
    <row r="251" spans="1:18">
      <c r="A251">
        <v>28502</v>
      </c>
      <c r="B251" t="s">
        <v>388</v>
      </c>
      <c r="C251" t="str">
        <f t="shared" si="12"/>
        <v>华北理工</v>
      </c>
      <c r="D251" t="str">
        <f t="shared" si="13"/>
        <v>02</v>
      </c>
      <c r="E251" t="s">
        <v>146</v>
      </c>
      <c r="F251">
        <v>200</v>
      </c>
      <c r="G251">
        <v>105</v>
      </c>
      <c r="H251">
        <v>101</v>
      </c>
      <c r="I251">
        <v>64</v>
      </c>
      <c r="J251">
        <v>61</v>
      </c>
      <c r="K251">
        <v>58</v>
      </c>
      <c r="L251">
        <v>0</v>
      </c>
      <c r="M251">
        <v>2020</v>
      </c>
      <c r="N251">
        <f t="shared" ca="1" si="14"/>
        <v>256</v>
      </c>
      <c r="O251">
        <f t="shared" ca="1" si="15"/>
        <v>19402</v>
      </c>
      <c r="P251">
        <f ca="1">_20206[[#This Row],[最低排名]]-_20206[[#This Row],[同分人数]]+1</f>
        <v>19147</v>
      </c>
      <c r="Q251">
        <f ca="1">IF(O251&gt;=开始!$B$6, 1, 0)</f>
        <v>1</v>
      </c>
      <c r="R251">
        <f ca="1">_20206[[#This Row],[最低排名]]-开始!$B$6</f>
        <v>19402</v>
      </c>
    </row>
    <row r="252" spans="1:18">
      <c r="A252">
        <v>28503</v>
      </c>
      <c r="B252" t="s">
        <v>390</v>
      </c>
      <c r="C252" t="str">
        <f t="shared" si="12"/>
        <v>华北理工</v>
      </c>
      <c r="D252" t="str">
        <f t="shared" si="13"/>
        <v>03</v>
      </c>
      <c r="E252" t="s">
        <v>502</v>
      </c>
      <c r="F252">
        <v>208</v>
      </c>
      <c r="G252">
        <v>118</v>
      </c>
      <c r="H252">
        <v>127</v>
      </c>
      <c r="I252">
        <v>64</v>
      </c>
      <c r="J252">
        <v>64</v>
      </c>
      <c r="K252">
        <v>58</v>
      </c>
      <c r="L252">
        <v>0</v>
      </c>
      <c r="M252">
        <v>2020</v>
      </c>
      <c r="N252">
        <f t="shared" ca="1" si="14"/>
        <v>213</v>
      </c>
      <c r="O252">
        <f t="shared" ca="1" si="15"/>
        <v>10879</v>
      </c>
      <c r="P252">
        <f ca="1">_20206[[#This Row],[最低排名]]-_20206[[#This Row],[同分人数]]+1</f>
        <v>10667</v>
      </c>
      <c r="Q252">
        <f ca="1">IF(O252&gt;=开始!$B$6, 1, 0)</f>
        <v>1</v>
      </c>
      <c r="R252">
        <f ca="1">_20206[[#This Row],[最低排名]]-开始!$B$6</f>
        <v>10879</v>
      </c>
    </row>
    <row r="253" spans="1:18">
      <c r="A253">
        <v>28504</v>
      </c>
      <c r="B253" t="s">
        <v>1552</v>
      </c>
      <c r="C253" t="str">
        <f t="shared" si="12"/>
        <v>华北理工</v>
      </c>
      <c r="D253" t="str">
        <f t="shared" si="13"/>
        <v>04</v>
      </c>
      <c r="E253" t="s">
        <v>1548</v>
      </c>
      <c r="F253">
        <v>196</v>
      </c>
      <c r="G253">
        <v>98</v>
      </c>
      <c r="H253">
        <v>69</v>
      </c>
      <c r="I253">
        <v>49</v>
      </c>
      <c r="J253">
        <v>46</v>
      </c>
      <c r="K253">
        <v>43</v>
      </c>
      <c r="L253">
        <v>0</v>
      </c>
      <c r="M253">
        <v>2020</v>
      </c>
      <c r="N253">
        <f t="shared" ca="1" si="14"/>
        <v>184</v>
      </c>
      <c r="O253">
        <f t="shared" ca="1" si="15"/>
        <v>36005</v>
      </c>
      <c r="P253">
        <f ca="1">_20206[[#This Row],[最低排名]]-_20206[[#This Row],[同分人数]]+1</f>
        <v>35822</v>
      </c>
      <c r="Q253">
        <f ca="1">IF(O253&gt;=开始!$B$6, 1, 0)</f>
        <v>1</v>
      </c>
      <c r="R253">
        <f ca="1">_20206[[#This Row],[最低排名]]-开始!$B$6</f>
        <v>36005</v>
      </c>
    </row>
    <row r="254" spans="1:18">
      <c r="A254">
        <v>28505</v>
      </c>
      <c r="B254" t="s">
        <v>1631</v>
      </c>
      <c r="C254" t="str">
        <f t="shared" si="12"/>
        <v>华北理工</v>
      </c>
      <c r="D254" t="str">
        <f t="shared" si="13"/>
        <v>05</v>
      </c>
      <c r="E254" t="s">
        <v>363</v>
      </c>
      <c r="F254">
        <v>198</v>
      </c>
      <c r="G254">
        <v>102</v>
      </c>
      <c r="H254">
        <v>88</v>
      </c>
      <c r="I254">
        <v>52</v>
      </c>
      <c r="J254">
        <v>49</v>
      </c>
      <c r="K254">
        <v>49</v>
      </c>
      <c r="L254">
        <v>0</v>
      </c>
      <c r="M254">
        <v>2020</v>
      </c>
      <c r="N254">
        <f t="shared" ca="1" si="14"/>
        <v>222</v>
      </c>
      <c r="O254">
        <f t="shared" ca="1" si="15"/>
        <v>30103</v>
      </c>
      <c r="P254">
        <f ca="1">_20206[[#This Row],[最低排名]]-_20206[[#This Row],[同分人数]]+1</f>
        <v>29882</v>
      </c>
      <c r="Q254">
        <f ca="1">IF(O254&gt;=开始!$B$6, 1, 0)</f>
        <v>1</v>
      </c>
      <c r="R254">
        <f ca="1">_20206[[#This Row],[最低排名]]-开始!$B$6</f>
        <v>30103</v>
      </c>
    </row>
    <row r="255" spans="1:18">
      <c r="A255">
        <v>28506</v>
      </c>
      <c r="B255" t="s">
        <v>1744</v>
      </c>
      <c r="C255" t="str">
        <f t="shared" si="12"/>
        <v>华北理工</v>
      </c>
      <c r="D255" t="str">
        <f t="shared" si="13"/>
        <v>06</v>
      </c>
      <c r="E255" t="s">
        <v>701</v>
      </c>
      <c r="F255">
        <v>201</v>
      </c>
      <c r="G255">
        <v>106</v>
      </c>
      <c r="H255">
        <v>78</v>
      </c>
      <c r="I255">
        <v>58</v>
      </c>
      <c r="J255">
        <v>55</v>
      </c>
      <c r="K255">
        <v>52</v>
      </c>
      <c r="L255">
        <v>0</v>
      </c>
      <c r="M255">
        <v>2020</v>
      </c>
      <c r="N255">
        <f t="shared" ca="1" si="14"/>
        <v>218</v>
      </c>
      <c r="O255">
        <f t="shared" ca="1" si="15"/>
        <v>28438</v>
      </c>
      <c r="P255">
        <f ca="1">_20206[[#This Row],[最低排名]]-_20206[[#This Row],[同分人数]]+1</f>
        <v>28221</v>
      </c>
      <c r="Q255">
        <f ca="1">IF(O255&gt;=开始!$B$6, 1, 0)</f>
        <v>1</v>
      </c>
      <c r="R255">
        <f ca="1">_20206[[#This Row],[最低排名]]-开始!$B$6</f>
        <v>28438</v>
      </c>
    </row>
    <row r="256" spans="1:18">
      <c r="A256">
        <v>28601</v>
      </c>
      <c r="B256" t="s">
        <v>391</v>
      </c>
      <c r="C256" t="str">
        <f t="shared" si="12"/>
        <v>河北医科</v>
      </c>
      <c r="D256" t="str">
        <f t="shared" si="13"/>
        <v>01</v>
      </c>
      <c r="E256" t="s">
        <v>678</v>
      </c>
      <c r="F256">
        <v>200</v>
      </c>
      <c r="G256">
        <v>104</v>
      </c>
      <c r="H256">
        <v>115</v>
      </c>
      <c r="I256">
        <v>58</v>
      </c>
      <c r="J256">
        <v>58</v>
      </c>
      <c r="K256">
        <v>52</v>
      </c>
      <c r="L256">
        <v>0</v>
      </c>
      <c r="M256">
        <v>2020</v>
      </c>
      <c r="N256">
        <f t="shared" ca="1" si="14"/>
        <v>235</v>
      </c>
      <c r="O256">
        <f t="shared" ca="1" si="15"/>
        <v>19637</v>
      </c>
      <c r="P256">
        <f ca="1">_20206[[#This Row],[最低排名]]-_20206[[#This Row],[同分人数]]+1</f>
        <v>19403</v>
      </c>
      <c r="Q256">
        <f ca="1">IF(O256&gt;=开始!$B$6, 1, 0)</f>
        <v>1</v>
      </c>
      <c r="R256">
        <f ca="1">_20206[[#This Row],[最低排名]]-开始!$B$6</f>
        <v>19637</v>
      </c>
    </row>
    <row r="257" spans="1:18">
      <c r="A257">
        <v>28602</v>
      </c>
      <c r="B257" t="s">
        <v>392</v>
      </c>
      <c r="C257" t="str">
        <f t="shared" si="12"/>
        <v>河北医科</v>
      </c>
      <c r="D257" t="str">
        <f t="shared" si="13"/>
        <v>02</v>
      </c>
      <c r="E257" t="s">
        <v>560</v>
      </c>
      <c r="F257">
        <v>182</v>
      </c>
      <c r="G257">
        <v>96</v>
      </c>
      <c r="H257">
        <v>96</v>
      </c>
      <c r="I257">
        <v>58</v>
      </c>
      <c r="J257">
        <v>58</v>
      </c>
      <c r="K257">
        <v>55</v>
      </c>
      <c r="L257">
        <v>0</v>
      </c>
      <c r="M257">
        <v>2020</v>
      </c>
      <c r="N257">
        <f t="shared" ca="1" si="14"/>
        <v>217</v>
      </c>
      <c r="O257">
        <f t="shared" ca="1" si="15"/>
        <v>27408</v>
      </c>
      <c r="P257">
        <f ca="1">_20206[[#This Row],[最低排名]]-_20206[[#This Row],[同分人数]]+1</f>
        <v>27192</v>
      </c>
      <c r="Q257">
        <f ca="1">IF(O257&gt;=开始!$B$6, 1, 0)</f>
        <v>1</v>
      </c>
      <c r="R257">
        <f ca="1">_20206[[#This Row],[最低排名]]-开始!$B$6</f>
        <v>27408</v>
      </c>
    </row>
    <row r="258" spans="1:18">
      <c r="A258">
        <v>28701</v>
      </c>
      <c r="B258" t="s">
        <v>393</v>
      </c>
      <c r="C258" t="str">
        <f t="shared" ref="C258:C321" si="16">LEFT(B258, FIND("(", B258) - 1)</f>
        <v>承德医学</v>
      </c>
      <c r="D258" t="str">
        <f t="shared" ref="D258:D321" si="17">MID(B258, FIND("(", B258) + 1, FIND(")", B258) - FIND("(", B258) - 1)</f>
        <v>01</v>
      </c>
      <c r="E258" t="s">
        <v>387</v>
      </c>
      <c r="F258">
        <v>197</v>
      </c>
      <c r="G258">
        <v>101</v>
      </c>
      <c r="H258">
        <v>81</v>
      </c>
      <c r="I258">
        <v>61</v>
      </c>
      <c r="J258">
        <v>55</v>
      </c>
      <c r="K258">
        <v>52</v>
      </c>
      <c r="L258">
        <v>0</v>
      </c>
      <c r="M258">
        <v>2020</v>
      </c>
      <c r="N258">
        <f t="shared" ref="N258:N321" ca="1" si="18">VLOOKUP(E258, INDIRECT("'" &amp; M258 &amp; "D'!$A$2:$G$500"), 2, FALSE)</f>
        <v>204</v>
      </c>
      <c r="O258">
        <f t="shared" ref="O258:O321" ca="1" si="19">VLOOKUP(E258, INDIRECT("'" &amp; M258 &amp; "D'!$A$2:$G$500"), 3, FALSE)</f>
        <v>28039</v>
      </c>
      <c r="P258">
        <f ca="1">_20206[[#This Row],[最低排名]]-_20206[[#This Row],[同分人数]]+1</f>
        <v>27836</v>
      </c>
      <c r="Q258">
        <f ca="1">IF(O258&gt;=开始!$B$6, 1, 0)</f>
        <v>1</v>
      </c>
      <c r="R258">
        <f ca="1">_20206[[#This Row],[最低排名]]-开始!$B$6</f>
        <v>28039</v>
      </c>
    </row>
    <row r="259" spans="1:18">
      <c r="A259">
        <v>28801</v>
      </c>
      <c r="B259" t="s">
        <v>394</v>
      </c>
      <c r="C259" t="str">
        <f t="shared" si="16"/>
        <v>衡水学院</v>
      </c>
      <c r="D259" t="str">
        <f t="shared" si="17"/>
        <v>01</v>
      </c>
      <c r="E259" t="s">
        <v>50</v>
      </c>
      <c r="F259">
        <v>193</v>
      </c>
      <c r="G259">
        <v>101</v>
      </c>
      <c r="H259">
        <v>91</v>
      </c>
      <c r="I259">
        <v>52</v>
      </c>
      <c r="J259">
        <v>49</v>
      </c>
      <c r="K259">
        <v>46</v>
      </c>
      <c r="L259">
        <v>0</v>
      </c>
      <c r="M259">
        <v>2020</v>
      </c>
      <c r="N259">
        <f t="shared" ca="1" si="18"/>
        <v>179</v>
      </c>
      <c r="O259">
        <f t="shared" ca="1" si="19"/>
        <v>31075</v>
      </c>
      <c r="P259">
        <f ca="1">_20206[[#This Row],[最低排名]]-_20206[[#This Row],[同分人数]]+1</f>
        <v>30897</v>
      </c>
      <c r="Q259">
        <f ca="1">IF(O259&gt;=开始!$B$6, 1, 0)</f>
        <v>1</v>
      </c>
      <c r="R259">
        <f ca="1">_20206[[#This Row],[最低排名]]-开始!$B$6</f>
        <v>31075</v>
      </c>
    </row>
    <row r="260" spans="1:18">
      <c r="A260">
        <v>28802</v>
      </c>
      <c r="B260" t="s">
        <v>1632</v>
      </c>
      <c r="C260" t="str">
        <f t="shared" si="16"/>
        <v>衡水学院</v>
      </c>
      <c r="D260" t="str">
        <f t="shared" si="17"/>
        <v>02</v>
      </c>
      <c r="E260" t="s">
        <v>1629</v>
      </c>
      <c r="M260">
        <v>2020</v>
      </c>
      <c r="N260" t="e">
        <f t="shared" ca="1" si="18"/>
        <v>#N/A</v>
      </c>
      <c r="O260" t="e">
        <f t="shared" ca="1" si="19"/>
        <v>#N/A</v>
      </c>
      <c r="P260" t="e">
        <f ca="1">_20206[[#This Row],[最低排名]]-_20206[[#This Row],[同分人数]]+1</f>
        <v>#N/A</v>
      </c>
      <c r="Q260" t="e">
        <f ca="1">IF(O260&gt;=开始!$B$6, 1, 0)</f>
        <v>#N/A</v>
      </c>
      <c r="R260" t="e">
        <f ca="1">_20206[[#This Row],[最低排名]]-开始!$B$6</f>
        <v>#N/A</v>
      </c>
    </row>
    <row r="261" spans="1:18">
      <c r="A261">
        <v>28901</v>
      </c>
      <c r="B261" t="s">
        <v>395</v>
      </c>
      <c r="C261" t="str">
        <f t="shared" si="16"/>
        <v>燕山大学</v>
      </c>
      <c r="D261" t="str">
        <f t="shared" si="17"/>
        <v>01</v>
      </c>
      <c r="E261" t="s">
        <v>141</v>
      </c>
      <c r="F261">
        <v>210</v>
      </c>
      <c r="G261">
        <v>105</v>
      </c>
      <c r="H261">
        <v>116</v>
      </c>
      <c r="I261">
        <v>52</v>
      </c>
      <c r="J261">
        <v>46</v>
      </c>
      <c r="K261">
        <v>46</v>
      </c>
      <c r="L261">
        <v>0</v>
      </c>
      <c r="M261">
        <v>2020</v>
      </c>
      <c r="N261">
        <f t="shared" ca="1" si="18"/>
        <v>255</v>
      </c>
      <c r="O261">
        <f t="shared" ca="1" si="19"/>
        <v>22810</v>
      </c>
      <c r="P261">
        <f ca="1">_20206[[#This Row],[最低排名]]-_20206[[#This Row],[同分人数]]+1</f>
        <v>22556</v>
      </c>
      <c r="Q261">
        <f ca="1">IF(O261&gt;=开始!$B$6, 1, 0)</f>
        <v>1</v>
      </c>
      <c r="R261">
        <f ca="1">_20206[[#This Row],[最低排名]]-开始!$B$6</f>
        <v>22810</v>
      </c>
    </row>
    <row r="262" spans="1:18">
      <c r="A262">
        <v>28902</v>
      </c>
      <c r="B262" t="s">
        <v>396</v>
      </c>
      <c r="C262" t="str">
        <f t="shared" si="16"/>
        <v>燕山大学</v>
      </c>
      <c r="D262" t="str">
        <f t="shared" si="17"/>
        <v>02</v>
      </c>
      <c r="E262" t="s">
        <v>152</v>
      </c>
      <c r="F262">
        <v>213</v>
      </c>
      <c r="G262">
        <v>113</v>
      </c>
      <c r="H262">
        <v>107</v>
      </c>
      <c r="I262">
        <v>64</v>
      </c>
      <c r="J262">
        <v>58</v>
      </c>
      <c r="K262">
        <v>49</v>
      </c>
      <c r="L262">
        <v>0</v>
      </c>
      <c r="M262">
        <v>2020</v>
      </c>
      <c r="N262">
        <f t="shared" ca="1" si="18"/>
        <v>238</v>
      </c>
      <c r="O262">
        <f t="shared" ca="1" si="19"/>
        <v>17678</v>
      </c>
      <c r="P262">
        <f ca="1">_20206[[#This Row],[最低排名]]-_20206[[#This Row],[同分人数]]+1</f>
        <v>17441</v>
      </c>
      <c r="Q262">
        <f ca="1">IF(O262&gt;=开始!$B$6, 1, 0)</f>
        <v>1</v>
      </c>
      <c r="R262">
        <f ca="1">_20206[[#This Row],[最低排名]]-开始!$B$6</f>
        <v>17678</v>
      </c>
    </row>
    <row r="263" spans="1:18">
      <c r="A263">
        <v>29001</v>
      </c>
      <c r="B263" t="s">
        <v>397</v>
      </c>
      <c r="C263" t="str">
        <f t="shared" si="16"/>
        <v>北华航工</v>
      </c>
      <c r="D263" t="str">
        <f t="shared" si="17"/>
        <v>01</v>
      </c>
      <c r="E263" t="s">
        <v>427</v>
      </c>
      <c r="F263">
        <v>189</v>
      </c>
      <c r="G263">
        <v>96</v>
      </c>
      <c r="H263">
        <v>84</v>
      </c>
      <c r="I263">
        <v>58</v>
      </c>
      <c r="J263">
        <v>55</v>
      </c>
      <c r="K263">
        <v>49</v>
      </c>
      <c r="L263">
        <v>0</v>
      </c>
      <c r="M263">
        <v>2020</v>
      </c>
      <c r="N263">
        <f t="shared" ca="1" si="18"/>
        <v>217</v>
      </c>
      <c r="O263">
        <f t="shared" ca="1" si="19"/>
        <v>30320</v>
      </c>
      <c r="P263">
        <f ca="1">_20206[[#This Row],[最低排名]]-_20206[[#This Row],[同分人数]]+1</f>
        <v>30104</v>
      </c>
      <c r="Q263">
        <f ca="1">IF(O263&gt;=开始!$B$6, 1, 0)</f>
        <v>1</v>
      </c>
      <c r="R263">
        <f ca="1">_20206[[#This Row],[最低排名]]-开始!$B$6</f>
        <v>30320</v>
      </c>
    </row>
    <row r="264" spans="1:18">
      <c r="A264">
        <v>29002</v>
      </c>
      <c r="B264" t="s">
        <v>399</v>
      </c>
      <c r="C264" t="str">
        <f t="shared" si="16"/>
        <v>北华航工</v>
      </c>
      <c r="D264" t="str">
        <f t="shared" si="17"/>
        <v>02</v>
      </c>
      <c r="E264" t="s">
        <v>1542</v>
      </c>
      <c r="F264">
        <v>195</v>
      </c>
      <c r="G264">
        <v>104</v>
      </c>
      <c r="H264">
        <v>56</v>
      </c>
      <c r="I264">
        <v>52</v>
      </c>
      <c r="J264">
        <v>49</v>
      </c>
      <c r="K264">
        <v>49</v>
      </c>
      <c r="L264">
        <v>0</v>
      </c>
      <c r="M264">
        <v>2020</v>
      </c>
      <c r="N264">
        <f t="shared" ca="1" si="18"/>
        <v>135</v>
      </c>
      <c r="O264">
        <f t="shared" ca="1" si="19"/>
        <v>36290</v>
      </c>
      <c r="P264">
        <f ca="1">_20206[[#This Row],[最低排名]]-_20206[[#This Row],[同分人数]]+1</f>
        <v>36156</v>
      </c>
      <c r="Q264">
        <f ca="1">IF(O264&gt;=开始!$B$6, 1, 0)</f>
        <v>1</v>
      </c>
      <c r="R264">
        <f ca="1">_20206[[#This Row],[最低排名]]-开始!$B$6</f>
        <v>36290</v>
      </c>
    </row>
    <row r="265" spans="1:18">
      <c r="A265">
        <v>29101</v>
      </c>
      <c r="B265" t="s">
        <v>1633</v>
      </c>
      <c r="C265" t="str">
        <f t="shared" si="16"/>
        <v>冀外国语</v>
      </c>
      <c r="D265" t="str">
        <f t="shared" si="17"/>
        <v>01</v>
      </c>
      <c r="E265" t="s">
        <v>1542</v>
      </c>
      <c r="F265">
        <v>178</v>
      </c>
      <c r="G265">
        <v>95</v>
      </c>
      <c r="H265">
        <v>79</v>
      </c>
      <c r="I265">
        <v>49</v>
      </c>
      <c r="J265">
        <v>49</v>
      </c>
      <c r="K265">
        <v>46</v>
      </c>
      <c r="L265">
        <v>0</v>
      </c>
      <c r="M265">
        <v>2020</v>
      </c>
      <c r="N265">
        <f t="shared" ca="1" si="18"/>
        <v>135</v>
      </c>
      <c r="O265">
        <f t="shared" ca="1" si="19"/>
        <v>36290</v>
      </c>
      <c r="P265">
        <f ca="1">_20206[[#This Row],[最低排名]]-_20206[[#This Row],[同分人数]]+1</f>
        <v>36156</v>
      </c>
      <c r="Q265">
        <f ca="1">IF(O265&gt;=开始!$B$6, 1, 0)</f>
        <v>1</v>
      </c>
      <c r="R265">
        <f ca="1">_20206[[#This Row],[最低排名]]-开始!$B$6</f>
        <v>36290</v>
      </c>
    </row>
    <row r="266" spans="1:18">
      <c r="A266">
        <v>29102</v>
      </c>
      <c r="B266" t="s">
        <v>1745</v>
      </c>
      <c r="C266" t="str">
        <f t="shared" si="16"/>
        <v>冀外国语</v>
      </c>
      <c r="D266" t="str">
        <f t="shared" si="17"/>
        <v>02</v>
      </c>
      <c r="E266" t="s">
        <v>1542</v>
      </c>
      <c r="F266">
        <v>172</v>
      </c>
      <c r="G266">
        <v>94</v>
      </c>
      <c r="H266">
        <v>97</v>
      </c>
      <c r="I266">
        <v>46</v>
      </c>
      <c r="J266">
        <v>43</v>
      </c>
      <c r="K266">
        <v>43</v>
      </c>
      <c r="L266">
        <v>0</v>
      </c>
      <c r="M266">
        <v>2020</v>
      </c>
      <c r="N266">
        <f t="shared" ca="1" si="18"/>
        <v>135</v>
      </c>
      <c r="O266">
        <f t="shared" ca="1" si="19"/>
        <v>36290</v>
      </c>
      <c r="P266">
        <f ca="1">_20206[[#This Row],[最低排名]]-_20206[[#This Row],[同分人数]]+1</f>
        <v>36156</v>
      </c>
      <c r="Q266">
        <f ca="1">IF(O266&gt;=开始!$B$6, 1, 0)</f>
        <v>1</v>
      </c>
      <c r="R266">
        <f ca="1">_20206[[#This Row],[最低排名]]-开始!$B$6</f>
        <v>36290</v>
      </c>
    </row>
    <row r="267" spans="1:18">
      <c r="A267">
        <v>29201</v>
      </c>
      <c r="B267" t="s">
        <v>1746</v>
      </c>
      <c r="C267" t="str">
        <f t="shared" si="16"/>
        <v>华电科技</v>
      </c>
      <c r="D267" t="str">
        <f t="shared" si="17"/>
        <v>01</v>
      </c>
      <c r="E267" t="s">
        <v>1548</v>
      </c>
      <c r="F267">
        <v>158</v>
      </c>
      <c r="G267">
        <v>95</v>
      </c>
      <c r="H267">
        <v>98</v>
      </c>
      <c r="I267">
        <v>55</v>
      </c>
      <c r="J267">
        <v>46</v>
      </c>
      <c r="K267">
        <v>46</v>
      </c>
      <c r="L267">
        <v>0</v>
      </c>
      <c r="M267">
        <v>2020</v>
      </c>
      <c r="N267">
        <f t="shared" ca="1" si="18"/>
        <v>184</v>
      </c>
      <c r="O267">
        <f t="shared" ca="1" si="19"/>
        <v>36005</v>
      </c>
      <c r="P267">
        <f ca="1">_20206[[#This Row],[最低排名]]-_20206[[#This Row],[同分人数]]+1</f>
        <v>35822</v>
      </c>
      <c r="Q267">
        <f ca="1">IF(O267&gt;=开始!$B$6, 1, 0)</f>
        <v>1</v>
      </c>
      <c r="R267">
        <f ca="1">_20206[[#This Row],[最低排名]]-开始!$B$6</f>
        <v>36005</v>
      </c>
    </row>
    <row r="268" spans="1:18">
      <c r="A268">
        <v>29202</v>
      </c>
      <c r="B268" t="s">
        <v>1747</v>
      </c>
      <c r="C268" t="str">
        <f t="shared" si="16"/>
        <v>华电科技</v>
      </c>
      <c r="D268" t="str">
        <f t="shared" si="17"/>
        <v>02</v>
      </c>
      <c r="E268" t="s">
        <v>205</v>
      </c>
      <c r="F268">
        <v>183</v>
      </c>
      <c r="G268">
        <v>98</v>
      </c>
      <c r="H268">
        <v>55</v>
      </c>
      <c r="I268">
        <v>61</v>
      </c>
      <c r="J268">
        <v>61</v>
      </c>
      <c r="K268">
        <v>58</v>
      </c>
      <c r="L268">
        <v>0</v>
      </c>
      <c r="M268">
        <v>2020</v>
      </c>
      <c r="N268">
        <f t="shared" ca="1" si="18"/>
        <v>184</v>
      </c>
      <c r="O268">
        <f t="shared" ca="1" si="19"/>
        <v>33438</v>
      </c>
      <c r="P268">
        <f ca="1">_20206[[#This Row],[最低排名]]-_20206[[#This Row],[同分人数]]+1</f>
        <v>33255</v>
      </c>
      <c r="Q268">
        <f ca="1">IF(O268&gt;=开始!$B$6, 1, 0)</f>
        <v>1</v>
      </c>
      <c r="R268">
        <f ca="1">_20206[[#This Row],[最低排名]]-开始!$B$6</f>
        <v>33438</v>
      </c>
    </row>
    <row r="269" spans="1:18">
      <c r="A269">
        <v>29301</v>
      </c>
      <c r="B269" t="s">
        <v>400</v>
      </c>
      <c r="C269" t="str">
        <f t="shared" si="16"/>
        <v>石铁四方</v>
      </c>
      <c r="D269" t="str">
        <f t="shared" si="17"/>
        <v>01</v>
      </c>
      <c r="E269" t="s">
        <v>1629</v>
      </c>
      <c r="M269">
        <v>2020</v>
      </c>
      <c r="N269" t="e">
        <f t="shared" ca="1" si="18"/>
        <v>#N/A</v>
      </c>
      <c r="O269" t="e">
        <f t="shared" ca="1" si="19"/>
        <v>#N/A</v>
      </c>
      <c r="P269" t="e">
        <f ca="1">_20206[[#This Row],[最低排名]]-_20206[[#This Row],[同分人数]]+1</f>
        <v>#N/A</v>
      </c>
      <c r="Q269" t="e">
        <f ca="1">IF(O269&gt;=开始!$B$6, 1, 0)</f>
        <v>#N/A</v>
      </c>
      <c r="R269" t="e">
        <f ca="1">_20206[[#This Row],[最低排名]]-开始!$B$6</f>
        <v>#N/A</v>
      </c>
    </row>
    <row r="270" spans="1:18">
      <c r="A270">
        <v>29302</v>
      </c>
      <c r="B270" t="s">
        <v>401</v>
      </c>
      <c r="C270" t="str">
        <f t="shared" si="16"/>
        <v>石铁四方</v>
      </c>
      <c r="D270" t="str">
        <f t="shared" si="17"/>
        <v>02</v>
      </c>
      <c r="E270" t="s">
        <v>1542</v>
      </c>
      <c r="F270">
        <v>174</v>
      </c>
      <c r="G270">
        <v>90</v>
      </c>
      <c r="H270">
        <v>74</v>
      </c>
      <c r="I270">
        <v>55</v>
      </c>
      <c r="J270">
        <v>49</v>
      </c>
      <c r="K270">
        <v>49</v>
      </c>
      <c r="L270">
        <v>0</v>
      </c>
      <c r="M270">
        <v>2020</v>
      </c>
      <c r="N270">
        <f t="shared" ca="1" si="18"/>
        <v>135</v>
      </c>
      <c r="O270">
        <f t="shared" ca="1" si="19"/>
        <v>36290</v>
      </c>
      <c r="P270">
        <f ca="1">_20206[[#This Row],[最低排名]]-_20206[[#This Row],[同分人数]]+1</f>
        <v>36156</v>
      </c>
      <c r="Q270">
        <f ca="1">IF(O270&gt;=开始!$B$6, 1, 0)</f>
        <v>1</v>
      </c>
      <c r="R270">
        <f ca="1">_20206[[#This Row],[最低排名]]-开始!$B$6</f>
        <v>36290</v>
      </c>
    </row>
    <row r="271" spans="1:18">
      <c r="A271">
        <v>29401</v>
      </c>
      <c r="B271" t="s">
        <v>402</v>
      </c>
      <c r="C271" t="str">
        <f t="shared" si="16"/>
        <v>保定理工</v>
      </c>
      <c r="D271" t="str">
        <f t="shared" si="17"/>
        <v>01</v>
      </c>
      <c r="E271" t="s">
        <v>1534</v>
      </c>
      <c r="F271">
        <v>174</v>
      </c>
      <c r="G271">
        <v>98</v>
      </c>
      <c r="H271">
        <v>82</v>
      </c>
      <c r="I271">
        <v>52</v>
      </c>
      <c r="J271">
        <v>49</v>
      </c>
      <c r="K271">
        <v>43</v>
      </c>
      <c r="L271">
        <v>0</v>
      </c>
      <c r="M271">
        <v>2020</v>
      </c>
      <c r="N271">
        <f t="shared" ca="1" si="18"/>
        <v>147</v>
      </c>
      <c r="O271">
        <f t="shared" ca="1" si="19"/>
        <v>36437</v>
      </c>
      <c r="P271">
        <f ca="1">_20206[[#This Row],[最低排名]]-_20206[[#This Row],[同分人数]]+1</f>
        <v>36291</v>
      </c>
      <c r="Q271">
        <f ca="1">IF(O271&gt;=开始!$B$6, 1, 0)</f>
        <v>1</v>
      </c>
      <c r="R271">
        <f ca="1">_20206[[#This Row],[最低排名]]-开始!$B$6</f>
        <v>36437</v>
      </c>
    </row>
    <row r="272" spans="1:18">
      <c r="A272">
        <v>29402</v>
      </c>
      <c r="B272" t="s">
        <v>1748</v>
      </c>
      <c r="C272" t="str">
        <f t="shared" si="16"/>
        <v>保定理工</v>
      </c>
      <c r="D272" t="str">
        <f t="shared" si="17"/>
        <v>02</v>
      </c>
      <c r="E272" t="s">
        <v>1629</v>
      </c>
      <c r="M272">
        <v>2020</v>
      </c>
      <c r="N272" t="e">
        <f t="shared" ca="1" si="18"/>
        <v>#N/A</v>
      </c>
      <c r="O272" t="e">
        <f t="shared" ca="1" si="19"/>
        <v>#N/A</v>
      </c>
      <c r="P272" t="e">
        <f ca="1">_20206[[#This Row],[最低排名]]-_20206[[#This Row],[同分人数]]+1</f>
        <v>#N/A</v>
      </c>
      <c r="Q272" t="e">
        <f ca="1">IF(O272&gt;=开始!$B$6, 1, 0)</f>
        <v>#N/A</v>
      </c>
      <c r="R272" t="e">
        <f ca="1">_20206[[#This Row],[最低排名]]-开始!$B$6</f>
        <v>#N/A</v>
      </c>
    </row>
    <row r="273" spans="1:18">
      <c r="A273">
        <v>29501</v>
      </c>
      <c r="B273" t="s">
        <v>403</v>
      </c>
      <c r="C273" t="str">
        <f t="shared" si="16"/>
        <v>京中东方</v>
      </c>
      <c r="D273" t="str">
        <f t="shared" si="17"/>
        <v>01</v>
      </c>
      <c r="E273" t="s">
        <v>223</v>
      </c>
      <c r="F273">
        <v>183</v>
      </c>
      <c r="G273">
        <v>96</v>
      </c>
      <c r="H273">
        <v>69</v>
      </c>
      <c r="I273">
        <v>58</v>
      </c>
      <c r="J273">
        <v>49</v>
      </c>
      <c r="K273">
        <v>49</v>
      </c>
      <c r="L273">
        <v>0</v>
      </c>
      <c r="M273">
        <v>2020</v>
      </c>
      <c r="N273">
        <f t="shared" ca="1" si="18"/>
        <v>171</v>
      </c>
      <c r="O273">
        <f t="shared" ca="1" si="19"/>
        <v>35116</v>
      </c>
      <c r="P273">
        <f ca="1">_20206[[#This Row],[最低排名]]-_20206[[#This Row],[同分人数]]+1</f>
        <v>34946</v>
      </c>
      <c r="Q273">
        <f ca="1">IF(O273&gt;=开始!$B$6, 1, 0)</f>
        <v>1</v>
      </c>
      <c r="R273">
        <f ca="1">_20206[[#This Row],[最低排名]]-开始!$B$6</f>
        <v>35116</v>
      </c>
    </row>
    <row r="274" spans="1:18">
      <c r="A274">
        <v>29502</v>
      </c>
      <c r="B274" t="s">
        <v>404</v>
      </c>
      <c r="C274" t="str">
        <f t="shared" si="16"/>
        <v>京中东方</v>
      </c>
      <c r="D274" t="str">
        <f t="shared" si="17"/>
        <v>02</v>
      </c>
      <c r="E274" t="s">
        <v>198</v>
      </c>
      <c r="F274">
        <v>182</v>
      </c>
      <c r="G274">
        <v>93</v>
      </c>
      <c r="H274">
        <v>73</v>
      </c>
      <c r="I274">
        <v>58</v>
      </c>
      <c r="J274">
        <v>49</v>
      </c>
      <c r="K274">
        <v>43</v>
      </c>
      <c r="L274">
        <v>0</v>
      </c>
      <c r="M274">
        <v>2020</v>
      </c>
      <c r="N274">
        <f t="shared" ca="1" si="18"/>
        <v>198</v>
      </c>
      <c r="O274">
        <f t="shared" ca="1" si="19"/>
        <v>35656</v>
      </c>
      <c r="P274">
        <f ca="1">_20206[[#This Row],[最低排名]]-_20206[[#This Row],[同分人数]]+1</f>
        <v>35459</v>
      </c>
      <c r="Q274">
        <f ca="1">IF(O274&gt;=开始!$B$6, 1, 0)</f>
        <v>1</v>
      </c>
      <c r="R274">
        <f ca="1">_20206[[#This Row],[最低排名]]-开始!$B$6</f>
        <v>35656</v>
      </c>
    </row>
    <row r="275" spans="1:18">
      <c r="A275">
        <v>29601</v>
      </c>
      <c r="B275" t="s">
        <v>1749</v>
      </c>
      <c r="C275" t="str">
        <f t="shared" si="16"/>
        <v>京交海滨</v>
      </c>
      <c r="D275" t="str">
        <f t="shared" si="17"/>
        <v>01</v>
      </c>
      <c r="E275" t="s">
        <v>198</v>
      </c>
      <c r="F275">
        <v>193</v>
      </c>
      <c r="G275">
        <v>104</v>
      </c>
      <c r="H275">
        <v>74</v>
      </c>
      <c r="I275">
        <v>46</v>
      </c>
      <c r="J275">
        <v>46</v>
      </c>
      <c r="K275">
        <v>46</v>
      </c>
      <c r="L275">
        <v>0</v>
      </c>
      <c r="M275">
        <v>2020</v>
      </c>
      <c r="N275">
        <f t="shared" ca="1" si="18"/>
        <v>198</v>
      </c>
      <c r="O275">
        <f t="shared" ca="1" si="19"/>
        <v>35656</v>
      </c>
      <c r="P275">
        <f ca="1">_20206[[#This Row],[最低排名]]-_20206[[#This Row],[同分人数]]+1</f>
        <v>35459</v>
      </c>
      <c r="Q275">
        <f ca="1">IF(O275&gt;=开始!$B$6, 1, 0)</f>
        <v>1</v>
      </c>
      <c r="R275">
        <f ca="1">_20206[[#This Row],[最低排名]]-开始!$B$6</f>
        <v>35656</v>
      </c>
    </row>
    <row r="276" spans="1:18">
      <c r="A276">
        <v>29602</v>
      </c>
      <c r="B276" t="s">
        <v>1750</v>
      </c>
      <c r="C276" t="str">
        <f t="shared" si="16"/>
        <v>京交海滨</v>
      </c>
      <c r="D276" t="str">
        <f t="shared" si="17"/>
        <v>02</v>
      </c>
      <c r="E276" t="s">
        <v>1629</v>
      </c>
      <c r="M276">
        <v>2020</v>
      </c>
      <c r="N276" t="e">
        <f t="shared" ca="1" si="18"/>
        <v>#N/A</v>
      </c>
      <c r="O276" t="e">
        <f t="shared" ca="1" si="19"/>
        <v>#N/A</v>
      </c>
      <c r="P276" t="e">
        <f ca="1">_20206[[#This Row],[最低排名]]-_20206[[#This Row],[同分人数]]+1</f>
        <v>#N/A</v>
      </c>
      <c r="Q276" t="e">
        <f ca="1">IF(O276&gt;=开始!$B$6, 1, 0)</f>
        <v>#N/A</v>
      </c>
      <c r="R276" t="e">
        <f ca="1">_20206[[#This Row],[最低排名]]-开始!$B$6</f>
        <v>#N/A</v>
      </c>
    </row>
    <row r="277" spans="1:18">
      <c r="A277">
        <v>29603</v>
      </c>
      <c r="B277" t="s">
        <v>1751</v>
      </c>
      <c r="C277" t="str">
        <f t="shared" si="16"/>
        <v>京交海滨</v>
      </c>
      <c r="D277" t="str">
        <f t="shared" si="17"/>
        <v>03</v>
      </c>
      <c r="E277" t="s">
        <v>316</v>
      </c>
      <c r="F277">
        <v>177</v>
      </c>
      <c r="G277">
        <v>89</v>
      </c>
      <c r="H277">
        <v>79</v>
      </c>
      <c r="I277">
        <v>61</v>
      </c>
      <c r="J277">
        <v>46</v>
      </c>
      <c r="K277">
        <v>43</v>
      </c>
      <c r="L277">
        <v>0</v>
      </c>
      <c r="M277">
        <v>2020</v>
      </c>
      <c r="N277">
        <f t="shared" ca="1" si="18"/>
        <v>171</v>
      </c>
      <c r="O277">
        <f t="shared" ca="1" si="19"/>
        <v>35458</v>
      </c>
      <c r="P277">
        <f ca="1">_20206[[#This Row],[最低排名]]-_20206[[#This Row],[同分人数]]+1</f>
        <v>35288</v>
      </c>
      <c r="Q277">
        <f ca="1">IF(O277&gt;=开始!$B$6, 1, 0)</f>
        <v>1</v>
      </c>
      <c r="R277">
        <f ca="1">_20206[[#This Row],[最低排名]]-开始!$B$6</f>
        <v>35458</v>
      </c>
    </row>
    <row r="278" spans="1:18">
      <c r="A278">
        <v>29701</v>
      </c>
      <c r="B278" t="s">
        <v>406</v>
      </c>
      <c r="C278" t="str">
        <f t="shared" si="16"/>
        <v>河北环境</v>
      </c>
      <c r="D278" t="str">
        <f t="shared" si="17"/>
        <v>01</v>
      </c>
      <c r="E278" t="s">
        <v>513</v>
      </c>
      <c r="F278">
        <v>190</v>
      </c>
      <c r="G278">
        <v>99</v>
      </c>
      <c r="H278">
        <v>83</v>
      </c>
      <c r="I278">
        <v>55</v>
      </c>
      <c r="J278">
        <v>46</v>
      </c>
      <c r="K278">
        <v>46</v>
      </c>
      <c r="L278">
        <v>0</v>
      </c>
      <c r="M278">
        <v>2020</v>
      </c>
      <c r="N278">
        <f t="shared" ca="1" si="18"/>
        <v>187</v>
      </c>
      <c r="O278">
        <f t="shared" ca="1" si="19"/>
        <v>33055</v>
      </c>
      <c r="P278">
        <f ca="1">_20206[[#This Row],[最低排名]]-_20206[[#This Row],[同分人数]]+1</f>
        <v>32869</v>
      </c>
      <c r="Q278">
        <f ca="1">IF(O278&gt;=开始!$B$6, 1, 0)</f>
        <v>1</v>
      </c>
      <c r="R278">
        <f ca="1">_20206[[#This Row],[最低排名]]-开始!$B$6</f>
        <v>33055</v>
      </c>
    </row>
    <row r="279" spans="1:18">
      <c r="A279">
        <v>29702</v>
      </c>
      <c r="B279" t="s">
        <v>407</v>
      </c>
      <c r="C279" t="str">
        <f t="shared" si="16"/>
        <v>河北环境</v>
      </c>
      <c r="D279" t="str">
        <f t="shared" si="17"/>
        <v>02</v>
      </c>
      <c r="E279" t="s">
        <v>479</v>
      </c>
      <c r="F279">
        <v>200</v>
      </c>
      <c r="G279">
        <v>101</v>
      </c>
      <c r="H279">
        <v>72</v>
      </c>
      <c r="I279">
        <v>55</v>
      </c>
      <c r="J279">
        <v>52</v>
      </c>
      <c r="K279">
        <v>43</v>
      </c>
      <c r="L279">
        <v>0</v>
      </c>
      <c r="M279">
        <v>2020</v>
      </c>
      <c r="N279">
        <f t="shared" ca="1" si="18"/>
        <v>175</v>
      </c>
      <c r="O279">
        <f t="shared" ca="1" si="19"/>
        <v>32698</v>
      </c>
      <c r="P279">
        <f ca="1">_20206[[#This Row],[最低排名]]-_20206[[#This Row],[同分人数]]+1</f>
        <v>32524</v>
      </c>
      <c r="Q279">
        <f ca="1">IF(O279&gt;=开始!$B$6, 1, 0)</f>
        <v>1</v>
      </c>
      <c r="R279">
        <f ca="1">_20206[[#This Row],[最低排名]]-开始!$B$6</f>
        <v>32698</v>
      </c>
    </row>
    <row r="280" spans="1:18">
      <c r="A280">
        <v>29703</v>
      </c>
      <c r="B280" t="s">
        <v>409</v>
      </c>
      <c r="C280" t="str">
        <f t="shared" si="16"/>
        <v>河北环境</v>
      </c>
      <c r="D280" t="str">
        <f t="shared" si="17"/>
        <v>03</v>
      </c>
      <c r="E280" t="s">
        <v>383</v>
      </c>
      <c r="F280">
        <v>186</v>
      </c>
      <c r="G280">
        <v>95</v>
      </c>
      <c r="H280">
        <v>81</v>
      </c>
      <c r="I280">
        <v>58</v>
      </c>
      <c r="J280">
        <v>49</v>
      </c>
      <c r="K280">
        <v>49</v>
      </c>
      <c r="L280">
        <v>0</v>
      </c>
      <c r="M280">
        <v>2020</v>
      </c>
      <c r="N280">
        <f t="shared" ca="1" si="18"/>
        <v>185</v>
      </c>
      <c r="O280">
        <f t="shared" ca="1" si="19"/>
        <v>32523</v>
      </c>
      <c r="P280">
        <f ca="1">_20206[[#This Row],[最低排名]]-_20206[[#This Row],[同分人数]]+1</f>
        <v>32339</v>
      </c>
      <c r="Q280">
        <f ca="1">IF(O280&gt;=开始!$B$6, 1, 0)</f>
        <v>1</v>
      </c>
      <c r="R280">
        <f ca="1">_20206[[#This Row],[最低排名]]-开始!$B$6</f>
        <v>32523</v>
      </c>
    </row>
    <row r="281" spans="1:18">
      <c r="A281">
        <v>29704</v>
      </c>
      <c r="B281" t="s">
        <v>410</v>
      </c>
      <c r="C281" t="str">
        <f t="shared" si="16"/>
        <v>河北环境</v>
      </c>
      <c r="D281" t="str">
        <f t="shared" si="17"/>
        <v>04</v>
      </c>
      <c r="E281" t="s">
        <v>1548</v>
      </c>
      <c r="F281">
        <v>191</v>
      </c>
      <c r="G281">
        <v>96</v>
      </c>
      <c r="H281">
        <v>65</v>
      </c>
      <c r="I281">
        <v>49</v>
      </c>
      <c r="J281">
        <v>49</v>
      </c>
      <c r="K281">
        <v>49</v>
      </c>
      <c r="L281">
        <v>0</v>
      </c>
      <c r="M281">
        <v>2020</v>
      </c>
      <c r="N281">
        <f t="shared" ca="1" si="18"/>
        <v>184</v>
      </c>
      <c r="O281">
        <f t="shared" ca="1" si="19"/>
        <v>36005</v>
      </c>
      <c r="P281">
        <f ca="1">_20206[[#This Row],[最低排名]]-_20206[[#This Row],[同分人数]]+1</f>
        <v>35822</v>
      </c>
      <c r="Q281">
        <f ca="1">IF(O281&gt;=开始!$B$6, 1, 0)</f>
        <v>1</v>
      </c>
      <c r="R281">
        <f ca="1">_20206[[#This Row],[最低排名]]-开始!$B$6</f>
        <v>36005</v>
      </c>
    </row>
    <row r="282" spans="1:18">
      <c r="A282">
        <v>29801</v>
      </c>
      <c r="B282" t="s">
        <v>413</v>
      </c>
      <c r="C282" t="str">
        <f t="shared" si="16"/>
        <v>河北建工</v>
      </c>
      <c r="D282" t="str">
        <f t="shared" si="17"/>
        <v>01</v>
      </c>
      <c r="E282" t="s">
        <v>1629</v>
      </c>
      <c r="M282">
        <v>2020</v>
      </c>
      <c r="N282" t="e">
        <f t="shared" ca="1" si="18"/>
        <v>#N/A</v>
      </c>
      <c r="O282" t="e">
        <f t="shared" ca="1" si="19"/>
        <v>#N/A</v>
      </c>
      <c r="P282" t="e">
        <f ca="1">_20206[[#This Row],[最低排名]]-_20206[[#This Row],[同分人数]]+1</f>
        <v>#N/A</v>
      </c>
      <c r="Q282" t="e">
        <f ca="1">IF(O282&gt;=开始!$B$6, 1, 0)</f>
        <v>#N/A</v>
      </c>
      <c r="R282" t="e">
        <f ca="1">_20206[[#This Row],[最低排名]]-开始!$B$6</f>
        <v>#N/A</v>
      </c>
    </row>
    <row r="283" spans="1:18">
      <c r="A283">
        <v>31101</v>
      </c>
      <c r="B283" t="s">
        <v>418</v>
      </c>
      <c r="C283" t="str">
        <f t="shared" si="16"/>
        <v>太原科大</v>
      </c>
      <c r="D283" t="str">
        <f t="shared" si="17"/>
        <v>01</v>
      </c>
      <c r="E283" t="s">
        <v>1629</v>
      </c>
      <c r="M283">
        <v>2020</v>
      </c>
      <c r="N283" t="e">
        <f t="shared" ca="1" si="18"/>
        <v>#N/A</v>
      </c>
      <c r="O283" t="e">
        <f t="shared" ca="1" si="19"/>
        <v>#N/A</v>
      </c>
      <c r="P283" t="e">
        <f ca="1">_20206[[#This Row],[最低排名]]-_20206[[#This Row],[同分人数]]+1</f>
        <v>#N/A</v>
      </c>
      <c r="Q283" t="e">
        <f ca="1">IF(O283&gt;=开始!$B$6, 1, 0)</f>
        <v>#N/A</v>
      </c>
      <c r="R283" t="e">
        <f ca="1">_20206[[#This Row],[最低排名]]-开始!$B$6</f>
        <v>#N/A</v>
      </c>
    </row>
    <row r="284" spans="1:18">
      <c r="A284">
        <v>31201</v>
      </c>
      <c r="B284" t="s">
        <v>420</v>
      </c>
      <c r="C284" t="str">
        <f t="shared" si="16"/>
        <v>中北大学</v>
      </c>
      <c r="D284" t="str">
        <f t="shared" si="17"/>
        <v>01</v>
      </c>
      <c r="E284" t="s">
        <v>528</v>
      </c>
      <c r="F284">
        <v>197</v>
      </c>
      <c r="G284">
        <v>104</v>
      </c>
      <c r="H284">
        <v>105</v>
      </c>
      <c r="I284">
        <v>49</v>
      </c>
      <c r="J284">
        <v>46</v>
      </c>
      <c r="K284">
        <v>43</v>
      </c>
      <c r="L284">
        <v>0</v>
      </c>
      <c r="M284">
        <v>2020</v>
      </c>
      <c r="N284">
        <f t="shared" ca="1" si="18"/>
        <v>206</v>
      </c>
      <c r="O284">
        <f t="shared" ca="1" si="19"/>
        <v>29248</v>
      </c>
      <c r="P284">
        <f ca="1">_20206[[#This Row],[最低排名]]-_20206[[#This Row],[同分人数]]+1</f>
        <v>29043</v>
      </c>
      <c r="Q284">
        <f ca="1">IF(O284&gt;=开始!$B$6, 1, 0)</f>
        <v>1</v>
      </c>
      <c r="R284">
        <f ca="1">_20206[[#This Row],[最低排名]]-开始!$B$6</f>
        <v>29248</v>
      </c>
    </row>
    <row r="285" spans="1:18">
      <c r="A285">
        <v>31202</v>
      </c>
      <c r="B285" t="s">
        <v>421</v>
      </c>
      <c r="C285" t="str">
        <f t="shared" si="16"/>
        <v>中北大学</v>
      </c>
      <c r="D285" t="str">
        <f t="shared" si="17"/>
        <v>02</v>
      </c>
      <c r="E285" t="s">
        <v>1533</v>
      </c>
      <c r="F285">
        <v>178</v>
      </c>
      <c r="G285">
        <v>92</v>
      </c>
      <c r="H285">
        <v>74</v>
      </c>
      <c r="I285">
        <v>52</v>
      </c>
      <c r="J285">
        <v>52</v>
      </c>
      <c r="K285">
        <v>46</v>
      </c>
      <c r="L285">
        <v>0</v>
      </c>
      <c r="M285">
        <v>2020</v>
      </c>
      <c r="N285">
        <f t="shared" ca="1" si="18"/>
        <v>150</v>
      </c>
      <c r="O285">
        <f t="shared" ca="1" si="19"/>
        <v>36155</v>
      </c>
      <c r="P285">
        <f ca="1">_20206[[#This Row],[最低排名]]-_20206[[#This Row],[同分人数]]+1</f>
        <v>36006</v>
      </c>
      <c r="Q285">
        <f ca="1">IF(O285&gt;=开始!$B$6, 1, 0)</f>
        <v>1</v>
      </c>
      <c r="R285">
        <f ca="1">_20206[[#This Row],[最低排名]]-开始!$B$6</f>
        <v>36155</v>
      </c>
    </row>
    <row r="286" spans="1:18">
      <c r="A286">
        <v>31203</v>
      </c>
      <c r="B286" t="s">
        <v>1635</v>
      </c>
      <c r="C286" t="str">
        <f t="shared" si="16"/>
        <v>中北大学</v>
      </c>
      <c r="D286" t="str">
        <f t="shared" si="17"/>
        <v>03</v>
      </c>
      <c r="E286" t="s">
        <v>528</v>
      </c>
      <c r="F286">
        <v>206</v>
      </c>
      <c r="G286">
        <v>113</v>
      </c>
      <c r="H286">
        <v>72</v>
      </c>
      <c r="I286">
        <v>61</v>
      </c>
      <c r="J286">
        <v>55</v>
      </c>
      <c r="K286">
        <v>46</v>
      </c>
      <c r="L286">
        <v>0</v>
      </c>
      <c r="M286">
        <v>2020</v>
      </c>
      <c r="N286">
        <f t="shared" ca="1" si="18"/>
        <v>206</v>
      </c>
      <c r="O286">
        <f t="shared" ca="1" si="19"/>
        <v>29248</v>
      </c>
      <c r="P286">
        <f ca="1">_20206[[#This Row],[最低排名]]-_20206[[#This Row],[同分人数]]+1</f>
        <v>29043</v>
      </c>
      <c r="Q286">
        <f ca="1">IF(O286&gt;=开始!$B$6, 1, 0)</f>
        <v>1</v>
      </c>
      <c r="R286">
        <f ca="1">_20206[[#This Row],[最低排名]]-开始!$B$6</f>
        <v>29248</v>
      </c>
    </row>
    <row r="287" spans="1:18">
      <c r="A287">
        <v>31204</v>
      </c>
      <c r="B287" t="s">
        <v>1752</v>
      </c>
      <c r="C287" t="str">
        <f t="shared" si="16"/>
        <v>中北大学</v>
      </c>
      <c r="D287" t="str">
        <f t="shared" si="17"/>
        <v>04</v>
      </c>
      <c r="E287" t="s">
        <v>228</v>
      </c>
      <c r="F287">
        <v>195</v>
      </c>
      <c r="G287">
        <v>102</v>
      </c>
      <c r="H287">
        <v>73</v>
      </c>
      <c r="I287">
        <v>64</v>
      </c>
      <c r="J287">
        <v>55</v>
      </c>
      <c r="K287">
        <v>52</v>
      </c>
      <c r="L287">
        <v>0</v>
      </c>
      <c r="M287">
        <v>2020</v>
      </c>
      <c r="N287">
        <f t="shared" ca="1" si="18"/>
        <v>217</v>
      </c>
      <c r="O287">
        <f t="shared" ca="1" si="19"/>
        <v>29465</v>
      </c>
      <c r="P287">
        <f ca="1">_20206[[#This Row],[最低排名]]-_20206[[#This Row],[同分人数]]+1</f>
        <v>29249</v>
      </c>
      <c r="Q287">
        <f ca="1">IF(O287&gt;=开始!$B$6, 1, 0)</f>
        <v>1</v>
      </c>
      <c r="R287">
        <f ca="1">_20206[[#This Row],[最低排名]]-开始!$B$6</f>
        <v>29465</v>
      </c>
    </row>
    <row r="288" spans="1:18">
      <c r="A288">
        <v>31301</v>
      </c>
      <c r="B288" t="s">
        <v>422</v>
      </c>
      <c r="C288" t="str">
        <f t="shared" si="16"/>
        <v>太原理工</v>
      </c>
      <c r="D288" t="str">
        <f t="shared" si="17"/>
        <v>01</v>
      </c>
      <c r="E288" t="s">
        <v>79</v>
      </c>
      <c r="F288">
        <v>215</v>
      </c>
      <c r="G288">
        <v>114</v>
      </c>
      <c r="H288">
        <v>100</v>
      </c>
      <c r="I288">
        <v>64</v>
      </c>
      <c r="J288">
        <v>61</v>
      </c>
      <c r="K288">
        <v>61</v>
      </c>
      <c r="L288">
        <v>0</v>
      </c>
      <c r="M288">
        <v>2020</v>
      </c>
      <c r="N288">
        <f t="shared" ca="1" si="18"/>
        <v>213</v>
      </c>
      <c r="O288">
        <f t="shared" ca="1" si="19"/>
        <v>15358</v>
      </c>
      <c r="P288">
        <f ca="1">_20206[[#This Row],[最低排名]]-_20206[[#This Row],[同分人数]]+1</f>
        <v>15146</v>
      </c>
      <c r="Q288">
        <f ca="1">IF(O288&gt;=开始!$B$6, 1, 0)</f>
        <v>1</v>
      </c>
      <c r="R288">
        <f ca="1">_20206[[#This Row],[最低排名]]-开始!$B$6</f>
        <v>15358</v>
      </c>
    </row>
    <row r="289" spans="1:18">
      <c r="A289">
        <v>31302</v>
      </c>
      <c r="B289" t="s">
        <v>423</v>
      </c>
      <c r="C289" t="str">
        <f t="shared" si="16"/>
        <v>太原理工</v>
      </c>
      <c r="D289" t="str">
        <f t="shared" si="17"/>
        <v>02</v>
      </c>
      <c r="E289" t="s">
        <v>79</v>
      </c>
      <c r="F289">
        <v>222</v>
      </c>
      <c r="G289">
        <v>117</v>
      </c>
      <c r="H289">
        <v>99</v>
      </c>
      <c r="I289">
        <v>64</v>
      </c>
      <c r="J289">
        <v>61</v>
      </c>
      <c r="K289">
        <v>55</v>
      </c>
      <c r="L289">
        <v>0</v>
      </c>
      <c r="M289">
        <v>2020</v>
      </c>
      <c r="N289">
        <f t="shared" ca="1" si="18"/>
        <v>213</v>
      </c>
      <c r="O289">
        <f t="shared" ca="1" si="19"/>
        <v>15358</v>
      </c>
      <c r="P289">
        <f ca="1">_20206[[#This Row],[最低排名]]-_20206[[#This Row],[同分人数]]+1</f>
        <v>15146</v>
      </c>
      <c r="Q289">
        <f ca="1">IF(O289&gt;=开始!$B$6, 1, 0)</f>
        <v>1</v>
      </c>
      <c r="R289">
        <f ca="1">_20206[[#This Row],[最低排名]]-开始!$B$6</f>
        <v>15358</v>
      </c>
    </row>
    <row r="290" spans="1:18">
      <c r="A290">
        <v>31401</v>
      </c>
      <c r="B290" t="s">
        <v>425</v>
      </c>
      <c r="C290" t="str">
        <f t="shared" si="16"/>
        <v>山西农大</v>
      </c>
      <c r="D290" t="str">
        <f t="shared" si="17"/>
        <v>01</v>
      </c>
      <c r="E290" t="s">
        <v>440</v>
      </c>
      <c r="F290">
        <v>194</v>
      </c>
      <c r="G290">
        <v>100</v>
      </c>
      <c r="H290">
        <v>102</v>
      </c>
      <c r="I290">
        <v>52</v>
      </c>
      <c r="J290">
        <v>46</v>
      </c>
      <c r="K290">
        <v>43</v>
      </c>
      <c r="L290">
        <v>0</v>
      </c>
      <c r="M290">
        <v>2020</v>
      </c>
      <c r="N290">
        <f t="shared" ca="1" si="18"/>
        <v>217</v>
      </c>
      <c r="O290">
        <f t="shared" ca="1" si="19"/>
        <v>29881</v>
      </c>
      <c r="P290">
        <f ca="1">_20206[[#This Row],[最低排名]]-_20206[[#This Row],[同分人数]]+1</f>
        <v>29665</v>
      </c>
      <c r="Q290">
        <f ca="1">IF(O290&gt;=开始!$B$6, 1, 0)</f>
        <v>1</v>
      </c>
      <c r="R290">
        <f ca="1">_20206[[#This Row],[最低排名]]-开始!$B$6</f>
        <v>29881</v>
      </c>
    </row>
    <row r="291" spans="1:18">
      <c r="A291">
        <v>31402</v>
      </c>
      <c r="B291" t="s">
        <v>426</v>
      </c>
      <c r="C291" t="str">
        <f t="shared" si="16"/>
        <v>山西农大</v>
      </c>
      <c r="D291" t="str">
        <f t="shared" si="17"/>
        <v>02</v>
      </c>
      <c r="E291" t="s">
        <v>363</v>
      </c>
      <c r="F291">
        <v>178</v>
      </c>
      <c r="G291">
        <v>95</v>
      </c>
      <c r="H291">
        <v>90</v>
      </c>
      <c r="I291">
        <v>58</v>
      </c>
      <c r="J291">
        <v>55</v>
      </c>
      <c r="K291">
        <v>55</v>
      </c>
      <c r="L291">
        <v>0</v>
      </c>
      <c r="M291">
        <v>2020</v>
      </c>
      <c r="N291">
        <f t="shared" ca="1" si="18"/>
        <v>222</v>
      </c>
      <c r="O291">
        <f t="shared" ca="1" si="19"/>
        <v>30103</v>
      </c>
      <c r="P291">
        <f ca="1">_20206[[#This Row],[最低排名]]-_20206[[#This Row],[同分人数]]+1</f>
        <v>29882</v>
      </c>
      <c r="Q291">
        <f ca="1">IF(O291&gt;=开始!$B$6, 1, 0)</f>
        <v>1</v>
      </c>
      <c r="R291">
        <f ca="1">_20206[[#This Row],[最低排名]]-开始!$B$6</f>
        <v>30103</v>
      </c>
    </row>
    <row r="292" spans="1:18">
      <c r="A292">
        <v>31403</v>
      </c>
      <c r="B292" t="s">
        <v>428</v>
      </c>
      <c r="C292" t="str">
        <f t="shared" si="16"/>
        <v>山西农大</v>
      </c>
      <c r="D292" t="str">
        <f t="shared" si="17"/>
        <v>03</v>
      </c>
      <c r="E292" t="s">
        <v>398</v>
      </c>
      <c r="F292">
        <v>186</v>
      </c>
      <c r="G292">
        <v>95</v>
      </c>
      <c r="H292">
        <v>91</v>
      </c>
      <c r="I292">
        <v>61</v>
      </c>
      <c r="J292">
        <v>49</v>
      </c>
      <c r="K292">
        <v>46</v>
      </c>
      <c r="L292">
        <v>0</v>
      </c>
      <c r="M292">
        <v>2020</v>
      </c>
      <c r="N292">
        <f t="shared" ca="1" si="18"/>
        <v>203</v>
      </c>
      <c r="O292">
        <f t="shared" ca="1" si="19"/>
        <v>30723</v>
      </c>
      <c r="P292">
        <f ca="1">_20206[[#This Row],[最低排名]]-_20206[[#This Row],[同分人数]]+1</f>
        <v>30521</v>
      </c>
      <c r="Q292">
        <f ca="1">IF(O292&gt;=开始!$B$6, 1, 0)</f>
        <v>1</v>
      </c>
      <c r="R292">
        <f ca="1">_20206[[#This Row],[最低排名]]-开始!$B$6</f>
        <v>30723</v>
      </c>
    </row>
    <row r="293" spans="1:18">
      <c r="A293">
        <v>31501</v>
      </c>
      <c r="B293" t="s">
        <v>429</v>
      </c>
      <c r="C293" t="str">
        <f t="shared" si="16"/>
        <v>山西医大</v>
      </c>
      <c r="D293" t="str">
        <f t="shared" si="17"/>
        <v>01</v>
      </c>
      <c r="E293" t="s">
        <v>431</v>
      </c>
      <c r="F293">
        <v>203</v>
      </c>
      <c r="G293">
        <v>113</v>
      </c>
      <c r="H293">
        <v>94</v>
      </c>
      <c r="I293">
        <v>58</v>
      </c>
      <c r="J293">
        <v>55</v>
      </c>
      <c r="K293">
        <v>52</v>
      </c>
      <c r="L293">
        <v>0</v>
      </c>
      <c r="M293">
        <v>2020</v>
      </c>
      <c r="N293">
        <f t="shared" ca="1" si="18"/>
        <v>221</v>
      </c>
      <c r="O293">
        <f t="shared" ca="1" si="19"/>
        <v>24521</v>
      </c>
      <c r="P293">
        <f ca="1">_20206[[#This Row],[最低排名]]-_20206[[#This Row],[同分人数]]+1</f>
        <v>24301</v>
      </c>
      <c r="Q293">
        <f ca="1">IF(O293&gt;=开始!$B$6, 1, 0)</f>
        <v>1</v>
      </c>
      <c r="R293">
        <f ca="1">_20206[[#This Row],[最低排名]]-开始!$B$6</f>
        <v>24521</v>
      </c>
    </row>
    <row r="294" spans="1:18">
      <c r="A294">
        <v>31502</v>
      </c>
      <c r="B294" t="s">
        <v>430</v>
      </c>
      <c r="C294" t="str">
        <f t="shared" si="16"/>
        <v>山西医大</v>
      </c>
      <c r="D294" t="str">
        <f t="shared" si="17"/>
        <v>02</v>
      </c>
      <c r="E294" t="s">
        <v>230</v>
      </c>
      <c r="F294">
        <v>200</v>
      </c>
      <c r="G294">
        <v>111</v>
      </c>
      <c r="H294">
        <v>75</v>
      </c>
      <c r="I294">
        <v>64</v>
      </c>
      <c r="J294">
        <v>58</v>
      </c>
      <c r="K294">
        <v>46</v>
      </c>
      <c r="L294">
        <v>0</v>
      </c>
      <c r="M294">
        <v>2020</v>
      </c>
      <c r="N294">
        <f t="shared" ca="1" si="18"/>
        <v>191</v>
      </c>
      <c r="O294">
        <f t="shared" ca="1" si="19"/>
        <v>28629</v>
      </c>
      <c r="P294">
        <f ca="1">_20206[[#This Row],[最低排名]]-_20206[[#This Row],[同分人数]]+1</f>
        <v>28439</v>
      </c>
      <c r="Q294">
        <f ca="1">IF(O294&gt;=开始!$B$6, 1, 0)</f>
        <v>1</v>
      </c>
      <c r="R294">
        <f ca="1">_20206[[#This Row],[最低排名]]-开始!$B$6</f>
        <v>28629</v>
      </c>
    </row>
    <row r="295" spans="1:18">
      <c r="A295">
        <v>31601</v>
      </c>
      <c r="B295" t="s">
        <v>432</v>
      </c>
      <c r="C295" t="str">
        <f t="shared" si="16"/>
        <v>大同大学</v>
      </c>
      <c r="D295" t="str">
        <f t="shared" si="17"/>
        <v>01</v>
      </c>
      <c r="E295" t="s">
        <v>405</v>
      </c>
      <c r="F295">
        <v>196</v>
      </c>
      <c r="G295">
        <v>98</v>
      </c>
      <c r="H295">
        <v>93</v>
      </c>
      <c r="I295">
        <v>49</v>
      </c>
      <c r="J295">
        <v>46</v>
      </c>
      <c r="K295">
        <v>43</v>
      </c>
      <c r="L295">
        <v>0</v>
      </c>
      <c r="M295">
        <v>2020</v>
      </c>
      <c r="N295">
        <f t="shared" ca="1" si="18"/>
        <v>192</v>
      </c>
      <c r="O295">
        <f t="shared" ca="1" si="19"/>
        <v>31801</v>
      </c>
      <c r="P295">
        <f ca="1">_20206[[#This Row],[最低排名]]-_20206[[#This Row],[同分人数]]+1</f>
        <v>31610</v>
      </c>
      <c r="Q295">
        <f ca="1">IF(O295&gt;=开始!$B$6, 1, 0)</f>
        <v>1</v>
      </c>
      <c r="R295">
        <f ca="1">_20206[[#This Row],[最低排名]]-开始!$B$6</f>
        <v>31801</v>
      </c>
    </row>
    <row r="296" spans="1:18">
      <c r="A296">
        <v>31602</v>
      </c>
      <c r="B296" t="s">
        <v>434</v>
      </c>
      <c r="C296" t="str">
        <f t="shared" si="16"/>
        <v>大同大学</v>
      </c>
      <c r="D296" t="str">
        <f t="shared" si="17"/>
        <v>02</v>
      </c>
      <c r="E296" t="s">
        <v>221</v>
      </c>
      <c r="F296">
        <v>193</v>
      </c>
      <c r="G296">
        <v>98</v>
      </c>
      <c r="H296">
        <v>66</v>
      </c>
      <c r="I296">
        <v>58</v>
      </c>
      <c r="J296">
        <v>49</v>
      </c>
      <c r="K296">
        <v>43</v>
      </c>
      <c r="L296">
        <v>0</v>
      </c>
      <c r="M296">
        <v>2020</v>
      </c>
      <c r="N296">
        <f t="shared" ca="1" si="18"/>
        <v>178</v>
      </c>
      <c r="O296">
        <f t="shared" ca="1" si="19"/>
        <v>34945</v>
      </c>
      <c r="P296">
        <f ca="1">_20206[[#This Row],[最低排名]]-_20206[[#This Row],[同分人数]]+1</f>
        <v>34768</v>
      </c>
      <c r="Q296">
        <f ca="1">IF(O296&gt;=开始!$B$6, 1, 0)</f>
        <v>1</v>
      </c>
      <c r="R296">
        <f ca="1">_20206[[#This Row],[最低排名]]-开始!$B$6</f>
        <v>34945</v>
      </c>
    </row>
    <row r="297" spans="1:18">
      <c r="A297">
        <v>31701</v>
      </c>
      <c r="B297" t="s">
        <v>435</v>
      </c>
      <c r="C297" t="str">
        <f t="shared" si="16"/>
        <v>忻州师院</v>
      </c>
      <c r="D297" t="str">
        <f t="shared" si="17"/>
        <v>01</v>
      </c>
      <c r="E297" t="s">
        <v>230</v>
      </c>
      <c r="F297">
        <v>206</v>
      </c>
      <c r="G297">
        <v>106</v>
      </c>
      <c r="H297">
        <v>99</v>
      </c>
      <c r="I297">
        <v>46</v>
      </c>
      <c r="J297">
        <v>46</v>
      </c>
      <c r="K297">
        <v>46</v>
      </c>
      <c r="L297">
        <v>0</v>
      </c>
      <c r="M297">
        <v>2020</v>
      </c>
      <c r="N297">
        <f t="shared" ca="1" si="18"/>
        <v>191</v>
      </c>
      <c r="O297">
        <f t="shared" ca="1" si="19"/>
        <v>28629</v>
      </c>
      <c r="P297">
        <f ca="1">_20206[[#This Row],[最低排名]]-_20206[[#This Row],[同分人数]]+1</f>
        <v>28439</v>
      </c>
      <c r="Q297">
        <f ca="1">IF(O297&gt;=开始!$B$6, 1, 0)</f>
        <v>1</v>
      </c>
      <c r="R297">
        <f ca="1">_20206[[#This Row],[最低排名]]-开始!$B$6</f>
        <v>28629</v>
      </c>
    </row>
    <row r="298" spans="1:18">
      <c r="A298">
        <v>31702</v>
      </c>
      <c r="B298" t="s">
        <v>436</v>
      </c>
      <c r="C298" t="str">
        <f t="shared" si="16"/>
        <v>忻州师院</v>
      </c>
      <c r="D298" t="str">
        <f t="shared" si="17"/>
        <v>02</v>
      </c>
      <c r="E298" t="s">
        <v>228</v>
      </c>
      <c r="F298">
        <v>172</v>
      </c>
      <c r="G298">
        <v>107</v>
      </c>
      <c r="H298">
        <v>87</v>
      </c>
      <c r="I298">
        <v>67</v>
      </c>
      <c r="J298">
        <v>61</v>
      </c>
      <c r="K298">
        <v>52</v>
      </c>
      <c r="L298">
        <v>0</v>
      </c>
      <c r="M298">
        <v>2020</v>
      </c>
      <c r="N298">
        <f t="shared" ca="1" si="18"/>
        <v>217</v>
      </c>
      <c r="O298">
        <f t="shared" ca="1" si="19"/>
        <v>29465</v>
      </c>
      <c r="P298">
        <f ca="1">_20206[[#This Row],[最低排名]]-_20206[[#This Row],[同分人数]]+1</f>
        <v>29249</v>
      </c>
      <c r="Q298">
        <f ca="1">IF(O298&gt;=开始!$B$6, 1, 0)</f>
        <v>1</v>
      </c>
      <c r="R298">
        <f ca="1">_20206[[#This Row],[最低排名]]-开始!$B$6</f>
        <v>29465</v>
      </c>
    </row>
    <row r="299" spans="1:18">
      <c r="A299">
        <v>31703</v>
      </c>
      <c r="B299" t="s">
        <v>437</v>
      </c>
      <c r="C299" t="str">
        <f t="shared" si="16"/>
        <v>忻州师院</v>
      </c>
      <c r="D299" t="str">
        <f t="shared" si="17"/>
        <v>03</v>
      </c>
      <c r="E299" t="s">
        <v>528</v>
      </c>
      <c r="F299">
        <v>203</v>
      </c>
      <c r="G299">
        <v>110</v>
      </c>
      <c r="H299">
        <v>81</v>
      </c>
      <c r="I299">
        <v>61</v>
      </c>
      <c r="J299">
        <v>52</v>
      </c>
      <c r="K299">
        <v>43</v>
      </c>
      <c r="L299">
        <v>0</v>
      </c>
      <c r="M299">
        <v>2020</v>
      </c>
      <c r="N299">
        <f t="shared" ca="1" si="18"/>
        <v>206</v>
      </c>
      <c r="O299">
        <f t="shared" ca="1" si="19"/>
        <v>29248</v>
      </c>
      <c r="P299">
        <f ca="1">_20206[[#This Row],[最低排名]]-_20206[[#This Row],[同分人数]]+1</f>
        <v>29043</v>
      </c>
      <c r="Q299">
        <f ca="1">IF(O299&gt;=开始!$B$6, 1, 0)</f>
        <v>1</v>
      </c>
      <c r="R299">
        <f ca="1">_20206[[#This Row],[最低排名]]-开始!$B$6</f>
        <v>29248</v>
      </c>
    </row>
    <row r="300" spans="1:18">
      <c r="A300">
        <v>31704</v>
      </c>
      <c r="B300" t="s">
        <v>438</v>
      </c>
      <c r="C300" t="str">
        <f t="shared" si="16"/>
        <v>忻州师院</v>
      </c>
      <c r="D300" t="str">
        <f t="shared" si="17"/>
        <v>04</v>
      </c>
      <c r="E300" t="s">
        <v>701</v>
      </c>
      <c r="F300">
        <v>193</v>
      </c>
      <c r="G300">
        <v>97</v>
      </c>
      <c r="H300">
        <v>83</v>
      </c>
      <c r="I300">
        <v>58</v>
      </c>
      <c r="J300">
        <v>55</v>
      </c>
      <c r="K300">
        <v>55</v>
      </c>
      <c r="L300">
        <v>0</v>
      </c>
      <c r="M300">
        <v>2020</v>
      </c>
      <c r="N300">
        <f t="shared" ca="1" si="18"/>
        <v>218</v>
      </c>
      <c r="O300">
        <f t="shared" ca="1" si="19"/>
        <v>28438</v>
      </c>
      <c r="P300">
        <f ca="1">_20206[[#This Row],[最低排名]]-_20206[[#This Row],[同分人数]]+1</f>
        <v>28221</v>
      </c>
      <c r="Q300">
        <f ca="1">IF(O300&gt;=开始!$B$6, 1, 0)</f>
        <v>1</v>
      </c>
      <c r="R300">
        <f ca="1">_20206[[#This Row],[最低排名]]-开始!$B$6</f>
        <v>28438</v>
      </c>
    </row>
    <row r="301" spans="1:18">
      <c r="A301">
        <v>31705</v>
      </c>
      <c r="B301" t="s">
        <v>439</v>
      </c>
      <c r="C301" t="str">
        <f t="shared" si="16"/>
        <v>忻州师院</v>
      </c>
      <c r="D301" t="str">
        <f t="shared" si="17"/>
        <v>05</v>
      </c>
      <c r="E301" t="s">
        <v>701</v>
      </c>
      <c r="F301">
        <v>194</v>
      </c>
      <c r="G301">
        <v>98</v>
      </c>
      <c r="H301">
        <v>85</v>
      </c>
      <c r="I301">
        <v>70</v>
      </c>
      <c r="J301">
        <v>49</v>
      </c>
      <c r="K301">
        <v>46</v>
      </c>
      <c r="L301">
        <v>0</v>
      </c>
      <c r="M301">
        <v>2020</v>
      </c>
      <c r="N301">
        <f t="shared" ca="1" si="18"/>
        <v>218</v>
      </c>
      <c r="O301">
        <f t="shared" ca="1" si="19"/>
        <v>28438</v>
      </c>
      <c r="P301">
        <f ca="1">_20206[[#This Row],[最低排名]]-_20206[[#This Row],[同分人数]]+1</f>
        <v>28221</v>
      </c>
      <c r="Q301">
        <f ca="1">IF(O301&gt;=开始!$B$6, 1, 0)</f>
        <v>1</v>
      </c>
      <c r="R301">
        <f ca="1">_20206[[#This Row],[最低排名]]-开始!$B$6</f>
        <v>28438</v>
      </c>
    </row>
    <row r="302" spans="1:18">
      <c r="A302">
        <v>31801</v>
      </c>
      <c r="B302" t="s">
        <v>441</v>
      </c>
      <c r="C302" t="str">
        <f t="shared" si="16"/>
        <v>山西财大</v>
      </c>
      <c r="D302" t="str">
        <f t="shared" si="17"/>
        <v>01</v>
      </c>
      <c r="E302" t="s">
        <v>187</v>
      </c>
      <c r="F302">
        <v>214</v>
      </c>
      <c r="G302">
        <v>107</v>
      </c>
      <c r="H302">
        <v>78</v>
      </c>
      <c r="I302">
        <v>55</v>
      </c>
      <c r="J302">
        <v>52</v>
      </c>
      <c r="K302">
        <v>49</v>
      </c>
      <c r="L302">
        <v>0</v>
      </c>
      <c r="M302">
        <v>2020</v>
      </c>
      <c r="N302">
        <f t="shared" ca="1" si="18"/>
        <v>217</v>
      </c>
      <c r="O302">
        <f t="shared" ca="1" si="19"/>
        <v>27625</v>
      </c>
      <c r="P302">
        <f ca="1">_20206[[#This Row],[最低排名]]-_20206[[#This Row],[同分人数]]+1</f>
        <v>27409</v>
      </c>
      <c r="Q302">
        <f ca="1">IF(O302&gt;=开始!$B$6, 1, 0)</f>
        <v>1</v>
      </c>
      <c r="R302">
        <f ca="1">_20206[[#This Row],[最低排名]]-开始!$B$6</f>
        <v>27625</v>
      </c>
    </row>
    <row r="303" spans="1:18">
      <c r="A303">
        <v>31802</v>
      </c>
      <c r="B303" t="s">
        <v>442</v>
      </c>
      <c r="C303" t="str">
        <f t="shared" si="16"/>
        <v>山西财大</v>
      </c>
      <c r="D303" t="str">
        <f t="shared" si="17"/>
        <v>02</v>
      </c>
      <c r="E303" t="s">
        <v>209</v>
      </c>
      <c r="F303">
        <v>171</v>
      </c>
      <c r="G303">
        <v>102</v>
      </c>
      <c r="H303">
        <v>82</v>
      </c>
      <c r="I303">
        <v>61</v>
      </c>
      <c r="J303">
        <v>52</v>
      </c>
      <c r="K303">
        <v>49</v>
      </c>
      <c r="L303">
        <v>0</v>
      </c>
      <c r="M303">
        <v>2020</v>
      </c>
      <c r="N303">
        <f t="shared" ca="1" si="18"/>
        <v>163</v>
      </c>
      <c r="O303">
        <f t="shared" ca="1" si="19"/>
        <v>33931</v>
      </c>
      <c r="P303">
        <f ca="1">_20206[[#This Row],[最低排名]]-_20206[[#This Row],[同分人数]]+1</f>
        <v>33769</v>
      </c>
      <c r="Q303">
        <f ca="1">IF(O303&gt;=开始!$B$6, 1, 0)</f>
        <v>1</v>
      </c>
      <c r="R303">
        <f ca="1">_20206[[#This Row],[最低排名]]-开始!$B$6</f>
        <v>33931</v>
      </c>
    </row>
    <row r="304" spans="1:18">
      <c r="A304">
        <v>31803</v>
      </c>
      <c r="B304" t="s">
        <v>443</v>
      </c>
      <c r="C304" t="str">
        <f t="shared" si="16"/>
        <v>山西财大</v>
      </c>
      <c r="D304" t="str">
        <f t="shared" si="17"/>
        <v>03</v>
      </c>
      <c r="E304" t="s">
        <v>335</v>
      </c>
      <c r="F304">
        <v>205</v>
      </c>
      <c r="G304">
        <v>112</v>
      </c>
      <c r="H304">
        <v>95</v>
      </c>
      <c r="I304">
        <v>58</v>
      </c>
      <c r="J304">
        <v>46</v>
      </c>
      <c r="K304">
        <v>43</v>
      </c>
      <c r="L304">
        <v>0</v>
      </c>
      <c r="M304">
        <v>2020</v>
      </c>
      <c r="N304">
        <f t="shared" ca="1" si="18"/>
        <v>210</v>
      </c>
      <c r="O304">
        <f t="shared" ca="1" si="19"/>
        <v>27835</v>
      </c>
      <c r="P304">
        <f ca="1">_20206[[#This Row],[最低排名]]-_20206[[#This Row],[同分人数]]+1</f>
        <v>27626</v>
      </c>
      <c r="Q304">
        <f ca="1">IF(O304&gt;=开始!$B$6, 1, 0)</f>
        <v>1</v>
      </c>
      <c r="R304">
        <f ca="1">_20206[[#This Row],[最低排名]]-开始!$B$6</f>
        <v>27835</v>
      </c>
    </row>
    <row r="305" spans="1:18">
      <c r="A305">
        <v>31901</v>
      </c>
      <c r="B305" t="s">
        <v>444</v>
      </c>
      <c r="C305" t="str">
        <f t="shared" si="16"/>
        <v>山西中医</v>
      </c>
      <c r="D305" t="str">
        <f t="shared" si="17"/>
        <v>01</v>
      </c>
      <c r="E305" t="s">
        <v>165</v>
      </c>
      <c r="F305">
        <v>207</v>
      </c>
      <c r="G305">
        <v>112</v>
      </c>
      <c r="H305">
        <v>74</v>
      </c>
      <c r="I305">
        <v>67</v>
      </c>
      <c r="J305">
        <v>55</v>
      </c>
      <c r="K305">
        <v>52</v>
      </c>
      <c r="L305">
        <v>0</v>
      </c>
      <c r="M305">
        <v>2020</v>
      </c>
      <c r="N305">
        <f t="shared" ca="1" si="18"/>
        <v>216</v>
      </c>
      <c r="O305">
        <f t="shared" ca="1" si="19"/>
        <v>26117</v>
      </c>
      <c r="P305">
        <f ca="1">_20206[[#This Row],[最低排名]]-_20206[[#This Row],[同分人数]]+1</f>
        <v>25902</v>
      </c>
      <c r="Q305">
        <f ca="1">IF(O305&gt;=开始!$B$6, 1, 0)</f>
        <v>1</v>
      </c>
      <c r="R305">
        <f ca="1">_20206[[#This Row],[最低排名]]-开始!$B$6</f>
        <v>26117</v>
      </c>
    </row>
    <row r="306" spans="1:18">
      <c r="A306">
        <v>31902</v>
      </c>
      <c r="B306" t="s">
        <v>1558</v>
      </c>
      <c r="C306" t="str">
        <f t="shared" si="16"/>
        <v>山西中医</v>
      </c>
      <c r="D306" t="str">
        <f t="shared" si="17"/>
        <v>02</v>
      </c>
      <c r="E306" t="s">
        <v>387</v>
      </c>
      <c r="F306">
        <v>197</v>
      </c>
      <c r="G306">
        <v>104</v>
      </c>
      <c r="H306">
        <v>96</v>
      </c>
      <c r="I306">
        <v>55</v>
      </c>
      <c r="J306">
        <v>52</v>
      </c>
      <c r="K306">
        <v>46</v>
      </c>
      <c r="L306">
        <v>0</v>
      </c>
      <c r="M306">
        <v>2020</v>
      </c>
      <c r="N306">
        <f t="shared" ca="1" si="18"/>
        <v>204</v>
      </c>
      <c r="O306">
        <f t="shared" ca="1" si="19"/>
        <v>28039</v>
      </c>
      <c r="P306">
        <f ca="1">_20206[[#This Row],[最低排名]]-_20206[[#This Row],[同分人数]]+1</f>
        <v>27836</v>
      </c>
      <c r="Q306">
        <f ca="1">IF(O306&gt;=开始!$B$6, 1, 0)</f>
        <v>1</v>
      </c>
      <c r="R306">
        <f ca="1">_20206[[#This Row],[最低排名]]-开始!$B$6</f>
        <v>28039</v>
      </c>
    </row>
    <row r="307" spans="1:18">
      <c r="A307">
        <v>32001</v>
      </c>
      <c r="B307" t="s">
        <v>445</v>
      </c>
      <c r="C307" t="str">
        <f t="shared" si="16"/>
        <v>吕梁学院</v>
      </c>
      <c r="D307" t="str">
        <f t="shared" si="17"/>
        <v>01</v>
      </c>
      <c r="E307" t="s">
        <v>383</v>
      </c>
      <c r="F307">
        <v>182</v>
      </c>
      <c r="G307">
        <v>100</v>
      </c>
      <c r="H307">
        <v>61</v>
      </c>
      <c r="I307">
        <v>64</v>
      </c>
      <c r="J307">
        <v>58</v>
      </c>
      <c r="K307">
        <v>58</v>
      </c>
      <c r="L307">
        <v>0</v>
      </c>
      <c r="M307">
        <v>2020</v>
      </c>
      <c r="N307">
        <f t="shared" ca="1" si="18"/>
        <v>185</v>
      </c>
      <c r="O307">
        <f t="shared" ca="1" si="19"/>
        <v>32523</v>
      </c>
      <c r="P307">
        <f ca="1">_20206[[#This Row],[最低排名]]-_20206[[#This Row],[同分人数]]+1</f>
        <v>32339</v>
      </c>
      <c r="Q307">
        <f ca="1">IF(O307&gt;=开始!$B$6, 1, 0)</f>
        <v>1</v>
      </c>
      <c r="R307">
        <f ca="1">_20206[[#This Row],[最低排名]]-开始!$B$6</f>
        <v>32523</v>
      </c>
    </row>
    <row r="308" spans="1:18">
      <c r="A308">
        <v>32002</v>
      </c>
      <c r="B308" t="s">
        <v>446</v>
      </c>
      <c r="C308" t="str">
        <f t="shared" si="16"/>
        <v>吕梁学院</v>
      </c>
      <c r="D308" t="str">
        <f t="shared" si="17"/>
        <v>02</v>
      </c>
      <c r="E308" t="s">
        <v>1533</v>
      </c>
      <c r="F308">
        <v>188</v>
      </c>
      <c r="G308">
        <v>115</v>
      </c>
      <c r="H308">
        <v>85</v>
      </c>
      <c r="I308">
        <v>46</v>
      </c>
      <c r="J308">
        <v>43</v>
      </c>
      <c r="K308">
        <v>40</v>
      </c>
      <c r="L308">
        <v>0</v>
      </c>
      <c r="M308">
        <v>2020</v>
      </c>
      <c r="N308">
        <f t="shared" ca="1" si="18"/>
        <v>150</v>
      </c>
      <c r="O308">
        <f t="shared" ca="1" si="19"/>
        <v>36155</v>
      </c>
      <c r="P308">
        <f ca="1">_20206[[#This Row],[最低排名]]-_20206[[#This Row],[同分人数]]+1</f>
        <v>36006</v>
      </c>
      <c r="Q308">
        <f ca="1">IF(O308&gt;=开始!$B$6, 1, 0)</f>
        <v>1</v>
      </c>
      <c r="R308">
        <f ca="1">_20206[[#This Row],[最低排名]]-开始!$B$6</f>
        <v>36155</v>
      </c>
    </row>
    <row r="309" spans="1:18">
      <c r="A309">
        <v>32101</v>
      </c>
      <c r="B309" t="s">
        <v>1753</v>
      </c>
      <c r="C309" t="str">
        <f t="shared" si="16"/>
        <v>山西传媒</v>
      </c>
      <c r="D309" t="str">
        <f t="shared" si="17"/>
        <v>01</v>
      </c>
      <c r="E309" t="s">
        <v>50</v>
      </c>
      <c r="F309">
        <v>176</v>
      </c>
      <c r="G309">
        <v>98</v>
      </c>
      <c r="H309">
        <v>99</v>
      </c>
      <c r="I309">
        <v>61</v>
      </c>
      <c r="J309">
        <v>52</v>
      </c>
      <c r="K309">
        <v>43</v>
      </c>
      <c r="L309">
        <v>0</v>
      </c>
      <c r="M309">
        <v>2020</v>
      </c>
      <c r="N309">
        <f t="shared" ca="1" si="18"/>
        <v>179</v>
      </c>
      <c r="O309">
        <f t="shared" ca="1" si="19"/>
        <v>31075</v>
      </c>
      <c r="P309">
        <f ca="1">_20206[[#This Row],[最低排名]]-_20206[[#This Row],[同分人数]]+1</f>
        <v>30897</v>
      </c>
      <c r="Q309">
        <f ca="1">IF(O309&gt;=开始!$B$6, 1, 0)</f>
        <v>1</v>
      </c>
      <c r="R309">
        <f ca="1">_20206[[#This Row],[最低排名]]-开始!$B$6</f>
        <v>31075</v>
      </c>
    </row>
    <row r="310" spans="1:18">
      <c r="A310">
        <v>32201</v>
      </c>
      <c r="B310" t="s">
        <v>1754</v>
      </c>
      <c r="C310" t="str">
        <f t="shared" si="16"/>
        <v>太理科技</v>
      </c>
      <c r="D310" t="str">
        <f t="shared" si="17"/>
        <v>01</v>
      </c>
      <c r="E310" t="s">
        <v>1542</v>
      </c>
      <c r="F310">
        <v>184</v>
      </c>
      <c r="G310">
        <v>95</v>
      </c>
      <c r="H310">
        <v>79</v>
      </c>
      <c r="I310">
        <v>49</v>
      </c>
      <c r="J310">
        <v>46</v>
      </c>
      <c r="K310">
        <v>43</v>
      </c>
      <c r="L310">
        <v>0</v>
      </c>
      <c r="M310">
        <v>2020</v>
      </c>
      <c r="N310">
        <f t="shared" ca="1" si="18"/>
        <v>135</v>
      </c>
      <c r="O310">
        <f t="shared" ca="1" si="19"/>
        <v>36290</v>
      </c>
      <c r="P310">
        <f ca="1">_20206[[#This Row],[最低排名]]-_20206[[#This Row],[同分人数]]+1</f>
        <v>36156</v>
      </c>
      <c r="Q310">
        <f ca="1">IF(O310&gt;=开始!$B$6, 1, 0)</f>
        <v>1</v>
      </c>
      <c r="R310">
        <f ca="1">_20206[[#This Row],[最低排名]]-开始!$B$6</f>
        <v>36290</v>
      </c>
    </row>
    <row r="311" spans="1:18">
      <c r="A311">
        <v>32202</v>
      </c>
      <c r="B311" t="s">
        <v>1755</v>
      </c>
      <c r="C311" t="str">
        <f t="shared" si="16"/>
        <v>太理科技</v>
      </c>
      <c r="D311" t="str">
        <f t="shared" si="17"/>
        <v>02</v>
      </c>
      <c r="E311" t="s">
        <v>1629</v>
      </c>
      <c r="M311">
        <v>2020</v>
      </c>
      <c r="N311" t="e">
        <f t="shared" ca="1" si="18"/>
        <v>#N/A</v>
      </c>
      <c r="O311" t="e">
        <f t="shared" ca="1" si="19"/>
        <v>#N/A</v>
      </c>
      <c r="P311" t="e">
        <f ca="1">_20206[[#This Row],[最低排名]]-_20206[[#This Row],[同分人数]]+1</f>
        <v>#N/A</v>
      </c>
      <c r="Q311" t="e">
        <f ca="1">IF(O311&gt;=开始!$B$6, 1, 0)</f>
        <v>#N/A</v>
      </c>
      <c r="R311" t="e">
        <f ca="1">_20206[[#This Row],[最低排名]]-开始!$B$6</f>
        <v>#N/A</v>
      </c>
    </row>
    <row r="312" spans="1:18">
      <c r="A312">
        <v>32203</v>
      </c>
      <c r="B312" t="s">
        <v>1756</v>
      </c>
      <c r="C312" t="str">
        <f t="shared" si="16"/>
        <v>太理科技</v>
      </c>
      <c r="D312" t="str">
        <f t="shared" si="17"/>
        <v>03</v>
      </c>
      <c r="E312" t="s">
        <v>1534</v>
      </c>
      <c r="F312">
        <v>156</v>
      </c>
      <c r="G312">
        <v>92</v>
      </c>
      <c r="H312">
        <v>76</v>
      </c>
      <c r="I312">
        <v>58</v>
      </c>
      <c r="J312">
        <v>55</v>
      </c>
      <c r="K312">
        <v>55</v>
      </c>
      <c r="L312">
        <v>0</v>
      </c>
      <c r="M312">
        <v>2020</v>
      </c>
      <c r="N312">
        <f t="shared" ca="1" si="18"/>
        <v>147</v>
      </c>
      <c r="O312">
        <f t="shared" ca="1" si="19"/>
        <v>36437</v>
      </c>
      <c r="P312">
        <f ca="1">_20206[[#This Row],[最低排名]]-_20206[[#This Row],[同分人数]]+1</f>
        <v>36291</v>
      </c>
      <c r="Q312">
        <f ca="1">IF(O312&gt;=开始!$B$6, 1, 0)</f>
        <v>1</v>
      </c>
      <c r="R312">
        <f ca="1">_20206[[#This Row],[最低排名]]-开始!$B$6</f>
        <v>36437</v>
      </c>
    </row>
    <row r="313" spans="1:18">
      <c r="A313">
        <v>32301</v>
      </c>
      <c r="B313" t="s">
        <v>449</v>
      </c>
      <c r="C313" t="str">
        <f t="shared" si="16"/>
        <v>山西大学</v>
      </c>
      <c r="D313" t="str">
        <f t="shared" si="17"/>
        <v>01</v>
      </c>
      <c r="E313" t="s">
        <v>141</v>
      </c>
      <c r="F313">
        <v>196</v>
      </c>
      <c r="G313">
        <v>99</v>
      </c>
      <c r="H313">
        <v>103</v>
      </c>
      <c r="I313">
        <v>58</v>
      </c>
      <c r="J313">
        <v>58</v>
      </c>
      <c r="K313">
        <v>55</v>
      </c>
      <c r="L313">
        <v>0</v>
      </c>
      <c r="M313">
        <v>2020</v>
      </c>
      <c r="N313">
        <f t="shared" ca="1" si="18"/>
        <v>255</v>
      </c>
      <c r="O313">
        <f t="shared" ca="1" si="19"/>
        <v>22810</v>
      </c>
      <c r="P313">
        <f ca="1">_20206[[#This Row],[最低排名]]-_20206[[#This Row],[同分人数]]+1</f>
        <v>22556</v>
      </c>
      <c r="Q313">
        <f ca="1">IF(O313&gt;=开始!$B$6, 1, 0)</f>
        <v>1</v>
      </c>
      <c r="R313">
        <f ca="1">_20206[[#This Row],[最低排名]]-开始!$B$6</f>
        <v>22810</v>
      </c>
    </row>
    <row r="314" spans="1:18">
      <c r="A314">
        <v>32302</v>
      </c>
      <c r="B314" t="s">
        <v>451</v>
      </c>
      <c r="C314" t="str">
        <f t="shared" si="16"/>
        <v>山西大学</v>
      </c>
      <c r="D314" t="str">
        <f t="shared" si="17"/>
        <v>02</v>
      </c>
      <c r="E314" t="s">
        <v>577</v>
      </c>
      <c r="F314">
        <v>225</v>
      </c>
      <c r="G314">
        <v>128</v>
      </c>
      <c r="H314">
        <v>103</v>
      </c>
      <c r="I314">
        <v>52</v>
      </c>
      <c r="J314">
        <v>49</v>
      </c>
      <c r="K314">
        <v>49</v>
      </c>
      <c r="L314">
        <v>0</v>
      </c>
      <c r="M314">
        <v>2020</v>
      </c>
      <c r="N314">
        <f t="shared" ca="1" si="18"/>
        <v>252</v>
      </c>
      <c r="O314">
        <f t="shared" ca="1" si="19"/>
        <v>20868</v>
      </c>
      <c r="P314">
        <f ca="1">_20206[[#This Row],[最低排名]]-_20206[[#This Row],[同分人数]]+1</f>
        <v>20617</v>
      </c>
      <c r="Q314">
        <f ca="1">IF(O314&gt;=开始!$B$6, 1, 0)</f>
        <v>1</v>
      </c>
      <c r="R314">
        <f ca="1">_20206[[#This Row],[最低排名]]-开始!$B$6</f>
        <v>20868</v>
      </c>
    </row>
    <row r="315" spans="1:18">
      <c r="A315">
        <v>32303</v>
      </c>
      <c r="B315" t="s">
        <v>452</v>
      </c>
      <c r="C315" t="str">
        <f t="shared" si="16"/>
        <v>山西大学</v>
      </c>
      <c r="D315" t="str">
        <f t="shared" si="17"/>
        <v>03</v>
      </c>
      <c r="E315" t="s">
        <v>175</v>
      </c>
      <c r="F315">
        <v>211</v>
      </c>
      <c r="G315">
        <v>114</v>
      </c>
      <c r="H315">
        <v>85</v>
      </c>
      <c r="I315">
        <v>61</v>
      </c>
      <c r="J315">
        <v>58</v>
      </c>
      <c r="K315">
        <v>49</v>
      </c>
      <c r="L315">
        <v>0</v>
      </c>
      <c r="M315">
        <v>2020</v>
      </c>
      <c r="N315">
        <f t="shared" ca="1" si="18"/>
        <v>226</v>
      </c>
      <c r="O315">
        <f t="shared" ca="1" si="19"/>
        <v>24090</v>
      </c>
      <c r="P315">
        <f ca="1">_20206[[#This Row],[最低排名]]-_20206[[#This Row],[同分人数]]+1</f>
        <v>23865</v>
      </c>
      <c r="Q315">
        <f ca="1">IF(O315&gt;=开始!$B$6, 1, 0)</f>
        <v>1</v>
      </c>
      <c r="R315">
        <f ca="1">_20206[[#This Row],[最低排名]]-开始!$B$6</f>
        <v>24090</v>
      </c>
    </row>
    <row r="316" spans="1:18">
      <c r="A316">
        <v>32304</v>
      </c>
      <c r="B316" t="s">
        <v>1561</v>
      </c>
      <c r="C316" t="str">
        <f t="shared" si="16"/>
        <v>山西大学</v>
      </c>
      <c r="D316" t="str">
        <f t="shared" si="17"/>
        <v>04</v>
      </c>
      <c r="E316" t="s">
        <v>162</v>
      </c>
      <c r="F316">
        <v>198</v>
      </c>
      <c r="G316">
        <v>102</v>
      </c>
      <c r="H316">
        <v>103</v>
      </c>
      <c r="I316">
        <v>58</v>
      </c>
      <c r="J316">
        <v>58</v>
      </c>
      <c r="K316">
        <v>58</v>
      </c>
      <c r="L316">
        <v>0</v>
      </c>
      <c r="M316">
        <v>2020</v>
      </c>
      <c r="N316">
        <f t="shared" ca="1" si="18"/>
        <v>218</v>
      </c>
      <c r="O316">
        <f t="shared" ca="1" si="19"/>
        <v>21577</v>
      </c>
      <c r="P316">
        <f ca="1">_20206[[#This Row],[最低排名]]-_20206[[#This Row],[同分人数]]+1</f>
        <v>21360</v>
      </c>
      <c r="Q316">
        <f ca="1">IF(O316&gt;=开始!$B$6, 1, 0)</f>
        <v>1</v>
      </c>
      <c r="R316">
        <f ca="1">_20206[[#This Row],[最低排名]]-开始!$B$6</f>
        <v>21577</v>
      </c>
    </row>
    <row r="317" spans="1:18">
      <c r="A317">
        <v>33101</v>
      </c>
      <c r="B317" t="s">
        <v>454</v>
      </c>
      <c r="C317" t="str">
        <f t="shared" si="16"/>
        <v>大连民族</v>
      </c>
      <c r="D317" t="str">
        <f t="shared" si="17"/>
        <v>01</v>
      </c>
      <c r="E317" t="s">
        <v>203</v>
      </c>
      <c r="F317">
        <v>202</v>
      </c>
      <c r="G317">
        <v>107</v>
      </c>
      <c r="H317">
        <v>81</v>
      </c>
      <c r="I317">
        <v>55</v>
      </c>
      <c r="J317">
        <v>46</v>
      </c>
      <c r="K317">
        <v>46</v>
      </c>
      <c r="L317">
        <v>0</v>
      </c>
      <c r="M317">
        <v>2020</v>
      </c>
      <c r="N317">
        <f t="shared" ca="1" si="18"/>
        <v>173</v>
      </c>
      <c r="O317">
        <f t="shared" ca="1" si="19"/>
        <v>31248</v>
      </c>
      <c r="P317">
        <f ca="1">_20206[[#This Row],[最低排名]]-_20206[[#This Row],[同分人数]]+1</f>
        <v>31076</v>
      </c>
      <c r="Q317">
        <f ca="1">IF(O317&gt;=开始!$B$6, 1, 0)</f>
        <v>1</v>
      </c>
      <c r="R317">
        <f ca="1">_20206[[#This Row],[最低排名]]-开始!$B$6</f>
        <v>31248</v>
      </c>
    </row>
    <row r="318" spans="1:18">
      <c r="A318">
        <v>33201</v>
      </c>
      <c r="B318" t="s">
        <v>455</v>
      </c>
      <c r="C318" t="str">
        <f t="shared" si="16"/>
        <v>大连海事</v>
      </c>
      <c r="D318" t="str">
        <f t="shared" si="17"/>
        <v>01</v>
      </c>
      <c r="E318" t="s">
        <v>296</v>
      </c>
      <c r="F318">
        <v>217</v>
      </c>
      <c r="G318">
        <v>115</v>
      </c>
      <c r="H318">
        <v>111</v>
      </c>
      <c r="I318">
        <v>64</v>
      </c>
      <c r="J318">
        <v>61</v>
      </c>
      <c r="K318">
        <v>52</v>
      </c>
      <c r="L318">
        <v>0</v>
      </c>
      <c r="M318">
        <v>2020</v>
      </c>
      <c r="N318">
        <f t="shared" ca="1" si="18"/>
        <v>234</v>
      </c>
      <c r="O318">
        <f t="shared" ca="1" si="19"/>
        <v>14446</v>
      </c>
      <c r="P318">
        <f ca="1">_20206[[#This Row],[最低排名]]-_20206[[#This Row],[同分人数]]+1</f>
        <v>14213</v>
      </c>
      <c r="Q318">
        <f ca="1">IF(O318&gt;=开始!$B$6, 1, 0)</f>
        <v>1</v>
      </c>
      <c r="R318">
        <f ca="1">_20206[[#This Row],[最低排名]]-开始!$B$6</f>
        <v>14446</v>
      </c>
    </row>
    <row r="319" spans="1:18">
      <c r="A319">
        <v>33202</v>
      </c>
      <c r="B319" t="s">
        <v>456</v>
      </c>
      <c r="C319" t="str">
        <f t="shared" si="16"/>
        <v>大连海事</v>
      </c>
      <c r="D319" t="str">
        <f t="shared" si="17"/>
        <v>02</v>
      </c>
      <c r="E319" t="s">
        <v>43</v>
      </c>
      <c r="F319">
        <v>218</v>
      </c>
      <c r="G319">
        <v>113</v>
      </c>
      <c r="H319">
        <v>105</v>
      </c>
      <c r="I319">
        <v>61</v>
      </c>
      <c r="J319">
        <v>61</v>
      </c>
      <c r="K319">
        <v>58</v>
      </c>
      <c r="L319">
        <v>0</v>
      </c>
      <c r="M319">
        <v>2020</v>
      </c>
      <c r="N319">
        <f t="shared" ca="1" si="18"/>
        <v>239</v>
      </c>
      <c r="O319">
        <f t="shared" ca="1" si="19"/>
        <v>14917</v>
      </c>
      <c r="P319">
        <f ca="1">_20206[[#This Row],[最低排名]]-_20206[[#This Row],[同分人数]]+1</f>
        <v>14679</v>
      </c>
      <c r="Q319">
        <f ca="1">IF(O319&gt;=开始!$B$6, 1, 0)</f>
        <v>1</v>
      </c>
      <c r="R319">
        <f ca="1">_20206[[#This Row],[最低排名]]-开始!$B$6</f>
        <v>14917</v>
      </c>
    </row>
    <row r="320" spans="1:18">
      <c r="A320">
        <v>33203</v>
      </c>
      <c r="B320" t="s">
        <v>457</v>
      </c>
      <c r="C320" t="str">
        <f t="shared" si="16"/>
        <v>大连海事</v>
      </c>
      <c r="D320" t="str">
        <f t="shared" si="17"/>
        <v>03</v>
      </c>
      <c r="E320" t="s">
        <v>43</v>
      </c>
      <c r="F320">
        <v>220</v>
      </c>
      <c r="G320">
        <v>115</v>
      </c>
      <c r="H320">
        <v>88</v>
      </c>
      <c r="I320">
        <v>67</v>
      </c>
      <c r="J320">
        <v>67</v>
      </c>
      <c r="K320">
        <v>61</v>
      </c>
      <c r="L320">
        <v>0</v>
      </c>
      <c r="M320">
        <v>2020</v>
      </c>
      <c r="N320">
        <f t="shared" ca="1" si="18"/>
        <v>239</v>
      </c>
      <c r="O320">
        <f t="shared" ca="1" si="19"/>
        <v>14917</v>
      </c>
      <c r="P320">
        <f ca="1">_20206[[#This Row],[最低排名]]-_20206[[#This Row],[同分人数]]+1</f>
        <v>14679</v>
      </c>
      <c r="Q320">
        <f ca="1">IF(O320&gt;=开始!$B$6, 1, 0)</f>
        <v>1</v>
      </c>
      <c r="R320">
        <f ca="1">_20206[[#This Row],[最低排名]]-开始!$B$6</f>
        <v>14917</v>
      </c>
    </row>
    <row r="321" spans="1:18">
      <c r="A321">
        <v>33204</v>
      </c>
      <c r="B321" t="s">
        <v>1757</v>
      </c>
      <c r="C321" t="str">
        <f t="shared" si="16"/>
        <v>大连海事</v>
      </c>
      <c r="D321" t="str">
        <f t="shared" si="17"/>
        <v>04</v>
      </c>
      <c r="E321" t="s">
        <v>195</v>
      </c>
      <c r="F321">
        <v>212</v>
      </c>
      <c r="G321">
        <v>111</v>
      </c>
      <c r="H321">
        <v>103</v>
      </c>
      <c r="I321">
        <v>67</v>
      </c>
      <c r="J321">
        <v>64</v>
      </c>
      <c r="K321">
        <v>64</v>
      </c>
      <c r="L321">
        <v>0</v>
      </c>
      <c r="M321">
        <v>2020</v>
      </c>
      <c r="N321">
        <f t="shared" ca="1" si="18"/>
        <v>199</v>
      </c>
      <c r="O321">
        <f t="shared" ca="1" si="19"/>
        <v>13263</v>
      </c>
      <c r="P321">
        <f ca="1">_20206[[#This Row],[最低排名]]-_20206[[#This Row],[同分人数]]+1</f>
        <v>13065</v>
      </c>
      <c r="Q321">
        <f ca="1">IF(O321&gt;=开始!$B$6, 1, 0)</f>
        <v>1</v>
      </c>
      <c r="R321">
        <f ca="1">_20206[[#This Row],[最低排名]]-开始!$B$6</f>
        <v>13263</v>
      </c>
    </row>
    <row r="322" spans="1:18">
      <c r="A322">
        <v>33301</v>
      </c>
      <c r="B322" t="s">
        <v>458</v>
      </c>
      <c r="C322" t="str">
        <f t="shared" ref="C322:C385" si="20">LEFT(B322, FIND("(", B322) - 1)</f>
        <v>大连理工</v>
      </c>
      <c r="D322" t="str">
        <f t="shared" ref="D322:D385" si="21">MID(B322, FIND("(", B322) + 1, FIND(")", B322) - FIND("(", B322) - 1)</f>
        <v>01</v>
      </c>
      <c r="E322" t="s">
        <v>18</v>
      </c>
      <c r="F322">
        <v>230</v>
      </c>
      <c r="G322">
        <v>125</v>
      </c>
      <c r="H322">
        <v>120</v>
      </c>
      <c r="I322">
        <v>70</v>
      </c>
      <c r="J322">
        <v>64</v>
      </c>
      <c r="K322">
        <v>61</v>
      </c>
      <c r="L322">
        <v>0</v>
      </c>
      <c r="M322">
        <v>2020</v>
      </c>
      <c r="N322">
        <f t="shared" ref="N322:N385" ca="1" si="22">VLOOKUP(E322, INDIRECT("'" &amp; M322 &amp; "D'!$A$2:$G$500"), 2, FALSE)</f>
        <v>171</v>
      </c>
      <c r="O322">
        <f t="shared" ref="O322:O385" ca="1" si="23">VLOOKUP(E322, INDIRECT("'" &amp; M322 &amp; "D'!$A$2:$G$500"), 3, FALSE)</f>
        <v>5947</v>
      </c>
      <c r="P322">
        <f ca="1">_20206[[#This Row],[最低排名]]-_20206[[#This Row],[同分人数]]+1</f>
        <v>5777</v>
      </c>
      <c r="Q322">
        <f ca="1">IF(O322&gt;=开始!$B$6, 1, 0)</f>
        <v>1</v>
      </c>
      <c r="R322">
        <f ca="1">_20206[[#This Row],[最低排名]]-开始!$B$6</f>
        <v>5947</v>
      </c>
    </row>
    <row r="323" spans="1:18">
      <c r="A323">
        <v>33302</v>
      </c>
      <c r="B323" t="s">
        <v>459</v>
      </c>
      <c r="C323" t="str">
        <f t="shared" si="20"/>
        <v>大连理工</v>
      </c>
      <c r="D323" t="str">
        <f t="shared" si="21"/>
        <v>02</v>
      </c>
      <c r="E323" t="s">
        <v>107</v>
      </c>
      <c r="F323">
        <v>224</v>
      </c>
      <c r="G323">
        <v>115</v>
      </c>
      <c r="H323">
        <v>123</v>
      </c>
      <c r="I323">
        <v>67</v>
      </c>
      <c r="J323">
        <v>67</v>
      </c>
      <c r="K323">
        <v>61</v>
      </c>
      <c r="L323">
        <v>0</v>
      </c>
      <c r="M323">
        <v>2020</v>
      </c>
      <c r="N323">
        <f t="shared" ca="1" si="22"/>
        <v>195</v>
      </c>
      <c r="O323">
        <f t="shared" ca="1" si="23"/>
        <v>6488</v>
      </c>
      <c r="P323">
        <f ca="1">_20206[[#This Row],[最低排名]]-_20206[[#This Row],[同分人数]]+1</f>
        <v>6294</v>
      </c>
      <c r="Q323">
        <f ca="1">IF(O323&gt;=开始!$B$6, 1, 0)</f>
        <v>1</v>
      </c>
      <c r="R323">
        <f ca="1">_20206[[#This Row],[最低排名]]-开始!$B$6</f>
        <v>6488</v>
      </c>
    </row>
    <row r="324" spans="1:18">
      <c r="A324">
        <v>33303</v>
      </c>
      <c r="B324" t="s">
        <v>1758</v>
      </c>
      <c r="C324" t="str">
        <f t="shared" si="20"/>
        <v>大连理工</v>
      </c>
      <c r="D324" t="str">
        <f t="shared" si="21"/>
        <v>03</v>
      </c>
      <c r="E324" t="s">
        <v>60</v>
      </c>
      <c r="F324">
        <v>226</v>
      </c>
      <c r="G324">
        <v>117</v>
      </c>
      <c r="H324">
        <v>133</v>
      </c>
      <c r="I324">
        <v>64</v>
      </c>
      <c r="J324">
        <v>64</v>
      </c>
      <c r="K324">
        <v>61</v>
      </c>
      <c r="L324">
        <v>0</v>
      </c>
      <c r="M324">
        <v>2020</v>
      </c>
      <c r="N324">
        <f t="shared" ca="1" si="22"/>
        <v>178</v>
      </c>
      <c r="O324">
        <f t="shared" ca="1" si="23"/>
        <v>5427</v>
      </c>
      <c r="P324">
        <f ca="1">_20206[[#This Row],[最低排名]]-_20206[[#This Row],[同分人数]]+1</f>
        <v>5250</v>
      </c>
      <c r="Q324">
        <f ca="1">IF(O324&gt;=开始!$B$6, 1, 0)</f>
        <v>1</v>
      </c>
      <c r="R324">
        <f ca="1">_20206[[#This Row],[最低排名]]-开始!$B$6</f>
        <v>5427</v>
      </c>
    </row>
    <row r="325" spans="1:18">
      <c r="A325">
        <v>33401</v>
      </c>
      <c r="B325" t="s">
        <v>460</v>
      </c>
      <c r="C325" t="str">
        <f t="shared" si="20"/>
        <v>东北大学</v>
      </c>
      <c r="D325" t="str">
        <f t="shared" si="21"/>
        <v>01</v>
      </c>
      <c r="E325" t="s">
        <v>189</v>
      </c>
      <c r="F325">
        <v>229</v>
      </c>
      <c r="G325">
        <v>123</v>
      </c>
      <c r="H325">
        <v>114</v>
      </c>
      <c r="I325">
        <v>67</v>
      </c>
      <c r="J325">
        <v>64</v>
      </c>
      <c r="K325">
        <v>61</v>
      </c>
      <c r="L325">
        <v>0</v>
      </c>
      <c r="M325">
        <v>2020</v>
      </c>
      <c r="N325">
        <f t="shared" ca="1" si="22"/>
        <v>198</v>
      </c>
      <c r="O325">
        <f t="shared" ca="1" si="23"/>
        <v>7835</v>
      </c>
      <c r="P325">
        <f ca="1">_20206[[#This Row],[最低排名]]-_20206[[#This Row],[同分人数]]+1</f>
        <v>7638</v>
      </c>
      <c r="Q325">
        <f ca="1">IF(O325&gt;=开始!$B$6, 1, 0)</f>
        <v>1</v>
      </c>
      <c r="R325">
        <f ca="1">_20206[[#This Row],[最低排名]]-开始!$B$6</f>
        <v>7835</v>
      </c>
    </row>
    <row r="326" spans="1:18">
      <c r="A326">
        <v>33501</v>
      </c>
      <c r="B326" t="s">
        <v>461</v>
      </c>
      <c r="C326" t="str">
        <f t="shared" si="20"/>
        <v>理工盘锦</v>
      </c>
      <c r="D326" t="str">
        <f t="shared" si="21"/>
        <v>01</v>
      </c>
      <c r="E326" t="s">
        <v>256</v>
      </c>
      <c r="F326">
        <v>218</v>
      </c>
      <c r="G326">
        <v>111</v>
      </c>
      <c r="H326">
        <v>130</v>
      </c>
      <c r="I326">
        <v>70</v>
      </c>
      <c r="J326">
        <v>58</v>
      </c>
      <c r="K326">
        <v>55</v>
      </c>
      <c r="L326">
        <v>0</v>
      </c>
      <c r="M326">
        <v>2020</v>
      </c>
      <c r="N326">
        <f t="shared" ca="1" si="22"/>
        <v>218</v>
      </c>
      <c r="O326">
        <f t="shared" ca="1" si="23"/>
        <v>8698</v>
      </c>
      <c r="P326">
        <f ca="1">_20206[[#This Row],[最低排名]]-_20206[[#This Row],[同分人数]]+1</f>
        <v>8481</v>
      </c>
      <c r="Q326">
        <f ca="1">IF(O326&gt;=开始!$B$6, 1, 0)</f>
        <v>1</v>
      </c>
      <c r="R326">
        <f ca="1">_20206[[#This Row],[最低排名]]-开始!$B$6</f>
        <v>8698</v>
      </c>
    </row>
    <row r="327" spans="1:18">
      <c r="A327">
        <v>33502</v>
      </c>
      <c r="B327" t="s">
        <v>1637</v>
      </c>
      <c r="C327" t="str">
        <f t="shared" si="20"/>
        <v>理工盘锦</v>
      </c>
      <c r="D327" t="str">
        <f t="shared" si="21"/>
        <v>02</v>
      </c>
      <c r="E327" t="s">
        <v>1130</v>
      </c>
      <c r="F327">
        <v>216</v>
      </c>
      <c r="G327">
        <v>117</v>
      </c>
      <c r="H327">
        <v>114</v>
      </c>
      <c r="I327">
        <v>67</v>
      </c>
      <c r="J327">
        <v>64</v>
      </c>
      <c r="K327">
        <v>64</v>
      </c>
      <c r="L327">
        <v>0</v>
      </c>
      <c r="M327">
        <v>2020</v>
      </c>
      <c r="N327">
        <f t="shared" ca="1" si="22"/>
        <v>224</v>
      </c>
      <c r="O327">
        <f t="shared" ca="1" si="23"/>
        <v>9975</v>
      </c>
      <c r="P327">
        <f ca="1">_20206[[#This Row],[最低排名]]-_20206[[#This Row],[同分人数]]+1</f>
        <v>9752</v>
      </c>
      <c r="Q327">
        <f ca="1">IF(O327&gt;=开始!$B$6, 1, 0)</f>
        <v>1</v>
      </c>
      <c r="R327">
        <f ca="1">_20206[[#This Row],[最低排名]]-开始!$B$6</f>
        <v>9975</v>
      </c>
    </row>
    <row r="328" spans="1:18">
      <c r="A328">
        <v>33503</v>
      </c>
      <c r="B328" t="s">
        <v>1759</v>
      </c>
      <c r="C328" t="str">
        <f t="shared" si="20"/>
        <v>理工盘锦</v>
      </c>
      <c r="D328" t="str">
        <f t="shared" si="21"/>
        <v>03</v>
      </c>
      <c r="E328" t="s">
        <v>1130</v>
      </c>
      <c r="F328">
        <v>224</v>
      </c>
      <c r="G328">
        <v>114</v>
      </c>
      <c r="H328">
        <v>118</v>
      </c>
      <c r="I328">
        <v>64</v>
      </c>
      <c r="J328">
        <v>61</v>
      </c>
      <c r="K328">
        <v>58</v>
      </c>
      <c r="L328">
        <v>0</v>
      </c>
      <c r="M328">
        <v>2020</v>
      </c>
      <c r="N328">
        <f t="shared" ca="1" si="22"/>
        <v>224</v>
      </c>
      <c r="O328">
        <f t="shared" ca="1" si="23"/>
        <v>9975</v>
      </c>
      <c r="P328">
        <f ca="1">_20206[[#This Row],[最低排名]]-_20206[[#This Row],[同分人数]]+1</f>
        <v>9752</v>
      </c>
      <c r="Q328">
        <f ca="1">IF(O328&gt;=开始!$B$6, 1, 0)</f>
        <v>1</v>
      </c>
      <c r="R328">
        <f ca="1">_20206[[#This Row],[最低排名]]-开始!$B$6</f>
        <v>9975</v>
      </c>
    </row>
    <row r="329" spans="1:18">
      <c r="A329">
        <v>33504</v>
      </c>
      <c r="B329" t="s">
        <v>1760</v>
      </c>
      <c r="C329" t="str">
        <f t="shared" si="20"/>
        <v>理工盘锦</v>
      </c>
      <c r="D329" t="str">
        <f t="shared" si="21"/>
        <v>04</v>
      </c>
      <c r="E329" t="s">
        <v>87</v>
      </c>
      <c r="F329">
        <v>213</v>
      </c>
      <c r="G329">
        <v>108</v>
      </c>
      <c r="H329">
        <v>127</v>
      </c>
      <c r="I329">
        <v>67</v>
      </c>
      <c r="J329">
        <v>61</v>
      </c>
      <c r="K329">
        <v>58</v>
      </c>
      <c r="L329">
        <v>0</v>
      </c>
      <c r="M329">
        <v>2020</v>
      </c>
      <c r="N329">
        <f t="shared" ca="1" si="22"/>
        <v>201</v>
      </c>
      <c r="O329">
        <f t="shared" ca="1" si="23"/>
        <v>9751</v>
      </c>
      <c r="P329">
        <f ca="1">_20206[[#This Row],[最低排名]]-_20206[[#This Row],[同分人数]]+1</f>
        <v>9551</v>
      </c>
      <c r="Q329">
        <f ca="1">IF(O329&gt;=开始!$B$6, 1, 0)</f>
        <v>1</v>
      </c>
      <c r="R329">
        <f ca="1">_20206[[#This Row],[最低排名]]-开始!$B$6</f>
        <v>9751</v>
      </c>
    </row>
    <row r="330" spans="1:18">
      <c r="A330">
        <v>33601</v>
      </c>
      <c r="B330" t="s">
        <v>462</v>
      </c>
      <c r="C330" t="str">
        <f t="shared" si="20"/>
        <v>辽宁大学</v>
      </c>
      <c r="D330" t="str">
        <f t="shared" si="21"/>
        <v>01</v>
      </c>
      <c r="E330" t="s">
        <v>120</v>
      </c>
      <c r="F330">
        <v>207</v>
      </c>
      <c r="G330">
        <v>107</v>
      </c>
      <c r="H330">
        <v>111</v>
      </c>
      <c r="I330">
        <v>55</v>
      </c>
      <c r="J330">
        <v>55</v>
      </c>
      <c r="K330">
        <v>52</v>
      </c>
      <c r="L330">
        <v>0</v>
      </c>
      <c r="M330">
        <v>2020</v>
      </c>
      <c r="N330">
        <f t="shared" ca="1" si="22"/>
        <v>268</v>
      </c>
      <c r="O330">
        <f t="shared" ca="1" si="23"/>
        <v>20370</v>
      </c>
      <c r="P330">
        <f ca="1">_20206[[#This Row],[最低排名]]-_20206[[#This Row],[同分人数]]+1</f>
        <v>20103</v>
      </c>
      <c r="Q330">
        <f ca="1">IF(O330&gt;=开始!$B$6, 1, 0)</f>
        <v>1</v>
      </c>
      <c r="R330">
        <f ca="1">_20206[[#This Row],[最低排名]]-开始!$B$6</f>
        <v>20370</v>
      </c>
    </row>
    <row r="331" spans="1:18">
      <c r="A331">
        <v>33701</v>
      </c>
      <c r="B331" t="s">
        <v>463</v>
      </c>
      <c r="C331" t="str">
        <f t="shared" si="20"/>
        <v>沈阳工大</v>
      </c>
      <c r="D331" t="str">
        <f t="shared" si="21"/>
        <v>01</v>
      </c>
      <c r="E331" t="s">
        <v>447</v>
      </c>
      <c r="F331">
        <v>199</v>
      </c>
      <c r="G331">
        <v>112</v>
      </c>
      <c r="H331">
        <v>84</v>
      </c>
      <c r="I331">
        <v>49</v>
      </c>
      <c r="J331">
        <v>46</v>
      </c>
      <c r="K331">
        <v>43</v>
      </c>
      <c r="L331">
        <v>0</v>
      </c>
      <c r="M331">
        <v>2020</v>
      </c>
      <c r="N331">
        <f t="shared" ca="1" si="22"/>
        <v>170</v>
      </c>
      <c r="O331">
        <f t="shared" ca="1" si="23"/>
        <v>32868</v>
      </c>
      <c r="P331">
        <f ca="1">_20206[[#This Row],[最低排名]]-_20206[[#This Row],[同分人数]]+1</f>
        <v>32699</v>
      </c>
      <c r="Q331">
        <f ca="1">IF(O331&gt;=开始!$B$6, 1, 0)</f>
        <v>1</v>
      </c>
      <c r="R331">
        <f ca="1">_20206[[#This Row],[最低排名]]-开始!$B$6</f>
        <v>32868</v>
      </c>
    </row>
    <row r="332" spans="1:18">
      <c r="A332">
        <v>33801</v>
      </c>
      <c r="B332" t="s">
        <v>465</v>
      </c>
      <c r="C332" t="str">
        <f t="shared" si="20"/>
        <v>沈阳航空</v>
      </c>
      <c r="D332" t="str">
        <f t="shared" si="21"/>
        <v>01</v>
      </c>
      <c r="E332" t="s">
        <v>54</v>
      </c>
      <c r="F332">
        <v>200</v>
      </c>
      <c r="G332">
        <v>104</v>
      </c>
      <c r="H332">
        <v>73</v>
      </c>
      <c r="I332">
        <v>64</v>
      </c>
      <c r="J332">
        <v>58</v>
      </c>
      <c r="K332">
        <v>46</v>
      </c>
      <c r="L332">
        <v>0</v>
      </c>
      <c r="M332">
        <v>2020</v>
      </c>
      <c r="N332">
        <f t="shared" ca="1" si="22"/>
        <v>219</v>
      </c>
      <c r="O332">
        <f t="shared" ca="1" si="23"/>
        <v>29042</v>
      </c>
      <c r="P332">
        <f ca="1">_20206[[#This Row],[最低排名]]-_20206[[#This Row],[同分人数]]+1</f>
        <v>28824</v>
      </c>
      <c r="Q332">
        <f ca="1">IF(O332&gt;=开始!$B$6, 1, 0)</f>
        <v>1</v>
      </c>
      <c r="R332">
        <f ca="1">_20206[[#This Row],[最低排名]]-开始!$B$6</f>
        <v>29042</v>
      </c>
    </row>
    <row r="333" spans="1:18">
      <c r="A333">
        <v>33901</v>
      </c>
      <c r="B333" t="s">
        <v>466</v>
      </c>
      <c r="C333" t="str">
        <f t="shared" si="20"/>
        <v>沈阳理工</v>
      </c>
      <c r="D333" t="str">
        <f t="shared" si="21"/>
        <v>01</v>
      </c>
      <c r="E333" t="s">
        <v>528</v>
      </c>
      <c r="F333">
        <v>199</v>
      </c>
      <c r="G333">
        <v>107</v>
      </c>
      <c r="H333">
        <v>94</v>
      </c>
      <c r="I333">
        <v>55</v>
      </c>
      <c r="J333">
        <v>49</v>
      </c>
      <c r="K333">
        <v>43</v>
      </c>
      <c r="L333">
        <v>0</v>
      </c>
      <c r="M333">
        <v>2020</v>
      </c>
      <c r="N333">
        <f t="shared" ca="1" si="22"/>
        <v>206</v>
      </c>
      <c r="O333">
        <f t="shared" ca="1" si="23"/>
        <v>29248</v>
      </c>
      <c r="P333">
        <f ca="1">_20206[[#This Row],[最低排名]]-_20206[[#This Row],[同分人数]]+1</f>
        <v>29043</v>
      </c>
      <c r="Q333">
        <f ca="1">IF(O333&gt;=开始!$B$6, 1, 0)</f>
        <v>1</v>
      </c>
      <c r="R333">
        <f ca="1">_20206[[#This Row],[最低排名]]-开始!$B$6</f>
        <v>29248</v>
      </c>
    </row>
    <row r="334" spans="1:18">
      <c r="A334">
        <v>33902</v>
      </c>
      <c r="B334" t="s">
        <v>467</v>
      </c>
      <c r="C334" t="str">
        <f t="shared" si="20"/>
        <v>沈阳理工</v>
      </c>
      <c r="D334" t="str">
        <f t="shared" si="21"/>
        <v>02</v>
      </c>
      <c r="E334" t="s">
        <v>1534</v>
      </c>
      <c r="F334">
        <v>204</v>
      </c>
      <c r="G334">
        <v>113</v>
      </c>
      <c r="H334">
        <v>55</v>
      </c>
      <c r="I334">
        <v>52</v>
      </c>
      <c r="J334">
        <v>46</v>
      </c>
      <c r="K334">
        <v>43</v>
      </c>
      <c r="L334">
        <v>0</v>
      </c>
      <c r="M334">
        <v>2020</v>
      </c>
      <c r="N334">
        <f t="shared" ca="1" si="22"/>
        <v>147</v>
      </c>
      <c r="O334">
        <f t="shared" ca="1" si="23"/>
        <v>36437</v>
      </c>
      <c r="P334">
        <f ca="1">_20206[[#This Row],[最低排名]]-_20206[[#This Row],[同分人数]]+1</f>
        <v>36291</v>
      </c>
      <c r="Q334">
        <f ca="1">IF(O334&gt;=开始!$B$6, 1, 0)</f>
        <v>1</v>
      </c>
      <c r="R334">
        <f ca="1">_20206[[#This Row],[最低排名]]-开始!$B$6</f>
        <v>36437</v>
      </c>
    </row>
    <row r="335" spans="1:18">
      <c r="A335">
        <v>33903</v>
      </c>
      <c r="B335" t="s">
        <v>468</v>
      </c>
      <c r="C335" t="str">
        <f t="shared" si="20"/>
        <v>沈阳理工</v>
      </c>
      <c r="D335" t="str">
        <f t="shared" si="21"/>
        <v>03</v>
      </c>
      <c r="E335" t="s">
        <v>528</v>
      </c>
      <c r="F335">
        <v>188</v>
      </c>
      <c r="G335">
        <v>96</v>
      </c>
      <c r="H335">
        <v>99</v>
      </c>
      <c r="I335">
        <v>52</v>
      </c>
      <c r="J335">
        <v>52</v>
      </c>
      <c r="K335">
        <v>49</v>
      </c>
      <c r="L335">
        <v>0</v>
      </c>
      <c r="M335">
        <v>2020</v>
      </c>
      <c r="N335">
        <f t="shared" ca="1" si="22"/>
        <v>206</v>
      </c>
      <c r="O335">
        <f t="shared" ca="1" si="23"/>
        <v>29248</v>
      </c>
      <c r="P335">
        <f ca="1">_20206[[#This Row],[最低排名]]-_20206[[#This Row],[同分人数]]+1</f>
        <v>29043</v>
      </c>
      <c r="Q335">
        <f ca="1">IF(O335&gt;=开始!$B$6, 1, 0)</f>
        <v>1</v>
      </c>
      <c r="R335">
        <f ca="1">_20206[[#This Row],[最低排名]]-开始!$B$6</f>
        <v>29248</v>
      </c>
    </row>
    <row r="336" spans="1:18">
      <c r="A336">
        <v>33904</v>
      </c>
      <c r="B336" t="s">
        <v>1761</v>
      </c>
      <c r="C336" t="str">
        <f t="shared" si="20"/>
        <v>沈阳理工</v>
      </c>
      <c r="D336" t="str">
        <f t="shared" si="21"/>
        <v>04</v>
      </c>
      <c r="E336" t="s">
        <v>528</v>
      </c>
      <c r="F336">
        <v>193</v>
      </c>
      <c r="G336">
        <v>103</v>
      </c>
      <c r="H336">
        <v>91</v>
      </c>
      <c r="I336">
        <v>58</v>
      </c>
      <c r="J336">
        <v>49</v>
      </c>
      <c r="K336">
        <v>49</v>
      </c>
      <c r="L336">
        <v>0</v>
      </c>
      <c r="M336">
        <v>2020</v>
      </c>
      <c r="N336">
        <f t="shared" ca="1" si="22"/>
        <v>206</v>
      </c>
      <c r="O336">
        <f t="shared" ca="1" si="23"/>
        <v>29248</v>
      </c>
      <c r="P336">
        <f ca="1">_20206[[#This Row],[最低排名]]-_20206[[#This Row],[同分人数]]+1</f>
        <v>29043</v>
      </c>
      <c r="Q336">
        <f ca="1">IF(O336&gt;=开始!$B$6, 1, 0)</f>
        <v>1</v>
      </c>
      <c r="R336">
        <f ca="1">_20206[[#This Row],[最低排名]]-开始!$B$6</f>
        <v>29248</v>
      </c>
    </row>
    <row r="337" spans="1:18">
      <c r="A337">
        <v>34001</v>
      </c>
      <c r="B337" t="s">
        <v>470</v>
      </c>
      <c r="C337" t="str">
        <f t="shared" si="20"/>
        <v>辽宁科大</v>
      </c>
      <c r="D337" t="str">
        <f t="shared" si="21"/>
        <v>01</v>
      </c>
      <c r="E337" t="s">
        <v>427</v>
      </c>
      <c r="F337">
        <v>213</v>
      </c>
      <c r="G337">
        <v>112</v>
      </c>
      <c r="H337">
        <v>54</v>
      </c>
      <c r="I337">
        <v>61</v>
      </c>
      <c r="J337">
        <v>55</v>
      </c>
      <c r="K337">
        <v>52</v>
      </c>
      <c r="L337">
        <v>0</v>
      </c>
      <c r="M337">
        <v>2020</v>
      </c>
      <c r="N337">
        <f t="shared" ca="1" si="22"/>
        <v>217</v>
      </c>
      <c r="O337">
        <f t="shared" ca="1" si="23"/>
        <v>30320</v>
      </c>
      <c r="P337">
        <f ca="1">_20206[[#This Row],[最低排名]]-_20206[[#This Row],[同分人数]]+1</f>
        <v>30104</v>
      </c>
      <c r="Q337">
        <f ca="1">IF(O337&gt;=开始!$B$6, 1, 0)</f>
        <v>1</v>
      </c>
      <c r="R337">
        <f ca="1">_20206[[#This Row],[最低排名]]-开始!$B$6</f>
        <v>30320</v>
      </c>
    </row>
    <row r="338" spans="1:18">
      <c r="A338">
        <v>34002</v>
      </c>
      <c r="B338" t="s">
        <v>471</v>
      </c>
      <c r="C338" t="str">
        <f t="shared" si="20"/>
        <v>辽宁科大</v>
      </c>
      <c r="D338" t="str">
        <f t="shared" si="21"/>
        <v>02</v>
      </c>
      <c r="E338" t="s">
        <v>1534</v>
      </c>
      <c r="F338">
        <v>170</v>
      </c>
      <c r="G338">
        <v>99</v>
      </c>
      <c r="H338">
        <v>92</v>
      </c>
      <c r="I338">
        <v>49</v>
      </c>
      <c r="J338">
        <v>46</v>
      </c>
      <c r="K338">
        <v>43</v>
      </c>
      <c r="L338">
        <v>0</v>
      </c>
      <c r="M338">
        <v>2020</v>
      </c>
      <c r="N338">
        <f t="shared" ca="1" si="22"/>
        <v>147</v>
      </c>
      <c r="O338">
        <f t="shared" ca="1" si="23"/>
        <v>36437</v>
      </c>
      <c r="P338">
        <f ca="1">_20206[[#This Row],[最低排名]]-_20206[[#This Row],[同分人数]]+1</f>
        <v>36291</v>
      </c>
      <c r="Q338">
        <f ca="1">IF(O338&gt;=开始!$B$6, 1, 0)</f>
        <v>1</v>
      </c>
      <c r="R338">
        <f ca="1">_20206[[#This Row],[最低排名]]-开始!$B$6</f>
        <v>36437</v>
      </c>
    </row>
    <row r="339" spans="1:18">
      <c r="A339">
        <v>34003</v>
      </c>
      <c r="B339" t="s">
        <v>472</v>
      </c>
      <c r="C339" t="str">
        <f t="shared" si="20"/>
        <v>辽宁科大</v>
      </c>
      <c r="D339" t="str">
        <f t="shared" si="21"/>
        <v>03</v>
      </c>
      <c r="E339" t="s">
        <v>440</v>
      </c>
      <c r="F339">
        <v>208</v>
      </c>
      <c r="G339">
        <v>117</v>
      </c>
      <c r="H339">
        <v>76</v>
      </c>
      <c r="I339">
        <v>52</v>
      </c>
      <c r="J339">
        <v>52</v>
      </c>
      <c r="K339">
        <v>49</v>
      </c>
      <c r="L339">
        <v>0</v>
      </c>
      <c r="M339">
        <v>2020</v>
      </c>
      <c r="N339">
        <f t="shared" ca="1" si="22"/>
        <v>217</v>
      </c>
      <c r="O339">
        <f t="shared" ca="1" si="23"/>
        <v>29881</v>
      </c>
      <c r="P339">
        <f ca="1">_20206[[#This Row],[最低排名]]-_20206[[#This Row],[同分人数]]+1</f>
        <v>29665</v>
      </c>
      <c r="Q339">
        <f ca="1">IF(O339&gt;=开始!$B$6, 1, 0)</f>
        <v>1</v>
      </c>
      <c r="R339">
        <f ca="1">_20206[[#This Row],[最低排名]]-开始!$B$6</f>
        <v>29881</v>
      </c>
    </row>
    <row r="340" spans="1:18">
      <c r="A340">
        <v>34004</v>
      </c>
      <c r="B340" t="s">
        <v>473</v>
      </c>
      <c r="C340" t="str">
        <f t="shared" si="20"/>
        <v>辽宁科大</v>
      </c>
      <c r="D340" t="str">
        <f t="shared" si="21"/>
        <v>04</v>
      </c>
      <c r="E340" t="s">
        <v>398</v>
      </c>
      <c r="F340">
        <v>184</v>
      </c>
      <c r="G340">
        <v>96</v>
      </c>
      <c r="H340">
        <v>81</v>
      </c>
      <c r="I340">
        <v>64</v>
      </c>
      <c r="J340">
        <v>55</v>
      </c>
      <c r="K340">
        <v>49</v>
      </c>
      <c r="L340">
        <v>0</v>
      </c>
      <c r="M340">
        <v>2020</v>
      </c>
      <c r="N340">
        <f t="shared" ca="1" si="22"/>
        <v>203</v>
      </c>
      <c r="O340">
        <f t="shared" ca="1" si="23"/>
        <v>30723</v>
      </c>
      <c r="P340">
        <f ca="1">_20206[[#This Row],[最低排名]]-_20206[[#This Row],[同分人数]]+1</f>
        <v>30521</v>
      </c>
      <c r="Q340">
        <f ca="1">IF(O340&gt;=开始!$B$6, 1, 0)</f>
        <v>1</v>
      </c>
      <c r="R340">
        <f ca="1">_20206[[#This Row],[最低排名]]-开始!$B$6</f>
        <v>30723</v>
      </c>
    </row>
    <row r="341" spans="1:18">
      <c r="A341">
        <v>34101</v>
      </c>
      <c r="B341" t="s">
        <v>474</v>
      </c>
      <c r="C341" t="str">
        <f t="shared" si="20"/>
        <v>辽宁工程</v>
      </c>
      <c r="D341" t="str">
        <f t="shared" si="21"/>
        <v>01</v>
      </c>
      <c r="E341" t="s">
        <v>207</v>
      </c>
      <c r="F341">
        <v>188</v>
      </c>
      <c r="G341">
        <v>97</v>
      </c>
      <c r="H341">
        <v>69</v>
      </c>
      <c r="I341">
        <v>55</v>
      </c>
      <c r="J341">
        <v>52</v>
      </c>
      <c r="K341">
        <v>49</v>
      </c>
      <c r="L341">
        <v>0</v>
      </c>
      <c r="M341">
        <v>2020</v>
      </c>
      <c r="N341">
        <f t="shared" ca="1" si="22"/>
        <v>183</v>
      </c>
      <c r="O341">
        <f t="shared" ca="1" si="23"/>
        <v>34282</v>
      </c>
      <c r="P341">
        <f ca="1">_20206[[#This Row],[最低排名]]-_20206[[#This Row],[同分人数]]+1</f>
        <v>34100</v>
      </c>
      <c r="Q341">
        <f ca="1">IF(O341&gt;=开始!$B$6, 1, 0)</f>
        <v>1</v>
      </c>
      <c r="R341">
        <f ca="1">_20206[[#This Row],[最低排名]]-开始!$B$6</f>
        <v>34282</v>
      </c>
    </row>
    <row r="342" spans="1:18">
      <c r="A342">
        <v>34102</v>
      </c>
      <c r="B342" t="s">
        <v>475</v>
      </c>
      <c r="C342" t="str">
        <f t="shared" si="20"/>
        <v>辽宁工程</v>
      </c>
      <c r="D342" t="str">
        <f t="shared" si="21"/>
        <v>02</v>
      </c>
      <c r="E342" t="s">
        <v>363</v>
      </c>
      <c r="F342">
        <v>193</v>
      </c>
      <c r="G342">
        <v>102</v>
      </c>
      <c r="H342">
        <v>87</v>
      </c>
      <c r="I342">
        <v>55</v>
      </c>
      <c r="J342">
        <v>52</v>
      </c>
      <c r="K342">
        <v>49</v>
      </c>
      <c r="L342">
        <v>0</v>
      </c>
      <c r="M342">
        <v>2020</v>
      </c>
      <c r="N342">
        <f t="shared" ca="1" si="22"/>
        <v>222</v>
      </c>
      <c r="O342">
        <f t="shared" ca="1" si="23"/>
        <v>30103</v>
      </c>
      <c r="P342">
        <f ca="1">_20206[[#This Row],[最低排名]]-_20206[[#This Row],[同分人数]]+1</f>
        <v>29882</v>
      </c>
      <c r="Q342">
        <f ca="1">IF(O342&gt;=开始!$B$6, 1, 0)</f>
        <v>1</v>
      </c>
      <c r="R342">
        <f ca="1">_20206[[#This Row],[最低排名]]-开始!$B$6</f>
        <v>30103</v>
      </c>
    </row>
    <row r="343" spans="1:18">
      <c r="A343">
        <v>34103</v>
      </c>
      <c r="B343" t="s">
        <v>476</v>
      </c>
      <c r="C343" t="str">
        <f t="shared" si="20"/>
        <v>辽宁工程</v>
      </c>
      <c r="D343" t="str">
        <f t="shared" si="21"/>
        <v>03</v>
      </c>
      <c r="E343" t="s">
        <v>381</v>
      </c>
      <c r="F343">
        <v>189</v>
      </c>
      <c r="G343">
        <v>95</v>
      </c>
      <c r="H343">
        <v>81</v>
      </c>
      <c r="I343">
        <v>55</v>
      </c>
      <c r="J343">
        <v>52</v>
      </c>
      <c r="K343">
        <v>52</v>
      </c>
      <c r="L343">
        <v>0</v>
      </c>
      <c r="M343">
        <v>2020</v>
      </c>
      <c r="N343">
        <f t="shared" ca="1" si="22"/>
        <v>183</v>
      </c>
      <c r="O343">
        <f t="shared" ca="1" si="23"/>
        <v>31431</v>
      </c>
      <c r="P343">
        <f ca="1">_20206[[#This Row],[最低排名]]-_20206[[#This Row],[同分人数]]+1</f>
        <v>31249</v>
      </c>
      <c r="Q343">
        <f ca="1">IF(O343&gt;=开始!$B$6, 1, 0)</f>
        <v>1</v>
      </c>
      <c r="R343">
        <f ca="1">_20206[[#This Row],[最低排名]]-开始!$B$6</f>
        <v>31431</v>
      </c>
    </row>
    <row r="344" spans="1:18">
      <c r="A344">
        <v>34104</v>
      </c>
      <c r="B344" t="s">
        <v>477</v>
      </c>
      <c r="C344" t="str">
        <f t="shared" si="20"/>
        <v>辽宁工程</v>
      </c>
      <c r="D344" t="str">
        <f t="shared" si="21"/>
        <v>04</v>
      </c>
      <c r="E344" t="s">
        <v>398</v>
      </c>
      <c r="F344">
        <v>209</v>
      </c>
      <c r="G344">
        <v>108</v>
      </c>
      <c r="H344">
        <v>68</v>
      </c>
      <c r="I344">
        <v>61</v>
      </c>
      <c r="J344">
        <v>52</v>
      </c>
      <c r="K344">
        <v>43</v>
      </c>
      <c r="L344">
        <v>0</v>
      </c>
      <c r="M344">
        <v>2020</v>
      </c>
      <c r="N344">
        <f t="shared" ca="1" si="22"/>
        <v>203</v>
      </c>
      <c r="O344">
        <f t="shared" ca="1" si="23"/>
        <v>30723</v>
      </c>
      <c r="P344">
        <f ca="1">_20206[[#This Row],[最低排名]]-_20206[[#This Row],[同分人数]]+1</f>
        <v>30521</v>
      </c>
      <c r="Q344">
        <f ca="1">IF(O344&gt;=开始!$B$6, 1, 0)</f>
        <v>1</v>
      </c>
      <c r="R344">
        <f ca="1">_20206[[#This Row],[最低排名]]-开始!$B$6</f>
        <v>30723</v>
      </c>
    </row>
    <row r="345" spans="1:18">
      <c r="A345">
        <v>34201</v>
      </c>
      <c r="B345" t="s">
        <v>478</v>
      </c>
      <c r="C345" t="str">
        <f t="shared" si="20"/>
        <v>辽宁石化</v>
      </c>
      <c r="D345" t="str">
        <f t="shared" si="21"/>
        <v>01</v>
      </c>
      <c r="E345" t="s">
        <v>1548</v>
      </c>
      <c r="F345">
        <v>186</v>
      </c>
      <c r="G345">
        <v>98</v>
      </c>
      <c r="H345">
        <v>82</v>
      </c>
      <c r="I345">
        <v>46</v>
      </c>
      <c r="J345">
        <v>46</v>
      </c>
      <c r="K345">
        <v>43</v>
      </c>
      <c r="L345">
        <v>0</v>
      </c>
      <c r="M345">
        <v>2020</v>
      </c>
      <c r="N345">
        <f t="shared" ca="1" si="22"/>
        <v>184</v>
      </c>
      <c r="O345">
        <f t="shared" ca="1" si="23"/>
        <v>36005</v>
      </c>
      <c r="P345">
        <f ca="1">_20206[[#This Row],[最低排名]]-_20206[[#This Row],[同分人数]]+1</f>
        <v>35822</v>
      </c>
      <c r="Q345">
        <f ca="1">IF(O345&gt;=开始!$B$6, 1, 0)</f>
        <v>1</v>
      </c>
      <c r="R345">
        <f ca="1">_20206[[#This Row],[最低排名]]-开始!$B$6</f>
        <v>36005</v>
      </c>
    </row>
    <row r="346" spans="1:18">
      <c r="A346">
        <v>34202</v>
      </c>
      <c r="B346" t="s">
        <v>480</v>
      </c>
      <c r="C346" t="str">
        <f t="shared" si="20"/>
        <v>辽宁石化</v>
      </c>
      <c r="D346" t="str">
        <f t="shared" si="21"/>
        <v>02</v>
      </c>
      <c r="E346" t="s">
        <v>52</v>
      </c>
      <c r="F346">
        <v>204</v>
      </c>
      <c r="G346">
        <v>105</v>
      </c>
      <c r="H346">
        <v>61</v>
      </c>
      <c r="I346">
        <v>58</v>
      </c>
      <c r="J346">
        <v>55</v>
      </c>
      <c r="K346">
        <v>46</v>
      </c>
      <c r="L346">
        <v>0</v>
      </c>
      <c r="M346">
        <v>2020</v>
      </c>
      <c r="N346">
        <f t="shared" ca="1" si="22"/>
        <v>184</v>
      </c>
      <c r="O346">
        <f t="shared" ca="1" si="23"/>
        <v>32338</v>
      </c>
      <c r="P346">
        <f ca="1">_20206[[#This Row],[最低排名]]-_20206[[#This Row],[同分人数]]+1</f>
        <v>32155</v>
      </c>
      <c r="Q346">
        <f ca="1">IF(O346&gt;=开始!$B$6, 1, 0)</f>
        <v>1</v>
      </c>
      <c r="R346">
        <f ca="1">_20206[[#This Row],[最低排名]]-开始!$B$6</f>
        <v>32338</v>
      </c>
    </row>
    <row r="347" spans="1:18">
      <c r="A347">
        <v>34203</v>
      </c>
      <c r="B347" t="s">
        <v>481</v>
      </c>
      <c r="C347" t="str">
        <f t="shared" si="20"/>
        <v>辽宁石化</v>
      </c>
      <c r="D347" t="str">
        <f t="shared" si="21"/>
        <v>03</v>
      </c>
      <c r="E347" t="s">
        <v>383</v>
      </c>
      <c r="F347">
        <v>205</v>
      </c>
      <c r="G347">
        <v>114</v>
      </c>
      <c r="H347">
        <v>68</v>
      </c>
      <c r="I347">
        <v>55</v>
      </c>
      <c r="J347">
        <v>49</v>
      </c>
      <c r="K347">
        <v>46</v>
      </c>
      <c r="L347">
        <v>0</v>
      </c>
      <c r="M347">
        <v>2020</v>
      </c>
      <c r="N347">
        <f t="shared" ca="1" si="22"/>
        <v>185</v>
      </c>
      <c r="O347">
        <f t="shared" ca="1" si="23"/>
        <v>32523</v>
      </c>
      <c r="P347">
        <f ca="1">_20206[[#This Row],[最低排名]]-_20206[[#This Row],[同分人数]]+1</f>
        <v>32339</v>
      </c>
      <c r="Q347">
        <f ca="1">IF(O347&gt;=开始!$B$6, 1, 0)</f>
        <v>1</v>
      </c>
      <c r="R347">
        <f ca="1">_20206[[#This Row],[最低排名]]-开始!$B$6</f>
        <v>32523</v>
      </c>
    </row>
    <row r="348" spans="1:18">
      <c r="A348">
        <v>34301</v>
      </c>
      <c r="B348" t="s">
        <v>482</v>
      </c>
      <c r="C348" t="str">
        <f t="shared" si="20"/>
        <v>沈阳化工</v>
      </c>
      <c r="D348" t="str">
        <f t="shared" si="21"/>
        <v>01</v>
      </c>
      <c r="E348" t="s">
        <v>316</v>
      </c>
      <c r="F348">
        <v>204</v>
      </c>
      <c r="G348">
        <v>121</v>
      </c>
      <c r="H348">
        <v>55</v>
      </c>
      <c r="I348">
        <v>52</v>
      </c>
      <c r="J348">
        <v>49</v>
      </c>
      <c r="K348">
        <v>46</v>
      </c>
      <c r="L348">
        <v>0</v>
      </c>
      <c r="M348">
        <v>2020</v>
      </c>
      <c r="N348">
        <f t="shared" ca="1" si="22"/>
        <v>171</v>
      </c>
      <c r="O348">
        <f t="shared" ca="1" si="23"/>
        <v>35458</v>
      </c>
      <c r="P348">
        <f ca="1">_20206[[#This Row],[最低排名]]-_20206[[#This Row],[同分人数]]+1</f>
        <v>35288</v>
      </c>
      <c r="Q348">
        <f ca="1">IF(O348&gt;=开始!$B$6, 1, 0)</f>
        <v>1</v>
      </c>
      <c r="R348">
        <f ca="1">_20206[[#This Row],[最低排名]]-开始!$B$6</f>
        <v>35458</v>
      </c>
    </row>
    <row r="349" spans="1:18">
      <c r="A349">
        <v>34302</v>
      </c>
      <c r="B349" t="s">
        <v>483</v>
      </c>
      <c r="C349" t="str">
        <f t="shared" si="20"/>
        <v>沈阳化工</v>
      </c>
      <c r="D349" t="str">
        <f t="shared" si="21"/>
        <v>02</v>
      </c>
      <c r="E349" t="s">
        <v>203</v>
      </c>
      <c r="F349">
        <v>189</v>
      </c>
      <c r="G349">
        <v>99</v>
      </c>
      <c r="H349">
        <v>82</v>
      </c>
      <c r="I349">
        <v>58</v>
      </c>
      <c r="J349">
        <v>52</v>
      </c>
      <c r="K349">
        <v>49</v>
      </c>
      <c r="L349">
        <v>0</v>
      </c>
      <c r="M349">
        <v>2020</v>
      </c>
      <c r="N349">
        <f t="shared" ca="1" si="22"/>
        <v>173</v>
      </c>
      <c r="O349">
        <f t="shared" ca="1" si="23"/>
        <v>31248</v>
      </c>
      <c r="P349">
        <f ca="1">_20206[[#This Row],[最低排名]]-_20206[[#This Row],[同分人数]]+1</f>
        <v>31076</v>
      </c>
      <c r="Q349">
        <f ca="1">IF(O349&gt;=开始!$B$6, 1, 0)</f>
        <v>1</v>
      </c>
      <c r="R349">
        <f ca="1">_20206[[#This Row],[最低排名]]-开始!$B$6</f>
        <v>31248</v>
      </c>
    </row>
    <row r="350" spans="1:18">
      <c r="A350">
        <v>34303</v>
      </c>
      <c r="B350" t="s">
        <v>484</v>
      </c>
      <c r="C350" t="str">
        <f t="shared" si="20"/>
        <v>沈阳化工</v>
      </c>
      <c r="D350" t="str">
        <f t="shared" si="21"/>
        <v>03</v>
      </c>
      <c r="E350" t="s">
        <v>419</v>
      </c>
      <c r="F350">
        <v>190</v>
      </c>
      <c r="G350">
        <v>97</v>
      </c>
      <c r="H350">
        <v>94</v>
      </c>
      <c r="I350">
        <v>55</v>
      </c>
      <c r="J350">
        <v>49</v>
      </c>
      <c r="K350">
        <v>46</v>
      </c>
      <c r="L350">
        <v>0</v>
      </c>
      <c r="M350">
        <v>2020</v>
      </c>
      <c r="N350">
        <f t="shared" ca="1" si="22"/>
        <v>200</v>
      </c>
      <c r="O350">
        <f t="shared" ca="1" si="23"/>
        <v>30520</v>
      </c>
      <c r="P350">
        <f ca="1">_20206[[#This Row],[最低排名]]-_20206[[#This Row],[同分人数]]+1</f>
        <v>30321</v>
      </c>
      <c r="Q350">
        <f ca="1">IF(O350&gt;=开始!$B$6, 1, 0)</f>
        <v>1</v>
      </c>
      <c r="R350">
        <f ca="1">_20206[[#This Row],[最低排名]]-开始!$B$6</f>
        <v>30520</v>
      </c>
    </row>
    <row r="351" spans="1:18">
      <c r="A351">
        <v>34304</v>
      </c>
      <c r="B351" t="s">
        <v>486</v>
      </c>
      <c r="C351" t="str">
        <f t="shared" si="20"/>
        <v>沈阳化工</v>
      </c>
      <c r="D351" t="str">
        <f t="shared" si="21"/>
        <v>04</v>
      </c>
      <c r="E351" t="s">
        <v>405</v>
      </c>
      <c r="F351">
        <v>200</v>
      </c>
      <c r="G351">
        <v>102</v>
      </c>
      <c r="H351">
        <v>71</v>
      </c>
      <c r="I351">
        <v>55</v>
      </c>
      <c r="J351">
        <v>52</v>
      </c>
      <c r="K351">
        <v>49</v>
      </c>
      <c r="L351">
        <v>0</v>
      </c>
      <c r="M351">
        <v>2020</v>
      </c>
      <c r="N351">
        <f t="shared" ca="1" si="22"/>
        <v>192</v>
      </c>
      <c r="O351">
        <f t="shared" ca="1" si="23"/>
        <v>31801</v>
      </c>
      <c r="P351">
        <f ca="1">_20206[[#This Row],[最低排名]]-_20206[[#This Row],[同分人数]]+1</f>
        <v>31610</v>
      </c>
      <c r="Q351">
        <f ca="1">IF(O351&gt;=开始!$B$6, 1, 0)</f>
        <v>1</v>
      </c>
      <c r="R351">
        <f ca="1">_20206[[#This Row],[最低排名]]-开始!$B$6</f>
        <v>31801</v>
      </c>
    </row>
    <row r="352" spans="1:18">
      <c r="A352">
        <v>34401</v>
      </c>
      <c r="B352" t="s">
        <v>487</v>
      </c>
      <c r="C352" t="str">
        <f t="shared" si="20"/>
        <v>大连交大</v>
      </c>
      <c r="D352" t="str">
        <f t="shared" si="21"/>
        <v>01</v>
      </c>
      <c r="E352" t="s">
        <v>1534</v>
      </c>
      <c r="F352">
        <v>194</v>
      </c>
      <c r="G352">
        <v>97</v>
      </c>
      <c r="H352">
        <v>62</v>
      </c>
      <c r="I352">
        <v>55</v>
      </c>
      <c r="J352">
        <v>46</v>
      </c>
      <c r="K352">
        <v>43</v>
      </c>
      <c r="L352">
        <v>0</v>
      </c>
      <c r="M352">
        <v>2020</v>
      </c>
      <c r="N352">
        <f t="shared" ca="1" si="22"/>
        <v>147</v>
      </c>
      <c r="O352">
        <f t="shared" ca="1" si="23"/>
        <v>36437</v>
      </c>
      <c r="P352">
        <f ca="1">_20206[[#This Row],[最低排名]]-_20206[[#This Row],[同分人数]]+1</f>
        <v>36291</v>
      </c>
      <c r="Q352">
        <f ca="1">IF(O352&gt;=开始!$B$6, 1, 0)</f>
        <v>1</v>
      </c>
      <c r="R352">
        <f ca="1">_20206[[#This Row],[最低排名]]-开始!$B$6</f>
        <v>36437</v>
      </c>
    </row>
    <row r="353" spans="1:18">
      <c r="A353">
        <v>34601</v>
      </c>
      <c r="B353" t="s">
        <v>489</v>
      </c>
      <c r="C353" t="str">
        <f t="shared" si="20"/>
        <v>沈阳建筑</v>
      </c>
      <c r="D353" t="str">
        <f t="shared" si="21"/>
        <v>01</v>
      </c>
      <c r="E353" t="s">
        <v>678</v>
      </c>
      <c r="F353">
        <v>197</v>
      </c>
      <c r="G353">
        <v>99</v>
      </c>
      <c r="H353">
        <v>94</v>
      </c>
      <c r="I353">
        <v>67</v>
      </c>
      <c r="J353">
        <v>67</v>
      </c>
      <c r="K353">
        <v>58</v>
      </c>
      <c r="L353">
        <v>0</v>
      </c>
      <c r="M353">
        <v>2020</v>
      </c>
      <c r="N353">
        <f t="shared" ca="1" si="22"/>
        <v>235</v>
      </c>
      <c r="O353">
        <f t="shared" ca="1" si="23"/>
        <v>19637</v>
      </c>
      <c r="P353">
        <f ca="1">_20206[[#This Row],[最低排名]]-_20206[[#This Row],[同分人数]]+1</f>
        <v>19403</v>
      </c>
      <c r="Q353">
        <f ca="1">IF(O353&gt;=开始!$B$6, 1, 0)</f>
        <v>1</v>
      </c>
      <c r="R353">
        <f ca="1">_20206[[#This Row],[最低排名]]-开始!$B$6</f>
        <v>19637</v>
      </c>
    </row>
    <row r="354" spans="1:18">
      <c r="A354">
        <v>34602</v>
      </c>
      <c r="B354" t="s">
        <v>490</v>
      </c>
      <c r="C354" t="str">
        <f t="shared" si="20"/>
        <v>沈阳建筑</v>
      </c>
      <c r="D354" t="str">
        <f t="shared" si="21"/>
        <v>02</v>
      </c>
      <c r="E354" t="s">
        <v>447</v>
      </c>
      <c r="F354">
        <v>205</v>
      </c>
      <c r="G354">
        <v>109</v>
      </c>
      <c r="H354">
        <v>69</v>
      </c>
      <c r="I354">
        <v>52</v>
      </c>
      <c r="J354">
        <v>49</v>
      </c>
      <c r="K354">
        <v>46</v>
      </c>
      <c r="L354">
        <v>0</v>
      </c>
      <c r="M354">
        <v>2020</v>
      </c>
      <c r="N354">
        <f t="shared" ca="1" si="22"/>
        <v>170</v>
      </c>
      <c r="O354">
        <f t="shared" ca="1" si="23"/>
        <v>32868</v>
      </c>
      <c r="P354">
        <f ca="1">_20206[[#This Row],[最低排名]]-_20206[[#This Row],[同分人数]]+1</f>
        <v>32699</v>
      </c>
      <c r="Q354">
        <f ca="1">IF(O354&gt;=开始!$B$6, 1, 0)</f>
        <v>1</v>
      </c>
      <c r="R354">
        <f ca="1">_20206[[#This Row],[最低排名]]-开始!$B$6</f>
        <v>32868</v>
      </c>
    </row>
    <row r="355" spans="1:18">
      <c r="A355">
        <v>34701</v>
      </c>
      <c r="B355" t="s">
        <v>491</v>
      </c>
      <c r="C355" t="str">
        <f t="shared" si="20"/>
        <v>沈阳农大</v>
      </c>
      <c r="D355" t="str">
        <f t="shared" si="21"/>
        <v>01</v>
      </c>
      <c r="E355" t="s">
        <v>50</v>
      </c>
      <c r="F355">
        <v>212</v>
      </c>
      <c r="G355">
        <v>107</v>
      </c>
      <c r="H355">
        <v>78</v>
      </c>
      <c r="I355">
        <v>49</v>
      </c>
      <c r="J355">
        <v>46</v>
      </c>
      <c r="K355">
        <v>46</v>
      </c>
      <c r="L355">
        <v>0</v>
      </c>
      <c r="M355">
        <v>2020</v>
      </c>
      <c r="N355">
        <f t="shared" ca="1" si="22"/>
        <v>179</v>
      </c>
      <c r="O355">
        <f t="shared" ca="1" si="23"/>
        <v>31075</v>
      </c>
      <c r="P355">
        <f ca="1">_20206[[#This Row],[最低排名]]-_20206[[#This Row],[同分人数]]+1</f>
        <v>30897</v>
      </c>
      <c r="Q355">
        <f ca="1">IF(O355&gt;=开始!$B$6, 1, 0)</f>
        <v>1</v>
      </c>
      <c r="R355">
        <f ca="1">_20206[[#This Row],[最低排名]]-开始!$B$6</f>
        <v>31075</v>
      </c>
    </row>
    <row r="356" spans="1:18">
      <c r="A356">
        <v>34801</v>
      </c>
      <c r="B356" t="s">
        <v>493</v>
      </c>
      <c r="C356" t="str">
        <f t="shared" si="20"/>
        <v>大连海洋</v>
      </c>
      <c r="D356" t="str">
        <f t="shared" si="21"/>
        <v>01</v>
      </c>
      <c r="E356" t="s">
        <v>187</v>
      </c>
      <c r="F356">
        <v>213</v>
      </c>
      <c r="G356">
        <v>108</v>
      </c>
      <c r="H356">
        <v>82</v>
      </c>
      <c r="I356">
        <v>61</v>
      </c>
      <c r="J356">
        <v>49</v>
      </c>
      <c r="K356">
        <v>43</v>
      </c>
      <c r="L356">
        <v>0</v>
      </c>
      <c r="M356">
        <v>2020</v>
      </c>
      <c r="N356">
        <f t="shared" ca="1" si="22"/>
        <v>217</v>
      </c>
      <c r="O356">
        <f t="shared" ca="1" si="23"/>
        <v>27625</v>
      </c>
      <c r="P356">
        <f ca="1">_20206[[#This Row],[最低排名]]-_20206[[#This Row],[同分人数]]+1</f>
        <v>27409</v>
      </c>
      <c r="Q356">
        <f ca="1">IF(O356&gt;=开始!$B$6, 1, 0)</f>
        <v>1</v>
      </c>
      <c r="R356">
        <f ca="1">_20206[[#This Row],[最低排名]]-开始!$B$6</f>
        <v>27625</v>
      </c>
    </row>
    <row r="357" spans="1:18">
      <c r="A357">
        <v>34802</v>
      </c>
      <c r="B357" t="s">
        <v>494</v>
      </c>
      <c r="C357" t="str">
        <f t="shared" si="20"/>
        <v>大连海洋</v>
      </c>
      <c r="D357" t="str">
        <f t="shared" si="21"/>
        <v>02</v>
      </c>
      <c r="E357" t="s">
        <v>1556</v>
      </c>
      <c r="F357">
        <v>175</v>
      </c>
      <c r="G357">
        <v>93</v>
      </c>
      <c r="H357">
        <v>52</v>
      </c>
      <c r="I357">
        <v>70</v>
      </c>
      <c r="J357">
        <v>58</v>
      </c>
      <c r="K357">
        <v>49</v>
      </c>
      <c r="L357">
        <v>0</v>
      </c>
      <c r="M357">
        <v>2020</v>
      </c>
      <c r="N357">
        <f t="shared" ca="1" si="22"/>
        <v>165</v>
      </c>
      <c r="O357">
        <f t="shared" ca="1" si="23"/>
        <v>35821</v>
      </c>
      <c r="P357">
        <f ca="1">_20206[[#This Row],[最低排名]]-_20206[[#This Row],[同分人数]]+1</f>
        <v>35657</v>
      </c>
      <c r="Q357">
        <f ca="1">IF(O357&gt;=开始!$B$6, 1, 0)</f>
        <v>1</v>
      </c>
      <c r="R357">
        <f ca="1">_20206[[#This Row],[最低排名]]-开始!$B$6</f>
        <v>35821</v>
      </c>
    </row>
    <row r="358" spans="1:18">
      <c r="A358">
        <v>34901</v>
      </c>
      <c r="B358" t="s">
        <v>495</v>
      </c>
      <c r="C358" t="str">
        <f t="shared" si="20"/>
        <v>中国医大</v>
      </c>
      <c r="D358" t="str">
        <f t="shared" si="21"/>
        <v>01</v>
      </c>
      <c r="E358" t="s">
        <v>105</v>
      </c>
      <c r="F358">
        <v>219</v>
      </c>
      <c r="G358">
        <v>112</v>
      </c>
      <c r="H358">
        <v>130</v>
      </c>
      <c r="I358">
        <v>64</v>
      </c>
      <c r="J358">
        <v>64</v>
      </c>
      <c r="K358">
        <v>61</v>
      </c>
      <c r="L358">
        <v>0</v>
      </c>
      <c r="M358">
        <v>2020</v>
      </c>
      <c r="N358">
        <f t="shared" ca="1" si="22"/>
        <v>196</v>
      </c>
      <c r="O358">
        <f t="shared" ca="1" si="23"/>
        <v>7268</v>
      </c>
      <c r="P358">
        <f ca="1">_20206[[#This Row],[最低排名]]-_20206[[#This Row],[同分人数]]+1</f>
        <v>7073</v>
      </c>
      <c r="Q358">
        <f ca="1">IF(O358&gt;=开始!$B$6, 1, 0)</f>
        <v>1</v>
      </c>
      <c r="R358">
        <f ca="1">_20206[[#This Row],[最低排名]]-开始!$B$6</f>
        <v>7268</v>
      </c>
    </row>
    <row r="359" spans="1:18">
      <c r="A359">
        <v>34902</v>
      </c>
      <c r="B359" t="s">
        <v>496</v>
      </c>
      <c r="C359" t="str">
        <f t="shared" si="20"/>
        <v>中国医大</v>
      </c>
      <c r="D359" t="str">
        <f t="shared" si="21"/>
        <v>02</v>
      </c>
      <c r="E359" t="s">
        <v>83</v>
      </c>
      <c r="F359">
        <v>204</v>
      </c>
      <c r="G359">
        <v>104</v>
      </c>
      <c r="H359">
        <v>118</v>
      </c>
      <c r="I359">
        <v>61</v>
      </c>
      <c r="J359">
        <v>55</v>
      </c>
      <c r="K359">
        <v>49</v>
      </c>
      <c r="L359">
        <v>0</v>
      </c>
      <c r="M359">
        <v>2020</v>
      </c>
      <c r="N359">
        <f t="shared" ca="1" si="22"/>
        <v>273</v>
      </c>
      <c r="O359">
        <f t="shared" ca="1" si="23"/>
        <v>18646</v>
      </c>
      <c r="P359">
        <f ca="1">_20206[[#This Row],[最低排名]]-_20206[[#This Row],[同分人数]]+1</f>
        <v>18374</v>
      </c>
      <c r="Q359">
        <f ca="1">IF(O359&gt;=开始!$B$6, 1, 0)</f>
        <v>1</v>
      </c>
      <c r="R359">
        <f ca="1">_20206[[#This Row],[最低排名]]-开始!$B$6</f>
        <v>18646</v>
      </c>
    </row>
    <row r="360" spans="1:18">
      <c r="A360">
        <v>35001</v>
      </c>
      <c r="B360" t="s">
        <v>497</v>
      </c>
      <c r="C360" t="str">
        <f t="shared" si="20"/>
        <v>锦州医大</v>
      </c>
      <c r="D360" t="str">
        <f t="shared" si="21"/>
        <v>01</v>
      </c>
      <c r="E360" t="s">
        <v>180</v>
      </c>
      <c r="F360">
        <v>195</v>
      </c>
      <c r="G360">
        <v>98</v>
      </c>
      <c r="H360">
        <v>108</v>
      </c>
      <c r="I360">
        <v>55</v>
      </c>
      <c r="J360">
        <v>49</v>
      </c>
      <c r="K360">
        <v>43</v>
      </c>
      <c r="L360">
        <v>0</v>
      </c>
      <c r="M360">
        <v>2020</v>
      </c>
      <c r="N360">
        <f t="shared" ca="1" si="22"/>
        <v>203</v>
      </c>
      <c r="O360">
        <f t="shared" ca="1" si="23"/>
        <v>27191</v>
      </c>
      <c r="P360">
        <f ca="1">_20206[[#This Row],[最低排名]]-_20206[[#This Row],[同分人数]]+1</f>
        <v>26989</v>
      </c>
      <c r="Q360">
        <f ca="1">IF(O360&gt;=开始!$B$6, 1, 0)</f>
        <v>1</v>
      </c>
      <c r="R360">
        <f ca="1">_20206[[#This Row],[最低排名]]-开始!$B$6</f>
        <v>27191</v>
      </c>
    </row>
    <row r="361" spans="1:18">
      <c r="A361">
        <v>35101</v>
      </c>
      <c r="B361" t="s">
        <v>499</v>
      </c>
      <c r="C361" t="str">
        <f t="shared" si="20"/>
        <v>大连医科</v>
      </c>
      <c r="D361" t="str">
        <f t="shared" si="21"/>
        <v>01</v>
      </c>
      <c r="E361" t="s">
        <v>424</v>
      </c>
      <c r="F361">
        <v>215</v>
      </c>
      <c r="G361">
        <v>113</v>
      </c>
      <c r="H361">
        <v>126</v>
      </c>
      <c r="I361">
        <v>64</v>
      </c>
      <c r="J361">
        <v>61</v>
      </c>
      <c r="K361">
        <v>58</v>
      </c>
      <c r="L361">
        <v>0</v>
      </c>
      <c r="M361">
        <v>2020</v>
      </c>
      <c r="N361">
        <f t="shared" ca="1" si="22"/>
        <v>255</v>
      </c>
      <c r="O361">
        <f t="shared" ca="1" si="23"/>
        <v>10230</v>
      </c>
      <c r="P361">
        <f ca="1">_20206[[#This Row],[最低排名]]-_20206[[#This Row],[同分人数]]+1</f>
        <v>9976</v>
      </c>
      <c r="Q361">
        <f ca="1">IF(O361&gt;=开始!$B$6, 1, 0)</f>
        <v>1</v>
      </c>
      <c r="R361">
        <f ca="1">_20206[[#This Row],[最低排名]]-开始!$B$6</f>
        <v>10230</v>
      </c>
    </row>
    <row r="362" spans="1:18">
      <c r="A362">
        <v>35201</v>
      </c>
      <c r="B362" t="s">
        <v>501</v>
      </c>
      <c r="C362" t="str">
        <f t="shared" si="20"/>
        <v>沈阳药大</v>
      </c>
      <c r="D362" t="str">
        <f t="shared" si="21"/>
        <v>01</v>
      </c>
      <c r="E362" t="s">
        <v>168</v>
      </c>
      <c r="F362">
        <v>206</v>
      </c>
      <c r="G362">
        <v>106</v>
      </c>
      <c r="H362">
        <v>106</v>
      </c>
      <c r="I362">
        <v>67</v>
      </c>
      <c r="J362">
        <v>58</v>
      </c>
      <c r="K362">
        <v>58</v>
      </c>
      <c r="L362">
        <v>0</v>
      </c>
      <c r="M362">
        <v>2020</v>
      </c>
      <c r="N362">
        <f t="shared" ca="1" si="22"/>
        <v>227</v>
      </c>
      <c r="O362">
        <f t="shared" ca="1" si="23"/>
        <v>16741</v>
      </c>
      <c r="P362">
        <f ca="1">_20206[[#This Row],[最低排名]]-_20206[[#This Row],[同分人数]]+1</f>
        <v>16515</v>
      </c>
      <c r="Q362">
        <f ca="1">IF(O362&gt;=开始!$B$6, 1, 0)</f>
        <v>1</v>
      </c>
      <c r="R362">
        <f ca="1">_20206[[#This Row],[最低排名]]-开始!$B$6</f>
        <v>16741</v>
      </c>
    </row>
    <row r="363" spans="1:18">
      <c r="A363">
        <v>35301</v>
      </c>
      <c r="B363" t="s">
        <v>503</v>
      </c>
      <c r="C363" t="str">
        <f t="shared" si="20"/>
        <v>辽宁师大</v>
      </c>
      <c r="D363" t="str">
        <f t="shared" si="21"/>
        <v>01</v>
      </c>
      <c r="E363" t="s">
        <v>440</v>
      </c>
      <c r="F363">
        <v>196</v>
      </c>
      <c r="G363">
        <v>99</v>
      </c>
      <c r="H363">
        <v>94</v>
      </c>
      <c r="I363">
        <v>55</v>
      </c>
      <c r="J363">
        <v>49</v>
      </c>
      <c r="K363">
        <v>43</v>
      </c>
      <c r="L363">
        <v>0</v>
      </c>
      <c r="M363">
        <v>2020</v>
      </c>
      <c r="N363">
        <f t="shared" ca="1" si="22"/>
        <v>217</v>
      </c>
      <c r="O363">
        <f t="shared" ca="1" si="23"/>
        <v>29881</v>
      </c>
      <c r="P363">
        <f ca="1">_20206[[#This Row],[最低排名]]-_20206[[#This Row],[同分人数]]+1</f>
        <v>29665</v>
      </c>
      <c r="Q363">
        <f ca="1">IF(O363&gt;=开始!$B$6, 1, 0)</f>
        <v>1</v>
      </c>
      <c r="R363">
        <f ca="1">_20206[[#This Row],[最低排名]]-开始!$B$6</f>
        <v>29881</v>
      </c>
    </row>
    <row r="364" spans="1:18">
      <c r="A364">
        <v>35302</v>
      </c>
      <c r="B364" t="s">
        <v>504</v>
      </c>
      <c r="C364" t="str">
        <f t="shared" si="20"/>
        <v>辽宁师大</v>
      </c>
      <c r="D364" t="str">
        <f t="shared" si="21"/>
        <v>02</v>
      </c>
      <c r="E364" t="s">
        <v>701</v>
      </c>
      <c r="F364">
        <v>185</v>
      </c>
      <c r="G364">
        <v>100</v>
      </c>
      <c r="H364">
        <v>115</v>
      </c>
      <c r="I364">
        <v>55</v>
      </c>
      <c r="J364">
        <v>46</v>
      </c>
      <c r="K364">
        <v>43</v>
      </c>
      <c r="L364">
        <v>0</v>
      </c>
      <c r="M364">
        <v>2020</v>
      </c>
      <c r="N364">
        <f t="shared" ca="1" si="22"/>
        <v>218</v>
      </c>
      <c r="O364">
        <f t="shared" ca="1" si="23"/>
        <v>28438</v>
      </c>
      <c r="P364">
        <f ca="1">_20206[[#This Row],[最低排名]]-_20206[[#This Row],[同分人数]]+1</f>
        <v>28221</v>
      </c>
      <c r="Q364">
        <f ca="1">IF(O364&gt;=开始!$B$6, 1, 0)</f>
        <v>1</v>
      </c>
      <c r="R364">
        <f ca="1">_20206[[#This Row],[最低排名]]-开始!$B$6</f>
        <v>28438</v>
      </c>
    </row>
    <row r="365" spans="1:18">
      <c r="A365">
        <v>35401</v>
      </c>
      <c r="B365" t="s">
        <v>505</v>
      </c>
      <c r="C365" t="str">
        <f t="shared" si="20"/>
        <v>东北财大</v>
      </c>
      <c r="D365" t="str">
        <f t="shared" si="21"/>
        <v>01</v>
      </c>
      <c r="E365" t="s">
        <v>98</v>
      </c>
      <c r="F365">
        <v>215</v>
      </c>
      <c r="G365">
        <v>126</v>
      </c>
      <c r="H365">
        <v>106</v>
      </c>
      <c r="I365">
        <v>70</v>
      </c>
      <c r="J365">
        <v>61</v>
      </c>
      <c r="K365">
        <v>61</v>
      </c>
      <c r="L365">
        <v>0</v>
      </c>
      <c r="M365">
        <v>2020</v>
      </c>
      <c r="N365">
        <f t="shared" ca="1" si="22"/>
        <v>217</v>
      </c>
      <c r="O365">
        <f t="shared" ca="1" si="23"/>
        <v>12615</v>
      </c>
      <c r="P365">
        <f ca="1">_20206[[#This Row],[最低排名]]-_20206[[#This Row],[同分人数]]+1</f>
        <v>12399</v>
      </c>
      <c r="Q365">
        <f ca="1">IF(O365&gt;=开始!$B$6, 1, 0)</f>
        <v>1</v>
      </c>
      <c r="R365">
        <f ca="1">_20206[[#This Row],[最低排名]]-开始!$B$6</f>
        <v>12615</v>
      </c>
    </row>
    <row r="366" spans="1:18">
      <c r="A366">
        <v>35501</v>
      </c>
      <c r="B366" t="s">
        <v>1639</v>
      </c>
      <c r="C366" t="str">
        <f t="shared" si="20"/>
        <v>辽宁外贸</v>
      </c>
      <c r="D366" t="str">
        <f t="shared" si="21"/>
        <v>01</v>
      </c>
      <c r="E366" t="s">
        <v>1534</v>
      </c>
      <c r="F366">
        <v>193</v>
      </c>
      <c r="G366">
        <v>107</v>
      </c>
      <c r="H366">
        <v>63</v>
      </c>
      <c r="I366">
        <v>52</v>
      </c>
      <c r="J366">
        <v>46</v>
      </c>
      <c r="K366">
        <v>46</v>
      </c>
      <c r="L366">
        <v>0</v>
      </c>
      <c r="M366">
        <v>2020</v>
      </c>
      <c r="N366">
        <f t="shared" ca="1" si="22"/>
        <v>147</v>
      </c>
      <c r="O366">
        <f t="shared" ca="1" si="23"/>
        <v>36437</v>
      </c>
      <c r="P366">
        <f ca="1">_20206[[#This Row],[最低排名]]-_20206[[#This Row],[同分人数]]+1</f>
        <v>36291</v>
      </c>
      <c r="Q366">
        <f ca="1">IF(O366&gt;=开始!$B$6, 1, 0)</f>
        <v>1</v>
      </c>
      <c r="R366">
        <f ca="1">_20206[[#This Row],[最低排名]]-开始!$B$6</f>
        <v>36437</v>
      </c>
    </row>
    <row r="367" spans="1:18">
      <c r="A367">
        <v>35601</v>
      </c>
      <c r="B367" t="s">
        <v>508</v>
      </c>
      <c r="C367" t="str">
        <f t="shared" si="20"/>
        <v>大连大学</v>
      </c>
      <c r="D367" t="str">
        <f t="shared" si="21"/>
        <v>01</v>
      </c>
      <c r="E367" t="s">
        <v>316</v>
      </c>
      <c r="F367">
        <v>180</v>
      </c>
      <c r="G367">
        <v>107</v>
      </c>
      <c r="H367">
        <v>79</v>
      </c>
      <c r="I367">
        <v>52</v>
      </c>
      <c r="J367">
        <v>49</v>
      </c>
      <c r="K367">
        <v>46</v>
      </c>
      <c r="L367">
        <v>0</v>
      </c>
      <c r="M367">
        <v>2020</v>
      </c>
      <c r="N367">
        <f t="shared" ca="1" si="22"/>
        <v>171</v>
      </c>
      <c r="O367">
        <f t="shared" ca="1" si="23"/>
        <v>35458</v>
      </c>
      <c r="P367">
        <f ca="1">_20206[[#This Row],[最低排名]]-_20206[[#This Row],[同分人数]]+1</f>
        <v>35288</v>
      </c>
      <c r="Q367">
        <f ca="1">IF(O367&gt;=开始!$B$6, 1, 0)</f>
        <v>1</v>
      </c>
      <c r="R367">
        <f ca="1">_20206[[#This Row],[最低排名]]-开始!$B$6</f>
        <v>35458</v>
      </c>
    </row>
    <row r="368" spans="1:18">
      <c r="A368">
        <v>35602</v>
      </c>
      <c r="B368" t="s">
        <v>509</v>
      </c>
      <c r="C368" t="str">
        <f t="shared" si="20"/>
        <v>大连大学</v>
      </c>
      <c r="D368" t="str">
        <f t="shared" si="21"/>
        <v>02</v>
      </c>
      <c r="E368" t="s">
        <v>228</v>
      </c>
      <c r="F368">
        <v>182</v>
      </c>
      <c r="G368">
        <v>98</v>
      </c>
      <c r="H368">
        <v>98</v>
      </c>
      <c r="I368">
        <v>58</v>
      </c>
      <c r="J368">
        <v>55</v>
      </c>
      <c r="K368">
        <v>46</v>
      </c>
      <c r="L368">
        <v>0</v>
      </c>
      <c r="M368">
        <v>2020</v>
      </c>
      <c r="N368">
        <f t="shared" ca="1" si="22"/>
        <v>217</v>
      </c>
      <c r="O368">
        <f t="shared" ca="1" si="23"/>
        <v>29465</v>
      </c>
      <c r="P368">
        <f ca="1">_20206[[#This Row],[最低排名]]-_20206[[#This Row],[同分人数]]+1</f>
        <v>29249</v>
      </c>
      <c r="Q368">
        <f ca="1">IF(O368&gt;=开始!$B$6, 1, 0)</f>
        <v>1</v>
      </c>
      <c r="R368">
        <f ca="1">_20206[[#This Row],[最低排名]]-开始!$B$6</f>
        <v>29465</v>
      </c>
    </row>
    <row r="369" spans="1:18">
      <c r="A369">
        <v>35603</v>
      </c>
      <c r="B369" t="s">
        <v>510</v>
      </c>
      <c r="C369" t="str">
        <f t="shared" si="20"/>
        <v>大连大学</v>
      </c>
      <c r="D369" t="str">
        <f t="shared" si="21"/>
        <v>03</v>
      </c>
      <c r="E369" t="s">
        <v>485</v>
      </c>
      <c r="F369">
        <v>213</v>
      </c>
      <c r="G369">
        <v>108</v>
      </c>
      <c r="H369">
        <v>85</v>
      </c>
      <c r="I369">
        <v>55</v>
      </c>
      <c r="J369">
        <v>49</v>
      </c>
      <c r="K369">
        <v>43</v>
      </c>
      <c r="L369">
        <v>0</v>
      </c>
      <c r="M369">
        <v>2020</v>
      </c>
      <c r="N369">
        <f t="shared" ca="1" si="22"/>
        <v>181</v>
      </c>
      <c r="O369">
        <f t="shared" ca="1" si="23"/>
        <v>28220</v>
      </c>
      <c r="P369">
        <f ca="1">_20206[[#This Row],[最低排名]]-_20206[[#This Row],[同分人数]]+1</f>
        <v>28040</v>
      </c>
      <c r="Q369">
        <f ca="1">IF(O369&gt;=开始!$B$6, 1, 0)</f>
        <v>1</v>
      </c>
      <c r="R369">
        <f ca="1">_20206[[#This Row],[最低排名]]-开始!$B$6</f>
        <v>28220</v>
      </c>
    </row>
    <row r="370" spans="1:18">
      <c r="A370">
        <v>35701</v>
      </c>
      <c r="B370" t="s">
        <v>511</v>
      </c>
      <c r="C370" t="str">
        <f t="shared" si="20"/>
        <v>沈阳工程</v>
      </c>
      <c r="D370" t="str">
        <f t="shared" si="21"/>
        <v>01</v>
      </c>
      <c r="E370" t="s">
        <v>316</v>
      </c>
      <c r="F370">
        <v>178</v>
      </c>
      <c r="G370">
        <v>89</v>
      </c>
      <c r="H370">
        <v>84</v>
      </c>
      <c r="I370">
        <v>52</v>
      </c>
      <c r="J370">
        <v>46</v>
      </c>
      <c r="K370">
        <v>46</v>
      </c>
      <c r="L370">
        <v>0</v>
      </c>
      <c r="M370">
        <v>2020</v>
      </c>
      <c r="N370">
        <f t="shared" ca="1" si="22"/>
        <v>171</v>
      </c>
      <c r="O370">
        <f t="shared" ca="1" si="23"/>
        <v>35458</v>
      </c>
      <c r="P370">
        <f ca="1">_20206[[#This Row],[最低排名]]-_20206[[#This Row],[同分人数]]+1</f>
        <v>35288</v>
      </c>
      <c r="Q370">
        <f ca="1">IF(O370&gt;=开始!$B$6, 1, 0)</f>
        <v>1</v>
      </c>
      <c r="R370">
        <f ca="1">_20206[[#This Row],[最低排名]]-开始!$B$6</f>
        <v>35458</v>
      </c>
    </row>
    <row r="371" spans="1:18">
      <c r="A371">
        <v>35702</v>
      </c>
      <c r="B371" t="s">
        <v>1762</v>
      </c>
      <c r="C371" t="str">
        <f t="shared" si="20"/>
        <v>沈阳工程</v>
      </c>
      <c r="D371" t="str">
        <f t="shared" si="21"/>
        <v>02</v>
      </c>
      <c r="E371" t="s">
        <v>1629</v>
      </c>
      <c r="M371">
        <v>2020</v>
      </c>
      <c r="N371" t="e">
        <f t="shared" ca="1" si="22"/>
        <v>#N/A</v>
      </c>
      <c r="O371" t="e">
        <f t="shared" ca="1" si="23"/>
        <v>#N/A</v>
      </c>
      <c r="P371" t="e">
        <f ca="1">_20206[[#This Row],[最低排名]]-_20206[[#This Row],[同分人数]]+1</f>
        <v>#N/A</v>
      </c>
      <c r="Q371" t="e">
        <f ca="1">IF(O371&gt;=开始!$B$6, 1, 0)</f>
        <v>#N/A</v>
      </c>
      <c r="R371" t="e">
        <f ca="1">_20206[[#This Row],[最低排名]]-开始!$B$6</f>
        <v>#N/A</v>
      </c>
    </row>
    <row r="372" spans="1:18">
      <c r="A372">
        <v>35801</v>
      </c>
      <c r="B372" t="s">
        <v>1564</v>
      </c>
      <c r="C372" t="str">
        <f t="shared" si="20"/>
        <v>理大城市</v>
      </c>
      <c r="D372" t="str">
        <f t="shared" si="21"/>
        <v>01</v>
      </c>
      <c r="E372" t="s">
        <v>1629</v>
      </c>
      <c r="M372">
        <v>2020</v>
      </c>
      <c r="N372" t="e">
        <f t="shared" ca="1" si="22"/>
        <v>#N/A</v>
      </c>
      <c r="O372" t="e">
        <f t="shared" ca="1" si="23"/>
        <v>#N/A</v>
      </c>
      <c r="P372" t="e">
        <f ca="1">_20206[[#This Row],[最低排名]]-_20206[[#This Row],[同分人数]]+1</f>
        <v>#N/A</v>
      </c>
      <c r="Q372" t="e">
        <f ca="1">IF(O372&gt;=开始!$B$6, 1, 0)</f>
        <v>#N/A</v>
      </c>
      <c r="R372" t="e">
        <f ca="1">_20206[[#This Row],[最低排名]]-开始!$B$6</f>
        <v>#N/A</v>
      </c>
    </row>
    <row r="373" spans="1:18">
      <c r="A373">
        <v>35802</v>
      </c>
      <c r="B373" t="s">
        <v>512</v>
      </c>
      <c r="C373" t="str">
        <f t="shared" si="20"/>
        <v>理大城市</v>
      </c>
      <c r="D373" t="str">
        <f t="shared" si="21"/>
        <v>02</v>
      </c>
      <c r="E373" t="s">
        <v>316</v>
      </c>
      <c r="F373">
        <v>182</v>
      </c>
      <c r="G373">
        <v>93</v>
      </c>
      <c r="H373">
        <v>95</v>
      </c>
      <c r="I373">
        <v>43</v>
      </c>
      <c r="J373">
        <v>43</v>
      </c>
      <c r="K373">
        <v>43</v>
      </c>
      <c r="L373">
        <v>0</v>
      </c>
      <c r="M373">
        <v>2020</v>
      </c>
      <c r="N373">
        <f t="shared" ca="1" si="22"/>
        <v>171</v>
      </c>
      <c r="O373">
        <f t="shared" ca="1" si="23"/>
        <v>35458</v>
      </c>
      <c r="P373">
        <f ca="1">_20206[[#This Row],[最低排名]]-_20206[[#This Row],[同分人数]]+1</f>
        <v>35288</v>
      </c>
      <c r="Q373">
        <f ca="1">IF(O373&gt;=开始!$B$6, 1, 0)</f>
        <v>1</v>
      </c>
      <c r="R373">
        <f ca="1">_20206[[#This Row],[最低排名]]-开始!$B$6</f>
        <v>35458</v>
      </c>
    </row>
    <row r="374" spans="1:18">
      <c r="A374">
        <v>35901</v>
      </c>
      <c r="B374" t="s">
        <v>1565</v>
      </c>
      <c r="C374" t="str">
        <f t="shared" si="20"/>
        <v>大连财经</v>
      </c>
      <c r="D374" t="str">
        <f t="shared" si="21"/>
        <v>01</v>
      </c>
      <c r="E374" t="s">
        <v>316</v>
      </c>
      <c r="F374">
        <v>181</v>
      </c>
      <c r="G374">
        <v>94</v>
      </c>
      <c r="H374">
        <v>87</v>
      </c>
      <c r="I374">
        <v>52</v>
      </c>
      <c r="J374">
        <v>43</v>
      </c>
      <c r="K374">
        <v>43</v>
      </c>
      <c r="L374">
        <v>0</v>
      </c>
      <c r="M374">
        <v>2020</v>
      </c>
      <c r="N374">
        <f t="shared" ca="1" si="22"/>
        <v>171</v>
      </c>
      <c r="O374">
        <f t="shared" ca="1" si="23"/>
        <v>35458</v>
      </c>
      <c r="P374">
        <f ca="1">_20206[[#This Row],[最低排名]]-_20206[[#This Row],[同分人数]]+1</f>
        <v>35288</v>
      </c>
      <c r="Q374">
        <f ca="1">IF(O374&gt;=开始!$B$6, 1, 0)</f>
        <v>1</v>
      </c>
      <c r="R374">
        <f ca="1">_20206[[#This Row],[最低排名]]-开始!$B$6</f>
        <v>35458</v>
      </c>
    </row>
    <row r="375" spans="1:18">
      <c r="A375">
        <v>36001</v>
      </c>
      <c r="B375" t="s">
        <v>514</v>
      </c>
      <c r="C375" t="str">
        <f t="shared" si="20"/>
        <v>辽宁何氏</v>
      </c>
      <c r="D375" t="str">
        <f t="shared" si="21"/>
        <v>01</v>
      </c>
      <c r="E375" t="s">
        <v>1556</v>
      </c>
      <c r="F375">
        <v>196</v>
      </c>
      <c r="G375">
        <v>108</v>
      </c>
      <c r="H375">
        <v>64</v>
      </c>
      <c r="I375">
        <v>55</v>
      </c>
      <c r="J375">
        <v>46</v>
      </c>
      <c r="K375">
        <v>43</v>
      </c>
      <c r="L375">
        <v>0</v>
      </c>
      <c r="M375">
        <v>2020</v>
      </c>
      <c r="N375">
        <f t="shared" ca="1" si="22"/>
        <v>165</v>
      </c>
      <c r="O375">
        <f t="shared" ca="1" si="23"/>
        <v>35821</v>
      </c>
      <c r="P375">
        <f ca="1">_20206[[#This Row],[最低排名]]-_20206[[#This Row],[同分人数]]+1</f>
        <v>35657</v>
      </c>
      <c r="Q375">
        <f ca="1">IF(O375&gt;=开始!$B$6, 1, 0)</f>
        <v>1</v>
      </c>
      <c r="R375">
        <f ca="1">_20206[[#This Row],[最低排名]]-开始!$B$6</f>
        <v>35821</v>
      </c>
    </row>
    <row r="376" spans="1:18">
      <c r="A376">
        <v>36002</v>
      </c>
      <c r="B376" t="s">
        <v>515</v>
      </c>
      <c r="C376" t="str">
        <f t="shared" si="20"/>
        <v>辽宁何氏</v>
      </c>
      <c r="D376" t="str">
        <f t="shared" si="21"/>
        <v>02</v>
      </c>
      <c r="E376" t="s">
        <v>1534</v>
      </c>
      <c r="F376">
        <v>184</v>
      </c>
      <c r="G376">
        <v>92</v>
      </c>
      <c r="H376">
        <v>69</v>
      </c>
      <c r="I376">
        <v>52</v>
      </c>
      <c r="J376">
        <v>49</v>
      </c>
      <c r="K376">
        <v>46</v>
      </c>
      <c r="L376">
        <v>0</v>
      </c>
      <c r="M376">
        <v>2020</v>
      </c>
      <c r="N376">
        <f t="shared" ca="1" si="22"/>
        <v>147</v>
      </c>
      <c r="O376">
        <f t="shared" ca="1" si="23"/>
        <v>36437</v>
      </c>
      <c r="P376">
        <f ca="1">_20206[[#This Row],[最低排名]]-_20206[[#This Row],[同分人数]]+1</f>
        <v>36291</v>
      </c>
      <c r="Q376">
        <f ca="1">IF(O376&gt;=开始!$B$6, 1, 0)</f>
        <v>1</v>
      </c>
      <c r="R376">
        <f ca="1">_20206[[#This Row],[最低排名]]-开始!$B$6</f>
        <v>36437</v>
      </c>
    </row>
    <row r="377" spans="1:18">
      <c r="A377">
        <v>36101</v>
      </c>
      <c r="B377" t="s">
        <v>516</v>
      </c>
      <c r="C377" t="str">
        <f t="shared" si="20"/>
        <v>大连东软</v>
      </c>
      <c r="D377" t="str">
        <f t="shared" si="21"/>
        <v>01</v>
      </c>
      <c r="E377" t="s">
        <v>1542</v>
      </c>
      <c r="F377">
        <v>187</v>
      </c>
      <c r="G377">
        <v>107</v>
      </c>
      <c r="H377">
        <v>61</v>
      </c>
      <c r="I377">
        <v>55</v>
      </c>
      <c r="J377">
        <v>52</v>
      </c>
      <c r="K377">
        <v>46</v>
      </c>
      <c r="L377">
        <v>0</v>
      </c>
      <c r="M377">
        <v>2020</v>
      </c>
      <c r="N377">
        <f t="shared" ca="1" si="22"/>
        <v>135</v>
      </c>
      <c r="O377">
        <f t="shared" ca="1" si="23"/>
        <v>36290</v>
      </c>
      <c r="P377">
        <f ca="1">_20206[[#This Row],[最低排名]]-_20206[[#This Row],[同分人数]]+1</f>
        <v>36156</v>
      </c>
      <c r="Q377">
        <f ca="1">IF(O377&gt;=开始!$B$6, 1, 0)</f>
        <v>1</v>
      </c>
      <c r="R377">
        <f ca="1">_20206[[#This Row],[最低排名]]-开始!$B$6</f>
        <v>36290</v>
      </c>
    </row>
    <row r="378" spans="1:18">
      <c r="A378">
        <v>37101</v>
      </c>
      <c r="B378" t="s">
        <v>519</v>
      </c>
      <c r="C378" t="str">
        <f t="shared" si="20"/>
        <v>吉林大学</v>
      </c>
      <c r="D378" t="str">
        <f t="shared" si="21"/>
        <v>01</v>
      </c>
      <c r="E378" t="s">
        <v>23</v>
      </c>
      <c r="F378">
        <v>228</v>
      </c>
      <c r="G378">
        <v>115</v>
      </c>
      <c r="H378">
        <v>126</v>
      </c>
      <c r="I378">
        <v>67</v>
      </c>
      <c r="J378">
        <v>64</v>
      </c>
      <c r="K378">
        <v>61</v>
      </c>
      <c r="L378">
        <v>0</v>
      </c>
      <c r="M378">
        <v>2020</v>
      </c>
      <c r="N378">
        <f t="shared" ca="1" si="22"/>
        <v>186</v>
      </c>
      <c r="O378">
        <f t="shared" ca="1" si="23"/>
        <v>5776</v>
      </c>
      <c r="P378">
        <f ca="1">_20206[[#This Row],[最低排名]]-_20206[[#This Row],[同分人数]]+1</f>
        <v>5591</v>
      </c>
      <c r="Q378">
        <f ca="1">IF(O378&gt;=开始!$B$6, 1, 0)</f>
        <v>1</v>
      </c>
      <c r="R378">
        <f ca="1">_20206[[#This Row],[最低排名]]-开始!$B$6</f>
        <v>5776</v>
      </c>
    </row>
    <row r="379" spans="1:18">
      <c r="A379">
        <v>37102</v>
      </c>
      <c r="B379" t="s">
        <v>520</v>
      </c>
      <c r="C379" t="str">
        <f t="shared" si="20"/>
        <v>吉林大学</v>
      </c>
      <c r="D379" t="str">
        <f t="shared" si="21"/>
        <v>02</v>
      </c>
      <c r="E379" t="s">
        <v>66</v>
      </c>
      <c r="F379">
        <v>225</v>
      </c>
      <c r="G379">
        <v>120</v>
      </c>
      <c r="H379">
        <v>125</v>
      </c>
      <c r="I379">
        <v>67</v>
      </c>
      <c r="J379">
        <v>67</v>
      </c>
      <c r="K379">
        <v>55</v>
      </c>
      <c r="L379">
        <v>0</v>
      </c>
      <c r="M379">
        <v>2020</v>
      </c>
      <c r="N379">
        <f t="shared" ca="1" si="22"/>
        <v>179</v>
      </c>
      <c r="O379">
        <f t="shared" ca="1" si="23"/>
        <v>7072</v>
      </c>
      <c r="P379">
        <f ca="1">_20206[[#This Row],[最低排名]]-_20206[[#This Row],[同分人数]]+1</f>
        <v>6894</v>
      </c>
      <c r="Q379">
        <f ca="1">IF(O379&gt;=开始!$B$6, 1, 0)</f>
        <v>1</v>
      </c>
      <c r="R379">
        <f ca="1">_20206[[#This Row],[最低排名]]-开始!$B$6</f>
        <v>7072</v>
      </c>
    </row>
    <row r="380" spans="1:18">
      <c r="A380">
        <v>37103</v>
      </c>
      <c r="B380" t="s">
        <v>521</v>
      </c>
      <c r="C380" t="str">
        <f t="shared" si="20"/>
        <v>吉林大学</v>
      </c>
      <c r="D380" t="str">
        <f t="shared" si="21"/>
        <v>03</v>
      </c>
      <c r="E380" t="s">
        <v>160</v>
      </c>
      <c r="F380">
        <v>226</v>
      </c>
      <c r="G380">
        <v>117</v>
      </c>
      <c r="H380">
        <v>122</v>
      </c>
      <c r="I380">
        <v>64</v>
      </c>
      <c r="J380">
        <v>61</v>
      </c>
      <c r="K380">
        <v>61</v>
      </c>
      <c r="L380">
        <v>0</v>
      </c>
      <c r="M380">
        <v>2020</v>
      </c>
      <c r="N380">
        <f t="shared" ca="1" si="22"/>
        <v>210</v>
      </c>
      <c r="O380">
        <f t="shared" ca="1" si="23"/>
        <v>8045</v>
      </c>
      <c r="P380">
        <f ca="1">_20206[[#This Row],[最低排名]]-_20206[[#This Row],[同分人数]]+1</f>
        <v>7836</v>
      </c>
      <c r="Q380">
        <f ca="1">IF(O380&gt;=开始!$B$6, 1, 0)</f>
        <v>1</v>
      </c>
      <c r="R380">
        <f ca="1">_20206[[#This Row],[最低排名]]-开始!$B$6</f>
        <v>8045</v>
      </c>
    </row>
    <row r="381" spans="1:18">
      <c r="A381">
        <v>37104</v>
      </c>
      <c r="B381" t="s">
        <v>522</v>
      </c>
      <c r="C381" t="str">
        <f t="shared" si="20"/>
        <v>吉林大学</v>
      </c>
      <c r="D381" t="str">
        <f t="shared" si="21"/>
        <v>04</v>
      </c>
      <c r="E381" t="s">
        <v>500</v>
      </c>
      <c r="F381">
        <v>230</v>
      </c>
      <c r="G381">
        <v>117</v>
      </c>
      <c r="H381">
        <v>126</v>
      </c>
      <c r="I381">
        <v>64</v>
      </c>
      <c r="J381">
        <v>61</v>
      </c>
      <c r="K381">
        <v>55</v>
      </c>
      <c r="L381">
        <v>0</v>
      </c>
      <c r="M381">
        <v>2020</v>
      </c>
      <c r="N381">
        <f t="shared" ca="1" si="22"/>
        <v>191</v>
      </c>
      <c r="O381">
        <f t="shared" ca="1" si="23"/>
        <v>7637</v>
      </c>
      <c r="P381">
        <f ca="1">_20206[[#This Row],[最低排名]]-_20206[[#This Row],[同分人数]]+1</f>
        <v>7447</v>
      </c>
      <c r="Q381">
        <f ca="1">IF(O381&gt;=开始!$B$6, 1, 0)</f>
        <v>1</v>
      </c>
      <c r="R381">
        <f ca="1">_20206[[#This Row],[最低排名]]-开始!$B$6</f>
        <v>7637</v>
      </c>
    </row>
    <row r="382" spans="1:18">
      <c r="A382">
        <v>37105</v>
      </c>
      <c r="B382" t="s">
        <v>523</v>
      </c>
      <c r="C382" t="str">
        <f t="shared" si="20"/>
        <v>吉林大学</v>
      </c>
      <c r="D382" t="str">
        <f t="shared" si="21"/>
        <v>05</v>
      </c>
      <c r="E382" t="s">
        <v>160</v>
      </c>
      <c r="F382">
        <v>228</v>
      </c>
      <c r="G382">
        <v>117</v>
      </c>
      <c r="H382">
        <v>123</v>
      </c>
      <c r="I382">
        <v>67</v>
      </c>
      <c r="J382">
        <v>58</v>
      </c>
      <c r="K382">
        <v>58</v>
      </c>
      <c r="L382">
        <v>0</v>
      </c>
      <c r="M382">
        <v>2020</v>
      </c>
      <c r="N382">
        <f t="shared" ca="1" si="22"/>
        <v>210</v>
      </c>
      <c r="O382">
        <f t="shared" ca="1" si="23"/>
        <v>8045</v>
      </c>
      <c r="P382">
        <f ca="1">_20206[[#This Row],[最低排名]]-_20206[[#This Row],[同分人数]]+1</f>
        <v>7836</v>
      </c>
      <c r="Q382">
        <f ca="1">IF(O382&gt;=开始!$B$6, 1, 0)</f>
        <v>1</v>
      </c>
      <c r="R382">
        <f ca="1">_20206[[#This Row],[最低排名]]-开始!$B$6</f>
        <v>8045</v>
      </c>
    </row>
    <row r="383" spans="1:18">
      <c r="A383">
        <v>37201</v>
      </c>
      <c r="B383" t="s">
        <v>525</v>
      </c>
      <c r="C383" t="str">
        <f t="shared" si="20"/>
        <v>东北师大</v>
      </c>
      <c r="D383" t="str">
        <f t="shared" si="21"/>
        <v>01</v>
      </c>
      <c r="E383" t="s">
        <v>100</v>
      </c>
      <c r="F383">
        <v>195</v>
      </c>
      <c r="G383">
        <v>98</v>
      </c>
      <c r="H383">
        <v>111</v>
      </c>
      <c r="I383">
        <v>67</v>
      </c>
      <c r="J383">
        <v>67</v>
      </c>
      <c r="K383">
        <v>67</v>
      </c>
      <c r="L383">
        <v>0</v>
      </c>
      <c r="M383">
        <v>2020</v>
      </c>
      <c r="N383">
        <f t="shared" ca="1" si="22"/>
        <v>233</v>
      </c>
      <c r="O383">
        <f t="shared" ca="1" si="23"/>
        <v>13960</v>
      </c>
      <c r="P383">
        <f ca="1">_20206[[#This Row],[最低排名]]-_20206[[#This Row],[同分人数]]+1</f>
        <v>13728</v>
      </c>
      <c r="Q383">
        <f ca="1">IF(O383&gt;=开始!$B$6, 1, 0)</f>
        <v>1</v>
      </c>
      <c r="R383">
        <f ca="1">_20206[[#This Row],[最低排名]]-开始!$B$6</f>
        <v>13960</v>
      </c>
    </row>
    <row r="384" spans="1:18">
      <c r="A384">
        <v>37202</v>
      </c>
      <c r="B384" t="s">
        <v>526</v>
      </c>
      <c r="C384" t="str">
        <f t="shared" si="20"/>
        <v>东北师大</v>
      </c>
      <c r="D384" t="str">
        <f t="shared" si="21"/>
        <v>02</v>
      </c>
      <c r="E384" t="s">
        <v>87</v>
      </c>
      <c r="F384">
        <v>208</v>
      </c>
      <c r="G384">
        <v>106</v>
      </c>
      <c r="H384">
        <v>123</v>
      </c>
      <c r="I384">
        <v>70</v>
      </c>
      <c r="J384">
        <v>64</v>
      </c>
      <c r="K384">
        <v>61</v>
      </c>
      <c r="L384">
        <v>0</v>
      </c>
      <c r="M384">
        <v>2020</v>
      </c>
      <c r="N384">
        <f t="shared" ca="1" si="22"/>
        <v>201</v>
      </c>
      <c r="O384">
        <f t="shared" ca="1" si="23"/>
        <v>9751</v>
      </c>
      <c r="P384">
        <f ca="1">_20206[[#This Row],[最低排名]]-_20206[[#This Row],[同分人数]]+1</f>
        <v>9551</v>
      </c>
      <c r="Q384">
        <f ca="1">IF(O384&gt;=开始!$B$6, 1, 0)</f>
        <v>1</v>
      </c>
      <c r="R384">
        <f ca="1">_20206[[#This Row],[最低排名]]-开始!$B$6</f>
        <v>9751</v>
      </c>
    </row>
    <row r="385" spans="1:18">
      <c r="A385">
        <v>37203</v>
      </c>
      <c r="B385" t="s">
        <v>527</v>
      </c>
      <c r="C385" t="str">
        <f t="shared" si="20"/>
        <v>东北师大</v>
      </c>
      <c r="D385" t="str">
        <f t="shared" si="21"/>
        <v>03</v>
      </c>
      <c r="E385" t="s">
        <v>298</v>
      </c>
      <c r="F385">
        <v>219</v>
      </c>
      <c r="G385">
        <v>112</v>
      </c>
      <c r="H385">
        <v>130</v>
      </c>
      <c r="I385">
        <v>64</v>
      </c>
      <c r="J385">
        <v>61</v>
      </c>
      <c r="K385">
        <v>58</v>
      </c>
      <c r="L385">
        <v>0</v>
      </c>
      <c r="M385">
        <v>2020</v>
      </c>
      <c r="N385">
        <f t="shared" ca="1" si="22"/>
        <v>205</v>
      </c>
      <c r="O385">
        <f t="shared" ca="1" si="23"/>
        <v>8480</v>
      </c>
      <c r="P385">
        <f ca="1">_20206[[#This Row],[最低排名]]-_20206[[#This Row],[同分人数]]+1</f>
        <v>8276</v>
      </c>
      <c r="Q385">
        <f ca="1">IF(O385&gt;=开始!$B$6, 1, 0)</f>
        <v>1</v>
      </c>
      <c r="R385">
        <f ca="1">_20206[[#This Row],[最低排名]]-开始!$B$6</f>
        <v>8480</v>
      </c>
    </row>
    <row r="386" spans="1:18">
      <c r="A386">
        <v>37204</v>
      </c>
      <c r="B386" t="s">
        <v>1640</v>
      </c>
      <c r="C386" t="str">
        <f t="shared" ref="C386:C449" si="24">LEFT(B386, FIND("(", B386) - 1)</f>
        <v>东北师大</v>
      </c>
      <c r="D386" t="str">
        <f t="shared" ref="D386:D449" si="25">MID(B386, FIND("(", B386) + 1, FIND(")", B386) - FIND("(", B386) - 1)</f>
        <v>04</v>
      </c>
      <c r="E386" t="s">
        <v>424</v>
      </c>
      <c r="F386">
        <v>217</v>
      </c>
      <c r="G386">
        <v>119</v>
      </c>
      <c r="H386">
        <v>121</v>
      </c>
      <c r="I386">
        <v>67</v>
      </c>
      <c r="J386">
        <v>64</v>
      </c>
      <c r="K386">
        <v>55</v>
      </c>
      <c r="L386">
        <v>0</v>
      </c>
      <c r="M386">
        <v>2020</v>
      </c>
      <c r="N386">
        <f t="shared" ref="N386:N449" ca="1" si="26">VLOOKUP(E386, INDIRECT("'" &amp; M386 &amp; "D'!$A$2:$G$500"), 2, FALSE)</f>
        <v>255</v>
      </c>
      <c r="O386">
        <f t="shared" ref="O386:O449" ca="1" si="27">VLOOKUP(E386, INDIRECT("'" &amp; M386 &amp; "D'!$A$2:$G$500"), 3, FALSE)</f>
        <v>10230</v>
      </c>
      <c r="P386">
        <f ca="1">_20206[[#This Row],[最低排名]]-_20206[[#This Row],[同分人数]]+1</f>
        <v>9976</v>
      </c>
      <c r="Q386">
        <f ca="1">IF(O386&gt;=开始!$B$6, 1, 0)</f>
        <v>1</v>
      </c>
      <c r="R386">
        <f ca="1">_20206[[#This Row],[最低排名]]-开始!$B$6</f>
        <v>10230</v>
      </c>
    </row>
    <row r="387" spans="1:18">
      <c r="A387">
        <v>37205</v>
      </c>
      <c r="B387" t="s">
        <v>1641</v>
      </c>
      <c r="C387" t="str">
        <f t="shared" si="24"/>
        <v>东北师大</v>
      </c>
      <c r="D387" t="str">
        <f t="shared" si="25"/>
        <v>05</v>
      </c>
      <c r="E387" t="s">
        <v>424</v>
      </c>
      <c r="F387">
        <v>218</v>
      </c>
      <c r="G387">
        <v>116</v>
      </c>
      <c r="H387">
        <v>120</v>
      </c>
      <c r="I387">
        <v>67</v>
      </c>
      <c r="J387">
        <v>61</v>
      </c>
      <c r="K387">
        <v>58</v>
      </c>
      <c r="L387">
        <v>0</v>
      </c>
      <c r="M387">
        <v>2020</v>
      </c>
      <c r="N387">
        <f t="shared" ca="1" si="26"/>
        <v>255</v>
      </c>
      <c r="O387">
        <f t="shared" ca="1" si="27"/>
        <v>10230</v>
      </c>
      <c r="P387">
        <f ca="1">_20206[[#This Row],[最低排名]]-_20206[[#This Row],[同分人数]]+1</f>
        <v>9976</v>
      </c>
      <c r="Q387">
        <f ca="1">IF(O387&gt;=开始!$B$6, 1, 0)</f>
        <v>1</v>
      </c>
      <c r="R387">
        <f ca="1">_20206[[#This Row],[最低排名]]-开始!$B$6</f>
        <v>10230</v>
      </c>
    </row>
    <row r="388" spans="1:18">
      <c r="A388">
        <v>37206</v>
      </c>
      <c r="B388" t="s">
        <v>1642</v>
      </c>
      <c r="C388" t="str">
        <f t="shared" si="24"/>
        <v>东北师大</v>
      </c>
      <c r="D388" t="str">
        <f t="shared" si="25"/>
        <v>06</v>
      </c>
      <c r="E388" t="s">
        <v>122</v>
      </c>
      <c r="F388">
        <v>208</v>
      </c>
      <c r="G388">
        <v>108</v>
      </c>
      <c r="H388">
        <v>118</v>
      </c>
      <c r="I388">
        <v>67</v>
      </c>
      <c r="J388">
        <v>64</v>
      </c>
      <c r="K388">
        <v>49</v>
      </c>
      <c r="L388">
        <v>0</v>
      </c>
      <c r="M388">
        <v>2020</v>
      </c>
      <c r="N388">
        <f t="shared" ca="1" si="26"/>
        <v>252</v>
      </c>
      <c r="O388">
        <f t="shared" ca="1" si="27"/>
        <v>14212</v>
      </c>
      <c r="P388">
        <f ca="1">_20206[[#This Row],[最低排名]]-_20206[[#This Row],[同分人数]]+1</f>
        <v>13961</v>
      </c>
      <c r="Q388">
        <f ca="1">IF(O388&gt;=开始!$B$6, 1, 0)</f>
        <v>1</v>
      </c>
      <c r="R388">
        <f ca="1">_20206[[#This Row],[最低排名]]-开始!$B$6</f>
        <v>14212</v>
      </c>
    </row>
    <row r="389" spans="1:18">
      <c r="A389">
        <v>37301</v>
      </c>
      <c r="B389" t="s">
        <v>529</v>
      </c>
      <c r="C389" t="str">
        <f t="shared" si="24"/>
        <v>延边大学</v>
      </c>
      <c r="D389" t="str">
        <f t="shared" si="25"/>
        <v>01</v>
      </c>
      <c r="E389" t="s">
        <v>120</v>
      </c>
      <c r="F389">
        <v>205</v>
      </c>
      <c r="G389">
        <v>104</v>
      </c>
      <c r="H389">
        <v>110</v>
      </c>
      <c r="I389">
        <v>61</v>
      </c>
      <c r="J389">
        <v>52</v>
      </c>
      <c r="K389">
        <v>52</v>
      </c>
      <c r="L389">
        <v>0</v>
      </c>
      <c r="M389">
        <v>2020</v>
      </c>
      <c r="N389">
        <f t="shared" ca="1" si="26"/>
        <v>268</v>
      </c>
      <c r="O389">
        <f t="shared" ca="1" si="27"/>
        <v>20370</v>
      </c>
      <c r="P389">
        <f ca="1">_20206[[#This Row],[最低排名]]-_20206[[#This Row],[同分人数]]+1</f>
        <v>20103</v>
      </c>
      <c r="Q389">
        <f ca="1">IF(O389&gt;=开始!$B$6, 1, 0)</f>
        <v>1</v>
      </c>
      <c r="R389">
        <f ca="1">_20206[[#This Row],[最低排名]]-开始!$B$6</f>
        <v>20370</v>
      </c>
    </row>
    <row r="390" spans="1:18">
      <c r="A390">
        <v>37302</v>
      </c>
      <c r="B390" t="s">
        <v>530</v>
      </c>
      <c r="C390" t="str">
        <f t="shared" si="24"/>
        <v>延边大学</v>
      </c>
      <c r="D390" t="str">
        <f t="shared" si="25"/>
        <v>02</v>
      </c>
      <c r="E390" t="s">
        <v>130</v>
      </c>
      <c r="F390">
        <v>192</v>
      </c>
      <c r="G390">
        <v>99</v>
      </c>
      <c r="H390">
        <v>99</v>
      </c>
      <c r="I390">
        <v>58</v>
      </c>
      <c r="J390">
        <v>58</v>
      </c>
      <c r="K390">
        <v>52</v>
      </c>
      <c r="L390">
        <v>0</v>
      </c>
      <c r="M390">
        <v>2020</v>
      </c>
      <c r="N390">
        <f t="shared" ca="1" si="26"/>
        <v>195</v>
      </c>
      <c r="O390">
        <f t="shared" ca="1" si="27"/>
        <v>25189</v>
      </c>
      <c r="P390">
        <f ca="1">_20206[[#This Row],[最低排名]]-_20206[[#This Row],[同分人数]]+1</f>
        <v>24995</v>
      </c>
      <c r="Q390">
        <f ca="1">IF(O390&gt;=开始!$B$6, 1, 0)</f>
        <v>1</v>
      </c>
      <c r="R390">
        <f ca="1">_20206[[#This Row],[最低排名]]-开始!$B$6</f>
        <v>25189</v>
      </c>
    </row>
    <row r="391" spans="1:18">
      <c r="A391">
        <v>37303</v>
      </c>
      <c r="B391" t="s">
        <v>531</v>
      </c>
      <c r="C391" t="str">
        <f t="shared" si="24"/>
        <v>延边大学</v>
      </c>
      <c r="D391" t="str">
        <f t="shared" si="25"/>
        <v>03</v>
      </c>
      <c r="E391" t="s">
        <v>363</v>
      </c>
      <c r="F391">
        <v>205</v>
      </c>
      <c r="G391">
        <v>106</v>
      </c>
      <c r="H391">
        <v>75</v>
      </c>
      <c r="I391">
        <v>58</v>
      </c>
      <c r="J391">
        <v>49</v>
      </c>
      <c r="K391">
        <v>49</v>
      </c>
      <c r="L391">
        <v>0</v>
      </c>
      <c r="M391">
        <v>2020</v>
      </c>
      <c r="N391">
        <f t="shared" ca="1" si="26"/>
        <v>222</v>
      </c>
      <c r="O391">
        <f t="shared" ca="1" si="27"/>
        <v>30103</v>
      </c>
      <c r="P391">
        <f ca="1">_20206[[#This Row],[最低排名]]-_20206[[#This Row],[同分人数]]+1</f>
        <v>29882</v>
      </c>
      <c r="Q391">
        <f ca="1">IF(O391&gt;=开始!$B$6, 1, 0)</f>
        <v>1</v>
      </c>
      <c r="R391">
        <f ca="1">_20206[[#This Row],[最低排名]]-开始!$B$6</f>
        <v>30103</v>
      </c>
    </row>
    <row r="392" spans="1:18">
      <c r="A392">
        <v>37401</v>
      </c>
      <c r="B392" t="s">
        <v>532</v>
      </c>
      <c r="C392" t="str">
        <f t="shared" si="24"/>
        <v>长春理工</v>
      </c>
      <c r="D392" t="str">
        <f t="shared" si="25"/>
        <v>01</v>
      </c>
      <c r="E392" t="s">
        <v>738</v>
      </c>
      <c r="F392">
        <v>205</v>
      </c>
      <c r="G392">
        <v>108</v>
      </c>
      <c r="H392">
        <v>72</v>
      </c>
      <c r="I392">
        <v>46</v>
      </c>
      <c r="J392">
        <v>46</v>
      </c>
      <c r="K392">
        <v>43</v>
      </c>
      <c r="L392">
        <v>0</v>
      </c>
      <c r="M392">
        <v>2020</v>
      </c>
      <c r="N392">
        <f t="shared" ca="1" si="26"/>
        <v>148</v>
      </c>
      <c r="O392">
        <f t="shared" ca="1" si="27"/>
        <v>34430</v>
      </c>
      <c r="P392">
        <f ca="1">_20206[[#This Row],[最低排名]]-_20206[[#This Row],[同分人数]]+1</f>
        <v>34283</v>
      </c>
      <c r="Q392">
        <f ca="1">IF(O392&gt;=开始!$B$6, 1, 0)</f>
        <v>1</v>
      </c>
      <c r="R392">
        <f ca="1">_20206[[#This Row],[最低排名]]-开始!$B$6</f>
        <v>34430</v>
      </c>
    </row>
    <row r="393" spans="1:18">
      <c r="A393">
        <v>37402</v>
      </c>
      <c r="B393" t="s">
        <v>534</v>
      </c>
      <c r="C393" t="str">
        <f t="shared" si="24"/>
        <v>长春理工</v>
      </c>
      <c r="D393" t="str">
        <f t="shared" si="25"/>
        <v>02</v>
      </c>
      <c r="E393" t="s">
        <v>54</v>
      </c>
      <c r="F393">
        <v>208</v>
      </c>
      <c r="G393">
        <v>118</v>
      </c>
      <c r="H393">
        <v>68</v>
      </c>
      <c r="I393">
        <v>58</v>
      </c>
      <c r="J393">
        <v>58</v>
      </c>
      <c r="K393">
        <v>49</v>
      </c>
      <c r="L393">
        <v>0</v>
      </c>
      <c r="M393">
        <v>2020</v>
      </c>
      <c r="N393">
        <f t="shared" ca="1" si="26"/>
        <v>219</v>
      </c>
      <c r="O393">
        <f t="shared" ca="1" si="27"/>
        <v>29042</v>
      </c>
      <c r="P393">
        <f ca="1">_20206[[#This Row],[最低排名]]-_20206[[#This Row],[同分人数]]+1</f>
        <v>28824</v>
      </c>
      <c r="Q393">
        <f ca="1">IF(O393&gt;=开始!$B$6, 1, 0)</f>
        <v>1</v>
      </c>
      <c r="R393">
        <f ca="1">_20206[[#This Row],[最低排名]]-开始!$B$6</f>
        <v>29042</v>
      </c>
    </row>
    <row r="394" spans="1:18">
      <c r="A394">
        <v>37501</v>
      </c>
      <c r="B394" t="s">
        <v>535</v>
      </c>
      <c r="C394" t="str">
        <f t="shared" si="24"/>
        <v>东北电力</v>
      </c>
      <c r="D394" t="str">
        <f t="shared" si="25"/>
        <v>01</v>
      </c>
      <c r="E394" t="s">
        <v>752</v>
      </c>
      <c r="F394">
        <v>209</v>
      </c>
      <c r="G394">
        <v>106</v>
      </c>
      <c r="H394">
        <v>57</v>
      </c>
      <c r="I394">
        <v>58</v>
      </c>
      <c r="J394">
        <v>58</v>
      </c>
      <c r="K394">
        <v>43</v>
      </c>
      <c r="L394">
        <v>0</v>
      </c>
      <c r="M394">
        <v>2020</v>
      </c>
      <c r="N394">
        <f t="shared" ca="1" si="26"/>
        <v>186</v>
      </c>
      <c r="O394">
        <f t="shared" ca="1" si="27"/>
        <v>32154</v>
      </c>
      <c r="P394">
        <f ca="1">_20206[[#This Row],[最低排名]]-_20206[[#This Row],[同分人数]]+1</f>
        <v>31969</v>
      </c>
      <c r="Q394">
        <f ca="1">IF(O394&gt;=开始!$B$6, 1, 0)</f>
        <v>1</v>
      </c>
      <c r="R394">
        <f ca="1">_20206[[#This Row],[最低排名]]-开始!$B$6</f>
        <v>32154</v>
      </c>
    </row>
    <row r="395" spans="1:18">
      <c r="A395">
        <v>37502</v>
      </c>
      <c r="B395" t="s">
        <v>1643</v>
      </c>
      <c r="C395" t="str">
        <f t="shared" si="24"/>
        <v>东北电力</v>
      </c>
      <c r="D395" t="str">
        <f t="shared" si="25"/>
        <v>02</v>
      </c>
      <c r="E395" t="s">
        <v>389</v>
      </c>
      <c r="F395">
        <v>212</v>
      </c>
      <c r="G395">
        <v>109</v>
      </c>
      <c r="H395">
        <v>84</v>
      </c>
      <c r="I395">
        <v>55</v>
      </c>
      <c r="J395">
        <v>52</v>
      </c>
      <c r="K395">
        <v>49</v>
      </c>
      <c r="L395">
        <v>0</v>
      </c>
      <c r="M395">
        <v>2020</v>
      </c>
      <c r="N395">
        <f t="shared" ca="1" si="26"/>
        <v>201</v>
      </c>
      <c r="O395">
        <f t="shared" ca="1" si="27"/>
        <v>26776</v>
      </c>
      <c r="P395">
        <f ca="1">_20206[[#This Row],[最低排名]]-_20206[[#This Row],[同分人数]]+1</f>
        <v>26576</v>
      </c>
      <c r="Q395">
        <f ca="1">IF(O395&gt;=开始!$B$6, 1, 0)</f>
        <v>1</v>
      </c>
      <c r="R395">
        <f ca="1">_20206[[#This Row],[最低排名]]-开始!$B$6</f>
        <v>26776</v>
      </c>
    </row>
    <row r="396" spans="1:18">
      <c r="A396">
        <v>37601</v>
      </c>
      <c r="B396" t="s">
        <v>536</v>
      </c>
      <c r="C396" t="str">
        <f t="shared" si="24"/>
        <v>长春工大</v>
      </c>
      <c r="D396" t="str">
        <f t="shared" si="25"/>
        <v>01</v>
      </c>
      <c r="E396" t="s">
        <v>1534</v>
      </c>
      <c r="F396">
        <v>193</v>
      </c>
      <c r="G396">
        <v>108</v>
      </c>
      <c r="H396">
        <v>66</v>
      </c>
      <c r="I396">
        <v>49</v>
      </c>
      <c r="J396">
        <v>46</v>
      </c>
      <c r="K396">
        <v>46</v>
      </c>
      <c r="L396">
        <v>0</v>
      </c>
      <c r="M396">
        <v>2020</v>
      </c>
      <c r="N396">
        <f t="shared" ca="1" si="26"/>
        <v>147</v>
      </c>
      <c r="O396">
        <f t="shared" ca="1" si="27"/>
        <v>36437</v>
      </c>
      <c r="P396">
        <f ca="1">_20206[[#This Row],[最低排名]]-_20206[[#This Row],[同分人数]]+1</f>
        <v>36291</v>
      </c>
      <c r="Q396">
        <f ca="1">IF(O396&gt;=开始!$B$6, 1, 0)</f>
        <v>1</v>
      </c>
      <c r="R396">
        <f ca="1">_20206[[#This Row],[最低排名]]-开始!$B$6</f>
        <v>36437</v>
      </c>
    </row>
    <row r="397" spans="1:18">
      <c r="A397">
        <v>37602</v>
      </c>
      <c r="B397" t="s">
        <v>537</v>
      </c>
      <c r="C397" t="str">
        <f t="shared" si="24"/>
        <v>长春工大</v>
      </c>
      <c r="D397" t="str">
        <f t="shared" si="25"/>
        <v>02</v>
      </c>
      <c r="E397" t="s">
        <v>752</v>
      </c>
      <c r="F397">
        <v>183</v>
      </c>
      <c r="G397">
        <v>95</v>
      </c>
      <c r="H397">
        <v>83</v>
      </c>
      <c r="I397">
        <v>61</v>
      </c>
      <c r="J397">
        <v>52</v>
      </c>
      <c r="K397">
        <v>46</v>
      </c>
      <c r="L397">
        <v>0</v>
      </c>
      <c r="M397">
        <v>2020</v>
      </c>
      <c r="N397">
        <f t="shared" ca="1" si="26"/>
        <v>186</v>
      </c>
      <c r="O397">
        <f t="shared" ca="1" si="27"/>
        <v>32154</v>
      </c>
      <c r="P397">
        <f ca="1">_20206[[#This Row],[最低排名]]-_20206[[#This Row],[同分人数]]+1</f>
        <v>31969</v>
      </c>
      <c r="Q397">
        <f ca="1">IF(O397&gt;=开始!$B$6, 1, 0)</f>
        <v>1</v>
      </c>
      <c r="R397">
        <f ca="1">_20206[[#This Row],[最低排名]]-开始!$B$6</f>
        <v>32154</v>
      </c>
    </row>
    <row r="398" spans="1:18">
      <c r="A398">
        <v>37603</v>
      </c>
      <c r="B398" t="s">
        <v>1566</v>
      </c>
      <c r="C398" t="str">
        <f t="shared" si="24"/>
        <v>长春工大</v>
      </c>
      <c r="D398" t="str">
        <f t="shared" si="25"/>
        <v>03</v>
      </c>
      <c r="E398" t="s">
        <v>405</v>
      </c>
      <c r="F398">
        <v>192</v>
      </c>
      <c r="G398">
        <v>98</v>
      </c>
      <c r="H398">
        <v>94</v>
      </c>
      <c r="I398">
        <v>49</v>
      </c>
      <c r="J398">
        <v>49</v>
      </c>
      <c r="K398">
        <v>43</v>
      </c>
      <c r="L398">
        <v>0</v>
      </c>
      <c r="M398">
        <v>2020</v>
      </c>
      <c r="N398">
        <f t="shared" ca="1" si="26"/>
        <v>192</v>
      </c>
      <c r="O398">
        <f t="shared" ca="1" si="27"/>
        <v>31801</v>
      </c>
      <c r="P398">
        <f ca="1">_20206[[#This Row],[最低排名]]-_20206[[#This Row],[同分人数]]+1</f>
        <v>31610</v>
      </c>
      <c r="Q398">
        <f ca="1">IF(O398&gt;=开始!$B$6, 1, 0)</f>
        <v>1</v>
      </c>
      <c r="R398">
        <f ca="1">_20206[[#This Row],[最低排名]]-开始!$B$6</f>
        <v>31801</v>
      </c>
    </row>
    <row r="399" spans="1:18">
      <c r="A399">
        <v>37604</v>
      </c>
      <c r="B399" t="s">
        <v>1644</v>
      </c>
      <c r="C399" t="str">
        <f t="shared" si="24"/>
        <v>长春工大</v>
      </c>
      <c r="D399" t="str">
        <f t="shared" si="25"/>
        <v>04</v>
      </c>
      <c r="E399" t="s">
        <v>469</v>
      </c>
      <c r="F399">
        <v>187</v>
      </c>
      <c r="G399">
        <v>97</v>
      </c>
      <c r="H399">
        <v>77</v>
      </c>
      <c r="I399">
        <v>58</v>
      </c>
      <c r="J399">
        <v>55</v>
      </c>
      <c r="K399">
        <v>55</v>
      </c>
      <c r="L399">
        <v>0</v>
      </c>
      <c r="M399">
        <v>2020</v>
      </c>
      <c r="N399">
        <f t="shared" ca="1" si="26"/>
        <v>173</v>
      </c>
      <c r="O399">
        <f t="shared" ca="1" si="27"/>
        <v>30896</v>
      </c>
      <c r="P399">
        <f ca="1">_20206[[#This Row],[最低排名]]-_20206[[#This Row],[同分人数]]+1</f>
        <v>30724</v>
      </c>
      <c r="Q399">
        <f ca="1">IF(O399&gt;=开始!$B$6, 1, 0)</f>
        <v>1</v>
      </c>
      <c r="R399">
        <f ca="1">_20206[[#This Row],[最低排名]]-开始!$B$6</f>
        <v>30896</v>
      </c>
    </row>
    <row r="400" spans="1:18">
      <c r="A400">
        <v>37605</v>
      </c>
      <c r="B400" t="s">
        <v>1645</v>
      </c>
      <c r="C400" t="str">
        <f t="shared" si="24"/>
        <v>长春工大</v>
      </c>
      <c r="D400" t="str">
        <f t="shared" si="25"/>
        <v>05</v>
      </c>
      <c r="E400" t="s">
        <v>1629</v>
      </c>
      <c r="M400">
        <v>2020</v>
      </c>
      <c r="N400" t="e">
        <f t="shared" ca="1" si="26"/>
        <v>#N/A</v>
      </c>
      <c r="O400" t="e">
        <f t="shared" ca="1" si="27"/>
        <v>#N/A</v>
      </c>
      <c r="P400" t="e">
        <f ca="1">_20206[[#This Row],[最低排名]]-_20206[[#This Row],[同分人数]]+1</f>
        <v>#N/A</v>
      </c>
      <c r="Q400" t="e">
        <f ca="1">IF(O400&gt;=开始!$B$6, 1, 0)</f>
        <v>#N/A</v>
      </c>
      <c r="R400" t="e">
        <f ca="1">_20206[[#This Row],[最低排名]]-开始!$B$6</f>
        <v>#N/A</v>
      </c>
    </row>
    <row r="401" spans="1:18">
      <c r="A401">
        <v>37701</v>
      </c>
      <c r="B401" t="s">
        <v>538</v>
      </c>
      <c r="C401" t="str">
        <f t="shared" si="24"/>
        <v>北华大学</v>
      </c>
      <c r="D401" t="str">
        <f t="shared" si="25"/>
        <v>01</v>
      </c>
      <c r="E401" t="s">
        <v>485</v>
      </c>
      <c r="F401">
        <v>193</v>
      </c>
      <c r="G401">
        <v>98</v>
      </c>
      <c r="H401">
        <v>84</v>
      </c>
      <c r="I401">
        <v>61</v>
      </c>
      <c r="J401">
        <v>55</v>
      </c>
      <c r="K401">
        <v>52</v>
      </c>
      <c r="L401">
        <v>0</v>
      </c>
      <c r="M401">
        <v>2020</v>
      </c>
      <c r="N401">
        <f t="shared" ca="1" si="26"/>
        <v>181</v>
      </c>
      <c r="O401">
        <f t="shared" ca="1" si="27"/>
        <v>28220</v>
      </c>
      <c r="P401">
        <f ca="1">_20206[[#This Row],[最低排名]]-_20206[[#This Row],[同分人数]]+1</f>
        <v>28040</v>
      </c>
      <c r="Q401">
        <f ca="1">IF(O401&gt;=开始!$B$6, 1, 0)</f>
        <v>1</v>
      </c>
      <c r="R401">
        <f ca="1">_20206[[#This Row],[最低排名]]-开始!$B$6</f>
        <v>28220</v>
      </c>
    </row>
    <row r="402" spans="1:18">
      <c r="A402">
        <v>37702</v>
      </c>
      <c r="B402" t="s">
        <v>539</v>
      </c>
      <c r="C402" t="str">
        <f t="shared" si="24"/>
        <v>北华大学</v>
      </c>
      <c r="D402" t="str">
        <f t="shared" si="25"/>
        <v>02</v>
      </c>
      <c r="E402" t="s">
        <v>1629</v>
      </c>
      <c r="M402">
        <v>2020</v>
      </c>
      <c r="N402" t="e">
        <f t="shared" ca="1" si="26"/>
        <v>#N/A</v>
      </c>
      <c r="O402" t="e">
        <f t="shared" ca="1" si="27"/>
        <v>#N/A</v>
      </c>
      <c r="P402" t="e">
        <f ca="1">_20206[[#This Row],[最低排名]]-_20206[[#This Row],[同分人数]]+1</f>
        <v>#N/A</v>
      </c>
      <c r="Q402" t="e">
        <f ca="1">IF(O402&gt;=开始!$B$6, 1, 0)</f>
        <v>#N/A</v>
      </c>
      <c r="R402" t="e">
        <f ca="1">_20206[[#This Row],[最低排名]]-开始!$B$6</f>
        <v>#N/A</v>
      </c>
    </row>
    <row r="403" spans="1:18">
      <c r="A403">
        <v>37801</v>
      </c>
      <c r="B403" t="s">
        <v>540</v>
      </c>
      <c r="C403" t="str">
        <f t="shared" si="24"/>
        <v>吉林师大</v>
      </c>
      <c r="D403" t="str">
        <f t="shared" si="25"/>
        <v>01</v>
      </c>
      <c r="E403" t="s">
        <v>387</v>
      </c>
      <c r="F403">
        <v>195</v>
      </c>
      <c r="G403">
        <v>102</v>
      </c>
      <c r="H403">
        <v>86</v>
      </c>
      <c r="I403">
        <v>58</v>
      </c>
      <c r="J403">
        <v>55</v>
      </c>
      <c r="K403">
        <v>52</v>
      </c>
      <c r="L403">
        <v>0</v>
      </c>
      <c r="M403">
        <v>2020</v>
      </c>
      <c r="N403">
        <f t="shared" ca="1" si="26"/>
        <v>204</v>
      </c>
      <c r="O403">
        <f t="shared" ca="1" si="27"/>
        <v>28039</v>
      </c>
      <c r="P403">
        <f ca="1">_20206[[#This Row],[最低排名]]-_20206[[#This Row],[同分人数]]+1</f>
        <v>27836</v>
      </c>
      <c r="Q403">
        <f ca="1">IF(O403&gt;=开始!$B$6, 1, 0)</f>
        <v>1</v>
      </c>
      <c r="R403">
        <f ca="1">_20206[[#This Row],[最低排名]]-开始!$B$6</f>
        <v>28039</v>
      </c>
    </row>
    <row r="404" spans="1:18">
      <c r="A404">
        <v>37901</v>
      </c>
      <c r="B404" t="s">
        <v>542</v>
      </c>
      <c r="C404" t="str">
        <f t="shared" si="24"/>
        <v>吉林财大</v>
      </c>
      <c r="D404" t="str">
        <f t="shared" si="25"/>
        <v>01</v>
      </c>
      <c r="E404" t="s">
        <v>701</v>
      </c>
      <c r="F404">
        <v>179</v>
      </c>
      <c r="G404">
        <v>91</v>
      </c>
      <c r="H404">
        <v>94</v>
      </c>
      <c r="I404">
        <v>61</v>
      </c>
      <c r="J404">
        <v>55</v>
      </c>
      <c r="K404">
        <v>55</v>
      </c>
      <c r="L404">
        <v>0</v>
      </c>
      <c r="M404">
        <v>2020</v>
      </c>
      <c r="N404">
        <f t="shared" ca="1" si="26"/>
        <v>218</v>
      </c>
      <c r="O404">
        <f t="shared" ca="1" si="27"/>
        <v>28438</v>
      </c>
      <c r="P404">
        <f ca="1">_20206[[#This Row],[最低排名]]-_20206[[#This Row],[同分人数]]+1</f>
        <v>28221</v>
      </c>
      <c r="Q404">
        <f ca="1">IF(O404&gt;=开始!$B$6, 1, 0)</f>
        <v>1</v>
      </c>
      <c r="R404">
        <f ca="1">_20206[[#This Row],[最低排名]]-开始!$B$6</f>
        <v>28438</v>
      </c>
    </row>
    <row r="405" spans="1:18">
      <c r="A405">
        <v>38001</v>
      </c>
      <c r="B405" t="s">
        <v>1646</v>
      </c>
      <c r="C405" t="str">
        <f t="shared" si="24"/>
        <v>长春财经</v>
      </c>
      <c r="D405" t="str">
        <f t="shared" si="25"/>
        <v>01</v>
      </c>
      <c r="E405" t="s">
        <v>998</v>
      </c>
      <c r="F405">
        <v>188</v>
      </c>
      <c r="G405">
        <v>96</v>
      </c>
      <c r="H405">
        <v>79</v>
      </c>
      <c r="I405">
        <v>49</v>
      </c>
      <c r="J405">
        <v>49</v>
      </c>
      <c r="K405">
        <v>46</v>
      </c>
      <c r="L405">
        <v>0</v>
      </c>
      <c r="M405">
        <v>2020</v>
      </c>
      <c r="N405">
        <f t="shared" ca="1" si="26"/>
        <v>169</v>
      </c>
      <c r="O405">
        <f t="shared" ca="1" si="27"/>
        <v>34599</v>
      </c>
      <c r="P405">
        <f ca="1">_20206[[#This Row],[最低排名]]-_20206[[#This Row],[同分人数]]+1</f>
        <v>34431</v>
      </c>
      <c r="Q405">
        <f ca="1">IF(O405&gt;=开始!$B$6, 1, 0)</f>
        <v>1</v>
      </c>
      <c r="R405">
        <f ca="1">_20206[[#This Row],[最低排名]]-开始!$B$6</f>
        <v>34599</v>
      </c>
    </row>
    <row r="406" spans="1:18">
      <c r="A406">
        <v>38101</v>
      </c>
      <c r="B406" t="s">
        <v>1647</v>
      </c>
      <c r="C406" t="str">
        <f t="shared" si="24"/>
        <v>长春建筑</v>
      </c>
      <c r="D406" t="str">
        <f t="shared" si="25"/>
        <v>01</v>
      </c>
      <c r="E406" t="s">
        <v>1629</v>
      </c>
      <c r="M406">
        <v>2020</v>
      </c>
      <c r="N406" t="e">
        <f t="shared" ca="1" si="26"/>
        <v>#N/A</v>
      </c>
      <c r="O406" t="e">
        <f t="shared" ca="1" si="27"/>
        <v>#N/A</v>
      </c>
      <c r="P406" t="e">
        <f ca="1">_20206[[#This Row],[最低排名]]-_20206[[#This Row],[同分人数]]+1</f>
        <v>#N/A</v>
      </c>
      <c r="Q406" t="e">
        <f ca="1">IF(O406&gt;=开始!$B$6, 1, 0)</f>
        <v>#N/A</v>
      </c>
      <c r="R406" t="e">
        <f ca="1">_20206[[#This Row],[最低排名]]-开始!$B$6</f>
        <v>#N/A</v>
      </c>
    </row>
    <row r="407" spans="1:18">
      <c r="A407">
        <v>38201</v>
      </c>
      <c r="B407" t="s">
        <v>543</v>
      </c>
      <c r="C407" t="str">
        <f t="shared" si="24"/>
        <v>长春工程</v>
      </c>
      <c r="D407" t="str">
        <f t="shared" si="25"/>
        <v>01</v>
      </c>
      <c r="E407" t="s">
        <v>585</v>
      </c>
      <c r="F407">
        <v>187</v>
      </c>
      <c r="G407">
        <v>94</v>
      </c>
      <c r="H407">
        <v>76</v>
      </c>
      <c r="I407">
        <v>61</v>
      </c>
      <c r="J407">
        <v>46</v>
      </c>
      <c r="K407">
        <v>46</v>
      </c>
      <c r="L407">
        <v>0</v>
      </c>
      <c r="M407">
        <v>2020</v>
      </c>
      <c r="N407">
        <f t="shared" ca="1" si="26"/>
        <v>175</v>
      </c>
      <c r="O407">
        <f t="shared" ca="1" si="27"/>
        <v>33768</v>
      </c>
      <c r="P407">
        <f ca="1">_20206[[#This Row],[最低排名]]-_20206[[#This Row],[同分人数]]+1</f>
        <v>33594</v>
      </c>
      <c r="Q407">
        <f ca="1">IF(O407&gt;=开始!$B$6, 1, 0)</f>
        <v>1</v>
      </c>
      <c r="R407">
        <f ca="1">_20206[[#This Row],[最低排名]]-开始!$B$6</f>
        <v>33768</v>
      </c>
    </row>
    <row r="408" spans="1:18">
      <c r="A408">
        <v>38202</v>
      </c>
      <c r="B408" t="s">
        <v>1763</v>
      </c>
      <c r="C408" t="str">
        <f t="shared" si="24"/>
        <v>长春工程</v>
      </c>
      <c r="D408" t="str">
        <f t="shared" si="25"/>
        <v>02</v>
      </c>
      <c r="E408" t="s">
        <v>383</v>
      </c>
      <c r="F408">
        <v>172</v>
      </c>
      <c r="G408">
        <v>89</v>
      </c>
      <c r="H408">
        <v>83</v>
      </c>
      <c r="I408">
        <v>58</v>
      </c>
      <c r="J408">
        <v>55</v>
      </c>
      <c r="K408">
        <v>55</v>
      </c>
      <c r="L408">
        <v>0</v>
      </c>
      <c r="M408">
        <v>2020</v>
      </c>
      <c r="N408">
        <f t="shared" ca="1" si="26"/>
        <v>185</v>
      </c>
      <c r="O408">
        <f t="shared" ca="1" si="27"/>
        <v>32523</v>
      </c>
      <c r="P408">
        <f ca="1">_20206[[#This Row],[最低排名]]-_20206[[#This Row],[同分人数]]+1</f>
        <v>32339</v>
      </c>
      <c r="Q408">
        <f ca="1">IF(O408&gt;=开始!$B$6, 1, 0)</f>
        <v>1</v>
      </c>
      <c r="R408">
        <f ca="1">_20206[[#This Row],[最低排名]]-开始!$B$6</f>
        <v>32523</v>
      </c>
    </row>
    <row r="409" spans="1:18">
      <c r="A409">
        <v>38203</v>
      </c>
      <c r="B409" t="s">
        <v>1764</v>
      </c>
      <c r="C409" t="str">
        <f t="shared" si="24"/>
        <v>长春工程</v>
      </c>
      <c r="D409" t="str">
        <f t="shared" si="25"/>
        <v>03</v>
      </c>
      <c r="E409" t="s">
        <v>1629</v>
      </c>
      <c r="M409">
        <v>2020</v>
      </c>
      <c r="N409" t="e">
        <f t="shared" ca="1" si="26"/>
        <v>#N/A</v>
      </c>
      <c r="O409" t="e">
        <f t="shared" ca="1" si="27"/>
        <v>#N/A</v>
      </c>
      <c r="P409" t="e">
        <f ca="1">_20206[[#This Row],[最低排名]]-_20206[[#This Row],[同分人数]]+1</f>
        <v>#N/A</v>
      </c>
      <c r="Q409" t="e">
        <f ca="1">IF(O409&gt;=开始!$B$6, 1, 0)</f>
        <v>#N/A</v>
      </c>
      <c r="R409" t="e">
        <f ca="1">_20206[[#This Row],[最低排名]]-开始!$B$6</f>
        <v>#N/A</v>
      </c>
    </row>
    <row r="410" spans="1:18">
      <c r="A410">
        <v>38204</v>
      </c>
      <c r="B410" t="s">
        <v>1765</v>
      </c>
      <c r="C410" t="str">
        <f t="shared" si="24"/>
        <v>长春工程</v>
      </c>
      <c r="D410" t="str">
        <f t="shared" si="25"/>
        <v>04</v>
      </c>
      <c r="E410" t="s">
        <v>405</v>
      </c>
      <c r="F410">
        <v>203</v>
      </c>
      <c r="G410">
        <v>108</v>
      </c>
      <c r="H410">
        <v>59</v>
      </c>
      <c r="I410">
        <v>67</v>
      </c>
      <c r="J410">
        <v>49</v>
      </c>
      <c r="K410">
        <v>49</v>
      </c>
      <c r="L410">
        <v>0</v>
      </c>
      <c r="M410">
        <v>2020</v>
      </c>
      <c r="N410">
        <f t="shared" ca="1" si="26"/>
        <v>192</v>
      </c>
      <c r="O410">
        <f t="shared" ca="1" si="27"/>
        <v>31801</v>
      </c>
      <c r="P410">
        <f ca="1">_20206[[#This Row],[最低排名]]-_20206[[#This Row],[同分人数]]+1</f>
        <v>31610</v>
      </c>
      <c r="Q410">
        <f ca="1">IF(O410&gt;=开始!$B$6, 1, 0)</f>
        <v>1</v>
      </c>
      <c r="R410">
        <f ca="1">_20206[[#This Row],[最低排名]]-开始!$B$6</f>
        <v>31801</v>
      </c>
    </row>
    <row r="411" spans="1:18">
      <c r="A411">
        <v>38205</v>
      </c>
      <c r="B411" t="s">
        <v>1766</v>
      </c>
      <c r="C411" t="str">
        <f t="shared" si="24"/>
        <v>长春工程</v>
      </c>
      <c r="D411" t="str">
        <f t="shared" si="25"/>
        <v>05</v>
      </c>
      <c r="E411" t="s">
        <v>405</v>
      </c>
      <c r="F411">
        <v>195</v>
      </c>
      <c r="G411">
        <v>100</v>
      </c>
      <c r="H411">
        <v>70</v>
      </c>
      <c r="I411">
        <v>58</v>
      </c>
      <c r="J411">
        <v>58</v>
      </c>
      <c r="K411">
        <v>46</v>
      </c>
      <c r="L411">
        <v>0</v>
      </c>
      <c r="M411">
        <v>2020</v>
      </c>
      <c r="N411">
        <f t="shared" ca="1" si="26"/>
        <v>192</v>
      </c>
      <c r="O411">
        <f t="shared" ca="1" si="27"/>
        <v>31801</v>
      </c>
      <c r="P411">
        <f ca="1">_20206[[#This Row],[最低排名]]-_20206[[#This Row],[同分人数]]+1</f>
        <v>31610</v>
      </c>
      <c r="Q411">
        <f ca="1">IF(O411&gt;=开始!$B$6, 1, 0)</f>
        <v>1</v>
      </c>
      <c r="R411">
        <f ca="1">_20206[[#This Row],[最低排名]]-开始!$B$6</f>
        <v>31801</v>
      </c>
    </row>
    <row r="412" spans="1:18">
      <c r="A412">
        <v>38301</v>
      </c>
      <c r="B412" t="s">
        <v>544</v>
      </c>
      <c r="C412" t="str">
        <f t="shared" si="24"/>
        <v>吉林工商</v>
      </c>
      <c r="D412" t="str">
        <f t="shared" si="25"/>
        <v>01</v>
      </c>
      <c r="E412" t="s">
        <v>513</v>
      </c>
      <c r="F412">
        <v>167</v>
      </c>
      <c r="G412">
        <v>101</v>
      </c>
      <c r="H412">
        <v>79</v>
      </c>
      <c r="I412">
        <v>61</v>
      </c>
      <c r="J412">
        <v>58</v>
      </c>
      <c r="K412">
        <v>55</v>
      </c>
      <c r="L412">
        <v>0</v>
      </c>
      <c r="M412">
        <v>2020</v>
      </c>
      <c r="N412">
        <f t="shared" ca="1" si="26"/>
        <v>187</v>
      </c>
      <c r="O412">
        <f t="shared" ca="1" si="27"/>
        <v>33055</v>
      </c>
      <c r="P412">
        <f ca="1">_20206[[#This Row],[最低排名]]-_20206[[#This Row],[同分人数]]+1</f>
        <v>32869</v>
      </c>
      <c r="Q412">
        <f ca="1">IF(O412&gt;=开始!$B$6, 1, 0)</f>
        <v>1</v>
      </c>
      <c r="R412">
        <f ca="1">_20206[[#This Row],[最低排名]]-开始!$B$6</f>
        <v>33055</v>
      </c>
    </row>
    <row r="413" spans="1:18">
      <c r="A413">
        <v>39101</v>
      </c>
      <c r="B413" t="s">
        <v>548</v>
      </c>
      <c r="C413" t="str">
        <f t="shared" si="24"/>
        <v>东北林大</v>
      </c>
      <c r="D413" t="str">
        <f t="shared" si="25"/>
        <v>01</v>
      </c>
      <c r="E413" t="s">
        <v>302</v>
      </c>
      <c r="F413">
        <v>209</v>
      </c>
      <c r="G413">
        <v>109</v>
      </c>
      <c r="H413">
        <v>110</v>
      </c>
      <c r="I413">
        <v>64</v>
      </c>
      <c r="J413">
        <v>61</v>
      </c>
      <c r="K413">
        <v>46</v>
      </c>
      <c r="L413">
        <v>0</v>
      </c>
      <c r="M413">
        <v>2020</v>
      </c>
      <c r="N413">
        <f t="shared" ca="1" si="26"/>
        <v>215</v>
      </c>
      <c r="O413">
        <f t="shared" ca="1" si="27"/>
        <v>17893</v>
      </c>
      <c r="P413">
        <f ca="1">_20206[[#This Row],[最低排名]]-_20206[[#This Row],[同分人数]]+1</f>
        <v>17679</v>
      </c>
      <c r="Q413">
        <f ca="1">IF(O413&gt;=开始!$B$6, 1, 0)</f>
        <v>1</v>
      </c>
      <c r="R413">
        <f ca="1">_20206[[#This Row],[最低排名]]-开始!$B$6</f>
        <v>17893</v>
      </c>
    </row>
    <row r="414" spans="1:18">
      <c r="A414">
        <v>39201</v>
      </c>
      <c r="B414" t="s">
        <v>549</v>
      </c>
      <c r="C414" t="str">
        <f t="shared" si="24"/>
        <v>哈工大</v>
      </c>
      <c r="D414" t="str">
        <f t="shared" si="25"/>
        <v>01</v>
      </c>
      <c r="E414" t="s">
        <v>260</v>
      </c>
      <c r="F414">
        <v>236</v>
      </c>
      <c r="G414">
        <v>128</v>
      </c>
      <c r="H414">
        <v>125</v>
      </c>
      <c r="I414">
        <v>67</v>
      </c>
      <c r="J414">
        <v>64</v>
      </c>
      <c r="K414">
        <v>64</v>
      </c>
      <c r="L414">
        <v>0</v>
      </c>
      <c r="M414">
        <v>2020</v>
      </c>
      <c r="N414">
        <f t="shared" ca="1" si="26"/>
        <v>176</v>
      </c>
      <c r="O414">
        <f t="shared" ca="1" si="27"/>
        <v>4101</v>
      </c>
      <c r="P414">
        <f ca="1">_20206[[#This Row],[最低排名]]-_20206[[#This Row],[同分人数]]+1</f>
        <v>3926</v>
      </c>
      <c r="Q414">
        <f ca="1">IF(O414&gt;=开始!$B$6, 1, 0)</f>
        <v>1</v>
      </c>
      <c r="R414">
        <f ca="1">_20206[[#This Row],[最低排名]]-开始!$B$6</f>
        <v>4101</v>
      </c>
    </row>
    <row r="415" spans="1:18">
      <c r="A415">
        <v>39301</v>
      </c>
      <c r="B415" t="s">
        <v>553</v>
      </c>
      <c r="C415" t="str">
        <f t="shared" si="24"/>
        <v>哈工程</v>
      </c>
      <c r="D415" t="str">
        <f t="shared" si="25"/>
        <v>01</v>
      </c>
      <c r="E415" t="s">
        <v>424</v>
      </c>
      <c r="F415">
        <v>217</v>
      </c>
      <c r="G415">
        <v>110</v>
      </c>
      <c r="H415">
        <v>112</v>
      </c>
      <c r="I415">
        <v>70</v>
      </c>
      <c r="J415">
        <v>67</v>
      </c>
      <c r="K415">
        <v>58</v>
      </c>
      <c r="L415">
        <v>0</v>
      </c>
      <c r="M415">
        <v>2020</v>
      </c>
      <c r="N415">
        <f t="shared" ca="1" si="26"/>
        <v>255</v>
      </c>
      <c r="O415">
        <f t="shared" ca="1" si="27"/>
        <v>10230</v>
      </c>
      <c r="P415">
        <f ca="1">_20206[[#This Row],[最低排名]]-_20206[[#This Row],[同分人数]]+1</f>
        <v>9976</v>
      </c>
      <c r="Q415">
        <f ca="1">IF(O415&gt;=开始!$B$6, 1, 0)</f>
        <v>1</v>
      </c>
      <c r="R415">
        <f ca="1">_20206[[#This Row],[最低排名]]-开始!$B$6</f>
        <v>10230</v>
      </c>
    </row>
    <row r="416" spans="1:18">
      <c r="A416">
        <v>39401</v>
      </c>
      <c r="B416" t="s">
        <v>554</v>
      </c>
      <c r="C416" t="str">
        <f t="shared" si="24"/>
        <v>黑龙江大</v>
      </c>
      <c r="D416" t="str">
        <f t="shared" si="25"/>
        <v>01</v>
      </c>
      <c r="E416" t="s">
        <v>228</v>
      </c>
      <c r="F416">
        <v>196</v>
      </c>
      <c r="G416">
        <v>98</v>
      </c>
      <c r="H416">
        <v>93</v>
      </c>
      <c r="I416">
        <v>52</v>
      </c>
      <c r="J416">
        <v>52</v>
      </c>
      <c r="K416">
        <v>46</v>
      </c>
      <c r="L416">
        <v>0</v>
      </c>
      <c r="M416">
        <v>2020</v>
      </c>
      <c r="N416">
        <f t="shared" ca="1" si="26"/>
        <v>217</v>
      </c>
      <c r="O416">
        <f t="shared" ca="1" si="27"/>
        <v>29465</v>
      </c>
      <c r="P416">
        <f ca="1">_20206[[#This Row],[最低排名]]-_20206[[#This Row],[同分人数]]+1</f>
        <v>29249</v>
      </c>
      <c r="Q416">
        <f ca="1">IF(O416&gt;=开始!$B$6, 1, 0)</f>
        <v>1</v>
      </c>
      <c r="R416">
        <f ca="1">_20206[[#This Row],[最低排名]]-开始!$B$6</f>
        <v>29465</v>
      </c>
    </row>
    <row r="417" spans="1:18">
      <c r="A417">
        <v>39402</v>
      </c>
      <c r="B417" t="s">
        <v>555</v>
      </c>
      <c r="C417" t="str">
        <f t="shared" si="24"/>
        <v>黑龙江大</v>
      </c>
      <c r="D417" t="str">
        <f t="shared" si="25"/>
        <v>02</v>
      </c>
      <c r="E417" t="s">
        <v>528</v>
      </c>
      <c r="F417">
        <v>194</v>
      </c>
      <c r="G417">
        <v>102</v>
      </c>
      <c r="H417">
        <v>72</v>
      </c>
      <c r="I417">
        <v>67</v>
      </c>
      <c r="J417">
        <v>64</v>
      </c>
      <c r="K417">
        <v>43</v>
      </c>
      <c r="L417">
        <v>0</v>
      </c>
      <c r="M417">
        <v>2020</v>
      </c>
      <c r="N417">
        <f t="shared" ca="1" si="26"/>
        <v>206</v>
      </c>
      <c r="O417">
        <f t="shared" ca="1" si="27"/>
        <v>29248</v>
      </c>
      <c r="P417">
        <f ca="1">_20206[[#This Row],[最低排名]]-_20206[[#This Row],[同分人数]]+1</f>
        <v>29043</v>
      </c>
      <c r="Q417">
        <f ca="1">IF(O417&gt;=开始!$B$6, 1, 0)</f>
        <v>1</v>
      </c>
      <c r="R417">
        <f ca="1">_20206[[#This Row],[最低排名]]-开始!$B$6</f>
        <v>29248</v>
      </c>
    </row>
    <row r="418" spans="1:18">
      <c r="A418">
        <v>39403</v>
      </c>
      <c r="B418" t="s">
        <v>556</v>
      </c>
      <c r="C418" t="str">
        <f t="shared" si="24"/>
        <v>黑龙江大</v>
      </c>
      <c r="D418" t="str">
        <f t="shared" si="25"/>
        <v>03</v>
      </c>
      <c r="E418" t="s">
        <v>56</v>
      </c>
      <c r="F418">
        <v>204</v>
      </c>
      <c r="G418">
        <v>116</v>
      </c>
      <c r="H418">
        <v>69</v>
      </c>
      <c r="I418">
        <v>49</v>
      </c>
      <c r="J418">
        <v>49</v>
      </c>
      <c r="K418">
        <v>43</v>
      </c>
      <c r="L418">
        <v>0</v>
      </c>
      <c r="M418">
        <v>2020</v>
      </c>
      <c r="N418">
        <f t="shared" ca="1" si="26"/>
        <v>168</v>
      </c>
      <c r="O418">
        <f t="shared" ca="1" si="27"/>
        <v>34099</v>
      </c>
      <c r="P418">
        <f ca="1">_20206[[#This Row],[最低排名]]-_20206[[#This Row],[同分人数]]+1</f>
        <v>33932</v>
      </c>
      <c r="Q418">
        <f ca="1">IF(O418&gt;=开始!$B$6, 1, 0)</f>
        <v>1</v>
      </c>
      <c r="R418">
        <f ca="1">_20206[[#This Row],[最低排名]]-开始!$B$6</f>
        <v>34099</v>
      </c>
    </row>
    <row r="419" spans="1:18">
      <c r="A419">
        <v>39501</v>
      </c>
      <c r="B419" t="s">
        <v>557</v>
      </c>
      <c r="C419" t="str">
        <f t="shared" si="24"/>
        <v>哈理工</v>
      </c>
      <c r="D419" t="str">
        <f t="shared" si="25"/>
        <v>01</v>
      </c>
      <c r="E419" t="s">
        <v>419</v>
      </c>
      <c r="F419">
        <v>189</v>
      </c>
      <c r="G419">
        <v>99</v>
      </c>
      <c r="H419">
        <v>83</v>
      </c>
      <c r="I419">
        <v>61</v>
      </c>
      <c r="J419">
        <v>55</v>
      </c>
      <c r="K419">
        <v>46</v>
      </c>
      <c r="L419">
        <v>0</v>
      </c>
      <c r="M419">
        <v>2020</v>
      </c>
      <c r="N419">
        <f t="shared" ca="1" si="26"/>
        <v>200</v>
      </c>
      <c r="O419">
        <f t="shared" ca="1" si="27"/>
        <v>30520</v>
      </c>
      <c r="P419">
        <f ca="1">_20206[[#This Row],[最低排名]]-_20206[[#This Row],[同分人数]]+1</f>
        <v>30321</v>
      </c>
      <c r="Q419">
        <f ca="1">IF(O419&gt;=开始!$B$6, 1, 0)</f>
        <v>1</v>
      </c>
      <c r="R419">
        <f ca="1">_20206[[#This Row],[最低排名]]-开始!$B$6</f>
        <v>30520</v>
      </c>
    </row>
    <row r="420" spans="1:18">
      <c r="A420">
        <v>39502</v>
      </c>
      <c r="B420" t="s">
        <v>558</v>
      </c>
      <c r="C420" t="str">
        <f t="shared" si="24"/>
        <v>哈理工</v>
      </c>
      <c r="D420" t="str">
        <f t="shared" si="25"/>
        <v>02</v>
      </c>
      <c r="E420" t="s">
        <v>221</v>
      </c>
      <c r="F420">
        <v>190</v>
      </c>
      <c r="G420">
        <v>96</v>
      </c>
      <c r="H420">
        <v>84</v>
      </c>
      <c r="I420">
        <v>46</v>
      </c>
      <c r="J420">
        <v>46</v>
      </c>
      <c r="K420">
        <v>43</v>
      </c>
      <c r="L420">
        <v>0</v>
      </c>
      <c r="M420">
        <v>2020</v>
      </c>
      <c r="N420">
        <f t="shared" ca="1" si="26"/>
        <v>178</v>
      </c>
      <c r="O420">
        <f t="shared" ca="1" si="27"/>
        <v>34945</v>
      </c>
      <c r="P420">
        <f ca="1">_20206[[#This Row],[最低排名]]-_20206[[#This Row],[同分人数]]+1</f>
        <v>34768</v>
      </c>
      <c r="Q420">
        <f ca="1">IF(O420&gt;=开始!$B$6, 1, 0)</f>
        <v>1</v>
      </c>
      <c r="R420">
        <f ca="1">_20206[[#This Row],[最低排名]]-开始!$B$6</f>
        <v>34945</v>
      </c>
    </row>
    <row r="421" spans="1:18">
      <c r="A421">
        <v>39503</v>
      </c>
      <c r="B421" t="s">
        <v>559</v>
      </c>
      <c r="C421" t="str">
        <f t="shared" si="24"/>
        <v>哈理工</v>
      </c>
      <c r="D421" t="str">
        <f t="shared" si="25"/>
        <v>03</v>
      </c>
      <c r="E421" t="s">
        <v>309</v>
      </c>
      <c r="F421">
        <v>199</v>
      </c>
      <c r="G421">
        <v>103</v>
      </c>
      <c r="H421">
        <v>96</v>
      </c>
      <c r="I421">
        <v>52</v>
      </c>
      <c r="J421">
        <v>49</v>
      </c>
      <c r="K421">
        <v>46</v>
      </c>
      <c r="L421">
        <v>0</v>
      </c>
      <c r="M421">
        <v>2020</v>
      </c>
      <c r="N421">
        <f t="shared" ca="1" si="26"/>
        <v>194</v>
      </c>
      <c r="O421">
        <f t="shared" ca="1" si="27"/>
        <v>28823</v>
      </c>
      <c r="P421">
        <f ca="1">_20206[[#This Row],[最低排名]]-_20206[[#This Row],[同分人数]]+1</f>
        <v>28630</v>
      </c>
      <c r="Q421">
        <f ca="1">IF(O421&gt;=开始!$B$6, 1, 0)</f>
        <v>1</v>
      </c>
      <c r="R421">
        <f ca="1">_20206[[#This Row],[最低排名]]-开始!$B$6</f>
        <v>28823</v>
      </c>
    </row>
    <row r="422" spans="1:18">
      <c r="A422">
        <v>39601</v>
      </c>
      <c r="B422" t="s">
        <v>562</v>
      </c>
      <c r="C422" t="str">
        <f t="shared" si="24"/>
        <v>黑科大</v>
      </c>
      <c r="D422" t="str">
        <f t="shared" si="25"/>
        <v>01</v>
      </c>
      <c r="E422" t="s">
        <v>1542</v>
      </c>
      <c r="F422">
        <v>194</v>
      </c>
      <c r="G422">
        <v>111</v>
      </c>
      <c r="H422">
        <v>60</v>
      </c>
      <c r="I422">
        <v>55</v>
      </c>
      <c r="J422">
        <v>46</v>
      </c>
      <c r="K422">
        <v>46</v>
      </c>
      <c r="L422">
        <v>0</v>
      </c>
      <c r="M422">
        <v>2020</v>
      </c>
      <c r="N422">
        <f t="shared" ca="1" si="26"/>
        <v>135</v>
      </c>
      <c r="O422">
        <f t="shared" ca="1" si="27"/>
        <v>36290</v>
      </c>
      <c r="P422">
        <f ca="1">_20206[[#This Row],[最低排名]]-_20206[[#This Row],[同分人数]]+1</f>
        <v>36156</v>
      </c>
      <c r="Q422">
        <f ca="1">IF(O422&gt;=开始!$B$6, 1, 0)</f>
        <v>1</v>
      </c>
      <c r="R422">
        <f ca="1">_20206[[#This Row],[最低排名]]-开始!$B$6</f>
        <v>36290</v>
      </c>
    </row>
    <row r="423" spans="1:18">
      <c r="A423">
        <v>39701</v>
      </c>
      <c r="B423" t="s">
        <v>563</v>
      </c>
      <c r="C423" t="str">
        <f t="shared" si="24"/>
        <v>东北石油</v>
      </c>
      <c r="D423" t="str">
        <f t="shared" si="25"/>
        <v>01</v>
      </c>
      <c r="E423" t="s">
        <v>1629</v>
      </c>
      <c r="M423">
        <v>2020</v>
      </c>
      <c r="N423" t="e">
        <f t="shared" ca="1" si="26"/>
        <v>#N/A</v>
      </c>
      <c r="O423" t="e">
        <f t="shared" ca="1" si="27"/>
        <v>#N/A</v>
      </c>
      <c r="P423" t="e">
        <f ca="1">_20206[[#This Row],[最低排名]]-_20206[[#This Row],[同分人数]]+1</f>
        <v>#N/A</v>
      </c>
      <c r="Q423" t="e">
        <f ca="1">IF(O423&gt;=开始!$B$6, 1, 0)</f>
        <v>#N/A</v>
      </c>
      <c r="R423" t="e">
        <f ca="1">_20206[[#This Row],[最低排名]]-开始!$B$6</f>
        <v>#N/A</v>
      </c>
    </row>
    <row r="424" spans="1:18">
      <c r="A424">
        <v>39702</v>
      </c>
      <c r="B424" t="s">
        <v>564</v>
      </c>
      <c r="C424" t="str">
        <f t="shared" si="24"/>
        <v>东北石油</v>
      </c>
      <c r="D424" t="str">
        <f t="shared" si="25"/>
        <v>02</v>
      </c>
      <c r="E424" t="s">
        <v>354</v>
      </c>
      <c r="F424">
        <v>198</v>
      </c>
      <c r="G424">
        <v>103</v>
      </c>
      <c r="H424">
        <v>80</v>
      </c>
      <c r="I424">
        <v>55</v>
      </c>
      <c r="J424">
        <v>49</v>
      </c>
      <c r="K424">
        <v>46</v>
      </c>
      <c r="L424">
        <v>0</v>
      </c>
      <c r="M424">
        <v>2020</v>
      </c>
      <c r="N424">
        <f t="shared" ca="1" si="26"/>
        <v>178</v>
      </c>
      <c r="O424">
        <f t="shared" ca="1" si="27"/>
        <v>31609</v>
      </c>
      <c r="P424">
        <f ca="1">_20206[[#This Row],[最低排名]]-_20206[[#This Row],[同分人数]]+1</f>
        <v>31432</v>
      </c>
      <c r="Q424">
        <f ca="1">IF(O424&gt;=开始!$B$6, 1, 0)</f>
        <v>1</v>
      </c>
      <c r="R424">
        <f ca="1">_20206[[#This Row],[最低排名]]-开始!$B$6</f>
        <v>31609</v>
      </c>
    </row>
    <row r="425" spans="1:18">
      <c r="A425">
        <v>39801</v>
      </c>
      <c r="B425" t="s">
        <v>569</v>
      </c>
      <c r="C425" t="str">
        <f t="shared" si="24"/>
        <v>佳木斯大</v>
      </c>
      <c r="D425" t="str">
        <f t="shared" si="25"/>
        <v>01</v>
      </c>
      <c r="E425" t="s">
        <v>398</v>
      </c>
      <c r="F425">
        <v>187</v>
      </c>
      <c r="G425">
        <v>100</v>
      </c>
      <c r="H425">
        <v>90</v>
      </c>
      <c r="I425">
        <v>61</v>
      </c>
      <c r="J425">
        <v>52</v>
      </c>
      <c r="K425">
        <v>43</v>
      </c>
      <c r="L425">
        <v>0</v>
      </c>
      <c r="M425">
        <v>2020</v>
      </c>
      <c r="N425">
        <f t="shared" ca="1" si="26"/>
        <v>203</v>
      </c>
      <c r="O425">
        <f t="shared" ca="1" si="27"/>
        <v>30723</v>
      </c>
      <c r="P425">
        <f ca="1">_20206[[#This Row],[最低排名]]-_20206[[#This Row],[同分人数]]+1</f>
        <v>30521</v>
      </c>
      <c r="Q425">
        <f ca="1">IF(O425&gt;=开始!$B$6, 1, 0)</f>
        <v>1</v>
      </c>
      <c r="R425">
        <f ca="1">_20206[[#This Row],[最低排名]]-开始!$B$6</f>
        <v>30723</v>
      </c>
    </row>
    <row r="426" spans="1:18">
      <c r="A426">
        <v>39901</v>
      </c>
      <c r="B426" t="s">
        <v>570</v>
      </c>
      <c r="C426" t="str">
        <f t="shared" si="24"/>
        <v>东北农大</v>
      </c>
      <c r="D426" t="str">
        <f t="shared" si="25"/>
        <v>01</v>
      </c>
      <c r="E426" t="s">
        <v>92</v>
      </c>
      <c r="F426">
        <v>216</v>
      </c>
      <c r="G426">
        <v>114</v>
      </c>
      <c r="H426">
        <v>89</v>
      </c>
      <c r="I426">
        <v>61</v>
      </c>
      <c r="J426">
        <v>61</v>
      </c>
      <c r="K426">
        <v>55</v>
      </c>
      <c r="L426">
        <v>0</v>
      </c>
      <c r="M426">
        <v>2020</v>
      </c>
      <c r="N426">
        <f t="shared" ca="1" si="26"/>
        <v>236</v>
      </c>
      <c r="O426">
        <f t="shared" ca="1" si="27"/>
        <v>19873</v>
      </c>
      <c r="P426">
        <f ca="1">_20206[[#This Row],[最低排名]]-_20206[[#This Row],[同分人数]]+1</f>
        <v>19638</v>
      </c>
      <c r="Q426">
        <f ca="1">IF(O426&gt;=开始!$B$6, 1, 0)</f>
        <v>1</v>
      </c>
      <c r="R426">
        <f ca="1">_20206[[#This Row],[最低排名]]-开始!$B$6</f>
        <v>19873</v>
      </c>
    </row>
    <row r="427" spans="1:18">
      <c r="A427">
        <v>39902</v>
      </c>
      <c r="B427" t="s">
        <v>571</v>
      </c>
      <c r="C427" t="str">
        <f t="shared" si="24"/>
        <v>东北农大</v>
      </c>
      <c r="D427" t="str">
        <f t="shared" si="25"/>
        <v>02</v>
      </c>
      <c r="E427" t="s">
        <v>152</v>
      </c>
      <c r="F427">
        <v>192</v>
      </c>
      <c r="G427">
        <v>98</v>
      </c>
      <c r="H427">
        <v>131</v>
      </c>
      <c r="I427">
        <v>64</v>
      </c>
      <c r="J427">
        <v>55</v>
      </c>
      <c r="K427">
        <v>49</v>
      </c>
      <c r="L427">
        <v>0</v>
      </c>
      <c r="M427">
        <v>2020</v>
      </c>
      <c r="N427">
        <f t="shared" ca="1" si="26"/>
        <v>238</v>
      </c>
      <c r="O427">
        <f t="shared" ca="1" si="27"/>
        <v>17678</v>
      </c>
      <c r="P427">
        <f ca="1">_20206[[#This Row],[最低排名]]-_20206[[#This Row],[同分人数]]+1</f>
        <v>17441</v>
      </c>
      <c r="Q427">
        <f ca="1">IF(O427&gt;=开始!$B$6, 1, 0)</f>
        <v>1</v>
      </c>
      <c r="R427">
        <f ca="1">_20206[[#This Row],[最低排名]]-开始!$B$6</f>
        <v>17678</v>
      </c>
    </row>
    <row r="428" spans="1:18">
      <c r="A428">
        <v>40001</v>
      </c>
      <c r="B428" t="s">
        <v>572</v>
      </c>
      <c r="C428" t="str">
        <f t="shared" si="24"/>
        <v>哈医大</v>
      </c>
      <c r="D428" t="str">
        <f t="shared" si="25"/>
        <v>01</v>
      </c>
      <c r="E428" t="s">
        <v>96</v>
      </c>
      <c r="F428">
        <v>212</v>
      </c>
      <c r="G428">
        <v>113</v>
      </c>
      <c r="H428">
        <v>98</v>
      </c>
      <c r="I428">
        <v>58</v>
      </c>
      <c r="J428">
        <v>52</v>
      </c>
      <c r="K428">
        <v>52</v>
      </c>
      <c r="L428">
        <v>0</v>
      </c>
      <c r="M428">
        <v>2020</v>
      </c>
      <c r="N428">
        <f t="shared" ca="1" si="26"/>
        <v>247</v>
      </c>
      <c r="O428">
        <f t="shared" ca="1" si="27"/>
        <v>22305</v>
      </c>
      <c r="P428">
        <f ca="1">_20206[[#This Row],[最低排名]]-_20206[[#This Row],[同分人数]]+1</f>
        <v>22059</v>
      </c>
      <c r="Q428">
        <f ca="1">IF(O428&gt;=开始!$B$6, 1, 0)</f>
        <v>1</v>
      </c>
      <c r="R428">
        <f ca="1">_20206[[#This Row],[最低排名]]-开始!$B$6</f>
        <v>22305</v>
      </c>
    </row>
    <row r="429" spans="1:18">
      <c r="A429">
        <v>40002</v>
      </c>
      <c r="B429" t="s">
        <v>573</v>
      </c>
      <c r="C429" t="str">
        <f t="shared" si="24"/>
        <v>哈医大</v>
      </c>
      <c r="D429" t="str">
        <f t="shared" si="25"/>
        <v>02</v>
      </c>
      <c r="E429" t="s">
        <v>340</v>
      </c>
      <c r="F429">
        <v>206</v>
      </c>
      <c r="G429">
        <v>108</v>
      </c>
      <c r="H429">
        <v>95</v>
      </c>
      <c r="I429">
        <v>55</v>
      </c>
      <c r="J429">
        <v>55</v>
      </c>
      <c r="K429">
        <v>46</v>
      </c>
      <c r="L429">
        <v>0</v>
      </c>
      <c r="M429">
        <v>2020</v>
      </c>
      <c r="N429">
        <f t="shared" ca="1" si="26"/>
        <v>258</v>
      </c>
      <c r="O429">
        <f t="shared" ca="1" si="27"/>
        <v>25665</v>
      </c>
      <c r="P429">
        <f ca="1">_20206[[#This Row],[最低排名]]-_20206[[#This Row],[同分人数]]+1</f>
        <v>25408</v>
      </c>
      <c r="Q429">
        <f ca="1">IF(O429&gt;=开始!$B$6, 1, 0)</f>
        <v>1</v>
      </c>
      <c r="R429">
        <f ca="1">_20206[[#This Row],[最低排名]]-开始!$B$6</f>
        <v>25665</v>
      </c>
    </row>
    <row r="430" spans="1:18">
      <c r="A430">
        <v>40003</v>
      </c>
      <c r="B430" t="s">
        <v>574</v>
      </c>
      <c r="C430" t="str">
        <f t="shared" si="24"/>
        <v>哈医大</v>
      </c>
      <c r="D430" t="str">
        <f t="shared" si="25"/>
        <v>03</v>
      </c>
      <c r="E430" t="s">
        <v>118</v>
      </c>
      <c r="F430">
        <v>199</v>
      </c>
      <c r="G430">
        <v>102</v>
      </c>
      <c r="H430">
        <v>98</v>
      </c>
      <c r="I430">
        <v>64</v>
      </c>
      <c r="J430">
        <v>49</v>
      </c>
      <c r="K430">
        <v>46</v>
      </c>
      <c r="L430">
        <v>0</v>
      </c>
      <c r="M430">
        <v>2020</v>
      </c>
      <c r="N430">
        <f t="shared" ca="1" si="26"/>
        <v>236</v>
      </c>
      <c r="O430">
        <f t="shared" ca="1" si="27"/>
        <v>25901</v>
      </c>
      <c r="P430">
        <f ca="1">_20206[[#This Row],[最低排名]]-_20206[[#This Row],[同分人数]]+1</f>
        <v>25666</v>
      </c>
      <c r="Q430">
        <f ca="1">IF(O430&gt;=开始!$B$6, 1, 0)</f>
        <v>1</v>
      </c>
      <c r="R430">
        <f ca="1">_20206[[#This Row],[最低排名]]-开始!$B$6</f>
        <v>25901</v>
      </c>
    </row>
    <row r="431" spans="1:18">
      <c r="A431">
        <v>40004</v>
      </c>
      <c r="B431" t="s">
        <v>575</v>
      </c>
      <c r="C431" t="str">
        <f t="shared" si="24"/>
        <v>哈医大</v>
      </c>
      <c r="D431" t="str">
        <f t="shared" si="25"/>
        <v>04</v>
      </c>
      <c r="E431" t="s">
        <v>191</v>
      </c>
      <c r="F431">
        <v>196</v>
      </c>
      <c r="G431">
        <v>103</v>
      </c>
      <c r="H431">
        <v>125</v>
      </c>
      <c r="I431">
        <v>67</v>
      </c>
      <c r="J431">
        <v>64</v>
      </c>
      <c r="K431">
        <v>64</v>
      </c>
      <c r="L431">
        <v>0</v>
      </c>
      <c r="M431">
        <v>2020</v>
      </c>
      <c r="N431">
        <f t="shared" ca="1" si="26"/>
        <v>195</v>
      </c>
      <c r="O431">
        <f t="shared" ca="1" si="27"/>
        <v>11954</v>
      </c>
      <c r="P431">
        <f ca="1">_20206[[#This Row],[最低排名]]-_20206[[#This Row],[同分人数]]+1</f>
        <v>11760</v>
      </c>
      <c r="Q431">
        <f ca="1">IF(O431&gt;=开始!$B$6, 1, 0)</f>
        <v>1</v>
      </c>
      <c r="R431">
        <f ca="1">_20206[[#This Row],[最低排名]]-开始!$B$6</f>
        <v>11954</v>
      </c>
    </row>
    <row r="432" spans="1:18">
      <c r="A432">
        <v>40005</v>
      </c>
      <c r="B432" t="s">
        <v>576</v>
      </c>
      <c r="C432" t="str">
        <f t="shared" si="24"/>
        <v>哈医大</v>
      </c>
      <c r="D432" t="str">
        <f t="shared" si="25"/>
        <v>05</v>
      </c>
      <c r="E432" t="s">
        <v>180</v>
      </c>
      <c r="F432">
        <v>199</v>
      </c>
      <c r="G432">
        <v>107</v>
      </c>
      <c r="H432">
        <v>95</v>
      </c>
      <c r="I432">
        <v>58</v>
      </c>
      <c r="J432">
        <v>55</v>
      </c>
      <c r="K432">
        <v>43</v>
      </c>
      <c r="L432">
        <v>0</v>
      </c>
      <c r="M432">
        <v>2020</v>
      </c>
      <c r="N432">
        <f t="shared" ca="1" si="26"/>
        <v>203</v>
      </c>
      <c r="O432">
        <f t="shared" ca="1" si="27"/>
        <v>27191</v>
      </c>
      <c r="P432">
        <f ca="1">_20206[[#This Row],[最低排名]]-_20206[[#This Row],[同分人数]]+1</f>
        <v>26989</v>
      </c>
      <c r="Q432">
        <f ca="1">IF(O432&gt;=开始!$B$6, 1, 0)</f>
        <v>1</v>
      </c>
      <c r="R432">
        <f ca="1">_20206[[#This Row],[最低排名]]-开始!$B$6</f>
        <v>27191</v>
      </c>
    </row>
    <row r="433" spans="1:18">
      <c r="A433">
        <v>40101</v>
      </c>
      <c r="B433" t="s">
        <v>578</v>
      </c>
      <c r="C433" t="str">
        <f t="shared" si="24"/>
        <v>哈师大</v>
      </c>
      <c r="D433" t="str">
        <f t="shared" si="25"/>
        <v>01</v>
      </c>
      <c r="E433" t="s">
        <v>221</v>
      </c>
      <c r="F433">
        <v>183</v>
      </c>
      <c r="G433">
        <v>93</v>
      </c>
      <c r="H433">
        <v>67</v>
      </c>
      <c r="I433">
        <v>58</v>
      </c>
      <c r="J433">
        <v>58</v>
      </c>
      <c r="K433">
        <v>43</v>
      </c>
      <c r="L433">
        <v>0</v>
      </c>
      <c r="M433">
        <v>2020</v>
      </c>
      <c r="N433">
        <f t="shared" ca="1" si="26"/>
        <v>178</v>
      </c>
      <c r="O433">
        <f t="shared" ca="1" si="27"/>
        <v>34945</v>
      </c>
      <c r="P433">
        <f ca="1">_20206[[#This Row],[最低排名]]-_20206[[#This Row],[同分人数]]+1</f>
        <v>34768</v>
      </c>
      <c r="Q433">
        <f ca="1">IF(O433&gt;=开始!$B$6, 1, 0)</f>
        <v>1</v>
      </c>
      <c r="R433">
        <f ca="1">_20206[[#This Row],[最低排名]]-开始!$B$6</f>
        <v>34945</v>
      </c>
    </row>
    <row r="434" spans="1:18">
      <c r="A434">
        <v>40102</v>
      </c>
      <c r="B434" t="s">
        <v>579</v>
      </c>
      <c r="C434" t="str">
        <f t="shared" si="24"/>
        <v>哈师大</v>
      </c>
      <c r="D434" t="str">
        <f t="shared" si="25"/>
        <v>02</v>
      </c>
      <c r="E434" t="s">
        <v>83</v>
      </c>
      <c r="F434">
        <v>217</v>
      </c>
      <c r="G434">
        <v>118</v>
      </c>
      <c r="H434">
        <v>99</v>
      </c>
      <c r="I434">
        <v>58</v>
      </c>
      <c r="J434">
        <v>58</v>
      </c>
      <c r="K434">
        <v>55</v>
      </c>
      <c r="L434">
        <v>0</v>
      </c>
      <c r="M434">
        <v>2020</v>
      </c>
      <c r="N434">
        <f t="shared" ca="1" si="26"/>
        <v>273</v>
      </c>
      <c r="O434">
        <f t="shared" ca="1" si="27"/>
        <v>18646</v>
      </c>
      <c r="P434">
        <f ca="1">_20206[[#This Row],[最低排名]]-_20206[[#This Row],[同分人数]]+1</f>
        <v>18374</v>
      </c>
      <c r="Q434">
        <f ca="1">IF(O434&gt;=开始!$B$6, 1, 0)</f>
        <v>1</v>
      </c>
      <c r="R434">
        <f ca="1">_20206[[#This Row],[最低排名]]-开始!$B$6</f>
        <v>18646</v>
      </c>
    </row>
    <row r="435" spans="1:18">
      <c r="A435">
        <v>40201</v>
      </c>
      <c r="B435" t="s">
        <v>581</v>
      </c>
      <c r="C435" t="str">
        <f t="shared" si="24"/>
        <v>齐齐哈尔</v>
      </c>
      <c r="D435" t="str">
        <f t="shared" si="25"/>
        <v>01</v>
      </c>
      <c r="E435" t="s">
        <v>419</v>
      </c>
      <c r="F435">
        <v>175</v>
      </c>
      <c r="G435">
        <v>100</v>
      </c>
      <c r="H435">
        <v>85</v>
      </c>
      <c r="I435">
        <v>67</v>
      </c>
      <c r="J435">
        <v>64</v>
      </c>
      <c r="K435">
        <v>43</v>
      </c>
      <c r="L435">
        <v>0</v>
      </c>
      <c r="M435">
        <v>2020</v>
      </c>
      <c r="N435">
        <f t="shared" ca="1" si="26"/>
        <v>200</v>
      </c>
      <c r="O435">
        <f t="shared" ca="1" si="27"/>
        <v>30520</v>
      </c>
      <c r="P435">
        <f ca="1">_20206[[#This Row],[最低排名]]-_20206[[#This Row],[同分人数]]+1</f>
        <v>30321</v>
      </c>
      <c r="Q435">
        <f ca="1">IF(O435&gt;=开始!$B$6, 1, 0)</f>
        <v>1</v>
      </c>
      <c r="R435">
        <f ca="1">_20206[[#This Row],[最低排名]]-开始!$B$6</f>
        <v>30520</v>
      </c>
    </row>
    <row r="436" spans="1:18">
      <c r="A436">
        <v>40202</v>
      </c>
      <c r="B436" t="s">
        <v>582</v>
      </c>
      <c r="C436" t="str">
        <f t="shared" si="24"/>
        <v>齐齐哈尔</v>
      </c>
      <c r="D436" t="str">
        <f t="shared" si="25"/>
        <v>02</v>
      </c>
      <c r="E436" t="s">
        <v>513</v>
      </c>
      <c r="F436">
        <v>193</v>
      </c>
      <c r="G436">
        <v>100</v>
      </c>
      <c r="H436">
        <v>86</v>
      </c>
      <c r="I436">
        <v>52</v>
      </c>
      <c r="J436">
        <v>46</v>
      </c>
      <c r="K436">
        <v>43</v>
      </c>
      <c r="L436">
        <v>0</v>
      </c>
      <c r="M436">
        <v>2020</v>
      </c>
      <c r="N436">
        <f t="shared" ca="1" si="26"/>
        <v>187</v>
      </c>
      <c r="O436">
        <f t="shared" ca="1" si="27"/>
        <v>33055</v>
      </c>
      <c r="P436">
        <f ca="1">_20206[[#This Row],[最低排名]]-_20206[[#This Row],[同分人数]]+1</f>
        <v>32869</v>
      </c>
      <c r="Q436">
        <f ca="1">IF(O436&gt;=开始!$B$6, 1, 0)</f>
        <v>1</v>
      </c>
      <c r="R436">
        <f ca="1">_20206[[#This Row],[最低排名]]-开始!$B$6</f>
        <v>33055</v>
      </c>
    </row>
    <row r="437" spans="1:18">
      <c r="A437">
        <v>40203</v>
      </c>
      <c r="B437" t="s">
        <v>583</v>
      </c>
      <c r="C437" t="str">
        <f t="shared" si="24"/>
        <v>齐齐哈尔</v>
      </c>
      <c r="D437" t="str">
        <f t="shared" si="25"/>
        <v>03</v>
      </c>
      <c r="E437" t="s">
        <v>366</v>
      </c>
      <c r="F437">
        <v>194</v>
      </c>
      <c r="G437">
        <v>112</v>
      </c>
      <c r="H437">
        <v>81</v>
      </c>
      <c r="I437">
        <v>46</v>
      </c>
      <c r="J437">
        <v>43</v>
      </c>
      <c r="K437">
        <v>43</v>
      </c>
      <c r="L437">
        <v>0</v>
      </c>
      <c r="M437">
        <v>2020</v>
      </c>
      <c r="N437">
        <f t="shared" ca="1" si="26"/>
        <v>171</v>
      </c>
      <c r="O437">
        <f t="shared" ca="1" si="27"/>
        <v>35287</v>
      </c>
      <c r="P437">
        <f ca="1">_20206[[#This Row],[最低排名]]-_20206[[#This Row],[同分人数]]+1</f>
        <v>35117</v>
      </c>
      <c r="Q437">
        <f ca="1">IF(O437&gt;=开始!$B$6, 1, 0)</f>
        <v>1</v>
      </c>
      <c r="R437">
        <f ca="1">_20206[[#This Row],[最低排名]]-开始!$B$6</f>
        <v>35287</v>
      </c>
    </row>
    <row r="438" spans="1:18">
      <c r="A438">
        <v>40204</v>
      </c>
      <c r="B438" t="s">
        <v>584</v>
      </c>
      <c r="C438" t="str">
        <f t="shared" si="24"/>
        <v>齐齐哈尔</v>
      </c>
      <c r="D438" t="str">
        <f t="shared" si="25"/>
        <v>04</v>
      </c>
      <c r="E438" t="s">
        <v>585</v>
      </c>
      <c r="F438">
        <v>184</v>
      </c>
      <c r="G438">
        <v>92</v>
      </c>
      <c r="H438">
        <v>97</v>
      </c>
      <c r="I438">
        <v>49</v>
      </c>
      <c r="J438">
        <v>43</v>
      </c>
      <c r="K438">
        <v>43</v>
      </c>
      <c r="L438">
        <v>0</v>
      </c>
      <c r="M438">
        <v>2020</v>
      </c>
      <c r="N438">
        <f t="shared" ca="1" si="26"/>
        <v>175</v>
      </c>
      <c r="O438">
        <f t="shared" ca="1" si="27"/>
        <v>33768</v>
      </c>
      <c r="P438">
        <f ca="1">_20206[[#This Row],[最低排名]]-_20206[[#This Row],[同分人数]]+1</f>
        <v>33594</v>
      </c>
      <c r="Q438">
        <f ca="1">IF(O438&gt;=开始!$B$6, 1, 0)</f>
        <v>1</v>
      </c>
      <c r="R438">
        <f ca="1">_20206[[#This Row],[最低排名]]-开始!$B$6</f>
        <v>33768</v>
      </c>
    </row>
    <row r="439" spans="1:18">
      <c r="A439">
        <v>40205</v>
      </c>
      <c r="B439" t="s">
        <v>586</v>
      </c>
      <c r="C439" t="str">
        <f t="shared" si="24"/>
        <v>齐齐哈尔</v>
      </c>
      <c r="D439" t="str">
        <f t="shared" si="25"/>
        <v>05</v>
      </c>
      <c r="E439" t="s">
        <v>479</v>
      </c>
      <c r="F439">
        <v>185</v>
      </c>
      <c r="G439">
        <v>96</v>
      </c>
      <c r="H439">
        <v>96</v>
      </c>
      <c r="I439">
        <v>49</v>
      </c>
      <c r="J439">
        <v>49</v>
      </c>
      <c r="K439">
        <v>43</v>
      </c>
      <c r="L439">
        <v>0</v>
      </c>
      <c r="M439">
        <v>2020</v>
      </c>
      <c r="N439">
        <f t="shared" ca="1" si="26"/>
        <v>175</v>
      </c>
      <c r="O439">
        <f t="shared" ca="1" si="27"/>
        <v>32698</v>
      </c>
      <c r="P439">
        <f ca="1">_20206[[#This Row],[最低排名]]-_20206[[#This Row],[同分人数]]+1</f>
        <v>32524</v>
      </c>
      <c r="Q439">
        <f ca="1">IF(O439&gt;=开始!$B$6, 1, 0)</f>
        <v>1</v>
      </c>
      <c r="R439">
        <f ca="1">_20206[[#This Row],[最低排名]]-开始!$B$6</f>
        <v>32698</v>
      </c>
    </row>
    <row r="440" spans="1:18">
      <c r="A440">
        <v>40301</v>
      </c>
      <c r="B440" t="s">
        <v>587</v>
      </c>
      <c r="C440" t="str">
        <f t="shared" si="24"/>
        <v>哈商大</v>
      </c>
      <c r="D440" t="str">
        <f t="shared" si="25"/>
        <v>01</v>
      </c>
      <c r="E440" t="s">
        <v>419</v>
      </c>
      <c r="F440">
        <v>192</v>
      </c>
      <c r="G440">
        <v>97</v>
      </c>
      <c r="H440">
        <v>92</v>
      </c>
      <c r="I440">
        <v>52</v>
      </c>
      <c r="J440">
        <v>52</v>
      </c>
      <c r="K440">
        <v>46</v>
      </c>
      <c r="L440">
        <v>0</v>
      </c>
      <c r="M440">
        <v>2020</v>
      </c>
      <c r="N440">
        <f t="shared" ca="1" si="26"/>
        <v>200</v>
      </c>
      <c r="O440">
        <f t="shared" ca="1" si="27"/>
        <v>30520</v>
      </c>
      <c r="P440">
        <f ca="1">_20206[[#This Row],[最低排名]]-_20206[[#This Row],[同分人数]]+1</f>
        <v>30321</v>
      </c>
      <c r="Q440">
        <f ca="1">IF(O440&gt;=开始!$B$6, 1, 0)</f>
        <v>1</v>
      </c>
      <c r="R440">
        <f ca="1">_20206[[#This Row],[最低排名]]-开始!$B$6</f>
        <v>30520</v>
      </c>
    </row>
    <row r="441" spans="1:18">
      <c r="A441">
        <v>40302</v>
      </c>
      <c r="B441" t="s">
        <v>588</v>
      </c>
      <c r="C441" t="str">
        <f t="shared" si="24"/>
        <v>哈商大</v>
      </c>
      <c r="D441" t="str">
        <f t="shared" si="25"/>
        <v>02</v>
      </c>
      <c r="E441" t="s">
        <v>1542</v>
      </c>
      <c r="F441">
        <v>202</v>
      </c>
      <c r="G441">
        <v>115</v>
      </c>
      <c r="H441">
        <v>55</v>
      </c>
      <c r="I441">
        <v>52</v>
      </c>
      <c r="J441">
        <v>49</v>
      </c>
      <c r="K441">
        <v>43</v>
      </c>
      <c r="L441">
        <v>0</v>
      </c>
      <c r="M441">
        <v>2020</v>
      </c>
      <c r="N441">
        <f t="shared" ca="1" si="26"/>
        <v>135</v>
      </c>
      <c r="O441">
        <f t="shared" ca="1" si="27"/>
        <v>36290</v>
      </c>
      <c r="P441">
        <f ca="1">_20206[[#This Row],[最低排名]]-_20206[[#This Row],[同分人数]]+1</f>
        <v>36156</v>
      </c>
      <c r="Q441">
        <f ca="1">IF(O441&gt;=开始!$B$6, 1, 0)</f>
        <v>1</v>
      </c>
      <c r="R441">
        <f ca="1">_20206[[#This Row],[最低排名]]-开始!$B$6</f>
        <v>36290</v>
      </c>
    </row>
    <row r="442" spans="1:18">
      <c r="A442">
        <v>40303</v>
      </c>
      <c r="B442" t="s">
        <v>589</v>
      </c>
      <c r="C442" t="str">
        <f t="shared" si="24"/>
        <v>哈商大</v>
      </c>
      <c r="D442" t="str">
        <f t="shared" si="25"/>
        <v>03</v>
      </c>
      <c r="E442" t="s">
        <v>469</v>
      </c>
      <c r="F442">
        <v>190</v>
      </c>
      <c r="G442">
        <v>100</v>
      </c>
      <c r="H442">
        <v>89</v>
      </c>
      <c r="I442">
        <v>64</v>
      </c>
      <c r="J442">
        <v>46</v>
      </c>
      <c r="K442">
        <v>43</v>
      </c>
      <c r="L442">
        <v>0</v>
      </c>
      <c r="M442">
        <v>2020</v>
      </c>
      <c r="N442">
        <f t="shared" ca="1" si="26"/>
        <v>173</v>
      </c>
      <c r="O442">
        <f t="shared" ca="1" si="27"/>
        <v>30896</v>
      </c>
      <c r="P442">
        <f ca="1">_20206[[#This Row],[最低排名]]-_20206[[#This Row],[同分人数]]+1</f>
        <v>30724</v>
      </c>
      <c r="Q442">
        <f ca="1">IF(O442&gt;=开始!$B$6, 1, 0)</f>
        <v>1</v>
      </c>
      <c r="R442">
        <f ca="1">_20206[[#This Row],[最低排名]]-开始!$B$6</f>
        <v>30896</v>
      </c>
    </row>
    <row r="443" spans="1:18">
      <c r="A443">
        <v>40401</v>
      </c>
      <c r="B443" t="s">
        <v>591</v>
      </c>
      <c r="C443" t="str">
        <f t="shared" si="24"/>
        <v>哈金融</v>
      </c>
      <c r="D443" t="str">
        <f t="shared" si="25"/>
        <v>01</v>
      </c>
      <c r="E443" t="s">
        <v>513</v>
      </c>
      <c r="F443">
        <v>197</v>
      </c>
      <c r="G443">
        <v>102</v>
      </c>
      <c r="H443">
        <v>67</v>
      </c>
      <c r="I443">
        <v>58</v>
      </c>
      <c r="J443">
        <v>49</v>
      </c>
      <c r="K443">
        <v>49</v>
      </c>
      <c r="L443">
        <v>0</v>
      </c>
      <c r="M443">
        <v>2020</v>
      </c>
      <c r="N443">
        <f t="shared" ca="1" si="26"/>
        <v>187</v>
      </c>
      <c r="O443">
        <f t="shared" ca="1" si="27"/>
        <v>33055</v>
      </c>
      <c r="P443">
        <f ca="1">_20206[[#This Row],[最低排名]]-_20206[[#This Row],[同分人数]]+1</f>
        <v>32869</v>
      </c>
      <c r="Q443">
        <f ca="1">IF(O443&gt;=开始!$B$6, 1, 0)</f>
        <v>1</v>
      </c>
      <c r="R443">
        <f ca="1">_20206[[#This Row],[最低排名]]-开始!$B$6</f>
        <v>33055</v>
      </c>
    </row>
    <row r="444" spans="1:18">
      <c r="A444">
        <v>40501</v>
      </c>
      <c r="B444" t="s">
        <v>592</v>
      </c>
      <c r="C444" t="str">
        <f t="shared" si="24"/>
        <v>齐医学院</v>
      </c>
      <c r="D444" t="str">
        <f t="shared" si="25"/>
        <v>01</v>
      </c>
      <c r="E444" t="s">
        <v>408</v>
      </c>
      <c r="F444">
        <v>199</v>
      </c>
      <c r="G444">
        <v>100</v>
      </c>
      <c r="H444">
        <v>67</v>
      </c>
      <c r="I444">
        <v>55</v>
      </c>
      <c r="J444">
        <v>49</v>
      </c>
      <c r="K444">
        <v>49</v>
      </c>
      <c r="L444">
        <v>0</v>
      </c>
      <c r="M444">
        <v>2020</v>
      </c>
      <c r="N444">
        <f t="shared" ca="1" si="26"/>
        <v>199</v>
      </c>
      <c r="O444">
        <f t="shared" ca="1" si="27"/>
        <v>33254</v>
      </c>
      <c r="P444">
        <f ca="1">_20206[[#This Row],[最低排名]]-_20206[[#This Row],[同分人数]]+1</f>
        <v>33056</v>
      </c>
      <c r="Q444">
        <f ca="1">IF(O444&gt;=开始!$B$6, 1, 0)</f>
        <v>1</v>
      </c>
      <c r="R444">
        <f ca="1">_20206[[#This Row],[最低排名]]-开始!$B$6</f>
        <v>33254</v>
      </c>
    </row>
    <row r="445" spans="1:18">
      <c r="A445">
        <v>40502</v>
      </c>
      <c r="B445" t="s">
        <v>593</v>
      </c>
      <c r="C445" t="str">
        <f t="shared" si="24"/>
        <v>齐医学院</v>
      </c>
      <c r="D445" t="str">
        <f t="shared" si="25"/>
        <v>02</v>
      </c>
      <c r="E445" t="s">
        <v>752</v>
      </c>
      <c r="F445">
        <v>179</v>
      </c>
      <c r="G445">
        <v>99</v>
      </c>
      <c r="H445">
        <v>96</v>
      </c>
      <c r="I445">
        <v>52</v>
      </c>
      <c r="J445">
        <v>52</v>
      </c>
      <c r="K445">
        <v>46</v>
      </c>
      <c r="L445">
        <v>0</v>
      </c>
      <c r="M445">
        <v>2020</v>
      </c>
      <c r="N445">
        <f t="shared" ca="1" si="26"/>
        <v>186</v>
      </c>
      <c r="O445">
        <f t="shared" ca="1" si="27"/>
        <v>32154</v>
      </c>
      <c r="P445">
        <f ca="1">_20206[[#This Row],[最低排名]]-_20206[[#This Row],[同分人数]]+1</f>
        <v>31969</v>
      </c>
      <c r="Q445">
        <f ca="1">IF(O445&gt;=开始!$B$6, 1, 0)</f>
        <v>1</v>
      </c>
      <c r="R445">
        <f ca="1">_20206[[#This Row],[最低排名]]-开始!$B$6</f>
        <v>32154</v>
      </c>
    </row>
    <row r="446" spans="1:18">
      <c r="A446">
        <v>40503</v>
      </c>
      <c r="B446" t="s">
        <v>594</v>
      </c>
      <c r="C446" t="str">
        <f t="shared" si="24"/>
        <v>齐医学院</v>
      </c>
      <c r="D446" t="str">
        <f t="shared" si="25"/>
        <v>03</v>
      </c>
      <c r="E446" t="s">
        <v>366</v>
      </c>
      <c r="F446">
        <v>196</v>
      </c>
      <c r="G446">
        <v>106</v>
      </c>
      <c r="H446">
        <v>64</v>
      </c>
      <c r="I446">
        <v>52</v>
      </c>
      <c r="J446">
        <v>49</v>
      </c>
      <c r="K446">
        <v>46</v>
      </c>
      <c r="L446">
        <v>0</v>
      </c>
      <c r="M446">
        <v>2020</v>
      </c>
      <c r="N446">
        <f t="shared" ca="1" si="26"/>
        <v>171</v>
      </c>
      <c r="O446">
        <f t="shared" ca="1" si="27"/>
        <v>35287</v>
      </c>
      <c r="P446">
        <f ca="1">_20206[[#This Row],[最低排名]]-_20206[[#This Row],[同分人数]]+1</f>
        <v>35117</v>
      </c>
      <c r="Q446">
        <f ca="1">IF(O446&gt;=开始!$B$6, 1, 0)</f>
        <v>1</v>
      </c>
      <c r="R446">
        <f ca="1">_20206[[#This Row],[最低排名]]-开始!$B$6</f>
        <v>35287</v>
      </c>
    </row>
    <row r="447" spans="1:18">
      <c r="A447">
        <v>40504</v>
      </c>
      <c r="B447" t="s">
        <v>595</v>
      </c>
      <c r="C447" t="str">
        <f t="shared" si="24"/>
        <v>齐医学院</v>
      </c>
      <c r="D447" t="str">
        <f t="shared" si="25"/>
        <v>04</v>
      </c>
      <c r="E447" t="s">
        <v>405</v>
      </c>
      <c r="F447">
        <v>193</v>
      </c>
      <c r="G447">
        <v>107</v>
      </c>
      <c r="H447">
        <v>90</v>
      </c>
      <c r="I447">
        <v>49</v>
      </c>
      <c r="J447">
        <v>49</v>
      </c>
      <c r="K447">
        <v>46</v>
      </c>
      <c r="L447">
        <v>0</v>
      </c>
      <c r="M447">
        <v>2020</v>
      </c>
      <c r="N447">
        <f t="shared" ca="1" si="26"/>
        <v>192</v>
      </c>
      <c r="O447">
        <f t="shared" ca="1" si="27"/>
        <v>31801</v>
      </c>
      <c r="P447">
        <f ca="1">_20206[[#This Row],[最低排名]]-_20206[[#This Row],[同分人数]]+1</f>
        <v>31610</v>
      </c>
      <c r="Q447">
        <f ca="1">IF(O447&gt;=开始!$B$6, 1, 0)</f>
        <v>1</v>
      </c>
      <c r="R447">
        <f ca="1">_20206[[#This Row],[最低排名]]-开始!$B$6</f>
        <v>31801</v>
      </c>
    </row>
    <row r="448" spans="1:18">
      <c r="A448">
        <v>40505</v>
      </c>
      <c r="B448" t="s">
        <v>596</v>
      </c>
      <c r="C448" t="str">
        <f t="shared" si="24"/>
        <v>齐医学院</v>
      </c>
      <c r="D448" t="str">
        <f t="shared" si="25"/>
        <v>05</v>
      </c>
      <c r="E448" t="s">
        <v>383</v>
      </c>
      <c r="F448">
        <v>181</v>
      </c>
      <c r="G448">
        <v>98</v>
      </c>
      <c r="H448">
        <v>71</v>
      </c>
      <c r="I448">
        <v>64</v>
      </c>
      <c r="J448">
        <v>58</v>
      </c>
      <c r="K448">
        <v>49</v>
      </c>
      <c r="L448">
        <v>0</v>
      </c>
      <c r="M448">
        <v>2020</v>
      </c>
      <c r="N448">
        <f t="shared" ca="1" si="26"/>
        <v>185</v>
      </c>
      <c r="O448">
        <f t="shared" ca="1" si="27"/>
        <v>32523</v>
      </c>
      <c r="P448">
        <f ca="1">_20206[[#This Row],[最低排名]]-_20206[[#This Row],[同分人数]]+1</f>
        <v>32339</v>
      </c>
      <c r="Q448">
        <f ca="1">IF(O448&gt;=开始!$B$6, 1, 0)</f>
        <v>1</v>
      </c>
      <c r="R448">
        <f ca="1">_20206[[#This Row],[最低排名]]-开始!$B$6</f>
        <v>32523</v>
      </c>
    </row>
    <row r="449" spans="1:18">
      <c r="A449">
        <v>40601</v>
      </c>
      <c r="B449" t="s">
        <v>1567</v>
      </c>
      <c r="C449" t="str">
        <f t="shared" si="24"/>
        <v>黑外国语</v>
      </c>
      <c r="D449" t="str">
        <f t="shared" si="25"/>
        <v>01</v>
      </c>
      <c r="E449" t="s">
        <v>1534</v>
      </c>
      <c r="F449">
        <v>154</v>
      </c>
      <c r="G449">
        <v>99</v>
      </c>
      <c r="H449">
        <v>87</v>
      </c>
      <c r="I449">
        <v>58</v>
      </c>
      <c r="J449">
        <v>55</v>
      </c>
      <c r="K449">
        <v>46</v>
      </c>
      <c r="L449">
        <v>0</v>
      </c>
      <c r="M449">
        <v>2020</v>
      </c>
      <c r="N449">
        <f t="shared" ca="1" si="26"/>
        <v>147</v>
      </c>
      <c r="O449">
        <f t="shared" ca="1" si="27"/>
        <v>36437</v>
      </c>
      <c r="P449">
        <f ca="1">_20206[[#This Row],[最低排名]]-_20206[[#This Row],[同分人数]]+1</f>
        <v>36291</v>
      </c>
      <c r="Q449">
        <f ca="1">IF(O449&gt;=开始!$B$6, 1, 0)</f>
        <v>1</v>
      </c>
      <c r="R449">
        <f ca="1">_20206[[#This Row],[最低排名]]-开始!$B$6</f>
        <v>36437</v>
      </c>
    </row>
    <row r="450" spans="1:18">
      <c r="A450">
        <v>40602</v>
      </c>
      <c r="B450" t="s">
        <v>1767</v>
      </c>
      <c r="C450" t="str">
        <f t="shared" ref="C450:C513" si="28">LEFT(B450, FIND("(", B450) - 1)</f>
        <v>黑外国语</v>
      </c>
      <c r="D450" t="str">
        <f t="shared" ref="D450:D513" si="29">MID(B450, FIND("(", B450) + 1, FIND(")", B450) - FIND("(", B450) - 1)</f>
        <v>02</v>
      </c>
      <c r="E450" t="s">
        <v>1629</v>
      </c>
      <c r="M450">
        <v>2020</v>
      </c>
      <c r="N450" t="e">
        <f t="shared" ref="N450:N513" ca="1" si="30">VLOOKUP(E450, INDIRECT("'" &amp; M450 &amp; "D'!$A$2:$G$500"), 2, FALSE)</f>
        <v>#N/A</v>
      </c>
      <c r="O450" t="e">
        <f t="shared" ref="O450:O513" ca="1" si="31">VLOOKUP(E450, INDIRECT("'" &amp; M450 &amp; "D'!$A$2:$G$500"), 3, FALSE)</f>
        <v>#N/A</v>
      </c>
      <c r="P450" t="e">
        <f ca="1">_20206[[#This Row],[最低排名]]-_20206[[#This Row],[同分人数]]+1</f>
        <v>#N/A</v>
      </c>
      <c r="Q450" t="e">
        <f ca="1">IF(O450&gt;=开始!$B$6, 1, 0)</f>
        <v>#N/A</v>
      </c>
      <c r="R450" t="e">
        <f ca="1">_20206[[#This Row],[最低排名]]-开始!$B$6</f>
        <v>#N/A</v>
      </c>
    </row>
    <row r="451" spans="1:18">
      <c r="A451">
        <v>40603</v>
      </c>
      <c r="B451" t="s">
        <v>1768</v>
      </c>
      <c r="C451" t="str">
        <f t="shared" si="28"/>
        <v>黑外国语</v>
      </c>
      <c r="D451" t="str">
        <f t="shared" si="29"/>
        <v>03</v>
      </c>
      <c r="E451" t="s">
        <v>1629</v>
      </c>
      <c r="M451">
        <v>2020</v>
      </c>
      <c r="N451" t="e">
        <f t="shared" ca="1" si="30"/>
        <v>#N/A</v>
      </c>
      <c r="O451" t="e">
        <f t="shared" ca="1" si="31"/>
        <v>#N/A</v>
      </c>
      <c r="P451" t="e">
        <f ca="1">_20206[[#This Row],[最低排名]]-_20206[[#This Row],[同分人数]]+1</f>
        <v>#N/A</v>
      </c>
      <c r="Q451" t="e">
        <f ca="1">IF(O451&gt;=开始!$B$6, 1, 0)</f>
        <v>#N/A</v>
      </c>
      <c r="R451" t="e">
        <f ca="1">_20206[[#This Row],[最低排名]]-开始!$B$6</f>
        <v>#N/A</v>
      </c>
    </row>
    <row r="452" spans="1:18">
      <c r="A452">
        <v>42101</v>
      </c>
      <c r="B452" t="s">
        <v>597</v>
      </c>
      <c r="C452" t="str">
        <f t="shared" si="28"/>
        <v>南京大学</v>
      </c>
      <c r="D452" t="str">
        <f t="shared" si="29"/>
        <v>01</v>
      </c>
      <c r="E452" t="s">
        <v>250</v>
      </c>
      <c r="F452">
        <v>240</v>
      </c>
      <c r="G452">
        <v>123</v>
      </c>
      <c r="H452">
        <v>124</v>
      </c>
      <c r="I452">
        <v>70</v>
      </c>
      <c r="J452">
        <v>70</v>
      </c>
      <c r="K452">
        <v>70</v>
      </c>
      <c r="L452">
        <v>0</v>
      </c>
      <c r="M452">
        <v>2020</v>
      </c>
      <c r="N452">
        <f t="shared" ca="1" si="30"/>
        <v>113</v>
      </c>
      <c r="O452">
        <f t="shared" ca="1" si="31"/>
        <v>1837</v>
      </c>
      <c r="P452">
        <f ca="1">_20206[[#This Row],[最低排名]]-_20206[[#This Row],[同分人数]]+1</f>
        <v>1725</v>
      </c>
      <c r="Q452">
        <f ca="1">IF(O452&gt;=开始!$B$6, 1, 0)</f>
        <v>1</v>
      </c>
      <c r="R452">
        <f ca="1">_20206[[#This Row],[最低排名]]-开始!$B$6</f>
        <v>1837</v>
      </c>
    </row>
    <row r="453" spans="1:18">
      <c r="A453">
        <v>42102</v>
      </c>
      <c r="B453" t="s">
        <v>598</v>
      </c>
      <c r="C453" t="str">
        <f t="shared" si="28"/>
        <v>南京大学</v>
      </c>
      <c r="D453" t="str">
        <f t="shared" si="29"/>
        <v>02</v>
      </c>
      <c r="E453" t="s">
        <v>250</v>
      </c>
      <c r="F453">
        <v>242</v>
      </c>
      <c r="G453">
        <v>129</v>
      </c>
      <c r="H453">
        <v>131</v>
      </c>
      <c r="I453">
        <v>70</v>
      </c>
      <c r="J453">
        <v>67</v>
      </c>
      <c r="K453">
        <v>64</v>
      </c>
      <c r="L453">
        <v>0</v>
      </c>
      <c r="M453">
        <v>2020</v>
      </c>
      <c r="N453">
        <f t="shared" ca="1" si="30"/>
        <v>113</v>
      </c>
      <c r="O453">
        <f t="shared" ca="1" si="31"/>
        <v>1837</v>
      </c>
      <c r="P453">
        <f ca="1">_20206[[#This Row],[最低排名]]-_20206[[#This Row],[同分人数]]+1</f>
        <v>1725</v>
      </c>
      <c r="Q453">
        <f ca="1">IF(O453&gt;=开始!$B$6, 1, 0)</f>
        <v>1</v>
      </c>
      <c r="R453">
        <f ca="1">_20206[[#This Row],[最低排名]]-开始!$B$6</f>
        <v>1837</v>
      </c>
    </row>
    <row r="454" spans="1:18">
      <c r="A454">
        <v>42103</v>
      </c>
      <c r="B454" t="s">
        <v>599</v>
      </c>
      <c r="C454" t="str">
        <f t="shared" si="28"/>
        <v>南京大学</v>
      </c>
      <c r="D454" t="str">
        <f t="shared" si="29"/>
        <v>03</v>
      </c>
      <c r="E454" t="s">
        <v>292</v>
      </c>
      <c r="F454">
        <v>242</v>
      </c>
      <c r="G454">
        <v>132</v>
      </c>
      <c r="H454">
        <v>133</v>
      </c>
      <c r="I454">
        <v>70</v>
      </c>
      <c r="J454">
        <v>67</v>
      </c>
      <c r="K454">
        <v>64</v>
      </c>
      <c r="L454">
        <v>0</v>
      </c>
      <c r="M454">
        <v>2020</v>
      </c>
      <c r="N454">
        <f t="shared" ca="1" si="30"/>
        <v>88</v>
      </c>
      <c r="O454">
        <f t="shared" ca="1" si="31"/>
        <v>1637</v>
      </c>
      <c r="P454">
        <f ca="1">_20206[[#This Row],[最低排名]]-_20206[[#This Row],[同分人数]]+1</f>
        <v>1550</v>
      </c>
      <c r="Q454">
        <f ca="1">IF(O454&gt;=开始!$B$6, 1, 0)</f>
        <v>1</v>
      </c>
      <c r="R454">
        <f ca="1">_20206[[#This Row],[最低排名]]-开始!$B$6</f>
        <v>1637</v>
      </c>
    </row>
    <row r="455" spans="1:18">
      <c r="A455">
        <v>42201</v>
      </c>
      <c r="B455" t="s">
        <v>600</v>
      </c>
      <c r="C455" t="str">
        <f t="shared" si="28"/>
        <v>东南大学</v>
      </c>
      <c r="D455" t="str">
        <f t="shared" si="29"/>
        <v>01</v>
      </c>
      <c r="E455" t="s">
        <v>27</v>
      </c>
      <c r="F455">
        <v>233</v>
      </c>
      <c r="G455">
        <v>127</v>
      </c>
      <c r="H455">
        <v>130</v>
      </c>
      <c r="I455">
        <v>70</v>
      </c>
      <c r="J455">
        <v>67</v>
      </c>
      <c r="K455">
        <v>67</v>
      </c>
      <c r="L455">
        <v>0</v>
      </c>
      <c r="M455">
        <v>2020</v>
      </c>
      <c r="N455">
        <f t="shared" ca="1" si="30"/>
        <v>100</v>
      </c>
      <c r="O455">
        <f t="shared" ca="1" si="31"/>
        <v>2560</v>
      </c>
      <c r="P455">
        <f ca="1">_20206[[#This Row],[最低排名]]-_20206[[#This Row],[同分人数]]+1</f>
        <v>2461</v>
      </c>
      <c r="Q455">
        <f ca="1">IF(O455&gt;=开始!$B$6, 1, 0)</f>
        <v>1</v>
      </c>
      <c r="R455">
        <f ca="1">_20206[[#This Row],[最低排名]]-开始!$B$6</f>
        <v>2560</v>
      </c>
    </row>
    <row r="456" spans="1:18">
      <c r="A456">
        <v>42202</v>
      </c>
      <c r="B456" t="s">
        <v>602</v>
      </c>
      <c r="C456" t="str">
        <f t="shared" si="28"/>
        <v>东南大学</v>
      </c>
      <c r="D456" t="str">
        <f t="shared" si="29"/>
        <v>02</v>
      </c>
      <c r="E456" t="s">
        <v>1541</v>
      </c>
      <c r="F456">
        <v>238</v>
      </c>
      <c r="G456">
        <v>127</v>
      </c>
      <c r="H456">
        <v>132</v>
      </c>
      <c r="I456">
        <v>70</v>
      </c>
      <c r="J456">
        <v>64</v>
      </c>
      <c r="K456">
        <v>55</v>
      </c>
      <c r="L456">
        <v>0</v>
      </c>
      <c r="M456">
        <v>2020</v>
      </c>
      <c r="N456">
        <f t="shared" ca="1" si="30"/>
        <v>153</v>
      </c>
      <c r="O456">
        <f t="shared" ca="1" si="31"/>
        <v>3607</v>
      </c>
      <c r="P456">
        <f ca="1">_20206[[#This Row],[最低排名]]-_20206[[#This Row],[同分人数]]+1</f>
        <v>3455</v>
      </c>
      <c r="Q456">
        <f ca="1">IF(O456&gt;=开始!$B$6, 1, 0)</f>
        <v>1</v>
      </c>
      <c r="R456">
        <f ca="1">_20206[[#This Row],[最低排名]]-开始!$B$6</f>
        <v>3607</v>
      </c>
    </row>
    <row r="457" spans="1:18">
      <c r="A457">
        <v>42301</v>
      </c>
      <c r="B457" t="s">
        <v>603</v>
      </c>
      <c r="C457" t="str">
        <f t="shared" si="28"/>
        <v>中国矿大</v>
      </c>
      <c r="D457" t="str">
        <f t="shared" si="29"/>
        <v>01</v>
      </c>
      <c r="E457" t="s">
        <v>191</v>
      </c>
      <c r="F457">
        <v>225</v>
      </c>
      <c r="G457">
        <v>119</v>
      </c>
      <c r="H457">
        <v>99</v>
      </c>
      <c r="I457">
        <v>64</v>
      </c>
      <c r="J457">
        <v>64</v>
      </c>
      <c r="K457">
        <v>64</v>
      </c>
      <c r="L457">
        <v>0</v>
      </c>
      <c r="M457">
        <v>2020</v>
      </c>
      <c r="N457">
        <f t="shared" ca="1" si="30"/>
        <v>195</v>
      </c>
      <c r="O457">
        <f t="shared" ca="1" si="31"/>
        <v>11954</v>
      </c>
      <c r="P457">
        <f ca="1">_20206[[#This Row],[最低排名]]-_20206[[#This Row],[同分人数]]+1</f>
        <v>11760</v>
      </c>
      <c r="Q457">
        <f ca="1">IF(O457&gt;=开始!$B$6, 1, 0)</f>
        <v>1</v>
      </c>
      <c r="R457">
        <f ca="1">_20206[[#This Row],[最低排名]]-开始!$B$6</f>
        <v>11954</v>
      </c>
    </row>
    <row r="458" spans="1:18">
      <c r="A458">
        <v>42401</v>
      </c>
      <c r="B458" t="s">
        <v>605</v>
      </c>
      <c r="C458" t="str">
        <f t="shared" si="28"/>
        <v>河海大学</v>
      </c>
      <c r="D458" t="str">
        <f t="shared" si="29"/>
        <v>01</v>
      </c>
      <c r="E458" t="s">
        <v>87</v>
      </c>
      <c r="F458">
        <v>232</v>
      </c>
      <c r="G458">
        <v>135</v>
      </c>
      <c r="H458">
        <v>108</v>
      </c>
      <c r="I458">
        <v>67</v>
      </c>
      <c r="J458">
        <v>64</v>
      </c>
      <c r="K458">
        <v>55</v>
      </c>
      <c r="L458">
        <v>0</v>
      </c>
      <c r="M458">
        <v>2020</v>
      </c>
      <c r="N458">
        <f t="shared" ca="1" si="30"/>
        <v>201</v>
      </c>
      <c r="O458">
        <f t="shared" ca="1" si="31"/>
        <v>9751</v>
      </c>
      <c r="P458">
        <f ca="1">_20206[[#This Row],[最低排名]]-_20206[[#This Row],[同分人数]]+1</f>
        <v>9551</v>
      </c>
      <c r="Q458">
        <f ca="1">IF(O458&gt;=开始!$B$6, 1, 0)</f>
        <v>1</v>
      </c>
      <c r="R458">
        <f ca="1">_20206[[#This Row],[最低排名]]-开始!$B$6</f>
        <v>9751</v>
      </c>
    </row>
    <row r="459" spans="1:18">
      <c r="A459">
        <v>42402</v>
      </c>
      <c r="B459" t="s">
        <v>606</v>
      </c>
      <c r="C459" t="str">
        <f t="shared" si="28"/>
        <v>河海大学</v>
      </c>
      <c r="D459" t="str">
        <f t="shared" si="29"/>
        <v>02</v>
      </c>
      <c r="E459" t="s">
        <v>1130</v>
      </c>
      <c r="F459">
        <v>204</v>
      </c>
      <c r="G459">
        <v>105</v>
      </c>
      <c r="H459">
        <v>117</v>
      </c>
      <c r="I459">
        <v>70</v>
      </c>
      <c r="J459">
        <v>67</v>
      </c>
      <c r="K459">
        <v>67</v>
      </c>
      <c r="L459">
        <v>0</v>
      </c>
      <c r="M459">
        <v>2020</v>
      </c>
      <c r="N459">
        <f t="shared" ca="1" si="30"/>
        <v>224</v>
      </c>
      <c r="O459">
        <f t="shared" ca="1" si="31"/>
        <v>9975</v>
      </c>
      <c r="P459">
        <f ca="1">_20206[[#This Row],[最低排名]]-_20206[[#This Row],[同分人数]]+1</f>
        <v>9752</v>
      </c>
      <c r="Q459">
        <f ca="1">IF(O459&gt;=开始!$B$6, 1, 0)</f>
        <v>1</v>
      </c>
      <c r="R459">
        <f ca="1">_20206[[#This Row],[最低排名]]-开始!$B$6</f>
        <v>9975</v>
      </c>
    </row>
    <row r="460" spans="1:18">
      <c r="A460">
        <v>42403</v>
      </c>
      <c r="B460" t="s">
        <v>608</v>
      </c>
      <c r="C460" t="str">
        <f t="shared" si="28"/>
        <v>河海大学</v>
      </c>
      <c r="D460" t="str">
        <f t="shared" si="29"/>
        <v>03</v>
      </c>
      <c r="E460" t="s">
        <v>115</v>
      </c>
      <c r="F460">
        <v>230</v>
      </c>
      <c r="G460">
        <v>119</v>
      </c>
      <c r="H460">
        <v>111</v>
      </c>
      <c r="I460">
        <v>67</v>
      </c>
      <c r="J460">
        <v>64</v>
      </c>
      <c r="K460">
        <v>58</v>
      </c>
      <c r="L460">
        <v>0</v>
      </c>
      <c r="M460">
        <v>2020</v>
      </c>
      <c r="N460">
        <f t="shared" ca="1" si="30"/>
        <v>211</v>
      </c>
      <c r="O460">
        <f t="shared" ca="1" si="31"/>
        <v>8909</v>
      </c>
      <c r="P460">
        <f ca="1">_20206[[#This Row],[最低排名]]-_20206[[#This Row],[同分人数]]+1</f>
        <v>8699</v>
      </c>
      <c r="Q460">
        <f ca="1">IF(O460&gt;=开始!$B$6, 1, 0)</f>
        <v>1</v>
      </c>
      <c r="R460">
        <f ca="1">_20206[[#This Row],[最低排名]]-开始!$B$6</f>
        <v>8909</v>
      </c>
    </row>
    <row r="461" spans="1:18">
      <c r="A461">
        <v>42501</v>
      </c>
      <c r="B461" t="s">
        <v>609</v>
      </c>
      <c r="C461" t="str">
        <f t="shared" si="28"/>
        <v>江南大学</v>
      </c>
      <c r="D461" t="str">
        <f t="shared" si="29"/>
        <v>01</v>
      </c>
      <c r="E461" t="s">
        <v>100</v>
      </c>
      <c r="F461">
        <v>220</v>
      </c>
      <c r="G461">
        <v>114</v>
      </c>
      <c r="H461">
        <v>104</v>
      </c>
      <c r="I461">
        <v>67</v>
      </c>
      <c r="J461">
        <v>58</v>
      </c>
      <c r="K461">
        <v>58</v>
      </c>
      <c r="L461">
        <v>0</v>
      </c>
      <c r="M461">
        <v>2020</v>
      </c>
      <c r="N461">
        <f t="shared" ca="1" si="30"/>
        <v>233</v>
      </c>
      <c r="O461">
        <f t="shared" ca="1" si="31"/>
        <v>13960</v>
      </c>
      <c r="P461">
        <f ca="1">_20206[[#This Row],[最低排名]]-_20206[[#This Row],[同分人数]]+1</f>
        <v>13728</v>
      </c>
      <c r="Q461">
        <f ca="1">IF(O461&gt;=开始!$B$6, 1, 0)</f>
        <v>1</v>
      </c>
      <c r="R461">
        <f ca="1">_20206[[#This Row],[最低排名]]-开始!$B$6</f>
        <v>13960</v>
      </c>
    </row>
    <row r="462" spans="1:18">
      <c r="A462">
        <v>42502</v>
      </c>
      <c r="B462" t="s">
        <v>610</v>
      </c>
      <c r="C462" t="str">
        <f t="shared" si="28"/>
        <v>江南大学</v>
      </c>
      <c r="D462" t="str">
        <f t="shared" si="29"/>
        <v>02</v>
      </c>
      <c r="E462" t="s">
        <v>87</v>
      </c>
      <c r="F462">
        <v>224</v>
      </c>
      <c r="G462">
        <v>117</v>
      </c>
      <c r="H462">
        <v>116</v>
      </c>
      <c r="I462">
        <v>70</v>
      </c>
      <c r="J462">
        <v>64</v>
      </c>
      <c r="K462">
        <v>52</v>
      </c>
      <c r="L462">
        <v>0</v>
      </c>
      <c r="M462">
        <v>2020</v>
      </c>
      <c r="N462">
        <f t="shared" ca="1" si="30"/>
        <v>201</v>
      </c>
      <c r="O462">
        <f t="shared" ca="1" si="31"/>
        <v>9751</v>
      </c>
      <c r="P462">
        <f ca="1">_20206[[#This Row],[最低排名]]-_20206[[#This Row],[同分人数]]+1</f>
        <v>9551</v>
      </c>
      <c r="Q462">
        <f ca="1">IF(O462&gt;=开始!$B$6, 1, 0)</f>
        <v>1</v>
      </c>
      <c r="R462">
        <f ca="1">_20206[[#This Row],[最低排名]]-开始!$B$6</f>
        <v>9751</v>
      </c>
    </row>
    <row r="463" spans="1:18">
      <c r="A463">
        <v>42503</v>
      </c>
      <c r="B463" t="s">
        <v>611</v>
      </c>
      <c r="C463" t="str">
        <f t="shared" si="28"/>
        <v>江南大学</v>
      </c>
      <c r="D463" t="str">
        <f t="shared" si="29"/>
        <v>03</v>
      </c>
      <c r="E463" t="s">
        <v>749</v>
      </c>
      <c r="F463">
        <v>204</v>
      </c>
      <c r="G463">
        <v>103</v>
      </c>
      <c r="H463">
        <v>108</v>
      </c>
      <c r="I463">
        <v>67</v>
      </c>
      <c r="J463">
        <v>67</v>
      </c>
      <c r="K463">
        <v>58</v>
      </c>
      <c r="L463">
        <v>0</v>
      </c>
      <c r="M463">
        <v>2020</v>
      </c>
      <c r="N463">
        <f t="shared" ca="1" si="30"/>
        <v>232</v>
      </c>
      <c r="O463">
        <f t="shared" ca="1" si="31"/>
        <v>14678</v>
      </c>
      <c r="P463">
        <f ca="1">_20206[[#This Row],[最低排名]]-_20206[[#This Row],[同分人数]]+1</f>
        <v>14447</v>
      </c>
      <c r="Q463">
        <f ca="1">IF(O463&gt;=开始!$B$6, 1, 0)</f>
        <v>1</v>
      </c>
      <c r="R463">
        <f ca="1">_20206[[#This Row],[最低排名]]-开始!$B$6</f>
        <v>14678</v>
      </c>
    </row>
    <row r="464" spans="1:18">
      <c r="A464">
        <v>42504</v>
      </c>
      <c r="B464" t="s">
        <v>612</v>
      </c>
      <c r="C464" t="str">
        <f t="shared" si="28"/>
        <v>江南大学</v>
      </c>
      <c r="D464" t="str">
        <f t="shared" si="29"/>
        <v>04</v>
      </c>
      <c r="E464" t="s">
        <v>37</v>
      </c>
      <c r="F464">
        <v>227</v>
      </c>
      <c r="G464">
        <v>115</v>
      </c>
      <c r="H464">
        <v>119</v>
      </c>
      <c r="I464">
        <v>61</v>
      </c>
      <c r="J464">
        <v>58</v>
      </c>
      <c r="K464">
        <v>58</v>
      </c>
      <c r="L464">
        <v>0</v>
      </c>
      <c r="M464">
        <v>2020</v>
      </c>
      <c r="N464">
        <f t="shared" ca="1" si="30"/>
        <v>201</v>
      </c>
      <c r="O464">
        <f t="shared" ca="1" si="31"/>
        <v>10431</v>
      </c>
      <c r="P464">
        <f ca="1">_20206[[#This Row],[最低排名]]-_20206[[#This Row],[同分人数]]+1</f>
        <v>10231</v>
      </c>
      <c r="Q464">
        <f ca="1">IF(O464&gt;=开始!$B$6, 1, 0)</f>
        <v>1</v>
      </c>
      <c r="R464">
        <f ca="1">_20206[[#This Row],[最低排名]]-开始!$B$6</f>
        <v>10431</v>
      </c>
    </row>
    <row r="465" spans="1:18">
      <c r="A465">
        <v>42601</v>
      </c>
      <c r="B465" t="s">
        <v>614</v>
      </c>
      <c r="C465" t="str">
        <f t="shared" si="28"/>
        <v>南京农大</v>
      </c>
      <c r="D465" t="str">
        <f t="shared" si="29"/>
        <v>01</v>
      </c>
      <c r="E465" t="s">
        <v>68</v>
      </c>
      <c r="F465">
        <v>214</v>
      </c>
      <c r="G465">
        <v>111</v>
      </c>
      <c r="H465">
        <v>111</v>
      </c>
      <c r="I465">
        <v>70</v>
      </c>
      <c r="J465">
        <v>64</v>
      </c>
      <c r="K465">
        <v>61</v>
      </c>
      <c r="L465">
        <v>0</v>
      </c>
      <c r="M465">
        <v>2020</v>
      </c>
      <c r="N465">
        <f t="shared" ca="1" si="30"/>
        <v>198</v>
      </c>
      <c r="O465">
        <f t="shared" ca="1" si="31"/>
        <v>11077</v>
      </c>
      <c r="P465">
        <f ca="1">_20206[[#This Row],[最低排名]]-_20206[[#This Row],[同分人数]]+1</f>
        <v>10880</v>
      </c>
      <c r="Q465">
        <f ca="1">IF(O465&gt;=开始!$B$6, 1, 0)</f>
        <v>1</v>
      </c>
      <c r="R465">
        <f ca="1">_20206[[#This Row],[最低排名]]-开始!$B$6</f>
        <v>11077</v>
      </c>
    </row>
    <row r="466" spans="1:18">
      <c r="A466">
        <v>42602</v>
      </c>
      <c r="B466" t="s">
        <v>615</v>
      </c>
      <c r="C466" t="str">
        <f t="shared" si="28"/>
        <v>南京农大</v>
      </c>
      <c r="D466" t="str">
        <f t="shared" si="29"/>
        <v>02</v>
      </c>
      <c r="E466" t="s">
        <v>506</v>
      </c>
      <c r="F466">
        <v>206</v>
      </c>
      <c r="G466">
        <v>113</v>
      </c>
      <c r="H466">
        <v>119</v>
      </c>
      <c r="I466">
        <v>64</v>
      </c>
      <c r="J466">
        <v>64</v>
      </c>
      <c r="K466">
        <v>64</v>
      </c>
      <c r="L466">
        <v>0</v>
      </c>
      <c r="M466">
        <v>2020</v>
      </c>
      <c r="N466">
        <f t="shared" ca="1" si="30"/>
        <v>202</v>
      </c>
      <c r="O466">
        <f t="shared" ca="1" si="31"/>
        <v>11759</v>
      </c>
      <c r="P466">
        <f ca="1">_20206[[#This Row],[最低排名]]-_20206[[#This Row],[同分人数]]+1</f>
        <v>11558</v>
      </c>
      <c r="Q466">
        <f ca="1">IF(O466&gt;=开始!$B$6, 1, 0)</f>
        <v>1</v>
      </c>
      <c r="R466">
        <f ca="1">_20206[[#This Row],[最低排名]]-开始!$B$6</f>
        <v>11759</v>
      </c>
    </row>
    <row r="467" spans="1:18">
      <c r="A467">
        <v>42701</v>
      </c>
      <c r="B467" t="s">
        <v>616</v>
      </c>
      <c r="C467" t="str">
        <f t="shared" si="28"/>
        <v>中国药大</v>
      </c>
      <c r="D467" t="str">
        <f t="shared" si="29"/>
        <v>01</v>
      </c>
      <c r="E467" t="s">
        <v>189</v>
      </c>
      <c r="F467">
        <v>227</v>
      </c>
      <c r="G467">
        <v>114</v>
      </c>
      <c r="H467">
        <v>113</v>
      </c>
      <c r="I467">
        <v>67</v>
      </c>
      <c r="J467">
        <v>67</v>
      </c>
      <c r="K467">
        <v>61</v>
      </c>
      <c r="L467">
        <v>0</v>
      </c>
      <c r="M467">
        <v>2020</v>
      </c>
      <c r="N467">
        <f t="shared" ca="1" si="30"/>
        <v>198</v>
      </c>
      <c r="O467">
        <f t="shared" ca="1" si="31"/>
        <v>7835</v>
      </c>
      <c r="P467">
        <f ca="1">_20206[[#This Row],[最低排名]]-_20206[[#This Row],[同分人数]]+1</f>
        <v>7638</v>
      </c>
      <c r="Q467">
        <f ca="1">IF(O467&gt;=开始!$B$6, 1, 0)</f>
        <v>1</v>
      </c>
      <c r="R467">
        <f ca="1">_20206[[#This Row],[最低排名]]-开始!$B$6</f>
        <v>7835</v>
      </c>
    </row>
    <row r="468" spans="1:18">
      <c r="A468">
        <v>42702</v>
      </c>
      <c r="B468" t="s">
        <v>617</v>
      </c>
      <c r="C468" t="str">
        <f t="shared" si="28"/>
        <v>中国药大</v>
      </c>
      <c r="D468" t="str">
        <f t="shared" si="29"/>
        <v>02</v>
      </c>
      <c r="E468" t="s">
        <v>115</v>
      </c>
      <c r="F468">
        <v>225</v>
      </c>
      <c r="G468">
        <v>113</v>
      </c>
      <c r="H468">
        <v>107</v>
      </c>
      <c r="I468">
        <v>70</v>
      </c>
      <c r="J468">
        <v>64</v>
      </c>
      <c r="K468">
        <v>64</v>
      </c>
      <c r="L468">
        <v>0</v>
      </c>
      <c r="M468">
        <v>2020</v>
      </c>
      <c r="N468">
        <f t="shared" ca="1" si="30"/>
        <v>211</v>
      </c>
      <c r="O468">
        <f t="shared" ca="1" si="31"/>
        <v>8909</v>
      </c>
      <c r="P468">
        <f ca="1">_20206[[#This Row],[最低排名]]-_20206[[#This Row],[同分人数]]+1</f>
        <v>8699</v>
      </c>
      <c r="Q468">
        <f ca="1">IF(O468&gt;=开始!$B$6, 1, 0)</f>
        <v>1</v>
      </c>
      <c r="R468">
        <f ca="1">_20206[[#This Row],[最低排名]]-开始!$B$6</f>
        <v>8909</v>
      </c>
    </row>
    <row r="469" spans="1:18">
      <c r="A469">
        <v>42801</v>
      </c>
      <c r="B469" t="s">
        <v>620</v>
      </c>
      <c r="C469" t="str">
        <f t="shared" si="28"/>
        <v>人大苏州</v>
      </c>
      <c r="D469" t="str">
        <f t="shared" si="29"/>
        <v>01</v>
      </c>
      <c r="E469" t="s">
        <v>244</v>
      </c>
      <c r="F469">
        <v>224</v>
      </c>
      <c r="G469">
        <v>116</v>
      </c>
      <c r="H469">
        <v>136</v>
      </c>
      <c r="I469">
        <v>67</v>
      </c>
      <c r="J469">
        <v>67</v>
      </c>
      <c r="K469">
        <v>61</v>
      </c>
      <c r="L469">
        <v>0</v>
      </c>
      <c r="M469">
        <v>2020</v>
      </c>
      <c r="N469">
        <f t="shared" ca="1" si="30"/>
        <v>146</v>
      </c>
      <c r="O469">
        <f t="shared" ca="1" si="31"/>
        <v>4247</v>
      </c>
      <c r="P469">
        <f ca="1">_20206[[#This Row],[最低排名]]-_20206[[#This Row],[同分人数]]+1</f>
        <v>4102</v>
      </c>
      <c r="Q469">
        <f ca="1">IF(O469&gt;=开始!$B$6, 1, 0)</f>
        <v>1</v>
      </c>
      <c r="R469">
        <f ca="1">_20206[[#This Row],[最低排名]]-开始!$B$6</f>
        <v>4247</v>
      </c>
    </row>
    <row r="470" spans="1:18">
      <c r="A470">
        <v>42901</v>
      </c>
      <c r="B470" t="s">
        <v>622</v>
      </c>
      <c r="C470" t="str">
        <f t="shared" si="28"/>
        <v>南京航大</v>
      </c>
      <c r="D470" t="str">
        <f t="shared" si="29"/>
        <v>01</v>
      </c>
      <c r="E470" t="s">
        <v>607</v>
      </c>
      <c r="F470">
        <v>225</v>
      </c>
      <c r="G470">
        <v>116</v>
      </c>
      <c r="H470">
        <v>129</v>
      </c>
      <c r="I470">
        <v>67</v>
      </c>
      <c r="J470">
        <v>58</v>
      </c>
      <c r="K470">
        <v>58</v>
      </c>
      <c r="L470">
        <v>0</v>
      </c>
      <c r="M470">
        <v>2020</v>
      </c>
      <c r="N470">
        <f t="shared" ca="1" si="30"/>
        <v>178</v>
      </c>
      <c r="O470">
        <f t="shared" ca="1" si="31"/>
        <v>7446</v>
      </c>
      <c r="P470">
        <f ca="1">_20206[[#This Row],[最低排名]]-_20206[[#This Row],[同分人数]]+1</f>
        <v>7269</v>
      </c>
      <c r="Q470">
        <f ca="1">IF(O470&gt;=开始!$B$6, 1, 0)</f>
        <v>1</v>
      </c>
      <c r="R470">
        <f ca="1">_20206[[#This Row],[最低排名]]-开始!$B$6</f>
        <v>7446</v>
      </c>
    </row>
    <row r="471" spans="1:18">
      <c r="A471">
        <v>42902</v>
      </c>
      <c r="B471" t="s">
        <v>623</v>
      </c>
      <c r="C471" t="str">
        <f t="shared" si="28"/>
        <v>南京航大</v>
      </c>
      <c r="D471" t="str">
        <f t="shared" si="29"/>
        <v>02</v>
      </c>
      <c r="E471" t="s">
        <v>279</v>
      </c>
      <c r="F471">
        <v>210</v>
      </c>
      <c r="G471">
        <v>109</v>
      </c>
      <c r="H471">
        <v>134</v>
      </c>
      <c r="I471">
        <v>64</v>
      </c>
      <c r="J471">
        <v>64</v>
      </c>
      <c r="K471">
        <v>61</v>
      </c>
      <c r="L471">
        <v>0</v>
      </c>
      <c r="M471">
        <v>2020</v>
      </c>
      <c r="N471">
        <f t="shared" ca="1" si="30"/>
        <v>230</v>
      </c>
      <c r="O471">
        <f t="shared" ca="1" si="31"/>
        <v>8275</v>
      </c>
      <c r="P471">
        <f ca="1">_20206[[#This Row],[最低排名]]-_20206[[#This Row],[同分人数]]+1</f>
        <v>8046</v>
      </c>
      <c r="Q471">
        <f ca="1">IF(O471&gt;=开始!$B$6, 1, 0)</f>
        <v>1</v>
      </c>
      <c r="R471">
        <f ca="1">_20206[[#This Row],[最低排名]]-开始!$B$6</f>
        <v>8275</v>
      </c>
    </row>
    <row r="472" spans="1:18">
      <c r="A472">
        <v>42903</v>
      </c>
      <c r="B472" t="s">
        <v>624</v>
      </c>
      <c r="C472" t="str">
        <f t="shared" si="28"/>
        <v>南京航大</v>
      </c>
      <c r="D472" t="str">
        <f t="shared" si="29"/>
        <v>03</v>
      </c>
      <c r="E472" t="s">
        <v>115</v>
      </c>
      <c r="F472">
        <v>219</v>
      </c>
      <c r="G472">
        <v>111</v>
      </c>
      <c r="H472">
        <v>122</v>
      </c>
      <c r="I472">
        <v>64</v>
      </c>
      <c r="J472">
        <v>64</v>
      </c>
      <c r="K472">
        <v>61</v>
      </c>
      <c r="L472">
        <v>0</v>
      </c>
      <c r="M472">
        <v>2020</v>
      </c>
      <c r="N472">
        <f t="shared" ca="1" si="30"/>
        <v>211</v>
      </c>
      <c r="O472">
        <f t="shared" ca="1" si="31"/>
        <v>8909</v>
      </c>
      <c r="P472">
        <f ca="1">_20206[[#This Row],[最低排名]]-_20206[[#This Row],[同分人数]]+1</f>
        <v>8699</v>
      </c>
      <c r="Q472">
        <f ca="1">IF(O472&gt;=开始!$B$6, 1, 0)</f>
        <v>1</v>
      </c>
      <c r="R472">
        <f ca="1">_20206[[#This Row],[最低排名]]-开始!$B$6</f>
        <v>8909</v>
      </c>
    </row>
    <row r="473" spans="1:18">
      <c r="A473">
        <v>43001</v>
      </c>
      <c r="B473" t="s">
        <v>625</v>
      </c>
      <c r="C473" t="str">
        <f t="shared" si="28"/>
        <v>南京理工</v>
      </c>
      <c r="D473" t="str">
        <f t="shared" si="29"/>
        <v>01</v>
      </c>
      <c r="E473" t="s">
        <v>298</v>
      </c>
      <c r="F473">
        <v>230</v>
      </c>
      <c r="G473">
        <v>125</v>
      </c>
      <c r="H473">
        <v>110</v>
      </c>
      <c r="I473">
        <v>67</v>
      </c>
      <c r="J473">
        <v>64</v>
      </c>
      <c r="K473">
        <v>61</v>
      </c>
      <c r="L473">
        <v>0</v>
      </c>
      <c r="M473">
        <v>2020</v>
      </c>
      <c r="N473">
        <f t="shared" ca="1" si="30"/>
        <v>205</v>
      </c>
      <c r="O473">
        <f t="shared" ca="1" si="31"/>
        <v>8480</v>
      </c>
      <c r="P473">
        <f ca="1">_20206[[#This Row],[最低排名]]-_20206[[#This Row],[同分人数]]+1</f>
        <v>8276</v>
      </c>
      <c r="Q473">
        <f ca="1">IF(O473&gt;=开始!$B$6, 1, 0)</f>
        <v>1</v>
      </c>
      <c r="R473">
        <f ca="1">_20206[[#This Row],[最低排名]]-开始!$B$6</f>
        <v>8480</v>
      </c>
    </row>
    <row r="474" spans="1:18">
      <c r="A474">
        <v>43101</v>
      </c>
      <c r="B474" t="s">
        <v>626</v>
      </c>
      <c r="C474" t="str">
        <f t="shared" si="28"/>
        <v>苏州大学</v>
      </c>
      <c r="D474" t="str">
        <f t="shared" si="29"/>
        <v>01</v>
      </c>
      <c r="E474" t="s">
        <v>105</v>
      </c>
      <c r="F474">
        <v>220</v>
      </c>
      <c r="G474">
        <v>118</v>
      </c>
      <c r="H474">
        <v>126</v>
      </c>
      <c r="I474">
        <v>70</v>
      </c>
      <c r="J474">
        <v>61</v>
      </c>
      <c r="K474">
        <v>61</v>
      </c>
      <c r="L474">
        <v>0</v>
      </c>
      <c r="M474">
        <v>2020</v>
      </c>
      <c r="N474">
        <f t="shared" ca="1" si="30"/>
        <v>196</v>
      </c>
      <c r="O474">
        <f t="shared" ca="1" si="31"/>
        <v>7268</v>
      </c>
      <c r="P474">
        <f ca="1">_20206[[#This Row],[最低排名]]-_20206[[#This Row],[同分人数]]+1</f>
        <v>7073</v>
      </c>
      <c r="Q474">
        <f ca="1">IF(O474&gt;=开始!$B$6, 1, 0)</f>
        <v>1</v>
      </c>
      <c r="R474">
        <f ca="1">_20206[[#This Row],[最低排名]]-开始!$B$6</f>
        <v>7268</v>
      </c>
    </row>
    <row r="475" spans="1:18">
      <c r="A475">
        <v>43102</v>
      </c>
      <c r="B475" t="s">
        <v>627</v>
      </c>
      <c r="C475" t="str">
        <f t="shared" si="28"/>
        <v>苏州大学</v>
      </c>
      <c r="D475" t="str">
        <f t="shared" si="29"/>
        <v>02</v>
      </c>
      <c r="E475" t="s">
        <v>115</v>
      </c>
      <c r="F475">
        <v>222</v>
      </c>
      <c r="G475">
        <v>115</v>
      </c>
      <c r="H475">
        <v>119</v>
      </c>
      <c r="I475">
        <v>67</v>
      </c>
      <c r="J475">
        <v>67</v>
      </c>
      <c r="K475">
        <v>55</v>
      </c>
      <c r="L475">
        <v>0</v>
      </c>
      <c r="M475">
        <v>2020</v>
      </c>
      <c r="N475">
        <f t="shared" ca="1" si="30"/>
        <v>211</v>
      </c>
      <c r="O475">
        <f t="shared" ca="1" si="31"/>
        <v>8909</v>
      </c>
      <c r="P475">
        <f ca="1">_20206[[#This Row],[最低排名]]-_20206[[#This Row],[同分人数]]+1</f>
        <v>8699</v>
      </c>
      <c r="Q475">
        <f ca="1">IF(O475&gt;=开始!$B$6, 1, 0)</f>
        <v>1</v>
      </c>
      <c r="R475">
        <f ca="1">_20206[[#This Row],[最低排名]]-开始!$B$6</f>
        <v>8909</v>
      </c>
    </row>
    <row r="476" spans="1:18">
      <c r="A476">
        <v>43103</v>
      </c>
      <c r="B476" t="s">
        <v>629</v>
      </c>
      <c r="C476" t="str">
        <f t="shared" si="28"/>
        <v>苏州大学</v>
      </c>
      <c r="D476" t="str">
        <f t="shared" si="29"/>
        <v>03</v>
      </c>
      <c r="E476" t="s">
        <v>1020</v>
      </c>
      <c r="F476">
        <v>229</v>
      </c>
      <c r="G476">
        <v>116</v>
      </c>
      <c r="H476">
        <v>124</v>
      </c>
      <c r="I476">
        <v>70</v>
      </c>
      <c r="J476">
        <v>64</v>
      </c>
      <c r="K476">
        <v>64</v>
      </c>
      <c r="L476">
        <v>0</v>
      </c>
      <c r="M476">
        <v>2020</v>
      </c>
      <c r="N476">
        <f t="shared" ca="1" si="30"/>
        <v>175</v>
      </c>
      <c r="O476">
        <f t="shared" ca="1" si="31"/>
        <v>4912</v>
      </c>
      <c r="P476">
        <f ca="1">_20206[[#This Row],[最低排名]]-_20206[[#This Row],[同分人数]]+1</f>
        <v>4738</v>
      </c>
      <c r="Q476">
        <f ca="1">IF(O476&gt;=开始!$B$6, 1, 0)</f>
        <v>1</v>
      </c>
      <c r="R476">
        <f ca="1">_20206[[#This Row],[最低排名]]-开始!$B$6</f>
        <v>4912</v>
      </c>
    </row>
    <row r="477" spans="1:18">
      <c r="A477">
        <v>43104</v>
      </c>
      <c r="B477" t="s">
        <v>630</v>
      </c>
      <c r="C477" t="str">
        <f t="shared" si="28"/>
        <v>苏州大学</v>
      </c>
      <c r="D477" t="str">
        <f t="shared" si="29"/>
        <v>04</v>
      </c>
      <c r="E477" t="s">
        <v>279</v>
      </c>
      <c r="F477">
        <v>218</v>
      </c>
      <c r="G477">
        <v>122</v>
      </c>
      <c r="H477">
        <v>120</v>
      </c>
      <c r="I477">
        <v>67</v>
      </c>
      <c r="J477">
        <v>67</v>
      </c>
      <c r="K477">
        <v>61</v>
      </c>
      <c r="L477">
        <v>0</v>
      </c>
      <c r="M477">
        <v>2020</v>
      </c>
      <c r="N477">
        <f t="shared" ca="1" si="30"/>
        <v>230</v>
      </c>
      <c r="O477">
        <f t="shared" ca="1" si="31"/>
        <v>8275</v>
      </c>
      <c r="P477">
        <f ca="1">_20206[[#This Row],[最低排名]]-_20206[[#This Row],[同分人数]]+1</f>
        <v>8046</v>
      </c>
      <c r="Q477">
        <f ca="1">IF(O477&gt;=开始!$B$6, 1, 0)</f>
        <v>1</v>
      </c>
      <c r="R477">
        <f ca="1">_20206[[#This Row],[最低排名]]-开始!$B$6</f>
        <v>8275</v>
      </c>
    </row>
    <row r="478" spans="1:18">
      <c r="A478">
        <v>43105</v>
      </c>
      <c r="B478" t="s">
        <v>631</v>
      </c>
      <c r="C478" t="str">
        <f t="shared" si="28"/>
        <v>苏州大学</v>
      </c>
      <c r="D478" t="str">
        <f t="shared" si="29"/>
        <v>05</v>
      </c>
      <c r="E478" t="s">
        <v>279</v>
      </c>
      <c r="F478">
        <v>217</v>
      </c>
      <c r="G478">
        <v>119</v>
      </c>
      <c r="H478">
        <v>124</v>
      </c>
      <c r="I478">
        <v>67</v>
      </c>
      <c r="J478">
        <v>64</v>
      </c>
      <c r="K478">
        <v>61</v>
      </c>
      <c r="L478">
        <v>0</v>
      </c>
      <c r="M478">
        <v>2020</v>
      </c>
      <c r="N478">
        <f t="shared" ca="1" si="30"/>
        <v>230</v>
      </c>
      <c r="O478">
        <f t="shared" ca="1" si="31"/>
        <v>8275</v>
      </c>
      <c r="P478">
        <f ca="1">_20206[[#This Row],[最低排名]]-_20206[[#This Row],[同分人数]]+1</f>
        <v>8046</v>
      </c>
      <c r="Q478">
        <f ca="1">IF(O478&gt;=开始!$B$6, 1, 0)</f>
        <v>1</v>
      </c>
      <c r="R478">
        <f ca="1">_20206[[#This Row],[最低排名]]-开始!$B$6</f>
        <v>8275</v>
      </c>
    </row>
    <row r="479" spans="1:18">
      <c r="A479">
        <v>43201</v>
      </c>
      <c r="B479" t="s">
        <v>633</v>
      </c>
      <c r="C479" t="str">
        <f t="shared" si="28"/>
        <v>江苏科大</v>
      </c>
      <c r="D479" t="str">
        <f t="shared" si="29"/>
        <v>01</v>
      </c>
      <c r="E479" t="s">
        <v>178</v>
      </c>
      <c r="F479">
        <v>182</v>
      </c>
      <c r="G479">
        <v>105</v>
      </c>
      <c r="H479">
        <v>105</v>
      </c>
      <c r="I479">
        <v>61</v>
      </c>
      <c r="J479">
        <v>55</v>
      </c>
      <c r="K479">
        <v>55</v>
      </c>
      <c r="L479">
        <v>0</v>
      </c>
      <c r="M479">
        <v>2020</v>
      </c>
      <c r="N479">
        <f t="shared" ca="1" si="30"/>
        <v>218</v>
      </c>
      <c r="O479">
        <f t="shared" ca="1" si="31"/>
        <v>25407</v>
      </c>
      <c r="P479">
        <f ca="1">_20206[[#This Row],[最低排名]]-_20206[[#This Row],[同分人数]]+1</f>
        <v>25190</v>
      </c>
      <c r="Q479">
        <f ca="1">IF(O479&gt;=开始!$B$6, 1, 0)</f>
        <v>1</v>
      </c>
      <c r="R479">
        <f ca="1">_20206[[#This Row],[最低排名]]-开始!$B$6</f>
        <v>25407</v>
      </c>
    </row>
    <row r="480" spans="1:18">
      <c r="A480">
        <v>43202</v>
      </c>
      <c r="B480" t="s">
        <v>634</v>
      </c>
      <c r="C480" t="str">
        <f t="shared" si="28"/>
        <v>江苏科大</v>
      </c>
      <c r="D480" t="str">
        <f t="shared" si="29"/>
        <v>02</v>
      </c>
      <c r="E480" t="s">
        <v>738</v>
      </c>
      <c r="F480">
        <v>174</v>
      </c>
      <c r="G480">
        <v>88</v>
      </c>
      <c r="H480">
        <v>88</v>
      </c>
      <c r="I480">
        <v>58</v>
      </c>
      <c r="J480">
        <v>46</v>
      </c>
      <c r="K480">
        <v>46</v>
      </c>
      <c r="L480">
        <v>0</v>
      </c>
      <c r="M480">
        <v>2020</v>
      </c>
      <c r="N480">
        <f t="shared" ca="1" si="30"/>
        <v>148</v>
      </c>
      <c r="O480">
        <f t="shared" ca="1" si="31"/>
        <v>34430</v>
      </c>
      <c r="P480">
        <f ca="1">_20206[[#This Row],[最低排名]]-_20206[[#This Row],[同分人数]]+1</f>
        <v>34283</v>
      </c>
      <c r="Q480">
        <f ca="1">IF(O480&gt;=开始!$B$6, 1, 0)</f>
        <v>1</v>
      </c>
      <c r="R480">
        <f ca="1">_20206[[#This Row],[最低排名]]-开始!$B$6</f>
        <v>34430</v>
      </c>
    </row>
    <row r="481" spans="1:18">
      <c r="A481">
        <v>43203</v>
      </c>
      <c r="B481" t="s">
        <v>635</v>
      </c>
      <c r="C481" t="str">
        <f t="shared" si="28"/>
        <v>江苏科大</v>
      </c>
      <c r="D481" t="str">
        <f t="shared" si="29"/>
        <v>03</v>
      </c>
      <c r="E481" t="s">
        <v>182</v>
      </c>
      <c r="F481">
        <v>195</v>
      </c>
      <c r="G481">
        <v>102</v>
      </c>
      <c r="H481">
        <v>98</v>
      </c>
      <c r="I481">
        <v>64</v>
      </c>
      <c r="J481">
        <v>55</v>
      </c>
      <c r="K481">
        <v>49</v>
      </c>
      <c r="L481">
        <v>0</v>
      </c>
      <c r="M481">
        <v>2020</v>
      </c>
      <c r="N481">
        <f t="shared" ca="1" si="30"/>
        <v>238</v>
      </c>
      <c r="O481">
        <f t="shared" ca="1" si="31"/>
        <v>24759</v>
      </c>
      <c r="P481">
        <f ca="1">_20206[[#This Row],[最低排名]]-_20206[[#This Row],[同分人数]]+1</f>
        <v>24522</v>
      </c>
      <c r="Q481">
        <f ca="1">IF(O481&gt;=开始!$B$6, 1, 0)</f>
        <v>1</v>
      </c>
      <c r="R481">
        <f ca="1">_20206[[#This Row],[最低排名]]-开始!$B$6</f>
        <v>24759</v>
      </c>
    </row>
    <row r="482" spans="1:18">
      <c r="A482">
        <v>43301</v>
      </c>
      <c r="B482" t="s">
        <v>636</v>
      </c>
      <c r="C482" t="str">
        <f t="shared" si="28"/>
        <v>南京工大</v>
      </c>
      <c r="D482" t="str">
        <f t="shared" si="29"/>
        <v>01</v>
      </c>
      <c r="E482" t="s">
        <v>678</v>
      </c>
      <c r="F482">
        <v>199</v>
      </c>
      <c r="G482">
        <v>105</v>
      </c>
      <c r="H482">
        <v>110</v>
      </c>
      <c r="I482">
        <v>58</v>
      </c>
      <c r="J482">
        <v>58</v>
      </c>
      <c r="K482">
        <v>58</v>
      </c>
      <c r="L482">
        <v>0</v>
      </c>
      <c r="M482">
        <v>2020</v>
      </c>
      <c r="N482">
        <f t="shared" ca="1" si="30"/>
        <v>235</v>
      </c>
      <c r="O482">
        <f t="shared" ca="1" si="31"/>
        <v>19637</v>
      </c>
      <c r="P482">
        <f ca="1">_20206[[#This Row],[最低排名]]-_20206[[#This Row],[同分人数]]+1</f>
        <v>19403</v>
      </c>
      <c r="Q482">
        <f ca="1">IF(O482&gt;=开始!$B$6, 1, 0)</f>
        <v>1</v>
      </c>
      <c r="R482">
        <f ca="1">_20206[[#This Row],[最低排名]]-开始!$B$6</f>
        <v>19637</v>
      </c>
    </row>
    <row r="483" spans="1:18">
      <c r="A483">
        <v>43302</v>
      </c>
      <c r="B483" t="s">
        <v>637</v>
      </c>
      <c r="C483" t="str">
        <f t="shared" si="28"/>
        <v>南京工大</v>
      </c>
      <c r="D483" t="str">
        <f t="shared" si="29"/>
        <v>02</v>
      </c>
      <c r="E483" t="s">
        <v>81</v>
      </c>
      <c r="F483">
        <v>208</v>
      </c>
      <c r="G483">
        <v>107</v>
      </c>
      <c r="H483">
        <v>107</v>
      </c>
      <c r="I483">
        <v>61</v>
      </c>
      <c r="J483">
        <v>58</v>
      </c>
      <c r="K483">
        <v>58</v>
      </c>
      <c r="L483">
        <v>0</v>
      </c>
      <c r="M483">
        <v>2020</v>
      </c>
      <c r="N483">
        <f t="shared" ca="1" si="30"/>
        <v>233</v>
      </c>
      <c r="O483">
        <f t="shared" ca="1" si="31"/>
        <v>17440</v>
      </c>
      <c r="P483">
        <f ca="1">_20206[[#This Row],[最低排名]]-_20206[[#This Row],[同分人数]]+1</f>
        <v>17208</v>
      </c>
      <c r="Q483">
        <f ca="1">IF(O483&gt;=开始!$B$6, 1, 0)</f>
        <v>1</v>
      </c>
      <c r="R483">
        <f ca="1">_20206[[#This Row],[最低排名]]-开始!$B$6</f>
        <v>17440</v>
      </c>
    </row>
    <row r="484" spans="1:18">
      <c r="A484">
        <v>43303</v>
      </c>
      <c r="B484" t="s">
        <v>638</v>
      </c>
      <c r="C484" t="str">
        <f t="shared" si="28"/>
        <v>南京工大</v>
      </c>
      <c r="D484" t="str">
        <f t="shared" si="29"/>
        <v>03</v>
      </c>
      <c r="E484" t="s">
        <v>300</v>
      </c>
      <c r="F484">
        <v>207</v>
      </c>
      <c r="G484">
        <v>108</v>
      </c>
      <c r="H484">
        <v>118</v>
      </c>
      <c r="I484">
        <v>64</v>
      </c>
      <c r="J484">
        <v>58</v>
      </c>
      <c r="K484">
        <v>49</v>
      </c>
      <c r="L484">
        <v>0</v>
      </c>
      <c r="M484">
        <v>2020</v>
      </c>
      <c r="N484">
        <f t="shared" ca="1" si="30"/>
        <v>214</v>
      </c>
      <c r="O484">
        <f t="shared" ca="1" si="31"/>
        <v>16514</v>
      </c>
      <c r="P484">
        <f ca="1">_20206[[#This Row],[最低排名]]-_20206[[#This Row],[同分人数]]+1</f>
        <v>16301</v>
      </c>
      <c r="Q484">
        <f ca="1">IF(O484&gt;=开始!$B$6, 1, 0)</f>
        <v>1</v>
      </c>
      <c r="R484">
        <f ca="1">_20206[[#This Row],[最低排名]]-开始!$B$6</f>
        <v>16514</v>
      </c>
    </row>
    <row r="485" spans="1:18">
      <c r="A485">
        <v>43304</v>
      </c>
      <c r="B485" t="s">
        <v>639</v>
      </c>
      <c r="C485" t="str">
        <f t="shared" si="28"/>
        <v>南京工大</v>
      </c>
      <c r="D485" t="str">
        <f t="shared" si="29"/>
        <v>04</v>
      </c>
      <c r="E485" t="s">
        <v>90</v>
      </c>
      <c r="F485">
        <v>207</v>
      </c>
      <c r="G485">
        <v>111</v>
      </c>
      <c r="H485">
        <v>106</v>
      </c>
      <c r="I485">
        <v>64</v>
      </c>
      <c r="J485">
        <v>61</v>
      </c>
      <c r="K485">
        <v>55</v>
      </c>
      <c r="L485">
        <v>0</v>
      </c>
      <c r="M485">
        <v>2020</v>
      </c>
      <c r="N485">
        <f t="shared" ca="1" si="30"/>
        <v>246</v>
      </c>
      <c r="O485">
        <f t="shared" ca="1" si="31"/>
        <v>17207</v>
      </c>
      <c r="P485">
        <f ca="1">_20206[[#This Row],[最低排名]]-_20206[[#This Row],[同分人数]]+1</f>
        <v>16962</v>
      </c>
      <c r="Q485">
        <f ca="1">IF(O485&gt;=开始!$B$6, 1, 0)</f>
        <v>1</v>
      </c>
      <c r="R485">
        <f ca="1">_20206[[#This Row],[最低排名]]-开始!$B$6</f>
        <v>17207</v>
      </c>
    </row>
    <row r="486" spans="1:18">
      <c r="A486">
        <v>43305</v>
      </c>
      <c r="B486" t="s">
        <v>1649</v>
      </c>
      <c r="C486" t="str">
        <f t="shared" si="28"/>
        <v>南京工大</v>
      </c>
      <c r="D486" t="str">
        <f t="shared" si="29"/>
        <v>05</v>
      </c>
      <c r="E486" t="s">
        <v>168</v>
      </c>
      <c r="F486">
        <v>212</v>
      </c>
      <c r="G486">
        <v>108</v>
      </c>
      <c r="H486">
        <v>115</v>
      </c>
      <c r="I486">
        <v>58</v>
      </c>
      <c r="J486">
        <v>55</v>
      </c>
      <c r="K486">
        <v>55</v>
      </c>
      <c r="L486">
        <v>0</v>
      </c>
      <c r="M486">
        <v>2020</v>
      </c>
      <c r="N486">
        <f t="shared" ca="1" si="30"/>
        <v>227</v>
      </c>
      <c r="O486">
        <f t="shared" ca="1" si="31"/>
        <v>16741</v>
      </c>
      <c r="P486">
        <f ca="1">_20206[[#This Row],[最低排名]]-_20206[[#This Row],[同分人数]]+1</f>
        <v>16515</v>
      </c>
      <c r="Q486">
        <f ca="1">IF(O486&gt;=开始!$B$6, 1, 0)</f>
        <v>1</v>
      </c>
      <c r="R486">
        <f ca="1">_20206[[#This Row],[最低排名]]-开始!$B$6</f>
        <v>16741</v>
      </c>
    </row>
    <row r="487" spans="1:18">
      <c r="A487">
        <v>43401</v>
      </c>
      <c r="B487" t="s">
        <v>640</v>
      </c>
      <c r="C487" t="str">
        <f t="shared" si="28"/>
        <v>常州大学</v>
      </c>
      <c r="D487" t="str">
        <f t="shared" si="29"/>
        <v>01</v>
      </c>
      <c r="E487" t="s">
        <v>312</v>
      </c>
      <c r="F487">
        <v>198</v>
      </c>
      <c r="G487">
        <v>102</v>
      </c>
      <c r="H487">
        <v>100</v>
      </c>
      <c r="I487">
        <v>55</v>
      </c>
      <c r="J487">
        <v>55</v>
      </c>
      <c r="K487">
        <v>52</v>
      </c>
      <c r="L487">
        <v>0</v>
      </c>
      <c r="M487">
        <v>2020</v>
      </c>
      <c r="N487">
        <f t="shared" ca="1" si="30"/>
        <v>235</v>
      </c>
      <c r="O487">
        <f t="shared" ca="1" si="31"/>
        <v>24994</v>
      </c>
      <c r="P487">
        <f ca="1">_20206[[#This Row],[最低排名]]-_20206[[#This Row],[同分人数]]+1</f>
        <v>24760</v>
      </c>
      <c r="Q487">
        <f ca="1">IF(O487&gt;=开始!$B$6, 1, 0)</f>
        <v>1</v>
      </c>
      <c r="R487">
        <f ca="1">_20206[[#This Row],[最低排名]]-开始!$B$6</f>
        <v>24994</v>
      </c>
    </row>
    <row r="488" spans="1:18">
      <c r="A488">
        <v>43402</v>
      </c>
      <c r="B488" t="s">
        <v>641</v>
      </c>
      <c r="C488" t="str">
        <f t="shared" si="28"/>
        <v>常州大学</v>
      </c>
      <c r="D488" t="str">
        <f t="shared" si="29"/>
        <v>02</v>
      </c>
      <c r="E488" t="s">
        <v>381</v>
      </c>
      <c r="F488">
        <v>198</v>
      </c>
      <c r="G488">
        <v>110</v>
      </c>
      <c r="H488">
        <v>93</v>
      </c>
      <c r="I488">
        <v>46</v>
      </c>
      <c r="J488">
        <v>46</v>
      </c>
      <c r="K488">
        <v>46</v>
      </c>
      <c r="L488">
        <v>0</v>
      </c>
      <c r="M488">
        <v>2020</v>
      </c>
      <c r="N488">
        <f t="shared" ca="1" si="30"/>
        <v>183</v>
      </c>
      <c r="O488">
        <f t="shared" ca="1" si="31"/>
        <v>31431</v>
      </c>
      <c r="P488">
        <f ca="1">_20206[[#This Row],[最低排名]]-_20206[[#This Row],[同分人数]]+1</f>
        <v>31249</v>
      </c>
      <c r="Q488">
        <f ca="1">IF(O488&gt;=开始!$B$6, 1, 0)</f>
        <v>1</v>
      </c>
      <c r="R488">
        <f ca="1">_20206[[#This Row],[最低排名]]-开始!$B$6</f>
        <v>31431</v>
      </c>
    </row>
    <row r="489" spans="1:18">
      <c r="A489">
        <v>43403</v>
      </c>
      <c r="B489" t="s">
        <v>642</v>
      </c>
      <c r="C489" t="str">
        <f t="shared" si="28"/>
        <v>常州大学</v>
      </c>
      <c r="D489" t="str">
        <f t="shared" si="29"/>
        <v>03</v>
      </c>
      <c r="E489" t="s">
        <v>178</v>
      </c>
      <c r="F489">
        <v>199</v>
      </c>
      <c r="G489">
        <v>113</v>
      </c>
      <c r="H489">
        <v>91</v>
      </c>
      <c r="I489">
        <v>64</v>
      </c>
      <c r="J489">
        <v>55</v>
      </c>
      <c r="K489">
        <v>49</v>
      </c>
      <c r="L489">
        <v>0</v>
      </c>
      <c r="M489">
        <v>2020</v>
      </c>
      <c r="N489">
        <f t="shared" ca="1" si="30"/>
        <v>218</v>
      </c>
      <c r="O489">
        <f t="shared" ca="1" si="31"/>
        <v>25407</v>
      </c>
      <c r="P489">
        <f ca="1">_20206[[#This Row],[最低排名]]-_20206[[#This Row],[同分人数]]+1</f>
        <v>25190</v>
      </c>
      <c r="Q489">
        <f ca="1">IF(O489&gt;=开始!$B$6, 1, 0)</f>
        <v>1</v>
      </c>
      <c r="R489">
        <f ca="1">_20206[[#This Row],[最低排名]]-开始!$B$6</f>
        <v>25407</v>
      </c>
    </row>
    <row r="490" spans="1:18">
      <c r="A490">
        <v>43501</v>
      </c>
      <c r="B490" t="s">
        <v>645</v>
      </c>
      <c r="C490" t="str">
        <f t="shared" si="28"/>
        <v>南京邮电</v>
      </c>
      <c r="D490" t="str">
        <f t="shared" si="29"/>
        <v>01</v>
      </c>
      <c r="E490" t="s">
        <v>62</v>
      </c>
      <c r="F490">
        <v>225</v>
      </c>
      <c r="G490">
        <v>121</v>
      </c>
      <c r="H490">
        <v>104</v>
      </c>
      <c r="I490">
        <v>70</v>
      </c>
      <c r="J490">
        <v>64</v>
      </c>
      <c r="K490">
        <v>64</v>
      </c>
      <c r="L490">
        <v>0</v>
      </c>
      <c r="M490">
        <v>2020</v>
      </c>
      <c r="N490">
        <f t="shared" ca="1" si="30"/>
        <v>221</v>
      </c>
      <c r="O490">
        <f t="shared" ca="1" si="31"/>
        <v>9550</v>
      </c>
      <c r="P490">
        <f ca="1">_20206[[#This Row],[最低排名]]-_20206[[#This Row],[同分人数]]+1</f>
        <v>9330</v>
      </c>
      <c r="Q490">
        <f ca="1">IF(O490&gt;=开始!$B$6, 1, 0)</f>
        <v>1</v>
      </c>
      <c r="R490">
        <f ca="1">_20206[[#This Row],[最低排名]]-开始!$B$6</f>
        <v>9550</v>
      </c>
    </row>
    <row r="491" spans="1:18">
      <c r="A491">
        <v>43601</v>
      </c>
      <c r="B491" t="s">
        <v>646</v>
      </c>
      <c r="C491" t="str">
        <f t="shared" si="28"/>
        <v>南京林大</v>
      </c>
      <c r="D491" t="str">
        <f t="shared" si="29"/>
        <v>01</v>
      </c>
      <c r="E491" t="s">
        <v>39</v>
      </c>
      <c r="F491">
        <v>208</v>
      </c>
      <c r="G491">
        <v>109</v>
      </c>
      <c r="H491">
        <v>114</v>
      </c>
      <c r="I491">
        <v>64</v>
      </c>
      <c r="J491">
        <v>61</v>
      </c>
      <c r="K491">
        <v>55</v>
      </c>
      <c r="L491">
        <v>0</v>
      </c>
      <c r="M491">
        <v>2020</v>
      </c>
      <c r="N491">
        <f t="shared" ca="1" si="30"/>
        <v>228</v>
      </c>
      <c r="O491">
        <f t="shared" ca="1" si="31"/>
        <v>15145</v>
      </c>
      <c r="P491">
        <f ca="1">_20206[[#This Row],[最低排名]]-_20206[[#This Row],[同分人数]]+1</f>
        <v>14918</v>
      </c>
      <c r="Q491">
        <f ca="1">IF(O491&gt;=开始!$B$6, 1, 0)</f>
        <v>1</v>
      </c>
      <c r="R491">
        <f ca="1">_20206[[#This Row],[最低排名]]-开始!$B$6</f>
        <v>15145</v>
      </c>
    </row>
    <row r="492" spans="1:18">
      <c r="A492">
        <v>43602</v>
      </c>
      <c r="B492" t="s">
        <v>647</v>
      </c>
      <c r="C492" t="str">
        <f t="shared" si="28"/>
        <v>南京林大</v>
      </c>
      <c r="D492" t="str">
        <f t="shared" si="29"/>
        <v>02</v>
      </c>
      <c r="E492" t="s">
        <v>146</v>
      </c>
      <c r="F492">
        <v>208</v>
      </c>
      <c r="G492">
        <v>110</v>
      </c>
      <c r="H492">
        <v>99</v>
      </c>
      <c r="I492">
        <v>64</v>
      </c>
      <c r="J492">
        <v>61</v>
      </c>
      <c r="K492">
        <v>52</v>
      </c>
      <c r="L492">
        <v>0</v>
      </c>
      <c r="M492">
        <v>2020</v>
      </c>
      <c r="N492">
        <f t="shared" ca="1" si="30"/>
        <v>256</v>
      </c>
      <c r="O492">
        <f t="shared" ca="1" si="31"/>
        <v>19402</v>
      </c>
      <c r="P492">
        <f ca="1">_20206[[#This Row],[最低排名]]-_20206[[#This Row],[同分人数]]+1</f>
        <v>19147</v>
      </c>
      <c r="Q492">
        <f ca="1">IF(O492&gt;=开始!$B$6, 1, 0)</f>
        <v>1</v>
      </c>
      <c r="R492">
        <f ca="1">_20206[[#This Row],[最低排名]]-开始!$B$6</f>
        <v>19402</v>
      </c>
    </row>
    <row r="493" spans="1:18">
      <c r="A493">
        <v>43603</v>
      </c>
      <c r="B493" t="s">
        <v>648</v>
      </c>
      <c r="C493" t="str">
        <f t="shared" si="28"/>
        <v>南京林大</v>
      </c>
      <c r="D493" t="str">
        <f t="shared" si="29"/>
        <v>03</v>
      </c>
      <c r="E493" t="s">
        <v>450</v>
      </c>
      <c r="F493">
        <v>201</v>
      </c>
      <c r="G493">
        <v>110</v>
      </c>
      <c r="H493">
        <v>113</v>
      </c>
      <c r="I493">
        <v>67</v>
      </c>
      <c r="J493">
        <v>58</v>
      </c>
      <c r="K493">
        <v>55</v>
      </c>
      <c r="L493">
        <v>0</v>
      </c>
      <c r="M493">
        <v>2020</v>
      </c>
      <c r="N493">
        <f t="shared" ca="1" si="30"/>
        <v>220</v>
      </c>
      <c r="O493">
        <f t="shared" ca="1" si="31"/>
        <v>16961</v>
      </c>
      <c r="P493">
        <f ca="1">_20206[[#This Row],[最低排名]]-_20206[[#This Row],[同分人数]]+1</f>
        <v>16742</v>
      </c>
      <c r="Q493">
        <f ca="1">IF(O493&gt;=开始!$B$6, 1, 0)</f>
        <v>1</v>
      </c>
      <c r="R493">
        <f ca="1">_20206[[#This Row],[最低排名]]-开始!$B$6</f>
        <v>16961</v>
      </c>
    </row>
    <row r="494" spans="1:18">
      <c r="A494">
        <v>43701</v>
      </c>
      <c r="B494" t="s">
        <v>650</v>
      </c>
      <c r="C494" t="str">
        <f t="shared" si="28"/>
        <v>江苏大学</v>
      </c>
      <c r="D494" t="str">
        <f t="shared" si="29"/>
        <v>01</v>
      </c>
      <c r="E494" t="s">
        <v>300</v>
      </c>
      <c r="F494">
        <v>207</v>
      </c>
      <c r="G494">
        <v>114</v>
      </c>
      <c r="H494">
        <v>121</v>
      </c>
      <c r="I494">
        <v>58</v>
      </c>
      <c r="J494">
        <v>55</v>
      </c>
      <c r="K494">
        <v>55</v>
      </c>
      <c r="L494">
        <v>0</v>
      </c>
      <c r="M494">
        <v>2020</v>
      </c>
      <c r="N494">
        <f t="shared" ca="1" si="30"/>
        <v>214</v>
      </c>
      <c r="O494">
        <f t="shared" ca="1" si="31"/>
        <v>16514</v>
      </c>
      <c r="P494">
        <f ca="1">_20206[[#This Row],[最低排名]]-_20206[[#This Row],[同分人数]]+1</f>
        <v>16301</v>
      </c>
      <c r="Q494">
        <f ca="1">IF(O494&gt;=开始!$B$6, 1, 0)</f>
        <v>1</v>
      </c>
      <c r="R494">
        <f ca="1">_20206[[#This Row],[最低排名]]-开始!$B$6</f>
        <v>16514</v>
      </c>
    </row>
    <row r="495" spans="1:18">
      <c r="A495">
        <v>43702</v>
      </c>
      <c r="B495" t="s">
        <v>651</v>
      </c>
      <c r="C495" t="str">
        <f t="shared" si="28"/>
        <v>江苏大学</v>
      </c>
      <c r="D495" t="str">
        <f t="shared" si="29"/>
        <v>02</v>
      </c>
      <c r="E495" t="s">
        <v>77</v>
      </c>
      <c r="F495">
        <v>211</v>
      </c>
      <c r="G495">
        <v>110</v>
      </c>
      <c r="H495">
        <v>98</v>
      </c>
      <c r="I495">
        <v>67</v>
      </c>
      <c r="J495">
        <v>64</v>
      </c>
      <c r="K495">
        <v>58</v>
      </c>
      <c r="L495">
        <v>0</v>
      </c>
      <c r="M495">
        <v>2020</v>
      </c>
      <c r="N495">
        <f t="shared" ca="1" si="30"/>
        <v>228</v>
      </c>
      <c r="O495">
        <f t="shared" ca="1" si="31"/>
        <v>16055</v>
      </c>
      <c r="P495">
        <f ca="1">_20206[[#This Row],[最低排名]]-_20206[[#This Row],[同分人数]]+1</f>
        <v>15828</v>
      </c>
      <c r="Q495">
        <f ca="1">IF(O495&gt;=开始!$B$6, 1, 0)</f>
        <v>1</v>
      </c>
      <c r="R495">
        <f ca="1">_20206[[#This Row],[最低排名]]-开始!$B$6</f>
        <v>16055</v>
      </c>
    </row>
    <row r="496" spans="1:18">
      <c r="A496">
        <v>43703</v>
      </c>
      <c r="B496" t="s">
        <v>1650</v>
      </c>
      <c r="C496" t="str">
        <f t="shared" si="28"/>
        <v>江苏大学</v>
      </c>
      <c r="D496" t="str">
        <f t="shared" si="29"/>
        <v>03</v>
      </c>
      <c r="E496" t="s">
        <v>90</v>
      </c>
      <c r="F496">
        <v>205</v>
      </c>
      <c r="G496">
        <v>105</v>
      </c>
      <c r="H496">
        <v>102</v>
      </c>
      <c r="I496">
        <v>64</v>
      </c>
      <c r="J496">
        <v>64</v>
      </c>
      <c r="K496">
        <v>58</v>
      </c>
      <c r="L496">
        <v>0</v>
      </c>
      <c r="M496">
        <v>2020</v>
      </c>
      <c r="N496">
        <f t="shared" ca="1" si="30"/>
        <v>246</v>
      </c>
      <c r="O496">
        <f t="shared" ca="1" si="31"/>
        <v>17207</v>
      </c>
      <c r="P496">
        <f ca="1">_20206[[#This Row],[最低排名]]-_20206[[#This Row],[同分人数]]+1</f>
        <v>16962</v>
      </c>
      <c r="Q496">
        <f ca="1">IF(O496&gt;=开始!$B$6, 1, 0)</f>
        <v>1</v>
      </c>
      <c r="R496">
        <f ca="1">_20206[[#This Row],[最低排名]]-开始!$B$6</f>
        <v>17207</v>
      </c>
    </row>
    <row r="497" spans="1:18">
      <c r="A497">
        <v>43704</v>
      </c>
      <c r="B497" t="s">
        <v>1769</v>
      </c>
      <c r="C497" t="str">
        <f t="shared" si="28"/>
        <v>江苏大学</v>
      </c>
      <c r="D497" t="str">
        <f t="shared" si="29"/>
        <v>04</v>
      </c>
      <c r="E497" t="s">
        <v>302</v>
      </c>
      <c r="F497">
        <v>217</v>
      </c>
      <c r="G497">
        <v>113</v>
      </c>
      <c r="H497">
        <v>102</v>
      </c>
      <c r="I497">
        <v>61</v>
      </c>
      <c r="J497">
        <v>55</v>
      </c>
      <c r="K497">
        <v>55</v>
      </c>
      <c r="L497">
        <v>0</v>
      </c>
      <c r="M497">
        <v>2020</v>
      </c>
      <c r="N497">
        <f t="shared" ca="1" si="30"/>
        <v>215</v>
      </c>
      <c r="O497">
        <f t="shared" ca="1" si="31"/>
        <v>17893</v>
      </c>
      <c r="P497">
        <f ca="1">_20206[[#This Row],[最低排名]]-_20206[[#This Row],[同分人数]]+1</f>
        <v>17679</v>
      </c>
      <c r="Q497">
        <f ca="1">IF(O497&gt;=开始!$B$6, 1, 0)</f>
        <v>1</v>
      </c>
      <c r="R497">
        <f ca="1">_20206[[#This Row],[最低排名]]-开始!$B$6</f>
        <v>17893</v>
      </c>
    </row>
    <row r="498" spans="1:18">
      <c r="A498">
        <v>43801</v>
      </c>
      <c r="B498" t="s">
        <v>652</v>
      </c>
      <c r="C498" t="str">
        <f t="shared" si="28"/>
        <v>南京信息</v>
      </c>
      <c r="D498" t="str">
        <f t="shared" si="29"/>
        <v>01</v>
      </c>
      <c r="E498" t="s">
        <v>502</v>
      </c>
      <c r="F498">
        <v>206</v>
      </c>
      <c r="G498">
        <v>106</v>
      </c>
      <c r="H498">
        <v>126</v>
      </c>
      <c r="I498">
        <v>64</v>
      </c>
      <c r="J498">
        <v>64</v>
      </c>
      <c r="K498">
        <v>61</v>
      </c>
      <c r="L498">
        <v>0</v>
      </c>
      <c r="M498">
        <v>2020</v>
      </c>
      <c r="N498">
        <f t="shared" ca="1" si="30"/>
        <v>213</v>
      </c>
      <c r="O498">
        <f t="shared" ca="1" si="31"/>
        <v>10879</v>
      </c>
      <c r="P498">
        <f ca="1">_20206[[#This Row],[最低排名]]-_20206[[#This Row],[同分人数]]+1</f>
        <v>10667</v>
      </c>
      <c r="Q498">
        <f ca="1">IF(O498&gt;=开始!$B$6, 1, 0)</f>
        <v>1</v>
      </c>
      <c r="R498">
        <f ca="1">_20206[[#This Row],[最低排名]]-开始!$B$6</f>
        <v>10879</v>
      </c>
    </row>
    <row r="499" spans="1:18">
      <c r="A499">
        <v>43802</v>
      </c>
      <c r="B499" t="s">
        <v>653</v>
      </c>
      <c r="C499" t="str">
        <f t="shared" si="28"/>
        <v>南京信息</v>
      </c>
      <c r="D499" t="str">
        <f t="shared" si="29"/>
        <v>02</v>
      </c>
      <c r="E499" t="s">
        <v>75</v>
      </c>
      <c r="F499">
        <v>220</v>
      </c>
      <c r="G499">
        <v>114</v>
      </c>
      <c r="H499">
        <v>115</v>
      </c>
      <c r="I499">
        <v>61</v>
      </c>
      <c r="J499">
        <v>55</v>
      </c>
      <c r="K499">
        <v>49</v>
      </c>
      <c r="L499">
        <v>0</v>
      </c>
      <c r="M499">
        <v>2020</v>
      </c>
      <c r="N499">
        <f t="shared" ca="1" si="30"/>
        <v>221</v>
      </c>
      <c r="O499">
        <f t="shared" ca="1" si="31"/>
        <v>15579</v>
      </c>
      <c r="P499">
        <f ca="1">_20206[[#This Row],[最低排名]]-_20206[[#This Row],[同分人数]]+1</f>
        <v>15359</v>
      </c>
      <c r="Q499">
        <f ca="1">IF(O499&gt;=开始!$B$6, 1, 0)</f>
        <v>1</v>
      </c>
      <c r="R499">
        <f ca="1">_20206[[#This Row],[最低排名]]-开始!$B$6</f>
        <v>15579</v>
      </c>
    </row>
    <row r="500" spans="1:18">
      <c r="A500">
        <v>43803</v>
      </c>
      <c r="B500" t="s">
        <v>654</v>
      </c>
      <c r="C500" t="str">
        <f t="shared" si="28"/>
        <v>南京信息</v>
      </c>
      <c r="D500" t="str">
        <f t="shared" si="29"/>
        <v>03</v>
      </c>
      <c r="E500" t="s">
        <v>41</v>
      </c>
      <c r="F500">
        <v>207</v>
      </c>
      <c r="G500">
        <v>109</v>
      </c>
      <c r="H500">
        <v>109</v>
      </c>
      <c r="I500">
        <v>70</v>
      </c>
      <c r="J500">
        <v>58</v>
      </c>
      <c r="K500">
        <v>55</v>
      </c>
      <c r="L500">
        <v>0</v>
      </c>
      <c r="M500">
        <v>2020</v>
      </c>
      <c r="N500">
        <f t="shared" ca="1" si="30"/>
        <v>248</v>
      </c>
      <c r="O500">
        <f t="shared" ca="1" si="31"/>
        <v>15827</v>
      </c>
      <c r="P500">
        <f ca="1">_20206[[#This Row],[最低排名]]-_20206[[#This Row],[同分人数]]+1</f>
        <v>15580</v>
      </c>
      <c r="Q500">
        <f ca="1">IF(O500&gt;=开始!$B$6, 1, 0)</f>
        <v>1</v>
      </c>
      <c r="R500">
        <f ca="1">_20206[[#This Row],[最低排名]]-开始!$B$6</f>
        <v>15827</v>
      </c>
    </row>
    <row r="501" spans="1:18">
      <c r="A501">
        <v>43804</v>
      </c>
      <c r="B501" t="s">
        <v>1651</v>
      </c>
      <c r="C501" t="str">
        <f t="shared" si="28"/>
        <v>南京信息</v>
      </c>
      <c r="D501" t="str">
        <f t="shared" si="29"/>
        <v>04</v>
      </c>
      <c r="E501" t="s">
        <v>217</v>
      </c>
      <c r="F501">
        <v>207</v>
      </c>
      <c r="G501">
        <v>112</v>
      </c>
      <c r="H501">
        <v>90</v>
      </c>
      <c r="I501">
        <v>64</v>
      </c>
      <c r="J501">
        <v>61</v>
      </c>
      <c r="K501">
        <v>52</v>
      </c>
      <c r="L501">
        <v>0</v>
      </c>
      <c r="M501">
        <v>2020</v>
      </c>
      <c r="N501">
        <f t="shared" ca="1" si="30"/>
        <v>247</v>
      </c>
      <c r="O501">
        <f t="shared" ca="1" si="31"/>
        <v>21824</v>
      </c>
      <c r="P501">
        <f ca="1">_20206[[#This Row],[最低排名]]-_20206[[#This Row],[同分人数]]+1</f>
        <v>21578</v>
      </c>
      <c r="Q501">
        <f ca="1">IF(O501&gt;=开始!$B$6, 1, 0)</f>
        <v>1</v>
      </c>
      <c r="R501">
        <f ca="1">_20206[[#This Row],[最低排名]]-开始!$B$6</f>
        <v>21824</v>
      </c>
    </row>
    <row r="502" spans="1:18">
      <c r="A502">
        <v>43805</v>
      </c>
      <c r="B502" t="s">
        <v>1770</v>
      </c>
      <c r="C502" t="str">
        <f t="shared" si="28"/>
        <v>南京信息</v>
      </c>
      <c r="D502" t="str">
        <f t="shared" si="29"/>
        <v>05</v>
      </c>
      <c r="E502" t="s">
        <v>41</v>
      </c>
      <c r="F502">
        <v>197</v>
      </c>
      <c r="G502">
        <v>103</v>
      </c>
      <c r="H502">
        <v>119</v>
      </c>
      <c r="I502">
        <v>67</v>
      </c>
      <c r="J502">
        <v>61</v>
      </c>
      <c r="K502">
        <v>55</v>
      </c>
      <c r="L502">
        <v>0</v>
      </c>
      <c r="M502">
        <v>2020</v>
      </c>
      <c r="N502">
        <f t="shared" ca="1" si="30"/>
        <v>248</v>
      </c>
      <c r="O502">
        <f t="shared" ca="1" si="31"/>
        <v>15827</v>
      </c>
      <c r="P502">
        <f ca="1">_20206[[#This Row],[最低排名]]-_20206[[#This Row],[同分人数]]+1</f>
        <v>15580</v>
      </c>
      <c r="Q502">
        <f ca="1">IF(O502&gt;=开始!$B$6, 1, 0)</f>
        <v>1</v>
      </c>
      <c r="R502">
        <f ca="1">_20206[[#This Row],[最低排名]]-开始!$B$6</f>
        <v>15827</v>
      </c>
    </row>
    <row r="503" spans="1:18">
      <c r="A503">
        <v>43901</v>
      </c>
      <c r="B503" t="s">
        <v>655</v>
      </c>
      <c r="C503" t="str">
        <f t="shared" si="28"/>
        <v>南通大学</v>
      </c>
      <c r="D503" t="str">
        <f t="shared" si="29"/>
        <v>01</v>
      </c>
      <c r="E503" t="s">
        <v>120</v>
      </c>
      <c r="F503">
        <v>199</v>
      </c>
      <c r="G503">
        <v>101</v>
      </c>
      <c r="H503">
        <v>110</v>
      </c>
      <c r="I503">
        <v>58</v>
      </c>
      <c r="J503">
        <v>58</v>
      </c>
      <c r="K503">
        <v>55</v>
      </c>
      <c r="L503">
        <v>0</v>
      </c>
      <c r="M503">
        <v>2020</v>
      </c>
      <c r="N503">
        <f t="shared" ca="1" si="30"/>
        <v>268</v>
      </c>
      <c r="O503">
        <f t="shared" ca="1" si="31"/>
        <v>20370</v>
      </c>
      <c r="P503">
        <f ca="1">_20206[[#This Row],[最低排名]]-_20206[[#This Row],[同分人数]]+1</f>
        <v>20103</v>
      </c>
      <c r="Q503">
        <f ca="1">IF(O503&gt;=开始!$B$6, 1, 0)</f>
        <v>1</v>
      </c>
      <c r="R503">
        <f ca="1">_20206[[#This Row],[最低排名]]-开始!$B$6</f>
        <v>20370</v>
      </c>
    </row>
    <row r="504" spans="1:18">
      <c r="A504">
        <v>43902</v>
      </c>
      <c r="B504" t="s">
        <v>656</v>
      </c>
      <c r="C504" t="str">
        <f t="shared" si="28"/>
        <v>南通大学</v>
      </c>
      <c r="D504" t="str">
        <f t="shared" si="29"/>
        <v>02</v>
      </c>
      <c r="E504" t="s">
        <v>149</v>
      </c>
      <c r="F504">
        <v>209</v>
      </c>
      <c r="G504">
        <v>110</v>
      </c>
      <c r="H504">
        <v>111</v>
      </c>
      <c r="I504">
        <v>64</v>
      </c>
      <c r="J504">
        <v>58</v>
      </c>
      <c r="K504">
        <v>55</v>
      </c>
      <c r="L504">
        <v>0</v>
      </c>
      <c r="M504">
        <v>2020</v>
      </c>
      <c r="N504">
        <f t="shared" ca="1" si="30"/>
        <v>245</v>
      </c>
      <c r="O504">
        <f t="shared" ca="1" si="31"/>
        <v>16300</v>
      </c>
      <c r="P504">
        <f ca="1">_20206[[#This Row],[最低排名]]-_20206[[#This Row],[同分人数]]+1</f>
        <v>16056</v>
      </c>
      <c r="Q504">
        <f ca="1">IF(O504&gt;=开始!$B$6, 1, 0)</f>
        <v>1</v>
      </c>
      <c r="R504">
        <f ca="1">_20206[[#This Row],[最低排名]]-开始!$B$6</f>
        <v>16300</v>
      </c>
    </row>
    <row r="505" spans="1:18">
      <c r="A505">
        <v>43903</v>
      </c>
      <c r="B505" t="s">
        <v>657</v>
      </c>
      <c r="C505" t="str">
        <f t="shared" si="28"/>
        <v>南通大学</v>
      </c>
      <c r="D505" t="str">
        <f t="shared" si="29"/>
        <v>03</v>
      </c>
      <c r="E505" t="s">
        <v>230</v>
      </c>
      <c r="F505">
        <v>191</v>
      </c>
      <c r="G505">
        <v>96</v>
      </c>
      <c r="H505">
        <v>99</v>
      </c>
      <c r="I505">
        <v>55</v>
      </c>
      <c r="J505">
        <v>52</v>
      </c>
      <c r="K505">
        <v>46</v>
      </c>
      <c r="L505">
        <v>0</v>
      </c>
      <c r="M505">
        <v>2020</v>
      </c>
      <c r="N505">
        <f t="shared" ca="1" si="30"/>
        <v>191</v>
      </c>
      <c r="O505">
        <f t="shared" ca="1" si="31"/>
        <v>28629</v>
      </c>
      <c r="P505">
        <f ca="1">_20206[[#This Row],[最低排名]]-_20206[[#This Row],[同分人数]]+1</f>
        <v>28439</v>
      </c>
      <c r="Q505">
        <f ca="1">IF(O505&gt;=开始!$B$6, 1, 0)</f>
        <v>1</v>
      </c>
      <c r="R505">
        <f ca="1">_20206[[#This Row],[最低排名]]-开始!$B$6</f>
        <v>28629</v>
      </c>
    </row>
    <row r="506" spans="1:18">
      <c r="A506">
        <v>44001</v>
      </c>
      <c r="B506" t="s">
        <v>658</v>
      </c>
      <c r="C506" t="str">
        <f t="shared" si="28"/>
        <v>盐城工院</v>
      </c>
      <c r="D506" t="str">
        <f t="shared" si="29"/>
        <v>01</v>
      </c>
      <c r="E506" t="s">
        <v>316</v>
      </c>
      <c r="F506">
        <v>202</v>
      </c>
      <c r="G506">
        <v>116</v>
      </c>
      <c r="H506">
        <v>66</v>
      </c>
      <c r="I506">
        <v>46</v>
      </c>
      <c r="J506">
        <v>46</v>
      </c>
      <c r="K506">
        <v>46</v>
      </c>
      <c r="L506">
        <v>0</v>
      </c>
      <c r="M506">
        <v>2020</v>
      </c>
      <c r="N506">
        <f t="shared" ca="1" si="30"/>
        <v>171</v>
      </c>
      <c r="O506">
        <f t="shared" ca="1" si="31"/>
        <v>35458</v>
      </c>
      <c r="P506">
        <f ca="1">_20206[[#This Row],[最低排名]]-_20206[[#This Row],[同分人数]]+1</f>
        <v>35288</v>
      </c>
      <c r="Q506">
        <f ca="1">IF(O506&gt;=开始!$B$6, 1, 0)</f>
        <v>1</v>
      </c>
      <c r="R506">
        <f ca="1">_20206[[#This Row],[最低排名]]-开始!$B$6</f>
        <v>35458</v>
      </c>
    </row>
    <row r="507" spans="1:18">
      <c r="A507">
        <v>44002</v>
      </c>
      <c r="B507" t="s">
        <v>659</v>
      </c>
      <c r="C507" t="str">
        <f t="shared" si="28"/>
        <v>盐城工院</v>
      </c>
      <c r="D507" t="str">
        <f t="shared" si="29"/>
        <v>02</v>
      </c>
      <c r="E507" t="s">
        <v>560</v>
      </c>
      <c r="F507">
        <v>190</v>
      </c>
      <c r="G507">
        <v>103</v>
      </c>
      <c r="H507">
        <v>94</v>
      </c>
      <c r="I507">
        <v>58</v>
      </c>
      <c r="J507">
        <v>58</v>
      </c>
      <c r="K507">
        <v>49</v>
      </c>
      <c r="L507">
        <v>0</v>
      </c>
      <c r="M507">
        <v>2020</v>
      </c>
      <c r="N507">
        <f t="shared" ca="1" si="30"/>
        <v>217</v>
      </c>
      <c r="O507">
        <f t="shared" ca="1" si="31"/>
        <v>27408</v>
      </c>
      <c r="P507">
        <f ca="1">_20206[[#This Row],[最低排名]]-_20206[[#This Row],[同分人数]]+1</f>
        <v>27192</v>
      </c>
      <c r="Q507">
        <f ca="1">IF(O507&gt;=开始!$B$6, 1, 0)</f>
        <v>1</v>
      </c>
      <c r="R507">
        <f ca="1">_20206[[#This Row],[最低排名]]-开始!$B$6</f>
        <v>27408</v>
      </c>
    </row>
    <row r="508" spans="1:18">
      <c r="A508">
        <v>44101</v>
      </c>
      <c r="B508" t="s">
        <v>660</v>
      </c>
      <c r="C508" t="str">
        <f t="shared" si="28"/>
        <v>南京医大</v>
      </c>
      <c r="D508" t="str">
        <f t="shared" si="29"/>
        <v>01</v>
      </c>
      <c r="E508" t="s">
        <v>107</v>
      </c>
      <c r="F508">
        <v>227</v>
      </c>
      <c r="G508">
        <v>124</v>
      </c>
      <c r="H508">
        <v>120</v>
      </c>
      <c r="I508">
        <v>67</v>
      </c>
      <c r="J508">
        <v>67</v>
      </c>
      <c r="K508">
        <v>61</v>
      </c>
      <c r="L508">
        <v>0</v>
      </c>
      <c r="M508">
        <v>2020</v>
      </c>
      <c r="N508">
        <f t="shared" ca="1" si="30"/>
        <v>195</v>
      </c>
      <c r="O508">
        <f t="shared" ca="1" si="31"/>
        <v>6488</v>
      </c>
      <c r="P508">
        <f ca="1">_20206[[#This Row],[最低排名]]-_20206[[#This Row],[同分人数]]+1</f>
        <v>6294</v>
      </c>
      <c r="Q508">
        <f ca="1">IF(O508&gt;=开始!$B$6, 1, 0)</f>
        <v>1</v>
      </c>
      <c r="R508">
        <f ca="1">_20206[[#This Row],[最低排名]]-开始!$B$6</f>
        <v>6488</v>
      </c>
    </row>
    <row r="509" spans="1:18">
      <c r="A509">
        <v>44102</v>
      </c>
      <c r="B509" t="s">
        <v>661</v>
      </c>
      <c r="C509" t="str">
        <f t="shared" si="28"/>
        <v>南京医大</v>
      </c>
      <c r="D509" t="str">
        <f t="shared" si="29"/>
        <v>02</v>
      </c>
      <c r="E509" t="s">
        <v>149</v>
      </c>
      <c r="F509">
        <v>196</v>
      </c>
      <c r="G509">
        <v>102</v>
      </c>
      <c r="H509">
        <v>112</v>
      </c>
      <c r="I509">
        <v>67</v>
      </c>
      <c r="J509">
        <v>61</v>
      </c>
      <c r="K509">
        <v>61</v>
      </c>
      <c r="L509">
        <v>0</v>
      </c>
      <c r="M509">
        <v>2020</v>
      </c>
      <c r="N509">
        <f t="shared" ca="1" si="30"/>
        <v>245</v>
      </c>
      <c r="O509">
        <f t="shared" ca="1" si="31"/>
        <v>16300</v>
      </c>
      <c r="P509">
        <f ca="1">_20206[[#This Row],[最低排名]]-_20206[[#This Row],[同分人数]]+1</f>
        <v>16056</v>
      </c>
      <c r="Q509">
        <f ca="1">IF(O509&gt;=开始!$B$6, 1, 0)</f>
        <v>1</v>
      </c>
      <c r="R509">
        <f ca="1">_20206[[#This Row],[最低排名]]-开始!$B$6</f>
        <v>16300</v>
      </c>
    </row>
    <row r="510" spans="1:18">
      <c r="A510">
        <v>44103</v>
      </c>
      <c r="B510" t="s">
        <v>662</v>
      </c>
      <c r="C510" t="str">
        <f t="shared" si="28"/>
        <v>南京医大</v>
      </c>
      <c r="D510" t="str">
        <f t="shared" si="29"/>
        <v>03</v>
      </c>
      <c r="E510" t="s">
        <v>39</v>
      </c>
      <c r="F510">
        <v>196</v>
      </c>
      <c r="G510">
        <v>102</v>
      </c>
      <c r="H510">
        <v>126</v>
      </c>
      <c r="I510">
        <v>64</v>
      </c>
      <c r="J510">
        <v>64</v>
      </c>
      <c r="K510">
        <v>52</v>
      </c>
      <c r="L510">
        <v>0</v>
      </c>
      <c r="M510">
        <v>2020</v>
      </c>
      <c r="N510">
        <f t="shared" ca="1" si="30"/>
        <v>228</v>
      </c>
      <c r="O510">
        <f t="shared" ca="1" si="31"/>
        <v>15145</v>
      </c>
      <c r="P510">
        <f ca="1">_20206[[#This Row],[最低排名]]-_20206[[#This Row],[同分人数]]+1</f>
        <v>14918</v>
      </c>
      <c r="Q510">
        <f ca="1">IF(O510&gt;=开始!$B$6, 1, 0)</f>
        <v>1</v>
      </c>
      <c r="R510">
        <f ca="1">_20206[[#This Row],[最低排名]]-开始!$B$6</f>
        <v>15145</v>
      </c>
    </row>
    <row r="511" spans="1:18">
      <c r="A511">
        <v>44201</v>
      </c>
      <c r="B511" t="s">
        <v>663</v>
      </c>
      <c r="C511" t="str">
        <f t="shared" si="28"/>
        <v>南京中医</v>
      </c>
      <c r="D511" t="str">
        <f t="shared" si="29"/>
        <v>01</v>
      </c>
      <c r="E511" t="s">
        <v>649</v>
      </c>
      <c r="F511">
        <v>222</v>
      </c>
      <c r="G511">
        <v>113</v>
      </c>
      <c r="H511">
        <v>103</v>
      </c>
      <c r="I511">
        <v>70</v>
      </c>
      <c r="J511">
        <v>61</v>
      </c>
      <c r="K511">
        <v>52</v>
      </c>
      <c r="L511">
        <v>0</v>
      </c>
      <c r="M511">
        <v>2020</v>
      </c>
      <c r="N511">
        <f t="shared" ca="1" si="30"/>
        <v>231</v>
      </c>
      <c r="O511">
        <f t="shared" ca="1" si="31"/>
        <v>13727</v>
      </c>
      <c r="P511">
        <f ca="1">_20206[[#This Row],[最低排名]]-_20206[[#This Row],[同分人数]]+1</f>
        <v>13497</v>
      </c>
      <c r="Q511">
        <f ca="1">IF(O511&gt;=开始!$B$6, 1, 0)</f>
        <v>1</v>
      </c>
      <c r="R511">
        <f ca="1">_20206[[#This Row],[最低排名]]-开始!$B$6</f>
        <v>13727</v>
      </c>
    </row>
    <row r="512" spans="1:18">
      <c r="A512">
        <v>44202</v>
      </c>
      <c r="B512" t="s">
        <v>664</v>
      </c>
      <c r="C512" t="str">
        <f t="shared" si="28"/>
        <v>南京中医</v>
      </c>
      <c r="D512" t="str">
        <f t="shared" si="29"/>
        <v>02</v>
      </c>
      <c r="E512" t="s">
        <v>450</v>
      </c>
      <c r="F512">
        <v>210</v>
      </c>
      <c r="G512">
        <v>110</v>
      </c>
      <c r="H512">
        <v>95</v>
      </c>
      <c r="I512">
        <v>67</v>
      </c>
      <c r="J512">
        <v>64</v>
      </c>
      <c r="K512">
        <v>58</v>
      </c>
      <c r="L512">
        <v>0</v>
      </c>
      <c r="M512">
        <v>2020</v>
      </c>
      <c r="N512">
        <f t="shared" ca="1" si="30"/>
        <v>220</v>
      </c>
      <c r="O512">
        <f t="shared" ca="1" si="31"/>
        <v>16961</v>
      </c>
      <c r="P512">
        <f ca="1">_20206[[#This Row],[最低排名]]-_20206[[#This Row],[同分人数]]+1</f>
        <v>16742</v>
      </c>
      <c r="Q512">
        <f ca="1">IF(O512&gt;=开始!$B$6, 1, 0)</f>
        <v>1</v>
      </c>
      <c r="R512">
        <f ca="1">_20206[[#This Row],[最低排名]]-开始!$B$6</f>
        <v>16961</v>
      </c>
    </row>
    <row r="513" spans="1:18">
      <c r="A513">
        <v>44301</v>
      </c>
      <c r="B513" t="s">
        <v>665</v>
      </c>
      <c r="C513" t="str">
        <f t="shared" si="28"/>
        <v>南京师大</v>
      </c>
      <c r="D513" t="str">
        <f t="shared" si="29"/>
        <v>01</v>
      </c>
      <c r="E513" t="s">
        <v>279</v>
      </c>
      <c r="F513">
        <v>225</v>
      </c>
      <c r="G513">
        <v>120</v>
      </c>
      <c r="H513">
        <v>119</v>
      </c>
      <c r="I513">
        <v>70</v>
      </c>
      <c r="J513">
        <v>67</v>
      </c>
      <c r="K513">
        <v>52</v>
      </c>
      <c r="L513">
        <v>0</v>
      </c>
      <c r="M513">
        <v>2020</v>
      </c>
      <c r="N513">
        <f t="shared" ca="1" si="30"/>
        <v>230</v>
      </c>
      <c r="O513">
        <f t="shared" ca="1" si="31"/>
        <v>8275</v>
      </c>
      <c r="P513">
        <f ca="1">_20206[[#This Row],[最低排名]]-_20206[[#This Row],[同分人数]]+1</f>
        <v>8046</v>
      </c>
      <c r="Q513">
        <f ca="1">IF(O513&gt;=开始!$B$6, 1, 0)</f>
        <v>1</v>
      </c>
      <c r="R513">
        <f ca="1">_20206[[#This Row],[最低排名]]-开始!$B$6</f>
        <v>8275</v>
      </c>
    </row>
    <row r="514" spans="1:18">
      <c r="A514">
        <v>44302</v>
      </c>
      <c r="B514" t="s">
        <v>666</v>
      </c>
      <c r="C514" t="str">
        <f t="shared" ref="C514:C577" si="32">LEFT(B514, FIND("(", B514) - 1)</f>
        <v>南京师大</v>
      </c>
      <c r="D514" t="str">
        <f t="shared" ref="D514:D577" si="33">MID(B514, FIND("(", B514) + 1, FIND(")", B514) - FIND("(", B514) - 1)</f>
        <v>02</v>
      </c>
      <c r="E514" t="s">
        <v>64</v>
      </c>
      <c r="F514">
        <v>228</v>
      </c>
      <c r="G514">
        <v>115</v>
      </c>
      <c r="H514">
        <v>123</v>
      </c>
      <c r="I514">
        <v>64</v>
      </c>
      <c r="J514">
        <v>64</v>
      </c>
      <c r="K514">
        <v>61</v>
      </c>
      <c r="L514">
        <v>0</v>
      </c>
      <c r="M514">
        <v>2020</v>
      </c>
      <c r="N514">
        <f t="shared" ref="N514:N577" ca="1" si="34">VLOOKUP(E514, INDIRECT("'" &amp; M514 &amp; "D'!$A$2:$G$500"), 2, FALSE)</f>
        <v>184</v>
      </c>
      <c r="O514">
        <f t="shared" ref="O514:O577" ca="1" si="35">VLOOKUP(E514, INDIRECT("'" &amp; M514 &amp; "D'!$A$2:$G$500"), 3, FALSE)</f>
        <v>6893</v>
      </c>
      <c r="P514">
        <f ca="1">_20206[[#This Row],[最低排名]]-_20206[[#This Row],[同分人数]]+1</f>
        <v>6710</v>
      </c>
      <c r="Q514">
        <f ca="1">IF(O514&gt;=开始!$B$6, 1, 0)</f>
        <v>1</v>
      </c>
      <c r="R514">
        <f ca="1">_20206[[#This Row],[最低排名]]-开始!$B$6</f>
        <v>6893</v>
      </c>
    </row>
    <row r="515" spans="1:18">
      <c r="A515">
        <v>44303</v>
      </c>
      <c r="B515" t="s">
        <v>667</v>
      </c>
      <c r="C515" t="str">
        <f t="shared" si="32"/>
        <v>南京师大</v>
      </c>
      <c r="D515" t="str">
        <f t="shared" si="33"/>
        <v>03</v>
      </c>
      <c r="E515" t="s">
        <v>62</v>
      </c>
      <c r="F515">
        <v>222</v>
      </c>
      <c r="G515">
        <v>121</v>
      </c>
      <c r="H515">
        <v>125</v>
      </c>
      <c r="I515">
        <v>61</v>
      </c>
      <c r="J515">
        <v>61</v>
      </c>
      <c r="K515">
        <v>58</v>
      </c>
      <c r="L515">
        <v>0</v>
      </c>
      <c r="M515">
        <v>2020</v>
      </c>
      <c r="N515">
        <f t="shared" ca="1" si="34"/>
        <v>221</v>
      </c>
      <c r="O515">
        <f t="shared" ca="1" si="35"/>
        <v>9550</v>
      </c>
      <c r="P515">
        <f ca="1">_20206[[#This Row],[最低排名]]-_20206[[#This Row],[同分人数]]+1</f>
        <v>9330</v>
      </c>
      <c r="Q515">
        <f ca="1">IF(O515&gt;=开始!$B$6, 1, 0)</f>
        <v>1</v>
      </c>
      <c r="R515">
        <f ca="1">_20206[[#This Row],[最低排名]]-开始!$B$6</f>
        <v>9550</v>
      </c>
    </row>
    <row r="516" spans="1:18">
      <c r="A516">
        <v>44304</v>
      </c>
      <c r="B516" t="s">
        <v>668</v>
      </c>
      <c r="C516" t="str">
        <f t="shared" si="32"/>
        <v>南京师大</v>
      </c>
      <c r="D516" t="str">
        <f t="shared" si="33"/>
        <v>04</v>
      </c>
      <c r="E516" t="s">
        <v>66</v>
      </c>
      <c r="F516">
        <v>208</v>
      </c>
      <c r="G516">
        <v>107</v>
      </c>
      <c r="H516">
        <v>130</v>
      </c>
      <c r="I516">
        <v>70</v>
      </c>
      <c r="J516">
        <v>67</v>
      </c>
      <c r="K516">
        <v>64</v>
      </c>
      <c r="L516">
        <v>0</v>
      </c>
      <c r="M516">
        <v>2020</v>
      </c>
      <c r="N516">
        <f t="shared" ca="1" si="34"/>
        <v>179</v>
      </c>
      <c r="O516">
        <f t="shared" ca="1" si="35"/>
        <v>7072</v>
      </c>
      <c r="P516">
        <f ca="1">_20206[[#This Row],[最低排名]]-_20206[[#This Row],[同分人数]]+1</f>
        <v>6894</v>
      </c>
      <c r="Q516">
        <f ca="1">IF(O516&gt;=开始!$B$6, 1, 0)</f>
        <v>1</v>
      </c>
      <c r="R516">
        <f ca="1">_20206[[#This Row],[最低排名]]-开始!$B$6</f>
        <v>7072</v>
      </c>
    </row>
    <row r="517" spans="1:18">
      <c r="A517">
        <v>44401</v>
      </c>
      <c r="B517" t="s">
        <v>669</v>
      </c>
      <c r="C517" t="str">
        <f t="shared" si="32"/>
        <v>淮阴师范</v>
      </c>
      <c r="D517" t="str">
        <f t="shared" si="33"/>
        <v>01</v>
      </c>
      <c r="E517" t="s">
        <v>431</v>
      </c>
      <c r="F517">
        <v>213</v>
      </c>
      <c r="G517">
        <v>107</v>
      </c>
      <c r="H517">
        <v>60</v>
      </c>
      <c r="I517">
        <v>67</v>
      </c>
      <c r="J517">
        <v>61</v>
      </c>
      <c r="K517">
        <v>61</v>
      </c>
      <c r="L517">
        <v>0</v>
      </c>
      <c r="M517">
        <v>2020</v>
      </c>
      <c r="N517">
        <f t="shared" ca="1" si="34"/>
        <v>221</v>
      </c>
      <c r="O517">
        <f t="shared" ca="1" si="35"/>
        <v>24521</v>
      </c>
      <c r="P517">
        <f ca="1">_20206[[#This Row],[最低排名]]-_20206[[#This Row],[同分人数]]+1</f>
        <v>24301</v>
      </c>
      <c r="Q517">
        <f ca="1">IF(O517&gt;=开始!$B$6, 1, 0)</f>
        <v>1</v>
      </c>
      <c r="R517">
        <f ca="1">_20206[[#This Row],[最低排名]]-开始!$B$6</f>
        <v>24521</v>
      </c>
    </row>
    <row r="518" spans="1:18">
      <c r="A518">
        <v>44501</v>
      </c>
      <c r="B518" t="s">
        <v>670</v>
      </c>
      <c r="C518" t="str">
        <f t="shared" si="32"/>
        <v>盐城师范</v>
      </c>
      <c r="D518" t="str">
        <f t="shared" si="33"/>
        <v>01</v>
      </c>
      <c r="E518" t="s">
        <v>560</v>
      </c>
      <c r="F518">
        <v>200</v>
      </c>
      <c r="G518">
        <v>109</v>
      </c>
      <c r="H518">
        <v>90</v>
      </c>
      <c r="I518">
        <v>58</v>
      </c>
      <c r="J518">
        <v>52</v>
      </c>
      <c r="K518">
        <v>49</v>
      </c>
      <c r="L518">
        <v>0</v>
      </c>
      <c r="M518">
        <v>2020</v>
      </c>
      <c r="N518">
        <f t="shared" ca="1" si="34"/>
        <v>217</v>
      </c>
      <c r="O518">
        <f t="shared" ca="1" si="35"/>
        <v>27408</v>
      </c>
      <c r="P518">
        <f ca="1">_20206[[#This Row],[最低排名]]-_20206[[#This Row],[同分人数]]+1</f>
        <v>27192</v>
      </c>
      <c r="Q518">
        <f ca="1">IF(O518&gt;=开始!$B$6, 1, 0)</f>
        <v>1</v>
      </c>
      <c r="R518">
        <f ca="1">_20206[[#This Row],[最低排名]]-开始!$B$6</f>
        <v>27408</v>
      </c>
    </row>
    <row r="519" spans="1:18">
      <c r="A519">
        <v>44601</v>
      </c>
      <c r="B519" t="s">
        <v>671</v>
      </c>
      <c r="C519" t="str">
        <f t="shared" si="32"/>
        <v>南京财大</v>
      </c>
      <c r="D519" t="str">
        <f t="shared" si="33"/>
        <v>01</v>
      </c>
      <c r="E519" t="s">
        <v>300</v>
      </c>
      <c r="F519">
        <v>192</v>
      </c>
      <c r="G519">
        <v>98</v>
      </c>
      <c r="H519">
        <v>112</v>
      </c>
      <c r="I519">
        <v>67</v>
      </c>
      <c r="J519">
        <v>64</v>
      </c>
      <c r="K519">
        <v>61</v>
      </c>
      <c r="L519">
        <v>0</v>
      </c>
      <c r="M519">
        <v>2020</v>
      </c>
      <c r="N519">
        <f t="shared" ca="1" si="34"/>
        <v>214</v>
      </c>
      <c r="O519">
        <f t="shared" ca="1" si="35"/>
        <v>16514</v>
      </c>
      <c r="P519">
        <f ca="1">_20206[[#This Row],[最低排名]]-_20206[[#This Row],[同分人数]]+1</f>
        <v>16301</v>
      </c>
      <c r="Q519">
        <f ca="1">IF(O519&gt;=开始!$B$6, 1, 0)</f>
        <v>1</v>
      </c>
      <c r="R519">
        <f ca="1">_20206[[#This Row],[最低排名]]-开始!$B$6</f>
        <v>16514</v>
      </c>
    </row>
    <row r="520" spans="1:18">
      <c r="A520">
        <v>44602</v>
      </c>
      <c r="B520" t="s">
        <v>672</v>
      </c>
      <c r="C520" t="str">
        <f t="shared" si="32"/>
        <v>南京财大</v>
      </c>
      <c r="D520" t="str">
        <f t="shared" si="33"/>
        <v>02</v>
      </c>
      <c r="E520" t="s">
        <v>146</v>
      </c>
      <c r="F520">
        <v>212</v>
      </c>
      <c r="G520">
        <v>113</v>
      </c>
      <c r="H520">
        <v>95</v>
      </c>
      <c r="I520">
        <v>64</v>
      </c>
      <c r="J520">
        <v>58</v>
      </c>
      <c r="K520">
        <v>55</v>
      </c>
      <c r="L520">
        <v>0</v>
      </c>
      <c r="M520">
        <v>2020</v>
      </c>
      <c r="N520">
        <f t="shared" ca="1" si="34"/>
        <v>256</v>
      </c>
      <c r="O520">
        <f t="shared" ca="1" si="35"/>
        <v>19402</v>
      </c>
      <c r="P520">
        <f ca="1">_20206[[#This Row],[最低排名]]-_20206[[#This Row],[同分人数]]+1</f>
        <v>19147</v>
      </c>
      <c r="Q520">
        <f ca="1">IF(O520&gt;=开始!$B$6, 1, 0)</f>
        <v>1</v>
      </c>
      <c r="R520">
        <f ca="1">_20206[[#This Row],[最低排名]]-开始!$B$6</f>
        <v>19402</v>
      </c>
    </row>
    <row r="521" spans="1:18">
      <c r="A521">
        <v>44701</v>
      </c>
      <c r="B521" t="s">
        <v>1569</v>
      </c>
      <c r="C521" t="str">
        <f t="shared" si="32"/>
        <v>江苏警官</v>
      </c>
      <c r="D521" t="str">
        <f t="shared" si="33"/>
        <v>01</v>
      </c>
      <c r="E521" t="s">
        <v>340</v>
      </c>
      <c r="F521">
        <v>210</v>
      </c>
      <c r="G521">
        <v>106</v>
      </c>
      <c r="H521">
        <v>76</v>
      </c>
      <c r="I521">
        <v>64</v>
      </c>
      <c r="J521">
        <v>58</v>
      </c>
      <c r="K521">
        <v>49</v>
      </c>
      <c r="L521">
        <v>0</v>
      </c>
      <c r="M521">
        <v>2020</v>
      </c>
      <c r="N521">
        <f t="shared" ca="1" si="34"/>
        <v>258</v>
      </c>
      <c r="O521">
        <f t="shared" ca="1" si="35"/>
        <v>25665</v>
      </c>
      <c r="P521">
        <f ca="1">_20206[[#This Row],[最低排名]]-_20206[[#This Row],[同分人数]]+1</f>
        <v>25408</v>
      </c>
      <c r="Q521">
        <f ca="1">IF(O521&gt;=开始!$B$6, 1, 0)</f>
        <v>1</v>
      </c>
      <c r="R521">
        <f ca="1">_20206[[#This Row],[最低排名]]-开始!$B$6</f>
        <v>25665</v>
      </c>
    </row>
    <row r="522" spans="1:18">
      <c r="A522">
        <v>44702</v>
      </c>
      <c r="B522" t="s">
        <v>1570</v>
      </c>
      <c r="C522" t="str">
        <f t="shared" si="32"/>
        <v>江苏警官</v>
      </c>
      <c r="D522" t="str">
        <f t="shared" si="33"/>
        <v>02</v>
      </c>
      <c r="E522" t="s">
        <v>585</v>
      </c>
      <c r="F522">
        <v>193</v>
      </c>
      <c r="G522">
        <v>99</v>
      </c>
      <c r="H522">
        <v>88</v>
      </c>
      <c r="I522">
        <v>46</v>
      </c>
      <c r="J522">
        <v>46</v>
      </c>
      <c r="K522">
        <v>43</v>
      </c>
      <c r="L522">
        <v>0</v>
      </c>
      <c r="M522">
        <v>2020</v>
      </c>
      <c r="N522">
        <f t="shared" ca="1" si="34"/>
        <v>175</v>
      </c>
      <c r="O522">
        <f t="shared" ca="1" si="35"/>
        <v>33768</v>
      </c>
      <c r="P522">
        <f ca="1">_20206[[#This Row],[最低排名]]-_20206[[#This Row],[同分人数]]+1</f>
        <v>33594</v>
      </c>
      <c r="Q522">
        <f ca="1">IF(O522&gt;=开始!$B$6, 1, 0)</f>
        <v>1</v>
      </c>
      <c r="R522">
        <f ca="1">_20206[[#This Row],[最低排名]]-开始!$B$6</f>
        <v>33768</v>
      </c>
    </row>
    <row r="523" spans="1:18">
      <c r="A523">
        <v>44801</v>
      </c>
      <c r="B523" t="s">
        <v>673</v>
      </c>
      <c r="C523" t="str">
        <f t="shared" si="32"/>
        <v>苏州科大</v>
      </c>
      <c r="D523" t="str">
        <f t="shared" si="33"/>
        <v>01</v>
      </c>
      <c r="E523" t="s">
        <v>372</v>
      </c>
      <c r="F523">
        <v>224</v>
      </c>
      <c r="G523">
        <v>124</v>
      </c>
      <c r="H523">
        <v>90</v>
      </c>
      <c r="I523">
        <v>58</v>
      </c>
      <c r="J523">
        <v>55</v>
      </c>
      <c r="K523">
        <v>49</v>
      </c>
      <c r="L523">
        <v>0</v>
      </c>
      <c r="M523">
        <v>2020</v>
      </c>
      <c r="N523">
        <f t="shared" ca="1" si="34"/>
        <v>260</v>
      </c>
      <c r="O523">
        <f t="shared" ca="1" si="35"/>
        <v>21359</v>
      </c>
      <c r="P523">
        <f ca="1">_20206[[#This Row],[最低排名]]-_20206[[#This Row],[同分人数]]+1</f>
        <v>21100</v>
      </c>
      <c r="Q523">
        <f ca="1">IF(O523&gt;=开始!$B$6, 1, 0)</f>
        <v>1</v>
      </c>
      <c r="R523">
        <f ca="1">_20206[[#This Row],[最低排名]]-开始!$B$6</f>
        <v>21359</v>
      </c>
    </row>
    <row r="524" spans="1:18">
      <c r="A524">
        <v>44802</v>
      </c>
      <c r="B524" t="s">
        <v>674</v>
      </c>
      <c r="C524" t="str">
        <f t="shared" si="32"/>
        <v>苏州科大</v>
      </c>
      <c r="D524" t="str">
        <f t="shared" si="33"/>
        <v>02</v>
      </c>
      <c r="E524" t="s">
        <v>173</v>
      </c>
      <c r="F524">
        <v>190</v>
      </c>
      <c r="G524">
        <v>97</v>
      </c>
      <c r="H524">
        <v>96</v>
      </c>
      <c r="I524">
        <v>64</v>
      </c>
      <c r="J524">
        <v>58</v>
      </c>
      <c r="K524">
        <v>55</v>
      </c>
      <c r="L524">
        <v>0</v>
      </c>
      <c r="M524">
        <v>2020</v>
      </c>
      <c r="N524">
        <f t="shared" ca="1" si="34"/>
        <v>210</v>
      </c>
      <c r="O524">
        <f t="shared" ca="1" si="35"/>
        <v>24300</v>
      </c>
      <c r="P524">
        <f ca="1">_20206[[#This Row],[最低排名]]-_20206[[#This Row],[同分人数]]+1</f>
        <v>24091</v>
      </c>
      <c r="Q524">
        <f ca="1">IF(O524&gt;=开始!$B$6, 1, 0)</f>
        <v>1</v>
      </c>
      <c r="R524">
        <f ca="1">_20206[[#This Row],[最低排名]]-开始!$B$6</f>
        <v>24300</v>
      </c>
    </row>
    <row r="525" spans="1:18">
      <c r="A525">
        <v>44803</v>
      </c>
      <c r="B525" t="s">
        <v>675</v>
      </c>
      <c r="C525" t="str">
        <f t="shared" si="32"/>
        <v>苏州科大</v>
      </c>
      <c r="D525" t="str">
        <f t="shared" si="33"/>
        <v>03</v>
      </c>
      <c r="E525" t="s">
        <v>440</v>
      </c>
      <c r="F525">
        <v>199</v>
      </c>
      <c r="G525">
        <v>114</v>
      </c>
      <c r="H525">
        <v>79</v>
      </c>
      <c r="I525">
        <v>58</v>
      </c>
      <c r="J525">
        <v>55</v>
      </c>
      <c r="K525">
        <v>46</v>
      </c>
      <c r="L525">
        <v>0</v>
      </c>
      <c r="M525">
        <v>2020</v>
      </c>
      <c r="N525">
        <f t="shared" ca="1" si="34"/>
        <v>217</v>
      </c>
      <c r="O525">
        <f t="shared" ca="1" si="35"/>
        <v>29881</v>
      </c>
      <c r="P525">
        <f ca="1">_20206[[#This Row],[最低排名]]-_20206[[#This Row],[同分人数]]+1</f>
        <v>29665</v>
      </c>
      <c r="Q525">
        <f ca="1">IF(O525&gt;=开始!$B$6, 1, 0)</f>
        <v>1</v>
      </c>
      <c r="R525">
        <f ca="1">_20206[[#This Row],[最低排名]]-开始!$B$6</f>
        <v>29881</v>
      </c>
    </row>
    <row r="526" spans="1:18">
      <c r="A526">
        <v>44804</v>
      </c>
      <c r="B526" t="s">
        <v>676</v>
      </c>
      <c r="C526" t="str">
        <f t="shared" si="32"/>
        <v>苏州科大</v>
      </c>
      <c r="D526" t="str">
        <f t="shared" si="33"/>
        <v>04</v>
      </c>
      <c r="E526" t="s">
        <v>427</v>
      </c>
      <c r="F526">
        <v>194</v>
      </c>
      <c r="G526">
        <v>104</v>
      </c>
      <c r="H526">
        <v>76</v>
      </c>
      <c r="I526">
        <v>61</v>
      </c>
      <c r="J526">
        <v>58</v>
      </c>
      <c r="K526">
        <v>46</v>
      </c>
      <c r="L526">
        <v>0</v>
      </c>
      <c r="M526">
        <v>2020</v>
      </c>
      <c r="N526">
        <f t="shared" ca="1" si="34"/>
        <v>217</v>
      </c>
      <c r="O526">
        <f t="shared" ca="1" si="35"/>
        <v>30320</v>
      </c>
      <c r="P526">
        <f ca="1">_20206[[#This Row],[最低排名]]-_20206[[#This Row],[同分人数]]+1</f>
        <v>30104</v>
      </c>
      <c r="Q526">
        <f ca="1">IF(O526&gt;=开始!$B$6, 1, 0)</f>
        <v>1</v>
      </c>
      <c r="R526">
        <f ca="1">_20206[[#This Row],[最低排名]]-开始!$B$6</f>
        <v>30320</v>
      </c>
    </row>
    <row r="527" spans="1:18">
      <c r="A527">
        <v>44805</v>
      </c>
      <c r="B527" t="s">
        <v>677</v>
      </c>
      <c r="C527" t="str">
        <f t="shared" si="32"/>
        <v>苏州科大</v>
      </c>
      <c r="D527" t="str">
        <f t="shared" si="33"/>
        <v>05</v>
      </c>
      <c r="E527" t="s">
        <v>178</v>
      </c>
      <c r="F527">
        <v>204</v>
      </c>
      <c r="G527">
        <v>105</v>
      </c>
      <c r="H527">
        <v>95</v>
      </c>
      <c r="I527">
        <v>55</v>
      </c>
      <c r="J527">
        <v>52</v>
      </c>
      <c r="K527">
        <v>52</v>
      </c>
      <c r="L527">
        <v>0</v>
      </c>
      <c r="M527">
        <v>2020</v>
      </c>
      <c r="N527">
        <f t="shared" ca="1" si="34"/>
        <v>218</v>
      </c>
      <c r="O527">
        <f t="shared" ca="1" si="35"/>
        <v>25407</v>
      </c>
      <c r="P527">
        <f ca="1">_20206[[#This Row],[最低排名]]-_20206[[#This Row],[同分人数]]+1</f>
        <v>25190</v>
      </c>
      <c r="Q527">
        <f ca="1">IF(O527&gt;=开始!$B$6, 1, 0)</f>
        <v>1</v>
      </c>
      <c r="R527">
        <f ca="1">_20206[[#This Row],[最低排名]]-开始!$B$6</f>
        <v>25407</v>
      </c>
    </row>
    <row r="528" spans="1:18">
      <c r="A528">
        <v>44806</v>
      </c>
      <c r="B528" t="s">
        <v>679</v>
      </c>
      <c r="C528" t="str">
        <f t="shared" si="32"/>
        <v>苏州科大</v>
      </c>
      <c r="D528" t="str">
        <f t="shared" si="33"/>
        <v>06</v>
      </c>
      <c r="E528" t="s">
        <v>126</v>
      </c>
      <c r="F528">
        <v>183</v>
      </c>
      <c r="G528">
        <v>99</v>
      </c>
      <c r="H528">
        <v>100</v>
      </c>
      <c r="I528">
        <v>67</v>
      </c>
      <c r="J528">
        <v>67</v>
      </c>
      <c r="K528">
        <v>52</v>
      </c>
      <c r="L528">
        <v>0</v>
      </c>
      <c r="M528">
        <v>2020</v>
      </c>
      <c r="N528">
        <f t="shared" ca="1" si="34"/>
        <v>206</v>
      </c>
      <c r="O528">
        <f t="shared" ca="1" si="35"/>
        <v>23016</v>
      </c>
      <c r="P528">
        <f ca="1">_20206[[#This Row],[最低排名]]-_20206[[#This Row],[同分人数]]+1</f>
        <v>22811</v>
      </c>
      <c r="Q528">
        <f ca="1">IF(O528&gt;=开始!$B$6, 1, 0)</f>
        <v>1</v>
      </c>
      <c r="R528">
        <f ca="1">_20206[[#This Row],[最低排名]]-开始!$B$6</f>
        <v>23016</v>
      </c>
    </row>
    <row r="529" spans="1:18">
      <c r="A529">
        <v>44901</v>
      </c>
      <c r="B529" t="s">
        <v>680</v>
      </c>
      <c r="C529" t="str">
        <f t="shared" si="32"/>
        <v>常熟理工</v>
      </c>
      <c r="D529" t="str">
        <f t="shared" si="33"/>
        <v>01</v>
      </c>
      <c r="E529" t="s">
        <v>389</v>
      </c>
      <c r="F529">
        <v>193</v>
      </c>
      <c r="G529">
        <v>100</v>
      </c>
      <c r="H529">
        <v>91</v>
      </c>
      <c r="I529">
        <v>61</v>
      </c>
      <c r="J529">
        <v>55</v>
      </c>
      <c r="K529">
        <v>52</v>
      </c>
      <c r="L529">
        <v>0</v>
      </c>
      <c r="M529">
        <v>2020</v>
      </c>
      <c r="N529">
        <f t="shared" ca="1" si="34"/>
        <v>201</v>
      </c>
      <c r="O529">
        <f t="shared" ca="1" si="35"/>
        <v>26776</v>
      </c>
      <c r="P529">
        <f ca="1">_20206[[#This Row],[最低排名]]-_20206[[#This Row],[同分人数]]+1</f>
        <v>26576</v>
      </c>
      <c r="Q529">
        <f ca="1">IF(O529&gt;=开始!$B$6, 1, 0)</f>
        <v>1</v>
      </c>
      <c r="R529">
        <f ca="1">_20206[[#This Row],[最低排名]]-开始!$B$6</f>
        <v>26776</v>
      </c>
    </row>
    <row r="530" spans="1:18">
      <c r="A530">
        <v>44902</v>
      </c>
      <c r="B530" t="s">
        <v>1571</v>
      </c>
      <c r="C530" t="str">
        <f t="shared" si="32"/>
        <v>常熟理工</v>
      </c>
      <c r="D530" t="str">
        <f t="shared" si="33"/>
        <v>02</v>
      </c>
      <c r="E530" t="s">
        <v>389</v>
      </c>
      <c r="F530">
        <v>194</v>
      </c>
      <c r="G530">
        <v>100</v>
      </c>
      <c r="H530">
        <v>90</v>
      </c>
      <c r="I530">
        <v>58</v>
      </c>
      <c r="J530">
        <v>55</v>
      </c>
      <c r="K530">
        <v>55</v>
      </c>
      <c r="L530">
        <v>0</v>
      </c>
      <c r="M530">
        <v>2020</v>
      </c>
      <c r="N530">
        <f t="shared" ca="1" si="34"/>
        <v>201</v>
      </c>
      <c r="O530">
        <f t="shared" ca="1" si="35"/>
        <v>26776</v>
      </c>
      <c r="P530">
        <f ca="1">_20206[[#This Row],[最低排名]]-_20206[[#This Row],[同分人数]]+1</f>
        <v>26576</v>
      </c>
      <c r="Q530">
        <f ca="1">IF(O530&gt;=开始!$B$6, 1, 0)</f>
        <v>1</v>
      </c>
      <c r="R530">
        <f ca="1">_20206[[#This Row],[最低排名]]-开始!$B$6</f>
        <v>26776</v>
      </c>
    </row>
    <row r="531" spans="1:18">
      <c r="A531">
        <v>44903</v>
      </c>
      <c r="B531" t="s">
        <v>1771</v>
      </c>
      <c r="C531" t="str">
        <f t="shared" si="32"/>
        <v>常熟理工</v>
      </c>
      <c r="D531" t="str">
        <f t="shared" si="33"/>
        <v>03</v>
      </c>
      <c r="E531" t="s">
        <v>366</v>
      </c>
      <c r="F531">
        <v>187</v>
      </c>
      <c r="G531">
        <v>102</v>
      </c>
      <c r="H531">
        <v>85</v>
      </c>
      <c r="I531">
        <v>46</v>
      </c>
      <c r="J531">
        <v>46</v>
      </c>
      <c r="K531">
        <v>43</v>
      </c>
      <c r="L531">
        <v>0</v>
      </c>
      <c r="M531">
        <v>2020</v>
      </c>
      <c r="N531">
        <f t="shared" ca="1" si="34"/>
        <v>171</v>
      </c>
      <c r="O531">
        <f t="shared" ca="1" si="35"/>
        <v>35287</v>
      </c>
      <c r="P531">
        <f ca="1">_20206[[#This Row],[最低排名]]-_20206[[#This Row],[同分人数]]+1</f>
        <v>35117</v>
      </c>
      <c r="Q531">
        <f ca="1">IF(O531&gt;=开始!$B$6, 1, 0)</f>
        <v>1</v>
      </c>
      <c r="R531">
        <f ca="1">_20206[[#This Row],[最低排名]]-开始!$B$6</f>
        <v>35287</v>
      </c>
    </row>
    <row r="532" spans="1:18">
      <c r="A532">
        <v>45001</v>
      </c>
      <c r="B532" t="s">
        <v>681</v>
      </c>
      <c r="C532" t="str">
        <f t="shared" si="32"/>
        <v>金陵科技</v>
      </c>
      <c r="D532" t="str">
        <f t="shared" si="33"/>
        <v>01</v>
      </c>
      <c r="E532" t="s">
        <v>221</v>
      </c>
      <c r="F532">
        <v>185</v>
      </c>
      <c r="G532">
        <v>100</v>
      </c>
      <c r="H532">
        <v>83</v>
      </c>
      <c r="I532">
        <v>49</v>
      </c>
      <c r="J532">
        <v>46</v>
      </c>
      <c r="K532">
        <v>46</v>
      </c>
      <c r="L532">
        <v>0</v>
      </c>
      <c r="M532">
        <v>2020</v>
      </c>
      <c r="N532">
        <f t="shared" ca="1" si="34"/>
        <v>178</v>
      </c>
      <c r="O532">
        <f t="shared" ca="1" si="35"/>
        <v>34945</v>
      </c>
      <c r="P532">
        <f ca="1">_20206[[#This Row],[最低排名]]-_20206[[#This Row],[同分人数]]+1</f>
        <v>34768</v>
      </c>
      <c r="Q532">
        <f ca="1">IF(O532&gt;=开始!$B$6, 1, 0)</f>
        <v>1</v>
      </c>
      <c r="R532">
        <f ca="1">_20206[[#This Row],[最低排名]]-开始!$B$6</f>
        <v>34945</v>
      </c>
    </row>
    <row r="533" spans="1:18">
      <c r="A533">
        <v>45002</v>
      </c>
      <c r="B533" t="s">
        <v>682</v>
      </c>
      <c r="C533" t="str">
        <f t="shared" si="32"/>
        <v>金陵科技</v>
      </c>
      <c r="D533" t="str">
        <f t="shared" si="33"/>
        <v>02</v>
      </c>
      <c r="E533" t="s">
        <v>170</v>
      </c>
      <c r="F533">
        <v>183</v>
      </c>
      <c r="G533">
        <v>93</v>
      </c>
      <c r="H533">
        <v>87</v>
      </c>
      <c r="I533">
        <v>70</v>
      </c>
      <c r="J533">
        <v>64</v>
      </c>
      <c r="K533">
        <v>49</v>
      </c>
      <c r="L533">
        <v>0</v>
      </c>
      <c r="M533">
        <v>2020</v>
      </c>
      <c r="N533">
        <f t="shared" ca="1" si="34"/>
        <v>256</v>
      </c>
      <c r="O533">
        <f t="shared" ca="1" si="35"/>
        <v>26575</v>
      </c>
      <c r="P533">
        <f ca="1">_20206[[#This Row],[最低排名]]-_20206[[#This Row],[同分人数]]+1</f>
        <v>26320</v>
      </c>
      <c r="Q533">
        <f ca="1">IF(O533&gt;=开始!$B$6, 1, 0)</f>
        <v>1</v>
      </c>
      <c r="R533">
        <f ca="1">_20206[[#This Row],[最低排名]]-开始!$B$6</f>
        <v>26575</v>
      </c>
    </row>
    <row r="534" spans="1:18">
      <c r="A534">
        <v>45003</v>
      </c>
      <c r="B534" t="s">
        <v>683</v>
      </c>
      <c r="C534" t="str">
        <f t="shared" si="32"/>
        <v>金陵科技</v>
      </c>
      <c r="D534" t="str">
        <f t="shared" si="33"/>
        <v>03</v>
      </c>
      <c r="E534" t="s">
        <v>389</v>
      </c>
      <c r="F534">
        <v>198</v>
      </c>
      <c r="G534">
        <v>100</v>
      </c>
      <c r="H534">
        <v>89</v>
      </c>
      <c r="I534">
        <v>58</v>
      </c>
      <c r="J534">
        <v>58</v>
      </c>
      <c r="K534">
        <v>49</v>
      </c>
      <c r="L534">
        <v>0</v>
      </c>
      <c r="M534">
        <v>2020</v>
      </c>
      <c r="N534">
        <f t="shared" ca="1" si="34"/>
        <v>201</v>
      </c>
      <c r="O534">
        <f t="shared" ca="1" si="35"/>
        <v>26776</v>
      </c>
      <c r="P534">
        <f ca="1">_20206[[#This Row],[最低排名]]-_20206[[#This Row],[同分人数]]+1</f>
        <v>26576</v>
      </c>
      <c r="Q534">
        <f ca="1">IF(O534&gt;=开始!$B$6, 1, 0)</f>
        <v>1</v>
      </c>
      <c r="R534">
        <f ca="1">_20206[[#This Row],[最低排名]]-开始!$B$6</f>
        <v>26776</v>
      </c>
    </row>
    <row r="535" spans="1:18">
      <c r="A535">
        <v>45101</v>
      </c>
      <c r="B535" t="s">
        <v>684</v>
      </c>
      <c r="C535" t="str">
        <f t="shared" si="32"/>
        <v>徐州工程</v>
      </c>
      <c r="D535" t="str">
        <f t="shared" si="33"/>
        <v>01</v>
      </c>
      <c r="E535" t="s">
        <v>209</v>
      </c>
      <c r="F535">
        <v>182</v>
      </c>
      <c r="G535">
        <v>102</v>
      </c>
      <c r="H535">
        <v>71</v>
      </c>
      <c r="I535">
        <v>61</v>
      </c>
      <c r="J535">
        <v>55</v>
      </c>
      <c r="K535">
        <v>46</v>
      </c>
      <c r="L535">
        <v>0</v>
      </c>
      <c r="M535">
        <v>2020</v>
      </c>
      <c r="N535">
        <f t="shared" ca="1" si="34"/>
        <v>163</v>
      </c>
      <c r="O535">
        <f t="shared" ca="1" si="35"/>
        <v>33931</v>
      </c>
      <c r="P535">
        <f ca="1">_20206[[#This Row],[最低排名]]-_20206[[#This Row],[同分人数]]+1</f>
        <v>33769</v>
      </c>
      <c r="Q535">
        <f ca="1">IF(O535&gt;=开始!$B$6, 1, 0)</f>
        <v>1</v>
      </c>
      <c r="R535">
        <f ca="1">_20206[[#This Row],[最低排名]]-开始!$B$6</f>
        <v>33931</v>
      </c>
    </row>
    <row r="536" spans="1:18">
      <c r="A536">
        <v>45102</v>
      </c>
      <c r="B536" t="s">
        <v>685</v>
      </c>
      <c r="C536" t="str">
        <f t="shared" si="32"/>
        <v>徐州工程</v>
      </c>
      <c r="D536" t="str">
        <f t="shared" si="33"/>
        <v>02</v>
      </c>
      <c r="E536" t="s">
        <v>180</v>
      </c>
      <c r="F536">
        <v>208</v>
      </c>
      <c r="G536">
        <v>109</v>
      </c>
      <c r="H536">
        <v>77</v>
      </c>
      <c r="I536">
        <v>61</v>
      </c>
      <c r="J536">
        <v>55</v>
      </c>
      <c r="K536">
        <v>49</v>
      </c>
      <c r="L536">
        <v>0</v>
      </c>
      <c r="M536">
        <v>2020</v>
      </c>
      <c r="N536">
        <f t="shared" ca="1" si="34"/>
        <v>203</v>
      </c>
      <c r="O536">
        <f t="shared" ca="1" si="35"/>
        <v>27191</v>
      </c>
      <c r="P536">
        <f ca="1">_20206[[#This Row],[最低排名]]-_20206[[#This Row],[同分人数]]+1</f>
        <v>26989</v>
      </c>
      <c r="Q536">
        <f ca="1">IF(O536&gt;=开始!$B$6, 1, 0)</f>
        <v>1</v>
      </c>
      <c r="R536">
        <f ca="1">_20206[[#This Row],[最低排名]]-开始!$B$6</f>
        <v>27191</v>
      </c>
    </row>
    <row r="537" spans="1:18">
      <c r="A537">
        <v>45201</v>
      </c>
      <c r="B537" t="s">
        <v>686</v>
      </c>
      <c r="C537" t="str">
        <f t="shared" si="32"/>
        <v>常州工院</v>
      </c>
      <c r="D537" t="str">
        <f t="shared" si="33"/>
        <v>01</v>
      </c>
      <c r="E537" t="s">
        <v>560</v>
      </c>
      <c r="F537">
        <v>203</v>
      </c>
      <c r="G537">
        <v>102</v>
      </c>
      <c r="H537">
        <v>87</v>
      </c>
      <c r="I537">
        <v>61</v>
      </c>
      <c r="J537">
        <v>52</v>
      </c>
      <c r="K537">
        <v>46</v>
      </c>
      <c r="L537">
        <v>0</v>
      </c>
      <c r="M537">
        <v>2020</v>
      </c>
      <c r="N537">
        <f t="shared" ca="1" si="34"/>
        <v>217</v>
      </c>
      <c r="O537">
        <f t="shared" ca="1" si="35"/>
        <v>27408</v>
      </c>
      <c r="P537">
        <f ca="1">_20206[[#This Row],[最低排名]]-_20206[[#This Row],[同分人数]]+1</f>
        <v>27192</v>
      </c>
      <c r="Q537">
        <f ca="1">IF(O537&gt;=开始!$B$6, 1, 0)</f>
        <v>1</v>
      </c>
      <c r="R537">
        <f ca="1">_20206[[#This Row],[最低排名]]-开始!$B$6</f>
        <v>27408</v>
      </c>
    </row>
    <row r="538" spans="1:18">
      <c r="A538">
        <v>45301</v>
      </c>
      <c r="B538" t="s">
        <v>688</v>
      </c>
      <c r="C538" t="str">
        <f t="shared" si="32"/>
        <v>扬州大学</v>
      </c>
      <c r="D538" t="str">
        <f t="shared" si="33"/>
        <v>01</v>
      </c>
      <c r="E538" t="s">
        <v>90</v>
      </c>
      <c r="F538">
        <v>217</v>
      </c>
      <c r="G538">
        <v>111</v>
      </c>
      <c r="H538">
        <v>102</v>
      </c>
      <c r="I538">
        <v>64</v>
      </c>
      <c r="J538">
        <v>58</v>
      </c>
      <c r="K538">
        <v>52</v>
      </c>
      <c r="L538">
        <v>0</v>
      </c>
      <c r="M538">
        <v>2020</v>
      </c>
      <c r="N538">
        <f t="shared" ca="1" si="34"/>
        <v>246</v>
      </c>
      <c r="O538">
        <f t="shared" ca="1" si="35"/>
        <v>17207</v>
      </c>
      <c r="P538">
        <f ca="1">_20206[[#This Row],[最低排名]]-_20206[[#This Row],[同分人数]]+1</f>
        <v>16962</v>
      </c>
      <c r="Q538">
        <f ca="1">IF(O538&gt;=开始!$B$6, 1, 0)</f>
        <v>1</v>
      </c>
      <c r="R538">
        <f ca="1">_20206[[#This Row],[最低排名]]-开始!$B$6</f>
        <v>17207</v>
      </c>
    </row>
    <row r="539" spans="1:18">
      <c r="A539">
        <v>45302</v>
      </c>
      <c r="B539" t="s">
        <v>689</v>
      </c>
      <c r="C539" t="str">
        <f t="shared" si="32"/>
        <v>扬州大学</v>
      </c>
      <c r="D539" t="str">
        <f t="shared" si="33"/>
        <v>02</v>
      </c>
      <c r="E539" t="s">
        <v>323</v>
      </c>
      <c r="F539">
        <v>216</v>
      </c>
      <c r="G539">
        <v>116</v>
      </c>
      <c r="H539">
        <v>85</v>
      </c>
      <c r="I539">
        <v>64</v>
      </c>
      <c r="J539">
        <v>58</v>
      </c>
      <c r="K539">
        <v>58</v>
      </c>
      <c r="L539">
        <v>0</v>
      </c>
      <c r="M539">
        <v>2020</v>
      </c>
      <c r="N539">
        <f t="shared" ca="1" si="34"/>
        <v>229</v>
      </c>
      <c r="O539">
        <f t="shared" ca="1" si="35"/>
        <v>20102</v>
      </c>
      <c r="P539">
        <f ca="1">_20206[[#This Row],[最低排名]]-_20206[[#This Row],[同分人数]]+1</f>
        <v>19874</v>
      </c>
      <c r="Q539">
        <f ca="1">IF(O539&gt;=开始!$B$6, 1, 0)</f>
        <v>1</v>
      </c>
      <c r="R539">
        <f ca="1">_20206[[#This Row],[最低排名]]-开始!$B$6</f>
        <v>20102</v>
      </c>
    </row>
    <row r="540" spans="1:18">
      <c r="A540">
        <v>45303</v>
      </c>
      <c r="B540" t="s">
        <v>690</v>
      </c>
      <c r="C540" t="str">
        <f t="shared" si="32"/>
        <v>扬州大学</v>
      </c>
      <c r="D540" t="str">
        <f t="shared" si="33"/>
        <v>03</v>
      </c>
      <c r="E540" t="s">
        <v>85</v>
      </c>
      <c r="F540">
        <v>218</v>
      </c>
      <c r="G540">
        <v>116</v>
      </c>
      <c r="H540">
        <v>88</v>
      </c>
      <c r="I540">
        <v>64</v>
      </c>
      <c r="J540">
        <v>58</v>
      </c>
      <c r="K540">
        <v>58</v>
      </c>
      <c r="L540">
        <v>0</v>
      </c>
      <c r="M540">
        <v>2020</v>
      </c>
      <c r="N540">
        <f t="shared" ca="1" si="34"/>
        <v>257</v>
      </c>
      <c r="O540">
        <f t="shared" ca="1" si="35"/>
        <v>18903</v>
      </c>
      <c r="P540">
        <f ca="1">_20206[[#This Row],[最低排名]]-_20206[[#This Row],[同分人数]]+1</f>
        <v>18647</v>
      </c>
      <c r="Q540">
        <f ca="1">IF(O540&gt;=开始!$B$6, 1, 0)</f>
        <v>1</v>
      </c>
      <c r="R540">
        <f ca="1">_20206[[#This Row],[最低排名]]-开始!$B$6</f>
        <v>18903</v>
      </c>
    </row>
    <row r="541" spans="1:18">
      <c r="A541">
        <v>45304</v>
      </c>
      <c r="B541" t="s">
        <v>691</v>
      </c>
      <c r="C541" t="str">
        <f t="shared" si="32"/>
        <v>扬州大学</v>
      </c>
      <c r="D541" t="str">
        <f t="shared" si="33"/>
        <v>04</v>
      </c>
      <c r="E541" t="s">
        <v>81</v>
      </c>
      <c r="F541">
        <v>205</v>
      </c>
      <c r="G541">
        <v>107</v>
      </c>
      <c r="H541">
        <v>113</v>
      </c>
      <c r="I541">
        <v>61</v>
      </c>
      <c r="J541">
        <v>61</v>
      </c>
      <c r="K541">
        <v>52</v>
      </c>
      <c r="L541">
        <v>0</v>
      </c>
      <c r="M541">
        <v>2020</v>
      </c>
      <c r="N541">
        <f t="shared" ca="1" si="34"/>
        <v>233</v>
      </c>
      <c r="O541">
        <f t="shared" ca="1" si="35"/>
        <v>17440</v>
      </c>
      <c r="P541">
        <f ca="1">_20206[[#This Row],[最低排名]]-_20206[[#This Row],[同分人数]]+1</f>
        <v>17208</v>
      </c>
      <c r="Q541">
        <f ca="1">IF(O541&gt;=开始!$B$6, 1, 0)</f>
        <v>1</v>
      </c>
      <c r="R541">
        <f ca="1">_20206[[#This Row],[最低排名]]-开始!$B$6</f>
        <v>17440</v>
      </c>
    </row>
    <row r="542" spans="1:18">
      <c r="A542">
        <v>45401</v>
      </c>
      <c r="B542" t="s">
        <v>692</v>
      </c>
      <c r="C542" t="str">
        <f t="shared" si="32"/>
        <v>南京工程</v>
      </c>
      <c r="D542" t="str">
        <f t="shared" si="33"/>
        <v>01</v>
      </c>
      <c r="E542" t="s">
        <v>412</v>
      </c>
      <c r="F542">
        <v>179</v>
      </c>
      <c r="G542">
        <v>94</v>
      </c>
      <c r="H542">
        <v>67</v>
      </c>
      <c r="I542">
        <v>58</v>
      </c>
      <c r="J542">
        <v>58</v>
      </c>
      <c r="K542">
        <v>55</v>
      </c>
      <c r="L542">
        <v>0</v>
      </c>
      <c r="M542">
        <v>2020</v>
      </c>
      <c r="N542">
        <f t="shared" ca="1" si="34"/>
        <v>155</v>
      </c>
      <c r="O542">
        <f t="shared" ca="1" si="35"/>
        <v>33593</v>
      </c>
      <c r="P542">
        <f ca="1">_20206[[#This Row],[最低排名]]-_20206[[#This Row],[同分人数]]+1</f>
        <v>33439</v>
      </c>
      <c r="Q542">
        <f ca="1">IF(O542&gt;=开始!$B$6, 1, 0)</f>
        <v>1</v>
      </c>
      <c r="R542">
        <f ca="1">_20206[[#This Row],[最低排名]]-开始!$B$6</f>
        <v>33593</v>
      </c>
    </row>
    <row r="543" spans="1:18">
      <c r="A543">
        <v>45402</v>
      </c>
      <c r="B543" t="s">
        <v>693</v>
      </c>
      <c r="C543" t="str">
        <f t="shared" si="32"/>
        <v>南京工程</v>
      </c>
      <c r="D543" t="str">
        <f t="shared" si="33"/>
        <v>02</v>
      </c>
      <c r="E543" t="s">
        <v>182</v>
      </c>
      <c r="F543">
        <v>207</v>
      </c>
      <c r="G543">
        <v>112</v>
      </c>
      <c r="H543">
        <v>83</v>
      </c>
      <c r="I543">
        <v>64</v>
      </c>
      <c r="J543">
        <v>58</v>
      </c>
      <c r="K543">
        <v>49</v>
      </c>
      <c r="L543">
        <v>0</v>
      </c>
      <c r="M543">
        <v>2020</v>
      </c>
      <c r="N543">
        <f t="shared" ca="1" si="34"/>
        <v>238</v>
      </c>
      <c r="O543">
        <f t="shared" ca="1" si="35"/>
        <v>24759</v>
      </c>
      <c r="P543">
        <f ca="1">_20206[[#This Row],[最低排名]]-_20206[[#This Row],[同分人数]]+1</f>
        <v>24522</v>
      </c>
      <c r="Q543">
        <f ca="1">IF(O543&gt;=开始!$B$6, 1, 0)</f>
        <v>1</v>
      </c>
      <c r="R543">
        <f ca="1">_20206[[#This Row],[最低排名]]-开始!$B$6</f>
        <v>24759</v>
      </c>
    </row>
    <row r="544" spans="1:18">
      <c r="A544">
        <v>45403</v>
      </c>
      <c r="B544" t="s">
        <v>694</v>
      </c>
      <c r="C544" t="str">
        <f t="shared" si="32"/>
        <v>南京工程</v>
      </c>
      <c r="D544" t="str">
        <f t="shared" si="33"/>
        <v>03</v>
      </c>
      <c r="E544" t="s">
        <v>1542</v>
      </c>
      <c r="F544">
        <v>187</v>
      </c>
      <c r="G544">
        <v>97</v>
      </c>
      <c r="H544">
        <v>82</v>
      </c>
      <c r="I544">
        <v>46</v>
      </c>
      <c r="J544">
        <v>43</v>
      </c>
      <c r="K544">
        <v>43</v>
      </c>
      <c r="L544">
        <v>0</v>
      </c>
      <c r="M544">
        <v>2020</v>
      </c>
      <c r="N544">
        <f t="shared" ca="1" si="34"/>
        <v>135</v>
      </c>
      <c r="O544">
        <f t="shared" ca="1" si="35"/>
        <v>36290</v>
      </c>
      <c r="P544">
        <f ca="1">_20206[[#This Row],[最低排名]]-_20206[[#This Row],[同分人数]]+1</f>
        <v>36156</v>
      </c>
      <c r="Q544">
        <f ca="1">IF(O544&gt;=开始!$B$6, 1, 0)</f>
        <v>1</v>
      </c>
      <c r="R544">
        <f ca="1">_20206[[#This Row],[最低排名]]-开始!$B$6</f>
        <v>36290</v>
      </c>
    </row>
    <row r="545" spans="1:18">
      <c r="A545">
        <v>45501</v>
      </c>
      <c r="B545" t="s">
        <v>695</v>
      </c>
      <c r="C545" t="str">
        <f t="shared" si="32"/>
        <v>南京审计</v>
      </c>
      <c r="D545" t="str">
        <f t="shared" si="33"/>
        <v>01</v>
      </c>
      <c r="E545" t="s">
        <v>450</v>
      </c>
      <c r="F545">
        <v>202</v>
      </c>
      <c r="G545">
        <v>103</v>
      </c>
      <c r="H545">
        <v>112</v>
      </c>
      <c r="I545">
        <v>64</v>
      </c>
      <c r="J545">
        <v>58</v>
      </c>
      <c r="K545">
        <v>58</v>
      </c>
      <c r="L545">
        <v>0</v>
      </c>
      <c r="M545">
        <v>2020</v>
      </c>
      <c r="N545">
        <f t="shared" ca="1" si="34"/>
        <v>220</v>
      </c>
      <c r="O545">
        <f t="shared" ca="1" si="35"/>
        <v>16961</v>
      </c>
      <c r="P545">
        <f ca="1">_20206[[#This Row],[最低排名]]-_20206[[#This Row],[同分人数]]+1</f>
        <v>16742</v>
      </c>
      <c r="Q545">
        <f ca="1">IF(O545&gt;=开始!$B$6, 1, 0)</f>
        <v>1</v>
      </c>
      <c r="R545">
        <f ca="1">_20206[[#This Row],[最低排名]]-开始!$B$6</f>
        <v>16961</v>
      </c>
    </row>
    <row r="546" spans="1:18">
      <c r="A546">
        <v>45502</v>
      </c>
      <c r="B546" t="s">
        <v>696</v>
      </c>
      <c r="C546" t="str">
        <f t="shared" si="32"/>
        <v>南京审计</v>
      </c>
      <c r="D546" t="str">
        <f t="shared" si="33"/>
        <v>02</v>
      </c>
      <c r="E546" t="s">
        <v>1534</v>
      </c>
      <c r="F546">
        <v>194</v>
      </c>
      <c r="G546">
        <v>107</v>
      </c>
      <c r="H546">
        <v>53</v>
      </c>
      <c r="I546">
        <v>58</v>
      </c>
      <c r="J546">
        <v>49</v>
      </c>
      <c r="K546">
        <v>46</v>
      </c>
      <c r="L546">
        <v>0</v>
      </c>
      <c r="M546">
        <v>2020</v>
      </c>
      <c r="N546">
        <f t="shared" ca="1" si="34"/>
        <v>147</v>
      </c>
      <c r="O546">
        <f t="shared" ca="1" si="35"/>
        <v>36437</v>
      </c>
      <c r="P546">
        <f ca="1">_20206[[#This Row],[最低排名]]-_20206[[#This Row],[同分人数]]+1</f>
        <v>36291</v>
      </c>
      <c r="Q546">
        <f ca="1">IF(O546&gt;=开始!$B$6, 1, 0)</f>
        <v>1</v>
      </c>
      <c r="R546">
        <f ca="1">_20206[[#This Row],[最低排名]]-开始!$B$6</f>
        <v>36437</v>
      </c>
    </row>
    <row r="547" spans="1:18">
      <c r="A547">
        <v>45503</v>
      </c>
      <c r="B547" t="s">
        <v>697</v>
      </c>
      <c r="C547" t="str">
        <f t="shared" si="32"/>
        <v>南京审计</v>
      </c>
      <c r="D547" t="str">
        <f t="shared" si="33"/>
        <v>03</v>
      </c>
      <c r="E547" t="s">
        <v>122</v>
      </c>
      <c r="F547">
        <v>205</v>
      </c>
      <c r="G547">
        <v>109</v>
      </c>
      <c r="H547">
        <v>112</v>
      </c>
      <c r="I547">
        <v>67</v>
      </c>
      <c r="J547">
        <v>61</v>
      </c>
      <c r="K547">
        <v>61</v>
      </c>
      <c r="L547">
        <v>0</v>
      </c>
      <c r="M547">
        <v>2020</v>
      </c>
      <c r="N547">
        <f t="shared" ca="1" si="34"/>
        <v>252</v>
      </c>
      <c r="O547">
        <f t="shared" ca="1" si="35"/>
        <v>14212</v>
      </c>
      <c r="P547">
        <f ca="1">_20206[[#This Row],[最低排名]]-_20206[[#This Row],[同分人数]]+1</f>
        <v>13961</v>
      </c>
      <c r="Q547">
        <f ca="1">IF(O547&gt;=开始!$B$6, 1, 0)</f>
        <v>1</v>
      </c>
      <c r="R547">
        <f ca="1">_20206[[#This Row],[最低排名]]-开始!$B$6</f>
        <v>14212</v>
      </c>
    </row>
    <row r="548" spans="1:18">
      <c r="A548">
        <v>45601</v>
      </c>
      <c r="B548" t="s">
        <v>698</v>
      </c>
      <c r="C548" t="str">
        <f t="shared" si="32"/>
        <v>江苏理工</v>
      </c>
      <c r="D548" t="str">
        <f t="shared" si="33"/>
        <v>01</v>
      </c>
      <c r="E548" t="s">
        <v>170</v>
      </c>
      <c r="F548">
        <v>191</v>
      </c>
      <c r="G548">
        <v>99</v>
      </c>
      <c r="H548">
        <v>94</v>
      </c>
      <c r="I548">
        <v>61</v>
      </c>
      <c r="J548">
        <v>55</v>
      </c>
      <c r="K548">
        <v>52</v>
      </c>
      <c r="L548">
        <v>0</v>
      </c>
      <c r="M548">
        <v>2020</v>
      </c>
      <c r="N548">
        <f t="shared" ca="1" si="34"/>
        <v>256</v>
      </c>
      <c r="O548">
        <f t="shared" ca="1" si="35"/>
        <v>26575</v>
      </c>
      <c r="P548">
        <f ca="1">_20206[[#This Row],[最低排名]]-_20206[[#This Row],[同分人数]]+1</f>
        <v>26320</v>
      </c>
      <c r="Q548">
        <f ca="1">IF(O548&gt;=开始!$B$6, 1, 0)</f>
        <v>1</v>
      </c>
      <c r="R548">
        <f ca="1">_20206[[#This Row],[最低排名]]-开始!$B$6</f>
        <v>26575</v>
      </c>
    </row>
    <row r="549" spans="1:18">
      <c r="A549">
        <v>45602</v>
      </c>
      <c r="B549" t="s">
        <v>699</v>
      </c>
      <c r="C549" t="str">
        <f t="shared" si="32"/>
        <v>江苏理工</v>
      </c>
      <c r="D549" t="str">
        <f t="shared" si="33"/>
        <v>02</v>
      </c>
      <c r="E549" t="s">
        <v>389</v>
      </c>
      <c r="F549">
        <v>192</v>
      </c>
      <c r="G549">
        <v>100</v>
      </c>
      <c r="H549">
        <v>95</v>
      </c>
      <c r="I549">
        <v>64</v>
      </c>
      <c r="J549">
        <v>52</v>
      </c>
      <c r="K549">
        <v>49</v>
      </c>
      <c r="L549">
        <v>0</v>
      </c>
      <c r="M549">
        <v>2020</v>
      </c>
      <c r="N549">
        <f t="shared" ca="1" si="34"/>
        <v>201</v>
      </c>
      <c r="O549">
        <f t="shared" ca="1" si="35"/>
        <v>26776</v>
      </c>
      <c r="P549">
        <f ca="1">_20206[[#This Row],[最低排名]]-_20206[[#This Row],[同分人数]]+1</f>
        <v>26576</v>
      </c>
      <c r="Q549">
        <f ca="1">IF(O549&gt;=开始!$B$6, 1, 0)</f>
        <v>1</v>
      </c>
      <c r="R549">
        <f ca="1">_20206[[#This Row],[最低排名]]-开始!$B$6</f>
        <v>26776</v>
      </c>
    </row>
    <row r="550" spans="1:18">
      <c r="A550">
        <v>45603</v>
      </c>
      <c r="B550" t="s">
        <v>700</v>
      </c>
      <c r="C550" t="str">
        <f t="shared" si="32"/>
        <v>江苏理工</v>
      </c>
      <c r="D550" t="str">
        <f t="shared" si="33"/>
        <v>03</v>
      </c>
      <c r="E550" t="s">
        <v>320</v>
      </c>
      <c r="F550">
        <v>191</v>
      </c>
      <c r="G550">
        <v>102</v>
      </c>
      <c r="H550">
        <v>54</v>
      </c>
      <c r="I550">
        <v>61</v>
      </c>
      <c r="J550">
        <v>55</v>
      </c>
      <c r="K550">
        <v>49</v>
      </c>
      <c r="L550">
        <v>0</v>
      </c>
      <c r="M550">
        <v>2020</v>
      </c>
      <c r="N550">
        <f t="shared" ca="1" si="34"/>
        <v>168</v>
      </c>
      <c r="O550">
        <f t="shared" ca="1" si="35"/>
        <v>34767</v>
      </c>
      <c r="P550">
        <f ca="1">_20206[[#This Row],[最低排名]]-_20206[[#This Row],[同分人数]]+1</f>
        <v>34600</v>
      </c>
      <c r="Q550">
        <f ca="1">IF(O550&gt;=开始!$B$6, 1, 0)</f>
        <v>1</v>
      </c>
      <c r="R550">
        <f ca="1">_20206[[#This Row],[最低排名]]-开始!$B$6</f>
        <v>34767</v>
      </c>
    </row>
    <row r="551" spans="1:18">
      <c r="A551">
        <v>45701</v>
      </c>
      <c r="B551" t="s">
        <v>702</v>
      </c>
      <c r="C551" t="str">
        <f t="shared" si="32"/>
        <v>江苏海大</v>
      </c>
      <c r="D551" t="str">
        <f t="shared" si="33"/>
        <v>01</v>
      </c>
      <c r="E551" t="s">
        <v>389</v>
      </c>
      <c r="F551">
        <v>199</v>
      </c>
      <c r="G551">
        <v>103</v>
      </c>
      <c r="H551">
        <v>76</v>
      </c>
      <c r="I551">
        <v>64</v>
      </c>
      <c r="J551">
        <v>61</v>
      </c>
      <c r="K551">
        <v>52</v>
      </c>
      <c r="L551">
        <v>0</v>
      </c>
      <c r="M551">
        <v>2020</v>
      </c>
      <c r="N551">
        <f t="shared" ca="1" si="34"/>
        <v>201</v>
      </c>
      <c r="O551">
        <f t="shared" ca="1" si="35"/>
        <v>26776</v>
      </c>
      <c r="P551">
        <f ca="1">_20206[[#This Row],[最低排名]]-_20206[[#This Row],[同分人数]]+1</f>
        <v>26576</v>
      </c>
      <c r="Q551">
        <f ca="1">IF(O551&gt;=开始!$B$6, 1, 0)</f>
        <v>1</v>
      </c>
      <c r="R551">
        <f ca="1">_20206[[#This Row],[最低排名]]-开始!$B$6</f>
        <v>26776</v>
      </c>
    </row>
    <row r="552" spans="1:18">
      <c r="A552">
        <v>45702</v>
      </c>
      <c r="B552" t="s">
        <v>703</v>
      </c>
      <c r="C552" t="str">
        <f t="shared" si="32"/>
        <v>江苏海大</v>
      </c>
      <c r="D552" t="str">
        <f t="shared" si="33"/>
        <v>02</v>
      </c>
      <c r="E552" t="s">
        <v>209</v>
      </c>
      <c r="F552">
        <v>176</v>
      </c>
      <c r="G552">
        <v>88</v>
      </c>
      <c r="H552">
        <v>77</v>
      </c>
      <c r="I552">
        <v>58</v>
      </c>
      <c r="J552">
        <v>58</v>
      </c>
      <c r="K552">
        <v>46</v>
      </c>
      <c r="L552">
        <v>0</v>
      </c>
      <c r="M552">
        <v>2020</v>
      </c>
      <c r="N552">
        <f t="shared" ca="1" si="34"/>
        <v>163</v>
      </c>
      <c r="O552">
        <f t="shared" ca="1" si="35"/>
        <v>33931</v>
      </c>
      <c r="P552">
        <f ca="1">_20206[[#This Row],[最低排名]]-_20206[[#This Row],[同分人数]]+1</f>
        <v>33769</v>
      </c>
      <c r="Q552">
        <f ca="1">IF(O552&gt;=开始!$B$6, 1, 0)</f>
        <v>1</v>
      </c>
      <c r="R552">
        <f ca="1">_20206[[#This Row],[最低排名]]-开始!$B$6</f>
        <v>33931</v>
      </c>
    </row>
    <row r="553" spans="1:18">
      <c r="A553">
        <v>45703</v>
      </c>
      <c r="B553" t="s">
        <v>1772</v>
      </c>
      <c r="C553" t="str">
        <f t="shared" si="32"/>
        <v>江苏海大</v>
      </c>
      <c r="D553" t="str">
        <f t="shared" si="33"/>
        <v>03</v>
      </c>
      <c r="E553" t="s">
        <v>312</v>
      </c>
      <c r="F553">
        <v>212</v>
      </c>
      <c r="G553">
        <v>107</v>
      </c>
      <c r="H553">
        <v>86</v>
      </c>
      <c r="I553">
        <v>58</v>
      </c>
      <c r="J553">
        <v>55</v>
      </c>
      <c r="K553">
        <v>49</v>
      </c>
      <c r="L553">
        <v>0</v>
      </c>
      <c r="M553">
        <v>2020</v>
      </c>
      <c r="N553">
        <f t="shared" ca="1" si="34"/>
        <v>235</v>
      </c>
      <c r="O553">
        <f t="shared" ca="1" si="35"/>
        <v>24994</v>
      </c>
      <c r="P553">
        <f ca="1">_20206[[#This Row],[最低排名]]-_20206[[#This Row],[同分人数]]+1</f>
        <v>24760</v>
      </c>
      <c r="Q553">
        <f ca="1">IF(O553&gt;=开始!$B$6, 1, 0)</f>
        <v>1</v>
      </c>
      <c r="R553">
        <f ca="1">_20206[[#This Row],[最低排名]]-开始!$B$6</f>
        <v>24994</v>
      </c>
    </row>
    <row r="554" spans="1:18">
      <c r="A554">
        <v>45801</v>
      </c>
      <c r="B554" t="s">
        <v>1773</v>
      </c>
      <c r="C554" t="str">
        <f t="shared" si="32"/>
        <v>南京特教</v>
      </c>
      <c r="D554" t="str">
        <f t="shared" si="33"/>
        <v>01</v>
      </c>
      <c r="E554" t="s">
        <v>184</v>
      </c>
      <c r="F554">
        <v>192</v>
      </c>
      <c r="G554">
        <v>98</v>
      </c>
      <c r="H554">
        <v>109</v>
      </c>
      <c r="I554">
        <v>55</v>
      </c>
      <c r="J554">
        <v>49</v>
      </c>
      <c r="K554">
        <v>46</v>
      </c>
      <c r="L554">
        <v>0</v>
      </c>
      <c r="M554">
        <v>2020</v>
      </c>
      <c r="N554">
        <f t="shared" ca="1" si="34"/>
        <v>212</v>
      </c>
      <c r="O554">
        <f t="shared" ca="1" si="35"/>
        <v>26988</v>
      </c>
      <c r="P554">
        <f ca="1">_20206[[#This Row],[最低排名]]-_20206[[#This Row],[同分人数]]+1</f>
        <v>26777</v>
      </c>
      <c r="Q554">
        <f ca="1">IF(O554&gt;=开始!$B$6, 1, 0)</f>
        <v>1</v>
      </c>
      <c r="R554">
        <f ca="1">_20206[[#This Row],[最低排名]]-开始!$B$6</f>
        <v>26988</v>
      </c>
    </row>
    <row r="555" spans="1:18">
      <c r="A555">
        <v>45802</v>
      </c>
      <c r="B555" t="s">
        <v>1774</v>
      </c>
      <c r="C555" t="str">
        <f t="shared" si="32"/>
        <v>南京特教</v>
      </c>
      <c r="D555" t="str">
        <f t="shared" si="33"/>
        <v>02</v>
      </c>
      <c r="E555" t="s">
        <v>408</v>
      </c>
      <c r="F555">
        <v>196</v>
      </c>
      <c r="G555">
        <v>116</v>
      </c>
      <c r="H555">
        <v>85</v>
      </c>
      <c r="I555">
        <v>46</v>
      </c>
      <c r="J555">
        <v>46</v>
      </c>
      <c r="K555">
        <v>46</v>
      </c>
      <c r="L555">
        <v>0</v>
      </c>
      <c r="M555">
        <v>2020</v>
      </c>
      <c r="N555">
        <f t="shared" ca="1" si="34"/>
        <v>199</v>
      </c>
      <c r="O555">
        <f t="shared" ca="1" si="35"/>
        <v>33254</v>
      </c>
      <c r="P555">
        <f ca="1">_20206[[#This Row],[最低排名]]-_20206[[#This Row],[同分人数]]+1</f>
        <v>33056</v>
      </c>
      <c r="Q555">
        <f ca="1">IF(O555&gt;=开始!$B$6, 1, 0)</f>
        <v>1</v>
      </c>
      <c r="R555">
        <f ca="1">_20206[[#This Row],[最低排名]]-开始!$B$6</f>
        <v>33254</v>
      </c>
    </row>
    <row r="556" spans="1:18">
      <c r="A556">
        <v>45901</v>
      </c>
      <c r="B556" t="s">
        <v>706</v>
      </c>
      <c r="C556" t="str">
        <f t="shared" si="32"/>
        <v>南通理工</v>
      </c>
      <c r="D556" t="str">
        <f t="shared" si="33"/>
        <v>01</v>
      </c>
      <c r="E556" t="s">
        <v>585</v>
      </c>
      <c r="F556">
        <v>195</v>
      </c>
      <c r="G556">
        <v>108</v>
      </c>
      <c r="H556">
        <v>65</v>
      </c>
      <c r="I556">
        <v>58</v>
      </c>
      <c r="J556">
        <v>55</v>
      </c>
      <c r="K556">
        <v>43</v>
      </c>
      <c r="L556">
        <v>0</v>
      </c>
      <c r="M556">
        <v>2020</v>
      </c>
      <c r="N556">
        <f t="shared" ca="1" si="34"/>
        <v>175</v>
      </c>
      <c r="O556">
        <f t="shared" ca="1" si="35"/>
        <v>33768</v>
      </c>
      <c r="P556">
        <f ca="1">_20206[[#This Row],[最低排名]]-_20206[[#This Row],[同分人数]]+1</f>
        <v>33594</v>
      </c>
      <c r="Q556">
        <f ca="1">IF(O556&gt;=开始!$B$6, 1, 0)</f>
        <v>1</v>
      </c>
      <c r="R556">
        <f ca="1">_20206[[#This Row],[最低排名]]-开始!$B$6</f>
        <v>33768</v>
      </c>
    </row>
    <row r="557" spans="1:18">
      <c r="A557">
        <v>45902</v>
      </c>
      <c r="B557" t="s">
        <v>707</v>
      </c>
      <c r="C557" t="str">
        <f t="shared" si="32"/>
        <v>南通理工</v>
      </c>
      <c r="D557" t="str">
        <f t="shared" si="33"/>
        <v>02</v>
      </c>
      <c r="E557" t="s">
        <v>738</v>
      </c>
      <c r="F557">
        <v>195</v>
      </c>
      <c r="G557">
        <v>103</v>
      </c>
      <c r="H557">
        <v>70</v>
      </c>
      <c r="I557">
        <v>52</v>
      </c>
      <c r="J557">
        <v>49</v>
      </c>
      <c r="K557">
        <v>46</v>
      </c>
      <c r="L557">
        <v>0</v>
      </c>
      <c r="M557">
        <v>2020</v>
      </c>
      <c r="N557">
        <f t="shared" ca="1" si="34"/>
        <v>148</v>
      </c>
      <c r="O557">
        <f t="shared" ca="1" si="35"/>
        <v>34430</v>
      </c>
      <c r="P557">
        <f ca="1">_20206[[#This Row],[最低排名]]-_20206[[#This Row],[同分人数]]+1</f>
        <v>34283</v>
      </c>
      <c r="Q557">
        <f ca="1">IF(O557&gt;=开始!$B$6, 1, 0)</f>
        <v>1</v>
      </c>
      <c r="R557">
        <f ca="1">_20206[[#This Row],[最低排名]]-开始!$B$6</f>
        <v>34430</v>
      </c>
    </row>
    <row r="558" spans="1:18">
      <c r="A558">
        <v>46001</v>
      </c>
      <c r="B558" t="s">
        <v>708</v>
      </c>
      <c r="C558" t="str">
        <f t="shared" si="32"/>
        <v>东南成贤</v>
      </c>
      <c r="D558" t="str">
        <f t="shared" si="33"/>
        <v>01</v>
      </c>
      <c r="E558" t="s">
        <v>354</v>
      </c>
      <c r="F558">
        <v>210</v>
      </c>
      <c r="G558">
        <v>110</v>
      </c>
      <c r="H558">
        <v>80</v>
      </c>
      <c r="I558">
        <v>49</v>
      </c>
      <c r="J558">
        <v>46</v>
      </c>
      <c r="K558">
        <v>43</v>
      </c>
      <c r="L558">
        <v>0</v>
      </c>
      <c r="M558">
        <v>2020</v>
      </c>
      <c r="N558">
        <f t="shared" ca="1" si="34"/>
        <v>178</v>
      </c>
      <c r="O558">
        <f t="shared" ca="1" si="35"/>
        <v>31609</v>
      </c>
      <c r="P558">
        <f ca="1">_20206[[#This Row],[最低排名]]-_20206[[#This Row],[同分人数]]+1</f>
        <v>31432</v>
      </c>
      <c r="Q558">
        <f ca="1">IF(O558&gt;=开始!$B$6, 1, 0)</f>
        <v>1</v>
      </c>
      <c r="R558">
        <f ca="1">_20206[[#This Row],[最低排名]]-开始!$B$6</f>
        <v>31609</v>
      </c>
    </row>
    <row r="559" spans="1:18">
      <c r="A559">
        <v>46002</v>
      </c>
      <c r="B559" t="s">
        <v>709</v>
      </c>
      <c r="C559" t="str">
        <f t="shared" si="32"/>
        <v>东南成贤</v>
      </c>
      <c r="D559" t="str">
        <f t="shared" si="33"/>
        <v>02</v>
      </c>
      <c r="E559" t="s">
        <v>205</v>
      </c>
      <c r="F559">
        <v>208</v>
      </c>
      <c r="G559">
        <v>107</v>
      </c>
      <c r="H559">
        <v>78</v>
      </c>
      <c r="I559">
        <v>46</v>
      </c>
      <c r="J559">
        <v>43</v>
      </c>
      <c r="K559">
        <v>43</v>
      </c>
      <c r="L559">
        <v>0</v>
      </c>
      <c r="M559">
        <v>2020</v>
      </c>
      <c r="N559">
        <f t="shared" ca="1" si="34"/>
        <v>184</v>
      </c>
      <c r="O559">
        <f t="shared" ca="1" si="35"/>
        <v>33438</v>
      </c>
      <c r="P559">
        <f ca="1">_20206[[#This Row],[最低排名]]-_20206[[#This Row],[同分人数]]+1</f>
        <v>33255</v>
      </c>
      <c r="Q559">
        <f ca="1">IF(O559&gt;=开始!$B$6, 1, 0)</f>
        <v>1</v>
      </c>
      <c r="R559">
        <f ca="1">_20206[[#This Row],[最低排名]]-开始!$B$6</f>
        <v>33438</v>
      </c>
    </row>
    <row r="560" spans="1:18">
      <c r="A560">
        <v>46003</v>
      </c>
      <c r="B560" t="s">
        <v>1572</v>
      </c>
      <c r="C560" t="str">
        <f t="shared" si="32"/>
        <v>东南成贤</v>
      </c>
      <c r="D560" t="str">
        <f t="shared" si="33"/>
        <v>03</v>
      </c>
      <c r="E560" t="s">
        <v>479</v>
      </c>
      <c r="F560">
        <v>200</v>
      </c>
      <c r="G560">
        <v>103</v>
      </c>
      <c r="H560">
        <v>75</v>
      </c>
      <c r="I560">
        <v>58</v>
      </c>
      <c r="J560">
        <v>46</v>
      </c>
      <c r="K560">
        <v>43</v>
      </c>
      <c r="L560">
        <v>0</v>
      </c>
      <c r="M560">
        <v>2020</v>
      </c>
      <c r="N560">
        <f t="shared" ca="1" si="34"/>
        <v>175</v>
      </c>
      <c r="O560">
        <f t="shared" ca="1" si="35"/>
        <v>32698</v>
      </c>
      <c r="P560">
        <f ca="1">_20206[[#This Row],[最低排名]]-_20206[[#This Row],[同分人数]]+1</f>
        <v>32524</v>
      </c>
      <c r="Q560">
        <f ca="1">IF(O560&gt;=开始!$B$6, 1, 0)</f>
        <v>1</v>
      </c>
      <c r="R560">
        <f ca="1">_20206[[#This Row],[最低排名]]-开始!$B$6</f>
        <v>32698</v>
      </c>
    </row>
    <row r="561" spans="1:18">
      <c r="A561">
        <v>46101</v>
      </c>
      <c r="B561" t="s">
        <v>710</v>
      </c>
      <c r="C561" t="str">
        <f t="shared" si="32"/>
        <v>太湖学院</v>
      </c>
      <c r="D561" t="str">
        <f t="shared" si="33"/>
        <v>01</v>
      </c>
      <c r="E561" t="s">
        <v>56</v>
      </c>
      <c r="F561">
        <v>186</v>
      </c>
      <c r="G561">
        <v>105</v>
      </c>
      <c r="H561">
        <v>72</v>
      </c>
      <c r="I561">
        <v>61</v>
      </c>
      <c r="J561">
        <v>49</v>
      </c>
      <c r="K561">
        <v>46</v>
      </c>
      <c r="L561">
        <v>0</v>
      </c>
      <c r="M561">
        <v>2020</v>
      </c>
      <c r="N561">
        <f t="shared" ca="1" si="34"/>
        <v>168</v>
      </c>
      <c r="O561">
        <f t="shared" ca="1" si="35"/>
        <v>34099</v>
      </c>
      <c r="P561">
        <f ca="1">_20206[[#This Row],[最低排名]]-_20206[[#This Row],[同分人数]]+1</f>
        <v>33932</v>
      </c>
      <c r="Q561">
        <f ca="1">IF(O561&gt;=开始!$B$6, 1, 0)</f>
        <v>1</v>
      </c>
      <c r="R561">
        <f ca="1">_20206[[#This Row],[最低排名]]-开始!$B$6</f>
        <v>34099</v>
      </c>
    </row>
    <row r="562" spans="1:18">
      <c r="A562">
        <v>46102</v>
      </c>
      <c r="B562" t="s">
        <v>1775</v>
      </c>
      <c r="C562" t="str">
        <f t="shared" si="32"/>
        <v>太湖学院</v>
      </c>
      <c r="D562" t="str">
        <f t="shared" si="33"/>
        <v>02</v>
      </c>
      <c r="E562" t="s">
        <v>1629</v>
      </c>
      <c r="M562">
        <v>2020</v>
      </c>
      <c r="N562" t="e">
        <f t="shared" ca="1" si="34"/>
        <v>#N/A</v>
      </c>
      <c r="O562" t="e">
        <f t="shared" ca="1" si="35"/>
        <v>#N/A</v>
      </c>
      <c r="P562" t="e">
        <f ca="1">_20206[[#This Row],[最低排名]]-_20206[[#This Row],[同分人数]]+1</f>
        <v>#N/A</v>
      </c>
      <c r="Q562" t="e">
        <f ca="1">IF(O562&gt;=开始!$B$6, 1, 0)</f>
        <v>#N/A</v>
      </c>
      <c r="R562" t="e">
        <f ca="1">_20206[[#This Row],[最低排名]]-开始!$B$6</f>
        <v>#N/A</v>
      </c>
    </row>
    <row r="563" spans="1:18">
      <c r="A563">
        <v>46201</v>
      </c>
      <c r="B563" t="s">
        <v>711</v>
      </c>
      <c r="C563" t="str">
        <f t="shared" si="32"/>
        <v>南理紫金</v>
      </c>
      <c r="D563" t="str">
        <f t="shared" si="33"/>
        <v>01</v>
      </c>
      <c r="E563" t="s">
        <v>752</v>
      </c>
      <c r="F563">
        <v>185</v>
      </c>
      <c r="G563">
        <v>98</v>
      </c>
      <c r="H563">
        <v>72</v>
      </c>
      <c r="I563">
        <v>64</v>
      </c>
      <c r="J563">
        <v>58</v>
      </c>
      <c r="K563">
        <v>46</v>
      </c>
      <c r="L563">
        <v>0</v>
      </c>
      <c r="M563">
        <v>2020</v>
      </c>
      <c r="N563">
        <f t="shared" ca="1" si="34"/>
        <v>186</v>
      </c>
      <c r="O563">
        <f t="shared" ca="1" si="35"/>
        <v>32154</v>
      </c>
      <c r="P563">
        <f ca="1">_20206[[#This Row],[最低排名]]-_20206[[#This Row],[同分人数]]+1</f>
        <v>31969</v>
      </c>
      <c r="Q563">
        <f ca="1">IF(O563&gt;=开始!$B$6, 1, 0)</f>
        <v>1</v>
      </c>
      <c r="R563">
        <f ca="1">_20206[[#This Row],[最低排名]]-开始!$B$6</f>
        <v>32154</v>
      </c>
    </row>
    <row r="564" spans="1:18">
      <c r="A564">
        <v>46202</v>
      </c>
      <c r="B564" t="s">
        <v>712</v>
      </c>
      <c r="C564" t="str">
        <f t="shared" si="32"/>
        <v>南理紫金</v>
      </c>
      <c r="D564" t="str">
        <f t="shared" si="33"/>
        <v>02</v>
      </c>
      <c r="E564" t="s">
        <v>1533</v>
      </c>
      <c r="F564">
        <v>177</v>
      </c>
      <c r="G564">
        <v>92</v>
      </c>
      <c r="H564">
        <v>87</v>
      </c>
      <c r="I564">
        <v>49</v>
      </c>
      <c r="J564">
        <v>46</v>
      </c>
      <c r="K564">
        <v>43</v>
      </c>
      <c r="L564">
        <v>0</v>
      </c>
      <c r="M564">
        <v>2020</v>
      </c>
      <c r="N564">
        <f t="shared" ca="1" si="34"/>
        <v>150</v>
      </c>
      <c r="O564">
        <f t="shared" ca="1" si="35"/>
        <v>36155</v>
      </c>
      <c r="P564">
        <f ca="1">_20206[[#This Row],[最低排名]]-_20206[[#This Row],[同分人数]]+1</f>
        <v>36006</v>
      </c>
      <c r="Q564">
        <f ca="1">IF(O564&gt;=开始!$B$6, 1, 0)</f>
        <v>1</v>
      </c>
      <c r="R564">
        <f ca="1">_20206[[#This Row],[最低排名]]-开始!$B$6</f>
        <v>36155</v>
      </c>
    </row>
    <row r="565" spans="1:18">
      <c r="A565">
        <v>46301</v>
      </c>
      <c r="B565" t="s">
        <v>713</v>
      </c>
      <c r="C565" t="str">
        <f t="shared" si="32"/>
        <v>南航金城</v>
      </c>
      <c r="D565" t="str">
        <f t="shared" si="33"/>
        <v>01</v>
      </c>
      <c r="E565" t="s">
        <v>207</v>
      </c>
      <c r="F565">
        <v>181</v>
      </c>
      <c r="G565">
        <v>96</v>
      </c>
      <c r="H565">
        <v>85</v>
      </c>
      <c r="I565">
        <v>55</v>
      </c>
      <c r="J565">
        <v>49</v>
      </c>
      <c r="K565">
        <v>43</v>
      </c>
      <c r="L565">
        <v>0</v>
      </c>
      <c r="M565">
        <v>2020</v>
      </c>
      <c r="N565">
        <f t="shared" ca="1" si="34"/>
        <v>183</v>
      </c>
      <c r="O565">
        <f t="shared" ca="1" si="35"/>
        <v>34282</v>
      </c>
      <c r="P565">
        <f ca="1">_20206[[#This Row],[最低排名]]-_20206[[#This Row],[同分人数]]+1</f>
        <v>34100</v>
      </c>
      <c r="Q565">
        <f ca="1">IF(O565&gt;=开始!$B$6, 1, 0)</f>
        <v>1</v>
      </c>
      <c r="R565">
        <f ca="1">_20206[[#This Row],[最低排名]]-开始!$B$6</f>
        <v>34282</v>
      </c>
    </row>
    <row r="566" spans="1:18">
      <c r="A566">
        <v>46302</v>
      </c>
      <c r="B566" t="s">
        <v>714</v>
      </c>
      <c r="C566" t="str">
        <f t="shared" si="32"/>
        <v>南航金城</v>
      </c>
      <c r="D566" t="str">
        <f t="shared" si="33"/>
        <v>02</v>
      </c>
      <c r="E566" t="s">
        <v>479</v>
      </c>
      <c r="F566">
        <v>203</v>
      </c>
      <c r="G566">
        <v>104</v>
      </c>
      <c r="H566">
        <v>72</v>
      </c>
      <c r="I566">
        <v>55</v>
      </c>
      <c r="J566">
        <v>49</v>
      </c>
      <c r="K566">
        <v>43</v>
      </c>
      <c r="L566">
        <v>0</v>
      </c>
      <c r="M566">
        <v>2020</v>
      </c>
      <c r="N566">
        <f t="shared" ca="1" si="34"/>
        <v>175</v>
      </c>
      <c r="O566">
        <f t="shared" ca="1" si="35"/>
        <v>32698</v>
      </c>
      <c r="P566">
        <f ca="1">_20206[[#This Row],[最低排名]]-_20206[[#This Row],[同分人数]]+1</f>
        <v>32524</v>
      </c>
      <c r="Q566">
        <f ca="1">IF(O566&gt;=开始!$B$6, 1, 0)</f>
        <v>1</v>
      </c>
      <c r="R566">
        <f ca="1">_20206[[#This Row],[最低排名]]-开始!$B$6</f>
        <v>32698</v>
      </c>
    </row>
    <row r="567" spans="1:18">
      <c r="A567">
        <v>46401</v>
      </c>
      <c r="B567" t="s">
        <v>715</v>
      </c>
      <c r="C567" t="str">
        <f t="shared" si="32"/>
        <v>南京传媒</v>
      </c>
      <c r="D567" t="str">
        <f t="shared" si="33"/>
        <v>01</v>
      </c>
      <c r="E567" t="s">
        <v>170</v>
      </c>
      <c r="F567">
        <v>189</v>
      </c>
      <c r="G567">
        <v>103</v>
      </c>
      <c r="H567">
        <v>99</v>
      </c>
      <c r="I567">
        <v>64</v>
      </c>
      <c r="J567">
        <v>58</v>
      </c>
      <c r="K567">
        <v>43</v>
      </c>
      <c r="L567">
        <v>0</v>
      </c>
      <c r="M567">
        <v>2020</v>
      </c>
      <c r="N567">
        <f t="shared" ca="1" si="34"/>
        <v>256</v>
      </c>
      <c r="O567">
        <f t="shared" ca="1" si="35"/>
        <v>26575</v>
      </c>
      <c r="P567">
        <f ca="1">_20206[[#This Row],[最低排名]]-_20206[[#This Row],[同分人数]]+1</f>
        <v>26320</v>
      </c>
      <c r="Q567">
        <f ca="1">IF(O567&gt;=开始!$B$6, 1, 0)</f>
        <v>1</v>
      </c>
      <c r="R567">
        <f ca="1">_20206[[#This Row],[最低排名]]-开始!$B$6</f>
        <v>26575</v>
      </c>
    </row>
    <row r="568" spans="1:18">
      <c r="A568">
        <v>46501</v>
      </c>
      <c r="B568" t="s">
        <v>716</v>
      </c>
      <c r="C568" t="str">
        <f t="shared" si="32"/>
        <v>南师泰州</v>
      </c>
      <c r="D568" t="str">
        <f t="shared" si="33"/>
        <v>01</v>
      </c>
      <c r="E568" t="s">
        <v>381</v>
      </c>
      <c r="F568">
        <v>191</v>
      </c>
      <c r="G568">
        <v>97</v>
      </c>
      <c r="H568">
        <v>85</v>
      </c>
      <c r="I568">
        <v>58</v>
      </c>
      <c r="J568">
        <v>49</v>
      </c>
      <c r="K568">
        <v>46</v>
      </c>
      <c r="L568">
        <v>0</v>
      </c>
      <c r="M568">
        <v>2020</v>
      </c>
      <c r="N568">
        <f t="shared" ca="1" si="34"/>
        <v>183</v>
      </c>
      <c r="O568">
        <f t="shared" ca="1" si="35"/>
        <v>31431</v>
      </c>
      <c r="P568">
        <f ca="1">_20206[[#This Row],[最低排名]]-_20206[[#This Row],[同分人数]]+1</f>
        <v>31249</v>
      </c>
      <c r="Q568">
        <f ca="1">IF(O568&gt;=开始!$B$6, 1, 0)</f>
        <v>1</v>
      </c>
      <c r="R568">
        <f ca="1">_20206[[#This Row],[最低排名]]-开始!$B$6</f>
        <v>31431</v>
      </c>
    </row>
    <row r="569" spans="1:18">
      <c r="A569">
        <v>46502</v>
      </c>
      <c r="B569" t="s">
        <v>717</v>
      </c>
      <c r="C569" t="str">
        <f t="shared" si="32"/>
        <v>南师泰州</v>
      </c>
      <c r="D569" t="str">
        <f t="shared" si="33"/>
        <v>02</v>
      </c>
      <c r="E569" t="s">
        <v>230</v>
      </c>
      <c r="F569">
        <v>196</v>
      </c>
      <c r="G569">
        <v>98</v>
      </c>
      <c r="H569">
        <v>85</v>
      </c>
      <c r="I569">
        <v>64</v>
      </c>
      <c r="J569">
        <v>49</v>
      </c>
      <c r="K569">
        <v>49</v>
      </c>
      <c r="L569">
        <v>0</v>
      </c>
      <c r="M569">
        <v>2020</v>
      </c>
      <c r="N569">
        <f t="shared" ca="1" si="34"/>
        <v>191</v>
      </c>
      <c r="O569">
        <f t="shared" ca="1" si="35"/>
        <v>28629</v>
      </c>
      <c r="P569">
        <f ca="1">_20206[[#This Row],[最低排名]]-_20206[[#This Row],[同分人数]]+1</f>
        <v>28439</v>
      </c>
      <c r="Q569">
        <f ca="1">IF(O569&gt;=开始!$B$6, 1, 0)</f>
        <v>1</v>
      </c>
      <c r="R569">
        <f ca="1">_20206[[#This Row],[最低排名]]-开始!$B$6</f>
        <v>28629</v>
      </c>
    </row>
    <row r="570" spans="1:18">
      <c r="A570">
        <v>46503</v>
      </c>
      <c r="B570" t="s">
        <v>1574</v>
      </c>
      <c r="C570" t="str">
        <f t="shared" si="32"/>
        <v>南师泰州</v>
      </c>
      <c r="D570" t="str">
        <f t="shared" si="33"/>
        <v>03</v>
      </c>
      <c r="E570" t="s">
        <v>207</v>
      </c>
      <c r="F570">
        <v>196</v>
      </c>
      <c r="G570">
        <v>101</v>
      </c>
      <c r="H570">
        <v>73</v>
      </c>
      <c r="I570">
        <v>52</v>
      </c>
      <c r="J570">
        <v>46</v>
      </c>
      <c r="K570">
        <v>46</v>
      </c>
      <c r="L570">
        <v>0</v>
      </c>
      <c r="M570">
        <v>2020</v>
      </c>
      <c r="N570">
        <f t="shared" ca="1" si="34"/>
        <v>183</v>
      </c>
      <c r="O570">
        <f t="shared" ca="1" si="35"/>
        <v>34282</v>
      </c>
      <c r="P570">
        <f ca="1">_20206[[#This Row],[最低排名]]-_20206[[#This Row],[同分人数]]+1</f>
        <v>34100</v>
      </c>
      <c r="Q570">
        <f ca="1">IF(O570&gt;=开始!$B$6, 1, 0)</f>
        <v>1</v>
      </c>
      <c r="R570">
        <f ca="1">_20206[[#This Row],[最低排名]]-开始!$B$6</f>
        <v>34282</v>
      </c>
    </row>
    <row r="571" spans="1:18">
      <c r="A571">
        <v>46504</v>
      </c>
      <c r="B571" t="s">
        <v>1776</v>
      </c>
      <c r="C571" t="str">
        <f t="shared" si="32"/>
        <v>南师泰州</v>
      </c>
      <c r="D571" t="str">
        <f t="shared" si="33"/>
        <v>04</v>
      </c>
      <c r="E571" t="s">
        <v>513</v>
      </c>
      <c r="F571">
        <v>190</v>
      </c>
      <c r="G571">
        <v>98</v>
      </c>
      <c r="H571">
        <v>71</v>
      </c>
      <c r="I571">
        <v>61</v>
      </c>
      <c r="J571">
        <v>49</v>
      </c>
      <c r="K571">
        <v>49</v>
      </c>
      <c r="L571">
        <v>0</v>
      </c>
      <c r="M571">
        <v>2020</v>
      </c>
      <c r="N571">
        <f t="shared" ca="1" si="34"/>
        <v>187</v>
      </c>
      <c r="O571">
        <f t="shared" ca="1" si="35"/>
        <v>33055</v>
      </c>
      <c r="P571">
        <f ca="1">_20206[[#This Row],[最低排名]]-_20206[[#This Row],[同分人数]]+1</f>
        <v>32869</v>
      </c>
      <c r="Q571">
        <f ca="1">IF(O571&gt;=开始!$B$6, 1, 0)</f>
        <v>1</v>
      </c>
      <c r="R571">
        <f ca="1">_20206[[#This Row],[最低排名]]-开始!$B$6</f>
        <v>33055</v>
      </c>
    </row>
    <row r="572" spans="1:18">
      <c r="A572">
        <v>46601</v>
      </c>
      <c r="B572" t="s">
        <v>718</v>
      </c>
      <c r="C572" t="str">
        <f t="shared" si="32"/>
        <v>南工浦江</v>
      </c>
      <c r="D572" t="str">
        <f t="shared" si="33"/>
        <v>01</v>
      </c>
      <c r="E572" t="s">
        <v>1534</v>
      </c>
      <c r="F572">
        <v>176</v>
      </c>
      <c r="G572">
        <v>89</v>
      </c>
      <c r="H572">
        <v>86</v>
      </c>
      <c r="I572">
        <v>46</v>
      </c>
      <c r="J572">
        <v>46</v>
      </c>
      <c r="K572">
        <v>46</v>
      </c>
      <c r="L572">
        <v>0</v>
      </c>
      <c r="M572">
        <v>2020</v>
      </c>
      <c r="N572">
        <f t="shared" ca="1" si="34"/>
        <v>147</v>
      </c>
      <c r="O572">
        <f t="shared" ca="1" si="35"/>
        <v>36437</v>
      </c>
      <c r="P572">
        <f ca="1">_20206[[#This Row],[最低排名]]-_20206[[#This Row],[同分人数]]+1</f>
        <v>36291</v>
      </c>
      <c r="Q572">
        <f ca="1">IF(O572&gt;=开始!$B$6, 1, 0)</f>
        <v>1</v>
      </c>
      <c r="R572">
        <f ca="1">_20206[[#This Row],[最低排名]]-开始!$B$6</f>
        <v>36437</v>
      </c>
    </row>
    <row r="573" spans="1:18">
      <c r="A573">
        <v>46602</v>
      </c>
      <c r="B573" t="s">
        <v>719</v>
      </c>
      <c r="C573" t="str">
        <f t="shared" si="32"/>
        <v>南工浦江</v>
      </c>
      <c r="D573" t="str">
        <f t="shared" si="33"/>
        <v>02</v>
      </c>
      <c r="E573" t="s">
        <v>209</v>
      </c>
      <c r="F573">
        <v>190</v>
      </c>
      <c r="G573">
        <v>97</v>
      </c>
      <c r="H573">
        <v>81</v>
      </c>
      <c r="I573">
        <v>52</v>
      </c>
      <c r="J573">
        <v>49</v>
      </c>
      <c r="K573">
        <v>43</v>
      </c>
      <c r="L573">
        <v>0</v>
      </c>
      <c r="M573">
        <v>2020</v>
      </c>
      <c r="N573">
        <f t="shared" ca="1" si="34"/>
        <v>163</v>
      </c>
      <c r="O573">
        <f t="shared" ca="1" si="35"/>
        <v>33931</v>
      </c>
      <c r="P573">
        <f ca="1">_20206[[#This Row],[最低排名]]-_20206[[#This Row],[同分人数]]+1</f>
        <v>33769</v>
      </c>
      <c r="Q573">
        <f ca="1">IF(O573&gt;=开始!$B$6, 1, 0)</f>
        <v>1</v>
      </c>
      <c r="R573">
        <f ca="1">_20206[[#This Row],[最低排名]]-开始!$B$6</f>
        <v>33931</v>
      </c>
    </row>
    <row r="574" spans="1:18">
      <c r="A574">
        <v>46701</v>
      </c>
      <c r="B574" t="s">
        <v>721</v>
      </c>
      <c r="C574" t="str">
        <f t="shared" si="32"/>
        <v>南医康达</v>
      </c>
      <c r="D574" t="str">
        <f t="shared" si="33"/>
        <v>01</v>
      </c>
      <c r="E574" t="s">
        <v>209</v>
      </c>
      <c r="F574">
        <v>175</v>
      </c>
      <c r="G574">
        <v>96</v>
      </c>
      <c r="H574">
        <v>90</v>
      </c>
      <c r="I574">
        <v>52</v>
      </c>
      <c r="J574">
        <v>49</v>
      </c>
      <c r="K574">
        <v>49</v>
      </c>
      <c r="L574">
        <v>0</v>
      </c>
      <c r="M574">
        <v>2020</v>
      </c>
      <c r="N574">
        <f t="shared" ca="1" si="34"/>
        <v>163</v>
      </c>
      <c r="O574">
        <f t="shared" ca="1" si="35"/>
        <v>33931</v>
      </c>
      <c r="P574">
        <f ca="1">_20206[[#This Row],[最低排名]]-_20206[[#This Row],[同分人数]]+1</f>
        <v>33769</v>
      </c>
      <c r="Q574">
        <f ca="1">IF(O574&gt;=开始!$B$6, 1, 0)</f>
        <v>1</v>
      </c>
      <c r="R574">
        <f ca="1">_20206[[#This Row],[最低排名]]-开始!$B$6</f>
        <v>33931</v>
      </c>
    </row>
    <row r="575" spans="1:18">
      <c r="A575">
        <v>46702</v>
      </c>
      <c r="B575" t="s">
        <v>722</v>
      </c>
      <c r="C575" t="str">
        <f t="shared" si="32"/>
        <v>南医康达</v>
      </c>
      <c r="D575" t="str">
        <f t="shared" si="33"/>
        <v>02</v>
      </c>
      <c r="E575" t="s">
        <v>381</v>
      </c>
      <c r="F575">
        <v>204</v>
      </c>
      <c r="G575">
        <v>104</v>
      </c>
      <c r="H575">
        <v>81</v>
      </c>
      <c r="I575">
        <v>52</v>
      </c>
      <c r="J575">
        <v>49</v>
      </c>
      <c r="K575">
        <v>43</v>
      </c>
      <c r="L575">
        <v>0</v>
      </c>
      <c r="M575">
        <v>2020</v>
      </c>
      <c r="N575">
        <f t="shared" ca="1" si="34"/>
        <v>183</v>
      </c>
      <c r="O575">
        <f t="shared" ca="1" si="35"/>
        <v>31431</v>
      </c>
      <c r="P575">
        <f ca="1">_20206[[#This Row],[最低排名]]-_20206[[#This Row],[同分人数]]+1</f>
        <v>31249</v>
      </c>
      <c r="Q575">
        <f ca="1">IF(O575&gt;=开始!$B$6, 1, 0)</f>
        <v>1</v>
      </c>
      <c r="R575">
        <f ca="1">_20206[[#This Row],[最低排名]]-开始!$B$6</f>
        <v>31431</v>
      </c>
    </row>
    <row r="576" spans="1:18">
      <c r="A576">
        <v>46703</v>
      </c>
      <c r="B576" t="s">
        <v>723</v>
      </c>
      <c r="C576" t="str">
        <f t="shared" si="32"/>
        <v>南医康达</v>
      </c>
      <c r="D576" t="str">
        <f t="shared" si="33"/>
        <v>03</v>
      </c>
      <c r="E576" t="s">
        <v>318</v>
      </c>
      <c r="F576">
        <v>188</v>
      </c>
      <c r="G576">
        <v>96</v>
      </c>
      <c r="H576">
        <v>82</v>
      </c>
      <c r="I576">
        <v>61</v>
      </c>
      <c r="J576">
        <v>49</v>
      </c>
      <c r="K576">
        <v>46</v>
      </c>
      <c r="L576">
        <v>0</v>
      </c>
      <c r="M576">
        <v>2020</v>
      </c>
      <c r="N576">
        <f t="shared" ca="1" si="34"/>
        <v>167</v>
      </c>
      <c r="O576">
        <f t="shared" ca="1" si="35"/>
        <v>31968</v>
      </c>
      <c r="P576">
        <f ca="1">_20206[[#This Row],[最低排名]]-_20206[[#This Row],[同分人数]]+1</f>
        <v>31802</v>
      </c>
      <c r="Q576">
        <f ca="1">IF(O576&gt;=开始!$B$6, 1, 0)</f>
        <v>1</v>
      </c>
      <c r="R576">
        <f ca="1">_20206[[#This Row],[最低排名]]-开始!$B$6</f>
        <v>31968</v>
      </c>
    </row>
    <row r="577" spans="1:18">
      <c r="A577">
        <v>46704</v>
      </c>
      <c r="B577" t="s">
        <v>724</v>
      </c>
      <c r="C577" t="str">
        <f t="shared" si="32"/>
        <v>南医康达</v>
      </c>
      <c r="D577" t="str">
        <f t="shared" si="33"/>
        <v>04</v>
      </c>
      <c r="E577" t="s">
        <v>221</v>
      </c>
      <c r="F577">
        <v>186</v>
      </c>
      <c r="G577">
        <v>94</v>
      </c>
      <c r="H577">
        <v>79</v>
      </c>
      <c r="I577">
        <v>49</v>
      </c>
      <c r="J577">
        <v>49</v>
      </c>
      <c r="K577">
        <v>46</v>
      </c>
      <c r="L577">
        <v>0</v>
      </c>
      <c r="M577">
        <v>2020</v>
      </c>
      <c r="N577">
        <f t="shared" ca="1" si="34"/>
        <v>178</v>
      </c>
      <c r="O577">
        <f t="shared" ca="1" si="35"/>
        <v>34945</v>
      </c>
      <c r="P577">
        <f ca="1">_20206[[#This Row],[最低排名]]-_20206[[#This Row],[同分人数]]+1</f>
        <v>34768</v>
      </c>
      <c r="Q577">
        <f ca="1">IF(O577&gt;=开始!$B$6, 1, 0)</f>
        <v>1</v>
      </c>
      <c r="R577">
        <f ca="1">_20206[[#This Row],[最低排名]]-开始!$B$6</f>
        <v>34945</v>
      </c>
    </row>
    <row r="578" spans="1:18">
      <c r="A578">
        <v>46901</v>
      </c>
      <c r="B578" t="s">
        <v>1777</v>
      </c>
      <c r="C578" t="str">
        <f t="shared" ref="C578:C641" si="36">LEFT(B578, FIND("(", B578) - 1)</f>
        <v>南信滨江</v>
      </c>
      <c r="D578" t="str">
        <f t="shared" ref="D578:D641" si="37">MID(B578, FIND("(", B578) + 1, FIND(")", B578) - FIND("(", B578) - 1)</f>
        <v>01</v>
      </c>
      <c r="E578" t="s">
        <v>205</v>
      </c>
      <c r="F578">
        <v>189</v>
      </c>
      <c r="G578">
        <v>104</v>
      </c>
      <c r="H578">
        <v>76</v>
      </c>
      <c r="I578">
        <v>58</v>
      </c>
      <c r="J578">
        <v>52</v>
      </c>
      <c r="K578">
        <v>43</v>
      </c>
      <c r="L578">
        <v>0</v>
      </c>
      <c r="M578">
        <v>2020</v>
      </c>
      <c r="N578">
        <f t="shared" ref="N578:N641" ca="1" si="38">VLOOKUP(E578, INDIRECT("'" &amp; M578 &amp; "D'!$A$2:$G$500"), 2, FALSE)</f>
        <v>184</v>
      </c>
      <c r="O578">
        <f t="shared" ref="O578:O641" ca="1" si="39">VLOOKUP(E578, INDIRECT("'" &amp; M578 &amp; "D'!$A$2:$G$500"), 3, FALSE)</f>
        <v>33438</v>
      </c>
      <c r="P578">
        <f ca="1">_20206[[#This Row],[最低排名]]-_20206[[#This Row],[同分人数]]+1</f>
        <v>33255</v>
      </c>
      <c r="Q578">
        <f ca="1">IF(O578&gt;=开始!$B$6, 1, 0)</f>
        <v>1</v>
      </c>
      <c r="R578">
        <f ca="1">_20206[[#This Row],[最低排名]]-开始!$B$6</f>
        <v>33438</v>
      </c>
    </row>
    <row r="579" spans="1:18">
      <c r="A579">
        <v>46902</v>
      </c>
      <c r="B579" t="s">
        <v>1778</v>
      </c>
      <c r="C579" t="str">
        <f t="shared" si="36"/>
        <v>南信滨江</v>
      </c>
      <c r="D579" t="str">
        <f t="shared" si="37"/>
        <v>02</v>
      </c>
      <c r="E579" t="s">
        <v>366</v>
      </c>
      <c r="F579">
        <v>206</v>
      </c>
      <c r="G579">
        <v>116</v>
      </c>
      <c r="H579">
        <v>66</v>
      </c>
      <c r="I579">
        <v>46</v>
      </c>
      <c r="J579">
        <v>46</v>
      </c>
      <c r="K579">
        <v>43</v>
      </c>
      <c r="L579">
        <v>0</v>
      </c>
      <c r="M579">
        <v>2020</v>
      </c>
      <c r="N579">
        <f t="shared" ca="1" si="38"/>
        <v>171</v>
      </c>
      <c r="O579">
        <f t="shared" ca="1" si="39"/>
        <v>35287</v>
      </c>
      <c r="P579">
        <f ca="1">_20206[[#This Row],[最低排名]]-_20206[[#This Row],[同分人数]]+1</f>
        <v>35117</v>
      </c>
      <c r="Q579">
        <f ca="1">IF(O579&gt;=开始!$B$6, 1, 0)</f>
        <v>1</v>
      </c>
      <c r="R579">
        <f ca="1">_20206[[#This Row],[最低排名]]-开始!$B$6</f>
        <v>35287</v>
      </c>
    </row>
    <row r="580" spans="1:18">
      <c r="A580">
        <v>47001</v>
      </c>
      <c r="B580" t="s">
        <v>1779</v>
      </c>
      <c r="C580" t="str">
        <f t="shared" si="36"/>
        <v>苏大文正</v>
      </c>
      <c r="D580" t="str">
        <f t="shared" si="37"/>
        <v>01</v>
      </c>
      <c r="E580" t="s">
        <v>228</v>
      </c>
      <c r="F580">
        <v>201</v>
      </c>
      <c r="G580">
        <v>106</v>
      </c>
      <c r="H580">
        <v>88</v>
      </c>
      <c r="I580">
        <v>55</v>
      </c>
      <c r="J580">
        <v>49</v>
      </c>
      <c r="K580">
        <v>46</v>
      </c>
      <c r="L580">
        <v>0</v>
      </c>
      <c r="M580">
        <v>2020</v>
      </c>
      <c r="N580">
        <f t="shared" ca="1" si="38"/>
        <v>217</v>
      </c>
      <c r="O580">
        <f t="shared" ca="1" si="39"/>
        <v>29465</v>
      </c>
      <c r="P580">
        <f ca="1">_20206[[#This Row],[最低排名]]-_20206[[#This Row],[同分人数]]+1</f>
        <v>29249</v>
      </c>
      <c r="Q580">
        <f ca="1">IF(O580&gt;=开始!$B$6, 1, 0)</f>
        <v>1</v>
      </c>
      <c r="R580">
        <f ca="1">_20206[[#This Row],[最低排名]]-开始!$B$6</f>
        <v>29465</v>
      </c>
    </row>
    <row r="581" spans="1:18">
      <c r="A581">
        <v>47002</v>
      </c>
      <c r="B581" t="s">
        <v>1780</v>
      </c>
      <c r="C581" t="str">
        <f t="shared" si="36"/>
        <v>苏大文正</v>
      </c>
      <c r="D581" t="str">
        <f t="shared" si="37"/>
        <v>02</v>
      </c>
      <c r="E581" t="s">
        <v>738</v>
      </c>
      <c r="F581">
        <v>185</v>
      </c>
      <c r="G581">
        <v>105</v>
      </c>
      <c r="H581">
        <v>77</v>
      </c>
      <c r="I581">
        <v>58</v>
      </c>
      <c r="J581">
        <v>49</v>
      </c>
      <c r="K581">
        <v>43</v>
      </c>
      <c r="L581">
        <v>0</v>
      </c>
      <c r="M581">
        <v>2020</v>
      </c>
      <c r="N581">
        <f t="shared" ca="1" si="38"/>
        <v>148</v>
      </c>
      <c r="O581">
        <f t="shared" ca="1" si="39"/>
        <v>34430</v>
      </c>
      <c r="P581">
        <f ca="1">_20206[[#This Row],[最低排名]]-_20206[[#This Row],[同分人数]]+1</f>
        <v>34283</v>
      </c>
      <c r="Q581">
        <f ca="1">IF(O581&gt;=开始!$B$6, 1, 0)</f>
        <v>1</v>
      </c>
      <c r="R581">
        <f ca="1">_20206[[#This Row],[最低排名]]-开始!$B$6</f>
        <v>34430</v>
      </c>
    </row>
    <row r="582" spans="1:18">
      <c r="A582">
        <v>47101</v>
      </c>
      <c r="B582" t="s">
        <v>730</v>
      </c>
      <c r="C582" t="str">
        <f t="shared" si="36"/>
        <v>苏大应用</v>
      </c>
      <c r="D582" t="str">
        <f t="shared" si="37"/>
        <v>01</v>
      </c>
      <c r="E582" t="s">
        <v>405</v>
      </c>
      <c r="F582">
        <v>193</v>
      </c>
      <c r="G582">
        <v>98</v>
      </c>
      <c r="H582">
        <v>87</v>
      </c>
      <c r="I582">
        <v>55</v>
      </c>
      <c r="J582">
        <v>49</v>
      </c>
      <c r="K582">
        <v>43</v>
      </c>
      <c r="L582">
        <v>0</v>
      </c>
      <c r="M582">
        <v>2020</v>
      </c>
      <c r="N582">
        <f t="shared" ca="1" si="38"/>
        <v>192</v>
      </c>
      <c r="O582">
        <f t="shared" ca="1" si="39"/>
        <v>31801</v>
      </c>
      <c r="P582">
        <f ca="1">_20206[[#This Row],[最低排名]]-_20206[[#This Row],[同分人数]]+1</f>
        <v>31610</v>
      </c>
      <c r="Q582">
        <f ca="1">IF(O582&gt;=开始!$B$6, 1, 0)</f>
        <v>1</v>
      </c>
      <c r="R582">
        <f ca="1">_20206[[#This Row],[最低排名]]-开始!$B$6</f>
        <v>31801</v>
      </c>
    </row>
    <row r="583" spans="1:18">
      <c r="A583">
        <v>47201</v>
      </c>
      <c r="B583" t="s">
        <v>1653</v>
      </c>
      <c r="C583" t="str">
        <f t="shared" si="36"/>
        <v>苏科天平</v>
      </c>
      <c r="D583" t="str">
        <f t="shared" si="37"/>
        <v>01</v>
      </c>
      <c r="E583" t="s">
        <v>56</v>
      </c>
      <c r="F583">
        <v>176</v>
      </c>
      <c r="G583">
        <v>104</v>
      </c>
      <c r="H583">
        <v>82</v>
      </c>
      <c r="I583">
        <v>55</v>
      </c>
      <c r="J583">
        <v>55</v>
      </c>
      <c r="K583">
        <v>46</v>
      </c>
      <c r="L583">
        <v>0</v>
      </c>
      <c r="M583">
        <v>2020</v>
      </c>
      <c r="N583">
        <f t="shared" ca="1" si="38"/>
        <v>168</v>
      </c>
      <c r="O583">
        <f t="shared" ca="1" si="39"/>
        <v>34099</v>
      </c>
      <c r="P583">
        <f ca="1">_20206[[#This Row],[最低排名]]-_20206[[#This Row],[同分人数]]+1</f>
        <v>33932</v>
      </c>
      <c r="Q583">
        <f ca="1">IF(O583&gt;=开始!$B$6, 1, 0)</f>
        <v>1</v>
      </c>
      <c r="R583">
        <f ca="1">_20206[[#This Row],[最低排名]]-开始!$B$6</f>
        <v>34099</v>
      </c>
    </row>
    <row r="584" spans="1:18">
      <c r="A584">
        <v>47202</v>
      </c>
      <c r="B584" t="s">
        <v>1654</v>
      </c>
      <c r="C584" t="str">
        <f t="shared" si="36"/>
        <v>苏科天平</v>
      </c>
      <c r="D584" t="str">
        <f t="shared" si="37"/>
        <v>02</v>
      </c>
      <c r="E584" t="s">
        <v>479</v>
      </c>
      <c r="F584">
        <v>189</v>
      </c>
      <c r="G584">
        <v>95</v>
      </c>
      <c r="H584">
        <v>86</v>
      </c>
      <c r="I584">
        <v>58</v>
      </c>
      <c r="J584">
        <v>46</v>
      </c>
      <c r="K584">
        <v>43</v>
      </c>
      <c r="L584">
        <v>0</v>
      </c>
      <c r="M584">
        <v>2020</v>
      </c>
      <c r="N584">
        <f t="shared" ca="1" si="38"/>
        <v>175</v>
      </c>
      <c r="O584">
        <f t="shared" ca="1" si="39"/>
        <v>32698</v>
      </c>
      <c r="P584">
        <f ca="1">_20206[[#This Row],[最低排名]]-_20206[[#This Row],[同分人数]]+1</f>
        <v>32524</v>
      </c>
      <c r="Q584">
        <f ca="1">IF(O584&gt;=开始!$B$6, 1, 0)</f>
        <v>1</v>
      </c>
      <c r="R584">
        <f ca="1">_20206[[#This Row],[最低排名]]-开始!$B$6</f>
        <v>32698</v>
      </c>
    </row>
    <row r="585" spans="1:18">
      <c r="A585">
        <v>47301</v>
      </c>
      <c r="B585" t="s">
        <v>731</v>
      </c>
      <c r="C585" t="str">
        <f t="shared" si="36"/>
        <v>江大京江</v>
      </c>
      <c r="D585" t="str">
        <f t="shared" si="37"/>
        <v>01</v>
      </c>
      <c r="E585" t="s">
        <v>447</v>
      </c>
      <c r="F585">
        <v>211</v>
      </c>
      <c r="G585">
        <v>110</v>
      </c>
      <c r="H585">
        <v>81</v>
      </c>
      <c r="I585">
        <v>46</v>
      </c>
      <c r="J585">
        <v>43</v>
      </c>
      <c r="K585">
        <v>40</v>
      </c>
      <c r="L585">
        <v>0</v>
      </c>
      <c r="M585">
        <v>2020</v>
      </c>
      <c r="N585">
        <f t="shared" ca="1" si="38"/>
        <v>170</v>
      </c>
      <c r="O585">
        <f t="shared" ca="1" si="39"/>
        <v>32868</v>
      </c>
      <c r="P585">
        <f ca="1">_20206[[#This Row],[最低排名]]-_20206[[#This Row],[同分人数]]+1</f>
        <v>32699</v>
      </c>
      <c r="Q585">
        <f ca="1">IF(O585&gt;=开始!$B$6, 1, 0)</f>
        <v>1</v>
      </c>
      <c r="R585">
        <f ca="1">_20206[[#This Row],[最低排名]]-开始!$B$6</f>
        <v>32868</v>
      </c>
    </row>
    <row r="586" spans="1:18">
      <c r="A586">
        <v>47302</v>
      </c>
      <c r="B586" t="s">
        <v>1781</v>
      </c>
      <c r="C586" t="str">
        <f t="shared" si="36"/>
        <v>江大京江</v>
      </c>
      <c r="D586" t="str">
        <f t="shared" si="37"/>
        <v>02</v>
      </c>
      <c r="E586" t="s">
        <v>1629</v>
      </c>
      <c r="M586">
        <v>2020</v>
      </c>
      <c r="N586" t="e">
        <f t="shared" ca="1" si="38"/>
        <v>#N/A</v>
      </c>
      <c r="O586" t="e">
        <f t="shared" ca="1" si="39"/>
        <v>#N/A</v>
      </c>
      <c r="P586" t="e">
        <f ca="1">_20206[[#This Row],[最低排名]]-_20206[[#This Row],[同分人数]]+1</f>
        <v>#N/A</v>
      </c>
      <c r="Q586" t="e">
        <f ca="1">IF(O586&gt;=开始!$B$6, 1, 0)</f>
        <v>#N/A</v>
      </c>
      <c r="R586" t="e">
        <f ca="1">_20206[[#This Row],[最低排名]]-开始!$B$6</f>
        <v>#N/A</v>
      </c>
    </row>
    <row r="587" spans="1:18">
      <c r="A587">
        <v>47401</v>
      </c>
      <c r="B587" t="s">
        <v>732</v>
      </c>
      <c r="C587" t="str">
        <f t="shared" si="36"/>
        <v>南邮通达</v>
      </c>
      <c r="D587" t="str">
        <f t="shared" si="37"/>
        <v>01</v>
      </c>
      <c r="E587" t="s">
        <v>419</v>
      </c>
      <c r="F587">
        <v>184</v>
      </c>
      <c r="G587">
        <v>94</v>
      </c>
      <c r="H587">
        <v>82</v>
      </c>
      <c r="I587">
        <v>58</v>
      </c>
      <c r="J587">
        <v>55</v>
      </c>
      <c r="K587">
        <v>55</v>
      </c>
      <c r="L587">
        <v>0</v>
      </c>
      <c r="M587">
        <v>2020</v>
      </c>
      <c r="N587">
        <f t="shared" ca="1" si="38"/>
        <v>200</v>
      </c>
      <c r="O587">
        <f t="shared" ca="1" si="39"/>
        <v>30520</v>
      </c>
      <c r="P587">
        <f ca="1">_20206[[#This Row],[最低排名]]-_20206[[#This Row],[同分人数]]+1</f>
        <v>30321</v>
      </c>
      <c r="Q587">
        <f ca="1">IF(O587&gt;=开始!$B$6, 1, 0)</f>
        <v>1</v>
      </c>
      <c r="R587">
        <f ca="1">_20206[[#This Row],[最低排名]]-开始!$B$6</f>
        <v>30520</v>
      </c>
    </row>
    <row r="588" spans="1:18">
      <c r="A588">
        <v>47402</v>
      </c>
      <c r="B588" t="s">
        <v>733</v>
      </c>
      <c r="C588" t="str">
        <f t="shared" si="36"/>
        <v>南邮通达</v>
      </c>
      <c r="D588" t="str">
        <f t="shared" si="37"/>
        <v>02</v>
      </c>
      <c r="E588" t="s">
        <v>1534</v>
      </c>
      <c r="F588">
        <v>175</v>
      </c>
      <c r="G588">
        <v>95</v>
      </c>
      <c r="H588">
        <v>78</v>
      </c>
      <c r="I588">
        <v>52</v>
      </c>
      <c r="J588">
        <v>52</v>
      </c>
      <c r="K588">
        <v>43</v>
      </c>
      <c r="L588">
        <v>0</v>
      </c>
      <c r="M588">
        <v>2020</v>
      </c>
      <c r="N588">
        <f t="shared" ca="1" si="38"/>
        <v>147</v>
      </c>
      <c r="O588">
        <f t="shared" ca="1" si="39"/>
        <v>36437</v>
      </c>
      <c r="P588">
        <f ca="1">_20206[[#This Row],[最低排名]]-_20206[[#This Row],[同分人数]]+1</f>
        <v>36291</v>
      </c>
      <c r="Q588">
        <f ca="1">IF(O588&gt;=开始!$B$6, 1, 0)</f>
        <v>1</v>
      </c>
      <c r="R588">
        <f ca="1">_20206[[#This Row],[最低排名]]-开始!$B$6</f>
        <v>36437</v>
      </c>
    </row>
    <row r="589" spans="1:18">
      <c r="A589">
        <v>47501</v>
      </c>
      <c r="B589" t="s">
        <v>734</v>
      </c>
      <c r="C589" t="str">
        <f t="shared" si="36"/>
        <v>江科苏理</v>
      </c>
      <c r="D589" t="str">
        <f t="shared" si="37"/>
        <v>01</v>
      </c>
      <c r="E589" t="s">
        <v>207</v>
      </c>
      <c r="F589">
        <v>190</v>
      </c>
      <c r="G589">
        <v>104</v>
      </c>
      <c r="H589">
        <v>70</v>
      </c>
      <c r="I589">
        <v>58</v>
      </c>
      <c r="J589">
        <v>52</v>
      </c>
      <c r="K589">
        <v>43</v>
      </c>
      <c r="L589">
        <v>0</v>
      </c>
      <c r="M589">
        <v>2020</v>
      </c>
      <c r="N589">
        <f t="shared" ca="1" si="38"/>
        <v>183</v>
      </c>
      <c r="O589">
        <f t="shared" ca="1" si="39"/>
        <v>34282</v>
      </c>
      <c r="P589">
        <f ca="1">_20206[[#This Row],[最低排名]]-_20206[[#This Row],[同分人数]]+1</f>
        <v>34100</v>
      </c>
      <c r="Q589">
        <f ca="1">IF(O589&gt;=开始!$B$6, 1, 0)</f>
        <v>1</v>
      </c>
      <c r="R589">
        <f ca="1">_20206[[#This Row],[最低排名]]-开始!$B$6</f>
        <v>34282</v>
      </c>
    </row>
    <row r="590" spans="1:18">
      <c r="A590">
        <v>47502</v>
      </c>
      <c r="B590" t="s">
        <v>735</v>
      </c>
      <c r="C590" t="str">
        <f t="shared" si="36"/>
        <v>江科苏理</v>
      </c>
      <c r="D590" t="str">
        <f t="shared" si="37"/>
        <v>02</v>
      </c>
      <c r="E590" t="s">
        <v>354</v>
      </c>
      <c r="F590">
        <v>208</v>
      </c>
      <c r="G590">
        <v>107</v>
      </c>
      <c r="H590">
        <v>79</v>
      </c>
      <c r="I590">
        <v>49</v>
      </c>
      <c r="J590">
        <v>46</v>
      </c>
      <c r="K590">
        <v>46</v>
      </c>
      <c r="L590">
        <v>0</v>
      </c>
      <c r="M590">
        <v>2020</v>
      </c>
      <c r="N590">
        <f t="shared" ca="1" si="38"/>
        <v>178</v>
      </c>
      <c r="O590">
        <f t="shared" ca="1" si="39"/>
        <v>31609</v>
      </c>
      <c r="P590">
        <f ca="1">_20206[[#This Row],[最低排名]]-_20206[[#This Row],[同分人数]]+1</f>
        <v>31432</v>
      </c>
      <c r="Q590">
        <f ca="1">IF(O590&gt;=开始!$B$6, 1, 0)</f>
        <v>1</v>
      </c>
      <c r="R590">
        <f ca="1">_20206[[#This Row],[最低排名]]-开始!$B$6</f>
        <v>31609</v>
      </c>
    </row>
    <row r="591" spans="1:18">
      <c r="A591">
        <v>47601</v>
      </c>
      <c r="B591" t="s">
        <v>736</v>
      </c>
      <c r="C591" t="str">
        <f t="shared" si="36"/>
        <v>南通杏林</v>
      </c>
      <c r="D591" t="str">
        <f t="shared" si="37"/>
        <v>01</v>
      </c>
      <c r="E591" t="s">
        <v>198</v>
      </c>
      <c r="F591">
        <v>176</v>
      </c>
      <c r="G591">
        <v>97</v>
      </c>
      <c r="H591">
        <v>73</v>
      </c>
      <c r="I591">
        <v>64</v>
      </c>
      <c r="J591">
        <v>46</v>
      </c>
      <c r="K591">
        <v>46</v>
      </c>
      <c r="L591">
        <v>0</v>
      </c>
      <c r="M591">
        <v>2020</v>
      </c>
      <c r="N591">
        <f t="shared" ca="1" si="38"/>
        <v>198</v>
      </c>
      <c r="O591">
        <f t="shared" ca="1" si="39"/>
        <v>35656</v>
      </c>
      <c r="P591">
        <f ca="1">_20206[[#This Row],[最低排名]]-_20206[[#This Row],[同分人数]]+1</f>
        <v>35459</v>
      </c>
      <c r="Q591">
        <f ca="1">IF(O591&gt;=开始!$B$6, 1, 0)</f>
        <v>1</v>
      </c>
      <c r="R591">
        <f ca="1">_20206[[#This Row],[最低排名]]-开始!$B$6</f>
        <v>35656</v>
      </c>
    </row>
    <row r="592" spans="1:18">
      <c r="A592">
        <v>47602</v>
      </c>
      <c r="B592" t="s">
        <v>737</v>
      </c>
      <c r="C592" t="str">
        <f t="shared" si="36"/>
        <v>南通杏林</v>
      </c>
      <c r="D592" t="str">
        <f t="shared" si="37"/>
        <v>02</v>
      </c>
      <c r="E592" t="s">
        <v>320</v>
      </c>
      <c r="F592">
        <v>180</v>
      </c>
      <c r="G592">
        <v>97</v>
      </c>
      <c r="H592">
        <v>83</v>
      </c>
      <c r="I592">
        <v>58</v>
      </c>
      <c r="J592">
        <v>46</v>
      </c>
      <c r="K592">
        <v>43</v>
      </c>
      <c r="L592">
        <v>0</v>
      </c>
      <c r="M592">
        <v>2020</v>
      </c>
      <c r="N592">
        <f t="shared" ca="1" si="38"/>
        <v>168</v>
      </c>
      <c r="O592">
        <f t="shared" ca="1" si="39"/>
        <v>34767</v>
      </c>
      <c r="P592">
        <f ca="1">_20206[[#This Row],[最低排名]]-_20206[[#This Row],[同分人数]]+1</f>
        <v>34600</v>
      </c>
      <c r="Q592">
        <f ca="1">IF(O592&gt;=开始!$B$6, 1, 0)</f>
        <v>1</v>
      </c>
      <c r="R592">
        <f ca="1">_20206[[#This Row],[最低排名]]-开始!$B$6</f>
        <v>34767</v>
      </c>
    </row>
    <row r="593" spans="1:18">
      <c r="A593">
        <v>47701</v>
      </c>
      <c r="B593" t="s">
        <v>739</v>
      </c>
      <c r="C593" t="str">
        <f t="shared" si="36"/>
        <v>南审金审</v>
      </c>
      <c r="D593" t="str">
        <f t="shared" si="37"/>
        <v>01</v>
      </c>
      <c r="E593" t="s">
        <v>513</v>
      </c>
      <c r="F593">
        <v>196</v>
      </c>
      <c r="G593">
        <v>112</v>
      </c>
      <c r="H593">
        <v>77</v>
      </c>
      <c r="I593">
        <v>55</v>
      </c>
      <c r="J593">
        <v>49</v>
      </c>
      <c r="K593">
        <v>43</v>
      </c>
      <c r="L593">
        <v>0</v>
      </c>
      <c r="M593">
        <v>2020</v>
      </c>
      <c r="N593">
        <f t="shared" ca="1" si="38"/>
        <v>187</v>
      </c>
      <c r="O593">
        <f t="shared" ca="1" si="39"/>
        <v>33055</v>
      </c>
      <c r="P593">
        <f ca="1">_20206[[#This Row],[最低排名]]-_20206[[#This Row],[同分人数]]+1</f>
        <v>32869</v>
      </c>
      <c r="Q593">
        <f ca="1">IF(O593&gt;=开始!$B$6, 1, 0)</f>
        <v>1</v>
      </c>
      <c r="R593">
        <f ca="1">_20206[[#This Row],[最低排名]]-开始!$B$6</f>
        <v>33055</v>
      </c>
    </row>
    <row r="594" spans="1:18">
      <c r="A594">
        <v>47702</v>
      </c>
      <c r="B594" t="s">
        <v>740</v>
      </c>
      <c r="C594" t="str">
        <f t="shared" si="36"/>
        <v>南审金审</v>
      </c>
      <c r="D594" t="str">
        <f t="shared" si="37"/>
        <v>02</v>
      </c>
      <c r="E594" t="s">
        <v>316</v>
      </c>
      <c r="F594">
        <v>167</v>
      </c>
      <c r="G594">
        <v>93</v>
      </c>
      <c r="H594">
        <v>86</v>
      </c>
      <c r="I594">
        <v>55</v>
      </c>
      <c r="J594">
        <v>49</v>
      </c>
      <c r="K594">
        <v>49</v>
      </c>
      <c r="L594">
        <v>0</v>
      </c>
      <c r="M594">
        <v>2020</v>
      </c>
      <c r="N594">
        <f t="shared" ca="1" si="38"/>
        <v>171</v>
      </c>
      <c r="O594">
        <f t="shared" ca="1" si="39"/>
        <v>35458</v>
      </c>
      <c r="P594">
        <f ca="1">_20206[[#This Row],[最低排名]]-_20206[[#This Row],[同分人数]]+1</f>
        <v>35288</v>
      </c>
      <c r="Q594">
        <f ca="1">IF(O594&gt;=开始!$B$6, 1, 0)</f>
        <v>1</v>
      </c>
      <c r="R594">
        <f ca="1">_20206[[#This Row],[最低排名]]-开始!$B$6</f>
        <v>35458</v>
      </c>
    </row>
    <row r="595" spans="1:18">
      <c r="A595">
        <v>47801</v>
      </c>
      <c r="B595" t="s">
        <v>741</v>
      </c>
      <c r="C595" t="str">
        <f t="shared" si="36"/>
        <v>西浦大学</v>
      </c>
      <c r="D595" t="str">
        <f t="shared" si="37"/>
        <v>01</v>
      </c>
      <c r="E595" t="s">
        <v>518</v>
      </c>
      <c r="F595">
        <v>215</v>
      </c>
      <c r="G595">
        <v>119</v>
      </c>
      <c r="H595">
        <v>122</v>
      </c>
      <c r="I595">
        <v>61</v>
      </c>
      <c r="J595">
        <v>61</v>
      </c>
      <c r="K595">
        <v>55</v>
      </c>
      <c r="L595">
        <v>0</v>
      </c>
      <c r="M595">
        <v>2020</v>
      </c>
      <c r="N595">
        <f t="shared" ca="1" si="38"/>
        <v>220</v>
      </c>
      <c r="O595">
        <f t="shared" ca="1" si="39"/>
        <v>12398</v>
      </c>
      <c r="P595">
        <f ca="1">_20206[[#This Row],[最低排名]]-_20206[[#This Row],[同分人数]]+1</f>
        <v>12179</v>
      </c>
      <c r="Q595">
        <f ca="1">IF(O595&gt;=开始!$B$6, 1, 0)</f>
        <v>1</v>
      </c>
      <c r="R595">
        <f ca="1">_20206[[#This Row],[最低排名]]-开始!$B$6</f>
        <v>12398</v>
      </c>
    </row>
    <row r="596" spans="1:18">
      <c r="A596">
        <v>47802</v>
      </c>
      <c r="B596" t="s">
        <v>742</v>
      </c>
      <c r="C596" t="str">
        <f t="shared" si="36"/>
        <v>西浦大学</v>
      </c>
      <c r="D596" t="str">
        <f t="shared" si="37"/>
        <v>02</v>
      </c>
      <c r="E596" t="s">
        <v>518</v>
      </c>
      <c r="F596">
        <v>204</v>
      </c>
      <c r="G596">
        <v>102</v>
      </c>
      <c r="H596">
        <v>121</v>
      </c>
      <c r="I596">
        <v>67</v>
      </c>
      <c r="J596">
        <v>64</v>
      </c>
      <c r="K596">
        <v>58</v>
      </c>
      <c r="L596">
        <v>0</v>
      </c>
      <c r="M596">
        <v>2020</v>
      </c>
      <c r="N596">
        <f t="shared" ca="1" si="38"/>
        <v>220</v>
      </c>
      <c r="O596">
        <f t="shared" ca="1" si="39"/>
        <v>12398</v>
      </c>
      <c r="P596">
        <f ca="1">_20206[[#This Row],[最低排名]]-_20206[[#This Row],[同分人数]]+1</f>
        <v>12179</v>
      </c>
      <c r="Q596">
        <f ca="1">IF(O596&gt;=开始!$B$6, 1, 0)</f>
        <v>1</v>
      </c>
      <c r="R596">
        <f ca="1">_20206[[#This Row],[最低排名]]-开始!$B$6</f>
        <v>12398</v>
      </c>
    </row>
    <row r="597" spans="1:18">
      <c r="A597">
        <v>47803</v>
      </c>
      <c r="B597" t="s">
        <v>743</v>
      </c>
      <c r="C597" t="str">
        <f t="shared" si="36"/>
        <v>西浦大学</v>
      </c>
      <c r="D597" t="str">
        <f t="shared" si="37"/>
        <v>03</v>
      </c>
      <c r="E597" t="s">
        <v>68</v>
      </c>
      <c r="F597">
        <v>220</v>
      </c>
      <c r="G597">
        <v>117</v>
      </c>
      <c r="H597">
        <v>108</v>
      </c>
      <c r="I597">
        <v>67</v>
      </c>
      <c r="J597">
        <v>64</v>
      </c>
      <c r="K597">
        <v>61</v>
      </c>
      <c r="L597">
        <v>0</v>
      </c>
      <c r="M597">
        <v>2020</v>
      </c>
      <c r="N597">
        <f t="shared" ca="1" si="38"/>
        <v>198</v>
      </c>
      <c r="O597">
        <f t="shared" ca="1" si="39"/>
        <v>11077</v>
      </c>
      <c r="P597">
        <f ca="1">_20206[[#This Row],[最低排名]]-_20206[[#This Row],[同分人数]]+1</f>
        <v>10880</v>
      </c>
      <c r="Q597">
        <f ca="1">IF(O597&gt;=开始!$B$6, 1, 0)</f>
        <v>1</v>
      </c>
      <c r="R597">
        <f ca="1">_20206[[#This Row],[最低排名]]-开始!$B$6</f>
        <v>11077</v>
      </c>
    </row>
    <row r="598" spans="1:18">
      <c r="A598">
        <v>47804</v>
      </c>
      <c r="B598" t="s">
        <v>744</v>
      </c>
      <c r="C598" t="str">
        <f t="shared" si="36"/>
        <v>西浦大学</v>
      </c>
      <c r="D598" t="str">
        <f t="shared" si="37"/>
        <v>04</v>
      </c>
      <c r="E598" t="s">
        <v>62</v>
      </c>
      <c r="F598">
        <v>222</v>
      </c>
      <c r="G598">
        <v>116</v>
      </c>
      <c r="H598">
        <v>110</v>
      </c>
      <c r="I598">
        <v>67</v>
      </c>
      <c r="J598">
        <v>67</v>
      </c>
      <c r="K598">
        <v>61</v>
      </c>
      <c r="L598">
        <v>0</v>
      </c>
      <c r="M598">
        <v>2020</v>
      </c>
      <c r="N598">
        <f t="shared" ca="1" si="38"/>
        <v>221</v>
      </c>
      <c r="O598">
        <f t="shared" ca="1" si="39"/>
        <v>9550</v>
      </c>
      <c r="P598">
        <f ca="1">_20206[[#This Row],[最低排名]]-_20206[[#This Row],[同分人数]]+1</f>
        <v>9330</v>
      </c>
      <c r="Q598">
        <f ca="1">IF(O598&gt;=开始!$B$6, 1, 0)</f>
        <v>1</v>
      </c>
      <c r="R598">
        <f ca="1">_20206[[#This Row],[最低排名]]-开始!$B$6</f>
        <v>9550</v>
      </c>
    </row>
    <row r="599" spans="1:18">
      <c r="A599">
        <v>47805</v>
      </c>
      <c r="B599" t="s">
        <v>745</v>
      </c>
      <c r="C599" t="str">
        <f t="shared" si="36"/>
        <v>西浦大学</v>
      </c>
      <c r="D599" t="str">
        <f t="shared" si="37"/>
        <v>05</v>
      </c>
      <c r="E599" t="s">
        <v>37</v>
      </c>
      <c r="F599">
        <v>223</v>
      </c>
      <c r="G599">
        <v>126</v>
      </c>
      <c r="H599">
        <v>114</v>
      </c>
      <c r="I599">
        <v>70</v>
      </c>
      <c r="J599">
        <v>61</v>
      </c>
      <c r="K599">
        <v>55</v>
      </c>
      <c r="L599">
        <v>0</v>
      </c>
      <c r="M599">
        <v>2020</v>
      </c>
      <c r="N599">
        <f t="shared" ca="1" si="38"/>
        <v>201</v>
      </c>
      <c r="O599">
        <f t="shared" ca="1" si="39"/>
        <v>10431</v>
      </c>
      <c r="P599">
        <f ca="1">_20206[[#This Row],[最低排名]]-_20206[[#This Row],[同分人数]]+1</f>
        <v>10231</v>
      </c>
      <c r="Q599">
        <f ca="1">IF(O599&gt;=开始!$B$6, 1, 0)</f>
        <v>1</v>
      </c>
      <c r="R599">
        <f ca="1">_20206[[#This Row],[最低排名]]-开始!$B$6</f>
        <v>10431</v>
      </c>
    </row>
    <row r="600" spans="1:18">
      <c r="A600">
        <v>47901</v>
      </c>
      <c r="B600" t="s">
        <v>746</v>
      </c>
      <c r="C600" t="str">
        <f t="shared" si="36"/>
        <v>徐州医大</v>
      </c>
      <c r="D600" t="str">
        <f t="shared" si="37"/>
        <v>01</v>
      </c>
      <c r="E600" t="s">
        <v>81</v>
      </c>
      <c r="F600">
        <v>199</v>
      </c>
      <c r="G600">
        <v>104</v>
      </c>
      <c r="H600">
        <v>119</v>
      </c>
      <c r="I600">
        <v>67</v>
      </c>
      <c r="J600">
        <v>55</v>
      </c>
      <c r="K600">
        <v>52</v>
      </c>
      <c r="L600">
        <v>0</v>
      </c>
      <c r="M600">
        <v>2020</v>
      </c>
      <c r="N600">
        <f t="shared" ca="1" si="38"/>
        <v>233</v>
      </c>
      <c r="O600">
        <f t="shared" ca="1" si="39"/>
        <v>17440</v>
      </c>
      <c r="P600">
        <f ca="1">_20206[[#This Row],[最低排名]]-_20206[[#This Row],[同分人数]]+1</f>
        <v>17208</v>
      </c>
      <c r="Q600">
        <f ca="1">IF(O600&gt;=开始!$B$6, 1, 0)</f>
        <v>1</v>
      </c>
      <c r="R600">
        <f ca="1">_20206[[#This Row],[最低排名]]-开始!$B$6</f>
        <v>17440</v>
      </c>
    </row>
    <row r="601" spans="1:18">
      <c r="A601">
        <v>48001</v>
      </c>
      <c r="B601" t="s">
        <v>747</v>
      </c>
      <c r="C601" t="str">
        <f t="shared" si="36"/>
        <v>南京艺术</v>
      </c>
      <c r="D601" t="str">
        <f t="shared" si="37"/>
        <v>01</v>
      </c>
      <c r="E601" t="s">
        <v>85</v>
      </c>
      <c r="F601">
        <v>218</v>
      </c>
      <c r="G601">
        <v>119</v>
      </c>
      <c r="H601">
        <v>97</v>
      </c>
      <c r="I601">
        <v>64</v>
      </c>
      <c r="J601">
        <v>58</v>
      </c>
      <c r="K601">
        <v>49</v>
      </c>
      <c r="L601">
        <v>0</v>
      </c>
      <c r="M601">
        <v>2020</v>
      </c>
      <c r="N601">
        <f t="shared" ca="1" si="38"/>
        <v>257</v>
      </c>
      <c r="O601">
        <f t="shared" ca="1" si="39"/>
        <v>18903</v>
      </c>
      <c r="P601">
        <f ca="1">_20206[[#This Row],[最低排名]]-_20206[[#This Row],[同分人数]]+1</f>
        <v>18647</v>
      </c>
      <c r="Q601">
        <f ca="1">IF(O601&gt;=开始!$B$6, 1, 0)</f>
        <v>1</v>
      </c>
      <c r="R601">
        <f ca="1">_20206[[#This Row],[最低排名]]-开始!$B$6</f>
        <v>18903</v>
      </c>
    </row>
    <row r="602" spans="1:18">
      <c r="A602">
        <v>48101</v>
      </c>
      <c r="B602" t="s">
        <v>748</v>
      </c>
      <c r="C602" t="str">
        <f t="shared" si="36"/>
        <v>南京晓庄</v>
      </c>
      <c r="D602" t="str">
        <f t="shared" si="37"/>
        <v>01</v>
      </c>
      <c r="E602" t="s">
        <v>168</v>
      </c>
      <c r="F602">
        <v>216</v>
      </c>
      <c r="G602">
        <v>111</v>
      </c>
      <c r="H602">
        <v>99</v>
      </c>
      <c r="I602">
        <v>61</v>
      </c>
      <c r="J602">
        <v>61</v>
      </c>
      <c r="K602">
        <v>58</v>
      </c>
      <c r="L602">
        <v>0</v>
      </c>
      <c r="M602">
        <v>2020</v>
      </c>
      <c r="N602">
        <f t="shared" ca="1" si="38"/>
        <v>227</v>
      </c>
      <c r="O602">
        <f t="shared" ca="1" si="39"/>
        <v>16741</v>
      </c>
      <c r="P602">
        <f ca="1">_20206[[#This Row],[最低排名]]-_20206[[#This Row],[同分人数]]+1</f>
        <v>16515</v>
      </c>
      <c r="Q602">
        <f ca="1">IF(O602&gt;=开始!$B$6, 1, 0)</f>
        <v>1</v>
      </c>
      <c r="R602">
        <f ca="1">_20206[[#This Row],[最低排名]]-开始!$B$6</f>
        <v>16741</v>
      </c>
    </row>
    <row r="603" spans="1:18">
      <c r="A603">
        <v>49101</v>
      </c>
      <c r="B603" t="s">
        <v>753</v>
      </c>
      <c r="C603" t="str">
        <f t="shared" si="36"/>
        <v>浙江大学</v>
      </c>
      <c r="D603" t="str">
        <f t="shared" si="37"/>
        <v>01</v>
      </c>
      <c r="E603" t="s">
        <v>1726</v>
      </c>
      <c r="M603">
        <v>2020</v>
      </c>
      <c r="N603">
        <f t="shared" ca="1" si="38"/>
        <v>1293</v>
      </c>
      <c r="O603">
        <f t="shared" ca="1" si="39"/>
        <v>1293</v>
      </c>
      <c r="P603">
        <f ca="1">_20206[[#This Row],[最低排名]]-_20206[[#This Row],[同分人数]]+1</f>
        <v>1</v>
      </c>
      <c r="Q603">
        <f ca="1">IF(O603&gt;=开始!$B$6, 1, 0)</f>
        <v>1</v>
      </c>
      <c r="R603">
        <f ca="1">_20206[[#This Row],[最低排名]]-开始!$B$6</f>
        <v>1293</v>
      </c>
    </row>
    <row r="604" spans="1:18">
      <c r="A604">
        <v>49102</v>
      </c>
      <c r="B604" t="s">
        <v>754</v>
      </c>
      <c r="C604" t="str">
        <f t="shared" si="36"/>
        <v>浙江大学</v>
      </c>
      <c r="D604" t="str">
        <f t="shared" si="37"/>
        <v>02</v>
      </c>
      <c r="E604" t="s">
        <v>1127</v>
      </c>
      <c r="F604">
        <v>236</v>
      </c>
      <c r="G604">
        <v>124</v>
      </c>
      <c r="H604">
        <v>135</v>
      </c>
      <c r="I604">
        <v>70</v>
      </c>
      <c r="J604">
        <v>70</v>
      </c>
      <c r="K604">
        <v>67</v>
      </c>
      <c r="L604">
        <v>0</v>
      </c>
      <c r="M604">
        <v>2020</v>
      </c>
      <c r="N604">
        <f t="shared" ca="1" si="38"/>
        <v>86</v>
      </c>
      <c r="O604">
        <f t="shared" ca="1" si="39"/>
        <v>1474</v>
      </c>
      <c r="P604">
        <f ca="1">_20206[[#This Row],[最低排名]]-_20206[[#This Row],[同分人数]]+1</f>
        <v>1389</v>
      </c>
      <c r="Q604">
        <f ca="1">IF(O604&gt;=开始!$B$6, 1, 0)</f>
        <v>1</v>
      </c>
      <c r="R604">
        <f ca="1">_20206[[#This Row],[最低排名]]-开始!$B$6</f>
        <v>1474</v>
      </c>
    </row>
    <row r="605" spans="1:18">
      <c r="A605">
        <v>49201</v>
      </c>
      <c r="B605" t="s">
        <v>755</v>
      </c>
      <c r="C605" t="str">
        <f t="shared" si="36"/>
        <v>杭州电子</v>
      </c>
      <c r="D605" t="str">
        <f t="shared" si="37"/>
        <v>01</v>
      </c>
      <c r="E605" t="s">
        <v>152</v>
      </c>
      <c r="F605">
        <v>211</v>
      </c>
      <c r="G605">
        <v>108</v>
      </c>
      <c r="H605">
        <v>109</v>
      </c>
      <c r="I605">
        <v>61</v>
      </c>
      <c r="J605">
        <v>61</v>
      </c>
      <c r="K605">
        <v>49</v>
      </c>
      <c r="L605">
        <v>0</v>
      </c>
      <c r="M605">
        <v>2020</v>
      </c>
      <c r="N605">
        <f t="shared" ca="1" si="38"/>
        <v>238</v>
      </c>
      <c r="O605">
        <f t="shared" ca="1" si="39"/>
        <v>17678</v>
      </c>
      <c r="P605">
        <f ca="1">_20206[[#This Row],[最低排名]]-_20206[[#This Row],[同分人数]]+1</f>
        <v>17441</v>
      </c>
      <c r="Q605">
        <f ca="1">IF(O605&gt;=开始!$B$6, 1, 0)</f>
        <v>1</v>
      </c>
      <c r="R605">
        <f ca="1">_20206[[#This Row],[最低排名]]-开始!$B$6</f>
        <v>17678</v>
      </c>
    </row>
    <row r="606" spans="1:18">
      <c r="A606">
        <v>49202</v>
      </c>
      <c r="B606" t="s">
        <v>756</v>
      </c>
      <c r="C606" t="str">
        <f t="shared" si="36"/>
        <v>杭州电子</v>
      </c>
      <c r="D606" t="str">
        <f t="shared" si="37"/>
        <v>02</v>
      </c>
      <c r="E606" t="s">
        <v>195</v>
      </c>
      <c r="F606">
        <v>213</v>
      </c>
      <c r="G606">
        <v>108</v>
      </c>
      <c r="H606">
        <v>108</v>
      </c>
      <c r="I606">
        <v>67</v>
      </c>
      <c r="J606">
        <v>64</v>
      </c>
      <c r="K606">
        <v>58</v>
      </c>
      <c r="L606">
        <v>0</v>
      </c>
      <c r="M606">
        <v>2020</v>
      </c>
      <c r="N606">
        <f t="shared" ca="1" si="38"/>
        <v>199</v>
      </c>
      <c r="O606">
        <f t="shared" ca="1" si="39"/>
        <v>13263</v>
      </c>
      <c r="P606">
        <f ca="1">_20206[[#This Row],[最低排名]]-_20206[[#This Row],[同分人数]]+1</f>
        <v>13065</v>
      </c>
      <c r="Q606">
        <f ca="1">IF(O606&gt;=开始!$B$6, 1, 0)</f>
        <v>1</v>
      </c>
      <c r="R606">
        <f ca="1">_20206[[#This Row],[最低排名]]-开始!$B$6</f>
        <v>13263</v>
      </c>
    </row>
    <row r="607" spans="1:18">
      <c r="A607">
        <v>49301</v>
      </c>
      <c r="B607" t="s">
        <v>758</v>
      </c>
      <c r="C607" t="str">
        <f t="shared" si="36"/>
        <v>浙江工大</v>
      </c>
      <c r="D607" t="str">
        <f t="shared" si="37"/>
        <v>01</v>
      </c>
      <c r="E607" t="s">
        <v>43</v>
      </c>
      <c r="F607">
        <v>208</v>
      </c>
      <c r="G607">
        <v>105</v>
      </c>
      <c r="H607">
        <v>112</v>
      </c>
      <c r="I607">
        <v>64</v>
      </c>
      <c r="J607">
        <v>61</v>
      </c>
      <c r="K607">
        <v>58</v>
      </c>
      <c r="L607">
        <v>0</v>
      </c>
      <c r="M607">
        <v>2020</v>
      </c>
      <c r="N607">
        <f t="shared" ca="1" si="38"/>
        <v>239</v>
      </c>
      <c r="O607">
        <f t="shared" ca="1" si="39"/>
        <v>14917</v>
      </c>
      <c r="P607">
        <f ca="1">_20206[[#This Row],[最低排名]]-_20206[[#This Row],[同分人数]]+1</f>
        <v>14679</v>
      </c>
      <c r="Q607">
        <f ca="1">IF(O607&gt;=开始!$B$6, 1, 0)</f>
        <v>1</v>
      </c>
      <c r="R607">
        <f ca="1">_20206[[#This Row],[最低排名]]-开始!$B$6</f>
        <v>14917</v>
      </c>
    </row>
    <row r="608" spans="1:18">
      <c r="A608">
        <v>49302</v>
      </c>
      <c r="B608" t="s">
        <v>759</v>
      </c>
      <c r="C608" t="str">
        <f t="shared" si="36"/>
        <v>浙江工大</v>
      </c>
      <c r="D608" t="str">
        <f t="shared" si="37"/>
        <v>02</v>
      </c>
      <c r="E608" t="s">
        <v>450</v>
      </c>
      <c r="F608">
        <v>202</v>
      </c>
      <c r="G608">
        <v>109</v>
      </c>
      <c r="H608">
        <v>112</v>
      </c>
      <c r="I608">
        <v>64</v>
      </c>
      <c r="J608">
        <v>58</v>
      </c>
      <c r="K608">
        <v>58</v>
      </c>
      <c r="L608">
        <v>0</v>
      </c>
      <c r="M608">
        <v>2020</v>
      </c>
      <c r="N608">
        <f t="shared" ca="1" si="38"/>
        <v>220</v>
      </c>
      <c r="O608">
        <f t="shared" ca="1" si="39"/>
        <v>16961</v>
      </c>
      <c r="P608">
        <f ca="1">_20206[[#This Row],[最低排名]]-_20206[[#This Row],[同分人数]]+1</f>
        <v>16742</v>
      </c>
      <c r="Q608">
        <f ca="1">IF(O608&gt;=开始!$B$6, 1, 0)</f>
        <v>1</v>
      </c>
      <c r="R608">
        <f ca="1">_20206[[#This Row],[最低排名]]-开始!$B$6</f>
        <v>16961</v>
      </c>
    </row>
    <row r="609" spans="1:18">
      <c r="A609">
        <v>49303</v>
      </c>
      <c r="B609" t="s">
        <v>760</v>
      </c>
      <c r="C609" t="str">
        <f t="shared" si="36"/>
        <v>浙江工大</v>
      </c>
      <c r="D609" t="str">
        <f t="shared" si="37"/>
        <v>03</v>
      </c>
      <c r="E609" t="s">
        <v>41</v>
      </c>
      <c r="F609">
        <v>220</v>
      </c>
      <c r="G609">
        <v>118</v>
      </c>
      <c r="H609">
        <v>108</v>
      </c>
      <c r="I609">
        <v>61</v>
      </c>
      <c r="J609">
        <v>55</v>
      </c>
      <c r="K609">
        <v>55</v>
      </c>
      <c r="L609">
        <v>0</v>
      </c>
      <c r="M609">
        <v>2020</v>
      </c>
      <c r="N609">
        <f t="shared" ca="1" si="38"/>
        <v>248</v>
      </c>
      <c r="O609">
        <f t="shared" ca="1" si="39"/>
        <v>15827</v>
      </c>
      <c r="P609">
        <f ca="1">_20206[[#This Row],[最低排名]]-_20206[[#This Row],[同分人数]]+1</f>
        <v>15580</v>
      </c>
      <c r="Q609">
        <f ca="1">IF(O609&gt;=开始!$B$6, 1, 0)</f>
        <v>1</v>
      </c>
      <c r="R609">
        <f ca="1">_20206[[#This Row],[最低排名]]-开始!$B$6</f>
        <v>15827</v>
      </c>
    </row>
    <row r="610" spans="1:18">
      <c r="A610">
        <v>49401</v>
      </c>
      <c r="B610" t="s">
        <v>763</v>
      </c>
      <c r="C610" t="str">
        <f t="shared" si="36"/>
        <v>浙江理工</v>
      </c>
      <c r="D610" t="str">
        <f t="shared" si="37"/>
        <v>01</v>
      </c>
      <c r="E610" t="s">
        <v>146</v>
      </c>
      <c r="F610">
        <v>212</v>
      </c>
      <c r="G610">
        <v>112</v>
      </c>
      <c r="H610">
        <v>98</v>
      </c>
      <c r="I610">
        <v>67</v>
      </c>
      <c r="J610">
        <v>61</v>
      </c>
      <c r="K610">
        <v>46</v>
      </c>
      <c r="L610">
        <v>0</v>
      </c>
      <c r="M610">
        <v>2020</v>
      </c>
      <c r="N610">
        <f t="shared" ca="1" si="38"/>
        <v>256</v>
      </c>
      <c r="O610">
        <f t="shared" ca="1" si="39"/>
        <v>19402</v>
      </c>
      <c r="P610">
        <f ca="1">_20206[[#This Row],[最低排名]]-_20206[[#This Row],[同分人数]]+1</f>
        <v>19147</v>
      </c>
      <c r="Q610">
        <f ca="1">IF(O610&gt;=开始!$B$6, 1, 0)</f>
        <v>1</v>
      </c>
      <c r="R610">
        <f ca="1">_20206[[#This Row],[最低排名]]-开始!$B$6</f>
        <v>19402</v>
      </c>
    </row>
    <row r="611" spans="1:18">
      <c r="A611">
        <v>49402</v>
      </c>
      <c r="B611" t="s">
        <v>1575</v>
      </c>
      <c r="C611" t="str">
        <f t="shared" si="36"/>
        <v>浙江理工</v>
      </c>
      <c r="D611" t="str">
        <f t="shared" si="37"/>
        <v>02</v>
      </c>
      <c r="E611" t="s">
        <v>92</v>
      </c>
      <c r="F611">
        <v>205</v>
      </c>
      <c r="G611">
        <v>108</v>
      </c>
      <c r="H611">
        <v>118</v>
      </c>
      <c r="I611">
        <v>58</v>
      </c>
      <c r="J611">
        <v>52</v>
      </c>
      <c r="K611">
        <v>49</v>
      </c>
      <c r="L611">
        <v>0</v>
      </c>
      <c r="M611">
        <v>2020</v>
      </c>
      <c r="N611">
        <f t="shared" ca="1" si="38"/>
        <v>236</v>
      </c>
      <c r="O611">
        <f t="shared" ca="1" si="39"/>
        <v>19873</v>
      </c>
      <c r="P611">
        <f ca="1">_20206[[#This Row],[最低排名]]-_20206[[#This Row],[同分人数]]+1</f>
        <v>19638</v>
      </c>
      <c r="Q611">
        <f ca="1">IF(O611&gt;=开始!$B$6, 1, 0)</f>
        <v>1</v>
      </c>
      <c r="R611">
        <f ca="1">_20206[[#This Row],[最低排名]]-开始!$B$6</f>
        <v>19873</v>
      </c>
    </row>
    <row r="612" spans="1:18">
      <c r="A612">
        <v>49403</v>
      </c>
      <c r="B612" t="s">
        <v>764</v>
      </c>
      <c r="C612" t="str">
        <f t="shared" si="36"/>
        <v>浙江理工</v>
      </c>
      <c r="D612" t="str">
        <f t="shared" si="37"/>
        <v>03</v>
      </c>
      <c r="E612" t="s">
        <v>678</v>
      </c>
      <c r="F612">
        <v>203</v>
      </c>
      <c r="G612">
        <v>108</v>
      </c>
      <c r="H612">
        <v>112</v>
      </c>
      <c r="I612">
        <v>61</v>
      </c>
      <c r="J612">
        <v>55</v>
      </c>
      <c r="K612">
        <v>52</v>
      </c>
      <c r="L612">
        <v>0</v>
      </c>
      <c r="M612">
        <v>2020</v>
      </c>
      <c r="N612">
        <f t="shared" ca="1" si="38"/>
        <v>235</v>
      </c>
      <c r="O612">
        <f t="shared" ca="1" si="39"/>
        <v>19637</v>
      </c>
      <c r="P612">
        <f ca="1">_20206[[#This Row],[最低排名]]-_20206[[#This Row],[同分人数]]+1</f>
        <v>19403</v>
      </c>
      <c r="Q612">
        <f ca="1">IF(O612&gt;=开始!$B$6, 1, 0)</f>
        <v>1</v>
      </c>
      <c r="R612">
        <f ca="1">_20206[[#This Row],[最低排名]]-开始!$B$6</f>
        <v>19637</v>
      </c>
    </row>
    <row r="613" spans="1:18">
      <c r="A613">
        <v>49501</v>
      </c>
      <c r="B613" t="s">
        <v>768</v>
      </c>
      <c r="C613" t="str">
        <f t="shared" si="36"/>
        <v>浙江海洋</v>
      </c>
      <c r="D613" t="str">
        <f t="shared" si="37"/>
        <v>01</v>
      </c>
      <c r="E613" t="s">
        <v>130</v>
      </c>
      <c r="F613">
        <v>204</v>
      </c>
      <c r="G613">
        <v>102</v>
      </c>
      <c r="H613">
        <v>102</v>
      </c>
      <c r="I613">
        <v>55</v>
      </c>
      <c r="J613">
        <v>52</v>
      </c>
      <c r="K613">
        <v>46</v>
      </c>
      <c r="L613">
        <v>0</v>
      </c>
      <c r="M613">
        <v>2020</v>
      </c>
      <c r="N613">
        <f t="shared" ca="1" si="38"/>
        <v>195</v>
      </c>
      <c r="O613">
        <f t="shared" ca="1" si="39"/>
        <v>25189</v>
      </c>
      <c r="P613">
        <f ca="1">_20206[[#This Row],[最低排名]]-_20206[[#This Row],[同分人数]]+1</f>
        <v>24995</v>
      </c>
      <c r="Q613">
        <f ca="1">IF(O613&gt;=开始!$B$6, 1, 0)</f>
        <v>1</v>
      </c>
      <c r="R613">
        <f ca="1">_20206[[#This Row],[最低排名]]-开始!$B$6</f>
        <v>25189</v>
      </c>
    </row>
    <row r="614" spans="1:18">
      <c r="A614">
        <v>49502</v>
      </c>
      <c r="B614" t="s">
        <v>769</v>
      </c>
      <c r="C614" t="str">
        <f t="shared" si="36"/>
        <v>浙江海洋</v>
      </c>
      <c r="D614" t="str">
        <f t="shared" si="37"/>
        <v>02</v>
      </c>
      <c r="E614" t="s">
        <v>178</v>
      </c>
      <c r="F614">
        <v>190</v>
      </c>
      <c r="G614">
        <v>102</v>
      </c>
      <c r="H614">
        <v>88</v>
      </c>
      <c r="I614">
        <v>64</v>
      </c>
      <c r="J614">
        <v>61</v>
      </c>
      <c r="K614">
        <v>55</v>
      </c>
      <c r="L614">
        <v>0</v>
      </c>
      <c r="M614">
        <v>2020</v>
      </c>
      <c r="N614">
        <f t="shared" ca="1" si="38"/>
        <v>218</v>
      </c>
      <c r="O614">
        <f t="shared" ca="1" si="39"/>
        <v>25407</v>
      </c>
      <c r="P614">
        <f ca="1">_20206[[#This Row],[最低排名]]-_20206[[#This Row],[同分人数]]+1</f>
        <v>25190</v>
      </c>
      <c r="Q614">
        <f ca="1">IF(O614&gt;=开始!$B$6, 1, 0)</f>
        <v>1</v>
      </c>
      <c r="R614">
        <f ca="1">_20206[[#This Row],[最低排名]]-开始!$B$6</f>
        <v>25407</v>
      </c>
    </row>
    <row r="615" spans="1:18">
      <c r="A615">
        <v>49503</v>
      </c>
      <c r="B615" t="s">
        <v>1782</v>
      </c>
      <c r="C615" t="str">
        <f t="shared" si="36"/>
        <v>浙江海洋</v>
      </c>
      <c r="D615" t="str">
        <f t="shared" si="37"/>
        <v>03</v>
      </c>
      <c r="E615" t="s">
        <v>363</v>
      </c>
      <c r="F615">
        <v>195</v>
      </c>
      <c r="G615">
        <v>101</v>
      </c>
      <c r="H615">
        <v>97</v>
      </c>
      <c r="I615">
        <v>49</v>
      </c>
      <c r="J615">
        <v>49</v>
      </c>
      <c r="K615">
        <v>46</v>
      </c>
      <c r="L615">
        <v>0</v>
      </c>
      <c r="M615">
        <v>2020</v>
      </c>
      <c r="N615">
        <f t="shared" ca="1" si="38"/>
        <v>222</v>
      </c>
      <c r="O615">
        <f t="shared" ca="1" si="39"/>
        <v>30103</v>
      </c>
      <c r="P615">
        <f ca="1">_20206[[#This Row],[最低排名]]-_20206[[#This Row],[同分人数]]+1</f>
        <v>29882</v>
      </c>
      <c r="Q615">
        <f ca="1">IF(O615&gt;=开始!$B$6, 1, 0)</f>
        <v>1</v>
      </c>
      <c r="R615">
        <f ca="1">_20206[[#This Row],[最低排名]]-开始!$B$6</f>
        <v>30103</v>
      </c>
    </row>
    <row r="616" spans="1:18">
      <c r="A616">
        <v>49601</v>
      </c>
      <c r="B616" t="s">
        <v>770</v>
      </c>
      <c r="C616" t="str">
        <f t="shared" si="36"/>
        <v>浙江农林</v>
      </c>
      <c r="D616" t="str">
        <f t="shared" si="37"/>
        <v>01</v>
      </c>
      <c r="E616" t="s">
        <v>217</v>
      </c>
      <c r="F616">
        <v>197</v>
      </c>
      <c r="G616">
        <v>99</v>
      </c>
      <c r="H616">
        <v>106</v>
      </c>
      <c r="I616">
        <v>58</v>
      </c>
      <c r="J616">
        <v>58</v>
      </c>
      <c r="K616">
        <v>55</v>
      </c>
      <c r="L616">
        <v>0</v>
      </c>
      <c r="M616">
        <v>2020</v>
      </c>
      <c r="N616">
        <f t="shared" ca="1" si="38"/>
        <v>247</v>
      </c>
      <c r="O616">
        <f t="shared" ca="1" si="39"/>
        <v>21824</v>
      </c>
      <c r="P616">
        <f ca="1">_20206[[#This Row],[最低排名]]-_20206[[#This Row],[同分人数]]+1</f>
        <v>21578</v>
      </c>
      <c r="Q616">
        <f ca="1">IF(O616&gt;=开始!$B$6, 1, 0)</f>
        <v>1</v>
      </c>
      <c r="R616">
        <f ca="1">_20206[[#This Row],[最低排名]]-开始!$B$6</f>
        <v>21824</v>
      </c>
    </row>
    <row r="617" spans="1:18">
      <c r="A617">
        <v>49602</v>
      </c>
      <c r="B617" t="s">
        <v>771</v>
      </c>
      <c r="C617" t="str">
        <f t="shared" si="36"/>
        <v>浙江农林</v>
      </c>
      <c r="D617" t="str">
        <f t="shared" si="37"/>
        <v>02</v>
      </c>
      <c r="E617" t="s">
        <v>184</v>
      </c>
      <c r="F617">
        <v>211</v>
      </c>
      <c r="G617">
        <v>106</v>
      </c>
      <c r="H617">
        <v>96</v>
      </c>
      <c r="I617">
        <v>49</v>
      </c>
      <c r="J617">
        <v>49</v>
      </c>
      <c r="K617">
        <v>46</v>
      </c>
      <c r="L617">
        <v>0</v>
      </c>
      <c r="M617">
        <v>2020</v>
      </c>
      <c r="N617">
        <f t="shared" ca="1" si="38"/>
        <v>212</v>
      </c>
      <c r="O617">
        <f t="shared" ca="1" si="39"/>
        <v>26988</v>
      </c>
      <c r="P617">
        <f ca="1">_20206[[#This Row],[最低排名]]-_20206[[#This Row],[同分人数]]+1</f>
        <v>26777</v>
      </c>
      <c r="Q617">
        <f ca="1">IF(O617&gt;=开始!$B$6, 1, 0)</f>
        <v>1</v>
      </c>
      <c r="R617">
        <f ca="1">_20206[[#This Row],[最低排名]]-开始!$B$6</f>
        <v>26988</v>
      </c>
    </row>
    <row r="618" spans="1:18">
      <c r="A618">
        <v>49603</v>
      </c>
      <c r="B618" t="s">
        <v>772</v>
      </c>
      <c r="C618" t="str">
        <f t="shared" si="36"/>
        <v>浙江农林</v>
      </c>
      <c r="D618" t="str">
        <f t="shared" si="37"/>
        <v>03</v>
      </c>
      <c r="E618" t="s">
        <v>126</v>
      </c>
      <c r="F618">
        <v>198</v>
      </c>
      <c r="G618">
        <v>104</v>
      </c>
      <c r="H618">
        <v>91</v>
      </c>
      <c r="I618">
        <v>64</v>
      </c>
      <c r="J618">
        <v>61</v>
      </c>
      <c r="K618">
        <v>55</v>
      </c>
      <c r="L618">
        <v>0</v>
      </c>
      <c r="M618">
        <v>2020</v>
      </c>
      <c r="N618">
        <f t="shared" ca="1" si="38"/>
        <v>206</v>
      </c>
      <c r="O618">
        <f t="shared" ca="1" si="39"/>
        <v>23016</v>
      </c>
      <c r="P618">
        <f ca="1">_20206[[#This Row],[最低排名]]-_20206[[#This Row],[同分人数]]+1</f>
        <v>22811</v>
      </c>
      <c r="Q618">
        <f ca="1">IF(O618&gt;=开始!$B$6, 1, 0)</f>
        <v>1</v>
      </c>
      <c r="R618">
        <f ca="1">_20206[[#This Row],[最低排名]]-开始!$B$6</f>
        <v>23016</v>
      </c>
    </row>
    <row r="619" spans="1:18">
      <c r="A619">
        <v>49604</v>
      </c>
      <c r="B619" t="s">
        <v>773</v>
      </c>
      <c r="C619" t="str">
        <f t="shared" si="36"/>
        <v>浙江农林</v>
      </c>
      <c r="D619" t="str">
        <f t="shared" si="37"/>
        <v>04</v>
      </c>
      <c r="E619" t="s">
        <v>146</v>
      </c>
      <c r="F619">
        <v>210</v>
      </c>
      <c r="G619">
        <v>108</v>
      </c>
      <c r="H619">
        <v>85</v>
      </c>
      <c r="I619">
        <v>70</v>
      </c>
      <c r="J619">
        <v>61</v>
      </c>
      <c r="K619">
        <v>58</v>
      </c>
      <c r="L619">
        <v>0</v>
      </c>
      <c r="M619">
        <v>2020</v>
      </c>
      <c r="N619">
        <f t="shared" ca="1" si="38"/>
        <v>256</v>
      </c>
      <c r="O619">
        <f t="shared" ca="1" si="39"/>
        <v>19402</v>
      </c>
      <c r="P619">
        <f ca="1">_20206[[#This Row],[最低排名]]-_20206[[#This Row],[同分人数]]+1</f>
        <v>19147</v>
      </c>
      <c r="Q619">
        <f ca="1">IF(O619&gt;=开始!$B$6, 1, 0)</f>
        <v>1</v>
      </c>
      <c r="R619">
        <f ca="1">_20206[[#This Row],[最低排名]]-开始!$B$6</f>
        <v>19402</v>
      </c>
    </row>
    <row r="620" spans="1:18">
      <c r="A620">
        <v>49701</v>
      </c>
      <c r="B620" t="s">
        <v>774</v>
      </c>
      <c r="C620" t="str">
        <f t="shared" si="36"/>
        <v>温州医大</v>
      </c>
      <c r="D620" t="str">
        <f t="shared" si="37"/>
        <v>01</v>
      </c>
      <c r="E620" t="s">
        <v>48</v>
      </c>
      <c r="F620">
        <v>213</v>
      </c>
      <c r="G620">
        <v>114</v>
      </c>
      <c r="H620">
        <v>107</v>
      </c>
      <c r="I620">
        <v>67</v>
      </c>
      <c r="J620">
        <v>61</v>
      </c>
      <c r="K620">
        <v>61</v>
      </c>
      <c r="L620">
        <v>0</v>
      </c>
      <c r="M620">
        <v>2020</v>
      </c>
      <c r="N620">
        <f t="shared" ca="1" si="38"/>
        <v>233</v>
      </c>
      <c r="O620">
        <f t="shared" ca="1" si="39"/>
        <v>13496</v>
      </c>
      <c r="P620">
        <f ca="1">_20206[[#This Row],[最低排名]]-_20206[[#This Row],[同分人数]]+1</f>
        <v>13264</v>
      </c>
      <c r="Q620">
        <f ca="1">IF(O620&gt;=开始!$B$6, 1, 0)</f>
        <v>1</v>
      </c>
      <c r="R620">
        <f ca="1">_20206[[#This Row],[最低排名]]-开始!$B$6</f>
        <v>13496</v>
      </c>
    </row>
    <row r="621" spans="1:18">
      <c r="A621">
        <v>49801</v>
      </c>
      <c r="B621" t="s">
        <v>777</v>
      </c>
      <c r="C621" t="str">
        <f t="shared" si="36"/>
        <v>浙江师大</v>
      </c>
      <c r="D621" t="str">
        <f t="shared" si="37"/>
        <v>01</v>
      </c>
      <c r="E621" t="s">
        <v>149</v>
      </c>
      <c r="F621">
        <v>212</v>
      </c>
      <c r="G621">
        <v>108</v>
      </c>
      <c r="H621">
        <v>102</v>
      </c>
      <c r="I621">
        <v>64</v>
      </c>
      <c r="J621">
        <v>61</v>
      </c>
      <c r="K621">
        <v>58</v>
      </c>
      <c r="L621">
        <v>0</v>
      </c>
      <c r="M621">
        <v>2020</v>
      </c>
      <c r="N621">
        <f t="shared" ca="1" si="38"/>
        <v>245</v>
      </c>
      <c r="O621">
        <f t="shared" ca="1" si="39"/>
        <v>16300</v>
      </c>
      <c r="P621">
        <f ca="1">_20206[[#This Row],[最低排名]]-_20206[[#This Row],[同分人数]]+1</f>
        <v>16056</v>
      </c>
      <c r="Q621">
        <f ca="1">IF(O621&gt;=开始!$B$6, 1, 0)</f>
        <v>1</v>
      </c>
      <c r="R621">
        <f ca="1">_20206[[#This Row],[最低排名]]-开始!$B$6</f>
        <v>16300</v>
      </c>
    </row>
    <row r="622" spans="1:18">
      <c r="A622">
        <v>49802</v>
      </c>
      <c r="B622" t="s">
        <v>778</v>
      </c>
      <c r="C622" t="str">
        <f t="shared" si="36"/>
        <v>浙江师大</v>
      </c>
      <c r="D622" t="str">
        <f t="shared" si="37"/>
        <v>02</v>
      </c>
      <c r="E622" t="s">
        <v>122</v>
      </c>
      <c r="F622">
        <v>219</v>
      </c>
      <c r="G622">
        <v>111</v>
      </c>
      <c r="H622">
        <v>104</v>
      </c>
      <c r="I622">
        <v>67</v>
      </c>
      <c r="J622">
        <v>67</v>
      </c>
      <c r="K622">
        <v>49</v>
      </c>
      <c r="L622">
        <v>0</v>
      </c>
      <c r="M622">
        <v>2020</v>
      </c>
      <c r="N622">
        <f t="shared" ca="1" si="38"/>
        <v>252</v>
      </c>
      <c r="O622">
        <f t="shared" ca="1" si="39"/>
        <v>14212</v>
      </c>
      <c r="P622">
        <f ca="1">_20206[[#This Row],[最低排名]]-_20206[[#This Row],[同分人数]]+1</f>
        <v>13961</v>
      </c>
      <c r="Q622">
        <f ca="1">IF(O622&gt;=开始!$B$6, 1, 0)</f>
        <v>1</v>
      </c>
      <c r="R622">
        <f ca="1">_20206[[#This Row],[最低排名]]-开始!$B$6</f>
        <v>14212</v>
      </c>
    </row>
    <row r="623" spans="1:18">
      <c r="A623">
        <v>49803</v>
      </c>
      <c r="B623" t="s">
        <v>779</v>
      </c>
      <c r="C623" t="str">
        <f t="shared" si="36"/>
        <v>浙江师大</v>
      </c>
      <c r="D623" t="str">
        <f t="shared" si="37"/>
        <v>03</v>
      </c>
      <c r="E623" t="s">
        <v>168</v>
      </c>
      <c r="F623">
        <v>199</v>
      </c>
      <c r="G623">
        <v>100</v>
      </c>
      <c r="H623">
        <v>116</v>
      </c>
      <c r="I623">
        <v>67</v>
      </c>
      <c r="J623">
        <v>64</v>
      </c>
      <c r="K623">
        <v>49</v>
      </c>
      <c r="L623">
        <v>0</v>
      </c>
      <c r="M623">
        <v>2020</v>
      </c>
      <c r="N623">
        <f t="shared" ca="1" si="38"/>
        <v>227</v>
      </c>
      <c r="O623">
        <f t="shared" ca="1" si="39"/>
        <v>16741</v>
      </c>
      <c r="P623">
        <f ca="1">_20206[[#This Row],[最低排名]]-_20206[[#This Row],[同分人数]]+1</f>
        <v>16515</v>
      </c>
      <c r="Q623">
        <f ca="1">IF(O623&gt;=开始!$B$6, 1, 0)</f>
        <v>1</v>
      </c>
      <c r="R623">
        <f ca="1">_20206[[#This Row],[最低排名]]-开始!$B$6</f>
        <v>16741</v>
      </c>
    </row>
    <row r="624" spans="1:18">
      <c r="A624">
        <v>49804</v>
      </c>
      <c r="B624" t="s">
        <v>780</v>
      </c>
      <c r="C624" t="str">
        <f t="shared" si="36"/>
        <v>浙江师大</v>
      </c>
      <c r="D624" t="str">
        <f t="shared" si="37"/>
        <v>04</v>
      </c>
      <c r="E624" t="s">
        <v>149</v>
      </c>
      <c r="F624">
        <v>197</v>
      </c>
      <c r="G624">
        <v>102</v>
      </c>
      <c r="H624">
        <v>117</v>
      </c>
      <c r="I624">
        <v>64</v>
      </c>
      <c r="J624">
        <v>61</v>
      </c>
      <c r="K624">
        <v>58</v>
      </c>
      <c r="L624">
        <v>0</v>
      </c>
      <c r="M624">
        <v>2020</v>
      </c>
      <c r="N624">
        <f t="shared" ca="1" si="38"/>
        <v>245</v>
      </c>
      <c r="O624">
        <f t="shared" ca="1" si="39"/>
        <v>16300</v>
      </c>
      <c r="P624">
        <f ca="1">_20206[[#This Row],[最低排名]]-_20206[[#This Row],[同分人数]]+1</f>
        <v>16056</v>
      </c>
      <c r="Q624">
        <f ca="1">IF(O624&gt;=开始!$B$6, 1, 0)</f>
        <v>1</v>
      </c>
      <c r="R624">
        <f ca="1">_20206[[#This Row],[最低排名]]-开始!$B$6</f>
        <v>16300</v>
      </c>
    </row>
    <row r="625" spans="1:18">
      <c r="A625">
        <v>49901</v>
      </c>
      <c r="B625" t="s">
        <v>782</v>
      </c>
      <c r="C625" t="str">
        <f t="shared" si="36"/>
        <v>杭州师大</v>
      </c>
      <c r="D625" t="str">
        <f t="shared" si="37"/>
        <v>01</v>
      </c>
      <c r="E625" t="s">
        <v>96</v>
      </c>
      <c r="F625">
        <v>205</v>
      </c>
      <c r="G625">
        <v>112</v>
      </c>
      <c r="H625">
        <v>81</v>
      </c>
      <c r="I625">
        <v>70</v>
      </c>
      <c r="J625">
        <v>64</v>
      </c>
      <c r="K625">
        <v>52</v>
      </c>
      <c r="L625">
        <v>0</v>
      </c>
      <c r="M625">
        <v>2020</v>
      </c>
      <c r="N625">
        <f t="shared" ca="1" si="38"/>
        <v>247</v>
      </c>
      <c r="O625">
        <f t="shared" ca="1" si="39"/>
        <v>22305</v>
      </c>
      <c r="P625">
        <f ca="1">_20206[[#This Row],[最低排名]]-_20206[[#This Row],[同分人数]]+1</f>
        <v>22059</v>
      </c>
      <c r="Q625">
        <f ca="1">IF(O625&gt;=开始!$B$6, 1, 0)</f>
        <v>1</v>
      </c>
      <c r="R625">
        <f ca="1">_20206[[#This Row],[最低排名]]-开始!$B$6</f>
        <v>22305</v>
      </c>
    </row>
    <row r="626" spans="1:18">
      <c r="A626">
        <v>49902</v>
      </c>
      <c r="B626" t="s">
        <v>783</v>
      </c>
      <c r="C626" t="str">
        <f t="shared" si="36"/>
        <v>杭州师大</v>
      </c>
      <c r="D626" t="str">
        <f t="shared" si="37"/>
        <v>02</v>
      </c>
      <c r="E626" t="s">
        <v>144</v>
      </c>
      <c r="F626">
        <v>208</v>
      </c>
      <c r="G626">
        <v>107</v>
      </c>
      <c r="H626">
        <v>82</v>
      </c>
      <c r="I626">
        <v>64</v>
      </c>
      <c r="J626">
        <v>61</v>
      </c>
      <c r="K626">
        <v>52</v>
      </c>
      <c r="L626">
        <v>0</v>
      </c>
      <c r="M626">
        <v>2020</v>
      </c>
      <c r="N626">
        <f t="shared" ca="1" si="38"/>
        <v>225</v>
      </c>
      <c r="O626">
        <f t="shared" ca="1" si="39"/>
        <v>23446</v>
      </c>
      <c r="P626">
        <f ca="1">_20206[[#This Row],[最低排名]]-_20206[[#This Row],[同分人数]]+1</f>
        <v>23222</v>
      </c>
      <c r="Q626">
        <f ca="1">IF(O626&gt;=开始!$B$6, 1, 0)</f>
        <v>1</v>
      </c>
      <c r="R626">
        <f ca="1">_20206[[#This Row],[最低排名]]-开始!$B$6</f>
        <v>23446</v>
      </c>
    </row>
    <row r="627" spans="1:18">
      <c r="A627">
        <v>50001</v>
      </c>
      <c r="B627" t="s">
        <v>785</v>
      </c>
      <c r="C627" t="str">
        <f t="shared" si="36"/>
        <v>湖州师范</v>
      </c>
      <c r="D627" t="str">
        <f t="shared" si="37"/>
        <v>01</v>
      </c>
      <c r="E627" t="s">
        <v>170</v>
      </c>
      <c r="F627">
        <v>194</v>
      </c>
      <c r="G627">
        <v>104</v>
      </c>
      <c r="H627">
        <v>82</v>
      </c>
      <c r="I627">
        <v>67</v>
      </c>
      <c r="J627">
        <v>61</v>
      </c>
      <c r="K627">
        <v>49</v>
      </c>
      <c r="L627">
        <v>0</v>
      </c>
      <c r="M627">
        <v>2020</v>
      </c>
      <c r="N627">
        <f t="shared" ca="1" si="38"/>
        <v>256</v>
      </c>
      <c r="O627">
        <f t="shared" ca="1" si="39"/>
        <v>26575</v>
      </c>
      <c r="P627">
        <f ca="1">_20206[[#This Row],[最低排名]]-_20206[[#This Row],[同分人数]]+1</f>
        <v>26320</v>
      </c>
      <c r="Q627">
        <f ca="1">IF(O627&gt;=开始!$B$6, 1, 0)</f>
        <v>1</v>
      </c>
      <c r="R627">
        <f ca="1">_20206[[#This Row],[最低排名]]-开始!$B$6</f>
        <v>26575</v>
      </c>
    </row>
    <row r="628" spans="1:18">
      <c r="A628">
        <v>50002</v>
      </c>
      <c r="B628" t="s">
        <v>786</v>
      </c>
      <c r="C628" t="str">
        <f t="shared" si="36"/>
        <v>湖州师范</v>
      </c>
      <c r="D628" t="str">
        <f t="shared" si="37"/>
        <v>02</v>
      </c>
      <c r="E628" t="s">
        <v>141</v>
      </c>
      <c r="F628">
        <v>199</v>
      </c>
      <c r="G628">
        <v>111</v>
      </c>
      <c r="H628">
        <v>82</v>
      </c>
      <c r="I628">
        <v>64</v>
      </c>
      <c r="J628">
        <v>64</v>
      </c>
      <c r="K628">
        <v>61</v>
      </c>
      <c r="L628">
        <v>0</v>
      </c>
      <c r="M628">
        <v>2020</v>
      </c>
      <c r="N628">
        <f t="shared" ca="1" si="38"/>
        <v>255</v>
      </c>
      <c r="O628">
        <f t="shared" ca="1" si="39"/>
        <v>22810</v>
      </c>
      <c r="P628">
        <f ca="1">_20206[[#This Row],[最低排名]]-_20206[[#This Row],[同分人数]]+1</f>
        <v>22556</v>
      </c>
      <c r="Q628">
        <f ca="1">IF(O628&gt;=开始!$B$6, 1, 0)</f>
        <v>1</v>
      </c>
      <c r="R628">
        <f ca="1">_20206[[#This Row],[最低排名]]-开始!$B$6</f>
        <v>22810</v>
      </c>
    </row>
    <row r="629" spans="1:18">
      <c r="A629">
        <v>50003</v>
      </c>
      <c r="B629" t="s">
        <v>787</v>
      </c>
      <c r="C629" t="str">
        <f t="shared" si="36"/>
        <v>湖州师范</v>
      </c>
      <c r="D629" t="str">
        <f t="shared" si="37"/>
        <v>03</v>
      </c>
      <c r="E629" t="s">
        <v>128</v>
      </c>
      <c r="F629">
        <v>206</v>
      </c>
      <c r="G629">
        <v>111</v>
      </c>
      <c r="H629">
        <v>93</v>
      </c>
      <c r="I629">
        <v>61</v>
      </c>
      <c r="J629">
        <v>61</v>
      </c>
      <c r="K629">
        <v>58</v>
      </c>
      <c r="L629">
        <v>0</v>
      </c>
      <c r="M629">
        <v>2020</v>
      </c>
      <c r="N629">
        <f t="shared" ca="1" si="38"/>
        <v>246</v>
      </c>
      <c r="O629">
        <f t="shared" ca="1" si="39"/>
        <v>20616</v>
      </c>
      <c r="P629">
        <f ca="1">_20206[[#This Row],[最低排名]]-_20206[[#This Row],[同分人数]]+1</f>
        <v>20371</v>
      </c>
      <c r="Q629">
        <f ca="1">IF(O629&gt;=开始!$B$6, 1, 0)</f>
        <v>1</v>
      </c>
      <c r="R629">
        <f ca="1">_20206[[#This Row],[最低排名]]-开始!$B$6</f>
        <v>20616</v>
      </c>
    </row>
    <row r="630" spans="1:18">
      <c r="A630">
        <v>50004</v>
      </c>
      <c r="B630" t="s">
        <v>788</v>
      </c>
      <c r="C630" t="str">
        <f t="shared" si="36"/>
        <v>湖州师范</v>
      </c>
      <c r="D630" t="str">
        <f t="shared" si="37"/>
        <v>04</v>
      </c>
      <c r="E630" t="s">
        <v>431</v>
      </c>
      <c r="F630">
        <v>209</v>
      </c>
      <c r="G630">
        <v>110</v>
      </c>
      <c r="H630">
        <v>70</v>
      </c>
      <c r="I630">
        <v>61</v>
      </c>
      <c r="J630">
        <v>61</v>
      </c>
      <c r="K630">
        <v>61</v>
      </c>
      <c r="L630">
        <v>0</v>
      </c>
      <c r="M630">
        <v>2020</v>
      </c>
      <c r="N630">
        <f t="shared" ca="1" si="38"/>
        <v>221</v>
      </c>
      <c r="O630">
        <f t="shared" ca="1" si="39"/>
        <v>24521</v>
      </c>
      <c r="P630">
        <f ca="1">_20206[[#This Row],[最低排名]]-_20206[[#This Row],[同分人数]]+1</f>
        <v>24301</v>
      </c>
      <c r="Q630">
        <f ca="1">IF(O630&gt;=开始!$B$6, 1, 0)</f>
        <v>1</v>
      </c>
      <c r="R630">
        <f ca="1">_20206[[#This Row],[最低排名]]-开始!$B$6</f>
        <v>24521</v>
      </c>
    </row>
    <row r="631" spans="1:18">
      <c r="A631">
        <v>50005</v>
      </c>
      <c r="B631" t="s">
        <v>789</v>
      </c>
      <c r="C631" t="str">
        <f t="shared" si="36"/>
        <v>湖州师范</v>
      </c>
      <c r="D631" t="str">
        <f t="shared" si="37"/>
        <v>05</v>
      </c>
      <c r="E631" t="s">
        <v>165</v>
      </c>
      <c r="F631">
        <v>194</v>
      </c>
      <c r="G631">
        <v>103</v>
      </c>
      <c r="H631">
        <v>84</v>
      </c>
      <c r="I631">
        <v>61</v>
      </c>
      <c r="J631">
        <v>61</v>
      </c>
      <c r="K631">
        <v>55</v>
      </c>
      <c r="L631">
        <v>0</v>
      </c>
      <c r="M631">
        <v>2020</v>
      </c>
      <c r="N631">
        <f t="shared" ca="1" si="38"/>
        <v>216</v>
      </c>
      <c r="O631">
        <f t="shared" ca="1" si="39"/>
        <v>26117</v>
      </c>
      <c r="P631">
        <f ca="1">_20206[[#This Row],[最低排名]]-_20206[[#This Row],[同分人数]]+1</f>
        <v>25902</v>
      </c>
      <c r="Q631">
        <f ca="1">IF(O631&gt;=开始!$B$6, 1, 0)</f>
        <v>1</v>
      </c>
      <c r="R631">
        <f ca="1">_20206[[#This Row],[最低排名]]-开始!$B$6</f>
        <v>26117</v>
      </c>
    </row>
    <row r="632" spans="1:18">
      <c r="A632">
        <v>50006</v>
      </c>
      <c r="B632" t="s">
        <v>790</v>
      </c>
      <c r="C632" t="str">
        <f t="shared" si="36"/>
        <v>湖州师范</v>
      </c>
      <c r="D632" t="str">
        <f t="shared" si="37"/>
        <v>06</v>
      </c>
      <c r="E632" t="s">
        <v>180</v>
      </c>
      <c r="F632">
        <v>203</v>
      </c>
      <c r="G632">
        <v>105</v>
      </c>
      <c r="H632">
        <v>94</v>
      </c>
      <c r="I632">
        <v>55</v>
      </c>
      <c r="J632">
        <v>55</v>
      </c>
      <c r="K632">
        <v>43</v>
      </c>
      <c r="L632">
        <v>0</v>
      </c>
      <c r="M632">
        <v>2020</v>
      </c>
      <c r="N632">
        <f t="shared" ca="1" si="38"/>
        <v>203</v>
      </c>
      <c r="O632">
        <f t="shared" ca="1" si="39"/>
        <v>27191</v>
      </c>
      <c r="P632">
        <f ca="1">_20206[[#This Row],[最低排名]]-_20206[[#This Row],[同分人数]]+1</f>
        <v>26989</v>
      </c>
      <c r="Q632">
        <f ca="1">IF(O632&gt;=开始!$B$6, 1, 0)</f>
        <v>1</v>
      </c>
      <c r="R632">
        <f ca="1">_20206[[#This Row],[最低排名]]-开始!$B$6</f>
        <v>27191</v>
      </c>
    </row>
    <row r="633" spans="1:18">
      <c r="A633">
        <v>50007</v>
      </c>
      <c r="B633" t="s">
        <v>791</v>
      </c>
      <c r="C633" t="str">
        <f t="shared" si="36"/>
        <v>湖州师范</v>
      </c>
      <c r="D633" t="str">
        <f t="shared" si="37"/>
        <v>07</v>
      </c>
      <c r="E633" t="s">
        <v>180</v>
      </c>
      <c r="F633">
        <v>187</v>
      </c>
      <c r="G633">
        <v>103</v>
      </c>
      <c r="H633">
        <v>104</v>
      </c>
      <c r="I633">
        <v>55</v>
      </c>
      <c r="J633">
        <v>55</v>
      </c>
      <c r="K633">
        <v>49</v>
      </c>
      <c r="L633">
        <v>0</v>
      </c>
      <c r="M633">
        <v>2020</v>
      </c>
      <c r="N633">
        <f t="shared" ca="1" si="38"/>
        <v>203</v>
      </c>
      <c r="O633">
        <f t="shared" ca="1" si="39"/>
        <v>27191</v>
      </c>
      <c r="P633">
        <f ca="1">_20206[[#This Row],[最低排名]]-_20206[[#This Row],[同分人数]]+1</f>
        <v>26989</v>
      </c>
      <c r="Q633">
        <f ca="1">IF(O633&gt;=开始!$B$6, 1, 0)</f>
        <v>1</v>
      </c>
      <c r="R633">
        <f ca="1">_20206[[#This Row],[最低排名]]-开始!$B$6</f>
        <v>27191</v>
      </c>
    </row>
    <row r="634" spans="1:18">
      <c r="A634">
        <v>50101</v>
      </c>
      <c r="B634" t="s">
        <v>792</v>
      </c>
      <c r="C634" t="str">
        <f t="shared" si="36"/>
        <v>浙江工商</v>
      </c>
      <c r="D634" t="str">
        <f t="shared" si="37"/>
        <v>01</v>
      </c>
      <c r="E634" t="s">
        <v>546</v>
      </c>
      <c r="F634">
        <v>197</v>
      </c>
      <c r="G634">
        <v>107</v>
      </c>
      <c r="H634">
        <v>111</v>
      </c>
      <c r="I634">
        <v>70</v>
      </c>
      <c r="J634">
        <v>58</v>
      </c>
      <c r="K634">
        <v>52</v>
      </c>
      <c r="L634">
        <v>0</v>
      </c>
      <c r="M634">
        <v>2020</v>
      </c>
      <c r="N634">
        <f t="shared" ca="1" si="38"/>
        <v>251</v>
      </c>
      <c r="O634">
        <f t="shared" ca="1" si="39"/>
        <v>18373</v>
      </c>
      <c r="P634">
        <f ca="1">_20206[[#This Row],[最低排名]]-_20206[[#This Row],[同分人数]]+1</f>
        <v>18123</v>
      </c>
      <c r="Q634">
        <f ca="1">IF(O634&gt;=开始!$B$6, 1, 0)</f>
        <v>1</v>
      </c>
      <c r="R634">
        <f ca="1">_20206[[#This Row],[最低排名]]-开始!$B$6</f>
        <v>18373</v>
      </c>
    </row>
    <row r="635" spans="1:18">
      <c r="A635">
        <v>50102</v>
      </c>
      <c r="B635" t="s">
        <v>793</v>
      </c>
      <c r="C635" t="str">
        <f t="shared" si="36"/>
        <v>浙江工商</v>
      </c>
      <c r="D635" t="str">
        <f t="shared" si="37"/>
        <v>02</v>
      </c>
      <c r="E635" t="s">
        <v>302</v>
      </c>
      <c r="F635">
        <v>210</v>
      </c>
      <c r="G635">
        <v>106</v>
      </c>
      <c r="H635">
        <v>97</v>
      </c>
      <c r="I635">
        <v>70</v>
      </c>
      <c r="J635">
        <v>58</v>
      </c>
      <c r="K635">
        <v>55</v>
      </c>
      <c r="L635">
        <v>0</v>
      </c>
      <c r="M635">
        <v>2020</v>
      </c>
      <c r="N635">
        <f t="shared" ca="1" si="38"/>
        <v>215</v>
      </c>
      <c r="O635">
        <f t="shared" ca="1" si="39"/>
        <v>17893</v>
      </c>
      <c r="P635">
        <f ca="1">_20206[[#This Row],[最低排名]]-_20206[[#This Row],[同分人数]]+1</f>
        <v>17679</v>
      </c>
      <c r="Q635">
        <f ca="1">IF(O635&gt;=开始!$B$6, 1, 0)</f>
        <v>1</v>
      </c>
      <c r="R635">
        <f ca="1">_20206[[#This Row],[最低排名]]-开始!$B$6</f>
        <v>17893</v>
      </c>
    </row>
    <row r="636" spans="1:18">
      <c r="A636">
        <v>50201</v>
      </c>
      <c r="B636" t="s">
        <v>795</v>
      </c>
      <c r="C636" t="str">
        <f t="shared" si="36"/>
        <v>嘉兴学院</v>
      </c>
      <c r="D636" t="str">
        <f t="shared" si="37"/>
        <v>01</v>
      </c>
      <c r="E636" t="s">
        <v>184</v>
      </c>
      <c r="F636">
        <v>204</v>
      </c>
      <c r="G636">
        <v>111</v>
      </c>
      <c r="H636">
        <v>97</v>
      </c>
      <c r="I636">
        <v>52</v>
      </c>
      <c r="J636">
        <v>52</v>
      </c>
      <c r="K636">
        <v>46</v>
      </c>
      <c r="L636">
        <v>0</v>
      </c>
      <c r="M636">
        <v>2020</v>
      </c>
      <c r="N636">
        <f t="shared" ca="1" si="38"/>
        <v>212</v>
      </c>
      <c r="O636">
        <f t="shared" ca="1" si="39"/>
        <v>26988</v>
      </c>
      <c r="P636">
        <f ca="1">_20206[[#This Row],[最低排名]]-_20206[[#This Row],[同分人数]]+1</f>
        <v>26777</v>
      </c>
      <c r="Q636">
        <f ca="1">IF(O636&gt;=开始!$B$6, 1, 0)</f>
        <v>1</v>
      </c>
      <c r="R636">
        <f ca="1">_20206[[#This Row],[最低排名]]-开始!$B$6</f>
        <v>26988</v>
      </c>
    </row>
    <row r="637" spans="1:18">
      <c r="A637">
        <v>50202</v>
      </c>
      <c r="B637" t="s">
        <v>796</v>
      </c>
      <c r="C637" t="str">
        <f t="shared" si="36"/>
        <v>嘉兴学院</v>
      </c>
      <c r="D637" t="str">
        <f t="shared" si="37"/>
        <v>02</v>
      </c>
      <c r="E637" t="s">
        <v>1533</v>
      </c>
      <c r="F637">
        <v>177</v>
      </c>
      <c r="G637">
        <v>96</v>
      </c>
      <c r="H637">
        <v>63</v>
      </c>
      <c r="I637">
        <v>61</v>
      </c>
      <c r="J637">
        <v>52</v>
      </c>
      <c r="K637">
        <v>49</v>
      </c>
      <c r="L637">
        <v>0</v>
      </c>
      <c r="M637">
        <v>2020</v>
      </c>
      <c r="N637">
        <f t="shared" ca="1" si="38"/>
        <v>150</v>
      </c>
      <c r="O637">
        <f t="shared" ca="1" si="39"/>
        <v>36155</v>
      </c>
      <c r="P637">
        <f ca="1">_20206[[#This Row],[最低排名]]-_20206[[#This Row],[同分人数]]+1</f>
        <v>36006</v>
      </c>
      <c r="Q637">
        <f ca="1">IF(O637&gt;=开始!$B$6, 1, 0)</f>
        <v>1</v>
      </c>
      <c r="R637">
        <f ca="1">_20206[[#This Row],[最低排名]]-开始!$B$6</f>
        <v>36155</v>
      </c>
    </row>
    <row r="638" spans="1:18">
      <c r="A638">
        <v>50203</v>
      </c>
      <c r="B638" t="s">
        <v>1783</v>
      </c>
      <c r="C638" t="str">
        <f t="shared" si="36"/>
        <v>嘉兴学院</v>
      </c>
      <c r="D638" t="str">
        <f t="shared" si="37"/>
        <v>03</v>
      </c>
      <c r="E638" t="s">
        <v>389</v>
      </c>
      <c r="F638">
        <v>208</v>
      </c>
      <c r="G638">
        <v>106</v>
      </c>
      <c r="H638">
        <v>76</v>
      </c>
      <c r="I638">
        <v>61</v>
      </c>
      <c r="J638">
        <v>58</v>
      </c>
      <c r="K638">
        <v>49</v>
      </c>
      <c r="L638">
        <v>0</v>
      </c>
      <c r="M638">
        <v>2020</v>
      </c>
      <c r="N638">
        <f t="shared" ca="1" si="38"/>
        <v>201</v>
      </c>
      <c r="O638">
        <f t="shared" ca="1" si="39"/>
        <v>26776</v>
      </c>
      <c r="P638">
        <f ca="1">_20206[[#This Row],[最低排名]]-_20206[[#This Row],[同分人数]]+1</f>
        <v>26576</v>
      </c>
      <c r="Q638">
        <f ca="1">IF(O638&gt;=开始!$B$6, 1, 0)</f>
        <v>1</v>
      </c>
      <c r="R638">
        <f ca="1">_20206[[#This Row],[最低排名]]-开始!$B$6</f>
        <v>26776</v>
      </c>
    </row>
    <row r="639" spans="1:18">
      <c r="A639">
        <v>50301</v>
      </c>
      <c r="B639" t="s">
        <v>797</v>
      </c>
      <c r="C639" t="str">
        <f t="shared" si="36"/>
        <v>中国计量</v>
      </c>
      <c r="D639" t="str">
        <f t="shared" si="37"/>
        <v>01</v>
      </c>
      <c r="E639" t="s">
        <v>643</v>
      </c>
      <c r="F639">
        <v>197</v>
      </c>
      <c r="G639">
        <v>102</v>
      </c>
      <c r="H639">
        <v>100</v>
      </c>
      <c r="I639">
        <v>67</v>
      </c>
      <c r="J639">
        <v>61</v>
      </c>
      <c r="K639">
        <v>52</v>
      </c>
      <c r="L639">
        <v>0</v>
      </c>
      <c r="M639">
        <v>2020</v>
      </c>
      <c r="N639">
        <f t="shared" ca="1" si="38"/>
        <v>231</v>
      </c>
      <c r="O639">
        <f t="shared" ca="1" si="39"/>
        <v>21099</v>
      </c>
      <c r="P639">
        <f ca="1">_20206[[#This Row],[最低排名]]-_20206[[#This Row],[同分人数]]+1</f>
        <v>20869</v>
      </c>
      <c r="Q639">
        <f ca="1">IF(O639&gt;=开始!$B$6, 1, 0)</f>
        <v>1</v>
      </c>
      <c r="R639">
        <f ca="1">_20206[[#This Row],[最低排名]]-开始!$B$6</f>
        <v>21099</v>
      </c>
    </row>
    <row r="640" spans="1:18">
      <c r="A640">
        <v>50302</v>
      </c>
      <c r="B640" t="s">
        <v>798</v>
      </c>
      <c r="C640" t="str">
        <f t="shared" si="36"/>
        <v>中国计量</v>
      </c>
      <c r="D640" t="str">
        <f t="shared" si="37"/>
        <v>02</v>
      </c>
      <c r="E640" t="s">
        <v>431</v>
      </c>
      <c r="F640">
        <v>203</v>
      </c>
      <c r="G640">
        <v>102</v>
      </c>
      <c r="H640">
        <v>97</v>
      </c>
      <c r="I640">
        <v>58</v>
      </c>
      <c r="J640">
        <v>55</v>
      </c>
      <c r="K640">
        <v>49</v>
      </c>
      <c r="L640">
        <v>0</v>
      </c>
      <c r="M640">
        <v>2020</v>
      </c>
      <c r="N640">
        <f t="shared" ca="1" si="38"/>
        <v>221</v>
      </c>
      <c r="O640">
        <f t="shared" ca="1" si="39"/>
        <v>24521</v>
      </c>
      <c r="P640">
        <f ca="1">_20206[[#This Row],[最低排名]]-_20206[[#This Row],[同分人数]]+1</f>
        <v>24301</v>
      </c>
      <c r="Q640">
        <f ca="1">IF(O640&gt;=开始!$B$6, 1, 0)</f>
        <v>1</v>
      </c>
      <c r="R640">
        <f ca="1">_20206[[#This Row],[最低排名]]-开始!$B$6</f>
        <v>24521</v>
      </c>
    </row>
    <row r="641" spans="1:18">
      <c r="A641">
        <v>50303</v>
      </c>
      <c r="B641" t="s">
        <v>799</v>
      </c>
      <c r="C641" t="str">
        <f t="shared" si="36"/>
        <v>中国计量</v>
      </c>
      <c r="D641" t="str">
        <f t="shared" si="37"/>
        <v>03</v>
      </c>
      <c r="E641" t="s">
        <v>96</v>
      </c>
      <c r="F641">
        <v>214</v>
      </c>
      <c r="G641">
        <v>117</v>
      </c>
      <c r="H641">
        <v>81</v>
      </c>
      <c r="I641">
        <v>64</v>
      </c>
      <c r="J641">
        <v>64</v>
      </c>
      <c r="K641">
        <v>49</v>
      </c>
      <c r="L641">
        <v>0</v>
      </c>
      <c r="M641">
        <v>2020</v>
      </c>
      <c r="N641">
        <f t="shared" ca="1" si="38"/>
        <v>247</v>
      </c>
      <c r="O641">
        <f t="shared" ca="1" si="39"/>
        <v>22305</v>
      </c>
      <c r="P641">
        <f ca="1">_20206[[#This Row],[最低排名]]-_20206[[#This Row],[同分人数]]+1</f>
        <v>22059</v>
      </c>
      <c r="Q641">
        <f ca="1">IF(O641&gt;=开始!$B$6, 1, 0)</f>
        <v>1</v>
      </c>
      <c r="R641">
        <f ca="1">_20206[[#This Row],[最低排名]]-开始!$B$6</f>
        <v>22305</v>
      </c>
    </row>
    <row r="642" spans="1:18">
      <c r="A642">
        <v>50304</v>
      </c>
      <c r="B642" t="s">
        <v>800</v>
      </c>
      <c r="C642" t="str">
        <f t="shared" ref="C642:C705" si="40">LEFT(B642, FIND("(", B642) - 1)</f>
        <v>中国计量</v>
      </c>
      <c r="D642" t="str">
        <f t="shared" ref="D642:D705" si="41">MID(B642, FIND("(", B642) + 1, FIND(")", B642) - FIND("(", B642) - 1)</f>
        <v>04</v>
      </c>
      <c r="E642" t="s">
        <v>217</v>
      </c>
      <c r="F642">
        <v>207</v>
      </c>
      <c r="G642">
        <v>106</v>
      </c>
      <c r="H642">
        <v>96</v>
      </c>
      <c r="I642">
        <v>64</v>
      </c>
      <c r="J642">
        <v>64</v>
      </c>
      <c r="K642">
        <v>43</v>
      </c>
      <c r="L642">
        <v>0</v>
      </c>
      <c r="M642">
        <v>2020</v>
      </c>
      <c r="N642">
        <f t="shared" ref="N642:N705" ca="1" si="42">VLOOKUP(E642, INDIRECT("'" &amp; M642 &amp; "D'!$A$2:$G$500"), 2, FALSE)</f>
        <v>247</v>
      </c>
      <c r="O642">
        <f t="shared" ref="O642:O705" ca="1" si="43">VLOOKUP(E642, INDIRECT("'" &amp; M642 &amp; "D'!$A$2:$G$500"), 3, FALSE)</f>
        <v>21824</v>
      </c>
      <c r="P642">
        <f ca="1">_20206[[#This Row],[最低排名]]-_20206[[#This Row],[同分人数]]+1</f>
        <v>21578</v>
      </c>
      <c r="Q642">
        <f ca="1">IF(O642&gt;=开始!$B$6, 1, 0)</f>
        <v>1</v>
      </c>
      <c r="R642">
        <f ca="1">_20206[[#This Row],[最低排名]]-开始!$B$6</f>
        <v>21824</v>
      </c>
    </row>
    <row r="643" spans="1:18">
      <c r="A643">
        <v>50401</v>
      </c>
      <c r="B643" t="s">
        <v>802</v>
      </c>
      <c r="C643" t="str">
        <f t="shared" si="40"/>
        <v>浙江财大</v>
      </c>
      <c r="D643" t="str">
        <f t="shared" si="41"/>
        <v>01</v>
      </c>
      <c r="E643" t="s">
        <v>678</v>
      </c>
      <c r="F643">
        <v>204</v>
      </c>
      <c r="G643">
        <v>117</v>
      </c>
      <c r="H643">
        <v>111</v>
      </c>
      <c r="I643">
        <v>61</v>
      </c>
      <c r="J643">
        <v>55</v>
      </c>
      <c r="K643">
        <v>52</v>
      </c>
      <c r="L643">
        <v>0</v>
      </c>
      <c r="M643">
        <v>2020</v>
      </c>
      <c r="N643">
        <f t="shared" ca="1" si="42"/>
        <v>235</v>
      </c>
      <c r="O643">
        <f t="shared" ca="1" si="43"/>
        <v>19637</v>
      </c>
      <c r="P643">
        <f ca="1">_20206[[#This Row],[最低排名]]-_20206[[#This Row],[同分人数]]+1</f>
        <v>19403</v>
      </c>
      <c r="Q643">
        <f ca="1">IF(O643&gt;=开始!$B$6, 1, 0)</f>
        <v>1</v>
      </c>
      <c r="R643">
        <f ca="1">_20206[[#This Row],[最低排名]]-开始!$B$6</f>
        <v>19637</v>
      </c>
    </row>
    <row r="644" spans="1:18">
      <c r="A644">
        <v>50402</v>
      </c>
      <c r="B644" t="s">
        <v>803</v>
      </c>
      <c r="C644" t="str">
        <f t="shared" si="40"/>
        <v>浙江财大</v>
      </c>
      <c r="D644" t="str">
        <f t="shared" si="41"/>
        <v>02</v>
      </c>
      <c r="E644" t="s">
        <v>162</v>
      </c>
      <c r="F644">
        <v>212</v>
      </c>
      <c r="G644">
        <v>111</v>
      </c>
      <c r="H644">
        <v>98</v>
      </c>
      <c r="I644">
        <v>58</v>
      </c>
      <c r="J644">
        <v>55</v>
      </c>
      <c r="K644">
        <v>52</v>
      </c>
      <c r="L644">
        <v>0</v>
      </c>
      <c r="M644">
        <v>2020</v>
      </c>
      <c r="N644">
        <f t="shared" ca="1" si="42"/>
        <v>218</v>
      </c>
      <c r="O644">
        <f t="shared" ca="1" si="43"/>
        <v>21577</v>
      </c>
      <c r="P644">
        <f ca="1">_20206[[#This Row],[最低排名]]-_20206[[#This Row],[同分人数]]+1</f>
        <v>21360</v>
      </c>
      <c r="Q644">
        <f ca="1">IF(O644&gt;=开始!$B$6, 1, 0)</f>
        <v>1</v>
      </c>
      <c r="R644">
        <f ca="1">_20206[[#This Row],[最低排名]]-开始!$B$6</f>
        <v>21577</v>
      </c>
    </row>
    <row r="645" spans="1:18">
      <c r="A645">
        <v>50403</v>
      </c>
      <c r="B645" t="s">
        <v>804</v>
      </c>
      <c r="C645" t="str">
        <f t="shared" si="40"/>
        <v>浙江财大</v>
      </c>
      <c r="D645" t="str">
        <f t="shared" si="41"/>
        <v>03</v>
      </c>
      <c r="E645" t="s">
        <v>120</v>
      </c>
      <c r="F645">
        <v>205</v>
      </c>
      <c r="G645">
        <v>107</v>
      </c>
      <c r="H645">
        <v>98</v>
      </c>
      <c r="I645">
        <v>67</v>
      </c>
      <c r="J645">
        <v>58</v>
      </c>
      <c r="K645">
        <v>52</v>
      </c>
      <c r="L645">
        <v>0</v>
      </c>
      <c r="M645">
        <v>2020</v>
      </c>
      <c r="N645">
        <f t="shared" ca="1" si="42"/>
        <v>268</v>
      </c>
      <c r="O645">
        <f t="shared" ca="1" si="43"/>
        <v>20370</v>
      </c>
      <c r="P645">
        <f ca="1">_20206[[#This Row],[最低排名]]-_20206[[#This Row],[同分人数]]+1</f>
        <v>20103</v>
      </c>
      <c r="Q645">
        <f ca="1">IF(O645&gt;=开始!$B$6, 1, 0)</f>
        <v>1</v>
      </c>
      <c r="R645">
        <f ca="1">_20206[[#This Row],[最低排名]]-开始!$B$6</f>
        <v>20370</v>
      </c>
    </row>
    <row r="646" spans="1:18">
      <c r="A646">
        <v>50404</v>
      </c>
      <c r="B646" t="s">
        <v>805</v>
      </c>
      <c r="C646" t="str">
        <f t="shared" si="40"/>
        <v>浙江财大</v>
      </c>
      <c r="D646" t="str">
        <f t="shared" si="41"/>
        <v>04</v>
      </c>
      <c r="E646" t="s">
        <v>643</v>
      </c>
      <c r="F646">
        <v>201</v>
      </c>
      <c r="G646">
        <v>102</v>
      </c>
      <c r="H646">
        <v>105</v>
      </c>
      <c r="I646">
        <v>58</v>
      </c>
      <c r="J646">
        <v>58</v>
      </c>
      <c r="K646">
        <v>55</v>
      </c>
      <c r="L646">
        <v>0</v>
      </c>
      <c r="M646">
        <v>2020</v>
      </c>
      <c r="N646">
        <f t="shared" ca="1" si="42"/>
        <v>231</v>
      </c>
      <c r="O646">
        <f t="shared" ca="1" si="43"/>
        <v>21099</v>
      </c>
      <c r="P646">
        <f ca="1">_20206[[#This Row],[最低排名]]-_20206[[#This Row],[同分人数]]+1</f>
        <v>20869</v>
      </c>
      <c r="Q646">
        <f ca="1">IF(O646&gt;=开始!$B$6, 1, 0)</f>
        <v>1</v>
      </c>
      <c r="R646">
        <f ca="1">_20206[[#This Row],[最低排名]]-开始!$B$6</f>
        <v>21099</v>
      </c>
    </row>
    <row r="647" spans="1:18">
      <c r="A647">
        <v>50405</v>
      </c>
      <c r="B647" t="s">
        <v>806</v>
      </c>
      <c r="C647" t="str">
        <f t="shared" si="40"/>
        <v>浙江财大</v>
      </c>
      <c r="D647" t="str">
        <f t="shared" si="41"/>
        <v>05</v>
      </c>
      <c r="E647" t="s">
        <v>120</v>
      </c>
      <c r="F647">
        <v>197</v>
      </c>
      <c r="G647">
        <v>99</v>
      </c>
      <c r="H647">
        <v>112</v>
      </c>
      <c r="I647">
        <v>64</v>
      </c>
      <c r="J647">
        <v>58</v>
      </c>
      <c r="K647">
        <v>49</v>
      </c>
      <c r="L647">
        <v>0</v>
      </c>
      <c r="M647">
        <v>2020</v>
      </c>
      <c r="N647">
        <f t="shared" ca="1" si="42"/>
        <v>268</v>
      </c>
      <c r="O647">
        <f t="shared" ca="1" si="43"/>
        <v>20370</v>
      </c>
      <c r="P647">
        <f ca="1">_20206[[#This Row],[最低排名]]-_20206[[#This Row],[同分人数]]+1</f>
        <v>20103</v>
      </c>
      <c r="Q647">
        <f ca="1">IF(O647&gt;=开始!$B$6, 1, 0)</f>
        <v>1</v>
      </c>
      <c r="R647">
        <f ca="1">_20206[[#This Row],[最低排名]]-开始!$B$6</f>
        <v>20370</v>
      </c>
    </row>
    <row r="648" spans="1:18">
      <c r="A648">
        <v>50406</v>
      </c>
      <c r="B648" t="s">
        <v>807</v>
      </c>
      <c r="C648" t="str">
        <f t="shared" si="40"/>
        <v>浙江财大</v>
      </c>
      <c r="D648" t="str">
        <f t="shared" si="41"/>
        <v>06</v>
      </c>
      <c r="E648" t="s">
        <v>152</v>
      </c>
      <c r="F648">
        <v>219</v>
      </c>
      <c r="G648">
        <v>116</v>
      </c>
      <c r="H648">
        <v>95</v>
      </c>
      <c r="I648">
        <v>64</v>
      </c>
      <c r="J648">
        <v>61</v>
      </c>
      <c r="K648">
        <v>52</v>
      </c>
      <c r="L648">
        <v>0</v>
      </c>
      <c r="M648">
        <v>2020</v>
      </c>
      <c r="N648">
        <f t="shared" ca="1" si="42"/>
        <v>238</v>
      </c>
      <c r="O648">
        <f t="shared" ca="1" si="43"/>
        <v>17678</v>
      </c>
      <c r="P648">
        <f ca="1">_20206[[#This Row],[最低排名]]-_20206[[#This Row],[同分人数]]+1</f>
        <v>17441</v>
      </c>
      <c r="Q648">
        <f ca="1">IF(O648&gt;=开始!$B$6, 1, 0)</f>
        <v>1</v>
      </c>
      <c r="R648">
        <f ca="1">_20206[[#This Row],[最低排名]]-开始!$B$6</f>
        <v>17678</v>
      </c>
    </row>
    <row r="649" spans="1:18">
      <c r="A649">
        <v>50501</v>
      </c>
      <c r="B649" t="s">
        <v>808</v>
      </c>
      <c r="C649" t="str">
        <f t="shared" si="40"/>
        <v>宁波大学</v>
      </c>
      <c r="D649" t="str">
        <f t="shared" si="41"/>
        <v>01</v>
      </c>
      <c r="E649" t="s">
        <v>149</v>
      </c>
      <c r="F649">
        <v>207</v>
      </c>
      <c r="G649">
        <v>107</v>
      </c>
      <c r="H649">
        <v>110</v>
      </c>
      <c r="I649">
        <v>64</v>
      </c>
      <c r="J649">
        <v>58</v>
      </c>
      <c r="K649">
        <v>58</v>
      </c>
      <c r="L649">
        <v>0</v>
      </c>
      <c r="M649">
        <v>2020</v>
      </c>
      <c r="N649">
        <f t="shared" ca="1" si="42"/>
        <v>245</v>
      </c>
      <c r="O649">
        <f t="shared" ca="1" si="43"/>
        <v>16300</v>
      </c>
      <c r="P649">
        <f ca="1">_20206[[#This Row],[最低排名]]-_20206[[#This Row],[同分人数]]+1</f>
        <v>16056</v>
      </c>
      <c r="Q649">
        <f ca="1">IF(O649&gt;=开始!$B$6, 1, 0)</f>
        <v>1</v>
      </c>
      <c r="R649">
        <f ca="1">_20206[[#This Row],[最低排名]]-开始!$B$6</f>
        <v>16300</v>
      </c>
    </row>
    <row r="650" spans="1:18">
      <c r="A650">
        <v>50601</v>
      </c>
      <c r="B650" t="s">
        <v>811</v>
      </c>
      <c r="C650" t="str">
        <f t="shared" si="40"/>
        <v>浙江传媒</v>
      </c>
      <c r="D650" t="str">
        <f t="shared" si="41"/>
        <v>01</v>
      </c>
      <c r="E650" t="s">
        <v>48</v>
      </c>
      <c r="F650">
        <v>213</v>
      </c>
      <c r="G650">
        <v>110</v>
      </c>
      <c r="H650">
        <v>119</v>
      </c>
      <c r="I650">
        <v>70</v>
      </c>
      <c r="J650">
        <v>61</v>
      </c>
      <c r="K650">
        <v>46</v>
      </c>
      <c r="L650">
        <v>0</v>
      </c>
      <c r="M650">
        <v>2020</v>
      </c>
      <c r="N650">
        <f t="shared" ca="1" si="42"/>
        <v>233</v>
      </c>
      <c r="O650">
        <f t="shared" ca="1" si="43"/>
        <v>13496</v>
      </c>
      <c r="P650">
        <f ca="1">_20206[[#This Row],[最低排名]]-_20206[[#This Row],[同分人数]]+1</f>
        <v>13264</v>
      </c>
      <c r="Q650">
        <f ca="1">IF(O650&gt;=开始!$B$6, 1, 0)</f>
        <v>1</v>
      </c>
      <c r="R650">
        <f ca="1">_20206[[#This Row],[最低排名]]-开始!$B$6</f>
        <v>13496</v>
      </c>
    </row>
    <row r="651" spans="1:18">
      <c r="A651">
        <v>50602</v>
      </c>
      <c r="B651" t="s">
        <v>812</v>
      </c>
      <c r="C651" t="str">
        <f t="shared" si="40"/>
        <v>浙江传媒</v>
      </c>
      <c r="D651" t="str">
        <f t="shared" si="41"/>
        <v>02</v>
      </c>
      <c r="E651" t="s">
        <v>122</v>
      </c>
      <c r="F651">
        <v>230</v>
      </c>
      <c r="G651">
        <v>123</v>
      </c>
      <c r="H651">
        <v>105</v>
      </c>
      <c r="I651">
        <v>61</v>
      </c>
      <c r="J651">
        <v>58</v>
      </c>
      <c r="K651">
        <v>52</v>
      </c>
      <c r="L651">
        <v>0</v>
      </c>
      <c r="M651">
        <v>2020</v>
      </c>
      <c r="N651">
        <f t="shared" ca="1" si="42"/>
        <v>252</v>
      </c>
      <c r="O651">
        <f t="shared" ca="1" si="43"/>
        <v>14212</v>
      </c>
      <c r="P651">
        <f ca="1">_20206[[#This Row],[最低排名]]-_20206[[#This Row],[同分人数]]+1</f>
        <v>13961</v>
      </c>
      <c r="Q651">
        <f ca="1">IF(O651&gt;=开始!$B$6, 1, 0)</f>
        <v>1</v>
      </c>
      <c r="R651">
        <f ca="1">_20206[[#This Row],[最低排名]]-开始!$B$6</f>
        <v>14212</v>
      </c>
    </row>
    <row r="652" spans="1:18">
      <c r="A652">
        <v>50603</v>
      </c>
      <c r="B652" t="s">
        <v>813</v>
      </c>
      <c r="C652" t="str">
        <f t="shared" si="40"/>
        <v>浙江传媒</v>
      </c>
      <c r="D652" t="str">
        <f t="shared" si="41"/>
        <v>03</v>
      </c>
      <c r="E652" t="s">
        <v>94</v>
      </c>
      <c r="F652">
        <v>212</v>
      </c>
      <c r="G652">
        <v>108</v>
      </c>
      <c r="H652">
        <v>99</v>
      </c>
      <c r="I652">
        <v>61</v>
      </c>
      <c r="J652">
        <v>58</v>
      </c>
      <c r="K652">
        <v>55</v>
      </c>
      <c r="L652">
        <v>0</v>
      </c>
      <c r="M652">
        <v>2020</v>
      </c>
      <c r="N652">
        <f t="shared" ca="1" si="42"/>
        <v>243</v>
      </c>
      <c r="O652">
        <f t="shared" ca="1" si="43"/>
        <v>19146</v>
      </c>
      <c r="P652">
        <f ca="1">_20206[[#This Row],[最低排名]]-_20206[[#This Row],[同分人数]]+1</f>
        <v>18904</v>
      </c>
      <c r="Q652">
        <f ca="1">IF(O652&gt;=开始!$B$6, 1, 0)</f>
        <v>1</v>
      </c>
      <c r="R652">
        <f ca="1">_20206[[#This Row],[最低排名]]-开始!$B$6</f>
        <v>19146</v>
      </c>
    </row>
    <row r="653" spans="1:18">
      <c r="A653">
        <v>50701</v>
      </c>
      <c r="B653" t="s">
        <v>816</v>
      </c>
      <c r="C653" t="str">
        <f t="shared" si="40"/>
        <v>温医仁济</v>
      </c>
      <c r="D653" t="str">
        <f t="shared" si="41"/>
        <v>01</v>
      </c>
      <c r="E653" t="s">
        <v>585</v>
      </c>
      <c r="F653">
        <v>183</v>
      </c>
      <c r="G653">
        <v>94</v>
      </c>
      <c r="H653">
        <v>77</v>
      </c>
      <c r="I653">
        <v>58</v>
      </c>
      <c r="J653">
        <v>55</v>
      </c>
      <c r="K653">
        <v>43</v>
      </c>
      <c r="L653">
        <v>0</v>
      </c>
      <c r="M653">
        <v>2020</v>
      </c>
      <c r="N653">
        <f t="shared" ca="1" si="42"/>
        <v>175</v>
      </c>
      <c r="O653">
        <f t="shared" ca="1" si="43"/>
        <v>33768</v>
      </c>
      <c r="P653">
        <f ca="1">_20206[[#This Row],[最低排名]]-_20206[[#This Row],[同分人数]]+1</f>
        <v>33594</v>
      </c>
      <c r="Q653">
        <f ca="1">IF(O653&gt;=开始!$B$6, 1, 0)</f>
        <v>1</v>
      </c>
      <c r="R653">
        <f ca="1">_20206[[#This Row],[最低排名]]-开始!$B$6</f>
        <v>33768</v>
      </c>
    </row>
    <row r="654" spans="1:18">
      <c r="A654">
        <v>50702</v>
      </c>
      <c r="B654" t="s">
        <v>817</v>
      </c>
      <c r="C654" t="str">
        <f t="shared" si="40"/>
        <v>温医仁济</v>
      </c>
      <c r="D654" t="str">
        <f t="shared" si="41"/>
        <v>02</v>
      </c>
      <c r="E654" t="s">
        <v>230</v>
      </c>
      <c r="F654">
        <v>198</v>
      </c>
      <c r="G654">
        <v>105</v>
      </c>
      <c r="H654">
        <v>101</v>
      </c>
      <c r="I654">
        <v>49</v>
      </c>
      <c r="J654">
        <v>49</v>
      </c>
      <c r="K654">
        <v>46</v>
      </c>
      <c r="L654">
        <v>0</v>
      </c>
      <c r="M654">
        <v>2020</v>
      </c>
      <c r="N654">
        <f t="shared" ca="1" si="42"/>
        <v>191</v>
      </c>
      <c r="O654">
        <f t="shared" ca="1" si="43"/>
        <v>28629</v>
      </c>
      <c r="P654">
        <f ca="1">_20206[[#This Row],[最低排名]]-_20206[[#This Row],[同分人数]]+1</f>
        <v>28439</v>
      </c>
      <c r="Q654">
        <f ca="1">IF(O654&gt;=开始!$B$6, 1, 0)</f>
        <v>1</v>
      </c>
      <c r="R654">
        <f ca="1">_20206[[#This Row],[最低排名]]-开始!$B$6</f>
        <v>28629</v>
      </c>
    </row>
    <row r="655" spans="1:18">
      <c r="A655">
        <v>50703</v>
      </c>
      <c r="B655" t="s">
        <v>1784</v>
      </c>
      <c r="C655" t="str">
        <f t="shared" si="40"/>
        <v>温医仁济</v>
      </c>
      <c r="D655" t="str">
        <f t="shared" si="41"/>
        <v>03</v>
      </c>
      <c r="E655" t="s">
        <v>363</v>
      </c>
      <c r="F655">
        <v>187</v>
      </c>
      <c r="G655">
        <v>99</v>
      </c>
      <c r="H655">
        <v>96</v>
      </c>
      <c r="I655">
        <v>58</v>
      </c>
      <c r="J655">
        <v>49</v>
      </c>
      <c r="K655">
        <v>46</v>
      </c>
      <c r="L655">
        <v>0</v>
      </c>
      <c r="M655">
        <v>2020</v>
      </c>
      <c r="N655">
        <f t="shared" ca="1" si="42"/>
        <v>222</v>
      </c>
      <c r="O655">
        <f t="shared" ca="1" si="43"/>
        <v>30103</v>
      </c>
      <c r="P655">
        <f ca="1">_20206[[#This Row],[最低排名]]-_20206[[#This Row],[同分人数]]+1</f>
        <v>29882</v>
      </c>
      <c r="Q655">
        <f ca="1">IF(O655&gt;=开始!$B$6, 1, 0)</f>
        <v>1</v>
      </c>
      <c r="R655">
        <f ca="1">_20206[[#This Row],[最低排名]]-开始!$B$6</f>
        <v>30103</v>
      </c>
    </row>
    <row r="656" spans="1:18">
      <c r="A656">
        <v>50801</v>
      </c>
      <c r="B656" t="s">
        <v>1785</v>
      </c>
      <c r="C656" t="str">
        <f t="shared" si="40"/>
        <v>湖师求真</v>
      </c>
      <c r="D656" t="str">
        <f t="shared" si="41"/>
        <v>01</v>
      </c>
      <c r="E656" t="s">
        <v>207</v>
      </c>
      <c r="F656">
        <v>154</v>
      </c>
      <c r="G656">
        <v>99</v>
      </c>
      <c r="H656">
        <v>112</v>
      </c>
      <c r="I656">
        <v>52</v>
      </c>
      <c r="J656">
        <v>49</v>
      </c>
      <c r="K656">
        <v>46</v>
      </c>
      <c r="L656">
        <v>0</v>
      </c>
      <c r="M656">
        <v>2020</v>
      </c>
      <c r="N656">
        <f t="shared" ca="1" si="42"/>
        <v>183</v>
      </c>
      <c r="O656">
        <f t="shared" ca="1" si="43"/>
        <v>34282</v>
      </c>
      <c r="P656">
        <f ca="1">_20206[[#This Row],[最低排名]]-_20206[[#This Row],[同分人数]]+1</f>
        <v>34100</v>
      </c>
      <c r="Q656">
        <f ca="1">IF(O656&gt;=开始!$B$6, 1, 0)</f>
        <v>1</v>
      </c>
      <c r="R656">
        <f ca="1">_20206[[#This Row],[最低排名]]-开始!$B$6</f>
        <v>34282</v>
      </c>
    </row>
    <row r="657" spans="1:18">
      <c r="A657">
        <v>50802</v>
      </c>
      <c r="B657" t="s">
        <v>1786</v>
      </c>
      <c r="C657" t="str">
        <f t="shared" si="40"/>
        <v>湖师求真</v>
      </c>
      <c r="D657" t="str">
        <f t="shared" si="41"/>
        <v>02</v>
      </c>
      <c r="E657" t="s">
        <v>738</v>
      </c>
      <c r="F657">
        <v>200</v>
      </c>
      <c r="G657">
        <v>107</v>
      </c>
      <c r="H657">
        <v>71</v>
      </c>
      <c r="I657">
        <v>49</v>
      </c>
      <c r="J657">
        <v>46</v>
      </c>
      <c r="K657">
        <v>46</v>
      </c>
      <c r="L657">
        <v>0</v>
      </c>
      <c r="M657">
        <v>2020</v>
      </c>
      <c r="N657">
        <f t="shared" ca="1" si="42"/>
        <v>148</v>
      </c>
      <c r="O657">
        <f t="shared" ca="1" si="43"/>
        <v>34430</v>
      </c>
      <c r="P657">
        <f ca="1">_20206[[#This Row],[最低排名]]-_20206[[#This Row],[同分人数]]+1</f>
        <v>34283</v>
      </c>
      <c r="Q657">
        <f ca="1">IF(O657&gt;=开始!$B$6, 1, 0)</f>
        <v>1</v>
      </c>
      <c r="R657">
        <f ca="1">_20206[[#This Row],[最低排名]]-开始!$B$6</f>
        <v>34430</v>
      </c>
    </row>
    <row r="658" spans="1:18">
      <c r="A658">
        <v>50803</v>
      </c>
      <c r="B658" t="s">
        <v>1787</v>
      </c>
      <c r="C658" t="str">
        <f t="shared" si="40"/>
        <v>湖师求真</v>
      </c>
      <c r="D658" t="str">
        <f t="shared" si="41"/>
        <v>03</v>
      </c>
      <c r="E658" t="s">
        <v>738</v>
      </c>
      <c r="F658">
        <v>172</v>
      </c>
      <c r="G658">
        <v>98</v>
      </c>
      <c r="H658">
        <v>66</v>
      </c>
      <c r="I658">
        <v>67</v>
      </c>
      <c r="J658">
        <v>55</v>
      </c>
      <c r="K658">
        <v>52</v>
      </c>
      <c r="L658">
        <v>0</v>
      </c>
      <c r="M658">
        <v>2020</v>
      </c>
      <c r="N658">
        <f t="shared" ca="1" si="42"/>
        <v>148</v>
      </c>
      <c r="O658">
        <f t="shared" ca="1" si="43"/>
        <v>34430</v>
      </c>
      <c r="P658">
        <f ca="1">_20206[[#This Row],[最低排名]]-_20206[[#This Row],[同分人数]]+1</f>
        <v>34283</v>
      </c>
      <c r="Q658">
        <f ca="1">IF(O658&gt;=开始!$B$6, 1, 0)</f>
        <v>1</v>
      </c>
      <c r="R658">
        <f ca="1">_20206[[#This Row],[最低排名]]-开始!$B$6</f>
        <v>34430</v>
      </c>
    </row>
    <row r="659" spans="1:18">
      <c r="A659">
        <v>50804</v>
      </c>
      <c r="B659" t="s">
        <v>1788</v>
      </c>
      <c r="C659" t="str">
        <f t="shared" si="40"/>
        <v>湖师求真</v>
      </c>
      <c r="D659" t="str">
        <f t="shared" si="41"/>
        <v>04</v>
      </c>
      <c r="E659" t="s">
        <v>998</v>
      </c>
      <c r="F659">
        <v>190</v>
      </c>
      <c r="G659">
        <v>96</v>
      </c>
      <c r="H659">
        <v>80</v>
      </c>
      <c r="I659">
        <v>52</v>
      </c>
      <c r="J659">
        <v>46</v>
      </c>
      <c r="K659">
        <v>43</v>
      </c>
      <c r="L659">
        <v>0</v>
      </c>
      <c r="M659">
        <v>2020</v>
      </c>
      <c r="N659">
        <f t="shared" ca="1" si="42"/>
        <v>169</v>
      </c>
      <c r="O659">
        <f t="shared" ca="1" si="43"/>
        <v>34599</v>
      </c>
      <c r="P659">
        <f ca="1">_20206[[#This Row],[最低排名]]-_20206[[#This Row],[同分人数]]+1</f>
        <v>34431</v>
      </c>
      <c r="Q659">
        <f ca="1">IF(O659&gt;=开始!$B$6, 1, 0)</f>
        <v>1</v>
      </c>
      <c r="R659">
        <f ca="1">_20206[[#This Row],[最低排名]]-开始!$B$6</f>
        <v>34599</v>
      </c>
    </row>
    <row r="660" spans="1:18">
      <c r="A660">
        <v>50901</v>
      </c>
      <c r="B660" t="s">
        <v>820</v>
      </c>
      <c r="C660" t="str">
        <f t="shared" si="40"/>
        <v>南湖学院</v>
      </c>
      <c r="D660" t="str">
        <f t="shared" si="41"/>
        <v>01</v>
      </c>
      <c r="E660" t="s">
        <v>56</v>
      </c>
      <c r="F660">
        <v>173</v>
      </c>
      <c r="G660">
        <v>88</v>
      </c>
      <c r="H660">
        <v>94</v>
      </c>
      <c r="I660">
        <v>55</v>
      </c>
      <c r="J660">
        <v>46</v>
      </c>
      <c r="K660">
        <v>46</v>
      </c>
      <c r="L660">
        <v>0</v>
      </c>
      <c r="M660">
        <v>2020</v>
      </c>
      <c r="N660">
        <f t="shared" ca="1" si="42"/>
        <v>168</v>
      </c>
      <c r="O660">
        <f t="shared" ca="1" si="43"/>
        <v>34099</v>
      </c>
      <c r="P660">
        <f ca="1">_20206[[#This Row],[最低排名]]-_20206[[#This Row],[同分人数]]+1</f>
        <v>33932</v>
      </c>
      <c r="Q660">
        <f ca="1">IF(O660&gt;=开始!$B$6, 1, 0)</f>
        <v>1</v>
      </c>
      <c r="R660">
        <f ca="1">_20206[[#This Row],[最低排名]]-开始!$B$6</f>
        <v>34099</v>
      </c>
    </row>
    <row r="661" spans="1:18">
      <c r="A661">
        <v>51001</v>
      </c>
      <c r="B661" t="s">
        <v>824</v>
      </c>
      <c r="C661" t="str">
        <f t="shared" si="40"/>
        <v>中计现代</v>
      </c>
      <c r="D661" t="str">
        <f t="shared" si="41"/>
        <v>01</v>
      </c>
      <c r="E661" t="s">
        <v>316</v>
      </c>
      <c r="F661">
        <v>172</v>
      </c>
      <c r="G661">
        <v>103</v>
      </c>
      <c r="H661">
        <v>78</v>
      </c>
      <c r="I661">
        <v>58</v>
      </c>
      <c r="J661">
        <v>52</v>
      </c>
      <c r="K661">
        <v>46</v>
      </c>
      <c r="L661">
        <v>0</v>
      </c>
      <c r="M661">
        <v>2020</v>
      </c>
      <c r="N661">
        <f t="shared" ca="1" si="42"/>
        <v>171</v>
      </c>
      <c r="O661">
        <f t="shared" ca="1" si="43"/>
        <v>35458</v>
      </c>
      <c r="P661">
        <f ca="1">_20206[[#This Row],[最低排名]]-_20206[[#This Row],[同分人数]]+1</f>
        <v>35288</v>
      </c>
      <c r="Q661">
        <f ca="1">IF(O661&gt;=开始!$B$6, 1, 0)</f>
        <v>1</v>
      </c>
      <c r="R661">
        <f ca="1">_20206[[#This Row],[最低排名]]-开始!$B$6</f>
        <v>35458</v>
      </c>
    </row>
    <row r="662" spans="1:18">
      <c r="A662">
        <v>51002</v>
      </c>
      <c r="B662" t="s">
        <v>825</v>
      </c>
      <c r="C662" t="str">
        <f t="shared" si="40"/>
        <v>中计现代</v>
      </c>
      <c r="D662" t="str">
        <f t="shared" si="41"/>
        <v>02</v>
      </c>
      <c r="E662" t="s">
        <v>408</v>
      </c>
      <c r="F662">
        <v>188</v>
      </c>
      <c r="G662">
        <v>97</v>
      </c>
      <c r="H662">
        <v>78</v>
      </c>
      <c r="I662">
        <v>55</v>
      </c>
      <c r="J662">
        <v>52</v>
      </c>
      <c r="K662">
        <v>46</v>
      </c>
      <c r="L662">
        <v>0</v>
      </c>
      <c r="M662">
        <v>2020</v>
      </c>
      <c r="N662">
        <f t="shared" ca="1" si="42"/>
        <v>199</v>
      </c>
      <c r="O662">
        <f t="shared" ca="1" si="43"/>
        <v>33254</v>
      </c>
      <c r="P662">
        <f ca="1">_20206[[#This Row],[最低排名]]-_20206[[#This Row],[同分人数]]+1</f>
        <v>33056</v>
      </c>
      <c r="Q662">
        <f ca="1">IF(O662&gt;=开始!$B$6, 1, 0)</f>
        <v>1</v>
      </c>
      <c r="R662">
        <f ca="1">_20206[[#This Row],[最低排名]]-开始!$B$6</f>
        <v>33254</v>
      </c>
    </row>
    <row r="663" spans="1:18">
      <c r="A663">
        <v>51101</v>
      </c>
      <c r="B663" t="s">
        <v>1789</v>
      </c>
      <c r="C663" t="str">
        <f t="shared" si="40"/>
        <v>同济浙院</v>
      </c>
      <c r="D663" t="str">
        <f t="shared" si="41"/>
        <v>01</v>
      </c>
      <c r="E663" t="s">
        <v>1533</v>
      </c>
      <c r="F663">
        <v>175</v>
      </c>
      <c r="G663">
        <v>88</v>
      </c>
      <c r="H663">
        <v>59</v>
      </c>
      <c r="I663">
        <v>67</v>
      </c>
      <c r="J663">
        <v>58</v>
      </c>
      <c r="K663">
        <v>43</v>
      </c>
      <c r="L663">
        <v>0</v>
      </c>
      <c r="M663">
        <v>2020</v>
      </c>
      <c r="N663">
        <f t="shared" ca="1" si="42"/>
        <v>150</v>
      </c>
      <c r="O663">
        <f t="shared" ca="1" si="43"/>
        <v>36155</v>
      </c>
      <c r="P663">
        <f ca="1">_20206[[#This Row],[最低排名]]-_20206[[#This Row],[同分人数]]+1</f>
        <v>36006</v>
      </c>
      <c r="Q663">
        <f ca="1">IF(O663&gt;=开始!$B$6, 1, 0)</f>
        <v>1</v>
      </c>
      <c r="R663">
        <f ca="1">_20206[[#This Row],[最低排名]]-开始!$B$6</f>
        <v>36155</v>
      </c>
    </row>
    <row r="664" spans="1:18">
      <c r="A664">
        <v>51102</v>
      </c>
      <c r="B664" t="s">
        <v>1790</v>
      </c>
      <c r="C664" t="str">
        <f t="shared" si="40"/>
        <v>同济浙院</v>
      </c>
      <c r="D664" t="str">
        <f t="shared" si="41"/>
        <v>02</v>
      </c>
      <c r="E664" t="s">
        <v>205</v>
      </c>
      <c r="F664">
        <v>194</v>
      </c>
      <c r="G664">
        <v>103</v>
      </c>
      <c r="H664">
        <v>71</v>
      </c>
      <c r="I664">
        <v>55</v>
      </c>
      <c r="J664">
        <v>52</v>
      </c>
      <c r="K664">
        <v>46</v>
      </c>
      <c r="L664">
        <v>0</v>
      </c>
      <c r="M664">
        <v>2020</v>
      </c>
      <c r="N664">
        <f t="shared" ca="1" si="42"/>
        <v>184</v>
      </c>
      <c r="O664">
        <f t="shared" ca="1" si="43"/>
        <v>33438</v>
      </c>
      <c r="P664">
        <f ca="1">_20206[[#This Row],[最低排名]]-_20206[[#This Row],[同分人数]]+1</f>
        <v>33255</v>
      </c>
      <c r="Q664">
        <f ca="1">IF(O664&gt;=开始!$B$6, 1, 0)</f>
        <v>1</v>
      </c>
      <c r="R664">
        <f ca="1">_20206[[#This Row],[最低排名]]-开始!$B$6</f>
        <v>33438</v>
      </c>
    </row>
    <row r="665" spans="1:18">
      <c r="A665">
        <v>51103</v>
      </c>
      <c r="B665" t="s">
        <v>1791</v>
      </c>
      <c r="C665" t="str">
        <f t="shared" si="40"/>
        <v>同济浙院</v>
      </c>
      <c r="D665" t="str">
        <f t="shared" si="41"/>
        <v>03</v>
      </c>
      <c r="E665" t="s">
        <v>447</v>
      </c>
      <c r="F665">
        <v>191</v>
      </c>
      <c r="G665">
        <v>106</v>
      </c>
      <c r="H665">
        <v>83</v>
      </c>
      <c r="I665">
        <v>55</v>
      </c>
      <c r="J665">
        <v>46</v>
      </c>
      <c r="K665">
        <v>46</v>
      </c>
      <c r="L665">
        <v>0</v>
      </c>
      <c r="M665">
        <v>2020</v>
      </c>
      <c r="N665">
        <f t="shared" ca="1" si="42"/>
        <v>170</v>
      </c>
      <c r="O665">
        <f t="shared" ca="1" si="43"/>
        <v>32868</v>
      </c>
      <c r="P665">
        <f ca="1">_20206[[#This Row],[最低排名]]-_20206[[#This Row],[同分人数]]+1</f>
        <v>32699</v>
      </c>
      <c r="Q665">
        <f ca="1">IF(O665&gt;=开始!$B$6, 1, 0)</f>
        <v>1</v>
      </c>
      <c r="R665">
        <f ca="1">_20206[[#This Row],[最低排名]]-开始!$B$6</f>
        <v>32868</v>
      </c>
    </row>
    <row r="666" spans="1:18">
      <c r="A666">
        <v>51104</v>
      </c>
      <c r="B666" t="s">
        <v>1792</v>
      </c>
      <c r="C666" t="str">
        <f t="shared" si="40"/>
        <v>同济浙院</v>
      </c>
      <c r="D666" t="str">
        <f t="shared" si="41"/>
        <v>04</v>
      </c>
      <c r="E666" t="s">
        <v>205</v>
      </c>
      <c r="F666">
        <v>190</v>
      </c>
      <c r="G666">
        <v>100</v>
      </c>
      <c r="H666">
        <v>57</v>
      </c>
      <c r="I666">
        <v>67</v>
      </c>
      <c r="J666">
        <v>58</v>
      </c>
      <c r="K666">
        <v>46</v>
      </c>
      <c r="L666">
        <v>0</v>
      </c>
      <c r="M666">
        <v>2020</v>
      </c>
      <c r="N666">
        <f t="shared" ca="1" si="42"/>
        <v>184</v>
      </c>
      <c r="O666">
        <f t="shared" ca="1" si="43"/>
        <v>33438</v>
      </c>
      <c r="P666">
        <f ca="1">_20206[[#This Row],[最低排名]]-_20206[[#This Row],[同分人数]]+1</f>
        <v>33255</v>
      </c>
      <c r="Q666">
        <f ca="1">IF(O666&gt;=开始!$B$6, 1, 0)</f>
        <v>1</v>
      </c>
      <c r="R666">
        <f ca="1">_20206[[#This Row],[最低排名]]-开始!$B$6</f>
        <v>33438</v>
      </c>
    </row>
    <row r="667" spans="1:18">
      <c r="A667">
        <v>51201</v>
      </c>
      <c r="B667" t="s">
        <v>826</v>
      </c>
      <c r="C667" t="str">
        <f t="shared" si="40"/>
        <v>上财浙院</v>
      </c>
      <c r="D667" t="str">
        <f t="shared" si="41"/>
        <v>01</v>
      </c>
      <c r="E667" t="s">
        <v>585</v>
      </c>
      <c r="F667">
        <v>189</v>
      </c>
      <c r="G667">
        <v>96</v>
      </c>
      <c r="H667">
        <v>68</v>
      </c>
      <c r="I667">
        <v>55</v>
      </c>
      <c r="J667">
        <v>55</v>
      </c>
      <c r="K667">
        <v>49</v>
      </c>
      <c r="L667">
        <v>0</v>
      </c>
      <c r="M667">
        <v>2020</v>
      </c>
      <c r="N667">
        <f t="shared" ca="1" si="42"/>
        <v>175</v>
      </c>
      <c r="O667">
        <f t="shared" ca="1" si="43"/>
        <v>33768</v>
      </c>
      <c r="P667">
        <f ca="1">_20206[[#This Row],[最低排名]]-_20206[[#This Row],[同分人数]]+1</f>
        <v>33594</v>
      </c>
      <c r="Q667">
        <f ca="1">IF(O667&gt;=开始!$B$6, 1, 0)</f>
        <v>1</v>
      </c>
      <c r="R667">
        <f ca="1">_20206[[#This Row],[最低排名]]-开始!$B$6</f>
        <v>33768</v>
      </c>
    </row>
    <row r="668" spans="1:18">
      <c r="A668">
        <v>51202</v>
      </c>
      <c r="B668" t="s">
        <v>827</v>
      </c>
      <c r="C668" t="str">
        <f t="shared" si="40"/>
        <v>上财浙院</v>
      </c>
      <c r="D668" t="str">
        <f t="shared" si="41"/>
        <v>02</v>
      </c>
      <c r="E668" t="s">
        <v>585</v>
      </c>
      <c r="F668">
        <v>174</v>
      </c>
      <c r="G668">
        <v>105</v>
      </c>
      <c r="H668">
        <v>95</v>
      </c>
      <c r="I668">
        <v>61</v>
      </c>
      <c r="J668">
        <v>43</v>
      </c>
      <c r="K668">
        <v>43</v>
      </c>
      <c r="L668">
        <v>0</v>
      </c>
      <c r="M668">
        <v>2020</v>
      </c>
      <c r="N668">
        <f t="shared" ca="1" si="42"/>
        <v>175</v>
      </c>
      <c r="O668">
        <f t="shared" ca="1" si="43"/>
        <v>33768</v>
      </c>
      <c r="P668">
        <f ca="1">_20206[[#This Row],[最低排名]]-_20206[[#This Row],[同分人数]]+1</f>
        <v>33594</v>
      </c>
      <c r="Q668">
        <f ca="1">IF(O668&gt;=开始!$B$6, 1, 0)</f>
        <v>1</v>
      </c>
      <c r="R668">
        <f ca="1">_20206[[#This Row],[最低排名]]-开始!$B$6</f>
        <v>33768</v>
      </c>
    </row>
    <row r="669" spans="1:18">
      <c r="A669">
        <v>51203</v>
      </c>
      <c r="B669" t="s">
        <v>828</v>
      </c>
      <c r="C669" t="str">
        <f t="shared" si="40"/>
        <v>上财浙院</v>
      </c>
      <c r="D669" t="str">
        <f t="shared" si="41"/>
        <v>03</v>
      </c>
      <c r="E669" t="s">
        <v>1556</v>
      </c>
      <c r="F669">
        <v>188</v>
      </c>
      <c r="G669">
        <v>97</v>
      </c>
      <c r="H669">
        <v>78</v>
      </c>
      <c r="I669">
        <v>49</v>
      </c>
      <c r="J669">
        <v>46</v>
      </c>
      <c r="K669">
        <v>43</v>
      </c>
      <c r="L669">
        <v>0</v>
      </c>
      <c r="M669">
        <v>2020</v>
      </c>
      <c r="N669">
        <f t="shared" ca="1" si="42"/>
        <v>165</v>
      </c>
      <c r="O669">
        <f t="shared" ca="1" si="43"/>
        <v>35821</v>
      </c>
      <c r="P669">
        <f ca="1">_20206[[#This Row],[最低排名]]-_20206[[#This Row],[同分人数]]+1</f>
        <v>35657</v>
      </c>
      <c r="Q669">
        <f ca="1">IF(O669&gt;=开始!$B$6, 1, 0)</f>
        <v>1</v>
      </c>
      <c r="R669">
        <f ca="1">_20206[[#This Row],[最低排名]]-开始!$B$6</f>
        <v>35821</v>
      </c>
    </row>
    <row r="670" spans="1:18">
      <c r="A670">
        <v>51301</v>
      </c>
      <c r="B670" t="s">
        <v>829</v>
      </c>
      <c r="C670" t="str">
        <f t="shared" si="40"/>
        <v>诺丁汉</v>
      </c>
      <c r="D670" t="str">
        <f t="shared" si="41"/>
        <v>01</v>
      </c>
      <c r="E670" t="s">
        <v>191</v>
      </c>
      <c r="F670">
        <v>217</v>
      </c>
      <c r="G670">
        <v>110</v>
      </c>
      <c r="H670">
        <v>122</v>
      </c>
      <c r="I670">
        <v>64</v>
      </c>
      <c r="J670">
        <v>58</v>
      </c>
      <c r="K670">
        <v>55</v>
      </c>
      <c r="L670">
        <v>0</v>
      </c>
      <c r="M670">
        <v>2020</v>
      </c>
      <c r="N670">
        <f t="shared" ca="1" si="42"/>
        <v>195</v>
      </c>
      <c r="O670">
        <f t="shared" ca="1" si="43"/>
        <v>11954</v>
      </c>
      <c r="P670">
        <f ca="1">_20206[[#This Row],[最低排名]]-_20206[[#This Row],[同分人数]]+1</f>
        <v>11760</v>
      </c>
      <c r="Q670">
        <f ca="1">IF(O670&gt;=开始!$B$6, 1, 0)</f>
        <v>1</v>
      </c>
      <c r="R670">
        <f ca="1">_20206[[#This Row],[最低排名]]-开始!$B$6</f>
        <v>11954</v>
      </c>
    </row>
    <row r="671" spans="1:18">
      <c r="A671">
        <v>51302</v>
      </c>
      <c r="B671" t="s">
        <v>830</v>
      </c>
      <c r="C671" t="str">
        <f t="shared" si="40"/>
        <v>诺丁汉</v>
      </c>
      <c r="D671" t="str">
        <f t="shared" si="41"/>
        <v>02</v>
      </c>
      <c r="E671" t="s">
        <v>37</v>
      </c>
      <c r="F671">
        <v>213</v>
      </c>
      <c r="G671">
        <v>110</v>
      </c>
      <c r="H671">
        <v>127</v>
      </c>
      <c r="I671">
        <v>64</v>
      </c>
      <c r="J671">
        <v>61</v>
      </c>
      <c r="K671">
        <v>58</v>
      </c>
      <c r="L671">
        <v>0</v>
      </c>
      <c r="M671">
        <v>2020</v>
      </c>
      <c r="N671">
        <f t="shared" ca="1" si="42"/>
        <v>201</v>
      </c>
      <c r="O671">
        <f t="shared" ca="1" si="43"/>
        <v>10431</v>
      </c>
      <c r="P671">
        <f ca="1">_20206[[#This Row],[最低排名]]-_20206[[#This Row],[同分人数]]+1</f>
        <v>10231</v>
      </c>
      <c r="Q671">
        <f ca="1">IF(O671&gt;=开始!$B$6, 1, 0)</f>
        <v>1</v>
      </c>
      <c r="R671">
        <f ca="1">_20206[[#This Row],[最低排名]]-开始!$B$6</f>
        <v>10431</v>
      </c>
    </row>
    <row r="672" spans="1:18">
      <c r="A672">
        <v>51303</v>
      </c>
      <c r="B672" t="s">
        <v>831</v>
      </c>
      <c r="C672" t="str">
        <f t="shared" si="40"/>
        <v>诺丁汉</v>
      </c>
      <c r="D672" t="str">
        <f t="shared" si="41"/>
        <v>03</v>
      </c>
      <c r="E672" t="s">
        <v>62</v>
      </c>
      <c r="F672">
        <v>222</v>
      </c>
      <c r="G672">
        <v>116</v>
      </c>
      <c r="H672">
        <v>125</v>
      </c>
      <c r="I672">
        <v>64</v>
      </c>
      <c r="J672">
        <v>61</v>
      </c>
      <c r="K672">
        <v>55</v>
      </c>
      <c r="L672">
        <v>0</v>
      </c>
      <c r="M672">
        <v>2020</v>
      </c>
      <c r="N672">
        <f t="shared" ca="1" si="42"/>
        <v>221</v>
      </c>
      <c r="O672">
        <f t="shared" ca="1" si="43"/>
        <v>9550</v>
      </c>
      <c r="P672">
        <f ca="1">_20206[[#This Row],[最低排名]]-_20206[[#This Row],[同分人数]]+1</f>
        <v>9330</v>
      </c>
      <c r="Q672">
        <f ca="1">IF(O672&gt;=开始!$B$6, 1, 0)</f>
        <v>1</v>
      </c>
      <c r="R672">
        <f ca="1">_20206[[#This Row],[最低排名]]-开始!$B$6</f>
        <v>9550</v>
      </c>
    </row>
    <row r="673" spans="1:18">
      <c r="A673">
        <v>51401</v>
      </c>
      <c r="B673" t="s">
        <v>832</v>
      </c>
      <c r="C673" t="str">
        <f t="shared" si="40"/>
        <v>温州肯恩</v>
      </c>
      <c r="D673" t="str">
        <f t="shared" si="41"/>
        <v>01</v>
      </c>
      <c r="E673" t="s">
        <v>433</v>
      </c>
      <c r="F673">
        <v>175</v>
      </c>
      <c r="G673">
        <v>91</v>
      </c>
      <c r="H673">
        <v>99</v>
      </c>
      <c r="I673">
        <v>67</v>
      </c>
      <c r="J673">
        <v>58</v>
      </c>
      <c r="K673">
        <v>55</v>
      </c>
      <c r="L673">
        <v>0</v>
      </c>
      <c r="M673">
        <v>2020</v>
      </c>
      <c r="N673">
        <f t="shared" ca="1" si="42"/>
        <v>202</v>
      </c>
      <c r="O673">
        <f t="shared" ca="1" si="43"/>
        <v>26319</v>
      </c>
      <c r="P673">
        <f ca="1">_20206[[#This Row],[最低排名]]-_20206[[#This Row],[同分人数]]+1</f>
        <v>26118</v>
      </c>
      <c r="Q673">
        <f ca="1">IF(O673&gt;=开始!$B$6, 1, 0)</f>
        <v>1</v>
      </c>
      <c r="R673">
        <f ca="1">_20206[[#This Row],[最低排名]]-开始!$B$6</f>
        <v>26319</v>
      </c>
    </row>
    <row r="674" spans="1:18">
      <c r="A674">
        <v>51501</v>
      </c>
      <c r="B674" t="s">
        <v>1660</v>
      </c>
      <c r="C674" t="str">
        <f t="shared" si="40"/>
        <v>越秀外院</v>
      </c>
      <c r="D674" t="str">
        <f t="shared" si="41"/>
        <v>01</v>
      </c>
      <c r="E674" t="s">
        <v>221</v>
      </c>
      <c r="F674">
        <v>173</v>
      </c>
      <c r="G674">
        <v>89</v>
      </c>
      <c r="H674">
        <v>80</v>
      </c>
      <c r="I674">
        <v>58</v>
      </c>
      <c r="J674">
        <v>49</v>
      </c>
      <c r="K674">
        <v>49</v>
      </c>
      <c r="L674">
        <v>0</v>
      </c>
      <c r="M674">
        <v>2020</v>
      </c>
      <c r="N674">
        <f t="shared" ca="1" si="42"/>
        <v>178</v>
      </c>
      <c r="O674">
        <f t="shared" ca="1" si="43"/>
        <v>34945</v>
      </c>
      <c r="P674">
        <f ca="1">_20206[[#This Row],[最低排名]]-_20206[[#This Row],[同分人数]]+1</f>
        <v>34768</v>
      </c>
      <c r="Q674">
        <f ca="1">IF(O674&gt;=开始!$B$6, 1, 0)</f>
        <v>1</v>
      </c>
      <c r="R674">
        <f ca="1">_20206[[#This Row],[最低排名]]-开始!$B$6</f>
        <v>34945</v>
      </c>
    </row>
    <row r="675" spans="1:18">
      <c r="A675">
        <v>51601</v>
      </c>
      <c r="B675" t="s">
        <v>833</v>
      </c>
      <c r="C675" t="str">
        <f t="shared" si="40"/>
        <v>浙大医学</v>
      </c>
      <c r="D675" t="str">
        <f t="shared" si="41"/>
        <v>01</v>
      </c>
      <c r="E675" t="s">
        <v>8</v>
      </c>
      <c r="F675">
        <v>234</v>
      </c>
      <c r="G675">
        <v>124</v>
      </c>
      <c r="H675">
        <v>134</v>
      </c>
      <c r="I675">
        <v>70</v>
      </c>
      <c r="J675">
        <v>67</v>
      </c>
      <c r="K675">
        <v>64</v>
      </c>
      <c r="L675">
        <v>0</v>
      </c>
      <c r="M675">
        <v>2020</v>
      </c>
      <c r="N675">
        <f t="shared" ca="1" si="42"/>
        <v>99</v>
      </c>
      <c r="O675">
        <f t="shared" ca="1" si="43"/>
        <v>2361</v>
      </c>
      <c r="P675">
        <f ca="1">_20206[[#This Row],[最低排名]]-_20206[[#This Row],[同分人数]]+1</f>
        <v>2263</v>
      </c>
      <c r="Q675">
        <f ca="1">IF(O675&gt;=开始!$B$6, 1, 0)</f>
        <v>1</v>
      </c>
      <c r="R675">
        <f ca="1">_20206[[#This Row],[最低排名]]-开始!$B$6</f>
        <v>2361</v>
      </c>
    </row>
    <row r="676" spans="1:18">
      <c r="A676">
        <v>51701</v>
      </c>
      <c r="B676" t="s">
        <v>834</v>
      </c>
      <c r="C676" t="str">
        <f t="shared" si="40"/>
        <v>浙江中医</v>
      </c>
      <c r="D676" t="str">
        <f t="shared" si="41"/>
        <v>01</v>
      </c>
      <c r="E676" t="s">
        <v>450</v>
      </c>
      <c r="F676">
        <v>217</v>
      </c>
      <c r="G676">
        <v>112</v>
      </c>
      <c r="H676">
        <v>106</v>
      </c>
      <c r="I676">
        <v>61</v>
      </c>
      <c r="J676">
        <v>61</v>
      </c>
      <c r="K676">
        <v>49</v>
      </c>
      <c r="L676">
        <v>0</v>
      </c>
      <c r="M676">
        <v>2020</v>
      </c>
      <c r="N676">
        <f t="shared" ca="1" si="42"/>
        <v>220</v>
      </c>
      <c r="O676">
        <f t="shared" ca="1" si="43"/>
        <v>16961</v>
      </c>
      <c r="P676">
        <f ca="1">_20206[[#This Row],[最低排名]]-_20206[[#This Row],[同分人数]]+1</f>
        <v>16742</v>
      </c>
      <c r="Q676">
        <f ca="1">IF(O676&gt;=开始!$B$6, 1, 0)</f>
        <v>1</v>
      </c>
      <c r="R676">
        <f ca="1">_20206[[#This Row],[最低排名]]-开始!$B$6</f>
        <v>16961</v>
      </c>
    </row>
    <row r="677" spans="1:18">
      <c r="A677">
        <v>51702</v>
      </c>
      <c r="B677" t="s">
        <v>835</v>
      </c>
      <c r="C677" t="str">
        <f t="shared" si="40"/>
        <v>浙江中医</v>
      </c>
      <c r="D677" t="str">
        <f t="shared" si="41"/>
        <v>02</v>
      </c>
      <c r="E677" t="s">
        <v>48</v>
      </c>
      <c r="F677">
        <v>201</v>
      </c>
      <c r="G677">
        <v>105</v>
      </c>
      <c r="H677">
        <v>116</v>
      </c>
      <c r="I677">
        <v>70</v>
      </c>
      <c r="J677">
        <v>61</v>
      </c>
      <c r="K677">
        <v>61</v>
      </c>
      <c r="L677">
        <v>0</v>
      </c>
      <c r="M677">
        <v>2020</v>
      </c>
      <c r="N677">
        <f t="shared" ca="1" si="42"/>
        <v>233</v>
      </c>
      <c r="O677">
        <f t="shared" ca="1" si="43"/>
        <v>13496</v>
      </c>
      <c r="P677">
        <f ca="1">_20206[[#This Row],[最低排名]]-_20206[[#This Row],[同分人数]]+1</f>
        <v>13264</v>
      </c>
      <c r="Q677">
        <f ca="1">IF(O677&gt;=开始!$B$6, 1, 0)</f>
        <v>1</v>
      </c>
      <c r="R677">
        <f ca="1">_20206[[#This Row],[最低排名]]-开始!$B$6</f>
        <v>13496</v>
      </c>
    </row>
    <row r="678" spans="1:18">
      <c r="A678">
        <v>51703</v>
      </c>
      <c r="B678" t="s">
        <v>836</v>
      </c>
      <c r="C678" t="str">
        <f t="shared" si="40"/>
        <v>浙江中医</v>
      </c>
      <c r="D678" t="str">
        <f t="shared" si="41"/>
        <v>03</v>
      </c>
      <c r="E678" t="s">
        <v>96</v>
      </c>
      <c r="F678">
        <v>210</v>
      </c>
      <c r="G678">
        <v>115</v>
      </c>
      <c r="H678">
        <v>88</v>
      </c>
      <c r="I678">
        <v>64</v>
      </c>
      <c r="J678">
        <v>58</v>
      </c>
      <c r="K678">
        <v>52</v>
      </c>
      <c r="L678">
        <v>0</v>
      </c>
      <c r="M678">
        <v>2020</v>
      </c>
      <c r="N678">
        <f t="shared" ca="1" si="42"/>
        <v>247</v>
      </c>
      <c r="O678">
        <f t="shared" ca="1" si="43"/>
        <v>22305</v>
      </c>
      <c r="P678">
        <f ca="1">_20206[[#This Row],[最低排名]]-_20206[[#This Row],[同分人数]]+1</f>
        <v>22059</v>
      </c>
      <c r="Q678">
        <f ca="1">IF(O678&gt;=开始!$B$6, 1, 0)</f>
        <v>1</v>
      </c>
      <c r="R678">
        <f ca="1">_20206[[#This Row],[最低排名]]-开始!$B$6</f>
        <v>22305</v>
      </c>
    </row>
    <row r="679" spans="1:18">
      <c r="A679">
        <v>51704</v>
      </c>
      <c r="B679" t="s">
        <v>837</v>
      </c>
      <c r="C679" t="str">
        <f t="shared" si="40"/>
        <v>浙江中医</v>
      </c>
      <c r="D679" t="str">
        <f t="shared" si="41"/>
        <v>04</v>
      </c>
      <c r="E679" t="s">
        <v>128</v>
      </c>
      <c r="F679">
        <v>197</v>
      </c>
      <c r="G679">
        <v>99</v>
      </c>
      <c r="H679">
        <v>108</v>
      </c>
      <c r="I679">
        <v>64</v>
      </c>
      <c r="J679">
        <v>58</v>
      </c>
      <c r="K679">
        <v>52</v>
      </c>
      <c r="L679">
        <v>0</v>
      </c>
      <c r="M679">
        <v>2020</v>
      </c>
      <c r="N679">
        <f t="shared" ca="1" si="42"/>
        <v>246</v>
      </c>
      <c r="O679">
        <f t="shared" ca="1" si="43"/>
        <v>20616</v>
      </c>
      <c r="P679">
        <f ca="1">_20206[[#This Row],[最低排名]]-_20206[[#This Row],[同分人数]]+1</f>
        <v>20371</v>
      </c>
      <c r="Q679">
        <f ca="1">IF(O679&gt;=开始!$B$6, 1, 0)</f>
        <v>1</v>
      </c>
      <c r="R679">
        <f ca="1">_20206[[#This Row],[最低排名]]-开始!$B$6</f>
        <v>20616</v>
      </c>
    </row>
    <row r="680" spans="1:18">
      <c r="A680">
        <v>51705</v>
      </c>
      <c r="B680" t="s">
        <v>838</v>
      </c>
      <c r="C680" t="str">
        <f t="shared" si="40"/>
        <v>浙江中医</v>
      </c>
      <c r="D680" t="str">
        <f t="shared" si="41"/>
        <v>05</v>
      </c>
      <c r="E680" t="s">
        <v>155</v>
      </c>
      <c r="F680">
        <v>219</v>
      </c>
      <c r="G680">
        <v>115</v>
      </c>
      <c r="H680">
        <v>111</v>
      </c>
      <c r="I680">
        <v>55</v>
      </c>
      <c r="J680">
        <v>55</v>
      </c>
      <c r="K680">
        <v>49</v>
      </c>
      <c r="L680">
        <v>0</v>
      </c>
      <c r="M680">
        <v>2020</v>
      </c>
      <c r="N680">
        <f t="shared" ca="1" si="42"/>
        <v>229</v>
      </c>
      <c r="O680">
        <f t="shared" ca="1" si="43"/>
        <v>18122</v>
      </c>
      <c r="P680">
        <f ca="1">_20206[[#This Row],[最低排名]]-_20206[[#This Row],[同分人数]]+1</f>
        <v>17894</v>
      </c>
      <c r="Q680">
        <f ca="1">IF(O680&gt;=开始!$B$6, 1, 0)</f>
        <v>1</v>
      </c>
      <c r="R680">
        <f ca="1">_20206[[#This Row],[最低排名]]-开始!$B$6</f>
        <v>18122</v>
      </c>
    </row>
    <row r="681" spans="1:18">
      <c r="A681">
        <v>51706</v>
      </c>
      <c r="B681" t="s">
        <v>839</v>
      </c>
      <c r="C681" t="str">
        <f t="shared" si="40"/>
        <v>浙江中医</v>
      </c>
      <c r="D681" t="str">
        <f t="shared" si="41"/>
        <v>06</v>
      </c>
      <c r="E681" t="s">
        <v>372</v>
      </c>
      <c r="F681">
        <v>196</v>
      </c>
      <c r="G681">
        <v>104</v>
      </c>
      <c r="H681">
        <v>100</v>
      </c>
      <c r="I681">
        <v>67</v>
      </c>
      <c r="J681">
        <v>61</v>
      </c>
      <c r="K681">
        <v>52</v>
      </c>
      <c r="L681">
        <v>0</v>
      </c>
      <c r="M681">
        <v>2020</v>
      </c>
      <c r="N681">
        <f t="shared" ca="1" si="42"/>
        <v>260</v>
      </c>
      <c r="O681">
        <f t="shared" ca="1" si="43"/>
        <v>21359</v>
      </c>
      <c r="P681">
        <f ca="1">_20206[[#This Row],[最低排名]]-_20206[[#This Row],[同分人数]]+1</f>
        <v>21100</v>
      </c>
      <c r="Q681">
        <f ca="1">IF(O681&gt;=开始!$B$6, 1, 0)</f>
        <v>1</v>
      </c>
      <c r="R681">
        <f ca="1">_20206[[#This Row],[最低排名]]-开始!$B$6</f>
        <v>21359</v>
      </c>
    </row>
    <row r="682" spans="1:18">
      <c r="A682">
        <v>53101</v>
      </c>
      <c r="B682" t="s">
        <v>849</v>
      </c>
      <c r="C682" t="str">
        <f t="shared" si="40"/>
        <v>合肥工大</v>
      </c>
      <c r="D682" t="str">
        <f t="shared" si="41"/>
        <v>01</v>
      </c>
      <c r="E682" t="s">
        <v>98</v>
      </c>
      <c r="F682">
        <v>212</v>
      </c>
      <c r="G682">
        <v>117</v>
      </c>
      <c r="H682">
        <v>130</v>
      </c>
      <c r="I682">
        <v>64</v>
      </c>
      <c r="J682">
        <v>58</v>
      </c>
      <c r="K682">
        <v>49</v>
      </c>
      <c r="L682">
        <v>0</v>
      </c>
      <c r="M682">
        <v>2020</v>
      </c>
      <c r="N682">
        <f t="shared" ca="1" si="42"/>
        <v>217</v>
      </c>
      <c r="O682">
        <f t="shared" ca="1" si="43"/>
        <v>12615</v>
      </c>
      <c r="P682">
        <f ca="1">_20206[[#This Row],[最低排名]]-_20206[[#This Row],[同分人数]]+1</f>
        <v>12399</v>
      </c>
      <c r="Q682">
        <f ca="1">IF(O682&gt;=开始!$B$6, 1, 0)</f>
        <v>1</v>
      </c>
      <c r="R682">
        <f ca="1">_20206[[#This Row],[最低排名]]-开始!$B$6</f>
        <v>12615</v>
      </c>
    </row>
    <row r="683" spans="1:18">
      <c r="A683">
        <v>53102</v>
      </c>
      <c r="B683" t="s">
        <v>850</v>
      </c>
      <c r="C683" t="str">
        <f t="shared" si="40"/>
        <v>合肥工大</v>
      </c>
      <c r="D683" t="str">
        <f t="shared" si="41"/>
        <v>02</v>
      </c>
      <c r="E683" t="s">
        <v>307</v>
      </c>
      <c r="F683">
        <v>222</v>
      </c>
      <c r="G683">
        <v>121</v>
      </c>
      <c r="H683">
        <v>105</v>
      </c>
      <c r="I683">
        <v>70</v>
      </c>
      <c r="J683">
        <v>61</v>
      </c>
      <c r="K683">
        <v>61</v>
      </c>
      <c r="L683">
        <v>0</v>
      </c>
      <c r="M683">
        <v>2020</v>
      </c>
      <c r="N683">
        <f t="shared" ca="1" si="42"/>
        <v>238</v>
      </c>
      <c r="O683">
        <f t="shared" ca="1" si="43"/>
        <v>11315</v>
      </c>
      <c r="P683">
        <f ca="1">_20206[[#This Row],[最低排名]]-_20206[[#This Row],[同分人数]]+1</f>
        <v>11078</v>
      </c>
      <c r="Q683">
        <f ca="1">IF(O683&gt;=开始!$B$6, 1, 0)</f>
        <v>1</v>
      </c>
      <c r="R683">
        <f ca="1">_20206[[#This Row],[最低排名]]-开始!$B$6</f>
        <v>11315</v>
      </c>
    </row>
    <row r="684" spans="1:18">
      <c r="A684">
        <v>53103</v>
      </c>
      <c r="B684" t="s">
        <v>851</v>
      </c>
      <c r="C684" t="str">
        <f t="shared" si="40"/>
        <v>合肥工大</v>
      </c>
      <c r="D684" t="str">
        <f t="shared" si="41"/>
        <v>03</v>
      </c>
      <c r="E684" t="s">
        <v>307</v>
      </c>
      <c r="F684">
        <v>210</v>
      </c>
      <c r="G684">
        <v>111</v>
      </c>
      <c r="H684">
        <v>114</v>
      </c>
      <c r="I684">
        <v>67</v>
      </c>
      <c r="J684">
        <v>67</v>
      </c>
      <c r="K684">
        <v>61</v>
      </c>
      <c r="L684">
        <v>0</v>
      </c>
      <c r="M684">
        <v>2020</v>
      </c>
      <c r="N684">
        <f t="shared" ca="1" si="42"/>
        <v>238</v>
      </c>
      <c r="O684">
        <f t="shared" ca="1" si="43"/>
        <v>11315</v>
      </c>
      <c r="P684">
        <f ca="1">_20206[[#This Row],[最低排名]]-_20206[[#This Row],[同分人数]]+1</f>
        <v>11078</v>
      </c>
      <c r="Q684">
        <f ca="1">IF(O684&gt;=开始!$B$6, 1, 0)</f>
        <v>1</v>
      </c>
      <c r="R684">
        <f ca="1">_20206[[#This Row],[最低排名]]-开始!$B$6</f>
        <v>11315</v>
      </c>
    </row>
    <row r="685" spans="1:18">
      <c r="A685">
        <v>53104</v>
      </c>
      <c r="B685" t="s">
        <v>852</v>
      </c>
      <c r="C685" t="str">
        <f t="shared" si="40"/>
        <v>合肥工大</v>
      </c>
      <c r="D685" t="str">
        <f t="shared" si="41"/>
        <v>04</v>
      </c>
      <c r="E685" t="s">
        <v>134</v>
      </c>
      <c r="F685">
        <v>215</v>
      </c>
      <c r="G685">
        <v>117</v>
      </c>
      <c r="H685">
        <v>115</v>
      </c>
      <c r="I685">
        <v>70</v>
      </c>
      <c r="J685">
        <v>67</v>
      </c>
      <c r="K685">
        <v>61</v>
      </c>
      <c r="L685">
        <v>0</v>
      </c>
      <c r="M685">
        <v>2020</v>
      </c>
      <c r="N685">
        <f t="shared" ca="1" si="42"/>
        <v>215</v>
      </c>
      <c r="O685">
        <f t="shared" ca="1" si="43"/>
        <v>9329</v>
      </c>
      <c r="P685">
        <f ca="1">_20206[[#This Row],[最低排名]]-_20206[[#This Row],[同分人数]]+1</f>
        <v>9115</v>
      </c>
      <c r="Q685">
        <f ca="1">IF(O685&gt;=开始!$B$6, 1, 0)</f>
        <v>1</v>
      </c>
      <c r="R685">
        <f ca="1">_20206[[#This Row],[最低排名]]-开始!$B$6</f>
        <v>9329</v>
      </c>
    </row>
    <row r="686" spans="1:18">
      <c r="A686">
        <v>53105</v>
      </c>
      <c r="B686" t="s">
        <v>1579</v>
      </c>
      <c r="C686" t="str">
        <f t="shared" si="40"/>
        <v>合肥工大</v>
      </c>
      <c r="D686" t="str">
        <f t="shared" si="41"/>
        <v>05</v>
      </c>
      <c r="E686" t="s">
        <v>424</v>
      </c>
      <c r="F686">
        <v>234</v>
      </c>
      <c r="G686">
        <v>122</v>
      </c>
      <c r="H686">
        <v>107</v>
      </c>
      <c r="I686">
        <v>67</v>
      </c>
      <c r="J686">
        <v>64</v>
      </c>
      <c r="K686">
        <v>52</v>
      </c>
      <c r="L686">
        <v>0</v>
      </c>
      <c r="M686">
        <v>2020</v>
      </c>
      <c r="N686">
        <f t="shared" ca="1" si="42"/>
        <v>255</v>
      </c>
      <c r="O686">
        <f t="shared" ca="1" si="43"/>
        <v>10230</v>
      </c>
      <c r="P686">
        <f ca="1">_20206[[#This Row],[最低排名]]-_20206[[#This Row],[同分人数]]+1</f>
        <v>9976</v>
      </c>
      <c r="Q686">
        <f ca="1">IF(O686&gt;=开始!$B$6, 1, 0)</f>
        <v>1</v>
      </c>
      <c r="R686">
        <f ca="1">_20206[[#This Row],[最低排名]]-开始!$B$6</f>
        <v>10230</v>
      </c>
    </row>
    <row r="687" spans="1:18">
      <c r="A687">
        <v>53106</v>
      </c>
      <c r="B687" t="s">
        <v>1580</v>
      </c>
      <c r="C687" t="str">
        <f t="shared" si="40"/>
        <v>合肥工大</v>
      </c>
      <c r="D687" t="str">
        <f t="shared" si="41"/>
        <v>06</v>
      </c>
      <c r="E687" t="s">
        <v>138</v>
      </c>
      <c r="F687">
        <v>211</v>
      </c>
      <c r="G687">
        <v>107</v>
      </c>
      <c r="H687">
        <v>109</v>
      </c>
      <c r="I687">
        <v>67</v>
      </c>
      <c r="J687">
        <v>67</v>
      </c>
      <c r="K687">
        <v>61</v>
      </c>
      <c r="L687">
        <v>0</v>
      </c>
      <c r="M687">
        <v>2020</v>
      </c>
      <c r="N687">
        <f t="shared" ca="1" si="42"/>
        <v>224</v>
      </c>
      <c r="O687">
        <f t="shared" ca="1" si="43"/>
        <v>12178</v>
      </c>
      <c r="P687">
        <f ca="1">_20206[[#This Row],[最低排名]]-_20206[[#This Row],[同分人数]]+1</f>
        <v>11955</v>
      </c>
      <c r="Q687">
        <f ca="1">IF(O687&gt;=开始!$B$6, 1, 0)</f>
        <v>1</v>
      </c>
      <c r="R687">
        <f ca="1">_20206[[#This Row],[最低排名]]-开始!$B$6</f>
        <v>12178</v>
      </c>
    </row>
    <row r="688" spans="1:18">
      <c r="A688">
        <v>53201</v>
      </c>
      <c r="B688" t="s">
        <v>853</v>
      </c>
      <c r="C688" t="str">
        <f t="shared" si="40"/>
        <v>中国科大</v>
      </c>
      <c r="D688" t="str">
        <f t="shared" si="41"/>
        <v>01</v>
      </c>
      <c r="E688" t="s">
        <v>292</v>
      </c>
      <c r="F688">
        <v>239</v>
      </c>
      <c r="G688">
        <v>126</v>
      </c>
      <c r="H688">
        <v>130</v>
      </c>
      <c r="I688">
        <v>70</v>
      </c>
      <c r="J688">
        <v>70</v>
      </c>
      <c r="K688">
        <v>67</v>
      </c>
      <c r="L688">
        <v>0</v>
      </c>
      <c r="M688">
        <v>2020</v>
      </c>
      <c r="N688">
        <f t="shared" ca="1" si="42"/>
        <v>88</v>
      </c>
      <c r="O688">
        <f t="shared" ca="1" si="43"/>
        <v>1637</v>
      </c>
      <c r="P688">
        <f ca="1">_20206[[#This Row],[最低排名]]-_20206[[#This Row],[同分人数]]+1</f>
        <v>1550</v>
      </c>
      <c r="Q688">
        <f ca="1">IF(O688&gt;=开始!$B$6, 1, 0)</f>
        <v>1</v>
      </c>
      <c r="R688">
        <f ca="1">_20206[[#This Row],[最低排名]]-开始!$B$6</f>
        <v>1637</v>
      </c>
    </row>
    <row r="689" spans="1:18">
      <c r="A689">
        <v>53301</v>
      </c>
      <c r="B689" t="s">
        <v>854</v>
      </c>
      <c r="C689" t="str">
        <f t="shared" si="40"/>
        <v>安徽大学</v>
      </c>
      <c r="D689" t="str">
        <f t="shared" si="41"/>
        <v>01</v>
      </c>
      <c r="E689" t="s">
        <v>191</v>
      </c>
      <c r="F689">
        <v>233</v>
      </c>
      <c r="G689">
        <v>131</v>
      </c>
      <c r="H689">
        <v>97</v>
      </c>
      <c r="I689">
        <v>67</v>
      </c>
      <c r="J689">
        <v>64</v>
      </c>
      <c r="K689">
        <v>55</v>
      </c>
      <c r="L689">
        <v>0</v>
      </c>
      <c r="M689">
        <v>2020</v>
      </c>
      <c r="N689">
        <f t="shared" ca="1" si="42"/>
        <v>195</v>
      </c>
      <c r="O689">
        <f t="shared" ca="1" si="43"/>
        <v>11954</v>
      </c>
      <c r="P689">
        <f ca="1">_20206[[#This Row],[最低排名]]-_20206[[#This Row],[同分人数]]+1</f>
        <v>11760</v>
      </c>
      <c r="Q689">
        <f ca="1">IF(O689&gt;=开始!$B$6, 1, 0)</f>
        <v>1</v>
      </c>
      <c r="R689">
        <f ca="1">_20206[[#This Row],[最低排名]]-开始!$B$6</f>
        <v>11954</v>
      </c>
    </row>
    <row r="690" spans="1:18">
      <c r="A690">
        <v>53302</v>
      </c>
      <c r="B690" t="s">
        <v>855</v>
      </c>
      <c r="C690" t="str">
        <f t="shared" si="40"/>
        <v>安徽大学</v>
      </c>
      <c r="D690" t="str">
        <f t="shared" si="41"/>
        <v>02</v>
      </c>
      <c r="E690" t="s">
        <v>70</v>
      </c>
      <c r="F690">
        <v>220</v>
      </c>
      <c r="G690">
        <v>112</v>
      </c>
      <c r="H690">
        <v>118</v>
      </c>
      <c r="I690">
        <v>64</v>
      </c>
      <c r="J690">
        <v>58</v>
      </c>
      <c r="K690">
        <v>58</v>
      </c>
      <c r="L690">
        <v>0</v>
      </c>
      <c r="M690">
        <v>2020</v>
      </c>
      <c r="N690">
        <f t="shared" ca="1" si="42"/>
        <v>242</v>
      </c>
      <c r="O690">
        <f t="shared" ca="1" si="43"/>
        <v>11557</v>
      </c>
      <c r="P690">
        <f ca="1">_20206[[#This Row],[最低排名]]-_20206[[#This Row],[同分人数]]+1</f>
        <v>11316</v>
      </c>
      <c r="Q690">
        <f ca="1">IF(O690&gt;=开始!$B$6, 1, 0)</f>
        <v>1</v>
      </c>
      <c r="R690">
        <f ca="1">_20206[[#This Row],[最低排名]]-开始!$B$6</f>
        <v>11557</v>
      </c>
    </row>
    <row r="691" spans="1:18">
      <c r="A691">
        <v>53303</v>
      </c>
      <c r="B691" t="s">
        <v>856</v>
      </c>
      <c r="C691" t="str">
        <f t="shared" si="40"/>
        <v>安徽大学</v>
      </c>
      <c r="D691" t="str">
        <f t="shared" si="41"/>
        <v>03</v>
      </c>
      <c r="E691" t="s">
        <v>43</v>
      </c>
      <c r="F691">
        <v>217</v>
      </c>
      <c r="G691">
        <v>117</v>
      </c>
      <c r="H691">
        <v>109</v>
      </c>
      <c r="I691">
        <v>70</v>
      </c>
      <c r="J691">
        <v>58</v>
      </c>
      <c r="K691">
        <v>49</v>
      </c>
      <c r="L691">
        <v>0</v>
      </c>
      <c r="M691">
        <v>2020</v>
      </c>
      <c r="N691">
        <f t="shared" ca="1" si="42"/>
        <v>239</v>
      </c>
      <c r="O691">
        <f t="shared" ca="1" si="43"/>
        <v>14917</v>
      </c>
      <c r="P691">
        <f ca="1">_20206[[#This Row],[最低排名]]-_20206[[#This Row],[同分人数]]+1</f>
        <v>14679</v>
      </c>
      <c r="Q691">
        <f ca="1">IF(O691&gt;=开始!$B$6, 1, 0)</f>
        <v>1</v>
      </c>
      <c r="R691">
        <f ca="1">_20206[[#This Row],[最低排名]]-开始!$B$6</f>
        <v>14917</v>
      </c>
    </row>
    <row r="692" spans="1:18">
      <c r="A692">
        <v>53401</v>
      </c>
      <c r="B692" t="s">
        <v>857</v>
      </c>
      <c r="C692" t="str">
        <f t="shared" si="40"/>
        <v>安徽工大</v>
      </c>
      <c r="D692" t="str">
        <f t="shared" si="41"/>
        <v>01</v>
      </c>
      <c r="E692" t="s">
        <v>209</v>
      </c>
      <c r="F692">
        <v>189</v>
      </c>
      <c r="G692">
        <v>98</v>
      </c>
      <c r="H692">
        <v>85</v>
      </c>
      <c r="I692">
        <v>52</v>
      </c>
      <c r="J692">
        <v>46</v>
      </c>
      <c r="K692">
        <v>43</v>
      </c>
      <c r="L692">
        <v>0</v>
      </c>
      <c r="M692">
        <v>2020</v>
      </c>
      <c r="N692">
        <f t="shared" ca="1" si="42"/>
        <v>163</v>
      </c>
      <c r="O692">
        <f t="shared" ca="1" si="43"/>
        <v>33931</v>
      </c>
      <c r="P692">
        <f ca="1">_20206[[#This Row],[最低排名]]-_20206[[#This Row],[同分人数]]+1</f>
        <v>33769</v>
      </c>
      <c r="Q692">
        <f ca="1">IF(O692&gt;=开始!$B$6, 1, 0)</f>
        <v>1</v>
      </c>
      <c r="R692">
        <f ca="1">_20206[[#This Row],[最低排名]]-开始!$B$6</f>
        <v>33931</v>
      </c>
    </row>
    <row r="693" spans="1:18">
      <c r="A693">
        <v>53402</v>
      </c>
      <c r="B693" t="s">
        <v>858</v>
      </c>
      <c r="C693" t="str">
        <f t="shared" si="40"/>
        <v>安徽工大</v>
      </c>
      <c r="D693" t="str">
        <f t="shared" si="41"/>
        <v>02</v>
      </c>
      <c r="E693" t="s">
        <v>180</v>
      </c>
      <c r="F693">
        <v>199</v>
      </c>
      <c r="G693">
        <v>103</v>
      </c>
      <c r="H693">
        <v>86</v>
      </c>
      <c r="I693">
        <v>61</v>
      </c>
      <c r="J693">
        <v>52</v>
      </c>
      <c r="K693">
        <v>52</v>
      </c>
      <c r="L693">
        <v>0</v>
      </c>
      <c r="M693">
        <v>2020</v>
      </c>
      <c r="N693">
        <f t="shared" ca="1" si="42"/>
        <v>203</v>
      </c>
      <c r="O693">
        <f t="shared" ca="1" si="43"/>
        <v>27191</v>
      </c>
      <c r="P693">
        <f ca="1">_20206[[#This Row],[最低排名]]-_20206[[#This Row],[同分人数]]+1</f>
        <v>26989</v>
      </c>
      <c r="Q693">
        <f ca="1">IF(O693&gt;=开始!$B$6, 1, 0)</f>
        <v>1</v>
      </c>
      <c r="R693">
        <f ca="1">_20206[[#This Row],[最低排名]]-开始!$B$6</f>
        <v>27191</v>
      </c>
    </row>
    <row r="694" spans="1:18">
      <c r="A694">
        <v>53403</v>
      </c>
      <c r="B694" t="s">
        <v>859</v>
      </c>
      <c r="C694" t="str">
        <f t="shared" si="40"/>
        <v>安徽工大</v>
      </c>
      <c r="D694" t="str">
        <f t="shared" si="41"/>
        <v>03</v>
      </c>
      <c r="E694" t="s">
        <v>701</v>
      </c>
      <c r="F694">
        <v>198</v>
      </c>
      <c r="G694">
        <v>111</v>
      </c>
      <c r="H694">
        <v>84</v>
      </c>
      <c r="I694">
        <v>55</v>
      </c>
      <c r="J694">
        <v>55</v>
      </c>
      <c r="K694">
        <v>52</v>
      </c>
      <c r="L694">
        <v>0</v>
      </c>
      <c r="M694">
        <v>2020</v>
      </c>
      <c r="N694">
        <f t="shared" ca="1" si="42"/>
        <v>218</v>
      </c>
      <c r="O694">
        <f t="shared" ca="1" si="43"/>
        <v>28438</v>
      </c>
      <c r="P694">
        <f ca="1">_20206[[#This Row],[最低排名]]-_20206[[#This Row],[同分人数]]+1</f>
        <v>28221</v>
      </c>
      <c r="Q694">
        <f ca="1">IF(O694&gt;=开始!$B$6, 1, 0)</f>
        <v>1</v>
      </c>
      <c r="R694">
        <f ca="1">_20206[[#This Row],[最低排名]]-开始!$B$6</f>
        <v>28438</v>
      </c>
    </row>
    <row r="695" spans="1:18">
      <c r="A695">
        <v>53404</v>
      </c>
      <c r="B695" t="s">
        <v>860</v>
      </c>
      <c r="C695" t="str">
        <f t="shared" si="40"/>
        <v>安徽工大</v>
      </c>
      <c r="D695" t="str">
        <f t="shared" si="41"/>
        <v>04</v>
      </c>
      <c r="E695" t="s">
        <v>187</v>
      </c>
      <c r="F695">
        <v>198</v>
      </c>
      <c r="G695">
        <v>99</v>
      </c>
      <c r="H695">
        <v>88</v>
      </c>
      <c r="I695">
        <v>58</v>
      </c>
      <c r="J695">
        <v>52</v>
      </c>
      <c r="K695">
        <v>52</v>
      </c>
      <c r="L695">
        <v>0</v>
      </c>
      <c r="M695">
        <v>2020</v>
      </c>
      <c r="N695">
        <f t="shared" ca="1" si="42"/>
        <v>217</v>
      </c>
      <c r="O695">
        <f t="shared" ca="1" si="43"/>
        <v>27625</v>
      </c>
      <c r="P695">
        <f ca="1">_20206[[#This Row],[最低排名]]-_20206[[#This Row],[同分人数]]+1</f>
        <v>27409</v>
      </c>
      <c r="Q695">
        <f ca="1">IF(O695&gt;=开始!$B$6, 1, 0)</f>
        <v>1</v>
      </c>
      <c r="R695">
        <f ca="1">_20206[[#This Row],[最低排名]]-开始!$B$6</f>
        <v>27625</v>
      </c>
    </row>
    <row r="696" spans="1:18">
      <c r="A696">
        <v>53405</v>
      </c>
      <c r="B696" t="s">
        <v>1581</v>
      </c>
      <c r="C696" t="str">
        <f t="shared" si="40"/>
        <v>安徽工大</v>
      </c>
      <c r="D696" t="str">
        <f t="shared" si="41"/>
        <v>05</v>
      </c>
      <c r="E696" t="s">
        <v>560</v>
      </c>
      <c r="F696">
        <v>197</v>
      </c>
      <c r="G696">
        <v>99</v>
      </c>
      <c r="H696">
        <v>96</v>
      </c>
      <c r="I696">
        <v>55</v>
      </c>
      <c r="J696">
        <v>55</v>
      </c>
      <c r="K696">
        <v>46</v>
      </c>
      <c r="L696">
        <v>0</v>
      </c>
      <c r="M696">
        <v>2020</v>
      </c>
      <c r="N696">
        <f t="shared" ca="1" si="42"/>
        <v>217</v>
      </c>
      <c r="O696">
        <f t="shared" ca="1" si="43"/>
        <v>27408</v>
      </c>
      <c r="P696">
        <f ca="1">_20206[[#This Row],[最低排名]]-_20206[[#This Row],[同分人数]]+1</f>
        <v>27192</v>
      </c>
      <c r="Q696">
        <f ca="1">IF(O696&gt;=开始!$B$6, 1, 0)</f>
        <v>1</v>
      </c>
      <c r="R696">
        <f ca="1">_20206[[#This Row],[最低排名]]-开始!$B$6</f>
        <v>27408</v>
      </c>
    </row>
    <row r="697" spans="1:18">
      <c r="A697">
        <v>53501</v>
      </c>
      <c r="B697" t="s">
        <v>861</v>
      </c>
      <c r="C697" t="str">
        <f t="shared" si="40"/>
        <v>安徽理工</v>
      </c>
      <c r="D697" t="str">
        <f t="shared" si="41"/>
        <v>01</v>
      </c>
      <c r="E697" t="s">
        <v>50</v>
      </c>
      <c r="F697">
        <v>190</v>
      </c>
      <c r="G697">
        <v>98</v>
      </c>
      <c r="H697">
        <v>94</v>
      </c>
      <c r="I697">
        <v>52</v>
      </c>
      <c r="J697">
        <v>49</v>
      </c>
      <c r="K697">
        <v>46</v>
      </c>
      <c r="L697">
        <v>0</v>
      </c>
      <c r="M697">
        <v>2020</v>
      </c>
      <c r="N697">
        <f t="shared" ca="1" si="42"/>
        <v>179</v>
      </c>
      <c r="O697">
        <f t="shared" ca="1" si="43"/>
        <v>31075</v>
      </c>
      <c r="P697">
        <f ca="1">_20206[[#This Row],[最低排名]]-_20206[[#This Row],[同分人数]]+1</f>
        <v>30897</v>
      </c>
      <c r="Q697">
        <f ca="1">IF(O697&gt;=开始!$B$6, 1, 0)</f>
        <v>1</v>
      </c>
      <c r="R697">
        <f ca="1">_20206[[#This Row],[最低排名]]-开始!$B$6</f>
        <v>31075</v>
      </c>
    </row>
    <row r="698" spans="1:18">
      <c r="A698">
        <v>53502</v>
      </c>
      <c r="B698" t="s">
        <v>1661</v>
      </c>
      <c r="C698" t="str">
        <f t="shared" si="40"/>
        <v>安徽理工</v>
      </c>
      <c r="D698" t="str">
        <f t="shared" si="41"/>
        <v>02</v>
      </c>
      <c r="E698" t="s">
        <v>187</v>
      </c>
      <c r="F698">
        <v>186</v>
      </c>
      <c r="G698">
        <v>94</v>
      </c>
      <c r="H698">
        <v>103</v>
      </c>
      <c r="I698">
        <v>55</v>
      </c>
      <c r="J698">
        <v>52</v>
      </c>
      <c r="K698">
        <v>52</v>
      </c>
      <c r="L698">
        <v>0</v>
      </c>
      <c r="M698">
        <v>2020</v>
      </c>
      <c r="N698">
        <f t="shared" ca="1" si="42"/>
        <v>217</v>
      </c>
      <c r="O698">
        <f t="shared" ca="1" si="43"/>
        <v>27625</v>
      </c>
      <c r="P698">
        <f ca="1">_20206[[#This Row],[最低排名]]-_20206[[#This Row],[同分人数]]+1</f>
        <v>27409</v>
      </c>
      <c r="Q698">
        <f ca="1">IF(O698&gt;=开始!$B$6, 1, 0)</f>
        <v>1</v>
      </c>
      <c r="R698">
        <f ca="1">_20206[[#This Row],[最低排名]]-开始!$B$6</f>
        <v>27625</v>
      </c>
    </row>
    <row r="699" spans="1:18">
      <c r="A699">
        <v>53503</v>
      </c>
      <c r="B699" t="s">
        <v>1793</v>
      </c>
      <c r="C699" t="str">
        <f t="shared" si="40"/>
        <v>安徽理工</v>
      </c>
      <c r="D699" t="str">
        <f t="shared" si="41"/>
        <v>03</v>
      </c>
      <c r="E699" t="s">
        <v>433</v>
      </c>
      <c r="F699">
        <v>203</v>
      </c>
      <c r="G699">
        <v>102</v>
      </c>
      <c r="H699">
        <v>77</v>
      </c>
      <c r="I699">
        <v>64</v>
      </c>
      <c r="J699">
        <v>64</v>
      </c>
      <c r="K699">
        <v>46</v>
      </c>
      <c r="L699">
        <v>0</v>
      </c>
      <c r="M699">
        <v>2020</v>
      </c>
      <c r="N699">
        <f t="shared" ca="1" si="42"/>
        <v>202</v>
      </c>
      <c r="O699">
        <f t="shared" ca="1" si="43"/>
        <v>26319</v>
      </c>
      <c r="P699">
        <f ca="1">_20206[[#This Row],[最低排名]]-_20206[[#This Row],[同分人数]]+1</f>
        <v>26118</v>
      </c>
      <c r="Q699">
        <f ca="1">IF(O699&gt;=开始!$B$6, 1, 0)</f>
        <v>1</v>
      </c>
      <c r="R699">
        <f ca="1">_20206[[#This Row],[最低排名]]-开始!$B$6</f>
        <v>26319</v>
      </c>
    </row>
    <row r="700" spans="1:18">
      <c r="A700">
        <v>53601</v>
      </c>
      <c r="B700" t="s">
        <v>862</v>
      </c>
      <c r="C700" t="str">
        <f t="shared" si="40"/>
        <v>安徽农大</v>
      </c>
      <c r="D700" t="str">
        <f t="shared" si="41"/>
        <v>01</v>
      </c>
      <c r="E700" t="s">
        <v>389</v>
      </c>
      <c r="F700">
        <v>199</v>
      </c>
      <c r="G700">
        <v>100</v>
      </c>
      <c r="H700">
        <v>97</v>
      </c>
      <c r="I700">
        <v>55</v>
      </c>
      <c r="J700">
        <v>52</v>
      </c>
      <c r="K700">
        <v>49</v>
      </c>
      <c r="L700">
        <v>0</v>
      </c>
      <c r="M700">
        <v>2020</v>
      </c>
      <c r="N700">
        <f t="shared" ca="1" si="42"/>
        <v>201</v>
      </c>
      <c r="O700">
        <f t="shared" ca="1" si="43"/>
        <v>26776</v>
      </c>
      <c r="P700">
        <f ca="1">_20206[[#This Row],[最低排名]]-_20206[[#This Row],[同分人数]]+1</f>
        <v>26576</v>
      </c>
      <c r="Q700">
        <f ca="1">IF(O700&gt;=开始!$B$6, 1, 0)</f>
        <v>1</v>
      </c>
      <c r="R700">
        <f ca="1">_20206[[#This Row],[最低排名]]-开始!$B$6</f>
        <v>26776</v>
      </c>
    </row>
    <row r="701" spans="1:18">
      <c r="A701">
        <v>53602</v>
      </c>
      <c r="B701" t="s">
        <v>864</v>
      </c>
      <c r="C701" t="str">
        <f t="shared" si="40"/>
        <v>安徽农大</v>
      </c>
      <c r="D701" t="str">
        <f t="shared" si="41"/>
        <v>02</v>
      </c>
      <c r="E701" t="s">
        <v>433</v>
      </c>
      <c r="F701">
        <v>198</v>
      </c>
      <c r="G701">
        <v>103</v>
      </c>
      <c r="H701">
        <v>88</v>
      </c>
      <c r="I701">
        <v>61</v>
      </c>
      <c r="J701">
        <v>55</v>
      </c>
      <c r="K701">
        <v>52</v>
      </c>
      <c r="L701">
        <v>0</v>
      </c>
      <c r="M701">
        <v>2020</v>
      </c>
      <c r="N701">
        <f t="shared" ca="1" si="42"/>
        <v>202</v>
      </c>
      <c r="O701">
        <f t="shared" ca="1" si="43"/>
        <v>26319</v>
      </c>
      <c r="P701">
        <f ca="1">_20206[[#This Row],[最低排名]]-_20206[[#This Row],[同分人数]]+1</f>
        <v>26118</v>
      </c>
      <c r="Q701">
        <f ca="1">IF(O701&gt;=开始!$B$6, 1, 0)</f>
        <v>1</v>
      </c>
      <c r="R701">
        <f ca="1">_20206[[#This Row],[最低排名]]-开始!$B$6</f>
        <v>26319</v>
      </c>
    </row>
    <row r="702" spans="1:18">
      <c r="A702">
        <v>53603</v>
      </c>
      <c r="B702" t="s">
        <v>1662</v>
      </c>
      <c r="C702" t="str">
        <f t="shared" si="40"/>
        <v>安徽农大</v>
      </c>
      <c r="D702" t="str">
        <f t="shared" si="41"/>
        <v>03</v>
      </c>
      <c r="E702" t="s">
        <v>184</v>
      </c>
      <c r="F702">
        <v>197</v>
      </c>
      <c r="G702">
        <v>105</v>
      </c>
      <c r="H702">
        <v>89</v>
      </c>
      <c r="I702">
        <v>58</v>
      </c>
      <c r="J702">
        <v>55</v>
      </c>
      <c r="K702">
        <v>52</v>
      </c>
      <c r="L702">
        <v>0</v>
      </c>
      <c r="M702">
        <v>2020</v>
      </c>
      <c r="N702">
        <f t="shared" ca="1" si="42"/>
        <v>212</v>
      </c>
      <c r="O702">
        <f t="shared" ca="1" si="43"/>
        <v>26988</v>
      </c>
      <c r="P702">
        <f ca="1">_20206[[#This Row],[最低排名]]-_20206[[#This Row],[同分人数]]+1</f>
        <v>26777</v>
      </c>
      <c r="Q702">
        <f ca="1">IF(O702&gt;=开始!$B$6, 1, 0)</f>
        <v>1</v>
      </c>
      <c r="R702">
        <f ca="1">_20206[[#This Row],[最低排名]]-开始!$B$6</f>
        <v>26988</v>
      </c>
    </row>
    <row r="703" spans="1:18">
      <c r="A703">
        <v>53604</v>
      </c>
      <c r="B703" t="s">
        <v>1663</v>
      </c>
      <c r="C703" t="str">
        <f t="shared" si="40"/>
        <v>安徽农大</v>
      </c>
      <c r="D703" t="str">
        <f t="shared" si="41"/>
        <v>04</v>
      </c>
      <c r="E703" t="s">
        <v>1629</v>
      </c>
      <c r="M703">
        <v>2020</v>
      </c>
      <c r="N703" t="e">
        <f t="shared" ca="1" si="42"/>
        <v>#N/A</v>
      </c>
      <c r="O703" t="e">
        <f t="shared" ca="1" si="43"/>
        <v>#N/A</v>
      </c>
      <c r="P703" t="e">
        <f ca="1">_20206[[#This Row],[最低排名]]-_20206[[#This Row],[同分人数]]+1</f>
        <v>#N/A</v>
      </c>
      <c r="Q703" t="e">
        <f ca="1">IF(O703&gt;=开始!$B$6, 1, 0)</f>
        <v>#N/A</v>
      </c>
      <c r="R703" t="e">
        <f ca="1">_20206[[#This Row],[最低排名]]-开始!$B$6</f>
        <v>#N/A</v>
      </c>
    </row>
    <row r="704" spans="1:18">
      <c r="A704">
        <v>53701</v>
      </c>
      <c r="B704" t="s">
        <v>865</v>
      </c>
      <c r="C704" t="str">
        <f t="shared" si="40"/>
        <v>安徽医大</v>
      </c>
      <c r="D704" t="str">
        <f t="shared" si="41"/>
        <v>01</v>
      </c>
      <c r="E704" t="s">
        <v>70</v>
      </c>
      <c r="F704">
        <v>224</v>
      </c>
      <c r="G704">
        <v>114</v>
      </c>
      <c r="H704">
        <v>111</v>
      </c>
      <c r="I704">
        <v>67</v>
      </c>
      <c r="J704">
        <v>58</v>
      </c>
      <c r="K704">
        <v>58</v>
      </c>
      <c r="L704">
        <v>0</v>
      </c>
      <c r="M704">
        <v>2020</v>
      </c>
      <c r="N704">
        <f t="shared" ca="1" si="42"/>
        <v>242</v>
      </c>
      <c r="O704">
        <f t="shared" ca="1" si="43"/>
        <v>11557</v>
      </c>
      <c r="P704">
        <f ca="1">_20206[[#This Row],[最低排名]]-_20206[[#This Row],[同分人数]]+1</f>
        <v>11316</v>
      </c>
      <c r="Q704">
        <f ca="1">IF(O704&gt;=开始!$B$6, 1, 0)</f>
        <v>1</v>
      </c>
      <c r="R704">
        <f ca="1">_20206[[#This Row],[最低排名]]-开始!$B$6</f>
        <v>11557</v>
      </c>
    </row>
    <row r="705" spans="1:18">
      <c r="A705">
        <v>53801</v>
      </c>
      <c r="B705" t="s">
        <v>866</v>
      </c>
      <c r="C705" t="str">
        <f t="shared" si="40"/>
        <v>安徽师大</v>
      </c>
      <c r="D705" t="str">
        <f t="shared" si="41"/>
        <v>01</v>
      </c>
      <c r="E705" t="s">
        <v>94</v>
      </c>
      <c r="F705">
        <v>220</v>
      </c>
      <c r="G705">
        <v>115</v>
      </c>
      <c r="H705">
        <v>106</v>
      </c>
      <c r="I705">
        <v>55</v>
      </c>
      <c r="J705">
        <v>52</v>
      </c>
      <c r="K705">
        <v>52</v>
      </c>
      <c r="L705">
        <v>0</v>
      </c>
      <c r="M705">
        <v>2020</v>
      </c>
      <c r="N705">
        <f t="shared" ca="1" si="42"/>
        <v>243</v>
      </c>
      <c r="O705">
        <f t="shared" ca="1" si="43"/>
        <v>19146</v>
      </c>
      <c r="P705">
        <f ca="1">_20206[[#This Row],[最低排名]]-_20206[[#This Row],[同分人数]]+1</f>
        <v>18904</v>
      </c>
      <c r="Q705">
        <f ca="1">IF(O705&gt;=开始!$B$6, 1, 0)</f>
        <v>1</v>
      </c>
      <c r="R705">
        <f ca="1">_20206[[#This Row],[最低排名]]-开始!$B$6</f>
        <v>19146</v>
      </c>
    </row>
    <row r="706" spans="1:18">
      <c r="A706">
        <v>53802</v>
      </c>
      <c r="B706" t="s">
        <v>867</v>
      </c>
      <c r="C706" t="str">
        <f t="shared" ref="C706:C769" si="44">LEFT(B706, FIND("(", B706) - 1)</f>
        <v>安徽师大</v>
      </c>
      <c r="D706" t="str">
        <f t="shared" ref="D706:D769" si="45">MID(B706, FIND("(", B706) + 1, FIND(")", B706) - FIND("(", B706) - 1)</f>
        <v>02</v>
      </c>
      <c r="E706" t="s">
        <v>173</v>
      </c>
      <c r="F706">
        <v>206</v>
      </c>
      <c r="G706">
        <v>108</v>
      </c>
      <c r="H706">
        <v>86</v>
      </c>
      <c r="I706">
        <v>64</v>
      </c>
      <c r="J706">
        <v>58</v>
      </c>
      <c r="K706">
        <v>49</v>
      </c>
      <c r="L706">
        <v>0</v>
      </c>
      <c r="M706">
        <v>2020</v>
      </c>
      <c r="N706">
        <f t="shared" ref="N706:N769" ca="1" si="46">VLOOKUP(E706, INDIRECT("'" &amp; M706 &amp; "D'!$A$2:$G$500"), 2, FALSE)</f>
        <v>210</v>
      </c>
      <c r="O706">
        <f t="shared" ref="O706:O769" ca="1" si="47">VLOOKUP(E706, INDIRECT("'" &amp; M706 &amp; "D'!$A$2:$G$500"), 3, FALSE)</f>
        <v>24300</v>
      </c>
      <c r="P706">
        <f ca="1">_20206[[#This Row],[最低排名]]-_20206[[#This Row],[同分人数]]+1</f>
        <v>24091</v>
      </c>
      <c r="Q706">
        <f ca="1">IF(O706&gt;=开始!$B$6, 1, 0)</f>
        <v>1</v>
      </c>
      <c r="R706">
        <f ca="1">_20206[[#This Row],[最低排名]]-开始!$B$6</f>
        <v>24300</v>
      </c>
    </row>
    <row r="707" spans="1:18">
      <c r="A707">
        <v>53901</v>
      </c>
      <c r="B707" t="s">
        <v>868</v>
      </c>
      <c r="C707" t="str">
        <f t="shared" si="44"/>
        <v>淮北师大</v>
      </c>
      <c r="D707" t="str">
        <f t="shared" si="45"/>
        <v>01</v>
      </c>
      <c r="E707" t="s">
        <v>187</v>
      </c>
      <c r="F707">
        <v>204</v>
      </c>
      <c r="G707">
        <v>104</v>
      </c>
      <c r="H707">
        <v>91</v>
      </c>
      <c r="I707">
        <v>55</v>
      </c>
      <c r="J707">
        <v>49</v>
      </c>
      <c r="K707">
        <v>49</v>
      </c>
      <c r="L707">
        <v>0</v>
      </c>
      <c r="M707">
        <v>2020</v>
      </c>
      <c r="N707">
        <f t="shared" ca="1" si="46"/>
        <v>217</v>
      </c>
      <c r="O707">
        <f t="shared" ca="1" si="47"/>
        <v>27625</v>
      </c>
      <c r="P707">
        <f ca="1">_20206[[#This Row],[最低排名]]-_20206[[#This Row],[同分人数]]+1</f>
        <v>27409</v>
      </c>
      <c r="Q707">
        <f ca="1">IF(O707&gt;=开始!$B$6, 1, 0)</f>
        <v>1</v>
      </c>
      <c r="R707">
        <f ca="1">_20206[[#This Row],[最低排名]]-开始!$B$6</f>
        <v>27625</v>
      </c>
    </row>
    <row r="708" spans="1:18">
      <c r="A708">
        <v>53902</v>
      </c>
      <c r="B708" t="s">
        <v>869</v>
      </c>
      <c r="C708" t="str">
        <f t="shared" si="44"/>
        <v>淮北师大</v>
      </c>
      <c r="D708" t="str">
        <f t="shared" si="45"/>
        <v>02</v>
      </c>
      <c r="E708" t="s">
        <v>387</v>
      </c>
      <c r="F708">
        <v>206</v>
      </c>
      <c r="G708">
        <v>107</v>
      </c>
      <c r="H708">
        <v>78</v>
      </c>
      <c r="I708">
        <v>58</v>
      </c>
      <c r="J708">
        <v>55</v>
      </c>
      <c r="K708">
        <v>49</v>
      </c>
      <c r="L708">
        <v>0</v>
      </c>
      <c r="M708">
        <v>2020</v>
      </c>
      <c r="N708">
        <f t="shared" ca="1" si="46"/>
        <v>204</v>
      </c>
      <c r="O708">
        <f t="shared" ca="1" si="47"/>
        <v>28039</v>
      </c>
      <c r="P708">
        <f ca="1">_20206[[#This Row],[最低排名]]-_20206[[#This Row],[同分人数]]+1</f>
        <v>27836</v>
      </c>
      <c r="Q708">
        <f ca="1">IF(O708&gt;=开始!$B$6, 1, 0)</f>
        <v>1</v>
      </c>
      <c r="R708">
        <f ca="1">_20206[[#This Row],[最低排名]]-开始!$B$6</f>
        <v>28039</v>
      </c>
    </row>
    <row r="709" spans="1:18">
      <c r="A709">
        <v>53903</v>
      </c>
      <c r="B709" t="s">
        <v>870</v>
      </c>
      <c r="C709" t="str">
        <f t="shared" si="44"/>
        <v>淮北师大</v>
      </c>
      <c r="D709" t="str">
        <f t="shared" si="45"/>
        <v>03</v>
      </c>
      <c r="E709" t="s">
        <v>323</v>
      </c>
      <c r="F709">
        <v>214</v>
      </c>
      <c r="G709">
        <v>109</v>
      </c>
      <c r="H709">
        <v>93</v>
      </c>
      <c r="I709">
        <v>64</v>
      </c>
      <c r="J709">
        <v>55</v>
      </c>
      <c r="K709">
        <v>55</v>
      </c>
      <c r="L709">
        <v>0</v>
      </c>
      <c r="M709">
        <v>2020</v>
      </c>
      <c r="N709">
        <f t="shared" ca="1" si="46"/>
        <v>229</v>
      </c>
      <c r="O709">
        <f t="shared" ca="1" si="47"/>
        <v>20102</v>
      </c>
      <c r="P709">
        <f ca="1">_20206[[#This Row],[最低排名]]-_20206[[#This Row],[同分人数]]+1</f>
        <v>19874</v>
      </c>
      <c r="Q709">
        <f ca="1">IF(O709&gt;=开始!$B$6, 1, 0)</f>
        <v>1</v>
      </c>
      <c r="R709">
        <f ca="1">_20206[[#This Row],[最低排名]]-开始!$B$6</f>
        <v>20102</v>
      </c>
    </row>
    <row r="710" spans="1:18">
      <c r="A710">
        <v>53904</v>
      </c>
      <c r="B710" t="s">
        <v>871</v>
      </c>
      <c r="C710" t="str">
        <f t="shared" si="44"/>
        <v>淮北师大</v>
      </c>
      <c r="D710" t="str">
        <f t="shared" si="45"/>
        <v>04</v>
      </c>
      <c r="E710" t="s">
        <v>335</v>
      </c>
      <c r="F710">
        <v>205</v>
      </c>
      <c r="G710">
        <v>118</v>
      </c>
      <c r="H710">
        <v>86</v>
      </c>
      <c r="I710">
        <v>58</v>
      </c>
      <c r="J710">
        <v>55</v>
      </c>
      <c r="K710">
        <v>43</v>
      </c>
      <c r="L710">
        <v>0</v>
      </c>
      <c r="M710">
        <v>2020</v>
      </c>
      <c r="N710">
        <f t="shared" ca="1" si="46"/>
        <v>210</v>
      </c>
      <c r="O710">
        <f t="shared" ca="1" si="47"/>
        <v>27835</v>
      </c>
      <c r="P710">
        <f ca="1">_20206[[#This Row],[最低排名]]-_20206[[#This Row],[同分人数]]+1</f>
        <v>27626</v>
      </c>
      <c r="Q710">
        <f ca="1">IF(O710&gt;=开始!$B$6, 1, 0)</f>
        <v>1</v>
      </c>
      <c r="R710">
        <f ca="1">_20206[[#This Row],[最低排名]]-开始!$B$6</f>
        <v>27835</v>
      </c>
    </row>
    <row r="711" spans="1:18">
      <c r="A711">
        <v>54001</v>
      </c>
      <c r="B711" t="s">
        <v>872</v>
      </c>
      <c r="C711" t="str">
        <f t="shared" si="44"/>
        <v>滁州学院</v>
      </c>
      <c r="D711" t="str">
        <f t="shared" si="45"/>
        <v>01</v>
      </c>
      <c r="E711" t="s">
        <v>485</v>
      </c>
      <c r="F711">
        <v>190</v>
      </c>
      <c r="G711">
        <v>99</v>
      </c>
      <c r="H711">
        <v>102</v>
      </c>
      <c r="I711">
        <v>61</v>
      </c>
      <c r="J711">
        <v>49</v>
      </c>
      <c r="K711">
        <v>43</v>
      </c>
      <c r="L711">
        <v>0</v>
      </c>
      <c r="M711">
        <v>2020</v>
      </c>
      <c r="N711">
        <f t="shared" ca="1" si="46"/>
        <v>181</v>
      </c>
      <c r="O711">
        <f t="shared" ca="1" si="47"/>
        <v>28220</v>
      </c>
      <c r="P711">
        <f ca="1">_20206[[#This Row],[最低排名]]-_20206[[#This Row],[同分人数]]+1</f>
        <v>28040</v>
      </c>
      <c r="Q711">
        <f ca="1">IF(O711&gt;=开始!$B$6, 1, 0)</f>
        <v>1</v>
      </c>
      <c r="R711">
        <f ca="1">_20206[[#This Row],[最低排名]]-开始!$B$6</f>
        <v>28220</v>
      </c>
    </row>
    <row r="712" spans="1:18">
      <c r="A712">
        <v>54002</v>
      </c>
      <c r="B712" t="s">
        <v>873</v>
      </c>
      <c r="C712" t="str">
        <f t="shared" si="44"/>
        <v>滁州学院</v>
      </c>
      <c r="D712" t="str">
        <f t="shared" si="45"/>
        <v>02</v>
      </c>
      <c r="E712" t="s">
        <v>230</v>
      </c>
      <c r="F712">
        <v>188</v>
      </c>
      <c r="G712">
        <v>102</v>
      </c>
      <c r="H712">
        <v>99</v>
      </c>
      <c r="I712">
        <v>55</v>
      </c>
      <c r="J712">
        <v>52</v>
      </c>
      <c r="K712">
        <v>49</v>
      </c>
      <c r="L712">
        <v>0</v>
      </c>
      <c r="M712">
        <v>2020</v>
      </c>
      <c r="N712">
        <f t="shared" ca="1" si="46"/>
        <v>191</v>
      </c>
      <c r="O712">
        <f t="shared" ca="1" si="47"/>
        <v>28629</v>
      </c>
      <c r="P712">
        <f ca="1">_20206[[#This Row],[最低排名]]-_20206[[#This Row],[同分人数]]+1</f>
        <v>28439</v>
      </c>
      <c r="Q712">
        <f ca="1">IF(O712&gt;=开始!$B$6, 1, 0)</f>
        <v>1</v>
      </c>
      <c r="R712">
        <f ca="1">_20206[[#This Row],[最低排名]]-开始!$B$6</f>
        <v>28629</v>
      </c>
    </row>
    <row r="713" spans="1:18">
      <c r="A713">
        <v>54003</v>
      </c>
      <c r="B713" t="s">
        <v>874</v>
      </c>
      <c r="C713" t="str">
        <f t="shared" si="44"/>
        <v>滁州学院</v>
      </c>
      <c r="D713" t="str">
        <f t="shared" si="45"/>
        <v>03</v>
      </c>
      <c r="E713" t="s">
        <v>309</v>
      </c>
      <c r="F713">
        <v>205</v>
      </c>
      <c r="G713">
        <v>108</v>
      </c>
      <c r="H713">
        <v>72</v>
      </c>
      <c r="I713">
        <v>61</v>
      </c>
      <c r="J713">
        <v>52</v>
      </c>
      <c r="K713">
        <v>52</v>
      </c>
      <c r="L713">
        <v>0</v>
      </c>
      <c r="M713">
        <v>2020</v>
      </c>
      <c r="N713">
        <f t="shared" ca="1" si="46"/>
        <v>194</v>
      </c>
      <c r="O713">
        <f t="shared" ca="1" si="47"/>
        <v>28823</v>
      </c>
      <c r="P713">
        <f ca="1">_20206[[#This Row],[最低排名]]-_20206[[#This Row],[同分人数]]+1</f>
        <v>28630</v>
      </c>
      <c r="Q713">
        <f ca="1">IF(O713&gt;=开始!$B$6, 1, 0)</f>
        <v>1</v>
      </c>
      <c r="R713">
        <f ca="1">_20206[[#This Row],[最低排名]]-开始!$B$6</f>
        <v>28823</v>
      </c>
    </row>
    <row r="714" spans="1:18">
      <c r="A714">
        <v>54004</v>
      </c>
      <c r="B714" t="s">
        <v>1582</v>
      </c>
      <c r="C714" t="str">
        <f t="shared" si="44"/>
        <v>滁州学院</v>
      </c>
      <c r="D714" t="str">
        <f t="shared" si="45"/>
        <v>04</v>
      </c>
      <c r="E714" t="s">
        <v>309</v>
      </c>
      <c r="F714">
        <v>195</v>
      </c>
      <c r="G714">
        <v>102</v>
      </c>
      <c r="H714">
        <v>82</v>
      </c>
      <c r="I714">
        <v>64</v>
      </c>
      <c r="J714">
        <v>52</v>
      </c>
      <c r="K714">
        <v>49</v>
      </c>
      <c r="L714">
        <v>0</v>
      </c>
      <c r="M714">
        <v>2020</v>
      </c>
      <c r="N714">
        <f t="shared" ca="1" si="46"/>
        <v>194</v>
      </c>
      <c r="O714">
        <f t="shared" ca="1" si="47"/>
        <v>28823</v>
      </c>
      <c r="P714">
        <f ca="1">_20206[[#This Row],[最低排名]]-_20206[[#This Row],[同分人数]]+1</f>
        <v>28630</v>
      </c>
      <c r="Q714">
        <f ca="1">IF(O714&gt;=开始!$B$6, 1, 0)</f>
        <v>1</v>
      </c>
      <c r="R714">
        <f ca="1">_20206[[#This Row],[最低排名]]-开始!$B$6</f>
        <v>28823</v>
      </c>
    </row>
    <row r="715" spans="1:18">
      <c r="A715">
        <v>54101</v>
      </c>
      <c r="B715" t="s">
        <v>875</v>
      </c>
      <c r="C715" t="str">
        <f t="shared" si="44"/>
        <v>安徽财大</v>
      </c>
      <c r="D715" t="str">
        <f t="shared" si="45"/>
        <v>01</v>
      </c>
      <c r="E715" t="s">
        <v>96</v>
      </c>
      <c r="F715">
        <v>208</v>
      </c>
      <c r="G715">
        <v>105</v>
      </c>
      <c r="H715">
        <v>84</v>
      </c>
      <c r="I715">
        <v>64</v>
      </c>
      <c r="J715">
        <v>58</v>
      </c>
      <c r="K715">
        <v>58</v>
      </c>
      <c r="L715">
        <v>0</v>
      </c>
      <c r="M715">
        <v>2020</v>
      </c>
      <c r="N715">
        <f t="shared" ca="1" si="46"/>
        <v>247</v>
      </c>
      <c r="O715">
        <f t="shared" ca="1" si="47"/>
        <v>22305</v>
      </c>
      <c r="P715">
        <f ca="1">_20206[[#This Row],[最低排名]]-_20206[[#This Row],[同分人数]]+1</f>
        <v>22059</v>
      </c>
      <c r="Q715">
        <f ca="1">IF(O715&gt;=开始!$B$6, 1, 0)</f>
        <v>1</v>
      </c>
      <c r="R715">
        <f ca="1">_20206[[#This Row],[最低排名]]-开始!$B$6</f>
        <v>22305</v>
      </c>
    </row>
    <row r="716" spans="1:18">
      <c r="A716">
        <v>54201</v>
      </c>
      <c r="B716" t="s">
        <v>876</v>
      </c>
      <c r="C716" t="str">
        <f t="shared" si="44"/>
        <v>淮南师院</v>
      </c>
      <c r="D716" t="str">
        <f t="shared" si="45"/>
        <v>01</v>
      </c>
      <c r="E716" t="s">
        <v>187</v>
      </c>
      <c r="F716">
        <v>205</v>
      </c>
      <c r="G716">
        <v>112</v>
      </c>
      <c r="H716">
        <v>84</v>
      </c>
      <c r="I716">
        <v>55</v>
      </c>
      <c r="J716">
        <v>52</v>
      </c>
      <c r="K716">
        <v>52</v>
      </c>
      <c r="L716">
        <v>0</v>
      </c>
      <c r="M716">
        <v>2020</v>
      </c>
      <c r="N716">
        <f t="shared" ca="1" si="46"/>
        <v>217</v>
      </c>
      <c r="O716">
        <f t="shared" ca="1" si="47"/>
        <v>27625</v>
      </c>
      <c r="P716">
        <f ca="1">_20206[[#This Row],[最低排名]]-_20206[[#This Row],[同分人数]]+1</f>
        <v>27409</v>
      </c>
      <c r="Q716">
        <f ca="1">IF(O716&gt;=开始!$B$6, 1, 0)</f>
        <v>1</v>
      </c>
      <c r="R716">
        <f ca="1">_20206[[#This Row],[最低排名]]-开始!$B$6</f>
        <v>27625</v>
      </c>
    </row>
    <row r="717" spans="1:18">
      <c r="A717">
        <v>54202</v>
      </c>
      <c r="B717" t="s">
        <v>877</v>
      </c>
      <c r="C717" t="str">
        <f t="shared" si="44"/>
        <v>淮南师院</v>
      </c>
      <c r="D717" t="str">
        <f t="shared" si="45"/>
        <v>02</v>
      </c>
      <c r="E717" t="s">
        <v>320</v>
      </c>
      <c r="F717">
        <v>196</v>
      </c>
      <c r="G717">
        <v>100</v>
      </c>
      <c r="H717">
        <v>55</v>
      </c>
      <c r="I717">
        <v>61</v>
      </c>
      <c r="J717">
        <v>52</v>
      </c>
      <c r="K717">
        <v>46</v>
      </c>
      <c r="L717">
        <v>0</v>
      </c>
      <c r="M717">
        <v>2020</v>
      </c>
      <c r="N717">
        <f t="shared" ca="1" si="46"/>
        <v>168</v>
      </c>
      <c r="O717">
        <f t="shared" ca="1" si="47"/>
        <v>34767</v>
      </c>
      <c r="P717">
        <f ca="1">_20206[[#This Row],[最低排名]]-_20206[[#This Row],[同分人数]]+1</f>
        <v>34600</v>
      </c>
      <c r="Q717">
        <f ca="1">IF(O717&gt;=开始!$B$6, 1, 0)</f>
        <v>1</v>
      </c>
      <c r="R717">
        <f ca="1">_20206[[#This Row],[最低排名]]-开始!$B$6</f>
        <v>34767</v>
      </c>
    </row>
    <row r="718" spans="1:18">
      <c r="A718">
        <v>54203</v>
      </c>
      <c r="B718" t="s">
        <v>878</v>
      </c>
      <c r="C718" t="str">
        <f t="shared" si="44"/>
        <v>淮南师院</v>
      </c>
      <c r="D718" t="str">
        <f t="shared" si="45"/>
        <v>03</v>
      </c>
      <c r="E718" t="s">
        <v>228</v>
      </c>
      <c r="F718">
        <v>187</v>
      </c>
      <c r="G718">
        <v>101</v>
      </c>
      <c r="H718">
        <v>84</v>
      </c>
      <c r="I718">
        <v>61</v>
      </c>
      <c r="J718">
        <v>61</v>
      </c>
      <c r="K718">
        <v>46</v>
      </c>
      <c r="L718">
        <v>0</v>
      </c>
      <c r="M718">
        <v>2020</v>
      </c>
      <c r="N718">
        <f t="shared" ca="1" si="46"/>
        <v>217</v>
      </c>
      <c r="O718">
        <f t="shared" ca="1" si="47"/>
        <v>29465</v>
      </c>
      <c r="P718">
        <f ca="1">_20206[[#This Row],[最低排名]]-_20206[[#This Row],[同分人数]]+1</f>
        <v>29249</v>
      </c>
      <c r="Q718">
        <f ca="1">IF(O718&gt;=开始!$B$6, 1, 0)</f>
        <v>1</v>
      </c>
      <c r="R718">
        <f ca="1">_20206[[#This Row],[最低排名]]-开始!$B$6</f>
        <v>29465</v>
      </c>
    </row>
    <row r="719" spans="1:18">
      <c r="A719">
        <v>54204</v>
      </c>
      <c r="B719" t="s">
        <v>1583</v>
      </c>
      <c r="C719" t="str">
        <f t="shared" si="44"/>
        <v>淮南师院</v>
      </c>
      <c r="D719" t="str">
        <f t="shared" si="45"/>
        <v>04</v>
      </c>
      <c r="E719" t="s">
        <v>228</v>
      </c>
      <c r="F719">
        <v>201</v>
      </c>
      <c r="G719">
        <v>105</v>
      </c>
      <c r="H719">
        <v>79</v>
      </c>
      <c r="I719">
        <v>55</v>
      </c>
      <c r="J719">
        <v>55</v>
      </c>
      <c r="K719">
        <v>49</v>
      </c>
      <c r="L719">
        <v>0</v>
      </c>
      <c r="M719">
        <v>2020</v>
      </c>
      <c r="N719">
        <f t="shared" ca="1" si="46"/>
        <v>217</v>
      </c>
      <c r="O719">
        <f t="shared" ca="1" si="47"/>
        <v>29465</v>
      </c>
      <c r="P719">
        <f ca="1">_20206[[#This Row],[最低排名]]-_20206[[#This Row],[同分人数]]+1</f>
        <v>29249</v>
      </c>
      <c r="Q719">
        <f ca="1">IF(O719&gt;=开始!$B$6, 1, 0)</f>
        <v>1</v>
      </c>
      <c r="R719">
        <f ca="1">_20206[[#This Row],[最低排名]]-开始!$B$6</f>
        <v>29465</v>
      </c>
    </row>
    <row r="720" spans="1:18">
      <c r="A720">
        <v>54301</v>
      </c>
      <c r="B720" t="s">
        <v>879</v>
      </c>
      <c r="C720" t="str">
        <f t="shared" si="44"/>
        <v>安徽建筑</v>
      </c>
      <c r="D720" t="str">
        <f t="shared" si="45"/>
        <v>01</v>
      </c>
      <c r="E720" t="s">
        <v>560</v>
      </c>
      <c r="F720">
        <v>190</v>
      </c>
      <c r="G720">
        <v>96</v>
      </c>
      <c r="H720">
        <v>109</v>
      </c>
      <c r="I720">
        <v>58</v>
      </c>
      <c r="J720">
        <v>46</v>
      </c>
      <c r="K720">
        <v>46</v>
      </c>
      <c r="L720">
        <v>0</v>
      </c>
      <c r="M720">
        <v>2020</v>
      </c>
      <c r="N720">
        <f t="shared" ca="1" si="46"/>
        <v>217</v>
      </c>
      <c r="O720">
        <f t="shared" ca="1" si="47"/>
        <v>27408</v>
      </c>
      <c r="P720">
        <f ca="1">_20206[[#This Row],[最低排名]]-_20206[[#This Row],[同分人数]]+1</f>
        <v>27192</v>
      </c>
      <c r="Q720">
        <f ca="1">IF(O720&gt;=开始!$B$6, 1, 0)</f>
        <v>1</v>
      </c>
      <c r="R720">
        <f ca="1">_20206[[#This Row],[最低排名]]-开始!$B$6</f>
        <v>27408</v>
      </c>
    </row>
    <row r="721" spans="1:18">
      <c r="A721">
        <v>54302</v>
      </c>
      <c r="B721" t="s">
        <v>880</v>
      </c>
      <c r="C721" t="str">
        <f t="shared" si="44"/>
        <v>安徽建筑</v>
      </c>
      <c r="D721" t="str">
        <f t="shared" si="45"/>
        <v>02</v>
      </c>
      <c r="E721" t="s">
        <v>320</v>
      </c>
      <c r="F721">
        <v>164</v>
      </c>
      <c r="G721">
        <v>90</v>
      </c>
      <c r="H721">
        <v>75</v>
      </c>
      <c r="I721">
        <v>64</v>
      </c>
      <c r="J721">
        <v>58</v>
      </c>
      <c r="K721">
        <v>49</v>
      </c>
      <c r="L721">
        <v>0</v>
      </c>
      <c r="M721">
        <v>2020</v>
      </c>
      <c r="N721">
        <f t="shared" ca="1" si="46"/>
        <v>168</v>
      </c>
      <c r="O721">
        <f t="shared" ca="1" si="47"/>
        <v>34767</v>
      </c>
      <c r="P721">
        <f ca="1">_20206[[#This Row],[最低排名]]-_20206[[#This Row],[同分人数]]+1</f>
        <v>34600</v>
      </c>
      <c r="Q721">
        <f ca="1">IF(O721&gt;=开始!$B$6, 1, 0)</f>
        <v>1</v>
      </c>
      <c r="R721">
        <f ca="1">_20206[[#This Row],[最低排名]]-开始!$B$6</f>
        <v>34767</v>
      </c>
    </row>
    <row r="722" spans="1:18">
      <c r="A722">
        <v>54303</v>
      </c>
      <c r="B722" t="s">
        <v>881</v>
      </c>
      <c r="C722" t="str">
        <f t="shared" si="44"/>
        <v>安徽建筑</v>
      </c>
      <c r="D722" t="str">
        <f t="shared" si="45"/>
        <v>03</v>
      </c>
      <c r="E722" t="s">
        <v>335</v>
      </c>
      <c r="F722">
        <v>209</v>
      </c>
      <c r="G722">
        <v>109</v>
      </c>
      <c r="H722">
        <v>82</v>
      </c>
      <c r="I722">
        <v>52</v>
      </c>
      <c r="J722">
        <v>52</v>
      </c>
      <c r="K722">
        <v>52</v>
      </c>
      <c r="L722">
        <v>0</v>
      </c>
      <c r="M722">
        <v>2020</v>
      </c>
      <c r="N722">
        <f t="shared" ca="1" si="46"/>
        <v>210</v>
      </c>
      <c r="O722">
        <f t="shared" ca="1" si="47"/>
        <v>27835</v>
      </c>
      <c r="P722">
        <f ca="1">_20206[[#This Row],[最低排名]]-_20206[[#This Row],[同分人数]]+1</f>
        <v>27626</v>
      </c>
      <c r="Q722">
        <f ca="1">IF(O722&gt;=开始!$B$6, 1, 0)</f>
        <v>1</v>
      </c>
      <c r="R722">
        <f ca="1">_20206[[#This Row],[最低排名]]-开始!$B$6</f>
        <v>27835</v>
      </c>
    </row>
    <row r="723" spans="1:18">
      <c r="A723">
        <v>54304</v>
      </c>
      <c r="B723" t="s">
        <v>882</v>
      </c>
      <c r="C723" t="str">
        <f t="shared" si="44"/>
        <v>安徽建筑</v>
      </c>
      <c r="D723" t="str">
        <f t="shared" si="45"/>
        <v>04</v>
      </c>
      <c r="E723" t="s">
        <v>560</v>
      </c>
      <c r="F723">
        <v>195</v>
      </c>
      <c r="G723">
        <v>100</v>
      </c>
      <c r="H723">
        <v>92</v>
      </c>
      <c r="I723">
        <v>58</v>
      </c>
      <c r="J723">
        <v>55</v>
      </c>
      <c r="K723">
        <v>49</v>
      </c>
      <c r="L723">
        <v>0</v>
      </c>
      <c r="M723">
        <v>2020</v>
      </c>
      <c r="N723">
        <f t="shared" ca="1" si="46"/>
        <v>217</v>
      </c>
      <c r="O723">
        <f t="shared" ca="1" si="47"/>
        <v>27408</v>
      </c>
      <c r="P723">
        <f ca="1">_20206[[#This Row],[最低排名]]-_20206[[#This Row],[同分人数]]+1</f>
        <v>27192</v>
      </c>
      <c r="Q723">
        <f ca="1">IF(O723&gt;=开始!$B$6, 1, 0)</f>
        <v>1</v>
      </c>
      <c r="R723">
        <f ca="1">_20206[[#This Row],[最低排名]]-开始!$B$6</f>
        <v>27408</v>
      </c>
    </row>
    <row r="724" spans="1:18">
      <c r="A724">
        <v>54305</v>
      </c>
      <c r="B724" t="s">
        <v>883</v>
      </c>
      <c r="C724" t="str">
        <f t="shared" si="44"/>
        <v>安徽建筑</v>
      </c>
      <c r="D724" t="str">
        <f t="shared" si="45"/>
        <v>05</v>
      </c>
      <c r="E724" t="s">
        <v>389</v>
      </c>
      <c r="F724">
        <v>208</v>
      </c>
      <c r="G724">
        <v>106</v>
      </c>
      <c r="H724">
        <v>82</v>
      </c>
      <c r="I724">
        <v>55</v>
      </c>
      <c r="J724">
        <v>55</v>
      </c>
      <c r="K724">
        <v>52</v>
      </c>
      <c r="L724">
        <v>0</v>
      </c>
      <c r="M724">
        <v>2020</v>
      </c>
      <c r="N724">
        <f t="shared" ca="1" si="46"/>
        <v>201</v>
      </c>
      <c r="O724">
        <f t="shared" ca="1" si="47"/>
        <v>26776</v>
      </c>
      <c r="P724">
        <f ca="1">_20206[[#This Row],[最低排名]]-_20206[[#This Row],[同分人数]]+1</f>
        <v>26576</v>
      </c>
      <c r="Q724">
        <f ca="1">IF(O724&gt;=开始!$B$6, 1, 0)</f>
        <v>1</v>
      </c>
      <c r="R724">
        <f ca="1">_20206[[#This Row],[最低排名]]-开始!$B$6</f>
        <v>26776</v>
      </c>
    </row>
    <row r="725" spans="1:18">
      <c r="A725">
        <v>54306</v>
      </c>
      <c r="B725" t="s">
        <v>884</v>
      </c>
      <c r="C725" t="str">
        <f t="shared" si="44"/>
        <v>安徽建筑</v>
      </c>
      <c r="D725" t="str">
        <f t="shared" si="45"/>
        <v>06</v>
      </c>
      <c r="E725" t="s">
        <v>387</v>
      </c>
      <c r="F725">
        <v>201</v>
      </c>
      <c r="G725">
        <v>101</v>
      </c>
      <c r="H725">
        <v>89</v>
      </c>
      <c r="I725">
        <v>55</v>
      </c>
      <c r="J725">
        <v>52</v>
      </c>
      <c r="K725">
        <v>49</v>
      </c>
      <c r="L725">
        <v>0</v>
      </c>
      <c r="M725">
        <v>2020</v>
      </c>
      <c r="N725">
        <f t="shared" ca="1" si="46"/>
        <v>204</v>
      </c>
      <c r="O725">
        <f t="shared" ca="1" si="47"/>
        <v>28039</v>
      </c>
      <c r="P725">
        <f ca="1">_20206[[#This Row],[最低排名]]-_20206[[#This Row],[同分人数]]+1</f>
        <v>27836</v>
      </c>
      <c r="Q725">
        <f ca="1">IF(O725&gt;=开始!$B$6, 1, 0)</f>
        <v>1</v>
      </c>
      <c r="R725">
        <f ca="1">_20206[[#This Row],[最低排名]]-开始!$B$6</f>
        <v>28039</v>
      </c>
    </row>
    <row r="726" spans="1:18">
      <c r="A726">
        <v>54401</v>
      </c>
      <c r="B726" t="s">
        <v>885</v>
      </c>
      <c r="C726" t="str">
        <f t="shared" si="44"/>
        <v>安徽科技</v>
      </c>
      <c r="D726" t="str">
        <f t="shared" si="45"/>
        <v>01</v>
      </c>
      <c r="E726" t="s">
        <v>485</v>
      </c>
      <c r="F726">
        <v>199</v>
      </c>
      <c r="G726">
        <v>112</v>
      </c>
      <c r="H726">
        <v>102</v>
      </c>
      <c r="I726">
        <v>52</v>
      </c>
      <c r="J726">
        <v>49</v>
      </c>
      <c r="K726">
        <v>43</v>
      </c>
      <c r="L726">
        <v>0</v>
      </c>
      <c r="M726">
        <v>2020</v>
      </c>
      <c r="N726">
        <f t="shared" ca="1" si="46"/>
        <v>181</v>
      </c>
      <c r="O726">
        <f t="shared" ca="1" si="47"/>
        <v>28220</v>
      </c>
      <c r="P726">
        <f ca="1">_20206[[#This Row],[最低排名]]-_20206[[#This Row],[同分人数]]+1</f>
        <v>28040</v>
      </c>
      <c r="Q726">
        <f ca="1">IF(O726&gt;=开始!$B$6, 1, 0)</f>
        <v>1</v>
      </c>
      <c r="R726">
        <f ca="1">_20206[[#This Row],[最低排名]]-开始!$B$6</f>
        <v>28220</v>
      </c>
    </row>
    <row r="727" spans="1:18">
      <c r="A727">
        <v>54402</v>
      </c>
      <c r="B727" t="s">
        <v>886</v>
      </c>
      <c r="C727" t="str">
        <f t="shared" si="44"/>
        <v>安徽科技</v>
      </c>
      <c r="D727" t="str">
        <f t="shared" si="45"/>
        <v>02</v>
      </c>
      <c r="E727" t="s">
        <v>479</v>
      </c>
      <c r="F727">
        <v>191</v>
      </c>
      <c r="G727">
        <v>110</v>
      </c>
      <c r="H727">
        <v>66</v>
      </c>
      <c r="I727">
        <v>58</v>
      </c>
      <c r="J727">
        <v>58</v>
      </c>
      <c r="K727">
        <v>49</v>
      </c>
      <c r="L727">
        <v>0</v>
      </c>
      <c r="M727">
        <v>2020</v>
      </c>
      <c r="N727">
        <f t="shared" ca="1" si="46"/>
        <v>175</v>
      </c>
      <c r="O727">
        <f t="shared" ca="1" si="47"/>
        <v>32698</v>
      </c>
      <c r="P727">
        <f ca="1">_20206[[#This Row],[最低排名]]-_20206[[#This Row],[同分人数]]+1</f>
        <v>32524</v>
      </c>
      <c r="Q727">
        <f ca="1">IF(O727&gt;=开始!$B$6, 1, 0)</f>
        <v>1</v>
      </c>
      <c r="R727">
        <f ca="1">_20206[[#This Row],[最低排名]]-开始!$B$6</f>
        <v>32698</v>
      </c>
    </row>
    <row r="728" spans="1:18">
      <c r="A728">
        <v>54403</v>
      </c>
      <c r="B728" t="s">
        <v>887</v>
      </c>
      <c r="C728" t="str">
        <f t="shared" si="44"/>
        <v>安徽科技</v>
      </c>
      <c r="D728" t="str">
        <f t="shared" si="45"/>
        <v>03</v>
      </c>
      <c r="E728" t="s">
        <v>230</v>
      </c>
      <c r="F728">
        <v>215</v>
      </c>
      <c r="G728">
        <v>114</v>
      </c>
      <c r="H728">
        <v>78</v>
      </c>
      <c r="I728">
        <v>52</v>
      </c>
      <c r="J728">
        <v>49</v>
      </c>
      <c r="K728">
        <v>49</v>
      </c>
      <c r="L728">
        <v>0</v>
      </c>
      <c r="M728">
        <v>2020</v>
      </c>
      <c r="N728">
        <f t="shared" ca="1" si="46"/>
        <v>191</v>
      </c>
      <c r="O728">
        <f t="shared" ca="1" si="47"/>
        <v>28629</v>
      </c>
      <c r="P728">
        <f ca="1">_20206[[#This Row],[最低排名]]-_20206[[#This Row],[同分人数]]+1</f>
        <v>28439</v>
      </c>
      <c r="Q728">
        <f ca="1">IF(O728&gt;=开始!$B$6, 1, 0)</f>
        <v>1</v>
      </c>
      <c r="R728">
        <f ca="1">_20206[[#This Row],[最低排名]]-开始!$B$6</f>
        <v>28629</v>
      </c>
    </row>
    <row r="729" spans="1:18">
      <c r="A729">
        <v>54501</v>
      </c>
      <c r="B729" t="s">
        <v>1794</v>
      </c>
      <c r="C729" t="str">
        <f t="shared" si="44"/>
        <v>安徽城建</v>
      </c>
      <c r="D729" t="str">
        <f t="shared" si="45"/>
        <v>01</v>
      </c>
      <c r="E729" t="s">
        <v>1629</v>
      </c>
      <c r="M729">
        <v>2020</v>
      </c>
      <c r="N729" t="e">
        <f t="shared" ca="1" si="46"/>
        <v>#N/A</v>
      </c>
      <c r="O729" t="e">
        <f t="shared" ca="1" si="47"/>
        <v>#N/A</v>
      </c>
      <c r="P729" t="e">
        <f ca="1">_20206[[#This Row],[最低排名]]-_20206[[#This Row],[同分人数]]+1</f>
        <v>#N/A</v>
      </c>
      <c r="Q729" t="e">
        <f ca="1">IF(O729&gt;=开始!$B$6, 1, 0)</f>
        <v>#N/A</v>
      </c>
      <c r="R729" t="e">
        <f ca="1">_20206[[#This Row],[最低排名]]-开始!$B$6</f>
        <v>#N/A</v>
      </c>
    </row>
    <row r="730" spans="1:18">
      <c r="A730">
        <v>54502</v>
      </c>
      <c r="B730" t="s">
        <v>1795</v>
      </c>
      <c r="C730" t="str">
        <f t="shared" si="44"/>
        <v>安徽城建</v>
      </c>
      <c r="D730" t="str">
        <f t="shared" si="45"/>
        <v>02</v>
      </c>
      <c r="E730" t="s">
        <v>528</v>
      </c>
      <c r="F730">
        <v>191</v>
      </c>
      <c r="G730">
        <v>100</v>
      </c>
      <c r="H730">
        <v>93</v>
      </c>
      <c r="I730">
        <v>52</v>
      </c>
      <c r="J730">
        <v>52</v>
      </c>
      <c r="K730">
        <v>52</v>
      </c>
      <c r="L730">
        <v>0</v>
      </c>
      <c r="M730">
        <v>2020</v>
      </c>
      <c r="N730">
        <f t="shared" ca="1" si="46"/>
        <v>206</v>
      </c>
      <c r="O730">
        <f t="shared" ca="1" si="47"/>
        <v>29248</v>
      </c>
      <c r="P730">
        <f ca="1">_20206[[#This Row],[最低排名]]-_20206[[#This Row],[同分人数]]+1</f>
        <v>29043</v>
      </c>
      <c r="Q730">
        <f ca="1">IF(O730&gt;=开始!$B$6, 1, 0)</f>
        <v>1</v>
      </c>
      <c r="R730">
        <f ca="1">_20206[[#This Row],[最低排名]]-开始!$B$6</f>
        <v>29248</v>
      </c>
    </row>
    <row r="731" spans="1:18">
      <c r="A731">
        <v>54503</v>
      </c>
      <c r="B731" t="s">
        <v>1796</v>
      </c>
      <c r="C731" t="str">
        <f t="shared" si="44"/>
        <v>安徽城建</v>
      </c>
      <c r="D731" t="str">
        <f t="shared" si="45"/>
        <v>03</v>
      </c>
      <c r="E731" t="s">
        <v>412</v>
      </c>
      <c r="F731">
        <v>196</v>
      </c>
      <c r="G731">
        <v>101</v>
      </c>
      <c r="H731">
        <v>77</v>
      </c>
      <c r="I731">
        <v>52</v>
      </c>
      <c r="J731">
        <v>49</v>
      </c>
      <c r="K731">
        <v>43</v>
      </c>
      <c r="L731">
        <v>0</v>
      </c>
      <c r="M731">
        <v>2020</v>
      </c>
      <c r="N731">
        <f t="shared" ca="1" si="46"/>
        <v>155</v>
      </c>
      <c r="O731">
        <f t="shared" ca="1" si="47"/>
        <v>33593</v>
      </c>
      <c r="P731">
        <f ca="1">_20206[[#This Row],[最低排名]]-_20206[[#This Row],[同分人数]]+1</f>
        <v>33439</v>
      </c>
      <c r="Q731">
        <f ca="1">IF(O731&gt;=开始!$B$6, 1, 0)</f>
        <v>1</v>
      </c>
      <c r="R731">
        <f ca="1">_20206[[#This Row],[最低排名]]-开始!$B$6</f>
        <v>33593</v>
      </c>
    </row>
    <row r="732" spans="1:18">
      <c r="A732">
        <v>54601</v>
      </c>
      <c r="B732" t="s">
        <v>892</v>
      </c>
      <c r="C732" t="str">
        <f t="shared" si="44"/>
        <v>安医临床</v>
      </c>
      <c r="D732" t="str">
        <f t="shared" si="45"/>
        <v>01</v>
      </c>
      <c r="E732" t="s">
        <v>447</v>
      </c>
      <c r="F732">
        <v>188</v>
      </c>
      <c r="G732">
        <v>101</v>
      </c>
      <c r="H732">
        <v>95</v>
      </c>
      <c r="I732">
        <v>49</v>
      </c>
      <c r="J732">
        <v>46</v>
      </c>
      <c r="K732">
        <v>43</v>
      </c>
      <c r="L732">
        <v>0</v>
      </c>
      <c r="M732">
        <v>2020</v>
      </c>
      <c r="N732">
        <f t="shared" ca="1" si="46"/>
        <v>170</v>
      </c>
      <c r="O732">
        <f t="shared" ca="1" si="47"/>
        <v>32868</v>
      </c>
      <c r="P732">
        <f ca="1">_20206[[#This Row],[最低排名]]-_20206[[#This Row],[同分人数]]+1</f>
        <v>32699</v>
      </c>
      <c r="Q732">
        <f ca="1">IF(O732&gt;=开始!$B$6, 1, 0)</f>
        <v>1</v>
      </c>
      <c r="R732">
        <f ca="1">_20206[[#This Row],[最低排名]]-开始!$B$6</f>
        <v>32868</v>
      </c>
    </row>
    <row r="733" spans="1:18">
      <c r="A733">
        <v>54701</v>
      </c>
      <c r="B733" t="s">
        <v>893</v>
      </c>
      <c r="C733" t="str">
        <f t="shared" si="44"/>
        <v>安徽中医</v>
      </c>
      <c r="D733" t="str">
        <f t="shared" si="45"/>
        <v>01</v>
      </c>
      <c r="E733" t="s">
        <v>92</v>
      </c>
      <c r="F733">
        <v>201</v>
      </c>
      <c r="G733">
        <v>102</v>
      </c>
      <c r="H733">
        <v>119</v>
      </c>
      <c r="I733">
        <v>58</v>
      </c>
      <c r="J733">
        <v>55</v>
      </c>
      <c r="K733">
        <v>49</v>
      </c>
      <c r="L733">
        <v>0</v>
      </c>
      <c r="M733">
        <v>2020</v>
      </c>
      <c r="N733">
        <f t="shared" ca="1" si="46"/>
        <v>236</v>
      </c>
      <c r="O733">
        <f t="shared" ca="1" si="47"/>
        <v>19873</v>
      </c>
      <c r="P733">
        <f ca="1">_20206[[#This Row],[最低排名]]-_20206[[#This Row],[同分人数]]+1</f>
        <v>19638</v>
      </c>
      <c r="Q733">
        <f ca="1">IF(O733&gt;=开始!$B$6, 1, 0)</f>
        <v>1</v>
      </c>
      <c r="R733">
        <f ca="1">_20206[[#This Row],[最低排名]]-开始!$B$6</f>
        <v>19873</v>
      </c>
    </row>
    <row r="734" spans="1:18">
      <c r="A734">
        <v>56101</v>
      </c>
      <c r="B734" t="s">
        <v>896</v>
      </c>
      <c r="C734" t="str">
        <f t="shared" si="44"/>
        <v>厦门大学</v>
      </c>
      <c r="D734" t="str">
        <f t="shared" si="45"/>
        <v>01</v>
      </c>
      <c r="E734" t="s">
        <v>33</v>
      </c>
      <c r="F734">
        <v>234</v>
      </c>
      <c r="G734">
        <v>121</v>
      </c>
      <c r="H734">
        <v>119</v>
      </c>
      <c r="I734">
        <v>70</v>
      </c>
      <c r="J734">
        <v>67</v>
      </c>
      <c r="K734">
        <v>67</v>
      </c>
      <c r="L734">
        <v>0</v>
      </c>
      <c r="M734">
        <v>2020</v>
      </c>
      <c r="N734">
        <f t="shared" ca="1" si="46"/>
        <v>150</v>
      </c>
      <c r="O734">
        <f t="shared" ca="1" si="47"/>
        <v>3925</v>
      </c>
      <c r="P734">
        <f ca="1">_20206[[#This Row],[最低排名]]-_20206[[#This Row],[同分人数]]+1</f>
        <v>3776</v>
      </c>
      <c r="Q734">
        <f ca="1">IF(O734&gt;=开始!$B$6, 1, 0)</f>
        <v>1</v>
      </c>
      <c r="R734">
        <f ca="1">_20206[[#This Row],[最低排名]]-开始!$B$6</f>
        <v>3925</v>
      </c>
    </row>
    <row r="735" spans="1:18">
      <c r="A735">
        <v>56102</v>
      </c>
      <c r="B735" t="s">
        <v>897</v>
      </c>
      <c r="C735" t="str">
        <f t="shared" si="44"/>
        <v>厦门大学</v>
      </c>
      <c r="D735" t="str">
        <f t="shared" si="45"/>
        <v>02</v>
      </c>
      <c r="E735" t="s">
        <v>1541</v>
      </c>
      <c r="F735">
        <v>229</v>
      </c>
      <c r="G735">
        <v>117</v>
      </c>
      <c r="H735">
        <v>132</v>
      </c>
      <c r="I735">
        <v>70</v>
      </c>
      <c r="J735">
        <v>67</v>
      </c>
      <c r="K735">
        <v>61</v>
      </c>
      <c r="L735">
        <v>0</v>
      </c>
      <c r="M735">
        <v>2020</v>
      </c>
      <c r="N735">
        <f t="shared" ca="1" si="46"/>
        <v>153</v>
      </c>
      <c r="O735">
        <f t="shared" ca="1" si="47"/>
        <v>3607</v>
      </c>
      <c r="P735">
        <f ca="1">_20206[[#This Row],[最低排名]]-_20206[[#This Row],[同分人数]]+1</f>
        <v>3455</v>
      </c>
      <c r="Q735">
        <f ca="1">IF(O735&gt;=开始!$B$6, 1, 0)</f>
        <v>1</v>
      </c>
      <c r="R735">
        <f ca="1">_20206[[#This Row],[最低排名]]-开始!$B$6</f>
        <v>3607</v>
      </c>
    </row>
    <row r="736" spans="1:18">
      <c r="A736">
        <v>56103</v>
      </c>
      <c r="B736" t="s">
        <v>898</v>
      </c>
      <c r="C736" t="str">
        <f t="shared" si="44"/>
        <v>厦门大学</v>
      </c>
      <c r="D736" t="str">
        <f t="shared" si="45"/>
        <v>03</v>
      </c>
      <c r="E736" t="s">
        <v>260</v>
      </c>
      <c r="F736">
        <v>227</v>
      </c>
      <c r="G736">
        <v>116</v>
      </c>
      <c r="H736">
        <v>125</v>
      </c>
      <c r="I736">
        <v>70</v>
      </c>
      <c r="J736">
        <v>70</v>
      </c>
      <c r="K736">
        <v>64</v>
      </c>
      <c r="L736">
        <v>0</v>
      </c>
      <c r="M736">
        <v>2020</v>
      </c>
      <c r="N736">
        <f t="shared" ca="1" si="46"/>
        <v>176</v>
      </c>
      <c r="O736">
        <f t="shared" ca="1" si="47"/>
        <v>4101</v>
      </c>
      <c r="P736">
        <f ca="1">_20206[[#This Row],[最低排名]]-_20206[[#This Row],[同分人数]]+1</f>
        <v>3926</v>
      </c>
      <c r="Q736">
        <f ca="1">IF(O736&gt;=开始!$B$6, 1, 0)</f>
        <v>1</v>
      </c>
      <c r="R736">
        <f ca="1">_20206[[#This Row],[最低排名]]-开始!$B$6</f>
        <v>4101</v>
      </c>
    </row>
    <row r="737" spans="1:18">
      <c r="A737">
        <v>56201</v>
      </c>
      <c r="B737" t="s">
        <v>900</v>
      </c>
      <c r="C737" t="str">
        <f t="shared" si="44"/>
        <v>华侨大学</v>
      </c>
      <c r="D737" t="str">
        <f t="shared" si="45"/>
        <v>01</v>
      </c>
      <c r="E737" t="s">
        <v>217</v>
      </c>
      <c r="F737">
        <v>187</v>
      </c>
      <c r="G737">
        <v>94</v>
      </c>
      <c r="H737">
        <v>122</v>
      </c>
      <c r="I737">
        <v>61</v>
      </c>
      <c r="J737">
        <v>52</v>
      </c>
      <c r="K737">
        <v>52</v>
      </c>
      <c r="L737">
        <v>0</v>
      </c>
      <c r="M737">
        <v>2020</v>
      </c>
      <c r="N737">
        <f t="shared" ca="1" si="46"/>
        <v>247</v>
      </c>
      <c r="O737">
        <f t="shared" ca="1" si="47"/>
        <v>21824</v>
      </c>
      <c r="P737">
        <f ca="1">_20206[[#This Row],[最低排名]]-_20206[[#This Row],[同分人数]]+1</f>
        <v>21578</v>
      </c>
      <c r="Q737">
        <f ca="1">IF(O737&gt;=开始!$B$6, 1, 0)</f>
        <v>1</v>
      </c>
      <c r="R737">
        <f ca="1">_20206[[#This Row],[最低排名]]-开始!$B$6</f>
        <v>21824</v>
      </c>
    </row>
    <row r="738" spans="1:18">
      <c r="A738">
        <v>56301</v>
      </c>
      <c r="B738" t="s">
        <v>901</v>
      </c>
      <c r="C738" t="str">
        <f t="shared" si="44"/>
        <v>福州大学</v>
      </c>
      <c r="D738" t="str">
        <f t="shared" si="45"/>
        <v>01</v>
      </c>
      <c r="E738" t="s">
        <v>70</v>
      </c>
      <c r="F738">
        <v>233</v>
      </c>
      <c r="G738">
        <v>120</v>
      </c>
      <c r="H738">
        <v>111</v>
      </c>
      <c r="I738">
        <v>61</v>
      </c>
      <c r="J738">
        <v>58</v>
      </c>
      <c r="K738">
        <v>55</v>
      </c>
      <c r="L738">
        <v>0</v>
      </c>
      <c r="M738">
        <v>2020</v>
      </c>
      <c r="N738">
        <f t="shared" ca="1" si="46"/>
        <v>242</v>
      </c>
      <c r="O738">
        <f t="shared" ca="1" si="47"/>
        <v>11557</v>
      </c>
      <c r="P738">
        <f ca="1">_20206[[#This Row],[最低排名]]-_20206[[#This Row],[同分人数]]+1</f>
        <v>11316</v>
      </c>
      <c r="Q738">
        <f ca="1">IF(O738&gt;=开始!$B$6, 1, 0)</f>
        <v>1</v>
      </c>
      <c r="R738">
        <f ca="1">_20206[[#This Row],[最低排名]]-开始!$B$6</f>
        <v>11557</v>
      </c>
    </row>
    <row r="739" spans="1:18">
      <c r="A739">
        <v>56302</v>
      </c>
      <c r="B739" t="s">
        <v>902</v>
      </c>
      <c r="C739" t="str">
        <f t="shared" si="44"/>
        <v>福州大学</v>
      </c>
      <c r="D739" t="str">
        <f t="shared" si="45"/>
        <v>02</v>
      </c>
      <c r="E739" t="s">
        <v>506</v>
      </c>
      <c r="F739">
        <v>216</v>
      </c>
      <c r="G739">
        <v>112</v>
      </c>
      <c r="H739">
        <v>115</v>
      </c>
      <c r="I739">
        <v>70</v>
      </c>
      <c r="J739">
        <v>58</v>
      </c>
      <c r="K739">
        <v>58</v>
      </c>
      <c r="L739">
        <v>0</v>
      </c>
      <c r="M739">
        <v>2020</v>
      </c>
      <c r="N739">
        <f t="shared" ca="1" si="46"/>
        <v>202</v>
      </c>
      <c r="O739">
        <f t="shared" ca="1" si="47"/>
        <v>11759</v>
      </c>
      <c r="P739">
        <f ca="1">_20206[[#This Row],[最低排名]]-_20206[[#This Row],[同分人数]]+1</f>
        <v>11558</v>
      </c>
      <c r="Q739">
        <f ca="1">IF(O739&gt;=开始!$B$6, 1, 0)</f>
        <v>1</v>
      </c>
      <c r="R739">
        <f ca="1">_20206[[#This Row],[最低排名]]-开始!$B$6</f>
        <v>11759</v>
      </c>
    </row>
    <row r="740" spans="1:18">
      <c r="A740">
        <v>56401</v>
      </c>
      <c r="B740" t="s">
        <v>1584</v>
      </c>
      <c r="C740" t="str">
        <f t="shared" si="44"/>
        <v>福建工程</v>
      </c>
      <c r="D740" t="str">
        <f t="shared" si="45"/>
        <v>01</v>
      </c>
      <c r="E740" t="s">
        <v>223</v>
      </c>
      <c r="F740">
        <v>193</v>
      </c>
      <c r="G740">
        <v>105</v>
      </c>
      <c r="H740">
        <v>77</v>
      </c>
      <c r="I740">
        <v>49</v>
      </c>
      <c r="J740">
        <v>46</v>
      </c>
      <c r="K740">
        <v>43</v>
      </c>
      <c r="L740">
        <v>0</v>
      </c>
      <c r="M740">
        <v>2020</v>
      </c>
      <c r="N740">
        <f t="shared" ca="1" si="46"/>
        <v>171</v>
      </c>
      <c r="O740">
        <f t="shared" ca="1" si="47"/>
        <v>35116</v>
      </c>
      <c r="P740">
        <f ca="1">_20206[[#This Row],[最低排名]]-_20206[[#This Row],[同分人数]]+1</f>
        <v>34946</v>
      </c>
      <c r="Q740">
        <f ca="1">IF(O740&gt;=开始!$B$6, 1, 0)</f>
        <v>1</v>
      </c>
      <c r="R740">
        <f ca="1">_20206[[#This Row],[最低排名]]-开始!$B$6</f>
        <v>35116</v>
      </c>
    </row>
    <row r="741" spans="1:18">
      <c r="A741">
        <v>56501</v>
      </c>
      <c r="B741" t="s">
        <v>904</v>
      </c>
      <c r="C741" t="str">
        <f t="shared" si="44"/>
        <v>福建农林</v>
      </c>
      <c r="D741" t="str">
        <f t="shared" si="45"/>
        <v>01</v>
      </c>
      <c r="E741" t="s">
        <v>485</v>
      </c>
      <c r="F741">
        <v>202</v>
      </c>
      <c r="G741">
        <v>102</v>
      </c>
      <c r="H741">
        <v>81</v>
      </c>
      <c r="I741">
        <v>61</v>
      </c>
      <c r="J741">
        <v>55</v>
      </c>
      <c r="K741">
        <v>46</v>
      </c>
      <c r="L741">
        <v>0</v>
      </c>
      <c r="M741">
        <v>2020</v>
      </c>
      <c r="N741">
        <f t="shared" ca="1" si="46"/>
        <v>181</v>
      </c>
      <c r="O741">
        <f t="shared" ca="1" si="47"/>
        <v>28220</v>
      </c>
      <c r="P741">
        <f ca="1">_20206[[#This Row],[最低排名]]-_20206[[#This Row],[同分人数]]+1</f>
        <v>28040</v>
      </c>
      <c r="Q741">
        <f ca="1">IF(O741&gt;=开始!$B$6, 1, 0)</f>
        <v>1</v>
      </c>
      <c r="R741">
        <f ca="1">_20206[[#This Row],[最低排名]]-开始!$B$6</f>
        <v>28220</v>
      </c>
    </row>
    <row r="742" spans="1:18">
      <c r="A742">
        <v>56601</v>
      </c>
      <c r="B742" t="s">
        <v>905</v>
      </c>
      <c r="C742" t="str">
        <f t="shared" si="44"/>
        <v>集美大学</v>
      </c>
      <c r="D742" t="str">
        <f t="shared" si="45"/>
        <v>01</v>
      </c>
      <c r="E742" t="s">
        <v>312</v>
      </c>
      <c r="F742">
        <v>195</v>
      </c>
      <c r="G742">
        <v>100</v>
      </c>
      <c r="H742">
        <v>103</v>
      </c>
      <c r="I742">
        <v>64</v>
      </c>
      <c r="J742">
        <v>52</v>
      </c>
      <c r="K742">
        <v>46</v>
      </c>
      <c r="L742">
        <v>0</v>
      </c>
      <c r="M742">
        <v>2020</v>
      </c>
      <c r="N742">
        <f t="shared" ca="1" si="46"/>
        <v>235</v>
      </c>
      <c r="O742">
        <f t="shared" ca="1" si="47"/>
        <v>24994</v>
      </c>
      <c r="P742">
        <f ca="1">_20206[[#This Row],[最低排名]]-_20206[[#This Row],[同分人数]]+1</f>
        <v>24760</v>
      </c>
      <c r="Q742">
        <f ca="1">IF(O742&gt;=开始!$B$6, 1, 0)</f>
        <v>1</v>
      </c>
      <c r="R742">
        <f ca="1">_20206[[#This Row],[最低排名]]-开始!$B$6</f>
        <v>24994</v>
      </c>
    </row>
    <row r="743" spans="1:18">
      <c r="A743">
        <v>56602</v>
      </c>
      <c r="B743" t="s">
        <v>906</v>
      </c>
      <c r="C743" t="str">
        <f t="shared" si="44"/>
        <v>集美大学</v>
      </c>
      <c r="D743" t="str">
        <f t="shared" si="45"/>
        <v>02</v>
      </c>
      <c r="E743" t="s">
        <v>1548</v>
      </c>
      <c r="F743">
        <v>185</v>
      </c>
      <c r="G743">
        <v>97</v>
      </c>
      <c r="H743">
        <v>83</v>
      </c>
      <c r="I743">
        <v>49</v>
      </c>
      <c r="J743">
        <v>43</v>
      </c>
      <c r="K743">
        <v>43</v>
      </c>
      <c r="L743">
        <v>0</v>
      </c>
      <c r="M743">
        <v>2020</v>
      </c>
      <c r="N743">
        <f t="shared" ca="1" si="46"/>
        <v>184</v>
      </c>
      <c r="O743">
        <f t="shared" ca="1" si="47"/>
        <v>36005</v>
      </c>
      <c r="P743">
        <f ca="1">_20206[[#This Row],[最低排名]]-_20206[[#This Row],[同分人数]]+1</f>
        <v>35822</v>
      </c>
      <c r="Q743">
        <f ca="1">IF(O743&gt;=开始!$B$6, 1, 0)</f>
        <v>1</v>
      </c>
      <c r="R743">
        <f ca="1">_20206[[#This Row],[最低排名]]-开始!$B$6</f>
        <v>36005</v>
      </c>
    </row>
    <row r="744" spans="1:18">
      <c r="A744">
        <v>56603</v>
      </c>
      <c r="B744" t="s">
        <v>1797</v>
      </c>
      <c r="C744" t="str">
        <f t="shared" si="44"/>
        <v>集美大学</v>
      </c>
      <c r="D744" t="str">
        <f t="shared" si="45"/>
        <v>03</v>
      </c>
      <c r="E744" t="s">
        <v>118</v>
      </c>
      <c r="F744">
        <v>183</v>
      </c>
      <c r="G744">
        <v>102</v>
      </c>
      <c r="H744">
        <v>108</v>
      </c>
      <c r="I744">
        <v>61</v>
      </c>
      <c r="J744">
        <v>52</v>
      </c>
      <c r="K744">
        <v>52</v>
      </c>
      <c r="L744">
        <v>0</v>
      </c>
      <c r="M744">
        <v>2020</v>
      </c>
      <c r="N744">
        <f t="shared" ca="1" si="46"/>
        <v>236</v>
      </c>
      <c r="O744">
        <f t="shared" ca="1" si="47"/>
        <v>25901</v>
      </c>
      <c r="P744">
        <f ca="1">_20206[[#This Row],[最低排名]]-_20206[[#This Row],[同分人数]]+1</f>
        <v>25666</v>
      </c>
      <c r="Q744">
        <f ca="1">IF(O744&gt;=开始!$B$6, 1, 0)</f>
        <v>1</v>
      </c>
      <c r="R744">
        <f ca="1">_20206[[#This Row],[最低排名]]-开始!$B$6</f>
        <v>25901</v>
      </c>
    </row>
    <row r="745" spans="1:18">
      <c r="A745">
        <v>56701</v>
      </c>
      <c r="B745" t="s">
        <v>907</v>
      </c>
      <c r="C745" t="str">
        <f t="shared" si="44"/>
        <v>福建医大</v>
      </c>
      <c r="D745" t="str">
        <f t="shared" si="45"/>
        <v>01</v>
      </c>
      <c r="E745" t="s">
        <v>98</v>
      </c>
      <c r="F745">
        <v>216</v>
      </c>
      <c r="G745">
        <v>118</v>
      </c>
      <c r="H745">
        <v>102</v>
      </c>
      <c r="I745">
        <v>67</v>
      </c>
      <c r="J745">
        <v>67</v>
      </c>
      <c r="K745">
        <v>61</v>
      </c>
      <c r="L745">
        <v>0</v>
      </c>
      <c r="M745">
        <v>2020</v>
      </c>
      <c r="N745">
        <f t="shared" ca="1" si="46"/>
        <v>217</v>
      </c>
      <c r="O745">
        <f t="shared" ca="1" si="47"/>
        <v>12615</v>
      </c>
      <c r="P745">
        <f ca="1">_20206[[#This Row],[最低排名]]-_20206[[#This Row],[同分人数]]+1</f>
        <v>12399</v>
      </c>
      <c r="Q745">
        <f ca="1">IF(O745&gt;=开始!$B$6, 1, 0)</f>
        <v>1</v>
      </c>
      <c r="R745">
        <f ca="1">_20206[[#This Row],[最低排名]]-开始!$B$6</f>
        <v>12615</v>
      </c>
    </row>
    <row r="746" spans="1:18">
      <c r="A746">
        <v>56702</v>
      </c>
      <c r="B746" t="s">
        <v>908</v>
      </c>
      <c r="C746" t="str">
        <f t="shared" si="44"/>
        <v>福建医大</v>
      </c>
      <c r="D746" t="str">
        <f t="shared" si="45"/>
        <v>02</v>
      </c>
      <c r="E746" t="s">
        <v>643</v>
      </c>
      <c r="F746">
        <v>186</v>
      </c>
      <c r="G746">
        <v>101</v>
      </c>
      <c r="H746">
        <v>123</v>
      </c>
      <c r="I746">
        <v>61</v>
      </c>
      <c r="J746">
        <v>58</v>
      </c>
      <c r="K746">
        <v>49</v>
      </c>
      <c r="L746">
        <v>0</v>
      </c>
      <c r="M746">
        <v>2020</v>
      </c>
      <c r="N746">
        <f t="shared" ca="1" si="46"/>
        <v>231</v>
      </c>
      <c r="O746">
        <f t="shared" ca="1" si="47"/>
        <v>21099</v>
      </c>
      <c r="P746">
        <f ca="1">_20206[[#This Row],[最低排名]]-_20206[[#This Row],[同分人数]]+1</f>
        <v>20869</v>
      </c>
      <c r="Q746">
        <f ca="1">IF(O746&gt;=开始!$B$6, 1, 0)</f>
        <v>1</v>
      </c>
      <c r="R746">
        <f ca="1">_20206[[#This Row],[最低排名]]-开始!$B$6</f>
        <v>21099</v>
      </c>
    </row>
    <row r="747" spans="1:18">
      <c r="A747">
        <v>56901</v>
      </c>
      <c r="B747" t="s">
        <v>909</v>
      </c>
      <c r="C747" t="str">
        <f t="shared" si="44"/>
        <v>泉州师范</v>
      </c>
      <c r="D747" t="str">
        <f t="shared" si="45"/>
        <v>01</v>
      </c>
      <c r="E747" t="s">
        <v>398</v>
      </c>
      <c r="F747">
        <v>181</v>
      </c>
      <c r="G747">
        <v>98</v>
      </c>
      <c r="H747">
        <v>84</v>
      </c>
      <c r="I747">
        <v>61</v>
      </c>
      <c r="J747">
        <v>58</v>
      </c>
      <c r="K747">
        <v>49</v>
      </c>
      <c r="L747">
        <v>0</v>
      </c>
      <c r="M747">
        <v>2020</v>
      </c>
      <c r="N747">
        <f t="shared" ca="1" si="46"/>
        <v>203</v>
      </c>
      <c r="O747">
        <f t="shared" ca="1" si="47"/>
        <v>30723</v>
      </c>
      <c r="P747">
        <f ca="1">_20206[[#This Row],[最低排名]]-_20206[[#This Row],[同分人数]]+1</f>
        <v>30521</v>
      </c>
      <c r="Q747">
        <f ca="1">IF(O747&gt;=开始!$B$6, 1, 0)</f>
        <v>1</v>
      </c>
      <c r="R747">
        <f ca="1">_20206[[#This Row],[最低排名]]-开始!$B$6</f>
        <v>30723</v>
      </c>
    </row>
    <row r="748" spans="1:18">
      <c r="A748">
        <v>56902</v>
      </c>
      <c r="B748" t="s">
        <v>910</v>
      </c>
      <c r="C748" t="str">
        <f t="shared" si="44"/>
        <v>泉州师范</v>
      </c>
      <c r="D748" t="str">
        <f t="shared" si="45"/>
        <v>02</v>
      </c>
      <c r="E748" t="s">
        <v>998</v>
      </c>
      <c r="F748">
        <v>187</v>
      </c>
      <c r="G748">
        <v>118</v>
      </c>
      <c r="H748">
        <v>53</v>
      </c>
      <c r="I748">
        <v>61</v>
      </c>
      <c r="J748">
        <v>58</v>
      </c>
      <c r="K748">
        <v>52</v>
      </c>
      <c r="L748">
        <v>0</v>
      </c>
      <c r="M748">
        <v>2020</v>
      </c>
      <c r="N748">
        <f t="shared" ca="1" si="46"/>
        <v>169</v>
      </c>
      <c r="O748">
        <f t="shared" ca="1" si="47"/>
        <v>34599</v>
      </c>
      <c r="P748">
        <f ca="1">_20206[[#This Row],[最低排名]]-_20206[[#This Row],[同分人数]]+1</f>
        <v>34431</v>
      </c>
      <c r="Q748">
        <f ca="1">IF(O748&gt;=开始!$B$6, 1, 0)</f>
        <v>1</v>
      </c>
      <c r="R748">
        <f ca="1">_20206[[#This Row],[最低排名]]-开始!$B$6</f>
        <v>34599</v>
      </c>
    </row>
    <row r="749" spans="1:18">
      <c r="A749">
        <v>56903</v>
      </c>
      <c r="B749" t="s">
        <v>911</v>
      </c>
      <c r="C749" t="str">
        <f t="shared" si="44"/>
        <v>泉州师范</v>
      </c>
      <c r="D749" t="str">
        <f t="shared" si="45"/>
        <v>03</v>
      </c>
      <c r="E749" t="s">
        <v>232</v>
      </c>
      <c r="F749">
        <v>196</v>
      </c>
      <c r="G749">
        <v>105</v>
      </c>
      <c r="H749">
        <v>68</v>
      </c>
      <c r="I749">
        <v>64</v>
      </c>
      <c r="J749">
        <v>55</v>
      </c>
      <c r="K749">
        <v>55</v>
      </c>
      <c r="L749">
        <v>0</v>
      </c>
      <c r="M749">
        <v>2020</v>
      </c>
      <c r="N749">
        <f t="shared" ca="1" si="46"/>
        <v>199</v>
      </c>
      <c r="O749">
        <f t="shared" ca="1" si="47"/>
        <v>29664</v>
      </c>
      <c r="P749">
        <f ca="1">_20206[[#This Row],[最低排名]]-_20206[[#This Row],[同分人数]]+1</f>
        <v>29466</v>
      </c>
      <c r="Q749">
        <f ca="1">IF(O749&gt;=开始!$B$6, 1, 0)</f>
        <v>1</v>
      </c>
      <c r="R749">
        <f ca="1">_20206[[#This Row],[最低排名]]-开始!$B$6</f>
        <v>29664</v>
      </c>
    </row>
    <row r="750" spans="1:18">
      <c r="A750">
        <v>56904</v>
      </c>
      <c r="B750" t="s">
        <v>912</v>
      </c>
      <c r="C750" t="str">
        <f t="shared" si="44"/>
        <v>泉州师范</v>
      </c>
      <c r="D750" t="str">
        <f t="shared" si="45"/>
        <v>04</v>
      </c>
      <c r="E750" t="s">
        <v>398</v>
      </c>
      <c r="F750">
        <v>201</v>
      </c>
      <c r="G750">
        <v>103</v>
      </c>
      <c r="H750">
        <v>76</v>
      </c>
      <c r="I750">
        <v>55</v>
      </c>
      <c r="J750">
        <v>52</v>
      </c>
      <c r="K750">
        <v>49</v>
      </c>
      <c r="L750">
        <v>0</v>
      </c>
      <c r="M750">
        <v>2020</v>
      </c>
      <c r="N750">
        <f t="shared" ca="1" si="46"/>
        <v>203</v>
      </c>
      <c r="O750">
        <f t="shared" ca="1" si="47"/>
        <v>30723</v>
      </c>
      <c r="P750">
        <f ca="1">_20206[[#This Row],[最低排名]]-_20206[[#This Row],[同分人数]]+1</f>
        <v>30521</v>
      </c>
      <c r="Q750">
        <f ca="1">IF(O750&gt;=开始!$B$6, 1, 0)</f>
        <v>1</v>
      </c>
      <c r="R750">
        <f ca="1">_20206[[#This Row],[最低排名]]-开始!$B$6</f>
        <v>30723</v>
      </c>
    </row>
    <row r="751" spans="1:18">
      <c r="A751">
        <v>57001</v>
      </c>
      <c r="B751" t="s">
        <v>914</v>
      </c>
      <c r="C751" t="str">
        <f t="shared" si="44"/>
        <v>厦门理工</v>
      </c>
      <c r="D751" t="str">
        <f t="shared" si="45"/>
        <v>01</v>
      </c>
      <c r="E751" t="s">
        <v>180</v>
      </c>
      <c r="F751">
        <v>199</v>
      </c>
      <c r="G751">
        <v>102</v>
      </c>
      <c r="H751">
        <v>95</v>
      </c>
      <c r="I751">
        <v>64</v>
      </c>
      <c r="J751">
        <v>46</v>
      </c>
      <c r="K751">
        <v>46</v>
      </c>
      <c r="L751">
        <v>0</v>
      </c>
      <c r="M751">
        <v>2020</v>
      </c>
      <c r="N751">
        <f t="shared" ca="1" si="46"/>
        <v>203</v>
      </c>
      <c r="O751">
        <f t="shared" ca="1" si="47"/>
        <v>27191</v>
      </c>
      <c r="P751">
        <f ca="1">_20206[[#This Row],[最低排名]]-_20206[[#This Row],[同分人数]]+1</f>
        <v>26989</v>
      </c>
      <c r="Q751">
        <f ca="1">IF(O751&gt;=开始!$B$6, 1, 0)</f>
        <v>1</v>
      </c>
      <c r="R751">
        <f ca="1">_20206[[#This Row],[最低排名]]-开始!$B$6</f>
        <v>27191</v>
      </c>
    </row>
    <row r="752" spans="1:18">
      <c r="A752">
        <v>57002</v>
      </c>
      <c r="B752" t="s">
        <v>915</v>
      </c>
      <c r="C752" t="str">
        <f t="shared" si="44"/>
        <v>厦门理工</v>
      </c>
      <c r="D752" t="str">
        <f t="shared" si="45"/>
        <v>02</v>
      </c>
      <c r="E752" t="s">
        <v>1556</v>
      </c>
      <c r="F752">
        <v>191</v>
      </c>
      <c r="G752">
        <v>101</v>
      </c>
      <c r="H752">
        <v>60</v>
      </c>
      <c r="I752">
        <v>55</v>
      </c>
      <c r="J752">
        <v>52</v>
      </c>
      <c r="K752">
        <v>46</v>
      </c>
      <c r="L752">
        <v>0</v>
      </c>
      <c r="M752">
        <v>2020</v>
      </c>
      <c r="N752">
        <f t="shared" ca="1" si="46"/>
        <v>165</v>
      </c>
      <c r="O752">
        <f t="shared" ca="1" si="47"/>
        <v>35821</v>
      </c>
      <c r="P752">
        <f ca="1">_20206[[#This Row],[最低排名]]-_20206[[#This Row],[同分人数]]+1</f>
        <v>35657</v>
      </c>
      <c r="Q752">
        <f ca="1">IF(O752&gt;=开始!$B$6, 1, 0)</f>
        <v>1</v>
      </c>
      <c r="R752">
        <f ca="1">_20206[[#This Row],[最低排名]]-开始!$B$6</f>
        <v>35821</v>
      </c>
    </row>
    <row r="753" spans="1:18">
      <c r="A753">
        <v>57101</v>
      </c>
      <c r="B753" t="s">
        <v>916</v>
      </c>
      <c r="C753" t="str">
        <f t="shared" si="44"/>
        <v>厦大嘉庚</v>
      </c>
      <c r="D753" t="str">
        <f t="shared" si="45"/>
        <v>01</v>
      </c>
      <c r="E753" t="s">
        <v>585</v>
      </c>
      <c r="F753">
        <v>175</v>
      </c>
      <c r="G753">
        <v>91</v>
      </c>
      <c r="H753">
        <v>82</v>
      </c>
      <c r="I753">
        <v>61</v>
      </c>
      <c r="J753">
        <v>55</v>
      </c>
      <c r="K753">
        <v>43</v>
      </c>
      <c r="L753">
        <v>0</v>
      </c>
      <c r="M753">
        <v>2020</v>
      </c>
      <c r="N753">
        <f t="shared" ca="1" si="46"/>
        <v>175</v>
      </c>
      <c r="O753">
        <f t="shared" ca="1" si="47"/>
        <v>33768</v>
      </c>
      <c r="P753">
        <f ca="1">_20206[[#This Row],[最低排名]]-_20206[[#This Row],[同分人数]]+1</f>
        <v>33594</v>
      </c>
      <c r="Q753">
        <f ca="1">IF(O753&gt;=开始!$B$6, 1, 0)</f>
        <v>1</v>
      </c>
      <c r="R753">
        <f ca="1">_20206[[#This Row],[最低排名]]-开始!$B$6</f>
        <v>33768</v>
      </c>
    </row>
    <row r="754" spans="1:18">
      <c r="A754">
        <v>57102</v>
      </c>
      <c r="B754" t="s">
        <v>917</v>
      </c>
      <c r="C754" t="str">
        <f t="shared" si="44"/>
        <v>厦大嘉庚</v>
      </c>
      <c r="D754" t="str">
        <f t="shared" si="45"/>
        <v>02</v>
      </c>
      <c r="E754" t="s">
        <v>1534</v>
      </c>
      <c r="F754">
        <v>192</v>
      </c>
      <c r="G754">
        <v>101</v>
      </c>
      <c r="H754">
        <v>55</v>
      </c>
      <c r="I754">
        <v>52</v>
      </c>
      <c r="J754">
        <v>52</v>
      </c>
      <c r="K754">
        <v>49</v>
      </c>
      <c r="L754">
        <v>0</v>
      </c>
      <c r="M754">
        <v>2020</v>
      </c>
      <c r="N754">
        <f t="shared" ca="1" si="46"/>
        <v>147</v>
      </c>
      <c r="O754">
        <f t="shared" ca="1" si="47"/>
        <v>36437</v>
      </c>
      <c r="P754">
        <f ca="1">_20206[[#This Row],[最低排名]]-_20206[[#This Row],[同分人数]]+1</f>
        <v>36291</v>
      </c>
      <c r="Q754">
        <f ca="1">IF(O754&gt;=开始!$B$6, 1, 0)</f>
        <v>1</v>
      </c>
      <c r="R754">
        <f ca="1">_20206[[#This Row],[最低排名]]-开始!$B$6</f>
        <v>36437</v>
      </c>
    </row>
    <row r="755" spans="1:18">
      <c r="A755">
        <v>57103</v>
      </c>
      <c r="B755" t="s">
        <v>918</v>
      </c>
      <c r="C755" t="str">
        <f t="shared" si="44"/>
        <v>厦大嘉庚</v>
      </c>
      <c r="D755" t="str">
        <f t="shared" si="45"/>
        <v>03</v>
      </c>
      <c r="E755" t="s">
        <v>207</v>
      </c>
      <c r="F755">
        <v>209</v>
      </c>
      <c r="G755">
        <v>106</v>
      </c>
      <c r="H755">
        <v>69</v>
      </c>
      <c r="I755">
        <v>46</v>
      </c>
      <c r="J755">
        <v>46</v>
      </c>
      <c r="K755">
        <v>43</v>
      </c>
      <c r="L755">
        <v>0</v>
      </c>
      <c r="M755">
        <v>2020</v>
      </c>
      <c r="N755">
        <f t="shared" ca="1" si="46"/>
        <v>183</v>
      </c>
      <c r="O755">
        <f t="shared" ca="1" si="47"/>
        <v>34282</v>
      </c>
      <c r="P755">
        <f ca="1">_20206[[#This Row],[最低排名]]-_20206[[#This Row],[同分人数]]+1</f>
        <v>34100</v>
      </c>
      <c r="Q755">
        <f ca="1">IF(O755&gt;=开始!$B$6, 1, 0)</f>
        <v>1</v>
      </c>
      <c r="R755">
        <f ca="1">_20206[[#This Row],[最低排名]]-开始!$B$6</f>
        <v>34282</v>
      </c>
    </row>
    <row r="756" spans="1:18">
      <c r="A756">
        <v>57104</v>
      </c>
      <c r="B756" t="s">
        <v>919</v>
      </c>
      <c r="C756" t="str">
        <f t="shared" si="44"/>
        <v>厦大嘉庚</v>
      </c>
      <c r="D756" t="str">
        <f t="shared" si="45"/>
        <v>04</v>
      </c>
      <c r="E756" t="s">
        <v>56</v>
      </c>
      <c r="F756">
        <v>191</v>
      </c>
      <c r="G756">
        <v>98</v>
      </c>
      <c r="H756">
        <v>79</v>
      </c>
      <c r="I756">
        <v>52</v>
      </c>
      <c r="J756">
        <v>49</v>
      </c>
      <c r="K756">
        <v>43</v>
      </c>
      <c r="L756">
        <v>0</v>
      </c>
      <c r="M756">
        <v>2020</v>
      </c>
      <c r="N756">
        <f t="shared" ca="1" si="46"/>
        <v>168</v>
      </c>
      <c r="O756">
        <f t="shared" ca="1" si="47"/>
        <v>34099</v>
      </c>
      <c r="P756">
        <f ca="1">_20206[[#This Row],[最低排名]]-_20206[[#This Row],[同分人数]]+1</f>
        <v>33932</v>
      </c>
      <c r="Q756">
        <f ca="1">IF(O756&gt;=开始!$B$6, 1, 0)</f>
        <v>1</v>
      </c>
      <c r="R756">
        <f ca="1">_20206[[#This Row],[最低排名]]-开始!$B$6</f>
        <v>34099</v>
      </c>
    </row>
    <row r="757" spans="1:18">
      <c r="A757">
        <v>57201</v>
      </c>
      <c r="B757" t="s">
        <v>920</v>
      </c>
      <c r="C757" t="str">
        <f t="shared" si="44"/>
        <v>集美诚毅</v>
      </c>
      <c r="D757" t="str">
        <f t="shared" si="45"/>
        <v>01</v>
      </c>
      <c r="E757" t="s">
        <v>320</v>
      </c>
      <c r="F757">
        <v>194</v>
      </c>
      <c r="G757">
        <v>99</v>
      </c>
      <c r="H757">
        <v>60</v>
      </c>
      <c r="I757">
        <v>61</v>
      </c>
      <c r="J757">
        <v>52</v>
      </c>
      <c r="K757">
        <v>43</v>
      </c>
      <c r="L757">
        <v>0</v>
      </c>
      <c r="M757">
        <v>2020</v>
      </c>
      <c r="N757">
        <f t="shared" ca="1" si="46"/>
        <v>168</v>
      </c>
      <c r="O757">
        <f t="shared" ca="1" si="47"/>
        <v>34767</v>
      </c>
      <c r="P757">
        <f ca="1">_20206[[#This Row],[最低排名]]-_20206[[#This Row],[同分人数]]+1</f>
        <v>34600</v>
      </c>
      <c r="Q757">
        <f ca="1">IF(O757&gt;=开始!$B$6, 1, 0)</f>
        <v>1</v>
      </c>
      <c r="R757">
        <f ca="1">_20206[[#This Row],[最低排名]]-开始!$B$6</f>
        <v>34767</v>
      </c>
    </row>
    <row r="758" spans="1:18">
      <c r="A758">
        <v>57202</v>
      </c>
      <c r="B758" t="s">
        <v>1668</v>
      </c>
      <c r="C758" t="str">
        <f t="shared" si="44"/>
        <v>集美诚毅</v>
      </c>
      <c r="D758" t="str">
        <f t="shared" si="45"/>
        <v>02</v>
      </c>
      <c r="E758" t="s">
        <v>221</v>
      </c>
      <c r="F758">
        <v>182</v>
      </c>
      <c r="G758">
        <v>99</v>
      </c>
      <c r="H758">
        <v>86</v>
      </c>
      <c r="I758">
        <v>49</v>
      </c>
      <c r="J758">
        <v>46</v>
      </c>
      <c r="K758">
        <v>46</v>
      </c>
      <c r="L758">
        <v>0</v>
      </c>
      <c r="M758">
        <v>2020</v>
      </c>
      <c r="N758">
        <f t="shared" ca="1" si="46"/>
        <v>178</v>
      </c>
      <c r="O758">
        <f t="shared" ca="1" si="47"/>
        <v>34945</v>
      </c>
      <c r="P758">
        <f ca="1">_20206[[#This Row],[最低排名]]-_20206[[#This Row],[同分人数]]+1</f>
        <v>34768</v>
      </c>
      <c r="Q758">
        <f ca="1">IF(O758&gt;=开始!$B$6, 1, 0)</f>
        <v>1</v>
      </c>
      <c r="R758">
        <f ca="1">_20206[[#This Row],[最低排名]]-开始!$B$6</f>
        <v>34945</v>
      </c>
    </row>
    <row r="759" spans="1:18">
      <c r="A759">
        <v>57301</v>
      </c>
      <c r="B759" t="s">
        <v>921</v>
      </c>
      <c r="C759" t="str">
        <f t="shared" si="44"/>
        <v>闽农金山</v>
      </c>
      <c r="D759" t="str">
        <f t="shared" si="45"/>
        <v>01</v>
      </c>
      <c r="E759" t="s">
        <v>1556</v>
      </c>
      <c r="F759">
        <v>189</v>
      </c>
      <c r="G759">
        <v>95</v>
      </c>
      <c r="H759">
        <v>71</v>
      </c>
      <c r="I759">
        <v>52</v>
      </c>
      <c r="J759">
        <v>46</v>
      </c>
      <c r="K759">
        <v>46</v>
      </c>
      <c r="L759">
        <v>0</v>
      </c>
      <c r="M759">
        <v>2020</v>
      </c>
      <c r="N759">
        <f t="shared" ca="1" si="46"/>
        <v>165</v>
      </c>
      <c r="O759">
        <f t="shared" ca="1" si="47"/>
        <v>35821</v>
      </c>
      <c r="P759">
        <f ca="1">_20206[[#This Row],[最低排名]]-_20206[[#This Row],[同分人数]]+1</f>
        <v>35657</v>
      </c>
      <c r="Q759">
        <f ca="1">IF(O759&gt;=开始!$B$6, 1, 0)</f>
        <v>1</v>
      </c>
      <c r="R759">
        <f ca="1">_20206[[#This Row],[最低排名]]-开始!$B$6</f>
        <v>35821</v>
      </c>
    </row>
    <row r="760" spans="1:18">
      <c r="A760">
        <v>57401</v>
      </c>
      <c r="B760" t="s">
        <v>922</v>
      </c>
      <c r="C760" t="str">
        <f t="shared" si="44"/>
        <v>福州外贸</v>
      </c>
      <c r="D760" t="str">
        <f t="shared" si="45"/>
        <v>01</v>
      </c>
      <c r="E760" t="s">
        <v>198</v>
      </c>
      <c r="F760">
        <v>194</v>
      </c>
      <c r="G760">
        <v>102</v>
      </c>
      <c r="H760">
        <v>70</v>
      </c>
      <c r="I760">
        <v>52</v>
      </c>
      <c r="J760">
        <v>46</v>
      </c>
      <c r="K760">
        <v>43</v>
      </c>
      <c r="L760">
        <v>0</v>
      </c>
      <c r="M760">
        <v>2020</v>
      </c>
      <c r="N760">
        <f t="shared" ca="1" si="46"/>
        <v>198</v>
      </c>
      <c r="O760">
        <f t="shared" ca="1" si="47"/>
        <v>35656</v>
      </c>
      <c r="P760">
        <f ca="1">_20206[[#This Row],[最低排名]]-_20206[[#This Row],[同分人数]]+1</f>
        <v>35459</v>
      </c>
      <c r="Q760">
        <f ca="1">IF(O760&gt;=开始!$B$6, 1, 0)</f>
        <v>1</v>
      </c>
      <c r="R760">
        <f ca="1">_20206[[#This Row],[最低排名]]-开始!$B$6</f>
        <v>35656</v>
      </c>
    </row>
    <row r="761" spans="1:18">
      <c r="A761">
        <v>59101</v>
      </c>
      <c r="B761" t="s">
        <v>924</v>
      </c>
      <c r="C761" t="str">
        <f t="shared" si="44"/>
        <v>南昌大学</v>
      </c>
      <c r="D761" t="str">
        <f t="shared" si="45"/>
        <v>01</v>
      </c>
      <c r="E761" t="s">
        <v>173</v>
      </c>
      <c r="F761">
        <v>185</v>
      </c>
      <c r="G761">
        <v>108</v>
      </c>
      <c r="H761">
        <v>110</v>
      </c>
      <c r="I761">
        <v>58</v>
      </c>
      <c r="J761">
        <v>55</v>
      </c>
      <c r="K761">
        <v>55</v>
      </c>
      <c r="L761">
        <v>0</v>
      </c>
      <c r="M761">
        <v>2020</v>
      </c>
      <c r="N761">
        <f t="shared" ca="1" si="46"/>
        <v>210</v>
      </c>
      <c r="O761">
        <f t="shared" ca="1" si="47"/>
        <v>24300</v>
      </c>
      <c r="P761">
        <f ca="1">_20206[[#This Row],[最低排名]]-_20206[[#This Row],[同分人数]]+1</f>
        <v>24091</v>
      </c>
      <c r="Q761">
        <f ca="1">IF(O761&gt;=开始!$B$6, 1, 0)</f>
        <v>1</v>
      </c>
      <c r="R761">
        <f ca="1">_20206[[#This Row],[最低排名]]-开始!$B$6</f>
        <v>24300</v>
      </c>
    </row>
    <row r="762" spans="1:18">
      <c r="A762">
        <v>59102</v>
      </c>
      <c r="B762" t="s">
        <v>925</v>
      </c>
      <c r="C762" t="str">
        <f t="shared" si="44"/>
        <v>南昌大学</v>
      </c>
      <c r="D762" t="str">
        <f t="shared" si="45"/>
        <v>02</v>
      </c>
      <c r="E762" t="s">
        <v>518</v>
      </c>
      <c r="F762">
        <v>207</v>
      </c>
      <c r="G762">
        <v>107</v>
      </c>
      <c r="H762">
        <v>118</v>
      </c>
      <c r="I762">
        <v>64</v>
      </c>
      <c r="J762">
        <v>64</v>
      </c>
      <c r="K762">
        <v>61</v>
      </c>
      <c r="L762">
        <v>0</v>
      </c>
      <c r="M762">
        <v>2020</v>
      </c>
      <c r="N762">
        <f t="shared" ca="1" si="46"/>
        <v>220</v>
      </c>
      <c r="O762">
        <f t="shared" ca="1" si="47"/>
        <v>12398</v>
      </c>
      <c r="P762">
        <f ca="1">_20206[[#This Row],[最低排名]]-_20206[[#This Row],[同分人数]]+1</f>
        <v>12179</v>
      </c>
      <c r="Q762">
        <f ca="1">IF(O762&gt;=开始!$B$6, 1, 0)</f>
        <v>1</v>
      </c>
      <c r="R762">
        <f ca="1">_20206[[#This Row],[最低排名]]-开始!$B$6</f>
        <v>12398</v>
      </c>
    </row>
    <row r="763" spans="1:18">
      <c r="A763">
        <v>59103</v>
      </c>
      <c r="B763" t="s">
        <v>926</v>
      </c>
      <c r="C763" t="str">
        <f t="shared" si="44"/>
        <v>南昌大学</v>
      </c>
      <c r="D763" t="str">
        <f t="shared" si="45"/>
        <v>03</v>
      </c>
      <c r="E763" t="s">
        <v>307</v>
      </c>
      <c r="F763">
        <v>227</v>
      </c>
      <c r="G763">
        <v>120</v>
      </c>
      <c r="H763">
        <v>97</v>
      </c>
      <c r="I763">
        <v>67</v>
      </c>
      <c r="J763">
        <v>64</v>
      </c>
      <c r="K763">
        <v>64</v>
      </c>
      <c r="L763">
        <v>0</v>
      </c>
      <c r="M763">
        <v>2020</v>
      </c>
      <c r="N763">
        <f t="shared" ca="1" si="46"/>
        <v>238</v>
      </c>
      <c r="O763">
        <f t="shared" ca="1" si="47"/>
        <v>11315</v>
      </c>
      <c r="P763">
        <f ca="1">_20206[[#This Row],[最低排名]]-_20206[[#This Row],[同分人数]]+1</f>
        <v>11078</v>
      </c>
      <c r="Q763">
        <f ca="1">IF(O763&gt;=开始!$B$6, 1, 0)</f>
        <v>1</v>
      </c>
      <c r="R763">
        <f ca="1">_20206[[#This Row],[最低排名]]-开始!$B$6</f>
        <v>11315</v>
      </c>
    </row>
    <row r="764" spans="1:18">
      <c r="A764">
        <v>59104</v>
      </c>
      <c r="B764" t="s">
        <v>927</v>
      </c>
      <c r="C764" t="str">
        <f t="shared" si="44"/>
        <v>南昌大学</v>
      </c>
      <c r="D764" t="str">
        <f t="shared" si="45"/>
        <v>04</v>
      </c>
      <c r="E764" t="s">
        <v>424</v>
      </c>
      <c r="F764">
        <v>222</v>
      </c>
      <c r="G764">
        <v>113</v>
      </c>
      <c r="H764">
        <v>119</v>
      </c>
      <c r="I764">
        <v>64</v>
      </c>
      <c r="J764">
        <v>61</v>
      </c>
      <c r="K764">
        <v>58</v>
      </c>
      <c r="L764">
        <v>0</v>
      </c>
      <c r="M764">
        <v>2020</v>
      </c>
      <c r="N764">
        <f t="shared" ca="1" si="46"/>
        <v>255</v>
      </c>
      <c r="O764">
        <f t="shared" ca="1" si="47"/>
        <v>10230</v>
      </c>
      <c r="P764">
        <f ca="1">_20206[[#This Row],[最低排名]]-_20206[[#This Row],[同分人数]]+1</f>
        <v>9976</v>
      </c>
      <c r="Q764">
        <f ca="1">IF(O764&gt;=开始!$B$6, 1, 0)</f>
        <v>1</v>
      </c>
      <c r="R764">
        <f ca="1">_20206[[#This Row],[最低排名]]-开始!$B$6</f>
        <v>10230</v>
      </c>
    </row>
    <row r="765" spans="1:18">
      <c r="A765">
        <v>59201</v>
      </c>
      <c r="B765" t="s">
        <v>929</v>
      </c>
      <c r="C765" t="str">
        <f t="shared" si="44"/>
        <v>华东交大</v>
      </c>
      <c r="D765" t="str">
        <f t="shared" si="45"/>
        <v>01</v>
      </c>
      <c r="E765" t="s">
        <v>205</v>
      </c>
      <c r="F765">
        <v>194</v>
      </c>
      <c r="G765">
        <v>106</v>
      </c>
      <c r="H765">
        <v>80</v>
      </c>
      <c r="I765">
        <v>52</v>
      </c>
      <c r="J765">
        <v>46</v>
      </c>
      <c r="K765">
        <v>46</v>
      </c>
      <c r="L765">
        <v>0</v>
      </c>
      <c r="M765">
        <v>2020</v>
      </c>
      <c r="N765">
        <f t="shared" ca="1" si="46"/>
        <v>184</v>
      </c>
      <c r="O765">
        <f t="shared" ca="1" si="47"/>
        <v>33438</v>
      </c>
      <c r="P765">
        <f ca="1">_20206[[#This Row],[最低排名]]-_20206[[#This Row],[同分人数]]+1</f>
        <v>33255</v>
      </c>
      <c r="Q765">
        <f ca="1">IF(O765&gt;=开始!$B$6, 1, 0)</f>
        <v>1</v>
      </c>
      <c r="R765">
        <f ca="1">_20206[[#This Row],[最低排名]]-开始!$B$6</f>
        <v>33438</v>
      </c>
    </row>
    <row r="766" spans="1:18">
      <c r="A766">
        <v>59202</v>
      </c>
      <c r="B766" t="s">
        <v>930</v>
      </c>
      <c r="C766" t="str">
        <f t="shared" si="44"/>
        <v>华东交大</v>
      </c>
      <c r="D766" t="str">
        <f t="shared" si="45"/>
        <v>02</v>
      </c>
      <c r="E766" t="s">
        <v>340</v>
      </c>
      <c r="F766">
        <v>196</v>
      </c>
      <c r="G766">
        <v>99</v>
      </c>
      <c r="H766">
        <v>93</v>
      </c>
      <c r="I766">
        <v>61</v>
      </c>
      <c r="J766">
        <v>55</v>
      </c>
      <c r="K766">
        <v>52</v>
      </c>
      <c r="L766">
        <v>0</v>
      </c>
      <c r="M766">
        <v>2020</v>
      </c>
      <c r="N766">
        <f t="shared" ca="1" si="46"/>
        <v>258</v>
      </c>
      <c r="O766">
        <f t="shared" ca="1" si="47"/>
        <v>25665</v>
      </c>
      <c r="P766">
        <f ca="1">_20206[[#This Row],[最低排名]]-_20206[[#This Row],[同分人数]]+1</f>
        <v>25408</v>
      </c>
      <c r="Q766">
        <f ca="1">IF(O766&gt;=开始!$B$6, 1, 0)</f>
        <v>1</v>
      </c>
      <c r="R766">
        <f ca="1">_20206[[#This Row],[最低排名]]-开始!$B$6</f>
        <v>25665</v>
      </c>
    </row>
    <row r="767" spans="1:18">
      <c r="A767">
        <v>59301</v>
      </c>
      <c r="B767" t="s">
        <v>931</v>
      </c>
      <c r="C767" t="str">
        <f t="shared" si="44"/>
        <v>东华理工</v>
      </c>
      <c r="D767" t="str">
        <f t="shared" si="45"/>
        <v>01</v>
      </c>
      <c r="E767" t="s">
        <v>387</v>
      </c>
      <c r="F767">
        <v>205</v>
      </c>
      <c r="G767">
        <v>106</v>
      </c>
      <c r="H767">
        <v>94</v>
      </c>
      <c r="I767">
        <v>55</v>
      </c>
      <c r="J767">
        <v>49</v>
      </c>
      <c r="K767">
        <v>43</v>
      </c>
      <c r="L767">
        <v>0</v>
      </c>
      <c r="M767">
        <v>2020</v>
      </c>
      <c r="N767">
        <f t="shared" ca="1" si="46"/>
        <v>204</v>
      </c>
      <c r="O767">
        <f t="shared" ca="1" si="47"/>
        <v>28039</v>
      </c>
      <c r="P767">
        <f ca="1">_20206[[#This Row],[最低排名]]-_20206[[#This Row],[同分人数]]+1</f>
        <v>27836</v>
      </c>
      <c r="Q767">
        <f ca="1">IF(O767&gt;=开始!$B$6, 1, 0)</f>
        <v>1</v>
      </c>
      <c r="R767">
        <f ca="1">_20206[[#This Row],[最低排名]]-开始!$B$6</f>
        <v>28039</v>
      </c>
    </row>
    <row r="768" spans="1:18">
      <c r="A768">
        <v>59302</v>
      </c>
      <c r="B768" t="s">
        <v>932</v>
      </c>
      <c r="C768" t="str">
        <f t="shared" si="44"/>
        <v>东华理工</v>
      </c>
      <c r="D768" t="str">
        <f t="shared" si="45"/>
        <v>02</v>
      </c>
      <c r="E768" t="s">
        <v>230</v>
      </c>
      <c r="F768">
        <v>215</v>
      </c>
      <c r="G768">
        <v>113</v>
      </c>
      <c r="H768">
        <v>75</v>
      </c>
      <c r="I768">
        <v>55</v>
      </c>
      <c r="J768">
        <v>52</v>
      </c>
      <c r="K768">
        <v>46</v>
      </c>
      <c r="L768">
        <v>0</v>
      </c>
      <c r="M768">
        <v>2020</v>
      </c>
      <c r="N768">
        <f t="shared" ca="1" si="46"/>
        <v>191</v>
      </c>
      <c r="O768">
        <f t="shared" ca="1" si="47"/>
        <v>28629</v>
      </c>
      <c r="P768">
        <f ca="1">_20206[[#This Row],[最低排名]]-_20206[[#This Row],[同分人数]]+1</f>
        <v>28439</v>
      </c>
      <c r="Q768">
        <f ca="1">IF(O768&gt;=开始!$B$6, 1, 0)</f>
        <v>1</v>
      </c>
      <c r="R768">
        <f ca="1">_20206[[#This Row],[最低排名]]-开始!$B$6</f>
        <v>28629</v>
      </c>
    </row>
    <row r="769" spans="1:18">
      <c r="A769">
        <v>59303</v>
      </c>
      <c r="B769" t="s">
        <v>1798</v>
      </c>
      <c r="C769" t="str">
        <f t="shared" si="44"/>
        <v>东华理工</v>
      </c>
      <c r="D769" t="str">
        <f t="shared" si="45"/>
        <v>03</v>
      </c>
      <c r="E769" t="s">
        <v>738</v>
      </c>
      <c r="F769">
        <v>198</v>
      </c>
      <c r="G769">
        <v>109</v>
      </c>
      <c r="H769">
        <v>64</v>
      </c>
      <c r="I769">
        <v>58</v>
      </c>
      <c r="J769">
        <v>46</v>
      </c>
      <c r="K769">
        <v>46</v>
      </c>
      <c r="L769">
        <v>0</v>
      </c>
      <c r="M769">
        <v>2020</v>
      </c>
      <c r="N769">
        <f t="shared" ca="1" si="46"/>
        <v>148</v>
      </c>
      <c r="O769">
        <f t="shared" ca="1" si="47"/>
        <v>34430</v>
      </c>
      <c r="P769">
        <f ca="1">_20206[[#This Row],[最低排名]]-_20206[[#This Row],[同分人数]]+1</f>
        <v>34283</v>
      </c>
      <c r="Q769">
        <f ca="1">IF(O769&gt;=开始!$B$6, 1, 0)</f>
        <v>1</v>
      </c>
      <c r="R769">
        <f ca="1">_20206[[#This Row],[最低排名]]-开始!$B$6</f>
        <v>34430</v>
      </c>
    </row>
    <row r="770" spans="1:18">
      <c r="A770">
        <v>59401</v>
      </c>
      <c r="B770" t="s">
        <v>933</v>
      </c>
      <c r="C770" t="str">
        <f t="shared" ref="C770:C833" si="48">LEFT(B770, FIND("(", B770) - 1)</f>
        <v>南昌航大</v>
      </c>
      <c r="D770" t="str">
        <f t="shared" ref="D770:D833" si="49">MID(B770, FIND("(", B770) + 1, FIND(")", B770) - FIND("(", B770) - 1)</f>
        <v>01</v>
      </c>
      <c r="E770" t="s">
        <v>335</v>
      </c>
      <c r="F770">
        <v>183</v>
      </c>
      <c r="G770">
        <v>99</v>
      </c>
      <c r="H770">
        <v>111</v>
      </c>
      <c r="I770">
        <v>52</v>
      </c>
      <c r="J770">
        <v>52</v>
      </c>
      <c r="K770">
        <v>49</v>
      </c>
      <c r="L770">
        <v>0</v>
      </c>
      <c r="M770">
        <v>2020</v>
      </c>
      <c r="N770">
        <f t="shared" ref="N770:N833" ca="1" si="50">VLOOKUP(E770, INDIRECT("'" &amp; M770 &amp; "D'!$A$2:$G$500"), 2, FALSE)</f>
        <v>210</v>
      </c>
      <c r="O770">
        <f t="shared" ref="O770:O833" ca="1" si="51">VLOOKUP(E770, INDIRECT("'" &amp; M770 &amp; "D'!$A$2:$G$500"), 3, FALSE)</f>
        <v>27835</v>
      </c>
      <c r="P770">
        <f ca="1">_20206[[#This Row],[最低排名]]-_20206[[#This Row],[同分人数]]+1</f>
        <v>27626</v>
      </c>
      <c r="Q770">
        <f ca="1">IF(O770&gt;=开始!$B$6, 1, 0)</f>
        <v>1</v>
      </c>
      <c r="R770">
        <f ca="1">_20206[[#This Row],[最低排名]]-开始!$B$6</f>
        <v>27835</v>
      </c>
    </row>
    <row r="771" spans="1:18">
      <c r="A771">
        <v>59402</v>
      </c>
      <c r="B771" t="s">
        <v>934</v>
      </c>
      <c r="C771" t="str">
        <f t="shared" si="48"/>
        <v>南昌航大</v>
      </c>
      <c r="D771" t="str">
        <f t="shared" si="49"/>
        <v>02</v>
      </c>
      <c r="E771" t="s">
        <v>335</v>
      </c>
      <c r="F771">
        <v>179</v>
      </c>
      <c r="G771">
        <v>96</v>
      </c>
      <c r="H771">
        <v>82</v>
      </c>
      <c r="I771">
        <v>67</v>
      </c>
      <c r="J771">
        <v>64</v>
      </c>
      <c r="K771">
        <v>55</v>
      </c>
      <c r="L771">
        <v>0</v>
      </c>
      <c r="M771">
        <v>2020</v>
      </c>
      <c r="N771">
        <f t="shared" ca="1" si="50"/>
        <v>210</v>
      </c>
      <c r="O771">
        <f t="shared" ca="1" si="51"/>
        <v>27835</v>
      </c>
      <c r="P771">
        <f ca="1">_20206[[#This Row],[最低排名]]-_20206[[#This Row],[同分人数]]+1</f>
        <v>27626</v>
      </c>
      <c r="Q771">
        <f ca="1">IF(O771&gt;=开始!$B$6, 1, 0)</f>
        <v>1</v>
      </c>
      <c r="R771">
        <f ca="1">_20206[[#This Row],[最低排名]]-开始!$B$6</f>
        <v>27835</v>
      </c>
    </row>
    <row r="772" spans="1:18">
      <c r="A772">
        <v>59403</v>
      </c>
      <c r="B772" t="s">
        <v>935</v>
      </c>
      <c r="C772" t="str">
        <f t="shared" si="48"/>
        <v>南昌航大</v>
      </c>
      <c r="D772" t="str">
        <f t="shared" si="49"/>
        <v>03</v>
      </c>
      <c r="E772" t="s">
        <v>440</v>
      </c>
      <c r="F772">
        <v>193</v>
      </c>
      <c r="G772">
        <v>104</v>
      </c>
      <c r="H772">
        <v>67</v>
      </c>
      <c r="I772">
        <v>70</v>
      </c>
      <c r="J772">
        <v>55</v>
      </c>
      <c r="K772">
        <v>52</v>
      </c>
      <c r="L772">
        <v>0</v>
      </c>
      <c r="M772">
        <v>2020</v>
      </c>
      <c r="N772">
        <f t="shared" ca="1" si="50"/>
        <v>217</v>
      </c>
      <c r="O772">
        <f t="shared" ca="1" si="51"/>
        <v>29881</v>
      </c>
      <c r="P772">
        <f ca="1">_20206[[#This Row],[最低排名]]-_20206[[#This Row],[同分人数]]+1</f>
        <v>29665</v>
      </c>
      <c r="Q772">
        <f ca="1">IF(O772&gt;=开始!$B$6, 1, 0)</f>
        <v>1</v>
      </c>
      <c r="R772">
        <f ca="1">_20206[[#This Row],[最低排名]]-开始!$B$6</f>
        <v>29881</v>
      </c>
    </row>
    <row r="773" spans="1:18">
      <c r="A773">
        <v>59404</v>
      </c>
      <c r="B773" t="s">
        <v>1586</v>
      </c>
      <c r="C773" t="str">
        <f t="shared" si="48"/>
        <v>南昌航大</v>
      </c>
      <c r="D773" t="str">
        <f t="shared" si="49"/>
        <v>04</v>
      </c>
      <c r="E773" t="s">
        <v>1548</v>
      </c>
      <c r="F773">
        <v>173</v>
      </c>
      <c r="G773">
        <v>89</v>
      </c>
      <c r="H773">
        <v>86</v>
      </c>
      <c r="I773">
        <v>52</v>
      </c>
      <c r="J773">
        <v>46</v>
      </c>
      <c r="K773">
        <v>46</v>
      </c>
      <c r="L773">
        <v>0</v>
      </c>
      <c r="M773">
        <v>2020</v>
      </c>
      <c r="N773">
        <f t="shared" ca="1" si="50"/>
        <v>184</v>
      </c>
      <c r="O773">
        <f t="shared" ca="1" si="51"/>
        <v>36005</v>
      </c>
      <c r="P773">
        <f ca="1">_20206[[#This Row],[最低排名]]-_20206[[#This Row],[同分人数]]+1</f>
        <v>35822</v>
      </c>
      <c r="Q773">
        <f ca="1">IF(O773&gt;=开始!$B$6, 1, 0)</f>
        <v>1</v>
      </c>
      <c r="R773">
        <f ca="1">_20206[[#This Row],[最低排名]]-开始!$B$6</f>
        <v>36005</v>
      </c>
    </row>
    <row r="774" spans="1:18">
      <c r="A774">
        <v>59405</v>
      </c>
      <c r="B774" t="s">
        <v>1669</v>
      </c>
      <c r="C774" t="str">
        <f t="shared" si="48"/>
        <v>南昌航大</v>
      </c>
      <c r="D774" t="str">
        <f t="shared" si="49"/>
        <v>05</v>
      </c>
      <c r="E774" t="s">
        <v>387</v>
      </c>
      <c r="F774">
        <v>207</v>
      </c>
      <c r="G774">
        <v>107</v>
      </c>
      <c r="H774">
        <v>83</v>
      </c>
      <c r="I774">
        <v>55</v>
      </c>
      <c r="J774">
        <v>52</v>
      </c>
      <c r="K774">
        <v>49</v>
      </c>
      <c r="L774">
        <v>0</v>
      </c>
      <c r="M774">
        <v>2020</v>
      </c>
      <c r="N774">
        <f t="shared" ca="1" si="50"/>
        <v>204</v>
      </c>
      <c r="O774">
        <f t="shared" ca="1" si="51"/>
        <v>28039</v>
      </c>
      <c r="P774">
        <f ca="1">_20206[[#This Row],[最低排名]]-_20206[[#This Row],[同分人数]]+1</f>
        <v>27836</v>
      </c>
      <c r="Q774">
        <f ca="1">IF(O774&gt;=开始!$B$6, 1, 0)</f>
        <v>1</v>
      </c>
      <c r="R774">
        <f ca="1">_20206[[#This Row],[最低排名]]-开始!$B$6</f>
        <v>28039</v>
      </c>
    </row>
    <row r="775" spans="1:18">
      <c r="A775">
        <v>59406</v>
      </c>
      <c r="B775" t="s">
        <v>1799</v>
      </c>
      <c r="C775" t="str">
        <f t="shared" si="48"/>
        <v>南昌航大</v>
      </c>
      <c r="D775" t="str">
        <f t="shared" si="49"/>
        <v>06</v>
      </c>
      <c r="E775" t="s">
        <v>560</v>
      </c>
      <c r="F775">
        <v>200</v>
      </c>
      <c r="G775">
        <v>108</v>
      </c>
      <c r="H775">
        <v>93</v>
      </c>
      <c r="I775">
        <v>55</v>
      </c>
      <c r="J775">
        <v>55</v>
      </c>
      <c r="K775">
        <v>46</v>
      </c>
      <c r="L775">
        <v>0</v>
      </c>
      <c r="M775">
        <v>2020</v>
      </c>
      <c r="N775">
        <f t="shared" ca="1" si="50"/>
        <v>217</v>
      </c>
      <c r="O775">
        <f t="shared" ca="1" si="51"/>
        <v>27408</v>
      </c>
      <c r="P775">
        <f ca="1">_20206[[#This Row],[最低排名]]-_20206[[#This Row],[同分人数]]+1</f>
        <v>27192</v>
      </c>
      <c r="Q775">
        <f ca="1">IF(O775&gt;=开始!$B$6, 1, 0)</f>
        <v>1</v>
      </c>
      <c r="R775">
        <f ca="1">_20206[[#This Row],[最低排名]]-开始!$B$6</f>
        <v>27408</v>
      </c>
    </row>
    <row r="776" spans="1:18">
      <c r="A776">
        <v>59501</v>
      </c>
      <c r="B776" t="s">
        <v>936</v>
      </c>
      <c r="C776" t="str">
        <f t="shared" si="48"/>
        <v>江西理工</v>
      </c>
      <c r="D776" t="str">
        <f t="shared" si="49"/>
        <v>01</v>
      </c>
      <c r="E776" t="s">
        <v>485</v>
      </c>
      <c r="F776">
        <v>191</v>
      </c>
      <c r="G776">
        <v>99</v>
      </c>
      <c r="H776">
        <v>83</v>
      </c>
      <c r="I776">
        <v>61</v>
      </c>
      <c r="J776">
        <v>55</v>
      </c>
      <c r="K776">
        <v>55</v>
      </c>
      <c r="L776">
        <v>0</v>
      </c>
      <c r="M776">
        <v>2020</v>
      </c>
      <c r="N776">
        <f t="shared" ca="1" si="50"/>
        <v>181</v>
      </c>
      <c r="O776">
        <f t="shared" ca="1" si="51"/>
        <v>28220</v>
      </c>
      <c r="P776">
        <f ca="1">_20206[[#This Row],[最低排名]]-_20206[[#This Row],[同分人数]]+1</f>
        <v>28040</v>
      </c>
      <c r="Q776">
        <f ca="1">IF(O776&gt;=开始!$B$6, 1, 0)</f>
        <v>1</v>
      </c>
      <c r="R776">
        <f ca="1">_20206[[#This Row],[最低排名]]-开始!$B$6</f>
        <v>28220</v>
      </c>
    </row>
    <row r="777" spans="1:18">
      <c r="A777">
        <v>59502</v>
      </c>
      <c r="B777" t="s">
        <v>937</v>
      </c>
      <c r="C777" t="str">
        <f t="shared" si="48"/>
        <v>江西理工</v>
      </c>
      <c r="D777" t="str">
        <f t="shared" si="49"/>
        <v>02</v>
      </c>
      <c r="E777" t="s">
        <v>1534</v>
      </c>
      <c r="F777">
        <v>179</v>
      </c>
      <c r="G777">
        <v>90</v>
      </c>
      <c r="H777">
        <v>80</v>
      </c>
      <c r="I777">
        <v>52</v>
      </c>
      <c r="J777">
        <v>46</v>
      </c>
      <c r="K777">
        <v>43</v>
      </c>
      <c r="L777">
        <v>0</v>
      </c>
      <c r="M777">
        <v>2020</v>
      </c>
      <c r="N777">
        <f t="shared" ca="1" si="50"/>
        <v>147</v>
      </c>
      <c r="O777">
        <f t="shared" ca="1" si="51"/>
        <v>36437</v>
      </c>
      <c r="P777">
        <f ca="1">_20206[[#This Row],[最低排名]]-_20206[[#This Row],[同分人数]]+1</f>
        <v>36291</v>
      </c>
      <c r="Q777">
        <f ca="1">IF(O777&gt;=开始!$B$6, 1, 0)</f>
        <v>1</v>
      </c>
      <c r="R777">
        <f ca="1">_20206[[#This Row],[最低排名]]-开始!$B$6</f>
        <v>36437</v>
      </c>
    </row>
    <row r="778" spans="1:18">
      <c r="A778">
        <v>59503</v>
      </c>
      <c r="B778" t="s">
        <v>938</v>
      </c>
      <c r="C778" t="str">
        <f t="shared" si="48"/>
        <v>江西理工</v>
      </c>
      <c r="D778" t="str">
        <f t="shared" si="49"/>
        <v>03</v>
      </c>
      <c r="E778" t="s">
        <v>187</v>
      </c>
      <c r="F778">
        <v>195</v>
      </c>
      <c r="G778">
        <v>106</v>
      </c>
      <c r="H778">
        <v>100</v>
      </c>
      <c r="I778">
        <v>52</v>
      </c>
      <c r="J778">
        <v>52</v>
      </c>
      <c r="K778">
        <v>49</v>
      </c>
      <c r="L778">
        <v>0</v>
      </c>
      <c r="M778">
        <v>2020</v>
      </c>
      <c r="N778">
        <f t="shared" ca="1" si="50"/>
        <v>217</v>
      </c>
      <c r="O778">
        <f t="shared" ca="1" si="51"/>
        <v>27625</v>
      </c>
      <c r="P778">
        <f ca="1">_20206[[#This Row],[最低排名]]-_20206[[#This Row],[同分人数]]+1</f>
        <v>27409</v>
      </c>
      <c r="Q778">
        <f ca="1">IF(O778&gt;=开始!$B$6, 1, 0)</f>
        <v>1</v>
      </c>
      <c r="R778">
        <f ca="1">_20206[[#This Row],[最低排名]]-开始!$B$6</f>
        <v>27625</v>
      </c>
    </row>
    <row r="779" spans="1:18">
      <c r="A779">
        <v>59601</v>
      </c>
      <c r="B779" t="s">
        <v>941</v>
      </c>
      <c r="C779" t="str">
        <f t="shared" si="48"/>
        <v>景德陶瓷</v>
      </c>
      <c r="D779" t="str">
        <f t="shared" si="49"/>
        <v>01</v>
      </c>
      <c r="E779" t="s">
        <v>228</v>
      </c>
      <c r="F779">
        <v>204</v>
      </c>
      <c r="G779">
        <v>105</v>
      </c>
      <c r="H779">
        <v>70</v>
      </c>
      <c r="I779">
        <v>58</v>
      </c>
      <c r="J779">
        <v>58</v>
      </c>
      <c r="K779">
        <v>49</v>
      </c>
      <c r="L779">
        <v>0</v>
      </c>
      <c r="M779">
        <v>2020</v>
      </c>
      <c r="N779">
        <f t="shared" ca="1" si="50"/>
        <v>217</v>
      </c>
      <c r="O779">
        <f t="shared" ca="1" si="51"/>
        <v>29465</v>
      </c>
      <c r="P779">
        <f ca="1">_20206[[#This Row],[最低排名]]-_20206[[#This Row],[同分人数]]+1</f>
        <v>29249</v>
      </c>
      <c r="Q779">
        <f ca="1">IF(O779&gt;=开始!$B$6, 1, 0)</f>
        <v>1</v>
      </c>
      <c r="R779">
        <f ca="1">_20206[[#This Row],[最低排名]]-开始!$B$6</f>
        <v>29465</v>
      </c>
    </row>
    <row r="780" spans="1:18">
      <c r="A780">
        <v>59602</v>
      </c>
      <c r="B780" t="s">
        <v>942</v>
      </c>
      <c r="C780" t="str">
        <f t="shared" si="48"/>
        <v>景德陶瓷</v>
      </c>
      <c r="D780" t="str">
        <f t="shared" si="49"/>
        <v>02</v>
      </c>
      <c r="E780" t="s">
        <v>427</v>
      </c>
      <c r="F780">
        <v>184</v>
      </c>
      <c r="G780">
        <v>93</v>
      </c>
      <c r="H780">
        <v>77</v>
      </c>
      <c r="I780">
        <v>64</v>
      </c>
      <c r="J780">
        <v>58</v>
      </c>
      <c r="K780">
        <v>52</v>
      </c>
      <c r="L780">
        <v>0</v>
      </c>
      <c r="M780">
        <v>2020</v>
      </c>
      <c r="N780">
        <f t="shared" ca="1" si="50"/>
        <v>217</v>
      </c>
      <c r="O780">
        <f t="shared" ca="1" si="51"/>
        <v>30320</v>
      </c>
      <c r="P780">
        <f ca="1">_20206[[#This Row],[最低排名]]-_20206[[#This Row],[同分人数]]+1</f>
        <v>30104</v>
      </c>
      <c r="Q780">
        <f ca="1">IF(O780&gt;=开始!$B$6, 1, 0)</f>
        <v>1</v>
      </c>
      <c r="R780">
        <f ca="1">_20206[[#This Row],[最低排名]]-开始!$B$6</f>
        <v>30320</v>
      </c>
    </row>
    <row r="781" spans="1:18">
      <c r="A781">
        <v>59603</v>
      </c>
      <c r="B781" t="s">
        <v>943</v>
      </c>
      <c r="C781" t="str">
        <f t="shared" si="48"/>
        <v>景德陶瓷</v>
      </c>
      <c r="D781" t="str">
        <f t="shared" si="49"/>
        <v>03</v>
      </c>
      <c r="E781" t="s">
        <v>1629</v>
      </c>
      <c r="M781">
        <v>2020</v>
      </c>
      <c r="N781" t="e">
        <f t="shared" ca="1" si="50"/>
        <v>#N/A</v>
      </c>
      <c r="O781" t="e">
        <f t="shared" ca="1" si="51"/>
        <v>#N/A</v>
      </c>
      <c r="P781" t="e">
        <f ca="1">_20206[[#This Row],[最低排名]]-_20206[[#This Row],[同分人数]]+1</f>
        <v>#N/A</v>
      </c>
      <c r="Q781" t="e">
        <f ca="1">IF(O781&gt;=开始!$B$6, 1, 0)</f>
        <v>#N/A</v>
      </c>
      <c r="R781" t="e">
        <f ca="1">_20206[[#This Row],[最低排名]]-开始!$B$6</f>
        <v>#N/A</v>
      </c>
    </row>
    <row r="782" spans="1:18">
      <c r="A782">
        <v>59604</v>
      </c>
      <c r="B782" t="s">
        <v>1670</v>
      </c>
      <c r="C782" t="str">
        <f t="shared" si="48"/>
        <v>景德陶瓷</v>
      </c>
      <c r="D782" t="str">
        <f t="shared" si="49"/>
        <v>04</v>
      </c>
      <c r="E782" t="s">
        <v>363</v>
      </c>
      <c r="F782">
        <v>195</v>
      </c>
      <c r="G782">
        <v>99</v>
      </c>
      <c r="H782">
        <v>82</v>
      </c>
      <c r="I782">
        <v>61</v>
      </c>
      <c r="J782">
        <v>49</v>
      </c>
      <c r="K782">
        <v>49</v>
      </c>
      <c r="L782">
        <v>0</v>
      </c>
      <c r="M782">
        <v>2020</v>
      </c>
      <c r="N782">
        <f t="shared" ca="1" si="50"/>
        <v>222</v>
      </c>
      <c r="O782">
        <f t="shared" ca="1" si="51"/>
        <v>30103</v>
      </c>
      <c r="P782">
        <f ca="1">_20206[[#This Row],[最低排名]]-_20206[[#This Row],[同分人数]]+1</f>
        <v>29882</v>
      </c>
      <c r="Q782">
        <f ca="1">IF(O782&gt;=开始!$B$6, 1, 0)</f>
        <v>1</v>
      </c>
      <c r="R782">
        <f ca="1">_20206[[#This Row],[最低排名]]-开始!$B$6</f>
        <v>30103</v>
      </c>
    </row>
    <row r="783" spans="1:18">
      <c r="A783">
        <v>59701</v>
      </c>
      <c r="B783" t="s">
        <v>944</v>
      </c>
      <c r="C783" t="str">
        <f t="shared" si="48"/>
        <v>江西农大</v>
      </c>
      <c r="D783" t="str">
        <f t="shared" si="49"/>
        <v>01</v>
      </c>
      <c r="E783" t="s">
        <v>309</v>
      </c>
      <c r="F783">
        <v>191</v>
      </c>
      <c r="G783">
        <v>102</v>
      </c>
      <c r="H783">
        <v>92</v>
      </c>
      <c r="I783">
        <v>55</v>
      </c>
      <c r="J783">
        <v>55</v>
      </c>
      <c r="K783">
        <v>49</v>
      </c>
      <c r="L783">
        <v>0</v>
      </c>
      <c r="M783">
        <v>2020</v>
      </c>
      <c r="N783">
        <f t="shared" ca="1" si="50"/>
        <v>194</v>
      </c>
      <c r="O783">
        <f t="shared" ca="1" si="51"/>
        <v>28823</v>
      </c>
      <c r="P783">
        <f ca="1">_20206[[#This Row],[最低排名]]-_20206[[#This Row],[同分人数]]+1</f>
        <v>28630</v>
      </c>
      <c r="Q783">
        <f ca="1">IF(O783&gt;=开始!$B$6, 1, 0)</f>
        <v>1</v>
      </c>
      <c r="R783">
        <f ca="1">_20206[[#This Row],[最低排名]]-开始!$B$6</f>
        <v>28823</v>
      </c>
    </row>
    <row r="784" spans="1:18">
      <c r="A784">
        <v>59702</v>
      </c>
      <c r="B784" t="s">
        <v>945</v>
      </c>
      <c r="C784" t="str">
        <f t="shared" si="48"/>
        <v>江西农大</v>
      </c>
      <c r="D784" t="str">
        <f t="shared" si="49"/>
        <v>02</v>
      </c>
      <c r="E784" t="s">
        <v>198</v>
      </c>
      <c r="F784">
        <v>187</v>
      </c>
      <c r="G784">
        <v>98</v>
      </c>
      <c r="H784">
        <v>53</v>
      </c>
      <c r="I784">
        <v>67</v>
      </c>
      <c r="J784">
        <v>52</v>
      </c>
      <c r="K784">
        <v>46</v>
      </c>
      <c r="L784">
        <v>0</v>
      </c>
      <c r="M784">
        <v>2020</v>
      </c>
      <c r="N784">
        <f t="shared" ca="1" si="50"/>
        <v>198</v>
      </c>
      <c r="O784">
        <f t="shared" ca="1" si="51"/>
        <v>35656</v>
      </c>
      <c r="P784">
        <f ca="1">_20206[[#This Row],[最低排名]]-_20206[[#This Row],[同分人数]]+1</f>
        <v>35459</v>
      </c>
      <c r="Q784">
        <f ca="1">IF(O784&gt;=开始!$B$6, 1, 0)</f>
        <v>1</v>
      </c>
      <c r="R784">
        <f ca="1">_20206[[#This Row],[最低排名]]-开始!$B$6</f>
        <v>35656</v>
      </c>
    </row>
    <row r="785" spans="1:18">
      <c r="A785">
        <v>59703</v>
      </c>
      <c r="B785" t="s">
        <v>946</v>
      </c>
      <c r="C785" t="str">
        <f t="shared" si="48"/>
        <v>江西农大</v>
      </c>
      <c r="D785" t="str">
        <f t="shared" si="49"/>
        <v>03</v>
      </c>
      <c r="E785" t="s">
        <v>232</v>
      </c>
      <c r="F785">
        <v>223</v>
      </c>
      <c r="G785">
        <v>117</v>
      </c>
      <c r="H785">
        <v>80</v>
      </c>
      <c r="I785">
        <v>46</v>
      </c>
      <c r="J785">
        <v>46</v>
      </c>
      <c r="K785">
        <v>43</v>
      </c>
      <c r="L785">
        <v>0</v>
      </c>
      <c r="M785">
        <v>2020</v>
      </c>
      <c r="N785">
        <f t="shared" ca="1" si="50"/>
        <v>199</v>
      </c>
      <c r="O785">
        <f t="shared" ca="1" si="51"/>
        <v>29664</v>
      </c>
      <c r="P785">
        <f ca="1">_20206[[#This Row],[最低排名]]-_20206[[#This Row],[同分人数]]+1</f>
        <v>29466</v>
      </c>
      <c r="Q785">
        <f ca="1">IF(O785&gt;=开始!$B$6, 1, 0)</f>
        <v>1</v>
      </c>
      <c r="R785">
        <f ca="1">_20206[[#This Row],[最低排名]]-开始!$B$6</f>
        <v>29664</v>
      </c>
    </row>
    <row r="786" spans="1:18">
      <c r="A786">
        <v>59801</v>
      </c>
      <c r="B786" t="s">
        <v>950</v>
      </c>
      <c r="C786" t="str">
        <f t="shared" si="48"/>
        <v>江西中医</v>
      </c>
      <c r="D786" t="str">
        <f t="shared" si="49"/>
        <v>01</v>
      </c>
      <c r="E786" t="s">
        <v>372</v>
      </c>
      <c r="F786">
        <v>216</v>
      </c>
      <c r="G786">
        <v>116</v>
      </c>
      <c r="H786">
        <v>98</v>
      </c>
      <c r="I786">
        <v>55</v>
      </c>
      <c r="J786">
        <v>55</v>
      </c>
      <c r="K786">
        <v>52</v>
      </c>
      <c r="L786">
        <v>0</v>
      </c>
      <c r="M786">
        <v>2020</v>
      </c>
      <c r="N786">
        <f t="shared" ca="1" si="50"/>
        <v>260</v>
      </c>
      <c r="O786">
        <f t="shared" ca="1" si="51"/>
        <v>21359</v>
      </c>
      <c r="P786">
        <f ca="1">_20206[[#This Row],[最低排名]]-_20206[[#This Row],[同分人数]]+1</f>
        <v>21100</v>
      </c>
      <c r="Q786">
        <f ca="1">IF(O786&gt;=开始!$B$6, 1, 0)</f>
        <v>1</v>
      </c>
      <c r="R786">
        <f ca="1">_20206[[#This Row],[最低排名]]-开始!$B$6</f>
        <v>21359</v>
      </c>
    </row>
    <row r="787" spans="1:18">
      <c r="A787">
        <v>59802</v>
      </c>
      <c r="B787" t="s">
        <v>951</v>
      </c>
      <c r="C787" t="str">
        <f t="shared" si="48"/>
        <v>江西中医</v>
      </c>
      <c r="D787" t="str">
        <f t="shared" si="49"/>
        <v>02</v>
      </c>
      <c r="E787" t="s">
        <v>180</v>
      </c>
      <c r="F787">
        <v>195</v>
      </c>
      <c r="G787">
        <v>104</v>
      </c>
      <c r="H787">
        <v>105</v>
      </c>
      <c r="I787">
        <v>52</v>
      </c>
      <c r="J787">
        <v>52</v>
      </c>
      <c r="K787">
        <v>46</v>
      </c>
      <c r="L787">
        <v>0</v>
      </c>
      <c r="M787">
        <v>2020</v>
      </c>
      <c r="N787">
        <f t="shared" ca="1" si="50"/>
        <v>203</v>
      </c>
      <c r="O787">
        <f t="shared" ca="1" si="51"/>
        <v>27191</v>
      </c>
      <c r="P787">
        <f ca="1">_20206[[#This Row],[最低排名]]-_20206[[#This Row],[同分人数]]+1</f>
        <v>26989</v>
      </c>
      <c r="Q787">
        <f ca="1">IF(O787&gt;=开始!$B$6, 1, 0)</f>
        <v>1</v>
      </c>
      <c r="R787">
        <f ca="1">_20206[[#This Row],[最低排名]]-开始!$B$6</f>
        <v>27191</v>
      </c>
    </row>
    <row r="788" spans="1:18">
      <c r="A788">
        <v>59803</v>
      </c>
      <c r="B788" t="s">
        <v>1587</v>
      </c>
      <c r="C788" t="str">
        <f t="shared" si="48"/>
        <v>江西中医</v>
      </c>
      <c r="D788" t="str">
        <f t="shared" si="49"/>
        <v>03</v>
      </c>
      <c r="E788" t="s">
        <v>180</v>
      </c>
      <c r="F788">
        <v>207</v>
      </c>
      <c r="G788">
        <v>105</v>
      </c>
      <c r="H788">
        <v>90</v>
      </c>
      <c r="I788">
        <v>52</v>
      </c>
      <c r="J788">
        <v>52</v>
      </c>
      <c r="K788">
        <v>49</v>
      </c>
      <c r="L788">
        <v>0</v>
      </c>
      <c r="M788">
        <v>2020</v>
      </c>
      <c r="N788">
        <f t="shared" ca="1" si="50"/>
        <v>203</v>
      </c>
      <c r="O788">
        <f t="shared" ca="1" si="51"/>
        <v>27191</v>
      </c>
      <c r="P788">
        <f ca="1">_20206[[#This Row],[最低排名]]-_20206[[#This Row],[同分人数]]+1</f>
        <v>26989</v>
      </c>
      <c r="Q788">
        <f ca="1">IF(O788&gt;=开始!$B$6, 1, 0)</f>
        <v>1</v>
      </c>
      <c r="R788">
        <f ca="1">_20206[[#This Row],[最低排名]]-开始!$B$6</f>
        <v>27191</v>
      </c>
    </row>
    <row r="789" spans="1:18">
      <c r="A789">
        <v>59901</v>
      </c>
      <c r="B789" t="s">
        <v>952</v>
      </c>
      <c r="C789" t="str">
        <f t="shared" si="48"/>
        <v>赣南医学</v>
      </c>
      <c r="D789" t="str">
        <f t="shared" si="49"/>
        <v>01</v>
      </c>
      <c r="E789" t="s">
        <v>228</v>
      </c>
      <c r="F789">
        <v>192</v>
      </c>
      <c r="G789">
        <v>101</v>
      </c>
      <c r="H789">
        <v>79</v>
      </c>
      <c r="I789">
        <v>64</v>
      </c>
      <c r="J789">
        <v>55</v>
      </c>
      <c r="K789">
        <v>49</v>
      </c>
      <c r="L789">
        <v>0</v>
      </c>
      <c r="M789">
        <v>2020</v>
      </c>
      <c r="N789">
        <f t="shared" ca="1" si="50"/>
        <v>217</v>
      </c>
      <c r="O789">
        <f t="shared" ca="1" si="51"/>
        <v>29465</v>
      </c>
      <c r="P789">
        <f ca="1">_20206[[#This Row],[最低排名]]-_20206[[#This Row],[同分人数]]+1</f>
        <v>29249</v>
      </c>
      <c r="Q789">
        <f ca="1">IF(O789&gt;=开始!$B$6, 1, 0)</f>
        <v>1</v>
      </c>
      <c r="R789">
        <f ca="1">_20206[[#This Row],[最低排名]]-开始!$B$6</f>
        <v>29465</v>
      </c>
    </row>
    <row r="790" spans="1:18">
      <c r="A790">
        <v>59902</v>
      </c>
      <c r="B790" t="s">
        <v>953</v>
      </c>
      <c r="C790" t="str">
        <f t="shared" si="48"/>
        <v>赣南医学</v>
      </c>
      <c r="D790" t="str">
        <f t="shared" si="49"/>
        <v>02</v>
      </c>
      <c r="E790" t="s">
        <v>228</v>
      </c>
      <c r="F790">
        <v>197</v>
      </c>
      <c r="G790">
        <v>99</v>
      </c>
      <c r="H790">
        <v>86</v>
      </c>
      <c r="I790">
        <v>58</v>
      </c>
      <c r="J790">
        <v>52</v>
      </c>
      <c r="K790">
        <v>46</v>
      </c>
      <c r="L790">
        <v>0</v>
      </c>
      <c r="M790">
        <v>2020</v>
      </c>
      <c r="N790">
        <f t="shared" ca="1" si="50"/>
        <v>217</v>
      </c>
      <c r="O790">
        <f t="shared" ca="1" si="51"/>
        <v>29465</v>
      </c>
      <c r="P790">
        <f ca="1">_20206[[#This Row],[最低排名]]-_20206[[#This Row],[同分人数]]+1</f>
        <v>29249</v>
      </c>
      <c r="Q790">
        <f ca="1">IF(O790&gt;=开始!$B$6, 1, 0)</f>
        <v>1</v>
      </c>
      <c r="R790">
        <f ca="1">_20206[[#This Row],[最低排名]]-开始!$B$6</f>
        <v>29465</v>
      </c>
    </row>
    <row r="791" spans="1:18">
      <c r="A791">
        <v>60001</v>
      </c>
      <c r="B791" t="s">
        <v>955</v>
      </c>
      <c r="C791" t="str">
        <f t="shared" si="48"/>
        <v>江西师大</v>
      </c>
      <c r="D791" t="str">
        <f t="shared" si="49"/>
        <v>01</v>
      </c>
      <c r="E791" t="s">
        <v>162</v>
      </c>
      <c r="F791">
        <v>211</v>
      </c>
      <c r="G791">
        <v>107</v>
      </c>
      <c r="H791">
        <v>99</v>
      </c>
      <c r="I791">
        <v>61</v>
      </c>
      <c r="J791">
        <v>52</v>
      </c>
      <c r="K791">
        <v>52</v>
      </c>
      <c r="L791">
        <v>0</v>
      </c>
      <c r="M791">
        <v>2020</v>
      </c>
      <c r="N791">
        <f t="shared" ca="1" si="50"/>
        <v>218</v>
      </c>
      <c r="O791">
        <f t="shared" ca="1" si="51"/>
        <v>21577</v>
      </c>
      <c r="P791">
        <f ca="1">_20206[[#This Row],[最低排名]]-_20206[[#This Row],[同分人数]]+1</f>
        <v>21360</v>
      </c>
      <c r="Q791">
        <f ca="1">IF(O791&gt;=开始!$B$6, 1, 0)</f>
        <v>1</v>
      </c>
      <c r="R791">
        <f ca="1">_20206[[#This Row],[最低排名]]-开始!$B$6</f>
        <v>21577</v>
      </c>
    </row>
    <row r="792" spans="1:18">
      <c r="A792">
        <v>60002</v>
      </c>
      <c r="B792" t="s">
        <v>956</v>
      </c>
      <c r="C792" t="str">
        <f t="shared" si="48"/>
        <v>江西师大</v>
      </c>
      <c r="D792" t="str">
        <f t="shared" si="49"/>
        <v>02</v>
      </c>
      <c r="E792" t="s">
        <v>152</v>
      </c>
      <c r="F792">
        <v>188</v>
      </c>
      <c r="G792">
        <v>96</v>
      </c>
      <c r="H792">
        <v>105</v>
      </c>
      <c r="I792">
        <v>70</v>
      </c>
      <c r="J792">
        <v>67</v>
      </c>
      <c r="K792">
        <v>61</v>
      </c>
      <c r="L792">
        <v>0</v>
      </c>
      <c r="M792">
        <v>2020</v>
      </c>
      <c r="N792">
        <f t="shared" ca="1" si="50"/>
        <v>238</v>
      </c>
      <c r="O792">
        <f t="shared" ca="1" si="51"/>
        <v>17678</v>
      </c>
      <c r="P792">
        <f ca="1">_20206[[#This Row],[最低排名]]-_20206[[#This Row],[同分人数]]+1</f>
        <v>17441</v>
      </c>
      <c r="Q792">
        <f ca="1">IF(O792&gt;=开始!$B$6, 1, 0)</f>
        <v>1</v>
      </c>
      <c r="R792">
        <f ca="1">_20206[[#This Row],[最低排名]]-开始!$B$6</f>
        <v>17678</v>
      </c>
    </row>
    <row r="793" spans="1:18">
      <c r="A793">
        <v>60101</v>
      </c>
      <c r="B793" t="s">
        <v>961</v>
      </c>
      <c r="C793" t="str">
        <f t="shared" si="48"/>
        <v>上饶师院</v>
      </c>
      <c r="D793" t="str">
        <f t="shared" si="49"/>
        <v>01</v>
      </c>
      <c r="E793" t="s">
        <v>485</v>
      </c>
      <c r="F793">
        <v>196</v>
      </c>
      <c r="G793">
        <v>101</v>
      </c>
      <c r="H793">
        <v>69</v>
      </c>
      <c r="I793">
        <v>64</v>
      </c>
      <c r="J793">
        <v>61</v>
      </c>
      <c r="K793">
        <v>55</v>
      </c>
      <c r="L793">
        <v>0</v>
      </c>
      <c r="M793">
        <v>2020</v>
      </c>
      <c r="N793">
        <f t="shared" ca="1" si="50"/>
        <v>181</v>
      </c>
      <c r="O793">
        <f t="shared" ca="1" si="51"/>
        <v>28220</v>
      </c>
      <c r="P793">
        <f ca="1">_20206[[#This Row],[最低排名]]-_20206[[#This Row],[同分人数]]+1</f>
        <v>28040</v>
      </c>
      <c r="Q793">
        <f ca="1">IF(O793&gt;=开始!$B$6, 1, 0)</f>
        <v>1</v>
      </c>
      <c r="R793">
        <f ca="1">_20206[[#This Row],[最低排名]]-开始!$B$6</f>
        <v>28220</v>
      </c>
    </row>
    <row r="794" spans="1:18">
      <c r="A794">
        <v>60102</v>
      </c>
      <c r="B794" t="s">
        <v>962</v>
      </c>
      <c r="C794" t="str">
        <f t="shared" si="48"/>
        <v>上饶师院</v>
      </c>
      <c r="D794" t="str">
        <f t="shared" si="49"/>
        <v>02</v>
      </c>
      <c r="E794" t="s">
        <v>230</v>
      </c>
      <c r="F794">
        <v>192</v>
      </c>
      <c r="G794">
        <v>100</v>
      </c>
      <c r="H794">
        <v>68</v>
      </c>
      <c r="I794">
        <v>67</v>
      </c>
      <c r="J794">
        <v>67</v>
      </c>
      <c r="K794">
        <v>49</v>
      </c>
      <c r="L794">
        <v>0</v>
      </c>
      <c r="M794">
        <v>2020</v>
      </c>
      <c r="N794">
        <f t="shared" ca="1" si="50"/>
        <v>191</v>
      </c>
      <c r="O794">
        <f t="shared" ca="1" si="51"/>
        <v>28629</v>
      </c>
      <c r="P794">
        <f ca="1">_20206[[#This Row],[最低排名]]-_20206[[#This Row],[同分人数]]+1</f>
        <v>28439</v>
      </c>
      <c r="Q794">
        <f ca="1">IF(O794&gt;=开始!$B$6, 1, 0)</f>
        <v>1</v>
      </c>
      <c r="R794">
        <f ca="1">_20206[[#This Row],[最低排名]]-开始!$B$6</f>
        <v>28629</v>
      </c>
    </row>
    <row r="795" spans="1:18">
      <c r="A795">
        <v>60201</v>
      </c>
      <c r="B795" t="s">
        <v>963</v>
      </c>
      <c r="C795" t="str">
        <f t="shared" si="48"/>
        <v>宜春学院</v>
      </c>
      <c r="D795" t="str">
        <f t="shared" si="49"/>
        <v>01</v>
      </c>
      <c r="E795" t="s">
        <v>50</v>
      </c>
      <c r="F795">
        <v>200</v>
      </c>
      <c r="G795">
        <v>105</v>
      </c>
      <c r="H795">
        <v>75</v>
      </c>
      <c r="I795">
        <v>58</v>
      </c>
      <c r="J795">
        <v>52</v>
      </c>
      <c r="K795">
        <v>46</v>
      </c>
      <c r="L795">
        <v>0</v>
      </c>
      <c r="M795">
        <v>2020</v>
      </c>
      <c r="N795">
        <f t="shared" ca="1" si="50"/>
        <v>179</v>
      </c>
      <c r="O795">
        <f t="shared" ca="1" si="51"/>
        <v>31075</v>
      </c>
      <c r="P795">
        <f ca="1">_20206[[#This Row],[最低排名]]-_20206[[#This Row],[同分人数]]+1</f>
        <v>30897</v>
      </c>
      <c r="Q795">
        <f ca="1">IF(O795&gt;=开始!$B$6, 1, 0)</f>
        <v>1</v>
      </c>
      <c r="R795">
        <f ca="1">_20206[[#This Row],[最低排名]]-开始!$B$6</f>
        <v>31075</v>
      </c>
    </row>
    <row r="796" spans="1:18">
      <c r="A796">
        <v>60202</v>
      </c>
      <c r="B796" t="s">
        <v>964</v>
      </c>
      <c r="C796" t="str">
        <f t="shared" si="48"/>
        <v>宜春学院</v>
      </c>
      <c r="D796" t="str">
        <f t="shared" si="49"/>
        <v>02</v>
      </c>
      <c r="E796" t="s">
        <v>223</v>
      </c>
      <c r="F796">
        <v>196</v>
      </c>
      <c r="G796">
        <v>102</v>
      </c>
      <c r="H796">
        <v>50</v>
      </c>
      <c r="I796">
        <v>61</v>
      </c>
      <c r="J796">
        <v>52</v>
      </c>
      <c r="K796">
        <v>49</v>
      </c>
      <c r="L796">
        <v>0</v>
      </c>
      <c r="M796">
        <v>2020</v>
      </c>
      <c r="N796">
        <f t="shared" ca="1" si="50"/>
        <v>171</v>
      </c>
      <c r="O796">
        <f t="shared" ca="1" si="51"/>
        <v>35116</v>
      </c>
      <c r="P796">
        <f ca="1">_20206[[#This Row],[最低排名]]-_20206[[#This Row],[同分人数]]+1</f>
        <v>34946</v>
      </c>
      <c r="Q796">
        <f ca="1">IF(O796&gt;=开始!$B$6, 1, 0)</f>
        <v>1</v>
      </c>
      <c r="R796">
        <f ca="1">_20206[[#This Row],[最低排名]]-开始!$B$6</f>
        <v>35116</v>
      </c>
    </row>
    <row r="797" spans="1:18">
      <c r="A797">
        <v>60203</v>
      </c>
      <c r="B797" t="s">
        <v>965</v>
      </c>
      <c r="C797" t="str">
        <f t="shared" si="48"/>
        <v>宜春学院</v>
      </c>
      <c r="D797" t="str">
        <f t="shared" si="49"/>
        <v>03</v>
      </c>
      <c r="E797" t="s">
        <v>398</v>
      </c>
      <c r="F797">
        <v>178</v>
      </c>
      <c r="G797">
        <v>95</v>
      </c>
      <c r="H797">
        <v>81</v>
      </c>
      <c r="I797">
        <v>64</v>
      </c>
      <c r="J797">
        <v>58</v>
      </c>
      <c r="K797">
        <v>52</v>
      </c>
      <c r="L797">
        <v>0</v>
      </c>
      <c r="M797">
        <v>2020</v>
      </c>
      <c r="N797">
        <f t="shared" ca="1" si="50"/>
        <v>203</v>
      </c>
      <c r="O797">
        <f t="shared" ca="1" si="51"/>
        <v>30723</v>
      </c>
      <c r="P797">
        <f ca="1">_20206[[#This Row],[最低排名]]-_20206[[#This Row],[同分人数]]+1</f>
        <v>30521</v>
      </c>
      <c r="Q797">
        <f ca="1">IF(O797&gt;=开始!$B$6, 1, 0)</f>
        <v>1</v>
      </c>
      <c r="R797">
        <f ca="1">_20206[[#This Row],[最低排名]]-开始!$B$6</f>
        <v>30723</v>
      </c>
    </row>
    <row r="798" spans="1:18">
      <c r="A798">
        <v>60204</v>
      </c>
      <c r="B798" t="s">
        <v>966</v>
      </c>
      <c r="C798" t="str">
        <f t="shared" si="48"/>
        <v>宜春学院</v>
      </c>
      <c r="D798" t="str">
        <f t="shared" si="49"/>
        <v>04</v>
      </c>
      <c r="E798" t="s">
        <v>363</v>
      </c>
      <c r="F798">
        <v>182</v>
      </c>
      <c r="G798">
        <v>96</v>
      </c>
      <c r="H798">
        <v>98</v>
      </c>
      <c r="I798">
        <v>55</v>
      </c>
      <c r="J798">
        <v>55</v>
      </c>
      <c r="K798">
        <v>46</v>
      </c>
      <c r="L798">
        <v>0</v>
      </c>
      <c r="M798">
        <v>2020</v>
      </c>
      <c r="N798">
        <f t="shared" ca="1" si="50"/>
        <v>222</v>
      </c>
      <c r="O798">
        <f t="shared" ca="1" si="51"/>
        <v>30103</v>
      </c>
      <c r="P798">
        <f ca="1">_20206[[#This Row],[最低排名]]-_20206[[#This Row],[同分人数]]+1</f>
        <v>29882</v>
      </c>
      <c r="Q798">
        <f ca="1">IF(O798&gt;=开始!$B$6, 1, 0)</f>
        <v>1</v>
      </c>
      <c r="R798">
        <f ca="1">_20206[[#This Row],[最低排名]]-开始!$B$6</f>
        <v>30103</v>
      </c>
    </row>
    <row r="799" spans="1:18">
      <c r="A799">
        <v>60301</v>
      </c>
      <c r="B799" t="s">
        <v>967</v>
      </c>
      <c r="C799" t="str">
        <f t="shared" si="48"/>
        <v>赣南师大</v>
      </c>
      <c r="D799" t="str">
        <f t="shared" si="49"/>
        <v>01</v>
      </c>
      <c r="E799" t="s">
        <v>230</v>
      </c>
      <c r="F799">
        <v>194</v>
      </c>
      <c r="G799">
        <v>104</v>
      </c>
      <c r="H799">
        <v>81</v>
      </c>
      <c r="I799">
        <v>61</v>
      </c>
      <c r="J799">
        <v>58</v>
      </c>
      <c r="K799">
        <v>49</v>
      </c>
      <c r="L799">
        <v>0</v>
      </c>
      <c r="M799">
        <v>2020</v>
      </c>
      <c r="N799">
        <f t="shared" ca="1" si="50"/>
        <v>191</v>
      </c>
      <c r="O799">
        <f t="shared" ca="1" si="51"/>
        <v>28629</v>
      </c>
      <c r="P799">
        <f ca="1">_20206[[#This Row],[最低排名]]-_20206[[#This Row],[同分人数]]+1</f>
        <v>28439</v>
      </c>
      <c r="Q799">
        <f ca="1">IF(O799&gt;=开始!$B$6, 1, 0)</f>
        <v>1</v>
      </c>
      <c r="R799">
        <f ca="1">_20206[[#This Row],[最低排名]]-开始!$B$6</f>
        <v>28629</v>
      </c>
    </row>
    <row r="800" spans="1:18">
      <c r="A800">
        <v>60302</v>
      </c>
      <c r="B800" t="s">
        <v>968</v>
      </c>
      <c r="C800" t="str">
        <f t="shared" si="48"/>
        <v>赣南师大</v>
      </c>
      <c r="D800" t="str">
        <f t="shared" si="49"/>
        <v>02</v>
      </c>
      <c r="E800" t="s">
        <v>433</v>
      </c>
      <c r="F800">
        <v>197</v>
      </c>
      <c r="G800">
        <v>105</v>
      </c>
      <c r="H800">
        <v>83</v>
      </c>
      <c r="I800">
        <v>67</v>
      </c>
      <c r="J800">
        <v>58</v>
      </c>
      <c r="K800">
        <v>49</v>
      </c>
      <c r="L800">
        <v>0</v>
      </c>
      <c r="M800">
        <v>2020</v>
      </c>
      <c r="N800">
        <f t="shared" ca="1" si="50"/>
        <v>202</v>
      </c>
      <c r="O800">
        <f t="shared" ca="1" si="51"/>
        <v>26319</v>
      </c>
      <c r="P800">
        <f ca="1">_20206[[#This Row],[最低排名]]-_20206[[#This Row],[同分人数]]+1</f>
        <v>26118</v>
      </c>
      <c r="Q800">
        <f ca="1">IF(O800&gt;=开始!$B$6, 1, 0)</f>
        <v>1</v>
      </c>
      <c r="R800">
        <f ca="1">_20206[[#This Row],[最低排名]]-开始!$B$6</f>
        <v>26319</v>
      </c>
    </row>
    <row r="801" spans="1:18">
      <c r="A801">
        <v>60303</v>
      </c>
      <c r="B801" t="s">
        <v>969</v>
      </c>
      <c r="C801" t="str">
        <f t="shared" si="48"/>
        <v>赣南师大</v>
      </c>
      <c r="D801" t="str">
        <f t="shared" si="49"/>
        <v>03</v>
      </c>
      <c r="E801" t="s">
        <v>52</v>
      </c>
      <c r="F801">
        <v>199</v>
      </c>
      <c r="G801">
        <v>118</v>
      </c>
      <c r="H801">
        <v>69</v>
      </c>
      <c r="I801">
        <v>58</v>
      </c>
      <c r="J801">
        <v>49</v>
      </c>
      <c r="K801">
        <v>49</v>
      </c>
      <c r="L801">
        <v>0</v>
      </c>
      <c r="M801">
        <v>2020</v>
      </c>
      <c r="N801">
        <f t="shared" ca="1" si="50"/>
        <v>184</v>
      </c>
      <c r="O801">
        <f t="shared" ca="1" si="51"/>
        <v>32338</v>
      </c>
      <c r="P801">
        <f ca="1">_20206[[#This Row],[最低排名]]-_20206[[#This Row],[同分人数]]+1</f>
        <v>32155</v>
      </c>
      <c r="Q801">
        <f ca="1">IF(O801&gt;=开始!$B$6, 1, 0)</f>
        <v>1</v>
      </c>
      <c r="R801">
        <f ca="1">_20206[[#This Row],[最低排名]]-开始!$B$6</f>
        <v>32338</v>
      </c>
    </row>
    <row r="802" spans="1:18">
      <c r="A802">
        <v>60401</v>
      </c>
      <c r="B802" t="s">
        <v>973</v>
      </c>
      <c r="C802" t="str">
        <f t="shared" si="48"/>
        <v>井冈山大</v>
      </c>
      <c r="D802" t="str">
        <f t="shared" si="49"/>
        <v>01</v>
      </c>
      <c r="E802" t="s">
        <v>387</v>
      </c>
      <c r="F802">
        <v>197</v>
      </c>
      <c r="G802">
        <v>105</v>
      </c>
      <c r="H802">
        <v>84</v>
      </c>
      <c r="I802">
        <v>64</v>
      </c>
      <c r="J802">
        <v>52</v>
      </c>
      <c r="K802">
        <v>49</v>
      </c>
      <c r="L802">
        <v>0</v>
      </c>
      <c r="M802">
        <v>2020</v>
      </c>
      <c r="N802">
        <f t="shared" ca="1" si="50"/>
        <v>204</v>
      </c>
      <c r="O802">
        <f t="shared" ca="1" si="51"/>
        <v>28039</v>
      </c>
      <c r="P802">
        <f ca="1">_20206[[#This Row],[最低排名]]-_20206[[#This Row],[同分人数]]+1</f>
        <v>27836</v>
      </c>
      <c r="Q802">
        <f ca="1">IF(O802&gt;=开始!$B$6, 1, 0)</f>
        <v>1</v>
      </c>
      <c r="R802">
        <f ca="1">_20206[[#This Row],[最低排名]]-开始!$B$6</f>
        <v>28039</v>
      </c>
    </row>
    <row r="803" spans="1:18">
      <c r="A803">
        <v>60402</v>
      </c>
      <c r="B803" t="s">
        <v>974</v>
      </c>
      <c r="C803" t="str">
        <f t="shared" si="48"/>
        <v>井冈山大</v>
      </c>
      <c r="D803" t="str">
        <f t="shared" si="49"/>
        <v>02</v>
      </c>
      <c r="E803" t="s">
        <v>1556</v>
      </c>
      <c r="F803">
        <v>178</v>
      </c>
      <c r="G803">
        <v>97</v>
      </c>
      <c r="H803">
        <v>64</v>
      </c>
      <c r="I803">
        <v>58</v>
      </c>
      <c r="J803">
        <v>58</v>
      </c>
      <c r="K803">
        <v>46</v>
      </c>
      <c r="L803">
        <v>0</v>
      </c>
      <c r="M803">
        <v>2020</v>
      </c>
      <c r="N803">
        <f t="shared" ca="1" si="50"/>
        <v>165</v>
      </c>
      <c r="O803">
        <f t="shared" ca="1" si="51"/>
        <v>35821</v>
      </c>
      <c r="P803">
        <f ca="1">_20206[[#This Row],[最低排名]]-_20206[[#This Row],[同分人数]]+1</f>
        <v>35657</v>
      </c>
      <c r="Q803">
        <f ca="1">IF(O803&gt;=开始!$B$6, 1, 0)</f>
        <v>1</v>
      </c>
      <c r="R803">
        <f ca="1">_20206[[#This Row],[最低排名]]-开始!$B$6</f>
        <v>35821</v>
      </c>
    </row>
    <row r="804" spans="1:18">
      <c r="A804">
        <v>60403</v>
      </c>
      <c r="B804" t="s">
        <v>975</v>
      </c>
      <c r="C804" t="str">
        <f t="shared" si="48"/>
        <v>井冈山大</v>
      </c>
      <c r="D804" t="str">
        <f t="shared" si="49"/>
        <v>03</v>
      </c>
      <c r="E804" t="s">
        <v>485</v>
      </c>
      <c r="F804">
        <v>195</v>
      </c>
      <c r="G804">
        <v>99</v>
      </c>
      <c r="H804">
        <v>100</v>
      </c>
      <c r="I804">
        <v>52</v>
      </c>
      <c r="J804">
        <v>49</v>
      </c>
      <c r="K804">
        <v>49</v>
      </c>
      <c r="L804">
        <v>0</v>
      </c>
      <c r="M804">
        <v>2020</v>
      </c>
      <c r="N804">
        <f t="shared" ca="1" si="50"/>
        <v>181</v>
      </c>
      <c r="O804">
        <f t="shared" ca="1" si="51"/>
        <v>28220</v>
      </c>
      <c r="P804">
        <f ca="1">_20206[[#This Row],[最低排名]]-_20206[[#This Row],[同分人数]]+1</f>
        <v>28040</v>
      </c>
      <c r="Q804">
        <f ca="1">IF(O804&gt;=开始!$B$6, 1, 0)</f>
        <v>1</v>
      </c>
      <c r="R804">
        <f ca="1">_20206[[#This Row],[最低排名]]-开始!$B$6</f>
        <v>28220</v>
      </c>
    </row>
    <row r="805" spans="1:18">
      <c r="A805">
        <v>60501</v>
      </c>
      <c r="B805" t="s">
        <v>976</v>
      </c>
      <c r="C805" t="str">
        <f t="shared" si="48"/>
        <v>江西财大</v>
      </c>
      <c r="D805" t="str">
        <f t="shared" si="49"/>
        <v>01</v>
      </c>
      <c r="E805" t="s">
        <v>77</v>
      </c>
      <c r="F805">
        <v>221</v>
      </c>
      <c r="G805">
        <v>123</v>
      </c>
      <c r="H805">
        <v>97</v>
      </c>
      <c r="I805">
        <v>70</v>
      </c>
      <c r="J805">
        <v>55</v>
      </c>
      <c r="K805">
        <v>55</v>
      </c>
      <c r="L805">
        <v>0</v>
      </c>
      <c r="M805">
        <v>2020</v>
      </c>
      <c r="N805">
        <f t="shared" ca="1" si="50"/>
        <v>228</v>
      </c>
      <c r="O805">
        <f t="shared" ca="1" si="51"/>
        <v>16055</v>
      </c>
      <c r="P805">
        <f ca="1">_20206[[#This Row],[最低排名]]-_20206[[#This Row],[同分人数]]+1</f>
        <v>15828</v>
      </c>
      <c r="Q805">
        <f ca="1">IF(O805&gt;=开始!$B$6, 1, 0)</f>
        <v>1</v>
      </c>
      <c r="R805">
        <f ca="1">_20206[[#This Row],[最低排名]]-开始!$B$6</f>
        <v>16055</v>
      </c>
    </row>
    <row r="806" spans="1:18">
      <c r="A806">
        <v>60502</v>
      </c>
      <c r="B806" t="s">
        <v>977</v>
      </c>
      <c r="C806" t="str">
        <f t="shared" si="48"/>
        <v>江西财大</v>
      </c>
      <c r="D806" t="str">
        <f t="shared" si="49"/>
        <v>02</v>
      </c>
      <c r="E806" t="s">
        <v>450</v>
      </c>
      <c r="F806">
        <v>212</v>
      </c>
      <c r="G806">
        <v>116</v>
      </c>
      <c r="H806">
        <v>108</v>
      </c>
      <c r="I806">
        <v>61</v>
      </c>
      <c r="J806">
        <v>58</v>
      </c>
      <c r="K806">
        <v>55</v>
      </c>
      <c r="L806">
        <v>0</v>
      </c>
      <c r="M806">
        <v>2020</v>
      </c>
      <c r="N806">
        <f t="shared" ca="1" si="50"/>
        <v>220</v>
      </c>
      <c r="O806">
        <f t="shared" ca="1" si="51"/>
        <v>16961</v>
      </c>
      <c r="P806">
        <f ca="1">_20206[[#This Row],[最低排名]]-_20206[[#This Row],[同分人数]]+1</f>
        <v>16742</v>
      </c>
      <c r="Q806">
        <f ca="1">IF(O806&gt;=开始!$B$6, 1, 0)</f>
        <v>1</v>
      </c>
      <c r="R806">
        <f ca="1">_20206[[#This Row],[最低排名]]-开始!$B$6</f>
        <v>16961</v>
      </c>
    </row>
    <row r="807" spans="1:18">
      <c r="A807">
        <v>60601</v>
      </c>
      <c r="B807" t="s">
        <v>978</v>
      </c>
      <c r="C807" t="str">
        <f t="shared" si="48"/>
        <v>江西科技</v>
      </c>
      <c r="D807" t="str">
        <f t="shared" si="49"/>
        <v>01</v>
      </c>
      <c r="E807" t="s">
        <v>223</v>
      </c>
      <c r="F807">
        <v>192</v>
      </c>
      <c r="G807">
        <v>97</v>
      </c>
      <c r="H807">
        <v>69</v>
      </c>
      <c r="I807">
        <v>52</v>
      </c>
      <c r="J807">
        <v>49</v>
      </c>
      <c r="K807">
        <v>46</v>
      </c>
      <c r="L807">
        <v>0</v>
      </c>
      <c r="M807">
        <v>2020</v>
      </c>
      <c r="N807">
        <f t="shared" ca="1" si="50"/>
        <v>171</v>
      </c>
      <c r="O807">
        <f t="shared" ca="1" si="51"/>
        <v>35116</v>
      </c>
      <c r="P807">
        <f ca="1">_20206[[#This Row],[最低排名]]-_20206[[#This Row],[同分人数]]+1</f>
        <v>34946</v>
      </c>
      <c r="Q807">
        <f ca="1">IF(O807&gt;=开始!$B$6, 1, 0)</f>
        <v>1</v>
      </c>
      <c r="R807">
        <f ca="1">_20206[[#This Row],[最低排名]]-开始!$B$6</f>
        <v>35116</v>
      </c>
    </row>
    <row r="808" spans="1:18">
      <c r="A808">
        <v>60602</v>
      </c>
      <c r="B808" t="s">
        <v>979</v>
      </c>
      <c r="C808" t="str">
        <f t="shared" si="48"/>
        <v>江西科技</v>
      </c>
      <c r="D808" t="str">
        <f t="shared" si="49"/>
        <v>02</v>
      </c>
      <c r="E808" t="s">
        <v>1629</v>
      </c>
      <c r="M808">
        <v>2020</v>
      </c>
      <c r="N808" t="e">
        <f t="shared" ca="1" si="50"/>
        <v>#N/A</v>
      </c>
      <c r="O808" t="e">
        <f t="shared" ca="1" si="51"/>
        <v>#N/A</v>
      </c>
      <c r="P808" t="e">
        <f ca="1">_20206[[#This Row],[最低排名]]-_20206[[#This Row],[同分人数]]+1</f>
        <v>#N/A</v>
      </c>
      <c r="Q808" t="e">
        <f ca="1">IF(O808&gt;=开始!$B$6, 1, 0)</f>
        <v>#N/A</v>
      </c>
      <c r="R808" t="e">
        <f ca="1">_20206[[#This Row],[最低排名]]-开始!$B$6</f>
        <v>#N/A</v>
      </c>
    </row>
    <row r="809" spans="1:18">
      <c r="A809">
        <v>60701</v>
      </c>
      <c r="B809" t="s">
        <v>980</v>
      </c>
      <c r="C809" t="str">
        <f t="shared" si="48"/>
        <v>江西科师</v>
      </c>
      <c r="D809" t="str">
        <f t="shared" si="49"/>
        <v>01</v>
      </c>
      <c r="E809" t="s">
        <v>120</v>
      </c>
      <c r="F809">
        <v>195</v>
      </c>
      <c r="G809">
        <v>106</v>
      </c>
      <c r="H809">
        <v>114</v>
      </c>
      <c r="I809">
        <v>64</v>
      </c>
      <c r="J809">
        <v>55</v>
      </c>
      <c r="K809">
        <v>52</v>
      </c>
      <c r="L809">
        <v>0</v>
      </c>
      <c r="M809">
        <v>2020</v>
      </c>
      <c r="N809">
        <f t="shared" ca="1" si="50"/>
        <v>268</v>
      </c>
      <c r="O809">
        <f t="shared" ca="1" si="51"/>
        <v>20370</v>
      </c>
      <c r="P809">
        <f ca="1">_20206[[#This Row],[最低排名]]-_20206[[#This Row],[同分人数]]+1</f>
        <v>20103</v>
      </c>
      <c r="Q809">
        <f ca="1">IF(O809&gt;=开始!$B$6, 1, 0)</f>
        <v>1</v>
      </c>
      <c r="R809">
        <f ca="1">_20206[[#This Row],[最低排名]]-开始!$B$6</f>
        <v>20370</v>
      </c>
    </row>
    <row r="810" spans="1:18">
      <c r="A810">
        <v>60702</v>
      </c>
      <c r="B810" t="s">
        <v>981</v>
      </c>
      <c r="C810" t="str">
        <f t="shared" si="48"/>
        <v>江西科师</v>
      </c>
      <c r="D810" t="str">
        <f t="shared" si="49"/>
        <v>02</v>
      </c>
      <c r="E810" t="s">
        <v>701</v>
      </c>
      <c r="F810">
        <v>200</v>
      </c>
      <c r="G810">
        <v>104</v>
      </c>
      <c r="H810">
        <v>85</v>
      </c>
      <c r="I810">
        <v>58</v>
      </c>
      <c r="J810">
        <v>52</v>
      </c>
      <c r="K810">
        <v>49</v>
      </c>
      <c r="L810">
        <v>0</v>
      </c>
      <c r="M810">
        <v>2020</v>
      </c>
      <c r="N810">
        <f t="shared" ca="1" si="50"/>
        <v>218</v>
      </c>
      <c r="O810">
        <f t="shared" ca="1" si="51"/>
        <v>28438</v>
      </c>
      <c r="P810">
        <f ca="1">_20206[[#This Row],[最低排名]]-_20206[[#This Row],[同分人数]]+1</f>
        <v>28221</v>
      </c>
      <c r="Q810">
        <f ca="1">IF(O810&gt;=开始!$B$6, 1, 0)</f>
        <v>1</v>
      </c>
      <c r="R810">
        <f ca="1">_20206[[#This Row],[最低排名]]-开始!$B$6</f>
        <v>28438</v>
      </c>
    </row>
    <row r="811" spans="1:18">
      <c r="A811">
        <v>60703</v>
      </c>
      <c r="B811" t="s">
        <v>982</v>
      </c>
      <c r="C811" t="str">
        <f t="shared" si="48"/>
        <v>江西科师</v>
      </c>
      <c r="D811" t="str">
        <f t="shared" si="49"/>
        <v>03</v>
      </c>
      <c r="E811" t="s">
        <v>144</v>
      </c>
      <c r="F811">
        <v>209</v>
      </c>
      <c r="G811">
        <v>105</v>
      </c>
      <c r="H811">
        <v>93</v>
      </c>
      <c r="I811">
        <v>61</v>
      </c>
      <c r="J811">
        <v>58</v>
      </c>
      <c r="K811">
        <v>46</v>
      </c>
      <c r="L811">
        <v>0</v>
      </c>
      <c r="M811">
        <v>2020</v>
      </c>
      <c r="N811">
        <f t="shared" ca="1" si="50"/>
        <v>225</v>
      </c>
      <c r="O811">
        <f t="shared" ca="1" si="51"/>
        <v>23446</v>
      </c>
      <c r="P811">
        <f ca="1">_20206[[#This Row],[最低排名]]-_20206[[#This Row],[同分人数]]+1</f>
        <v>23222</v>
      </c>
      <c r="Q811">
        <f ca="1">IF(O811&gt;=开始!$B$6, 1, 0)</f>
        <v>1</v>
      </c>
      <c r="R811">
        <f ca="1">_20206[[#This Row],[最低排名]]-开始!$B$6</f>
        <v>23446</v>
      </c>
    </row>
    <row r="812" spans="1:18">
      <c r="A812">
        <v>60704</v>
      </c>
      <c r="B812" t="s">
        <v>983</v>
      </c>
      <c r="C812" t="str">
        <f t="shared" si="48"/>
        <v>江西科师</v>
      </c>
      <c r="D812" t="str">
        <f t="shared" si="49"/>
        <v>04</v>
      </c>
      <c r="E812" t="s">
        <v>170</v>
      </c>
      <c r="F812">
        <v>213</v>
      </c>
      <c r="G812">
        <v>107</v>
      </c>
      <c r="H812">
        <v>99</v>
      </c>
      <c r="I812">
        <v>52</v>
      </c>
      <c r="J812">
        <v>46</v>
      </c>
      <c r="K812">
        <v>43</v>
      </c>
      <c r="L812">
        <v>0</v>
      </c>
      <c r="M812">
        <v>2020</v>
      </c>
      <c r="N812">
        <f t="shared" ca="1" si="50"/>
        <v>256</v>
      </c>
      <c r="O812">
        <f t="shared" ca="1" si="51"/>
        <v>26575</v>
      </c>
      <c r="P812">
        <f ca="1">_20206[[#This Row],[最低排名]]-_20206[[#This Row],[同分人数]]+1</f>
        <v>26320</v>
      </c>
      <c r="Q812">
        <f ca="1">IF(O812&gt;=开始!$B$6, 1, 0)</f>
        <v>1</v>
      </c>
      <c r="R812">
        <f ca="1">_20206[[#This Row],[最低排名]]-开始!$B$6</f>
        <v>26575</v>
      </c>
    </row>
    <row r="813" spans="1:18">
      <c r="A813">
        <v>60705</v>
      </c>
      <c r="B813" t="s">
        <v>984</v>
      </c>
      <c r="C813" t="str">
        <f t="shared" si="48"/>
        <v>江西科师</v>
      </c>
      <c r="D813" t="str">
        <f t="shared" si="49"/>
        <v>05</v>
      </c>
      <c r="E813" t="s">
        <v>363</v>
      </c>
      <c r="F813">
        <v>193</v>
      </c>
      <c r="G813">
        <v>101</v>
      </c>
      <c r="H813">
        <v>96</v>
      </c>
      <c r="I813">
        <v>58</v>
      </c>
      <c r="J813">
        <v>46</v>
      </c>
      <c r="K813">
        <v>43</v>
      </c>
      <c r="L813">
        <v>0</v>
      </c>
      <c r="M813">
        <v>2020</v>
      </c>
      <c r="N813">
        <f t="shared" ca="1" si="50"/>
        <v>222</v>
      </c>
      <c r="O813">
        <f t="shared" ca="1" si="51"/>
        <v>30103</v>
      </c>
      <c r="P813">
        <f ca="1">_20206[[#This Row],[最低排名]]-_20206[[#This Row],[同分人数]]+1</f>
        <v>29882</v>
      </c>
      <c r="Q813">
        <f ca="1">IF(O813&gt;=开始!$B$6, 1, 0)</f>
        <v>1</v>
      </c>
      <c r="R813">
        <f ca="1">_20206[[#This Row],[最低排名]]-开始!$B$6</f>
        <v>30103</v>
      </c>
    </row>
    <row r="814" spans="1:18">
      <c r="A814">
        <v>60801</v>
      </c>
      <c r="B814" t="s">
        <v>986</v>
      </c>
      <c r="C814" t="str">
        <f t="shared" si="48"/>
        <v>南昌工程</v>
      </c>
      <c r="D814" t="str">
        <f t="shared" si="49"/>
        <v>01</v>
      </c>
      <c r="E814" t="s">
        <v>54</v>
      </c>
      <c r="F814">
        <v>193</v>
      </c>
      <c r="G814">
        <v>99</v>
      </c>
      <c r="H814">
        <v>80</v>
      </c>
      <c r="I814">
        <v>61</v>
      </c>
      <c r="J814">
        <v>55</v>
      </c>
      <c r="K814">
        <v>52</v>
      </c>
      <c r="L814">
        <v>0</v>
      </c>
      <c r="M814">
        <v>2020</v>
      </c>
      <c r="N814">
        <f t="shared" ca="1" si="50"/>
        <v>219</v>
      </c>
      <c r="O814">
        <f t="shared" ca="1" si="51"/>
        <v>29042</v>
      </c>
      <c r="P814">
        <f ca="1">_20206[[#This Row],[最低排名]]-_20206[[#This Row],[同分人数]]+1</f>
        <v>28824</v>
      </c>
      <c r="Q814">
        <f ca="1">IF(O814&gt;=开始!$B$6, 1, 0)</f>
        <v>1</v>
      </c>
      <c r="R814">
        <f ca="1">_20206[[#This Row],[最低排名]]-开始!$B$6</f>
        <v>29042</v>
      </c>
    </row>
    <row r="815" spans="1:18">
      <c r="A815">
        <v>60802</v>
      </c>
      <c r="B815" t="s">
        <v>987</v>
      </c>
      <c r="C815" t="str">
        <f t="shared" si="48"/>
        <v>南昌工程</v>
      </c>
      <c r="D815" t="str">
        <f t="shared" si="49"/>
        <v>02</v>
      </c>
      <c r="E815" t="s">
        <v>1548</v>
      </c>
      <c r="F815">
        <v>170</v>
      </c>
      <c r="G815">
        <v>86</v>
      </c>
      <c r="H815">
        <v>101</v>
      </c>
      <c r="I815">
        <v>46</v>
      </c>
      <c r="J815">
        <v>43</v>
      </c>
      <c r="K815">
        <v>43</v>
      </c>
      <c r="L815">
        <v>0</v>
      </c>
      <c r="M815">
        <v>2020</v>
      </c>
      <c r="N815">
        <f t="shared" ca="1" si="50"/>
        <v>184</v>
      </c>
      <c r="O815">
        <f t="shared" ca="1" si="51"/>
        <v>36005</v>
      </c>
      <c r="P815">
        <f ca="1">_20206[[#This Row],[最低排名]]-_20206[[#This Row],[同分人数]]+1</f>
        <v>35822</v>
      </c>
      <c r="Q815">
        <f ca="1">IF(O815&gt;=开始!$B$6, 1, 0)</f>
        <v>1</v>
      </c>
      <c r="R815">
        <f ca="1">_20206[[#This Row],[最低排名]]-开始!$B$6</f>
        <v>36005</v>
      </c>
    </row>
    <row r="816" spans="1:18">
      <c r="A816">
        <v>60803</v>
      </c>
      <c r="B816" t="s">
        <v>988</v>
      </c>
      <c r="C816" t="str">
        <f t="shared" si="48"/>
        <v>南昌工程</v>
      </c>
      <c r="D816" t="str">
        <f t="shared" si="49"/>
        <v>03</v>
      </c>
      <c r="E816" t="s">
        <v>232</v>
      </c>
      <c r="F816">
        <v>200</v>
      </c>
      <c r="G816">
        <v>104</v>
      </c>
      <c r="H816">
        <v>94</v>
      </c>
      <c r="I816">
        <v>49</v>
      </c>
      <c r="J816">
        <v>49</v>
      </c>
      <c r="K816">
        <v>46</v>
      </c>
      <c r="L816">
        <v>0</v>
      </c>
      <c r="M816">
        <v>2020</v>
      </c>
      <c r="N816">
        <f t="shared" ca="1" si="50"/>
        <v>199</v>
      </c>
      <c r="O816">
        <f t="shared" ca="1" si="51"/>
        <v>29664</v>
      </c>
      <c r="P816">
        <f ca="1">_20206[[#This Row],[最低排名]]-_20206[[#This Row],[同分人数]]+1</f>
        <v>29466</v>
      </c>
      <c r="Q816">
        <f ca="1">IF(O816&gt;=开始!$B$6, 1, 0)</f>
        <v>1</v>
      </c>
      <c r="R816">
        <f ca="1">_20206[[#This Row],[最低排名]]-开始!$B$6</f>
        <v>29664</v>
      </c>
    </row>
    <row r="817" spans="1:18">
      <c r="A817">
        <v>60901</v>
      </c>
      <c r="B817" t="s">
        <v>1672</v>
      </c>
      <c r="C817" t="str">
        <f t="shared" si="48"/>
        <v>新余学院</v>
      </c>
      <c r="D817" t="str">
        <f t="shared" si="49"/>
        <v>01</v>
      </c>
      <c r="E817" t="s">
        <v>207</v>
      </c>
      <c r="F817">
        <v>209</v>
      </c>
      <c r="G817">
        <v>112</v>
      </c>
      <c r="H817">
        <v>66</v>
      </c>
      <c r="I817">
        <v>49</v>
      </c>
      <c r="J817">
        <v>46</v>
      </c>
      <c r="K817">
        <v>43</v>
      </c>
      <c r="L817">
        <v>0</v>
      </c>
      <c r="M817">
        <v>2020</v>
      </c>
      <c r="N817">
        <f t="shared" ca="1" si="50"/>
        <v>183</v>
      </c>
      <c r="O817">
        <f t="shared" ca="1" si="51"/>
        <v>34282</v>
      </c>
      <c r="P817">
        <f ca="1">_20206[[#This Row],[最低排名]]-_20206[[#This Row],[同分人数]]+1</f>
        <v>34100</v>
      </c>
      <c r="Q817">
        <f ca="1">IF(O817&gt;=开始!$B$6, 1, 0)</f>
        <v>1</v>
      </c>
      <c r="R817">
        <f ca="1">_20206[[#This Row],[最低排名]]-开始!$B$6</f>
        <v>34282</v>
      </c>
    </row>
    <row r="818" spans="1:18">
      <c r="A818">
        <v>61001</v>
      </c>
      <c r="B818" t="s">
        <v>989</v>
      </c>
      <c r="C818" t="str">
        <f t="shared" si="48"/>
        <v>九江学院</v>
      </c>
      <c r="D818" t="str">
        <f t="shared" si="49"/>
        <v>01</v>
      </c>
      <c r="E818" t="s">
        <v>419</v>
      </c>
      <c r="F818">
        <v>207</v>
      </c>
      <c r="G818">
        <v>106</v>
      </c>
      <c r="H818">
        <v>53</v>
      </c>
      <c r="I818">
        <v>64</v>
      </c>
      <c r="J818">
        <v>55</v>
      </c>
      <c r="K818">
        <v>55</v>
      </c>
      <c r="L818">
        <v>0</v>
      </c>
      <c r="M818">
        <v>2020</v>
      </c>
      <c r="N818">
        <f t="shared" ca="1" si="50"/>
        <v>200</v>
      </c>
      <c r="O818">
        <f t="shared" ca="1" si="51"/>
        <v>30520</v>
      </c>
      <c r="P818">
        <f ca="1">_20206[[#This Row],[最低排名]]-_20206[[#This Row],[同分人数]]+1</f>
        <v>30321</v>
      </c>
      <c r="Q818">
        <f ca="1">IF(O818&gt;=开始!$B$6, 1, 0)</f>
        <v>1</v>
      </c>
      <c r="R818">
        <f ca="1">_20206[[#This Row],[最低排名]]-开始!$B$6</f>
        <v>30520</v>
      </c>
    </row>
    <row r="819" spans="1:18">
      <c r="A819">
        <v>61101</v>
      </c>
      <c r="B819" t="s">
        <v>1673</v>
      </c>
      <c r="C819" t="str">
        <f t="shared" si="48"/>
        <v>南昌理工</v>
      </c>
      <c r="D819" t="str">
        <f t="shared" si="49"/>
        <v>01</v>
      </c>
      <c r="E819" t="s">
        <v>223</v>
      </c>
      <c r="F819">
        <v>195</v>
      </c>
      <c r="G819">
        <v>98</v>
      </c>
      <c r="H819">
        <v>69</v>
      </c>
      <c r="I819">
        <v>52</v>
      </c>
      <c r="J819">
        <v>46</v>
      </c>
      <c r="K819">
        <v>46</v>
      </c>
      <c r="L819">
        <v>0</v>
      </c>
      <c r="M819">
        <v>2020</v>
      </c>
      <c r="N819">
        <f t="shared" ca="1" si="50"/>
        <v>171</v>
      </c>
      <c r="O819">
        <f t="shared" ca="1" si="51"/>
        <v>35116</v>
      </c>
      <c r="P819">
        <f ca="1">_20206[[#This Row],[最低排名]]-_20206[[#This Row],[同分人数]]+1</f>
        <v>34946</v>
      </c>
      <c r="Q819">
        <f ca="1">IF(O819&gt;=开始!$B$6, 1, 0)</f>
        <v>1</v>
      </c>
      <c r="R819">
        <f ca="1">_20206[[#This Row],[最低排名]]-开始!$B$6</f>
        <v>35116</v>
      </c>
    </row>
    <row r="820" spans="1:18">
      <c r="A820">
        <v>61102</v>
      </c>
      <c r="B820" t="s">
        <v>1589</v>
      </c>
      <c r="C820" t="str">
        <f t="shared" si="48"/>
        <v>南昌理工</v>
      </c>
      <c r="D820" t="str">
        <f t="shared" si="49"/>
        <v>02</v>
      </c>
      <c r="E820" t="s">
        <v>1629</v>
      </c>
      <c r="M820">
        <v>2020</v>
      </c>
      <c r="N820" t="e">
        <f t="shared" ca="1" si="50"/>
        <v>#N/A</v>
      </c>
      <c r="O820" t="e">
        <f t="shared" ca="1" si="51"/>
        <v>#N/A</v>
      </c>
      <c r="P820" t="e">
        <f ca="1">_20206[[#This Row],[最低排名]]-_20206[[#This Row],[同分人数]]+1</f>
        <v>#N/A</v>
      </c>
      <c r="Q820" t="e">
        <f ca="1">IF(O820&gt;=开始!$B$6, 1, 0)</f>
        <v>#N/A</v>
      </c>
      <c r="R820" t="e">
        <f ca="1">_20206[[#This Row],[最低排名]]-开始!$B$6</f>
        <v>#N/A</v>
      </c>
    </row>
    <row r="821" spans="1:18">
      <c r="A821">
        <v>61201</v>
      </c>
      <c r="B821" t="s">
        <v>1674</v>
      </c>
      <c r="C821" t="str">
        <f t="shared" si="48"/>
        <v>江西服装</v>
      </c>
      <c r="D821" t="str">
        <f t="shared" si="49"/>
        <v>01</v>
      </c>
      <c r="E821" t="s">
        <v>1533</v>
      </c>
      <c r="F821">
        <v>169</v>
      </c>
      <c r="G821">
        <v>85</v>
      </c>
      <c r="H821">
        <v>74</v>
      </c>
      <c r="I821">
        <v>55</v>
      </c>
      <c r="J821">
        <v>52</v>
      </c>
      <c r="K821">
        <v>52</v>
      </c>
      <c r="L821">
        <v>0</v>
      </c>
      <c r="M821">
        <v>2020</v>
      </c>
      <c r="N821">
        <f t="shared" ca="1" si="50"/>
        <v>150</v>
      </c>
      <c r="O821">
        <f t="shared" ca="1" si="51"/>
        <v>36155</v>
      </c>
      <c r="P821">
        <f ca="1">_20206[[#This Row],[最低排名]]-_20206[[#This Row],[同分人数]]+1</f>
        <v>36006</v>
      </c>
      <c r="Q821">
        <f ca="1">IF(O821&gt;=开始!$B$6, 1, 0)</f>
        <v>1</v>
      </c>
      <c r="R821">
        <f ca="1">_20206[[#This Row],[最低排名]]-开始!$B$6</f>
        <v>36155</v>
      </c>
    </row>
    <row r="822" spans="1:18">
      <c r="A822">
        <v>61202</v>
      </c>
      <c r="B822" t="s">
        <v>1800</v>
      </c>
      <c r="C822" t="str">
        <f t="shared" si="48"/>
        <v>江西服装</v>
      </c>
      <c r="D822" t="str">
        <f t="shared" si="49"/>
        <v>02</v>
      </c>
      <c r="E822" t="s">
        <v>1548</v>
      </c>
      <c r="F822">
        <v>195</v>
      </c>
      <c r="G822">
        <v>101</v>
      </c>
      <c r="H822">
        <v>55</v>
      </c>
      <c r="I822">
        <v>52</v>
      </c>
      <c r="J822">
        <v>52</v>
      </c>
      <c r="K822">
        <v>49</v>
      </c>
      <c r="L822">
        <v>0</v>
      </c>
      <c r="M822">
        <v>2020</v>
      </c>
      <c r="N822">
        <f t="shared" ca="1" si="50"/>
        <v>184</v>
      </c>
      <c r="O822">
        <f t="shared" ca="1" si="51"/>
        <v>36005</v>
      </c>
      <c r="P822">
        <f ca="1">_20206[[#This Row],[最低排名]]-_20206[[#This Row],[同分人数]]+1</f>
        <v>35822</v>
      </c>
      <c r="Q822">
        <f ca="1">IF(O822&gt;=开始!$B$6, 1, 0)</f>
        <v>1</v>
      </c>
      <c r="R822">
        <f ca="1">_20206[[#This Row],[最低排名]]-开始!$B$6</f>
        <v>36005</v>
      </c>
    </row>
    <row r="823" spans="1:18">
      <c r="A823">
        <v>61301</v>
      </c>
      <c r="B823" t="s">
        <v>991</v>
      </c>
      <c r="C823" t="str">
        <f t="shared" si="48"/>
        <v>南昌工院</v>
      </c>
      <c r="D823" t="str">
        <f t="shared" si="49"/>
        <v>01</v>
      </c>
      <c r="E823" t="s">
        <v>1629</v>
      </c>
      <c r="M823">
        <v>2020</v>
      </c>
      <c r="N823" t="e">
        <f t="shared" ca="1" si="50"/>
        <v>#N/A</v>
      </c>
      <c r="O823" t="e">
        <f t="shared" ca="1" si="51"/>
        <v>#N/A</v>
      </c>
      <c r="P823" t="e">
        <f ca="1">_20206[[#This Row],[最低排名]]-_20206[[#This Row],[同分人数]]+1</f>
        <v>#N/A</v>
      </c>
      <c r="Q823" t="e">
        <f ca="1">IF(O823&gt;=开始!$B$6, 1, 0)</f>
        <v>#N/A</v>
      </c>
      <c r="R823" t="e">
        <f ca="1">_20206[[#This Row],[最低排名]]-开始!$B$6</f>
        <v>#N/A</v>
      </c>
    </row>
    <row r="824" spans="1:18">
      <c r="A824">
        <v>61401</v>
      </c>
      <c r="B824" t="s">
        <v>992</v>
      </c>
      <c r="C824" t="str">
        <f t="shared" si="48"/>
        <v>昌大科技</v>
      </c>
      <c r="D824" t="str">
        <f t="shared" si="49"/>
        <v>01</v>
      </c>
      <c r="E824" t="s">
        <v>316</v>
      </c>
      <c r="F824">
        <v>191</v>
      </c>
      <c r="G824">
        <v>109</v>
      </c>
      <c r="H824">
        <v>77</v>
      </c>
      <c r="I824">
        <v>52</v>
      </c>
      <c r="J824">
        <v>43</v>
      </c>
      <c r="K824">
        <v>43</v>
      </c>
      <c r="L824">
        <v>0</v>
      </c>
      <c r="M824">
        <v>2020</v>
      </c>
      <c r="N824">
        <f t="shared" ca="1" si="50"/>
        <v>171</v>
      </c>
      <c r="O824">
        <f t="shared" ca="1" si="51"/>
        <v>35458</v>
      </c>
      <c r="P824">
        <f ca="1">_20206[[#This Row],[最低排名]]-_20206[[#This Row],[同分人数]]+1</f>
        <v>35288</v>
      </c>
      <c r="Q824">
        <f ca="1">IF(O824&gt;=开始!$B$6, 1, 0)</f>
        <v>1</v>
      </c>
      <c r="R824">
        <f ca="1">_20206[[#This Row],[最低排名]]-开始!$B$6</f>
        <v>35458</v>
      </c>
    </row>
    <row r="825" spans="1:18">
      <c r="A825">
        <v>61402</v>
      </c>
      <c r="B825" t="s">
        <v>1675</v>
      </c>
      <c r="C825" t="str">
        <f t="shared" si="48"/>
        <v>昌大科技</v>
      </c>
      <c r="D825" t="str">
        <f t="shared" si="49"/>
        <v>02</v>
      </c>
      <c r="E825" t="s">
        <v>1629</v>
      </c>
      <c r="M825">
        <v>2020</v>
      </c>
      <c r="N825" t="e">
        <f t="shared" ca="1" si="50"/>
        <v>#N/A</v>
      </c>
      <c r="O825" t="e">
        <f t="shared" ca="1" si="51"/>
        <v>#N/A</v>
      </c>
      <c r="P825" t="e">
        <f ca="1">_20206[[#This Row],[最低排名]]-_20206[[#This Row],[同分人数]]+1</f>
        <v>#N/A</v>
      </c>
      <c r="Q825" t="e">
        <f ca="1">IF(O825&gt;=开始!$B$6, 1, 0)</f>
        <v>#N/A</v>
      </c>
      <c r="R825" t="e">
        <f ca="1">_20206[[#This Row],[最低排名]]-开始!$B$6</f>
        <v>#N/A</v>
      </c>
    </row>
    <row r="826" spans="1:18">
      <c r="A826">
        <v>61501</v>
      </c>
      <c r="B826" t="s">
        <v>1801</v>
      </c>
      <c r="C826" t="str">
        <f t="shared" si="48"/>
        <v>华交理工</v>
      </c>
      <c r="D826" t="str">
        <f t="shared" si="49"/>
        <v>01</v>
      </c>
      <c r="E826" t="s">
        <v>223</v>
      </c>
      <c r="F826">
        <v>202</v>
      </c>
      <c r="G826">
        <v>104</v>
      </c>
      <c r="H826">
        <v>56</v>
      </c>
      <c r="I826">
        <v>55</v>
      </c>
      <c r="J826">
        <v>49</v>
      </c>
      <c r="K826">
        <v>46</v>
      </c>
      <c r="L826">
        <v>0</v>
      </c>
      <c r="M826">
        <v>2020</v>
      </c>
      <c r="N826">
        <f t="shared" ca="1" si="50"/>
        <v>171</v>
      </c>
      <c r="O826">
        <f t="shared" ca="1" si="51"/>
        <v>35116</v>
      </c>
      <c r="P826">
        <f ca="1">_20206[[#This Row],[最低排名]]-_20206[[#This Row],[同分人数]]+1</f>
        <v>34946</v>
      </c>
      <c r="Q826">
        <f ca="1">IF(O826&gt;=开始!$B$6, 1, 0)</f>
        <v>1</v>
      </c>
      <c r="R826">
        <f ca="1">_20206[[#This Row],[最低排名]]-开始!$B$6</f>
        <v>35116</v>
      </c>
    </row>
    <row r="827" spans="1:18">
      <c r="A827">
        <v>61502</v>
      </c>
      <c r="B827" t="s">
        <v>1802</v>
      </c>
      <c r="C827" t="str">
        <f t="shared" si="48"/>
        <v>华交理工</v>
      </c>
      <c r="D827" t="str">
        <f t="shared" si="49"/>
        <v>02</v>
      </c>
      <c r="E827" t="s">
        <v>1533</v>
      </c>
      <c r="F827">
        <v>158</v>
      </c>
      <c r="G827">
        <v>86</v>
      </c>
      <c r="H827">
        <v>100</v>
      </c>
      <c r="I827">
        <v>52</v>
      </c>
      <c r="J827">
        <v>49</v>
      </c>
      <c r="K827">
        <v>43</v>
      </c>
      <c r="L827">
        <v>0</v>
      </c>
      <c r="M827">
        <v>2020</v>
      </c>
      <c r="N827">
        <f t="shared" ca="1" si="50"/>
        <v>150</v>
      </c>
      <c r="O827">
        <f t="shared" ca="1" si="51"/>
        <v>36155</v>
      </c>
      <c r="P827">
        <f ca="1">_20206[[#This Row],[最低排名]]-_20206[[#This Row],[同分人数]]+1</f>
        <v>36006</v>
      </c>
      <c r="Q827">
        <f ca="1">IF(O827&gt;=开始!$B$6, 1, 0)</f>
        <v>1</v>
      </c>
      <c r="R827">
        <f ca="1">_20206[[#This Row],[最低排名]]-开始!$B$6</f>
        <v>36155</v>
      </c>
    </row>
    <row r="828" spans="1:18">
      <c r="A828">
        <v>61503</v>
      </c>
      <c r="B828" t="s">
        <v>1803</v>
      </c>
      <c r="C828" t="str">
        <f t="shared" si="48"/>
        <v>华交理工</v>
      </c>
      <c r="D828" t="str">
        <f t="shared" si="49"/>
        <v>03</v>
      </c>
      <c r="E828" t="s">
        <v>1629</v>
      </c>
      <c r="M828">
        <v>2020</v>
      </c>
      <c r="N828" t="e">
        <f t="shared" ca="1" si="50"/>
        <v>#N/A</v>
      </c>
      <c r="O828" t="e">
        <f t="shared" ca="1" si="51"/>
        <v>#N/A</v>
      </c>
      <c r="P828" t="e">
        <f ca="1">_20206[[#This Row],[最低排名]]-_20206[[#This Row],[同分人数]]+1</f>
        <v>#N/A</v>
      </c>
      <c r="Q828" t="e">
        <f ca="1">IF(O828&gt;=开始!$B$6, 1, 0)</f>
        <v>#N/A</v>
      </c>
      <c r="R828" t="e">
        <f ca="1">_20206[[#This Row],[最低排名]]-开始!$B$6</f>
        <v>#N/A</v>
      </c>
    </row>
    <row r="829" spans="1:18">
      <c r="A829">
        <v>61601</v>
      </c>
      <c r="B829" t="s">
        <v>1804</v>
      </c>
      <c r="C829" t="str">
        <f t="shared" si="48"/>
        <v>东华长江</v>
      </c>
      <c r="D829" t="str">
        <f t="shared" si="49"/>
        <v>01</v>
      </c>
      <c r="E829" t="s">
        <v>1542</v>
      </c>
      <c r="F829">
        <v>174</v>
      </c>
      <c r="G829">
        <v>89</v>
      </c>
      <c r="H829">
        <v>77</v>
      </c>
      <c r="I829">
        <v>55</v>
      </c>
      <c r="J829">
        <v>49</v>
      </c>
      <c r="K829">
        <v>46</v>
      </c>
      <c r="L829">
        <v>0</v>
      </c>
      <c r="M829">
        <v>2020</v>
      </c>
      <c r="N829">
        <f t="shared" ca="1" si="50"/>
        <v>135</v>
      </c>
      <c r="O829">
        <f t="shared" ca="1" si="51"/>
        <v>36290</v>
      </c>
      <c r="P829">
        <f ca="1">_20206[[#This Row],[最低排名]]-_20206[[#This Row],[同分人数]]+1</f>
        <v>36156</v>
      </c>
      <c r="Q829">
        <f ca="1">IF(O829&gt;=开始!$B$6, 1, 0)</f>
        <v>1</v>
      </c>
      <c r="R829">
        <f ca="1">_20206[[#This Row],[最低排名]]-开始!$B$6</f>
        <v>36290</v>
      </c>
    </row>
    <row r="830" spans="1:18">
      <c r="A830">
        <v>61602</v>
      </c>
      <c r="B830" t="s">
        <v>1805</v>
      </c>
      <c r="C830" t="str">
        <f t="shared" si="48"/>
        <v>东华长江</v>
      </c>
      <c r="D830" t="str">
        <f t="shared" si="49"/>
        <v>02</v>
      </c>
      <c r="E830" t="s">
        <v>320</v>
      </c>
      <c r="F830">
        <v>176</v>
      </c>
      <c r="G830">
        <v>90</v>
      </c>
      <c r="H830">
        <v>63</v>
      </c>
      <c r="I830">
        <v>58</v>
      </c>
      <c r="J830">
        <v>58</v>
      </c>
      <c r="K830">
        <v>55</v>
      </c>
      <c r="L830">
        <v>0</v>
      </c>
      <c r="M830">
        <v>2020</v>
      </c>
      <c r="N830">
        <f t="shared" ca="1" si="50"/>
        <v>168</v>
      </c>
      <c r="O830">
        <f t="shared" ca="1" si="51"/>
        <v>34767</v>
      </c>
      <c r="P830">
        <f ca="1">_20206[[#This Row],[最低排名]]-_20206[[#This Row],[同分人数]]+1</f>
        <v>34600</v>
      </c>
      <c r="Q830">
        <f ca="1">IF(O830&gt;=开始!$B$6, 1, 0)</f>
        <v>1</v>
      </c>
      <c r="R830">
        <f ca="1">_20206[[#This Row],[最低排名]]-开始!$B$6</f>
        <v>34767</v>
      </c>
    </row>
    <row r="831" spans="1:18">
      <c r="A831">
        <v>61701</v>
      </c>
      <c r="B831" t="s">
        <v>995</v>
      </c>
      <c r="C831" t="str">
        <f t="shared" si="48"/>
        <v>南航科技</v>
      </c>
      <c r="D831" t="str">
        <f t="shared" si="49"/>
        <v>01</v>
      </c>
      <c r="E831" t="s">
        <v>316</v>
      </c>
      <c r="F831">
        <v>189</v>
      </c>
      <c r="G831">
        <v>98</v>
      </c>
      <c r="H831">
        <v>73</v>
      </c>
      <c r="I831">
        <v>49</v>
      </c>
      <c r="J831">
        <v>49</v>
      </c>
      <c r="K831">
        <v>46</v>
      </c>
      <c r="L831">
        <v>0</v>
      </c>
      <c r="M831">
        <v>2020</v>
      </c>
      <c r="N831">
        <f t="shared" ca="1" si="50"/>
        <v>171</v>
      </c>
      <c r="O831">
        <f t="shared" ca="1" si="51"/>
        <v>35458</v>
      </c>
      <c r="P831">
        <f ca="1">_20206[[#This Row],[最低排名]]-_20206[[#This Row],[同分人数]]+1</f>
        <v>35288</v>
      </c>
      <c r="Q831">
        <f ca="1">IF(O831&gt;=开始!$B$6, 1, 0)</f>
        <v>1</v>
      </c>
      <c r="R831">
        <f ca="1">_20206[[#This Row],[最低排名]]-开始!$B$6</f>
        <v>35458</v>
      </c>
    </row>
    <row r="832" spans="1:18">
      <c r="A832">
        <v>61702</v>
      </c>
      <c r="B832" t="s">
        <v>1679</v>
      </c>
      <c r="C832" t="str">
        <f t="shared" si="48"/>
        <v>南航科技</v>
      </c>
      <c r="D832" t="str">
        <f t="shared" si="49"/>
        <v>02</v>
      </c>
      <c r="E832" t="s">
        <v>1629</v>
      </c>
      <c r="M832">
        <v>2020</v>
      </c>
      <c r="N832" t="e">
        <f t="shared" ca="1" si="50"/>
        <v>#N/A</v>
      </c>
      <c r="O832" t="e">
        <f t="shared" ca="1" si="51"/>
        <v>#N/A</v>
      </c>
      <c r="P832" t="e">
        <f ca="1">_20206[[#This Row],[最低排名]]-_20206[[#This Row],[同分人数]]+1</f>
        <v>#N/A</v>
      </c>
      <c r="Q832" t="e">
        <f ca="1">IF(O832&gt;=开始!$B$6, 1, 0)</f>
        <v>#N/A</v>
      </c>
      <c r="R832" t="e">
        <f ca="1">_20206[[#This Row],[最低排名]]-开始!$B$6</f>
        <v>#N/A</v>
      </c>
    </row>
    <row r="833" spans="1:18">
      <c r="A833">
        <v>61801</v>
      </c>
      <c r="B833" t="s">
        <v>1806</v>
      </c>
      <c r="C833" t="str">
        <f t="shared" si="48"/>
        <v>赣理应科</v>
      </c>
      <c r="D833" t="str">
        <f t="shared" si="49"/>
        <v>01</v>
      </c>
      <c r="E833" t="s">
        <v>1556</v>
      </c>
      <c r="F833">
        <v>201</v>
      </c>
      <c r="G833">
        <v>108</v>
      </c>
      <c r="H833">
        <v>71</v>
      </c>
      <c r="I833">
        <v>46</v>
      </c>
      <c r="J833">
        <v>43</v>
      </c>
      <c r="K833">
        <v>43</v>
      </c>
      <c r="L833">
        <v>0</v>
      </c>
      <c r="M833">
        <v>2020</v>
      </c>
      <c r="N833">
        <f t="shared" ca="1" si="50"/>
        <v>165</v>
      </c>
      <c r="O833">
        <f t="shared" ca="1" si="51"/>
        <v>35821</v>
      </c>
      <c r="P833">
        <f ca="1">_20206[[#This Row],[最低排名]]-_20206[[#This Row],[同分人数]]+1</f>
        <v>35657</v>
      </c>
      <c r="Q833">
        <f ca="1">IF(O833&gt;=开始!$B$6, 1, 0)</f>
        <v>1</v>
      </c>
      <c r="R833">
        <f ca="1">_20206[[#This Row],[最低排名]]-开始!$B$6</f>
        <v>35821</v>
      </c>
    </row>
    <row r="834" spans="1:18">
      <c r="A834">
        <v>61901</v>
      </c>
      <c r="B834" t="s">
        <v>1807</v>
      </c>
      <c r="C834" t="str">
        <f t="shared" ref="C834:C897" si="52">LEFT(B834, FIND("(", B834) - 1)</f>
        <v>景陶科艺</v>
      </c>
      <c r="D834" t="str">
        <f t="shared" ref="D834:D897" si="53">MID(B834, FIND("(", B834) + 1, FIND(")", B834) - FIND("(", B834) - 1)</f>
        <v>01</v>
      </c>
      <c r="E834" t="s">
        <v>366</v>
      </c>
      <c r="F834">
        <v>167</v>
      </c>
      <c r="G834">
        <v>92</v>
      </c>
      <c r="H834">
        <v>84</v>
      </c>
      <c r="I834">
        <v>55</v>
      </c>
      <c r="J834">
        <v>52</v>
      </c>
      <c r="K834">
        <v>49</v>
      </c>
      <c r="L834">
        <v>0</v>
      </c>
      <c r="M834">
        <v>2020</v>
      </c>
      <c r="N834">
        <f t="shared" ref="N834:N897" ca="1" si="54">VLOOKUP(E834, INDIRECT("'" &amp; M834 &amp; "D'!$A$2:$G$500"), 2, FALSE)</f>
        <v>171</v>
      </c>
      <c r="O834">
        <f t="shared" ref="O834:O897" ca="1" si="55">VLOOKUP(E834, INDIRECT("'" &amp; M834 &amp; "D'!$A$2:$G$500"), 3, FALSE)</f>
        <v>35287</v>
      </c>
      <c r="P834">
        <f ca="1">_20206[[#This Row],[最低排名]]-_20206[[#This Row],[同分人数]]+1</f>
        <v>35117</v>
      </c>
      <c r="Q834">
        <f ca="1">IF(O834&gt;=开始!$B$6, 1, 0)</f>
        <v>1</v>
      </c>
      <c r="R834">
        <f ca="1">_20206[[#This Row],[最低排名]]-开始!$B$6</f>
        <v>35287</v>
      </c>
    </row>
    <row r="835" spans="1:18">
      <c r="A835">
        <v>61902</v>
      </c>
      <c r="B835" t="s">
        <v>1808</v>
      </c>
      <c r="C835" t="str">
        <f t="shared" si="52"/>
        <v>景陶科艺</v>
      </c>
      <c r="D835" t="str">
        <f t="shared" si="53"/>
        <v>02</v>
      </c>
      <c r="E835" t="s">
        <v>1629</v>
      </c>
      <c r="M835">
        <v>2020</v>
      </c>
      <c r="N835" t="e">
        <f t="shared" ca="1" si="54"/>
        <v>#N/A</v>
      </c>
      <c r="O835" t="e">
        <f t="shared" ca="1" si="55"/>
        <v>#N/A</v>
      </c>
      <c r="P835" t="e">
        <f ca="1">_20206[[#This Row],[最低排名]]-_20206[[#This Row],[同分人数]]+1</f>
        <v>#N/A</v>
      </c>
      <c r="Q835" t="e">
        <f ca="1">IF(O835&gt;=开始!$B$6, 1, 0)</f>
        <v>#N/A</v>
      </c>
      <c r="R835" t="e">
        <f ca="1">_20206[[#This Row],[最低排名]]-开始!$B$6</f>
        <v>#N/A</v>
      </c>
    </row>
    <row r="836" spans="1:18">
      <c r="A836">
        <v>62001</v>
      </c>
      <c r="B836" t="s">
        <v>997</v>
      </c>
      <c r="C836" t="str">
        <f t="shared" si="52"/>
        <v>赣农商院</v>
      </c>
      <c r="D836" t="str">
        <f t="shared" si="53"/>
        <v>01</v>
      </c>
      <c r="E836" t="s">
        <v>198</v>
      </c>
      <c r="F836">
        <v>192</v>
      </c>
      <c r="G836">
        <v>97</v>
      </c>
      <c r="H836">
        <v>63</v>
      </c>
      <c r="I836">
        <v>58</v>
      </c>
      <c r="J836">
        <v>46</v>
      </c>
      <c r="K836">
        <v>46</v>
      </c>
      <c r="L836">
        <v>0</v>
      </c>
      <c r="M836">
        <v>2020</v>
      </c>
      <c r="N836">
        <f t="shared" ca="1" si="54"/>
        <v>198</v>
      </c>
      <c r="O836">
        <f t="shared" ca="1" si="55"/>
        <v>35656</v>
      </c>
      <c r="P836">
        <f ca="1">_20206[[#This Row],[最低排名]]-_20206[[#This Row],[同分人数]]+1</f>
        <v>35459</v>
      </c>
      <c r="Q836">
        <f ca="1">IF(O836&gt;=开始!$B$6, 1, 0)</f>
        <v>1</v>
      </c>
      <c r="R836">
        <f ca="1">_20206[[#This Row],[最低排名]]-开始!$B$6</f>
        <v>35656</v>
      </c>
    </row>
    <row r="837" spans="1:18">
      <c r="A837">
        <v>62101</v>
      </c>
      <c r="B837" t="s">
        <v>1809</v>
      </c>
      <c r="C837" t="str">
        <f t="shared" si="52"/>
        <v>江中科技</v>
      </c>
      <c r="D837" t="str">
        <f t="shared" si="53"/>
        <v>01</v>
      </c>
      <c r="E837" t="s">
        <v>320</v>
      </c>
      <c r="F837">
        <v>201</v>
      </c>
      <c r="G837">
        <v>110</v>
      </c>
      <c r="H837">
        <v>53</v>
      </c>
      <c r="I837">
        <v>55</v>
      </c>
      <c r="J837">
        <v>52</v>
      </c>
      <c r="K837">
        <v>49</v>
      </c>
      <c r="L837">
        <v>0</v>
      </c>
      <c r="M837">
        <v>2020</v>
      </c>
      <c r="N837">
        <f t="shared" ca="1" si="54"/>
        <v>168</v>
      </c>
      <c r="O837">
        <f t="shared" ca="1" si="55"/>
        <v>34767</v>
      </c>
      <c r="P837">
        <f ca="1">_20206[[#This Row],[最低排名]]-_20206[[#This Row],[同分人数]]+1</f>
        <v>34600</v>
      </c>
      <c r="Q837">
        <f ca="1">IF(O837&gt;=开始!$B$6, 1, 0)</f>
        <v>1</v>
      </c>
      <c r="R837">
        <f ca="1">_20206[[#This Row],[最低排名]]-开始!$B$6</f>
        <v>34767</v>
      </c>
    </row>
    <row r="838" spans="1:18">
      <c r="A838">
        <v>62102</v>
      </c>
      <c r="B838" t="s">
        <v>1810</v>
      </c>
      <c r="C838" t="str">
        <f t="shared" si="52"/>
        <v>江中科技</v>
      </c>
      <c r="D838" t="str">
        <f t="shared" si="53"/>
        <v>02</v>
      </c>
      <c r="E838" t="s">
        <v>223</v>
      </c>
      <c r="F838">
        <v>169</v>
      </c>
      <c r="G838">
        <v>96</v>
      </c>
      <c r="H838">
        <v>89</v>
      </c>
      <c r="I838">
        <v>52</v>
      </c>
      <c r="J838">
        <v>52</v>
      </c>
      <c r="K838">
        <v>46</v>
      </c>
      <c r="L838">
        <v>0</v>
      </c>
      <c r="M838">
        <v>2020</v>
      </c>
      <c r="N838">
        <f t="shared" ca="1" si="54"/>
        <v>171</v>
      </c>
      <c r="O838">
        <f t="shared" ca="1" si="55"/>
        <v>35116</v>
      </c>
      <c r="P838">
        <f ca="1">_20206[[#This Row],[最低排名]]-_20206[[#This Row],[同分人数]]+1</f>
        <v>34946</v>
      </c>
      <c r="Q838">
        <f ca="1">IF(O838&gt;=开始!$B$6, 1, 0)</f>
        <v>1</v>
      </c>
      <c r="R838">
        <f ca="1">_20206[[#This Row],[最低排名]]-开始!$B$6</f>
        <v>35116</v>
      </c>
    </row>
    <row r="839" spans="1:18">
      <c r="A839">
        <v>62103</v>
      </c>
      <c r="B839" t="s">
        <v>1811</v>
      </c>
      <c r="C839" t="str">
        <f t="shared" si="52"/>
        <v>江中科技</v>
      </c>
      <c r="D839" t="str">
        <f t="shared" si="53"/>
        <v>03</v>
      </c>
      <c r="E839" t="s">
        <v>405</v>
      </c>
      <c r="F839">
        <v>181</v>
      </c>
      <c r="G839">
        <v>91</v>
      </c>
      <c r="H839">
        <v>93</v>
      </c>
      <c r="I839">
        <v>52</v>
      </c>
      <c r="J839">
        <v>52</v>
      </c>
      <c r="K839">
        <v>49</v>
      </c>
      <c r="L839">
        <v>0</v>
      </c>
      <c r="M839">
        <v>2020</v>
      </c>
      <c r="N839">
        <f t="shared" ca="1" si="54"/>
        <v>192</v>
      </c>
      <c r="O839">
        <f t="shared" ca="1" si="55"/>
        <v>31801</v>
      </c>
      <c r="P839">
        <f ca="1">_20206[[#This Row],[最低排名]]-_20206[[#This Row],[同分人数]]+1</f>
        <v>31610</v>
      </c>
      <c r="Q839">
        <f ca="1">IF(O839&gt;=开始!$B$6, 1, 0)</f>
        <v>1</v>
      </c>
      <c r="R839">
        <f ca="1">_20206[[#This Row],[最低排名]]-开始!$B$6</f>
        <v>31801</v>
      </c>
    </row>
    <row r="840" spans="1:18">
      <c r="A840">
        <v>62104</v>
      </c>
      <c r="B840" t="s">
        <v>1812</v>
      </c>
      <c r="C840" t="str">
        <f t="shared" si="52"/>
        <v>江中科技</v>
      </c>
      <c r="D840" t="str">
        <f t="shared" si="53"/>
        <v>04</v>
      </c>
      <c r="E840" t="s">
        <v>513</v>
      </c>
      <c r="F840">
        <v>188</v>
      </c>
      <c r="G840">
        <v>97</v>
      </c>
      <c r="H840">
        <v>88</v>
      </c>
      <c r="I840">
        <v>52</v>
      </c>
      <c r="J840">
        <v>46</v>
      </c>
      <c r="K840">
        <v>46</v>
      </c>
      <c r="L840">
        <v>0</v>
      </c>
      <c r="M840">
        <v>2020</v>
      </c>
      <c r="N840">
        <f t="shared" ca="1" si="54"/>
        <v>187</v>
      </c>
      <c r="O840">
        <f t="shared" ca="1" si="55"/>
        <v>33055</v>
      </c>
      <c r="P840">
        <f ca="1">_20206[[#This Row],[最低排名]]-_20206[[#This Row],[同分人数]]+1</f>
        <v>32869</v>
      </c>
      <c r="Q840">
        <f ca="1">IF(O840&gt;=开始!$B$6, 1, 0)</f>
        <v>1</v>
      </c>
      <c r="R840">
        <f ca="1">_20206[[#This Row],[最低排名]]-开始!$B$6</f>
        <v>33055</v>
      </c>
    </row>
    <row r="841" spans="1:18">
      <c r="A841">
        <v>62105</v>
      </c>
      <c r="B841" t="s">
        <v>1813</v>
      </c>
      <c r="C841" t="str">
        <f t="shared" si="52"/>
        <v>江中科技</v>
      </c>
      <c r="D841" t="str">
        <f t="shared" si="53"/>
        <v>05</v>
      </c>
      <c r="E841" t="s">
        <v>320</v>
      </c>
      <c r="F841">
        <v>193</v>
      </c>
      <c r="G841">
        <v>100</v>
      </c>
      <c r="H841">
        <v>76</v>
      </c>
      <c r="I841">
        <v>49</v>
      </c>
      <c r="J841">
        <v>49</v>
      </c>
      <c r="K841">
        <v>43</v>
      </c>
      <c r="L841">
        <v>0</v>
      </c>
      <c r="M841">
        <v>2020</v>
      </c>
      <c r="N841">
        <f t="shared" ca="1" si="54"/>
        <v>168</v>
      </c>
      <c r="O841">
        <f t="shared" ca="1" si="55"/>
        <v>34767</v>
      </c>
      <c r="P841">
        <f ca="1">_20206[[#This Row],[最低排名]]-_20206[[#This Row],[同分人数]]+1</f>
        <v>34600</v>
      </c>
      <c r="Q841">
        <f ca="1">IF(O841&gt;=开始!$B$6, 1, 0)</f>
        <v>1</v>
      </c>
      <c r="R841">
        <f ca="1">_20206[[#This Row],[最低排名]]-开始!$B$6</f>
        <v>34767</v>
      </c>
    </row>
    <row r="842" spans="1:18">
      <c r="A842">
        <v>62201</v>
      </c>
      <c r="B842" t="s">
        <v>1007</v>
      </c>
      <c r="C842" t="str">
        <f t="shared" si="52"/>
        <v>江师科技</v>
      </c>
      <c r="D842" t="str">
        <f t="shared" si="53"/>
        <v>01</v>
      </c>
      <c r="E842" t="s">
        <v>207</v>
      </c>
      <c r="F842">
        <v>172</v>
      </c>
      <c r="G842">
        <v>101</v>
      </c>
      <c r="H842">
        <v>79</v>
      </c>
      <c r="I842">
        <v>61</v>
      </c>
      <c r="J842">
        <v>58</v>
      </c>
      <c r="K842">
        <v>43</v>
      </c>
      <c r="L842">
        <v>0</v>
      </c>
      <c r="M842">
        <v>2020</v>
      </c>
      <c r="N842">
        <f t="shared" ca="1" si="54"/>
        <v>183</v>
      </c>
      <c r="O842">
        <f t="shared" ca="1" si="55"/>
        <v>34282</v>
      </c>
      <c r="P842">
        <f ca="1">_20206[[#This Row],[最低排名]]-_20206[[#This Row],[同分人数]]+1</f>
        <v>34100</v>
      </c>
      <c r="Q842">
        <f ca="1">IF(O842&gt;=开始!$B$6, 1, 0)</f>
        <v>1</v>
      </c>
      <c r="R842">
        <f ca="1">_20206[[#This Row],[最低排名]]-开始!$B$6</f>
        <v>34282</v>
      </c>
    </row>
    <row r="843" spans="1:18">
      <c r="A843">
        <v>62202</v>
      </c>
      <c r="B843" t="s">
        <v>1682</v>
      </c>
      <c r="C843" t="str">
        <f t="shared" si="52"/>
        <v>江师科技</v>
      </c>
      <c r="D843" t="str">
        <f t="shared" si="53"/>
        <v>02</v>
      </c>
      <c r="E843" t="s">
        <v>1629</v>
      </c>
      <c r="M843">
        <v>2020</v>
      </c>
      <c r="N843" t="e">
        <f t="shared" ca="1" si="54"/>
        <v>#N/A</v>
      </c>
      <c r="O843" t="e">
        <f t="shared" ca="1" si="55"/>
        <v>#N/A</v>
      </c>
      <c r="P843" t="e">
        <f ca="1">_20206[[#This Row],[最低排名]]-_20206[[#This Row],[同分人数]]+1</f>
        <v>#N/A</v>
      </c>
      <c r="Q843" t="e">
        <f ca="1">IF(O843&gt;=开始!$B$6, 1, 0)</f>
        <v>#N/A</v>
      </c>
      <c r="R843" t="e">
        <f ca="1">_20206[[#This Row],[最低排名]]-开始!$B$6</f>
        <v>#N/A</v>
      </c>
    </row>
    <row r="844" spans="1:18">
      <c r="A844">
        <v>62301</v>
      </c>
      <c r="B844" t="s">
        <v>1008</v>
      </c>
      <c r="C844" t="str">
        <f t="shared" si="52"/>
        <v>赣师科技</v>
      </c>
      <c r="D844" t="str">
        <f t="shared" si="53"/>
        <v>01</v>
      </c>
      <c r="E844" t="s">
        <v>738</v>
      </c>
      <c r="F844">
        <v>198</v>
      </c>
      <c r="G844">
        <v>102</v>
      </c>
      <c r="H844">
        <v>67</v>
      </c>
      <c r="I844">
        <v>52</v>
      </c>
      <c r="J844">
        <v>49</v>
      </c>
      <c r="K844">
        <v>46</v>
      </c>
      <c r="L844">
        <v>0</v>
      </c>
      <c r="M844">
        <v>2020</v>
      </c>
      <c r="N844">
        <f t="shared" ca="1" si="54"/>
        <v>148</v>
      </c>
      <c r="O844">
        <f t="shared" ca="1" si="55"/>
        <v>34430</v>
      </c>
      <c r="P844">
        <f ca="1">_20206[[#This Row],[最低排名]]-_20206[[#This Row],[同分人数]]+1</f>
        <v>34283</v>
      </c>
      <c r="Q844">
        <f ca="1">IF(O844&gt;=开始!$B$6, 1, 0)</f>
        <v>1</v>
      </c>
      <c r="R844">
        <f ca="1">_20206[[#This Row],[最低排名]]-开始!$B$6</f>
        <v>34430</v>
      </c>
    </row>
    <row r="845" spans="1:18">
      <c r="A845">
        <v>62401</v>
      </c>
      <c r="B845" t="s">
        <v>1009</v>
      </c>
      <c r="C845" t="str">
        <f t="shared" si="52"/>
        <v>江财经管</v>
      </c>
      <c r="D845" t="str">
        <f t="shared" si="53"/>
        <v>01</v>
      </c>
      <c r="E845" t="s">
        <v>223</v>
      </c>
      <c r="F845">
        <v>158</v>
      </c>
      <c r="G845">
        <v>83</v>
      </c>
      <c r="H845">
        <v>82</v>
      </c>
      <c r="I845">
        <v>61</v>
      </c>
      <c r="J845">
        <v>58</v>
      </c>
      <c r="K845">
        <v>49</v>
      </c>
      <c r="L845">
        <v>0</v>
      </c>
      <c r="M845">
        <v>2020</v>
      </c>
      <c r="N845">
        <f t="shared" ca="1" si="54"/>
        <v>171</v>
      </c>
      <c r="O845">
        <f t="shared" ca="1" si="55"/>
        <v>35116</v>
      </c>
      <c r="P845">
        <f ca="1">_20206[[#This Row],[最低排名]]-_20206[[#This Row],[同分人数]]+1</f>
        <v>34946</v>
      </c>
      <c r="Q845">
        <f ca="1">IF(O845&gt;=开始!$B$6, 1, 0)</f>
        <v>1</v>
      </c>
      <c r="R845">
        <f ca="1">_20206[[#This Row],[最低排名]]-开始!$B$6</f>
        <v>35116</v>
      </c>
    </row>
    <row r="846" spans="1:18">
      <c r="A846">
        <v>62501</v>
      </c>
      <c r="B846" t="s">
        <v>1010</v>
      </c>
      <c r="C846" t="str">
        <f t="shared" si="52"/>
        <v>南昌师院</v>
      </c>
      <c r="D846" t="str">
        <f t="shared" si="53"/>
        <v>01</v>
      </c>
      <c r="E846" t="s">
        <v>485</v>
      </c>
      <c r="F846">
        <v>187</v>
      </c>
      <c r="G846">
        <v>99</v>
      </c>
      <c r="H846">
        <v>102</v>
      </c>
      <c r="I846">
        <v>52</v>
      </c>
      <c r="J846">
        <v>52</v>
      </c>
      <c r="K846">
        <v>52</v>
      </c>
      <c r="L846">
        <v>0</v>
      </c>
      <c r="M846">
        <v>2020</v>
      </c>
      <c r="N846">
        <f t="shared" ca="1" si="54"/>
        <v>181</v>
      </c>
      <c r="O846">
        <f t="shared" ca="1" si="55"/>
        <v>28220</v>
      </c>
      <c r="P846">
        <f ca="1">_20206[[#This Row],[最低排名]]-_20206[[#This Row],[同分人数]]+1</f>
        <v>28040</v>
      </c>
      <c r="Q846">
        <f ca="1">IF(O846&gt;=开始!$B$6, 1, 0)</f>
        <v>1</v>
      </c>
      <c r="R846">
        <f ca="1">_20206[[#This Row],[最低排名]]-开始!$B$6</f>
        <v>28220</v>
      </c>
    </row>
    <row r="847" spans="1:18">
      <c r="A847">
        <v>62502</v>
      </c>
      <c r="B847" t="s">
        <v>1684</v>
      </c>
      <c r="C847" t="str">
        <f t="shared" si="52"/>
        <v>南昌师院</v>
      </c>
      <c r="D847" t="str">
        <f t="shared" si="53"/>
        <v>02</v>
      </c>
      <c r="E847" t="s">
        <v>485</v>
      </c>
      <c r="F847">
        <v>192</v>
      </c>
      <c r="G847">
        <v>98</v>
      </c>
      <c r="H847">
        <v>82</v>
      </c>
      <c r="I847">
        <v>61</v>
      </c>
      <c r="J847">
        <v>55</v>
      </c>
      <c r="K847">
        <v>55</v>
      </c>
      <c r="L847">
        <v>0</v>
      </c>
      <c r="M847">
        <v>2020</v>
      </c>
      <c r="N847">
        <f t="shared" ca="1" si="54"/>
        <v>181</v>
      </c>
      <c r="O847">
        <f t="shared" ca="1" si="55"/>
        <v>28220</v>
      </c>
      <c r="P847">
        <f ca="1">_20206[[#This Row],[最低排名]]-_20206[[#This Row],[同分人数]]+1</f>
        <v>28040</v>
      </c>
      <c r="Q847">
        <f ca="1">IF(O847&gt;=开始!$B$6, 1, 0)</f>
        <v>1</v>
      </c>
      <c r="R847">
        <f ca="1">_20206[[#This Row],[最低排名]]-开始!$B$6</f>
        <v>28220</v>
      </c>
    </row>
    <row r="848" spans="1:18">
      <c r="A848">
        <v>62503</v>
      </c>
      <c r="B848" t="s">
        <v>1814</v>
      </c>
      <c r="C848" t="str">
        <f t="shared" si="52"/>
        <v>南昌师院</v>
      </c>
      <c r="D848" t="str">
        <f t="shared" si="53"/>
        <v>03</v>
      </c>
      <c r="E848" t="s">
        <v>701</v>
      </c>
      <c r="F848">
        <v>198</v>
      </c>
      <c r="G848">
        <v>112</v>
      </c>
      <c r="H848">
        <v>69</v>
      </c>
      <c r="I848">
        <v>61</v>
      </c>
      <c r="J848">
        <v>61</v>
      </c>
      <c r="K848">
        <v>55</v>
      </c>
      <c r="L848">
        <v>0</v>
      </c>
      <c r="M848">
        <v>2020</v>
      </c>
      <c r="N848">
        <f t="shared" ca="1" si="54"/>
        <v>218</v>
      </c>
      <c r="O848">
        <f t="shared" ca="1" si="55"/>
        <v>28438</v>
      </c>
      <c r="P848">
        <f ca="1">_20206[[#This Row],[最低排名]]-_20206[[#This Row],[同分人数]]+1</f>
        <v>28221</v>
      </c>
      <c r="Q848">
        <f ca="1">IF(O848&gt;=开始!$B$6, 1, 0)</f>
        <v>1</v>
      </c>
      <c r="R848">
        <f ca="1">_20206[[#This Row],[最低排名]]-开始!$B$6</f>
        <v>28438</v>
      </c>
    </row>
    <row r="849" spans="1:18">
      <c r="A849">
        <v>62504</v>
      </c>
      <c r="B849" t="s">
        <v>1815</v>
      </c>
      <c r="C849" t="str">
        <f t="shared" si="52"/>
        <v>南昌师院</v>
      </c>
      <c r="D849" t="str">
        <f t="shared" si="53"/>
        <v>04</v>
      </c>
      <c r="E849" t="s">
        <v>180</v>
      </c>
      <c r="F849">
        <v>201</v>
      </c>
      <c r="G849">
        <v>110</v>
      </c>
      <c r="H849">
        <v>66</v>
      </c>
      <c r="I849">
        <v>64</v>
      </c>
      <c r="J849">
        <v>61</v>
      </c>
      <c r="K849">
        <v>58</v>
      </c>
      <c r="L849">
        <v>0</v>
      </c>
      <c r="M849">
        <v>2020</v>
      </c>
      <c r="N849">
        <f t="shared" ca="1" si="54"/>
        <v>203</v>
      </c>
      <c r="O849">
        <f t="shared" ca="1" si="55"/>
        <v>27191</v>
      </c>
      <c r="P849">
        <f ca="1">_20206[[#This Row],[最低排名]]-_20206[[#This Row],[同分人数]]+1</f>
        <v>26989</v>
      </c>
      <c r="Q849">
        <f ca="1">IF(O849&gt;=开始!$B$6, 1, 0)</f>
        <v>1</v>
      </c>
      <c r="R849">
        <f ca="1">_20206[[#This Row],[最低排名]]-开始!$B$6</f>
        <v>27191</v>
      </c>
    </row>
    <row r="850" spans="1:18">
      <c r="A850">
        <v>62505</v>
      </c>
      <c r="B850" t="s">
        <v>1816</v>
      </c>
      <c r="C850" t="str">
        <f t="shared" si="52"/>
        <v>南昌师院</v>
      </c>
      <c r="D850" t="str">
        <f t="shared" si="53"/>
        <v>05</v>
      </c>
      <c r="E850" t="s">
        <v>701</v>
      </c>
      <c r="F850">
        <v>203</v>
      </c>
      <c r="G850">
        <v>102</v>
      </c>
      <c r="H850">
        <v>94</v>
      </c>
      <c r="I850">
        <v>52</v>
      </c>
      <c r="J850">
        <v>52</v>
      </c>
      <c r="K850">
        <v>43</v>
      </c>
      <c r="L850">
        <v>0</v>
      </c>
      <c r="M850">
        <v>2020</v>
      </c>
      <c r="N850">
        <f t="shared" ca="1" si="54"/>
        <v>218</v>
      </c>
      <c r="O850">
        <f t="shared" ca="1" si="55"/>
        <v>28438</v>
      </c>
      <c r="P850">
        <f ca="1">_20206[[#This Row],[最低排名]]-_20206[[#This Row],[同分人数]]+1</f>
        <v>28221</v>
      </c>
      <c r="Q850">
        <f ca="1">IF(O850&gt;=开始!$B$6, 1, 0)</f>
        <v>1</v>
      </c>
      <c r="R850">
        <f ca="1">_20206[[#This Row],[最低排名]]-开始!$B$6</f>
        <v>28438</v>
      </c>
    </row>
    <row r="851" spans="1:18">
      <c r="A851">
        <v>62506</v>
      </c>
      <c r="B851" t="s">
        <v>1817</v>
      </c>
      <c r="C851" t="str">
        <f t="shared" si="52"/>
        <v>南昌师院</v>
      </c>
      <c r="D851" t="str">
        <f t="shared" si="53"/>
        <v>06</v>
      </c>
      <c r="E851" t="s">
        <v>124</v>
      </c>
      <c r="F851">
        <v>206</v>
      </c>
      <c r="G851">
        <v>106</v>
      </c>
      <c r="H851">
        <v>109</v>
      </c>
      <c r="I851">
        <v>52</v>
      </c>
      <c r="J851">
        <v>52</v>
      </c>
      <c r="K851">
        <v>46</v>
      </c>
      <c r="L851">
        <v>0</v>
      </c>
      <c r="M851">
        <v>2020</v>
      </c>
      <c r="N851">
        <f t="shared" ca="1" si="54"/>
        <v>218</v>
      </c>
      <c r="O851">
        <f t="shared" ca="1" si="55"/>
        <v>23864</v>
      </c>
      <c r="P851">
        <f ca="1">_20206[[#This Row],[最低排名]]-_20206[[#This Row],[同分人数]]+1</f>
        <v>23647</v>
      </c>
      <c r="Q851">
        <f ca="1">IF(O851&gt;=开始!$B$6, 1, 0)</f>
        <v>1</v>
      </c>
      <c r="R851">
        <f ca="1">_20206[[#This Row],[最低排名]]-开始!$B$6</f>
        <v>23864</v>
      </c>
    </row>
    <row r="852" spans="1:18">
      <c r="A852">
        <v>64101</v>
      </c>
      <c r="B852" t="s">
        <v>1011</v>
      </c>
      <c r="C852" t="str">
        <f t="shared" si="52"/>
        <v>山东大学</v>
      </c>
      <c r="D852" t="str">
        <f t="shared" si="53"/>
        <v>01</v>
      </c>
      <c r="E852" t="s">
        <v>1020</v>
      </c>
      <c r="F852">
        <v>226</v>
      </c>
      <c r="G852">
        <v>114</v>
      </c>
      <c r="H852">
        <v>121</v>
      </c>
      <c r="I852">
        <v>70</v>
      </c>
      <c r="J852">
        <v>67</v>
      </c>
      <c r="K852">
        <v>67</v>
      </c>
      <c r="L852">
        <v>0</v>
      </c>
      <c r="M852">
        <v>2020</v>
      </c>
      <c r="N852">
        <f t="shared" ca="1" si="54"/>
        <v>175</v>
      </c>
      <c r="O852">
        <f t="shared" ca="1" si="55"/>
        <v>4912</v>
      </c>
      <c r="P852">
        <f ca="1">_20206[[#This Row],[最低排名]]-_20206[[#This Row],[同分人数]]+1</f>
        <v>4738</v>
      </c>
      <c r="Q852">
        <f ca="1">IF(O852&gt;=开始!$B$6, 1, 0)</f>
        <v>1</v>
      </c>
      <c r="R852">
        <f ca="1">_20206[[#This Row],[最低排名]]-开始!$B$6</f>
        <v>4912</v>
      </c>
    </row>
    <row r="853" spans="1:18">
      <c r="A853">
        <v>64102</v>
      </c>
      <c r="B853" t="s">
        <v>1012</v>
      </c>
      <c r="C853" t="str">
        <f t="shared" si="52"/>
        <v>山东大学</v>
      </c>
      <c r="D853" t="str">
        <f t="shared" si="53"/>
        <v>02</v>
      </c>
      <c r="E853" t="s">
        <v>619</v>
      </c>
      <c r="F853">
        <v>223</v>
      </c>
      <c r="G853">
        <v>115</v>
      </c>
      <c r="H853">
        <v>132</v>
      </c>
      <c r="I853">
        <v>67</v>
      </c>
      <c r="J853">
        <v>67</v>
      </c>
      <c r="K853">
        <v>61</v>
      </c>
      <c r="L853">
        <v>0</v>
      </c>
      <c r="M853">
        <v>2020</v>
      </c>
      <c r="N853">
        <f t="shared" ca="1" si="54"/>
        <v>165</v>
      </c>
      <c r="O853">
        <f t="shared" ca="1" si="55"/>
        <v>5077</v>
      </c>
      <c r="P853">
        <f ca="1">_20206[[#This Row],[最低排名]]-_20206[[#This Row],[同分人数]]+1</f>
        <v>4913</v>
      </c>
      <c r="Q853">
        <f ca="1">IF(O853&gt;=开始!$B$6, 1, 0)</f>
        <v>1</v>
      </c>
      <c r="R853">
        <f ca="1">_20206[[#This Row],[最低排名]]-开始!$B$6</f>
        <v>5077</v>
      </c>
    </row>
    <row r="854" spans="1:18">
      <c r="A854">
        <v>64103</v>
      </c>
      <c r="B854" t="s">
        <v>1013</v>
      </c>
      <c r="C854" t="str">
        <f t="shared" si="52"/>
        <v>山东大学</v>
      </c>
      <c r="D854" t="str">
        <f t="shared" si="53"/>
        <v>03</v>
      </c>
      <c r="E854" t="s">
        <v>619</v>
      </c>
      <c r="F854">
        <v>217</v>
      </c>
      <c r="G854">
        <v>111</v>
      </c>
      <c r="H854">
        <v>132</v>
      </c>
      <c r="I854">
        <v>70</v>
      </c>
      <c r="J854">
        <v>67</v>
      </c>
      <c r="K854">
        <v>64</v>
      </c>
      <c r="L854">
        <v>0</v>
      </c>
      <c r="M854">
        <v>2020</v>
      </c>
      <c r="N854">
        <f t="shared" ca="1" si="54"/>
        <v>165</v>
      </c>
      <c r="O854">
        <f t="shared" ca="1" si="55"/>
        <v>5077</v>
      </c>
      <c r="P854">
        <f ca="1">_20206[[#This Row],[最低排名]]-_20206[[#This Row],[同分人数]]+1</f>
        <v>4913</v>
      </c>
      <c r="Q854">
        <f ca="1">IF(O854&gt;=开始!$B$6, 1, 0)</f>
        <v>1</v>
      </c>
      <c r="R854">
        <f ca="1">_20206[[#This Row],[最低排名]]-开始!$B$6</f>
        <v>5077</v>
      </c>
    </row>
    <row r="855" spans="1:18">
      <c r="A855">
        <v>64201</v>
      </c>
      <c r="B855" t="s">
        <v>1015</v>
      </c>
      <c r="C855" t="str">
        <f t="shared" si="52"/>
        <v>中国海洋</v>
      </c>
      <c r="D855" t="str">
        <f t="shared" si="53"/>
        <v>01</v>
      </c>
      <c r="E855" t="s">
        <v>279</v>
      </c>
      <c r="F855">
        <v>216</v>
      </c>
      <c r="G855">
        <v>109</v>
      </c>
      <c r="H855">
        <v>122</v>
      </c>
      <c r="I855">
        <v>67</v>
      </c>
      <c r="J855">
        <v>67</v>
      </c>
      <c r="K855">
        <v>61</v>
      </c>
      <c r="L855">
        <v>0</v>
      </c>
      <c r="M855">
        <v>2020</v>
      </c>
      <c r="N855">
        <f t="shared" ca="1" si="54"/>
        <v>230</v>
      </c>
      <c r="O855">
        <f t="shared" ca="1" si="55"/>
        <v>8275</v>
      </c>
      <c r="P855">
        <f ca="1">_20206[[#This Row],[最低排名]]-_20206[[#This Row],[同分人数]]+1</f>
        <v>8046</v>
      </c>
      <c r="Q855">
        <f ca="1">IF(O855&gt;=开始!$B$6, 1, 0)</f>
        <v>1</v>
      </c>
      <c r="R855">
        <f ca="1">_20206[[#This Row],[最低排名]]-开始!$B$6</f>
        <v>8275</v>
      </c>
    </row>
    <row r="856" spans="1:18">
      <c r="A856">
        <v>64202</v>
      </c>
      <c r="B856" t="s">
        <v>1016</v>
      </c>
      <c r="C856" t="str">
        <f t="shared" si="52"/>
        <v>中国海洋</v>
      </c>
      <c r="D856" t="str">
        <f t="shared" si="53"/>
        <v>02</v>
      </c>
      <c r="E856" t="s">
        <v>298</v>
      </c>
      <c r="F856">
        <v>226</v>
      </c>
      <c r="G856">
        <v>114</v>
      </c>
      <c r="H856">
        <v>105</v>
      </c>
      <c r="I856">
        <v>70</v>
      </c>
      <c r="J856">
        <v>67</v>
      </c>
      <c r="K856">
        <v>64</v>
      </c>
      <c r="L856">
        <v>0</v>
      </c>
      <c r="M856">
        <v>2020</v>
      </c>
      <c r="N856">
        <f t="shared" ca="1" si="54"/>
        <v>205</v>
      </c>
      <c r="O856">
        <f t="shared" ca="1" si="55"/>
        <v>8480</v>
      </c>
      <c r="P856">
        <f ca="1">_20206[[#This Row],[最低排名]]-_20206[[#This Row],[同分人数]]+1</f>
        <v>8276</v>
      </c>
      <c r="Q856">
        <f ca="1">IF(O856&gt;=开始!$B$6, 1, 0)</f>
        <v>1</v>
      </c>
      <c r="R856">
        <f ca="1">_20206[[#This Row],[最低排名]]-开始!$B$6</f>
        <v>8480</v>
      </c>
    </row>
    <row r="857" spans="1:18">
      <c r="A857">
        <v>64301</v>
      </c>
      <c r="B857" t="s">
        <v>1021</v>
      </c>
      <c r="C857" t="str">
        <f t="shared" si="52"/>
        <v>石油华东</v>
      </c>
      <c r="D857" t="str">
        <f t="shared" si="53"/>
        <v>01</v>
      </c>
      <c r="E857" t="s">
        <v>649</v>
      </c>
      <c r="F857">
        <v>201</v>
      </c>
      <c r="G857">
        <v>102</v>
      </c>
      <c r="H857">
        <v>112</v>
      </c>
      <c r="I857">
        <v>67</v>
      </c>
      <c r="J857">
        <v>67</v>
      </c>
      <c r="K857">
        <v>61</v>
      </c>
      <c r="L857">
        <v>0</v>
      </c>
      <c r="M857">
        <v>2020</v>
      </c>
      <c r="N857">
        <f t="shared" ca="1" si="54"/>
        <v>231</v>
      </c>
      <c r="O857">
        <f t="shared" ca="1" si="55"/>
        <v>13727</v>
      </c>
      <c r="P857">
        <f ca="1">_20206[[#This Row],[最低排名]]-_20206[[#This Row],[同分人数]]+1</f>
        <v>13497</v>
      </c>
      <c r="Q857">
        <f ca="1">IF(O857&gt;=开始!$B$6, 1, 0)</f>
        <v>1</v>
      </c>
      <c r="R857">
        <f ca="1">_20206[[#This Row],[最低排名]]-开始!$B$6</f>
        <v>13727</v>
      </c>
    </row>
    <row r="858" spans="1:18">
      <c r="A858">
        <v>64302</v>
      </c>
      <c r="B858" t="s">
        <v>1022</v>
      </c>
      <c r="C858" t="str">
        <f t="shared" si="52"/>
        <v>石油华东</v>
      </c>
      <c r="D858" t="str">
        <f t="shared" si="53"/>
        <v>02</v>
      </c>
      <c r="E858" t="s">
        <v>70</v>
      </c>
      <c r="F858">
        <v>206</v>
      </c>
      <c r="G858">
        <v>109</v>
      </c>
      <c r="H858">
        <v>114</v>
      </c>
      <c r="I858">
        <v>67</v>
      </c>
      <c r="J858">
        <v>67</v>
      </c>
      <c r="K858">
        <v>64</v>
      </c>
      <c r="L858">
        <v>0</v>
      </c>
      <c r="M858">
        <v>2020</v>
      </c>
      <c r="N858">
        <f t="shared" ca="1" si="54"/>
        <v>242</v>
      </c>
      <c r="O858">
        <f t="shared" ca="1" si="55"/>
        <v>11557</v>
      </c>
      <c r="P858">
        <f ca="1">_20206[[#This Row],[最低排名]]-_20206[[#This Row],[同分人数]]+1</f>
        <v>11316</v>
      </c>
      <c r="Q858">
        <f ca="1">IF(O858&gt;=开始!$B$6, 1, 0)</f>
        <v>1</v>
      </c>
      <c r="R858">
        <f ca="1">_20206[[#This Row],[最低排名]]-开始!$B$6</f>
        <v>11557</v>
      </c>
    </row>
    <row r="859" spans="1:18">
      <c r="A859">
        <v>64303</v>
      </c>
      <c r="B859" t="s">
        <v>1818</v>
      </c>
      <c r="C859" t="str">
        <f t="shared" si="52"/>
        <v>石油华东</v>
      </c>
      <c r="D859" t="str">
        <f t="shared" si="53"/>
        <v>03</v>
      </c>
      <c r="E859" t="s">
        <v>296</v>
      </c>
      <c r="F859">
        <v>207</v>
      </c>
      <c r="G859">
        <v>107</v>
      </c>
      <c r="H859">
        <v>115</v>
      </c>
      <c r="I859">
        <v>67</v>
      </c>
      <c r="J859">
        <v>58</v>
      </c>
      <c r="K859">
        <v>58</v>
      </c>
      <c r="L859">
        <v>0</v>
      </c>
      <c r="M859">
        <v>2020</v>
      </c>
      <c r="N859">
        <f t="shared" ca="1" si="54"/>
        <v>234</v>
      </c>
      <c r="O859">
        <f t="shared" ca="1" si="55"/>
        <v>14446</v>
      </c>
      <c r="P859">
        <f ca="1">_20206[[#This Row],[最低排名]]-_20206[[#This Row],[同分人数]]+1</f>
        <v>14213</v>
      </c>
      <c r="Q859">
        <f ca="1">IF(O859&gt;=开始!$B$6, 1, 0)</f>
        <v>1</v>
      </c>
      <c r="R859">
        <f ca="1">_20206[[#This Row],[最低排名]]-开始!$B$6</f>
        <v>14446</v>
      </c>
    </row>
    <row r="860" spans="1:18">
      <c r="A860">
        <v>64401</v>
      </c>
      <c r="B860" t="s">
        <v>1023</v>
      </c>
      <c r="C860" t="str">
        <f t="shared" si="52"/>
        <v>山大威海</v>
      </c>
      <c r="D860" t="str">
        <f t="shared" si="53"/>
        <v>01</v>
      </c>
      <c r="E860" t="s">
        <v>279</v>
      </c>
      <c r="F860">
        <v>214</v>
      </c>
      <c r="G860">
        <v>119</v>
      </c>
      <c r="H860">
        <v>121</v>
      </c>
      <c r="I860">
        <v>70</v>
      </c>
      <c r="J860">
        <v>67</v>
      </c>
      <c r="K860">
        <v>61</v>
      </c>
      <c r="L860">
        <v>0</v>
      </c>
      <c r="M860">
        <v>2020</v>
      </c>
      <c r="N860">
        <f t="shared" ca="1" si="54"/>
        <v>230</v>
      </c>
      <c r="O860">
        <f t="shared" ca="1" si="55"/>
        <v>8275</v>
      </c>
      <c r="P860">
        <f ca="1">_20206[[#This Row],[最低排名]]-_20206[[#This Row],[同分人数]]+1</f>
        <v>8046</v>
      </c>
      <c r="Q860">
        <f ca="1">IF(O860&gt;=开始!$B$6, 1, 0)</f>
        <v>1</v>
      </c>
      <c r="R860">
        <f ca="1">_20206[[#This Row],[最低排名]]-开始!$B$6</f>
        <v>8275</v>
      </c>
    </row>
    <row r="861" spans="1:18">
      <c r="A861">
        <v>64402</v>
      </c>
      <c r="B861" t="s">
        <v>1024</v>
      </c>
      <c r="C861" t="str">
        <f t="shared" si="52"/>
        <v>山大威海</v>
      </c>
      <c r="D861" t="str">
        <f t="shared" si="53"/>
        <v>02</v>
      </c>
      <c r="E861" t="s">
        <v>279</v>
      </c>
      <c r="F861">
        <v>218</v>
      </c>
      <c r="G861">
        <v>109</v>
      </c>
      <c r="H861">
        <v>126</v>
      </c>
      <c r="I861">
        <v>70</v>
      </c>
      <c r="J861">
        <v>64</v>
      </c>
      <c r="K861">
        <v>55</v>
      </c>
      <c r="L861">
        <v>0</v>
      </c>
      <c r="M861">
        <v>2020</v>
      </c>
      <c r="N861">
        <f t="shared" ca="1" si="54"/>
        <v>230</v>
      </c>
      <c r="O861">
        <f t="shared" ca="1" si="55"/>
        <v>8275</v>
      </c>
      <c r="P861">
        <f ca="1">_20206[[#This Row],[最低排名]]-_20206[[#This Row],[同分人数]]+1</f>
        <v>8046</v>
      </c>
      <c r="Q861">
        <f ca="1">IF(O861&gt;=开始!$B$6, 1, 0)</f>
        <v>1</v>
      </c>
      <c r="R861">
        <f ca="1">_20206[[#This Row],[最低排名]]-开始!$B$6</f>
        <v>8275</v>
      </c>
    </row>
    <row r="862" spans="1:18">
      <c r="A862">
        <v>64501</v>
      </c>
      <c r="B862" t="s">
        <v>1025</v>
      </c>
      <c r="C862" t="str">
        <f t="shared" si="52"/>
        <v>哈工威海</v>
      </c>
      <c r="D862" t="str">
        <f t="shared" si="53"/>
        <v>01</v>
      </c>
      <c r="E862" t="s">
        <v>1020</v>
      </c>
      <c r="F862">
        <v>232</v>
      </c>
      <c r="G862">
        <v>122</v>
      </c>
      <c r="H862">
        <v>121</v>
      </c>
      <c r="I862">
        <v>70</v>
      </c>
      <c r="J862">
        <v>67</v>
      </c>
      <c r="K862">
        <v>61</v>
      </c>
      <c r="L862">
        <v>0</v>
      </c>
      <c r="M862">
        <v>2020</v>
      </c>
      <c r="N862">
        <f t="shared" ca="1" si="54"/>
        <v>175</v>
      </c>
      <c r="O862">
        <f t="shared" ca="1" si="55"/>
        <v>4912</v>
      </c>
      <c r="P862">
        <f ca="1">_20206[[#This Row],[最低排名]]-_20206[[#This Row],[同分人数]]+1</f>
        <v>4738</v>
      </c>
      <c r="Q862">
        <f ca="1">IF(O862&gt;=开始!$B$6, 1, 0)</f>
        <v>1</v>
      </c>
      <c r="R862">
        <f ca="1">_20206[[#This Row],[最低排名]]-开始!$B$6</f>
        <v>4912</v>
      </c>
    </row>
    <row r="863" spans="1:18">
      <c r="A863">
        <v>64502</v>
      </c>
      <c r="B863" t="s">
        <v>1687</v>
      </c>
      <c r="C863" t="str">
        <f t="shared" si="52"/>
        <v>哈工威海</v>
      </c>
      <c r="D863" t="str">
        <f t="shared" si="53"/>
        <v>02</v>
      </c>
      <c r="E863" t="s">
        <v>1020</v>
      </c>
      <c r="F863">
        <v>227</v>
      </c>
      <c r="G863">
        <v>115</v>
      </c>
      <c r="H863">
        <v>138</v>
      </c>
      <c r="I863">
        <v>67</v>
      </c>
      <c r="J863">
        <v>61</v>
      </c>
      <c r="K863">
        <v>58</v>
      </c>
      <c r="L863">
        <v>0</v>
      </c>
      <c r="M863">
        <v>2020</v>
      </c>
      <c r="N863">
        <f t="shared" ca="1" si="54"/>
        <v>175</v>
      </c>
      <c r="O863">
        <f t="shared" ca="1" si="55"/>
        <v>4912</v>
      </c>
      <c r="P863">
        <f ca="1">_20206[[#This Row],[最低排名]]-_20206[[#This Row],[同分人数]]+1</f>
        <v>4738</v>
      </c>
      <c r="Q863">
        <f ca="1">IF(O863&gt;=开始!$B$6, 1, 0)</f>
        <v>1</v>
      </c>
      <c r="R863">
        <f ca="1">_20206[[#This Row],[最低排名]]-开始!$B$6</f>
        <v>4912</v>
      </c>
    </row>
    <row r="864" spans="1:18">
      <c r="A864">
        <v>64601</v>
      </c>
      <c r="B864" t="s">
        <v>1026</v>
      </c>
      <c r="C864" t="str">
        <f t="shared" si="52"/>
        <v>山东科大</v>
      </c>
      <c r="D864" t="str">
        <f t="shared" si="53"/>
        <v>01</v>
      </c>
      <c r="E864" t="s">
        <v>178</v>
      </c>
      <c r="F864">
        <v>197</v>
      </c>
      <c r="G864">
        <v>101</v>
      </c>
      <c r="H864">
        <v>111</v>
      </c>
      <c r="I864">
        <v>55</v>
      </c>
      <c r="J864">
        <v>52</v>
      </c>
      <c r="K864">
        <v>43</v>
      </c>
      <c r="L864">
        <v>0</v>
      </c>
      <c r="M864">
        <v>2020</v>
      </c>
      <c r="N864">
        <f t="shared" ca="1" si="54"/>
        <v>218</v>
      </c>
      <c r="O864">
        <f t="shared" ca="1" si="55"/>
        <v>25407</v>
      </c>
      <c r="P864">
        <f ca="1">_20206[[#This Row],[最低排名]]-_20206[[#This Row],[同分人数]]+1</f>
        <v>25190</v>
      </c>
      <c r="Q864">
        <f ca="1">IF(O864&gt;=开始!$B$6, 1, 0)</f>
        <v>1</v>
      </c>
      <c r="R864">
        <f ca="1">_20206[[#This Row],[最低排名]]-开始!$B$6</f>
        <v>25407</v>
      </c>
    </row>
    <row r="865" spans="1:18">
      <c r="A865">
        <v>64602</v>
      </c>
      <c r="B865" t="s">
        <v>1590</v>
      </c>
      <c r="C865" t="str">
        <f t="shared" si="52"/>
        <v>山东科大</v>
      </c>
      <c r="D865" t="str">
        <f t="shared" si="53"/>
        <v>02</v>
      </c>
      <c r="E865" t="s">
        <v>528</v>
      </c>
      <c r="F865">
        <v>210</v>
      </c>
      <c r="G865">
        <v>111</v>
      </c>
      <c r="H865">
        <v>74</v>
      </c>
      <c r="I865">
        <v>61</v>
      </c>
      <c r="J865">
        <v>49</v>
      </c>
      <c r="K865">
        <v>46</v>
      </c>
      <c r="L865">
        <v>0</v>
      </c>
      <c r="M865">
        <v>2020</v>
      </c>
      <c r="N865">
        <f t="shared" ca="1" si="54"/>
        <v>206</v>
      </c>
      <c r="O865">
        <f t="shared" ca="1" si="55"/>
        <v>29248</v>
      </c>
      <c r="P865">
        <f ca="1">_20206[[#This Row],[最低排名]]-_20206[[#This Row],[同分人数]]+1</f>
        <v>29043</v>
      </c>
      <c r="Q865">
        <f ca="1">IF(O865&gt;=开始!$B$6, 1, 0)</f>
        <v>1</v>
      </c>
      <c r="R865">
        <f ca="1">_20206[[#This Row],[最低排名]]-开始!$B$6</f>
        <v>29248</v>
      </c>
    </row>
    <row r="866" spans="1:18">
      <c r="A866">
        <v>64701</v>
      </c>
      <c r="B866" t="s">
        <v>1027</v>
      </c>
      <c r="C866" t="str">
        <f t="shared" si="52"/>
        <v>青岛科大</v>
      </c>
      <c r="D866" t="str">
        <f t="shared" si="53"/>
        <v>01</v>
      </c>
      <c r="E866" t="s">
        <v>560</v>
      </c>
      <c r="F866">
        <v>199</v>
      </c>
      <c r="G866">
        <v>111</v>
      </c>
      <c r="H866">
        <v>100</v>
      </c>
      <c r="I866">
        <v>52</v>
      </c>
      <c r="J866">
        <v>49</v>
      </c>
      <c r="K866">
        <v>49</v>
      </c>
      <c r="L866">
        <v>0</v>
      </c>
      <c r="M866">
        <v>2020</v>
      </c>
      <c r="N866">
        <f t="shared" ca="1" si="54"/>
        <v>217</v>
      </c>
      <c r="O866">
        <f t="shared" ca="1" si="55"/>
        <v>27408</v>
      </c>
      <c r="P866">
        <f ca="1">_20206[[#This Row],[最低排名]]-_20206[[#This Row],[同分人数]]+1</f>
        <v>27192</v>
      </c>
      <c r="Q866">
        <f ca="1">IF(O866&gt;=开始!$B$6, 1, 0)</f>
        <v>1</v>
      </c>
      <c r="R866">
        <f ca="1">_20206[[#This Row],[最低排名]]-开始!$B$6</f>
        <v>27408</v>
      </c>
    </row>
    <row r="867" spans="1:18">
      <c r="A867">
        <v>64702</v>
      </c>
      <c r="B867" t="s">
        <v>1028</v>
      </c>
      <c r="C867" t="str">
        <f t="shared" si="52"/>
        <v>青岛科大</v>
      </c>
      <c r="D867" t="str">
        <f t="shared" si="53"/>
        <v>02</v>
      </c>
      <c r="E867" t="s">
        <v>170</v>
      </c>
      <c r="F867">
        <v>212</v>
      </c>
      <c r="G867">
        <v>113</v>
      </c>
      <c r="H867">
        <v>82</v>
      </c>
      <c r="I867">
        <v>58</v>
      </c>
      <c r="J867">
        <v>55</v>
      </c>
      <c r="K867">
        <v>46</v>
      </c>
      <c r="L867">
        <v>0</v>
      </c>
      <c r="M867">
        <v>2020</v>
      </c>
      <c r="N867">
        <f t="shared" ca="1" si="54"/>
        <v>256</v>
      </c>
      <c r="O867">
        <f t="shared" ca="1" si="55"/>
        <v>26575</v>
      </c>
      <c r="P867">
        <f ca="1">_20206[[#This Row],[最低排名]]-_20206[[#This Row],[同分人数]]+1</f>
        <v>26320</v>
      </c>
      <c r="Q867">
        <f ca="1">IF(O867&gt;=开始!$B$6, 1, 0)</f>
        <v>1</v>
      </c>
      <c r="R867">
        <f ca="1">_20206[[#This Row],[最低排名]]-开始!$B$6</f>
        <v>26575</v>
      </c>
    </row>
    <row r="868" spans="1:18">
      <c r="A868">
        <v>64703</v>
      </c>
      <c r="B868" t="s">
        <v>1029</v>
      </c>
      <c r="C868" t="str">
        <f t="shared" si="52"/>
        <v>青岛科大</v>
      </c>
      <c r="D868" t="str">
        <f t="shared" si="53"/>
        <v>03</v>
      </c>
      <c r="E868" t="s">
        <v>1548</v>
      </c>
      <c r="F868">
        <v>195</v>
      </c>
      <c r="G868">
        <v>112</v>
      </c>
      <c r="H868">
        <v>46</v>
      </c>
      <c r="I868">
        <v>55</v>
      </c>
      <c r="J868">
        <v>55</v>
      </c>
      <c r="K868">
        <v>52</v>
      </c>
      <c r="L868">
        <v>0</v>
      </c>
      <c r="M868">
        <v>2020</v>
      </c>
      <c r="N868">
        <f t="shared" ca="1" si="54"/>
        <v>184</v>
      </c>
      <c r="O868">
        <f t="shared" ca="1" si="55"/>
        <v>36005</v>
      </c>
      <c r="P868">
        <f ca="1">_20206[[#This Row],[最低排名]]-_20206[[#This Row],[同分人数]]+1</f>
        <v>35822</v>
      </c>
      <c r="Q868">
        <f ca="1">IF(O868&gt;=开始!$B$6, 1, 0)</f>
        <v>1</v>
      </c>
      <c r="R868">
        <f ca="1">_20206[[#This Row],[最低排名]]-开始!$B$6</f>
        <v>36005</v>
      </c>
    </row>
    <row r="869" spans="1:18">
      <c r="A869">
        <v>64801</v>
      </c>
      <c r="B869" t="s">
        <v>1030</v>
      </c>
      <c r="C869" t="str">
        <f t="shared" si="52"/>
        <v>济南大学</v>
      </c>
      <c r="D869" t="str">
        <f t="shared" si="53"/>
        <v>01</v>
      </c>
      <c r="E869" t="s">
        <v>431</v>
      </c>
      <c r="F869">
        <v>202</v>
      </c>
      <c r="G869">
        <v>111</v>
      </c>
      <c r="H869">
        <v>92</v>
      </c>
      <c r="I869">
        <v>70</v>
      </c>
      <c r="J869">
        <v>52</v>
      </c>
      <c r="K869">
        <v>46</v>
      </c>
      <c r="L869">
        <v>0</v>
      </c>
      <c r="M869">
        <v>2020</v>
      </c>
      <c r="N869">
        <f t="shared" ca="1" si="54"/>
        <v>221</v>
      </c>
      <c r="O869">
        <f t="shared" ca="1" si="55"/>
        <v>24521</v>
      </c>
      <c r="P869">
        <f ca="1">_20206[[#This Row],[最低排名]]-_20206[[#This Row],[同分人数]]+1</f>
        <v>24301</v>
      </c>
      <c r="Q869">
        <f ca="1">IF(O869&gt;=开始!$B$6, 1, 0)</f>
        <v>1</v>
      </c>
      <c r="R869">
        <f ca="1">_20206[[#This Row],[最低排名]]-开始!$B$6</f>
        <v>24521</v>
      </c>
    </row>
    <row r="870" spans="1:18">
      <c r="A870">
        <v>64901</v>
      </c>
      <c r="B870" t="s">
        <v>1031</v>
      </c>
      <c r="C870" t="str">
        <f t="shared" si="52"/>
        <v>青岛理工</v>
      </c>
      <c r="D870" t="str">
        <f t="shared" si="53"/>
        <v>01</v>
      </c>
      <c r="E870" t="s">
        <v>433</v>
      </c>
      <c r="F870">
        <v>202</v>
      </c>
      <c r="G870">
        <v>102</v>
      </c>
      <c r="H870">
        <v>87</v>
      </c>
      <c r="I870">
        <v>61</v>
      </c>
      <c r="J870">
        <v>52</v>
      </c>
      <c r="K870">
        <v>52</v>
      </c>
      <c r="L870">
        <v>0</v>
      </c>
      <c r="M870">
        <v>2020</v>
      </c>
      <c r="N870">
        <f t="shared" ca="1" si="54"/>
        <v>202</v>
      </c>
      <c r="O870">
        <f t="shared" ca="1" si="55"/>
        <v>26319</v>
      </c>
      <c r="P870">
        <f ca="1">_20206[[#This Row],[最低排名]]-_20206[[#This Row],[同分人数]]+1</f>
        <v>26118</v>
      </c>
      <c r="Q870">
        <f ca="1">IF(O870&gt;=开始!$B$6, 1, 0)</f>
        <v>1</v>
      </c>
      <c r="R870">
        <f ca="1">_20206[[#This Row],[最低排名]]-开始!$B$6</f>
        <v>26319</v>
      </c>
    </row>
    <row r="871" spans="1:18">
      <c r="A871">
        <v>64902</v>
      </c>
      <c r="B871" t="s">
        <v>1032</v>
      </c>
      <c r="C871" t="str">
        <f t="shared" si="52"/>
        <v>青岛理工</v>
      </c>
      <c r="D871" t="str">
        <f t="shared" si="53"/>
        <v>02</v>
      </c>
      <c r="E871" t="s">
        <v>56</v>
      </c>
      <c r="F871">
        <v>198</v>
      </c>
      <c r="G871">
        <v>100</v>
      </c>
      <c r="H871">
        <v>63</v>
      </c>
      <c r="I871">
        <v>55</v>
      </c>
      <c r="J871">
        <v>52</v>
      </c>
      <c r="K871">
        <v>46</v>
      </c>
      <c r="L871">
        <v>0</v>
      </c>
      <c r="M871">
        <v>2020</v>
      </c>
      <c r="N871">
        <f t="shared" ca="1" si="54"/>
        <v>168</v>
      </c>
      <c r="O871">
        <f t="shared" ca="1" si="55"/>
        <v>34099</v>
      </c>
      <c r="P871">
        <f ca="1">_20206[[#This Row],[最低排名]]-_20206[[#This Row],[同分人数]]+1</f>
        <v>33932</v>
      </c>
      <c r="Q871">
        <f ca="1">IF(O871&gt;=开始!$B$6, 1, 0)</f>
        <v>1</v>
      </c>
      <c r="R871">
        <f ca="1">_20206[[#This Row],[最低排名]]-开始!$B$6</f>
        <v>34099</v>
      </c>
    </row>
    <row r="872" spans="1:18">
      <c r="A872">
        <v>64903</v>
      </c>
      <c r="B872" t="s">
        <v>1033</v>
      </c>
      <c r="C872" t="str">
        <f t="shared" si="52"/>
        <v>青岛理工</v>
      </c>
      <c r="D872" t="str">
        <f t="shared" si="53"/>
        <v>03</v>
      </c>
      <c r="E872" t="s">
        <v>170</v>
      </c>
      <c r="F872">
        <v>190</v>
      </c>
      <c r="G872">
        <v>95</v>
      </c>
      <c r="H872">
        <v>77</v>
      </c>
      <c r="I872">
        <v>70</v>
      </c>
      <c r="J872">
        <v>58</v>
      </c>
      <c r="K872">
        <v>58</v>
      </c>
      <c r="L872">
        <v>0</v>
      </c>
      <c r="M872">
        <v>2020</v>
      </c>
      <c r="N872">
        <f t="shared" ca="1" si="54"/>
        <v>256</v>
      </c>
      <c r="O872">
        <f t="shared" ca="1" si="55"/>
        <v>26575</v>
      </c>
      <c r="P872">
        <f ca="1">_20206[[#This Row],[最低排名]]-_20206[[#This Row],[同分人数]]+1</f>
        <v>26320</v>
      </c>
      <c r="Q872">
        <f ca="1">IF(O872&gt;=开始!$B$6, 1, 0)</f>
        <v>1</v>
      </c>
      <c r="R872">
        <f ca="1">_20206[[#This Row],[最低排名]]-开始!$B$6</f>
        <v>26575</v>
      </c>
    </row>
    <row r="873" spans="1:18">
      <c r="A873">
        <v>65001</v>
      </c>
      <c r="B873" t="s">
        <v>1036</v>
      </c>
      <c r="C873" t="str">
        <f t="shared" si="52"/>
        <v>山东建筑</v>
      </c>
      <c r="D873" t="str">
        <f t="shared" si="53"/>
        <v>01</v>
      </c>
      <c r="E873" t="s">
        <v>419</v>
      </c>
      <c r="F873">
        <v>202</v>
      </c>
      <c r="G873">
        <v>115</v>
      </c>
      <c r="H873">
        <v>76</v>
      </c>
      <c r="I873">
        <v>55</v>
      </c>
      <c r="J873">
        <v>52</v>
      </c>
      <c r="K873">
        <v>49</v>
      </c>
      <c r="L873">
        <v>0</v>
      </c>
      <c r="M873">
        <v>2020</v>
      </c>
      <c r="N873">
        <f t="shared" ca="1" si="54"/>
        <v>200</v>
      </c>
      <c r="O873">
        <f t="shared" ca="1" si="55"/>
        <v>30520</v>
      </c>
      <c r="P873">
        <f ca="1">_20206[[#This Row],[最低排名]]-_20206[[#This Row],[同分人数]]+1</f>
        <v>30321</v>
      </c>
      <c r="Q873">
        <f ca="1">IF(O873&gt;=开始!$B$6, 1, 0)</f>
        <v>1</v>
      </c>
      <c r="R873">
        <f ca="1">_20206[[#This Row],[最低排名]]-开始!$B$6</f>
        <v>30520</v>
      </c>
    </row>
    <row r="874" spans="1:18">
      <c r="A874">
        <v>65101</v>
      </c>
      <c r="B874" t="s">
        <v>1039</v>
      </c>
      <c r="C874" t="str">
        <f t="shared" si="52"/>
        <v>山东理工</v>
      </c>
      <c r="D874" t="str">
        <f t="shared" si="53"/>
        <v>01</v>
      </c>
      <c r="E874" t="s">
        <v>387</v>
      </c>
      <c r="F874">
        <v>212</v>
      </c>
      <c r="G874">
        <v>119</v>
      </c>
      <c r="H874">
        <v>69</v>
      </c>
      <c r="I874">
        <v>64</v>
      </c>
      <c r="J874">
        <v>52</v>
      </c>
      <c r="K874">
        <v>49</v>
      </c>
      <c r="L874">
        <v>0</v>
      </c>
      <c r="M874">
        <v>2020</v>
      </c>
      <c r="N874">
        <f t="shared" ca="1" si="54"/>
        <v>204</v>
      </c>
      <c r="O874">
        <f t="shared" ca="1" si="55"/>
        <v>28039</v>
      </c>
      <c r="P874">
        <f ca="1">_20206[[#This Row],[最低排名]]-_20206[[#This Row],[同分人数]]+1</f>
        <v>27836</v>
      </c>
      <c r="Q874">
        <f ca="1">IF(O874&gt;=开始!$B$6, 1, 0)</f>
        <v>1</v>
      </c>
      <c r="R874">
        <f ca="1">_20206[[#This Row],[最低排名]]-开始!$B$6</f>
        <v>28039</v>
      </c>
    </row>
    <row r="875" spans="1:18">
      <c r="A875">
        <v>65201</v>
      </c>
      <c r="B875" t="s">
        <v>1040</v>
      </c>
      <c r="C875" t="str">
        <f t="shared" si="52"/>
        <v>青岛农大</v>
      </c>
      <c r="D875" t="str">
        <f t="shared" si="53"/>
        <v>01</v>
      </c>
      <c r="E875" t="s">
        <v>701</v>
      </c>
      <c r="F875">
        <v>187</v>
      </c>
      <c r="G875">
        <v>95</v>
      </c>
      <c r="H875">
        <v>86</v>
      </c>
      <c r="I875">
        <v>67</v>
      </c>
      <c r="J875">
        <v>61</v>
      </c>
      <c r="K875">
        <v>43</v>
      </c>
      <c r="L875">
        <v>0</v>
      </c>
      <c r="M875">
        <v>2020</v>
      </c>
      <c r="N875">
        <f t="shared" ca="1" si="54"/>
        <v>218</v>
      </c>
      <c r="O875">
        <f t="shared" ca="1" si="55"/>
        <v>28438</v>
      </c>
      <c r="P875">
        <f ca="1">_20206[[#This Row],[最低排名]]-_20206[[#This Row],[同分人数]]+1</f>
        <v>28221</v>
      </c>
      <c r="Q875">
        <f ca="1">IF(O875&gt;=开始!$B$6, 1, 0)</f>
        <v>1</v>
      </c>
      <c r="R875">
        <f ca="1">_20206[[#This Row],[最低排名]]-开始!$B$6</f>
        <v>28438</v>
      </c>
    </row>
    <row r="876" spans="1:18">
      <c r="A876">
        <v>65202</v>
      </c>
      <c r="B876" t="s">
        <v>1041</v>
      </c>
      <c r="C876" t="str">
        <f t="shared" si="52"/>
        <v>青岛农大</v>
      </c>
      <c r="D876" t="str">
        <f t="shared" si="53"/>
        <v>02</v>
      </c>
      <c r="E876" t="s">
        <v>528</v>
      </c>
      <c r="F876">
        <v>181</v>
      </c>
      <c r="G876">
        <v>96</v>
      </c>
      <c r="H876">
        <v>88</v>
      </c>
      <c r="I876">
        <v>67</v>
      </c>
      <c r="J876">
        <v>52</v>
      </c>
      <c r="K876">
        <v>52</v>
      </c>
      <c r="L876">
        <v>0</v>
      </c>
      <c r="M876">
        <v>2020</v>
      </c>
      <c r="N876">
        <f t="shared" ca="1" si="54"/>
        <v>206</v>
      </c>
      <c r="O876">
        <f t="shared" ca="1" si="55"/>
        <v>29248</v>
      </c>
      <c r="P876">
        <f ca="1">_20206[[#This Row],[最低排名]]-_20206[[#This Row],[同分人数]]+1</f>
        <v>29043</v>
      </c>
      <c r="Q876">
        <f ca="1">IF(O876&gt;=开始!$B$6, 1, 0)</f>
        <v>1</v>
      </c>
      <c r="R876">
        <f ca="1">_20206[[#This Row],[最低排名]]-开始!$B$6</f>
        <v>29248</v>
      </c>
    </row>
    <row r="877" spans="1:18">
      <c r="A877">
        <v>65301</v>
      </c>
      <c r="B877" t="s">
        <v>1042</v>
      </c>
      <c r="C877" t="str">
        <f t="shared" si="52"/>
        <v>潍坊医学</v>
      </c>
      <c r="D877" t="str">
        <f t="shared" si="53"/>
        <v>01</v>
      </c>
      <c r="E877" t="s">
        <v>533</v>
      </c>
      <c r="F877">
        <v>202</v>
      </c>
      <c r="G877">
        <v>106</v>
      </c>
      <c r="H877">
        <v>101</v>
      </c>
      <c r="I877">
        <v>61</v>
      </c>
      <c r="J877">
        <v>55</v>
      </c>
      <c r="K877">
        <v>52</v>
      </c>
      <c r="L877">
        <v>0</v>
      </c>
      <c r="M877">
        <v>2020</v>
      </c>
      <c r="N877">
        <f t="shared" ca="1" si="54"/>
        <v>250</v>
      </c>
      <c r="O877">
        <f t="shared" ca="1" si="55"/>
        <v>22555</v>
      </c>
      <c r="P877">
        <f ca="1">_20206[[#This Row],[最低排名]]-_20206[[#This Row],[同分人数]]+1</f>
        <v>22306</v>
      </c>
      <c r="Q877">
        <f ca="1">IF(O877&gt;=开始!$B$6, 1, 0)</f>
        <v>1</v>
      </c>
      <c r="R877">
        <f ca="1">_20206[[#This Row],[最低排名]]-开始!$B$6</f>
        <v>22555</v>
      </c>
    </row>
    <row r="878" spans="1:18">
      <c r="A878">
        <v>65401</v>
      </c>
      <c r="B878" t="s">
        <v>1044</v>
      </c>
      <c r="C878" t="str">
        <f t="shared" si="52"/>
        <v>滨州医学</v>
      </c>
      <c r="D878" t="str">
        <f t="shared" si="53"/>
        <v>01</v>
      </c>
      <c r="E878" t="s">
        <v>528</v>
      </c>
      <c r="F878">
        <v>212</v>
      </c>
      <c r="G878">
        <v>128</v>
      </c>
      <c r="H878">
        <v>69</v>
      </c>
      <c r="I878">
        <v>61</v>
      </c>
      <c r="J878">
        <v>49</v>
      </c>
      <c r="K878">
        <v>49</v>
      </c>
      <c r="L878">
        <v>0</v>
      </c>
      <c r="M878">
        <v>2020</v>
      </c>
      <c r="N878">
        <f t="shared" ca="1" si="54"/>
        <v>206</v>
      </c>
      <c r="O878">
        <f t="shared" ca="1" si="55"/>
        <v>29248</v>
      </c>
      <c r="P878">
        <f ca="1">_20206[[#This Row],[最低排名]]-_20206[[#This Row],[同分人数]]+1</f>
        <v>29043</v>
      </c>
      <c r="Q878">
        <f ca="1">IF(O878&gt;=开始!$B$6, 1, 0)</f>
        <v>1</v>
      </c>
      <c r="R878">
        <f ca="1">_20206[[#This Row],[最低排名]]-开始!$B$6</f>
        <v>29248</v>
      </c>
    </row>
    <row r="879" spans="1:18">
      <c r="A879">
        <v>65501</v>
      </c>
      <c r="B879" t="s">
        <v>1045</v>
      </c>
      <c r="C879" t="str">
        <f t="shared" si="52"/>
        <v>济宁医学</v>
      </c>
      <c r="D879" t="str">
        <f t="shared" si="53"/>
        <v>01</v>
      </c>
      <c r="E879" t="s">
        <v>701</v>
      </c>
      <c r="F879">
        <v>196</v>
      </c>
      <c r="G879">
        <v>99</v>
      </c>
      <c r="H879">
        <v>95</v>
      </c>
      <c r="I879">
        <v>55</v>
      </c>
      <c r="J879">
        <v>52</v>
      </c>
      <c r="K879">
        <v>46</v>
      </c>
      <c r="L879">
        <v>0</v>
      </c>
      <c r="M879">
        <v>2020</v>
      </c>
      <c r="N879">
        <f t="shared" ca="1" si="54"/>
        <v>218</v>
      </c>
      <c r="O879">
        <f t="shared" ca="1" si="55"/>
        <v>28438</v>
      </c>
      <c r="P879">
        <f ca="1">_20206[[#This Row],[最低排名]]-_20206[[#This Row],[同分人数]]+1</f>
        <v>28221</v>
      </c>
      <c r="Q879">
        <f ca="1">IF(O879&gt;=开始!$B$6, 1, 0)</f>
        <v>1</v>
      </c>
      <c r="R879">
        <f ca="1">_20206[[#This Row],[最低排名]]-开始!$B$6</f>
        <v>28438</v>
      </c>
    </row>
    <row r="880" spans="1:18">
      <c r="A880">
        <v>65502</v>
      </c>
      <c r="B880" t="s">
        <v>1046</v>
      </c>
      <c r="C880" t="str">
        <f t="shared" si="52"/>
        <v>济宁医学</v>
      </c>
      <c r="D880" t="str">
        <f t="shared" si="53"/>
        <v>02</v>
      </c>
      <c r="E880" t="s">
        <v>124</v>
      </c>
      <c r="F880">
        <v>202</v>
      </c>
      <c r="G880">
        <v>108</v>
      </c>
      <c r="H880">
        <v>104</v>
      </c>
      <c r="I880">
        <v>61</v>
      </c>
      <c r="J880">
        <v>49</v>
      </c>
      <c r="K880">
        <v>49</v>
      </c>
      <c r="L880">
        <v>0</v>
      </c>
      <c r="M880">
        <v>2020</v>
      </c>
      <c r="N880">
        <f t="shared" ca="1" si="54"/>
        <v>218</v>
      </c>
      <c r="O880">
        <f t="shared" ca="1" si="55"/>
        <v>23864</v>
      </c>
      <c r="P880">
        <f ca="1">_20206[[#This Row],[最低排名]]-_20206[[#This Row],[同分人数]]+1</f>
        <v>23647</v>
      </c>
      <c r="Q880">
        <f ca="1">IF(O880&gt;=开始!$B$6, 1, 0)</f>
        <v>1</v>
      </c>
      <c r="R880">
        <f ca="1">_20206[[#This Row],[最低排名]]-开始!$B$6</f>
        <v>23864</v>
      </c>
    </row>
    <row r="881" spans="1:18">
      <c r="A881">
        <v>65601</v>
      </c>
      <c r="B881" t="s">
        <v>1047</v>
      </c>
      <c r="C881" t="str">
        <f t="shared" si="52"/>
        <v>山东师大</v>
      </c>
      <c r="D881" t="str">
        <f t="shared" si="53"/>
        <v>01</v>
      </c>
      <c r="E881" t="s">
        <v>81</v>
      </c>
      <c r="F881">
        <v>188</v>
      </c>
      <c r="G881">
        <v>105</v>
      </c>
      <c r="H881">
        <v>124</v>
      </c>
      <c r="I881">
        <v>67</v>
      </c>
      <c r="J881">
        <v>67</v>
      </c>
      <c r="K881">
        <v>46</v>
      </c>
      <c r="L881">
        <v>0</v>
      </c>
      <c r="M881">
        <v>2020</v>
      </c>
      <c r="N881">
        <f t="shared" ca="1" si="54"/>
        <v>233</v>
      </c>
      <c r="O881">
        <f t="shared" ca="1" si="55"/>
        <v>17440</v>
      </c>
      <c r="P881">
        <f ca="1">_20206[[#This Row],[最低排名]]-_20206[[#This Row],[同分人数]]+1</f>
        <v>17208</v>
      </c>
      <c r="Q881">
        <f ca="1">IF(O881&gt;=开始!$B$6, 1, 0)</f>
        <v>1</v>
      </c>
      <c r="R881">
        <f ca="1">_20206[[#This Row],[最低排名]]-开始!$B$6</f>
        <v>17440</v>
      </c>
    </row>
    <row r="882" spans="1:18">
      <c r="A882">
        <v>65602</v>
      </c>
      <c r="B882" t="s">
        <v>1048</v>
      </c>
      <c r="C882" t="str">
        <f t="shared" si="52"/>
        <v>山东师大</v>
      </c>
      <c r="D882" t="str">
        <f t="shared" si="53"/>
        <v>02</v>
      </c>
      <c r="E882" t="s">
        <v>287</v>
      </c>
      <c r="F882">
        <v>208</v>
      </c>
      <c r="G882">
        <v>108</v>
      </c>
      <c r="H882">
        <v>86</v>
      </c>
      <c r="I882">
        <v>64</v>
      </c>
      <c r="J882">
        <v>58</v>
      </c>
      <c r="K882">
        <v>52</v>
      </c>
      <c r="L882">
        <v>0</v>
      </c>
      <c r="M882">
        <v>2020</v>
      </c>
      <c r="N882">
        <f t="shared" ca="1" si="54"/>
        <v>205</v>
      </c>
      <c r="O882">
        <f t="shared" ca="1" si="55"/>
        <v>23221</v>
      </c>
      <c r="P882">
        <f ca="1">_20206[[#This Row],[最低排名]]-_20206[[#This Row],[同分人数]]+1</f>
        <v>23017</v>
      </c>
      <c r="Q882">
        <f ca="1">IF(O882&gt;=开始!$B$6, 1, 0)</f>
        <v>1</v>
      </c>
      <c r="R882">
        <f ca="1">_20206[[#This Row],[最低排名]]-开始!$B$6</f>
        <v>23221</v>
      </c>
    </row>
    <row r="883" spans="1:18">
      <c r="A883">
        <v>65603</v>
      </c>
      <c r="B883" t="s">
        <v>1049</v>
      </c>
      <c r="C883" t="str">
        <f t="shared" si="52"/>
        <v>山东师大</v>
      </c>
      <c r="D883" t="str">
        <f t="shared" si="53"/>
        <v>03</v>
      </c>
      <c r="E883" t="s">
        <v>149</v>
      </c>
      <c r="F883">
        <v>208</v>
      </c>
      <c r="G883">
        <v>109</v>
      </c>
      <c r="H883">
        <v>103</v>
      </c>
      <c r="I883">
        <v>67</v>
      </c>
      <c r="J883">
        <v>61</v>
      </c>
      <c r="K883">
        <v>58</v>
      </c>
      <c r="L883">
        <v>0</v>
      </c>
      <c r="M883">
        <v>2020</v>
      </c>
      <c r="N883">
        <f t="shared" ca="1" si="54"/>
        <v>245</v>
      </c>
      <c r="O883">
        <f t="shared" ca="1" si="55"/>
        <v>16300</v>
      </c>
      <c r="P883">
        <f ca="1">_20206[[#This Row],[最低排名]]-_20206[[#This Row],[同分人数]]+1</f>
        <v>16056</v>
      </c>
      <c r="Q883">
        <f ca="1">IF(O883&gt;=开始!$B$6, 1, 0)</f>
        <v>1</v>
      </c>
      <c r="R883">
        <f ca="1">_20206[[#This Row],[最低排名]]-开始!$B$6</f>
        <v>16300</v>
      </c>
    </row>
    <row r="884" spans="1:18">
      <c r="A884">
        <v>65604</v>
      </c>
      <c r="B884" t="s">
        <v>1050</v>
      </c>
      <c r="C884" t="str">
        <f t="shared" si="52"/>
        <v>山东师大</v>
      </c>
      <c r="D884" t="str">
        <f t="shared" si="53"/>
        <v>04</v>
      </c>
      <c r="E884" t="s">
        <v>450</v>
      </c>
      <c r="F884">
        <v>219</v>
      </c>
      <c r="G884">
        <v>112</v>
      </c>
      <c r="H884">
        <v>83</v>
      </c>
      <c r="I884">
        <v>67</v>
      </c>
      <c r="J884">
        <v>64</v>
      </c>
      <c r="K884">
        <v>61</v>
      </c>
      <c r="L884">
        <v>0</v>
      </c>
      <c r="M884">
        <v>2020</v>
      </c>
      <c r="N884">
        <f t="shared" ca="1" si="54"/>
        <v>220</v>
      </c>
      <c r="O884">
        <f t="shared" ca="1" si="55"/>
        <v>16961</v>
      </c>
      <c r="P884">
        <f ca="1">_20206[[#This Row],[最低排名]]-_20206[[#This Row],[同分人数]]+1</f>
        <v>16742</v>
      </c>
      <c r="Q884">
        <f ca="1">IF(O884&gt;=开始!$B$6, 1, 0)</f>
        <v>1</v>
      </c>
      <c r="R884">
        <f ca="1">_20206[[#This Row],[最低排名]]-开始!$B$6</f>
        <v>16961</v>
      </c>
    </row>
    <row r="885" spans="1:18">
      <c r="A885">
        <v>65605</v>
      </c>
      <c r="B885" t="s">
        <v>1051</v>
      </c>
      <c r="C885" t="str">
        <f t="shared" si="52"/>
        <v>山东师大</v>
      </c>
      <c r="D885" t="str">
        <f t="shared" si="53"/>
        <v>05</v>
      </c>
      <c r="E885" t="s">
        <v>85</v>
      </c>
      <c r="F885">
        <v>216</v>
      </c>
      <c r="G885">
        <v>109</v>
      </c>
      <c r="H885">
        <v>99</v>
      </c>
      <c r="I885">
        <v>58</v>
      </c>
      <c r="J885">
        <v>58</v>
      </c>
      <c r="K885">
        <v>55</v>
      </c>
      <c r="L885">
        <v>0</v>
      </c>
      <c r="M885">
        <v>2020</v>
      </c>
      <c r="N885">
        <f t="shared" ca="1" si="54"/>
        <v>257</v>
      </c>
      <c r="O885">
        <f t="shared" ca="1" si="55"/>
        <v>18903</v>
      </c>
      <c r="P885">
        <f ca="1">_20206[[#This Row],[最低排名]]-_20206[[#This Row],[同分人数]]+1</f>
        <v>18647</v>
      </c>
      <c r="Q885">
        <f ca="1">IF(O885&gt;=开始!$B$6, 1, 0)</f>
        <v>1</v>
      </c>
      <c r="R885">
        <f ca="1">_20206[[#This Row],[最低排名]]-开始!$B$6</f>
        <v>18903</v>
      </c>
    </row>
    <row r="886" spans="1:18">
      <c r="A886">
        <v>65606</v>
      </c>
      <c r="B886" t="s">
        <v>1052</v>
      </c>
      <c r="C886" t="str">
        <f t="shared" si="52"/>
        <v>山东师大</v>
      </c>
      <c r="D886" t="str">
        <f t="shared" si="53"/>
        <v>06</v>
      </c>
      <c r="E886" t="s">
        <v>162</v>
      </c>
      <c r="F886">
        <v>217</v>
      </c>
      <c r="G886">
        <v>117</v>
      </c>
      <c r="H886">
        <v>93</v>
      </c>
      <c r="I886">
        <v>64</v>
      </c>
      <c r="J886">
        <v>55</v>
      </c>
      <c r="K886">
        <v>46</v>
      </c>
      <c r="L886">
        <v>0</v>
      </c>
      <c r="M886">
        <v>2020</v>
      </c>
      <c r="N886">
        <f t="shared" ca="1" si="54"/>
        <v>218</v>
      </c>
      <c r="O886">
        <f t="shared" ca="1" si="55"/>
        <v>21577</v>
      </c>
      <c r="P886">
        <f ca="1">_20206[[#This Row],[最低排名]]-_20206[[#This Row],[同分人数]]+1</f>
        <v>21360</v>
      </c>
      <c r="Q886">
        <f ca="1">IF(O886&gt;=开始!$B$6, 1, 0)</f>
        <v>1</v>
      </c>
      <c r="R886">
        <f ca="1">_20206[[#This Row],[最低排名]]-开始!$B$6</f>
        <v>21577</v>
      </c>
    </row>
    <row r="887" spans="1:18">
      <c r="A887">
        <v>65607</v>
      </c>
      <c r="B887" t="s">
        <v>1053</v>
      </c>
      <c r="C887" t="str">
        <f t="shared" si="52"/>
        <v>山东师大</v>
      </c>
      <c r="D887" t="str">
        <f t="shared" si="53"/>
        <v>07</v>
      </c>
      <c r="E887" t="s">
        <v>128</v>
      </c>
      <c r="F887">
        <v>191</v>
      </c>
      <c r="G887">
        <v>102</v>
      </c>
      <c r="H887">
        <v>114</v>
      </c>
      <c r="I887">
        <v>61</v>
      </c>
      <c r="J887">
        <v>58</v>
      </c>
      <c r="K887">
        <v>55</v>
      </c>
      <c r="L887">
        <v>0</v>
      </c>
      <c r="M887">
        <v>2020</v>
      </c>
      <c r="N887">
        <f t="shared" ca="1" si="54"/>
        <v>246</v>
      </c>
      <c r="O887">
        <f t="shared" ca="1" si="55"/>
        <v>20616</v>
      </c>
      <c r="P887">
        <f ca="1">_20206[[#This Row],[最低排名]]-_20206[[#This Row],[同分人数]]+1</f>
        <v>20371</v>
      </c>
      <c r="Q887">
        <f ca="1">IF(O887&gt;=开始!$B$6, 1, 0)</f>
        <v>1</v>
      </c>
      <c r="R887">
        <f ca="1">_20206[[#This Row],[最低排名]]-开始!$B$6</f>
        <v>20616</v>
      </c>
    </row>
    <row r="888" spans="1:18">
      <c r="A888">
        <v>65608</v>
      </c>
      <c r="B888" t="s">
        <v>1819</v>
      </c>
      <c r="C888" t="str">
        <f t="shared" si="52"/>
        <v>山东师大</v>
      </c>
      <c r="D888" t="str">
        <f t="shared" si="53"/>
        <v>08</v>
      </c>
      <c r="E888" t="s">
        <v>546</v>
      </c>
      <c r="F888">
        <v>203</v>
      </c>
      <c r="G888">
        <v>104</v>
      </c>
      <c r="H888">
        <v>102</v>
      </c>
      <c r="I888">
        <v>70</v>
      </c>
      <c r="J888">
        <v>67</v>
      </c>
      <c r="K888">
        <v>46</v>
      </c>
      <c r="L888">
        <v>0</v>
      </c>
      <c r="M888">
        <v>2020</v>
      </c>
      <c r="N888">
        <f t="shared" ca="1" si="54"/>
        <v>251</v>
      </c>
      <c r="O888">
        <f t="shared" ca="1" si="55"/>
        <v>18373</v>
      </c>
      <c r="P888">
        <f ca="1">_20206[[#This Row],[最低排名]]-_20206[[#This Row],[同分人数]]+1</f>
        <v>18123</v>
      </c>
      <c r="Q888">
        <f ca="1">IF(O888&gt;=开始!$B$6, 1, 0)</f>
        <v>1</v>
      </c>
      <c r="R888">
        <f ca="1">_20206[[#This Row],[最低排名]]-开始!$B$6</f>
        <v>18373</v>
      </c>
    </row>
    <row r="889" spans="1:18">
      <c r="A889">
        <v>65609</v>
      </c>
      <c r="B889" t="s">
        <v>1820</v>
      </c>
      <c r="C889" t="str">
        <f t="shared" si="52"/>
        <v>山东师大</v>
      </c>
      <c r="D889" t="str">
        <f t="shared" si="53"/>
        <v>09</v>
      </c>
      <c r="E889" t="s">
        <v>152</v>
      </c>
      <c r="F889">
        <v>194</v>
      </c>
      <c r="G889">
        <v>103</v>
      </c>
      <c r="H889">
        <v>96</v>
      </c>
      <c r="I889">
        <v>70</v>
      </c>
      <c r="J889">
        <v>67</v>
      </c>
      <c r="K889">
        <v>64</v>
      </c>
      <c r="L889">
        <v>0</v>
      </c>
      <c r="M889">
        <v>2020</v>
      </c>
      <c r="N889">
        <f t="shared" ca="1" si="54"/>
        <v>238</v>
      </c>
      <c r="O889">
        <f t="shared" ca="1" si="55"/>
        <v>17678</v>
      </c>
      <c r="P889">
        <f ca="1">_20206[[#This Row],[最低排名]]-_20206[[#This Row],[同分人数]]+1</f>
        <v>17441</v>
      </c>
      <c r="Q889">
        <f ca="1">IF(O889&gt;=开始!$B$6, 1, 0)</f>
        <v>1</v>
      </c>
      <c r="R889">
        <f ca="1">_20206[[#This Row],[最低排名]]-开始!$B$6</f>
        <v>17678</v>
      </c>
    </row>
    <row r="890" spans="1:18">
      <c r="A890">
        <v>65610</v>
      </c>
      <c r="B890" t="s">
        <v>1821</v>
      </c>
      <c r="C890" t="str">
        <f t="shared" si="52"/>
        <v>山东师大</v>
      </c>
      <c r="D890" t="str">
        <f t="shared" si="53"/>
        <v>10</v>
      </c>
      <c r="E890" t="s">
        <v>323</v>
      </c>
      <c r="F890">
        <v>217</v>
      </c>
      <c r="G890">
        <v>119</v>
      </c>
      <c r="H890">
        <v>81</v>
      </c>
      <c r="I890">
        <v>67</v>
      </c>
      <c r="J890">
        <v>64</v>
      </c>
      <c r="K890">
        <v>52</v>
      </c>
      <c r="L890">
        <v>0</v>
      </c>
      <c r="M890">
        <v>2020</v>
      </c>
      <c r="N890">
        <f t="shared" ca="1" si="54"/>
        <v>229</v>
      </c>
      <c r="O890">
        <f t="shared" ca="1" si="55"/>
        <v>20102</v>
      </c>
      <c r="P890">
        <f ca="1">_20206[[#This Row],[最低排名]]-_20206[[#This Row],[同分人数]]+1</f>
        <v>19874</v>
      </c>
      <c r="Q890">
        <f ca="1">IF(O890&gt;=开始!$B$6, 1, 0)</f>
        <v>1</v>
      </c>
      <c r="R890">
        <f ca="1">_20206[[#This Row],[最低排名]]-开始!$B$6</f>
        <v>20102</v>
      </c>
    </row>
    <row r="891" spans="1:18">
      <c r="A891">
        <v>65701</v>
      </c>
      <c r="B891" t="s">
        <v>1054</v>
      </c>
      <c r="C891" t="str">
        <f t="shared" si="52"/>
        <v>曲阜师大</v>
      </c>
      <c r="D891" t="str">
        <f t="shared" si="53"/>
        <v>01</v>
      </c>
      <c r="E891" t="s">
        <v>347</v>
      </c>
      <c r="F891">
        <v>200</v>
      </c>
      <c r="G891">
        <v>102</v>
      </c>
      <c r="H891">
        <v>105</v>
      </c>
      <c r="I891">
        <v>58</v>
      </c>
      <c r="J891">
        <v>58</v>
      </c>
      <c r="K891">
        <v>52</v>
      </c>
      <c r="L891">
        <v>0</v>
      </c>
      <c r="M891">
        <v>2020</v>
      </c>
      <c r="N891">
        <f t="shared" ca="1" si="54"/>
        <v>234</v>
      </c>
      <c r="O891">
        <f t="shared" ca="1" si="55"/>
        <v>22058</v>
      </c>
      <c r="P891">
        <f ca="1">_20206[[#This Row],[最低排名]]-_20206[[#This Row],[同分人数]]+1</f>
        <v>21825</v>
      </c>
      <c r="Q891">
        <f ca="1">IF(O891&gt;=开始!$B$6, 1, 0)</f>
        <v>1</v>
      </c>
      <c r="R891">
        <f ca="1">_20206[[#This Row],[最低排名]]-开始!$B$6</f>
        <v>22058</v>
      </c>
    </row>
    <row r="892" spans="1:18">
      <c r="A892">
        <v>65702</v>
      </c>
      <c r="B892" t="s">
        <v>1055</v>
      </c>
      <c r="C892" t="str">
        <f t="shared" si="52"/>
        <v>曲阜师大</v>
      </c>
      <c r="D892" t="str">
        <f t="shared" si="53"/>
        <v>02</v>
      </c>
      <c r="E892" t="s">
        <v>312</v>
      </c>
      <c r="F892">
        <v>192</v>
      </c>
      <c r="G892">
        <v>97</v>
      </c>
      <c r="H892">
        <v>103</v>
      </c>
      <c r="I892">
        <v>70</v>
      </c>
      <c r="J892">
        <v>49</v>
      </c>
      <c r="K892">
        <v>46</v>
      </c>
      <c r="L892">
        <v>0</v>
      </c>
      <c r="M892">
        <v>2020</v>
      </c>
      <c r="N892">
        <f t="shared" ca="1" si="54"/>
        <v>235</v>
      </c>
      <c r="O892">
        <f t="shared" ca="1" si="55"/>
        <v>24994</v>
      </c>
      <c r="P892">
        <f ca="1">_20206[[#This Row],[最低排名]]-_20206[[#This Row],[同分人数]]+1</f>
        <v>24760</v>
      </c>
      <c r="Q892">
        <f ca="1">IF(O892&gt;=开始!$B$6, 1, 0)</f>
        <v>1</v>
      </c>
      <c r="R892">
        <f ca="1">_20206[[#This Row],[最低排名]]-开始!$B$6</f>
        <v>24994</v>
      </c>
    </row>
    <row r="893" spans="1:18">
      <c r="A893">
        <v>65901</v>
      </c>
      <c r="B893" t="s">
        <v>1056</v>
      </c>
      <c r="C893" t="str">
        <f t="shared" si="52"/>
        <v>鲁东大学</v>
      </c>
      <c r="D893" t="str">
        <f t="shared" si="53"/>
        <v>01</v>
      </c>
      <c r="E893" t="s">
        <v>232</v>
      </c>
      <c r="F893">
        <v>201</v>
      </c>
      <c r="G893">
        <v>105</v>
      </c>
      <c r="H893">
        <v>78</v>
      </c>
      <c r="I893">
        <v>58</v>
      </c>
      <c r="J893">
        <v>55</v>
      </c>
      <c r="K893">
        <v>46</v>
      </c>
      <c r="L893">
        <v>0</v>
      </c>
      <c r="M893">
        <v>2020</v>
      </c>
      <c r="N893">
        <f t="shared" ca="1" si="54"/>
        <v>199</v>
      </c>
      <c r="O893">
        <f t="shared" ca="1" si="55"/>
        <v>29664</v>
      </c>
      <c r="P893">
        <f ca="1">_20206[[#This Row],[最低排名]]-_20206[[#This Row],[同分人数]]+1</f>
        <v>29466</v>
      </c>
      <c r="Q893">
        <f ca="1">IF(O893&gt;=开始!$B$6, 1, 0)</f>
        <v>1</v>
      </c>
      <c r="R893">
        <f ca="1">_20206[[#This Row],[最低排名]]-开始!$B$6</f>
        <v>29664</v>
      </c>
    </row>
    <row r="894" spans="1:18">
      <c r="A894">
        <v>65902</v>
      </c>
      <c r="B894" t="s">
        <v>1057</v>
      </c>
      <c r="C894" t="str">
        <f t="shared" si="52"/>
        <v>鲁东大学</v>
      </c>
      <c r="D894" t="str">
        <f t="shared" si="53"/>
        <v>02</v>
      </c>
      <c r="E894" t="s">
        <v>232</v>
      </c>
      <c r="F894">
        <v>186</v>
      </c>
      <c r="G894">
        <v>95</v>
      </c>
      <c r="H894">
        <v>90</v>
      </c>
      <c r="I894">
        <v>58</v>
      </c>
      <c r="J894">
        <v>55</v>
      </c>
      <c r="K894">
        <v>49</v>
      </c>
      <c r="L894">
        <v>0</v>
      </c>
      <c r="M894">
        <v>2020</v>
      </c>
      <c r="N894">
        <f t="shared" ca="1" si="54"/>
        <v>199</v>
      </c>
      <c r="O894">
        <f t="shared" ca="1" si="55"/>
        <v>29664</v>
      </c>
      <c r="P894">
        <f ca="1">_20206[[#This Row],[最低排名]]-_20206[[#This Row],[同分人数]]+1</f>
        <v>29466</v>
      </c>
      <c r="Q894">
        <f ca="1">IF(O894&gt;=开始!$B$6, 1, 0)</f>
        <v>1</v>
      </c>
      <c r="R894">
        <f ca="1">_20206[[#This Row],[最低排名]]-开始!$B$6</f>
        <v>29664</v>
      </c>
    </row>
    <row r="895" spans="1:18">
      <c r="A895">
        <v>66001</v>
      </c>
      <c r="B895" t="s">
        <v>1058</v>
      </c>
      <c r="C895" t="str">
        <f t="shared" si="52"/>
        <v>济宁学院</v>
      </c>
      <c r="D895" t="str">
        <f t="shared" si="53"/>
        <v>01</v>
      </c>
      <c r="E895" t="s">
        <v>752</v>
      </c>
      <c r="F895">
        <v>184</v>
      </c>
      <c r="G895">
        <v>96</v>
      </c>
      <c r="H895">
        <v>97</v>
      </c>
      <c r="I895">
        <v>58</v>
      </c>
      <c r="J895">
        <v>43</v>
      </c>
      <c r="K895">
        <v>43</v>
      </c>
      <c r="L895">
        <v>0</v>
      </c>
      <c r="M895">
        <v>2020</v>
      </c>
      <c r="N895">
        <f t="shared" ca="1" si="54"/>
        <v>186</v>
      </c>
      <c r="O895">
        <f t="shared" ca="1" si="55"/>
        <v>32154</v>
      </c>
      <c r="P895">
        <f ca="1">_20206[[#This Row],[最低排名]]-_20206[[#This Row],[同分人数]]+1</f>
        <v>31969</v>
      </c>
      <c r="Q895">
        <f ca="1">IF(O895&gt;=开始!$B$6, 1, 0)</f>
        <v>1</v>
      </c>
      <c r="R895">
        <f ca="1">_20206[[#This Row],[最低排名]]-开始!$B$6</f>
        <v>32154</v>
      </c>
    </row>
    <row r="896" spans="1:18">
      <c r="A896">
        <v>66002</v>
      </c>
      <c r="B896" t="s">
        <v>1059</v>
      </c>
      <c r="C896" t="str">
        <f t="shared" si="52"/>
        <v>济宁学院</v>
      </c>
      <c r="D896" t="str">
        <f t="shared" si="53"/>
        <v>02</v>
      </c>
      <c r="E896" t="s">
        <v>1629</v>
      </c>
      <c r="M896">
        <v>2020</v>
      </c>
      <c r="N896" t="e">
        <f t="shared" ca="1" si="54"/>
        <v>#N/A</v>
      </c>
      <c r="O896" t="e">
        <f t="shared" ca="1" si="55"/>
        <v>#N/A</v>
      </c>
      <c r="P896" t="e">
        <f ca="1">_20206[[#This Row],[最低排名]]-_20206[[#This Row],[同分人数]]+1</f>
        <v>#N/A</v>
      </c>
      <c r="Q896" t="e">
        <f ca="1">IF(O896&gt;=开始!$B$6, 1, 0)</f>
        <v>#N/A</v>
      </c>
      <c r="R896" t="e">
        <f ca="1">_20206[[#This Row],[最低排名]]-开始!$B$6</f>
        <v>#N/A</v>
      </c>
    </row>
    <row r="897" spans="1:18">
      <c r="A897">
        <v>66101</v>
      </c>
      <c r="B897" t="s">
        <v>1060</v>
      </c>
      <c r="C897" t="str">
        <f t="shared" si="52"/>
        <v>齐鲁医药</v>
      </c>
      <c r="D897" t="str">
        <f t="shared" si="53"/>
        <v>01</v>
      </c>
      <c r="E897" t="s">
        <v>1629</v>
      </c>
      <c r="M897">
        <v>2020</v>
      </c>
      <c r="N897" t="e">
        <f t="shared" ca="1" si="54"/>
        <v>#N/A</v>
      </c>
      <c r="O897" t="e">
        <f t="shared" ca="1" si="55"/>
        <v>#N/A</v>
      </c>
      <c r="P897" t="e">
        <f ca="1">_20206[[#This Row],[最低排名]]-_20206[[#This Row],[同分人数]]+1</f>
        <v>#N/A</v>
      </c>
      <c r="Q897" t="e">
        <f ca="1">IF(O897&gt;=开始!$B$6, 1, 0)</f>
        <v>#N/A</v>
      </c>
      <c r="R897" t="e">
        <f ca="1">_20206[[#This Row],[最低排名]]-开始!$B$6</f>
        <v>#N/A</v>
      </c>
    </row>
    <row r="898" spans="1:18">
      <c r="A898">
        <v>66102</v>
      </c>
      <c r="B898" t="s">
        <v>1061</v>
      </c>
      <c r="C898" t="str">
        <f t="shared" ref="C898:C961" si="56">LEFT(B898, FIND("(", B898) - 1)</f>
        <v>齐鲁医药</v>
      </c>
      <c r="D898" t="str">
        <f t="shared" ref="D898:D961" si="57">MID(B898, FIND("(", B898) + 1, FIND(")", B898) - FIND("(", B898) - 1)</f>
        <v>02</v>
      </c>
      <c r="E898" t="s">
        <v>447</v>
      </c>
      <c r="F898">
        <v>189</v>
      </c>
      <c r="G898">
        <v>102</v>
      </c>
      <c r="H898">
        <v>64</v>
      </c>
      <c r="I898">
        <v>67</v>
      </c>
      <c r="J898">
        <v>52</v>
      </c>
      <c r="K898">
        <v>49</v>
      </c>
      <c r="L898">
        <v>0</v>
      </c>
      <c r="M898">
        <v>2020</v>
      </c>
      <c r="N898">
        <f t="shared" ref="N898:N961" ca="1" si="58">VLOOKUP(E898, INDIRECT("'" &amp; M898 &amp; "D'!$A$2:$G$500"), 2, FALSE)</f>
        <v>170</v>
      </c>
      <c r="O898">
        <f t="shared" ref="O898:O961" ca="1" si="59">VLOOKUP(E898, INDIRECT("'" &amp; M898 &amp; "D'!$A$2:$G$500"), 3, FALSE)</f>
        <v>32868</v>
      </c>
      <c r="P898">
        <f ca="1">_20206[[#This Row],[最低排名]]-_20206[[#This Row],[同分人数]]+1</f>
        <v>32699</v>
      </c>
      <c r="Q898">
        <f ca="1">IF(O898&gt;=开始!$B$6, 1, 0)</f>
        <v>1</v>
      </c>
      <c r="R898">
        <f ca="1">_20206[[#This Row],[最低排名]]-开始!$B$6</f>
        <v>32868</v>
      </c>
    </row>
    <row r="899" spans="1:18">
      <c r="A899">
        <v>66103</v>
      </c>
      <c r="B899" t="s">
        <v>1688</v>
      </c>
      <c r="C899" t="str">
        <f t="shared" si="56"/>
        <v>齐鲁医药</v>
      </c>
      <c r="D899" t="str">
        <f t="shared" si="57"/>
        <v>03</v>
      </c>
      <c r="E899" t="s">
        <v>585</v>
      </c>
      <c r="F899">
        <v>178</v>
      </c>
      <c r="G899">
        <v>102</v>
      </c>
      <c r="H899">
        <v>76</v>
      </c>
      <c r="I899">
        <v>64</v>
      </c>
      <c r="J899">
        <v>49</v>
      </c>
      <c r="K899">
        <v>49</v>
      </c>
      <c r="L899">
        <v>0</v>
      </c>
      <c r="M899">
        <v>2020</v>
      </c>
      <c r="N899">
        <f t="shared" ca="1" si="58"/>
        <v>175</v>
      </c>
      <c r="O899">
        <f t="shared" ca="1" si="59"/>
        <v>33768</v>
      </c>
      <c r="P899">
        <f ca="1">_20206[[#This Row],[最低排名]]-_20206[[#This Row],[同分人数]]+1</f>
        <v>33594</v>
      </c>
      <c r="Q899">
        <f ca="1">IF(O899&gt;=开始!$B$6, 1, 0)</f>
        <v>1</v>
      </c>
      <c r="R899">
        <f ca="1">_20206[[#This Row],[最低排名]]-开始!$B$6</f>
        <v>33768</v>
      </c>
    </row>
    <row r="900" spans="1:18">
      <c r="A900">
        <v>66201</v>
      </c>
      <c r="B900" t="s">
        <v>1062</v>
      </c>
      <c r="C900" t="str">
        <f t="shared" si="56"/>
        <v>潍坊学院</v>
      </c>
      <c r="D900" t="str">
        <f t="shared" si="57"/>
        <v>01</v>
      </c>
      <c r="E900" t="s">
        <v>405</v>
      </c>
      <c r="F900">
        <v>181</v>
      </c>
      <c r="G900">
        <v>97</v>
      </c>
      <c r="H900">
        <v>72</v>
      </c>
      <c r="I900">
        <v>64</v>
      </c>
      <c r="J900">
        <v>58</v>
      </c>
      <c r="K900">
        <v>52</v>
      </c>
      <c r="L900">
        <v>0</v>
      </c>
      <c r="M900">
        <v>2020</v>
      </c>
      <c r="N900">
        <f t="shared" ca="1" si="58"/>
        <v>192</v>
      </c>
      <c r="O900">
        <f t="shared" ca="1" si="59"/>
        <v>31801</v>
      </c>
      <c r="P900">
        <f ca="1">_20206[[#This Row],[最低排名]]-_20206[[#This Row],[同分人数]]+1</f>
        <v>31610</v>
      </c>
      <c r="Q900">
        <f ca="1">IF(O900&gt;=开始!$B$6, 1, 0)</f>
        <v>1</v>
      </c>
      <c r="R900">
        <f ca="1">_20206[[#This Row],[最低排名]]-开始!$B$6</f>
        <v>31801</v>
      </c>
    </row>
    <row r="901" spans="1:18">
      <c r="A901">
        <v>66202</v>
      </c>
      <c r="B901" t="s">
        <v>1689</v>
      </c>
      <c r="C901" t="str">
        <f t="shared" si="56"/>
        <v>潍坊学院</v>
      </c>
      <c r="D901" t="str">
        <f t="shared" si="57"/>
        <v>02</v>
      </c>
      <c r="E901" t="s">
        <v>320</v>
      </c>
      <c r="F901">
        <v>199</v>
      </c>
      <c r="G901">
        <v>108</v>
      </c>
      <c r="H901">
        <v>70</v>
      </c>
      <c r="I901">
        <v>49</v>
      </c>
      <c r="J901">
        <v>49</v>
      </c>
      <c r="K901">
        <v>43</v>
      </c>
      <c r="L901">
        <v>0</v>
      </c>
      <c r="M901">
        <v>2020</v>
      </c>
      <c r="N901">
        <f t="shared" ca="1" si="58"/>
        <v>168</v>
      </c>
      <c r="O901">
        <f t="shared" ca="1" si="59"/>
        <v>34767</v>
      </c>
      <c r="P901">
        <f ca="1">_20206[[#This Row],[最低排名]]-_20206[[#This Row],[同分人数]]+1</f>
        <v>34600</v>
      </c>
      <c r="Q901">
        <f ca="1">IF(O901&gt;=开始!$B$6, 1, 0)</f>
        <v>1</v>
      </c>
      <c r="R901">
        <f ca="1">_20206[[#This Row],[最低排名]]-开始!$B$6</f>
        <v>34767</v>
      </c>
    </row>
    <row r="902" spans="1:18">
      <c r="A902">
        <v>66301</v>
      </c>
      <c r="B902" t="s">
        <v>1063</v>
      </c>
      <c r="C902" t="str">
        <f t="shared" si="56"/>
        <v>山东交通</v>
      </c>
      <c r="D902" t="str">
        <f t="shared" si="57"/>
        <v>01</v>
      </c>
      <c r="E902" t="s">
        <v>427</v>
      </c>
      <c r="F902">
        <v>204</v>
      </c>
      <c r="G902">
        <v>105</v>
      </c>
      <c r="H902">
        <v>72</v>
      </c>
      <c r="I902">
        <v>55</v>
      </c>
      <c r="J902">
        <v>52</v>
      </c>
      <c r="K902">
        <v>52</v>
      </c>
      <c r="L902">
        <v>0</v>
      </c>
      <c r="M902">
        <v>2020</v>
      </c>
      <c r="N902">
        <f t="shared" ca="1" si="58"/>
        <v>217</v>
      </c>
      <c r="O902">
        <f t="shared" ca="1" si="59"/>
        <v>30320</v>
      </c>
      <c r="P902">
        <f ca="1">_20206[[#This Row],[最低排名]]-_20206[[#This Row],[同分人数]]+1</f>
        <v>30104</v>
      </c>
      <c r="Q902">
        <f ca="1">IF(O902&gt;=开始!$B$6, 1, 0)</f>
        <v>1</v>
      </c>
      <c r="R902">
        <f ca="1">_20206[[#This Row],[最低排名]]-开始!$B$6</f>
        <v>30320</v>
      </c>
    </row>
    <row r="903" spans="1:18">
      <c r="A903">
        <v>66302</v>
      </c>
      <c r="B903" t="s">
        <v>1690</v>
      </c>
      <c r="C903" t="str">
        <f t="shared" si="56"/>
        <v>山东交通</v>
      </c>
      <c r="D903" t="str">
        <f t="shared" si="57"/>
        <v>02</v>
      </c>
      <c r="E903" t="s">
        <v>320</v>
      </c>
      <c r="F903">
        <v>176</v>
      </c>
      <c r="G903">
        <v>90</v>
      </c>
      <c r="H903">
        <v>75</v>
      </c>
      <c r="I903">
        <v>64</v>
      </c>
      <c r="J903">
        <v>52</v>
      </c>
      <c r="K903">
        <v>43</v>
      </c>
      <c r="L903">
        <v>0</v>
      </c>
      <c r="M903">
        <v>2020</v>
      </c>
      <c r="N903">
        <f t="shared" ca="1" si="58"/>
        <v>168</v>
      </c>
      <c r="O903">
        <f t="shared" ca="1" si="59"/>
        <v>34767</v>
      </c>
      <c r="P903">
        <f ca="1">_20206[[#This Row],[最低排名]]-_20206[[#This Row],[同分人数]]+1</f>
        <v>34600</v>
      </c>
      <c r="Q903">
        <f ca="1">IF(O903&gt;=开始!$B$6, 1, 0)</f>
        <v>1</v>
      </c>
      <c r="R903">
        <f ca="1">_20206[[#This Row],[最低排名]]-开始!$B$6</f>
        <v>34767</v>
      </c>
    </row>
    <row r="904" spans="1:18">
      <c r="A904">
        <v>66401</v>
      </c>
      <c r="B904" t="s">
        <v>1064</v>
      </c>
      <c r="C904" t="str">
        <f t="shared" si="56"/>
        <v>山东工商</v>
      </c>
      <c r="D904" t="str">
        <f t="shared" si="57"/>
        <v>01</v>
      </c>
      <c r="E904" t="s">
        <v>232</v>
      </c>
      <c r="F904">
        <v>194</v>
      </c>
      <c r="G904">
        <v>98</v>
      </c>
      <c r="H904">
        <v>91</v>
      </c>
      <c r="I904">
        <v>61</v>
      </c>
      <c r="J904">
        <v>49</v>
      </c>
      <c r="K904">
        <v>43</v>
      </c>
      <c r="L904">
        <v>0</v>
      </c>
      <c r="M904">
        <v>2020</v>
      </c>
      <c r="N904">
        <f t="shared" ca="1" si="58"/>
        <v>199</v>
      </c>
      <c r="O904">
        <f t="shared" ca="1" si="59"/>
        <v>29664</v>
      </c>
      <c r="P904">
        <f ca="1">_20206[[#This Row],[最低排名]]-_20206[[#This Row],[同分人数]]+1</f>
        <v>29466</v>
      </c>
      <c r="Q904">
        <f ca="1">IF(O904&gt;=开始!$B$6, 1, 0)</f>
        <v>1</v>
      </c>
      <c r="R904">
        <f ca="1">_20206[[#This Row],[最低排名]]-开始!$B$6</f>
        <v>29664</v>
      </c>
    </row>
    <row r="905" spans="1:18">
      <c r="A905">
        <v>66501</v>
      </c>
      <c r="B905" t="s">
        <v>1822</v>
      </c>
      <c r="C905" t="str">
        <f t="shared" si="56"/>
        <v>中油胜利</v>
      </c>
      <c r="D905" t="str">
        <f t="shared" si="57"/>
        <v>01</v>
      </c>
      <c r="E905" t="s">
        <v>320</v>
      </c>
      <c r="F905">
        <v>170</v>
      </c>
      <c r="G905">
        <v>102</v>
      </c>
      <c r="H905">
        <v>78</v>
      </c>
      <c r="I905">
        <v>64</v>
      </c>
      <c r="J905">
        <v>49</v>
      </c>
      <c r="K905">
        <v>49</v>
      </c>
      <c r="L905">
        <v>0</v>
      </c>
      <c r="M905">
        <v>2020</v>
      </c>
      <c r="N905">
        <f t="shared" ca="1" si="58"/>
        <v>168</v>
      </c>
      <c r="O905">
        <f t="shared" ca="1" si="59"/>
        <v>34767</v>
      </c>
      <c r="P905">
        <f ca="1">_20206[[#This Row],[最低排名]]-_20206[[#This Row],[同分人数]]+1</f>
        <v>34600</v>
      </c>
      <c r="Q905">
        <f ca="1">IF(O905&gt;=开始!$B$6, 1, 0)</f>
        <v>1</v>
      </c>
      <c r="R905">
        <f ca="1">_20206[[#This Row],[最低排名]]-开始!$B$6</f>
        <v>34767</v>
      </c>
    </row>
    <row r="906" spans="1:18">
      <c r="A906">
        <v>66601</v>
      </c>
      <c r="B906" t="s">
        <v>1691</v>
      </c>
      <c r="C906" t="str">
        <f t="shared" si="56"/>
        <v>聊城东昌</v>
      </c>
      <c r="D906" t="str">
        <f t="shared" si="57"/>
        <v>01</v>
      </c>
      <c r="E906" t="s">
        <v>1533</v>
      </c>
      <c r="F906">
        <v>185</v>
      </c>
      <c r="G906">
        <v>95</v>
      </c>
      <c r="H906">
        <v>79</v>
      </c>
      <c r="I906">
        <v>49</v>
      </c>
      <c r="J906">
        <v>46</v>
      </c>
      <c r="K906">
        <v>43</v>
      </c>
      <c r="L906">
        <v>0</v>
      </c>
      <c r="M906">
        <v>2020</v>
      </c>
      <c r="N906">
        <f t="shared" ca="1" si="58"/>
        <v>150</v>
      </c>
      <c r="O906">
        <f t="shared" ca="1" si="59"/>
        <v>36155</v>
      </c>
      <c r="P906">
        <f ca="1">_20206[[#This Row],[最低排名]]-_20206[[#This Row],[同分人数]]+1</f>
        <v>36006</v>
      </c>
      <c r="Q906">
        <f ca="1">IF(O906&gt;=开始!$B$6, 1, 0)</f>
        <v>1</v>
      </c>
      <c r="R906">
        <f ca="1">_20206[[#This Row],[最低排名]]-开始!$B$6</f>
        <v>36155</v>
      </c>
    </row>
    <row r="907" spans="1:18">
      <c r="A907">
        <v>66701</v>
      </c>
      <c r="B907" t="s">
        <v>1066</v>
      </c>
      <c r="C907" t="str">
        <f t="shared" si="56"/>
        <v>青岛大学</v>
      </c>
      <c r="D907" t="str">
        <f t="shared" si="57"/>
        <v>01</v>
      </c>
      <c r="E907" t="s">
        <v>323</v>
      </c>
      <c r="F907">
        <v>219</v>
      </c>
      <c r="G907">
        <v>110</v>
      </c>
      <c r="H907">
        <v>97</v>
      </c>
      <c r="I907">
        <v>58</v>
      </c>
      <c r="J907">
        <v>55</v>
      </c>
      <c r="K907">
        <v>52</v>
      </c>
      <c r="L907">
        <v>0</v>
      </c>
      <c r="M907">
        <v>2020</v>
      </c>
      <c r="N907">
        <f t="shared" ca="1" si="58"/>
        <v>229</v>
      </c>
      <c r="O907">
        <f t="shared" ca="1" si="59"/>
        <v>20102</v>
      </c>
      <c r="P907">
        <f ca="1">_20206[[#This Row],[最低排名]]-_20206[[#This Row],[同分人数]]+1</f>
        <v>19874</v>
      </c>
      <c r="Q907">
        <f ca="1">IF(O907&gt;=开始!$B$6, 1, 0)</f>
        <v>1</v>
      </c>
      <c r="R907">
        <f ca="1">_20206[[#This Row],[最低排名]]-开始!$B$6</f>
        <v>20102</v>
      </c>
    </row>
    <row r="908" spans="1:18">
      <c r="A908">
        <v>66702</v>
      </c>
      <c r="B908" t="s">
        <v>1067</v>
      </c>
      <c r="C908" t="str">
        <f t="shared" si="56"/>
        <v>青岛大学</v>
      </c>
      <c r="D908" t="str">
        <f t="shared" si="57"/>
        <v>02</v>
      </c>
      <c r="E908" t="s">
        <v>643</v>
      </c>
      <c r="F908">
        <v>182</v>
      </c>
      <c r="G908">
        <v>96</v>
      </c>
      <c r="H908">
        <v>121</v>
      </c>
      <c r="I908">
        <v>61</v>
      </c>
      <c r="J908">
        <v>58</v>
      </c>
      <c r="K908">
        <v>55</v>
      </c>
      <c r="L908">
        <v>0</v>
      </c>
      <c r="M908">
        <v>2020</v>
      </c>
      <c r="N908">
        <f t="shared" ca="1" si="58"/>
        <v>231</v>
      </c>
      <c r="O908">
        <f t="shared" ca="1" si="59"/>
        <v>21099</v>
      </c>
      <c r="P908">
        <f ca="1">_20206[[#This Row],[最低排名]]-_20206[[#This Row],[同分人数]]+1</f>
        <v>20869</v>
      </c>
      <c r="Q908">
        <f ca="1">IF(O908&gt;=开始!$B$6, 1, 0)</f>
        <v>1</v>
      </c>
      <c r="R908">
        <f ca="1">_20206[[#This Row],[最低排名]]-开始!$B$6</f>
        <v>21099</v>
      </c>
    </row>
    <row r="909" spans="1:18">
      <c r="A909">
        <v>66703</v>
      </c>
      <c r="B909" t="s">
        <v>1068</v>
      </c>
      <c r="C909" t="str">
        <f t="shared" si="56"/>
        <v>青岛大学</v>
      </c>
      <c r="D909" t="str">
        <f t="shared" si="57"/>
        <v>03</v>
      </c>
      <c r="E909" t="s">
        <v>122</v>
      </c>
      <c r="F909">
        <v>208</v>
      </c>
      <c r="G909">
        <v>117</v>
      </c>
      <c r="H909">
        <v>103</v>
      </c>
      <c r="I909">
        <v>67</v>
      </c>
      <c r="J909">
        <v>64</v>
      </c>
      <c r="K909">
        <v>64</v>
      </c>
      <c r="L909">
        <v>0</v>
      </c>
      <c r="M909">
        <v>2020</v>
      </c>
      <c r="N909">
        <f t="shared" ca="1" si="58"/>
        <v>252</v>
      </c>
      <c r="O909">
        <f t="shared" ca="1" si="59"/>
        <v>14212</v>
      </c>
      <c r="P909">
        <f ca="1">_20206[[#This Row],[最低排名]]-_20206[[#This Row],[同分人数]]+1</f>
        <v>13961</v>
      </c>
      <c r="Q909">
        <f ca="1">IF(O909&gt;=开始!$B$6, 1, 0)</f>
        <v>1</v>
      </c>
      <c r="R909">
        <f ca="1">_20206[[#This Row],[最低排名]]-开始!$B$6</f>
        <v>14212</v>
      </c>
    </row>
    <row r="910" spans="1:18">
      <c r="A910">
        <v>66704</v>
      </c>
      <c r="B910" t="s">
        <v>1069</v>
      </c>
      <c r="C910" t="str">
        <f t="shared" si="56"/>
        <v>青岛大学</v>
      </c>
      <c r="D910" t="str">
        <f t="shared" si="57"/>
        <v>04</v>
      </c>
      <c r="E910" t="s">
        <v>323</v>
      </c>
      <c r="F910">
        <v>216</v>
      </c>
      <c r="G910">
        <v>109</v>
      </c>
      <c r="H910">
        <v>85</v>
      </c>
      <c r="I910">
        <v>67</v>
      </c>
      <c r="J910">
        <v>58</v>
      </c>
      <c r="K910">
        <v>55</v>
      </c>
      <c r="L910">
        <v>0</v>
      </c>
      <c r="M910">
        <v>2020</v>
      </c>
      <c r="N910">
        <f t="shared" ca="1" si="58"/>
        <v>229</v>
      </c>
      <c r="O910">
        <f t="shared" ca="1" si="59"/>
        <v>20102</v>
      </c>
      <c r="P910">
        <f ca="1">_20206[[#This Row],[最低排名]]-_20206[[#This Row],[同分人数]]+1</f>
        <v>19874</v>
      </c>
      <c r="Q910">
        <f ca="1">IF(O910&gt;=开始!$B$6, 1, 0)</f>
        <v>1</v>
      </c>
      <c r="R910">
        <f ca="1">_20206[[#This Row],[最低排名]]-开始!$B$6</f>
        <v>20102</v>
      </c>
    </row>
    <row r="911" spans="1:18">
      <c r="A911">
        <v>66801</v>
      </c>
      <c r="B911" t="s">
        <v>1692</v>
      </c>
      <c r="C911" t="str">
        <f t="shared" si="56"/>
        <v>青岛恒星</v>
      </c>
      <c r="D911" t="str">
        <f t="shared" si="57"/>
        <v>01</v>
      </c>
      <c r="E911" t="s">
        <v>221</v>
      </c>
      <c r="F911">
        <v>199</v>
      </c>
      <c r="G911">
        <v>103</v>
      </c>
      <c r="H911">
        <v>66</v>
      </c>
      <c r="I911">
        <v>49</v>
      </c>
      <c r="J911">
        <v>49</v>
      </c>
      <c r="K911">
        <v>46</v>
      </c>
      <c r="L911">
        <v>0</v>
      </c>
      <c r="M911">
        <v>2020</v>
      </c>
      <c r="N911">
        <f t="shared" ca="1" si="58"/>
        <v>178</v>
      </c>
      <c r="O911">
        <f t="shared" ca="1" si="59"/>
        <v>34945</v>
      </c>
      <c r="P911">
        <f ca="1">_20206[[#This Row],[最低排名]]-_20206[[#This Row],[同分人数]]+1</f>
        <v>34768</v>
      </c>
      <c r="Q911">
        <f ca="1">IF(O911&gt;=开始!$B$6, 1, 0)</f>
        <v>1</v>
      </c>
      <c r="R911">
        <f ca="1">_20206[[#This Row],[最低排名]]-开始!$B$6</f>
        <v>34945</v>
      </c>
    </row>
    <row r="912" spans="1:18">
      <c r="A912">
        <v>66802</v>
      </c>
      <c r="B912" t="s">
        <v>1070</v>
      </c>
      <c r="C912" t="str">
        <f t="shared" si="56"/>
        <v>青岛恒星</v>
      </c>
      <c r="D912" t="str">
        <f t="shared" si="57"/>
        <v>02</v>
      </c>
      <c r="E912" t="s">
        <v>1629</v>
      </c>
      <c r="M912">
        <v>2020</v>
      </c>
      <c r="N912" t="e">
        <f t="shared" ca="1" si="58"/>
        <v>#N/A</v>
      </c>
      <c r="O912" t="e">
        <f t="shared" ca="1" si="59"/>
        <v>#N/A</v>
      </c>
      <c r="P912" t="e">
        <f ca="1">_20206[[#This Row],[最低排名]]-_20206[[#This Row],[同分人数]]+1</f>
        <v>#N/A</v>
      </c>
      <c r="Q912" t="e">
        <f ca="1">IF(O912&gt;=开始!$B$6, 1, 0)</f>
        <v>#N/A</v>
      </c>
      <c r="R912" t="e">
        <f ca="1">_20206[[#This Row],[最低排名]]-开始!$B$6</f>
        <v>#N/A</v>
      </c>
    </row>
    <row r="913" spans="1:18">
      <c r="A913">
        <v>66901</v>
      </c>
      <c r="B913" t="s">
        <v>1071</v>
      </c>
      <c r="C913" t="str">
        <f t="shared" si="56"/>
        <v>烟台大学</v>
      </c>
      <c r="D913" t="str">
        <f t="shared" si="57"/>
        <v>01</v>
      </c>
      <c r="E913" t="s">
        <v>485</v>
      </c>
      <c r="F913">
        <v>217</v>
      </c>
      <c r="G913">
        <v>112</v>
      </c>
      <c r="H913">
        <v>75</v>
      </c>
      <c r="I913">
        <v>58</v>
      </c>
      <c r="J913">
        <v>49</v>
      </c>
      <c r="K913">
        <v>46</v>
      </c>
      <c r="L913">
        <v>0</v>
      </c>
      <c r="M913">
        <v>2020</v>
      </c>
      <c r="N913">
        <f t="shared" ca="1" si="58"/>
        <v>181</v>
      </c>
      <c r="O913">
        <f t="shared" ca="1" si="59"/>
        <v>28220</v>
      </c>
      <c r="P913">
        <f ca="1">_20206[[#This Row],[最低排名]]-_20206[[#This Row],[同分人数]]+1</f>
        <v>28040</v>
      </c>
      <c r="Q913">
        <f ca="1">IF(O913&gt;=开始!$B$6, 1, 0)</f>
        <v>1</v>
      </c>
      <c r="R913">
        <f ca="1">_20206[[#This Row],[最低排名]]-开始!$B$6</f>
        <v>28220</v>
      </c>
    </row>
    <row r="914" spans="1:18">
      <c r="A914">
        <v>66902</v>
      </c>
      <c r="B914" t="s">
        <v>1072</v>
      </c>
      <c r="C914" t="str">
        <f t="shared" si="56"/>
        <v>烟台大学</v>
      </c>
      <c r="D914" t="str">
        <f t="shared" si="57"/>
        <v>02</v>
      </c>
      <c r="E914" t="s">
        <v>752</v>
      </c>
      <c r="F914">
        <v>199</v>
      </c>
      <c r="G914">
        <v>100</v>
      </c>
      <c r="H914">
        <v>70</v>
      </c>
      <c r="I914">
        <v>61</v>
      </c>
      <c r="J914">
        <v>49</v>
      </c>
      <c r="K914">
        <v>46</v>
      </c>
      <c r="L914">
        <v>0</v>
      </c>
      <c r="M914">
        <v>2020</v>
      </c>
      <c r="N914">
        <f t="shared" ca="1" si="58"/>
        <v>186</v>
      </c>
      <c r="O914">
        <f t="shared" ca="1" si="59"/>
        <v>32154</v>
      </c>
      <c r="P914">
        <f ca="1">_20206[[#This Row],[最低排名]]-_20206[[#This Row],[同分人数]]+1</f>
        <v>31969</v>
      </c>
      <c r="Q914">
        <f ca="1">IF(O914&gt;=开始!$B$6, 1, 0)</f>
        <v>1</v>
      </c>
      <c r="R914">
        <f ca="1">_20206[[#This Row],[最低排名]]-开始!$B$6</f>
        <v>32154</v>
      </c>
    </row>
    <row r="915" spans="1:18">
      <c r="A915">
        <v>67001</v>
      </c>
      <c r="B915" t="s">
        <v>1073</v>
      </c>
      <c r="C915" t="str">
        <f t="shared" si="56"/>
        <v>齐鲁工大</v>
      </c>
      <c r="D915" t="str">
        <f t="shared" si="57"/>
        <v>01</v>
      </c>
      <c r="E915" t="s">
        <v>309</v>
      </c>
      <c r="F915">
        <v>198</v>
      </c>
      <c r="G915">
        <v>106</v>
      </c>
      <c r="H915">
        <v>88</v>
      </c>
      <c r="I915">
        <v>52</v>
      </c>
      <c r="J915">
        <v>52</v>
      </c>
      <c r="K915">
        <v>52</v>
      </c>
      <c r="L915">
        <v>0</v>
      </c>
      <c r="M915">
        <v>2020</v>
      </c>
      <c r="N915">
        <f t="shared" ca="1" si="58"/>
        <v>194</v>
      </c>
      <c r="O915">
        <f t="shared" ca="1" si="59"/>
        <v>28823</v>
      </c>
      <c r="P915">
        <f ca="1">_20206[[#This Row],[最低排名]]-_20206[[#This Row],[同分人数]]+1</f>
        <v>28630</v>
      </c>
      <c r="Q915">
        <f ca="1">IF(O915&gt;=开始!$B$6, 1, 0)</f>
        <v>1</v>
      </c>
      <c r="R915">
        <f ca="1">_20206[[#This Row],[最低排名]]-开始!$B$6</f>
        <v>28823</v>
      </c>
    </row>
    <row r="916" spans="1:18">
      <c r="A916">
        <v>68101</v>
      </c>
      <c r="B916" t="s">
        <v>1078</v>
      </c>
      <c r="C916" t="str">
        <f t="shared" si="56"/>
        <v>华北水电</v>
      </c>
      <c r="D916" t="str">
        <f t="shared" si="57"/>
        <v>01</v>
      </c>
      <c r="E916" t="s">
        <v>701</v>
      </c>
      <c r="F916">
        <v>193</v>
      </c>
      <c r="G916">
        <v>97</v>
      </c>
      <c r="H916">
        <v>86</v>
      </c>
      <c r="I916">
        <v>61</v>
      </c>
      <c r="J916">
        <v>58</v>
      </c>
      <c r="K916">
        <v>46</v>
      </c>
      <c r="L916">
        <v>0</v>
      </c>
      <c r="M916">
        <v>2020</v>
      </c>
      <c r="N916">
        <f t="shared" ca="1" si="58"/>
        <v>218</v>
      </c>
      <c r="O916">
        <f t="shared" ca="1" si="59"/>
        <v>28438</v>
      </c>
      <c r="P916">
        <f ca="1">_20206[[#This Row],[最低排名]]-_20206[[#This Row],[同分人数]]+1</f>
        <v>28221</v>
      </c>
      <c r="Q916">
        <f ca="1">IF(O916&gt;=开始!$B$6, 1, 0)</f>
        <v>1</v>
      </c>
      <c r="R916">
        <f ca="1">_20206[[#This Row],[最低排名]]-开始!$B$6</f>
        <v>28438</v>
      </c>
    </row>
    <row r="917" spans="1:18">
      <c r="A917">
        <v>68102</v>
      </c>
      <c r="B917" t="s">
        <v>1079</v>
      </c>
      <c r="C917" t="str">
        <f t="shared" si="56"/>
        <v>华北水电</v>
      </c>
      <c r="D917" t="str">
        <f t="shared" si="57"/>
        <v>02</v>
      </c>
      <c r="E917" t="s">
        <v>1556</v>
      </c>
      <c r="F917">
        <v>171</v>
      </c>
      <c r="G917">
        <v>87</v>
      </c>
      <c r="H917">
        <v>92</v>
      </c>
      <c r="I917">
        <v>49</v>
      </c>
      <c r="J917">
        <v>49</v>
      </c>
      <c r="K917">
        <v>43</v>
      </c>
      <c r="L917">
        <v>0</v>
      </c>
      <c r="M917">
        <v>2020</v>
      </c>
      <c r="N917">
        <f t="shared" ca="1" si="58"/>
        <v>165</v>
      </c>
      <c r="O917">
        <f t="shared" ca="1" si="59"/>
        <v>35821</v>
      </c>
      <c r="P917">
        <f ca="1">_20206[[#This Row],[最低排名]]-_20206[[#This Row],[同分人数]]+1</f>
        <v>35657</v>
      </c>
      <c r="Q917">
        <f ca="1">IF(O917&gt;=开始!$B$6, 1, 0)</f>
        <v>1</v>
      </c>
      <c r="R917">
        <f ca="1">_20206[[#This Row],[最低排名]]-开始!$B$6</f>
        <v>35821</v>
      </c>
    </row>
    <row r="918" spans="1:18">
      <c r="A918">
        <v>68103</v>
      </c>
      <c r="B918" t="s">
        <v>1693</v>
      </c>
      <c r="C918" t="str">
        <f t="shared" si="56"/>
        <v>华北水电</v>
      </c>
      <c r="D918" t="str">
        <f t="shared" si="57"/>
        <v>03</v>
      </c>
      <c r="E918" t="s">
        <v>440</v>
      </c>
      <c r="F918">
        <v>197</v>
      </c>
      <c r="G918">
        <v>104</v>
      </c>
      <c r="H918">
        <v>96</v>
      </c>
      <c r="I918">
        <v>52</v>
      </c>
      <c r="J918">
        <v>49</v>
      </c>
      <c r="K918">
        <v>43</v>
      </c>
      <c r="L918">
        <v>0</v>
      </c>
      <c r="M918">
        <v>2020</v>
      </c>
      <c r="N918">
        <f t="shared" ca="1" si="58"/>
        <v>217</v>
      </c>
      <c r="O918">
        <f t="shared" ca="1" si="59"/>
        <v>29881</v>
      </c>
      <c r="P918">
        <f ca="1">_20206[[#This Row],[最低排名]]-_20206[[#This Row],[同分人数]]+1</f>
        <v>29665</v>
      </c>
      <c r="Q918">
        <f ca="1">IF(O918&gt;=开始!$B$6, 1, 0)</f>
        <v>1</v>
      </c>
      <c r="R918">
        <f ca="1">_20206[[#This Row],[最低排名]]-开始!$B$6</f>
        <v>29881</v>
      </c>
    </row>
    <row r="919" spans="1:18">
      <c r="A919">
        <v>68201</v>
      </c>
      <c r="B919" t="s">
        <v>1080</v>
      </c>
      <c r="C919" t="str">
        <f t="shared" si="56"/>
        <v>郑州大学</v>
      </c>
      <c r="D919" t="str">
        <f t="shared" si="57"/>
        <v>01</v>
      </c>
      <c r="E919" t="s">
        <v>307</v>
      </c>
      <c r="F919">
        <v>223</v>
      </c>
      <c r="G919">
        <v>119</v>
      </c>
      <c r="H919">
        <v>122</v>
      </c>
      <c r="I919">
        <v>64</v>
      </c>
      <c r="J919">
        <v>58</v>
      </c>
      <c r="K919">
        <v>52</v>
      </c>
      <c r="L919">
        <v>0</v>
      </c>
      <c r="M919">
        <v>2020</v>
      </c>
      <c r="N919">
        <f t="shared" ca="1" si="58"/>
        <v>238</v>
      </c>
      <c r="O919">
        <f t="shared" ca="1" si="59"/>
        <v>11315</v>
      </c>
      <c r="P919">
        <f ca="1">_20206[[#This Row],[最低排名]]-_20206[[#This Row],[同分人数]]+1</f>
        <v>11078</v>
      </c>
      <c r="Q919">
        <f ca="1">IF(O919&gt;=开始!$B$6, 1, 0)</f>
        <v>1</v>
      </c>
      <c r="R919">
        <f ca="1">_20206[[#This Row],[最低排名]]-开始!$B$6</f>
        <v>11315</v>
      </c>
    </row>
    <row r="920" spans="1:18">
      <c r="A920">
        <v>68202</v>
      </c>
      <c r="B920" t="s">
        <v>1081</v>
      </c>
      <c r="C920" t="str">
        <f t="shared" si="56"/>
        <v>郑州大学</v>
      </c>
      <c r="D920" t="str">
        <f t="shared" si="57"/>
        <v>02</v>
      </c>
      <c r="E920" t="s">
        <v>138</v>
      </c>
      <c r="F920">
        <v>208</v>
      </c>
      <c r="G920">
        <v>108</v>
      </c>
      <c r="H920">
        <v>109</v>
      </c>
      <c r="I920">
        <v>67</v>
      </c>
      <c r="J920">
        <v>67</v>
      </c>
      <c r="K920">
        <v>64</v>
      </c>
      <c r="L920">
        <v>0</v>
      </c>
      <c r="M920">
        <v>2020</v>
      </c>
      <c r="N920">
        <f t="shared" ca="1" si="58"/>
        <v>224</v>
      </c>
      <c r="O920">
        <f t="shared" ca="1" si="59"/>
        <v>12178</v>
      </c>
      <c r="P920">
        <f ca="1">_20206[[#This Row],[最低排名]]-_20206[[#This Row],[同分人数]]+1</f>
        <v>11955</v>
      </c>
      <c r="Q920">
        <f ca="1">IF(O920&gt;=开始!$B$6, 1, 0)</f>
        <v>1</v>
      </c>
      <c r="R920">
        <f ca="1">_20206[[#This Row],[最低排名]]-开始!$B$6</f>
        <v>12178</v>
      </c>
    </row>
    <row r="921" spans="1:18">
      <c r="A921">
        <v>68203</v>
      </c>
      <c r="B921" t="s">
        <v>1591</v>
      </c>
      <c r="C921" t="str">
        <f t="shared" si="56"/>
        <v>郑州大学</v>
      </c>
      <c r="D921" t="str">
        <f t="shared" si="57"/>
        <v>03</v>
      </c>
      <c r="E921" t="s">
        <v>37</v>
      </c>
      <c r="F921">
        <v>206</v>
      </c>
      <c r="G921">
        <v>105</v>
      </c>
      <c r="H921">
        <v>125</v>
      </c>
      <c r="I921">
        <v>67</v>
      </c>
      <c r="J921">
        <v>64</v>
      </c>
      <c r="K921">
        <v>61</v>
      </c>
      <c r="L921">
        <v>0</v>
      </c>
      <c r="M921">
        <v>2020</v>
      </c>
      <c r="N921">
        <f t="shared" ca="1" si="58"/>
        <v>201</v>
      </c>
      <c r="O921">
        <f t="shared" ca="1" si="59"/>
        <v>10431</v>
      </c>
      <c r="P921">
        <f ca="1">_20206[[#This Row],[最低排名]]-_20206[[#This Row],[同分人数]]+1</f>
        <v>10231</v>
      </c>
      <c r="Q921">
        <f ca="1">IF(O921&gt;=开始!$B$6, 1, 0)</f>
        <v>1</v>
      </c>
      <c r="R921">
        <f ca="1">_20206[[#This Row],[最低排名]]-开始!$B$6</f>
        <v>10431</v>
      </c>
    </row>
    <row r="922" spans="1:18">
      <c r="A922">
        <v>68301</v>
      </c>
      <c r="B922" t="s">
        <v>1082</v>
      </c>
      <c r="C922" t="str">
        <f t="shared" si="56"/>
        <v>河南理工</v>
      </c>
      <c r="D922" t="str">
        <f t="shared" si="57"/>
        <v>01</v>
      </c>
      <c r="E922" t="s">
        <v>412</v>
      </c>
      <c r="F922">
        <v>169</v>
      </c>
      <c r="G922">
        <v>90</v>
      </c>
      <c r="H922">
        <v>89</v>
      </c>
      <c r="I922">
        <v>58</v>
      </c>
      <c r="J922">
        <v>55</v>
      </c>
      <c r="K922">
        <v>46</v>
      </c>
      <c r="L922">
        <v>0</v>
      </c>
      <c r="M922">
        <v>2020</v>
      </c>
      <c r="N922">
        <f t="shared" ca="1" si="58"/>
        <v>155</v>
      </c>
      <c r="O922">
        <f t="shared" ca="1" si="59"/>
        <v>33593</v>
      </c>
      <c r="P922">
        <f ca="1">_20206[[#This Row],[最低排名]]-_20206[[#This Row],[同分人数]]+1</f>
        <v>33439</v>
      </c>
      <c r="Q922">
        <f ca="1">IF(O922&gt;=开始!$B$6, 1, 0)</f>
        <v>1</v>
      </c>
      <c r="R922">
        <f ca="1">_20206[[#This Row],[最低排名]]-开始!$B$6</f>
        <v>33593</v>
      </c>
    </row>
    <row r="923" spans="1:18">
      <c r="A923">
        <v>68302</v>
      </c>
      <c r="B923" t="s">
        <v>1083</v>
      </c>
      <c r="C923" t="str">
        <f t="shared" si="56"/>
        <v>河南理工</v>
      </c>
      <c r="D923" t="str">
        <f t="shared" si="57"/>
        <v>02</v>
      </c>
      <c r="E923" t="s">
        <v>54</v>
      </c>
      <c r="F923">
        <v>212</v>
      </c>
      <c r="G923">
        <v>115</v>
      </c>
      <c r="H923">
        <v>73</v>
      </c>
      <c r="I923">
        <v>58</v>
      </c>
      <c r="J923">
        <v>52</v>
      </c>
      <c r="K923">
        <v>46</v>
      </c>
      <c r="L923">
        <v>0</v>
      </c>
      <c r="M923">
        <v>2020</v>
      </c>
      <c r="N923">
        <f t="shared" ca="1" si="58"/>
        <v>219</v>
      </c>
      <c r="O923">
        <f t="shared" ca="1" si="59"/>
        <v>29042</v>
      </c>
      <c r="P923">
        <f ca="1">_20206[[#This Row],[最低排名]]-_20206[[#This Row],[同分人数]]+1</f>
        <v>28824</v>
      </c>
      <c r="Q923">
        <f ca="1">IF(O923&gt;=开始!$B$6, 1, 0)</f>
        <v>1</v>
      </c>
      <c r="R923">
        <f ca="1">_20206[[#This Row],[最低排名]]-开始!$B$6</f>
        <v>29042</v>
      </c>
    </row>
    <row r="924" spans="1:18">
      <c r="A924">
        <v>68303</v>
      </c>
      <c r="B924" t="s">
        <v>1084</v>
      </c>
      <c r="C924" t="str">
        <f t="shared" si="56"/>
        <v>河南理工</v>
      </c>
      <c r="D924" t="str">
        <f t="shared" si="57"/>
        <v>03</v>
      </c>
      <c r="E924" t="s">
        <v>54</v>
      </c>
      <c r="F924">
        <v>185</v>
      </c>
      <c r="G924">
        <v>96</v>
      </c>
      <c r="H924">
        <v>85</v>
      </c>
      <c r="I924">
        <v>64</v>
      </c>
      <c r="J924">
        <v>55</v>
      </c>
      <c r="K924">
        <v>52</v>
      </c>
      <c r="L924">
        <v>0</v>
      </c>
      <c r="M924">
        <v>2020</v>
      </c>
      <c r="N924">
        <f t="shared" ca="1" si="58"/>
        <v>219</v>
      </c>
      <c r="O924">
        <f t="shared" ca="1" si="59"/>
        <v>29042</v>
      </c>
      <c r="P924">
        <f ca="1">_20206[[#This Row],[最低排名]]-_20206[[#This Row],[同分人数]]+1</f>
        <v>28824</v>
      </c>
      <c r="Q924">
        <f ca="1">IF(O924&gt;=开始!$B$6, 1, 0)</f>
        <v>1</v>
      </c>
      <c r="R924">
        <f ca="1">_20206[[#This Row],[最低排名]]-开始!$B$6</f>
        <v>29042</v>
      </c>
    </row>
    <row r="925" spans="1:18">
      <c r="A925">
        <v>68401</v>
      </c>
      <c r="B925" t="s">
        <v>1085</v>
      </c>
      <c r="C925" t="str">
        <f t="shared" si="56"/>
        <v>郑州轻工</v>
      </c>
      <c r="D925" t="str">
        <f t="shared" si="57"/>
        <v>01</v>
      </c>
      <c r="E925" t="s">
        <v>1534</v>
      </c>
      <c r="F925">
        <v>180</v>
      </c>
      <c r="G925">
        <v>91</v>
      </c>
      <c r="H925">
        <v>82</v>
      </c>
      <c r="I925">
        <v>49</v>
      </c>
      <c r="J925">
        <v>46</v>
      </c>
      <c r="K925">
        <v>43</v>
      </c>
      <c r="L925">
        <v>0</v>
      </c>
      <c r="M925">
        <v>2020</v>
      </c>
      <c r="N925">
        <f t="shared" ca="1" si="58"/>
        <v>147</v>
      </c>
      <c r="O925">
        <f t="shared" ca="1" si="59"/>
        <v>36437</v>
      </c>
      <c r="P925">
        <f ca="1">_20206[[#This Row],[最低排名]]-_20206[[#This Row],[同分人数]]+1</f>
        <v>36291</v>
      </c>
      <c r="Q925">
        <f ca="1">IF(O925&gt;=开始!$B$6, 1, 0)</f>
        <v>1</v>
      </c>
      <c r="R925">
        <f ca="1">_20206[[#This Row],[最低排名]]-开始!$B$6</f>
        <v>36437</v>
      </c>
    </row>
    <row r="926" spans="1:18">
      <c r="A926">
        <v>68402</v>
      </c>
      <c r="B926" t="s">
        <v>1086</v>
      </c>
      <c r="C926" t="str">
        <f t="shared" si="56"/>
        <v>郑州轻工</v>
      </c>
      <c r="D926" t="str">
        <f t="shared" si="57"/>
        <v>02</v>
      </c>
      <c r="E926" t="s">
        <v>419</v>
      </c>
      <c r="F926">
        <v>204</v>
      </c>
      <c r="G926">
        <v>115</v>
      </c>
      <c r="H926">
        <v>59</v>
      </c>
      <c r="I926">
        <v>64</v>
      </c>
      <c r="J926">
        <v>55</v>
      </c>
      <c r="K926">
        <v>52</v>
      </c>
      <c r="L926">
        <v>0</v>
      </c>
      <c r="M926">
        <v>2020</v>
      </c>
      <c r="N926">
        <f t="shared" ca="1" si="58"/>
        <v>200</v>
      </c>
      <c r="O926">
        <f t="shared" ca="1" si="59"/>
        <v>30520</v>
      </c>
      <c r="P926">
        <f ca="1">_20206[[#This Row],[最低排名]]-_20206[[#This Row],[同分人数]]+1</f>
        <v>30321</v>
      </c>
      <c r="Q926">
        <f ca="1">IF(O926&gt;=开始!$B$6, 1, 0)</f>
        <v>1</v>
      </c>
      <c r="R926">
        <f ca="1">_20206[[#This Row],[最低排名]]-开始!$B$6</f>
        <v>30520</v>
      </c>
    </row>
    <row r="927" spans="1:18">
      <c r="A927">
        <v>68403</v>
      </c>
      <c r="B927" t="s">
        <v>1823</v>
      </c>
      <c r="C927" t="str">
        <f t="shared" si="56"/>
        <v>郑州轻工</v>
      </c>
      <c r="D927" t="str">
        <f t="shared" si="57"/>
        <v>03</v>
      </c>
      <c r="E927" t="s">
        <v>398</v>
      </c>
      <c r="F927">
        <v>195</v>
      </c>
      <c r="G927">
        <v>113</v>
      </c>
      <c r="H927">
        <v>82</v>
      </c>
      <c r="I927">
        <v>58</v>
      </c>
      <c r="J927">
        <v>49</v>
      </c>
      <c r="K927">
        <v>49</v>
      </c>
      <c r="L927">
        <v>0</v>
      </c>
      <c r="M927">
        <v>2020</v>
      </c>
      <c r="N927">
        <f t="shared" ca="1" si="58"/>
        <v>203</v>
      </c>
      <c r="O927">
        <f t="shared" ca="1" si="59"/>
        <v>30723</v>
      </c>
      <c r="P927">
        <f ca="1">_20206[[#This Row],[最低排名]]-_20206[[#This Row],[同分人数]]+1</f>
        <v>30521</v>
      </c>
      <c r="Q927">
        <f ca="1">IF(O927&gt;=开始!$B$6, 1, 0)</f>
        <v>1</v>
      </c>
      <c r="R927">
        <f ca="1">_20206[[#This Row],[最低排名]]-开始!$B$6</f>
        <v>30723</v>
      </c>
    </row>
    <row r="928" spans="1:18">
      <c r="A928">
        <v>68501</v>
      </c>
      <c r="B928" t="s">
        <v>1087</v>
      </c>
      <c r="C928" t="str">
        <f t="shared" si="56"/>
        <v>河南工大</v>
      </c>
      <c r="D928" t="str">
        <f t="shared" si="57"/>
        <v>01</v>
      </c>
      <c r="E928" t="s">
        <v>412</v>
      </c>
      <c r="F928">
        <v>205</v>
      </c>
      <c r="G928">
        <v>107</v>
      </c>
      <c r="H928">
        <v>74</v>
      </c>
      <c r="I928">
        <v>46</v>
      </c>
      <c r="J928">
        <v>46</v>
      </c>
      <c r="K928">
        <v>46</v>
      </c>
      <c r="L928">
        <v>0</v>
      </c>
      <c r="M928">
        <v>2020</v>
      </c>
      <c r="N928">
        <f t="shared" ca="1" si="58"/>
        <v>155</v>
      </c>
      <c r="O928">
        <f t="shared" ca="1" si="59"/>
        <v>33593</v>
      </c>
      <c r="P928">
        <f ca="1">_20206[[#This Row],[最低排名]]-_20206[[#This Row],[同分人数]]+1</f>
        <v>33439</v>
      </c>
      <c r="Q928">
        <f ca="1">IF(O928&gt;=开始!$B$6, 1, 0)</f>
        <v>1</v>
      </c>
      <c r="R928">
        <f ca="1">_20206[[#This Row],[最低排名]]-开始!$B$6</f>
        <v>33593</v>
      </c>
    </row>
    <row r="929" spans="1:18">
      <c r="A929">
        <v>68502</v>
      </c>
      <c r="B929" t="s">
        <v>1088</v>
      </c>
      <c r="C929" t="str">
        <f t="shared" si="56"/>
        <v>河南工大</v>
      </c>
      <c r="D929" t="str">
        <f t="shared" si="57"/>
        <v>02</v>
      </c>
      <c r="E929" t="s">
        <v>1548</v>
      </c>
      <c r="F929">
        <v>179</v>
      </c>
      <c r="G929">
        <v>97</v>
      </c>
      <c r="H929">
        <v>83</v>
      </c>
      <c r="I929">
        <v>49</v>
      </c>
      <c r="J929">
        <v>46</v>
      </c>
      <c r="K929">
        <v>46</v>
      </c>
      <c r="L929">
        <v>0</v>
      </c>
      <c r="M929">
        <v>2020</v>
      </c>
      <c r="N929">
        <f t="shared" ca="1" si="58"/>
        <v>184</v>
      </c>
      <c r="O929">
        <f t="shared" ca="1" si="59"/>
        <v>36005</v>
      </c>
      <c r="P929">
        <f ca="1">_20206[[#This Row],[最低排名]]-_20206[[#This Row],[同分人数]]+1</f>
        <v>35822</v>
      </c>
      <c r="Q929">
        <f ca="1">IF(O929&gt;=开始!$B$6, 1, 0)</f>
        <v>1</v>
      </c>
      <c r="R929">
        <f ca="1">_20206[[#This Row],[最低排名]]-开始!$B$6</f>
        <v>36005</v>
      </c>
    </row>
    <row r="930" spans="1:18">
      <c r="A930">
        <v>68503</v>
      </c>
      <c r="B930" t="s">
        <v>1089</v>
      </c>
      <c r="C930" t="str">
        <f t="shared" si="56"/>
        <v>河南工大</v>
      </c>
      <c r="D930" t="str">
        <f t="shared" si="57"/>
        <v>03</v>
      </c>
      <c r="E930" t="s">
        <v>1629</v>
      </c>
      <c r="M930">
        <v>2020</v>
      </c>
      <c r="N930" t="e">
        <f t="shared" ca="1" si="58"/>
        <v>#N/A</v>
      </c>
      <c r="O930" t="e">
        <f t="shared" ca="1" si="59"/>
        <v>#N/A</v>
      </c>
      <c r="P930" t="e">
        <f ca="1">_20206[[#This Row],[最低排名]]-_20206[[#This Row],[同分人数]]+1</f>
        <v>#N/A</v>
      </c>
      <c r="Q930" t="e">
        <f ca="1">IF(O930&gt;=开始!$B$6, 1, 0)</f>
        <v>#N/A</v>
      </c>
      <c r="R930" t="e">
        <f ca="1">_20206[[#This Row],[最低排名]]-开始!$B$6</f>
        <v>#N/A</v>
      </c>
    </row>
    <row r="931" spans="1:18">
      <c r="A931">
        <v>68504</v>
      </c>
      <c r="B931" t="s">
        <v>1694</v>
      </c>
      <c r="C931" t="str">
        <f t="shared" si="56"/>
        <v>河南工大</v>
      </c>
      <c r="D931" t="str">
        <f t="shared" si="57"/>
        <v>04</v>
      </c>
      <c r="E931" t="s">
        <v>412</v>
      </c>
      <c r="F931">
        <v>209</v>
      </c>
      <c r="G931">
        <v>105</v>
      </c>
      <c r="H931">
        <v>43</v>
      </c>
      <c r="I931">
        <v>61</v>
      </c>
      <c r="J931">
        <v>55</v>
      </c>
      <c r="K931">
        <v>49</v>
      </c>
      <c r="L931">
        <v>0</v>
      </c>
      <c r="M931">
        <v>2020</v>
      </c>
      <c r="N931">
        <f t="shared" ca="1" si="58"/>
        <v>155</v>
      </c>
      <c r="O931">
        <f t="shared" ca="1" si="59"/>
        <v>33593</v>
      </c>
      <c r="P931">
        <f ca="1">_20206[[#This Row],[最低排名]]-_20206[[#This Row],[同分人数]]+1</f>
        <v>33439</v>
      </c>
      <c r="Q931">
        <f ca="1">IF(O931&gt;=开始!$B$6, 1, 0)</f>
        <v>1</v>
      </c>
      <c r="R931">
        <f ca="1">_20206[[#This Row],[最低排名]]-开始!$B$6</f>
        <v>33593</v>
      </c>
    </row>
    <row r="932" spans="1:18">
      <c r="A932">
        <v>68601</v>
      </c>
      <c r="B932" t="s">
        <v>1090</v>
      </c>
      <c r="C932" t="str">
        <f t="shared" si="56"/>
        <v>河南科大</v>
      </c>
      <c r="D932" t="str">
        <f t="shared" si="57"/>
        <v>01</v>
      </c>
      <c r="E932" t="s">
        <v>223</v>
      </c>
      <c r="F932">
        <v>173</v>
      </c>
      <c r="G932">
        <v>87</v>
      </c>
      <c r="H932">
        <v>76</v>
      </c>
      <c r="I932">
        <v>61</v>
      </c>
      <c r="J932">
        <v>49</v>
      </c>
      <c r="K932">
        <v>49</v>
      </c>
      <c r="L932">
        <v>0</v>
      </c>
      <c r="M932">
        <v>2020</v>
      </c>
      <c r="N932">
        <f t="shared" ca="1" si="58"/>
        <v>171</v>
      </c>
      <c r="O932">
        <f t="shared" ca="1" si="59"/>
        <v>35116</v>
      </c>
      <c r="P932">
        <f ca="1">_20206[[#This Row],[最低排名]]-_20206[[#This Row],[同分人数]]+1</f>
        <v>34946</v>
      </c>
      <c r="Q932">
        <f ca="1">IF(O932&gt;=开始!$B$6, 1, 0)</f>
        <v>1</v>
      </c>
      <c r="R932">
        <f ca="1">_20206[[#This Row],[最低排名]]-开始!$B$6</f>
        <v>35116</v>
      </c>
    </row>
    <row r="933" spans="1:18">
      <c r="A933">
        <v>68701</v>
      </c>
      <c r="B933" t="s">
        <v>1092</v>
      </c>
      <c r="C933" t="str">
        <f t="shared" si="56"/>
        <v>中原工院</v>
      </c>
      <c r="D933" t="str">
        <f t="shared" si="57"/>
        <v>01</v>
      </c>
      <c r="E933" t="s">
        <v>221</v>
      </c>
      <c r="F933">
        <v>194</v>
      </c>
      <c r="G933">
        <v>101</v>
      </c>
      <c r="H933">
        <v>80</v>
      </c>
      <c r="I933">
        <v>49</v>
      </c>
      <c r="J933">
        <v>43</v>
      </c>
      <c r="K933">
        <v>43</v>
      </c>
      <c r="L933">
        <v>0</v>
      </c>
      <c r="M933">
        <v>2020</v>
      </c>
      <c r="N933">
        <f t="shared" ca="1" si="58"/>
        <v>178</v>
      </c>
      <c r="O933">
        <f t="shared" ca="1" si="59"/>
        <v>34945</v>
      </c>
      <c r="P933">
        <f ca="1">_20206[[#This Row],[最低排名]]-_20206[[#This Row],[同分人数]]+1</f>
        <v>34768</v>
      </c>
      <c r="Q933">
        <f ca="1">IF(O933&gt;=开始!$B$6, 1, 0)</f>
        <v>1</v>
      </c>
      <c r="R933">
        <f ca="1">_20206[[#This Row],[最低排名]]-开始!$B$6</f>
        <v>34945</v>
      </c>
    </row>
    <row r="934" spans="1:18">
      <c r="A934">
        <v>68702</v>
      </c>
      <c r="B934" t="s">
        <v>1695</v>
      </c>
      <c r="C934" t="str">
        <f t="shared" si="56"/>
        <v>中原工院</v>
      </c>
      <c r="D934" t="str">
        <f t="shared" si="57"/>
        <v>02</v>
      </c>
      <c r="E934" t="s">
        <v>207</v>
      </c>
      <c r="F934">
        <v>188</v>
      </c>
      <c r="G934">
        <v>101</v>
      </c>
      <c r="H934">
        <v>69</v>
      </c>
      <c r="I934">
        <v>55</v>
      </c>
      <c r="J934">
        <v>52</v>
      </c>
      <c r="K934">
        <v>49</v>
      </c>
      <c r="L934">
        <v>0</v>
      </c>
      <c r="M934">
        <v>2020</v>
      </c>
      <c r="N934">
        <f t="shared" ca="1" si="58"/>
        <v>183</v>
      </c>
      <c r="O934">
        <f t="shared" ca="1" si="59"/>
        <v>34282</v>
      </c>
      <c r="P934">
        <f ca="1">_20206[[#This Row],[最低排名]]-_20206[[#This Row],[同分人数]]+1</f>
        <v>34100</v>
      </c>
      <c r="Q934">
        <f ca="1">IF(O934&gt;=开始!$B$6, 1, 0)</f>
        <v>1</v>
      </c>
      <c r="R934">
        <f ca="1">_20206[[#This Row],[最低排名]]-开始!$B$6</f>
        <v>34282</v>
      </c>
    </row>
    <row r="935" spans="1:18">
      <c r="A935">
        <v>68801</v>
      </c>
      <c r="B935" t="s">
        <v>1093</v>
      </c>
      <c r="C935" t="str">
        <f t="shared" si="56"/>
        <v>河南农大</v>
      </c>
      <c r="D935" t="str">
        <f t="shared" si="57"/>
        <v>01</v>
      </c>
      <c r="E935" t="s">
        <v>309</v>
      </c>
      <c r="F935">
        <v>199</v>
      </c>
      <c r="G935">
        <v>101</v>
      </c>
      <c r="H935">
        <v>78</v>
      </c>
      <c r="I935">
        <v>58</v>
      </c>
      <c r="J935">
        <v>55</v>
      </c>
      <c r="K935">
        <v>52</v>
      </c>
      <c r="L935">
        <v>0</v>
      </c>
      <c r="M935">
        <v>2020</v>
      </c>
      <c r="N935">
        <f t="shared" ca="1" si="58"/>
        <v>194</v>
      </c>
      <c r="O935">
        <f t="shared" ca="1" si="59"/>
        <v>28823</v>
      </c>
      <c r="P935">
        <f ca="1">_20206[[#This Row],[最低排名]]-_20206[[#This Row],[同分人数]]+1</f>
        <v>28630</v>
      </c>
      <c r="Q935">
        <f ca="1">IF(O935&gt;=开始!$B$6, 1, 0)</f>
        <v>1</v>
      </c>
      <c r="R935">
        <f ca="1">_20206[[#This Row],[最低排名]]-开始!$B$6</f>
        <v>28823</v>
      </c>
    </row>
    <row r="936" spans="1:18">
      <c r="A936">
        <v>68802</v>
      </c>
      <c r="B936" t="s">
        <v>1094</v>
      </c>
      <c r="C936" t="str">
        <f t="shared" si="56"/>
        <v>河南农大</v>
      </c>
      <c r="D936" t="str">
        <f t="shared" si="57"/>
        <v>02</v>
      </c>
      <c r="E936" t="s">
        <v>54</v>
      </c>
      <c r="F936">
        <v>208</v>
      </c>
      <c r="G936">
        <v>112</v>
      </c>
      <c r="H936">
        <v>89</v>
      </c>
      <c r="I936">
        <v>49</v>
      </c>
      <c r="J936">
        <v>49</v>
      </c>
      <c r="K936">
        <v>46</v>
      </c>
      <c r="L936">
        <v>0</v>
      </c>
      <c r="M936">
        <v>2020</v>
      </c>
      <c r="N936">
        <f t="shared" ca="1" si="58"/>
        <v>219</v>
      </c>
      <c r="O936">
        <f t="shared" ca="1" si="59"/>
        <v>29042</v>
      </c>
      <c r="P936">
        <f ca="1">_20206[[#This Row],[最低排名]]-_20206[[#This Row],[同分人数]]+1</f>
        <v>28824</v>
      </c>
      <c r="Q936">
        <f ca="1">IF(O936&gt;=开始!$B$6, 1, 0)</f>
        <v>1</v>
      </c>
      <c r="R936">
        <f ca="1">_20206[[#This Row],[最低排名]]-开始!$B$6</f>
        <v>29042</v>
      </c>
    </row>
    <row r="937" spans="1:18">
      <c r="A937">
        <v>68803</v>
      </c>
      <c r="B937" t="s">
        <v>1095</v>
      </c>
      <c r="C937" t="str">
        <f t="shared" si="56"/>
        <v>河南农大</v>
      </c>
      <c r="D937" t="str">
        <f t="shared" si="57"/>
        <v>03</v>
      </c>
      <c r="E937" t="s">
        <v>309</v>
      </c>
      <c r="F937">
        <v>199</v>
      </c>
      <c r="G937">
        <v>103</v>
      </c>
      <c r="H937">
        <v>93</v>
      </c>
      <c r="I937">
        <v>55</v>
      </c>
      <c r="J937">
        <v>49</v>
      </c>
      <c r="K937">
        <v>46</v>
      </c>
      <c r="L937">
        <v>0</v>
      </c>
      <c r="M937">
        <v>2020</v>
      </c>
      <c r="N937">
        <f t="shared" ca="1" si="58"/>
        <v>194</v>
      </c>
      <c r="O937">
        <f t="shared" ca="1" si="59"/>
        <v>28823</v>
      </c>
      <c r="P937">
        <f ca="1">_20206[[#This Row],[最低排名]]-_20206[[#This Row],[同分人数]]+1</f>
        <v>28630</v>
      </c>
      <c r="Q937">
        <f ca="1">IF(O937&gt;=开始!$B$6, 1, 0)</f>
        <v>1</v>
      </c>
      <c r="R937">
        <f ca="1">_20206[[#This Row],[最低排名]]-开始!$B$6</f>
        <v>28823</v>
      </c>
    </row>
    <row r="938" spans="1:18">
      <c r="A938">
        <v>68901</v>
      </c>
      <c r="B938" t="s">
        <v>1096</v>
      </c>
      <c r="C938" t="str">
        <f t="shared" si="56"/>
        <v>河南中医</v>
      </c>
      <c r="D938" t="str">
        <f t="shared" si="57"/>
        <v>01</v>
      </c>
      <c r="E938" t="s">
        <v>433</v>
      </c>
      <c r="F938">
        <v>208</v>
      </c>
      <c r="G938">
        <v>106</v>
      </c>
      <c r="H938">
        <v>69</v>
      </c>
      <c r="I938">
        <v>67</v>
      </c>
      <c r="J938">
        <v>55</v>
      </c>
      <c r="K938">
        <v>55</v>
      </c>
      <c r="L938">
        <v>0</v>
      </c>
      <c r="M938">
        <v>2020</v>
      </c>
      <c r="N938">
        <f t="shared" ca="1" si="58"/>
        <v>202</v>
      </c>
      <c r="O938">
        <f t="shared" ca="1" si="59"/>
        <v>26319</v>
      </c>
      <c r="P938">
        <f ca="1">_20206[[#This Row],[最低排名]]-_20206[[#This Row],[同分人数]]+1</f>
        <v>26118</v>
      </c>
      <c r="Q938">
        <f ca="1">IF(O938&gt;=开始!$B$6, 1, 0)</f>
        <v>1</v>
      </c>
      <c r="R938">
        <f ca="1">_20206[[#This Row],[最低排名]]-开始!$B$6</f>
        <v>26319</v>
      </c>
    </row>
    <row r="939" spans="1:18">
      <c r="A939">
        <v>69001</v>
      </c>
      <c r="B939" t="s">
        <v>1097</v>
      </c>
      <c r="C939" t="str">
        <f t="shared" si="56"/>
        <v>新乡医学</v>
      </c>
      <c r="D939" t="str">
        <f t="shared" si="57"/>
        <v>01</v>
      </c>
      <c r="E939" t="s">
        <v>170</v>
      </c>
      <c r="F939">
        <v>183</v>
      </c>
      <c r="G939">
        <v>100</v>
      </c>
      <c r="H939">
        <v>102</v>
      </c>
      <c r="I939">
        <v>64</v>
      </c>
      <c r="J939">
        <v>55</v>
      </c>
      <c r="K939">
        <v>49</v>
      </c>
      <c r="L939">
        <v>0</v>
      </c>
      <c r="M939">
        <v>2020</v>
      </c>
      <c r="N939">
        <f t="shared" ca="1" si="58"/>
        <v>256</v>
      </c>
      <c r="O939">
        <f t="shared" ca="1" si="59"/>
        <v>26575</v>
      </c>
      <c r="P939">
        <f ca="1">_20206[[#This Row],[最低排名]]-_20206[[#This Row],[同分人数]]+1</f>
        <v>26320</v>
      </c>
      <c r="Q939">
        <f ca="1">IF(O939&gt;=开始!$B$6, 1, 0)</f>
        <v>1</v>
      </c>
      <c r="R939">
        <f ca="1">_20206[[#This Row],[最低排名]]-开始!$B$6</f>
        <v>26575</v>
      </c>
    </row>
    <row r="940" spans="1:18">
      <c r="A940">
        <v>69101</v>
      </c>
      <c r="B940" t="s">
        <v>1098</v>
      </c>
      <c r="C940" t="str">
        <f t="shared" si="56"/>
        <v>河南大学</v>
      </c>
      <c r="D940" t="str">
        <f t="shared" si="57"/>
        <v>01</v>
      </c>
      <c r="E940" t="s">
        <v>141</v>
      </c>
      <c r="F940">
        <v>204</v>
      </c>
      <c r="G940">
        <v>102</v>
      </c>
      <c r="H940">
        <v>104</v>
      </c>
      <c r="I940">
        <v>55</v>
      </c>
      <c r="J940">
        <v>55</v>
      </c>
      <c r="K940">
        <v>52</v>
      </c>
      <c r="L940">
        <v>0</v>
      </c>
      <c r="M940">
        <v>2020</v>
      </c>
      <c r="N940">
        <f t="shared" ca="1" si="58"/>
        <v>255</v>
      </c>
      <c r="O940">
        <f t="shared" ca="1" si="59"/>
        <v>22810</v>
      </c>
      <c r="P940">
        <f ca="1">_20206[[#This Row],[最低排名]]-_20206[[#This Row],[同分人数]]+1</f>
        <v>22556</v>
      </c>
      <c r="Q940">
        <f ca="1">IF(O940&gt;=开始!$B$6, 1, 0)</f>
        <v>1</v>
      </c>
      <c r="R940">
        <f ca="1">_20206[[#This Row],[最低排名]]-开始!$B$6</f>
        <v>22810</v>
      </c>
    </row>
    <row r="941" spans="1:18">
      <c r="A941">
        <v>69102</v>
      </c>
      <c r="B941" t="s">
        <v>1099</v>
      </c>
      <c r="C941" t="str">
        <f t="shared" si="56"/>
        <v>河南大学</v>
      </c>
      <c r="D941" t="str">
        <f t="shared" si="57"/>
        <v>02</v>
      </c>
      <c r="E941" t="s">
        <v>546</v>
      </c>
      <c r="F941">
        <v>226</v>
      </c>
      <c r="G941">
        <v>117</v>
      </c>
      <c r="H941">
        <v>82</v>
      </c>
      <c r="I941">
        <v>70</v>
      </c>
      <c r="J941">
        <v>58</v>
      </c>
      <c r="K941">
        <v>52</v>
      </c>
      <c r="L941">
        <v>0</v>
      </c>
      <c r="M941">
        <v>2020</v>
      </c>
      <c r="N941">
        <f t="shared" ca="1" si="58"/>
        <v>251</v>
      </c>
      <c r="O941">
        <f t="shared" ca="1" si="59"/>
        <v>18373</v>
      </c>
      <c r="P941">
        <f ca="1">_20206[[#This Row],[最低排名]]-_20206[[#This Row],[同分人数]]+1</f>
        <v>18123</v>
      </c>
      <c r="Q941">
        <f ca="1">IF(O941&gt;=开始!$B$6, 1, 0)</f>
        <v>1</v>
      </c>
      <c r="R941">
        <f ca="1">_20206[[#This Row],[最低排名]]-开始!$B$6</f>
        <v>18373</v>
      </c>
    </row>
    <row r="942" spans="1:18">
      <c r="A942">
        <v>69103</v>
      </c>
      <c r="B942" t="s">
        <v>1100</v>
      </c>
      <c r="C942" t="str">
        <f t="shared" si="56"/>
        <v>河南大学</v>
      </c>
      <c r="D942" t="str">
        <f t="shared" si="57"/>
        <v>03</v>
      </c>
      <c r="E942" t="s">
        <v>124</v>
      </c>
      <c r="F942">
        <v>204</v>
      </c>
      <c r="G942">
        <v>105</v>
      </c>
      <c r="H942">
        <v>93</v>
      </c>
      <c r="I942">
        <v>58</v>
      </c>
      <c r="J942">
        <v>55</v>
      </c>
      <c r="K942">
        <v>55</v>
      </c>
      <c r="L942">
        <v>0</v>
      </c>
      <c r="M942">
        <v>2020</v>
      </c>
      <c r="N942">
        <f t="shared" ca="1" si="58"/>
        <v>218</v>
      </c>
      <c r="O942">
        <f t="shared" ca="1" si="59"/>
        <v>23864</v>
      </c>
      <c r="P942">
        <f ca="1">_20206[[#This Row],[最低排名]]-_20206[[#This Row],[同分人数]]+1</f>
        <v>23647</v>
      </c>
      <c r="Q942">
        <f ca="1">IF(O942&gt;=开始!$B$6, 1, 0)</f>
        <v>1</v>
      </c>
      <c r="R942">
        <f ca="1">_20206[[#This Row],[最低排名]]-开始!$B$6</f>
        <v>23864</v>
      </c>
    </row>
    <row r="943" spans="1:18">
      <c r="A943">
        <v>69104</v>
      </c>
      <c r="B943" t="s">
        <v>1101</v>
      </c>
      <c r="C943" t="str">
        <f t="shared" si="56"/>
        <v>河南大学</v>
      </c>
      <c r="D943" t="str">
        <f t="shared" si="57"/>
        <v>04</v>
      </c>
      <c r="E943" t="s">
        <v>118</v>
      </c>
      <c r="F943">
        <v>196</v>
      </c>
      <c r="G943">
        <v>103</v>
      </c>
      <c r="H943">
        <v>107</v>
      </c>
      <c r="I943">
        <v>55</v>
      </c>
      <c r="J943">
        <v>52</v>
      </c>
      <c r="K943">
        <v>46</v>
      </c>
      <c r="L943">
        <v>0</v>
      </c>
      <c r="M943">
        <v>2020</v>
      </c>
      <c r="N943">
        <f t="shared" ca="1" si="58"/>
        <v>236</v>
      </c>
      <c r="O943">
        <f t="shared" ca="1" si="59"/>
        <v>25901</v>
      </c>
      <c r="P943">
        <f ca="1">_20206[[#This Row],[最低排名]]-_20206[[#This Row],[同分人数]]+1</f>
        <v>25666</v>
      </c>
      <c r="Q943">
        <f ca="1">IF(O943&gt;=开始!$B$6, 1, 0)</f>
        <v>1</v>
      </c>
      <c r="R943">
        <f ca="1">_20206[[#This Row],[最低排名]]-开始!$B$6</f>
        <v>25901</v>
      </c>
    </row>
    <row r="944" spans="1:18">
      <c r="A944">
        <v>69105</v>
      </c>
      <c r="B944" t="s">
        <v>1102</v>
      </c>
      <c r="C944" t="str">
        <f t="shared" si="56"/>
        <v>河南大学</v>
      </c>
      <c r="D944" t="str">
        <f t="shared" si="57"/>
        <v>05</v>
      </c>
      <c r="E944" t="s">
        <v>182</v>
      </c>
      <c r="F944">
        <v>198</v>
      </c>
      <c r="G944">
        <v>101</v>
      </c>
      <c r="H944">
        <v>95</v>
      </c>
      <c r="I944">
        <v>58</v>
      </c>
      <c r="J944">
        <v>58</v>
      </c>
      <c r="K944">
        <v>52</v>
      </c>
      <c r="L944">
        <v>0</v>
      </c>
      <c r="M944">
        <v>2020</v>
      </c>
      <c r="N944">
        <f t="shared" ca="1" si="58"/>
        <v>238</v>
      </c>
      <c r="O944">
        <f t="shared" ca="1" si="59"/>
        <v>24759</v>
      </c>
      <c r="P944">
        <f ca="1">_20206[[#This Row],[最低排名]]-_20206[[#This Row],[同分人数]]+1</f>
        <v>24522</v>
      </c>
      <c r="Q944">
        <f ca="1">IF(O944&gt;=开始!$B$6, 1, 0)</f>
        <v>1</v>
      </c>
      <c r="R944">
        <f ca="1">_20206[[#This Row],[最低排名]]-开始!$B$6</f>
        <v>24759</v>
      </c>
    </row>
    <row r="945" spans="1:18">
      <c r="A945">
        <v>69106</v>
      </c>
      <c r="B945" t="s">
        <v>1824</v>
      </c>
      <c r="C945" t="str">
        <f t="shared" si="56"/>
        <v>河南大学</v>
      </c>
      <c r="D945" t="str">
        <f t="shared" si="57"/>
        <v>06</v>
      </c>
      <c r="E945" t="s">
        <v>440</v>
      </c>
      <c r="F945">
        <v>207</v>
      </c>
      <c r="G945">
        <v>114</v>
      </c>
      <c r="H945">
        <v>68</v>
      </c>
      <c r="I945">
        <v>58</v>
      </c>
      <c r="J945">
        <v>52</v>
      </c>
      <c r="K945">
        <v>52</v>
      </c>
      <c r="L945">
        <v>0</v>
      </c>
      <c r="M945">
        <v>2020</v>
      </c>
      <c r="N945">
        <f t="shared" ca="1" si="58"/>
        <v>217</v>
      </c>
      <c r="O945">
        <f t="shared" ca="1" si="59"/>
        <v>29881</v>
      </c>
      <c r="P945">
        <f ca="1">_20206[[#This Row],[最低排名]]-_20206[[#This Row],[同分人数]]+1</f>
        <v>29665</v>
      </c>
      <c r="Q945">
        <f ca="1">IF(O945&gt;=开始!$B$6, 1, 0)</f>
        <v>1</v>
      </c>
      <c r="R945">
        <f ca="1">_20206[[#This Row],[最低排名]]-开始!$B$6</f>
        <v>29881</v>
      </c>
    </row>
    <row r="946" spans="1:18">
      <c r="A946">
        <v>69107</v>
      </c>
      <c r="B946" t="s">
        <v>1825</v>
      </c>
      <c r="C946" t="str">
        <f t="shared" si="56"/>
        <v>河南大学</v>
      </c>
      <c r="D946" t="str">
        <f t="shared" si="57"/>
        <v>07</v>
      </c>
      <c r="E946" t="s">
        <v>381</v>
      </c>
      <c r="F946">
        <v>209</v>
      </c>
      <c r="G946">
        <v>112</v>
      </c>
      <c r="H946">
        <v>76</v>
      </c>
      <c r="I946">
        <v>52</v>
      </c>
      <c r="J946">
        <v>46</v>
      </c>
      <c r="K946">
        <v>46</v>
      </c>
      <c r="L946">
        <v>0</v>
      </c>
      <c r="M946">
        <v>2020</v>
      </c>
      <c r="N946">
        <f t="shared" ca="1" si="58"/>
        <v>183</v>
      </c>
      <c r="O946">
        <f t="shared" ca="1" si="59"/>
        <v>31431</v>
      </c>
      <c r="P946">
        <f ca="1">_20206[[#This Row],[最低排名]]-_20206[[#This Row],[同分人数]]+1</f>
        <v>31249</v>
      </c>
      <c r="Q946">
        <f ca="1">IF(O946&gt;=开始!$B$6, 1, 0)</f>
        <v>1</v>
      </c>
      <c r="R946">
        <f ca="1">_20206[[#This Row],[最低排名]]-开始!$B$6</f>
        <v>31431</v>
      </c>
    </row>
    <row r="947" spans="1:18">
      <c r="A947">
        <v>69201</v>
      </c>
      <c r="B947" t="s">
        <v>1103</v>
      </c>
      <c r="C947" t="str">
        <f t="shared" si="56"/>
        <v>南阳师范</v>
      </c>
      <c r="D947" t="str">
        <f t="shared" si="57"/>
        <v>01</v>
      </c>
      <c r="E947" t="s">
        <v>203</v>
      </c>
      <c r="F947">
        <v>179</v>
      </c>
      <c r="G947">
        <v>90</v>
      </c>
      <c r="H947">
        <v>92</v>
      </c>
      <c r="I947">
        <v>61</v>
      </c>
      <c r="J947">
        <v>49</v>
      </c>
      <c r="K947">
        <v>49</v>
      </c>
      <c r="L947">
        <v>0</v>
      </c>
      <c r="M947">
        <v>2020</v>
      </c>
      <c r="N947">
        <f t="shared" ca="1" si="58"/>
        <v>173</v>
      </c>
      <c r="O947">
        <f t="shared" ca="1" si="59"/>
        <v>31248</v>
      </c>
      <c r="P947">
        <f ca="1">_20206[[#This Row],[最低排名]]-_20206[[#This Row],[同分人数]]+1</f>
        <v>31076</v>
      </c>
      <c r="Q947">
        <f ca="1">IF(O947&gt;=开始!$B$6, 1, 0)</f>
        <v>1</v>
      </c>
      <c r="R947">
        <f ca="1">_20206[[#This Row],[最低排名]]-开始!$B$6</f>
        <v>31248</v>
      </c>
    </row>
    <row r="948" spans="1:18">
      <c r="A948">
        <v>69301</v>
      </c>
      <c r="B948" t="s">
        <v>1104</v>
      </c>
      <c r="C948" t="str">
        <f t="shared" si="56"/>
        <v>商丘师范</v>
      </c>
      <c r="D948" t="str">
        <f t="shared" si="57"/>
        <v>01</v>
      </c>
      <c r="E948" t="s">
        <v>440</v>
      </c>
      <c r="F948">
        <v>176</v>
      </c>
      <c r="G948">
        <v>102</v>
      </c>
      <c r="H948">
        <v>87</v>
      </c>
      <c r="I948">
        <v>61</v>
      </c>
      <c r="J948">
        <v>58</v>
      </c>
      <c r="K948">
        <v>55</v>
      </c>
      <c r="L948">
        <v>0</v>
      </c>
      <c r="M948">
        <v>2020</v>
      </c>
      <c r="N948">
        <f t="shared" ca="1" si="58"/>
        <v>217</v>
      </c>
      <c r="O948">
        <f t="shared" ca="1" si="59"/>
        <v>29881</v>
      </c>
      <c r="P948">
        <f ca="1">_20206[[#This Row],[最低排名]]-_20206[[#This Row],[同分人数]]+1</f>
        <v>29665</v>
      </c>
      <c r="Q948">
        <f ca="1">IF(O948&gt;=开始!$B$6, 1, 0)</f>
        <v>1</v>
      </c>
      <c r="R948">
        <f ca="1">_20206[[#This Row],[最低排名]]-开始!$B$6</f>
        <v>29881</v>
      </c>
    </row>
    <row r="949" spans="1:18">
      <c r="A949">
        <v>69401</v>
      </c>
      <c r="B949" t="s">
        <v>1107</v>
      </c>
      <c r="C949" t="str">
        <f t="shared" si="56"/>
        <v>河南财政</v>
      </c>
      <c r="D949" t="str">
        <f t="shared" si="57"/>
        <v>01</v>
      </c>
      <c r="E949" t="s">
        <v>187</v>
      </c>
      <c r="F949">
        <v>200</v>
      </c>
      <c r="G949">
        <v>101</v>
      </c>
      <c r="H949">
        <v>92</v>
      </c>
      <c r="I949">
        <v>58</v>
      </c>
      <c r="J949">
        <v>52</v>
      </c>
      <c r="K949">
        <v>46</v>
      </c>
      <c r="L949">
        <v>0</v>
      </c>
      <c r="M949">
        <v>2020</v>
      </c>
      <c r="N949">
        <f t="shared" ca="1" si="58"/>
        <v>217</v>
      </c>
      <c r="O949">
        <f t="shared" ca="1" si="59"/>
        <v>27625</v>
      </c>
      <c r="P949">
        <f ca="1">_20206[[#This Row],[最低排名]]-_20206[[#This Row],[同分人数]]+1</f>
        <v>27409</v>
      </c>
      <c r="Q949">
        <f ca="1">IF(O949&gt;=开始!$B$6, 1, 0)</f>
        <v>1</v>
      </c>
      <c r="R949">
        <f ca="1">_20206[[#This Row],[最低排名]]-开始!$B$6</f>
        <v>27625</v>
      </c>
    </row>
    <row r="950" spans="1:18">
      <c r="A950">
        <v>69501</v>
      </c>
      <c r="B950" t="s">
        <v>1108</v>
      </c>
      <c r="C950" t="str">
        <f t="shared" si="56"/>
        <v>郑州航空</v>
      </c>
      <c r="D950" t="str">
        <f t="shared" si="57"/>
        <v>01</v>
      </c>
      <c r="E950" t="s">
        <v>354</v>
      </c>
      <c r="F950">
        <v>197</v>
      </c>
      <c r="G950">
        <v>100</v>
      </c>
      <c r="H950">
        <v>81</v>
      </c>
      <c r="I950">
        <v>52</v>
      </c>
      <c r="J950">
        <v>52</v>
      </c>
      <c r="K950">
        <v>46</v>
      </c>
      <c r="L950">
        <v>0</v>
      </c>
      <c r="M950">
        <v>2020</v>
      </c>
      <c r="N950">
        <f t="shared" ca="1" si="58"/>
        <v>178</v>
      </c>
      <c r="O950">
        <f t="shared" ca="1" si="59"/>
        <v>31609</v>
      </c>
      <c r="P950">
        <f ca="1">_20206[[#This Row],[最低排名]]-_20206[[#This Row],[同分人数]]+1</f>
        <v>31432</v>
      </c>
      <c r="Q950">
        <f ca="1">IF(O950&gt;=开始!$B$6, 1, 0)</f>
        <v>1</v>
      </c>
      <c r="R950">
        <f ca="1">_20206[[#This Row],[最低排名]]-开始!$B$6</f>
        <v>31609</v>
      </c>
    </row>
    <row r="951" spans="1:18">
      <c r="A951">
        <v>69502</v>
      </c>
      <c r="B951" t="s">
        <v>1826</v>
      </c>
      <c r="C951" t="str">
        <f t="shared" si="56"/>
        <v>郑州航空</v>
      </c>
      <c r="D951" t="str">
        <f t="shared" si="57"/>
        <v>02</v>
      </c>
      <c r="E951" t="s">
        <v>1629</v>
      </c>
      <c r="M951">
        <v>2020</v>
      </c>
      <c r="N951" t="e">
        <f t="shared" ca="1" si="58"/>
        <v>#N/A</v>
      </c>
      <c r="O951" t="e">
        <f t="shared" ca="1" si="59"/>
        <v>#N/A</v>
      </c>
      <c r="P951" t="e">
        <f ca="1">_20206[[#This Row],[最低排名]]-_20206[[#This Row],[同分人数]]+1</f>
        <v>#N/A</v>
      </c>
      <c r="Q951" t="e">
        <f ca="1">IF(O951&gt;=开始!$B$6, 1, 0)</f>
        <v>#N/A</v>
      </c>
      <c r="R951" t="e">
        <f ca="1">_20206[[#This Row],[最低排名]]-开始!$B$6</f>
        <v>#N/A</v>
      </c>
    </row>
    <row r="952" spans="1:18">
      <c r="A952">
        <v>69601</v>
      </c>
      <c r="B952" t="s">
        <v>1109</v>
      </c>
      <c r="C952" t="str">
        <f t="shared" si="56"/>
        <v>洛阳理工</v>
      </c>
      <c r="D952" t="str">
        <f t="shared" si="57"/>
        <v>01</v>
      </c>
      <c r="E952" t="s">
        <v>198</v>
      </c>
      <c r="F952">
        <v>173</v>
      </c>
      <c r="G952">
        <v>96</v>
      </c>
      <c r="H952">
        <v>85</v>
      </c>
      <c r="I952">
        <v>52</v>
      </c>
      <c r="J952">
        <v>49</v>
      </c>
      <c r="K952">
        <v>46</v>
      </c>
      <c r="L952">
        <v>0</v>
      </c>
      <c r="M952">
        <v>2020</v>
      </c>
      <c r="N952">
        <f t="shared" ca="1" si="58"/>
        <v>198</v>
      </c>
      <c r="O952">
        <f t="shared" ca="1" si="59"/>
        <v>35656</v>
      </c>
      <c r="P952">
        <f ca="1">_20206[[#This Row],[最低排名]]-_20206[[#This Row],[同分人数]]+1</f>
        <v>35459</v>
      </c>
      <c r="Q952">
        <f ca="1">IF(O952&gt;=开始!$B$6, 1, 0)</f>
        <v>1</v>
      </c>
      <c r="R952">
        <f ca="1">_20206[[#This Row],[最低排名]]-开始!$B$6</f>
        <v>35656</v>
      </c>
    </row>
    <row r="953" spans="1:18">
      <c r="A953">
        <v>69701</v>
      </c>
      <c r="B953" t="s">
        <v>1110</v>
      </c>
      <c r="C953" t="str">
        <f t="shared" si="56"/>
        <v>安阳工院</v>
      </c>
      <c r="D953" t="str">
        <f t="shared" si="57"/>
        <v>01</v>
      </c>
      <c r="E953" t="s">
        <v>383</v>
      </c>
      <c r="F953">
        <v>176</v>
      </c>
      <c r="G953">
        <v>91</v>
      </c>
      <c r="H953">
        <v>82</v>
      </c>
      <c r="I953">
        <v>61</v>
      </c>
      <c r="J953">
        <v>55</v>
      </c>
      <c r="K953">
        <v>49</v>
      </c>
      <c r="L953">
        <v>0</v>
      </c>
      <c r="M953">
        <v>2020</v>
      </c>
      <c r="N953">
        <f t="shared" ca="1" si="58"/>
        <v>185</v>
      </c>
      <c r="O953">
        <f t="shared" ca="1" si="59"/>
        <v>32523</v>
      </c>
      <c r="P953">
        <f ca="1">_20206[[#This Row],[最低排名]]-_20206[[#This Row],[同分人数]]+1</f>
        <v>32339</v>
      </c>
      <c r="Q953">
        <f ca="1">IF(O953&gt;=开始!$B$6, 1, 0)</f>
        <v>1</v>
      </c>
      <c r="R953">
        <f ca="1">_20206[[#This Row],[最低排名]]-开始!$B$6</f>
        <v>32523</v>
      </c>
    </row>
    <row r="954" spans="1:18">
      <c r="A954">
        <v>69702</v>
      </c>
      <c r="B954" t="s">
        <v>1696</v>
      </c>
      <c r="C954" t="str">
        <f t="shared" si="56"/>
        <v>安阳工院</v>
      </c>
      <c r="D954" t="str">
        <f t="shared" si="57"/>
        <v>02</v>
      </c>
      <c r="E954" t="s">
        <v>1629</v>
      </c>
      <c r="M954">
        <v>2020</v>
      </c>
      <c r="N954" t="e">
        <f t="shared" ca="1" si="58"/>
        <v>#N/A</v>
      </c>
      <c r="O954" t="e">
        <f t="shared" ca="1" si="59"/>
        <v>#N/A</v>
      </c>
      <c r="P954" t="e">
        <f ca="1">_20206[[#This Row],[最低排名]]-_20206[[#This Row],[同分人数]]+1</f>
        <v>#N/A</v>
      </c>
      <c r="Q954" t="e">
        <f ca="1">IF(O954&gt;=开始!$B$6, 1, 0)</f>
        <v>#N/A</v>
      </c>
      <c r="R954" t="e">
        <f ca="1">_20206[[#This Row],[最低排名]]-开始!$B$6</f>
        <v>#N/A</v>
      </c>
    </row>
    <row r="955" spans="1:18">
      <c r="A955">
        <v>69801</v>
      </c>
      <c r="B955" t="s">
        <v>1111</v>
      </c>
      <c r="C955" t="str">
        <f t="shared" si="56"/>
        <v>河南城建</v>
      </c>
      <c r="D955" t="str">
        <f t="shared" si="57"/>
        <v>01</v>
      </c>
      <c r="E955" t="s">
        <v>1629</v>
      </c>
      <c r="M955">
        <v>2020</v>
      </c>
      <c r="N955" t="e">
        <f t="shared" ca="1" si="58"/>
        <v>#N/A</v>
      </c>
      <c r="O955" t="e">
        <f t="shared" ca="1" si="59"/>
        <v>#N/A</v>
      </c>
      <c r="P955" t="e">
        <f ca="1">_20206[[#This Row],[最低排名]]-_20206[[#This Row],[同分人数]]+1</f>
        <v>#N/A</v>
      </c>
      <c r="Q955" t="e">
        <f ca="1">IF(O955&gt;=开始!$B$6, 1, 0)</f>
        <v>#N/A</v>
      </c>
      <c r="R955" t="e">
        <f ca="1">_20206[[#This Row],[最低排名]]-开始!$B$6</f>
        <v>#N/A</v>
      </c>
    </row>
    <row r="956" spans="1:18">
      <c r="A956">
        <v>69802</v>
      </c>
      <c r="B956" t="s">
        <v>1112</v>
      </c>
      <c r="C956" t="str">
        <f t="shared" si="56"/>
        <v>河南城建</v>
      </c>
      <c r="D956" t="str">
        <f t="shared" si="57"/>
        <v>02</v>
      </c>
      <c r="E956" t="s">
        <v>383</v>
      </c>
      <c r="F956">
        <v>181</v>
      </c>
      <c r="G956">
        <v>93</v>
      </c>
      <c r="H956">
        <v>80</v>
      </c>
      <c r="I956">
        <v>58</v>
      </c>
      <c r="J956">
        <v>55</v>
      </c>
      <c r="K956">
        <v>49</v>
      </c>
      <c r="L956">
        <v>0</v>
      </c>
      <c r="M956">
        <v>2020</v>
      </c>
      <c r="N956">
        <f t="shared" ca="1" si="58"/>
        <v>185</v>
      </c>
      <c r="O956">
        <f t="shared" ca="1" si="59"/>
        <v>32523</v>
      </c>
      <c r="P956">
        <f ca="1">_20206[[#This Row],[最低排名]]-_20206[[#This Row],[同分人数]]+1</f>
        <v>32339</v>
      </c>
      <c r="Q956">
        <f ca="1">IF(O956&gt;=开始!$B$6, 1, 0)</f>
        <v>1</v>
      </c>
      <c r="R956">
        <f ca="1">_20206[[#This Row],[最低排名]]-开始!$B$6</f>
        <v>32523</v>
      </c>
    </row>
    <row r="957" spans="1:18">
      <c r="A957">
        <v>69803</v>
      </c>
      <c r="B957" t="s">
        <v>1827</v>
      </c>
      <c r="C957" t="str">
        <f t="shared" si="56"/>
        <v>河南城建</v>
      </c>
      <c r="D957" t="str">
        <f t="shared" si="57"/>
        <v>03</v>
      </c>
      <c r="E957" t="s">
        <v>383</v>
      </c>
      <c r="F957">
        <v>187</v>
      </c>
      <c r="G957">
        <v>97</v>
      </c>
      <c r="H957">
        <v>83</v>
      </c>
      <c r="I957">
        <v>58</v>
      </c>
      <c r="J957">
        <v>49</v>
      </c>
      <c r="K957">
        <v>46</v>
      </c>
      <c r="L957">
        <v>0</v>
      </c>
      <c r="M957">
        <v>2020</v>
      </c>
      <c r="N957">
        <f t="shared" ca="1" si="58"/>
        <v>185</v>
      </c>
      <c r="O957">
        <f t="shared" ca="1" si="59"/>
        <v>32523</v>
      </c>
      <c r="P957">
        <f ca="1">_20206[[#This Row],[最低排名]]-_20206[[#This Row],[同分人数]]+1</f>
        <v>32339</v>
      </c>
      <c r="Q957">
        <f ca="1">IF(O957&gt;=开始!$B$6, 1, 0)</f>
        <v>1</v>
      </c>
      <c r="R957">
        <f ca="1">_20206[[#This Row],[最低排名]]-开始!$B$6</f>
        <v>32523</v>
      </c>
    </row>
    <row r="958" spans="1:18">
      <c r="A958">
        <v>69901</v>
      </c>
      <c r="B958" t="s">
        <v>1113</v>
      </c>
      <c r="C958" t="str">
        <f t="shared" si="56"/>
        <v>河南师大</v>
      </c>
      <c r="D958" t="str">
        <f t="shared" si="57"/>
        <v>01</v>
      </c>
      <c r="E958" t="s">
        <v>433</v>
      </c>
      <c r="F958">
        <v>192</v>
      </c>
      <c r="G958">
        <v>100</v>
      </c>
      <c r="H958">
        <v>85</v>
      </c>
      <c r="I958">
        <v>67</v>
      </c>
      <c r="J958">
        <v>55</v>
      </c>
      <c r="K958">
        <v>55</v>
      </c>
      <c r="L958">
        <v>0</v>
      </c>
      <c r="M958">
        <v>2020</v>
      </c>
      <c r="N958">
        <f t="shared" ca="1" si="58"/>
        <v>202</v>
      </c>
      <c r="O958">
        <f t="shared" ca="1" si="59"/>
        <v>26319</v>
      </c>
      <c r="P958">
        <f ca="1">_20206[[#This Row],[最低排名]]-_20206[[#This Row],[同分人数]]+1</f>
        <v>26118</v>
      </c>
      <c r="Q958">
        <f ca="1">IF(O958&gt;=开始!$B$6, 1, 0)</f>
        <v>1</v>
      </c>
      <c r="R958">
        <f ca="1">_20206[[#This Row],[最低排名]]-开始!$B$6</f>
        <v>26319</v>
      </c>
    </row>
    <row r="959" spans="1:18">
      <c r="A959">
        <v>69902</v>
      </c>
      <c r="B959" t="s">
        <v>1114</v>
      </c>
      <c r="C959" t="str">
        <f t="shared" si="56"/>
        <v>河南师大</v>
      </c>
      <c r="D959" t="str">
        <f t="shared" si="57"/>
        <v>02</v>
      </c>
      <c r="E959" t="s">
        <v>1542</v>
      </c>
      <c r="F959">
        <v>209</v>
      </c>
      <c r="G959">
        <v>114</v>
      </c>
      <c r="H959">
        <v>57</v>
      </c>
      <c r="I959">
        <v>46</v>
      </c>
      <c r="J959">
        <v>46</v>
      </c>
      <c r="K959">
        <v>43</v>
      </c>
      <c r="L959">
        <v>0</v>
      </c>
      <c r="M959">
        <v>2020</v>
      </c>
      <c r="N959">
        <f t="shared" ca="1" si="58"/>
        <v>135</v>
      </c>
      <c r="O959">
        <f t="shared" ca="1" si="59"/>
        <v>36290</v>
      </c>
      <c r="P959">
        <f ca="1">_20206[[#This Row],[最低排名]]-_20206[[#This Row],[同分人数]]+1</f>
        <v>36156</v>
      </c>
      <c r="Q959">
        <f ca="1">IF(O959&gt;=开始!$B$6, 1, 0)</f>
        <v>1</v>
      </c>
      <c r="R959">
        <f ca="1">_20206[[#This Row],[最低排名]]-开始!$B$6</f>
        <v>36290</v>
      </c>
    </row>
    <row r="960" spans="1:18">
      <c r="A960">
        <v>70101</v>
      </c>
      <c r="B960" t="s">
        <v>1115</v>
      </c>
      <c r="C960" t="str">
        <f t="shared" si="56"/>
        <v>平顶学院</v>
      </c>
      <c r="D960" t="str">
        <f t="shared" si="57"/>
        <v>01</v>
      </c>
      <c r="E960" t="s">
        <v>513</v>
      </c>
      <c r="F960">
        <v>176</v>
      </c>
      <c r="G960">
        <v>102</v>
      </c>
      <c r="H960">
        <v>82</v>
      </c>
      <c r="I960">
        <v>70</v>
      </c>
      <c r="J960">
        <v>49</v>
      </c>
      <c r="K960">
        <v>43</v>
      </c>
      <c r="L960">
        <v>0</v>
      </c>
      <c r="M960">
        <v>2020</v>
      </c>
      <c r="N960">
        <f t="shared" ca="1" si="58"/>
        <v>187</v>
      </c>
      <c r="O960">
        <f t="shared" ca="1" si="59"/>
        <v>33055</v>
      </c>
      <c r="P960">
        <f ca="1">_20206[[#This Row],[最低排名]]-_20206[[#This Row],[同分人数]]+1</f>
        <v>32869</v>
      </c>
      <c r="Q960">
        <f ca="1">IF(O960&gt;=开始!$B$6, 1, 0)</f>
        <v>1</v>
      </c>
      <c r="R960">
        <f ca="1">_20206[[#This Row],[最低排名]]-开始!$B$6</f>
        <v>33055</v>
      </c>
    </row>
    <row r="961" spans="1:18">
      <c r="A961">
        <v>71101</v>
      </c>
      <c r="B961" t="s">
        <v>1119</v>
      </c>
      <c r="C961" t="str">
        <f t="shared" si="56"/>
        <v>中南民族</v>
      </c>
      <c r="D961" t="str">
        <f t="shared" si="57"/>
        <v>01</v>
      </c>
      <c r="E961" t="s">
        <v>165</v>
      </c>
      <c r="F961">
        <v>182</v>
      </c>
      <c r="G961">
        <v>93</v>
      </c>
      <c r="H961">
        <v>99</v>
      </c>
      <c r="I961">
        <v>64</v>
      </c>
      <c r="J961">
        <v>58</v>
      </c>
      <c r="K961">
        <v>52</v>
      </c>
      <c r="L961">
        <v>0</v>
      </c>
      <c r="M961">
        <v>2020</v>
      </c>
      <c r="N961">
        <f t="shared" ca="1" si="58"/>
        <v>216</v>
      </c>
      <c r="O961">
        <f t="shared" ca="1" si="59"/>
        <v>26117</v>
      </c>
      <c r="P961">
        <f ca="1">_20206[[#This Row],[最低排名]]-_20206[[#This Row],[同分人数]]+1</f>
        <v>25902</v>
      </c>
      <c r="Q961">
        <f ca="1">IF(O961&gt;=开始!$B$6, 1, 0)</f>
        <v>1</v>
      </c>
      <c r="R961">
        <f ca="1">_20206[[#This Row],[最低排名]]-开始!$B$6</f>
        <v>26117</v>
      </c>
    </row>
    <row r="962" spans="1:18">
      <c r="A962">
        <v>71102</v>
      </c>
      <c r="B962" t="s">
        <v>1120</v>
      </c>
      <c r="C962" t="str">
        <f t="shared" ref="C962:C1025" si="60">LEFT(B962, FIND("(", B962) - 1)</f>
        <v>中南民族</v>
      </c>
      <c r="D962" t="str">
        <f t="shared" ref="D962:D1025" si="61">MID(B962, FIND("(", B962) + 1, FIND(")", B962) - FIND("(", B962) - 1)</f>
        <v>02</v>
      </c>
      <c r="E962" t="s">
        <v>389</v>
      </c>
      <c r="F962">
        <v>196</v>
      </c>
      <c r="G962">
        <v>105</v>
      </c>
      <c r="H962">
        <v>109</v>
      </c>
      <c r="I962">
        <v>52</v>
      </c>
      <c r="J962">
        <v>49</v>
      </c>
      <c r="K962">
        <v>46</v>
      </c>
      <c r="L962">
        <v>0</v>
      </c>
      <c r="M962">
        <v>2020</v>
      </c>
      <c r="N962">
        <f t="shared" ref="N962:N1025" ca="1" si="62">VLOOKUP(E962, INDIRECT("'" &amp; M962 &amp; "D'!$A$2:$G$500"), 2, FALSE)</f>
        <v>201</v>
      </c>
      <c r="O962">
        <f t="shared" ref="O962:O1025" ca="1" si="63">VLOOKUP(E962, INDIRECT("'" &amp; M962 &amp; "D'!$A$2:$G$500"), 3, FALSE)</f>
        <v>26776</v>
      </c>
      <c r="P962">
        <f ca="1">_20206[[#This Row],[最低排名]]-_20206[[#This Row],[同分人数]]+1</f>
        <v>26576</v>
      </c>
      <c r="Q962">
        <f ca="1">IF(O962&gt;=开始!$B$6, 1, 0)</f>
        <v>1</v>
      </c>
      <c r="R962">
        <f ca="1">_20206[[#This Row],[最低排名]]-开始!$B$6</f>
        <v>26776</v>
      </c>
    </row>
    <row r="963" spans="1:18">
      <c r="A963">
        <v>71103</v>
      </c>
      <c r="B963" t="s">
        <v>1828</v>
      </c>
      <c r="C963" t="str">
        <f t="shared" si="60"/>
        <v>中南民族</v>
      </c>
      <c r="D963" t="str">
        <f t="shared" si="61"/>
        <v>03</v>
      </c>
      <c r="E963" t="s">
        <v>118</v>
      </c>
      <c r="F963">
        <v>191</v>
      </c>
      <c r="G963">
        <v>99</v>
      </c>
      <c r="H963">
        <v>94</v>
      </c>
      <c r="I963">
        <v>58</v>
      </c>
      <c r="J963">
        <v>58</v>
      </c>
      <c r="K963">
        <v>55</v>
      </c>
      <c r="L963">
        <v>0</v>
      </c>
      <c r="M963">
        <v>2020</v>
      </c>
      <c r="N963">
        <f t="shared" ca="1" si="62"/>
        <v>236</v>
      </c>
      <c r="O963">
        <f t="shared" ca="1" si="63"/>
        <v>25901</v>
      </c>
      <c r="P963">
        <f ca="1">_20206[[#This Row],[最低排名]]-_20206[[#This Row],[同分人数]]+1</f>
        <v>25666</v>
      </c>
      <c r="Q963">
        <f ca="1">IF(O963&gt;=开始!$B$6, 1, 0)</f>
        <v>1</v>
      </c>
      <c r="R963">
        <f ca="1">_20206[[#This Row],[最低排名]]-开始!$B$6</f>
        <v>25901</v>
      </c>
    </row>
    <row r="964" spans="1:18">
      <c r="A964">
        <v>71201</v>
      </c>
      <c r="B964" t="s">
        <v>1121</v>
      </c>
      <c r="C964" t="str">
        <f t="shared" si="60"/>
        <v>武汉大学</v>
      </c>
      <c r="D964" t="str">
        <f t="shared" si="61"/>
        <v>01</v>
      </c>
      <c r="E964" t="s">
        <v>1541</v>
      </c>
      <c r="F964">
        <v>232</v>
      </c>
      <c r="G964">
        <v>122</v>
      </c>
      <c r="H964">
        <v>126</v>
      </c>
      <c r="I964">
        <v>70</v>
      </c>
      <c r="J964">
        <v>67</v>
      </c>
      <c r="K964">
        <v>64</v>
      </c>
      <c r="L964">
        <v>0</v>
      </c>
      <c r="M964">
        <v>2020</v>
      </c>
      <c r="N964">
        <f t="shared" ca="1" si="62"/>
        <v>153</v>
      </c>
      <c r="O964">
        <f t="shared" ca="1" si="63"/>
        <v>3607</v>
      </c>
      <c r="P964">
        <f ca="1">_20206[[#This Row],[最低排名]]-_20206[[#This Row],[同分人数]]+1</f>
        <v>3455</v>
      </c>
      <c r="Q964">
        <f ca="1">IF(O964&gt;=开始!$B$6, 1, 0)</f>
        <v>1</v>
      </c>
      <c r="R964">
        <f ca="1">_20206[[#This Row],[最低排名]]-开始!$B$6</f>
        <v>3607</v>
      </c>
    </row>
    <row r="965" spans="1:18">
      <c r="A965">
        <v>71202</v>
      </c>
      <c r="B965" t="s">
        <v>1122</v>
      </c>
      <c r="C965" t="str">
        <f t="shared" si="60"/>
        <v>武汉大学</v>
      </c>
      <c r="D965" t="str">
        <f t="shared" si="61"/>
        <v>02</v>
      </c>
      <c r="E965" t="s">
        <v>273</v>
      </c>
      <c r="F965">
        <v>240</v>
      </c>
      <c r="G965">
        <v>131</v>
      </c>
      <c r="H965">
        <v>131</v>
      </c>
      <c r="I965">
        <v>70</v>
      </c>
      <c r="J965">
        <v>67</v>
      </c>
      <c r="K965">
        <v>52</v>
      </c>
      <c r="L965">
        <v>0</v>
      </c>
      <c r="M965">
        <v>2020</v>
      </c>
      <c r="N965">
        <f t="shared" ca="1" si="62"/>
        <v>144</v>
      </c>
      <c r="O965">
        <f t="shared" ca="1" si="63"/>
        <v>3454</v>
      </c>
      <c r="P965">
        <f ca="1">_20206[[#This Row],[最低排名]]-_20206[[#This Row],[同分人数]]+1</f>
        <v>3311</v>
      </c>
      <c r="Q965">
        <f ca="1">IF(O965&gt;=开始!$B$6, 1, 0)</f>
        <v>1</v>
      </c>
      <c r="R965">
        <f ca="1">_20206[[#This Row],[最低排名]]-开始!$B$6</f>
        <v>3454</v>
      </c>
    </row>
    <row r="966" spans="1:18">
      <c r="A966">
        <v>71203</v>
      </c>
      <c r="B966" t="s">
        <v>1123</v>
      </c>
      <c r="C966" t="str">
        <f t="shared" si="60"/>
        <v>武汉大学</v>
      </c>
      <c r="D966" t="str">
        <f t="shared" si="61"/>
        <v>03</v>
      </c>
      <c r="E966" t="s">
        <v>27</v>
      </c>
      <c r="F966">
        <v>231</v>
      </c>
      <c r="G966">
        <v>120</v>
      </c>
      <c r="H966">
        <v>135</v>
      </c>
      <c r="I966">
        <v>70</v>
      </c>
      <c r="J966">
        <v>67</v>
      </c>
      <c r="K966">
        <v>64</v>
      </c>
      <c r="L966">
        <v>0</v>
      </c>
      <c r="M966">
        <v>2020</v>
      </c>
      <c r="N966">
        <f t="shared" ca="1" si="62"/>
        <v>100</v>
      </c>
      <c r="O966">
        <f t="shared" ca="1" si="63"/>
        <v>2560</v>
      </c>
      <c r="P966">
        <f ca="1">_20206[[#This Row],[最低排名]]-_20206[[#This Row],[同分人数]]+1</f>
        <v>2461</v>
      </c>
      <c r="Q966">
        <f ca="1">IF(O966&gt;=开始!$B$6, 1, 0)</f>
        <v>1</v>
      </c>
      <c r="R966">
        <f ca="1">_20206[[#This Row],[最低排名]]-开始!$B$6</f>
        <v>2560</v>
      </c>
    </row>
    <row r="967" spans="1:18">
      <c r="A967">
        <v>71204</v>
      </c>
      <c r="B967" t="s">
        <v>1124</v>
      </c>
      <c r="C967" t="str">
        <f t="shared" si="60"/>
        <v>武汉大学</v>
      </c>
      <c r="D967" t="str">
        <f t="shared" si="61"/>
        <v>04</v>
      </c>
      <c r="E967" t="s">
        <v>260</v>
      </c>
      <c r="F967">
        <v>237</v>
      </c>
      <c r="G967">
        <v>125</v>
      </c>
      <c r="H967">
        <v>127</v>
      </c>
      <c r="I967">
        <v>67</v>
      </c>
      <c r="J967">
        <v>67</v>
      </c>
      <c r="K967">
        <v>58</v>
      </c>
      <c r="L967">
        <v>0</v>
      </c>
      <c r="M967">
        <v>2020</v>
      </c>
      <c r="N967">
        <f t="shared" ca="1" si="62"/>
        <v>176</v>
      </c>
      <c r="O967">
        <f t="shared" ca="1" si="63"/>
        <v>4101</v>
      </c>
      <c r="P967">
        <f ca="1">_20206[[#This Row],[最低排名]]-_20206[[#This Row],[同分人数]]+1</f>
        <v>3926</v>
      </c>
      <c r="Q967">
        <f ca="1">IF(O967&gt;=开始!$B$6, 1, 0)</f>
        <v>1</v>
      </c>
      <c r="R967">
        <f ca="1">_20206[[#This Row],[最低排名]]-开始!$B$6</f>
        <v>4101</v>
      </c>
    </row>
    <row r="968" spans="1:18">
      <c r="A968">
        <v>71301</v>
      </c>
      <c r="B968" t="s">
        <v>1125</v>
      </c>
      <c r="C968" t="str">
        <f t="shared" si="60"/>
        <v>华中科大</v>
      </c>
      <c r="D968" t="str">
        <f t="shared" si="61"/>
        <v>01</v>
      </c>
      <c r="E968" t="s">
        <v>1541</v>
      </c>
      <c r="F968">
        <v>242</v>
      </c>
      <c r="G968">
        <v>134</v>
      </c>
      <c r="H968">
        <v>134</v>
      </c>
      <c r="I968">
        <v>64</v>
      </c>
      <c r="J968">
        <v>64</v>
      </c>
      <c r="K968">
        <v>55</v>
      </c>
      <c r="L968">
        <v>0</v>
      </c>
      <c r="M968">
        <v>2020</v>
      </c>
      <c r="N968">
        <f t="shared" ca="1" si="62"/>
        <v>153</v>
      </c>
      <c r="O968">
        <f t="shared" ca="1" si="63"/>
        <v>3607</v>
      </c>
      <c r="P968">
        <f ca="1">_20206[[#This Row],[最低排名]]-_20206[[#This Row],[同分人数]]+1</f>
        <v>3455</v>
      </c>
      <c r="Q968">
        <f ca="1">IF(O968&gt;=开始!$B$6, 1, 0)</f>
        <v>1</v>
      </c>
      <c r="R968">
        <f ca="1">_20206[[#This Row],[最低排名]]-开始!$B$6</f>
        <v>3607</v>
      </c>
    </row>
    <row r="969" spans="1:18">
      <c r="A969">
        <v>71302</v>
      </c>
      <c r="B969" t="s">
        <v>1126</v>
      </c>
      <c r="C969" t="str">
        <f t="shared" si="60"/>
        <v>华中科大</v>
      </c>
      <c r="D969" t="str">
        <f t="shared" si="61"/>
        <v>02</v>
      </c>
      <c r="E969" t="s">
        <v>33</v>
      </c>
      <c r="F969">
        <v>236</v>
      </c>
      <c r="G969">
        <v>126</v>
      </c>
      <c r="H969">
        <v>126</v>
      </c>
      <c r="I969">
        <v>67</v>
      </c>
      <c r="J969">
        <v>64</v>
      </c>
      <c r="K969">
        <v>64</v>
      </c>
      <c r="L969">
        <v>0</v>
      </c>
      <c r="M969">
        <v>2020</v>
      </c>
      <c r="N969">
        <f t="shared" ca="1" si="62"/>
        <v>150</v>
      </c>
      <c r="O969">
        <f t="shared" ca="1" si="63"/>
        <v>3925</v>
      </c>
      <c r="P969">
        <f ca="1">_20206[[#This Row],[最低排名]]-_20206[[#This Row],[同分人数]]+1</f>
        <v>3776</v>
      </c>
      <c r="Q969">
        <f ca="1">IF(O969&gt;=开始!$B$6, 1, 0)</f>
        <v>1</v>
      </c>
      <c r="R969">
        <f ca="1">_20206[[#This Row],[最低排名]]-开始!$B$6</f>
        <v>3925</v>
      </c>
    </row>
    <row r="970" spans="1:18">
      <c r="A970">
        <v>71303</v>
      </c>
      <c r="B970" t="s">
        <v>1829</v>
      </c>
      <c r="C970" t="str">
        <f t="shared" si="60"/>
        <v>华中科大</v>
      </c>
      <c r="D970" t="str">
        <f t="shared" si="61"/>
        <v>03</v>
      </c>
      <c r="E970" t="s">
        <v>265</v>
      </c>
      <c r="F970">
        <v>241</v>
      </c>
      <c r="G970">
        <v>121</v>
      </c>
      <c r="H970">
        <v>119</v>
      </c>
      <c r="I970">
        <v>70</v>
      </c>
      <c r="J970">
        <v>64</v>
      </c>
      <c r="K970">
        <v>64</v>
      </c>
      <c r="L970">
        <v>0</v>
      </c>
      <c r="M970">
        <v>2020</v>
      </c>
      <c r="N970">
        <f t="shared" ca="1" si="62"/>
        <v>168</v>
      </c>
      <c r="O970">
        <f t="shared" ca="1" si="63"/>
        <v>3775</v>
      </c>
      <c r="P970">
        <f ca="1">_20206[[#This Row],[最低排名]]-_20206[[#This Row],[同分人数]]+1</f>
        <v>3608</v>
      </c>
      <c r="Q970">
        <f ca="1">IF(O970&gt;=开始!$B$6, 1, 0)</f>
        <v>1</v>
      </c>
      <c r="R970">
        <f ca="1">_20206[[#This Row],[最低排名]]-开始!$B$6</f>
        <v>3775</v>
      </c>
    </row>
    <row r="971" spans="1:18">
      <c r="A971">
        <v>71304</v>
      </c>
      <c r="B971" t="s">
        <v>1830</v>
      </c>
      <c r="C971" t="str">
        <f t="shared" si="60"/>
        <v>华中科大</v>
      </c>
      <c r="D971" t="str">
        <f t="shared" si="61"/>
        <v>04</v>
      </c>
      <c r="E971" t="s">
        <v>265</v>
      </c>
      <c r="F971">
        <v>229</v>
      </c>
      <c r="G971">
        <v>118</v>
      </c>
      <c r="H971">
        <v>128</v>
      </c>
      <c r="I971">
        <v>67</v>
      </c>
      <c r="J971">
        <v>67</v>
      </c>
      <c r="K971">
        <v>67</v>
      </c>
      <c r="L971">
        <v>0</v>
      </c>
      <c r="M971">
        <v>2020</v>
      </c>
      <c r="N971">
        <f t="shared" ca="1" si="62"/>
        <v>168</v>
      </c>
      <c r="O971">
        <f t="shared" ca="1" si="63"/>
        <v>3775</v>
      </c>
      <c r="P971">
        <f ca="1">_20206[[#This Row],[最低排名]]-_20206[[#This Row],[同分人数]]+1</f>
        <v>3608</v>
      </c>
      <c r="Q971">
        <f ca="1">IF(O971&gt;=开始!$B$6, 1, 0)</f>
        <v>1</v>
      </c>
      <c r="R971">
        <f ca="1">_20206[[#This Row],[最低排名]]-开始!$B$6</f>
        <v>3775</v>
      </c>
    </row>
    <row r="972" spans="1:18">
      <c r="A972">
        <v>71305</v>
      </c>
      <c r="B972" t="s">
        <v>1831</v>
      </c>
      <c r="C972" t="str">
        <f t="shared" si="60"/>
        <v>华中科大</v>
      </c>
      <c r="D972" t="str">
        <f t="shared" si="61"/>
        <v>05</v>
      </c>
      <c r="E972" t="s">
        <v>33</v>
      </c>
      <c r="F972">
        <v>232</v>
      </c>
      <c r="G972">
        <v>120</v>
      </c>
      <c r="H972">
        <v>127</v>
      </c>
      <c r="I972">
        <v>67</v>
      </c>
      <c r="J972">
        <v>67</v>
      </c>
      <c r="K972">
        <v>64</v>
      </c>
      <c r="L972">
        <v>0</v>
      </c>
      <c r="M972">
        <v>2020</v>
      </c>
      <c r="N972">
        <f t="shared" ca="1" si="62"/>
        <v>150</v>
      </c>
      <c r="O972">
        <f t="shared" ca="1" si="63"/>
        <v>3925</v>
      </c>
      <c r="P972">
        <f ca="1">_20206[[#This Row],[最低排名]]-_20206[[#This Row],[同分人数]]+1</f>
        <v>3776</v>
      </c>
      <c r="Q972">
        <f ca="1">IF(O972&gt;=开始!$B$6, 1, 0)</f>
        <v>1</v>
      </c>
      <c r="R972">
        <f ca="1">_20206[[#This Row],[最低排名]]-开始!$B$6</f>
        <v>3925</v>
      </c>
    </row>
    <row r="973" spans="1:18">
      <c r="A973">
        <v>71401</v>
      </c>
      <c r="B973" t="s">
        <v>1128</v>
      </c>
      <c r="C973" t="str">
        <f t="shared" si="60"/>
        <v>地大武汉</v>
      </c>
      <c r="D973" t="str">
        <f t="shared" si="61"/>
        <v>01</v>
      </c>
      <c r="E973" t="s">
        <v>70</v>
      </c>
      <c r="F973">
        <v>208</v>
      </c>
      <c r="G973">
        <v>109</v>
      </c>
      <c r="H973">
        <v>127</v>
      </c>
      <c r="I973">
        <v>64</v>
      </c>
      <c r="J973">
        <v>61</v>
      </c>
      <c r="K973">
        <v>58</v>
      </c>
      <c r="L973">
        <v>0</v>
      </c>
      <c r="M973">
        <v>2020</v>
      </c>
      <c r="N973">
        <f t="shared" ca="1" si="62"/>
        <v>242</v>
      </c>
      <c r="O973">
        <f t="shared" ca="1" si="63"/>
        <v>11557</v>
      </c>
      <c r="P973">
        <f ca="1">_20206[[#This Row],[最低排名]]-_20206[[#This Row],[同分人数]]+1</f>
        <v>11316</v>
      </c>
      <c r="Q973">
        <f ca="1">IF(O973&gt;=开始!$B$6, 1, 0)</f>
        <v>1</v>
      </c>
      <c r="R973">
        <f ca="1">_20206[[#This Row],[最低排名]]-开始!$B$6</f>
        <v>11557</v>
      </c>
    </row>
    <row r="974" spans="1:18">
      <c r="A974">
        <v>71402</v>
      </c>
      <c r="B974" t="s">
        <v>1129</v>
      </c>
      <c r="C974" t="str">
        <f t="shared" si="60"/>
        <v>地大武汉</v>
      </c>
      <c r="D974" t="str">
        <f t="shared" si="61"/>
        <v>02</v>
      </c>
      <c r="E974" t="s">
        <v>307</v>
      </c>
      <c r="F974">
        <v>225</v>
      </c>
      <c r="G974">
        <v>117</v>
      </c>
      <c r="H974">
        <v>114</v>
      </c>
      <c r="I974">
        <v>64</v>
      </c>
      <c r="J974">
        <v>64</v>
      </c>
      <c r="K974">
        <v>52</v>
      </c>
      <c r="L974">
        <v>0</v>
      </c>
      <c r="M974">
        <v>2020</v>
      </c>
      <c r="N974">
        <f t="shared" ca="1" si="62"/>
        <v>238</v>
      </c>
      <c r="O974">
        <f t="shared" ca="1" si="63"/>
        <v>11315</v>
      </c>
      <c r="P974">
        <f ca="1">_20206[[#This Row],[最低排名]]-_20206[[#This Row],[同分人数]]+1</f>
        <v>11078</v>
      </c>
      <c r="Q974">
        <f ca="1">IF(O974&gt;=开始!$B$6, 1, 0)</f>
        <v>1</v>
      </c>
      <c r="R974">
        <f ca="1">_20206[[#This Row],[最低排名]]-开始!$B$6</f>
        <v>11315</v>
      </c>
    </row>
    <row r="975" spans="1:18">
      <c r="A975">
        <v>71501</v>
      </c>
      <c r="B975" t="s">
        <v>1131</v>
      </c>
      <c r="C975" t="str">
        <f t="shared" si="60"/>
        <v>武汉理工</v>
      </c>
      <c r="D975" t="str">
        <f t="shared" si="61"/>
        <v>01</v>
      </c>
      <c r="E975" t="s">
        <v>248</v>
      </c>
      <c r="F975">
        <v>224</v>
      </c>
      <c r="G975">
        <v>116</v>
      </c>
      <c r="H975">
        <v>116</v>
      </c>
      <c r="I975">
        <v>67</v>
      </c>
      <c r="J975">
        <v>61</v>
      </c>
      <c r="K975">
        <v>61</v>
      </c>
      <c r="L975">
        <v>0</v>
      </c>
      <c r="M975">
        <v>2020</v>
      </c>
      <c r="N975">
        <f t="shared" ca="1" si="62"/>
        <v>205</v>
      </c>
      <c r="O975">
        <f t="shared" ca="1" si="63"/>
        <v>9114</v>
      </c>
      <c r="P975">
        <f ca="1">_20206[[#This Row],[最低排名]]-_20206[[#This Row],[同分人数]]+1</f>
        <v>8910</v>
      </c>
      <c r="Q975">
        <f ca="1">IF(O975&gt;=开始!$B$6, 1, 0)</f>
        <v>1</v>
      </c>
      <c r="R975">
        <f ca="1">_20206[[#This Row],[最低排名]]-开始!$B$6</f>
        <v>9114</v>
      </c>
    </row>
    <row r="976" spans="1:18">
      <c r="A976">
        <v>71502</v>
      </c>
      <c r="B976" t="s">
        <v>1132</v>
      </c>
      <c r="C976" t="str">
        <f t="shared" si="60"/>
        <v>武汉理工</v>
      </c>
      <c r="D976" t="str">
        <f t="shared" si="61"/>
        <v>02</v>
      </c>
      <c r="E976" t="s">
        <v>1130</v>
      </c>
      <c r="F976">
        <v>238</v>
      </c>
      <c r="G976">
        <v>129</v>
      </c>
      <c r="H976">
        <v>107</v>
      </c>
      <c r="I976">
        <v>61</v>
      </c>
      <c r="J976">
        <v>61</v>
      </c>
      <c r="K976">
        <v>58</v>
      </c>
      <c r="L976">
        <v>0</v>
      </c>
      <c r="M976">
        <v>2020</v>
      </c>
      <c r="N976">
        <f t="shared" ca="1" si="62"/>
        <v>224</v>
      </c>
      <c r="O976">
        <f t="shared" ca="1" si="63"/>
        <v>9975</v>
      </c>
      <c r="P976">
        <f ca="1">_20206[[#This Row],[最低排名]]-_20206[[#This Row],[同分人数]]+1</f>
        <v>9752</v>
      </c>
      <c r="Q976">
        <f ca="1">IF(O976&gt;=开始!$B$6, 1, 0)</f>
        <v>1</v>
      </c>
      <c r="R976">
        <f ca="1">_20206[[#This Row],[最低排名]]-开始!$B$6</f>
        <v>9975</v>
      </c>
    </row>
    <row r="977" spans="1:18">
      <c r="A977">
        <v>71503</v>
      </c>
      <c r="B977" t="s">
        <v>1595</v>
      </c>
      <c r="C977" t="str">
        <f t="shared" si="60"/>
        <v>武汉理工</v>
      </c>
      <c r="D977" t="str">
        <f t="shared" si="61"/>
        <v>03</v>
      </c>
      <c r="E977" t="s">
        <v>424</v>
      </c>
      <c r="F977">
        <v>213</v>
      </c>
      <c r="G977">
        <v>108</v>
      </c>
      <c r="H977">
        <v>119</v>
      </c>
      <c r="I977">
        <v>67</v>
      </c>
      <c r="J977">
        <v>67</v>
      </c>
      <c r="K977">
        <v>58</v>
      </c>
      <c r="L977">
        <v>0</v>
      </c>
      <c r="M977">
        <v>2020</v>
      </c>
      <c r="N977">
        <f t="shared" ca="1" si="62"/>
        <v>255</v>
      </c>
      <c r="O977">
        <f t="shared" ca="1" si="63"/>
        <v>10230</v>
      </c>
      <c r="P977">
        <f ca="1">_20206[[#This Row],[最低排名]]-_20206[[#This Row],[同分人数]]+1</f>
        <v>9976</v>
      </c>
      <c r="Q977">
        <f ca="1">IF(O977&gt;=开始!$B$6, 1, 0)</f>
        <v>1</v>
      </c>
      <c r="R977">
        <f ca="1">_20206[[#This Row],[最低排名]]-开始!$B$6</f>
        <v>10230</v>
      </c>
    </row>
    <row r="978" spans="1:18">
      <c r="A978">
        <v>71601</v>
      </c>
      <c r="B978" t="s">
        <v>1133</v>
      </c>
      <c r="C978" t="str">
        <f t="shared" si="60"/>
        <v>华中农大</v>
      </c>
      <c r="D978" t="str">
        <f t="shared" si="61"/>
        <v>01</v>
      </c>
      <c r="E978" t="s">
        <v>136</v>
      </c>
      <c r="F978">
        <v>213</v>
      </c>
      <c r="G978">
        <v>112</v>
      </c>
      <c r="H978">
        <v>109</v>
      </c>
      <c r="I978">
        <v>67</v>
      </c>
      <c r="J978">
        <v>64</v>
      </c>
      <c r="K978">
        <v>58</v>
      </c>
      <c r="L978">
        <v>0</v>
      </c>
      <c r="M978">
        <v>2020</v>
      </c>
      <c r="N978">
        <f t="shared" ca="1" si="62"/>
        <v>240</v>
      </c>
      <c r="O978">
        <f t="shared" ca="1" si="63"/>
        <v>13064</v>
      </c>
      <c r="P978">
        <f ca="1">_20206[[#This Row],[最低排名]]-_20206[[#This Row],[同分人数]]+1</f>
        <v>12825</v>
      </c>
      <c r="Q978">
        <f ca="1">IF(O978&gt;=开始!$B$6, 1, 0)</f>
        <v>1</v>
      </c>
      <c r="R978">
        <f ca="1">_20206[[#This Row],[最低排名]]-开始!$B$6</f>
        <v>13064</v>
      </c>
    </row>
    <row r="979" spans="1:18">
      <c r="A979">
        <v>71602</v>
      </c>
      <c r="B979" t="s">
        <v>1134</v>
      </c>
      <c r="C979" t="str">
        <f t="shared" si="60"/>
        <v>华中农大</v>
      </c>
      <c r="D979" t="str">
        <f t="shared" si="61"/>
        <v>02</v>
      </c>
      <c r="E979" t="s">
        <v>136</v>
      </c>
      <c r="F979">
        <v>218</v>
      </c>
      <c r="G979">
        <v>118</v>
      </c>
      <c r="H979">
        <v>113</v>
      </c>
      <c r="I979">
        <v>64</v>
      </c>
      <c r="J979">
        <v>61</v>
      </c>
      <c r="K979">
        <v>55</v>
      </c>
      <c r="L979">
        <v>0</v>
      </c>
      <c r="M979">
        <v>2020</v>
      </c>
      <c r="N979">
        <f t="shared" ca="1" si="62"/>
        <v>240</v>
      </c>
      <c r="O979">
        <f t="shared" ca="1" si="63"/>
        <v>13064</v>
      </c>
      <c r="P979">
        <f ca="1">_20206[[#This Row],[最低排名]]-_20206[[#This Row],[同分人数]]+1</f>
        <v>12825</v>
      </c>
      <c r="Q979">
        <f ca="1">IF(O979&gt;=开始!$B$6, 1, 0)</f>
        <v>1</v>
      </c>
      <c r="R979">
        <f ca="1">_20206[[#This Row],[最低排名]]-开始!$B$6</f>
        <v>13064</v>
      </c>
    </row>
    <row r="980" spans="1:18">
      <c r="A980">
        <v>71701</v>
      </c>
      <c r="B980" t="s">
        <v>1135</v>
      </c>
      <c r="C980" t="str">
        <f t="shared" si="60"/>
        <v>华中师大</v>
      </c>
      <c r="D980" t="str">
        <f t="shared" si="61"/>
        <v>01</v>
      </c>
      <c r="E980" t="s">
        <v>279</v>
      </c>
      <c r="F980">
        <v>218</v>
      </c>
      <c r="G980">
        <v>116</v>
      </c>
      <c r="H980">
        <v>129</v>
      </c>
      <c r="I980">
        <v>70</v>
      </c>
      <c r="J980">
        <v>58</v>
      </c>
      <c r="K980">
        <v>58</v>
      </c>
      <c r="L980">
        <v>0</v>
      </c>
      <c r="M980">
        <v>2020</v>
      </c>
      <c r="N980">
        <f t="shared" ca="1" si="62"/>
        <v>230</v>
      </c>
      <c r="O980">
        <f t="shared" ca="1" si="63"/>
        <v>8275</v>
      </c>
      <c r="P980">
        <f ca="1">_20206[[#This Row],[最低排名]]-_20206[[#This Row],[同分人数]]+1</f>
        <v>8046</v>
      </c>
      <c r="Q980">
        <f ca="1">IF(O980&gt;=开始!$B$6, 1, 0)</f>
        <v>1</v>
      </c>
      <c r="R980">
        <f ca="1">_20206[[#This Row],[最低排名]]-开始!$B$6</f>
        <v>8275</v>
      </c>
    </row>
    <row r="981" spans="1:18">
      <c r="A981">
        <v>71702</v>
      </c>
      <c r="B981" t="s">
        <v>1136</v>
      </c>
      <c r="C981" t="str">
        <f t="shared" si="60"/>
        <v>华中师大</v>
      </c>
      <c r="D981" t="str">
        <f t="shared" si="61"/>
        <v>02</v>
      </c>
      <c r="E981" t="s">
        <v>160</v>
      </c>
      <c r="F981">
        <v>216</v>
      </c>
      <c r="G981">
        <v>114</v>
      </c>
      <c r="H981">
        <v>126</v>
      </c>
      <c r="I981">
        <v>70</v>
      </c>
      <c r="J981">
        <v>67</v>
      </c>
      <c r="K981">
        <v>55</v>
      </c>
      <c r="L981">
        <v>0</v>
      </c>
      <c r="M981">
        <v>2020</v>
      </c>
      <c r="N981">
        <f t="shared" ca="1" si="62"/>
        <v>210</v>
      </c>
      <c r="O981">
        <f t="shared" ca="1" si="63"/>
        <v>8045</v>
      </c>
      <c r="P981">
        <f ca="1">_20206[[#This Row],[最低排名]]-_20206[[#This Row],[同分人数]]+1</f>
        <v>7836</v>
      </c>
      <c r="Q981">
        <f ca="1">IF(O981&gt;=开始!$B$6, 1, 0)</f>
        <v>1</v>
      </c>
      <c r="R981">
        <f ca="1">_20206[[#This Row],[最低排名]]-开始!$B$6</f>
        <v>8045</v>
      </c>
    </row>
    <row r="982" spans="1:18">
      <c r="A982">
        <v>71703</v>
      </c>
      <c r="B982" t="s">
        <v>1137</v>
      </c>
      <c r="C982" t="str">
        <f t="shared" si="60"/>
        <v>华中师大</v>
      </c>
      <c r="D982" t="str">
        <f t="shared" si="61"/>
        <v>03</v>
      </c>
      <c r="E982" t="s">
        <v>115</v>
      </c>
      <c r="F982">
        <v>206</v>
      </c>
      <c r="G982">
        <v>107</v>
      </c>
      <c r="H982">
        <v>123</v>
      </c>
      <c r="I982">
        <v>67</v>
      </c>
      <c r="J982">
        <v>67</v>
      </c>
      <c r="K982">
        <v>67</v>
      </c>
      <c r="L982">
        <v>0</v>
      </c>
      <c r="M982">
        <v>2020</v>
      </c>
      <c r="N982">
        <f t="shared" ca="1" si="62"/>
        <v>211</v>
      </c>
      <c r="O982">
        <f t="shared" ca="1" si="63"/>
        <v>8909</v>
      </c>
      <c r="P982">
        <f ca="1">_20206[[#This Row],[最低排名]]-_20206[[#This Row],[同分人数]]+1</f>
        <v>8699</v>
      </c>
      <c r="Q982">
        <f ca="1">IF(O982&gt;=开始!$B$6, 1, 0)</f>
        <v>1</v>
      </c>
      <c r="R982">
        <f ca="1">_20206[[#This Row],[最低排名]]-开始!$B$6</f>
        <v>8909</v>
      </c>
    </row>
    <row r="983" spans="1:18">
      <c r="A983">
        <v>71704</v>
      </c>
      <c r="B983" t="s">
        <v>1138</v>
      </c>
      <c r="C983" t="str">
        <f t="shared" si="60"/>
        <v>华中师大</v>
      </c>
      <c r="D983" t="str">
        <f t="shared" si="61"/>
        <v>04</v>
      </c>
      <c r="E983" t="s">
        <v>298</v>
      </c>
      <c r="F983">
        <v>229</v>
      </c>
      <c r="G983">
        <v>119</v>
      </c>
      <c r="H983">
        <v>108</v>
      </c>
      <c r="I983">
        <v>67</v>
      </c>
      <c r="J983">
        <v>67</v>
      </c>
      <c r="K983">
        <v>61</v>
      </c>
      <c r="L983">
        <v>0</v>
      </c>
      <c r="M983">
        <v>2020</v>
      </c>
      <c r="N983">
        <f t="shared" ca="1" si="62"/>
        <v>205</v>
      </c>
      <c r="O983">
        <f t="shared" ca="1" si="63"/>
        <v>8480</v>
      </c>
      <c r="P983">
        <f ca="1">_20206[[#This Row],[最低排名]]-_20206[[#This Row],[同分人数]]+1</f>
        <v>8276</v>
      </c>
      <c r="Q983">
        <f ca="1">IF(O983&gt;=开始!$B$6, 1, 0)</f>
        <v>1</v>
      </c>
      <c r="R983">
        <f ca="1">_20206[[#This Row],[最低排名]]-开始!$B$6</f>
        <v>8480</v>
      </c>
    </row>
    <row r="984" spans="1:18">
      <c r="A984">
        <v>71801</v>
      </c>
      <c r="B984" t="s">
        <v>1139</v>
      </c>
      <c r="C984" t="str">
        <f t="shared" si="60"/>
        <v>中南财政</v>
      </c>
      <c r="D984" t="str">
        <f t="shared" si="61"/>
        <v>01</v>
      </c>
      <c r="E984" t="s">
        <v>18</v>
      </c>
      <c r="F984">
        <v>221</v>
      </c>
      <c r="G984">
        <v>118</v>
      </c>
      <c r="H984">
        <v>132</v>
      </c>
      <c r="I984">
        <v>67</v>
      </c>
      <c r="J984">
        <v>64</v>
      </c>
      <c r="K984">
        <v>61</v>
      </c>
      <c r="L984">
        <v>0</v>
      </c>
      <c r="M984">
        <v>2020</v>
      </c>
      <c r="N984">
        <f t="shared" ca="1" si="62"/>
        <v>171</v>
      </c>
      <c r="O984">
        <f t="shared" ca="1" si="63"/>
        <v>5947</v>
      </c>
      <c r="P984">
        <f ca="1">_20206[[#This Row],[最低排名]]-_20206[[#This Row],[同分人数]]+1</f>
        <v>5777</v>
      </c>
      <c r="Q984">
        <f ca="1">IF(O984&gt;=开始!$B$6, 1, 0)</f>
        <v>1</v>
      </c>
      <c r="R984">
        <f ca="1">_20206[[#This Row],[最低排名]]-开始!$B$6</f>
        <v>5947</v>
      </c>
    </row>
    <row r="985" spans="1:18">
      <c r="A985">
        <v>71901</v>
      </c>
      <c r="B985" t="s">
        <v>1141</v>
      </c>
      <c r="C985" t="str">
        <f t="shared" si="60"/>
        <v>武汉科大</v>
      </c>
      <c r="D985" t="str">
        <f t="shared" si="61"/>
        <v>01</v>
      </c>
      <c r="E985" t="s">
        <v>141</v>
      </c>
      <c r="F985">
        <v>187</v>
      </c>
      <c r="G985">
        <v>94</v>
      </c>
      <c r="H985">
        <v>115</v>
      </c>
      <c r="I985">
        <v>61</v>
      </c>
      <c r="J985">
        <v>58</v>
      </c>
      <c r="K985">
        <v>49</v>
      </c>
      <c r="L985">
        <v>0</v>
      </c>
      <c r="M985">
        <v>2020</v>
      </c>
      <c r="N985">
        <f t="shared" ca="1" si="62"/>
        <v>255</v>
      </c>
      <c r="O985">
        <f t="shared" ca="1" si="63"/>
        <v>22810</v>
      </c>
      <c r="P985">
        <f ca="1">_20206[[#This Row],[最低排名]]-_20206[[#This Row],[同分人数]]+1</f>
        <v>22556</v>
      </c>
      <c r="Q985">
        <f ca="1">IF(O985&gt;=开始!$B$6, 1, 0)</f>
        <v>1</v>
      </c>
      <c r="R985">
        <f ca="1">_20206[[#This Row],[最低排名]]-开始!$B$6</f>
        <v>22810</v>
      </c>
    </row>
    <row r="986" spans="1:18">
      <c r="A986">
        <v>71902</v>
      </c>
      <c r="B986" t="s">
        <v>1142</v>
      </c>
      <c r="C986" t="str">
        <f t="shared" si="60"/>
        <v>武汉科大</v>
      </c>
      <c r="D986" t="str">
        <f t="shared" si="61"/>
        <v>02</v>
      </c>
      <c r="E986" t="s">
        <v>323</v>
      </c>
      <c r="F986">
        <v>205</v>
      </c>
      <c r="G986">
        <v>105</v>
      </c>
      <c r="H986">
        <v>117</v>
      </c>
      <c r="I986">
        <v>58</v>
      </c>
      <c r="J986">
        <v>55</v>
      </c>
      <c r="K986">
        <v>46</v>
      </c>
      <c r="L986">
        <v>0</v>
      </c>
      <c r="M986">
        <v>2020</v>
      </c>
      <c r="N986">
        <f t="shared" ca="1" si="62"/>
        <v>229</v>
      </c>
      <c r="O986">
        <f t="shared" ca="1" si="63"/>
        <v>20102</v>
      </c>
      <c r="P986">
        <f ca="1">_20206[[#This Row],[最低排名]]-_20206[[#This Row],[同分人数]]+1</f>
        <v>19874</v>
      </c>
      <c r="Q986">
        <f ca="1">IF(O986&gt;=开始!$B$6, 1, 0)</f>
        <v>1</v>
      </c>
      <c r="R986">
        <f ca="1">_20206[[#This Row],[最低排名]]-开始!$B$6</f>
        <v>20102</v>
      </c>
    </row>
    <row r="987" spans="1:18">
      <c r="A987">
        <v>72001</v>
      </c>
      <c r="B987" t="s">
        <v>1144</v>
      </c>
      <c r="C987" t="str">
        <f t="shared" si="60"/>
        <v>长江大学</v>
      </c>
      <c r="D987" t="str">
        <f t="shared" si="61"/>
        <v>01</v>
      </c>
      <c r="E987" t="s">
        <v>187</v>
      </c>
      <c r="F987">
        <v>182</v>
      </c>
      <c r="G987">
        <v>93</v>
      </c>
      <c r="H987">
        <v>80</v>
      </c>
      <c r="I987">
        <v>67</v>
      </c>
      <c r="J987">
        <v>64</v>
      </c>
      <c r="K987">
        <v>55</v>
      </c>
      <c r="L987">
        <v>0</v>
      </c>
      <c r="M987">
        <v>2020</v>
      </c>
      <c r="N987">
        <f t="shared" ca="1" si="62"/>
        <v>217</v>
      </c>
      <c r="O987">
        <f t="shared" ca="1" si="63"/>
        <v>27625</v>
      </c>
      <c r="P987">
        <f ca="1">_20206[[#This Row],[最低排名]]-_20206[[#This Row],[同分人数]]+1</f>
        <v>27409</v>
      </c>
      <c r="Q987">
        <f ca="1">IF(O987&gt;=开始!$B$6, 1, 0)</f>
        <v>1</v>
      </c>
      <c r="R987">
        <f ca="1">_20206[[#This Row],[最低排名]]-开始!$B$6</f>
        <v>27625</v>
      </c>
    </row>
    <row r="988" spans="1:18">
      <c r="A988">
        <v>72002</v>
      </c>
      <c r="B988" t="s">
        <v>1145</v>
      </c>
      <c r="C988" t="str">
        <f t="shared" si="60"/>
        <v>长江大学</v>
      </c>
      <c r="D988" t="str">
        <f t="shared" si="61"/>
        <v>02</v>
      </c>
      <c r="E988" t="s">
        <v>205</v>
      </c>
      <c r="F988">
        <v>180</v>
      </c>
      <c r="G988">
        <v>91</v>
      </c>
      <c r="H988">
        <v>94</v>
      </c>
      <c r="I988">
        <v>49</v>
      </c>
      <c r="J988">
        <v>49</v>
      </c>
      <c r="K988">
        <v>46</v>
      </c>
      <c r="L988">
        <v>0</v>
      </c>
      <c r="M988">
        <v>2020</v>
      </c>
      <c r="N988">
        <f t="shared" ca="1" si="62"/>
        <v>184</v>
      </c>
      <c r="O988">
        <f t="shared" ca="1" si="63"/>
        <v>33438</v>
      </c>
      <c r="P988">
        <f ca="1">_20206[[#This Row],[最低排名]]-_20206[[#This Row],[同分人数]]+1</f>
        <v>33255</v>
      </c>
      <c r="Q988">
        <f ca="1">IF(O988&gt;=开始!$B$6, 1, 0)</f>
        <v>1</v>
      </c>
      <c r="R988">
        <f ca="1">_20206[[#This Row],[最低排名]]-开始!$B$6</f>
        <v>33438</v>
      </c>
    </row>
    <row r="989" spans="1:18">
      <c r="A989">
        <v>72101</v>
      </c>
      <c r="B989" t="s">
        <v>1147</v>
      </c>
      <c r="C989" t="str">
        <f t="shared" si="60"/>
        <v>武汉工程</v>
      </c>
      <c r="D989" t="str">
        <f t="shared" si="61"/>
        <v>01</v>
      </c>
      <c r="E989" t="s">
        <v>187</v>
      </c>
      <c r="F989">
        <v>182</v>
      </c>
      <c r="G989">
        <v>97</v>
      </c>
      <c r="H989">
        <v>92</v>
      </c>
      <c r="I989">
        <v>64</v>
      </c>
      <c r="J989">
        <v>64</v>
      </c>
      <c r="K989">
        <v>46</v>
      </c>
      <c r="L989">
        <v>0</v>
      </c>
      <c r="M989">
        <v>2020</v>
      </c>
      <c r="N989">
        <f t="shared" ca="1" si="62"/>
        <v>217</v>
      </c>
      <c r="O989">
        <f t="shared" ca="1" si="63"/>
        <v>27625</v>
      </c>
      <c r="P989">
        <f ca="1">_20206[[#This Row],[最低排名]]-_20206[[#This Row],[同分人数]]+1</f>
        <v>27409</v>
      </c>
      <c r="Q989">
        <f ca="1">IF(O989&gt;=开始!$B$6, 1, 0)</f>
        <v>1</v>
      </c>
      <c r="R989">
        <f ca="1">_20206[[#This Row],[最低排名]]-开始!$B$6</f>
        <v>27625</v>
      </c>
    </row>
    <row r="990" spans="1:18">
      <c r="A990">
        <v>72201</v>
      </c>
      <c r="B990" t="s">
        <v>1148</v>
      </c>
      <c r="C990" t="str">
        <f t="shared" si="60"/>
        <v>武汉轻工</v>
      </c>
      <c r="D990" t="str">
        <f t="shared" si="61"/>
        <v>01</v>
      </c>
      <c r="E990" t="s">
        <v>412</v>
      </c>
      <c r="F990">
        <v>193</v>
      </c>
      <c r="G990">
        <v>100</v>
      </c>
      <c r="H990">
        <v>74</v>
      </c>
      <c r="I990">
        <v>52</v>
      </c>
      <c r="J990">
        <v>49</v>
      </c>
      <c r="K990">
        <v>49</v>
      </c>
      <c r="L990">
        <v>0</v>
      </c>
      <c r="M990">
        <v>2020</v>
      </c>
      <c r="N990">
        <f t="shared" ca="1" si="62"/>
        <v>155</v>
      </c>
      <c r="O990">
        <f t="shared" ca="1" si="63"/>
        <v>33593</v>
      </c>
      <c r="P990">
        <f ca="1">_20206[[#This Row],[最低排名]]-_20206[[#This Row],[同分人数]]+1</f>
        <v>33439</v>
      </c>
      <c r="Q990">
        <f ca="1">IF(O990&gt;=开始!$B$6, 1, 0)</f>
        <v>1</v>
      </c>
      <c r="R990">
        <f ca="1">_20206[[#This Row],[最低排名]]-开始!$B$6</f>
        <v>33593</v>
      </c>
    </row>
    <row r="991" spans="1:18">
      <c r="A991">
        <v>72202</v>
      </c>
      <c r="B991" t="s">
        <v>1149</v>
      </c>
      <c r="C991" t="str">
        <f t="shared" si="60"/>
        <v>武汉轻工</v>
      </c>
      <c r="D991" t="str">
        <f t="shared" si="61"/>
        <v>02</v>
      </c>
      <c r="E991" t="s">
        <v>335</v>
      </c>
      <c r="F991">
        <v>193</v>
      </c>
      <c r="G991">
        <v>98</v>
      </c>
      <c r="H991">
        <v>95</v>
      </c>
      <c r="I991">
        <v>55</v>
      </c>
      <c r="J991">
        <v>52</v>
      </c>
      <c r="K991">
        <v>52</v>
      </c>
      <c r="L991">
        <v>0</v>
      </c>
      <c r="M991">
        <v>2020</v>
      </c>
      <c r="N991">
        <f t="shared" ca="1" si="62"/>
        <v>210</v>
      </c>
      <c r="O991">
        <f t="shared" ca="1" si="63"/>
        <v>27835</v>
      </c>
      <c r="P991">
        <f ca="1">_20206[[#This Row],[最低排名]]-_20206[[#This Row],[同分人数]]+1</f>
        <v>27626</v>
      </c>
      <c r="Q991">
        <f ca="1">IF(O991&gt;=开始!$B$6, 1, 0)</f>
        <v>1</v>
      </c>
      <c r="R991">
        <f ca="1">_20206[[#This Row],[最低排名]]-开始!$B$6</f>
        <v>27835</v>
      </c>
    </row>
    <row r="992" spans="1:18">
      <c r="A992">
        <v>72203</v>
      </c>
      <c r="B992" t="s">
        <v>1596</v>
      </c>
      <c r="C992" t="str">
        <f t="shared" si="60"/>
        <v>武汉轻工</v>
      </c>
      <c r="D992" t="str">
        <f t="shared" si="61"/>
        <v>03</v>
      </c>
      <c r="E992" t="s">
        <v>180</v>
      </c>
      <c r="F992">
        <v>213</v>
      </c>
      <c r="G992">
        <v>121</v>
      </c>
      <c r="H992">
        <v>84</v>
      </c>
      <c r="I992">
        <v>55</v>
      </c>
      <c r="J992">
        <v>55</v>
      </c>
      <c r="K992">
        <v>43</v>
      </c>
      <c r="L992">
        <v>0</v>
      </c>
      <c r="M992">
        <v>2020</v>
      </c>
      <c r="N992">
        <f t="shared" ca="1" si="62"/>
        <v>203</v>
      </c>
      <c r="O992">
        <f t="shared" ca="1" si="63"/>
        <v>27191</v>
      </c>
      <c r="P992">
        <f ca="1">_20206[[#This Row],[最低排名]]-_20206[[#This Row],[同分人数]]+1</f>
        <v>26989</v>
      </c>
      <c r="Q992">
        <f ca="1">IF(O992&gt;=开始!$B$6, 1, 0)</f>
        <v>1</v>
      </c>
      <c r="R992">
        <f ca="1">_20206[[#This Row],[最低排名]]-开始!$B$6</f>
        <v>27191</v>
      </c>
    </row>
    <row r="993" spans="1:18">
      <c r="A993">
        <v>72301</v>
      </c>
      <c r="B993" t="s">
        <v>1150</v>
      </c>
      <c r="C993" t="str">
        <f t="shared" si="60"/>
        <v>湖北中医</v>
      </c>
      <c r="D993" t="str">
        <f t="shared" si="61"/>
        <v>01</v>
      </c>
      <c r="E993" t="s">
        <v>560</v>
      </c>
      <c r="F993">
        <v>190</v>
      </c>
      <c r="G993">
        <v>96</v>
      </c>
      <c r="H993">
        <v>103</v>
      </c>
      <c r="I993">
        <v>55</v>
      </c>
      <c r="J993">
        <v>52</v>
      </c>
      <c r="K993">
        <v>49</v>
      </c>
      <c r="L993">
        <v>0</v>
      </c>
      <c r="M993">
        <v>2020</v>
      </c>
      <c r="N993">
        <f t="shared" ca="1" si="62"/>
        <v>217</v>
      </c>
      <c r="O993">
        <f t="shared" ca="1" si="63"/>
        <v>27408</v>
      </c>
      <c r="P993">
        <f ca="1">_20206[[#This Row],[最低排名]]-_20206[[#This Row],[同分人数]]+1</f>
        <v>27192</v>
      </c>
      <c r="Q993">
        <f ca="1">IF(O993&gt;=开始!$B$6, 1, 0)</f>
        <v>1</v>
      </c>
      <c r="R993">
        <f ca="1">_20206[[#This Row],[最低排名]]-开始!$B$6</f>
        <v>27408</v>
      </c>
    </row>
    <row r="994" spans="1:18">
      <c r="A994">
        <v>72302</v>
      </c>
      <c r="B994" t="s">
        <v>1597</v>
      </c>
      <c r="C994" t="str">
        <f t="shared" si="60"/>
        <v>湖北中医</v>
      </c>
      <c r="D994" t="str">
        <f t="shared" si="61"/>
        <v>02</v>
      </c>
      <c r="E994" t="s">
        <v>126</v>
      </c>
      <c r="F994">
        <v>211</v>
      </c>
      <c r="G994">
        <v>106</v>
      </c>
      <c r="H994">
        <v>90</v>
      </c>
      <c r="I994">
        <v>61</v>
      </c>
      <c r="J994">
        <v>55</v>
      </c>
      <c r="K994">
        <v>52</v>
      </c>
      <c r="L994">
        <v>0</v>
      </c>
      <c r="M994">
        <v>2020</v>
      </c>
      <c r="N994">
        <f t="shared" ca="1" si="62"/>
        <v>206</v>
      </c>
      <c r="O994">
        <f t="shared" ca="1" si="63"/>
        <v>23016</v>
      </c>
      <c r="P994">
        <f ca="1">_20206[[#This Row],[最低排名]]-_20206[[#This Row],[同分人数]]+1</f>
        <v>22811</v>
      </c>
      <c r="Q994">
        <f ca="1">IF(O994&gt;=开始!$B$6, 1, 0)</f>
        <v>1</v>
      </c>
      <c r="R994">
        <f ca="1">_20206[[#This Row],[最低排名]]-开始!$B$6</f>
        <v>23016</v>
      </c>
    </row>
    <row r="995" spans="1:18">
      <c r="A995">
        <v>72303</v>
      </c>
      <c r="B995" t="s">
        <v>1151</v>
      </c>
      <c r="C995" t="str">
        <f t="shared" si="60"/>
        <v>湖北中医</v>
      </c>
      <c r="D995" t="str">
        <f t="shared" si="61"/>
        <v>03</v>
      </c>
      <c r="E995" t="s">
        <v>309</v>
      </c>
      <c r="F995">
        <v>201</v>
      </c>
      <c r="G995">
        <v>104</v>
      </c>
      <c r="H995">
        <v>91</v>
      </c>
      <c r="I995">
        <v>61</v>
      </c>
      <c r="J995">
        <v>46</v>
      </c>
      <c r="K995">
        <v>43</v>
      </c>
      <c r="L995">
        <v>0</v>
      </c>
      <c r="M995">
        <v>2020</v>
      </c>
      <c r="N995">
        <f t="shared" ca="1" si="62"/>
        <v>194</v>
      </c>
      <c r="O995">
        <f t="shared" ca="1" si="63"/>
        <v>28823</v>
      </c>
      <c r="P995">
        <f ca="1">_20206[[#This Row],[最低排名]]-_20206[[#This Row],[同分人数]]+1</f>
        <v>28630</v>
      </c>
      <c r="Q995">
        <f ca="1">IF(O995&gt;=开始!$B$6, 1, 0)</f>
        <v>1</v>
      </c>
      <c r="R995">
        <f ca="1">_20206[[#This Row],[最低排名]]-开始!$B$6</f>
        <v>28823</v>
      </c>
    </row>
    <row r="996" spans="1:18">
      <c r="A996">
        <v>72401</v>
      </c>
      <c r="B996" t="s">
        <v>1153</v>
      </c>
      <c r="C996" t="str">
        <f t="shared" si="60"/>
        <v>湖北大学</v>
      </c>
      <c r="D996" t="str">
        <f t="shared" si="61"/>
        <v>01</v>
      </c>
      <c r="E996" t="s">
        <v>863</v>
      </c>
      <c r="F996">
        <v>187</v>
      </c>
      <c r="G996">
        <v>96</v>
      </c>
      <c r="H996">
        <v>84</v>
      </c>
      <c r="I996">
        <v>70</v>
      </c>
      <c r="J996">
        <v>67</v>
      </c>
      <c r="K996">
        <v>58</v>
      </c>
      <c r="L996">
        <v>0</v>
      </c>
      <c r="M996">
        <v>2020</v>
      </c>
      <c r="N996">
        <f t="shared" ca="1" si="62"/>
        <v>200</v>
      </c>
      <c r="O996">
        <f t="shared" ca="1" si="63"/>
        <v>23646</v>
      </c>
      <c r="P996">
        <f ca="1">_20206[[#This Row],[最低排名]]-_20206[[#This Row],[同分人数]]+1</f>
        <v>23447</v>
      </c>
      <c r="Q996">
        <f ca="1">IF(O996&gt;=开始!$B$6, 1, 0)</f>
        <v>1</v>
      </c>
      <c r="R996">
        <f ca="1">_20206[[#This Row],[最低排名]]-开始!$B$6</f>
        <v>23646</v>
      </c>
    </row>
    <row r="997" spans="1:18">
      <c r="A997">
        <v>72501</v>
      </c>
      <c r="B997" t="s">
        <v>1155</v>
      </c>
      <c r="C997" t="str">
        <f t="shared" si="60"/>
        <v>湖北医药</v>
      </c>
      <c r="D997" t="str">
        <f t="shared" si="61"/>
        <v>01</v>
      </c>
      <c r="E997" t="s">
        <v>433</v>
      </c>
      <c r="F997">
        <v>201</v>
      </c>
      <c r="G997">
        <v>121</v>
      </c>
      <c r="H997">
        <v>76</v>
      </c>
      <c r="I997">
        <v>64</v>
      </c>
      <c r="J997">
        <v>58</v>
      </c>
      <c r="K997">
        <v>55</v>
      </c>
      <c r="L997">
        <v>0</v>
      </c>
      <c r="M997">
        <v>2020</v>
      </c>
      <c r="N997">
        <f t="shared" ca="1" si="62"/>
        <v>202</v>
      </c>
      <c r="O997">
        <f t="shared" ca="1" si="63"/>
        <v>26319</v>
      </c>
      <c r="P997">
        <f ca="1">_20206[[#This Row],[最低排名]]-_20206[[#This Row],[同分人数]]+1</f>
        <v>26118</v>
      </c>
      <c r="Q997">
        <f ca="1">IF(O997&gt;=开始!$B$6, 1, 0)</f>
        <v>1</v>
      </c>
      <c r="R997">
        <f ca="1">_20206[[#This Row],[最低排名]]-开始!$B$6</f>
        <v>26319</v>
      </c>
    </row>
    <row r="998" spans="1:18">
      <c r="A998">
        <v>72601</v>
      </c>
      <c r="B998" t="s">
        <v>1156</v>
      </c>
      <c r="C998" t="str">
        <f t="shared" si="60"/>
        <v>三峡大学</v>
      </c>
      <c r="D998" t="str">
        <f t="shared" si="61"/>
        <v>01</v>
      </c>
      <c r="E998" t="s">
        <v>198</v>
      </c>
      <c r="F998">
        <v>182</v>
      </c>
      <c r="G998">
        <v>99</v>
      </c>
      <c r="H998">
        <v>82</v>
      </c>
      <c r="I998">
        <v>49</v>
      </c>
      <c r="J998">
        <v>46</v>
      </c>
      <c r="K998">
        <v>46</v>
      </c>
      <c r="L998">
        <v>0</v>
      </c>
      <c r="M998">
        <v>2020</v>
      </c>
      <c r="N998">
        <f t="shared" ca="1" si="62"/>
        <v>198</v>
      </c>
      <c r="O998">
        <f t="shared" ca="1" si="63"/>
        <v>35656</v>
      </c>
      <c r="P998">
        <f ca="1">_20206[[#This Row],[最低排名]]-_20206[[#This Row],[同分人数]]+1</f>
        <v>35459</v>
      </c>
      <c r="Q998">
        <f ca="1">IF(O998&gt;=开始!$B$6, 1, 0)</f>
        <v>1</v>
      </c>
      <c r="R998">
        <f ca="1">_20206[[#This Row],[最低排名]]-开始!$B$6</f>
        <v>35656</v>
      </c>
    </row>
    <row r="999" spans="1:18">
      <c r="A999">
        <v>72602</v>
      </c>
      <c r="B999" t="s">
        <v>1157</v>
      </c>
      <c r="C999" t="str">
        <f t="shared" si="60"/>
        <v>三峡大学</v>
      </c>
      <c r="D999" t="str">
        <f t="shared" si="61"/>
        <v>02</v>
      </c>
      <c r="E999" t="s">
        <v>560</v>
      </c>
      <c r="F999">
        <v>193</v>
      </c>
      <c r="G999">
        <v>103</v>
      </c>
      <c r="H999">
        <v>85</v>
      </c>
      <c r="I999">
        <v>58</v>
      </c>
      <c r="J999">
        <v>58</v>
      </c>
      <c r="K999">
        <v>55</v>
      </c>
      <c r="L999">
        <v>0</v>
      </c>
      <c r="M999">
        <v>2020</v>
      </c>
      <c r="N999">
        <f t="shared" ca="1" si="62"/>
        <v>217</v>
      </c>
      <c r="O999">
        <f t="shared" ca="1" si="63"/>
        <v>27408</v>
      </c>
      <c r="P999">
        <f ca="1">_20206[[#This Row],[最低排名]]-_20206[[#This Row],[同分人数]]+1</f>
        <v>27192</v>
      </c>
      <c r="Q999">
        <f ca="1">IF(O999&gt;=开始!$B$6, 1, 0)</f>
        <v>1</v>
      </c>
      <c r="R999">
        <f ca="1">_20206[[#This Row],[最低排名]]-开始!$B$6</f>
        <v>27408</v>
      </c>
    </row>
    <row r="1000" spans="1:18">
      <c r="A1000">
        <v>72603</v>
      </c>
      <c r="B1000" t="s">
        <v>1158</v>
      </c>
      <c r="C1000" t="str">
        <f t="shared" si="60"/>
        <v>三峡大学</v>
      </c>
      <c r="D1000" t="str">
        <f t="shared" si="61"/>
        <v>03</v>
      </c>
      <c r="E1000" t="s">
        <v>701</v>
      </c>
      <c r="F1000">
        <v>197</v>
      </c>
      <c r="G1000">
        <v>115</v>
      </c>
      <c r="H1000">
        <v>82</v>
      </c>
      <c r="I1000">
        <v>61</v>
      </c>
      <c r="J1000">
        <v>55</v>
      </c>
      <c r="K1000">
        <v>49</v>
      </c>
      <c r="L1000">
        <v>0</v>
      </c>
      <c r="M1000">
        <v>2020</v>
      </c>
      <c r="N1000">
        <f t="shared" ca="1" si="62"/>
        <v>218</v>
      </c>
      <c r="O1000">
        <f t="shared" ca="1" si="63"/>
        <v>28438</v>
      </c>
      <c r="P1000">
        <f ca="1">_20206[[#This Row],[最低排名]]-_20206[[#This Row],[同分人数]]+1</f>
        <v>28221</v>
      </c>
      <c r="Q1000">
        <f ca="1">IF(O1000&gt;=开始!$B$6, 1, 0)</f>
        <v>1</v>
      </c>
      <c r="R1000">
        <f ca="1">_20206[[#This Row],[最低排名]]-开始!$B$6</f>
        <v>28438</v>
      </c>
    </row>
    <row r="1001" spans="1:18">
      <c r="A1001">
        <v>72701</v>
      </c>
      <c r="B1001" t="s">
        <v>1697</v>
      </c>
      <c r="C1001" t="str">
        <f t="shared" si="60"/>
        <v>东湖学院</v>
      </c>
      <c r="D1001" t="str">
        <f t="shared" si="61"/>
        <v>01</v>
      </c>
      <c r="E1001" t="s">
        <v>198</v>
      </c>
      <c r="F1001">
        <v>187</v>
      </c>
      <c r="G1001">
        <v>94</v>
      </c>
      <c r="H1001">
        <v>77</v>
      </c>
      <c r="I1001">
        <v>49</v>
      </c>
      <c r="J1001">
        <v>49</v>
      </c>
      <c r="K1001">
        <v>43</v>
      </c>
      <c r="L1001">
        <v>0</v>
      </c>
      <c r="M1001">
        <v>2020</v>
      </c>
      <c r="N1001">
        <f t="shared" ca="1" si="62"/>
        <v>198</v>
      </c>
      <c r="O1001">
        <f t="shared" ca="1" si="63"/>
        <v>35656</v>
      </c>
      <c r="P1001">
        <f ca="1">_20206[[#This Row],[最低排名]]-_20206[[#This Row],[同分人数]]+1</f>
        <v>35459</v>
      </c>
      <c r="Q1001">
        <f ca="1">IF(O1001&gt;=开始!$B$6, 1, 0)</f>
        <v>1</v>
      </c>
      <c r="R1001">
        <f ca="1">_20206[[#This Row],[最低排名]]-开始!$B$6</f>
        <v>35656</v>
      </c>
    </row>
    <row r="1002" spans="1:18">
      <c r="A1002">
        <v>72801</v>
      </c>
      <c r="B1002" t="s">
        <v>1159</v>
      </c>
      <c r="C1002" t="str">
        <f t="shared" si="60"/>
        <v>武昌首义</v>
      </c>
      <c r="D1002" t="str">
        <f t="shared" si="61"/>
        <v>01</v>
      </c>
      <c r="E1002" t="s">
        <v>1548</v>
      </c>
      <c r="F1002">
        <v>185</v>
      </c>
      <c r="G1002">
        <v>97</v>
      </c>
      <c r="H1002">
        <v>65</v>
      </c>
      <c r="I1002">
        <v>61</v>
      </c>
      <c r="J1002">
        <v>49</v>
      </c>
      <c r="K1002">
        <v>43</v>
      </c>
      <c r="L1002">
        <v>0</v>
      </c>
      <c r="M1002">
        <v>2020</v>
      </c>
      <c r="N1002">
        <f t="shared" ca="1" si="62"/>
        <v>184</v>
      </c>
      <c r="O1002">
        <f t="shared" ca="1" si="63"/>
        <v>36005</v>
      </c>
      <c r="P1002">
        <f ca="1">_20206[[#This Row],[最低排名]]-_20206[[#This Row],[同分人数]]+1</f>
        <v>35822</v>
      </c>
      <c r="Q1002">
        <f ca="1">IF(O1002&gt;=开始!$B$6, 1, 0)</f>
        <v>1</v>
      </c>
      <c r="R1002">
        <f ca="1">_20206[[#This Row],[最低排名]]-开始!$B$6</f>
        <v>36005</v>
      </c>
    </row>
    <row r="1003" spans="1:18">
      <c r="A1003">
        <v>72802</v>
      </c>
      <c r="B1003" t="s">
        <v>1160</v>
      </c>
      <c r="C1003" t="str">
        <f t="shared" si="60"/>
        <v>武昌首义</v>
      </c>
      <c r="D1003" t="str">
        <f t="shared" si="61"/>
        <v>02</v>
      </c>
      <c r="E1003" t="s">
        <v>207</v>
      </c>
      <c r="F1003">
        <v>195</v>
      </c>
      <c r="G1003">
        <v>100</v>
      </c>
      <c r="H1003">
        <v>77</v>
      </c>
      <c r="I1003">
        <v>52</v>
      </c>
      <c r="J1003">
        <v>46</v>
      </c>
      <c r="K1003">
        <v>43</v>
      </c>
      <c r="L1003">
        <v>0</v>
      </c>
      <c r="M1003">
        <v>2020</v>
      </c>
      <c r="N1003">
        <f t="shared" ca="1" si="62"/>
        <v>183</v>
      </c>
      <c r="O1003">
        <f t="shared" ca="1" si="63"/>
        <v>34282</v>
      </c>
      <c r="P1003">
        <f ca="1">_20206[[#This Row],[最低排名]]-_20206[[#This Row],[同分人数]]+1</f>
        <v>34100</v>
      </c>
      <c r="Q1003">
        <f ca="1">IF(O1003&gt;=开始!$B$6, 1, 0)</f>
        <v>1</v>
      </c>
      <c r="R1003">
        <f ca="1">_20206[[#This Row],[最低排名]]-开始!$B$6</f>
        <v>34282</v>
      </c>
    </row>
    <row r="1004" spans="1:18">
      <c r="A1004">
        <v>72901</v>
      </c>
      <c r="B1004" t="s">
        <v>1698</v>
      </c>
      <c r="C1004" t="str">
        <f t="shared" si="60"/>
        <v>武昌理工</v>
      </c>
      <c r="D1004" t="str">
        <f t="shared" si="61"/>
        <v>01</v>
      </c>
      <c r="E1004" t="s">
        <v>316</v>
      </c>
      <c r="F1004">
        <v>191</v>
      </c>
      <c r="G1004">
        <v>98</v>
      </c>
      <c r="H1004">
        <v>68</v>
      </c>
      <c r="I1004">
        <v>55</v>
      </c>
      <c r="J1004">
        <v>46</v>
      </c>
      <c r="K1004">
        <v>46</v>
      </c>
      <c r="L1004">
        <v>0</v>
      </c>
      <c r="M1004">
        <v>2020</v>
      </c>
      <c r="N1004">
        <f t="shared" ca="1" si="62"/>
        <v>171</v>
      </c>
      <c r="O1004">
        <f t="shared" ca="1" si="63"/>
        <v>35458</v>
      </c>
      <c r="P1004">
        <f ca="1">_20206[[#This Row],[最低排名]]-_20206[[#This Row],[同分人数]]+1</f>
        <v>35288</v>
      </c>
      <c r="Q1004">
        <f ca="1">IF(O1004&gt;=开始!$B$6, 1, 0)</f>
        <v>1</v>
      </c>
      <c r="R1004">
        <f ca="1">_20206[[#This Row],[最低排名]]-开始!$B$6</f>
        <v>35458</v>
      </c>
    </row>
    <row r="1005" spans="1:18">
      <c r="A1005">
        <v>72902</v>
      </c>
      <c r="B1005" t="s">
        <v>1161</v>
      </c>
      <c r="C1005" t="str">
        <f t="shared" si="60"/>
        <v>武昌理工</v>
      </c>
      <c r="D1005" t="str">
        <f t="shared" si="61"/>
        <v>02</v>
      </c>
      <c r="E1005" t="s">
        <v>1629</v>
      </c>
      <c r="M1005">
        <v>2020</v>
      </c>
      <c r="N1005" t="e">
        <f t="shared" ca="1" si="62"/>
        <v>#N/A</v>
      </c>
      <c r="O1005" t="e">
        <f t="shared" ca="1" si="63"/>
        <v>#N/A</v>
      </c>
      <c r="P1005" t="e">
        <f ca="1">_20206[[#This Row],[最低排名]]-_20206[[#This Row],[同分人数]]+1</f>
        <v>#N/A</v>
      </c>
      <c r="Q1005" t="e">
        <f ca="1">IF(O1005&gt;=开始!$B$6, 1, 0)</f>
        <v>#N/A</v>
      </c>
      <c r="R1005" t="e">
        <f ca="1">_20206[[#This Row],[最低排名]]-开始!$B$6</f>
        <v>#N/A</v>
      </c>
    </row>
    <row r="1006" spans="1:18">
      <c r="A1006">
        <v>73001</v>
      </c>
      <c r="B1006" t="s">
        <v>1832</v>
      </c>
      <c r="C1006" t="str">
        <f t="shared" si="60"/>
        <v>武科城院</v>
      </c>
      <c r="D1006" t="str">
        <f t="shared" si="61"/>
        <v>01</v>
      </c>
      <c r="E1006" t="s">
        <v>1542</v>
      </c>
      <c r="F1006">
        <v>174</v>
      </c>
      <c r="G1006">
        <v>97</v>
      </c>
      <c r="H1006">
        <v>86</v>
      </c>
      <c r="I1006">
        <v>49</v>
      </c>
      <c r="J1006">
        <v>49</v>
      </c>
      <c r="K1006">
        <v>43</v>
      </c>
      <c r="L1006">
        <v>0</v>
      </c>
      <c r="M1006">
        <v>2020</v>
      </c>
      <c r="N1006">
        <f t="shared" ca="1" si="62"/>
        <v>135</v>
      </c>
      <c r="O1006">
        <f t="shared" ca="1" si="63"/>
        <v>36290</v>
      </c>
      <c r="P1006">
        <f ca="1">_20206[[#This Row],[最低排名]]-_20206[[#This Row],[同分人数]]+1</f>
        <v>36156</v>
      </c>
      <c r="Q1006">
        <f ca="1">IF(O1006&gt;=开始!$B$6, 1, 0)</f>
        <v>1</v>
      </c>
      <c r="R1006">
        <f ca="1">_20206[[#This Row],[最低排名]]-开始!$B$6</f>
        <v>36290</v>
      </c>
    </row>
    <row r="1007" spans="1:18">
      <c r="A1007">
        <v>73002</v>
      </c>
      <c r="B1007" t="s">
        <v>1833</v>
      </c>
      <c r="C1007" t="str">
        <f t="shared" si="60"/>
        <v>武科城院</v>
      </c>
      <c r="D1007" t="str">
        <f t="shared" si="61"/>
        <v>02</v>
      </c>
      <c r="E1007" t="s">
        <v>316</v>
      </c>
      <c r="F1007">
        <v>197</v>
      </c>
      <c r="G1007">
        <v>109</v>
      </c>
      <c r="H1007">
        <v>68</v>
      </c>
      <c r="I1007">
        <v>52</v>
      </c>
      <c r="J1007">
        <v>46</v>
      </c>
      <c r="K1007">
        <v>43</v>
      </c>
      <c r="L1007">
        <v>0</v>
      </c>
      <c r="M1007">
        <v>2020</v>
      </c>
      <c r="N1007">
        <f t="shared" ca="1" si="62"/>
        <v>171</v>
      </c>
      <c r="O1007">
        <f t="shared" ca="1" si="63"/>
        <v>35458</v>
      </c>
      <c r="P1007">
        <f ca="1">_20206[[#This Row],[最低排名]]-_20206[[#This Row],[同分人数]]+1</f>
        <v>35288</v>
      </c>
      <c r="Q1007">
        <f ca="1">IF(O1007&gt;=开始!$B$6, 1, 0)</f>
        <v>1</v>
      </c>
      <c r="R1007">
        <f ca="1">_20206[[#This Row],[最低排名]]-开始!$B$6</f>
        <v>35458</v>
      </c>
    </row>
    <row r="1008" spans="1:18">
      <c r="A1008">
        <v>73101</v>
      </c>
      <c r="B1008" t="s">
        <v>1163</v>
      </c>
      <c r="C1008" t="str">
        <f t="shared" si="60"/>
        <v>三峡科技</v>
      </c>
      <c r="D1008" t="str">
        <f t="shared" si="61"/>
        <v>01</v>
      </c>
      <c r="E1008" t="s">
        <v>320</v>
      </c>
      <c r="F1008">
        <v>185</v>
      </c>
      <c r="G1008">
        <v>109</v>
      </c>
      <c r="H1008">
        <v>78</v>
      </c>
      <c r="I1008">
        <v>52</v>
      </c>
      <c r="J1008">
        <v>49</v>
      </c>
      <c r="K1008">
        <v>46</v>
      </c>
      <c r="L1008">
        <v>0</v>
      </c>
      <c r="M1008">
        <v>2020</v>
      </c>
      <c r="N1008">
        <f t="shared" ca="1" si="62"/>
        <v>168</v>
      </c>
      <c r="O1008">
        <f t="shared" ca="1" si="63"/>
        <v>34767</v>
      </c>
      <c r="P1008">
        <f ca="1">_20206[[#This Row],[最低排名]]-_20206[[#This Row],[同分人数]]+1</f>
        <v>34600</v>
      </c>
      <c r="Q1008">
        <f ca="1">IF(O1008&gt;=开始!$B$6, 1, 0)</f>
        <v>1</v>
      </c>
      <c r="R1008">
        <f ca="1">_20206[[#This Row],[最低排名]]-开始!$B$6</f>
        <v>34767</v>
      </c>
    </row>
    <row r="1009" spans="1:18">
      <c r="A1009">
        <v>73201</v>
      </c>
      <c r="B1009" t="s">
        <v>1164</v>
      </c>
      <c r="C1009" t="str">
        <f t="shared" si="60"/>
        <v>武汉文理</v>
      </c>
      <c r="D1009" t="str">
        <f t="shared" si="61"/>
        <v>01</v>
      </c>
      <c r="E1009" t="s">
        <v>198</v>
      </c>
      <c r="F1009">
        <v>198</v>
      </c>
      <c r="G1009">
        <v>100</v>
      </c>
      <c r="H1009">
        <v>78</v>
      </c>
      <c r="I1009">
        <v>46</v>
      </c>
      <c r="J1009">
        <v>43</v>
      </c>
      <c r="K1009">
        <v>40</v>
      </c>
      <c r="L1009">
        <v>0</v>
      </c>
      <c r="M1009">
        <v>2020</v>
      </c>
      <c r="N1009">
        <f t="shared" ca="1" si="62"/>
        <v>198</v>
      </c>
      <c r="O1009">
        <f t="shared" ca="1" si="63"/>
        <v>35656</v>
      </c>
      <c r="P1009">
        <f ca="1">_20206[[#This Row],[最低排名]]-_20206[[#This Row],[同分人数]]+1</f>
        <v>35459</v>
      </c>
      <c r="Q1009">
        <f ca="1">IF(O1009&gt;=开始!$B$6, 1, 0)</f>
        <v>1</v>
      </c>
      <c r="R1009">
        <f ca="1">_20206[[#This Row],[最低排名]]-开始!$B$6</f>
        <v>35656</v>
      </c>
    </row>
    <row r="1010" spans="1:18">
      <c r="A1010">
        <v>73301</v>
      </c>
      <c r="B1010" t="s">
        <v>1166</v>
      </c>
      <c r="C1010" t="str">
        <f t="shared" si="60"/>
        <v>文华学院</v>
      </c>
      <c r="D1010" t="str">
        <f t="shared" si="61"/>
        <v>01</v>
      </c>
      <c r="E1010" t="s">
        <v>316</v>
      </c>
      <c r="F1010">
        <v>179</v>
      </c>
      <c r="G1010">
        <v>90</v>
      </c>
      <c r="H1010">
        <v>86</v>
      </c>
      <c r="I1010">
        <v>49</v>
      </c>
      <c r="J1010">
        <v>46</v>
      </c>
      <c r="K1010">
        <v>46</v>
      </c>
      <c r="L1010">
        <v>0</v>
      </c>
      <c r="M1010">
        <v>2020</v>
      </c>
      <c r="N1010">
        <f t="shared" ca="1" si="62"/>
        <v>171</v>
      </c>
      <c r="O1010">
        <f t="shared" ca="1" si="63"/>
        <v>35458</v>
      </c>
      <c r="P1010">
        <f ca="1">_20206[[#This Row],[最低排名]]-_20206[[#This Row],[同分人数]]+1</f>
        <v>35288</v>
      </c>
      <c r="Q1010">
        <f ca="1">IF(O1010&gt;=开始!$B$6, 1, 0)</f>
        <v>1</v>
      </c>
      <c r="R1010">
        <f ca="1">_20206[[#This Row],[最低排名]]-开始!$B$6</f>
        <v>35458</v>
      </c>
    </row>
    <row r="1011" spans="1:18">
      <c r="A1011">
        <v>73302</v>
      </c>
      <c r="B1011" t="s">
        <v>1167</v>
      </c>
      <c r="C1011" t="str">
        <f t="shared" si="60"/>
        <v>文华学院</v>
      </c>
      <c r="D1011" t="str">
        <f t="shared" si="61"/>
        <v>02</v>
      </c>
      <c r="E1011" t="s">
        <v>366</v>
      </c>
      <c r="F1011">
        <v>175</v>
      </c>
      <c r="G1011">
        <v>88</v>
      </c>
      <c r="H1011">
        <v>94</v>
      </c>
      <c r="I1011">
        <v>49</v>
      </c>
      <c r="J1011">
        <v>46</v>
      </c>
      <c r="K1011">
        <v>43</v>
      </c>
      <c r="L1011">
        <v>0</v>
      </c>
      <c r="M1011">
        <v>2020</v>
      </c>
      <c r="N1011">
        <f t="shared" ca="1" si="62"/>
        <v>171</v>
      </c>
      <c r="O1011">
        <f t="shared" ca="1" si="63"/>
        <v>35287</v>
      </c>
      <c r="P1011">
        <f ca="1">_20206[[#This Row],[最低排名]]-_20206[[#This Row],[同分人数]]+1</f>
        <v>35117</v>
      </c>
      <c r="Q1011">
        <f ca="1">IF(O1011&gt;=开始!$B$6, 1, 0)</f>
        <v>1</v>
      </c>
      <c r="R1011">
        <f ca="1">_20206[[#This Row],[最低排名]]-开始!$B$6</f>
        <v>35287</v>
      </c>
    </row>
    <row r="1012" spans="1:18">
      <c r="A1012">
        <v>73303</v>
      </c>
      <c r="B1012" t="s">
        <v>1700</v>
      </c>
      <c r="C1012" t="str">
        <f t="shared" si="60"/>
        <v>文华学院</v>
      </c>
      <c r="D1012" t="str">
        <f t="shared" si="61"/>
        <v>03</v>
      </c>
      <c r="E1012" t="s">
        <v>198</v>
      </c>
      <c r="F1012">
        <v>184</v>
      </c>
      <c r="G1012">
        <v>99</v>
      </c>
      <c r="H1012">
        <v>71</v>
      </c>
      <c r="I1012">
        <v>52</v>
      </c>
      <c r="J1012">
        <v>52</v>
      </c>
      <c r="K1012">
        <v>46</v>
      </c>
      <c r="L1012">
        <v>0</v>
      </c>
      <c r="M1012">
        <v>2020</v>
      </c>
      <c r="N1012">
        <f t="shared" ca="1" si="62"/>
        <v>198</v>
      </c>
      <c r="O1012">
        <f t="shared" ca="1" si="63"/>
        <v>35656</v>
      </c>
      <c r="P1012">
        <f ca="1">_20206[[#This Row],[最低排名]]-_20206[[#This Row],[同分人数]]+1</f>
        <v>35459</v>
      </c>
      <c r="Q1012">
        <f ca="1">IF(O1012&gt;=开始!$B$6, 1, 0)</f>
        <v>1</v>
      </c>
      <c r="R1012">
        <f ca="1">_20206[[#This Row],[最低排名]]-开始!$B$6</f>
        <v>35656</v>
      </c>
    </row>
    <row r="1013" spans="1:18">
      <c r="A1013">
        <v>73304</v>
      </c>
      <c r="B1013" t="s">
        <v>1834</v>
      </c>
      <c r="C1013" t="str">
        <f t="shared" si="60"/>
        <v>文华学院</v>
      </c>
      <c r="D1013" t="str">
        <f t="shared" si="61"/>
        <v>04</v>
      </c>
      <c r="E1013" t="s">
        <v>221</v>
      </c>
      <c r="F1013">
        <v>191</v>
      </c>
      <c r="G1013">
        <v>98</v>
      </c>
      <c r="H1013">
        <v>77</v>
      </c>
      <c r="I1013">
        <v>49</v>
      </c>
      <c r="J1013">
        <v>49</v>
      </c>
      <c r="K1013">
        <v>43</v>
      </c>
      <c r="L1013">
        <v>0</v>
      </c>
      <c r="M1013">
        <v>2020</v>
      </c>
      <c r="N1013">
        <f t="shared" ca="1" si="62"/>
        <v>178</v>
      </c>
      <c r="O1013">
        <f t="shared" ca="1" si="63"/>
        <v>34945</v>
      </c>
      <c r="P1013">
        <f ca="1">_20206[[#This Row],[最低排名]]-_20206[[#This Row],[同分人数]]+1</f>
        <v>34768</v>
      </c>
      <c r="Q1013">
        <f ca="1">IF(O1013&gt;=开始!$B$6, 1, 0)</f>
        <v>1</v>
      </c>
      <c r="R1013">
        <f ca="1">_20206[[#This Row],[最低排名]]-开始!$B$6</f>
        <v>34945</v>
      </c>
    </row>
    <row r="1014" spans="1:18">
      <c r="A1014">
        <v>73401</v>
      </c>
      <c r="B1014" t="s">
        <v>1168</v>
      </c>
      <c r="C1014" t="str">
        <f t="shared" si="60"/>
        <v>武汉华夏</v>
      </c>
      <c r="D1014" t="str">
        <f t="shared" si="61"/>
        <v>01</v>
      </c>
      <c r="E1014" t="s">
        <v>1629</v>
      </c>
      <c r="M1014">
        <v>2020</v>
      </c>
      <c r="N1014" t="e">
        <f t="shared" ca="1" si="62"/>
        <v>#N/A</v>
      </c>
      <c r="O1014" t="e">
        <f t="shared" ca="1" si="63"/>
        <v>#N/A</v>
      </c>
      <c r="P1014" t="e">
        <f ca="1">_20206[[#This Row],[最低排名]]-_20206[[#This Row],[同分人数]]+1</f>
        <v>#N/A</v>
      </c>
      <c r="Q1014" t="e">
        <f ca="1">IF(O1014&gt;=开始!$B$6, 1, 0)</f>
        <v>#N/A</v>
      </c>
      <c r="R1014" t="e">
        <f ca="1">_20206[[#This Row],[最低排名]]-开始!$B$6</f>
        <v>#N/A</v>
      </c>
    </row>
    <row r="1015" spans="1:18">
      <c r="A1015">
        <v>73402</v>
      </c>
      <c r="B1015" t="s">
        <v>1169</v>
      </c>
      <c r="C1015" t="str">
        <f t="shared" si="60"/>
        <v>武汉华夏</v>
      </c>
      <c r="D1015" t="str">
        <f t="shared" si="61"/>
        <v>02</v>
      </c>
      <c r="E1015" t="s">
        <v>1556</v>
      </c>
      <c r="F1015">
        <v>178</v>
      </c>
      <c r="G1015">
        <v>89</v>
      </c>
      <c r="H1015">
        <v>76</v>
      </c>
      <c r="I1015">
        <v>58</v>
      </c>
      <c r="J1015">
        <v>46</v>
      </c>
      <c r="K1015">
        <v>46</v>
      </c>
      <c r="L1015">
        <v>0</v>
      </c>
      <c r="M1015">
        <v>2020</v>
      </c>
      <c r="N1015">
        <f t="shared" ca="1" si="62"/>
        <v>165</v>
      </c>
      <c r="O1015">
        <f t="shared" ca="1" si="63"/>
        <v>35821</v>
      </c>
      <c r="P1015">
        <f ca="1">_20206[[#This Row],[最低排名]]-_20206[[#This Row],[同分人数]]+1</f>
        <v>35657</v>
      </c>
      <c r="Q1015">
        <f ca="1">IF(O1015&gt;=开始!$B$6, 1, 0)</f>
        <v>1</v>
      </c>
      <c r="R1015">
        <f ca="1">_20206[[#This Row],[最低排名]]-开始!$B$6</f>
        <v>35821</v>
      </c>
    </row>
    <row r="1016" spans="1:18">
      <c r="A1016">
        <v>73501</v>
      </c>
      <c r="B1016" t="s">
        <v>1170</v>
      </c>
      <c r="C1016" t="str">
        <f t="shared" si="60"/>
        <v>鄂医药护</v>
      </c>
      <c r="D1016" t="str">
        <f t="shared" si="61"/>
        <v>01</v>
      </c>
      <c r="E1016" t="s">
        <v>223</v>
      </c>
      <c r="F1016">
        <v>187</v>
      </c>
      <c r="G1016">
        <v>97</v>
      </c>
      <c r="H1016">
        <v>86</v>
      </c>
      <c r="I1016">
        <v>46</v>
      </c>
      <c r="J1016">
        <v>46</v>
      </c>
      <c r="K1016">
        <v>43</v>
      </c>
      <c r="L1016">
        <v>0</v>
      </c>
      <c r="M1016">
        <v>2020</v>
      </c>
      <c r="N1016">
        <f t="shared" ca="1" si="62"/>
        <v>171</v>
      </c>
      <c r="O1016">
        <f t="shared" ca="1" si="63"/>
        <v>35116</v>
      </c>
      <c r="P1016">
        <f ca="1">_20206[[#This Row],[最低排名]]-_20206[[#This Row],[同分人数]]+1</f>
        <v>34946</v>
      </c>
      <c r="Q1016">
        <f ca="1">IF(O1016&gt;=开始!$B$6, 1, 0)</f>
        <v>1</v>
      </c>
      <c r="R1016">
        <f ca="1">_20206[[#This Row],[最低排名]]-开始!$B$6</f>
        <v>35116</v>
      </c>
    </row>
    <row r="1017" spans="1:18">
      <c r="A1017">
        <v>73601</v>
      </c>
      <c r="B1017" t="s">
        <v>1701</v>
      </c>
      <c r="C1017" t="str">
        <f t="shared" si="60"/>
        <v>江汉大学</v>
      </c>
      <c r="D1017" t="str">
        <f t="shared" si="61"/>
        <v>01</v>
      </c>
      <c r="E1017" t="s">
        <v>585</v>
      </c>
      <c r="F1017">
        <v>203</v>
      </c>
      <c r="G1017">
        <v>107</v>
      </c>
      <c r="H1017">
        <v>75</v>
      </c>
      <c r="I1017">
        <v>49</v>
      </c>
      <c r="J1017">
        <v>46</v>
      </c>
      <c r="K1017">
        <v>43</v>
      </c>
      <c r="L1017">
        <v>0</v>
      </c>
      <c r="M1017">
        <v>2020</v>
      </c>
      <c r="N1017">
        <f t="shared" ca="1" si="62"/>
        <v>175</v>
      </c>
      <c r="O1017">
        <f t="shared" ca="1" si="63"/>
        <v>33768</v>
      </c>
      <c r="P1017">
        <f ca="1">_20206[[#This Row],[最低排名]]-_20206[[#This Row],[同分人数]]+1</f>
        <v>33594</v>
      </c>
      <c r="Q1017">
        <f ca="1">IF(O1017&gt;=开始!$B$6, 1, 0)</f>
        <v>1</v>
      </c>
      <c r="R1017">
        <f ca="1">_20206[[#This Row],[最低排名]]-开始!$B$6</f>
        <v>33768</v>
      </c>
    </row>
    <row r="1018" spans="1:18">
      <c r="A1018">
        <v>73602</v>
      </c>
      <c r="B1018" t="s">
        <v>1702</v>
      </c>
      <c r="C1018" t="str">
        <f t="shared" si="60"/>
        <v>江汉大学</v>
      </c>
      <c r="D1018" t="str">
        <f t="shared" si="61"/>
        <v>02</v>
      </c>
      <c r="E1018" t="s">
        <v>228</v>
      </c>
      <c r="F1018">
        <v>193</v>
      </c>
      <c r="G1018">
        <v>98</v>
      </c>
      <c r="H1018">
        <v>69</v>
      </c>
      <c r="I1018">
        <v>64</v>
      </c>
      <c r="J1018">
        <v>58</v>
      </c>
      <c r="K1018">
        <v>55</v>
      </c>
      <c r="L1018">
        <v>0</v>
      </c>
      <c r="M1018">
        <v>2020</v>
      </c>
      <c r="N1018">
        <f t="shared" ca="1" si="62"/>
        <v>217</v>
      </c>
      <c r="O1018">
        <f t="shared" ca="1" si="63"/>
        <v>29465</v>
      </c>
      <c r="P1018">
        <f ca="1">_20206[[#This Row],[最低排名]]-_20206[[#This Row],[同分人数]]+1</f>
        <v>29249</v>
      </c>
      <c r="Q1018">
        <f ca="1">IF(O1018&gt;=开始!$B$6, 1, 0)</f>
        <v>1</v>
      </c>
      <c r="R1018">
        <f ca="1">_20206[[#This Row],[最低排名]]-开始!$B$6</f>
        <v>29465</v>
      </c>
    </row>
    <row r="1019" spans="1:18">
      <c r="A1019">
        <v>74101</v>
      </c>
      <c r="B1019" t="s">
        <v>1172</v>
      </c>
      <c r="C1019" t="str">
        <f t="shared" si="60"/>
        <v>湖南大学</v>
      </c>
      <c r="D1019" t="str">
        <f t="shared" si="61"/>
        <v>01</v>
      </c>
      <c r="E1019" t="s">
        <v>107</v>
      </c>
      <c r="F1019">
        <v>217</v>
      </c>
      <c r="G1019">
        <v>109</v>
      </c>
      <c r="H1019">
        <v>133</v>
      </c>
      <c r="I1019">
        <v>67</v>
      </c>
      <c r="J1019">
        <v>64</v>
      </c>
      <c r="K1019">
        <v>61</v>
      </c>
      <c r="L1019">
        <v>0</v>
      </c>
      <c r="M1019">
        <v>2020</v>
      </c>
      <c r="N1019">
        <f t="shared" ca="1" si="62"/>
        <v>195</v>
      </c>
      <c r="O1019">
        <f t="shared" ca="1" si="63"/>
        <v>6488</v>
      </c>
      <c r="P1019">
        <f ca="1">_20206[[#This Row],[最低排名]]-_20206[[#This Row],[同分人数]]+1</f>
        <v>6294</v>
      </c>
      <c r="Q1019">
        <f ca="1">IF(O1019&gt;=开始!$B$6, 1, 0)</f>
        <v>1</v>
      </c>
      <c r="R1019">
        <f ca="1">_20206[[#This Row],[最低排名]]-开始!$B$6</f>
        <v>6488</v>
      </c>
    </row>
    <row r="1020" spans="1:18">
      <c r="A1020">
        <v>74102</v>
      </c>
      <c r="B1020" t="s">
        <v>1173</v>
      </c>
      <c r="C1020" t="str">
        <f t="shared" si="60"/>
        <v>湖南大学</v>
      </c>
      <c r="D1020" t="str">
        <f t="shared" si="61"/>
        <v>02</v>
      </c>
      <c r="E1020" t="s">
        <v>20</v>
      </c>
      <c r="F1020">
        <v>223</v>
      </c>
      <c r="G1020">
        <v>113</v>
      </c>
      <c r="H1020">
        <v>117</v>
      </c>
      <c r="I1020">
        <v>70</v>
      </c>
      <c r="J1020">
        <v>67</v>
      </c>
      <c r="K1020">
        <v>64</v>
      </c>
      <c r="L1020">
        <v>0</v>
      </c>
      <c r="M1020">
        <v>2020</v>
      </c>
      <c r="N1020">
        <f t="shared" ca="1" si="62"/>
        <v>221</v>
      </c>
      <c r="O1020">
        <f t="shared" ca="1" si="63"/>
        <v>6709</v>
      </c>
      <c r="P1020">
        <f ca="1">_20206[[#This Row],[最低排名]]-_20206[[#This Row],[同分人数]]+1</f>
        <v>6489</v>
      </c>
      <c r="Q1020">
        <f ca="1">IF(O1020&gt;=开始!$B$6, 1, 0)</f>
        <v>1</v>
      </c>
      <c r="R1020">
        <f ca="1">_20206[[#This Row],[最低排名]]-开始!$B$6</f>
        <v>6709</v>
      </c>
    </row>
    <row r="1021" spans="1:18">
      <c r="A1021">
        <v>74103</v>
      </c>
      <c r="B1021" t="s">
        <v>1174</v>
      </c>
      <c r="C1021" t="str">
        <f t="shared" si="60"/>
        <v>湖南大学</v>
      </c>
      <c r="D1021" t="str">
        <f t="shared" si="61"/>
        <v>03</v>
      </c>
      <c r="E1021" t="s">
        <v>20</v>
      </c>
      <c r="F1021">
        <v>230</v>
      </c>
      <c r="G1021">
        <v>124</v>
      </c>
      <c r="H1021">
        <v>113</v>
      </c>
      <c r="I1021">
        <v>70</v>
      </c>
      <c r="J1021">
        <v>67</v>
      </c>
      <c r="K1021">
        <v>61</v>
      </c>
      <c r="L1021">
        <v>0</v>
      </c>
      <c r="M1021">
        <v>2020</v>
      </c>
      <c r="N1021">
        <f t="shared" ca="1" si="62"/>
        <v>221</v>
      </c>
      <c r="O1021">
        <f t="shared" ca="1" si="63"/>
        <v>6709</v>
      </c>
      <c r="P1021">
        <f ca="1">_20206[[#This Row],[最低排名]]-_20206[[#This Row],[同分人数]]+1</f>
        <v>6489</v>
      </c>
      <c r="Q1021">
        <f ca="1">IF(O1021&gt;=开始!$B$6, 1, 0)</f>
        <v>1</v>
      </c>
      <c r="R1021">
        <f ca="1">_20206[[#This Row],[最低排名]]-开始!$B$6</f>
        <v>6709</v>
      </c>
    </row>
    <row r="1022" spans="1:18">
      <c r="A1022">
        <v>74201</v>
      </c>
      <c r="B1022" t="s">
        <v>1176</v>
      </c>
      <c r="C1022" t="str">
        <f t="shared" si="60"/>
        <v>中南大学</v>
      </c>
      <c r="D1022" t="str">
        <f t="shared" si="61"/>
        <v>01</v>
      </c>
      <c r="E1022" t="s">
        <v>244</v>
      </c>
      <c r="F1022">
        <v>246</v>
      </c>
      <c r="G1022">
        <v>137</v>
      </c>
      <c r="H1022">
        <v>108</v>
      </c>
      <c r="I1022">
        <v>67</v>
      </c>
      <c r="J1022">
        <v>67</v>
      </c>
      <c r="K1022">
        <v>67</v>
      </c>
      <c r="L1022">
        <v>0</v>
      </c>
      <c r="M1022">
        <v>2020</v>
      </c>
      <c r="N1022">
        <f t="shared" ca="1" si="62"/>
        <v>146</v>
      </c>
      <c r="O1022">
        <f t="shared" ca="1" si="63"/>
        <v>4247</v>
      </c>
      <c r="P1022">
        <f ca="1">_20206[[#This Row],[最低排名]]-_20206[[#This Row],[同分人数]]+1</f>
        <v>4102</v>
      </c>
      <c r="Q1022">
        <f ca="1">IF(O1022&gt;=开始!$B$6, 1, 0)</f>
        <v>1</v>
      </c>
      <c r="R1022">
        <f ca="1">_20206[[#This Row],[最低排名]]-开始!$B$6</f>
        <v>4247</v>
      </c>
    </row>
    <row r="1023" spans="1:18">
      <c r="A1023">
        <v>74301</v>
      </c>
      <c r="B1023" t="s">
        <v>1180</v>
      </c>
      <c r="C1023" t="str">
        <f t="shared" si="60"/>
        <v>湘潭大学</v>
      </c>
      <c r="D1023" t="str">
        <f t="shared" si="61"/>
        <v>01</v>
      </c>
      <c r="E1023" t="s">
        <v>128</v>
      </c>
      <c r="F1023">
        <v>199</v>
      </c>
      <c r="G1023">
        <v>109</v>
      </c>
      <c r="H1023">
        <v>100</v>
      </c>
      <c r="I1023">
        <v>67</v>
      </c>
      <c r="J1023">
        <v>61</v>
      </c>
      <c r="K1023">
        <v>52</v>
      </c>
      <c r="L1023">
        <v>0</v>
      </c>
      <c r="M1023">
        <v>2020</v>
      </c>
      <c r="N1023">
        <f t="shared" ca="1" si="62"/>
        <v>246</v>
      </c>
      <c r="O1023">
        <f t="shared" ca="1" si="63"/>
        <v>20616</v>
      </c>
      <c r="P1023">
        <f ca="1">_20206[[#This Row],[最低排名]]-_20206[[#This Row],[同分人数]]+1</f>
        <v>20371</v>
      </c>
      <c r="Q1023">
        <f ca="1">IF(O1023&gt;=开始!$B$6, 1, 0)</f>
        <v>1</v>
      </c>
      <c r="R1023">
        <f ca="1">_20206[[#This Row],[最低排名]]-开始!$B$6</f>
        <v>20616</v>
      </c>
    </row>
    <row r="1024" spans="1:18">
      <c r="A1024">
        <v>74401</v>
      </c>
      <c r="B1024" t="s">
        <v>1181</v>
      </c>
      <c r="C1024" t="str">
        <f t="shared" si="60"/>
        <v>湖南科大</v>
      </c>
      <c r="D1024" t="str">
        <f t="shared" si="61"/>
        <v>01</v>
      </c>
      <c r="E1024" t="s">
        <v>223</v>
      </c>
      <c r="F1024">
        <v>170</v>
      </c>
      <c r="G1024">
        <v>90</v>
      </c>
      <c r="H1024">
        <v>88</v>
      </c>
      <c r="I1024">
        <v>52</v>
      </c>
      <c r="J1024">
        <v>52</v>
      </c>
      <c r="K1024">
        <v>46</v>
      </c>
      <c r="L1024">
        <v>0</v>
      </c>
      <c r="M1024">
        <v>2020</v>
      </c>
      <c r="N1024">
        <f t="shared" ca="1" si="62"/>
        <v>171</v>
      </c>
      <c r="O1024">
        <f t="shared" ca="1" si="63"/>
        <v>35116</v>
      </c>
      <c r="P1024">
        <f ca="1">_20206[[#This Row],[最低排名]]-_20206[[#This Row],[同分人数]]+1</f>
        <v>34946</v>
      </c>
      <c r="Q1024">
        <f ca="1">IF(O1024&gt;=开始!$B$6, 1, 0)</f>
        <v>1</v>
      </c>
      <c r="R1024">
        <f ca="1">_20206[[#This Row],[最低排名]]-开始!$B$6</f>
        <v>35116</v>
      </c>
    </row>
    <row r="1025" spans="1:18">
      <c r="A1025">
        <v>74402</v>
      </c>
      <c r="B1025" t="s">
        <v>1182</v>
      </c>
      <c r="C1025" t="str">
        <f t="shared" si="60"/>
        <v>湖南科大</v>
      </c>
      <c r="D1025" t="str">
        <f t="shared" si="61"/>
        <v>02</v>
      </c>
      <c r="E1025" t="s">
        <v>180</v>
      </c>
      <c r="F1025">
        <v>189</v>
      </c>
      <c r="G1025">
        <v>103</v>
      </c>
      <c r="H1025">
        <v>87</v>
      </c>
      <c r="I1025">
        <v>64</v>
      </c>
      <c r="J1025">
        <v>58</v>
      </c>
      <c r="K1025">
        <v>52</v>
      </c>
      <c r="L1025">
        <v>0</v>
      </c>
      <c r="M1025">
        <v>2020</v>
      </c>
      <c r="N1025">
        <f t="shared" ca="1" si="62"/>
        <v>203</v>
      </c>
      <c r="O1025">
        <f t="shared" ca="1" si="63"/>
        <v>27191</v>
      </c>
      <c r="P1025">
        <f ca="1">_20206[[#This Row],[最低排名]]-_20206[[#This Row],[同分人数]]+1</f>
        <v>26989</v>
      </c>
      <c r="Q1025">
        <f ca="1">IF(O1025&gt;=开始!$B$6, 1, 0)</f>
        <v>1</v>
      </c>
      <c r="R1025">
        <f ca="1">_20206[[#This Row],[最低排名]]-开始!$B$6</f>
        <v>27191</v>
      </c>
    </row>
    <row r="1026" spans="1:18">
      <c r="A1026">
        <v>74403</v>
      </c>
      <c r="B1026" t="s">
        <v>1183</v>
      </c>
      <c r="C1026" t="str">
        <f t="shared" ref="C1026:C1089" si="64">LEFT(B1026, FIND("(", B1026) - 1)</f>
        <v>湖南科大</v>
      </c>
      <c r="D1026" t="str">
        <f t="shared" ref="D1026:D1089" si="65">MID(B1026, FIND("(", B1026) + 1, FIND(")", B1026) - FIND("(", B1026) - 1)</f>
        <v>03</v>
      </c>
      <c r="E1026" t="s">
        <v>433</v>
      </c>
      <c r="F1026">
        <v>213</v>
      </c>
      <c r="G1026">
        <v>108</v>
      </c>
      <c r="H1026">
        <v>94</v>
      </c>
      <c r="I1026">
        <v>52</v>
      </c>
      <c r="J1026">
        <v>49</v>
      </c>
      <c r="K1026">
        <v>46</v>
      </c>
      <c r="L1026">
        <v>0</v>
      </c>
      <c r="M1026">
        <v>2020</v>
      </c>
      <c r="N1026">
        <f t="shared" ref="N1026:N1089" ca="1" si="66">VLOOKUP(E1026, INDIRECT("'" &amp; M1026 &amp; "D'!$A$2:$G$500"), 2, FALSE)</f>
        <v>202</v>
      </c>
      <c r="O1026">
        <f t="shared" ref="O1026:O1089" ca="1" si="67">VLOOKUP(E1026, INDIRECT("'" &amp; M1026 &amp; "D'!$A$2:$G$500"), 3, FALSE)</f>
        <v>26319</v>
      </c>
      <c r="P1026">
        <f ca="1">_20206[[#This Row],[最低排名]]-_20206[[#This Row],[同分人数]]+1</f>
        <v>26118</v>
      </c>
      <c r="Q1026">
        <f ca="1">IF(O1026&gt;=开始!$B$6, 1, 0)</f>
        <v>1</v>
      </c>
      <c r="R1026">
        <f ca="1">_20206[[#This Row],[最低排名]]-开始!$B$6</f>
        <v>26319</v>
      </c>
    </row>
    <row r="1027" spans="1:18">
      <c r="A1027">
        <v>74404</v>
      </c>
      <c r="B1027" t="s">
        <v>1184</v>
      </c>
      <c r="C1027" t="str">
        <f t="shared" si="64"/>
        <v>湖南科大</v>
      </c>
      <c r="D1027" t="str">
        <f t="shared" si="65"/>
        <v>04</v>
      </c>
      <c r="E1027" t="s">
        <v>389</v>
      </c>
      <c r="F1027">
        <v>190</v>
      </c>
      <c r="G1027">
        <v>105</v>
      </c>
      <c r="H1027">
        <v>76</v>
      </c>
      <c r="I1027">
        <v>64</v>
      </c>
      <c r="J1027">
        <v>64</v>
      </c>
      <c r="K1027">
        <v>58</v>
      </c>
      <c r="L1027">
        <v>0</v>
      </c>
      <c r="M1027">
        <v>2020</v>
      </c>
      <c r="N1027">
        <f t="shared" ca="1" si="66"/>
        <v>201</v>
      </c>
      <c r="O1027">
        <f t="shared" ca="1" si="67"/>
        <v>26776</v>
      </c>
      <c r="P1027">
        <f ca="1">_20206[[#This Row],[最低排名]]-_20206[[#This Row],[同分人数]]+1</f>
        <v>26576</v>
      </c>
      <c r="Q1027">
        <f ca="1">IF(O1027&gt;=开始!$B$6, 1, 0)</f>
        <v>1</v>
      </c>
      <c r="R1027">
        <f ca="1">_20206[[#This Row],[最低排名]]-开始!$B$6</f>
        <v>26776</v>
      </c>
    </row>
    <row r="1028" spans="1:18">
      <c r="A1028">
        <v>74405</v>
      </c>
      <c r="B1028" t="s">
        <v>1185</v>
      </c>
      <c r="C1028" t="str">
        <f t="shared" si="64"/>
        <v>湖南科大</v>
      </c>
      <c r="D1028" t="str">
        <f t="shared" si="65"/>
        <v>05</v>
      </c>
      <c r="E1028" t="s">
        <v>184</v>
      </c>
      <c r="F1028">
        <v>199</v>
      </c>
      <c r="G1028">
        <v>104</v>
      </c>
      <c r="H1028">
        <v>96</v>
      </c>
      <c r="I1028">
        <v>55</v>
      </c>
      <c r="J1028">
        <v>52</v>
      </c>
      <c r="K1028">
        <v>49</v>
      </c>
      <c r="L1028">
        <v>0</v>
      </c>
      <c r="M1028">
        <v>2020</v>
      </c>
      <c r="N1028">
        <f t="shared" ca="1" si="66"/>
        <v>212</v>
      </c>
      <c r="O1028">
        <f t="shared" ca="1" si="67"/>
        <v>26988</v>
      </c>
      <c r="P1028">
        <f ca="1">_20206[[#This Row],[最低排名]]-_20206[[#This Row],[同分人数]]+1</f>
        <v>26777</v>
      </c>
      <c r="Q1028">
        <f ca="1">IF(O1028&gt;=开始!$B$6, 1, 0)</f>
        <v>1</v>
      </c>
      <c r="R1028">
        <f ca="1">_20206[[#This Row],[最低排名]]-开始!$B$6</f>
        <v>26988</v>
      </c>
    </row>
    <row r="1029" spans="1:18">
      <c r="A1029">
        <v>74501</v>
      </c>
      <c r="B1029" t="s">
        <v>1187</v>
      </c>
      <c r="C1029" t="str">
        <f t="shared" si="64"/>
        <v>长沙理工</v>
      </c>
      <c r="D1029" t="str">
        <f t="shared" si="65"/>
        <v>01</v>
      </c>
      <c r="E1029" t="s">
        <v>217</v>
      </c>
      <c r="F1029">
        <v>205</v>
      </c>
      <c r="G1029">
        <v>104</v>
      </c>
      <c r="H1029">
        <v>95</v>
      </c>
      <c r="I1029">
        <v>64</v>
      </c>
      <c r="J1029">
        <v>58</v>
      </c>
      <c r="K1029">
        <v>52</v>
      </c>
      <c r="L1029">
        <v>0</v>
      </c>
      <c r="M1029">
        <v>2020</v>
      </c>
      <c r="N1029">
        <f t="shared" ca="1" si="66"/>
        <v>247</v>
      </c>
      <c r="O1029">
        <f t="shared" ca="1" si="67"/>
        <v>21824</v>
      </c>
      <c r="P1029">
        <f ca="1">_20206[[#This Row],[最低排名]]-_20206[[#This Row],[同分人数]]+1</f>
        <v>21578</v>
      </c>
      <c r="Q1029">
        <f ca="1">IF(O1029&gt;=开始!$B$6, 1, 0)</f>
        <v>1</v>
      </c>
      <c r="R1029">
        <f ca="1">_20206[[#This Row],[最低排名]]-开始!$B$6</f>
        <v>21824</v>
      </c>
    </row>
    <row r="1030" spans="1:18">
      <c r="A1030">
        <v>74502</v>
      </c>
      <c r="B1030" t="s">
        <v>1188</v>
      </c>
      <c r="C1030" t="str">
        <f t="shared" si="64"/>
        <v>长沙理工</v>
      </c>
      <c r="D1030" t="str">
        <f t="shared" si="65"/>
        <v>02</v>
      </c>
      <c r="E1030" t="s">
        <v>170</v>
      </c>
      <c r="F1030">
        <v>206</v>
      </c>
      <c r="G1030">
        <v>104</v>
      </c>
      <c r="H1030">
        <v>103</v>
      </c>
      <c r="I1030">
        <v>52</v>
      </c>
      <c r="J1030">
        <v>49</v>
      </c>
      <c r="K1030">
        <v>43</v>
      </c>
      <c r="L1030">
        <v>0</v>
      </c>
      <c r="M1030">
        <v>2020</v>
      </c>
      <c r="N1030">
        <f t="shared" ca="1" si="66"/>
        <v>256</v>
      </c>
      <c r="O1030">
        <f t="shared" ca="1" si="67"/>
        <v>26575</v>
      </c>
      <c r="P1030">
        <f ca="1">_20206[[#This Row],[最低排名]]-_20206[[#This Row],[同分人数]]+1</f>
        <v>26320</v>
      </c>
      <c r="Q1030">
        <f ca="1">IF(O1030&gt;=开始!$B$6, 1, 0)</f>
        <v>1</v>
      </c>
      <c r="R1030">
        <f ca="1">_20206[[#This Row],[最低排名]]-开始!$B$6</f>
        <v>26575</v>
      </c>
    </row>
    <row r="1031" spans="1:18">
      <c r="A1031">
        <v>74601</v>
      </c>
      <c r="B1031" t="s">
        <v>1189</v>
      </c>
      <c r="C1031" t="str">
        <f t="shared" si="64"/>
        <v>湖南农大</v>
      </c>
      <c r="D1031" t="str">
        <f t="shared" si="65"/>
        <v>01</v>
      </c>
      <c r="E1031" t="s">
        <v>485</v>
      </c>
      <c r="F1031">
        <v>209</v>
      </c>
      <c r="G1031">
        <v>107</v>
      </c>
      <c r="H1031">
        <v>77</v>
      </c>
      <c r="I1031">
        <v>55</v>
      </c>
      <c r="J1031">
        <v>52</v>
      </c>
      <c r="K1031">
        <v>52</v>
      </c>
      <c r="L1031">
        <v>0</v>
      </c>
      <c r="M1031">
        <v>2020</v>
      </c>
      <c r="N1031">
        <f t="shared" ca="1" si="66"/>
        <v>181</v>
      </c>
      <c r="O1031">
        <f t="shared" ca="1" si="67"/>
        <v>28220</v>
      </c>
      <c r="P1031">
        <f ca="1">_20206[[#This Row],[最低排名]]-_20206[[#This Row],[同分人数]]+1</f>
        <v>28040</v>
      </c>
      <c r="Q1031">
        <f ca="1">IF(O1031&gt;=开始!$B$6, 1, 0)</f>
        <v>1</v>
      </c>
      <c r="R1031">
        <f ca="1">_20206[[#This Row],[最低排名]]-开始!$B$6</f>
        <v>28220</v>
      </c>
    </row>
    <row r="1032" spans="1:18">
      <c r="A1032">
        <v>74602</v>
      </c>
      <c r="B1032" t="s">
        <v>1190</v>
      </c>
      <c r="C1032" t="str">
        <f t="shared" si="64"/>
        <v>湖南农大</v>
      </c>
      <c r="D1032" t="str">
        <f t="shared" si="65"/>
        <v>02</v>
      </c>
      <c r="E1032" t="s">
        <v>387</v>
      </c>
      <c r="F1032">
        <v>198</v>
      </c>
      <c r="G1032">
        <v>108</v>
      </c>
      <c r="H1032">
        <v>89</v>
      </c>
      <c r="I1032">
        <v>64</v>
      </c>
      <c r="J1032">
        <v>49</v>
      </c>
      <c r="K1032">
        <v>46</v>
      </c>
      <c r="L1032">
        <v>0</v>
      </c>
      <c r="M1032">
        <v>2020</v>
      </c>
      <c r="N1032">
        <f t="shared" ca="1" si="66"/>
        <v>204</v>
      </c>
      <c r="O1032">
        <f t="shared" ca="1" si="67"/>
        <v>28039</v>
      </c>
      <c r="P1032">
        <f ca="1">_20206[[#This Row],[最低排名]]-_20206[[#This Row],[同分人数]]+1</f>
        <v>27836</v>
      </c>
      <c r="Q1032">
        <f ca="1">IF(O1032&gt;=开始!$B$6, 1, 0)</f>
        <v>1</v>
      </c>
      <c r="R1032">
        <f ca="1">_20206[[#This Row],[最低排名]]-开始!$B$6</f>
        <v>28039</v>
      </c>
    </row>
    <row r="1033" spans="1:18">
      <c r="A1033">
        <v>74701</v>
      </c>
      <c r="B1033" t="s">
        <v>1191</v>
      </c>
      <c r="C1033" t="str">
        <f t="shared" si="64"/>
        <v>湖南中医</v>
      </c>
      <c r="D1033" t="str">
        <f t="shared" si="65"/>
        <v>01</v>
      </c>
      <c r="E1033" t="s">
        <v>546</v>
      </c>
      <c r="F1033">
        <v>200</v>
      </c>
      <c r="G1033">
        <v>102</v>
      </c>
      <c r="H1033">
        <v>102</v>
      </c>
      <c r="I1033">
        <v>67</v>
      </c>
      <c r="J1033">
        <v>61</v>
      </c>
      <c r="K1033">
        <v>58</v>
      </c>
      <c r="L1033">
        <v>0</v>
      </c>
      <c r="M1033">
        <v>2020</v>
      </c>
      <c r="N1033">
        <f t="shared" ca="1" si="66"/>
        <v>251</v>
      </c>
      <c r="O1033">
        <f t="shared" ca="1" si="67"/>
        <v>18373</v>
      </c>
      <c r="P1033">
        <f ca="1">_20206[[#This Row],[最低排名]]-_20206[[#This Row],[同分人数]]+1</f>
        <v>18123</v>
      </c>
      <c r="Q1033">
        <f ca="1">IF(O1033&gt;=开始!$B$6, 1, 0)</f>
        <v>1</v>
      </c>
      <c r="R1033">
        <f ca="1">_20206[[#This Row],[最低排名]]-开始!$B$6</f>
        <v>18373</v>
      </c>
    </row>
    <row r="1034" spans="1:18">
      <c r="A1034">
        <v>74702</v>
      </c>
      <c r="B1034" t="s">
        <v>1192</v>
      </c>
      <c r="C1034" t="str">
        <f t="shared" si="64"/>
        <v>湖南中医</v>
      </c>
      <c r="D1034" t="str">
        <f t="shared" si="65"/>
        <v>02</v>
      </c>
      <c r="E1034" t="s">
        <v>175</v>
      </c>
      <c r="F1034">
        <v>205</v>
      </c>
      <c r="G1034">
        <v>104</v>
      </c>
      <c r="H1034">
        <v>100</v>
      </c>
      <c r="I1034">
        <v>58</v>
      </c>
      <c r="J1034">
        <v>52</v>
      </c>
      <c r="K1034">
        <v>49</v>
      </c>
      <c r="L1034">
        <v>0</v>
      </c>
      <c r="M1034">
        <v>2020</v>
      </c>
      <c r="N1034">
        <f t="shared" ca="1" si="66"/>
        <v>226</v>
      </c>
      <c r="O1034">
        <f t="shared" ca="1" si="67"/>
        <v>24090</v>
      </c>
      <c r="P1034">
        <f ca="1">_20206[[#This Row],[最低排名]]-_20206[[#This Row],[同分人数]]+1</f>
        <v>23865</v>
      </c>
      <c r="Q1034">
        <f ca="1">IF(O1034&gt;=开始!$B$6, 1, 0)</f>
        <v>1</v>
      </c>
      <c r="R1034">
        <f ca="1">_20206[[#This Row],[最低排名]]-开始!$B$6</f>
        <v>24090</v>
      </c>
    </row>
    <row r="1035" spans="1:18">
      <c r="A1035">
        <v>74703</v>
      </c>
      <c r="B1035" t="s">
        <v>1193</v>
      </c>
      <c r="C1035" t="str">
        <f t="shared" si="64"/>
        <v>湖南中医</v>
      </c>
      <c r="D1035" t="str">
        <f t="shared" si="65"/>
        <v>03</v>
      </c>
      <c r="E1035" t="s">
        <v>92</v>
      </c>
      <c r="F1035">
        <v>203</v>
      </c>
      <c r="G1035">
        <v>104</v>
      </c>
      <c r="H1035">
        <v>111</v>
      </c>
      <c r="I1035">
        <v>64</v>
      </c>
      <c r="J1035">
        <v>52</v>
      </c>
      <c r="K1035">
        <v>52</v>
      </c>
      <c r="L1035">
        <v>0</v>
      </c>
      <c r="M1035">
        <v>2020</v>
      </c>
      <c r="N1035">
        <f t="shared" ca="1" si="66"/>
        <v>236</v>
      </c>
      <c r="O1035">
        <f t="shared" ca="1" si="67"/>
        <v>19873</v>
      </c>
      <c r="P1035">
        <f ca="1">_20206[[#This Row],[最低排名]]-_20206[[#This Row],[同分人数]]+1</f>
        <v>19638</v>
      </c>
      <c r="Q1035">
        <f ca="1">IF(O1035&gt;=开始!$B$6, 1, 0)</f>
        <v>1</v>
      </c>
      <c r="R1035">
        <f ca="1">_20206[[#This Row],[最低排名]]-开始!$B$6</f>
        <v>19873</v>
      </c>
    </row>
    <row r="1036" spans="1:18">
      <c r="A1036">
        <v>74801</v>
      </c>
      <c r="B1036" t="s">
        <v>1194</v>
      </c>
      <c r="C1036" t="str">
        <f t="shared" si="64"/>
        <v>湖南师大</v>
      </c>
      <c r="D1036" t="str">
        <f t="shared" si="65"/>
        <v>01</v>
      </c>
      <c r="E1036" t="s">
        <v>132</v>
      </c>
      <c r="F1036">
        <v>212</v>
      </c>
      <c r="G1036">
        <v>108</v>
      </c>
      <c r="H1036">
        <v>114</v>
      </c>
      <c r="I1036">
        <v>64</v>
      </c>
      <c r="J1036">
        <v>61</v>
      </c>
      <c r="K1036">
        <v>61</v>
      </c>
      <c r="L1036">
        <v>0</v>
      </c>
      <c r="M1036">
        <v>2020</v>
      </c>
      <c r="N1036">
        <f t="shared" ca="1" si="66"/>
        <v>209</v>
      </c>
      <c r="O1036">
        <f t="shared" ca="1" si="67"/>
        <v>12824</v>
      </c>
      <c r="P1036">
        <f ca="1">_20206[[#This Row],[最低排名]]-_20206[[#This Row],[同分人数]]+1</f>
        <v>12616</v>
      </c>
      <c r="Q1036">
        <f ca="1">IF(O1036&gt;=开始!$B$6, 1, 0)</f>
        <v>1</v>
      </c>
      <c r="R1036">
        <f ca="1">_20206[[#This Row],[最低排名]]-开始!$B$6</f>
        <v>12824</v>
      </c>
    </row>
    <row r="1037" spans="1:18">
      <c r="A1037">
        <v>74802</v>
      </c>
      <c r="B1037" t="s">
        <v>1195</v>
      </c>
      <c r="C1037" t="str">
        <f t="shared" si="64"/>
        <v>湖南师大</v>
      </c>
      <c r="D1037" t="str">
        <f t="shared" si="65"/>
        <v>02</v>
      </c>
      <c r="E1037" t="s">
        <v>136</v>
      </c>
      <c r="F1037">
        <v>211</v>
      </c>
      <c r="G1037">
        <v>106</v>
      </c>
      <c r="H1037">
        <v>120</v>
      </c>
      <c r="I1037">
        <v>61</v>
      </c>
      <c r="J1037">
        <v>61</v>
      </c>
      <c r="K1037">
        <v>58</v>
      </c>
      <c r="L1037">
        <v>0</v>
      </c>
      <c r="M1037">
        <v>2020</v>
      </c>
      <c r="N1037">
        <f t="shared" ca="1" si="66"/>
        <v>240</v>
      </c>
      <c r="O1037">
        <f t="shared" ca="1" si="67"/>
        <v>13064</v>
      </c>
      <c r="P1037">
        <f ca="1">_20206[[#This Row],[最低排名]]-_20206[[#This Row],[同分人数]]+1</f>
        <v>12825</v>
      </c>
      <c r="Q1037">
        <f ca="1">IF(O1037&gt;=开始!$B$6, 1, 0)</f>
        <v>1</v>
      </c>
      <c r="R1037">
        <f ca="1">_20206[[#This Row],[最低排名]]-开始!$B$6</f>
        <v>13064</v>
      </c>
    </row>
    <row r="1038" spans="1:18">
      <c r="A1038">
        <v>74803</v>
      </c>
      <c r="B1038" t="s">
        <v>1196</v>
      </c>
      <c r="C1038" t="str">
        <f t="shared" si="64"/>
        <v>湖南师大</v>
      </c>
      <c r="D1038" t="str">
        <f t="shared" si="65"/>
        <v>03</v>
      </c>
      <c r="E1038" t="s">
        <v>138</v>
      </c>
      <c r="F1038">
        <v>213</v>
      </c>
      <c r="G1038">
        <v>116</v>
      </c>
      <c r="H1038">
        <v>113</v>
      </c>
      <c r="I1038">
        <v>67</v>
      </c>
      <c r="J1038">
        <v>64</v>
      </c>
      <c r="K1038">
        <v>58</v>
      </c>
      <c r="L1038">
        <v>0</v>
      </c>
      <c r="M1038">
        <v>2020</v>
      </c>
      <c r="N1038">
        <f t="shared" ca="1" si="66"/>
        <v>224</v>
      </c>
      <c r="O1038">
        <f t="shared" ca="1" si="67"/>
        <v>12178</v>
      </c>
      <c r="P1038">
        <f ca="1">_20206[[#This Row],[最低排名]]-_20206[[#This Row],[同分人数]]+1</f>
        <v>11955</v>
      </c>
      <c r="Q1038">
        <f ca="1">IF(O1038&gt;=开始!$B$6, 1, 0)</f>
        <v>1</v>
      </c>
      <c r="R1038">
        <f ca="1">_20206[[#This Row],[最低排名]]-开始!$B$6</f>
        <v>12178</v>
      </c>
    </row>
    <row r="1039" spans="1:18">
      <c r="A1039">
        <v>74804</v>
      </c>
      <c r="B1039" t="s">
        <v>1835</v>
      </c>
      <c r="C1039" t="str">
        <f t="shared" si="64"/>
        <v>湖南师大</v>
      </c>
      <c r="D1039" t="str">
        <f t="shared" si="65"/>
        <v>04</v>
      </c>
      <c r="E1039" t="s">
        <v>195</v>
      </c>
      <c r="F1039">
        <v>210</v>
      </c>
      <c r="G1039">
        <v>116</v>
      </c>
      <c r="H1039">
        <v>111</v>
      </c>
      <c r="I1039">
        <v>67</v>
      </c>
      <c r="J1039">
        <v>64</v>
      </c>
      <c r="K1039">
        <v>58</v>
      </c>
      <c r="L1039">
        <v>0</v>
      </c>
      <c r="M1039">
        <v>2020</v>
      </c>
      <c r="N1039">
        <f t="shared" ca="1" si="66"/>
        <v>199</v>
      </c>
      <c r="O1039">
        <f t="shared" ca="1" si="67"/>
        <v>13263</v>
      </c>
      <c r="P1039">
        <f ca="1">_20206[[#This Row],[最低排名]]-_20206[[#This Row],[同分人数]]+1</f>
        <v>13065</v>
      </c>
      <c r="Q1039">
        <f ca="1">IF(O1039&gt;=开始!$B$6, 1, 0)</f>
        <v>1</v>
      </c>
      <c r="R1039">
        <f ca="1">_20206[[#This Row],[最低排名]]-开始!$B$6</f>
        <v>13263</v>
      </c>
    </row>
    <row r="1040" spans="1:18">
      <c r="A1040">
        <v>74805</v>
      </c>
      <c r="B1040" t="s">
        <v>1836</v>
      </c>
      <c r="C1040" t="str">
        <f t="shared" si="64"/>
        <v>湖南师大</v>
      </c>
      <c r="D1040" t="str">
        <f t="shared" si="65"/>
        <v>05</v>
      </c>
      <c r="E1040" t="s">
        <v>138</v>
      </c>
      <c r="F1040">
        <v>213</v>
      </c>
      <c r="G1040">
        <v>108</v>
      </c>
      <c r="H1040">
        <v>107</v>
      </c>
      <c r="I1040">
        <v>67</v>
      </c>
      <c r="J1040">
        <v>64</v>
      </c>
      <c r="K1040">
        <v>64</v>
      </c>
      <c r="L1040">
        <v>0</v>
      </c>
      <c r="M1040">
        <v>2020</v>
      </c>
      <c r="N1040">
        <f t="shared" ca="1" si="66"/>
        <v>224</v>
      </c>
      <c r="O1040">
        <f t="shared" ca="1" si="67"/>
        <v>12178</v>
      </c>
      <c r="P1040">
        <f ca="1">_20206[[#This Row],[最低排名]]-_20206[[#This Row],[同分人数]]+1</f>
        <v>11955</v>
      </c>
      <c r="Q1040">
        <f ca="1">IF(O1040&gt;=开始!$B$6, 1, 0)</f>
        <v>1</v>
      </c>
      <c r="R1040">
        <f ca="1">_20206[[#This Row],[最低排名]]-开始!$B$6</f>
        <v>12178</v>
      </c>
    </row>
    <row r="1041" spans="1:18">
      <c r="A1041">
        <v>74806</v>
      </c>
      <c r="B1041" t="s">
        <v>1837</v>
      </c>
      <c r="C1041" t="str">
        <f t="shared" si="64"/>
        <v>湖南师大</v>
      </c>
      <c r="D1041" t="str">
        <f t="shared" si="65"/>
        <v>06</v>
      </c>
      <c r="E1041" t="s">
        <v>518</v>
      </c>
      <c r="F1041">
        <v>212</v>
      </c>
      <c r="G1041">
        <v>109</v>
      </c>
      <c r="H1041">
        <v>125</v>
      </c>
      <c r="I1041">
        <v>64</v>
      </c>
      <c r="J1041">
        <v>61</v>
      </c>
      <c r="K1041">
        <v>52</v>
      </c>
      <c r="L1041">
        <v>0</v>
      </c>
      <c r="M1041">
        <v>2020</v>
      </c>
      <c r="N1041">
        <f t="shared" ca="1" si="66"/>
        <v>220</v>
      </c>
      <c r="O1041">
        <f t="shared" ca="1" si="67"/>
        <v>12398</v>
      </c>
      <c r="P1041">
        <f ca="1">_20206[[#This Row],[最低排名]]-_20206[[#This Row],[同分人数]]+1</f>
        <v>12179</v>
      </c>
      <c r="Q1041">
        <f ca="1">IF(O1041&gt;=开始!$B$6, 1, 0)</f>
        <v>1</v>
      </c>
      <c r="R1041">
        <f ca="1">_20206[[#This Row],[最低排名]]-开始!$B$6</f>
        <v>12398</v>
      </c>
    </row>
    <row r="1042" spans="1:18">
      <c r="A1042">
        <v>74807</v>
      </c>
      <c r="B1042" t="s">
        <v>1838</v>
      </c>
      <c r="C1042" t="str">
        <f t="shared" si="64"/>
        <v>湖南师大</v>
      </c>
      <c r="D1042" t="str">
        <f t="shared" si="65"/>
        <v>07</v>
      </c>
      <c r="E1042" t="s">
        <v>138</v>
      </c>
      <c r="F1042">
        <v>212</v>
      </c>
      <c r="G1042">
        <v>111</v>
      </c>
      <c r="H1042">
        <v>108</v>
      </c>
      <c r="I1042">
        <v>70</v>
      </c>
      <c r="J1042">
        <v>67</v>
      </c>
      <c r="K1042">
        <v>58</v>
      </c>
      <c r="L1042">
        <v>0</v>
      </c>
      <c r="M1042">
        <v>2020</v>
      </c>
      <c r="N1042">
        <f t="shared" ca="1" si="66"/>
        <v>224</v>
      </c>
      <c r="O1042">
        <f t="shared" ca="1" si="67"/>
        <v>12178</v>
      </c>
      <c r="P1042">
        <f ca="1">_20206[[#This Row],[最低排名]]-_20206[[#This Row],[同分人数]]+1</f>
        <v>11955</v>
      </c>
      <c r="Q1042">
        <f ca="1">IF(O1042&gt;=开始!$B$6, 1, 0)</f>
        <v>1</v>
      </c>
      <c r="R1042">
        <f ca="1">_20206[[#This Row],[最低排名]]-开始!$B$6</f>
        <v>12178</v>
      </c>
    </row>
    <row r="1043" spans="1:18">
      <c r="A1043">
        <v>74901</v>
      </c>
      <c r="B1043" t="s">
        <v>1197</v>
      </c>
      <c r="C1043" t="str">
        <f t="shared" si="64"/>
        <v>湖南理工</v>
      </c>
      <c r="D1043" t="str">
        <f t="shared" si="65"/>
        <v>01</v>
      </c>
      <c r="E1043" t="s">
        <v>419</v>
      </c>
      <c r="F1043">
        <v>204</v>
      </c>
      <c r="G1043">
        <v>104</v>
      </c>
      <c r="H1043">
        <v>89</v>
      </c>
      <c r="I1043">
        <v>52</v>
      </c>
      <c r="J1043">
        <v>46</v>
      </c>
      <c r="K1043">
        <v>43</v>
      </c>
      <c r="L1043">
        <v>0</v>
      </c>
      <c r="M1043">
        <v>2020</v>
      </c>
      <c r="N1043">
        <f t="shared" ca="1" si="66"/>
        <v>200</v>
      </c>
      <c r="O1043">
        <f t="shared" ca="1" si="67"/>
        <v>30520</v>
      </c>
      <c r="P1043">
        <f ca="1">_20206[[#This Row],[最低排名]]-_20206[[#This Row],[同分人数]]+1</f>
        <v>30321</v>
      </c>
      <c r="Q1043">
        <f ca="1">IF(O1043&gt;=开始!$B$6, 1, 0)</f>
        <v>1</v>
      </c>
      <c r="R1043">
        <f ca="1">_20206[[#This Row],[最低排名]]-开始!$B$6</f>
        <v>30520</v>
      </c>
    </row>
    <row r="1044" spans="1:18">
      <c r="A1044">
        <v>74902</v>
      </c>
      <c r="B1044" t="s">
        <v>1198</v>
      </c>
      <c r="C1044" t="str">
        <f t="shared" si="64"/>
        <v>湖南理工</v>
      </c>
      <c r="D1044" t="str">
        <f t="shared" si="65"/>
        <v>02</v>
      </c>
      <c r="E1044" t="s">
        <v>528</v>
      </c>
      <c r="F1044">
        <v>184</v>
      </c>
      <c r="G1044">
        <v>94</v>
      </c>
      <c r="H1044">
        <v>88</v>
      </c>
      <c r="I1044">
        <v>58</v>
      </c>
      <c r="J1044">
        <v>58</v>
      </c>
      <c r="K1044">
        <v>52</v>
      </c>
      <c r="L1044">
        <v>0</v>
      </c>
      <c r="M1044">
        <v>2020</v>
      </c>
      <c r="N1044">
        <f t="shared" ca="1" si="66"/>
        <v>206</v>
      </c>
      <c r="O1044">
        <f t="shared" ca="1" si="67"/>
        <v>29248</v>
      </c>
      <c r="P1044">
        <f ca="1">_20206[[#This Row],[最低排名]]-_20206[[#This Row],[同分人数]]+1</f>
        <v>29043</v>
      </c>
      <c r="Q1044">
        <f ca="1">IF(O1044&gt;=开始!$B$6, 1, 0)</f>
        <v>1</v>
      </c>
      <c r="R1044">
        <f ca="1">_20206[[#This Row],[最低排名]]-开始!$B$6</f>
        <v>29248</v>
      </c>
    </row>
    <row r="1045" spans="1:18">
      <c r="A1045">
        <v>74903</v>
      </c>
      <c r="B1045" t="s">
        <v>1199</v>
      </c>
      <c r="C1045" t="str">
        <f t="shared" si="64"/>
        <v>湖南理工</v>
      </c>
      <c r="D1045" t="str">
        <f t="shared" si="65"/>
        <v>03</v>
      </c>
      <c r="E1045" t="s">
        <v>405</v>
      </c>
      <c r="F1045">
        <v>195</v>
      </c>
      <c r="G1045">
        <v>101</v>
      </c>
      <c r="H1045">
        <v>52</v>
      </c>
      <c r="I1045">
        <v>64</v>
      </c>
      <c r="J1045">
        <v>61</v>
      </c>
      <c r="K1045">
        <v>55</v>
      </c>
      <c r="L1045">
        <v>0</v>
      </c>
      <c r="M1045">
        <v>2020</v>
      </c>
      <c r="N1045">
        <f t="shared" ca="1" si="66"/>
        <v>192</v>
      </c>
      <c r="O1045">
        <f t="shared" ca="1" si="67"/>
        <v>31801</v>
      </c>
      <c r="P1045">
        <f ca="1">_20206[[#This Row],[最低排名]]-_20206[[#This Row],[同分人数]]+1</f>
        <v>31610</v>
      </c>
      <c r="Q1045">
        <f ca="1">IF(O1045&gt;=开始!$B$6, 1, 0)</f>
        <v>1</v>
      </c>
      <c r="R1045">
        <f ca="1">_20206[[#This Row],[最低排名]]-开始!$B$6</f>
        <v>31801</v>
      </c>
    </row>
    <row r="1046" spans="1:18">
      <c r="A1046">
        <v>74904</v>
      </c>
      <c r="B1046" t="s">
        <v>1839</v>
      </c>
      <c r="C1046" t="str">
        <f t="shared" si="64"/>
        <v>湖南理工</v>
      </c>
      <c r="D1046" t="str">
        <f t="shared" si="65"/>
        <v>04</v>
      </c>
      <c r="E1046" t="s">
        <v>366</v>
      </c>
      <c r="F1046">
        <v>173</v>
      </c>
      <c r="G1046">
        <v>88</v>
      </c>
      <c r="H1046">
        <v>84</v>
      </c>
      <c r="I1046">
        <v>61</v>
      </c>
      <c r="J1046">
        <v>46</v>
      </c>
      <c r="K1046">
        <v>43</v>
      </c>
      <c r="L1046">
        <v>0</v>
      </c>
      <c r="M1046">
        <v>2020</v>
      </c>
      <c r="N1046">
        <f t="shared" ca="1" si="66"/>
        <v>171</v>
      </c>
      <c r="O1046">
        <f t="shared" ca="1" si="67"/>
        <v>35287</v>
      </c>
      <c r="P1046">
        <f ca="1">_20206[[#This Row],[最低排名]]-_20206[[#This Row],[同分人数]]+1</f>
        <v>35117</v>
      </c>
      <c r="Q1046">
        <f ca="1">IF(O1046&gt;=开始!$B$6, 1, 0)</f>
        <v>1</v>
      </c>
      <c r="R1046">
        <f ca="1">_20206[[#This Row],[最低排名]]-开始!$B$6</f>
        <v>35287</v>
      </c>
    </row>
    <row r="1047" spans="1:18">
      <c r="A1047">
        <v>74905</v>
      </c>
      <c r="B1047" t="s">
        <v>1840</v>
      </c>
      <c r="C1047" t="str">
        <f t="shared" si="64"/>
        <v>湖南理工</v>
      </c>
      <c r="D1047" t="str">
        <f t="shared" si="65"/>
        <v>05</v>
      </c>
      <c r="E1047" t="s">
        <v>228</v>
      </c>
      <c r="F1047">
        <v>198</v>
      </c>
      <c r="G1047">
        <v>106</v>
      </c>
      <c r="H1047">
        <v>76</v>
      </c>
      <c r="I1047">
        <v>64</v>
      </c>
      <c r="J1047">
        <v>58</v>
      </c>
      <c r="K1047">
        <v>43</v>
      </c>
      <c r="L1047">
        <v>0</v>
      </c>
      <c r="M1047">
        <v>2020</v>
      </c>
      <c r="N1047">
        <f t="shared" ca="1" si="66"/>
        <v>217</v>
      </c>
      <c r="O1047">
        <f t="shared" ca="1" si="67"/>
        <v>29465</v>
      </c>
      <c r="P1047">
        <f ca="1">_20206[[#This Row],[最低排名]]-_20206[[#This Row],[同分人数]]+1</f>
        <v>29249</v>
      </c>
      <c r="Q1047">
        <f ca="1">IF(O1047&gt;=开始!$B$6, 1, 0)</f>
        <v>1</v>
      </c>
      <c r="R1047">
        <f ca="1">_20206[[#This Row],[最低排名]]-开始!$B$6</f>
        <v>29465</v>
      </c>
    </row>
    <row r="1048" spans="1:18">
      <c r="A1048">
        <v>74906</v>
      </c>
      <c r="B1048" t="s">
        <v>1841</v>
      </c>
      <c r="C1048" t="str">
        <f t="shared" si="64"/>
        <v>湖南理工</v>
      </c>
      <c r="D1048" t="str">
        <f t="shared" si="65"/>
        <v>06</v>
      </c>
      <c r="E1048" t="s">
        <v>440</v>
      </c>
      <c r="F1048">
        <v>184</v>
      </c>
      <c r="G1048">
        <v>96</v>
      </c>
      <c r="H1048">
        <v>94</v>
      </c>
      <c r="I1048">
        <v>58</v>
      </c>
      <c r="J1048">
        <v>52</v>
      </c>
      <c r="K1048">
        <v>49</v>
      </c>
      <c r="L1048">
        <v>0</v>
      </c>
      <c r="M1048">
        <v>2020</v>
      </c>
      <c r="N1048">
        <f t="shared" ca="1" si="66"/>
        <v>217</v>
      </c>
      <c r="O1048">
        <f t="shared" ca="1" si="67"/>
        <v>29881</v>
      </c>
      <c r="P1048">
        <f ca="1">_20206[[#This Row],[最低排名]]-_20206[[#This Row],[同分人数]]+1</f>
        <v>29665</v>
      </c>
      <c r="Q1048">
        <f ca="1">IF(O1048&gt;=开始!$B$6, 1, 0)</f>
        <v>1</v>
      </c>
      <c r="R1048">
        <f ca="1">_20206[[#This Row],[最低排名]]-开始!$B$6</f>
        <v>29881</v>
      </c>
    </row>
    <row r="1049" spans="1:18">
      <c r="A1049">
        <v>75001</v>
      </c>
      <c r="B1049" t="s">
        <v>1200</v>
      </c>
      <c r="C1049" t="str">
        <f t="shared" si="64"/>
        <v>湘南学院</v>
      </c>
      <c r="D1049" t="str">
        <f t="shared" si="65"/>
        <v>01</v>
      </c>
      <c r="E1049" t="s">
        <v>50</v>
      </c>
      <c r="F1049">
        <v>189</v>
      </c>
      <c r="G1049">
        <v>95</v>
      </c>
      <c r="H1049">
        <v>95</v>
      </c>
      <c r="I1049">
        <v>52</v>
      </c>
      <c r="J1049">
        <v>49</v>
      </c>
      <c r="K1049">
        <v>46</v>
      </c>
      <c r="L1049">
        <v>0</v>
      </c>
      <c r="M1049">
        <v>2020</v>
      </c>
      <c r="N1049">
        <f t="shared" ca="1" si="66"/>
        <v>179</v>
      </c>
      <c r="O1049">
        <f t="shared" ca="1" si="67"/>
        <v>31075</v>
      </c>
      <c r="P1049">
        <f ca="1">_20206[[#This Row],[最低排名]]-_20206[[#This Row],[同分人数]]+1</f>
        <v>30897</v>
      </c>
      <c r="Q1049">
        <f ca="1">IF(O1049&gt;=开始!$B$6, 1, 0)</f>
        <v>1</v>
      </c>
      <c r="R1049">
        <f ca="1">_20206[[#This Row],[最低排名]]-开始!$B$6</f>
        <v>31075</v>
      </c>
    </row>
    <row r="1050" spans="1:18">
      <c r="A1050">
        <v>75002</v>
      </c>
      <c r="B1050" t="s">
        <v>1201</v>
      </c>
      <c r="C1050" t="str">
        <f t="shared" si="64"/>
        <v>湘南学院</v>
      </c>
      <c r="D1050" t="str">
        <f t="shared" si="65"/>
        <v>02</v>
      </c>
      <c r="E1050" t="s">
        <v>1629</v>
      </c>
      <c r="M1050">
        <v>2020</v>
      </c>
      <c r="N1050" t="e">
        <f t="shared" ca="1" si="66"/>
        <v>#N/A</v>
      </c>
      <c r="O1050" t="e">
        <f t="shared" ca="1" si="67"/>
        <v>#N/A</v>
      </c>
      <c r="P1050" t="e">
        <f ca="1">_20206[[#This Row],[最低排名]]-_20206[[#This Row],[同分人数]]+1</f>
        <v>#N/A</v>
      </c>
      <c r="Q1050" t="e">
        <f ca="1">IF(O1050&gt;=开始!$B$6, 1, 0)</f>
        <v>#N/A</v>
      </c>
      <c r="R1050" t="e">
        <f ca="1">_20206[[#This Row],[最低排名]]-开始!$B$6</f>
        <v>#N/A</v>
      </c>
    </row>
    <row r="1051" spans="1:18">
      <c r="A1051">
        <v>75003</v>
      </c>
      <c r="B1051" t="s">
        <v>1202</v>
      </c>
      <c r="C1051" t="str">
        <f t="shared" si="64"/>
        <v>湘南学院</v>
      </c>
      <c r="D1051" t="str">
        <f t="shared" si="65"/>
        <v>03</v>
      </c>
      <c r="E1051" t="s">
        <v>232</v>
      </c>
      <c r="F1051">
        <v>182</v>
      </c>
      <c r="G1051">
        <v>100</v>
      </c>
      <c r="H1051">
        <v>82</v>
      </c>
      <c r="I1051">
        <v>64</v>
      </c>
      <c r="J1051">
        <v>61</v>
      </c>
      <c r="K1051">
        <v>49</v>
      </c>
      <c r="L1051">
        <v>0</v>
      </c>
      <c r="M1051">
        <v>2020</v>
      </c>
      <c r="N1051">
        <f t="shared" ca="1" si="66"/>
        <v>199</v>
      </c>
      <c r="O1051">
        <f t="shared" ca="1" si="67"/>
        <v>29664</v>
      </c>
      <c r="P1051">
        <f ca="1">_20206[[#This Row],[最低排名]]-_20206[[#This Row],[同分人数]]+1</f>
        <v>29466</v>
      </c>
      <c r="Q1051">
        <f ca="1">IF(O1051&gt;=开始!$B$6, 1, 0)</f>
        <v>1</v>
      </c>
      <c r="R1051">
        <f ca="1">_20206[[#This Row],[最低排名]]-开始!$B$6</f>
        <v>29664</v>
      </c>
    </row>
    <row r="1052" spans="1:18">
      <c r="A1052">
        <v>75101</v>
      </c>
      <c r="B1052" t="s">
        <v>1203</v>
      </c>
      <c r="C1052" t="str">
        <f t="shared" si="64"/>
        <v>衡阳师范</v>
      </c>
      <c r="D1052" t="str">
        <f t="shared" si="65"/>
        <v>01</v>
      </c>
      <c r="E1052" t="s">
        <v>387</v>
      </c>
      <c r="F1052">
        <v>195</v>
      </c>
      <c r="G1052">
        <v>99</v>
      </c>
      <c r="H1052">
        <v>98</v>
      </c>
      <c r="I1052">
        <v>61</v>
      </c>
      <c r="J1052">
        <v>49</v>
      </c>
      <c r="K1052">
        <v>43</v>
      </c>
      <c r="L1052">
        <v>0</v>
      </c>
      <c r="M1052">
        <v>2020</v>
      </c>
      <c r="N1052">
        <f t="shared" ca="1" si="66"/>
        <v>204</v>
      </c>
      <c r="O1052">
        <f t="shared" ca="1" si="67"/>
        <v>28039</v>
      </c>
      <c r="P1052">
        <f ca="1">_20206[[#This Row],[最低排名]]-_20206[[#This Row],[同分人数]]+1</f>
        <v>27836</v>
      </c>
      <c r="Q1052">
        <f ca="1">IF(O1052&gt;=开始!$B$6, 1, 0)</f>
        <v>1</v>
      </c>
      <c r="R1052">
        <f ca="1">_20206[[#This Row],[最低排名]]-开始!$B$6</f>
        <v>28039</v>
      </c>
    </row>
    <row r="1053" spans="1:18">
      <c r="A1053">
        <v>75102</v>
      </c>
      <c r="B1053" t="s">
        <v>1204</v>
      </c>
      <c r="C1053" t="str">
        <f t="shared" si="64"/>
        <v>衡阳师范</v>
      </c>
      <c r="D1053" t="str">
        <f t="shared" si="65"/>
        <v>02</v>
      </c>
      <c r="E1053" t="s">
        <v>1542</v>
      </c>
      <c r="F1053">
        <v>186</v>
      </c>
      <c r="G1053">
        <v>108</v>
      </c>
      <c r="H1053">
        <v>68</v>
      </c>
      <c r="I1053">
        <v>52</v>
      </c>
      <c r="J1053">
        <v>49</v>
      </c>
      <c r="K1053">
        <v>46</v>
      </c>
      <c r="L1053">
        <v>0</v>
      </c>
      <c r="M1053">
        <v>2020</v>
      </c>
      <c r="N1053">
        <f t="shared" ca="1" si="66"/>
        <v>135</v>
      </c>
      <c r="O1053">
        <f t="shared" ca="1" si="67"/>
        <v>36290</v>
      </c>
      <c r="P1053">
        <f ca="1">_20206[[#This Row],[最低排名]]-_20206[[#This Row],[同分人数]]+1</f>
        <v>36156</v>
      </c>
      <c r="Q1053">
        <f ca="1">IF(O1053&gt;=开始!$B$6, 1, 0)</f>
        <v>1</v>
      </c>
      <c r="R1053">
        <f ca="1">_20206[[#This Row],[最低排名]]-开始!$B$6</f>
        <v>36290</v>
      </c>
    </row>
    <row r="1054" spans="1:18">
      <c r="A1054">
        <v>75103</v>
      </c>
      <c r="B1054" t="s">
        <v>1205</v>
      </c>
      <c r="C1054" t="str">
        <f t="shared" si="64"/>
        <v>衡阳师范</v>
      </c>
      <c r="D1054" t="str">
        <f t="shared" si="65"/>
        <v>03</v>
      </c>
      <c r="E1054" t="s">
        <v>701</v>
      </c>
      <c r="F1054">
        <v>207</v>
      </c>
      <c r="G1054">
        <v>107</v>
      </c>
      <c r="H1054">
        <v>87</v>
      </c>
      <c r="I1054">
        <v>58</v>
      </c>
      <c r="J1054">
        <v>49</v>
      </c>
      <c r="K1054">
        <v>43</v>
      </c>
      <c r="L1054">
        <v>0</v>
      </c>
      <c r="M1054">
        <v>2020</v>
      </c>
      <c r="N1054">
        <f t="shared" ca="1" si="66"/>
        <v>218</v>
      </c>
      <c r="O1054">
        <f t="shared" ca="1" si="67"/>
        <v>28438</v>
      </c>
      <c r="P1054">
        <f ca="1">_20206[[#This Row],[最低排名]]-_20206[[#This Row],[同分人数]]+1</f>
        <v>28221</v>
      </c>
      <c r="Q1054">
        <f ca="1">IF(O1054&gt;=开始!$B$6, 1, 0)</f>
        <v>1</v>
      </c>
      <c r="R1054">
        <f ca="1">_20206[[#This Row],[最低排名]]-开始!$B$6</f>
        <v>28438</v>
      </c>
    </row>
    <row r="1055" spans="1:18">
      <c r="A1055">
        <v>75104</v>
      </c>
      <c r="B1055" t="s">
        <v>1206</v>
      </c>
      <c r="C1055" t="str">
        <f t="shared" si="64"/>
        <v>衡阳师范</v>
      </c>
      <c r="D1055" t="str">
        <f t="shared" si="65"/>
        <v>04</v>
      </c>
      <c r="E1055" t="s">
        <v>419</v>
      </c>
      <c r="F1055">
        <v>192</v>
      </c>
      <c r="G1055">
        <v>100</v>
      </c>
      <c r="H1055">
        <v>71</v>
      </c>
      <c r="I1055">
        <v>67</v>
      </c>
      <c r="J1055">
        <v>55</v>
      </c>
      <c r="K1055">
        <v>49</v>
      </c>
      <c r="L1055">
        <v>0</v>
      </c>
      <c r="M1055">
        <v>2020</v>
      </c>
      <c r="N1055">
        <f t="shared" ca="1" si="66"/>
        <v>200</v>
      </c>
      <c r="O1055">
        <f t="shared" ca="1" si="67"/>
        <v>30520</v>
      </c>
      <c r="P1055">
        <f ca="1">_20206[[#This Row],[最低排名]]-_20206[[#This Row],[同分人数]]+1</f>
        <v>30321</v>
      </c>
      <c r="Q1055">
        <f ca="1">IF(O1055&gt;=开始!$B$6, 1, 0)</f>
        <v>1</v>
      </c>
      <c r="R1055">
        <f ca="1">_20206[[#This Row],[最低排名]]-开始!$B$6</f>
        <v>30520</v>
      </c>
    </row>
    <row r="1056" spans="1:18">
      <c r="A1056">
        <v>75105</v>
      </c>
      <c r="B1056" t="s">
        <v>1842</v>
      </c>
      <c r="C1056" t="str">
        <f t="shared" si="64"/>
        <v>衡阳师范</v>
      </c>
      <c r="D1056" t="str">
        <f t="shared" si="65"/>
        <v>05</v>
      </c>
      <c r="E1056" t="s">
        <v>419</v>
      </c>
      <c r="F1056">
        <v>201</v>
      </c>
      <c r="G1056">
        <v>114</v>
      </c>
      <c r="H1056">
        <v>74</v>
      </c>
      <c r="I1056">
        <v>55</v>
      </c>
      <c r="J1056">
        <v>55</v>
      </c>
      <c r="K1056">
        <v>49</v>
      </c>
      <c r="L1056">
        <v>0</v>
      </c>
      <c r="M1056">
        <v>2020</v>
      </c>
      <c r="N1056">
        <f t="shared" ca="1" si="66"/>
        <v>200</v>
      </c>
      <c r="O1056">
        <f t="shared" ca="1" si="67"/>
        <v>30520</v>
      </c>
      <c r="P1056">
        <f ca="1">_20206[[#This Row],[最低排名]]-_20206[[#This Row],[同分人数]]+1</f>
        <v>30321</v>
      </c>
      <c r="Q1056">
        <f ca="1">IF(O1056&gt;=开始!$B$6, 1, 0)</f>
        <v>1</v>
      </c>
      <c r="R1056">
        <f ca="1">_20206[[#This Row],[最低排名]]-开始!$B$6</f>
        <v>30520</v>
      </c>
    </row>
    <row r="1057" spans="1:18">
      <c r="A1057">
        <v>75201</v>
      </c>
      <c r="B1057" t="s">
        <v>1207</v>
      </c>
      <c r="C1057" t="str">
        <f t="shared" si="64"/>
        <v>邵阳学院</v>
      </c>
      <c r="D1057" t="str">
        <f t="shared" si="65"/>
        <v>01</v>
      </c>
      <c r="E1057" t="s">
        <v>383</v>
      </c>
      <c r="F1057">
        <v>169</v>
      </c>
      <c r="G1057">
        <v>95</v>
      </c>
      <c r="H1057">
        <v>104</v>
      </c>
      <c r="I1057">
        <v>52</v>
      </c>
      <c r="J1057">
        <v>49</v>
      </c>
      <c r="K1057">
        <v>49</v>
      </c>
      <c r="L1057">
        <v>0</v>
      </c>
      <c r="M1057">
        <v>2020</v>
      </c>
      <c r="N1057">
        <f t="shared" ca="1" si="66"/>
        <v>185</v>
      </c>
      <c r="O1057">
        <f t="shared" ca="1" si="67"/>
        <v>32523</v>
      </c>
      <c r="P1057">
        <f ca="1">_20206[[#This Row],[最低排名]]-_20206[[#This Row],[同分人数]]+1</f>
        <v>32339</v>
      </c>
      <c r="Q1057">
        <f ca="1">IF(O1057&gt;=开始!$B$6, 1, 0)</f>
        <v>1</v>
      </c>
      <c r="R1057">
        <f ca="1">_20206[[#This Row],[最低排名]]-开始!$B$6</f>
        <v>32523</v>
      </c>
    </row>
    <row r="1058" spans="1:18">
      <c r="A1058">
        <v>75202</v>
      </c>
      <c r="B1058" t="s">
        <v>1208</v>
      </c>
      <c r="C1058" t="str">
        <f t="shared" si="64"/>
        <v>邵阳学院</v>
      </c>
      <c r="D1058" t="str">
        <f t="shared" si="65"/>
        <v>02</v>
      </c>
      <c r="E1058" t="s">
        <v>1533</v>
      </c>
      <c r="F1058">
        <v>169</v>
      </c>
      <c r="G1058">
        <v>88</v>
      </c>
      <c r="H1058">
        <v>86</v>
      </c>
      <c r="I1058">
        <v>52</v>
      </c>
      <c r="J1058">
        <v>52</v>
      </c>
      <c r="K1058">
        <v>43</v>
      </c>
      <c r="L1058">
        <v>0</v>
      </c>
      <c r="M1058">
        <v>2020</v>
      </c>
      <c r="N1058">
        <f t="shared" ca="1" si="66"/>
        <v>150</v>
      </c>
      <c r="O1058">
        <f t="shared" ca="1" si="67"/>
        <v>36155</v>
      </c>
      <c r="P1058">
        <f ca="1">_20206[[#This Row],[最低排名]]-_20206[[#This Row],[同分人数]]+1</f>
        <v>36006</v>
      </c>
      <c r="Q1058">
        <f ca="1">IF(O1058&gt;=开始!$B$6, 1, 0)</f>
        <v>1</v>
      </c>
      <c r="R1058">
        <f ca="1">_20206[[#This Row],[最低排名]]-开始!$B$6</f>
        <v>36155</v>
      </c>
    </row>
    <row r="1059" spans="1:18">
      <c r="A1059">
        <v>75301</v>
      </c>
      <c r="B1059" t="s">
        <v>1209</v>
      </c>
      <c r="C1059" t="str">
        <f t="shared" si="64"/>
        <v>湖南文理</v>
      </c>
      <c r="D1059" t="str">
        <f t="shared" si="65"/>
        <v>01</v>
      </c>
      <c r="E1059" t="s">
        <v>427</v>
      </c>
      <c r="F1059">
        <v>186</v>
      </c>
      <c r="G1059">
        <v>95</v>
      </c>
      <c r="H1059">
        <v>81</v>
      </c>
      <c r="I1059">
        <v>61</v>
      </c>
      <c r="J1059">
        <v>55</v>
      </c>
      <c r="K1059">
        <v>52</v>
      </c>
      <c r="L1059">
        <v>0</v>
      </c>
      <c r="M1059">
        <v>2020</v>
      </c>
      <c r="N1059">
        <f t="shared" ca="1" si="66"/>
        <v>217</v>
      </c>
      <c r="O1059">
        <f t="shared" ca="1" si="67"/>
        <v>30320</v>
      </c>
      <c r="P1059">
        <f ca="1">_20206[[#This Row],[最低排名]]-_20206[[#This Row],[同分人数]]+1</f>
        <v>30104</v>
      </c>
      <c r="Q1059">
        <f ca="1">IF(O1059&gt;=开始!$B$6, 1, 0)</f>
        <v>1</v>
      </c>
      <c r="R1059">
        <f ca="1">_20206[[#This Row],[最低排名]]-开始!$B$6</f>
        <v>30320</v>
      </c>
    </row>
    <row r="1060" spans="1:18">
      <c r="A1060">
        <v>75302</v>
      </c>
      <c r="B1060" t="s">
        <v>1210</v>
      </c>
      <c r="C1060" t="str">
        <f t="shared" si="64"/>
        <v>湖南文理</v>
      </c>
      <c r="D1060" t="str">
        <f t="shared" si="65"/>
        <v>02</v>
      </c>
      <c r="E1060" t="s">
        <v>209</v>
      </c>
      <c r="F1060">
        <v>187</v>
      </c>
      <c r="G1060">
        <v>97</v>
      </c>
      <c r="H1060">
        <v>69</v>
      </c>
      <c r="I1060">
        <v>61</v>
      </c>
      <c r="J1060">
        <v>55</v>
      </c>
      <c r="K1060">
        <v>43</v>
      </c>
      <c r="L1060">
        <v>0</v>
      </c>
      <c r="M1060">
        <v>2020</v>
      </c>
      <c r="N1060">
        <f t="shared" ca="1" si="66"/>
        <v>163</v>
      </c>
      <c r="O1060">
        <f t="shared" ca="1" si="67"/>
        <v>33931</v>
      </c>
      <c r="P1060">
        <f ca="1">_20206[[#This Row],[最低排名]]-_20206[[#This Row],[同分人数]]+1</f>
        <v>33769</v>
      </c>
      <c r="Q1060">
        <f ca="1">IF(O1060&gt;=开始!$B$6, 1, 0)</f>
        <v>1</v>
      </c>
      <c r="R1060">
        <f ca="1">_20206[[#This Row],[最低排名]]-开始!$B$6</f>
        <v>33931</v>
      </c>
    </row>
    <row r="1061" spans="1:18">
      <c r="A1061">
        <v>75401</v>
      </c>
      <c r="B1061" t="s">
        <v>1213</v>
      </c>
      <c r="C1061" t="str">
        <f t="shared" si="64"/>
        <v>湖南科技</v>
      </c>
      <c r="D1061" t="str">
        <f t="shared" si="65"/>
        <v>01</v>
      </c>
      <c r="E1061" t="s">
        <v>50</v>
      </c>
      <c r="F1061">
        <v>191</v>
      </c>
      <c r="G1061">
        <v>102</v>
      </c>
      <c r="H1061">
        <v>78</v>
      </c>
      <c r="I1061">
        <v>67</v>
      </c>
      <c r="J1061">
        <v>49</v>
      </c>
      <c r="K1061">
        <v>46</v>
      </c>
      <c r="L1061">
        <v>0</v>
      </c>
      <c r="M1061">
        <v>2020</v>
      </c>
      <c r="N1061">
        <f t="shared" ca="1" si="66"/>
        <v>179</v>
      </c>
      <c r="O1061">
        <f t="shared" ca="1" si="67"/>
        <v>31075</v>
      </c>
      <c r="P1061">
        <f ca="1">_20206[[#This Row],[最低排名]]-_20206[[#This Row],[同分人数]]+1</f>
        <v>30897</v>
      </c>
      <c r="Q1061">
        <f ca="1">IF(O1061&gt;=开始!$B$6, 1, 0)</f>
        <v>1</v>
      </c>
      <c r="R1061">
        <f ca="1">_20206[[#This Row],[最低排名]]-开始!$B$6</f>
        <v>31075</v>
      </c>
    </row>
    <row r="1062" spans="1:18">
      <c r="A1062">
        <v>75402</v>
      </c>
      <c r="B1062" t="s">
        <v>1214</v>
      </c>
      <c r="C1062" t="str">
        <f t="shared" si="64"/>
        <v>湖南科技</v>
      </c>
      <c r="D1062" t="str">
        <f t="shared" si="65"/>
        <v>02</v>
      </c>
      <c r="E1062" t="s">
        <v>1548</v>
      </c>
      <c r="F1062">
        <v>189</v>
      </c>
      <c r="G1062">
        <v>96</v>
      </c>
      <c r="H1062">
        <v>64</v>
      </c>
      <c r="I1062">
        <v>52</v>
      </c>
      <c r="J1062">
        <v>52</v>
      </c>
      <c r="K1062">
        <v>46</v>
      </c>
      <c r="L1062">
        <v>0</v>
      </c>
      <c r="M1062">
        <v>2020</v>
      </c>
      <c r="N1062">
        <f t="shared" ca="1" si="66"/>
        <v>184</v>
      </c>
      <c r="O1062">
        <f t="shared" ca="1" si="67"/>
        <v>36005</v>
      </c>
      <c r="P1062">
        <f ca="1">_20206[[#This Row],[最低排名]]-_20206[[#This Row],[同分人数]]+1</f>
        <v>35822</v>
      </c>
      <c r="Q1062">
        <f ca="1">IF(O1062&gt;=开始!$B$6, 1, 0)</f>
        <v>1</v>
      </c>
      <c r="R1062">
        <f ca="1">_20206[[#This Row],[最低排名]]-开始!$B$6</f>
        <v>36005</v>
      </c>
    </row>
    <row r="1063" spans="1:18">
      <c r="A1063">
        <v>75501</v>
      </c>
      <c r="B1063" t="s">
        <v>1215</v>
      </c>
      <c r="C1063" t="str">
        <f t="shared" si="64"/>
        <v>湖南工商</v>
      </c>
      <c r="D1063" t="str">
        <f t="shared" si="65"/>
        <v>01</v>
      </c>
      <c r="E1063" t="s">
        <v>485</v>
      </c>
      <c r="F1063">
        <v>202</v>
      </c>
      <c r="G1063">
        <v>102</v>
      </c>
      <c r="H1063">
        <v>93</v>
      </c>
      <c r="I1063">
        <v>52</v>
      </c>
      <c r="J1063">
        <v>49</v>
      </c>
      <c r="K1063">
        <v>49</v>
      </c>
      <c r="L1063">
        <v>0</v>
      </c>
      <c r="M1063">
        <v>2020</v>
      </c>
      <c r="N1063">
        <f t="shared" ca="1" si="66"/>
        <v>181</v>
      </c>
      <c r="O1063">
        <f t="shared" ca="1" si="67"/>
        <v>28220</v>
      </c>
      <c r="P1063">
        <f ca="1">_20206[[#This Row],[最低排名]]-_20206[[#This Row],[同分人数]]+1</f>
        <v>28040</v>
      </c>
      <c r="Q1063">
        <f ca="1">IF(O1063&gt;=开始!$B$6, 1, 0)</f>
        <v>1</v>
      </c>
      <c r="R1063">
        <f ca="1">_20206[[#This Row],[最低排名]]-开始!$B$6</f>
        <v>28220</v>
      </c>
    </row>
    <row r="1064" spans="1:18">
      <c r="A1064">
        <v>75601</v>
      </c>
      <c r="B1064" t="s">
        <v>1216</v>
      </c>
      <c r="C1064" t="str">
        <f t="shared" si="64"/>
        <v>南华大学</v>
      </c>
      <c r="D1064" t="str">
        <f t="shared" si="65"/>
        <v>01</v>
      </c>
      <c r="E1064" t="s">
        <v>205</v>
      </c>
      <c r="F1064">
        <v>185</v>
      </c>
      <c r="G1064">
        <v>99</v>
      </c>
      <c r="H1064">
        <v>89</v>
      </c>
      <c r="I1064">
        <v>49</v>
      </c>
      <c r="J1064">
        <v>49</v>
      </c>
      <c r="K1064">
        <v>46</v>
      </c>
      <c r="L1064">
        <v>0</v>
      </c>
      <c r="M1064">
        <v>2020</v>
      </c>
      <c r="N1064">
        <f t="shared" ca="1" si="66"/>
        <v>184</v>
      </c>
      <c r="O1064">
        <f t="shared" ca="1" si="67"/>
        <v>33438</v>
      </c>
      <c r="P1064">
        <f ca="1">_20206[[#This Row],[最低排名]]-_20206[[#This Row],[同分人数]]+1</f>
        <v>33255</v>
      </c>
      <c r="Q1064">
        <f ca="1">IF(O1064&gt;=开始!$B$6, 1, 0)</f>
        <v>1</v>
      </c>
      <c r="R1064">
        <f ca="1">_20206[[#This Row],[最低排名]]-开始!$B$6</f>
        <v>33438</v>
      </c>
    </row>
    <row r="1065" spans="1:18">
      <c r="A1065">
        <v>75602</v>
      </c>
      <c r="B1065" t="s">
        <v>1217</v>
      </c>
      <c r="C1065" t="str">
        <f t="shared" si="64"/>
        <v>南华大学</v>
      </c>
      <c r="D1065" t="str">
        <f t="shared" si="65"/>
        <v>02</v>
      </c>
      <c r="E1065" t="s">
        <v>54</v>
      </c>
      <c r="F1065">
        <v>188</v>
      </c>
      <c r="G1065">
        <v>102</v>
      </c>
      <c r="H1065">
        <v>94</v>
      </c>
      <c r="I1065">
        <v>58</v>
      </c>
      <c r="J1065">
        <v>52</v>
      </c>
      <c r="K1065">
        <v>49</v>
      </c>
      <c r="L1065">
        <v>0</v>
      </c>
      <c r="M1065">
        <v>2020</v>
      </c>
      <c r="N1065">
        <f t="shared" ca="1" si="66"/>
        <v>219</v>
      </c>
      <c r="O1065">
        <f t="shared" ca="1" si="67"/>
        <v>29042</v>
      </c>
      <c r="P1065">
        <f ca="1">_20206[[#This Row],[最低排名]]-_20206[[#This Row],[同分人数]]+1</f>
        <v>28824</v>
      </c>
      <c r="Q1065">
        <f ca="1">IF(O1065&gt;=开始!$B$6, 1, 0)</f>
        <v>1</v>
      </c>
      <c r="R1065">
        <f ca="1">_20206[[#This Row],[最低排名]]-开始!$B$6</f>
        <v>29042</v>
      </c>
    </row>
    <row r="1066" spans="1:18">
      <c r="A1066">
        <v>75701</v>
      </c>
      <c r="B1066" t="s">
        <v>1218</v>
      </c>
      <c r="C1066" t="str">
        <f t="shared" si="64"/>
        <v>长沙医学</v>
      </c>
      <c r="D1066" t="str">
        <f t="shared" si="65"/>
        <v>01</v>
      </c>
      <c r="E1066" t="s">
        <v>354</v>
      </c>
      <c r="F1066">
        <v>190</v>
      </c>
      <c r="G1066">
        <v>104</v>
      </c>
      <c r="H1066">
        <v>82</v>
      </c>
      <c r="I1066">
        <v>55</v>
      </c>
      <c r="J1066">
        <v>52</v>
      </c>
      <c r="K1066">
        <v>49</v>
      </c>
      <c r="L1066">
        <v>0</v>
      </c>
      <c r="M1066">
        <v>2020</v>
      </c>
      <c r="N1066">
        <f t="shared" ca="1" si="66"/>
        <v>178</v>
      </c>
      <c r="O1066">
        <f t="shared" ca="1" si="67"/>
        <v>31609</v>
      </c>
      <c r="P1066">
        <f ca="1">_20206[[#This Row],[最低排名]]-_20206[[#This Row],[同分人数]]+1</f>
        <v>31432</v>
      </c>
      <c r="Q1066">
        <f ca="1">IF(O1066&gt;=开始!$B$6, 1, 0)</f>
        <v>1</v>
      </c>
      <c r="R1066">
        <f ca="1">_20206[[#This Row],[最低排名]]-开始!$B$6</f>
        <v>31609</v>
      </c>
    </row>
    <row r="1067" spans="1:18">
      <c r="A1067">
        <v>75702</v>
      </c>
      <c r="B1067" t="s">
        <v>1219</v>
      </c>
      <c r="C1067" t="str">
        <f t="shared" si="64"/>
        <v>长沙医学</v>
      </c>
      <c r="D1067" t="str">
        <f t="shared" si="65"/>
        <v>02</v>
      </c>
      <c r="E1067" t="s">
        <v>221</v>
      </c>
      <c r="F1067">
        <v>178</v>
      </c>
      <c r="G1067">
        <v>91</v>
      </c>
      <c r="H1067">
        <v>78</v>
      </c>
      <c r="I1067">
        <v>58</v>
      </c>
      <c r="J1067">
        <v>49</v>
      </c>
      <c r="K1067">
        <v>46</v>
      </c>
      <c r="L1067">
        <v>0</v>
      </c>
      <c r="M1067">
        <v>2020</v>
      </c>
      <c r="N1067">
        <f t="shared" ca="1" si="66"/>
        <v>178</v>
      </c>
      <c r="O1067">
        <f t="shared" ca="1" si="67"/>
        <v>34945</v>
      </c>
      <c r="P1067">
        <f ca="1">_20206[[#This Row],[最低排名]]-_20206[[#This Row],[同分人数]]+1</f>
        <v>34768</v>
      </c>
      <c r="Q1067">
        <f ca="1">IF(O1067&gt;=开始!$B$6, 1, 0)</f>
        <v>1</v>
      </c>
      <c r="R1067">
        <f ca="1">_20206[[#This Row],[最低排名]]-开始!$B$6</f>
        <v>34945</v>
      </c>
    </row>
    <row r="1068" spans="1:18">
      <c r="A1068">
        <v>75801</v>
      </c>
      <c r="B1068" t="s">
        <v>1220</v>
      </c>
      <c r="C1068" t="str">
        <f t="shared" si="64"/>
        <v>长沙学院</v>
      </c>
      <c r="D1068" t="str">
        <f t="shared" si="65"/>
        <v>01</v>
      </c>
      <c r="E1068" t="s">
        <v>50</v>
      </c>
      <c r="F1068">
        <v>188</v>
      </c>
      <c r="G1068">
        <v>98</v>
      </c>
      <c r="H1068">
        <v>90</v>
      </c>
      <c r="I1068">
        <v>58</v>
      </c>
      <c r="J1068">
        <v>49</v>
      </c>
      <c r="K1068">
        <v>46</v>
      </c>
      <c r="L1068">
        <v>0</v>
      </c>
      <c r="M1068">
        <v>2020</v>
      </c>
      <c r="N1068">
        <f t="shared" ca="1" si="66"/>
        <v>179</v>
      </c>
      <c r="O1068">
        <f t="shared" ca="1" si="67"/>
        <v>31075</v>
      </c>
      <c r="P1068">
        <f ca="1">_20206[[#This Row],[最低排名]]-_20206[[#This Row],[同分人数]]+1</f>
        <v>30897</v>
      </c>
      <c r="Q1068">
        <f ca="1">IF(O1068&gt;=开始!$B$6, 1, 0)</f>
        <v>1</v>
      </c>
      <c r="R1068">
        <f ca="1">_20206[[#This Row],[最低排名]]-开始!$B$6</f>
        <v>31075</v>
      </c>
    </row>
    <row r="1069" spans="1:18">
      <c r="A1069">
        <v>75802</v>
      </c>
      <c r="B1069" t="s">
        <v>1221</v>
      </c>
      <c r="C1069" t="str">
        <f t="shared" si="64"/>
        <v>长沙学院</v>
      </c>
      <c r="D1069" t="str">
        <f t="shared" si="65"/>
        <v>02</v>
      </c>
      <c r="E1069" t="s">
        <v>316</v>
      </c>
      <c r="F1069">
        <v>177</v>
      </c>
      <c r="G1069">
        <v>94</v>
      </c>
      <c r="H1069">
        <v>85</v>
      </c>
      <c r="I1069">
        <v>49</v>
      </c>
      <c r="J1069">
        <v>49</v>
      </c>
      <c r="K1069">
        <v>46</v>
      </c>
      <c r="L1069">
        <v>0</v>
      </c>
      <c r="M1069">
        <v>2020</v>
      </c>
      <c r="N1069">
        <f t="shared" ca="1" si="66"/>
        <v>171</v>
      </c>
      <c r="O1069">
        <f t="shared" ca="1" si="67"/>
        <v>35458</v>
      </c>
      <c r="P1069">
        <f ca="1">_20206[[#This Row],[最低排名]]-_20206[[#This Row],[同分人数]]+1</f>
        <v>35288</v>
      </c>
      <c r="Q1069">
        <f ca="1">IF(O1069&gt;=开始!$B$6, 1, 0)</f>
        <v>1</v>
      </c>
      <c r="R1069">
        <f ca="1">_20206[[#This Row],[最低排名]]-开始!$B$6</f>
        <v>35458</v>
      </c>
    </row>
    <row r="1070" spans="1:18">
      <c r="A1070">
        <v>75803</v>
      </c>
      <c r="B1070" t="s">
        <v>1843</v>
      </c>
      <c r="C1070" t="str">
        <f t="shared" si="64"/>
        <v>长沙学院</v>
      </c>
      <c r="D1070" t="str">
        <f t="shared" si="65"/>
        <v>03</v>
      </c>
      <c r="E1070" t="s">
        <v>440</v>
      </c>
      <c r="F1070">
        <v>190</v>
      </c>
      <c r="G1070">
        <v>98</v>
      </c>
      <c r="H1070">
        <v>82</v>
      </c>
      <c r="I1070">
        <v>61</v>
      </c>
      <c r="J1070">
        <v>55</v>
      </c>
      <c r="K1070">
        <v>49</v>
      </c>
      <c r="L1070">
        <v>0</v>
      </c>
      <c r="M1070">
        <v>2020</v>
      </c>
      <c r="N1070">
        <f t="shared" ca="1" si="66"/>
        <v>217</v>
      </c>
      <c r="O1070">
        <f t="shared" ca="1" si="67"/>
        <v>29881</v>
      </c>
      <c r="P1070">
        <f ca="1">_20206[[#This Row],[最低排名]]-_20206[[#This Row],[同分人数]]+1</f>
        <v>29665</v>
      </c>
      <c r="Q1070">
        <f ca="1">IF(O1070&gt;=开始!$B$6, 1, 0)</f>
        <v>1</v>
      </c>
      <c r="R1070">
        <f ca="1">_20206[[#This Row],[最低排名]]-开始!$B$6</f>
        <v>29881</v>
      </c>
    </row>
    <row r="1071" spans="1:18">
      <c r="A1071">
        <v>75901</v>
      </c>
      <c r="B1071" t="s">
        <v>1222</v>
      </c>
      <c r="C1071" t="str">
        <f t="shared" si="64"/>
        <v>湖南工程</v>
      </c>
      <c r="D1071" t="str">
        <f t="shared" si="65"/>
        <v>01</v>
      </c>
      <c r="E1071" t="s">
        <v>381</v>
      </c>
      <c r="F1071">
        <v>192</v>
      </c>
      <c r="G1071">
        <v>112</v>
      </c>
      <c r="H1071">
        <v>69</v>
      </c>
      <c r="I1071">
        <v>61</v>
      </c>
      <c r="J1071">
        <v>55</v>
      </c>
      <c r="K1071">
        <v>52</v>
      </c>
      <c r="L1071">
        <v>0</v>
      </c>
      <c r="M1071">
        <v>2020</v>
      </c>
      <c r="N1071">
        <f t="shared" ca="1" si="66"/>
        <v>183</v>
      </c>
      <c r="O1071">
        <f t="shared" ca="1" si="67"/>
        <v>31431</v>
      </c>
      <c r="P1071">
        <f ca="1">_20206[[#This Row],[最低排名]]-_20206[[#This Row],[同分人数]]+1</f>
        <v>31249</v>
      </c>
      <c r="Q1071">
        <f ca="1">IF(O1071&gt;=开始!$B$6, 1, 0)</f>
        <v>1</v>
      </c>
      <c r="R1071">
        <f ca="1">_20206[[#This Row],[最低排名]]-开始!$B$6</f>
        <v>31431</v>
      </c>
    </row>
    <row r="1072" spans="1:18">
      <c r="A1072">
        <v>75902</v>
      </c>
      <c r="B1072" t="s">
        <v>1223</v>
      </c>
      <c r="C1072" t="str">
        <f t="shared" si="64"/>
        <v>湖南工程</v>
      </c>
      <c r="D1072" t="str">
        <f t="shared" si="65"/>
        <v>02</v>
      </c>
      <c r="E1072" t="s">
        <v>1556</v>
      </c>
      <c r="F1072">
        <v>188</v>
      </c>
      <c r="G1072">
        <v>102</v>
      </c>
      <c r="H1072">
        <v>69</v>
      </c>
      <c r="I1072">
        <v>55</v>
      </c>
      <c r="J1072">
        <v>49</v>
      </c>
      <c r="K1072">
        <v>43</v>
      </c>
      <c r="L1072">
        <v>0</v>
      </c>
      <c r="M1072">
        <v>2020</v>
      </c>
      <c r="N1072">
        <f t="shared" ca="1" si="66"/>
        <v>165</v>
      </c>
      <c r="O1072">
        <f t="shared" ca="1" si="67"/>
        <v>35821</v>
      </c>
      <c r="P1072">
        <f ca="1">_20206[[#This Row],[最低排名]]-_20206[[#This Row],[同分人数]]+1</f>
        <v>35657</v>
      </c>
      <c r="Q1072">
        <f ca="1">IF(O1072&gt;=开始!$B$6, 1, 0)</f>
        <v>1</v>
      </c>
      <c r="R1072">
        <f ca="1">_20206[[#This Row],[最低排名]]-开始!$B$6</f>
        <v>35821</v>
      </c>
    </row>
    <row r="1073" spans="1:18">
      <c r="A1073">
        <v>76001</v>
      </c>
      <c r="B1073" t="s">
        <v>1224</v>
      </c>
      <c r="C1073" t="str">
        <f t="shared" si="64"/>
        <v>湖南工学</v>
      </c>
      <c r="D1073" t="str">
        <f t="shared" si="65"/>
        <v>01</v>
      </c>
      <c r="E1073" t="s">
        <v>320</v>
      </c>
      <c r="F1073">
        <v>188</v>
      </c>
      <c r="G1073">
        <v>108</v>
      </c>
      <c r="H1073">
        <v>66</v>
      </c>
      <c r="I1073">
        <v>55</v>
      </c>
      <c r="J1073">
        <v>52</v>
      </c>
      <c r="K1073">
        <v>49</v>
      </c>
      <c r="L1073">
        <v>0</v>
      </c>
      <c r="M1073">
        <v>2020</v>
      </c>
      <c r="N1073">
        <f t="shared" ca="1" si="66"/>
        <v>168</v>
      </c>
      <c r="O1073">
        <f t="shared" ca="1" si="67"/>
        <v>34767</v>
      </c>
      <c r="P1073">
        <f ca="1">_20206[[#This Row],[最低排名]]-_20206[[#This Row],[同分人数]]+1</f>
        <v>34600</v>
      </c>
      <c r="Q1073">
        <f ca="1">IF(O1073&gt;=开始!$B$6, 1, 0)</f>
        <v>1</v>
      </c>
      <c r="R1073">
        <f ca="1">_20206[[#This Row],[最低排名]]-开始!$B$6</f>
        <v>34767</v>
      </c>
    </row>
    <row r="1074" spans="1:18">
      <c r="A1074">
        <v>76002</v>
      </c>
      <c r="B1074" t="s">
        <v>1225</v>
      </c>
      <c r="C1074" t="str">
        <f t="shared" si="64"/>
        <v>湖南工学</v>
      </c>
      <c r="D1074" t="str">
        <f t="shared" si="65"/>
        <v>02</v>
      </c>
      <c r="E1074" t="s">
        <v>354</v>
      </c>
      <c r="F1074">
        <v>188</v>
      </c>
      <c r="G1074">
        <v>102</v>
      </c>
      <c r="H1074">
        <v>78</v>
      </c>
      <c r="I1074">
        <v>58</v>
      </c>
      <c r="J1074">
        <v>58</v>
      </c>
      <c r="K1074">
        <v>46</v>
      </c>
      <c r="L1074">
        <v>0</v>
      </c>
      <c r="M1074">
        <v>2020</v>
      </c>
      <c r="N1074">
        <f t="shared" ca="1" si="66"/>
        <v>178</v>
      </c>
      <c r="O1074">
        <f t="shared" ca="1" si="67"/>
        <v>31609</v>
      </c>
      <c r="P1074">
        <f ca="1">_20206[[#This Row],[最低排名]]-_20206[[#This Row],[同分人数]]+1</f>
        <v>31432</v>
      </c>
      <c r="Q1074">
        <f ca="1">IF(O1074&gt;=开始!$B$6, 1, 0)</f>
        <v>1</v>
      </c>
      <c r="R1074">
        <f ca="1">_20206[[#This Row],[最低排名]]-开始!$B$6</f>
        <v>31609</v>
      </c>
    </row>
    <row r="1075" spans="1:18">
      <c r="A1075">
        <v>76003</v>
      </c>
      <c r="B1075" t="s">
        <v>1226</v>
      </c>
      <c r="C1075" t="str">
        <f t="shared" si="64"/>
        <v>湖南工学</v>
      </c>
      <c r="D1075" t="str">
        <f t="shared" si="65"/>
        <v>03</v>
      </c>
      <c r="E1075" t="s">
        <v>427</v>
      </c>
      <c r="F1075">
        <v>199</v>
      </c>
      <c r="G1075">
        <v>105</v>
      </c>
      <c r="H1075">
        <v>86</v>
      </c>
      <c r="I1075">
        <v>52</v>
      </c>
      <c r="J1075">
        <v>49</v>
      </c>
      <c r="K1075">
        <v>49</v>
      </c>
      <c r="L1075">
        <v>0</v>
      </c>
      <c r="M1075">
        <v>2020</v>
      </c>
      <c r="N1075">
        <f t="shared" ca="1" si="66"/>
        <v>217</v>
      </c>
      <c r="O1075">
        <f t="shared" ca="1" si="67"/>
        <v>30320</v>
      </c>
      <c r="P1075">
        <f ca="1">_20206[[#This Row],[最低排名]]-_20206[[#This Row],[同分人数]]+1</f>
        <v>30104</v>
      </c>
      <c r="Q1075">
        <f ca="1">IF(O1075&gt;=开始!$B$6, 1, 0)</f>
        <v>1</v>
      </c>
      <c r="R1075">
        <f ca="1">_20206[[#This Row],[最低排名]]-开始!$B$6</f>
        <v>30320</v>
      </c>
    </row>
    <row r="1076" spans="1:18">
      <c r="A1076">
        <v>76004</v>
      </c>
      <c r="B1076" t="s">
        <v>1598</v>
      </c>
      <c r="C1076" t="str">
        <f t="shared" si="64"/>
        <v>湖南工学</v>
      </c>
      <c r="D1076" t="str">
        <f t="shared" si="65"/>
        <v>04</v>
      </c>
      <c r="E1076" t="s">
        <v>203</v>
      </c>
      <c r="F1076">
        <v>202</v>
      </c>
      <c r="G1076">
        <v>114</v>
      </c>
      <c r="H1076">
        <v>75</v>
      </c>
      <c r="I1076">
        <v>55</v>
      </c>
      <c r="J1076">
        <v>52</v>
      </c>
      <c r="K1076">
        <v>46</v>
      </c>
      <c r="L1076">
        <v>0</v>
      </c>
      <c r="M1076">
        <v>2020</v>
      </c>
      <c r="N1076">
        <f t="shared" ca="1" si="66"/>
        <v>173</v>
      </c>
      <c r="O1076">
        <f t="shared" ca="1" si="67"/>
        <v>31248</v>
      </c>
      <c r="P1076">
        <f ca="1">_20206[[#This Row],[最低排名]]-_20206[[#This Row],[同分人数]]+1</f>
        <v>31076</v>
      </c>
      <c r="Q1076">
        <f ca="1">IF(O1076&gt;=开始!$B$6, 1, 0)</f>
        <v>1</v>
      </c>
      <c r="R1076">
        <f ca="1">_20206[[#This Row],[最低排名]]-开始!$B$6</f>
        <v>31248</v>
      </c>
    </row>
    <row r="1077" spans="1:18">
      <c r="A1077">
        <v>76101</v>
      </c>
      <c r="B1077" t="s">
        <v>1227</v>
      </c>
      <c r="C1077" t="str">
        <f t="shared" si="64"/>
        <v>湖南财经</v>
      </c>
      <c r="D1077" t="str">
        <f t="shared" si="65"/>
        <v>01</v>
      </c>
      <c r="E1077" t="s">
        <v>309</v>
      </c>
      <c r="F1077">
        <v>192</v>
      </c>
      <c r="G1077">
        <v>98</v>
      </c>
      <c r="H1077">
        <v>100</v>
      </c>
      <c r="I1077">
        <v>55</v>
      </c>
      <c r="J1077">
        <v>52</v>
      </c>
      <c r="K1077">
        <v>43</v>
      </c>
      <c r="L1077">
        <v>0</v>
      </c>
      <c r="M1077">
        <v>2020</v>
      </c>
      <c r="N1077">
        <f t="shared" ca="1" si="66"/>
        <v>194</v>
      </c>
      <c r="O1077">
        <f t="shared" ca="1" si="67"/>
        <v>28823</v>
      </c>
      <c r="P1077">
        <f ca="1">_20206[[#This Row],[最低排名]]-_20206[[#This Row],[同分人数]]+1</f>
        <v>28630</v>
      </c>
      <c r="Q1077">
        <f ca="1">IF(O1077&gt;=开始!$B$6, 1, 0)</f>
        <v>1</v>
      </c>
      <c r="R1077">
        <f ca="1">_20206[[#This Row],[最低排名]]-开始!$B$6</f>
        <v>28823</v>
      </c>
    </row>
    <row r="1078" spans="1:18">
      <c r="A1078">
        <v>76102</v>
      </c>
      <c r="B1078" t="s">
        <v>1844</v>
      </c>
      <c r="C1078" t="str">
        <f t="shared" si="64"/>
        <v>湖南财经</v>
      </c>
      <c r="D1078" t="str">
        <f t="shared" si="65"/>
        <v>02</v>
      </c>
      <c r="E1078" t="s">
        <v>1629</v>
      </c>
      <c r="M1078">
        <v>2020</v>
      </c>
      <c r="N1078" t="e">
        <f t="shared" ca="1" si="66"/>
        <v>#N/A</v>
      </c>
      <c r="O1078" t="e">
        <f t="shared" ca="1" si="67"/>
        <v>#N/A</v>
      </c>
      <c r="P1078" t="e">
        <f ca="1">_20206[[#This Row],[最低排名]]-_20206[[#This Row],[同分人数]]+1</f>
        <v>#N/A</v>
      </c>
      <c r="Q1078" t="e">
        <f ca="1">IF(O1078&gt;=开始!$B$6, 1, 0)</f>
        <v>#N/A</v>
      </c>
      <c r="R1078" t="e">
        <f ca="1">_20206[[#This Row],[最低排名]]-开始!$B$6</f>
        <v>#N/A</v>
      </c>
    </row>
    <row r="1079" spans="1:18">
      <c r="A1079">
        <v>76201</v>
      </c>
      <c r="B1079" t="s">
        <v>1228</v>
      </c>
      <c r="C1079" t="str">
        <f t="shared" si="64"/>
        <v>湘理南湖</v>
      </c>
      <c r="D1079" t="str">
        <f t="shared" si="65"/>
        <v>01</v>
      </c>
      <c r="E1079" t="s">
        <v>1629</v>
      </c>
      <c r="M1079">
        <v>2020</v>
      </c>
      <c r="N1079" t="e">
        <f t="shared" ca="1" si="66"/>
        <v>#N/A</v>
      </c>
      <c r="O1079" t="e">
        <f t="shared" ca="1" si="67"/>
        <v>#N/A</v>
      </c>
      <c r="P1079" t="e">
        <f ca="1">_20206[[#This Row],[最低排名]]-_20206[[#This Row],[同分人数]]+1</f>
        <v>#N/A</v>
      </c>
      <c r="Q1079" t="e">
        <f ca="1">IF(O1079&gt;=开始!$B$6, 1, 0)</f>
        <v>#N/A</v>
      </c>
      <c r="R1079" t="e">
        <f ca="1">_20206[[#This Row],[最低排名]]-开始!$B$6</f>
        <v>#N/A</v>
      </c>
    </row>
    <row r="1080" spans="1:18">
      <c r="A1080">
        <v>76202</v>
      </c>
      <c r="B1080" t="s">
        <v>1229</v>
      </c>
      <c r="C1080" t="str">
        <f t="shared" si="64"/>
        <v>湘理南湖</v>
      </c>
      <c r="D1080" t="str">
        <f t="shared" si="65"/>
        <v>02</v>
      </c>
      <c r="E1080" t="s">
        <v>998</v>
      </c>
      <c r="F1080">
        <v>209</v>
      </c>
      <c r="G1080">
        <v>111</v>
      </c>
      <c r="H1080">
        <v>58</v>
      </c>
      <c r="I1080">
        <v>49</v>
      </c>
      <c r="J1080">
        <v>49</v>
      </c>
      <c r="K1080">
        <v>46</v>
      </c>
      <c r="L1080">
        <v>0</v>
      </c>
      <c r="M1080">
        <v>2020</v>
      </c>
      <c r="N1080">
        <f t="shared" ca="1" si="66"/>
        <v>169</v>
      </c>
      <c r="O1080">
        <f t="shared" ca="1" si="67"/>
        <v>34599</v>
      </c>
      <c r="P1080">
        <f ca="1">_20206[[#This Row],[最低排名]]-_20206[[#This Row],[同分人数]]+1</f>
        <v>34431</v>
      </c>
      <c r="Q1080">
        <f ca="1">IF(O1080&gt;=开始!$B$6, 1, 0)</f>
        <v>1</v>
      </c>
      <c r="R1080">
        <f ca="1">_20206[[#This Row],[最低排名]]-开始!$B$6</f>
        <v>34599</v>
      </c>
    </row>
    <row r="1081" spans="1:18">
      <c r="A1081">
        <v>76203</v>
      </c>
      <c r="B1081" t="s">
        <v>1230</v>
      </c>
      <c r="C1081" t="str">
        <f t="shared" si="64"/>
        <v>湘理南湖</v>
      </c>
      <c r="D1081" t="str">
        <f t="shared" si="65"/>
        <v>03</v>
      </c>
      <c r="E1081" t="s">
        <v>738</v>
      </c>
      <c r="F1081">
        <v>188</v>
      </c>
      <c r="G1081">
        <v>96</v>
      </c>
      <c r="H1081">
        <v>68</v>
      </c>
      <c r="I1081">
        <v>61</v>
      </c>
      <c r="J1081">
        <v>52</v>
      </c>
      <c r="K1081">
        <v>43</v>
      </c>
      <c r="L1081">
        <v>0</v>
      </c>
      <c r="M1081">
        <v>2020</v>
      </c>
      <c r="N1081">
        <f t="shared" ca="1" si="66"/>
        <v>148</v>
      </c>
      <c r="O1081">
        <f t="shared" ca="1" si="67"/>
        <v>34430</v>
      </c>
      <c r="P1081">
        <f ca="1">_20206[[#This Row],[最低排名]]-_20206[[#This Row],[同分人数]]+1</f>
        <v>34283</v>
      </c>
      <c r="Q1081">
        <f ca="1">IF(O1081&gt;=开始!$B$6, 1, 0)</f>
        <v>1</v>
      </c>
      <c r="R1081">
        <f ca="1">_20206[[#This Row],[最低排名]]-开始!$B$6</f>
        <v>34430</v>
      </c>
    </row>
    <row r="1082" spans="1:18">
      <c r="A1082">
        <v>76301</v>
      </c>
      <c r="B1082" t="s">
        <v>1231</v>
      </c>
      <c r="C1082" t="str">
        <f t="shared" si="64"/>
        <v>湖南工大</v>
      </c>
      <c r="D1082" t="str">
        <f t="shared" si="65"/>
        <v>01</v>
      </c>
      <c r="E1082" t="s">
        <v>54</v>
      </c>
      <c r="F1082">
        <v>211</v>
      </c>
      <c r="G1082">
        <v>121</v>
      </c>
      <c r="H1082">
        <v>68</v>
      </c>
      <c r="I1082">
        <v>58</v>
      </c>
      <c r="J1082">
        <v>55</v>
      </c>
      <c r="K1082">
        <v>49</v>
      </c>
      <c r="L1082">
        <v>0</v>
      </c>
      <c r="M1082">
        <v>2020</v>
      </c>
      <c r="N1082">
        <f t="shared" ca="1" si="66"/>
        <v>219</v>
      </c>
      <c r="O1082">
        <f t="shared" ca="1" si="67"/>
        <v>29042</v>
      </c>
      <c r="P1082">
        <f ca="1">_20206[[#This Row],[最低排名]]-_20206[[#This Row],[同分人数]]+1</f>
        <v>28824</v>
      </c>
      <c r="Q1082">
        <f ca="1">IF(O1082&gt;=开始!$B$6, 1, 0)</f>
        <v>1</v>
      </c>
      <c r="R1082">
        <f ca="1">_20206[[#This Row],[最低排名]]-开始!$B$6</f>
        <v>29042</v>
      </c>
    </row>
    <row r="1083" spans="1:18">
      <c r="A1083">
        <v>76302</v>
      </c>
      <c r="B1083" t="s">
        <v>1599</v>
      </c>
      <c r="C1083" t="str">
        <f t="shared" si="64"/>
        <v>湖南工大</v>
      </c>
      <c r="D1083" t="str">
        <f t="shared" si="65"/>
        <v>02</v>
      </c>
      <c r="E1083" t="s">
        <v>1629</v>
      </c>
      <c r="M1083">
        <v>2020</v>
      </c>
      <c r="N1083" t="e">
        <f t="shared" ca="1" si="66"/>
        <v>#N/A</v>
      </c>
      <c r="O1083" t="e">
        <f t="shared" ca="1" si="67"/>
        <v>#N/A</v>
      </c>
      <c r="P1083" t="e">
        <f ca="1">_20206[[#This Row],[最低排名]]-_20206[[#This Row],[同分人数]]+1</f>
        <v>#N/A</v>
      </c>
      <c r="Q1083" t="e">
        <f ca="1">IF(O1083&gt;=开始!$B$6, 1, 0)</f>
        <v>#N/A</v>
      </c>
      <c r="R1083" t="e">
        <f ca="1">_20206[[#This Row],[最低排名]]-开始!$B$6</f>
        <v>#N/A</v>
      </c>
    </row>
    <row r="1084" spans="1:18">
      <c r="A1084">
        <v>77101</v>
      </c>
      <c r="B1084" t="s">
        <v>1232</v>
      </c>
      <c r="C1084" t="str">
        <f t="shared" si="64"/>
        <v>中山大学</v>
      </c>
      <c r="D1084" t="str">
        <f t="shared" si="65"/>
        <v>01</v>
      </c>
      <c r="E1084" t="s">
        <v>244</v>
      </c>
      <c r="F1084">
        <v>233</v>
      </c>
      <c r="G1084">
        <v>118</v>
      </c>
      <c r="H1084">
        <v>127</v>
      </c>
      <c r="I1084">
        <v>67</v>
      </c>
      <c r="J1084">
        <v>67</v>
      </c>
      <c r="K1084">
        <v>61</v>
      </c>
      <c r="L1084">
        <v>0</v>
      </c>
      <c r="M1084">
        <v>2020</v>
      </c>
      <c r="N1084">
        <f t="shared" ca="1" si="66"/>
        <v>146</v>
      </c>
      <c r="O1084">
        <f t="shared" ca="1" si="67"/>
        <v>4247</v>
      </c>
      <c r="P1084">
        <f ca="1">_20206[[#This Row],[最低排名]]-_20206[[#This Row],[同分人数]]+1</f>
        <v>4102</v>
      </c>
      <c r="Q1084">
        <f ca="1">IF(O1084&gt;=开始!$B$6, 1, 0)</f>
        <v>1</v>
      </c>
      <c r="R1084">
        <f ca="1">_20206[[#This Row],[最低排名]]-开始!$B$6</f>
        <v>4247</v>
      </c>
    </row>
    <row r="1085" spans="1:18">
      <c r="A1085">
        <v>77102</v>
      </c>
      <c r="B1085" t="s">
        <v>1233</v>
      </c>
      <c r="C1085" t="str">
        <f t="shared" si="64"/>
        <v>中山大学</v>
      </c>
      <c r="D1085" t="str">
        <f t="shared" si="65"/>
        <v>02</v>
      </c>
      <c r="E1085" t="s">
        <v>260</v>
      </c>
      <c r="F1085">
        <v>241</v>
      </c>
      <c r="G1085">
        <v>124</v>
      </c>
      <c r="H1085">
        <v>126</v>
      </c>
      <c r="I1085">
        <v>67</v>
      </c>
      <c r="J1085">
        <v>61</v>
      </c>
      <c r="K1085">
        <v>61</v>
      </c>
      <c r="L1085">
        <v>0</v>
      </c>
      <c r="M1085">
        <v>2020</v>
      </c>
      <c r="N1085">
        <f t="shared" ca="1" si="66"/>
        <v>176</v>
      </c>
      <c r="O1085">
        <f t="shared" ca="1" si="67"/>
        <v>4101</v>
      </c>
      <c r="P1085">
        <f ca="1">_20206[[#This Row],[最低排名]]-_20206[[#This Row],[同分人数]]+1</f>
        <v>3926</v>
      </c>
      <c r="Q1085">
        <f ca="1">IF(O1085&gt;=开始!$B$6, 1, 0)</f>
        <v>1</v>
      </c>
      <c r="R1085">
        <f ca="1">_20206[[#This Row],[最低排名]]-开始!$B$6</f>
        <v>4101</v>
      </c>
    </row>
    <row r="1086" spans="1:18">
      <c r="A1086">
        <v>77103</v>
      </c>
      <c r="B1086" t="s">
        <v>1234</v>
      </c>
      <c r="C1086" t="str">
        <f t="shared" si="64"/>
        <v>中山大学</v>
      </c>
      <c r="D1086" t="str">
        <f t="shared" si="65"/>
        <v>03</v>
      </c>
      <c r="E1086" t="s">
        <v>260</v>
      </c>
      <c r="F1086">
        <v>233</v>
      </c>
      <c r="G1086">
        <v>122</v>
      </c>
      <c r="H1086">
        <v>116</v>
      </c>
      <c r="I1086">
        <v>70</v>
      </c>
      <c r="J1086">
        <v>70</v>
      </c>
      <c r="K1086">
        <v>67</v>
      </c>
      <c r="L1086">
        <v>0</v>
      </c>
      <c r="M1086">
        <v>2020</v>
      </c>
      <c r="N1086">
        <f t="shared" ca="1" si="66"/>
        <v>176</v>
      </c>
      <c r="O1086">
        <f t="shared" ca="1" si="67"/>
        <v>4101</v>
      </c>
      <c r="P1086">
        <f ca="1">_20206[[#This Row],[最低排名]]-_20206[[#This Row],[同分人数]]+1</f>
        <v>3926</v>
      </c>
      <c r="Q1086">
        <f ca="1">IF(O1086&gt;=开始!$B$6, 1, 0)</f>
        <v>1</v>
      </c>
      <c r="R1086">
        <f ca="1">_20206[[#This Row],[最低排名]]-开始!$B$6</f>
        <v>4101</v>
      </c>
    </row>
    <row r="1087" spans="1:18">
      <c r="A1087">
        <v>77104</v>
      </c>
      <c r="B1087" t="s">
        <v>1601</v>
      </c>
      <c r="C1087" t="str">
        <f t="shared" si="64"/>
        <v>中山大学</v>
      </c>
      <c r="D1087" t="str">
        <f t="shared" si="65"/>
        <v>04</v>
      </c>
      <c r="E1087" t="s">
        <v>1541</v>
      </c>
      <c r="F1087">
        <v>233</v>
      </c>
      <c r="G1087">
        <v>124</v>
      </c>
      <c r="H1087">
        <v>122</v>
      </c>
      <c r="I1087">
        <v>70</v>
      </c>
      <c r="J1087">
        <v>67</v>
      </c>
      <c r="K1087">
        <v>67</v>
      </c>
      <c r="L1087">
        <v>0</v>
      </c>
      <c r="M1087">
        <v>2020</v>
      </c>
      <c r="N1087">
        <f t="shared" ca="1" si="66"/>
        <v>153</v>
      </c>
      <c r="O1087">
        <f t="shared" ca="1" si="67"/>
        <v>3607</v>
      </c>
      <c r="P1087">
        <f ca="1">_20206[[#This Row],[最低排名]]-_20206[[#This Row],[同分人数]]+1</f>
        <v>3455</v>
      </c>
      <c r="Q1087">
        <f ca="1">IF(O1087&gt;=开始!$B$6, 1, 0)</f>
        <v>1</v>
      </c>
      <c r="R1087">
        <f ca="1">_20206[[#This Row],[最低排名]]-开始!$B$6</f>
        <v>3607</v>
      </c>
    </row>
    <row r="1088" spans="1:18">
      <c r="A1088">
        <v>77105</v>
      </c>
      <c r="B1088" t="s">
        <v>1845</v>
      </c>
      <c r="C1088" t="str">
        <f t="shared" si="64"/>
        <v>中山大学</v>
      </c>
      <c r="D1088" t="str">
        <f t="shared" si="65"/>
        <v>05</v>
      </c>
      <c r="E1088" t="s">
        <v>265</v>
      </c>
      <c r="F1088">
        <v>232</v>
      </c>
      <c r="G1088">
        <v>128</v>
      </c>
      <c r="H1088">
        <v>134</v>
      </c>
      <c r="I1088">
        <v>70</v>
      </c>
      <c r="J1088">
        <v>64</v>
      </c>
      <c r="K1088">
        <v>58</v>
      </c>
      <c r="L1088">
        <v>0</v>
      </c>
      <c r="M1088">
        <v>2020</v>
      </c>
      <c r="N1088">
        <f t="shared" ca="1" si="66"/>
        <v>168</v>
      </c>
      <c r="O1088">
        <f t="shared" ca="1" si="67"/>
        <v>3775</v>
      </c>
      <c r="P1088">
        <f ca="1">_20206[[#This Row],[最低排名]]-_20206[[#This Row],[同分人数]]+1</f>
        <v>3608</v>
      </c>
      <c r="Q1088">
        <f ca="1">IF(O1088&gt;=开始!$B$6, 1, 0)</f>
        <v>1</v>
      </c>
      <c r="R1088">
        <f ca="1">_20206[[#This Row],[最低排名]]-开始!$B$6</f>
        <v>3775</v>
      </c>
    </row>
    <row r="1089" spans="1:18">
      <c r="A1089">
        <v>77201</v>
      </c>
      <c r="B1089" t="s">
        <v>1235</v>
      </c>
      <c r="C1089" t="str">
        <f t="shared" si="64"/>
        <v>华南理工</v>
      </c>
      <c r="D1089" t="str">
        <f t="shared" si="65"/>
        <v>01</v>
      </c>
      <c r="E1089" t="s">
        <v>244</v>
      </c>
      <c r="F1089">
        <v>216</v>
      </c>
      <c r="G1089">
        <v>109</v>
      </c>
      <c r="H1089">
        <v>135</v>
      </c>
      <c r="I1089">
        <v>70</v>
      </c>
      <c r="J1089">
        <v>67</v>
      </c>
      <c r="K1089">
        <v>67</v>
      </c>
      <c r="L1089">
        <v>0</v>
      </c>
      <c r="M1089">
        <v>2020</v>
      </c>
      <c r="N1089">
        <f t="shared" ca="1" si="66"/>
        <v>146</v>
      </c>
      <c r="O1089">
        <f t="shared" ca="1" si="67"/>
        <v>4247</v>
      </c>
      <c r="P1089">
        <f ca="1">_20206[[#This Row],[最低排名]]-_20206[[#This Row],[同分人数]]+1</f>
        <v>4102</v>
      </c>
      <c r="Q1089">
        <f ca="1">IF(O1089&gt;=开始!$B$6, 1, 0)</f>
        <v>1</v>
      </c>
      <c r="R1089">
        <f ca="1">_20206[[#This Row],[最低排名]]-开始!$B$6</f>
        <v>4247</v>
      </c>
    </row>
    <row r="1090" spans="1:18">
      <c r="A1090">
        <v>77202</v>
      </c>
      <c r="B1090" t="s">
        <v>1236</v>
      </c>
      <c r="C1090" t="str">
        <f t="shared" ref="C1090:C1153" si="68">LEFT(B1090, FIND("(", B1090) - 1)</f>
        <v>华南理工</v>
      </c>
      <c r="D1090" t="str">
        <f t="shared" ref="D1090:D1153" si="69">MID(B1090, FIND("(", B1090) + 1, FIND(")", B1090) - FIND("(", B1090) - 1)</f>
        <v>02</v>
      </c>
      <c r="E1090" t="s">
        <v>14</v>
      </c>
      <c r="F1090">
        <v>225</v>
      </c>
      <c r="G1090">
        <v>116</v>
      </c>
      <c r="H1090">
        <v>130</v>
      </c>
      <c r="I1090">
        <v>67</v>
      </c>
      <c r="J1090">
        <v>67</v>
      </c>
      <c r="K1090">
        <v>64</v>
      </c>
      <c r="L1090">
        <v>0</v>
      </c>
      <c r="M1090">
        <v>2020</v>
      </c>
      <c r="N1090">
        <f t="shared" ref="N1090:N1153" ca="1" si="70">VLOOKUP(E1090, INDIRECT("'" &amp; M1090 &amp; "D'!$A$2:$G$500"), 2, FALSE)</f>
        <v>155</v>
      </c>
      <c r="O1090">
        <f t="shared" ref="O1090:O1153" ca="1" si="71">VLOOKUP(E1090, INDIRECT("'" &amp; M1090 &amp; "D'!$A$2:$G$500"), 3, FALSE)</f>
        <v>4558</v>
      </c>
      <c r="P1090">
        <f ca="1">_20206[[#This Row],[最低排名]]-_20206[[#This Row],[同分人数]]+1</f>
        <v>4404</v>
      </c>
      <c r="Q1090">
        <f ca="1">IF(O1090&gt;=开始!$B$6, 1, 0)</f>
        <v>1</v>
      </c>
      <c r="R1090">
        <f ca="1">_20206[[#This Row],[最低排名]]-开始!$B$6</f>
        <v>4558</v>
      </c>
    </row>
    <row r="1091" spans="1:18">
      <c r="A1091">
        <v>77203</v>
      </c>
      <c r="B1091" t="s">
        <v>1602</v>
      </c>
      <c r="C1091" t="str">
        <f t="shared" si="68"/>
        <v>华南理工</v>
      </c>
      <c r="D1091" t="str">
        <f t="shared" si="69"/>
        <v>03</v>
      </c>
      <c r="E1091" t="s">
        <v>16</v>
      </c>
      <c r="F1091">
        <v>220</v>
      </c>
      <c r="G1091">
        <v>114</v>
      </c>
      <c r="H1091">
        <v>130</v>
      </c>
      <c r="I1091">
        <v>70</v>
      </c>
      <c r="J1091">
        <v>67</v>
      </c>
      <c r="K1091">
        <v>67</v>
      </c>
      <c r="L1091">
        <v>0</v>
      </c>
      <c r="M1091">
        <v>2020</v>
      </c>
      <c r="N1091">
        <f t="shared" ca="1" si="70"/>
        <v>156</v>
      </c>
      <c r="O1091">
        <f t="shared" ca="1" si="71"/>
        <v>4403</v>
      </c>
      <c r="P1091">
        <f ca="1">_20206[[#This Row],[最低排名]]-_20206[[#This Row],[同分人数]]+1</f>
        <v>4248</v>
      </c>
      <c r="Q1091">
        <f ca="1">IF(O1091&gt;=开始!$B$6, 1, 0)</f>
        <v>1</v>
      </c>
      <c r="R1091">
        <f ca="1">_20206[[#This Row],[最低排名]]-开始!$B$6</f>
        <v>4403</v>
      </c>
    </row>
    <row r="1092" spans="1:18">
      <c r="A1092">
        <v>77204</v>
      </c>
      <c r="B1092" t="s">
        <v>1846</v>
      </c>
      <c r="C1092" t="str">
        <f t="shared" si="68"/>
        <v>华南理工</v>
      </c>
      <c r="D1092" t="str">
        <f t="shared" si="69"/>
        <v>04</v>
      </c>
      <c r="E1092" t="s">
        <v>246</v>
      </c>
      <c r="F1092">
        <v>239</v>
      </c>
      <c r="G1092">
        <v>120</v>
      </c>
      <c r="H1092">
        <v>130</v>
      </c>
      <c r="I1092">
        <v>64</v>
      </c>
      <c r="J1092">
        <v>61</v>
      </c>
      <c r="K1092">
        <v>58</v>
      </c>
      <c r="L1092">
        <v>0</v>
      </c>
      <c r="M1092">
        <v>2020</v>
      </c>
      <c r="N1092">
        <f t="shared" ca="1" si="70"/>
        <v>179</v>
      </c>
      <c r="O1092">
        <f t="shared" ca="1" si="71"/>
        <v>4737</v>
      </c>
      <c r="P1092">
        <f ca="1">_20206[[#This Row],[最低排名]]-_20206[[#This Row],[同分人数]]+1</f>
        <v>4559</v>
      </c>
      <c r="Q1092">
        <f ca="1">IF(O1092&gt;=开始!$B$6, 1, 0)</f>
        <v>1</v>
      </c>
      <c r="R1092">
        <f ca="1">_20206[[#This Row],[最低排名]]-开始!$B$6</f>
        <v>4737</v>
      </c>
    </row>
    <row r="1093" spans="1:18">
      <c r="A1093">
        <v>77301</v>
      </c>
      <c r="B1093" t="s">
        <v>1237</v>
      </c>
      <c r="C1093" t="str">
        <f t="shared" si="68"/>
        <v>暨南大学</v>
      </c>
      <c r="D1093" t="str">
        <f t="shared" si="69"/>
        <v>01</v>
      </c>
      <c r="E1093" t="s">
        <v>256</v>
      </c>
      <c r="F1093">
        <v>232</v>
      </c>
      <c r="G1093">
        <v>118</v>
      </c>
      <c r="H1093">
        <v>110</v>
      </c>
      <c r="I1093">
        <v>67</v>
      </c>
      <c r="J1093">
        <v>67</v>
      </c>
      <c r="K1093">
        <v>55</v>
      </c>
      <c r="L1093">
        <v>0</v>
      </c>
      <c r="M1093">
        <v>2020</v>
      </c>
      <c r="N1093">
        <f t="shared" ca="1" si="70"/>
        <v>218</v>
      </c>
      <c r="O1093">
        <f t="shared" ca="1" si="71"/>
        <v>8698</v>
      </c>
      <c r="P1093">
        <f ca="1">_20206[[#This Row],[最低排名]]-_20206[[#This Row],[同分人数]]+1</f>
        <v>8481</v>
      </c>
      <c r="Q1093">
        <f ca="1">IF(O1093&gt;=开始!$B$6, 1, 0)</f>
        <v>1</v>
      </c>
      <c r="R1093">
        <f ca="1">_20206[[#This Row],[最低排名]]-开始!$B$6</f>
        <v>8698</v>
      </c>
    </row>
    <row r="1094" spans="1:18">
      <c r="A1094">
        <v>77302</v>
      </c>
      <c r="B1094" t="s">
        <v>1238</v>
      </c>
      <c r="C1094" t="str">
        <f t="shared" si="68"/>
        <v>暨南大学</v>
      </c>
      <c r="D1094" t="str">
        <f t="shared" si="69"/>
        <v>02</v>
      </c>
      <c r="E1094" t="s">
        <v>87</v>
      </c>
      <c r="F1094">
        <v>225</v>
      </c>
      <c r="G1094">
        <v>121</v>
      </c>
      <c r="H1094">
        <v>115</v>
      </c>
      <c r="I1094">
        <v>64</v>
      </c>
      <c r="J1094">
        <v>64</v>
      </c>
      <c r="K1094">
        <v>58</v>
      </c>
      <c r="L1094">
        <v>0</v>
      </c>
      <c r="M1094">
        <v>2020</v>
      </c>
      <c r="N1094">
        <f t="shared" ca="1" si="70"/>
        <v>201</v>
      </c>
      <c r="O1094">
        <f t="shared" ca="1" si="71"/>
        <v>9751</v>
      </c>
      <c r="P1094">
        <f ca="1">_20206[[#This Row],[最低排名]]-_20206[[#This Row],[同分人数]]+1</f>
        <v>9551</v>
      </c>
      <c r="Q1094">
        <f ca="1">IF(O1094&gt;=开始!$B$6, 1, 0)</f>
        <v>1</v>
      </c>
      <c r="R1094">
        <f ca="1">_20206[[#This Row],[最低排名]]-开始!$B$6</f>
        <v>9751</v>
      </c>
    </row>
    <row r="1095" spans="1:18">
      <c r="A1095">
        <v>77303</v>
      </c>
      <c r="B1095" t="s">
        <v>1239</v>
      </c>
      <c r="C1095" t="str">
        <f t="shared" si="68"/>
        <v>暨南大学</v>
      </c>
      <c r="D1095" t="str">
        <f t="shared" si="69"/>
        <v>03</v>
      </c>
      <c r="E1095" t="s">
        <v>87</v>
      </c>
      <c r="F1095">
        <v>219</v>
      </c>
      <c r="G1095">
        <v>114</v>
      </c>
      <c r="H1095">
        <v>109</v>
      </c>
      <c r="I1095">
        <v>70</v>
      </c>
      <c r="J1095">
        <v>67</v>
      </c>
      <c r="K1095">
        <v>61</v>
      </c>
      <c r="L1095">
        <v>0</v>
      </c>
      <c r="M1095">
        <v>2020</v>
      </c>
      <c r="N1095">
        <f t="shared" ca="1" si="70"/>
        <v>201</v>
      </c>
      <c r="O1095">
        <f t="shared" ca="1" si="71"/>
        <v>9751</v>
      </c>
      <c r="P1095">
        <f ca="1">_20206[[#This Row],[最低排名]]-_20206[[#This Row],[同分人数]]+1</f>
        <v>9551</v>
      </c>
      <c r="Q1095">
        <f ca="1">IF(O1095&gt;=开始!$B$6, 1, 0)</f>
        <v>1</v>
      </c>
      <c r="R1095">
        <f ca="1">_20206[[#This Row],[最低排名]]-开始!$B$6</f>
        <v>9751</v>
      </c>
    </row>
    <row r="1096" spans="1:18">
      <c r="A1096">
        <v>77304</v>
      </c>
      <c r="B1096" t="s">
        <v>1240</v>
      </c>
      <c r="C1096" t="str">
        <f t="shared" si="68"/>
        <v>暨南大学</v>
      </c>
      <c r="D1096" t="str">
        <f t="shared" si="69"/>
        <v>04</v>
      </c>
      <c r="E1096" t="s">
        <v>25</v>
      </c>
      <c r="F1096">
        <v>226</v>
      </c>
      <c r="G1096">
        <v>115</v>
      </c>
      <c r="H1096">
        <v>119</v>
      </c>
      <c r="I1096">
        <v>70</v>
      </c>
      <c r="J1096">
        <v>67</v>
      </c>
      <c r="K1096">
        <v>61</v>
      </c>
      <c r="L1096">
        <v>0</v>
      </c>
      <c r="M1096">
        <v>2020</v>
      </c>
      <c r="N1096">
        <f t="shared" ca="1" si="70"/>
        <v>181</v>
      </c>
      <c r="O1096">
        <f t="shared" ca="1" si="71"/>
        <v>6293</v>
      </c>
      <c r="P1096">
        <f ca="1">_20206[[#This Row],[最低排名]]-_20206[[#This Row],[同分人数]]+1</f>
        <v>6113</v>
      </c>
      <c r="Q1096">
        <f ca="1">IF(O1096&gt;=开始!$B$6, 1, 0)</f>
        <v>1</v>
      </c>
      <c r="R1096">
        <f ca="1">_20206[[#This Row],[最低排名]]-开始!$B$6</f>
        <v>6293</v>
      </c>
    </row>
    <row r="1097" spans="1:18">
      <c r="A1097">
        <v>77401</v>
      </c>
      <c r="B1097" t="s">
        <v>1241</v>
      </c>
      <c r="C1097" t="str">
        <f t="shared" si="68"/>
        <v>广东海洋</v>
      </c>
      <c r="D1097" t="str">
        <f t="shared" si="69"/>
        <v>01</v>
      </c>
      <c r="E1097" t="s">
        <v>366</v>
      </c>
      <c r="F1097">
        <v>191</v>
      </c>
      <c r="G1097">
        <v>106</v>
      </c>
      <c r="H1097">
        <v>72</v>
      </c>
      <c r="I1097">
        <v>52</v>
      </c>
      <c r="J1097">
        <v>46</v>
      </c>
      <c r="K1097">
        <v>46</v>
      </c>
      <c r="L1097">
        <v>0</v>
      </c>
      <c r="M1097">
        <v>2020</v>
      </c>
      <c r="N1097">
        <f t="shared" ca="1" si="70"/>
        <v>171</v>
      </c>
      <c r="O1097">
        <f t="shared" ca="1" si="71"/>
        <v>35287</v>
      </c>
      <c r="P1097">
        <f ca="1">_20206[[#This Row],[最低排名]]-_20206[[#This Row],[同分人数]]+1</f>
        <v>35117</v>
      </c>
      <c r="Q1097">
        <f ca="1">IF(O1097&gt;=开始!$B$6, 1, 0)</f>
        <v>1</v>
      </c>
      <c r="R1097">
        <f ca="1">_20206[[#This Row],[最低排名]]-开始!$B$6</f>
        <v>35287</v>
      </c>
    </row>
    <row r="1098" spans="1:18">
      <c r="A1098">
        <v>77402</v>
      </c>
      <c r="B1098" t="s">
        <v>1242</v>
      </c>
      <c r="C1098" t="str">
        <f t="shared" si="68"/>
        <v>广东海洋</v>
      </c>
      <c r="D1098" t="str">
        <f t="shared" si="69"/>
        <v>02</v>
      </c>
      <c r="E1098" t="s">
        <v>485</v>
      </c>
      <c r="F1098">
        <v>191</v>
      </c>
      <c r="G1098">
        <v>102</v>
      </c>
      <c r="H1098">
        <v>98</v>
      </c>
      <c r="I1098">
        <v>55</v>
      </c>
      <c r="J1098">
        <v>55</v>
      </c>
      <c r="K1098">
        <v>46</v>
      </c>
      <c r="L1098">
        <v>0</v>
      </c>
      <c r="M1098">
        <v>2020</v>
      </c>
      <c r="N1098">
        <f t="shared" ca="1" si="70"/>
        <v>181</v>
      </c>
      <c r="O1098">
        <f t="shared" ca="1" si="71"/>
        <v>28220</v>
      </c>
      <c r="P1098">
        <f ca="1">_20206[[#This Row],[最低排名]]-_20206[[#This Row],[同分人数]]+1</f>
        <v>28040</v>
      </c>
      <c r="Q1098">
        <f ca="1">IF(O1098&gt;=开始!$B$6, 1, 0)</f>
        <v>1</v>
      </c>
      <c r="R1098">
        <f ca="1">_20206[[#This Row],[最低排名]]-开始!$B$6</f>
        <v>28220</v>
      </c>
    </row>
    <row r="1099" spans="1:18">
      <c r="A1099">
        <v>77501</v>
      </c>
      <c r="B1099" t="s">
        <v>1246</v>
      </c>
      <c r="C1099" t="str">
        <f t="shared" si="68"/>
        <v>广州中医</v>
      </c>
      <c r="D1099" t="str">
        <f t="shared" si="69"/>
        <v>01</v>
      </c>
      <c r="E1099" t="s">
        <v>37</v>
      </c>
      <c r="F1099">
        <v>225</v>
      </c>
      <c r="G1099">
        <v>116</v>
      </c>
      <c r="H1099">
        <v>121</v>
      </c>
      <c r="I1099">
        <v>67</v>
      </c>
      <c r="J1099">
        <v>61</v>
      </c>
      <c r="K1099">
        <v>49</v>
      </c>
      <c r="L1099">
        <v>0</v>
      </c>
      <c r="M1099">
        <v>2020</v>
      </c>
      <c r="N1099">
        <f t="shared" ca="1" si="70"/>
        <v>201</v>
      </c>
      <c r="O1099">
        <f t="shared" ca="1" si="71"/>
        <v>10431</v>
      </c>
      <c r="P1099">
        <f ca="1">_20206[[#This Row],[最低排名]]-_20206[[#This Row],[同分人数]]+1</f>
        <v>10231</v>
      </c>
      <c r="Q1099">
        <f ca="1">IF(O1099&gt;=开始!$B$6, 1, 0)</f>
        <v>1</v>
      </c>
      <c r="R1099">
        <f ca="1">_20206[[#This Row],[最低排名]]-开始!$B$6</f>
        <v>10431</v>
      </c>
    </row>
    <row r="1100" spans="1:18">
      <c r="A1100">
        <v>77502</v>
      </c>
      <c r="B1100" t="s">
        <v>1247</v>
      </c>
      <c r="C1100" t="str">
        <f t="shared" si="68"/>
        <v>广州中医</v>
      </c>
      <c r="D1100" t="str">
        <f t="shared" si="69"/>
        <v>02</v>
      </c>
      <c r="E1100" t="s">
        <v>749</v>
      </c>
      <c r="F1100">
        <v>208</v>
      </c>
      <c r="G1100">
        <v>109</v>
      </c>
      <c r="H1100">
        <v>116</v>
      </c>
      <c r="I1100">
        <v>61</v>
      </c>
      <c r="J1100">
        <v>61</v>
      </c>
      <c r="K1100">
        <v>58</v>
      </c>
      <c r="L1100">
        <v>0</v>
      </c>
      <c r="M1100">
        <v>2020</v>
      </c>
      <c r="N1100">
        <f t="shared" ca="1" si="70"/>
        <v>232</v>
      </c>
      <c r="O1100">
        <f t="shared" ca="1" si="71"/>
        <v>14678</v>
      </c>
      <c r="P1100">
        <f ca="1">_20206[[#This Row],[最低排名]]-_20206[[#This Row],[同分人数]]+1</f>
        <v>14447</v>
      </c>
      <c r="Q1100">
        <f ca="1">IF(O1100&gt;=开始!$B$6, 1, 0)</f>
        <v>1</v>
      </c>
      <c r="R1100">
        <f ca="1">_20206[[#This Row],[最低排名]]-开始!$B$6</f>
        <v>14678</v>
      </c>
    </row>
    <row r="1101" spans="1:18">
      <c r="A1101">
        <v>77601</v>
      </c>
      <c r="B1101" t="s">
        <v>1248</v>
      </c>
      <c r="C1101" t="str">
        <f t="shared" si="68"/>
        <v>广东药科</v>
      </c>
      <c r="D1101" t="str">
        <f t="shared" si="69"/>
        <v>01</v>
      </c>
      <c r="E1101" t="s">
        <v>863</v>
      </c>
      <c r="F1101">
        <v>194</v>
      </c>
      <c r="G1101">
        <v>99</v>
      </c>
      <c r="H1101">
        <v>89</v>
      </c>
      <c r="I1101">
        <v>64</v>
      </c>
      <c r="J1101">
        <v>61</v>
      </c>
      <c r="K1101">
        <v>58</v>
      </c>
      <c r="L1101">
        <v>0</v>
      </c>
      <c r="M1101">
        <v>2020</v>
      </c>
      <c r="N1101">
        <f t="shared" ca="1" si="70"/>
        <v>200</v>
      </c>
      <c r="O1101">
        <f t="shared" ca="1" si="71"/>
        <v>23646</v>
      </c>
      <c r="P1101">
        <f ca="1">_20206[[#This Row],[最低排名]]-_20206[[#This Row],[同分人数]]+1</f>
        <v>23447</v>
      </c>
      <c r="Q1101">
        <f ca="1">IF(O1101&gt;=开始!$B$6, 1, 0)</f>
        <v>1</v>
      </c>
      <c r="R1101">
        <f ca="1">_20206[[#This Row],[最低排名]]-开始!$B$6</f>
        <v>23646</v>
      </c>
    </row>
    <row r="1102" spans="1:18">
      <c r="A1102">
        <v>77701</v>
      </c>
      <c r="B1102" t="s">
        <v>1705</v>
      </c>
      <c r="C1102" t="str">
        <f t="shared" si="68"/>
        <v>惠州学院</v>
      </c>
      <c r="D1102" t="str">
        <f t="shared" si="69"/>
        <v>01</v>
      </c>
      <c r="E1102" t="s">
        <v>223</v>
      </c>
      <c r="F1102">
        <v>190</v>
      </c>
      <c r="G1102">
        <v>101</v>
      </c>
      <c r="H1102">
        <v>65</v>
      </c>
      <c r="I1102">
        <v>55</v>
      </c>
      <c r="J1102">
        <v>52</v>
      </c>
      <c r="K1102">
        <v>46</v>
      </c>
      <c r="L1102">
        <v>0</v>
      </c>
      <c r="M1102">
        <v>2020</v>
      </c>
      <c r="N1102">
        <f t="shared" ca="1" si="70"/>
        <v>171</v>
      </c>
      <c r="O1102">
        <f t="shared" ca="1" si="71"/>
        <v>35116</v>
      </c>
      <c r="P1102">
        <f ca="1">_20206[[#This Row],[最低排名]]-_20206[[#This Row],[同分人数]]+1</f>
        <v>34946</v>
      </c>
      <c r="Q1102">
        <f ca="1">IF(O1102&gt;=开始!$B$6, 1, 0)</f>
        <v>1</v>
      </c>
      <c r="R1102">
        <f ca="1">_20206[[#This Row],[最低排名]]-开始!$B$6</f>
        <v>35116</v>
      </c>
    </row>
    <row r="1103" spans="1:18">
      <c r="A1103">
        <v>77801</v>
      </c>
      <c r="B1103" t="s">
        <v>1249</v>
      </c>
      <c r="C1103" t="str">
        <f t="shared" si="68"/>
        <v>广东金融</v>
      </c>
      <c r="D1103" t="str">
        <f t="shared" si="69"/>
        <v>01</v>
      </c>
      <c r="E1103" t="s">
        <v>431</v>
      </c>
      <c r="F1103">
        <v>206</v>
      </c>
      <c r="G1103">
        <v>104</v>
      </c>
      <c r="H1103">
        <v>106</v>
      </c>
      <c r="I1103">
        <v>55</v>
      </c>
      <c r="J1103">
        <v>52</v>
      </c>
      <c r="K1103">
        <v>43</v>
      </c>
      <c r="L1103">
        <v>0</v>
      </c>
      <c r="M1103">
        <v>2020</v>
      </c>
      <c r="N1103">
        <f t="shared" ca="1" si="70"/>
        <v>221</v>
      </c>
      <c r="O1103">
        <f t="shared" ca="1" si="71"/>
        <v>24521</v>
      </c>
      <c r="P1103">
        <f ca="1">_20206[[#This Row],[最低排名]]-_20206[[#This Row],[同分人数]]+1</f>
        <v>24301</v>
      </c>
      <c r="Q1103">
        <f ca="1">IF(O1103&gt;=开始!$B$6, 1, 0)</f>
        <v>1</v>
      </c>
      <c r="R1103">
        <f ca="1">_20206[[#This Row],[最低排名]]-开始!$B$6</f>
        <v>24521</v>
      </c>
    </row>
    <row r="1104" spans="1:18">
      <c r="A1104">
        <v>77802</v>
      </c>
      <c r="B1104" t="s">
        <v>1250</v>
      </c>
      <c r="C1104" t="str">
        <f t="shared" si="68"/>
        <v>广东金融</v>
      </c>
      <c r="D1104" t="str">
        <f t="shared" si="69"/>
        <v>02</v>
      </c>
      <c r="E1104" t="s">
        <v>312</v>
      </c>
      <c r="F1104">
        <v>195</v>
      </c>
      <c r="G1104">
        <v>103</v>
      </c>
      <c r="H1104">
        <v>97</v>
      </c>
      <c r="I1104">
        <v>64</v>
      </c>
      <c r="J1104">
        <v>58</v>
      </c>
      <c r="K1104">
        <v>46</v>
      </c>
      <c r="L1104">
        <v>0</v>
      </c>
      <c r="M1104">
        <v>2020</v>
      </c>
      <c r="N1104">
        <f t="shared" ca="1" si="70"/>
        <v>235</v>
      </c>
      <c r="O1104">
        <f t="shared" ca="1" si="71"/>
        <v>24994</v>
      </c>
      <c r="P1104">
        <f ca="1">_20206[[#This Row],[最低排名]]-_20206[[#This Row],[同分人数]]+1</f>
        <v>24760</v>
      </c>
      <c r="Q1104">
        <f ca="1">IF(O1104&gt;=开始!$B$6, 1, 0)</f>
        <v>1</v>
      </c>
      <c r="R1104">
        <f ca="1">_20206[[#This Row],[最低排名]]-开始!$B$6</f>
        <v>24994</v>
      </c>
    </row>
    <row r="1105" spans="1:18">
      <c r="A1105">
        <v>77901</v>
      </c>
      <c r="B1105" t="s">
        <v>1251</v>
      </c>
      <c r="C1105" t="str">
        <f t="shared" si="68"/>
        <v>南方医科</v>
      </c>
      <c r="D1105" t="str">
        <f t="shared" si="69"/>
        <v>01</v>
      </c>
      <c r="E1105" t="s">
        <v>48</v>
      </c>
      <c r="F1105">
        <v>208</v>
      </c>
      <c r="G1105">
        <v>112</v>
      </c>
      <c r="H1105">
        <v>121</v>
      </c>
      <c r="I1105">
        <v>64</v>
      </c>
      <c r="J1105">
        <v>61</v>
      </c>
      <c r="K1105">
        <v>55</v>
      </c>
      <c r="L1105">
        <v>0</v>
      </c>
      <c r="M1105">
        <v>2020</v>
      </c>
      <c r="N1105">
        <f t="shared" ca="1" si="70"/>
        <v>233</v>
      </c>
      <c r="O1105">
        <f t="shared" ca="1" si="71"/>
        <v>13496</v>
      </c>
      <c r="P1105">
        <f ca="1">_20206[[#This Row],[最低排名]]-_20206[[#This Row],[同分人数]]+1</f>
        <v>13264</v>
      </c>
      <c r="Q1105">
        <f ca="1">IF(O1105&gt;=开始!$B$6, 1, 0)</f>
        <v>1</v>
      </c>
      <c r="R1105">
        <f ca="1">_20206[[#This Row],[最低排名]]-开始!$B$6</f>
        <v>13496</v>
      </c>
    </row>
    <row r="1106" spans="1:18">
      <c r="A1106">
        <v>77902</v>
      </c>
      <c r="B1106" t="s">
        <v>1252</v>
      </c>
      <c r="C1106" t="str">
        <f t="shared" si="68"/>
        <v>南方医科</v>
      </c>
      <c r="D1106" t="str">
        <f t="shared" si="69"/>
        <v>02</v>
      </c>
      <c r="E1106" t="s">
        <v>60</v>
      </c>
      <c r="F1106">
        <v>234</v>
      </c>
      <c r="G1106">
        <v>117</v>
      </c>
      <c r="H1106">
        <v>122</v>
      </c>
      <c r="I1106">
        <v>67</v>
      </c>
      <c r="J1106">
        <v>64</v>
      </c>
      <c r="K1106">
        <v>61</v>
      </c>
      <c r="L1106">
        <v>0</v>
      </c>
      <c r="M1106">
        <v>2020</v>
      </c>
      <c r="N1106">
        <f t="shared" ca="1" si="70"/>
        <v>178</v>
      </c>
      <c r="O1106">
        <f t="shared" ca="1" si="71"/>
        <v>5427</v>
      </c>
      <c r="P1106">
        <f ca="1">_20206[[#This Row],[最低排名]]-_20206[[#This Row],[同分人数]]+1</f>
        <v>5250</v>
      </c>
      <c r="Q1106">
        <f ca="1">IF(O1106&gt;=开始!$B$6, 1, 0)</f>
        <v>1</v>
      </c>
      <c r="R1106">
        <f ca="1">_20206[[#This Row],[最低排名]]-开始!$B$6</f>
        <v>5427</v>
      </c>
    </row>
    <row r="1107" spans="1:18">
      <c r="A1107">
        <v>78001</v>
      </c>
      <c r="B1107" t="s">
        <v>1253</v>
      </c>
      <c r="C1107" t="str">
        <f t="shared" si="68"/>
        <v>华南农大</v>
      </c>
      <c r="D1107" t="str">
        <f t="shared" si="69"/>
        <v>01</v>
      </c>
      <c r="E1107" t="s">
        <v>100</v>
      </c>
      <c r="F1107">
        <v>201</v>
      </c>
      <c r="G1107">
        <v>101</v>
      </c>
      <c r="H1107">
        <v>120</v>
      </c>
      <c r="I1107">
        <v>64</v>
      </c>
      <c r="J1107">
        <v>61</v>
      </c>
      <c r="K1107">
        <v>61</v>
      </c>
      <c r="L1107">
        <v>0</v>
      </c>
      <c r="M1107">
        <v>2020</v>
      </c>
      <c r="N1107">
        <f t="shared" ca="1" si="70"/>
        <v>233</v>
      </c>
      <c r="O1107">
        <f t="shared" ca="1" si="71"/>
        <v>13960</v>
      </c>
      <c r="P1107">
        <f ca="1">_20206[[#This Row],[最低排名]]-_20206[[#This Row],[同分人数]]+1</f>
        <v>13728</v>
      </c>
      <c r="Q1107">
        <f ca="1">IF(O1107&gt;=开始!$B$6, 1, 0)</f>
        <v>1</v>
      </c>
      <c r="R1107">
        <f ca="1">_20206[[#This Row],[最低排名]]-开始!$B$6</f>
        <v>13960</v>
      </c>
    </row>
    <row r="1108" spans="1:18">
      <c r="A1108">
        <v>78002</v>
      </c>
      <c r="B1108" t="s">
        <v>1605</v>
      </c>
      <c r="C1108" t="str">
        <f t="shared" si="68"/>
        <v>华南农大</v>
      </c>
      <c r="D1108" t="str">
        <f t="shared" si="69"/>
        <v>02</v>
      </c>
      <c r="E1108" t="s">
        <v>323</v>
      </c>
      <c r="F1108">
        <v>209</v>
      </c>
      <c r="G1108">
        <v>118</v>
      </c>
      <c r="H1108">
        <v>89</v>
      </c>
      <c r="I1108">
        <v>67</v>
      </c>
      <c r="J1108">
        <v>61</v>
      </c>
      <c r="K1108">
        <v>55</v>
      </c>
      <c r="L1108">
        <v>0</v>
      </c>
      <c r="M1108">
        <v>2020</v>
      </c>
      <c r="N1108">
        <f t="shared" ca="1" si="70"/>
        <v>229</v>
      </c>
      <c r="O1108">
        <f t="shared" ca="1" si="71"/>
        <v>20102</v>
      </c>
      <c r="P1108">
        <f ca="1">_20206[[#This Row],[最低排名]]-_20206[[#This Row],[同分人数]]+1</f>
        <v>19874</v>
      </c>
      <c r="Q1108">
        <f ca="1">IF(O1108&gt;=开始!$B$6, 1, 0)</f>
        <v>1</v>
      </c>
      <c r="R1108">
        <f ca="1">_20206[[#This Row],[最低排名]]-开始!$B$6</f>
        <v>20102</v>
      </c>
    </row>
    <row r="1109" spans="1:18">
      <c r="A1109">
        <v>78101</v>
      </c>
      <c r="B1109" t="s">
        <v>1847</v>
      </c>
      <c r="C1109" t="str">
        <f t="shared" si="68"/>
        <v>吉大珠海</v>
      </c>
      <c r="D1109" t="str">
        <f t="shared" si="69"/>
        <v>01</v>
      </c>
      <c r="E1109" t="s">
        <v>738</v>
      </c>
      <c r="F1109">
        <v>182</v>
      </c>
      <c r="G1109">
        <v>106</v>
      </c>
      <c r="H1109">
        <v>80</v>
      </c>
      <c r="I1109">
        <v>52</v>
      </c>
      <c r="J1109">
        <v>52</v>
      </c>
      <c r="K1109">
        <v>46</v>
      </c>
      <c r="L1109">
        <v>0</v>
      </c>
      <c r="M1109">
        <v>2020</v>
      </c>
      <c r="N1109">
        <f t="shared" ca="1" si="70"/>
        <v>148</v>
      </c>
      <c r="O1109">
        <f t="shared" ca="1" si="71"/>
        <v>34430</v>
      </c>
      <c r="P1109">
        <f ca="1">_20206[[#This Row],[最低排名]]-_20206[[#This Row],[同分人数]]+1</f>
        <v>34283</v>
      </c>
      <c r="Q1109">
        <f ca="1">IF(O1109&gt;=开始!$B$6, 1, 0)</f>
        <v>1</v>
      </c>
      <c r="R1109">
        <f ca="1">_20206[[#This Row],[最低排名]]-开始!$B$6</f>
        <v>34430</v>
      </c>
    </row>
    <row r="1110" spans="1:18">
      <c r="A1110">
        <v>78102</v>
      </c>
      <c r="B1110" t="s">
        <v>1848</v>
      </c>
      <c r="C1110" t="str">
        <f t="shared" si="68"/>
        <v>吉大珠海</v>
      </c>
      <c r="D1110" t="str">
        <f t="shared" si="69"/>
        <v>02</v>
      </c>
      <c r="E1110" t="s">
        <v>1542</v>
      </c>
      <c r="F1110">
        <v>173</v>
      </c>
      <c r="G1110">
        <v>88</v>
      </c>
      <c r="H1110">
        <v>81</v>
      </c>
      <c r="I1110">
        <v>52</v>
      </c>
      <c r="J1110">
        <v>49</v>
      </c>
      <c r="K1110">
        <v>46</v>
      </c>
      <c r="L1110">
        <v>0</v>
      </c>
      <c r="M1110">
        <v>2020</v>
      </c>
      <c r="N1110">
        <f t="shared" ca="1" si="70"/>
        <v>135</v>
      </c>
      <c r="O1110">
        <f t="shared" ca="1" si="71"/>
        <v>36290</v>
      </c>
      <c r="P1110">
        <f ca="1">_20206[[#This Row],[最低排名]]-_20206[[#This Row],[同分人数]]+1</f>
        <v>36156</v>
      </c>
      <c r="Q1110">
        <f ca="1">IF(O1110&gt;=开始!$B$6, 1, 0)</f>
        <v>1</v>
      </c>
      <c r="R1110">
        <f ca="1">_20206[[#This Row],[最低排名]]-开始!$B$6</f>
        <v>36290</v>
      </c>
    </row>
    <row r="1111" spans="1:18">
      <c r="A1111">
        <v>78201</v>
      </c>
      <c r="B1111" t="s">
        <v>1256</v>
      </c>
      <c r="C1111" t="str">
        <f t="shared" si="68"/>
        <v>北师浸会</v>
      </c>
      <c r="D1111" t="str">
        <f t="shared" si="69"/>
        <v>01</v>
      </c>
      <c r="E1111" t="s">
        <v>749</v>
      </c>
      <c r="F1111">
        <v>199</v>
      </c>
      <c r="G1111">
        <v>103</v>
      </c>
      <c r="H1111">
        <v>122</v>
      </c>
      <c r="I1111">
        <v>67</v>
      </c>
      <c r="J1111">
        <v>61</v>
      </c>
      <c r="K1111">
        <v>55</v>
      </c>
      <c r="L1111">
        <v>0</v>
      </c>
      <c r="M1111">
        <v>2020</v>
      </c>
      <c r="N1111">
        <f t="shared" ca="1" si="70"/>
        <v>232</v>
      </c>
      <c r="O1111">
        <f t="shared" ca="1" si="71"/>
        <v>14678</v>
      </c>
      <c r="P1111">
        <f ca="1">_20206[[#This Row],[最低排名]]-_20206[[#This Row],[同分人数]]+1</f>
        <v>14447</v>
      </c>
      <c r="Q1111">
        <f ca="1">IF(O1111&gt;=开始!$B$6, 1, 0)</f>
        <v>1</v>
      </c>
      <c r="R1111">
        <f ca="1">_20206[[#This Row],[最低排名]]-开始!$B$6</f>
        <v>14678</v>
      </c>
    </row>
    <row r="1112" spans="1:18">
      <c r="A1112">
        <v>78301</v>
      </c>
      <c r="B1112" t="s">
        <v>1259</v>
      </c>
      <c r="C1112" t="str">
        <f t="shared" si="68"/>
        <v>深圳大学</v>
      </c>
      <c r="D1112" t="str">
        <f t="shared" si="69"/>
        <v>01</v>
      </c>
      <c r="E1112" t="s">
        <v>87</v>
      </c>
      <c r="F1112">
        <v>221</v>
      </c>
      <c r="G1112">
        <v>113</v>
      </c>
      <c r="H1112">
        <v>110</v>
      </c>
      <c r="I1112">
        <v>70</v>
      </c>
      <c r="J1112">
        <v>64</v>
      </c>
      <c r="K1112">
        <v>61</v>
      </c>
      <c r="L1112">
        <v>0</v>
      </c>
      <c r="M1112">
        <v>2020</v>
      </c>
      <c r="N1112">
        <f t="shared" ca="1" si="70"/>
        <v>201</v>
      </c>
      <c r="O1112">
        <f t="shared" ca="1" si="71"/>
        <v>9751</v>
      </c>
      <c r="P1112">
        <f ca="1">_20206[[#This Row],[最低排名]]-_20206[[#This Row],[同分人数]]+1</f>
        <v>9551</v>
      </c>
      <c r="Q1112">
        <f ca="1">IF(O1112&gt;=开始!$B$6, 1, 0)</f>
        <v>1</v>
      </c>
      <c r="R1112">
        <f ca="1">_20206[[#This Row],[最低排名]]-开始!$B$6</f>
        <v>9751</v>
      </c>
    </row>
    <row r="1113" spans="1:18">
      <c r="A1113">
        <v>78302</v>
      </c>
      <c r="B1113" t="s">
        <v>1260</v>
      </c>
      <c r="C1113" t="str">
        <f t="shared" si="68"/>
        <v>深圳大学</v>
      </c>
      <c r="D1113" t="str">
        <f t="shared" si="69"/>
        <v>02</v>
      </c>
      <c r="E1113" t="s">
        <v>115</v>
      </c>
      <c r="F1113">
        <v>229</v>
      </c>
      <c r="G1113">
        <v>126</v>
      </c>
      <c r="H1113">
        <v>109</v>
      </c>
      <c r="I1113">
        <v>70</v>
      </c>
      <c r="J1113">
        <v>61</v>
      </c>
      <c r="K1113">
        <v>61</v>
      </c>
      <c r="L1113">
        <v>0</v>
      </c>
      <c r="M1113">
        <v>2020</v>
      </c>
      <c r="N1113">
        <f t="shared" ca="1" si="70"/>
        <v>211</v>
      </c>
      <c r="O1113">
        <f t="shared" ca="1" si="71"/>
        <v>8909</v>
      </c>
      <c r="P1113">
        <f ca="1">_20206[[#This Row],[最低排名]]-_20206[[#This Row],[同分人数]]+1</f>
        <v>8699</v>
      </c>
      <c r="Q1113">
        <f ca="1">IF(O1113&gt;=开始!$B$6, 1, 0)</f>
        <v>1</v>
      </c>
      <c r="R1113">
        <f ca="1">_20206[[#This Row],[最低排名]]-开始!$B$6</f>
        <v>8909</v>
      </c>
    </row>
    <row r="1114" spans="1:18">
      <c r="A1114">
        <v>78303</v>
      </c>
      <c r="B1114" t="s">
        <v>1606</v>
      </c>
      <c r="C1114" t="str">
        <f t="shared" si="68"/>
        <v>深圳大学</v>
      </c>
      <c r="D1114" t="str">
        <f t="shared" si="69"/>
        <v>03</v>
      </c>
      <c r="E1114" t="s">
        <v>502</v>
      </c>
      <c r="F1114">
        <v>220</v>
      </c>
      <c r="G1114">
        <v>111</v>
      </c>
      <c r="H1114">
        <v>112</v>
      </c>
      <c r="I1114">
        <v>67</v>
      </c>
      <c r="J1114">
        <v>61</v>
      </c>
      <c r="K1114">
        <v>61</v>
      </c>
      <c r="L1114">
        <v>0</v>
      </c>
      <c r="M1114">
        <v>2020</v>
      </c>
      <c r="N1114">
        <f t="shared" ca="1" si="70"/>
        <v>213</v>
      </c>
      <c r="O1114">
        <f t="shared" ca="1" si="71"/>
        <v>10879</v>
      </c>
      <c r="P1114">
        <f ca="1">_20206[[#This Row],[最低排名]]-_20206[[#This Row],[同分人数]]+1</f>
        <v>10667</v>
      </c>
      <c r="Q1114">
        <f ca="1">IF(O1114&gt;=开始!$B$6, 1, 0)</f>
        <v>1</v>
      </c>
      <c r="R1114">
        <f ca="1">_20206[[#This Row],[最低排名]]-开始!$B$6</f>
        <v>10879</v>
      </c>
    </row>
    <row r="1115" spans="1:18">
      <c r="A1115">
        <v>78304</v>
      </c>
      <c r="B1115" t="s">
        <v>1707</v>
      </c>
      <c r="C1115" t="str">
        <f t="shared" si="68"/>
        <v>深圳大学</v>
      </c>
      <c r="D1115" t="str">
        <f t="shared" si="69"/>
        <v>04</v>
      </c>
      <c r="E1115" t="s">
        <v>256</v>
      </c>
      <c r="F1115">
        <v>218</v>
      </c>
      <c r="G1115">
        <v>118</v>
      </c>
      <c r="H1115">
        <v>118</v>
      </c>
      <c r="I1115">
        <v>70</v>
      </c>
      <c r="J1115">
        <v>67</v>
      </c>
      <c r="K1115">
        <v>58</v>
      </c>
      <c r="L1115">
        <v>0</v>
      </c>
      <c r="M1115">
        <v>2020</v>
      </c>
      <c r="N1115">
        <f t="shared" ca="1" si="70"/>
        <v>218</v>
      </c>
      <c r="O1115">
        <f t="shared" ca="1" si="71"/>
        <v>8698</v>
      </c>
      <c r="P1115">
        <f ca="1">_20206[[#This Row],[最低排名]]-_20206[[#This Row],[同分人数]]+1</f>
        <v>8481</v>
      </c>
      <c r="Q1115">
        <f ca="1">IF(O1115&gt;=开始!$B$6, 1, 0)</f>
        <v>1</v>
      </c>
      <c r="R1115">
        <f ca="1">_20206[[#This Row],[最低排名]]-开始!$B$6</f>
        <v>8698</v>
      </c>
    </row>
    <row r="1116" spans="1:18">
      <c r="A1116">
        <v>78401</v>
      </c>
      <c r="B1116" t="s">
        <v>1261</v>
      </c>
      <c r="C1116" t="str">
        <f t="shared" si="68"/>
        <v>广以理工</v>
      </c>
      <c r="D1116" t="str">
        <f t="shared" si="69"/>
        <v>01</v>
      </c>
      <c r="E1116" t="s">
        <v>678</v>
      </c>
      <c r="F1116">
        <v>199</v>
      </c>
      <c r="G1116">
        <v>104</v>
      </c>
      <c r="H1116">
        <v>110</v>
      </c>
      <c r="I1116">
        <v>64</v>
      </c>
      <c r="J1116">
        <v>58</v>
      </c>
      <c r="K1116">
        <v>52</v>
      </c>
      <c r="L1116">
        <v>0</v>
      </c>
      <c r="M1116">
        <v>2020</v>
      </c>
      <c r="N1116">
        <f t="shared" ca="1" si="70"/>
        <v>235</v>
      </c>
      <c r="O1116">
        <f t="shared" ca="1" si="71"/>
        <v>19637</v>
      </c>
      <c r="P1116">
        <f ca="1">_20206[[#This Row],[最低排名]]-_20206[[#This Row],[同分人数]]+1</f>
        <v>19403</v>
      </c>
      <c r="Q1116">
        <f ca="1">IF(O1116&gt;=开始!$B$6, 1, 0)</f>
        <v>1</v>
      </c>
      <c r="R1116">
        <f ca="1">_20206[[#This Row],[最低排名]]-开始!$B$6</f>
        <v>19637</v>
      </c>
    </row>
    <row r="1117" spans="1:18">
      <c r="A1117">
        <v>78501</v>
      </c>
      <c r="B1117" t="s">
        <v>1262</v>
      </c>
      <c r="C1117" t="str">
        <f t="shared" si="68"/>
        <v>广州医大</v>
      </c>
      <c r="D1117" t="str">
        <f t="shared" si="69"/>
        <v>01</v>
      </c>
      <c r="E1117" t="s">
        <v>72</v>
      </c>
      <c r="F1117">
        <v>216</v>
      </c>
      <c r="G1117">
        <v>114</v>
      </c>
      <c r="H1117">
        <v>120</v>
      </c>
      <c r="I1117">
        <v>67</v>
      </c>
      <c r="J1117">
        <v>61</v>
      </c>
      <c r="K1117">
        <v>58</v>
      </c>
      <c r="L1117">
        <v>0</v>
      </c>
      <c r="M1117">
        <v>2020</v>
      </c>
      <c r="N1117">
        <f t="shared" ca="1" si="70"/>
        <v>235</v>
      </c>
      <c r="O1117">
        <f t="shared" ca="1" si="71"/>
        <v>10666</v>
      </c>
      <c r="P1117">
        <f ca="1">_20206[[#This Row],[最低排名]]-_20206[[#This Row],[同分人数]]+1</f>
        <v>10432</v>
      </c>
      <c r="Q1117">
        <f ca="1">IF(O1117&gt;=开始!$B$6, 1, 0)</f>
        <v>1</v>
      </c>
      <c r="R1117">
        <f ca="1">_20206[[#This Row],[最低排名]]-开始!$B$6</f>
        <v>10666</v>
      </c>
    </row>
    <row r="1118" spans="1:18">
      <c r="A1118">
        <v>78601</v>
      </c>
      <c r="B1118" t="s">
        <v>1263</v>
      </c>
      <c r="C1118" t="str">
        <f t="shared" si="68"/>
        <v>岭南师院</v>
      </c>
      <c r="D1118" t="str">
        <f t="shared" si="69"/>
        <v>01</v>
      </c>
      <c r="E1118" t="s">
        <v>433</v>
      </c>
      <c r="F1118">
        <v>193</v>
      </c>
      <c r="G1118">
        <v>110</v>
      </c>
      <c r="H1118">
        <v>96</v>
      </c>
      <c r="I1118">
        <v>67</v>
      </c>
      <c r="J1118">
        <v>52</v>
      </c>
      <c r="K1118">
        <v>46</v>
      </c>
      <c r="L1118">
        <v>0</v>
      </c>
      <c r="M1118">
        <v>2020</v>
      </c>
      <c r="N1118">
        <f t="shared" ca="1" si="70"/>
        <v>202</v>
      </c>
      <c r="O1118">
        <f t="shared" ca="1" si="71"/>
        <v>26319</v>
      </c>
      <c r="P1118">
        <f ca="1">_20206[[#This Row],[最低排名]]-_20206[[#This Row],[同分人数]]+1</f>
        <v>26118</v>
      </c>
      <c r="Q1118">
        <f ca="1">IF(O1118&gt;=开始!$B$6, 1, 0)</f>
        <v>1</v>
      </c>
      <c r="R1118">
        <f ca="1">_20206[[#This Row],[最低排名]]-开始!$B$6</f>
        <v>26319</v>
      </c>
    </row>
    <row r="1119" spans="1:18">
      <c r="A1119">
        <v>78602</v>
      </c>
      <c r="B1119" t="s">
        <v>1264</v>
      </c>
      <c r="C1119" t="str">
        <f t="shared" si="68"/>
        <v>岭南师院</v>
      </c>
      <c r="D1119" t="str">
        <f t="shared" si="69"/>
        <v>02</v>
      </c>
      <c r="E1119" t="s">
        <v>701</v>
      </c>
      <c r="F1119">
        <v>189</v>
      </c>
      <c r="G1119">
        <v>98</v>
      </c>
      <c r="H1119">
        <v>111</v>
      </c>
      <c r="I1119">
        <v>52</v>
      </c>
      <c r="J1119">
        <v>49</v>
      </c>
      <c r="K1119">
        <v>43</v>
      </c>
      <c r="L1119">
        <v>0</v>
      </c>
      <c r="M1119">
        <v>2020</v>
      </c>
      <c r="N1119">
        <f t="shared" ca="1" si="70"/>
        <v>218</v>
      </c>
      <c r="O1119">
        <f t="shared" ca="1" si="71"/>
        <v>28438</v>
      </c>
      <c r="P1119">
        <f ca="1">_20206[[#This Row],[最低排名]]-_20206[[#This Row],[同分人数]]+1</f>
        <v>28221</v>
      </c>
      <c r="Q1119">
        <f ca="1">IF(O1119&gt;=开始!$B$6, 1, 0)</f>
        <v>1</v>
      </c>
      <c r="R1119">
        <f ca="1">_20206[[#This Row],[最低排名]]-开始!$B$6</f>
        <v>28438</v>
      </c>
    </row>
    <row r="1120" spans="1:18">
      <c r="A1120">
        <v>79101</v>
      </c>
      <c r="B1120" t="s">
        <v>1270</v>
      </c>
      <c r="C1120" t="str">
        <f t="shared" si="68"/>
        <v>桂林电子</v>
      </c>
      <c r="D1120" t="str">
        <f t="shared" si="69"/>
        <v>01</v>
      </c>
      <c r="E1120" t="s">
        <v>198</v>
      </c>
      <c r="F1120">
        <v>170</v>
      </c>
      <c r="G1120">
        <v>86</v>
      </c>
      <c r="H1120">
        <v>91</v>
      </c>
      <c r="I1120">
        <v>49</v>
      </c>
      <c r="J1120">
        <v>49</v>
      </c>
      <c r="K1120">
        <v>46</v>
      </c>
      <c r="L1120">
        <v>0</v>
      </c>
      <c r="M1120">
        <v>2020</v>
      </c>
      <c r="N1120">
        <f t="shared" ca="1" si="70"/>
        <v>198</v>
      </c>
      <c r="O1120">
        <f t="shared" ca="1" si="71"/>
        <v>35656</v>
      </c>
      <c r="P1120">
        <f ca="1">_20206[[#This Row],[最低排名]]-_20206[[#This Row],[同分人数]]+1</f>
        <v>35459</v>
      </c>
      <c r="Q1120">
        <f ca="1">IF(O1120&gt;=开始!$B$6, 1, 0)</f>
        <v>1</v>
      </c>
      <c r="R1120">
        <f ca="1">_20206[[#This Row],[最低排名]]-开始!$B$6</f>
        <v>35656</v>
      </c>
    </row>
    <row r="1121" spans="1:18">
      <c r="A1121">
        <v>79102</v>
      </c>
      <c r="B1121" t="s">
        <v>1271</v>
      </c>
      <c r="C1121" t="str">
        <f t="shared" si="68"/>
        <v>桂林电子</v>
      </c>
      <c r="D1121" t="str">
        <f t="shared" si="69"/>
        <v>02</v>
      </c>
      <c r="E1121" t="s">
        <v>398</v>
      </c>
      <c r="F1121">
        <v>169</v>
      </c>
      <c r="G1121">
        <v>89</v>
      </c>
      <c r="H1121">
        <v>117</v>
      </c>
      <c r="I1121">
        <v>55</v>
      </c>
      <c r="J1121">
        <v>49</v>
      </c>
      <c r="K1121">
        <v>43</v>
      </c>
      <c r="L1121">
        <v>0</v>
      </c>
      <c r="M1121">
        <v>2020</v>
      </c>
      <c r="N1121">
        <f t="shared" ca="1" si="70"/>
        <v>203</v>
      </c>
      <c r="O1121">
        <f t="shared" ca="1" si="71"/>
        <v>30723</v>
      </c>
      <c r="P1121">
        <f ca="1">_20206[[#This Row],[最低排名]]-_20206[[#This Row],[同分人数]]+1</f>
        <v>30521</v>
      </c>
      <c r="Q1121">
        <f ca="1">IF(O1121&gt;=开始!$B$6, 1, 0)</f>
        <v>1</v>
      </c>
      <c r="R1121">
        <f ca="1">_20206[[#This Row],[最低排名]]-开始!$B$6</f>
        <v>30723</v>
      </c>
    </row>
    <row r="1122" spans="1:18">
      <c r="A1122">
        <v>79201</v>
      </c>
      <c r="B1122" t="s">
        <v>1272</v>
      </c>
      <c r="C1122" t="str">
        <f t="shared" si="68"/>
        <v>桂林理工</v>
      </c>
      <c r="D1122" t="str">
        <f t="shared" si="69"/>
        <v>01</v>
      </c>
      <c r="E1122" t="s">
        <v>447</v>
      </c>
      <c r="F1122">
        <v>204</v>
      </c>
      <c r="G1122">
        <v>107</v>
      </c>
      <c r="H1122">
        <v>70</v>
      </c>
      <c r="I1122">
        <v>49</v>
      </c>
      <c r="J1122">
        <v>49</v>
      </c>
      <c r="K1122">
        <v>49</v>
      </c>
      <c r="L1122">
        <v>0</v>
      </c>
      <c r="M1122">
        <v>2020</v>
      </c>
      <c r="N1122">
        <f t="shared" ca="1" si="70"/>
        <v>170</v>
      </c>
      <c r="O1122">
        <f t="shared" ca="1" si="71"/>
        <v>32868</v>
      </c>
      <c r="P1122">
        <f ca="1">_20206[[#This Row],[最低排名]]-_20206[[#This Row],[同分人数]]+1</f>
        <v>32699</v>
      </c>
      <c r="Q1122">
        <f ca="1">IF(O1122&gt;=开始!$B$6, 1, 0)</f>
        <v>1</v>
      </c>
      <c r="R1122">
        <f ca="1">_20206[[#This Row],[最低排名]]-开始!$B$6</f>
        <v>32868</v>
      </c>
    </row>
    <row r="1123" spans="1:18">
      <c r="A1123">
        <v>79202</v>
      </c>
      <c r="B1123" t="s">
        <v>1849</v>
      </c>
      <c r="C1123" t="str">
        <f t="shared" si="68"/>
        <v>桂林理工</v>
      </c>
      <c r="D1123" t="str">
        <f t="shared" si="69"/>
        <v>02</v>
      </c>
      <c r="E1123" t="s">
        <v>363</v>
      </c>
      <c r="F1123">
        <v>198</v>
      </c>
      <c r="G1123">
        <v>105</v>
      </c>
      <c r="H1123">
        <v>85</v>
      </c>
      <c r="I1123">
        <v>52</v>
      </c>
      <c r="J1123">
        <v>52</v>
      </c>
      <c r="K1123">
        <v>49</v>
      </c>
      <c r="L1123">
        <v>0</v>
      </c>
      <c r="M1123">
        <v>2020</v>
      </c>
      <c r="N1123">
        <f t="shared" ca="1" si="70"/>
        <v>222</v>
      </c>
      <c r="O1123">
        <f t="shared" ca="1" si="71"/>
        <v>30103</v>
      </c>
      <c r="P1123">
        <f ca="1">_20206[[#This Row],[最低排名]]-_20206[[#This Row],[同分人数]]+1</f>
        <v>29882</v>
      </c>
      <c r="Q1123">
        <f ca="1">IF(O1123&gt;=开始!$B$6, 1, 0)</f>
        <v>1</v>
      </c>
      <c r="R1123">
        <f ca="1">_20206[[#This Row],[最低排名]]-开始!$B$6</f>
        <v>30103</v>
      </c>
    </row>
    <row r="1124" spans="1:18">
      <c r="A1124">
        <v>79301</v>
      </c>
      <c r="B1124" t="s">
        <v>1273</v>
      </c>
      <c r="C1124" t="str">
        <f t="shared" si="68"/>
        <v>广西师大</v>
      </c>
      <c r="D1124" t="str">
        <f t="shared" si="69"/>
        <v>01</v>
      </c>
      <c r="E1124" t="s">
        <v>335</v>
      </c>
      <c r="F1124">
        <v>187</v>
      </c>
      <c r="G1124">
        <v>94</v>
      </c>
      <c r="H1124">
        <v>92</v>
      </c>
      <c r="I1124">
        <v>58</v>
      </c>
      <c r="J1124">
        <v>55</v>
      </c>
      <c r="K1124">
        <v>55</v>
      </c>
      <c r="L1124">
        <v>0</v>
      </c>
      <c r="M1124">
        <v>2020</v>
      </c>
      <c r="N1124">
        <f t="shared" ca="1" si="70"/>
        <v>210</v>
      </c>
      <c r="O1124">
        <f t="shared" ca="1" si="71"/>
        <v>27835</v>
      </c>
      <c r="P1124">
        <f ca="1">_20206[[#This Row],[最低排名]]-_20206[[#This Row],[同分人数]]+1</f>
        <v>27626</v>
      </c>
      <c r="Q1124">
        <f ca="1">IF(O1124&gt;=开始!$B$6, 1, 0)</f>
        <v>1</v>
      </c>
      <c r="R1124">
        <f ca="1">_20206[[#This Row],[最低排名]]-开始!$B$6</f>
        <v>27835</v>
      </c>
    </row>
    <row r="1125" spans="1:18">
      <c r="A1125">
        <v>79302</v>
      </c>
      <c r="B1125" t="s">
        <v>1274</v>
      </c>
      <c r="C1125" t="str">
        <f t="shared" si="68"/>
        <v>广西师大</v>
      </c>
      <c r="D1125" t="str">
        <f t="shared" si="69"/>
        <v>02</v>
      </c>
      <c r="E1125" t="s">
        <v>141</v>
      </c>
      <c r="F1125">
        <v>200</v>
      </c>
      <c r="G1125">
        <v>102</v>
      </c>
      <c r="H1125">
        <v>99</v>
      </c>
      <c r="I1125">
        <v>64</v>
      </c>
      <c r="J1125">
        <v>55</v>
      </c>
      <c r="K1125">
        <v>52</v>
      </c>
      <c r="L1125">
        <v>0</v>
      </c>
      <c r="M1125">
        <v>2020</v>
      </c>
      <c r="N1125">
        <f t="shared" ca="1" si="70"/>
        <v>255</v>
      </c>
      <c r="O1125">
        <f t="shared" ca="1" si="71"/>
        <v>22810</v>
      </c>
      <c r="P1125">
        <f ca="1">_20206[[#This Row],[最低排名]]-_20206[[#This Row],[同分人数]]+1</f>
        <v>22556</v>
      </c>
      <c r="Q1125">
        <f ca="1">IF(O1125&gt;=开始!$B$6, 1, 0)</f>
        <v>1</v>
      </c>
      <c r="R1125">
        <f ca="1">_20206[[#This Row],[最低排名]]-开始!$B$6</f>
        <v>22810</v>
      </c>
    </row>
    <row r="1126" spans="1:18">
      <c r="A1126">
        <v>79303</v>
      </c>
      <c r="B1126" t="s">
        <v>1275</v>
      </c>
      <c r="C1126" t="str">
        <f t="shared" si="68"/>
        <v>广西师大</v>
      </c>
      <c r="D1126" t="str">
        <f t="shared" si="69"/>
        <v>03</v>
      </c>
      <c r="E1126" t="s">
        <v>187</v>
      </c>
      <c r="F1126">
        <v>202</v>
      </c>
      <c r="G1126">
        <v>105</v>
      </c>
      <c r="H1126">
        <v>93</v>
      </c>
      <c r="I1126">
        <v>52</v>
      </c>
      <c r="J1126">
        <v>52</v>
      </c>
      <c r="K1126">
        <v>49</v>
      </c>
      <c r="L1126">
        <v>0</v>
      </c>
      <c r="M1126">
        <v>2020</v>
      </c>
      <c r="N1126">
        <f t="shared" ca="1" si="70"/>
        <v>217</v>
      </c>
      <c r="O1126">
        <f t="shared" ca="1" si="71"/>
        <v>27625</v>
      </c>
      <c r="P1126">
        <f ca="1">_20206[[#This Row],[最低排名]]-_20206[[#This Row],[同分人数]]+1</f>
        <v>27409</v>
      </c>
      <c r="Q1126">
        <f ca="1">IF(O1126&gt;=开始!$B$6, 1, 0)</f>
        <v>1</v>
      </c>
      <c r="R1126">
        <f ca="1">_20206[[#This Row],[最低排名]]-开始!$B$6</f>
        <v>27625</v>
      </c>
    </row>
    <row r="1127" spans="1:18">
      <c r="A1127">
        <v>79304</v>
      </c>
      <c r="B1127" t="s">
        <v>1276</v>
      </c>
      <c r="C1127" t="str">
        <f t="shared" si="68"/>
        <v>广西师大</v>
      </c>
      <c r="D1127" t="str">
        <f t="shared" si="69"/>
        <v>04</v>
      </c>
      <c r="E1127" t="s">
        <v>485</v>
      </c>
      <c r="F1127">
        <v>188</v>
      </c>
      <c r="G1127">
        <v>98</v>
      </c>
      <c r="H1127">
        <v>77</v>
      </c>
      <c r="I1127">
        <v>64</v>
      </c>
      <c r="J1127">
        <v>58</v>
      </c>
      <c r="K1127">
        <v>58</v>
      </c>
      <c r="L1127">
        <v>0</v>
      </c>
      <c r="M1127">
        <v>2020</v>
      </c>
      <c r="N1127">
        <f t="shared" ca="1" si="70"/>
        <v>181</v>
      </c>
      <c r="O1127">
        <f t="shared" ca="1" si="71"/>
        <v>28220</v>
      </c>
      <c r="P1127">
        <f ca="1">_20206[[#This Row],[最低排名]]-_20206[[#This Row],[同分人数]]+1</f>
        <v>28040</v>
      </c>
      <c r="Q1127">
        <f ca="1">IF(O1127&gt;=开始!$B$6, 1, 0)</f>
        <v>1</v>
      </c>
      <c r="R1127">
        <f ca="1">_20206[[#This Row],[最低排名]]-开始!$B$6</f>
        <v>28220</v>
      </c>
    </row>
    <row r="1128" spans="1:18">
      <c r="A1128">
        <v>79305</v>
      </c>
      <c r="B1128" t="s">
        <v>1277</v>
      </c>
      <c r="C1128" t="str">
        <f t="shared" si="68"/>
        <v>广西师大</v>
      </c>
      <c r="D1128" t="str">
        <f t="shared" si="69"/>
        <v>05</v>
      </c>
      <c r="E1128" t="s">
        <v>383</v>
      </c>
      <c r="F1128">
        <v>192</v>
      </c>
      <c r="G1128">
        <v>103</v>
      </c>
      <c r="H1128">
        <v>66</v>
      </c>
      <c r="I1128">
        <v>58</v>
      </c>
      <c r="J1128">
        <v>55</v>
      </c>
      <c r="K1128">
        <v>52</v>
      </c>
      <c r="L1128">
        <v>0</v>
      </c>
      <c r="M1128">
        <v>2020</v>
      </c>
      <c r="N1128">
        <f t="shared" ca="1" si="70"/>
        <v>185</v>
      </c>
      <c r="O1128">
        <f t="shared" ca="1" si="71"/>
        <v>32523</v>
      </c>
      <c r="P1128">
        <f ca="1">_20206[[#This Row],[最低排名]]-_20206[[#This Row],[同分人数]]+1</f>
        <v>32339</v>
      </c>
      <c r="Q1128">
        <f ca="1">IF(O1128&gt;=开始!$B$6, 1, 0)</f>
        <v>1</v>
      </c>
      <c r="R1128">
        <f ca="1">_20206[[#This Row],[最低排名]]-开始!$B$6</f>
        <v>32523</v>
      </c>
    </row>
    <row r="1129" spans="1:18">
      <c r="A1129">
        <v>79401</v>
      </c>
      <c r="B1129" t="s">
        <v>1279</v>
      </c>
      <c r="C1129" t="str">
        <f t="shared" si="68"/>
        <v>广西大学</v>
      </c>
      <c r="D1129" t="str">
        <f t="shared" si="69"/>
        <v>01</v>
      </c>
      <c r="E1129" t="s">
        <v>155</v>
      </c>
      <c r="F1129">
        <v>214</v>
      </c>
      <c r="G1129">
        <v>118</v>
      </c>
      <c r="H1129">
        <v>89</v>
      </c>
      <c r="I1129">
        <v>67</v>
      </c>
      <c r="J1129">
        <v>64</v>
      </c>
      <c r="K1129">
        <v>55</v>
      </c>
      <c r="L1129">
        <v>0</v>
      </c>
      <c r="M1129">
        <v>2020</v>
      </c>
      <c r="N1129">
        <f t="shared" ca="1" si="70"/>
        <v>229</v>
      </c>
      <c r="O1129">
        <f t="shared" ca="1" si="71"/>
        <v>18122</v>
      </c>
      <c r="P1129">
        <f ca="1">_20206[[#This Row],[最低排名]]-_20206[[#This Row],[同分人数]]+1</f>
        <v>17894</v>
      </c>
      <c r="Q1129">
        <f ca="1">IF(O1129&gt;=开始!$B$6, 1, 0)</f>
        <v>1</v>
      </c>
      <c r="R1129">
        <f ca="1">_20206[[#This Row],[最低排名]]-开始!$B$6</f>
        <v>18122</v>
      </c>
    </row>
    <row r="1130" spans="1:18">
      <c r="A1130">
        <v>79501</v>
      </c>
      <c r="B1130" t="s">
        <v>1710</v>
      </c>
      <c r="C1130" t="str">
        <f t="shared" si="68"/>
        <v>北海艺术</v>
      </c>
      <c r="D1130" t="str">
        <f t="shared" si="69"/>
        <v>01</v>
      </c>
      <c r="E1130" t="s">
        <v>1629</v>
      </c>
      <c r="M1130">
        <v>2020</v>
      </c>
      <c r="N1130" t="e">
        <f t="shared" ca="1" si="70"/>
        <v>#N/A</v>
      </c>
      <c r="O1130" t="e">
        <f t="shared" ca="1" si="71"/>
        <v>#N/A</v>
      </c>
      <c r="P1130" t="e">
        <f ca="1">_20206[[#This Row],[最低排名]]-_20206[[#This Row],[同分人数]]+1</f>
        <v>#N/A</v>
      </c>
      <c r="Q1130" t="e">
        <f ca="1">IF(O1130&gt;=开始!$B$6, 1, 0)</f>
        <v>#N/A</v>
      </c>
      <c r="R1130" t="e">
        <f ca="1">_20206[[#This Row],[最低排名]]-开始!$B$6</f>
        <v>#N/A</v>
      </c>
    </row>
    <row r="1131" spans="1:18">
      <c r="A1131">
        <v>79502</v>
      </c>
      <c r="B1131" t="s">
        <v>1711</v>
      </c>
      <c r="C1131" t="str">
        <f t="shared" si="68"/>
        <v>北海艺术</v>
      </c>
      <c r="D1131" t="str">
        <f t="shared" si="69"/>
        <v>02</v>
      </c>
      <c r="E1131" t="s">
        <v>366</v>
      </c>
      <c r="F1131">
        <v>188</v>
      </c>
      <c r="G1131">
        <v>95</v>
      </c>
      <c r="H1131">
        <v>75</v>
      </c>
      <c r="I1131">
        <v>52</v>
      </c>
      <c r="J1131">
        <v>49</v>
      </c>
      <c r="K1131">
        <v>43</v>
      </c>
      <c r="L1131">
        <v>0</v>
      </c>
      <c r="M1131">
        <v>2020</v>
      </c>
      <c r="N1131">
        <f t="shared" ca="1" si="70"/>
        <v>171</v>
      </c>
      <c r="O1131">
        <f t="shared" ca="1" si="71"/>
        <v>35287</v>
      </c>
      <c r="P1131">
        <f ca="1">_20206[[#This Row],[最低排名]]-_20206[[#This Row],[同分人数]]+1</f>
        <v>35117</v>
      </c>
      <c r="Q1131">
        <f ca="1">IF(O1131&gt;=开始!$B$6, 1, 0)</f>
        <v>1</v>
      </c>
      <c r="R1131">
        <f ca="1">_20206[[#This Row],[最低排名]]-开始!$B$6</f>
        <v>35287</v>
      </c>
    </row>
    <row r="1132" spans="1:18">
      <c r="A1132">
        <v>79503</v>
      </c>
      <c r="B1132" t="s">
        <v>1712</v>
      </c>
      <c r="C1132" t="str">
        <f t="shared" si="68"/>
        <v>北海艺术</v>
      </c>
      <c r="D1132" t="str">
        <f t="shared" si="69"/>
        <v>03</v>
      </c>
      <c r="E1132" t="s">
        <v>1629</v>
      </c>
      <c r="M1132">
        <v>2020</v>
      </c>
      <c r="N1132" t="e">
        <f t="shared" ca="1" si="70"/>
        <v>#N/A</v>
      </c>
      <c r="O1132" t="e">
        <f t="shared" ca="1" si="71"/>
        <v>#N/A</v>
      </c>
      <c r="P1132" t="e">
        <f ca="1">_20206[[#This Row],[最低排名]]-_20206[[#This Row],[同分人数]]+1</f>
        <v>#N/A</v>
      </c>
      <c r="Q1132" t="e">
        <f ca="1">IF(O1132&gt;=开始!$B$6, 1, 0)</f>
        <v>#N/A</v>
      </c>
      <c r="R1132" t="e">
        <f ca="1">_20206[[#This Row],[最低排名]]-开始!$B$6</f>
        <v>#N/A</v>
      </c>
    </row>
    <row r="1133" spans="1:18">
      <c r="A1133">
        <v>79504</v>
      </c>
      <c r="B1133" t="s">
        <v>1850</v>
      </c>
      <c r="C1133" t="str">
        <f t="shared" si="68"/>
        <v>北海艺术</v>
      </c>
      <c r="D1133" t="str">
        <f t="shared" si="69"/>
        <v>04</v>
      </c>
      <c r="E1133" t="s">
        <v>1534</v>
      </c>
      <c r="F1133">
        <v>172</v>
      </c>
      <c r="G1133">
        <v>88</v>
      </c>
      <c r="H1133">
        <v>81</v>
      </c>
      <c r="I1133">
        <v>49</v>
      </c>
      <c r="J1133">
        <v>49</v>
      </c>
      <c r="K1133">
        <v>49</v>
      </c>
      <c r="L1133">
        <v>0</v>
      </c>
      <c r="M1133">
        <v>2020</v>
      </c>
      <c r="N1133">
        <f t="shared" ca="1" si="70"/>
        <v>147</v>
      </c>
      <c r="O1133">
        <f t="shared" ca="1" si="71"/>
        <v>36437</v>
      </c>
      <c r="P1133">
        <f ca="1">_20206[[#This Row],[最低排名]]-_20206[[#This Row],[同分人数]]+1</f>
        <v>36291</v>
      </c>
      <c r="Q1133">
        <f ca="1">IF(O1133&gt;=开始!$B$6, 1, 0)</f>
        <v>1</v>
      </c>
      <c r="R1133">
        <f ca="1">_20206[[#This Row],[最低排名]]-开始!$B$6</f>
        <v>36437</v>
      </c>
    </row>
    <row r="1134" spans="1:18">
      <c r="A1134">
        <v>80101</v>
      </c>
      <c r="B1134" t="s">
        <v>1281</v>
      </c>
      <c r="C1134" t="str">
        <f t="shared" si="68"/>
        <v>海南大学</v>
      </c>
      <c r="D1134" t="str">
        <f t="shared" si="69"/>
        <v>01</v>
      </c>
      <c r="E1134" t="s">
        <v>296</v>
      </c>
      <c r="F1134">
        <v>210</v>
      </c>
      <c r="G1134">
        <v>109</v>
      </c>
      <c r="H1134">
        <v>109</v>
      </c>
      <c r="I1134">
        <v>67</v>
      </c>
      <c r="J1134">
        <v>61</v>
      </c>
      <c r="K1134">
        <v>58</v>
      </c>
      <c r="L1134">
        <v>0</v>
      </c>
      <c r="M1134">
        <v>2020</v>
      </c>
      <c r="N1134">
        <f t="shared" ca="1" si="70"/>
        <v>234</v>
      </c>
      <c r="O1134">
        <f t="shared" ca="1" si="71"/>
        <v>14446</v>
      </c>
      <c r="P1134">
        <f ca="1">_20206[[#This Row],[最低排名]]-_20206[[#This Row],[同分人数]]+1</f>
        <v>14213</v>
      </c>
      <c r="Q1134">
        <f ca="1">IF(O1134&gt;=开始!$B$6, 1, 0)</f>
        <v>1</v>
      </c>
      <c r="R1134">
        <f ca="1">_20206[[#This Row],[最低排名]]-开始!$B$6</f>
        <v>14446</v>
      </c>
    </row>
    <row r="1135" spans="1:18">
      <c r="A1135">
        <v>80102</v>
      </c>
      <c r="B1135" t="s">
        <v>1282</v>
      </c>
      <c r="C1135" t="str">
        <f t="shared" si="68"/>
        <v>海南大学</v>
      </c>
      <c r="D1135" t="str">
        <f t="shared" si="69"/>
        <v>02</v>
      </c>
      <c r="E1135" t="s">
        <v>39</v>
      </c>
      <c r="F1135">
        <v>202</v>
      </c>
      <c r="G1135">
        <v>103</v>
      </c>
      <c r="H1135">
        <v>117</v>
      </c>
      <c r="I1135">
        <v>67</v>
      </c>
      <c r="J1135">
        <v>61</v>
      </c>
      <c r="K1135">
        <v>55</v>
      </c>
      <c r="L1135">
        <v>0</v>
      </c>
      <c r="M1135">
        <v>2020</v>
      </c>
      <c r="N1135">
        <f t="shared" ca="1" si="70"/>
        <v>228</v>
      </c>
      <c r="O1135">
        <f t="shared" ca="1" si="71"/>
        <v>15145</v>
      </c>
      <c r="P1135">
        <f ca="1">_20206[[#This Row],[最低排名]]-_20206[[#This Row],[同分人数]]+1</f>
        <v>14918</v>
      </c>
      <c r="Q1135">
        <f ca="1">IF(O1135&gt;=开始!$B$6, 1, 0)</f>
        <v>1</v>
      </c>
      <c r="R1135">
        <f ca="1">_20206[[#This Row],[最低排名]]-开始!$B$6</f>
        <v>15145</v>
      </c>
    </row>
    <row r="1136" spans="1:18">
      <c r="A1136">
        <v>80201</v>
      </c>
      <c r="B1136" t="s">
        <v>1285</v>
      </c>
      <c r="C1136" t="str">
        <f t="shared" si="68"/>
        <v>海南师大</v>
      </c>
      <c r="D1136" t="str">
        <f t="shared" si="69"/>
        <v>01</v>
      </c>
      <c r="E1136" t="s">
        <v>387</v>
      </c>
      <c r="F1136">
        <v>184</v>
      </c>
      <c r="G1136">
        <v>93</v>
      </c>
      <c r="H1136">
        <v>97</v>
      </c>
      <c r="I1136">
        <v>58</v>
      </c>
      <c r="J1136">
        <v>58</v>
      </c>
      <c r="K1136">
        <v>49</v>
      </c>
      <c r="L1136">
        <v>0</v>
      </c>
      <c r="M1136">
        <v>2020</v>
      </c>
      <c r="N1136">
        <f t="shared" ca="1" si="70"/>
        <v>204</v>
      </c>
      <c r="O1136">
        <f t="shared" ca="1" si="71"/>
        <v>28039</v>
      </c>
      <c r="P1136">
        <f ca="1">_20206[[#This Row],[最低排名]]-_20206[[#This Row],[同分人数]]+1</f>
        <v>27836</v>
      </c>
      <c r="Q1136">
        <f ca="1">IF(O1136&gt;=开始!$B$6, 1, 0)</f>
        <v>1</v>
      </c>
      <c r="R1136">
        <f ca="1">_20206[[#This Row],[最低排名]]-开始!$B$6</f>
        <v>28039</v>
      </c>
    </row>
    <row r="1137" spans="1:18">
      <c r="A1137">
        <v>80202</v>
      </c>
      <c r="B1137" t="s">
        <v>1286</v>
      </c>
      <c r="C1137" t="str">
        <f t="shared" si="68"/>
        <v>海南师大</v>
      </c>
      <c r="D1137" t="str">
        <f t="shared" si="69"/>
        <v>02</v>
      </c>
      <c r="E1137" t="s">
        <v>180</v>
      </c>
      <c r="F1137">
        <v>209</v>
      </c>
      <c r="G1137">
        <v>111</v>
      </c>
      <c r="H1137">
        <v>73</v>
      </c>
      <c r="I1137">
        <v>61</v>
      </c>
      <c r="J1137">
        <v>55</v>
      </c>
      <c r="K1137">
        <v>52</v>
      </c>
      <c r="L1137">
        <v>0</v>
      </c>
      <c r="M1137">
        <v>2020</v>
      </c>
      <c r="N1137">
        <f t="shared" ca="1" si="70"/>
        <v>203</v>
      </c>
      <c r="O1137">
        <f t="shared" ca="1" si="71"/>
        <v>27191</v>
      </c>
      <c r="P1137">
        <f ca="1">_20206[[#This Row],[最低排名]]-_20206[[#This Row],[同分人数]]+1</f>
        <v>26989</v>
      </c>
      <c r="Q1137">
        <f ca="1">IF(O1137&gt;=开始!$B$6, 1, 0)</f>
        <v>1</v>
      </c>
      <c r="R1137">
        <f ca="1">_20206[[#This Row],[最低排名]]-开始!$B$6</f>
        <v>27191</v>
      </c>
    </row>
    <row r="1138" spans="1:18">
      <c r="A1138">
        <v>80203</v>
      </c>
      <c r="B1138" t="s">
        <v>1608</v>
      </c>
      <c r="C1138" t="str">
        <f t="shared" si="68"/>
        <v>海南师大</v>
      </c>
      <c r="D1138" t="str">
        <f t="shared" si="69"/>
        <v>03</v>
      </c>
      <c r="E1138" t="s">
        <v>184</v>
      </c>
      <c r="F1138">
        <v>187</v>
      </c>
      <c r="G1138">
        <v>97</v>
      </c>
      <c r="H1138">
        <v>114</v>
      </c>
      <c r="I1138">
        <v>52</v>
      </c>
      <c r="J1138">
        <v>49</v>
      </c>
      <c r="K1138">
        <v>49</v>
      </c>
      <c r="L1138">
        <v>0</v>
      </c>
      <c r="M1138">
        <v>2020</v>
      </c>
      <c r="N1138">
        <f t="shared" ca="1" si="70"/>
        <v>212</v>
      </c>
      <c r="O1138">
        <f t="shared" ca="1" si="71"/>
        <v>26988</v>
      </c>
      <c r="P1138">
        <f ca="1">_20206[[#This Row],[最低排名]]-_20206[[#This Row],[同分人数]]+1</f>
        <v>26777</v>
      </c>
      <c r="Q1138">
        <f ca="1">IF(O1138&gt;=开始!$B$6, 1, 0)</f>
        <v>1</v>
      </c>
      <c r="R1138">
        <f ca="1">_20206[[#This Row],[最低排名]]-开始!$B$6</f>
        <v>26988</v>
      </c>
    </row>
    <row r="1139" spans="1:18">
      <c r="A1139">
        <v>80204</v>
      </c>
      <c r="B1139" t="s">
        <v>1609</v>
      </c>
      <c r="C1139" t="str">
        <f t="shared" si="68"/>
        <v>海南师大</v>
      </c>
      <c r="D1139" t="str">
        <f t="shared" si="69"/>
        <v>04</v>
      </c>
      <c r="E1139" t="s">
        <v>184</v>
      </c>
      <c r="F1139">
        <v>206</v>
      </c>
      <c r="G1139">
        <v>112</v>
      </c>
      <c r="H1139">
        <v>92</v>
      </c>
      <c r="I1139">
        <v>55</v>
      </c>
      <c r="J1139">
        <v>49</v>
      </c>
      <c r="K1139">
        <v>49</v>
      </c>
      <c r="L1139">
        <v>0</v>
      </c>
      <c r="M1139">
        <v>2020</v>
      </c>
      <c r="N1139">
        <f t="shared" ca="1" si="70"/>
        <v>212</v>
      </c>
      <c r="O1139">
        <f t="shared" ca="1" si="71"/>
        <v>26988</v>
      </c>
      <c r="P1139">
        <f ca="1">_20206[[#This Row],[最低排名]]-_20206[[#This Row],[同分人数]]+1</f>
        <v>26777</v>
      </c>
      <c r="Q1139">
        <f ca="1">IF(O1139&gt;=开始!$B$6, 1, 0)</f>
        <v>1</v>
      </c>
      <c r="R1139">
        <f ca="1">_20206[[#This Row],[最低排名]]-开始!$B$6</f>
        <v>26988</v>
      </c>
    </row>
    <row r="1140" spans="1:18">
      <c r="A1140">
        <v>80205</v>
      </c>
      <c r="B1140" t="s">
        <v>1610</v>
      </c>
      <c r="C1140" t="str">
        <f t="shared" si="68"/>
        <v>海南师大</v>
      </c>
      <c r="D1140" t="str">
        <f t="shared" si="69"/>
        <v>05</v>
      </c>
      <c r="E1140" t="s">
        <v>431</v>
      </c>
      <c r="F1140">
        <v>190</v>
      </c>
      <c r="G1140">
        <v>97</v>
      </c>
      <c r="H1140">
        <v>86</v>
      </c>
      <c r="I1140">
        <v>67</v>
      </c>
      <c r="J1140">
        <v>61</v>
      </c>
      <c r="K1140">
        <v>58</v>
      </c>
      <c r="L1140">
        <v>0</v>
      </c>
      <c r="M1140">
        <v>2020</v>
      </c>
      <c r="N1140">
        <f t="shared" ca="1" si="70"/>
        <v>221</v>
      </c>
      <c r="O1140">
        <f t="shared" ca="1" si="71"/>
        <v>24521</v>
      </c>
      <c r="P1140">
        <f ca="1">_20206[[#This Row],[最低排名]]-_20206[[#This Row],[同分人数]]+1</f>
        <v>24301</v>
      </c>
      <c r="Q1140">
        <f ca="1">IF(O1140&gt;=开始!$B$6, 1, 0)</f>
        <v>1</v>
      </c>
      <c r="R1140">
        <f ca="1">_20206[[#This Row],[最低排名]]-开始!$B$6</f>
        <v>24521</v>
      </c>
    </row>
    <row r="1141" spans="1:18">
      <c r="A1141">
        <v>80301</v>
      </c>
      <c r="B1141" t="s">
        <v>1287</v>
      </c>
      <c r="C1141" t="str">
        <f t="shared" si="68"/>
        <v>海南医学</v>
      </c>
      <c r="D1141" t="str">
        <f t="shared" si="69"/>
        <v>01</v>
      </c>
      <c r="E1141" t="s">
        <v>387</v>
      </c>
      <c r="F1141">
        <v>203</v>
      </c>
      <c r="G1141">
        <v>110</v>
      </c>
      <c r="H1141">
        <v>93</v>
      </c>
      <c r="I1141">
        <v>52</v>
      </c>
      <c r="J1141">
        <v>49</v>
      </c>
      <c r="K1141">
        <v>49</v>
      </c>
      <c r="L1141">
        <v>0</v>
      </c>
      <c r="M1141">
        <v>2020</v>
      </c>
      <c r="N1141">
        <f t="shared" ca="1" si="70"/>
        <v>204</v>
      </c>
      <c r="O1141">
        <f t="shared" ca="1" si="71"/>
        <v>28039</v>
      </c>
      <c r="P1141">
        <f ca="1">_20206[[#This Row],[最低排名]]-_20206[[#This Row],[同分人数]]+1</f>
        <v>27836</v>
      </c>
      <c r="Q1141">
        <f ca="1">IF(O1141&gt;=开始!$B$6, 1, 0)</f>
        <v>1</v>
      </c>
      <c r="R1141">
        <f ca="1">_20206[[#This Row],[最低排名]]-开始!$B$6</f>
        <v>28039</v>
      </c>
    </row>
    <row r="1142" spans="1:18">
      <c r="A1142">
        <v>80302</v>
      </c>
      <c r="B1142" t="s">
        <v>1288</v>
      </c>
      <c r="C1142" t="str">
        <f t="shared" si="68"/>
        <v>海南医学</v>
      </c>
      <c r="D1142" t="str">
        <f t="shared" si="69"/>
        <v>02</v>
      </c>
      <c r="E1142" t="s">
        <v>701</v>
      </c>
      <c r="F1142">
        <v>194</v>
      </c>
      <c r="G1142">
        <v>103</v>
      </c>
      <c r="H1142">
        <v>91</v>
      </c>
      <c r="I1142">
        <v>58</v>
      </c>
      <c r="J1142">
        <v>55</v>
      </c>
      <c r="K1142">
        <v>46</v>
      </c>
      <c r="L1142">
        <v>0</v>
      </c>
      <c r="M1142">
        <v>2020</v>
      </c>
      <c r="N1142">
        <f t="shared" ca="1" si="70"/>
        <v>218</v>
      </c>
      <c r="O1142">
        <f t="shared" ca="1" si="71"/>
        <v>28438</v>
      </c>
      <c r="P1142">
        <f ca="1">_20206[[#This Row],[最低排名]]-_20206[[#This Row],[同分人数]]+1</f>
        <v>28221</v>
      </c>
      <c r="Q1142">
        <f ca="1">IF(O1142&gt;=开始!$B$6, 1, 0)</f>
        <v>1</v>
      </c>
      <c r="R1142">
        <f ca="1">_20206[[#This Row],[最低排名]]-开始!$B$6</f>
        <v>28438</v>
      </c>
    </row>
    <row r="1143" spans="1:18">
      <c r="A1143">
        <v>80401</v>
      </c>
      <c r="B1143" t="s">
        <v>1289</v>
      </c>
      <c r="C1143" t="str">
        <f t="shared" si="68"/>
        <v>三亚学院</v>
      </c>
      <c r="D1143" t="str">
        <f t="shared" si="69"/>
        <v>01</v>
      </c>
      <c r="E1143" t="s">
        <v>198</v>
      </c>
      <c r="F1143">
        <v>198</v>
      </c>
      <c r="G1143">
        <v>102</v>
      </c>
      <c r="H1143">
        <v>66</v>
      </c>
      <c r="I1143">
        <v>52</v>
      </c>
      <c r="J1143">
        <v>46</v>
      </c>
      <c r="K1143">
        <v>43</v>
      </c>
      <c r="L1143">
        <v>0</v>
      </c>
      <c r="M1143">
        <v>2020</v>
      </c>
      <c r="N1143">
        <f t="shared" ca="1" si="70"/>
        <v>198</v>
      </c>
      <c r="O1143">
        <f t="shared" ca="1" si="71"/>
        <v>35656</v>
      </c>
      <c r="P1143">
        <f ca="1">_20206[[#This Row],[最低排名]]-_20206[[#This Row],[同分人数]]+1</f>
        <v>35459</v>
      </c>
      <c r="Q1143">
        <f ca="1">IF(O1143&gt;=开始!$B$6, 1, 0)</f>
        <v>1</v>
      </c>
      <c r="R1143">
        <f ca="1">_20206[[#This Row],[最低排名]]-开始!$B$6</f>
        <v>35656</v>
      </c>
    </row>
    <row r="1144" spans="1:18">
      <c r="A1144">
        <v>80402</v>
      </c>
      <c r="B1144" t="s">
        <v>1713</v>
      </c>
      <c r="C1144" t="str">
        <f t="shared" si="68"/>
        <v>三亚学院</v>
      </c>
      <c r="D1144" t="str">
        <f t="shared" si="69"/>
        <v>02</v>
      </c>
      <c r="E1144" t="s">
        <v>1534</v>
      </c>
      <c r="F1144">
        <v>169</v>
      </c>
      <c r="G1144">
        <v>94</v>
      </c>
      <c r="H1144">
        <v>75</v>
      </c>
      <c r="I1144">
        <v>64</v>
      </c>
      <c r="J1144">
        <v>49</v>
      </c>
      <c r="K1144">
        <v>43</v>
      </c>
      <c r="L1144">
        <v>0</v>
      </c>
      <c r="M1144">
        <v>2020</v>
      </c>
      <c r="N1144">
        <f t="shared" ca="1" si="70"/>
        <v>147</v>
      </c>
      <c r="O1144">
        <f t="shared" ca="1" si="71"/>
        <v>36437</v>
      </c>
      <c r="P1144">
        <f ca="1">_20206[[#This Row],[最低排名]]-_20206[[#This Row],[同分人数]]+1</f>
        <v>36291</v>
      </c>
      <c r="Q1144">
        <f ca="1">IF(O1144&gt;=开始!$B$6, 1, 0)</f>
        <v>1</v>
      </c>
      <c r="R1144">
        <f ca="1">_20206[[#This Row],[最低排名]]-开始!$B$6</f>
        <v>36437</v>
      </c>
    </row>
    <row r="1145" spans="1:18">
      <c r="A1145">
        <v>81101</v>
      </c>
      <c r="B1145" t="s">
        <v>1291</v>
      </c>
      <c r="C1145" t="str">
        <f t="shared" si="68"/>
        <v>重庆大学</v>
      </c>
      <c r="D1145" t="str">
        <f t="shared" si="69"/>
        <v>01</v>
      </c>
      <c r="E1145" t="s">
        <v>103</v>
      </c>
      <c r="F1145">
        <v>224</v>
      </c>
      <c r="G1145">
        <v>128</v>
      </c>
      <c r="H1145">
        <v>128</v>
      </c>
      <c r="I1145">
        <v>70</v>
      </c>
      <c r="J1145">
        <v>64</v>
      </c>
      <c r="K1145">
        <v>58</v>
      </c>
      <c r="L1145">
        <v>0</v>
      </c>
      <c r="M1145">
        <v>2020</v>
      </c>
      <c r="N1145">
        <f t="shared" ca="1" si="70"/>
        <v>165</v>
      </c>
      <c r="O1145">
        <f t="shared" ca="1" si="71"/>
        <v>6112</v>
      </c>
      <c r="P1145">
        <f ca="1">_20206[[#This Row],[最低排名]]-_20206[[#This Row],[同分人数]]+1</f>
        <v>5948</v>
      </c>
      <c r="Q1145">
        <f ca="1">IF(O1145&gt;=开始!$B$6, 1, 0)</f>
        <v>1</v>
      </c>
      <c r="R1145">
        <f ca="1">_20206[[#This Row],[最低排名]]-开始!$B$6</f>
        <v>6112</v>
      </c>
    </row>
    <row r="1146" spans="1:18">
      <c r="A1146">
        <v>81201</v>
      </c>
      <c r="B1146" t="s">
        <v>1293</v>
      </c>
      <c r="C1146" t="str">
        <f t="shared" si="68"/>
        <v>西南大学</v>
      </c>
      <c r="D1146" t="str">
        <f t="shared" si="69"/>
        <v>01</v>
      </c>
      <c r="E1146" t="s">
        <v>62</v>
      </c>
      <c r="F1146">
        <v>226</v>
      </c>
      <c r="G1146">
        <v>118</v>
      </c>
      <c r="H1146">
        <v>106</v>
      </c>
      <c r="I1146">
        <v>67</v>
      </c>
      <c r="J1146">
        <v>64</v>
      </c>
      <c r="K1146">
        <v>64</v>
      </c>
      <c r="L1146">
        <v>0</v>
      </c>
      <c r="M1146">
        <v>2020</v>
      </c>
      <c r="N1146">
        <f t="shared" ca="1" si="70"/>
        <v>221</v>
      </c>
      <c r="O1146">
        <f t="shared" ca="1" si="71"/>
        <v>9550</v>
      </c>
      <c r="P1146">
        <f ca="1">_20206[[#This Row],[最低排名]]-_20206[[#This Row],[同分人数]]+1</f>
        <v>9330</v>
      </c>
      <c r="Q1146">
        <f ca="1">IF(O1146&gt;=开始!$B$6, 1, 0)</f>
        <v>1</v>
      </c>
      <c r="R1146">
        <f ca="1">_20206[[#This Row],[最低排名]]-开始!$B$6</f>
        <v>9550</v>
      </c>
    </row>
    <row r="1147" spans="1:18">
      <c r="A1147">
        <v>81202</v>
      </c>
      <c r="B1147" t="s">
        <v>1294</v>
      </c>
      <c r="C1147" t="str">
        <f t="shared" si="68"/>
        <v>西南大学</v>
      </c>
      <c r="D1147" t="str">
        <f t="shared" si="69"/>
        <v>02</v>
      </c>
      <c r="E1147" t="s">
        <v>87</v>
      </c>
      <c r="F1147">
        <v>218</v>
      </c>
      <c r="G1147">
        <v>111</v>
      </c>
      <c r="H1147">
        <v>110</v>
      </c>
      <c r="I1147">
        <v>70</v>
      </c>
      <c r="J1147">
        <v>64</v>
      </c>
      <c r="K1147">
        <v>64</v>
      </c>
      <c r="L1147">
        <v>0</v>
      </c>
      <c r="M1147">
        <v>2020</v>
      </c>
      <c r="N1147">
        <f t="shared" ca="1" si="70"/>
        <v>201</v>
      </c>
      <c r="O1147">
        <f t="shared" ca="1" si="71"/>
        <v>9751</v>
      </c>
      <c r="P1147">
        <f ca="1">_20206[[#This Row],[最低排名]]-_20206[[#This Row],[同分人数]]+1</f>
        <v>9551</v>
      </c>
      <c r="Q1147">
        <f ca="1">IF(O1147&gt;=开始!$B$6, 1, 0)</f>
        <v>1</v>
      </c>
      <c r="R1147">
        <f ca="1">_20206[[#This Row],[最低排名]]-开始!$B$6</f>
        <v>9751</v>
      </c>
    </row>
    <row r="1148" spans="1:18">
      <c r="A1148">
        <v>81203</v>
      </c>
      <c r="B1148" t="s">
        <v>1295</v>
      </c>
      <c r="C1148" t="str">
        <f t="shared" si="68"/>
        <v>西南大学</v>
      </c>
      <c r="D1148" t="str">
        <f t="shared" si="69"/>
        <v>03</v>
      </c>
      <c r="E1148" t="s">
        <v>1130</v>
      </c>
      <c r="F1148">
        <v>219</v>
      </c>
      <c r="G1148">
        <v>116</v>
      </c>
      <c r="H1148">
        <v>120</v>
      </c>
      <c r="I1148">
        <v>64</v>
      </c>
      <c r="J1148">
        <v>64</v>
      </c>
      <c r="K1148">
        <v>58</v>
      </c>
      <c r="L1148">
        <v>0</v>
      </c>
      <c r="M1148">
        <v>2020</v>
      </c>
      <c r="N1148">
        <f t="shared" ca="1" si="70"/>
        <v>224</v>
      </c>
      <c r="O1148">
        <f t="shared" ca="1" si="71"/>
        <v>9975</v>
      </c>
      <c r="P1148">
        <f ca="1">_20206[[#This Row],[最低排名]]-_20206[[#This Row],[同分人数]]+1</f>
        <v>9752</v>
      </c>
      <c r="Q1148">
        <f ca="1">IF(O1148&gt;=开始!$B$6, 1, 0)</f>
        <v>1</v>
      </c>
      <c r="R1148">
        <f ca="1">_20206[[#This Row],[最低排名]]-开始!$B$6</f>
        <v>9975</v>
      </c>
    </row>
    <row r="1149" spans="1:18">
      <c r="A1149">
        <v>81204</v>
      </c>
      <c r="B1149" t="s">
        <v>1296</v>
      </c>
      <c r="C1149" t="str">
        <f t="shared" si="68"/>
        <v>西南大学</v>
      </c>
      <c r="D1149" t="str">
        <f t="shared" si="69"/>
        <v>04</v>
      </c>
      <c r="E1149" t="s">
        <v>502</v>
      </c>
      <c r="F1149">
        <v>230</v>
      </c>
      <c r="G1149">
        <v>131</v>
      </c>
      <c r="H1149">
        <v>108</v>
      </c>
      <c r="I1149">
        <v>67</v>
      </c>
      <c r="J1149">
        <v>61</v>
      </c>
      <c r="K1149">
        <v>55</v>
      </c>
      <c r="L1149">
        <v>0</v>
      </c>
      <c r="M1149">
        <v>2020</v>
      </c>
      <c r="N1149">
        <f t="shared" ca="1" si="70"/>
        <v>213</v>
      </c>
      <c r="O1149">
        <f t="shared" ca="1" si="71"/>
        <v>10879</v>
      </c>
      <c r="P1149">
        <f ca="1">_20206[[#This Row],[最低排名]]-_20206[[#This Row],[同分人数]]+1</f>
        <v>10667</v>
      </c>
      <c r="Q1149">
        <f ca="1">IF(O1149&gt;=开始!$B$6, 1, 0)</f>
        <v>1</v>
      </c>
      <c r="R1149">
        <f ca="1">_20206[[#This Row],[最低排名]]-开始!$B$6</f>
        <v>10879</v>
      </c>
    </row>
    <row r="1150" spans="1:18">
      <c r="A1150">
        <v>81301</v>
      </c>
      <c r="B1150" t="s">
        <v>1297</v>
      </c>
      <c r="C1150" t="str">
        <f t="shared" si="68"/>
        <v>重庆邮电</v>
      </c>
      <c r="D1150" t="str">
        <f t="shared" si="69"/>
        <v>01</v>
      </c>
      <c r="E1150" t="s">
        <v>41</v>
      </c>
      <c r="F1150">
        <v>214</v>
      </c>
      <c r="G1150">
        <v>108</v>
      </c>
      <c r="H1150">
        <v>105</v>
      </c>
      <c r="I1150">
        <v>64</v>
      </c>
      <c r="J1150">
        <v>64</v>
      </c>
      <c r="K1150">
        <v>52</v>
      </c>
      <c r="L1150">
        <v>0</v>
      </c>
      <c r="M1150">
        <v>2020</v>
      </c>
      <c r="N1150">
        <f t="shared" ca="1" si="70"/>
        <v>248</v>
      </c>
      <c r="O1150">
        <f t="shared" ca="1" si="71"/>
        <v>15827</v>
      </c>
      <c r="P1150">
        <f ca="1">_20206[[#This Row],[最低排名]]-_20206[[#This Row],[同分人数]]+1</f>
        <v>15580</v>
      </c>
      <c r="Q1150">
        <f ca="1">IF(O1150&gt;=开始!$B$6, 1, 0)</f>
        <v>1</v>
      </c>
      <c r="R1150">
        <f ca="1">_20206[[#This Row],[最低排名]]-开始!$B$6</f>
        <v>15827</v>
      </c>
    </row>
    <row r="1151" spans="1:18">
      <c r="A1151">
        <v>81302</v>
      </c>
      <c r="B1151" t="s">
        <v>1851</v>
      </c>
      <c r="C1151" t="str">
        <f t="shared" si="68"/>
        <v>重庆邮电</v>
      </c>
      <c r="D1151" t="str">
        <f t="shared" si="69"/>
        <v>02</v>
      </c>
      <c r="E1151" t="s">
        <v>312</v>
      </c>
      <c r="F1151">
        <v>193</v>
      </c>
      <c r="G1151">
        <v>101</v>
      </c>
      <c r="H1151">
        <v>90</v>
      </c>
      <c r="I1151">
        <v>67</v>
      </c>
      <c r="J1151">
        <v>58</v>
      </c>
      <c r="K1151">
        <v>52</v>
      </c>
      <c r="L1151">
        <v>0</v>
      </c>
      <c r="M1151">
        <v>2020</v>
      </c>
      <c r="N1151">
        <f t="shared" ca="1" si="70"/>
        <v>235</v>
      </c>
      <c r="O1151">
        <f t="shared" ca="1" si="71"/>
        <v>24994</v>
      </c>
      <c r="P1151">
        <f ca="1">_20206[[#This Row],[最低排名]]-_20206[[#This Row],[同分人数]]+1</f>
        <v>24760</v>
      </c>
      <c r="Q1151">
        <f ca="1">IF(O1151&gt;=开始!$B$6, 1, 0)</f>
        <v>1</v>
      </c>
      <c r="R1151">
        <f ca="1">_20206[[#This Row],[最低排名]]-开始!$B$6</f>
        <v>24994</v>
      </c>
    </row>
    <row r="1152" spans="1:18">
      <c r="A1152">
        <v>81401</v>
      </c>
      <c r="B1152" t="s">
        <v>1298</v>
      </c>
      <c r="C1152" t="str">
        <f t="shared" si="68"/>
        <v>重庆交大</v>
      </c>
      <c r="D1152" t="str">
        <f t="shared" si="69"/>
        <v>01</v>
      </c>
      <c r="E1152" t="s">
        <v>485</v>
      </c>
      <c r="F1152">
        <v>190</v>
      </c>
      <c r="G1152">
        <v>98</v>
      </c>
      <c r="H1152">
        <v>99</v>
      </c>
      <c r="I1152">
        <v>58</v>
      </c>
      <c r="J1152">
        <v>49</v>
      </c>
      <c r="K1152">
        <v>49</v>
      </c>
      <c r="L1152">
        <v>0</v>
      </c>
      <c r="M1152">
        <v>2020</v>
      </c>
      <c r="N1152">
        <f t="shared" ca="1" si="70"/>
        <v>181</v>
      </c>
      <c r="O1152">
        <f t="shared" ca="1" si="71"/>
        <v>28220</v>
      </c>
      <c r="P1152">
        <f ca="1">_20206[[#This Row],[最低排名]]-_20206[[#This Row],[同分人数]]+1</f>
        <v>28040</v>
      </c>
      <c r="Q1152">
        <f ca="1">IF(O1152&gt;=开始!$B$6, 1, 0)</f>
        <v>1</v>
      </c>
      <c r="R1152">
        <f ca="1">_20206[[#This Row],[最低排名]]-开始!$B$6</f>
        <v>28220</v>
      </c>
    </row>
    <row r="1153" spans="1:18">
      <c r="A1153">
        <v>81402</v>
      </c>
      <c r="B1153" t="s">
        <v>1299</v>
      </c>
      <c r="C1153" t="str">
        <f t="shared" si="68"/>
        <v>重庆交大</v>
      </c>
      <c r="D1153" t="str">
        <f t="shared" si="69"/>
        <v>02</v>
      </c>
      <c r="E1153" t="s">
        <v>170</v>
      </c>
      <c r="F1153">
        <v>193</v>
      </c>
      <c r="G1153">
        <v>101</v>
      </c>
      <c r="H1153">
        <v>83</v>
      </c>
      <c r="I1153">
        <v>61</v>
      </c>
      <c r="J1153">
        <v>58</v>
      </c>
      <c r="K1153">
        <v>58</v>
      </c>
      <c r="L1153">
        <v>0</v>
      </c>
      <c r="M1153">
        <v>2020</v>
      </c>
      <c r="N1153">
        <f t="shared" ca="1" si="70"/>
        <v>256</v>
      </c>
      <c r="O1153">
        <f t="shared" ca="1" si="71"/>
        <v>26575</v>
      </c>
      <c r="P1153">
        <f ca="1">_20206[[#This Row],[最低排名]]-_20206[[#This Row],[同分人数]]+1</f>
        <v>26320</v>
      </c>
      <c r="Q1153">
        <f ca="1">IF(O1153&gt;=开始!$B$6, 1, 0)</f>
        <v>1</v>
      </c>
      <c r="R1153">
        <f ca="1">_20206[[#This Row],[最低排名]]-开始!$B$6</f>
        <v>26575</v>
      </c>
    </row>
    <row r="1154" spans="1:18">
      <c r="A1154">
        <v>81501</v>
      </c>
      <c r="B1154" t="s">
        <v>1300</v>
      </c>
      <c r="C1154" t="str">
        <f t="shared" ref="C1154:C1217" si="72">LEFT(B1154, FIND("(", B1154) - 1)</f>
        <v>重庆医大</v>
      </c>
      <c r="D1154" t="str">
        <f t="shared" ref="D1154:D1217" si="73">MID(B1154, FIND("(", B1154) + 1, FIND(")", B1154) - FIND("(", B1154) - 1)</f>
        <v>01</v>
      </c>
      <c r="E1154" t="s">
        <v>300</v>
      </c>
      <c r="F1154">
        <v>209</v>
      </c>
      <c r="G1154">
        <v>106</v>
      </c>
      <c r="H1154">
        <v>113</v>
      </c>
      <c r="I1154">
        <v>64</v>
      </c>
      <c r="J1154">
        <v>58</v>
      </c>
      <c r="K1154">
        <v>52</v>
      </c>
      <c r="L1154">
        <v>0</v>
      </c>
      <c r="M1154">
        <v>2020</v>
      </c>
      <c r="N1154">
        <f t="shared" ref="N1154:N1217" ca="1" si="74">VLOOKUP(E1154, INDIRECT("'" &amp; M1154 &amp; "D'!$A$2:$G$500"), 2, FALSE)</f>
        <v>214</v>
      </c>
      <c r="O1154">
        <f t="shared" ref="O1154:O1217" ca="1" si="75">VLOOKUP(E1154, INDIRECT("'" &amp; M1154 &amp; "D'!$A$2:$G$500"), 3, FALSE)</f>
        <v>16514</v>
      </c>
      <c r="P1154">
        <f ca="1">_20206[[#This Row],[最低排名]]-_20206[[#This Row],[同分人数]]+1</f>
        <v>16301</v>
      </c>
      <c r="Q1154">
        <f ca="1">IF(O1154&gt;=开始!$B$6, 1, 0)</f>
        <v>1</v>
      </c>
      <c r="R1154">
        <f ca="1">_20206[[#This Row],[最低排名]]-开始!$B$6</f>
        <v>16514</v>
      </c>
    </row>
    <row r="1155" spans="1:18">
      <c r="A1155">
        <v>81502</v>
      </c>
      <c r="B1155" t="s">
        <v>1301</v>
      </c>
      <c r="C1155" t="str">
        <f t="shared" si="72"/>
        <v>重庆医大</v>
      </c>
      <c r="D1155" t="str">
        <f t="shared" si="73"/>
        <v>02</v>
      </c>
      <c r="E1155" t="s">
        <v>173</v>
      </c>
      <c r="F1155">
        <v>178</v>
      </c>
      <c r="G1155">
        <v>96</v>
      </c>
      <c r="H1155">
        <v>114</v>
      </c>
      <c r="I1155">
        <v>67</v>
      </c>
      <c r="J1155">
        <v>58</v>
      </c>
      <c r="K1155">
        <v>46</v>
      </c>
      <c r="L1155">
        <v>0</v>
      </c>
      <c r="M1155">
        <v>2020</v>
      </c>
      <c r="N1155">
        <f t="shared" ca="1" si="74"/>
        <v>210</v>
      </c>
      <c r="O1155">
        <f t="shared" ca="1" si="75"/>
        <v>24300</v>
      </c>
      <c r="P1155">
        <f ca="1">_20206[[#This Row],[最低排名]]-_20206[[#This Row],[同分人数]]+1</f>
        <v>24091</v>
      </c>
      <c r="Q1155">
        <f ca="1">IF(O1155&gt;=开始!$B$6, 1, 0)</f>
        <v>1</v>
      </c>
      <c r="R1155">
        <f ca="1">_20206[[#This Row],[最低排名]]-开始!$B$6</f>
        <v>24300</v>
      </c>
    </row>
    <row r="1156" spans="1:18">
      <c r="A1156">
        <v>81503</v>
      </c>
      <c r="B1156" t="s">
        <v>1302</v>
      </c>
      <c r="C1156" t="str">
        <f t="shared" si="72"/>
        <v>重庆医大</v>
      </c>
      <c r="D1156" t="str">
        <f t="shared" si="73"/>
        <v>03</v>
      </c>
      <c r="E1156" t="s">
        <v>41</v>
      </c>
      <c r="F1156">
        <v>219</v>
      </c>
      <c r="G1156">
        <v>116</v>
      </c>
      <c r="H1156">
        <v>88</v>
      </c>
      <c r="I1156">
        <v>70</v>
      </c>
      <c r="J1156">
        <v>64</v>
      </c>
      <c r="K1156">
        <v>58</v>
      </c>
      <c r="L1156">
        <v>0</v>
      </c>
      <c r="M1156">
        <v>2020</v>
      </c>
      <c r="N1156">
        <f t="shared" ca="1" si="74"/>
        <v>248</v>
      </c>
      <c r="O1156">
        <f t="shared" ca="1" si="75"/>
        <v>15827</v>
      </c>
      <c r="P1156">
        <f ca="1">_20206[[#This Row],[最低排名]]-_20206[[#This Row],[同分人数]]+1</f>
        <v>15580</v>
      </c>
      <c r="Q1156">
        <f ca="1">IF(O1156&gt;=开始!$B$6, 1, 0)</f>
        <v>1</v>
      </c>
      <c r="R1156">
        <f ca="1">_20206[[#This Row],[最低排名]]-开始!$B$6</f>
        <v>15827</v>
      </c>
    </row>
    <row r="1157" spans="1:18">
      <c r="A1157">
        <v>81504</v>
      </c>
      <c r="B1157" t="s">
        <v>1303</v>
      </c>
      <c r="C1157" t="str">
        <f t="shared" si="72"/>
        <v>重庆医大</v>
      </c>
      <c r="D1157" t="str">
        <f t="shared" si="73"/>
        <v>04</v>
      </c>
      <c r="E1157" t="s">
        <v>94</v>
      </c>
      <c r="F1157">
        <v>214</v>
      </c>
      <c r="G1157">
        <v>110</v>
      </c>
      <c r="H1157">
        <v>100</v>
      </c>
      <c r="I1157">
        <v>64</v>
      </c>
      <c r="J1157">
        <v>58</v>
      </c>
      <c r="K1157">
        <v>49</v>
      </c>
      <c r="L1157">
        <v>0</v>
      </c>
      <c r="M1157">
        <v>2020</v>
      </c>
      <c r="N1157">
        <f t="shared" ca="1" si="74"/>
        <v>243</v>
      </c>
      <c r="O1157">
        <f t="shared" ca="1" si="75"/>
        <v>19146</v>
      </c>
      <c r="P1157">
        <f ca="1">_20206[[#This Row],[最低排名]]-_20206[[#This Row],[同分人数]]+1</f>
        <v>18904</v>
      </c>
      <c r="Q1157">
        <f ca="1">IF(O1157&gt;=开始!$B$6, 1, 0)</f>
        <v>1</v>
      </c>
      <c r="R1157">
        <f ca="1">_20206[[#This Row],[最低排名]]-开始!$B$6</f>
        <v>19146</v>
      </c>
    </row>
    <row r="1158" spans="1:18">
      <c r="A1158">
        <v>81505</v>
      </c>
      <c r="B1158" t="s">
        <v>1304</v>
      </c>
      <c r="C1158" t="str">
        <f t="shared" si="72"/>
        <v>重庆医大</v>
      </c>
      <c r="D1158" t="str">
        <f t="shared" si="73"/>
        <v>05</v>
      </c>
      <c r="E1158" t="s">
        <v>178</v>
      </c>
      <c r="F1158">
        <v>191</v>
      </c>
      <c r="G1158">
        <v>100</v>
      </c>
      <c r="H1158">
        <v>114</v>
      </c>
      <c r="I1158">
        <v>58</v>
      </c>
      <c r="J1158">
        <v>49</v>
      </c>
      <c r="K1158">
        <v>46</v>
      </c>
      <c r="L1158">
        <v>0</v>
      </c>
      <c r="M1158">
        <v>2020</v>
      </c>
      <c r="N1158">
        <f t="shared" ca="1" si="74"/>
        <v>218</v>
      </c>
      <c r="O1158">
        <f t="shared" ca="1" si="75"/>
        <v>25407</v>
      </c>
      <c r="P1158">
        <f ca="1">_20206[[#This Row],[最低排名]]-_20206[[#This Row],[同分人数]]+1</f>
        <v>25190</v>
      </c>
      <c r="Q1158">
        <f ca="1">IF(O1158&gt;=开始!$B$6, 1, 0)</f>
        <v>1</v>
      </c>
      <c r="R1158">
        <f ca="1">_20206[[#This Row],[最低排名]]-开始!$B$6</f>
        <v>25407</v>
      </c>
    </row>
    <row r="1159" spans="1:18">
      <c r="A1159">
        <v>81601</v>
      </c>
      <c r="B1159" t="s">
        <v>1307</v>
      </c>
      <c r="C1159" t="str">
        <f t="shared" si="72"/>
        <v>重庆师大</v>
      </c>
      <c r="D1159" t="str">
        <f t="shared" si="73"/>
        <v>01</v>
      </c>
      <c r="E1159" t="s">
        <v>431</v>
      </c>
      <c r="F1159">
        <v>191</v>
      </c>
      <c r="G1159">
        <v>97</v>
      </c>
      <c r="H1159">
        <v>97</v>
      </c>
      <c r="I1159">
        <v>64</v>
      </c>
      <c r="J1159">
        <v>58</v>
      </c>
      <c r="K1159">
        <v>52</v>
      </c>
      <c r="L1159">
        <v>0</v>
      </c>
      <c r="M1159">
        <v>2020</v>
      </c>
      <c r="N1159">
        <f t="shared" ca="1" si="74"/>
        <v>221</v>
      </c>
      <c r="O1159">
        <f t="shared" ca="1" si="75"/>
        <v>24521</v>
      </c>
      <c r="P1159">
        <f ca="1">_20206[[#This Row],[最低排名]]-_20206[[#This Row],[同分人数]]+1</f>
        <v>24301</v>
      </c>
      <c r="Q1159">
        <f ca="1">IF(O1159&gt;=开始!$B$6, 1, 0)</f>
        <v>1</v>
      </c>
      <c r="R1159">
        <f ca="1">_20206[[#This Row],[最低排名]]-开始!$B$6</f>
        <v>24521</v>
      </c>
    </row>
    <row r="1160" spans="1:18">
      <c r="A1160">
        <v>81602</v>
      </c>
      <c r="B1160" t="s">
        <v>1308</v>
      </c>
      <c r="C1160" t="str">
        <f t="shared" si="72"/>
        <v>重庆师大</v>
      </c>
      <c r="D1160" t="str">
        <f t="shared" si="73"/>
        <v>02</v>
      </c>
      <c r="E1160" t="s">
        <v>124</v>
      </c>
      <c r="F1160">
        <v>203</v>
      </c>
      <c r="G1160">
        <v>110</v>
      </c>
      <c r="H1160">
        <v>94</v>
      </c>
      <c r="I1160">
        <v>61</v>
      </c>
      <c r="J1160">
        <v>55</v>
      </c>
      <c r="K1160">
        <v>52</v>
      </c>
      <c r="L1160">
        <v>0</v>
      </c>
      <c r="M1160">
        <v>2020</v>
      </c>
      <c r="N1160">
        <f t="shared" ca="1" si="74"/>
        <v>218</v>
      </c>
      <c r="O1160">
        <f t="shared" ca="1" si="75"/>
        <v>23864</v>
      </c>
      <c r="P1160">
        <f ca="1">_20206[[#This Row],[最低排名]]-_20206[[#This Row],[同分人数]]+1</f>
        <v>23647</v>
      </c>
      <c r="Q1160">
        <f ca="1">IF(O1160&gt;=开始!$B$6, 1, 0)</f>
        <v>1</v>
      </c>
      <c r="R1160">
        <f ca="1">_20206[[#This Row],[最低排名]]-开始!$B$6</f>
        <v>23864</v>
      </c>
    </row>
    <row r="1161" spans="1:18">
      <c r="A1161">
        <v>81603</v>
      </c>
      <c r="B1161" t="s">
        <v>1309</v>
      </c>
      <c r="C1161" t="str">
        <f t="shared" si="72"/>
        <v>重庆师大</v>
      </c>
      <c r="D1161" t="str">
        <f t="shared" si="73"/>
        <v>03</v>
      </c>
      <c r="E1161" t="s">
        <v>79</v>
      </c>
      <c r="F1161">
        <v>209</v>
      </c>
      <c r="G1161">
        <v>106</v>
      </c>
      <c r="H1161">
        <v>115</v>
      </c>
      <c r="I1161">
        <v>64</v>
      </c>
      <c r="J1161">
        <v>58</v>
      </c>
      <c r="K1161">
        <v>55</v>
      </c>
      <c r="L1161">
        <v>0</v>
      </c>
      <c r="M1161">
        <v>2020</v>
      </c>
      <c r="N1161">
        <f t="shared" ca="1" si="74"/>
        <v>213</v>
      </c>
      <c r="O1161">
        <f t="shared" ca="1" si="75"/>
        <v>15358</v>
      </c>
      <c r="P1161">
        <f ca="1">_20206[[#This Row],[最低排名]]-_20206[[#This Row],[同分人数]]+1</f>
        <v>15146</v>
      </c>
      <c r="Q1161">
        <f ca="1">IF(O1161&gt;=开始!$B$6, 1, 0)</f>
        <v>1</v>
      </c>
      <c r="R1161">
        <f ca="1">_20206[[#This Row],[最低排名]]-开始!$B$6</f>
        <v>15358</v>
      </c>
    </row>
    <row r="1162" spans="1:18">
      <c r="A1162">
        <v>81604</v>
      </c>
      <c r="B1162" t="s">
        <v>1310</v>
      </c>
      <c r="C1162" t="str">
        <f t="shared" si="72"/>
        <v>重庆师大</v>
      </c>
      <c r="D1162" t="str">
        <f t="shared" si="73"/>
        <v>04</v>
      </c>
      <c r="E1162" t="s">
        <v>155</v>
      </c>
      <c r="F1162">
        <v>224</v>
      </c>
      <c r="G1162">
        <v>112</v>
      </c>
      <c r="H1162">
        <v>106</v>
      </c>
      <c r="I1162">
        <v>55</v>
      </c>
      <c r="J1162">
        <v>55</v>
      </c>
      <c r="K1162">
        <v>49</v>
      </c>
      <c r="L1162">
        <v>0</v>
      </c>
      <c r="M1162">
        <v>2020</v>
      </c>
      <c r="N1162">
        <f t="shared" ca="1" si="74"/>
        <v>229</v>
      </c>
      <c r="O1162">
        <f t="shared" ca="1" si="75"/>
        <v>18122</v>
      </c>
      <c r="P1162">
        <f ca="1">_20206[[#This Row],[最低排名]]-_20206[[#This Row],[同分人数]]+1</f>
        <v>17894</v>
      </c>
      <c r="Q1162">
        <f ca="1">IF(O1162&gt;=开始!$B$6, 1, 0)</f>
        <v>1</v>
      </c>
      <c r="R1162">
        <f ca="1">_20206[[#This Row],[最低排名]]-开始!$B$6</f>
        <v>18122</v>
      </c>
    </row>
    <row r="1163" spans="1:18">
      <c r="A1163">
        <v>81605</v>
      </c>
      <c r="B1163" t="s">
        <v>1311</v>
      </c>
      <c r="C1163" t="str">
        <f t="shared" si="72"/>
        <v>重庆师大</v>
      </c>
      <c r="D1163" t="str">
        <f t="shared" si="73"/>
        <v>05</v>
      </c>
      <c r="E1163" t="s">
        <v>643</v>
      </c>
      <c r="F1163">
        <v>201</v>
      </c>
      <c r="G1163">
        <v>117</v>
      </c>
      <c r="H1163">
        <v>102</v>
      </c>
      <c r="I1163">
        <v>61</v>
      </c>
      <c r="J1163">
        <v>61</v>
      </c>
      <c r="K1163">
        <v>52</v>
      </c>
      <c r="L1163">
        <v>0</v>
      </c>
      <c r="M1163">
        <v>2020</v>
      </c>
      <c r="N1163">
        <f t="shared" ca="1" si="74"/>
        <v>231</v>
      </c>
      <c r="O1163">
        <f t="shared" ca="1" si="75"/>
        <v>21099</v>
      </c>
      <c r="P1163">
        <f ca="1">_20206[[#This Row],[最低排名]]-_20206[[#This Row],[同分人数]]+1</f>
        <v>20869</v>
      </c>
      <c r="Q1163">
        <f ca="1">IF(O1163&gt;=开始!$B$6, 1, 0)</f>
        <v>1</v>
      </c>
      <c r="R1163">
        <f ca="1">_20206[[#This Row],[最低排名]]-开始!$B$6</f>
        <v>21099</v>
      </c>
    </row>
    <row r="1164" spans="1:18">
      <c r="A1164">
        <v>81606</v>
      </c>
      <c r="B1164" t="s">
        <v>1611</v>
      </c>
      <c r="C1164" t="str">
        <f t="shared" si="72"/>
        <v>重庆师大</v>
      </c>
      <c r="D1164" t="str">
        <f t="shared" si="73"/>
        <v>06</v>
      </c>
      <c r="E1164" t="s">
        <v>312</v>
      </c>
      <c r="F1164">
        <v>198</v>
      </c>
      <c r="G1164">
        <v>102</v>
      </c>
      <c r="H1164">
        <v>94</v>
      </c>
      <c r="I1164">
        <v>58</v>
      </c>
      <c r="J1164">
        <v>55</v>
      </c>
      <c r="K1164">
        <v>55</v>
      </c>
      <c r="L1164">
        <v>0</v>
      </c>
      <c r="M1164">
        <v>2020</v>
      </c>
      <c r="N1164">
        <f t="shared" ca="1" si="74"/>
        <v>235</v>
      </c>
      <c r="O1164">
        <f t="shared" ca="1" si="75"/>
        <v>24994</v>
      </c>
      <c r="P1164">
        <f ca="1">_20206[[#This Row],[最低排名]]-_20206[[#This Row],[同分人数]]+1</f>
        <v>24760</v>
      </c>
      <c r="Q1164">
        <f ca="1">IF(O1164&gt;=开始!$B$6, 1, 0)</f>
        <v>1</v>
      </c>
      <c r="R1164">
        <f ca="1">_20206[[#This Row],[最低排名]]-开始!$B$6</f>
        <v>24994</v>
      </c>
    </row>
    <row r="1165" spans="1:18">
      <c r="A1165">
        <v>81607</v>
      </c>
      <c r="B1165" t="s">
        <v>1714</v>
      </c>
      <c r="C1165" t="str">
        <f t="shared" si="72"/>
        <v>重庆师大</v>
      </c>
      <c r="D1165" t="str">
        <f t="shared" si="73"/>
        <v>07</v>
      </c>
      <c r="E1165" t="s">
        <v>175</v>
      </c>
      <c r="F1165">
        <v>206</v>
      </c>
      <c r="G1165">
        <v>111</v>
      </c>
      <c r="H1165">
        <v>93</v>
      </c>
      <c r="I1165">
        <v>58</v>
      </c>
      <c r="J1165">
        <v>55</v>
      </c>
      <c r="K1165">
        <v>52</v>
      </c>
      <c r="L1165">
        <v>0</v>
      </c>
      <c r="M1165">
        <v>2020</v>
      </c>
      <c r="N1165">
        <f t="shared" ca="1" si="74"/>
        <v>226</v>
      </c>
      <c r="O1165">
        <f t="shared" ca="1" si="75"/>
        <v>24090</v>
      </c>
      <c r="P1165">
        <f ca="1">_20206[[#This Row],[最低排名]]-_20206[[#This Row],[同分人数]]+1</f>
        <v>23865</v>
      </c>
      <c r="Q1165">
        <f ca="1">IF(O1165&gt;=开始!$B$6, 1, 0)</f>
        <v>1</v>
      </c>
      <c r="R1165">
        <f ca="1">_20206[[#This Row],[最低排名]]-开始!$B$6</f>
        <v>24090</v>
      </c>
    </row>
    <row r="1166" spans="1:18">
      <c r="A1166">
        <v>81701</v>
      </c>
      <c r="B1166" t="s">
        <v>1312</v>
      </c>
      <c r="C1166" t="str">
        <f t="shared" si="72"/>
        <v>川外国语</v>
      </c>
      <c r="D1166" t="str">
        <f t="shared" si="73"/>
        <v>01</v>
      </c>
      <c r="E1166" t="s">
        <v>126</v>
      </c>
      <c r="F1166">
        <v>193</v>
      </c>
      <c r="G1166">
        <v>100</v>
      </c>
      <c r="H1166">
        <v>108</v>
      </c>
      <c r="I1166">
        <v>58</v>
      </c>
      <c r="J1166">
        <v>55</v>
      </c>
      <c r="K1166">
        <v>55</v>
      </c>
      <c r="L1166">
        <v>0</v>
      </c>
      <c r="M1166">
        <v>2020</v>
      </c>
      <c r="N1166">
        <f t="shared" ca="1" si="74"/>
        <v>206</v>
      </c>
      <c r="O1166">
        <f t="shared" ca="1" si="75"/>
        <v>23016</v>
      </c>
      <c r="P1166">
        <f ca="1">_20206[[#This Row],[最低排名]]-_20206[[#This Row],[同分人数]]+1</f>
        <v>22811</v>
      </c>
      <c r="Q1166">
        <f ca="1">IF(O1166&gt;=开始!$B$6, 1, 0)</f>
        <v>1</v>
      </c>
      <c r="R1166">
        <f ca="1">_20206[[#This Row],[最低排名]]-开始!$B$6</f>
        <v>23016</v>
      </c>
    </row>
    <row r="1167" spans="1:18">
      <c r="A1167">
        <v>81801</v>
      </c>
      <c r="B1167" t="s">
        <v>1316</v>
      </c>
      <c r="C1167" t="str">
        <f t="shared" si="72"/>
        <v>西南政法</v>
      </c>
      <c r="D1167" t="str">
        <f t="shared" si="73"/>
        <v>01</v>
      </c>
      <c r="E1167" t="s">
        <v>279</v>
      </c>
      <c r="F1167">
        <v>221</v>
      </c>
      <c r="G1167">
        <v>113</v>
      </c>
      <c r="H1167">
        <v>117</v>
      </c>
      <c r="I1167">
        <v>70</v>
      </c>
      <c r="J1167">
        <v>67</v>
      </c>
      <c r="K1167">
        <v>58</v>
      </c>
      <c r="L1167">
        <v>0</v>
      </c>
      <c r="M1167">
        <v>2020</v>
      </c>
      <c r="N1167">
        <f t="shared" ca="1" si="74"/>
        <v>230</v>
      </c>
      <c r="O1167">
        <f t="shared" ca="1" si="75"/>
        <v>8275</v>
      </c>
      <c r="P1167">
        <f ca="1">_20206[[#This Row],[最低排名]]-_20206[[#This Row],[同分人数]]+1</f>
        <v>8046</v>
      </c>
      <c r="Q1167">
        <f ca="1">IF(O1167&gt;=开始!$B$6, 1, 0)</f>
        <v>1</v>
      </c>
      <c r="R1167">
        <f ca="1">_20206[[#This Row],[最低排名]]-开始!$B$6</f>
        <v>8275</v>
      </c>
    </row>
    <row r="1168" spans="1:18">
      <c r="A1168">
        <v>81901</v>
      </c>
      <c r="B1168" t="s">
        <v>1317</v>
      </c>
      <c r="C1168" t="str">
        <f t="shared" si="72"/>
        <v>重庆科院</v>
      </c>
      <c r="D1168" t="str">
        <f t="shared" si="73"/>
        <v>01</v>
      </c>
      <c r="E1168" t="s">
        <v>513</v>
      </c>
      <c r="F1168">
        <v>194</v>
      </c>
      <c r="G1168">
        <v>108</v>
      </c>
      <c r="H1168">
        <v>88</v>
      </c>
      <c r="I1168">
        <v>49</v>
      </c>
      <c r="J1168">
        <v>46</v>
      </c>
      <c r="K1168">
        <v>43</v>
      </c>
      <c r="L1168">
        <v>0</v>
      </c>
      <c r="M1168">
        <v>2020</v>
      </c>
      <c r="N1168">
        <f t="shared" ca="1" si="74"/>
        <v>187</v>
      </c>
      <c r="O1168">
        <f t="shared" ca="1" si="75"/>
        <v>33055</v>
      </c>
      <c r="P1168">
        <f ca="1">_20206[[#This Row],[最低排名]]-_20206[[#This Row],[同分人数]]+1</f>
        <v>32869</v>
      </c>
      <c r="Q1168">
        <f ca="1">IF(O1168&gt;=开始!$B$6, 1, 0)</f>
        <v>1</v>
      </c>
      <c r="R1168">
        <f ca="1">_20206[[#This Row],[最低排名]]-开始!$B$6</f>
        <v>33055</v>
      </c>
    </row>
    <row r="1169" spans="1:18">
      <c r="A1169">
        <v>81902</v>
      </c>
      <c r="B1169" t="s">
        <v>1318</v>
      </c>
      <c r="C1169" t="str">
        <f t="shared" si="72"/>
        <v>重庆科院</v>
      </c>
      <c r="D1169" t="str">
        <f t="shared" si="73"/>
        <v>02</v>
      </c>
      <c r="E1169" t="s">
        <v>485</v>
      </c>
      <c r="F1169">
        <v>195</v>
      </c>
      <c r="G1169">
        <v>103</v>
      </c>
      <c r="H1169">
        <v>88</v>
      </c>
      <c r="I1169">
        <v>58</v>
      </c>
      <c r="J1169">
        <v>55</v>
      </c>
      <c r="K1169">
        <v>49</v>
      </c>
      <c r="L1169">
        <v>0</v>
      </c>
      <c r="M1169">
        <v>2020</v>
      </c>
      <c r="N1169">
        <f t="shared" ca="1" si="74"/>
        <v>181</v>
      </c>
      <c r="O1169">
        <f t="shared" ca="1" si="75"/>
        <v>28220</v>
      </c>
      <c r="P1169">
        <f ca="1">_20206[[#This Row],[最低排名]]-_20206[[#This Row],[同分人数]]+1</f>
        <v>28040</v>
      </c>
      <c r="Q1169">
        <f ca="1">IF(O1169&gt;=开始!$B$6, 1, 0)</f>
        <v>1</v>
      </c>
      <c r="R1169">
        <f ca="1">_20206[[#This Row],[最低排名]]-开始!$B$6</f>
        <v>28220</v>
      </c>
    </row>
    <row r="1170" spans="1:18">
      <c r="A1170">
        <v>82001</v>
      </c>
      <c r="B1170" t="s">
        <v>1319</v>
      </c>
      <c r="C1170" t="str">
        <f t="shared" si="72"/>
        <v>重庆理工</v>
      </c>
      <c r="D1170" t="str">
        <f t="shared" si="73"/>
        <v>01</v>
      </c>
      <c r="E1170" t="s">
        <v>1548</v>
      </c>
      <c r="F1170">
        <v>182</v>
      </c>
      <c r="G1170">
        <v>94</v>
      </c>
      <c r="H1170">
        <v>83</v>
      </c>
      <c r="I1170">
        <v>46</v>
      </c>
      <c r="J1170">
        <v>46</v>
      </c>
      <c r="K1170">
        <v>46</v>
      </c>
      <c r="L1170">
        <v>0</v>
      </c>
      <c r="M1170">
        <v>2020</v>
      </c>
      <c r="N1170">
        <f t="shared" ca="1" si="74"/>
        <v>184</v>
      </c>
      <c r="O1170">
        <f t="shared" ca="1" si="75"/>
        <v>36005</v>
      </c>
      <c r="P1170">
        <f ca="1">_20206[[#This Row],[最低排名]]-_20206[[#This Row],[同分人数]]+1</f>
        <v>35822</v>
      </c>
      <c r="Q1170">
        <f ca="1">IF(O1170&gt;=开始!$B$6, 1, 0)</f>
        <v>1</v>
      </c>
      <c r="R1170">
        <f ca="1">_20206[[#This Row],[最低排名]]-开始!$B$6</f>
        <v>36005</v>
      </c>
    </row>
    <row r="1171" spans="1:18">
      <c r="A1171">
        <v>82002</v>
      </c>
      <c r="B1171" t="s">
        <v>1320</v>
      </c>
      <c r="C1171" t="str">
        <f t="shared" si="72"/>
        <v>重庆理工</v>
      </c>
      <c r="D1171" t="str">
        <f t="shared" si="73"/>
        <v>02</v>
      </c>
      <c r="E1171" t="s">
        <v>184</v>
      </c>
      <c r="F1171">
        <v>199</v>
      </c>
      <c r="G1171">
        <v>114</v>
      </c>
      <c r="H1171">
        <v>87</v>
      </c>
      <c r="I1171">
        <v>64</v>
      </c>
      <c r="J1171">
        <v>52</v>
      </c>
      <c r="K1171">
        <v>49</v>
      </c>
      <c r="L1171">
        <v>0</v>
      </c>
      <c r="M1171">
        <v>2020</v>
      </c>
      <c r="N1171">
        <f t="shared" ca="1" si="74"/>
        <v>212</v>
      </c>
      <c r="O1171">
        <f t="shared" ca="1" si="75"/>
        <v>26988</v>
      </c>
      <c r="P1171">
        <f ca="1">_20206[[#This Row],[最低排名]]-_20206[[#This Row],[同分人数]]+1</f>
        <v>26777</v>
      </c>
      <c r="Q1171">
        <f ca="1">IF(O1171&gt;=开始!$B$6, 1, 0)</f>
        <v>1</v>
      </c>
      <c r="R1171">
        <f ca="1">_20206[[#This Row],[最低排名]]-开始!$B$6</f>
        <v>26988</v>
      </c>
    </row>
    <row r="1172" spans="1:18">
      <c r="A1172">
        <v>82101</v>
      </c>
      <c r="B1172" t="s">
        <v>1321</v>
      </c>
      <c r="C1172" t="str">
        <f t="shared" si="72"/>
        <v>重庆工商</v>
      </c>
      <c r="D1172" t="str">
        <f t="shared" si="73"/>
        <v>01</v>
      </c>
      <c r="E1172" t="s">
        <v>178</v>
      </c>
      <c r="F1172">
        <v>175</v>
      </c>
      <c r="G1172">
        <v>100</v>
      </c>
      <c r="H1172">
        <v>109</v>
      </c>
      <c r="I1172">
        <v>70</v>
      </c>
      <c r="J1172">
        <v>52</v>
      </c>
      <c r="K1172">
        <v>52</v>
      </c>
      <c r="L1172">
        <v>0</v>
      </c>
      <c r="M1172">
        <v>2020</v>
      </c>
      <c r="N1172">
        <f t="shared" ca="1" si="74"/>
        <v>218</v>
      </c>
      <c r="O1172">
        <f t="shared" ca="1" si="75"/>
        <v>25407</v>
      </c>
      <c r="P1172">
        <f ca="1">_20206[[#This Row],[最低排名]]-_20206[[#This Row],[同分人数]]+1</f>
        <v>25190</v>
      </c>
      <c r="Q1172">
        <f ca="1">IF(O1172&gt;=开始!$B$6, 1, 0)</f>
        <v>1</v>
      </c>
      <c r="R1172">
        <f ca="1">_20206[[#This Row],[最低排名]]-开始!$B$6</f>
        <v>25407</v>
      </c>
    </row>
    <row r="1173" spans="1:18">
      <c r="A1173">
        <v>82102</v>
      </c>
      <c r="B1173" t="s">
        <v>1852</v>
      </c>
      <c r="C1173" t="str">
        <f t="shared" si="72"/>
        <v>重庆工商</v>
      </c>
      <c r="D1173" t="str">
        <f t="shared" si="73"/>
        <v>02</v>
      </c>
      <c r="E1173" t="s">
        <v>533</v>
      </c>
      <c r="F1173">
        <v>209</v>
      </c>
      <c r="G1173">
        <v>107</v>
      </c>
      <c r="H1173">
        <v>85</v>
      </c>
      <c r="I1173">
        <v>70</v>
      </c>
      <c r="J1173">
        <v>61</v>
      </c>
      <c r="K1173">
        <v>46</v>
      </c>
      <c r="L1173">
        <v>0</v>
      </c>
      <c r="M1173">
        <v>2020</v>
      </c>
      <c r="N1173">
        <f t="shared" ca="1" si="74"/>
        <v>250</v>
      </c>
      <c r="O1173">
        <f t="shared" ca="1" si="75"/>
        <v>22555</v>
      </c>
      <c r="P1173">
        <f ca="1">_20206[[#This Row],[最低排名]]-_20206[[#This Row],[同分人数]]+1</f>
        <v>22306</v>
      </c>
      <c r="Q1173">
        <f ca="1">IF(O1173&gt;=开始!$B$6, 1, 0)</f>
        <v>1</v>
      </c>
      <c r="R1173">
        <f ca="1">_20206[[#This Row],[最低排名]]-开始!$B$6</f>
        <v>22555</v>
      </c>
    </row>
    <row r="1174" spans="1:18">
      <c r="A1174">
        <v>82103</v>
      </c>
      <c r="B1174" t="s">
        <v>1853</v>
      </c>
      <c r="C1174" t="str">
        <f t="shared" si="72"/>
        <v>重庆工商</v>
      </c>
      <c r="D1174" t="str">
        <f t="shared" si="73"/>
        <v>03</v>
      </c>
      <c r="E1174" t="s">
        <v>187</v>
      </c>
      <c r="F1174">
        <v>204</v>
      </c>
      <c r="G1174">
        <v>107</v>
      </c>
      <c r="H1174">
        <v>76</v>
      </c>
      <c r="I1174">
        <v>64</v>
      </c>
      <c r="J1174">
        <v>58</v>
      </c>
      <c r="K1174">
        <v>46</v>
      </c>
      <c r="L1174">
        <v>0</v>
      </c>
      <c r="M1174">
        <v>2020</v>
      </c>
      <c r="N1174">
        <f t="shared" ca="1" si="74"/>
        <v>217</v>
      </c>
      <c r="O1174">
        <f t="shared" ca="1" si="75"/>
        <v>27625</v>
      </c>
      <c r="P1174">
        <f ca="1">_20206[[#This Row],[最低排名]]-_20206[[#This Row],[同分人数]]+1</f>
        <v>27409</v>
      </c>
      <c r="Q1174">
        <f ca="1">IF(O1174&gt;=开始!$B$6, 1, 0)</f>
        <v>1</v>
      </c>
      <c r="R1174">
        <f ca="1">_20206[[#This Row],[最低排名]]-开始!$B$6</f>
        <v>27625</v>
      </c>
    </row>
    <row r="1175" spans="1:18">
      <c r="A1175">
        <v>82201</v>
      </c>
      <c r="B1175" t="s">
        <v>1854</v>
      </c>
      <c r="C1175" t="str">
        <f t="shared" si="72"/>
        <v>重大城科</v>
      </c>
      <c r="D1175" t="str">
        <f t="shared" si="73"/>
        <v>01</v>
      </c>
      <c r="E1175" t="s">
        <v>223</v>
      </c>
      <c r="F1175">
        <v>181</v>
      </c>
      <c r="G1175">
        <v>98</v>
      </c>
      <c r="H1175">
        <v>74</v>
      </c>
      <c r="I1175">
        <v>61</v>
      </c>
      <c r="J1175">
        <v>49</v>
      </c>
      <c r="K1175">
        <v>43</v>
      </c>
      <c r="L1175">
        <v>0</v>
      </c>
      <c r="M1175">
        <v>2020</v>
      </c>
      <c r="N1175">
        <f t="shared" ca="1" si="74"/>
        <v>171</v>
      </c>
      <c r="O1175">
        <f t="shared" ca="1" si="75"/>
        <v>35116</v>
      </c>
      <c r="P1175">
        <f ca="1">_20206[[#This Row],[最低排名]]-_20206[[#This Row],[同分人数]]+1</f>
        <v>34946</v>
      </c>
      <c r="Q1175">
        <f ca="1">IF(O1175&gt;=开始!$B$6, 1, 0)</f>
        <v>1</v>
      </c>
      <c r="R1175">
        <f ca="1">_20206[[#This Row],[最低排名]]-开始!$B$6</f>
        <v>35116</v>
      </c>
    </row>
    <row r="1176" spans="1:18">
      <c r="A1176">
        <v>82202</v>
      </c>
      <c r="B1176" t="s">
        <v>1855</v>
      </c>
      <c r="C1176" t="str">
        <f t="shared" si="72"/>
        <v>重大城科</v>
      </c>
      <c r="D1176" t="str">
        <f t="shared" si="73"/>
        <v>02</v>
      </c>
      <c r="E1176" t="s">
        <v>1542</v>
      </c>
      <c r="F1176">
        <v>190</v>
      </c>
      <c r="G1176">
        <v>101</v>
      </c>
      <c r="H1176">
        <v>58</v>
      </c>
      <c r="I1176">
        <v>55</v>
      </c>
      <c r="J1176">
        <v>52</v>
      </c>
      <c r="K1176">
        <v>46</v>
      </c>
      <c r="L1176">
        <v>0</v>
      </c>
      <c r="M1176">
        <v>2020</v>
      </c>
      <c r="N1176">
        <f t="shared" ca="1" si="74"/>
        <v>135</v>
      </c>
      <c r="O1176">
        <f t="shared" ca="1" si="75"/>
        <v>36290</v>
      </c>
      <c r="P1176">
        <f ca="1">_20206[[#This Row],[最低排名]]-_20206[[#This Row],[同分人数]]+1</f>
        <v>36156</v>
      </c>
      <c r="Q1176">
        <f ca="1">IF(O1176&gt;=开始!$B$6, 1, 0)</f>
        <v>1</v>
      </c>
      <c r="R1176">
        <f ca="1">_20206[[#This Row],[最低排名]]-开始!$B$6</f>
        <v>36290</v>
      </c>
    </row>
    <row r="1177" spans="1:18">
      <c r="A1177">
        <v>82301</v>
      </c>
      <c r="B1177" t="s">
        <v>1856</v>
      </c>
      <c r="C1177" t="str">
        <f t="shared" si="72"/>
        <v>川外翻译</v>
      </c>
      <c r="D1177" t="str">
        <f t="shared" si="73"/>
        <v>01</v>
      </c>
      <c r="E1177" t="s">
        <v>221</v>
      </c>
      <c r="F1177">
        <v>168</v>
      </c>
      <c r="G1177">
        <v>90</v>
      </c>
      <c r="H1177">
        <v>91</v>
      </c>
      <c r="I1177">
        <v>55</v>
      </c>
      <c r="J1177">
        <v>49</v>
      </c>
      <c r="K1177">
        <v>46</v>
      </c>
      <c r="L1177">
        <v>0</v>
      </c>
      <c r="M1177">
        <v>2020</v>
      </c>
      <c r="N1177">
        <f t="shared" ca="1" si="74"/>
        <v>178</v>
      </c>
      <c r="O1177">
        <f t="shared" ca="1" si="75"/>
        <v>34945</v>
      </c>
      <c r="P1177">
        <f ca="1">_20206[[#This Row],[最低排名]]-_20206[[#This Row],[同分人数]]+1</f>
        <v>34768</v>
      </c>
      <c r="Q1177">
        <f ca="1">IF(O1177&gt;=开始!$B$6, 1, 0)</f>
        <v>1</v>
      </c>
      <c r="R1177">
        <f ca="1">_20206[[#This Row],[最低排名]]-开始!$B$6</f>
        <v>34945</v>
      </c>
    </row>
    <row r="1178" spans="1:18">
      <c r="A1178">
        <v>82401</v>
      </c>
      <c r="B1178" t="s">
        <v>1857</v>
      </c>
      <c r="C1178" t="str">
        <f t="shared" si="72"/>
        <v>重师涉外</v>
      </c>
      <c r="D1178" t="str">
        <f t="shared" si="73"/>
        <v>01</v>
      </c>
      <c r="E1178" t="s">
        <v>198</v>
      </c>
      <c r="F1178">
        <v>179</v>
      </c>
      <c r="G1178">
        <v>99</v>
      </c>
      <c r="H1178">
        <v>79</v>
      </c>
      <c r="I1178">
        <v>55</v>
      </c>
      <c r="J1178">
        <v>49</v>
      </c>
      <c r="K1178">
        <v>43</v>
      </c>
      <c r="L1178">
        <v>0</v>
      </c>
      <c r="M1178">
        <v>2020</v>
      </c>
      <c r="N1178">
        <f t="shared" ca="1" si="74"/>
        <v>198</v>
      </c>
      <c r="O1178">
        <f t="shared" ca="1" si="75"/>
        <v>35656</v>
      </c>
      <c r="P1178">
        <f ca="1">_20206[[#This Row],[最低排名]]-_20206[[#This Row],[同分人数]]+1</f>
        <v>35459</v>
      </c>
      <c r="Q1178">
        <f ca="1">IF(O1178&gt;=开始!$B$6, 1, 0)</f>
        <v>1</v>
      </c>
      <c r="R1178">
        <f ca="1">_20206[[#This Row],[最低排名]]-开始!$B$6</f>
        <v>35656</v>
      </c>
    </row>
    <row r="1179" spans="1:18">
      <c r="A1179">
        <v>82501</v>
      </c>
      <c r="B1179" t="s">
        <v>1858</v>
      </c>
      <c r="C1179" t="str">
        <f t="shared" si="72"/>
        <v>重邮移通</v>
      </c>
      <c r="D1179" t="str">
        <f t="shared" si="73"/>
        <v>01</v>
      </c>
      <c r="E1179" t="s">
        <v>320</v>
      </c>
      <c r="F1179">
        <v>193</v>
      </c>
      <c r="G1179">
        <v>107</v>
      </c>
      <c r="H1179">
        <v>61</v>
      </c>
      <c r="I1179">
        <v>58</v>
      </c>
      <c r="J1179">
        <v>52</v>
      </c>
      <c r="K1179">
        <v>46</v>
      </c>
      <c r="L1179">
        <v>0</v>
      </c>
      <c r="M1179">
        <v>2020</v>
      </c>
      <c r="N1179">
        <f t="shared" ca="1" si="74"/>
        <v>168</v>
      </c>
      <c r="O1179">
        <f t="shared" ca="1" si="75"/>
        <v>34767</v>
      </c>
      <c r="P1179">
        <f ca="1">_20206[[#This Row],[最低排名]]-_20206[[#This Row],[同分人数]]+1</f>
        <v>34600</v>
      </c>
      <c r="Q1179">
        <f ca="1">IF(O1179&gt;=开始!$B$6, 1, 0)</f>
        <v>1</v>
      </c>
      <c r="R1179">
        <f ca="1">_20206[[#This Row],[最低排名]]-开始!$B$6</f>
        <v>34767</v>
      </c>
    </row>
    <row r="1180" spans="1:18">
      <c r="A1180">
        <v>82502</v>
      </c>
      <c r="B1180" t="s">
        <v>1859</v>
      </c>
      <c r="C1180" t="str">
        <f t="shared" si="72"/>
        <v>重邮移通</v>
      </c>
      <c r="D1180" t="str">
        <f t="shared" si="73"/>
        <v>02</v>
      </c>
      <c r="E1180" t="s">
        <v>198</v>
      </c>
      <c r="F1180">
        <v>196</v>
      </c>
      <c r="G1180">
        <v>104</v>
      </c>
      <c r="H1180">
        <v>59</v>
      </c>
      <c r="I1180">
        <v>55</v>
      </c>
      <c r="J1180">
        <v>52</v>
      </c>
      <c r="K1180">
        <v>43</v>
      </c>
      <c r="L1180">
        <v>0</v>
      </c>
      <c r="M1180">
        <v>2020</v>
      </c>
      <c r="N1180">
        <f t="shared" ca="1" si="74"/>
        <v>198</v>
      </c>
      <c r="O1180">
        <f t="shared" ca="1" si="75"/>
        <v>35656</v>
      </c>
      <c r="P1180">
        <f ca="1">_20206[[#This Row],[最低排名]]-_20206[[#This Row],[同分人数]]+1</f>
        <v>35459</v>
      </c>
      <c r="Q1180">
        <f ca="1">IF(O1180&gt;=开始!$B$6, 1, 0)</f>
        <v>1</v>
      </c>
      <c r="R1180">
        <f ca="1">_20206[[#This Row],[最低排名]]-开始!$B$6</f>
        <v>35656</v>
      </c>
    </row>
    <row r="1181" spans="1:18">
      <c r="A1181">
        <v>82601</v>
      </c>
      <c r="B1181" t="s">
        <v>1326</v>
      </c>
      <c r="C1181" t="str">
        <f t="shared" si="72"/>
        <v>四川美院</v>
      </c>
      <c r="D1181" t="str">
        <f t="shared" si="73"/>
        <v>01</v>
      </c>
      <c r="E1181" t="s">
        <v>502</v>
      </c>
      <c r="F1181">
        <v>212</v>
      </c>
      <c r="G1181">
        <v>108</v>
      </c>
      <c r="H1181">
        <v>120</v>
      </c>
      <c r="I1181">
        <v>70</v>
      </c>
      <c r="J1181">
        <v>64</v>
      </c>
      <c r="K1181">
        <v>55</v>
      </c>
      <c r="L1181">
        <v>0</v>
      </c>
      <c r="M1181">
        <v>2020</v>
      </c>
      <c r="N1181">
        <f t="shared" ca="1" si="74"/>
        <v>213</v>
      </c>
      <c r="O1181">
        <f t="shared" ca="1" si="75"/>
        <v>10879</v>
      </c>
      <c r="P1181">
        <f ca="1">_20206[[#This Row],[最低排名]]-_20206[[#This Row],[同分人数]]+1</f>
        <v>10667</v>
      </c>
      <c r="Q1181">
        <f ca="1">IF(O1181&gt;=开始!$B$6, 1, 0)</f>
        <v>1</v>
      </c>
      <c r="R1181">
        <f ca="1">_20206[[#This Row],[最低排名]]-开始!$B$6</f>
        <v>10879</v>
      </c>
    </row>
    <row r="1182" spans="1:18">
      <c r="A1182">
        <v>82602</v>
      </c>
      <c r="B1182" t="s">
        <v>1327</v>
      </c>
      <c r="C1182" t="str">
        <f t="shared" si="72"/>
        <v>四川美院</v>
      </c>
      <c r="D1182" t="str">
        <f t="shared" si="73"/>
        <v>02</v>
      </c>
      <c r="E1182" t="s">
        <v>48</v>
      </c>
      <c r="F1182">
        <v>217</v>
      </c>
      <c r="G1182">
        <v>113</v>
      </c>
      <c r="H1182">
        <v>109</v>
      </c>
      <c r="I1182">
        <v>64</v>
      </c>
      <c r="J1182">
        <v>61</v>
      </c>
      <c r="K1182">
        <v>58</v>
      </c>
      <c r="L1182">
        <v>0</v>
      </c>
      <c r="M1182">
        <v>2020</v>
      </c>
      <c r="N1182">
        <f t="shared" ca="1" si="74"/>
        <v>233</v>
      </c>
      <c r="O1182">
        <f t="shared" ca="1" si="75"/>
        <v>13496</v>
      </c>
      <c r="P1182">
        <f ca="1">_20206[[#This Row],[最低排名]]-_20206[[#This Row],[同分人数]]+1</f>
        <v>13264</v>
      </c>
      <c r="Q1182">
        <f ca="1">IF(O1182&gt;=开始!$B$6, 1, 0)</f>
        <v>1</v>
      </c>
      <c r="R1182">
        <f ca="1">_20206[[#This Row],[最低排名]]-开始!$B$6</f>
        <v>13496</v>
      </c>
    </row>
    <row r="1183" spans="1:18">
      <c r="A1183">
        <v>83101</v>
      </c>
      <c r="B1183" t="s">
        <v>1328</v>
      </c>
      <c r="C1183" t="str">
        <f t="shared" si="72"/>
        <v>西南民族</v>
      </c>
      <c r="D1183" t="str">
        <f t="shared" si="73"/>
        <v>01</v>
      </c>
      <c r="E1183" t="s">
        <v>187</v>
      </c>
      <c r="F1183">
        <v>197</v>
      </c>
      <c r="G1183">
        <v>99</v>
      </c>
      <c r="H1183">
        <v>89</v>
      </c>
      <c r="I1183">
        <v>58</v>
      </c>
      <c r="J1183">
        <v>55</v>
      </c>
      <c r="K1183">
        <v>49</v>
      </c>
      <c r="L1183">
        <v>0</v>
      </c>
      <c r="M1183">
        <v>2020</v>
      </c>
      <c r="N1183">
        <f t="shared" ca="1" si="74"/>
        <v>217</v>
      </c>
      <c r="O1183">
        <f t="shared" ca="1" si="75"/>
        <v>27625</v>
      </c>
      <c r="P1183">
        <f ca="1">_20206[[#This Row],[最低排名]]-_20206[[#This Row],[同分人数]]+1</f>
        <v>27409</v>
      </c>
      <c r="Q1183">
        <f ca="1">IF(O1183&gt;=开始!$B$6, 1, 0)</f>
        <v>1</v>
      </c>
      <c r="R1183">
        <f ca="1">_20206[[#This Row],[最低排名]]-开始!$B$6</f>
        <v>27625</v>
      </c>
    </row>
    <row r="1184" spans="1:18">
      <c r="A1184">
        <v>83102</v>
      </c>
      <c r="B1184" t="s">
        <v>1329</v>
      </c>
      <c r="C1184" t="str">
        <f t="shared" si="72"/>
        <v>西南民族</v>
      </c>
      <c r="D1184" t="str">
        <f t="shared" si="73"/>
        <v>02</v>
      </c>
      <c r="E1184" t="s">
        <v>309</v>
      </c>
      <c r="F1184">
        <v>191</v>
      </c>
      <c r="G1184">
        <v>96</v>
      </c>
      <c r="H1184">
        <v>95</v>
      </c>
      <c r="I1184">
        <v>55</v>
      </c>
      <c r="J1184">
        <v>52</v>
      </c>
      <c r="K1184">
        <v>49</v>
      </c>
      <c r="L1184">
        <v>0</v>
      </c>
      <c r="M1184">
        <v>2020</v>
      </c>
      <c r="N1184">
        <f t="shared" ca="1" si="74"/>
        <v>194</v>
      </c>
      <c r="O1184">
        <f t="shared" ca="1" si="75"/>
        <v>28823</v>
      </c>
      <c r="P1184">
        <f ca="1">_20206[[#This Row],[最低排名]]-_20206[[#This Row],[同分人数]]+1</f>
        <v>28630</v>
      </c>
      <c r="Q1184">
        <f ca="1">IF(O1184&gt;=开始!$B$6, 1, 0)</f>
        <v>1</v>
      </c>
      <c r="R1184">
        <f ca="1">_20206[[#This Row],[最低排名]]-开始!$B$6</f>
        <v>28823</v>
      </c>
    </row>
    <row r="1185" spans="1:18">
      <c r="A1185">
        <v>83201</v>
      </c>
      <c r="B1185" t="s">
        <v>1331</v>
      </c>
      <c r="C1185" t="str">
        <f t="shared" si="72"/>
        <v>四川大学</v>
      </c>
      <c r="D1185" t="str">
        <f t="shared" si="73"/>
        <v>01</v>
      </c>
      <c r="E1185" t="s">
        <v>246</v>
      </c>
      <c r="F1185">
        <v>231</v>
      </c>
      <c r="G1185">
        <v>125</v>
      </c>
      <c r="H1185">
        <v>126</v>
      </c>
      <c r="I1185">
        <v>67</v>
      </c>
      <c r="J1185">
        <v>67</v>
      </c>
      <c r="K1185">
        <v>61</v>
      </c>
      <c r="L1185">
        <v>0</v>
      </c>
      <c r="M1185">
        <v>2020</v>
      </c>
      <c r="N1185">
        <f t="shared" ca="1" si="74"/>
        <v>179</v>
      </c>
      <c r="O1185">
        <f t="shared" ca="1" si="75"/>
        <v>4737</v>
      </c>
      <c r="P1185">
        <f ca="1">_20206[[#This Row],[最低排名]]-_20206[[#This Row],[同分人数]]+1</f>
        <v>4559</v>
      </c>
      <c r="Q1185">
        <f ca="1">IF(O1185&gt;=开始!$B$6, 1, 0)</f>
        <v>1</v>
      </c>
      <c r="R1185">
        <f ca="1">_20206[[#This Row],[最低排名]]-开始!$B$6</f>
        <v>4737</v>
      </c>
    </row>
    <row r="1186" spans="1:18">
      <c r="A1186">
        <v>83202</v>
      </c>
      <c r="B1186" t="s">
        <v>1332</v>
      </c>
      <c r="C1186" t="str">
        <f t="shared" si="72"/>
        <v>四川大学</v>
      </c>
      <c r="D1186" t="str">
        <f t="shared" si="73"/>
        <v>02</v>
      </c>
      <c r="E1186" t="s">
        <v>14</v>
      </c>
      <c r="F1186">
        <v>216</v>
      </c>
      <c r="G1186">
        <v>111</v>
      </c>
      <c r="H1186">
        <v>127</v>
      </c>
      <c r="I1186">
        <v>70</v>
      </c>
      <c r="J1186">
        <v>70</v>
      </c>
      <c r="K1186">
        <v>70</v>
      </c>
      <c r="L1186">
        <v>0</v>
      </c>
      <c r="M1186">
        <v>2020</v>
      </c>
      <c r="N1186">
        <f t="shared" ca="1" si="74"/>
        <v>155</v>
      </c>
      <c r="O1186">
        <f t="shared" ca="1" si="75"/>
        <v>4558</v>
      </c>
      <c r="P1186">
        <f ca="1">_20206[[#This Row],[最低排名]]-_20206[[#This Row],[同分人数]]+1</f>
        <v>4404</v>
      </c>
      <c r="Q1186">
        <f ca="1">IF(O1186&gt;=开始!$B$6, 1, 0)</f>
        <v>1</v>
      </c>
      <c r="R1186">
        <f ca="1">_20206[[#This Row],[最低排名]]-开始!$B$6</f>
        <v>4558</v>
      </c>
    </row>
    <row r="1187" spans="1:18">
      <c r="A1187">
        <v>83203</v>
      </c>
      <c r="B1187" t="s">
        <v>1333</v>
      </c>
      <c r="C1187" t="str">
        <f t="shared" si="72"/>
        <v>四川大学</v>
      </c>
      <c r="D1187" t="str">
        <f t="shared" si="73"/>
        <v>03</v>
      </c>
      <c r="E1187" t="s">
        <v>332</v>
      </c>
      <c r="F1187">
        <v>233</v>
      </c>
      <c r="G1187">
        <v>124</v>
      </c>
      <c r="H1187">
        <v>123</v>
      </c>
      <c r="I1187">
        <v>70</v>
      </c>
      <c r="J1187">
        <v>70</v>
      </c>
      <c r="K1187">
        <v>67</v>
      </c>
      <c r="L1187">
        <v>0</v>
      </c>
      <c r="M1187">
        <v>2020</v>
      </c>
      <c r="N1187">
        <f t="shared" ca="1" si="74"/>
        <v>140</v>
      </c>
      <c r="O1187">
        <f t="shared" ca="1" si="75"/>
        <v>3049</v>
      </c>
      <c r="P1187">
        <f ca="1">_20206[[#This Row],[最低排名]]-_20206[[#This Row],[同分人数]]+1</f>
        <v>2910</v>
      </c>
      <c r="Q1187">
        <f ca="1">IF(O1187&gt;=开始!$B$6, 1, 0)</f>
        <v>1</v>
      </c>
      <c r="R1187">
        <f ca="1">_20206[[#This Row],[最低排名]]-开始!$B$6</f>
        <v>3049</v>
      </c>
    </row>
    <row r="1188" spans="1:18">
      <c r="A1188">
        <v>83204</v>
      </c>
      <c r="B1188" t="s">
        <v>1334</v>
      </c>
      <c r="C1188" t="str">
        <f t="shared" si="72"/>
        <v>四川大学</v>
      </c>
      <c r="D1188" t="str">
        <f t="shared" si="73"/>
        <v>04</v>
      </c>
      <c r="E1188" t="s">
        <v>14</v>
      </c>
      <c r="F1188">
        <v>217</v>
      </c>
      <c r="G1188">
        <v>112</v>
      </c>
      <c r="H1188">
        <v>135</v>
      </c>
      <c r="I1188">
        <v>70</v>
      </c>
      <c r="J1188">
        <v>67</v>
      </c>
      <c r="K1188">
        <v>64</v>
      </c>
      <c r="L1188">
        <v>0</v>
      </c>
      <c r="M1188">
        <v>2020</v>
      </c>
      <c r="N1188">
        <f t="shared" ca="1" si="74"/>
        <v>155</v>
      </c>
      <c r="O1188">
        <f t="shared" ca="1" si="75"/>
        <v>4558</v>
      </c>
      <c r="P1188">
        <f ca="1">_20206[[#This Row],[最低排名]]-_20206[[#This Row],[同分人数]]+1</f>
        <v>4404</v>
      </c>
      <c r="Q1188">
        <f ca="1">IF(O1188&gt;=开始!$B$6, 1, 0)</f>
        <v>1</v>
      </c>
      <c r="R1188">
        <f ca="1">_20206[[#This Row],[最低排名]]-开始!$B$6</f>
        <v>4558</v>
      </c>
    </row>
    <row r="1189" spans="1:18">
      <c r="A1189">
        <v>83205</v>
      </c>
      <c r="B1189" t="s">
        <v>1335</v>
      </c>
      <c r="C1189" t="str">
        <f t="shared" si="72"/>
        <v>四川大学</v>
      </c>
      <c r="D1189" t="str">
        <f t="shared" si="73"/>
        <v>05</v>
      </c>
      <c r="E1189" t="s">
        <v>66</v>
      </c>
      <c r="F1189">
        <v>236</v>
      </c>
      <c r="G1189">
        <v>126</v>
      </c>
      <c r="H1189">
        <v>123</v>
      </c>
      <c r="I1189">
        <v>67</v>
      </c>
      <c r="J1189">
        <v>58</v>
      </c>
      <c r="K1189">
        <v>55</v>
      </c>
      <c r="L1189">
        <v>0</v>
      </c>
      <c r="M1189">
        <v>2020</v>
      </c>
      <c r="N1189">
        <f t="shared" ca="1" si="74"/>
        <v>179</v>
      </c>
      <c r="O1189">
        <f t="shared" ca="1" si="75"/>
        <v>7072</v>
      </c>
      <c r="P1189">
        <f ca="1">_20206[[#This Row],[最低排名]]-_20206[[#This Row],[同分人数]]+1</f>
        <v>6894</v>
      </c>
      <c r="Q1189">
        <f ca="1">IF(O1189&gt;=开始!$B$6, 1, 0)</f>
        <v>1</v>
      </c>
      <c r="R1189">
        <f ca="1">_20206[[#This Row],[最低排名]]-开始!$B$6</f>
        <v>7072</v>
      </c>
    </row>
    <row r="1190" spans="1:18">
      <c r="A1190">
        <v>83301</v>
      </c>
      <c r="B1190" t="s">
        <v>1336</v>
      </c>
      <c r="C1190" t="str">
        <f t="shared" si="72"/>
        <v>西南交大</v>
      </c>
      <c r="D1190" t="str">
        <f t="shared" si="73"/>
        <v>01</v>
      </c>
      <c r="E1190" t="s">
        <v>115</v>
      </c>
      <c r="F1190">
        <v>223</v>
      </c>
      <c r="G1190">
        <v>112</v>
      </c>
      <c r="H1190">
        <v>118</v>
      </c>
      <c r="I1190">
        <v>67</v>
      </c>
      <c r="J1190">
        <v>61</v>
      </c>
      <c r="K1190">
        <v>61</v>
      </c>
      <c r="L1190">
        <v>0</v>
      </c>
      <c r="M1190">
        <v>2020</v>
      </c>
      <c r="N1190">
        <f t="shared" ca="1" si="74"/>
        <v>211</v>
      </c>
      <c r="O1190">
        <f t="shared" ca="1" si="75"/>
        <v>8909</v>
      </c>
      <c r="P1190">
        <f ca="1">_20206[[#This Row],[最低排名]]-_20206[[#This Row],[同分人数]]+1</f>
        <v>8699</v>
      </c>
      <c r="Q1190">
        <f ca="1">IF(O1190&gt;=开始!$B$6, 1, 0)</f>
        <v>1</v>
      </c>
      <c r="R1190">
        <f ca="1">_20206[[#This Row],[最低排名]]-开始!$B$6</f>
        <v>8909</v>
      </c>
    </row>
    <row r="1191" spans="1:18">
      <c r="A1191">
        <v>83302</v>
      </c>
      <c r="B1191" t="s">
        <v>1337</v>
      </c>
      <c r="C1191" t="str">
        <f t="shared" si="72"/>
        <v>西南交大</v>
      </c>
      <c r="D1191" t="str">
        <f t="shared" si="73"/>
        <v>02</v>
      </c>
      <c r="E1191" t="s">
        <v>72</v>
      </c>
      <c r="F1191">
        <v>238</v>
      </c>
      <c r="G1191">
        <v>137</v>
      </c>
      <c r="H1191">
        <v>101</v>
      </c>
      <c r="I1191">
        <v>64</v>
      </c>
      <c r="J1191">
        <v>61</v>
      </c>
      <c r="K1191">
        <v>58</v>
      </c>
      <c r="L1191">
        <v>0</v>
      </c>
      <c r="M1191">
        <v>2020</v>
      </c>
      <c r="N1191">
        <f t="shared" ca="1" si="74"/>
        <v>235</v>
      </c>
      <c r="O1191">
        <f t="shared" ca="1" si="75"/>
        <v>10666</v>
      </c>
      <c r="P1191">
        <f ca="1">_20206[[#This Row],[最低排名]]-_20206[[#This Row],[同分人数]]+1</f>
        <v>10432</v>
      </c>
      <c r="Q1191">
        <f ca="1">IF(O1191&gt;=开始!$B$6, 1, 0)</f>
        <v>1</v>
      </c>
      <c r="R1191">
        <f ca="1">_20206[[#This Row],[最低排名]]-开始!$B$6</f>
        <v>10666</v>
      </c>
    </row>
    <row r="1192" spans="1:18">
      <c r="A1192">
        <v>83303</v>
      </c>
      <c r="B1192" t="s">
        <v>1338</v>
      </c>
      <c r="C1192" t="str">
        <f t="shared" si="72"/>
        <v>西南交大</v>
      </c>
      <c r="D1192" t="str">
        <f t="shared" si="73"/>
        <v>03</v>
      </c>
      <c r="E1192" t="s">
        <v>62</v>
      </c>
      <c r="F1192">
        <v>217</v>
      </c>
      <c r="G1192">
        <v>121</v>
      </c>
      <c r="H1192">
        <v>118</v>
      </c>
      <c r="I1192">
        <v>70</v>
      </c>
      <c r="J1192">
        <v>64</v>
      </c>
      <c r="K1192">
        <v>58</v>
      </c>
      <c r="L1192">
        <v>0</v>
      </c>
      <c r="M1192">
        <v>2020</v>
      </c>
      <c r="N1192">
        <f t="shared" ca="1" si="74"/>
        <v>221</v>
      </c>
      <c r="O1192">
        <f t="shared" ca="1" si="75"/>
        <v>9550</v>
      </c>
      <c r="P1192">
        <f ca="1">_20206[[#This Row],[最低排名]]-_20206[[#This Row],[同分人数]]+1</f>
        <v>9330</v>
      </c>
      <c r="Q1192">
        <f ca="1">IF(O1192&gt;=开始!$B$6, 1, 0)</f>
        <v>1</v>
      </c>
      <c r="R1192">
        <f ca="1">_20206[[#This Row],[最低排名]]-开始!$B$6</f>
        <v>9550</v>
      </c>
    </row>
    <row r="1193" spans="1:18">
      <c r="A1193">
        <v>83304</v>
      </c>
      <c r="B1193" t="s">
        <v>1339</v>
      </c>
      <c r="C1193" t="str">
        <f t="shared" si="72"/>
        <v>西南交大</v>
      </c>
      <c r="D1193" t="str">
        <f t="shared" si="73"/>
        <v>04</v>
      </c>
      <c r="E1193" t="s">
        <v>136</v>
      </c>
      <c r="F1193">
        <v>223</v>
      </c>
      <c r="G1193">
        <v>119</v>
      </c>
      <c r="H1193">
        <v>111</v>
      </c>
      <c r="I1193">
        <v>61</v>
      </c>
      <c r="J1193">
        <v>58</v>
      </c>
      <c r="K1193">
        <v>58</v>
      </c>
      <c r="L1193">
        <v>0</v>
      </c>
      <c r="M1193">
        <v>2020</v>
      </c>
      <c r="N1193">
        <f t="shared" ca="1" si="74"/>
        <v>240</v>
      </c>
      <c r="O1193">
        <f t="shared" ca="1" si="75"/>
        <v>13064</v>
      </c>
      <c r="P1193">
        <f ca="1">_20206[[#This Row],[最低排名]]-_20206[[#This Row],[同分人数]]+1</f>
        <v>12825</v>
      </c>
      <c r="Q1193">
        <f ca="1">IF(O1193&gt;=开始!$B$6, 1, 0)</f>
        <v>1</v>
      </c>
      <c r="R1193">
        <f ca="1">_20206[[#This Row],[最低排名]]-开始!$B$6</f>
        <v>13064</v>
      </c>
    </row>
    <row r="1194" spans="1:18">
      <c r="A1194">
        <v>83401</v>
      </c>
      <c r="B1194" t="s">
        <v>1340</v>
      </c>
      <c r="C1194" t="str">
        <f t="shared" si="72"/>
        <v>电子科大</v>
      </c>
      <c r="D1194" t="str">
        <f t="shared" si="73"/>
        <v>01</v>
      </c>
      <c r="E1194" t="s">
        <v>260</v>
      </c>
      <c r="F1194">
        <v>221</v>
      </c>
      <c r="G1194">
        <v>112</v>
      </c>
      <c r="H1194">
        <v>134</v>
      </c>
      <c r="I1194">
        <v>70</v>
      </c>
      <c r="J1194">
        <v>67</v>
      </c>
      <c r="K1194">
        <v>64</v>
      </c>
      <c r="L1194">
        <v>0</v>
      </c>
      <c r="M1194">
        <v>2020</v>
      </c>
      <c r="N1194">
        <f t="shared" ca="1" si="74"/>
        <v>176</v>
      </c>
      <c r="O1194">
        <f t="shared" ca="1" si="75"/>
        <v>4101</v>
      </c>
      <c r="P1194">
        <f ca="1">_20206[[#This Row],[最低排名]]-_20206[[#This Row],[同分人数]]+1</f>
        <v>3926</v>
      </c>
      <c r="Q1194">
        <f ca="1">IF(O1194&gt;=开始!$B$6, 1, 0)</f>
        <v>1</v>
      </c>
      <c r="R1194">
        <f ca="1">_20206[[#This Row],[最低排名]]-开始!$B$6</f>
        <v>4101</v>
      </c>
    </row>
    <row r="1195" spans="1:18">
      <c r="A1195">
        <v>83501</v>
      </c>
      <c r="B1195" t="s">
        <v>1341</v>
      </c>
      <c r="C1195" t="str">
        <f t="shared" si="72"/>
        <v>西南财大</v>
      </c>
      <c r="D1195" t="str">
        <f t="shared" si="73"/>
        <v>01</v>
      </c>
      <c r="E1195" t="s">
        <v>60</v>
      </c>
      <c r="F1195">
        <v>222</v>
      </c>
      <c r="G1195">
        <v>117</v>
      </c>
      <c r="H1195">
        <v>125</v>
      </c>
      <c r="I1195">
        <v>70</v>
      </c>
      <c r="J1195">
        <v>67</v>
      </c>
      <c r="K1195">
        <v>64</v>
      </c>
      <c r="L1195">
        <v>0</v>
      </c>
      <c r="M1195">
        <v>2020</v>
      </c>
      <c r="N1195">
        <f t="shared" ca="1" si="74"/>
        <v>178</v>
      </c>
      <c r="O1195">
        <f t="shared" ca="1" si="75"/>
        <v>5427</v>
      </c>
      <c r="P1195">
        <f ca="1">_20206[[#This Row],[最低排名]]-_20206[[#This Row],[同分人数]]+1</f>
        <v>5250</v>
      </c>
      <c r="Q1195">
        <f ca="1">IF(O1195&gt;=开始!$B$6, 1, 0)</f>
        <v>1</v>
      </c>
      <c r="R1195">
        <f ca="1">_20206[[#This Row],[最低排名]]-开始!$B$6</f>
        <v>5427</v>
      </c>
    </row>
    <row r="1196" spans="1:18">
      <c r="A1196">
        <v>83502</v>
      </c>
      <c r="B1196" t="s">
        <v>1342</v>
      </c>
      <c r="C1196" t="str">
        <f t="shared" si="72"/>
        <v>西南财大</v>
      </c>
      <c r="D1196" t="str">
        <f t="shared" si="73"/>
        <v>02</v>
      </c>
      <c r="E1196" t="s">
        <v>1020</v>
      </c>
      <c r="F1196">
        <v>224</v>
      </c>
      <c r="G1196">
        <v>114</v>
      </c>
      <c r="H1196">
        <v>135</v>
      </c>
      <c r="I1196">
        <v>67</v>
      </c>
      <c r="J1196">
        <v>64</v>
      </c>
      <c r="K1196">
        <v>61</v>
      </c>
      <c r="L1196">
        <v>0</v>
      </c>
      <c r="M1196">
        <v>2020</v>
      </c>
      <c r="N1196">
        <f t="shared" ca="1" si="74"/>
        <v>175</v>
      </c>
      <c r="O1196">
        <f t="shared" ca="1" si="75"/>
        <v>4912</v>
      </c>
      <c r="P1196">
        <f ca="1">_20206[[#This Row],[最低排名]]-_20206[[#This Row],[同分人数]]+1</f>
        <v>4738</v>
      </c>
      <c r="Q1196">
        <f ca="1">IF(O1196&gt;=开始!$B$6, 1, 0)</f>
        <v>1</v>
      </c>
      <c r="R1196">
        <f ca="1">_20206[[#This Row],[最低排名]]-开始!$B$6</f>
        <v>4912</v>
      </c>
    </row>
    <row r="1197" spans="1:18">
      <c r="A1197">
        <v>83503</v>
      </c>
      <c r="B1197" t="s">
        <v>1343</v>
      </c>
      <c r="C1197" t="str">
        <f t="shared" si="72"/>
        <v>西南财大</v>
      </c>
      <c r="D1197" t="str">
        <f t="shared" si="73"/>
        <v>03</v>
      </c>
      <c r="E1197" t="s">
        <v>115</v>
      </c>
      <c r="F1197">
        <v>224</v>
      </c>
      <c r="G1197">
        <v>117</v>
      </c>
      <c r="H1197">
        <v>120</v>
      </c>
      <c r="I1197">
        <v>64</v>
      </c>
      <c r="J1197">
        <v>61</v>
      </c>
      <c r="K1197">
        <v>61</v>
      </c>
      <c r="L1197">
        <v>0</v>
      </c>
      <c r="M1197">
        <v>2020</v>
      </c>
      <c r="N1197">
        <f t="shared" ca="1" si="74"/>
        <v>211</v>
      </c>
      <c r="O1197">
        <f t="shared" ca="1" si="75"/>
        <v>8909</v>
      </c>
      <c r="P1197">
        <f ca="1">_20206[[#This Row],[最低排名]]-_20206[[#This Row],[同分人数]]+1</f>
        <v>8699</v>
      </c>
      <c r="Q1197">
        <f ca="1">IF(O1197&gt;=开始!$B$6, 1, 0)</f>
        <v>1</v>
      </c>
      <c r="R1197">
        <f ca="1">_20206[[#This Row],[最低排名]]-开始!$B$6</f>
        <v>8909</v>
      </c>
    </row>
    <row r="1198" spans="1:18">
      <c r="A1198">
        <v>83504</v>
      </c>
      <c r="B1198" t="s">
        <v>1344</v>
      </c>
      <c r="C1198" t="str">
        <f t="shared" si="72"/>
        <v>西南财大</v>
      </c>
      <c r="D1198" t="str">
        <f t="shared" si="73"/>
        <v>04</v>
      </c>
      <c r="E1198" t="s">
        <v>134</v>
      </c>
      <c r="F1198">
        <v>226</v>
      </c>
      <c r="G1198">
        <v>114</v>
      </c>
      <c r="H1198">
        <v>119</v>
      </c>
      <c r="I1198">
        <v>67</v>
      </c>
      <c r="J1198">
        <v>64</v>
      </c>
      <c r="K1198">
        <v>52</v>
      </c>
      <c r="L1198">
        <v>0</v>
      </c>
      <c r="M1198">
        <v>2020</v>
      </c>
      <c r="N1198">
        <f t="shared" ca="1" si="74"/>
        <v>215</v>
      </c>
      <c r="O1198">
        <f t="shared" ca="1" si="75"/>
        <v>9329</v>
      </c>
      <c r="P1198">
        <f ca="1">_20206[[#This Row],[最低排名]]-_20206[[#This Row],[同分人数]]+1</f>
        <v>9115</v>
      </c>
      <c r="Q1198">
        <f ca="1">IF(O1198&gt;=开始!$B$6, 1, 0)</f>
        <v>1</v>
      </c>
      <c r="R1198">
        <f ca="1">_20206[[#This Row],[最低排名]]-开始!$B$6</f>
        <v>9329</v>
      </c>
    </row>
    <row r="1199" spans="1:18">
      <c r="A1199">
        <v>83601</v>
      </c>
      <c r="B1199" t="s">
        <v>1345</v>
      </c>
      <c r="C1199" t="str">
        <f t="shared" si="72"/>
        <v>民航飞院</v>
      </c>
      <c r="D1199" t="str">
        <f t="shared" si="73"/>
        <v>01</v>
      </c>
      <c r="E1199" t="s">
        <v>1534</v>
      </c>
      <c r="F1199">
        <v>163</v>
      </c>
      <c r="G1199">
        <v>82</v>
      </c>
      <c r="H1199">
        <v>96</v>
      </c>
      <c r="I1199">
        <v>49</v>
      </c>
      <c r="J1199">
        <v>49</v>
      </c>
      <c r="K1199">
        <v>43</v>
      </c>
      <c r="L1199">
        <v>0</v>
      </c>
      <c r="M1199">
        <v>2020</v>
      </c>
      <c r="N1199">
        <f t="shared" ca="1" si="74"/>
        <v>147</v>
      </c>
      <c r="O1199">
        <f t="shared" ca="1" si="75"/>
        <v>36437</v>
      </c>
      <c r="P1199">
        <f ca="1">_20206[[#This Row],[最低排名]]-_20206[[#This Row],[同分人数]]+1</f>
        <v>36291</v>
      </c>
      <c r="Q1199">
        <f ca="1">IF(O1199&gt;=开始!$B$6, 1, 0)</f>
        <v>1</v>
      </c>
      <c r="R1199">
        <f ca="1">_20206[[#This Row],[最低排名]]-开始!$B$6</f>
        <v>36437</v>
      </c>
    </row>
    <row r="1200" spans="1:18">
      <c r="A1200">
        <v>83602</v>
      </c>
      <c r="B1200" t="s">
        <v>1346</v>
      </c>
      <c r="C1200" t="str">
        <f t="shared" si="72"/>
        <v>民航飞院</v>
      </c>
      <c r="D1200" t="str">
        <f t="shared" si="73"/>
        <v>02</v>
      </c>
      <c r="E1200" t="s">
        <v>205</v>
      </c>
      <c r="F1200">
        <v>172</v>
      </c>
      <c r="G1200">
        <v>86</v>
      </c>
      <c r="H1200">
        <v>96</v>
      </c>
      <c r="I1200">
        <v>55</v>
      </c>
      <c r="J1200">
        <v>49</v>
      </c>
      <c r="K1200">
        <v>46</v>
      </c>
      <c r="L1200">
        <v>0</v>
      </c>
      <c r="M1200">
        <v>2020</v>
      </c>
      <c r="N1200">
        <f t="shared" ca="1" si="74"/>
        <v>184</v>
      </c>
      <c r="O1200">
        <f t="shared" ca="1" si="75"/>
        <v>33438</v>
      </c>
      <c r="P1200">
        <f ca="1">_20206[[#This Row],[最低排名]]-_20206[[#This Row],[同分人数]]+1</f>
        <v>33255</v>
      </c>
      <c r="Q1200">
        <f ca="1">IF(O1200&gt;=开始!$B$6, 1, 0)</f>
        <v>1</v>
      </c>
      <c r="R1200">
        <f ca="1">_20206[[#This Row],[最低排名]]-开始!$B$6</f>
        <v>33438</v>
      </c>
    </row>
    <row r="1201" spans="1:18">
      <c r="A1201">
        <v>83603</v>
      </c>
      <c r="B1201" t="s">
        <v>1347</v>
      </c>
      <c r="C1201" t="str">
        <f t="shared" si="72"/>
        <v>民航飞院</v>
      </c>
      <c r="D1201" t="str">
        <f t="shared" si="73"/>
        <v>03</v>
      </c>
      <c r="E1201" t="s">
        <v>54</v>
      </c>
      <c r="F1201">
        <v>207</v>
      </c>
      <c r="G1201">
        <v>104</v>
      </c>
      <c r="H1201">
        <v>90</v>
      </c>
      <c r="I1201">
        <v>49</v>
      </c>
      <c r="J1201">
        <v>49</v>
      </c>
      <c r="K1201">
        <v>46</v>
      </c>
      <c r="L1201">
        <v>0</v>
      </c>
      <c r="M1201">
        <v>2020</v>
      </c>
      <c r="N1201">
        <f t="shared" ca="1" si="74"/>
        <v>219</v>
      </c>
      <c r="O1201">
        <f t="shared" ca="1" si="75"/>
        <v>29042</v>
      </c>
      <c r="P1201">
        <f ca="1">_20206[[#This Row],[最低排名]]-_20206[[#This Row],[同分人数]]+1</f>
        <v>28824</v>
      </c>
      <c r="Q1201">
        <f ca="1">IF(O1201&gt;=开始!$B$6, 1, 0)</f>
        <v>1</v>
      </c>
      <c r="R1201">
        <f ca="1">_20206[[#This Row],[最低排名]]-开始!$B$6</f>
        <v>29042</v>
      </c>
    </row>
    <row r="1202" spans="1:18">
      <c r="A1202">
        <v>83604</v>
      </c>
      <c r="B1202" t="s">
        <v>1348</v>
      </c>
      <c r="C1202" t="str">
        <f t="shared" si="72"/>
        <v>民航飞院</v>
      </c>
      <c r="D1202" t="str">
        <f t="shared" si="73"/>
        <v>04</v>
      </c>
      <c r="E1202" t="s">
        <v>184</v>
      </c>
      <c r="F1202">
        <v>198</v>
      </c>
      <c r="G1202">
        <v>102</v>
      </c>
      <c r="H1202">
        <v>103</v>
      </c>
      <c r="I1202">
        <v>58</v>
      </c>
      <c r="J1202">
        <v>46</v>
      </c>
      <c r="K1202">
        <v>46</v>
      </c>
      <c r="L1202">
        <v>0</v>
      </c>
      <c r="M1202">
        <v>2020</v>
      </c>
      <c r="N1202">
        <f t="shared" ca="1" si="74"/>
        <v>212</v>
      </c>
      <c r="O1202">
        <f t="shared" ca="1" si="75"/>
        <v>26988</v>
      </c>
      <c r="P1202">
        <f ca="1">_20206[[#This Row],[最低排名]]-_20206[[#This Row],[同分人数]]+1</f>
        <v>26777</v>
      </c>
      <c r="Q1202">
        <f ca="1">IF(O1202&gt;=开始!$B$6, 1, 0)</f>
        <v>1</v>
      </c>
      <c r="R1202">
        <f ca="1">_20206[[#This Row],[最低排名]]-开始!$B$6</f>
        <v>26988</v>
      </c>
    </row>
    <row r="1203" spans="1:18">
      <c r="A1203">
        <v>83701</v>
      </c>
      <c r="B1203" t="s">
        <v>1349</v>
      </c>
      <c r="C1203" t="str">
        <f t="shared" si="72"/>
        <v>西南石油</v>
      </c>
      <c r="D1203" t="str">
        <f t="shared" si="73"/>
        <v>01</v>
      </c>
      <c r="E1203" t="s">
        <v>165</v>
      </c>
      <c r="F1203">
        <v>204</v>
      </c>
      <c r="G1203">
        <v>102</v>
      </c>
      <c r="H1203">
        <v>95</v>
      </c>
      <c r="I1203">
        <v>55</v>
      </c>
      <c r="J1203">
        <v>52</v>
      </c>
      <c r="K1203">
        <v>49</v>
      </c>
      <c r="L1203">
        <v>0</v>
      </c>
      <c r="M1203">
        <v>2020</v>
      </c>
      <c r="N1203">
        <f t="shared" ca="1" si="74"/>
        <v>216</v>
      </c>
      <c r="O1203">
        <f t="shared" ca="1" si="75"/>
        <v>26117</v>
      </c>
      <c r="P1203">
        <f ca="1">_20206[[#This Row],[最低排名]]-_20206[[#This Row],[同分人数]]+1</f>
        <v>25902</v>
      </c>
      <c r="Q1203">
        <f ca="1">IF(O1203&gt;=开始!$B$6, 1, 0)</f>
        <v>1</v>
      </c>
      <c r="R1203">
        <f ca="1">_20206[[#This Row],[最低排名]]-开始!$B$6</f>
        <v>26117</v>
      </c>
    </row>
    <row r="1204" spans="1:18">
      <c r="A1204">
        <v>83702</v>
      </c>
      <c r="B1204" t="s">
        <v>1350</v>
      </c>
      <c r="C1204" t="str">
        <f t="shared" si="72"/>
        <v>西南石油</v>
      </c>
      <c r="D1204" t="str">
        <f t="shared" si="73"/>
        <v>02</v>
      </c>
      <c r="E1204" t="s">
        <v>427</v>
      </c>
      <c r="F1204">
        <v>206</v>
      </c>
      <c r="G1204">
        <v>107</v>
      </c>
      <c r="H1204">
        <v>97</v>
      </c>
      <c r="I1204">
        <v>46</v>
      </c>
      <c r="J1204">
        <v>43</v>
      </c>
      <c r="K1204">
        <v>43</v>
      </c>
      <c r="L1204">
        <v>0</v>
      </c>
      <c r="M1204">
        <v>2020</v>
      </c>
      <c r="N1204">
        <f t="shared" ca="1" si="74"/>
        <v>217</v>
      </c>
      <c r="O1204">
        <f t="shared" ca="1" si="75"/>
        <v>30320</v>
      </c>
      <c r="P1204">
        <f ca="1">_20206[[#This Row],[最低排名]]-_20206[[#This Row],[同分人数]]+1</f>
        <v>30104</v>
      </c>
      <c r="Q1204">
        <f ca="1">IF(O1204&gt;=开始!$B$6, 1, 0)</f>
        <v>1</v>
      </c>
      <c r="R1204">
        <f ca="1">_20206[[#This Row],[最低排名]]-开始!$B$6</f>
        <v>30320</v>
      </c>
    </row>
    <row r="1205" spans="1:18">
      <c r="A1205">
        <v>83703</v>
      </c>
      <c r="B1205" t="s">
        <v>1351</v>
      </c>
      <c r="C1205" t="str">
        <f t="shared" si="72"/>
        <v>西南石油</v>
      </c>
      <c r="D1205" t="str">
        <f t="shared" si="73"/>
        <v>03</v>
      </c>
      <c r="E1205" t="s">
        <v>173</v>
      </c>
      <c r="F1205">
        <v>193</v>
      </c>
      <c r="G1205">
        <v>101</v>
      </c>
      <c r="H1205">
        <v>87</v>
      </c>
      <c r="I1205">
        <v>64</v>
      </c>
      <c r="J1205">
        <v>64</v>
      </c>
      <c r="K1205">
        <v>55</v>
      </c>
      <c r="L1205">
        <v>0</v>
      </c>
      <c r="M1205">
        <v>2020</v>
      </c>
      <c r="N1205">
        <f t="shared" ca="1" si="74"/>
        <v>210</v>
      </c>
      <c r="O1205">
        <f t="shared" ca="1" si="75"/>
        <v>24300</v>
      </c>
      <c r="P1205">
        <f ca="1">_20206[[#This Row],[最低排名]]-_20206[[#This Row],[同分人数]]+1</f>
        <v>24091</v>
      </c>
      <c r="Q1205">
        <f ca="1">IF(O1205&gt;=开始!$B$6, 1, 0)</f>
        <v>1</v>
      </c>
      <c r="R1205">
        <f ca="1">_20206[[#This Row],[最低排名]]-开始!$B$6</f>
        <v>24300</v>
      </c>
    </row>
    <row r="1206" spans="1:18">
      <c r="A1206">
        <v>83801</v>
      </c>
      <c r="B1206" t="s">
        <v>1352</v>
      </c>
      <c r="C1206" t="str">
        <f t="shared" si="72"/>
        <v>成都理工</v>
      </c>
      <c r="D1206" t="str">
        <f t="shared" si="73"/>
        <v>01</v>
      </c>
      <c r="E1206" t="s">
        <v>175</v>
      </c>
      <c r="F1206">
        <v>200</v>
      </c>
      <c r="G1206">
        <v>101</v>
      </c>
      <c r="H1206">
        <v>105</v>
      </c>
      <c r="I1206">
        <v>58</v>
      </c>
      <c r="J1206">
        <v>52</v>
      </c>
      <c r="K1206">
        <v>49</v>
      </c>
      <c r="L1206">
        <v>0</v>
      </c>
      <c r="M1206">
        <v>2020</v>
      </c>
      <c r="N1206">
        <f t="shared" ca="1" si="74"/>
        <v>226</v>
      </c>
      <c r="O1206">
        <f t="shared" ca="1" si="75"/>
        <v>24090</v>
      </c>
      <c r="P1206">
        <f ca="1">_20206[[#This Row],[最低排名]]-_20206[[#This Row],[同分人数]]+1</f>
        <v>23865</v>
      </c>
      <c r="Q1206">
        <f ca="1">IF(O1206&gt;=开始!$B$6, 1, 0)</f>
        <v>1</v>
      </c>
      <c r="R1206">
        <f ca="1">_20206[[#This Row],[最低排名]]-开始!$B$6</f>
        <v>24090</v>
      </c>
    </row>
    <row r="1207" spans="1:18">
      <c r="A1207">
        <v>83802</v>
      </c>
      <c r="B1207" t="s">
        <v>1353</v>
      </c>
      <c r="C1207" t="str">
        <f t="shared" si="72"/>
        <v>成都理工</v>
      </c>
      <c r="D1207" t="str">
        <f t="shared" si="73"/>
        <v>02</v>
      </c>
      <c r="E1207" t="s">
        <v>182</v>
      </c>
      <c r="F1207">
        <v>205</v>
      </c>
      <c r="G1207">
        <v>107</v>
      </c>
      <c r="H1207">
        <v>79</v>
      </c>
      <c r="I1207">
        <v>61</v>
      </c>
      <c r="J1207">
        <v>58</v>
      </c>
      <c r="K1207">
        <v>58</v>
      </c>
      <c r="L1207">
        <v>0</v>
      </c>
      <c r="M1207">
        <v>2020</v>
      </c>
      <c r="N1207">
        <f t="shared" ca="1" si="74"/>
        <v>238</v>
      </c>
      <c r="O1207">
        <f t="shared" ca="1" si="75"/>
        <v>24759</v>
      </c>
      <c r="P1207">
        <f ca="1">_20206[[#This Row],[最低排名]]-_20206[[#This Row],[同分人数]]+1</f>
        <v>24522</v>
      </c>
      <c r="Q1207">
        <f ca="1">IF(O1207&gt;=开始!$B$6, 1, 0)</f>
        <v>1</v>
      </c>
      <c r="R1207">
        <f ca="1">_20206[[#This Row],[最低排名]]-开始!$B$6</f>
        <v>24759</v>
      </c>
    </row>
    <row r="1208" spans="1:18">
      <c r="A1208">
        <v>83901</v>
      </c>
      <c r="B1208" t="s">
        <v>1354</v>
      </c>
      <c r="C1208" t="str">
        <f t="shared" si="72"/>
        <v>西南科大</v>
      </c>
      <c r="D1208" t="str">
        <f t="shared" si="73"/>
        <v>01</v>
      </c>
      <c r="E1208" t="s">
        <v>1534</v>
      </c>
      <c r="F1208">
        <v>182</v>
      </c>
      <c r="G1208">
        <v>100</v>
      </c>
      <c r="H1208">
        <v>80</v>
      </c>
      <c r="I1208">
        <v>46</v>
      </c>
      <c r="J1208">
        <v>46</v>
      </c>
      <c r="K1208">
        <v>46</v>
      </c>
      <c r="L1208">
        <v>0</v>
      </c>
      <c r="M1208">
        <v>2020</v>
      </c>
      <c r="N1208">
        <f t="shared" ca="1" si="74"/>
        <v>147</v>
      </c>
      <c r="O1208">
        <f t="shared" ca="1" si="75"/>
        <v>36437</v>
      </c>
      <c r="P1208">
        <f ca="1">_20206[[#This Row],[最低排名]]-_20206[[#This Row],[同分人数]]+1</f>
        <v>36291</v>
      </c>
      <c r="Q1208">
        <f ca="1">IF(O1208&gt;=开始!$B$6, 1, 0)</f>
        <v>1</v>
      </c>
      <c r="R1208">
        <f ca="1">_20206[[#This Row],[最低排名]]-开始!$B$6</f>
        <v>36437</v>
      </c>
    </row>
    <row r="1209" spans="1:18">
      <c r="A1209">
        <v>83902</v>
      </c>
      <c r="B1209" t="s">
        <v>1355</v>
      </c>
      <c r="C1209" t="str">
        <f t="shared" si="72"/>
        <v>西南科大</v>
      </c>
      <c r="D1209" t="str">
        <f t="shared" si="73"/>
        <v>02</v>
      </c>
      <c r="E1209" t="s">
        <v>228</v>
      </c>
      <c r="F1209">
        <v>199</v>
      </c>
      <c r="G1209">
        <v>102</v>
      </c>
      <c r="H1209">
        <v>96</v>
      </c>
      <c r="I1209">
        <v>52</v>
      </c>
      <c r="J1209">
        <v>49</v>
      </c>
      <c r="K1209">
        <v>43</v>
      </c>
      <c r="L1209">
        <v>0</v>
      </c>
      <c r="M1209">
        <v>2020</v>
      </c>
      <c r="N1209">
        <f t="shared" ca="1" si="74"/>
        <v>217</v>
      </c>
      <c r="O1209">
        <f t="shared" ca="1" si="75"/>
        <v>29465</v>
      </c>
      <c r="P1209">
        <f ca="1">_20206[[#This Row],[最低排名]]-_20206[[#This Row],[同分人数]]+1</f>
        <v>29249</v>
      </c>
      <c r="Q1209">
        <f ca="1">IF(O1209&gt;=开始!$B$6, 1, 0)</f>
        <v>1</v>
      </c>
      <c r="R1209">
        <f ca="1">_20206[[#This Row],[最低排名]]-开始!$B$6</f>
        <v>29465</v>
      </c>
    </row>
    <row r="1210" spans="1:18">
      <c r="A1210">
        <v>83903</v>
      </c>
      <c r="B1210" t="s">
        <v>1356</v>
      </c>
      <c r="C1210" t="str">
        <f t="shared" si="72"/>
        <v>西南科大</v>
      </c>
      <c r="D1210" t="str">
        <f t="shared" si="73"/>
        <v>03</v>
      </c>
      <c r="E1210" t="s">
        <v>363</v>
      </c>
      <c r="F1210">
        <v>184</v>
      </c>
      <c r="G1210">
        <v>94</v>
      </c>
      <c r="H1210">
        <v>87</v>
      </c>
      <c r="I1210">
        <v>58</v>
      </c>
      <c r="J1210">
        <v>55</v>
      </c>
      <c r="K1210">
        <v>52</v>
      </c>
      <c r="L1210">
        <v>0</v>
      </c>
      <c r="M1210">
        <v>2020</v>
      </c>
      <c r="N1210">
        <f t="shared" ca="1" si="74"/>
        <v>222</v>
      </c>
      <c r="O1210">
        <f t="shared" ca="1" si="75"/>
        <v>30103</v>
      </c>
      <c r="P1210">
        <f ca="1">_20206[[#This Row],[最低排名]]-_20206[[#This Row],[同分人数]]+1</f>
        <v>29882</v>
      </c>
      <c r="Q1210">
        <f ca="1">IF(O1210&gt;=开始!$B$6, 1, 0)</f>
        <v>1</v>
      </c>
      <c r="R1210">
        <f ca="1">_20206[[#This Row],[最低排名]]-开始!$B$6</f>
        <v>30103</v>
      </c>
    </row>
    <row r="1211" spans="1:18">
      <c r="A1211">
        <v>84001</v>
      </c>
      <c r="B1211" t="s">
        <v>1357</v>
      </c>
      <c r="C1211" t="str">
        <f t="shared" si="72"/>
        <v>成都信息</v>
      </c>
      <c r="D1211" t="str">
        <f t="shared" si="73"/>
        <v>01</v>
      </c>
      <c r="E1211" t="s">
        <v>187</v>
      </c>
      <c r="F1211">
        <v>200</v>
      </c>
      <c r="G1211">
        <v>107</v>
      </c>
      <c r="H1211">
        <v>86</v>
      </c>
      <c r="I1211">
        <v>58</v>
      </c>
      <c r="J1211">
        <v>55</v>
      </c>
      <c r="K1211">
        <v>49</v>
      </c>
      <c r="L1211">
        <v>0</v>
      </c>
      <c r="M1211">
        <v>2020</v>
      </c>
      <c r="N1211">
        <f t="shared" ca="1" si="74"/>
        <v>217</v>
      </c>
      <c r="O1211">
        <f t="shared" ca="1" si="75"/>
        <v>27625</v>
      </c>
      <c r="P1211">
        <f ca="1">_20206[[#This Row],[最低排名]]-_20206[[#This Row],[同分人数]]+1</f>
        <v>27409</v>
      </c>
      <c r="Q1211">
        <f ca="1">IF(O1211&gt;=开始!$B$6, 1, 0)</f>
        <v>1</v>
      </c>
      <c r="R1211">
        <f ca="1">_20206[[#This Row],[最低排名]]-开始!$B$6</f>
        <v>27625</v>
      </c>
    </row>
    <row r="1212" spans="1:18">
      <c r="A1212">
        <v>84002</v>
      </c>
      <c r="B1212" t="s">
        <v>1358</v>
      </c>
      <c r="C1212" t="str">
        <f t="shared" si="72"/>
        <v>成都信息</v>
      </c>
      <c r="D1212" t="str">
        <f t="shared" si="73"/>
        <v>02</v>
      </c>
      <c r="E1212" t="s">
        <v>1548</v>
      </c>
      <c r="F1212">
        <v>170</v>
      </c>
      <c r="G1212">
        <v>99</v>
      </c>
      <c r="H1212">
        <v>86</v>
      </c>
      <c r="I1212">
        <v>52</v>
      </c>
      <c r="J1212">
        <v>49</v>
      </c>
      <c r="K1212">
        <v>46</v>
      </c>
      <c r="L1212">
        <v>0</v>
      </c>
      <c r="M1212">
        <v>2020</v>
      </c>
      <c r="N1212">
        <f t="shared" ca="1" si="74"/>
        <v>184</v>
      </c>
      <c r="O1212">
        <f t="shared" ca="1" si="75"/>
        <v>36005</v>
      </c>
      <c r="P1212">
        <f ca="1">_20206[[#This Row],[最低排名]]-_20206[[#This Row],[同分人数]]+1</f>
        <v>35822</v>
      </c>
      <c r="Q1212">
        <f ca="1">IF(O1212&gt;=开始!$B$6, 1, 0)</f>
        <v>1</v>
      </c>
      <c r="R1212">
        <f ca="1">_20206[[#This Row],[最低排名]]-开始!$B$6</f>
        <v>36005</v>
      </c>
    </row>
    <row r="1213" spans="1:18">
      <c r="A1213">
        <v>84101</v>
      </c>
      <c r="B1213" t="s">
        <v>1359</v>
      </c>
      <c r="C1213" t="str">
        <f t="shared" si="72"/>
        <v>西华大学</v>
      </c>
      <c r="D1213" t="str">
        <f t="shared" si="73"/>
        <v>01</v>
      </c>
      <c r="E1213" t="s">
        <v>1629</v>
      </c>
      <c r="M1213">
        <v>2020</v>
      </c>
      <c r="N1213" t="e">
        <f t="shared" ca="1" si="74"/>
        <v>#N/A</v>
      </c>
      <c r="O1213" t="e">
        <f t="shared" ca="1" si="75"/>
        <v>#N/A</v>
      </c>
      <c r="P1213" t="e">
        <f ca="1">_20206[[#This Row],[最低排名]]-_20206[[#This Row],[同分人数]]+1</f>
        <v>#N/A</v>
      </c>
      <c r="Q1213" t="e">
        <f ca="1">IF(O1213&gt;=开始!$B$6, 1, 0)</f>
        <v>#N/A</v>
      </c>
      <c r="R1213" t="e">
        <f ca="1">_20206[[#This Row],[最低排名]]-开始!$B$6</f>
        <v>#N/A</v>
      </c>
    </row>
    <row r="1214" spans="1:18">
      <c r="A1214">
        <v>84102</v>
      </c>
      <c r="B1214" t="s">
        <v>1360</v>
      </c>
      <c r="C1214" t="str">
        <f t="shared" si="72"/>
        <v>西华大学</v>
      </c>
      <c r="D1214" t="str">
        <f t="shared" si="73"/>
        <v>02</v>
      </c>
      <c r="E1214" t="s">
        <v>187</v>
      </c>
      <c r="F1214">
        <v>199</v>
      </c>
      <c r="G1214">
        <v>107</v>
      </c>
      <c r="H1214">
        <v>93</v>
      </c>
      <c r="I1214">
        <v>55</v>
      </c>
      <c r="J1214">
        <v>52</v>
      </c>
      <c r="K1214">
        <v>49</v>
      </c>
      <c r="L1214">
        <v>0</v>
      </c>
      <c r="M1214">
        <v>2020</v>
      </c>
      <c r="N1214">
        <f t="shared" ca="1" si="74"/>
        <v>217</v>
      </c>
      <c r="O1214">
        <f t="shared" ca="1" si="75"/>
        <v>27625</v>
      </c>
      <c r="P1214">
        <f ca="1">_20206[[#This Row],[最低排名]]-_20206[[#This Row],[同分人数]]+1</f>
        <v>27409</v>
      </c>
      <c r="Q1214">
        <f ca="1">IF(O1214&gt;=开始!$B$6, 1, 0)</f>
        <v>1</v>
      </c>
      <c r="R1214">
        <f ca="1">_20206[[#This Row],[最低排名]]-开始!$B$6</f>
        <v>27625</v>
      </c>
    </row>
    <row r="1215" spans="1:18">
      <c r="A1215">
        <v>84201</v>
      </c>
      <c r="B1215" t="s">
        <v>1361</v>
      </c>
      <c r="C1215" t="str">
        <f t="shared" si="72"/>
        <v>西南医大</v>
      </c>
      <c r="D1215" t="str">
        <f t="shared" si="73"/>
        <v>01</v>
      </c>
      <c r="E1215" t="s">
        <v>120</v>
      </c>
      <c r="F1215">
        <v>213</v>
      </c>
      <c r="G1215">
        <v>119</v>
      </c>
      <c r="H1215">
        <v>108</v>
      </c>
      <c r="I1215">
        <v>55</v>
      </c>
      <c r="J1215">
        <v>52</v>
      </c>
      <c r="K1215">
        <v>52</v>
      </c>
      <c r="L1215">
        <v>0</v>
      </c>
      <c r="M1215">
        <v>2020</v>
      </c>
      <c r="N1215">
        <f t="shared" ca="1" si="74"/>
        <v>268</v>
      </c>
      <c r="O1215">
        <f t="shared" ca="1" si="75"/>
        <v>20370</v>
      </c>
      <c r="P1215">
        <f ca="1">_20206[[#This Row],[最低排名]]-_20206[[#This Row],[同分人数]]+1</f>
        <v>20103</v>
      </c>
      <c r="Q1215">
        <f ca="1">IF(O1215&gt;=开始!$B$6, 1, 0)</f>
        <v>1</v>
      </c>
      <c r="R1215">
        <f ca="1">_20206[[#This Row],[最低排名]]-开始!$B$6</f>
        <v>20370</v>
      </c>
    </row>
    <row r="1216" spans="1:18">
      <c r="A1216">
        <v>84301</v>
      </c>
      <c r="B1216" t="s">
        <v>1362</v>
      </c>
      <c r="C1216" t="str">
        <f t="shared" si="72"/>
        <v>西华师大</v>
      </c>
      <c r="D1216" t="str">
        <f t="shared" si="73"/>
        <v>01</v>
      </c>
      <c r="E1216" t="s">
        <v>363</v>
      </c>
      <c r="F1216">
        <v>201</v>
      </c>
      <c r="G1216">
        <v>109</v>
      </c>
      <c r="H1216">
        <v>79</v>
      </c>
      <c r="I1216">
        <v>55</v>
      </c>
      <c r="J1216">
        <v>52</v>
      </c>
      <c r="K1216">
        <v>49</v>
      </c>
      <c r="L1216">
        <v>0</v>
      </c>
      <c r="M1216">
        <v>2020</v>
      </c>
      <c r="N1216">
        <f t="shared" ca="1" si="74"/>
        <v>222</v>
      </c>
      <c r="O1216">
        <f t="shared" ca="1" si="75"/>
        <v>30103</v>
      </c>
      <c r="P1216">
        <f ca="1">_20206[[#This Row],[最低排名]]-_20206[[#This Row],[同分人数]]+1</f>
        <v>29882</v>
      </c>
      <c r="Q1216">
        <f ca="1">IF(O1216&gt;=开始!$B$6, 1, 0)</f>
        <v>1</v>
      </c>
      <c r="R1216">
        <f ca="1">_20206[[#This Row],[最低排名]]-开始!$B$6</f>
        <v>30103</v>
      </c>
    </row>
    <row r="1217" spans="1:18">
      <c r="A1217">
        <v>84401</v>
      </c>
      <c r="B1217" t="s">
        <v>1717</v>
      </c>
      <c r="C1217" t="str">
        <f t="shared" si="72"/>
        <v>成都东软</v>
      </c>
      <c r="D1217" t="str">
        <f t="shared" si="73"/>
        <v>01</v>
      </c>
      <c r="E1217" t="s">
        <v>447</v>
      </c>
      <c r="F1217">
        <v>201</v>
      </c>
      <c r="G1217">
        <v>103</v>
      </c>
      <c r="H1217">
        <v>76</v>
      </c>
      <c r="I1217">
        <v>52</v>
      </c>
      <c r="J1217">
        <v>49</v>
      </c>
      <c r="K1217">
        <v>43</v>
      </c>
      <c r="L1217">
        <v>0</v>
      </c>
      <c r="M1217">
        <v>2020</v>
      </c>
      <c r="N1217">
        <f t="shared" ca="1" si="74"/>
        <v>170</v>
      </c>
      <c r="O1217">
        <f t="shared" ca="1" si="75"/>
        <v>32868</v>
      </c>
      <c r="P1217">
        <f ca="1">_20206[[#This Row],[最低排名]]-_20206[[#This Row],[同分人数]]+1</f>
        <v>32699</v>
      </c>
      <c r="Q1217">
        <f ca="1">IF(O1217&gt;=开始!$B$6, 1, 0)</f>
        <v>1</v>
      </c>
      <c r="R1217">
        <f ca="1">_20206[[#This Row],[最低排名]]-开始!$B$6</f>
        <v>32868</v>
      </c>
    </row>
    <row r="1218" spans="1:18">
      <c r="A1218">
        <v>84402</v>
      </c>
      <c r="B1218" t="s">
        <v>1363</v>
      </c>
      <c r="C1218" t="str">
        <f t="shared" ref="C1218:C1281" si="76">LEFT(B1218, FIND("(", B1218) - 1)</f>
        <v>成都东软</v>
      </c>
      <c r="D1218" t="str">
        <f t="shared" ref="D1218:D1281" si="77">MID(B1218, FIND("(", B1218) + 1, FIND(")", B1218) - FIND("(", B1218) - 1)</f>
        <v>02</v>
      </c>
      <c r="E1218" t="s">
        <v>1548</v>
      </c>
      <c r="F1218">
        <v>190</v>
      </c>
      <c r="G1218">
        <v>97</v>
      </c>
      <c r="H1218">
        <v>75</v>
      </c>
      <c r="I1218">
        <v>49</v>
      </c>
      <c r="J1218">
        <v>46</v>
      </c>
      <c r="K1218">
        <v>43</v>
      </c>
      <c r="L1218">
        <v>0</v>
      </c>
      <c r="M1218">
        <v>2020</v>
      </c>
      <c r="N1218">
        <f t="shared" ref="N1218:N1281" ca="1" si="78">VLOOKUP(E1218, INDIRECT("'" &amp; M1218 &amp; "D'!$A$2:$G$500"), 2, FALSE)</f>
        <v>184</v>
      </c>
      <c r="O1218">
        <f t="shared" ref="O1218:O1281" ca="1" si="79">VLOOKUP(E1218, INDIRECT("'" &amp; M1218 &amp; "D'!$A$2:$G$500"), 3, FALSE)</f>
        <v>36005</v>
      </c>
      <c r="P1218">
        <f ca="1">_20206[[#This Row],[最低排名]]-_20206[[#This Row],[同分人数]]+1</f>
        <v>35822</v>
      </c>
      <c r="Q1218">
        <f ca="1">IF(O1218&gt;=开始!$B$6, 1, 0)</f>
        <v>1</v>
      </c>
      <c r="R1218">
        <f ca="1">_20206[[#This Row],[最低排名]]-开始!$B$6</f>
        <v>36005</v>
      </c>
    </row>
    <row r="1219" spans="1:18">
      <c r="A1219">
        <v>84501</v>
      </c>
      <c r="B1219" t="s">
        <v>1364</v>
      </c>
      <c r="C1219" t="str">
        <f t="shared" si="76"/>
        <v>西财天府</v>
      </c>
      <c r="D1219" t="str">
        <f t="shared" si="77"/>
        <v>01</v>
      </c>
      <c r="E1219" t="s">
        <v>366</v>
      </c>
      <c r="F1219">
        <v>175</v>
      </c>
      <c r="G1219">
        <v>88</v>
      </c>
      <c r="H1219">
        <v>79</v>
      </c>
      <c r="I1219">
        <v>55</v>
      </c>
      <c r="J1219">
        <v>49</v>
      </c>
      <c r="K1219">
        <v>49</v>
      </c>
      <c r="L1219">
        <v>0</v>
      </c>
      <c r="M1219">
        <v>2020</v>
      </c>
      <c r="N1219">
        <f t="shared" ca="1" si="78"/>
        <v>171</v>
      </c>
      <c r="O1219">
        <f t="shared" ca="1" si="79"/>
        <v>35287</v>
      </c>
      <c r="P1219">
        <f ca="1">_20206[[#This Row],[最低排名]]-_20206[[#This Row],[同分人数]]+1</f>
        <v>35117</v>
      </c>
      <c r="Q1219">
        <f ca="1">IF(O1219&gt;=开始!$B$6, 1, 0)</f>
        <v>1</v>
      </c>
      <c r="R1219">
        <f ca="1">_20206[[#This Row],[最低排名]]-开始!$B$6</f>
        <v>35287</v>
      </c>
    </row>
    <row r="1220" spans="1:18">
      <c r="A1220">
        <v>84601</v>
      </c>
      <c r="B1220" t="s">
        <v>1365</v>
      </c>
      <c r="C1220" t="str">
        <f t="shared" si="76"/>
        <v>四川轻化</v>
      </c>
      <c r="D1220" t="str">
        <f t="shared" si="77"/>
        <v>01</v>
      </c>
      <c r="E1220" t="s">
        <v>50</v>
      </c>
      <c r="F1220">
        <v>192</v>
      </c>
      <c r="G1220">
        <v>101</v>
      </c>
      <c r="H1220">
        <v>89</v>
      </c>
      <c r="I1220">
        <v>55</v>
      </c>
      <c r="J1220">
        <v>49</v>
      </c>
      <c r="K1220">
        <v>46</v>
      </c>
      <c r="L1220">
        <v>0</v>
      </c>
      <c r="M1220">
        <v>2020</v>
      </c>
      <c r="N1220">
        <f t="shared" ca="1" si="78"/>
        <v>179</v>
      </c>
      <c r="O1220">
        <f t="shared" ca="1" si="79"/>
        <v>31075</v>
      </c>
      <c r="P1220">
        <f ca="1">_20206[[#This Row],[最低排名]]-_20206[[#This Row],[同分人数]]+1</f>
        <v>30897</v>
      </c>
      <c r="Q1220">
        <f ca="1">IF(O1220&gt;=开始!$B$6, 1, 0)</f>
        <v>1</v>
      </c>
      <c r="R1220">
        <f ca="1">_20206[[#This Row],[最低排名]]-开始!$B$6</f>
        <v>31075</v>
      </c>
    </row>
    <row r="1221" spans="1:18">
      <c r="A1221">
        <v>84602</v>
      </c>
      <c r="B1221" t="s">
        <v>1614</v>
      </c>
      <c r="C1221" t="str">
        <f t="shared" si="76"/>
        <v>四川轻化</v>
      </c>
      <c r="D1221" t="str">
        <f t="shared" si="77"/>
        <v>02</v>
      </c>
      <c r="E1221" t="s">
        <v>440</v>
      </c>
      <c r="F1221">
        <v>191</v>
      </c>
      <c r="G1221">
        <v>98</v>
      </c>
      <c r="H1221">
        <v>66</v>
      </c>
      <c r="I1221">
        <v>64</v>
      </c>
      <c r="J1221">
        <v>61</v>
      </c>
      <c r="K1221">
        <v>55</v>
      </c>
      <c r="L1221">
        <v>0</v>
      </c>
      <c r="M1221">
        <v>2020</v>
      </c>
      <c r="N1221">
        <f t="shared" ca="1" si="78"/>
        <v>217</v>
      </c>
      <c r="O1221">
        <f t="shared" ca="1" si="79"/>
        <v>29881</v>
      </c>
      <c r="P1221">
        <f ca="1">_20206[[#This Row],[最低排名]]-_20206[[#This Row],[同分人数]]+1</f>
        <v>29665</v>
      </c>
      <c r="Q1221">
        <f ca="1">IF(O1221&gt;=开始!$B$6, 1, 0)</f>
        <v>1</v>
      </c>
      <c r="R1221">
        <f ca="1">_20206[[#This Row],[最低排名]]-开始!$B$6</f>
        <v>29881</v>
      </c>
    </row>
    <row r="1222" spans="1:18">
      <c r="A1222">
        <v>84603</v>
      </c>
      <c r="B1222" t="s">
        <v>1615</v>
      </c>
      <c r="C1222" t="str">
        <f t="shared" si="76"/>
        <v>四川轻化</v>
      </c>
      <c r="D1222" t="str">
        <f t="shared" si="77"/>
        <v>03</v>
      </c>
      <c r="E1222" t="s">
        <v>366</v>
      </c>
      <c r="F1222">
        <v>198</v>
      </c>
      <c r="G1222">
        <v>101</v>
      </c>
      <c r="H1222">
        <v>50</v>
      </c>
      <c r="I1222">
        <v>58</v>
      </c>
      <c r="J1222">
        <v>52</v>
      </c>
      <c r="K1222">
        <v>49</v>
      </c>
      <c r="L1222">
        <v>0</v>
      </c>
      <c r="M1222">
        <v>2020</v>
      </c>
      <c r="N1222">
        <f t="shared" ca="1" si="78"/>
        <v>171</v>
      </c>
      <c r="O1222">
        <f t="shared" ca="1" si="79"/>
        <v>35287</v>
      </c>
      <c r="P1222">
        <f ca="1">_20206[[#This Row],[最低排名]]-_20206[[#This Row],[同分人数]]+1</f>
        <v>35117</v>
      </c>
      <c r="Q1222">
        <f ca="1">IF(O1222&gt;=开始!$B$6, 1, 0)</f>
        <v>1</v>
      </c>
      <c r="R1222">
        <f ca="1">_20206[[#This Row],[最低排名]]-开始!$B$6</f>
        <v>35287</v>
      </c>
    </row>
    <row r="1223" spans="1:18">
      <c r="A1223">
        <v>84701</v>
      </c>
      <c r="B1223" t="s">
        <v>1366</v>
      </c>
      <c r="C1223" t="str">
        <f t="shared" si="76"/>
        <v>四川农大</v>
      </c>
      <c r="D1223" t="str">
        <f t="shared" si="77"/>
        <v>01</v>
      </c>
      <c r="E1223" t="s">
        <v>749</v>
      </c>
      <c r="F1223">
        <v>219</v>
      </c>
      <c r="G1223">
        <v>111</v>
      </c>
      <c r="H1223">
        <v>108</v>
      </c>
      <c r="I1223">
        <v>70</v>
      </c>
      <c r="J1223">
        <v>58</v>
      </c>
      <c r="K1223">
        <v>49</v>
      </c>
      <c r="L1223">
        <v>0</v>
      </c>
      <c r="M1223">
        <v>2020</v>
      </c>
      <c r="N1223">
        <f t="shared" ca="1" si="78"/>
        <v>232</v>
      </c>
      <c r="O1223">
        <f t="shared" ca="1" si="79"/>
        <v>14678</v>
      </c>
      <c r="P1223">
        <f ca="1">_20206[[#This Row],[最低排名]]-_20206[[#This Row],[同分人数]]+1</f>
        <v>14447</v>
      </c>
      <c r="Q1223">
        <f ca="1">IF(O1223&gt;=开始!$B$6, 1, 0)</f>
        <v>1</v>
      </c>
      <c r="R1223">
        <f ca="1">_20206[[#This Row],[最低排名]]-开始!$B$6</f>
        <v>14678</v>
      </c>
    </row>
    <row r="1224" spans="1:18">
      <c r="A1224">
        <v>84702</v>
      </c>
      <c r="B1224" t="s">
        <v>1860</v>
      </c>
      <c r="C1224" t="str">
        <f t="shared" si="76"/>
        <v>四川农大</v>
      </c>
      <c r="D1224" t="str">
        <f t="shared" si="77"/>
        <v>02</v>
      </c>
      <c r="E1224" t="s">
        <v>149</v>
      </c>
      <c r="F1224">
        <v>215</v>
      </c>
      <c r="G1224">
        <v>110</v>
      </c>
      <c r="H1224">
        <v>93</v>
      </c>
      <c r="I1224">
        <v>70</v>
      </c>
      <c r="J1224">
        <v>61</v>
      </c>
      <c r="K1224">
        <v>58</v>
      </c>
      <c r="L1224">
        <v>0</v>
      </c>
      <c r="M1224">
        <v>2020</v>
      </c>
      <c r="N1224">
        <f t="shared" ca="1" si="78"/>
        <v>245</v>
      </c>
      <c r="O1224">
        <f t="shared" ca="1" si="79"/>
        <v>16300</v>
      </c>
      <c r="P1224">
        <f ca="1">_20206[[#This Row],[最低排名]]-_20206[[#This Row],[同分人数]]+1</f>
        <v>16056</v>
      </c>
      <c r="Q1224">
        <f ca="1">IF(O1224&gt;=开始!$B$6, 1, 0)</f>
        <v>1</v>
      </c>
      <c r="R1224">
        <f ca="1">_20206[[#This Row],[最低排名]]-开始!$B$6</f>
        <v>16300</v>
      </c>
    </row>
    <row r="1225" spans="1:18">
      <c r="A1225">
        <v>84703</v>
      </c>
      <c r="B1225" t="s">
        <v>1861</v>
      </c>
      <c r="C1225" t="str">
        <f t="shared" si="76"/>
        <v>四川农大</v>
      </c>
      <c r="D1225" t="str">
        <f t="shared" si="77"/>
        <v>03</v>
      </c>
      <c r="E1225" t="s">
        <v>546</v>
      </c>
      <c r="F1225">
        <v>201</v>
      </c>
      <c r="G1225">
        <v>106</v>
      </c>
      <c r="H1225">
        <v>110</v>
      </c>
      <c r="I1225">
        <v>64</v>
      </c>
      <c r="J1225">
        <v>58</v>
      </c>
      <c r="K1225">
        <v>55</v>
      </c>
      <c r="L1225">
        <v>0</v>
      </c>
      <c r="M1225">
        <v>2020</v>
      </c>
      <c r="N1225">
        <f t="shared" ca="1" si="78"/>
        <v>251</v>
      </c>
      <c r="O1225">
        <f t="shared" ca="1" si="79"/>
        <v>18373</v>
      </c>
      <c r="P1225">
        <f ca="1">_20206[[#This Row],[最低排名]]-_20206[[#This Row],[同分人数]]+1</f>
        <v>18123</v>
      </c>
      <c r="Q1225">
        <f ca="1">IF(O1225&gt;=开始!$B$6, 1, 0)</f>
        <v>1</v>
      </c>
      <c r="R1225">
        <f ca="1">_20206[[#This Row],[最低排名]]-开始!$B$6</f>
        <v>18373</v>
      </c>
    </row>
    <row r="1226" spans="1:18">
      <c r="A1226">
        <v>84801</v>
      </c>
      <c r="B1226" t="s">
        <v>1367</v>
      </c>
      <c r="C1226" t="str">
        <f t="shared" si="76"/>
        <v>四川师大</v>
      </c>
      <c r="D1226" t="str">
        <f t="shared" si="77"/>
        <v>01</v>
      </c>
      <c r="E1226" t="s">
        <v>155</v>
      </c>
      <c r="F1226">
        <v>200</v>
      </c>
      <c r="G1226">
        <v>101</v>
      </c>
      <c r="H1226">
        <v>103</v>
      </c>
      <c r="I1226">
        <v>67</v>
      </c>
      <c r="J1226">
        <v>67</v>
      </c>
      <c r="K1226">
        <v>52</v>
      </c>
      <c r="L1226">
        <v>0</v>
      </c>
      <c r="M1226">
        <v>2020</v>
      </c>
      <c r="N1226">
        <f t="shared" ca="1" si="78"/>
        <v>229</v>
      </c>
      <c r="O1226">
        <f t="shared" ca="1" si="79"/>
        <v>18122</v>
      </c>
      <c r="P1226">
        <f ca="1">_20206[[#This Row],[最低排名]]-_20206[[#This Row],[同分人数]]+1</f>
        <v>17894</v>
      </c>
      <c r="Q1226">
        <f ca="1">IF(O1226&gt;=开始!$B$6, 1, 0)</f>
        <v>1</v>
      </c>
      <c r="R1226">
        <f ca="1">_20206[[#This Row],[最低排名]]-开始!$B$6</f>
        <v>18122</v>
      </c>
    </row>
    <row r="1227" spans="1:18">
      <c r="A1227">
        <v>84802</v>
      </c>
      <c r="B1227" t="s">
        <v>1368</v>
      </c>
      <c r="C1227" t="str">
        <f t="shared" si="76"/>
        <v>四川师大</v>
      </c>
      <c r="D1227" t="str">
        <f t="shared" si="77"/>
        <v>02</v>
      </c>
      <c r="E1227" t="s">
        <v>678</v>
      </c>
      <c r="F1227">
        <v>210</v>
      </c>
      <c r="G1227">
        <v>114</v>
      </c>
      <c r="H1227">
        <v>99</v>
      </c>
      <c r="I1227">
        <v>61</v>
      </c>
      <c r="J1227">
        <v>58</v>
      </c>
      <c r="K1227">
        <v>55</v>
      </c>
      <c r="L1227">
        <v>0</v>
      </c>
      <c r="M1227">
        <v>2020</v>
      </c>
      <c r="N1227">
        <f t="shared" ca="1" si="78"/>
        <v>235</v>
      </c>
      <c r="O1227">
        <f t="shared" ca="1" si="79"/>
        <v>19637</v>
      </c>
      <c r="P1227">
        <f ca="1">_20206[[#This Row],[最低排名]]-_20206[[#This Row],[同分人数]]+1</f>
        <v>19403</v>
      </c>
      <c r="Q1227">
        <f ca="1">IF(O1227&gt;=开始!$B$6, 1, 0)</f>
        <v>1</v>
      </c>
      <c r="R1227">
        <f ca="1">_20206[[#This Row],[最低排名]]-开始!$B$6</f>
        <v>19637</v>
      </c>
    </row>
    <row r="1228" spans="1:18">
      <c r="A1228">
        <v>84803</v>
      </c>
      <c r="B1228" t="s">
        <v>1616</v>
      </c>
      <c r="C1228" t="str">
        <f t="shared" si="76"/>
        <v>四川师大</v>
      </c>
      <c r="D1228" t="str">
        <f t="shared" si="77"/>
        <v>03</v>
      </c>
      <c r="E1228" t="s">
        <v>170</v>
      </c>
      <c r="F1228">
        <v>211</v>
      </c>
      <c r="G1228">
        <v>108</v>
      </c>
      <c r="H1228">
        <v>86</v>
      </c>
      <c r="I1228">
        <v>55</v>
      </c>
      <c r="J1228">
        <v>52</v>
      </c>
      <c r="K1228">
        <v>49</v>
      </c>
      <c r="L1228">
        <v>0</v>
      </c>
      <c r="M1228">
        <v>2020</v>
      </c>
      <c r="N1228">
        <f t="shared" ca="1" si="78"/>
        <v>256</v>
      </c>
      <c r="O1228">
        <f t="shared" ca="1" si="79"/>
        <v>26575</v>
      </c>
      <c r="P1228">
        <f ca="1">_20206[[#This Row],[最低排名]]-_20206[[#This Row],[同分人数]]+1</f>
        <v>26320</v>
      </c>
      <c r="Q1228">
        <f ca="1">IF(O1228&gt;=开始!$B$6, 1, 0)</f>
        <v>1</v>
      </c>
      <c r="R1228">
        <f ca="1">_20206[[#This Row],[最低排名]]-开始!$B$6</f>
        <v>26575</v>
      </c>
    </row>
    <row r="1229" spans="1:18">
      <c r="A1229">
        <v>84901</v>
      </c>
      <c r="B1229" t="s">
        <v>1369</v>
      </c>
      <c r="C1229" t="str">
        <f t="shared" si="76"/>
        <v>成都中医</v>
      </c>
      <c r="D1229" t="str">
        <f t="shared" si="77"/>
        <v>01</v>
      </c>
      <c r="E1229" t="s">
        <v>149</v>
      </c>
      <c r="F1229">
        <v>217</v>
      </c>
      <c r="G1229">
        <v>116</v>
      </c>
      <c r="H1229">
        <v>100</v>
      </c>
      <c r="I1229">
        <v>64</v>
      </c>
      <c r="J1229">
        <v>58</v>
      </c>
      <c r="K1229">
        <v>58</v>
      </c>
      <c r="L1229">
        <v>0</v>
      </c>
      <c r="M1229">
        <v>2020</v>
      </c>
      <c r="N1229">
        <f t="shared" ca="1" si="78"/>
        <v>245</v>
      </c>
      <c r="O1229">
        <f t="shared" ca="1" si="79"/>
        <v>16300</v>
      </c>
      <c r="P1229">
        <f ca="1">_20206[[#This Row],[最低排名]]-_20206[[#This Row],[同分人数]]+1</f>
        <v>16056</v>
      </c>
      <c r="Q1229">
        <f ca="1">IF(O1229&gt;=开始!$B$6, 1, 0)</f>
        <v>1</v>
      </c>
      <c r="R1229">
        <f ca="1">_20206[[#This Row],[最低排名]]-开始!$B$6</f>
        <v>16300</v>
      </c>
    </row>
    <row r="1230" spans="1:18">
      <c r="A1230">
        <v>85001</v>
      </c>
      <c r="B1230" t="s">
        <v>1370</v>
      </c>
      <c r="C1230" t="str">
        <f t="shared" si="76"/>
        <v>成都大学</v>
      </c>
      <c r="D1230" t="str">
        <f t="shared" si="77"/>
        <v>01</v>
      </c>
      <c r="E1230" t="s">
        <v>479</v>
      </c>
      <c r="F1230">
        <v>200</v>
      </c>
      <c r="G1230">
        <v>110</v>
      </c>
      <c r="H1230">
        <v>63</v>
      </c>
      <c r="I1230">
        <v>58</v>
      </c>
      <c r="J1230">
        <v>52</v>
      </c>
      <c r="K1230">
        <v>49</v>
      </c>
      <c r="L1230">
        <v>0</v>
      </c>
      <c r="M1230">
        <v>2020</v>
      </c>
      <c r="N1230">
        <f t="shared" ca="1" si="78"/>
        <v>175</v>
      </c>
      <c r="O1230">
        <f t="shared" ca="1" si="79"/>
        <v>32698</v>
      </c>
      <c r="P1230">
        <f ca="1">_20206[[#This Row],[最低排名]]-_20206[[#This Row],[同分人数]]+1</f>
        <v>32524</v>
      </c>
      <c r="Q1230">
        <f ca="1">IF(O1230&gt;=开始!$B$6, 1, 0)</f>
        <v>1</v>
      </c>
      <c r="R1230">
        <f ca="1">_20206[[#This Row],[最低排名]]-开始!$B$6</f>
        <v>32698</v>
      </c>
    </row>
    <row r="1231" spans="1:18">
      <c r="A1231">
        <v>85101</v>
      </c>
      <c r="B1231" t="s">
        <v>1372</v>
      </c>
      <c r="C1231" t="str">
        <f t="shared" si="76"/>
        <v>昆明理工</v>
      </c>
      <c r="D1231" t="str">
        <f t="shared" si="77"/>
        <v>01</v>
      </c>
      <c r="E1231" t="s">
        <v>998</v>
      </c>
      <c r="F1231">
        <v>170</v>
      </c>
      <c r="G1231">
        <v>94</v>
      </c>
      <c r="H1231">
        <v>61</v>
      </c>
      <c r="I1231">
        <v>67</v>
      </c>
      <c r="J1231">
        <v>58</v>
      </c>
      <c r="K1231">
        <v>55</v>
      </c>
      <c r="L1231">
        <v>0</v>
      </c>
      <c r="M1231">
        <v>2020</v>
      </c>
      <c r="N1231">
        <f t="shared" ca="1" si="78"/>
        <v>169</v>
      </c>
      <c r="O1231">
        <f t="shared" ca="1" si="79"/>
        <v>34599</v>
      </c>
      <c r="P1231">
        <f ca="1">_20206[[#This Row],[最低排名]]-_20206[[#This Row],[同分人数]]+1</f>
        <v>34431</v>
      </c>
      <c r="Q1231">
        <f ca="1">IF(O1231&gt;=开始!$B$6, 1, 0)</f>
        <v>1</v>
      </c>
      <c r="R1231">
        <f ca="1">_20206[[#This Row],[最低排名]]-开始!$B$6</f>
        <v>34599</v>
      </c>
    </row>
    <row r="1232" spans="1:18">
      <c r="A1232">
        <v>85201</v>
      </c>
      <c r="B1232" t="s">
        <v>1373</v>
      </c>
      <c r="C1232" t="str">
        <f t="shared" si="76"/>
        <v>云南农大</v>
      </c>
      <c r="D1232" t="str">
        <f t="shared" si="77"/>
        <v>01</v>
      </c>
      <c r="E1232" t="s">
        <v>363</v>
      </c>
      <c r="F1232">
        <v>197</v>
      </c>
      <c r="G1232">
        <v>105</v>
      </c>
      <c r="H1232">
        <v>104</v>
      </c>
      <c r="I1232">
        <v>46</v>
      </c>
      <c r="J1232">
        <v>46</v>
      </c>
      <c r="K1232">
        <v>43</v>
      </c>
      <c r="L1232">
        <v>0</v>
      </c>
      <c r="M1232">
        <v>2020</v>
      </c>
      <c r="N1232">
        <f t="shared" ca="1" si="78"/>
        <v>222</v>
      </c>
      <c r="O1232">
        <f t="shared" ca="1" si="79"/>
        <v>30103</v>
      </c>
      <c r="P1232">
        <f ca="1">_20206[[#This Row],[最低排名]]-_20206[[#This Row],[同分人数]]+1</f>
        <v>29882</v>
      </c>
      <c r="Q1232">
        <f ca="1">IF(O1232&gt;=开始!$B$6, 1, 0)</f>
        <v>1</v>
      </c>
      <c r="R1232">
        <f ca="1">_20206[[#This Row],[最低排名]]-开始!$B$6</f>
        <v>30103</v>
      </c>
    </row>
    <row r="1233" spans="1:18">
      <c r="A1233">
        <v>85202</v>
      </c>
      <c r="B1233" t="s">
        <v>1862</v>
      </c>
      <c r="C1233" t="str">
        <f t="shared" si="76"/>
        <v>云南农大</v>
      </c>
      <c r="D1233" t="str">
        <f t="shared" si="77"/>
        <v>02</v>
      </c>
      <c r="E1233" t="s">
        <v>513</v>
      </c>
      <c r="F1233">
        <v>191</v>
      </c>
      <c r="G1233">
        <v>99</v>
      </c>
      <c r="H1233">
        <v>79</v>
      </c>
      <c r="I1233">
        <v>55</v>
      </c>
      <c r="J1233">
        <v>49</v>
      </c>
      <c r="K1233">
        <v>46</v>
      </c>
      <c r="L1233">
        <v>0</v>
      </c>
      <c r="M1233">
        <v>2020</v>
      </c>
      <c r="N1233">
        <f t="shared" ca="1" si="78"/>
        <v>187</v>
      </c>
      <c r="O1233">
        <f t="shared" ca="1" si="79"/>
        <v>33055</v>
      </c>
      <c r="P1233">
        <f ca="1">_20206[[#This Row],[最低排名]]-_20206[[#This Row],[同分人数]]+1</f>
        <v>32869</v>
      </c>
      <c r="Q1233">
        <f ca="1">IF(O1233&gt;=开始!$B$6, 1, 0)</f>
        <v>1</v>
      </c>
      <c r="R1233">
        <f ca="1">_20206[[#This Row],[最低排名]]-开始!$B$6</f>
        <v>33055</v>
      </c>
    </row>
    <row r="1234" spans="1:18">
      <c r="A1234">
        <v>85301</v>
      </c>
      <c r="B1234" t="s">
        <v>1374</v>
      </c>
      <c r="C1234" t="str">
        <f t="shared" si="76"/>
        <v>昆明医大</v>
      </c>
      <c r="D1234" t="str">
        <f t="shared" si="77"/>
        <v>01</v>
      </c>
      <c r="E1234" t="s">
        <v>546</v>
      </c>
      <c r="F1234">
        <v>231</v>
      </c>
      <c r="G1234">
        <v>121</v>
      </c>
      <c r="H1234">
        <v>95</v>
      </c>
      <c r="I1234">
        <v>58</v>
      </c>
      <c r="J1234">
        <v>55</v>
      </c>
      <c r="K1234">
        <v>49</v>
      </c>
      <c r="L1234">
        <v>0</v>
      </c>
      <c r="M1234">
        <v>2020</v>
      </c>
      <c r="N1234">
        <f t="shared" ca="1" si="78"/>
        <v>251</v>
      </c>
      <c r="O1234">
        <f t="shared" ca="1" si="79"/>
        <v>18373</v>
      </c>
      <c r="P1234">
        <f ca="1">_20206[[#This Row],[最低排名]]-_20206[[#This Row],[同分人数]]+1</f>
        <v>18123</v>
      </c>
      <c r="Q1234">
        <f ca="1">IF(O1234&gt;=开始!$B$6, 1, 0)</f>
        <v>1</v>
      </c>
      <c r="R1234">
        <f ca="1">_20206[[#This Row],[最低排名]]-开始!$B$6</f>
        <v>18373</v>
      </c>
    </row>
    <row r="1235" spans="1:18">
      <c r="A1235">
        <v>85302</v>
      </c>
      <c r="B1235" t="s">
        <v>1375</v>
      </c>
      <c r="C1235" t="str">
        <f t="shared" si="76"/>
        <v>昆明医大</v>
      </c>
      <c r="D1235" t="str">
        <f t="shared" si="77"/>
        <v>02</v>
      </c>
      <c r="E1235" t="s">
        <v>1629</v>
      </c>
      <c r="M1235">
        <v>2020</v>
      </c>
      <c r="N1235" t="e">
        <f t="shared" ca="1" si="78"/>
        <v>#N/A</v>
      </c>
      <c r="O1235" t="e">
        <f t="shared" ca="1" si="79"/>
        <v>#N/A</v>
      </c>
      <c r="P1235" t="e">
        <f ca="1">_20206[[#This Row],[最低排名]]-_20206[[#This Row],[同分人数]]+1</f>
        <v>#N/A</v>
      </c>
      <c r="Q1235" t="e">
        <f ca="1">IF(O1235&gt;=开始!$B$6, 1, 0)</f>
        <v>#N/A</v>
      </c>
      <c r="R1235" t="e">
        <f ca="1">_20206[[#This Row],[最低排名]]-开始!$B$6</f>
        <v>#N/A</v>
      </c>
    </row>
    <row r="1236" spans="1:18">
      <c r="A1236">
        <v>85401</v>
      </c>
      <c r="B1236" t="s">
        <v>1376</v>
      </c>
      <c r="C1236" t="str">
        <f t="shared" si="76"/>
        <v>大理大学</v>
      </c>
      <c r="D1236" t="str">
        <f t="shared" si="77"/>
        <v>01</v>
      </c>
      <c r="E1236" t="s">
        <v>203</v>
      </c>
      <c r="F1236">
        <v>186</v>
      </c>
      <c r="G1236">
        <v>96</v>
      </c>
      <c r="H1236">
        <v>88</v>
      </c>
      <c r="I1236">
        <v>52</v>
      </c>
      <c r="J1236">
        <v>52</v>
      </c>
      <c r="K1236">
        <v>52</v>
      </c>
      <c r="L1236">
        <v>0</v>
      </c>
      <c r="M1236">
        <v>2020</v>
      </c>
      <c r="N1236">
        <f t="shared" ca="1" si="78"/>
        <v>173</v>
      </c>
      <c r="O1236">
        <f t="shared" ca="1" si="79"/>
        <v>31248</v>
      </c>
      <c r="P1236">
        <f ca="1">_20206[[#This Row],[最低排名]]-_20206[[#This Row],[同分人数]]+1</f>
        <v>31076</v>
      </c>
      <c r="Q1236">
        <f ca="1">IF(O1236&gt;=开始!$B$6, 1, 0)</f>
        <v>1</v>
      </c>
      <c r="R1236">
        <f ca="1">_20206[[#This Row],[最低排名]]-开始!$B$6</f>
        <v>31248</v>
      </c>
    </row>
    <row r="1237" spans="1:18">
      <c r="A1237">
        <v>85402</v>
      </c>
      <c r="B1237" t="s">
        <v>1377</v>
      </c>
      <c r="C1237" t="str">
        <f t="shared" si="76"/>
        <v>大理大学</v>
      </c>
      <c r="D1237" t="str">
        <f t="shared" si="77"/>
        <v>02</v>
      </c>
      <c r="E1237" t="s">
        <v>309</v>
      </c>
      <c r="F1237">
        <v>177</v>
      </c>
      <c r="G1237">
        <v>94</v>
      </c>
      <c r="H1237">
        <v>94</v>
      </c>
      <c r="I1237">
        <v>64</v>
      </c>
      <c r="J1237">
        <v>61</v>
      </c>
      <c r="K1237">
        <v>46</v>
      </c>
      <c r="L1237">
        <v>0</v>
      </c>
      <c r="M1237">
        <v>2020</v>
      </c>
      <c r="N1237">
        <f t="shared" ca="1" si="78"/>
        <v>194</v>
      </c>
      <c r="O1237">
        <f t="shared" ca="1" si="79"/>
        <v>28823</v>
      </c>
      <c r="P1237">
        <f ca="1">_20206[[#This Row],[最低排名]]-_20206[[#This Row],[同分人数]]+1</f>
        <v>28630</v>
      </c>
      <c r="Q1237">
        <f ca="1">IF(O1237&gt;=开始!$B$6, 1, 0)</f>
        <v>1</v>
      </c>
      <c r="R1237">
        <f ca="1">_20206[[#This Row],[最低排名]]-开始!$B$6</f>
        <v>28823</v>
      </c>
    </row>
    <row r="1238" spans="1:18">
      <c r="A1238">
        <v>85403</v>
      </c>
      <c r="B1238" t="s">
        <v>1378</v>
      </c>
      <c r="C1238" t="str">
        <f t="shared" si="76"/>
        <v>大理大学</v>
      </c>
      <c r="D1238" t="str">
        <f t="shared" si="77"/>
        <v>03</v>
      </c>
      <c r="E1238" t="s">
        <v>203</v>
      </c>
      <c r="F1238">
        <v>190</v>
      </c>
      <c r="G1238">
        <v>98</v>
      </c>
      <c r="H1238">
        <v>84</v>
      </c>
      <c r="I1238">
        <v>55</v>
      </c>
      <c r="J1238">
        <v>52</v>
      </c>
      <c r="K1238">
        <v>49</v>
      </c>
      <c r="L1238">
        <v>0</v>
      </c>
      <c r="M1238">
        <v>2020</v>
      </c>
      <c r="N1238">
        <f t="shared" ca="1" si="78"/>
        <v>173</v>
      </c>
      <c r="O1238">
        <f t="shared" ca="1" si="79"/>
        <v>31248</v>
      </c>
      <c r="P1238">
        <f ca="1">_20206[[#This Row],[最低排名]]-_20206[[#This Row],[同分人数]]+1</f>
        <v>31076</v>
      </c>
      <c r="Q1238">
        <f ca="1">IF(O1238&gt;=开始!$B$6, 1, 0)</f>
        <v>1</v>
      </c>
      <c r="R1238">
        <f ca="1">_20206[[#This Row],[最低排名]]-开始!$B$6</f>
        <v>31248</v>
      </c>
    </row>
    <row r="1239" spans="1:18">
      <c r="A1239">
        <v>85404</v>
      </c>
      <c r="B1239" t="s">
        <v>1379</v>
      </c>
      <c r="C1239" t="str">
        <f t="shared" si="76"/>
        <v>大理大学</v>
      </c>
      <c r="D1239" t="str">
        <f t="shared" si="77"/>
        <v>04</v>
      </c>
      <c r="E1239" t="s">
        <v>162</v>
      </c>
      <c r="F1239">
        <v>217</v>
      </c>
      <c r="G1239">
        <v>119</v>
      </c>
      <c r="H1239">
        <v>91</v>
      </c>
      <c r="I1239">
        <v>55</v>
      </c>
      <c r="J1239">
        <v>55</v>
      </c>
      <c r="K1239">
        <v>52</v>
      </c>
      <c r="L1239">
        <v>5</v>
      </c>
      <c r="M1239">
        <v>2020</v>
      </c>
      <c r="N1239">
        <f t="shared" ca="1" si="78"/>
        <v>218</v>
      </c>
      <c r="O1239">
        <f t="shared" ca="1" si="79"/>
        <v>21577</v>
      </c>
      <c r="P1239">
        <f ca="1">_20206[[#This Row],[最低排名]]-_20206[[#This Row],[同分人数]]+1</f>
        <v>21360</v>
      </c>
      <c r="Q1239">
        <f ca="1">IF(O1239&gt;=开始!$B$6, 1, 0)</f>
        <v>1</v>
      </c>
      <c r="R1239">
        <f ca="1">_20206[[#This Row],[最低排名]]-开始!$B$6</f>
        <v>21577</v>
      </c>
    </row>
    <row r="1240" spans="1:18">
      <c r="A1240">
        <v>85501</v>
      </c>
      <c r="B1240" t="s">
        <v>1380</v>
      </c>
      <c r="C1240" t="str">
        <f t="shared" si="76"/>
        <v>云南师大</v>
      </c>
      <c r="D1240" t="str">
        <f t="shared" si="77"/>
        <v>01</v>
      </c>
      <c r="E1240" t="s">
        <v>1629</v>
      </c>
      <c r="M1240">
        <v>2020</v>
      </c>
      <c r="N1240" t="e">
        <f t="shared" ca="1" si="78"/>
        <v>#N/A</v>
      </c>
      <c r="O1240" t="e">
        <f t="shared" ca="1" si="79"/>
        <v>#N/A</v>
      </c>
      <c r="P1240" t="e">
        <f ca="1">_20206[[#This Row],[最低排名]]-_20206[[#This Row],[同分人数]]+1</f>
        <v>#N/A</v>
      </c>
      <c r="Q1240" t="e">
        <f ca="1">IF(O1240&gt;=开始!$B$6, 1, 0)</f>
        <v>#N/A</v>
      </c>
      <c r="R1240" t="e">
        <f ca="1">_20206[[#This Row],[最低排名]]-开始!$B$6</f>
        <v>#N/A</v>
      </c>
    </row>
    <row r="1241" spans="1:18">
      <c r="A1241">
        <v>85502</v>
      </c>
      <c r="B1241" t="s">
        <v>1381</v>
      </c>
      <c r="C1241" t="str">
        <f t="shared" si="76"/>
        <v>云南师大</v>
      </c>
      <c r="D1241" t="str">
        <f t="shared" si="77"/>
        <v>02</v>
      </c>
      <c r="E1241" t="s">
        <v>141</v>
      </c>
      <c r="F1241">
        <v>186</v>
      </c>
      <c r="G1241">
        <v>97</v>
      </c>
      <c r="H1241">
        <v>113</v>
      </c>
      <c r="I1241">
        <v>58</v>
      </c>
      <c r="J1241">
        <v>58</v>
      </c>
      <c r="K1241">
        <v>55</v>
      </c>
      <c r="L1241">
        <v>0</v>
      </c>
      <c r="M1241">
        <v>2020</v>
      </c>
      <c r="N1241">
        <f t="shared" ca="1" si="78"/>
        <v>255</v>
      </c>
      <c r="O1241">
        <f t="shared" ca="1" si="79"/>
        <v>22810</v>
      </c>
      <c r="P1241">
        <f ca="1">_20206[[#This Row],[最低排名]]-_20206[[#This Row],[同分人数]]+1</f>
        <v>22556</v>
      </c>
      <c r="Q1241">
        <f ca="1">IF(O1241&gt;=开始!$B$6, 1, 0)</f>
        <v>1</v>
      </c>
      <c r="R1241">
        <f ca="1">_20206[[#This Row],[最低排名]]-开始!$B$6</f>
        <v>22810</v>
      </c>
    </row>
    <row r="1242" spans="1:18">
      <c r="A1242">
        <v>85601</v>
      </c>
      <c r="B1242" t="s">
        <v>1382</v>
      </c>
      <c r="C1242" t="str">
        <f t="shared" si="76"/>
        <v>云南财大</v>
      </c>
      <c r="D1242" t="str">
        <f t="shared" si="77"/>
        <v>01</v>
      </c>
      <c r="E1242" t="s">
        <v>701</v>
      </c>
      <c r="F1242">
        <v>198</v>
      </c>
      <c r="G1242">
        <v>105</v>
      </c>
      <c r="H1242">
        <v>105</v>
      </c>
      <c r="I1242">
        <v>52</v>
      </c>
      <c r="J1242">
        <v>46</v>
      </c>
      <c r="K1242">
        <v>43</v>
      </c>
      <c r="L1242">
        <v>0</v>
      </c>
      <c r="M1242">
        <v>2020</v>
      </c>
      <c r="N1242">
        <f t="shared" ca="1" si="78"/>
        <v>218</v>
      </c>
      <c r="O1242">
        <f t="shared" ca="1" si="79"/>
        <v>28438</v>
      </c>
      <c r="P1242">
        <f ca="1">_20206[[#This Row],[最低排名]]-_20206[[#This Row],[同分人数]]+1</f>
        <v>28221</v>
      </c>
      <c r="Q1242">
        <f ca="1">IF(O1242&gt;=开始!$B$6, 1, 0)</f>
        <v>1</v>
      </c>
      <c r="R1242">
        <f ca="1">_20206[[#This Row],[最低排名]]-开始!$B$6</f>
        <v>28438</v>
      </c>
    </row>
    <row r="1243" spans="1:18">
      <c r="A1243">
        <v>85701</v>
      </c>
      <c r="B1243" t="s">
        <v>1383</v>
      </c>
      <c r="C1243" t="str">
        <f t="shared" si="76"/>
        <v>云南警官</v>
      </c>
      <c r="D1243" t="str">
        <f t="shared" si="77"/>
        <v>01</v>
      </c>
      <c r="E1243" t="s">
        <v>54</v>
      </c>
      <c r="F1243">
        <v>179</v>
      </c>
      <c r="G1243">
        <v>95</v>
      </c>
      <c r="H1243">
        <v>94</v>
      </c>
      <c r="I1243">
        <v>61</v>
      </c>
      <c r="J1243">
        <v>58</v>
      </c>
      <c r="K1243">
        <v>49</v>
      </c>
      <c r="L1243">
        <v>0</v>
      </c>
      <c r="M1243">
        <v>2020</v>
      </c>
      <c r="N1243">
        <f t="shared" ca="1" si="78"/>
        <v>219</v>
      </c>
      <c r="O1243">
        <f t="shared" ca="1" si="79"/>
        <v>29042</v>
      </c>
      <c r="P1243">
        <f ca="1">_20206[[#This Row],[最低排名]]-_20206[[#This Row],[同分人数]]+1</f>
        <v>28824</v>
      </c>
      <c r="Q1243">
        <f ca="1">IF(O1243&gt;=开始!$B$6, 1, 0)</f>
        <v>1</v>
      </c>
      <c r="R1243">
        <f ca="1">_20206[[#This Row],[最低排名]]-开始!$B$6</f>
        <v>29042</v>
      </c>
    </row>
    <row r="1244" spans="1:18">
      <c r="A1244">
        <v>85801</v>
      </c>
      <c r="B1244" t="s">
        <v>1718</v>
      </c>
      <c r="C1244" t="str">
        <f t="shared" si="76"/>
        <v>云大滇池</v>
      </c>
      <c r="D1244" t="str">
        <f t="shared" si="77"/>
        <v>01</v>
      </c>
      <c r="E1244" t="s">
        <v>1548</v>
      </c>
      <c r="F1244">
        <v>176</v>
      </c>
      <c r="G1244">
        <v>94</v>
      </c>
      <c r="H1244">
        <v>86</v>
      </c>
      <c r="I1244">
        <v>49</v>
      </c>
      <c r="J1244">
        <v>49</v>
      </c>
      <c r="K1244">
        <v>43</v>
      </c>
      <c r="L1244">
        <v>0</v>
      </c>
      <c r="M1244">
        <v>2020</v>
      </c>
      <c r="N1244">
        <f t="shared" ca="1" si="78"/>
        <v>184</v>
      </c>
      <c r="O1244">
        <f t="shared" ca="1" si="79"/>
        <v>36005</v>
      </c>
      <c r="P1244">
        <f ca="1">_20206[[#This Row],[最低排名]]-_20206[[#This Row],[同分人数]]+1</f>
        <v>35822</v>
      </c>
      <c r="Q1244">
        <f ca="1">IF(O1244&gt;=开始!$B$6, 1, 0)</f>
        <v>1</v>
      </c>
      <c r="R1244">
        <f ca="1">_20206[[#This Row],[最低排名]]-开始!$B$6</f>
        <v>36005</v>
      </c>
    </row>
    <row r="1245" spans="1:18">
      <c r="A1245">
        <v>85802</v>
      </c>
      <c r="B1245" t="s">
        <v>1384</v>
      </c>
      <c r="C1245" t="str">
        <f t="shared" si="76"/>
        <v>云大滇池</v>
      </c>
      <c r="D1245" t="str">
        <f t="shared" si="77"/>
        <v>02</v>
      </c>
      <c r="E1245" t="s">
        <v>1629</v>
      </c>
      <c r="M1245">
        <v>2020</v>
      </c>
      <c r="N1245" t="e">
        <f t="shared" ca="1" si="78"/>
        <v>#N/A</v>
      </c>
      <c r="O1245" t="e">
        <f t="shared" ca="1" si="79"/>
        <v>#N/A</v>
      </c>
      <c r="P1245" t="e">
        <f ca="1">_20206[[#This Row],[最低排名]]-_20206[[#This Row],[同分人数]]+1</f>
        <v>#N/A</v>
      </c>
      <c r="Q1245" t="e">
        <f ca="1">IF(O1245&gt;=开始!$B$6, 1, 0)</f>
        <v>#N/A</v>
      </c>
      <c r="R1245" t="e">
        <f ca="1">_20206[[#This Row],[最低排名]]-开始!$B$6</f>
        <v>#N/A</v>
      </c>
    </row>
    <row r="1246" spans="1:18">
      <c r="A1246">
        <v>85901</v>
      </c>
      <c r="B1246" t="s">
        <v>1863</v>
      </c>
      <c r="C1246" t="str">
        <f t="shared" si="76"/>
        <v>云大旅游</v>
      </c>
      <c r="D1246" t="str">
        <f t="shared" si="77"/>
        <v>01</v>
      </c>
      <c r="E1246" t="s">
        <v>1534</v>
      </c>
      <c r="F1246">
        <v>159</v>
      </c>
      <c r="G1246">
        <v>92</v>
      </c>
      <c r="H1246">
        <v>88</v>
      </c>
      <c r="I1246">
        <v>52</v>
      </c>
      <c r="J1246">
        <v>52</v>
      </c>
      <c r="K1246">
        <v>49</v>
      </c>
      <c r="L1246">
        <v>0</v>
      </c>
      <c r="M1246">
        <v>2020</v>
      </c>
      <c r="N1246">
        <f t="shared" ca="1" si="78"/>
        <v>147</v>
      </c>
      <c r="O1246">
        <f t="shared" ca="1" si="79"/>
        <v>36437</v>
      </c>
      <c r="P1246">
        <f ca="1">_20206[[#This Row],[最低排名]]-_20206[[#This Row],[同分人数]]+1</f>
        <v>36291</v>
      </c>
      <c r="Q1246">
        <f ca="1">IF(O1246&gt;=开始!$B$6, 1, 0)</f>
        <v>1</v>
      </c>
      <c r="R1246">
        <f ca="1">_20206[[#This Row],[最低排名]]-开始!$B$6</f>
        <v>36437</v>
      </c>
    </row>
    <row r="1247" spans="1:18">
      <c r="A1247">
        <v>85902</v>
      </c>
      <c r="B1247" t="s">
        <v>1864</v>
      </c>
      <c r="C1247" t="str">
        <f t="shared" si="76"/>
        <v>云大旅游</v>
      </c>
      <c r="D1247" t="str">
        <f t="shared" si="77"/>
        <v>02</v>
      </c>
      <c r="E1247" t="s">
        <v>1629</v>
      </c>
      <c r="M1247">
        <v>2020</v>
      </c>
      <c r="N1247" t="e">
        <f t="shared" ca="1" si="78"/>
        <v>#N/A</v>
      </c>
      <c r="O1247" t="e">
        <f t="shared" ca="1" si="79"/>
        <v>#N/A</v>
      </c>
      <c r="P1247" t="e">
        <f ca="1">_20206[[#This Row],[最低排名]]-_20206[[#This Row],[同分人数]]+1</f>
        <v>#N/A</v>
      </c>
      <c r="Q1247" t="e">
        <f ca="1">IF(O1247&gt;=开始!$B$6, 1, 0)</f>
        <v>#N/A</v>
      </c>
      <c r="R1247" t="e">
        <f ca="1">_20206[[#This Row],[最低排名]]-开始!$B$6</f>
        <v>#N/A</v>
      </c>
    </row>
    <row r="1248" spans="1:18">
      <c r="A1248">
        <v>86001</v>
      </c>
      <c r="B1248" t="s">
        <v>1386</v>
      </c>
      <c r="C1248" t="str">
        <f t="shared" si="76"/>
        <v>昆医海源</v>
      </c>
      <c r="D1248" t="str">
        <f t="shared" si="77"/>
        <v>01</v>
      </c>
      <c r="E1248" t="s">
        <v>223</v>
      </c>
      <c r="F1248">
        <v>188</v>
      </c>
      <c r="G1248">
        <v>95</v>
      </c>
      <c r="H1248">
        <v>58</v>
      </c>
      <c r="I1248">
        <v>67</v>
      </c>
      <c r="J1248">
        <v>52</v>
      </c>
      <c r="K1248">
        <v>43</v>
      </c>
      <c r="L1248">
        <v>0</v>
      </c>
      <c r="M1248">
        <v>2020</v>
      </c>
      <c r="N1248">
        <f t="shared" ca="1" si="78"/>
        <v>171</v>
      </c>
      <c r="O1248">
        <f t="shared" ca="1" si="79"/>
        <v>35116</v>
      </c>
      <c r="P1248">
        <f ca="1">_20206[[#This Row],[最低排名]]-_20206[[#This Row],[同分人数]]+1</f>
        <v>34946</v>
      </c>
      <c r="Q1248">
        <f ca="1">IF(O1248&gt;=开始!$B$6, 1, 0)</f>
        <v>1</v>
      </c>
      <c r="R1248">
        <f ca="1">_20206[[#This Row],[最低排名]]-开始!$B$6</f>
        <v>35116</v>
      </c>
    </row>
    <row r="1249" spans="1:18">
      <c r="A1249">
        <v>86002</v>
      </c>
      <c r="B1249" t="s">
        <v>1387</v>
      </c>
      <c r="C1249" t="str">
        <f t="shared" si="76"/>
        <v>昆医海源</v>
      </c>
      <c r="D1249" t="str">
        <f t="shared" si="77"/>
        <v>02</v>
      </c>
      <c r="E1249" t="s">
        <v>187</v>
      </c>
      <c r="F1249">
        <v>186</v>
      </c>
      <c r="G1249">
        <v>101</v>
      </c>
      <c r="H1249">
        <v>88</v>
      </c>
      <c r="I1249">
        <v>64</v>
      </c>
      <c r="J1249">
        <v>61</v>
      </c>
      <c r="K1249">
        <v>49</v>
      </c>
      <c r="L1249">
        <v>0</v>
      </c>
      <c r="M1249">
        <v>2020</v>
      </c>
      <c r="N1249">
        <f t="shared" ca="1" si="78"/>
        <v>217</v>
      </c>
      <c r="O1249">
        <f t="shared" ca="1" si="79"/>
        <v>27625</v>
      </c>
      <c r="P1249">
        <f ca="1">_20206[[#This Row],[最低排名]]-_20206[[#This Row],[同分人数]]+1</f>
        <v>27409</v>
      </c>
      <c r="Q1249">
        <f ca="1">IF(O1249&gt;=开始!$B$6, 1, 0)</f>
        <v>1</v>
      </c>
      <c r="R1249">
        <f ca="1">_20206[[#This Row],[最低排名]]-开始!$B$6</f>
        <v>27625</v>
      </c>
    </row>
    <row r="1250" spans="1:18">
      <c r="A1250">
        <v>86101</v>
      </c>
      <c r="B1250" t="s">
        <v>1388</v>
      </c>
      <c r="C1250" t="str">
        <f t="shared" si="76"/>
        <v>昆理津桥</v>
      </c>
      <c r="D1250" t="str">
        <f t="shared" si="77"/>
        <v>01</v>
      </c>
      <c r="E1250" t="s">
        <v>1542</v>
      </c>
      <c r="F1250">
        <v>180</v>
      </c>
      <c r="G1250">
        <v>94</v>
      </c>
      <c r="H1250">
        <v>65</v>
      </c>
      <c r="I1250">
        <v>55</v>
      </c>
      <c r="J1250">
        <v>52</v>
      </c>
      <c r="K1250">
        <v>49</v>
      </c>
      <c r="L1250">
        <v>0</v>
      </c>
      <c r="M1250">
        <v>2020</v>
      </c>
      <c r="N1250">
        <f t="shared" ca="1" si="78"/>
        <v>135</v>
      </c>
      <c r="O1250">
        <f t="shared" ca="1" si="79"/>
        <v>36290</v>
      </c>
      <c r="P1250">
        <f ca="1">_20206[[#This Row],[最低排名]]-_20206[[#This Row],[同分人数]]+1</f>
        <v>36156</v>
      </c>
      <c r="Q1250">
        <f ca="1">IF(O1250&gt;=开始!$B$6, 1, 0)</f>
        <v>1</v>
      </c>
      <c r="R1250">
        <f ca="1">_20206[[#This Row],[最低排名]]-开始!$B$6</f>
        <v>36290</v>
      </c>
    </row>
    <row r="1251" spans="1:18">
      <c r="A1251">
        <v>86201</v>
      </c>
      <c r="B1251" t="s">
        <v>1389</v>
      </c>
      <c r="C1251" t="str">
        <f t="shared" si="76"/>
        <v>云南大学</v>
      </c>
      <c r="D1251" t="str">
        <f t="shared" si="77"/>
        <v>01</v>
      </c>
      <c r="E1251" t="s">
        <v>79</v>
      </c>
      <c r="F1251">
        <v>213</v>
      </c>
      <c r="G1251">
        <v>111</v>
      </c>
      <c r="H1251">
        <v>114</v>
      </c>
      <c r="I1251">
        <v>64</v>
      </c>
      <c r="J1251">
        <v>58</v>
      </c>
      <c r="K1251">
        <v>52</v>
      </c>
      <c r="L1251">
        <v>0</v>
      </c>
      <c r="M1251">
        <v>2020</v>
      </c>
      <c r="N1251">
        <f t="shared" ca="1" si="78"/>
        <v>213</v>
      </c>
      <c r="O1251">
        <f t="shared" ca="1" si="79"/>
        <v>15358</v>
      </c>
      <c r="P1251">
        <f ca="1">_20206[[#This Row],[最低排名]]-_20206[[#This Row],[同分人数]]+1</f>
        <v>15146</v>
      </c>
      <c r="Q1251">
        <f ca="1">IF(O1251&gt;=开始!$B$6, 1, 0)</f>
        <v>1</v>
      </c>
      <c r="R1251">
        <f ca="1">_20206[[#This Row],[最低排名]]-开始!$B$6</f>
        <v>15358</v>
      </c>
    </row>
    <row r="1252" spans="1:18">
      <c r="A1252">
        <v>86202</v>
      </c>
      <c r="B1252" t="s">
        <v>1390</v>
      </c>
      <c r="C1252" t="str">
        <f t="shared" si="76"/>
        <v>云南大学</v>
      </c>
      <c r="D1252" t="str">
        <f t="shared" si="77"/>
        <v>02</v>
      </c>
      <c r="E1252" t="s">
        <v>43</v>
      </c>
      <c r="F1252">
        <v>201</v>
      </c>
      <c r="G1252">
        <v>101</v>
      </c>
      <c r="H1252">
        <v>113</v>
      </c>
      <c r="I1252">
        <v>70</v>
      </c>
      <c r="J1252">
        <v>67</v>
      </c>
      <c r="K1252">
        <v>52</v>
      </c>
      <c r="L1252">
        <v>0</v>
      </c>
      <c r="M1252">
        <v>2020</v>
      </c>
      <c r="N1252">
        <f t="shared" ca="1" si="78"/>
        <v>239</v>
      </c>
      <c r="O1252">
        <f t="shared" ca="1" si="79"/>
        <v>14917</v>
      </c>
      <c r="P1252">
        <f ca="1">_20206[[#This Row],[最低排名]]-_20206[[#This Row],[同分人数]]+1</f>
        <v>14679</v>
      </c>
      <c r="Q1252">
        <f ca="1">IF(O1252&gt;=开始!$B$6, 1, 0)</f>
        <v>1</v>
      </c>
      <c r="R1252">
        <f ca="1">_20206[[#This Row],[最低排名]]-开始!$B$6</f>
        <v>14917</v>
      </c>
    </row>
    <row r="1253" spans="1:18">
      <c r="A1253">
        <v>86203</v>
      </c>
      <c r="B1253" t="s">
        <v>1391</v>
      </c>
      <c r="C1253" t="str">
        <f t="shared" si="76"/>
        <v>云南大学</v>
      </c>
      <c r="D1253" t="str">
        <f t="shared" si="77"/>
        <v>03</v>
      </c>
      <c r="E1253" t="s">
        <v>1726</v>
      </c>
      <c r="M1253">
        <v>2020</v>
      </c>
      <c r="N1253">
        <f t="shared" ca="1" si="78"/>
        <v>1293</v>
      </c>
      <c r="O1253">
        <f t="shared" ca="1" si="79"/>
        <v>1293</v>
      </c>
      <c r="P1253">
        <f ca="1">_20206[[#This Row],[最低排名]]-_20206[[#This Row],[同分人数]]+1</f>
        <v>1</v>
      </c>
      <c r="Q1253">
        <f ca="1">IF(O1253&gt;=开始!$B$6, 1, 0)</f>
        <v>1</v>
      </c>
      <c r="R1253">
        <f ca="1">_20206[[#This Row],[最低排名]]-开始!$B$6</f>
        <v>1293</v>
      </c>
    </row>
    <row r="1254" spans="1:18">
      <c r="A1254">
        <v>86204</v>
      </c>
      <c r="B1254" t="s">
        <v>1392</v>
      </c>
      <c r="C1254" t="str">
        <f t="shared" si="76"/>
        <v>云南大学</v>
      </c>
      <c r="D1254" t="str">
        <f t="shared" si="77"/>
        <v>04</v>
      </c>
      <c r="E1254" t="s">
        <v>100</v>
      </c>
      <c r="F1254">
        <v>204</v>
      </c>
      <c r="G1254">
        <v>105</v>
      </c>
      <c r="H1254">
        <v>105</v>
      </c>
      <c r="I1254">
        <v>70</v>
      </c>
      <c r="J1254">
        <v>67</v>
      </c>
      <c r="K1254">
        <v>61</v>
      </c>
      <c r="L1254">
        <v>0</v>
      </c>
      <c r="M1254">
        <v>2020</v>
      </c>
      <c r="N1254">
        <f t="shared" ca="1" si="78"/>
        <v>233</v>
      </c>
      <c r="O1254">
        <f t="shared" ca="1" si="79"/>
        <v>13960</v>
      </c>
      <c r="P1254">
        <f ca="1">_20206[[#This Row],[最低排名]]-_20206[[#This Row],[同分人数]]+1</f>
        <v>13728</v>
      </c>
      <c r="Q1254">
        <f ca="1">IF(O1254&gt;=开始!$B$6, 1, 0)</f>
        <v>1</v>
      </c>
      <c r="R1254">
        <f ca="1">_20206[[#This Row],[最低排名]]-开始!$B$6</f>
        <v>13960</v>
      </c>
    </row>
    <row r="1255" spans="1:18">
      <c r="A1255">
        <v>86205</v>
      </c>
      <c r="B1255" t="s">
        <v>1393</v>
      </c>
      <c r="C1255" t="str">
        <f t="shared" si="76"/>
        <v>云南大学</v>
      </c>
      <c r="D1255" t="str">
        <f t="shared" si="77"/>
        <v>05</v>
      </c>
      <c r="E1255" t="s">
        <v>39</v>
      </c>
      <c r="F1255">
        <v>211</v>
      </c>
      <c r="G1255">
        <v>111</v>
      </c>
      <c r="H1255">
        <v>117</v>
      </c>
      <c r="I1255">
        <v>67</v>
      </c>
      <c r="J1255">
        <v>61</v>
      </c>
      <c r="K1255">
        <v>46</v>
      </c>
      <c r="L1255">
        <v>0</v>
      </c>
      <c r="M1255">
        <v>2020</v>
      </c>
      <c r="N1255">
        <f t="shared" ca="1" si="78"/>
        <v>228</v>
      </c>
      <c r="O1255">
        <f t="shared" ca="1" si="79"/>
        <v>15145</v>
      </c>
      <c r="P1255">
        <f ca="1">_20206[[#This Row],[最低排名]]-_20206[[#This Row],[同分人数]]+1</f>
        <v>14918</v>
      </c>
      <c r="Q1255">
        <f ca="1">IF(O1255&gt;=开始!$B$6, 1, 0)</f>
        <v>1</v>
      </c>
      <c r="R1255">
        <f ca="1">_20206[[#This Row],[最低排名]]-开始!$B$6</f>
        <v>15145</v>
      </c>
    </row>
    <row r="1256" spans="1:18">
      <c r="A1256">
        <v>86301</v>
      </c>
      <c r="B1256" t="s">
        <v>1865</v>
      </c>
      <c r="C1256" t="str">
        <f t="shared" si="76"/>
        <v>普洱学院</v>
      </c>
      <c r="D1256" t="str">
        <f t="shared" si="77"/>
        <v>01</v>
      </c>
      <c r="E1256" t="s">
        <v>1629</v>
      </c>
      <c r="M1256">
        <v>2020</v>
      </c>
      <c r="N1256" t="e">
        <f t="shared" ca="1" si="78"/>
        <v>#N/A</v>
      </c>
      <c r="O1256" t="e">
        <f t="shared" ca="1" si="79"/>
        <v>#N/A</v>
      </c>
      <c r="P1256" t="e">
        <f ca="1">_20206[[#This Row],[最低排名]]-_20206[[#This Row],[同分人数]]+1</f>
        <v>#N/A</v>
      </c>
      <c r="Q1256" t="e">
        <f ca="1">IF(O1256&gt;=开始!$B$6, 1, 0)</f>
        <v>#N/A</v>
      </c>
      <c r="R1256" t="e">
        <f ca="1">_20206[[#This Row],[最低排名]]-开始!$B$6</f>
        <v>#N/A</v>
      </c>
    </row>
    <row r="1257" spans="1:18">
      <c r="A1257">
        <v>86401</v>
      </c>
      <c r="B1257" t="s">
        <v>1394</v>
      </c>
      <c r="C1257" t="str">
        <f t="shared" si="76"/>
        <v>云南民大</v>
      </c>
      <c r="D1257" t="str">
        <f t="shared" si="77"/>
        <v>01</v>
      </c>
      <c r="E1257" t="s">
        <v>381</v>
      </c>
      <c r="F1257">
        <v>196</v>
      </c>
      <c r="G1257">
        <v>103</v>
      </c>
      <c r="H1257">
        <v>89</v>
      </c>
      <c r="I1257">
        <v>49</v>
      </c>
      <c r="J1257">
        <v>49</v>
      </c>
      <c r="K1257">
        <v>46</v>
      </c>
      <c r="L1257">
        <v>0</v>
      </c>
      <c r="M1257">
        <v>2020</v>
      </c>
      <c r="N1257">
        <f t="shared" ca="1" si="78"/>
        <v>183</v>
      </c>
      <c r="O1257">
        <f t="shared" ca="1" si="79"/>
        <v>31431</v>
      </c>
      <c r="P1257">
        <f ca="1">_20206[[#This Row],[最低排名]]-_20206[[#This Row],[同分人数]]+1</f>
        <v>31249</v>
      </c>
      <c r="Q1257">
        <f ca="1">IF(O1257&gt;=开始!$B$6, 1, 0)</f>
        <v>1</v>
      </c>
      <c r="R1257">
        <f ca="1">_20206[[#This Row],[最低排名]]-开始!$B$6</f>
        <v>31431</v>
      </c>
    </row>
    <row r="1258" spans="1:18">
      <c r="A1258">
        <v>86402</v>
      </c>
      <c r="B1258" t="s">
        <v>1395</v>
      </c>
      <c r="C1258" t="str">
        <f t="shared" si="76"/>
        <v>云南民大</v>
      </c>
      <c r="D1258" t="str">
        <f t="shared" si="77"/>
        <v>02</v>
      </c>
      <c r="E1258" t="s">
        <v>228</v>
      </c>
      <c r="F1258">
        <v>197</v>
      </c>
      <c r="G1258">
        <v>105</v>
      </c>
      <c r="H1258">
        <v>80</v>
      </c>
      <c r="I1258">
        <v>58</v>
      </c>
      <c r="J1258">
        <v>55</v>
      </c>
      <c r="K1258">
        <v>49</v>
      </c>
      <c r="L1258">
        <v>0</v>
      </c>
      <c r="M1258">
        <v>2020</v>
      </c>
      <c r="N1258">
        <f t="shared" ca="1" si="78"/>
        <v>217</v>
      </c>
      <c r="O1258">
        <f t="shared" ca="1" si="79"/>
        <v>29465</v>
      </c>
      <c r="P1258">
        <f ca="1">_20206[[#This Row],[最低排名]]-_20206[[#This Row],[同分人数]]+1</f>
        <v>29249</v>
      </c>
      <c r="Q1258">
        <f ca="1">IF(O1258&gt;=开始!$B$6, 1, 0)</f>
        <v>1</v>
      </c>
      <c r="R1258">
        <f ca="1">_20206[[#This Row],[最低排名]]-开始!$B$6</f>
        <v>29465</v>
      </c>
    </row>
    <row r="1259" spans="1:18">
      <c r="A1259">
        <v>86403</v>
      </c>
      <c r="B1259" t="s">
        <v>1396</v>
      </c>
      <c r="C1259" t="str">
        <f t="shared" si="76"/>
        <v>云南民大</v>
      </c>
      <c r="D1259" t="str">
        <f t="shared" si="77"/>
        <v>03</v>
      </c>
      <c r="E1259" t="s">
        <v>221</v>
      </c>
      <c r="F1259">
        <v>183</v>
      </c>
      <c r="G1259">
        <v>99</v>
      </c>
      <c r="H1259">
        <v>67</v>
      </c>
      <c r="I1259">
        <v>64</v>
      </c>
      <c r="J1259">
        <v>49</v>
      </c>
      <c r="K1259">
        <v>46</v>
      </c>
      <c r="L1259">
        <v>0</v>
      </c>
      <c r="M1259">
        <v>2020</v>
      </c>
      <c r="N1259">
        <f t="shared" ca="1" si="78"/>
        <v>178</v>
      </c>
      <c r="O1259">
        <f t="shared" ca="1" si="79"/>
        <v>34945</v>
      </c>
      <c r="P1259">
        <f ca="1">_20206[[#This Row],[最低排名]]-_20206[[#This Row],[同分人数]]+1</f>
        <v>34768</v>
      </c>
      <c r="Q1259">
        <f ca="1">IF(O1259&gt;=开始!$B$6, 1, 0)</f>
        <v>1</v>
      </c>
      <c r="R1259">
        <f ca="1">_20206[[#This Row],[最低排名]]-开始!$B$6</f>
        <v>34945</v>
      </c>
    </row>
    <row r="1260" spans="1:18">
      <c r="A1260">
        <v>86601</v>
      </c>
      <c r="B1260" t="s">
        <v>1397</v>
      </c>
      <c r="C1260" t="str">
        <f t="shared" si="76"/>
        <v>贵州大学</v>
      </c>
      <c r="D1260" t="str">
        <f t="shared" si="77"/>
        <v>01</v>
      </c>
      <c r="E1260" t="s">
        <v>128</v>
      </c>
      <c r="F1260">
        <v>194</v>
      </c>
      <c r="G1260">
        <v>99</v>
      </c>
      <c r="H1260">
        <v>99</v>
      </c>
      <c r="I1260">
        <v>64</v>
      </c>
      <c r="J1260">
        <v>61</v>
      </c>
      <c r="K1260">
        <v>61</v>
      </c>
      <c r="L1260">
        <v>0</v>
      </c>
      <c r="M1260">
        <v>2020</v>
      </c>
      <c r="N1260">
        <f t="shared" ca="1" si="78"/>
        <v>246</v>
      </c>
      <c r="O1260">
        <f t="shared" ca="1" si="79"/>
        <v>20616</v>
      </c>
      <c r="P1260">
        <f ca="1">_20206[[#This Row],[最低排名]]-_20206[[#This Row],[同分人数]]+1</f>
        <v>20371</v>
      </c>
      <c r="Q1260">
        <f ca="1">IF(O1260&gt;=开始!$B$6, 1, 0)</f>
        <v>1</v>
      </c>
      <c r="R1260">
        <f ca="1">_20206[[#This Row],[最低排名]]-开始!$B$6</f>
        <v>20616</v>
      </c>
    </row>
    <row r="1261" spans="1:18">
      <c r="A1261">
        <v>86602</v>
      </c>
      <c r="B1261" t="s">
        <v>1398</v>
      </c>
      <c r="C1261" t="str">
        <f t="shared" si="76"/>
        <v>贵州大学</v>
      </c>
      <c r="D1261" t="str">
        <f t="shared" si="77"/>
        <v>02</v>
      </c>
      <c r="E1261" t="s">
        <v>92</v>
      </c>
      <c r="F1261">
        <v>218</v>
      </c>
      <c r="G1261">
        <v>120</v>
      </c>
      <c r="H1261">
        <v>90</v>
      </c>
      <c r="I1261">
        <v>61</v>
      </c>
      <c r="J1261">
        <v>61</v>
      </c>
      <c r="K1261">
        <v>52</v>
      </c>
      <c r="L1261">
        <v>0</v>
      </c>
      <c r="M1261">
        <v>2020</v>
      </c>
      <c r="N1261">
        <f t="shared" ca="1" si="78"/>
        <v>236</v>
      </c>
      <c r="O1261">
        <f t="shared" ca="1" si="79"/>
        <v>19873</v>
      </c>
      <c r="P1261">
        <f ca="1">_20206[[#This Row],[最低排名]]-_20206[[#This Row],[同分人数]]+1</f>
        <v>19638</v>
      </c>
      <c r="Q1261">
        <f ca="1">IF(O1261&gt;=开始!$B$6, 1, 0)</f>
        <v>1</v>
      </c>
      <c r="R1261">
        <f ca="1">_20206[[#This Row],[最低排名]]-开始!$B$6</f>
        <v>19873</v>
      </c>
    </row>
    <row r="1262" spans="1:18">
      <c r="A1262">
        <v>86701</v>
      </c>
      <c r="B1262" t="s">
        <v>1402</v>
      </c>
      <c r="C1262" t="str">
        <f t="shared" si="76"/>
        <v>贵州财大</v>
      </c>
      <c r="D1262" t="str">
        <f t="shared" si="77"/>
        <v>01</v>
      </c>
      <c r="E1262" t="s">
        <v>1534</v>
      </c>
      <c r="F1262">
        <v>167</v>
      </c>
      <c r="G1262">
        <v>84</v>
      </c>
      <c r="H1262">
        <v>92</v>
      </c>
      <c r="I1262">
        <v>49</v>
      </c>
      <c r="J1262">
        <v>49</v>
      </c>
      <c r="K1262">
        <v>43</v>
      </c>
      <c r="L1262">
        <v>0</v>
      </c>
      <c r="M1262">
        <v>2020</v>
      </c>
      <c r="N1262">
        <f t="shared" ca="1" si="78"/>
        <v>147</v>
      </c>
      <c r="O1262">
        <f t="shared" ca="1" si="79"/>
        <v>36437</v>
      </c>
      <c r="P1262">
        <f ca="1">_20206[[#This Row],[最低排名]]-_20206[[#This Row],[同分人数]]+1</f>
        <v>36291</v>
      </c>
      <c r="Q1262">
        <f ca="1">IF(O1262&gt;=开始!$B$6, 1, 0)</f>
        <v>1</v>
      </c>
      <c r="R1262">
        <f ca="1">_20206[[#This Row],[最低排名]]-开始!$B$6</f>
        <v>36437</v>
      </c>
    </row>
    <row r="1263" spans="1:18">
      <c r="A1263">
        <v>86801</v>
      </c>
      <c r="B1263" t="s">
        <v>1403</v>
      </c>
      <c r="C1263" t="str">
        <f t="shared" si="76"/>
        <v>贵州中医</v>
      </c>
      <c r="D1263" t="str">
        <f t="shared" si="77"/>
        <v>01</v>
      </c>
      <c r="E1263" t="s">
        <v>363</v>
      </c>
      <c r="F1263">
        <v>198</v>
      </c>
      <c r="G1263">
        <v>100</v>
      </c>
      <c r="H1263">
        <v>70</v>
      </c>
      <c r="I1263">
        <v>64</v>
      </c>
      <c r="J1263">
        <v>58</v>
      </c>
      <c r="K1263">
        <v>46</v>
      </c>
      <c r="L1263">
        <v>0</v>
      </c>
      <c r="M1263">
        <v>2020</v>
      </c>
      <c r="N1263">
        <f t="shared" ca="1" si="78"/>
        <v>222</v>
      </c>
      <c r="O1263">
        <f t="shared" ca="1" si="79"/>
        <v>30103</v>
      </c>
      <c r="P1263">
        <f ca="1">_20206[[#This Row],[最低排名]]-_20206[[#This Row],[同分人数]]+1</f>
        <v>29882</v>
      </c>
      <c r="Q1263">
        <f ca="1">IF(O1263&gt;=开始!$B$6, 1, 0)</f>
        <v>1</v>
      </c>
      <c r="R1263">
        <f ca="1">_20206[[#This Row],[最低排名]]-开始!$B$6</f>
        <v>30103</v>
      </c>
    </row>
    <row r="1264" spans="1:18">
      <c r="A1264">
        <v>86802</v>
      </c>
      <c r="B1264" t="s">
        <v>1404</v>
      </c>
      <c r="C1264" t="str">
        <f t="shared" si="76"/>
        <v>贵州中医</v>
      </c>
      <c r="D1264" t="str">
        <f t="shared" si="77"/>
        <v>02</v>
      </c>
      <c r="E1264" t="s">
        <v>126</v>
      </c>
      <c r="F1264">
        <v>213</v>
      </c>
      <c r="G1264">
        <v>107</v>
      </c>
      <c r="H1264">
        <v>94</v>
      </c>
      <c r="I1264">
        <v>58</v>
      </c>
      <c r="J1264">
        <v>52</v>
      </c>
      <c r="K1264">
        <v>52</v>
      </c>
      <c r="L1264">
        <v>0</v>
      </c>
      <c r="M1264">
        <v>2020</v>
      </c>
      <c r="N1264">
        <f t="shared" ca="1" si="78"/>
        <v>206</v>
      </c>
      <c r="O1264">
        <f t="shared" ca="1" si="79"/>
        <v>23016</v>
      </c>
      <c r="P1264">
        <f ca="1">_20206[[#This Row],[最低排名]]-_20206[[#This Row],[同分人数]]+1</f>
        <v>22811</v>
      </c>
      <c r="Q1264">
        <f ca="1">IF(O1264&gt;=开始!$B$6, 1, 0)</f>
        <v>1</v>
      </c>
      <c r="R1264">
        <f ca="1">_20206[[#This Row],[最低排名]]-开始!$B$6</f>
        <v>23016</v>
      </c>
    </row>
    <row r="1265" spans="1:18">
      <c r="A1265">
        <v>87101</v>
      </c>
      <c r="B1265" t="s">
        <v>1405</v>
      </c>
      <c r="C1265" t="str">
        <f t="shared" si="76"/>
        <v>西安交大</v>
      </c>
      <c r="D1265" t="str">
        <f t="shared" si="77"/>
        <v>01</v>
      </c>
      <c r="E1265" t="s">
        <v>33</v>
      </c>
      <c r="F1265">
        <v>234</v>
      </c>
      <c r="G1265">
        <v>118</v>
      </c>
      <c r="H1265">
        <v>128</v>
      </c>
      <c r="I1265">
        <v>70</v>
      </c>
      <c r="J1265">
        <v>64</v>
      </c>
      <c r="K1265">
        <v>61</v>
      </c>
      <c r="L1265">
        <v>0</v>
      </c>
      <c r="M1265">
        <v>2020</v>
      </c>
      <c r="N1265">
        <f t="shared" ca="1" si="78"/>
        <v>150</v>
      </c>
      <c r="O1265">
        <f t="shared" ca="1" si="79"/>
        <v>3925</v>
      </c>
      <c r="P1265">
        <f ca="1">_20206[[#This Row],[最低排名]]-_20206[[#This Row],[同分人数]]+1</f>
        <v>3776</v>
      </c>
      <c r="Q1265">
        <f ca="1">IF(O1265&gt;=开始!$B$6, 1, 0)</f>
        <v>1</v>
      </c>
      <c r="R1265">
        <f ca="1">_20206[[#This Row],[最低排名]]-开始!$B$6</f>
        <v>3925</v>
      </c>
    </row>
    <row r="1266" spans="1:18">
      <c r="A1266">
        <v>87201</v>
      </c>
      <c r="B1266" t="s">
        <v>1866</v>
      </c>
      <c r="C1266" t="str">
        <f t="shared" si="76"/>
        <v>西安电子</v>
      </c>
      <c r="D1266" t="str">
        <f t="shared" si="77"/>
        <v>01</v>
      </c>
      <c r="E1266" t="s">
        <v>60</v>
      </c>
      <c r="F1266">
        <v>238</v>
      </c>
      <c r="G1266">
        <v>122</v>
      </c>
      <c r="H1266">
        <v>115</v>
      </c>
      <c r="I1266">
        <v>70</v>
      </c>
      <c r="J1266">
        <v>67</v>
      </c>
      <c r="K1266">
        <v>58</v>
      </c>
      <c r="L1266">
        <v>0</v>
      </c>
      <c r="M1266">
        <v>2020</v>
      </c>
      <c r="N1266">
        <f t="shared" ca="1" si="78"/>
        <v>178</v>
      </c>
      <c r="O1266">
        <f t="shared" ca="1" si="79"/>
        <v>5427</v>
      </c>
      <c r="P1266">
        <f ca="1">_20206[[#This Row],[最低排名]]-_20206[[#This Row],[同分人数]]+1</f>
        <v>5250</v>
      </c>
      <c r="Q1266">
        <f ca="1">IF(O1266&gt;=开始!$B$6, 1, 0)</f>
        <v>1</v>
      </c>
      <c r="R1266">
        <f ca="1">_20206[[#This Row],[最低排名]]-开始!$B$6</f>
        <v>5427</v>
      </c>
    </row>
    <row r="1267" spans="1:18">
      <c r="A1267">
        <v>87301</v>
      </c>
      <c r="B1267" t="s">
        <v>1408</v>
      </c>
      <c r="C1267" t="str">
        <f t="shared" si="76"/>
        <v>长安大学</v>
      </c>
      <c r="D1267" t="str">
        <f t="shared" si="77"/>
        <v>01</v>
      </c>
      <c r="E1267" t="s">
        <v>48</v>
      </c>
      <c r="F1267">
        <v>209</v>
      </c>
      <c r="G1267">
        <v>112</v>
      </c>
      <c r="H1267">
        <v>123</v>
      </c>
      <c r="I1267">
        <v>64</v>
      </c>
      <c r="J1267">
        <v>58</v>
      </c>
      <c r="K1267">
        <v>55</v>
      </c>
      <c r="L1267">
        <v>0</v>
      </c>
      <c r="M1267">
        <v>2020</v>
      </c>
      <c r="N1267">
        <f t="shared" ca="1" si="78"/>
        <v>233</v>
      </c>
      <c r="O1267">
        <f t="shared" ca="1" si="79"/>
        <v>13496</v>
      </c>
      <c r="P1267">
        <f ca="1">_20206[[#This Row],[最低排名]]-_20206[[#This Row],[同分人数]]+1</f>
        <v>13264</v>
      </c>
      <c r="Q1267">
        <f ca="1">IF(O1267&gt;=开始!$B$6, 1, 0)</f>
        <v>1</v>
      </c>
      <c r="R1267">
        <f ca="1">_20206[[#This Row],[最低排名]]-开始!$B$6</f>
        <v>13496</v>
      </c>
    </row>
    <row r="1268" spans="1:18">
      <c r="A1268">
        <v>87302</v>
      </c>
      <c r="B1268" t="s">
        <v>1409</v>
      </c>
      <c r="C1268" t="str">
        <f t="shared" si="76"/>
        <v>长安大学</v>
      </c>
      <c r="D1268" t="str">
        <f t="shared" si="77"/>
        <v>02</v>
      </c>
      <c r="E1268" t="s">
        <v>749</v>
      </c>
      <c r="F1268">
        <v>221</v>
      </c>
      <c r="G1268">
        <v>118</v>
      </c>
      <c r="H1268">
        <v>124</v>
      </c>
      <c r="I1268">
        <v>55</v>
      </c>
      <c r="J1268">
        <v>55</v>
      </c>
      <c r="K1268">
        <v>49</v>
      </c>
      <c r="L1268">
        <v>0</v>
      </c>
      <c r="M1268">
        <v>2020</v>
      </c>
      <c r="N1268">
        <f t="shared" ca="1" si="78"/>
        <v>232</v>
      </c>
      <c r="O1268">
        <f t="shared" ca="1" si="79"/>
        <v>14678</v>
      </c>
      <c r="P1268">
        <f ca="1">_20206[[#This Row],[最低排名]]-_20206[[#This Row],[同分人数]]+1</f>
        <v>14447</v>
      </c>
      <c r="Q1268">
        <f ca="1">IF(O1268&gt;=开始!$B$6, 1, 0)</f>
        <v>1</v>
      </c>
      <c r="R1268">
        <f ca="1">_20206[[#This Row],[最低排名]]-开始!$B$6</f>
        <v>14678</v>
      </c>
    </row>
    <row r="1269" spans="1:18">
      <c r="A1269">
        <v>87401</v>
      </c>
      <c r="B1269" t="s">
        <v>1411</v>
      </c>
      <c r="C1269" t="str">
        <f t="shared" si="76"/>
        <v>西北农林</v>
      </c>
      <c r="D1269" t="str">
        <f t="shared" si="77"/>
        <v>01</v>
      </c>
      <c r="E1269" t="s">
        <v>195</v>
      </c>
      <c r="F1269">
        <v>209</v>
      </c>
      <c r="G1269">
        <v>109</v>
      </c>
      <c r="H1269">
        <v>112</v>
      </c>
      <c r="I1269">
        <v>64</v>
      </c>
      <c r="J1269">
        <v>64</v>
      </c>
      <c r="K1269">
        <v>61</v>
      </c>
      <c r="L1269">
        <v>0</v>
      </c>
      <c r="M1269">
        <v>2020</v>
      </c>
      <c r="N1269">
        <f t="shared" ca="1" si="78"/>
        <v>199</v>
      </c>
      <c r="O1269">
        <f t="shared" ca="1" si="79"/>
        <v>13263</v>
      </c>
      <c r="P1269">
        <f ca="1">_20206[[#This Row],[最低排名]]-_20206[[#This Row],[同分人数]]+1</f>
        <v>13065</v>
      </c>
      <c r="Q1269">
        <f ca="1">IF(O1269&gt;=开始!$B$6, 1, 0)</f>
        <v>1</v>
      </c>
      <c r="R1269">
        <f ca="1">_20206[[#This Row],[最低排名]]-开始!$B$6</f>
        <v>13263</v>
      </c>
    </row>
    <row r="1270" spans="1:18">
      <c r="A1270">
        <v>87501</v>
      </c>
      <c r="B1270" t="s">
        <v>1413</v>
      </c>
      <c r="C1270" t="str">
        <f t="shared" si="76"/>
        <v>陕西师大</v>
      </c>
      <c r="D1270" t="str">
        <f t="shared" si="77"/>
        <v>01</v>
      </c>
      <c r="E1270" t="s">
        <v>1130</v>
      </c>
      <c r="F1270">
        <v>211</v>
      </c>
      <c r="G1270">
        <v>108</v>
      </c>
      <c r="H1270">
        <v>122</v>
      </c>
      <c r="I1270">
        <v>70</v>
      </c>
      <c r="J1270">
        <v>64</v>
      </c>
      <c r="K1270">
        <v>58</v>
      </c>
      <c r="L1270">
        <v>0</v>
      </c>
      <c r="M1270">
        <v>2020</v>
      </c>
      <c r="N1270">
        <f t="shared" ca="1" si="78"/>
        <v>224</v>
      </c>
      <c r="O1270">
        <f t="shared" ca="1" si="79"/>
        <v>9975</v>
      </c>
      <c r="P1270">
        <f ca="1">_20206[[#This Row],[最低排名]]-_20206[[#This Row],[同分人数]]+1</f>
        <v>9752</v>
      </c>
      <c r="Q1270">
        <f ca="1">IF(O1270&gt;=开始!$B$6, 1, 0)</f>
        <v>1</v>
      </c>
      <c r="R1270">
        <f ca="1">_20206[[#This Row],[最低排名]]-开始!$B$6</f>
        <v>9975</v>
      </c>
    </row>
    <row r="1271" spans="1:18">
      <c r="A1271">
        <v>87502</v>
      </c>
      <c r="B1271" t="s">
        <v>1414</v>
      </c>
      <c r="C1271" t="str">
        <f t="shared" si="76"/>
        <v>陕西师大</v>
      </c>
      <c r="D1271" t="str">
        <f t="shared" si="77"/>
        <v>02</v>
      </c>
      <c r="E1271" t="s">
        <v>98</v>
      </c>
      <c r="F1271">
        <v>211</v>
      </c>
      <c r="G1271">
        <v>114</v>
      </c>
      <c r="H1271">
        <v>128</v>
      </c>
      <c r="I1271">
        <v>64</v>
      </c>
      <c r="J1271">
        <v>58</v>
      </c>
      <c r="K1271">
        <v>52</v>
      </c>
      <c r="L1271">
        <v>0</v>
      </c>
      <c r="M1271">
        <v>2020</v>
      </c>
      <c r="N1271">
        <f t="shared" ca="1" si="78"/>
        <v>217</v>
      </c>
      <c r="O1271">
        <f t="shared" ca="1" si="79"/>
        <v>12615</v>
      </c>
      <c r="P1271">
        <f ca="1">_20206[[#This Row],[最低排名]]-_20206[[#This Row],[同分人数]]+1</f>
        <v>12399</v>
      </c>
      <c r="Q1271">
        <f ca="1">IF(O1271&gt;=开始!$B$6, 1, 0)</f>
        <v>1</v>
      </c>
      <c r="R1271">
        <f ca="1">_20206[[#This Row],[最低排名]]-开始!$B$6</f>
        <v>12615</v>
      </c>
    </row>
    <row r="1272" spans="1:18">
      <c r="A1272">
        <v>87503</v>
      </c>
      <c r="B1272" t="s">
        <v>1415</v>
      </c>
      <c r="C1272" t="str">
        <f t="shared" si="76"/>
        <v>陕西师大</v>
      </c>
      <c r="D1272" t="str">
        <f t="shared" si="77"/>
        <v>03</v>
      </c>
      <c r="E1272" t="s">
        <v>195</v>
      </c>
      <c r="F1272">
        <v>198</v>
      </c>
      <c r="G1272">
        <v>102</v>
      </c>
      <c r="H1272">
        <v>126</v>
      </c>
      <c r="I1272">
        <v>64</v>
      </c>
      <c r="J1272">
        <v>64</v>
      </c>
      <c r="K1272">
        <v>58</v>
      </c>
      <c r="L1272">
        <v>0</v>
      </c>
      <c r="M1272">
        <v>2020</v>
      </c>
      <c r="N1272">
        <f t="shared" ca="1" si="78"/>
        <v>199</v>
      </c>
      <c r="O1272">
        <f t="shared" ca="1" si="79"/>
        <v>13263</v>
      </c>
      <c r="P1272">
        <f ca="1">_20206[[#This Row],[最低排名]]-_20206[[#This Row],[同分人数]]+1</f>
        <v>13065</v>
      </c>
      <c r="Q1272">
        <f ca="1">IF(O1272&gt;=开始!$B$6, 1, 0)</f>
        <v>1</v>
      </c>
      <c r="R1272">
        <f ca="1">_20206[[#This Row],[最低排名]]-开始!$B$6</f>
        <v>13263</v>
      </c>
    </row>
    <row r="1273" spans="1:18">
      <c r="A1273">
        <v>87504</v>
      </c>
      <c r="B1273" t="s">
        <v>1416</v>
      </c>
      <c r="C1273" t="str">
        <f t="shared" si="76"/>
        <v>陕西师大</v>
      </c>
      <c r="D1273" t="str">
        <f t="shared" si="77"/>
        <v>04</v>
      </c>
      <c r="E1273" t="s">
        <v>518</v>
      </c>
      <c r="F1273">
        <v>209</v>
      </c>
      <c r="G1273">
        <v>106</v>
      </c>
      <c r="H1273">
        <v>107</v>
      </c>
      <c r="I1273">
        <v>70</v>
      </c>
      <c r="J1273">
        <v>67</v>
      </c>
      <c r="K1273">
        <v>61</v>
      </c>
      <c r="L1273">
        <v>0</v>
      </c>
      <c r="M1273">
        <v>2020</v>
      </c>
      <c r="N1273">
        <f t="shared" ca="1" si="78"/>
        <v>220</v>
      </c>
      <c r="O1273">
        <f t="shared" ca="1" si="79"/>
        <v>12398</v>
      </c>
      <c r="P1273">
        <f ca="1">_20206[[#This Row],[最低排名]]-_20206[[#This Row],[同分人数]]+1</f>
        <v>12179</v>
      </c>
      <c r="Q1273">
        <f ca="1">IF(O1273&gt;=开始!$B$6, 1, 0)</f>
        <v>1</v>
      </c>
      <c r="R1273">
        <f ca="1">_20206[[#This Row],[最低排名]]-开始!$B$6</f>
        <v>12398</v>
      </c>
    </row>
    <row r="1274" spans="1:18">
      <c r="A1274">
        <v>87601</v>
      </c>
      <c r="B1274" t="s">
        <v>1417</v>
      </c>
      <c r="C1274" t="str">
        <f t="shared" si="76"/>
        <v>西北工大</v>
      </c>
      <c r="D1274" t="str">
        <f t="shared" si="77"/>
        <v>01</v>
      </c>
      <c r="E1274" t="s">
        <v>246</v>
      </c>
      <c r="F1274">
        <v>230</v>
      </c>
      <c r="G1274">
        <v>124</v>
      </c>
      <c r="H1274">
        <v>130</v>
      </c>
      <c r="I1274">
        <v>70</v>
      </c>
      <c r="J1274">
        <v>61</v>
      </c>
      <c r="K1274">
        <v>61</v>
      </c>
      <c r="L1274">
        <v>0</v>
      </c>
      <c r="M1274">
        <v>2020</v>
      </c>
      <c r="N1274">
        <f t="shared" ca="1" si="78"/>
        <v>179</v>
      </c>
      <c r="O1274">
        <f t="shared" ca="1" si="79"/>
        <v>4737</v>
      </c>
      <c r="P1274">
        <f ca="1">_20206[[#This Row],[最低排名]]-_20206[[#This Row],[同分人数]]+1</f>
        <v>4559</v>
      </c>
      <c r="Q1274">
        <f ca="1">IF(O1274&gt;=开始!$B$6, 1, 0)</f>
        <v>1</v>
      </c>
      <c r="R1274">
        <f ca="1">_20206[[#This Row],[最低排名]]-开始!$B$6</f>
        <v>4737</v>
      </c>
    </row>
    <row r="1275" spans="1:18">
      <c r="A1275">
        <v>87701</v>
      </c>
      <c r="B1275" t="s">
        <v>1421</v>
      </c>
      <c r="C1275" t="str">
        <f t="shared" si="76"/>
        <v>西北大学</v>
      </c>
      <c r="D1275" t="str">
        <f t="shared" si="77"/>
        <v>01</v>
      </c>
      <c r="E1275" t="s">
        <v>502</v>
      </c>
      <c r="F1275">
        <v>224</v>
      </c>
      <c r="G1275">
        <v>124</v>
      </c>
      <c r="H1275">
        <v>111</v>
      </c>
      <c r="I1275">
        <v>64</v>
      </c>
      <c r="J1275">
        <v>61</v>
      </c>
      <c r="K1275">
        <v>61</v>
      </c>
      <c r="L1275">
        <v>0</v>
      </c>
      <c r="M1275">
        <v>2020</v>
      </c>
      <c r="N1275">
        <f t="shared" ca="1" si="78"/>
        <v>213</v>
      </c>
      <c r="O1275">
        <f t="shared" ca="1" si="79"/>
        <v>10879</v>
      </c>
      <c r="P1275">
        <f ca="1">_20206[[#This Row],[最低排名]]-_20206[[#This Row],[同分人数]]+1</f>
        <v>10667</v>
      </c>
      <c r="Q1275">
        <f ca="1">IF(O1275&gt;=开始!$B$6, 1, 0)</f>
        <v>1</v>
      </c>
      <c r="R1275">
        <f ca="1">_20206[[#This Row],[最低排名]]-开始!$B$6</f>
        <v>10879</v>
      </c>
    </row>
    <row r="1276" spans="1:18">
      <c r="A1276">
        <v>87702</v>
      </c>
      <c r="B1276" t="s">
        <v>1422</v>
      </c>
      <c r="C1276" t="str">
        <f t="shared" si="76"/>
        <v>西北大学</v>
      </c>
      <c r="D1276" t="str">
        <f t="shared" si="77"/>
        <v>02</v>
      </c>
      <c r="E1276" t="s">
        <v>37</v>
      </c>
      <c r="F1276">
        <v>221</v>
      </c>
      <c r="G1276">
        <v>117</v>
      </c>
      <c r="H1276">
        <v>104</v>
      </c>
      <c r="I1276">
        <v>70</v>
      </c>
      <c r="J1276">
        <v>64</v>
      </c>
      <c r="K1276">
        <v>64</v>
      </c>
      <c r="L1276">
        <v>0</v>
      </c>
      <c r="M1276">
        <v>2020</v>
      </c>
      <c r="N1276">
        <f t="shared" ca="1" si="78"/>
        <v>201</v>
      </c>
      <c r="O1276">
        <f t="shared" ca="1" si="79"/>
        <v>10431</v>
      </c>
      <c r="P1276">
        <f ca="1">_20206[[#This Row],[最低排名]]-_20206[[#This Row],[同分人数]]+1</f>
        <v>10231</v>
      </c>
      <c r="Q1276">
        <f ca="1">IF(O1276&gt;=开始!$B$6, 1, 0)</f>
        <v>1</v>
      </c>
      <c r="R1276">
        <f ca="1">_20206[[#This Row],[最低排名]]-开始!$B$6</f>
        <v>10431</v>
      </c>
    </row>
    <row r="1277" spans="1:18">
      <c r="A1277">
        <v>87703</v>
      </c>
      <c r="B1277" t="s">
        <v>1423</v>
      </c>
      <c r="C1277" t="str">
        <f t="shared" si="76"/>
        <v>西北大学</v>
      </c>
      <c r="D1277" t="str">
        <f t="shared" si="77"/>
        <v>03</v>
      </c>
      <c r="E1277" t="s">
        <v>138</v>
      </c>
      <c r="F1277">
        <v>206</v>
      </c>
      <c r="G1277">
        <v>105</v>
      </c>
      <c r="H1277">
        <v>111</v>
      </c>
      <c r="I1277">
        <v>70</v>
      </c>
      <c r="J1277">
        <v>67</v>
      </c>
      <c r="K1277">
        <v>61</v>
      </c>
      <c r="L1277">
        <v>0</v>
      </c>
      <c r="M1277">
        <v>2020</v>
      </c>
      <c r="N1277">
        <f t="shared" ca="1" si="78"/>
        <v>224</v>
      </c>
      <c r="O1277">
        <f t="shared" ca="1" si="79"/>
        <v>12178</v>
      </c>
      <c r="P1277">
        <f ca="1">_20206[[#This Row],[最低排名]]-_20206[[#This Row],[同分人数]]+1</f>
        <v>11955</v>
      </c>
      <c r="Q1277">
        <f ca="1">IF(O1277&gt;=开始!$B$6, 1, 0)</f>
        <v>1</v>
      </c>
      <c r="R1277">
        <f ca="1">_20206[[#This Row],[最低排名]]-开始!$B$6</f>
        <v>12178</v>
      </c>
    </row>
    <row r="1278" spans="1:18">
      <c r="A1278">
        <v>87801</v>
      </c>
      <c r="B1278" t="s">
        <v>1424</v>
      </c>
      <c r="C1278" t="str">
        <f t="shared" si="76"/>
        <v>西安理工</v>
      </c>
      <c r="D1278" t="str">
        <f t="shared" si="77"/>
        <v>01</v>
      </c>
      <c r="E1278" t="s">
        <v>340</v>
      </c>
      <c r="F1278">
        <v>215</v>
      </c>
      <c r="G1278">
        <v>119</v>
      </c>
      <c r="H1278">
        <v>95</v>
      </c>
      <c r="I1278">
        <v>55</v>
      </c>
      <c r="J1278">
        <v>46</v>
      </c>
      <c r="K1278">
        <v>46</v>
      </c>
      <c r="L1278">
        <v>0</v>
      </c>
      <c r="M1278">
        <v>2020</v>
      </c>
      <c r="N1278">
        <f t="shared" ca="1" si="78"/>
        <v>258</v>
      </c>
      <c r="O1278">
        <f t="shared" ca="1" si="79"/>
        <v>25665</v>
      </c>
      <c r="P1278">
        <f ca="1">_20206[[#This Row],[最低排名]]-_20206[[#This Row],[同分人数]]+1</f>
        <v>25408</v>
      </c>
      <c r="Q1278">
        <f ca="1">IF(O1278&gt;=开始!$B$6, 1, 0)</f>
        <v>1</v>
      </c>
      <c r="R1278">
        <f ca="1">_20206[[#This Row],[最低排名]]-开始!$B$6</f>
        <v>25665</v>
      </c>
    </row>
    <row r="1279" spans="1:18">
      <c r="A1279">
        <v>87802</v>
      </c>
      <c r="B1279" t="s">
        <v>1867</v>
      </c>
      <c r="C1279" t="str">
        <f t="shared" si="76"/>
        <v>西安理工</v>
      </c>
      <c r="D1279" t="str">
        <f t="shared" si="77"/>
        <v>02</v>
      </c>
      <c r="E1279" t="s">
        <v>175</v>
      </c>
      <c r="F1279">
        <v>206</v>
      </c>
      <c r="G1279">
        <v>110</v>
      </c>
      <c r="H1279">
        <v>93</v>
      </c>
      <c r="I1279">
        <v>61</v>
      </c>
      <c r="J1279">
        <v>55</v>
      </c>
      <c r="K1279">
        <v>49</v>
      </c>
      <c r="L1279">
        <v>0</v>
      </c>
      <c r="M1279">
        <v>2020</v>
      </c>
      <c r="N1279">
        <f t="shared" ca="1" si="78"/>
        <v>226</v>
      </c>
      <c r="O1279">
        <f t="shared" ca="1" si="79"/>
        <v>24090</v>
      </c>
      <c r="P1279">
        <f ca="1">_20206[[#This Row],[最低排名]]-_20206[[#This Row],[同分人数]]+1</f>
        <v>23865</v>
      </c>
      <c r="Q1279">
        <f ca="1">IF(O1279&gt;=开始!$B$6, 1, 0)</f>
        <v>1</v>
      </c>
      <c r="R1279">
        <f ca="1">_20206[[#This Row],[最低排名]]-开始!$B$6</f>
        <v>24090</v>
      </c>
    </row>
    <row r="1280" spans="1:18">
      <c r="A1280">
        <v>87901</v>
      </c>
      <c r="B1280" t="s">
        <v>1425</v>
      </c>
      <c r="C1280" t="str">
        <f t="shared" si="76"/>
        <v>西安工大</v>
      </c>
      <c r="D1280" t="str">
        <f t="shared" si="77"/>
        <v>01</v>
      </c>
      <c r="E1280" t="s">
        <v>232</v>
      </c>
      <c r="F1280">
        <v>207</v>
      </c>
      <c r="G1280">
        <v>107</v>
      </c>
      <c r="H1280">
        <v>81</v>
      </c>
      <c r="I1280">
        <v>58</v>
      </c>
      <c r="J1280">
        <v>46</v>
      </c>
      <c r="K1280">
        <v>46</v>
      </c>
      <c r="L1280">
        <v>0</v>
      </c>
      <c r="M1280">
        <v>2020</v>
      </c>
      <c r="N1280">
        <f t="shared" ca="1" si="78"/>
        <v>199</v>
      </c>
      <c r="O1280">
        <f t="shared" ca="1" si="79"/>
        <v>29664</v>
      </c>
      <c r="P1280">
        <f ca="1">_20206[[#This Row],[最低排名]]-_20206[[#This Row],[同分人数]]+1</f>
        <v>29466</v>
      </c>
      <c r="Q1280">
        <f ca="1">IF(O1280&gt;=开始!$B$6, 1, 0)</f>
        <v>1</v>
      </c>
      <c r="R1280">
        <f ca="1">_20206[[#This Row],[最低排名]]-开始!$B$6</f>
        <v>29664</v>
      </c>
    </row>
    <row r="1281" spans="1:18">
      <c r="A1281">
        <v>87902</v>
      </c>
      <c r="B1281" t="s">
        <v>1426</v>
      </c>
      <c r="C1281" t="str">
        <f t="shared" si="76"/>
        <v>西安工大</v>
      </c>
      <c r="D1281" t="str">
        <f t="shared" si="77"/>
        <v>02</v>
      </c>
      <c r="E1281" t="s">
        <v>485</v>
      </c>
      <c r="F1281">
        <v>169</v>
      </c>
      <c r="G1281">
        <v>103</v>
      </c>
      <c r="H1281">
        <v>117</v>
      </c>
      <c r="I1281">
        <v>55</v>
      </c>
      <c r="J1281">
        <v>52</v>
      </c>
      <c r="K1281">
        <v>52</v>
      </c>
      <c r="L1281">
        <v>0</v>
      </c>
      <c r="M1281">
        <v>2020</v>
      </c>
      <c r="N1281">
        <f t="shared" ca="1" si="78"/>
        <v>181</v>
      </c>
      <c r="O1281">
        <f t="shared" ca="1" si="79"/>
        <v>28220</v>
      </c>
      <c r="P1281">
        <f ca="1">_20206[[#This Row],[最低排名]]-_20206[[#This Row],[同分人数]]+1</f>
        <v>28040</v>
      </c>
      <c r="Q1281">
        <f ca="1">IF(O1281&gt;=开始!$B$6, 1, 0)</f>
        <v>1</v>
      </c>
      <c r="R1281">
        <f ca="1">_20206[[#This Row],[最低排名]]-开始!$B$6</f>
        <v>28220</v>
      </c>
    </row>
    <row r="1282" spans="1:18">
      <c r="A1282">
        <v>88001</v>
      </c>
      <c r="B1282" t="s">
        <v>1427</v>
      </c>
      <c r="C1282" t="str">
        <f t="shared" ref="C1282:C1345" si="80">LEFT(B1282, FIND("(", B1282) - 1)</f>
        <v>西安建科</v>
      </c>
      <c r="D1282" t="str">
        <f t="shared" ref="D1282:D1345" si="81">MID(B1282, FIND("(", B1282) + 1, FIND(")", B1282) - FIND("(", B1282) - 1)</f>
        <v>01</v>
      </c>
      <c r="E1282" t="s">
        <v>149</v>
      </c>
      <c r="F1282">
        <v>211</v>
      </c>
      <c r="G1282">
        <v>114</v>
      </c>
      <c r="H1282">
        <v>94</v>
      </c>
      <c r="I1282">
        <v>67</v>
      </c>
      <c r="J1282">
        <v>67</v>
      </c>
      <c r="K1282">
        <v>58</v>
      </c>
      <c r="L1282">
        <v>0</v>
      </c>
      <c r="M1282">
        <v>2020</v>
      </c>
      <c r="N1282">
        <f t="shared" ref="N1282:N1345" ca="1" si="82">VLOOKUP(E1282, INDIRECT("'" &amp; M1282 &amp; "D'!$A$2:$G$500"), 2, FALSE)</f>
        <v>245</v>
      </c>
      <c r="O1282">
        <f t="shared" ref="O1282:O1345" ca="1" si="83">VLOOKUP(E1282, INDIRECT("'" &amp; M1282 &amp; "D'!$A$2:$G$500"), 3, FALSE)</f>
        <v>16300</v>
      </c>
      <c r="P1282">
        <f ca="1">_20206[[#This Row],[最低排名]]-_20206[[#This Row],[同分人数]]+1</f>
        <v>16056</v>
      </c>
      <c r="Q1282">
        <f ca="1">IF(O1282&gt;=开始!$B$6, 1, 0)</f>
        <v>1</v>
      </c>
      <c r="R1282">
        <f ca="1">_20206[[#This Row],[最低排名]]-开始!$B$6</f>
        <v>16300</v>
      </c>
    </row>
    <row r="1283" spans="1:18">
      <c r="A1283">
        <v>88002</v>
      </c>
      <c r="B1283" t="s">
        <v>1428</v>
      </c>
      <c r="C1283" t="str">
        <f t="shared" si="80"/>
        <v>西安建科</v>
      </c>
      <c r="D1283" t="str">
        <f t="shared" si="81"/>
        <v>02</v>
      </c>
      <c r="E1283" t="s">
        <v>128</v>
      </c>
      <c r="F1283">
        <v>199</v>
      </c>
      <c r="G1283">
        <v>101</v>
      </c>
      <c r="H1283">
        <v>109</v>
      </c>
      <c r="I1283">
        <v>61</v>
      </c>
      <c r="J1283">
        <v>55</v>
      </c>
      <c r="K1283">
        <v>55</v>
      </c>
      <c r="L1283">
        <v>0</v>
      </c>
      <c r="M1283">
        <v>2020</v>
      </c>
      <c r="N1283">
        <f t="shared" ca="1" si="82"/>
        <v>246</v>
      </c>
      <c r="O1283">
        <f t="shared" ca="1" si="83"/>
        <v>20616</v>
      </c>
      <c r="P1283">
        <f ca="1">_20206[[#This Row],[最低排名]]-_20206[[#This Row],[同分人数]]+1</f>
        <v>20371</v>
      </c>
      <c r="Q1283">
        <f ca="1">IF(O1283&gt;=开始!$B$6, 1, 0)</f>
        <v>1</v>
      </c>
      <c r="R1283">
        <f ca="1">_20206[[#This Row],[最低排名]]-开始!$B$6</f>
        <v>20616</v>
      </c>
    </row>
    <row r="1284" spans="1:18">
      <c r="A1284">
        <v>88003</v>
      </c>
      <c r="B1284" t="s">
        <v>1429</v>
      </c>
      <c r="C1284" t="str">
        <f t="shared" si="80"/>
        <v>西安建科</v>
      </c>
      <c r="D1284" t="str">
        <f t="shared" si="81"/>
        <v>03</v>
      </c>
      <c r="E1284" t="s">
        <v>50</v>
      </c>
      <c r="F1284">
        <v>187</v>
      </c>
      <c r="G1284">
        <v>101</v>
      </c>
      <c r="H1284">
        <v>70</v>
      </c>
      <c r="I1284">
        <v>64</v>
      </c>
      <c r="J1284">
        <v>61</v>
      </c>
      <c r="K1284">
        <v>49</v>
      </c>
      <c r="L1284">
        <v>0</v>
      </c>
      <c r="M1284">
        <v>2020</v>
      </c>
      <c r="N1284">
        <f t="shared" ca="1" si="82"/>
        <v>179</v>
      </c>
      <c r="O1284">
        <f t="shared" ca="1" si="83"/>
        <v>31075</v>
      </c>
      <c r="P1284">
        <f ca="1">_20206[[#This Row],[最低排名]]-_20206[[#This Row],[同分人数]]+1</f>
        <v>30897</v>
      </c>
      <c r="Q1284">
        <f ca="1">IF(O1284&gt;=开始!$B$6, 1, 0)</f>
        <v>1</v>
      </c>
      <c r="R1284">
        <f ca="1">_20206[[#This Row],[最低排名]]-开始!$B$6</f>
        <v>31075</v>
      </c>
    </row>
    <row r="1285" spans="1:18">
      <c r="A1285">
        <v>88004</v>
      </c>
      <c r="B1285" t="s">
        <v>1430</v>
      </c>
      <c r="C1285" t="str">
        <f t="shared" si="80"/>
        <v>西安建科</v>
      </c>
      <c r="D1285" t="str">
        <f t="shared" si="81"/>
        <v>04</v>
      </c>
      <c r="E1285" t="s">
        <v>309</v>
      </c>
      <c r="F1285">
        <v>187</v>
      </c>
      <c r="G1285">
        <v>96</v>
      </c>
      <c r="H1285">
        <v>90</v>
      </c>
      <c r="I1285">
        <v>55</v>
      </c>
      <c r="J1285">
        <v>55</v>
      </c>
      <c r="K1285">
        <v>55</v>
      </c>
      <c r="L1285">
        <v>0</v>
      </c>
      <c r="M1285">
        <v>2020</v>
      </c>
      <c r="N1285">
        <f t="shared" ca="1" si="82"/>
        <v>194</v>
      </c>
      <c r="O1285">
        <f t="shared" ca="1" si="83"/>
        <v>28823</v>
      </c>
      <c r="P1285">
        <f ca="1">_20206[[#This Row],[最低排名]]-_20206[[#This Row],[同分人数]]+1</f>
        <v>28630</v>
      </c>
      <c r="Q1285">
        <f ca="1">IF(O1285&gt;=开始!$B$6, 1, 0)</f>
        <v>1</v>
      </c>
      <c r="R1285">
        <f ca="1">_20206[[#This Row],[最低排名]]-开始!$B$6</f>
        <v>28823</v>
      </c>
    </row>
    <row r="1286" spans="1:18">
      <c r="A1286">
        <v>88005</v>
      </c>
      <c r="B1286" t="s">
        <v>1431</v>
      </c>
      <c r="C1286" t="str">
        <f t="shared" si="80"/>
        <v>西安建科</v>
      </c>
      <c r="D1286" t="str">
        <f t="shared" si="81"/>
        <v>05</v>
      </c>
      <c r="E1286" t="s">
        <v>381</v>
      </c>
      <c r="F1286">
        <v>176</v>
      </c>
      <c r="G1286">
        <v>89</v>
      </c>
      <c r="H1286">
        <v>88</v>
      </c>
      <c r="I1286">
        <v>67</v>
      </c>
      <c r="J1286">
        <v>49</v>
      </c>
      <c r="K1286">
        <v>49</v>
      </c>
      <c r="L1286">
        <v>0</v>
      </c>
      <c r="M1286">
        <v>2020</v>
      </c>
      <c r="N1286">
        <f t="shared" ca="1" si="82"/>
        <v>183</v>
      </c>
      <c r="O1286">
        <f t="shared" ca="1" si="83"/>
        <v>31431</v>
      </c>
      <c r="P1286">
        <f ca="1">_20206[[#This Row],[最低排名]]-_20206[[#This Row],[同分人数]]+1</f>
        <v>31249</v>
      </c>
      <c r="Q1286">
        <f ca="1">IF(O1286&gt;=开始!$B$6, 1, 0)</f>
        <v>1</v>
      </c>
      <c r="R1286">
        <f ca="1">_20206[[#This Row],[最低排名]]-开始!$B$6</f>
        <v>31431</v>
      </c>
    </row>
    <row r="1287" spans="1:18">
      <c r="A1287">
        <v>88101</v>
      </c>
      <c r="B1287" t="s">
        <v>1432</v>
      </c>
      <c r="C1287" t="str">
        <f t="shared" si="80"/>
        <v>西安科大</v>
      </c>
      <c r="D1287" t="str">
        <f t="shared" si="81"/>
        <v>01</v>
      </c>
      <c r="E1287" t="s">
        <v>203</v>
      </c>
      <c r="F1287">
        <v>190</v>
      </c>
      <c r="G1287">
        <v>98</v>
      </c>
      <c r="H1287">
        <v>87</v>
      </c>
      <c r="I1287">
        <v>55</v>
      </c>
      <c r="J1287">
        <v>49</v>
      </c>
      <c r="K1287">
        <v>49</v>
      </c>
      <c r="L1287">
        <v>0</v>
      </c>
      <c r="M1287">
        <v>2020</v>
      </c>
      <c r="N1287">
        <f t="shared" ca="1" si="82"/>
        <v>173</v>
      </c>
      <c r="O1287">
        <f t="shared" ca="1" si="83"/>
        <v>31248</v>
      </c>
      <c r="P1287">
        <f ca="1">_20206[[#This Row],[最低排名]]-_20206[[#This Row],[同分人数]]+1</f>
        <v>31076</v>
      </c>
      <c r="Q1287">
        <f ca="1">IF(O1287&gt;=开始!$B$6, 1, 0)</f>
        <v>1</v>
      </c>
      <c r="R1287">
        <f ca="1">_20206[[#This Row],[最低排名]]-开始!$B$6</f>
        <v>31248</v>
      </c>
    </row>
    <row r="1288" spans="1:18">
      <c r="A1288">
        <v>88102</v>
      </c>
      <c r="B1288" t="s">
        <v>1433</v>
      </c>
      <c r="C1288" t="str">
        <f t="shared" si="80"/>
        <v>西安科大</v>
      </c>
      <c r="D1288" t="str">
        <f t="shared" si="81"/>
        <v>02</v>
      </c>
      <c r="E1288" t="s">
        <v>560</v>
      </c>
      <c r="F1288">
        <v>179</v>
      </c>
      <c r="G1288">
        <v>90</v>
      </c>
      <c r="H1288">
        <v>102</v>
      </c>
      <c r="I1288">
        <v>64</v>
      </c>
      <c r="J1288">
        <v>52</v>
      </c>
      <c r="K1288">
        <v>52</v>
      </c>
      <c r="L1288">
        <v>0</v>
      </c>
      <c r="M1288">
        <v>2020</v>
      </c>
      <c r="N1288">
        <f t="shared" ca="1" si="82"/>
        <v>217</v>
      </c>
      <c r="O1288">
        <f t="shared" ca="1" si="83"/>
        <v>27408</v>
      </c>
      <c r="P1288">
        <f ca="1">_20206[[#This Row],[最低排名]]-_20206[[#This Row],[同分人数]]+1</f>
        <v>27192</v>
      </c>
      <c r="Q1288">
        <f ca="1">IF(O1288&gt;=开始!$B$6, 1, 0)</f>
        <v>1</v>
      </c>
      <c r="R1288">
        <f ca="1">_20206[[#This Row],[最低排名]]-开始!$B$6</f>
        <v>27408</v>
      </c>
    </row>
    <row r="1289" spans="1:18">
      <c r="A1289">
        <v>88201</v>
      </c>
      <c r="B1289" t="s">
        <v>1434</v>
      </c>
      <c r="C1289" t="str">
        <f t="shared" si="80"/>
        <v>西安石油</v>
      </c>
      <c r="D1289" t="str">
        <f t="shared" si="81"/>
        <v>01</v>
      </c>
      <c r="E1289" t="s">
        <v>701</v>
      </c>
      <c r="F1289">
        <v>198</v>
      </c>
      <c r="G1289">
        <v>101</v>
      </c>
      <c r="H1289">
        <v>84</v>
      </c>
      <c r="I1289">
        <v>61</v>
      </c>
      <c r="J1289">
        <v>52</v>
      </c>
      <c r="K1289">
        <v>49</v>
      </c>
      <c r="L1289">
        <v>0</v>
      </c>
      <c r="M1289">
        <v>2020</v>
      </c>
      <c r="N1289">
        <f t="shared" ca="1" si="82"/>
        <v>218</v>
      </c>
      <c r="O1289">
        <f t="shared" ca="1" si="83"/>
        <v>28438</v>
      </c>
      <c r="P1289">
        <f ca="1">_20206[[#This Row],[最低排名]]-_20206[[#This Row],[同分人数]]+1</f>
        <v>28221</v>
      </c>
      <c r="Q1289">
        <f ca="1">IF(O1289&gt;=开始!$B$6, 1, 0)</f>
        <v>1</v>
      </c>
      <c r="R1289">
        <f ca="1">_20206[[#This Row],[最低排名]]-开始!$B$6</f>
        <v>28438</v>
      </c>
    </row>
    <row r="1290" spans="1:18">
      <c r="A1290">
        <v>88202</v>
      </c>
      <c r="B1290" t="s">
        <v>1435</v>
      </c>
      <c r="C1290" t="str">
        <f t="shared" si="80"/>
        <v>西安石油</v>
      </c>
      <c r="D1290" t="str">
        <f t="shared" si="81"/>
        <v>02</v>
      </c>
      <c r="E1290" t="s">
        <v>205</v>
      </c>
      <c r="F1290">
        <v>195</v>
      </c>
      <c r="G1290">
        <v>109</v>
      </c>
      <c r="H1290">
        <v>79</v>
      </c>
      <c r="I1290">
        <v>55</v>
      </c>
      <c r="J1290">
        <v>46</v>
      </c>
      <c r="K1290">
        <v>43</v>
      </c>
      <c r="L1290">
        <v>0</v>
      </c>
      <c r="M1290">
        <v>2020</v>
      </c>
      <c r="N1290">
        <f t="shared" ca="1" si="82"/>
        <v>184</v>
      </c>
      <c r="O1290">
        <f t="shared" ca="1" si="83"/>
        <v>33438</v>
      </c>
      <c r="P1290">
        <f ca="1">_20206[[#This Row],[最低排名]]-_20206[[#This Row],[同分人数]]+1</f>
        <v>33255</v>
      </c>
      <c r="Q1290">
        <f ca="1">IF(O1290&gt;=开始!$B$6, 1, 0)</f>
        <v>1</v>
      </c>
      <c r="R1290">
        <f ca="1">_20206[[#This Row],[最低排名]]-开始!$B$6</f>
        <v>33438</v>
      </c>
    </row>
    <row r="1291" spans="1:18">
      <c r="A1291">
        <v>88203</v>
      </c>
      <c r="B1291" t="s">
        <v>1436</v>
      </c>
      <c r="C1291" t="str">
        <f t="shared" si="80"/>
        <v>西安石油</v>
      </c>
      <c r="D1291" t="str">
        <f t="shared" si="81"/>
        <v>03</v>
      </c>
      <c r="E1291" t="s">
        <v>363</v>
      </c>
      <c r="F1291">
        <v>196</v>
      </c>
      <c r="G1291">
        <v>99</v>
      </c>
      <c r="H1291">
        <v>63</v>
      </c>
      <c r="I1291">
        <v>61</v>
      </c>
      <c r="J1291">
        <v>61</v>
      </c>
      <c r="K1291">
        <v>55</v>
      </c>
      <c r="L1291">
        <v>0</v>
      </c>
      <c r="M1291">
        <v>2020</v>
      </c>
      <c r="N1291">
        <f t="shared" ca="1" si="82"/>
        <v>222</v>
      </c>
      <c r="O1291">
        <f t="shared" ca="1" si="83"/>
        <v>30103</v>
      </c>
      <c r="P1291">
        <f ca="1">_20206[[#This Row],[最低排名]]-_20206[[#This Row],[同分人数]]+1</f>
        <v>29882</v>
      </c>
      <c r="Q1291">
        <f ca="1">IF(O1291&gt;=开始!$B$6, 1, 0)</f>
        <v>1</v>
      </c>
      <c r="R1291">
        <f ca="1">_20206[[#This Row],[最低排名]]-开始!$B$6</f>
        <v>30103</v>
      </c>
    </row>
    <row r="1292" spans="1:18">
      <c r="A1292">
        <v>88204</v>
      </c>
      <c r="B1292" t="s">
        <v>1437</v>
      </c>
      <c r="C1292" t="str">
        <f t="shared" si="80"/>
        <v>西安石油</v>
      </c>
      <c r="D1292" t="str">
        <f t="shared" si="81"/>
        <v>04</v>
      </c>
      <c r="E1292" t="s">
        <v>485</v>
      </c>
      <c r="F1292">
        <v>192</v>
      </c>
      <c r="G1292">
        <v>102</v>
      </c>
      <c r="H1292">
        <v>106</v>
      </c>
      <c r="I1292">
        <v>58</v>
      </c>
      <c r="J1292">
        <v>46</v>
      </c>
      <c r="K1292">
        <v>43</v>
      </c>
      <c r="L1292">
        <v>0</v>
      </c>
      <c r="M1292">
        <v>2020</v>
      </c>
      <c r="N1292">
        <f t="shared" ca="1" si="82"/>
        <v>181</v>
      </c>
      <c r="O1292">
        <f t="shared" ca="1" si="83"/>
        <v>28220</v>
      </c>
      <c r="P1292">
        <f ca="1">_20206[[#This Row],[最低排名]]-_20206[[#This Row],[同分人数]]+1</f>
        <v>28040</v>
      </c>
      <c r="Q1292">
        <f ca="1">IF(O1292&gt;=开始!$B$6, 1, 0)</f>
        <v>1</v>
      </c>
      <c r="R1292">
        <f ca="1">_20206[[#This Row],[最低排名]]-开始!$B$6</f>
        <v>28220</v>
      </c>
    </row>
    <row r="1293" spans="1:18">
      <c r="A1293">
        <v>88301</v>
      </c>
      <c r="B1293" t="s">
        <v>1438</v>
      </c>
      <c r="C1293" t="str">
        <f t="shared" si="80"/>
        <v>陕西科大</v>
      </c>
      <c r="D1293" t="str">
        <f t="shared" si="81"/>
        <v>01</v>
      </c>
      <c r="E1293" t="s">
        <v>485</v>
      </c>
      <c r="F1293">
        <v>165</v>
      </c>
      <c r="G1293">
        <v>96</v>
      </c>
      <c r="H1293">
        <v>112</v>
      </c>
      <c r="I1293">
        <v>61</v>
      </c>
      <c r="J1293">
        <v>58</v>
      </c>
      <c r="K1293">
        <v>49</v>
      </c>
      <c r="L1293">
        <v>0</v>
      </c>
      <c r="M1293">
        <v>2020</v>
      </c>
      <c r="N1293">
        <f t="shared" ca="1" si="82"/>
        <v>181</v>
      </c>
      <c r="O1293">
        <f t="shared" ca="1" si="83"/>
        <v>28220</v>
      </c>
      <c r="P1293">
        <f ca="1">_20206[[#This Row],[最低排名]]-_20206[[#This Row],[同分人数]]+1</f>
        <v>28040</v>
      </c>
      <c r="Q1293">
        <f ca="1">IF(O1293&gt;=开始!$B$6, 1, 0)</f>
        <v>1</v>
      </c>
      <c r="R1293">
        <f ca="1">_20206[[#This Row],[最低排名]]-开始!$B$6</f>
        <v>28220</v>
      </c>
    </row>
    <row r="1294" spans="1:18">
      <c r="A1294">
        <v>88302</v>
      </c>
      <c r="B1294" t="s">
        <v>1439</v>
      </c>
      <c r="C1294" t="str">
        <f t="shared" si="80"/>
        <v>陕西科大</v>
      </c>
      <c r="D1294" t="str">
        <f t="shared" si="81"/>
        <v>02</v>
      </c>
      <c r="E1294" t="s">
        <v>383</v>
      </c>
      <c r="F1294">
        <v>184</v>
      </c>
      <c r="G1294">
        <v>98</v>
      </c>
      <c r="H1294">
        <v>98</v>
      </c>
      <c r="I1294">
        <v>49</v>
      </c>
      <c r="J1294">
        <v>46</v>
      </c>
      <c r="K1294">
        <v>46</v>
      </c>
      <c r="L1294">
        <v>0</v>
      </c>
      <c r="M1294">
        <v>2020</v>
      </c>
      <c r="N1294">
        <f t="shared" ca="1" si="82"/>
        <v>185</v>
      </c>
      <c r="O1294">
        <f t="shared" ca="1" si="83"/>
        <v>32523</v>
      </c>
      <c r="P1294">
        <f ca="1">_20206[[#This Row],[最低排名]]-_20206[[#This Row],[同分人数]]+1</f>
        <v>32339</v>
      </c>
      <c r="Q1294">
        <f ca="1">IF(O1294&gt;=开始!$B$6, 1, 0)</f>
        <v>1</v>
      </c>
      <c r="R1294">
        <f ca="1">_20206[[#This Row],[最低排名]]-开始!$B$6</f>
        <v>32523</v>
      </c>
    </row>
    <row r="1295" spans="1:18">
      <c r="A1295">
        <v>88303</v>
      </c>
      <c r="B1295" t="s">
        <v>1617</v>
      </c>
      <c r="C1295" t="str">
        <f t="shared" si="80"/>
        <v>陕西科大</v>
      </c>
      <c r="D1295" t="str">
        <f t="shared" si="81"/>
        <v>03</v>
      </c>
      <c r="E1295" t="s">
        <v>387</v>
      </c>
      <c r="F1295">
        <v>211</v>
      </c>
      <c r="G1295">
        <v>112</v>
      </c>
      <c r="H1295">
        <v>85</v>
      </c>
      <c r="I1295">
        <v>52</v>
      </c>
      <c r="J1295">
        <v>52</v>
      </c>
      <c r="K1295">
        <v>46</v>
      </c>
      <c r="L1295">
        <v>0</v>
      </c>
      <c r="M1295">
        <v>2020</v>
      </c>
      <c r="N1295">
        <f t="shared" ca="1" si="82"/>
        <v>204</v>
      </c>
      <c r="O1295">
        <f t="shared" ca="1" si="83"/>
        <v>28039</v>
      </c>
      <c r="P1295">
        <f ca="1">_20206[[#This Row],[最低排名]]-_20206[[#This Row],[同分人数]]+1</f>
        <v>27836</v>
      </c>
      <c r="Q1295">
        <f ca="1">IF(O1295&gt;=开始!$B$6, 1, 0)</f>
        <v>1</v>
      </c>
      <c r="R1295">
        <f ca="1">_20206[[#This Row],[最低排名]]-开始!$B$6</f>
        <v>28039</v>
      </c>
    </row>
    <row r="1296" spans="1:18">
      <c r="A1296">
        <v>88304</v>
      </c>
      <c r="B1296" t="s">
        <v>1618</v>
      </c>
      <c r="C1296" t="str">
        <f t="shared" si="80"/>
        <v>陕西科大</v>
      </c>
      <c r="D1296" t="str">
        <f t="shared" si="81"/>
        <v>04</v>
      </c>
      <c r="E1296" t="s">
        <v>209</v>
      </c>
      <c r="F1296">
        <v>162</v>
      </c>
      <c r="G1296">
        <v>82</v>
      </c>
      <c r="H1296">
        <v>97</v>
      </c>
      <c r="I1296">
        <v>52</v>
      </c>
      <c r="J1296">
        <v>52</v>
      </c>
      <c r="K1296">
        <v>52</v>
      </c>
      <c r="L1296">
        <v>0</v>
      </c>
      <c r="M1296">
        <v>2020</v>
      </c>
      <c r="N1296">
        <f t="shared" ca="1" si="82"/>
        <v>163</v>
      </c>
      <c r="O1296">
        <f t="shared" ca="1" si="83"/>
        <v>33931</v>
      </c>
      <c r="P1296">
        <f ca="1">_20206[[#This Row],[最低排名]]-_20206[[#This Row],[同分人数]]+1</f>
        <v>33769</v>
      </c>
      <c r="Q1296">
        <f ca="1">IF(O1296&gt;=开始!$B$6, 1, 0)</f>
        <v>1</v>
      </c>
      <c r="R1296">
        <f ca="1">_20206[[#This Row],[最低排名]]-开始!$B$6</f>
        <v>33931</v>
      </c>
    </row>
    <row r="1297" spans="1:18">
      <c r="A1297">
        <v>88401</v>
      </c>
      <c r="B1297" t="s">
        <v>1440</v>
      </c>
      <c r="C1297" t="str">
        <f t="shared" si="80"/>
        <v>陕西理工</v>
      </c>
      <c r="D1297" t="str">
        <f t="shared" si="81"/>
        <v>01</v>
      </c>
      <c r="E1297" t="s">
        <v>363</v>
      </c>
      <c r="F1297">
        <v>200</v>
      </c>
      <c r="G1297">
        <v>110</v>
      </c>
      <c r="H1297">
        <v>80</v>
      </c>
      <c r="I1297">
        <v>58</v>
      </c>
      <c r="J1297">
        <v>49</v>
      </c>
      <c r="K1297">
        <v>49</v>
      </c>
      <c r="L1297">
        <v>0</v>
      </c>
      <c r="M1297">
        <v>2020</v>
      </c>
      <c r="N1297">
        <f t="shared" ca="1" si="82"/>
        <v>222</v>
      </c>
      <c r="O1297">
        <f t="shared" ca="1" si="83"/>
        <v>30103</v>
      </c>
      <c r="P1297">
        <f ca="1">_20206[[#This Row],[最低排名]]-_20206[[#This Row],[同分人数]]+1</f>
        <v>29882</v>
      </c>
      <c r="Q1297">
        <f ca="1">IF(O1297&gt;=开始!$B$6, 1, 0)</f>
        <v>1</v>
      </c>
      <c r="R1297">
        <f ca="1">_20206[[#This Row],[最低排名]]-开始!$B$6</f>
        <v>30103</v>
      </c>
    </row>
    <row r="1298" spans="1:18">
      <c r="A1298">
        <v>88402</v>
      </c>
      <c r="B1298" t="s">
        <v>1441</v>
      </c>
      <c r="C1298" t="str">
        <f t="shared" si="80"/>
        <v>陕西理工</v>
      </c>
      <c r="D1298" t="str">
        <f t="shared" si="81"/>
        <v>02</v>
      </c>
      <c r="E1298" t="s">
        <v>232</v>
      </c>
      <c r="F1298">
        <v>178</v>
      </c>
      <c r="G1298">
        <v>94</v>
      </c>
      <c r="H1298">
        <v>86</v>
      </c>
      <c r="I1298">
        <v>70</v>
      </c>
      <c r="J1298">
        <v>58</v>
      </c>
      <c r="K1298">
        <v>46</v>
      </c>
      <c r="L1298">
        <v>0</v>
      </c>
      <c r="M1298">
        <v>2020</v>
      </c>
      <c r="N1298">
        <f t="shared" ca="1" si="82"/>
        <v>199</v>
      </c>
      <c r="O1298">
        <f t="shared" ca="1" si="83"/>
        <v>29664</v>
      </c>
      <c r="P1298">
        <f ca="1">_20206[[#This Row],[最低排名]]-_20206[[#This Row],[同分人数]]+1</f>
        <v>29466</v>
      </c>
      <c r="Q1298">
        <f ca="1">IF(O1298&gt;=开始!$B$6, 1, 0)</f>
        <v>1</v>
      </c>
      <c r="R1298">
        <f ca="1">_20206[[#This Row],[最低排名]]-开始!$B$6</f>
        <v>29664</v>
      </c>
    </row>
    <row r="1299" spans="1:18">
      <c r="A1299">
        <v>88501</v>
      </c>
      <c r="B1299" t="s">
        <v>1442</v>
      </c>
      <c r="C1299" t="str">
        <f t="shared" si="80"/>
        <v>宝鸡文理</v>
      </c>
      <c r="D1299" t="str">
        <f t="shared" si="81"/>
        <v>01</v>
      </c>
      <c r="E1299" t="s">
        <v>203</v>
      </c>
      <c r="F1299">
        <v>183</v>
      </c>
      <c r="G1299">
        <v>98</v>
      </c>
      <c r="H1299">
        <v>85</v>
      </c>
      <c r="I1299">
        <v>58</v>
      </c>
      <c r="J1299">
        <v>55</v>
      </c>
      <c r="K1299">
        <v>49</v>
      </c>
      <c r="L1299">
        <v>0</v>
      </c>
      <c r="M1299">
        <v>2020</v>
      </c>
      <c r="N1299">
        <f t="shared" ca="1" si="82"/>
        <v>173</v>
      </c>
      <c r="O1299">
        <f t="shared" ca="1" si="83"/>
        <v>31248</v>
      </c>
      <c r="P1299">
        <f ca="1">_20206[[#This Row],[最低排名]]-_20206[[#This Row],[同分人数]]+1</f>
        <v>31076</v>
      </c>
      <c r="Q1299">
        <f ca="1">IF(O1299&gt;=开始!$B$6, 1, 0)</f>
        <v>1</v>
      </c>
      <c r="R1299">
        <f ca="1">_20206[[#This Row],[最低排名]]-开始!$B$6</f>
        <v>31248</v>
      </c>
    </row>
    <row r="1300" spans="1:18">
      <c r="A1300">
        <v>88502</v>
      </c>
      <c r="B1300" t="s">
        <v>1619</v>
      </c>
      <c r="C1300" t="str">
        <f t="shared" si="80"/>
        <v>宝鸡文理</v>
      </c>
      <c r="D1300" t="str">
        <f t="shared" si="81"/>
        <v>02</v>
      </c>
      <c r="E1300" t="s">
        <v>52</v>
      </c>
      <c r="F1300">
        <v>205</v>
      </c>
      <c r="G1300">
        <v>107</v>
      </c>
      <c r="H1300">
        <v>69</v>
      </c>
      <c r="I1300">
        <v>55</v>
      </c>
      <c r="J1300">
        <v>52</v>
      </c>
      <c r="K1300">
        <v>43</v>
      </c>
      <c r="L1300">
        <v>0</v>
      </c>
      <c r="M1300">
        <v>2020</v>
      </c>
      <c r="N1300">
        <f t="shared" ca="1" si="82"/>
        <v>184</v>
      </c>
      <c r="O1300">
        <f t="shared" ca="1" si="83"/>
        <v>32338</v>
      </c>
      <c r="P1300">
        <f ca="1">_20206[[#This Row],[最低排名]]-_20206[[#This Row],[同分人数]]+1</f>
        <v>32155</v>
      </c>
      <c r="Q1300">
        <f ca="1">IF(O1300&gt;=开始!$B$6, 1, 0)</f>
        <v>1</v>
      </c>
      <c r="R1300">
        <f ca="1">_20206[[#This Row],[最低排名]]-开始!$B$6</f>
        <v>32338</v>
      </c>
    </row>
    <row r="1301" spans="1:18">
      <c r="A1301">
        <v>88503</v>
      </c>
      <c r="B1301" t="s">
        <v>1868</v>
      </c>
      <c r="C1301" t="str">
        <f t="shared" si="80"/>
        <v>宝鸡文理</v>
      </c>
      <c r="D1301" t="str">
        <f t="shared" si="81"/>
        <v>03</v>
      </c>
      <c r="E1301" t="s">
        <v>1629</v>
      </c>
      <c r="M1301">
        <v>2020</v>
      </c>
      <c r="N1301" t="e">
        <f t="shared" ca="1" si="82"/>
        <v>#N/A</v>
      </c>
      <c r="O1301" t="e">
        <f t="shared" ca="1" si="83"/>
        <v>#N/A</v>
      </c>
      <c r="P1301" t="e">
        <f ca="1">_20206[[#This Row],[最低排名]]-_20206[[#This Row],[同分人数]]+1</f>
        <v>#N/A</v>
      </c>
      <c r="Q1301" t="e">
        <f ca="1">IF(O1301&gt;=开始!$B$6, 1, 0)</f>
        <v>#N/A</v>
      </c>
      <c r="R1301" t="e">
        <f ca="1">_20206[[#This Row],[最低排名]]-开始!$B$6</f>
        <v>#N/A</v>
      </c>
    </row>
    <row r="1302" spans="1:18">
      <c r="A1302">
        <v>88601</v>
      </c>
      <c r="B1302" t="s">
        <v>1443</v>
      </c>
      <c r="C1302" t="str">
        <f t="shared" si="80"/>
        <v>渭南师范</v>
      </c>
      <c r="D1302" t="str">
        <f t="shared" si="81"/>
        <v>01</v>
      </c>
      <c r="E1302" t="s">
        <v>412</v>
      </c>
      <c r="F1302">
        <v>195</v>
      </c>
      <c r="G1302">
        <v>107</v>
      </c>
      <c r="H1302">
        <v>69</v>
      </c>
      <c r="I1302">
        <v>52</v>
      </c>
      <c r="J1302">
        <v>52</v>
      </c>
      <c r="K1302">
        <v>49</v>
      </c>
      <c r="L1302">
        <v>0</v>
      </c>
      <c r="M1302">
        <v>2020</v>
      </c>
      <c r="N1302">
        <f t="shared" ca="1" si="82"/>
        <v>155</v>
      </c>
      <c r="O1302">
        <f t="shared" ca="1" si="83"/>
        <v>33593</v>
      </c>
      <c r="P1302">
        <f ca="1">_20206[[#This Row],[最低排名]]-_20206[[#This Row],[同分人数]]+1</f>
        <v>33439</v>
      </c>
      <c r="Q1302">
        <f ca="1">IF(O1302&gt;=开始!$B$6, 1, 0)</f>
        <v>1</v>
      </c>
      <c r="R1302">
        <f ca="1">_20206[[#This Row],[最低排名]]-开始!$B$6</f>
        <v>33593</v>
      </c>
    </row>
    <row r="1303" spans="1:18">
      <c r="A1303">
        <v>88701</v>
      </c>
      <c r="B1303" t="s">
        <v>1444</v>
      </c>
      <c r="C1303" t="str">
        <f t="shared" si="80"/>
        <v>西安外大</v>
      </c>
      <c r="D1303" t="str">
        <f t="shared" si="81"/>
        <v>01</v>
      </c>
      <c r="E1303" t="s">
        <v>300</v>
      </c>
      <c r="F1303">
        <v>194</v>
      </c>
      <c r="G1303">
        <v>98</v>
      </c>
      <c r="H1303">
        <v>125</v>
      </c>
      <c r="I1303">
        <v>61</v>
      </c>
      <c r="J1303">
        <v>61</v>
      </c>
      <c r="K1303">
        <v>55</v>
      </c>
      <c r="L1303">
        <v>0</v>
      </c>
      <c r="M1303">
        <v>2020</v>
      </c>
      <c r="N1303">
        <f t="shared" ca="1" si="82"/>
        <v>214</v>
      </c>
      <c r="O1303">
        <f t="shared" ca="1" si="83"/>
        <v>16514</v>
      </c>
      <c r="P1303">
        <f ca="1">_20206[[#This Row],[最低排名]]-_20206[[#This Row],[同分人数]]+1</f>
        <v>16301</v>
      </c>
      <c r="Q1303">
        <f ca="1">IF(O1303&gt;=开始!$B$6, 1, 0)</f>
        <v>1</v>
      </c>
      <c r="R1303">
        <f ca="1">_20206[[#This Row],[最低排名]]-开始!$B$6</f>
        <v>16514</v>
      </c>
    </row>
    <row r="1304" spans="1:18">
      <c r="A1304">
        <v>88801</v>
      </c>
      <c r="B1304" t="s">
        <v>1445</v>
      </c>
      <c r="C1304" t="str">
        <f t="shared" si="80"/>
        <v>西北政法</v>
      </c>
      <c r="D1304" t="str">
        <f t="shared" si="81"/>
        <v>01</v>
      </c>
      <c r="E1304" t="s">
        <v>77</v>
      </c>
      <c r="F1304">
        <v>225</v>
      </c>
      <c r="G1304">
        <v>115</v>
      </c>
      <c r="H1304">
        <v>81</v>
      </c>
      <c r="I1304">
        <v>70</v>
      </c>
      <c r="J1304">
        <v>64</v>
      </c>
      <c r="K1304">
        <v>58</v>
      </c>
      <c r="L1304">
        <v>0</v>
      </c>
      <c r="M1304">
        <v>2020</v>
      </c>
      <c r="N1304">
        <f t="shared" ca="1" si="82"/>
        <v>228</v>
      </c>
      <c r="O1304">
        <f t="shared" ca="1" si="83"/>
        <v>16055</v>
      </c>
      <c r="P1304">
        <f ca="1">_20206[[#This Row],[最低排名]]-_20206[[#This Row],[同分人数]]+1</f>
        <v>15828</v>
      </c>
      <c r="Q1304">
        <f ca="1">IF(O1304&gt;=开始!$B$6, 1, 0)</f>
        <v>1</v>
      </c>
      <c r="R1304">
        <f ca="1">_20206[[#This Row],[最低排名]]-开始!$B$6</f>
        <v>16055</v>
      </c>
    </row>
    <row r="1305" spans="1:18">
      <c r="A1305">
        <v>88901</v>
      </c>
      <c r="B1305" t="s">
        <v>1446</v>
      </c>
      <c r="C1305" t="str">
        <f t="shared" si="80"/>
        <v>西安培华</v>
      </c>
      <c r="D1305" t="str">
        <f t="shared" si="81"/>
        <v>01</v>
      </c>
      <c r="E1305" t="s">
        <v>1556</v>
      </c>
      <c r="F1305">
        <v>186</v>
      </c>
      <c r="G1305">
        <v>94</v>
      </c>
      <c r="H1305">
        <v>59</v>
      </c>
      <c r="I1305">
        <v>58</v>
      </c>
      <c r="J1305">
        <v>55</v>
      </c>
      <c r="K1305">
        <v>46</v>
      </c>
      <c r="L1305">
        <v>0</v>
      </c>
      <c r="M1305">
        <v>2020</v>
      </c>
      <c r="N1305">
        <f t="shared" ca="1" si="82"/>
        <v>165</v>
      </c>
      <c r="O1305">
        <f t="shared" ca="1" si="83"/>
        <v>35821</v>
      </c>
      <c r="P1305">
        <f ca="1">_20206[[#This Row],[最低排名]]-_20206[[#This Row],[同分人数]]+1</f>
        <v>35657</v>
      </c>
      <c r="Q1305">
        <f ca="1">IF(O1305&gt;=开始!$B$6, 1, 0)</f>
        <v>1</v>
      </c>
      <c r="R1305">
        <f ca="1">_20206[[#This Row],[最低排名]]-开始!$B$6</f>
        <v>35821</v>
      </c>
    </row>
    <row r="1306" spans="1:18">
      <c r="A1306">
        <v>88902</v>
      </c>
      <c r="B1306" t="s">
        <v>1447</v>
      </c>
      <c r="C1306" t="str">
        <f t="shared" si="80"/>
        <v>西安培华</v>
      </c>
      <c r="D1306" t="str">
        <f t="shared" si="81"/>
        <v>02</v>
      </c>
      <c r="E1306" t="s">
        <v>1556</v>
      </c>
      <c r="F1306">
        <v>185</v>
      </c>
      <c r="G1306">
        <v>93</v>
      </c>
      <c r="H1306">
        <v>78</v>
      </c>
      <c r="I1306">
        <v>49</v>
      </c>
      <c r="J1306">
        <v>46</v>
      </c>
      <c r="K1306">
        <v>46</v>
      </c>
      <c r="L1306">
        <v>0</v>
      </c>
      <c r="M1306">
        <v>2020</v>
      </c>
      <c r="N1306">
        <f t="shared" ca="1" si="82"/>
        <v>165</v>
      </c>
      <c r="O1306">
        <f t="shared" ca="1" si="83"/>
        <v>35821</v>
      </c>
      <c r="P1306">
        <f ca="1">_20206[[#This Row],[最低排名]]-_20206[[#This Row],[同分人数]]+1</f>
        <v>35657</v>
      </c>
      <c r="Q1306">
        <f ca="1">IF(O1306&gt;=开始!$B$6, 1, 0)</f>
        <v>1</v>
      </c>
      <c r="R1306">
        <f ca="1">_20206[[#This Row],[最低排名]]-开始!$B$6</f>
        <v>35821</v>
      </c>
    </row>
    <row r="1307" spans="1:18">
      <c r="A1307">
        <v>88903</v>
      </c>
      <c r="B1307" t="s">
        <v>1448</v>
      </c>
      <c r="C1307" t="str">
        <f t="shared" si="80"/>
        <v>西安培华</v>
      </c>
      <c r="D1307" t="str">
        <f t="shared" si="81"/>
        <v>03</v>
      </c>
      <c r="E1307" t="s">
        <v>320</v>
      </c>
      <c r="F1307">
        <v>177</v>
      </c>
      <c r="G1307">
        <v>97</v>
      </c>
      <c r="H1307">
        <v>80</v>
      </c>
      <c r="I1307">
        <v>58</v>
      </c>
      <c r="J1307">
        <v>52</v>
      </c>
      <c r="K1307">
        <v>43</v>
      </c>
      <c r="L1307">
        <v>0</v>
      </c>
      <c r="M1307">
        <v>2020</v>
      </c>
      <c r="N1307">
        <f t="shared" ca="1" si="82"/>
        <v>168</v>
      </c>
      <c r="O1307">
        <f t="shared" ca="1" si="83"/>
        <v>34767</v>
      </c>
      <c r="P1307">
        <f ca="1">_20206[[#This Row],[最低排名]]-_20206[[#This Row],[同分人数]]+1</f>
        <v>34600</v>
      </c>
      <c r="Q1307">
        <f ca="1">IF(O1307&gt;=开始!$B$6, 1, 0)</f>
        <v>1</v>
      </c>
      <c r="R1307">
        <f ca="1">_20206[[#This Row],[最低排名]]-开始!$B$6</f>
        <v>34767</v>
      </c>
    </row>
    <row r="1308" spans="1:18">
      <c r="A1308">
        <v>88904</v>
      </c>
      <c r="B1308" t="s">
        <v>1449</v>
      </c>
      <c r="C1308" t="str">
        <f t="shared" si="80"/>
        <v>西安培华</v>
      </c>
      <c r="D1308" t="str">
        <f t="shared" si="81"/>
        <v>04</v>
      </c>
      <c r="E1308" t="s">
        <v>1629</v>
      </c>
      <c r="M1308">
        <v>2020</v>
      </c>
      <c r="N1308" t="e">
        <f t="shared" ca="1" si="82"/>
        <v>#N/A</v>
      </c>
      <c r="O1308" t="e">
        <f t="shared" ca="1" si="83"/>
        <v>#N/A</v>
      </c>
      <c r="P1308" t="e">
        <f ca="1">_20206[[#This Row],[最低排名]]-_20206[[#This Row],[同分人数]]+1</f>
        <v>#N/A</v>
      </c>
      <c r="Q1308" t="e">
        <f ca="1">IF(O1308&gt;=开始!$B$6, 1, 0)</f>
        <v>#N/A</v>
      </c>
      <c r="R1308" t="e">
        <f ca="1">_20206[[#This Row],[最低排名]]-开始!$B$6</f>
        <v>#N/A</v>
      </c>
    </row>
    <row r="1309" spans="1:18">
      <c r="A1309">
        <v>88905</v>
      </c>
      <c r="B1309" t="s">
        <v>1450</v>
      </c>
      <c r="C1309" t="str">
        <f t="shared" si="80"/>
        <v>西安培华</v>
      </c>
      <c r="D1309" t="str">
        <f t="shared" si="81"/>
        <v>05</v>
      </c>
      <c r="E1309" t="s">
        <v>366</v>
      </c>
      <c r="F1309">
        <v>181</v>
      </c>
      <c r="G1309">
        <v>93</v>
      </c>
      <c r="H1309">
        <v>73</v>
      </c>
      <c r="I1309">
        <v>58</v>
      </c>
      <c r="J1309">
        <v>49</v>
      </c>
      <c r="K1309">
        <v>46</v>
      </c>
      <c r="L1309">
        <v>0</v>
      </c>
      <c r="M1309">
        <v>2020</v>
      </c>
      <c r="N1309">
        <f t="shared" ca="1" si="82"/>
        <v>171</v>
      </c>
      <c r="O1309">
        <f t="shared" ca="1" si="83"/>
        <v>35287</v>
      </c>
      <c r="P1309">
        <f ca="1">_20206[[#This Row],[最低排名]]-_20206[[#This Row],[同分人数]]+1</f>
        <v>35117</v>
      </c>
      <c r="Q1309">
        <f ca="1">IF(O1309&gt;=开始!$B$6, 1, 0)</f>
        <v>1</v>
      </c>
      <c r="R1309">
        <f ca="1">_20206[[#This Row],[最低排名]]-开始!$B$6</f>
        <v>35287</v>
      </c>
    </row>
    <row r="1310" spans="1:18">
      <c r="A1310">
        <v>88906</v>
      </c>
      <c r="B1310" t="s">
        <v>1869</v>
      </c>
      <c r="C1310" t="str">
        <f t="shared" si="80"/>
        <v>西安培华</v>
      </c>
      <c r="D1310" t="str">
        <f t="shared" si="81"/>
        <v>06</v>
      </c>
      <c r="E1310" t="s">
        <v>198</v>
      </c>
      <c r="F1310">
        <v>197</v>
      </c>
      <c r="G1310">
        <v>105</v>
      </c>
      <c r="H1310">
        <v>67</v>
      </c>
      <c r="I1310">
        <v>49</v>
      </c>
      <c r="J1310">
        <v>49</v>
      </c>
      <c r="K1310">
        <v>43</v>
      </c>
      <c r="L1310">
        <v>0</v>
      </c>
      <c r="M1310">
        <v>2020</v>
      </c>
      <c r="N1310">
        <f t="shared" ca="1" si="82"/>
        <v>198</v>
      </c>
      <c r="O1310">
        <f t="shared" ca="1" si="83"/>
        <v>35656</v>
      </c>
      <c r="P1310">
        <f ca="1">_20206[[#This Row],[最低排名]]-_20206[[#This Row],[同分人数]]+1</f>
        <v>35459</v>
      </c>
      <c r="Q1310">
        <f ca="1">IF(O1310&gt;=开始!$B$6, 1, 0)</f>
        <v>1</v>
      </c>
      <c r="R1310">
        <f ca="1">_20206[[#This Row],[最低排名]]-开始!$B$6</f>
        <v>35656</v>
      </c>
    </row>
    <row r="1311" spans="1:18">
      <c r="A1311">
        <v>89001</v>
      </c>
      <c r="B1311" t="s">
        <v>1451</v>
      </c>
      <c r="C1311" t="str">
        <f t="shared" si="80"/>
        <v>西安财大</v>
      </c>
      <c r="D1311" t="str">
        <f t="shared" si="81"/>
        <v>01</v>
      </c>
      <c r="E1311" t="s">
        <v>560</v>
      </c>
      <c r="F1311">
        <v>197</v>
      </c>
      <c r="G1311">
        <v>103</v>
      </c>
      <c r="H1311">
        <v>72</v>
      </c>
      <c r="I1311">
        <v>64</v>
      </c>
      <c r="J1311">
        <v>58</v>
      </c>
      <c r="K1311">
        <v>58</v>
      </c>
      <c r="L1311">
        <v>0</v>
      </c>
      <c r="M1311">
        <v>2020</v>
      </c>
      <c r="N1311">
        <f t="shared" ca="1" si="82"/>
        <v>217</v>
      </c>
      <c r="O1311">
        <f t="shared" ca="1" si="83"/>
        <v>27408</v>
      </c>
      <c r="P1311">
        <f ca="1">_20206[[#This Row],[最低排名]]-_20206[[#This Row],[同分人数]]+1</f>
        <v>27192</v>
      </c>
      <c r="Q1311">
        <f ca="1">IF(O1311&gt;=开始!$B$6, 1, 0)</f>
        <v>1</v>
      </c>
      <c r="R1311">
        <f ca="1">_20206[[#This Row],[最低排名]]-开始!$B$6</f>
        <v>27408</v>
      </c>
    </row>
    <row r="1312" spans="1:18">
      <c r="A1312">
        <v>89101</v>
      </c>
      <c r="B1312" t="s">
        <v>1452</v>
      </c>
      <c r="C1312" t="str">
        <f t="shared" si="80"/>
        <v>西安邮电</v>
      </c>
      <c r="D1312" t="str">
        <f t="shared" si="81"/>
        <v>01</v>
      </c>
      <c r="E1312" t="s">
        <v>141</v>
      </c>
      <c r="F1312">
        <v>196</v>
      </c>
      <c r="G1312">
        <v>98</v>
      </c>
      <c r="H1312">
        <v>94</v>
      </c>
      <c r="I1312">
        <v>64</v>
      </c>
      <c r="J1312">
        <v>61</v>
      </c>
      <c r="K1312">
        <v>55</v>
      </c>
      <c r="L1312">
        <v>0</v>
      </c>
      <c r="M1312">
        <v>2020</v>
      </c>
      <c r="N1312">
        <f t="shared" ca="1" si="82"/>
        <v>255</v>
      </c>
      <c r="O1312">
        <f t="shared" ca="1" si="83"/>
        <v>22810</v>
      </c>
      <c r="P1312">
        <f ca="1">_20206[[#This Row],[最低排名]]-_20206[[#This Row],[同分人数]]+1</f>
        <v>22556</v>
      </c>
      <c r="Q1312">
        <f ca="1">IF(O1312&gt;=开始!$B$6, 1, 0)</f>
        <v>1</v>
      </c>
      <c r="R1312">
        <f ca="1">_20206[[#This Row],[最低排名]]-开始!$B$6</f>
        <v>22810</v>
      </c>
    </row>
    <row r="1313" spans="1:18">
      <c r="A1313">
        <v>89102</v>
      </c>
      <c r="B1313" t="s">
        <v>1453</v>
      </c>
      <c r="C1313" t="str">
        <f t="shared" si="80"/>
        <v>西安邮电</v>
      </c>
      <c r="D1313" t="str">
        <f t="shared" si="81"/>
        <v>02</v>
      </c>
      <c r="E1313" t="s">
        <v>187</v>
      </c>
      <c r="F1313">
        <v>177</v>
      </c>
      <c r="G1313">
        <v>103</v>
      </c>
      <c r="H1313">
        <v>100</v>
      </c>
      <c r="I1313">
        <v>67</v>
      </c>
      <c r="J1313">
        <v>52</v>
      </c>
      <c r="K1313">
        <v>52</v>
      </c>
      <c r="L1313">
        <v>0</v>
      </c>
      <c r="M1313">
        <v>2020</v>
      </c>
      <c r="N1313">
        <f t="shared" ca="1" si="82"/>
        <v>217</v>
      </c>
      <c r="O1313">
        <f t="shared" ca="1" si="83"/>
        <v>27625</v>
      </c>
      <c r="P1313">
        <f ca="1">_20206[[#This Row],[最低排名]]-_20206[[#This Row],[同分人数]]+1</f>
        <v>27409</v>
      </c>
      <c r="Q1313">
        <f ca="1">IF(O1313&gt;=开始!$B$6, 1, 0)</f>
        <v>1</v>
      </c>
      <c r="R1313">
        <f ca="1">_20206[[#This Row],[最低排名]]-开始!$B$6</f>
        <v>27625</v>
      </c>
    </row>
    <row r="1314" spans="1:18">
      <c r="A1314">
        <v>89201</v>
      </c>
      <c r="B1314" t="s">
        <v>1454</v>
      </c>
      <c r="C1314" t="str">
        <f t="shared" si="80"/>
        <v>西安思源</v>
      </c>
      <c r="D1314" t="str">
        <f t="shared" si="81"/>
        <v>01</v>
      </c>
      <c r="E1314" t="s">
        <v>1629</v>
      </c>
      <c r="M1314">
        <v>2020</v>
      </c>
      <c r="N1314" t="e">
        <f t="shared" ca="1" si="82"/>
        <v>#N/A</v>
      </c>
      <c r="O1314" t="e">
        <f t="shared" ca="1" si="83"/>
        <v>#N/A</v>
      </c>
      <c r="P1314" t="e">
        <f ca="1">_20206[[#This Row],[最低排名]]-_20206[[#This Row],[同分人数]]+1</f>
        <v>#N/A</v>
      </c>
      <c r="Q1314" t="e">
        <f ca="1">IF(O1314&gt;=开始!$B$6, 1, 0)</f>
        <v>#N/A</v>
      </c>
      <c r="R1314" t="e">
        <f ca="1">_20206[[#This Row],[最低排名]]-开始!$B$6</f>
        <v>#N/A</v>
      </c>
    </row>
    <row r="1315" spans="1:18">
      <c r="A1315">
        <v>89202</v>
      </c>
      <c r="B1315" t="s">
        <v>1455</v>
      </c>
      <c r="C1315" t="str">
        <f t="shared" si="80"/>
        <v>西安思源</v>
      </c>
      <c r="D1315" t="str">
        <f t="shared" si="81"/>
        <v>02</v>
      </c>
      <c r="E1315" t="s">
        <v>1533</v>
      </c>
      <c r="F1315">
        <v>192</v>
      </c>
      <c r="G1315">
        <v>102</v>
      </c>
      <c r="H1315">
        <v>66</v>
      </c>
      <c r="I1315">
        <v>52</v>
      </c>
      <c r="J1315">
        <v>46</v>
      </c>
      <c r="K1315">
        <v>46</v>
      </c>
      <c r="L1315">
        <v>0</v>
      </c>
      <c r="M1315">
        <v>2020</v>
      </c>
      <c r="N1315">
        <f t="shared" ca="1" si="82"/>
        <v>150</v>
      </c>
      <c r="O1315">
        <f t="shared" ca="1" si="83"/>
        <v>36155</v>
      </c>
      <c r="P1315">
        <f ca="1">_20206[[#This Row],[最低排名]]-_20206[[#This Row],[同分人数]]+1</f>
        <v>36006</v>
      </c>
      <c r="Q1315">
        <f ca="1">IF(O1315&gt;=开始!$B$6, 1, 0)</f>
        <v>1</v>
      </c>
      <c r="R1315">
        <f ca="1">_20206[[#This Row],[最低排名]]-开始!$B$6</f>
        <v>36155</v>
      </c>
    </row>
    <row r="1316" spans="1:18">
      <c r="A1316">
        <v>89301</v>
      </c>
      <c r="B1316" t="s">
        <v>1456</v>
      </c>
      <c r="C1316" t="str">
        <f t="shared" si="80"/>
        <v>西交城市</v>
      </c>
      <c r="D1316" t="str">
        <f t="shared" si="81"/>
        <v>01</v>
      </c>
      <c r="E1316" t="s">
        <v>1629</v>
      </c>
      <c r="M1316">
        <v>2020</v>
      </c>
      <c r="N1316" t="e">
        <f t="shared" ca="1" si="82"/>
        <v>#N/A</v>
      </c>
      <c r="O1316" t="e">
        <f t="shared" ca="1" si="83"/>
        <v>#N/A</v>
      </c>
      <c r="P1316" t="e">
        <f ca="1">_20206[[#This Row],[最低排名]]-_20206[[#This Row],[同分人数]]+1</f>
        <v>#N/A</v>
      </c>
      <c r="Q1316" t="e">
        <f ca="1">IF(O1316&gt;=开始!$B$6, 1, 0)</f>
        <v>#N/A</v>
      </c>
      <c r="R1316" t="e">
        <f ca="1">_20206[[#This Row],[最低排名]]-开始!$B$6</f>
        <v>#N/A</v>
      </c>
    </row>
    <row r="1317" spans="1:18">
      <c r="A1317">
        <v>89401</v>
      </c>
      <c r="B1317" t="s">
        <v>1720</v>
      </c>
      <c r="C1317" t="str">
        <f t="shared" si="80"/>
        <v>西建华清</v>
      </c>
      <c r="D1317" t="str">
        <f t="shared" si="81"/>
        <v>01</v>
      </c>
      <c r="E1317" t="s">
        <v>1629</v>
      </c>
      <c r="M1317">
        <v>2020</v>
      </c>
      <c r="N1317" t="e">
        <f t="shared" ca="1" si="82"/>
        <v>#N/A</v>
      </c>
      <c r="O1317" t="e">
        <f t="shared" ca="1" si="83"/>
        <v>#N/A</v>
      </c>
      <c r="P1317" t="e">
        <f ca="1">_20206[[#This Row],[最低排名]]-_20206[[#This Row],[同分人数]]+1</f>
        <v>#N/A</v>
      </c>
      <c r="Q1317" t="e">
        <f ca="1">IF(O1317&gt;=开始!$B$6, 1, 0)</f>
        <v>#N/A</v>
      </c>
      <c r="R1317" t="e">
        <f ca="1">_20206[[#This Row],[最低排名]]-开始!$B$6</f>
        <v>#N/A</v>
      </c>
    </row>
    <row r="1318" spans="1:18">
      <c r="A1318">
        <v>89501</v>
      </c>
      <c r="B1318" t="s">
        <v>1721</v>
      </c>
      <c r="C1318" t="str">
        <f t="shared" si="80"/>
        <v>西财行知</v>
      </c>
      <c r="D1318" t="str">
        <f t="shared" si="81"/>
        <v>01</v>
      </c>
      <c r="E1318" t="s">
        <v>1556</v>
      </c>
      <c r="F1318">
        <v>180</v>
      </c>
      <c r="G1318">
        <v>94</v>
      </c>
      <c r="H1318">
        <v>86</v>
      </c>
      <c r="I1318">
        <v>52</v>
      </c>
      <c r="J1318">
        <v>43</v>
      </c>
      <c r="K1318">
        <v>43</v>
      </c>
      <c r="L1318">
        <v>0</v>
      </c>
      <c r="M1318">
        <v>2020</v>
      </c>
      <c r="N1318">
        <f t="shared" ca="1" si="82"/>
        <v>165</v>
      </c>
      <c r="O1318">
        <f t="shared" ca="1" si="83"/>
        <v>35821</v>
      </c>
      <c r="P1318">
        <f ca="1">_20206[[#This Row],[最低排名]]-_20206[[#This Row],[同分人数]]+1</f>
        <v>35657</v>
      </c>
      <c r="Q1318">
        <f ca="1">IF(O1318&gt;=开始!$B$6, 1, 0)</f>
        <v>1</v>
      </c>
      <c r="R1318">
        <f ca="1">_20206[[#This Row],[最低排名]]-开始!$B$6</f>
        <v>35821</v>
      </c>
    </row>
    <row r="1319" spans="1:18">
      <c r="A1319">
        <v>89601</v>
      </c>
      <c r="B1319" t="s">
        <v>1457</v>
      </c>
      <c r="C1319" t="str">
        <f t="shared" si="80"/>
        <v>延安大学</v>
      </c>
      <c r="D1319" t="str">
        <f t="shared" si="81"/>
        <v>01</v>
      </c>
      <c r="E1319" t="s">
        <v>383</v>
      </c>
      <c r="F1319">
        <v>175</v>
      </c>
      <c r="G1319">
        <v>100</v>
      </c>
      <c r="H1319">
        <v>92</v>
      </c>
      <c r="I1319">
        <v>58</v>
      </c>
      <c r="J1319">
        <v>52</v>
      </c>
      <c r="K1319">
        <v>46</v>
      </c>
      <c r="L1319">
        <v>0</v>
      </c>
      <c r="M1319">
        <v>2020</v>
      </c>
      <c r="N1319">
        <f t="shared" ca="1" si="82"/>
        <v>185</v>
      </c>
      <c r="O1319">
        <f t="shared" ca="1" si="83"/>
        <v>32523</v>
      </c>
      <c r="P1319">
        <f ca="1">_20206[[#This Row],[最低排名]]-_20206[[#This Row],[同分人数]]+1</f>
        <v>32339</v>
      </c>
      <c r="Q1319">
        <f ca="1">IF(O1319&gt;=开始!$B$6, 1, 0)</f>
        <v>1</v>
      </c>
      <c r="R1319">
        <f ca="1">_20206[[#This Row],[最低排名]]-开始!$B$6</f>
        <v>32523</v>
      </c>
    </row>
    <row r="1320" spans="1:18">
      <c r="A1320">
        <v>91101</v>
      </c>
      <c r="B1320" t="s">
        <v>1459</v>
      </c>
      <c r="C1320" t="str">
        <f t="shared" si="80"/>
        <v>西北民族</v>
      </c>
      <c r="D1320" t="str">
        <f t="shared" si="81"/>
        <v>01</v>
      </c>
      <c r="E1320" t="s">
        <v>383</v>
      </c>
      <c r="F1320">
        <v>168</v>
      </c>
      <c r="G1320">
        <v>93</v>
      </c>
      <c r="H1320">
        <v>105</v>
      </c>
      <c r="I1320">
        <v>58</v>
      </c>
      <c r="J1320">
        <v>52</v>
      </c>
      <c r="K1320">
        <v>40</v>
      </c>
      <c r="L1320">
        <v>0</v>
      </c>
      <c r="M1320">
        <v>2020</v>
      </c>
      <c r="N1320">
        <f t="shared" ca="1" si="82"/>
        <v>185</v>
      </c>
      <c r="O1320">
        <f t="shared" ca="1" si="83"/>
        <v>32523</v>
      </c>
      <c r="P1320">
        <f ca="1">_20206[[#This Row],[最低排名]]-_20206[[#This Row],[同分人数]]+1</f>
        <v>32339</v>
      </c>
      <c r="Q1320">
        <f ca="1">IF(O1320&gt;=开始!$B$6, 1, 0)</f>
        <v>1</v>
      </c>
      <c r="R1320">
        <f ca="1">_20206[[#This Row],[最低排名]]-开始!$B$6</f>
        <v>32523</v>
      </c>
    </row>
    <row r="1321" spans="1:18">
      <c r="A1321">
        <v>91102</v>
      </c>
      <c r="B1321" t="s">
        <v>1460</v>
      </c>
      <c r="C1321" t="str">
        <f t="shared" si="80"/>
        <v>西北民族</v>
      </c>
      <c r="D1321" t="str">
        <f t="shared" si="81"/>
        <v>02</v>
      </c>
      <c r="E1321" t="s">
        <v>354</v>
      </c>
      <c r="F1321">
        <v>187</v>
      </c>
      <c r="G1321">
        <v>98</v>
      </c>
      <c r="H1321">
        <v>85</v>
      </c>
      <c r="I1321">
        <v>61</v>
      </c>
      <c r="J1321">
        <v>49</v>
      </c>
      <c r="K1321">
        <v>46</v>
      </c>
      <c r="L1321">
        <v>0</v>
      </c>
      <c r="M1321">
        <v>2020</v>
      </c>
      <c r="N1321">
        <f t="shared" ca="1" si="82"/>
        <v>178</v>
      </c>
      <c r="O1321">
        <f t="shared" ca="1" si="83"/>
        <v>31609</v>
      </c>
      <c r="P1321">
        <f ca="1">_20206[[#This Row],[最低排名]]-_20206[[#This Row],[同分人数]]+1</f>
        <v>31432</v>
      </c>
      <c r="Q1321">
        <f ca="1">IF(O1321&gt;=开始!$B$6, 1, 0)</f>
        <v>1</v>
      </c>
      <c r="R1321">
        <f ca="1">_20206[[#This Row],[最低排名]]-开始!$B$6</f>
        <v>31609</v>
      </c>
    </row>
    <row r="1322" spans="1:18">
      <c r="A1322">
        <v>91103</v>
      </c>
      <c r="B1322" t="s">
        <v>1461</v>
      </c>
      <c r="C1322" t="str">
        <f t="shared" si="80"/>
        <v>西北民族</v>
      </c>
      <c r="D1322" t="str">
        <f t="shared" si="81"/>
        <v>03</v>
      </c>
      <c r="E1322" t="s">
        <v>1629</v>
      </c>
      <c r="M1322">
        <v>2020</v>
      </c>
      <c r="N1322" t="e">
        <f t="shared" ca="1" si="82"/>
        <v>#N/A</v>
      </c>
      <c r="O1322" t="e">
        <f t="shared" ca="1" si="83"/>
        <v>#N/A</v>
      </c>
      <c r="P1322" t="e">
        <f ca="1">_20206[[#This Row],[最低排名]]-_20206[[#This Row],[同分人数]]+1</f>
        <v>#N/A</v>
      </c>
      <c r="Q1322" t="e">
        <f ca="1">IF(O1322&gt;=开始!$B$6, 1, 0)</f>
        <v>#N/A</v>
      </c>
      <c r="R1322" t="e">
        <f ca="1">_20206[[#This Row],[最低排名]]-开始!$B$6</f>
        <v>#N/A</v>
      </c>
    </row>
    <row r="1323" spans="1:18">
      <c r="A1323">
        <v>91201</v>
      </c>
      <c r="B1323" t="s">
        <v>1462</v>
      </c>
      <c r="C1323" t="str">
        <f t="shared" si="80"/>
        <v>兰州大学</v>
      </c>
      <c r="D1323" t="str">
        <f t="shared" si="81"/>
        <v>01</v>
      </c>
      <c r="E1323" t="s">
        <v>1130</v>
      </c>
      <c r="F1323">
        <v>212</v>
      </c>
      <c r="G1323">
        <v>113</v>
      </c>
      <c r="H1323">
        <v>118</v>
      </c>
      <c r="I1323">
        <v>70</v>
      </c>
      <c r="J1323">
        <v>64</v>
      </c>
      <c r="K1323">
        <v>61</v>
      </c>
      <c r="L1323">
        <v>0</v>
      </c>
      <c r="M1323">
        <v>2020</v>
      </c>
      <c r="N1323">
        <f t="shared" ca="1" si="82"/>
        <v>224</v>
      </c>
      <c r="O1323">
        <f t="shared" ca="1" si="83"/>
        <v>9975</v>
      </c>
      <c r="P1323">
        <f ca="1">_20206[[#This Row],[最低排名]]-_20206[[#This Row],[同分人数]]+1</f>
        <v>9752</v>
      </c>
      <c r="Q1323">
        <f ca="1">IF(O1323&gt;=开始!$B$6, 1, 0)</f>
        <v>1</v>
      </c>
      <c r="R1323">
        <f ca="1">_20206[[#This Row],[最低排名]]-开始!$B$6</f>
        <v>9975</v>
      </c>
    </row>
    <row r="1324" spans="1:18">
      <c r="A1324">
        <v>91202</v>
      </c>
      <c r="B1324" t="s">
        <v>1463</v>
      </c>
      <c r="C1324" t="str">
        <f t="shared" si="80"/>
        <v>兰州大学</v>
      </c>
      <c r="D1324" t="str">
        <f t="shared" si="81"/>
        <v>02</v>
      </c>
      <c r="E1324" t="s">
        <v>87</v>
      </c>
      <c r="F1324">
        <v>226</v>
      </c>
      <c r="G1324">
        <v>113</v>
      </c>
      <c r="H1324">
        <v>111</v>
      </c>
      <c r="I1324">
        <v>67</v>
      </c>
      <c r="J1324">
        <v>61</v>
      </c>
      <c r="K1324">
        <v>61</v>
      </c>
      <c r="L1324">
        <v>0</v>
      </c>
      <c r="M1324">
        <v>2020</v>
      </c>
      <c r="N1324">
        <f t="shared" ca="1" si="82"/>
        <v>201</v>
      </c>
      <c r="O1324">
        <f t="shared" ca="1" si="83"/>
        <v>9751</v>
      </c>
      <c r="P1324">
        <f ca="1">_20206[[#This Row],[最低排名]]-_20206[[#This Row],[同分人数]]+1</f>
        <v>9551</v>
      </c>
      <c r="Q1324">
        <f ca="1">IF(O1324&gt;=开始!$B$6, 1, 0)</f>
        <v>1</v>
      </c>
      <c r="R1324">
        <f ca="1">_20206[[#This Row],[最低排名]]-开始!$B$6</f>
        <v>9751</v>
      </c>
    </row>
    <row r="1325" spans="1:18">
      <c r="A1325">
        <v>91203</v>
      </c>
      <c r="B1325" t="s">
        <v>1464</v>
      </c>
      <c r="C1325" t="str">
        <f t="shared" si="80"/>
        <v>兰州大学</v>
      </c>
      <c r="D1325" t="str">
        <f t="shared" si="81"/>
        <v>03</v>
      </c>
      <c r="E1325" t="s">
        <v>256</v>
      </c>
      <c r="F1325">
        <v>222</v>
      </c>
      <c r="G1325">
        <v>120</v>
      </c>
      <c r="H1325">
        <v>120</v>
      </c>
      <c r="I1325">
        <v>67</v>
      </c>
      <c r="J1325">
        <v>67</v>
      </c>
      <c r="K1325">
        <v>55</v>
      </c>
      <c r="L1325">
        <v>0</v>
      </c>
      <c r="M1325">
        <v>2020</v>
      </c>
      <c r="N1325">
        <f t="shared" ca="1" si="82"/>
        <v>218</v>
      </c>
      <c r="O1325">
        <f t="shared" ca="1" si="83"/>
        <v>8698</v>
      </c>
      <c r="P1325">
        <f ca="1">_20206[[#This Row],[最低排名]]-_20206[[#This Row],[同分人数]]+1</f>
        <v>8481</v>
      </c>
      <c r="Q1325">
        <f ca="1">IF(O1325&gt;=开始!$B$6, 1, 0)</f>
        <v>1</v>
      </c>
      <c r="R1325">
        <f ca="1">_20206[[#This Row],[最低排名]]-开始!$B$6</f>
        <v>8698</v>
      </c>
    </row>
    <row r="1326" spans="1:18">
      <c r="A1326">
        <v>91204</v>
      </c>
      <c r="B1326" t="s">
        <v>1465</v>
      </c>
      <c r="C1326" t="str">
        <f t="shared" si="80"/>
        <v>兰州大学</v>
      </c>
      <c r="D1326" t="str">
        <f t="shared" si="81"/>
        <v>04</v>
      </c>
      <c r="E1326" t="s">
        <v>87</v>
      </c>
      <c r="F1326">
        <v>220</v>
      </c>
      <c r="G1326">
        <v>119</v>
      </c>
      <c r="H1326">
        <v>120</v>
      </c>
      <c r="I1326">
        <v>64</v>
      </c>
      <c r="J1326">
        <v>61</v>
      </c>
      <c r="K1326">
        <v>61</v>
      </c>
      <c r="L1326">
        <v>0</v>
      </c>
      <c r="M1326">
        <v>2020</v>
      </c>
      <c r="N1326">
        <f t="shared" ca="1" si="82"/>
        <v>201</v>
      </c>
      <c r="O1326">
        <f t="shared" ca="1" si="83"/>
        <v>9751</v>
      </c>
      <c r="P1326">
        <f ca="1">_20206[[#This Row],[最低排名]]-_20206[[#This Row],[同分人数]]+1</f>
        <v>9551</v>
      </c>
      <c r="Q1326">
        <f ca="1">IF(O1326&gt;=开始!$B$6, 1, 0)</f>
        <v>1</v>
      </c>
      <c r="R1326">
        <f ca="1">_20206[[#This Row],[最低排名]]-开始!$B$6</f>
        <v>9751</v>
      </c>
    </row>
    <row r="1327" spans="1:18">
      <c r="A1327">
        <v>91205</v>
      </c>
      <c r="B1327" t="s">
        <v>1620</v>
      </c>
      <c r="C1327" t="str">
        <f t="shared" si="80"/>
        <v>兰州大学</v>
      </c>
      <c r="D1327" t="str">
        <f t="shared" si="81"/>
        <v>05</v>
      </c>
      <c r="E1327" t="s">
        <v>248</v>
      </c>
      <c r="F1327">
        <v>217</v>
      </c>
      <c r="G1327">
        <v>112</v>
      </c>
      <c r="H1327">
        <v>123</v>
      </c>
      <c r="I1327">
        <v>67</v>
      </c>
      <c r="J1327">
        <v>67</v>
      </c>
      <c r="K1327">
        <v>55</v>
      </c>
      <c r="L1327">
        <v>0</v>
      </c>
      <c r="M1327">
        <v>2020</v>
      </c>
      <c r="N1327">
        <f t="shared" ca="1" si="82"/>
        <v>205</v>
      </c>
      <c r="O1327">
        <f t="shared" ca="1" si="83"/>
        <v>9114</v>
      </c>
      <c r="P1327">
        <f ca="1">_20206[[#This Row],[最低排名]]-_20206[[#This Row],[同分人数]]+1</f>
        <v>8910</v>
      </c>
      <c r="Q1327">
        <f ca="1">IF(O1327&gt;=开始!$B$6, 1, 0)</f>
        <v>1</v>
      </c>
      <c r="R1327">
        <f ca="1">_20206[[#This Row],[最低排名]]-开始!$B$6</f>
        <v>9114</v>
      </c>
    </row>
    <row r="1328" spans="1:18">
      <c r="A1328">
        <v>91301</v>
      </c>
      <c r="B1328" t="s">
        <v>1466</v>
      </c>
      <c r="C1328" t="str">
        <f t="shared" si="80"/>
        <v>兰州理工</v>
      </c>
      <c r="D1328" t="str">
        <f t="shared" si="81"/>
        <v>01</v>
      </c>
      <c r="E1328" t="s">
        <v>427</v>
      </c>
      <c r="F1328">
        <v>178</v>
      </c>
      <c r="G1328">
        <v>96</v>
      </c>
      <c r="H1328">
        <v>98</v>
      </c>
      <c r="I1328">
        <v>64</v>
      </c>
      <c r="J1328">
        <v>49</v>
      </c>
      <c r="K1328">
        <v>46</v>
      </c>
      <c r="L1328">
        <v>0</v>
      </c>
      <c r="M1328">
        <v>2020</v>
      </c>
      <c r="N1328">
        <f t="shared" ca="1" si="82"/>
        <v>217</v>
      </c>
      <c r="O1328">
        <f t="shared" ca="1" si="83"/>
        <v>30320</v>
      </c>
      <c r="P1328">
        <f ca="1">_20206[[#This Row],[最低排名]]-_20206[[#This Row],[同分人数]]+1</f>
        <v>30104</v>
      </c>
      <c r="Q1328">
        <f ca="1">IF(O1328&gt;=开始!$B$6, 1, 0)</f>
        <v>1</v>
      </c>
      <c r="R1328">
        <f ca="1">_20206[[#This Row],[最低排名]]-开始!$B$6</f>
        <v>30320</v>
      </c>
    </row>
    <row r="1329" spans="1:18">
      <c r="A1329">
        <v>91302</v>
      </c>
      <c r="B1329" t="s">
        <v>1467</v>
      </c>
      <c r="C1329" t="str">
        <f t="shared" si="80"/>
        <v>兰州理工</v>
      </c>
      <c r="D1329" t="str">
        <f t="shared" si="81"/>
        <v>02</v>
      </c>
      <c r="E1329" t="s">
        <v>1629</v>
      </c>
      <c r="M1329">
        <v>2020</v>
      </c>
      <c r="N1329" t="e">
        <f t="shared" ca="1" si="82"/>
        <v>#N/A</v>
      </c>
      <c r="O1329" t="e">
        <f t="shared" ca="1" si="83"/>
        <v>#N/A</v>
      </c>
      <c r="P1329" t="e">
        <f ca="1">_20206[[#This Row],[最低排名]]-_20206[[#This Row],[同分人数]]+1</f>
        <v>#N/A</v>
      </c>
      <c r="Q1329" t="e">
        <f ca="1">IF(O1329&gt;=开始!$B$6, 1, 0)</f>
        <v>#N/A</v>
      </c>
      <c r="R1329" t="e">
        <f ca="1">_20206[[#This Row],[最低排名]]-开始!$B$6</f>
        <v>#N/A</v>
      </c>
    </row>
    <row r="1330" spans="1:18">
      <c r="A1330">
        <v>91303</v>
      </c>
      <c r="B1330" t="s">
        <v>1722</v>
      </c>
      <c r="C1330" t="str">
        <f t="shared" si="80"/>
        <v>兰州理工</v>
      </c>
      <c r="D1330" t="str">
        <f t="shared" si="81"/>
        <v>03</v>
      </c>
      <c r="E1330" t="s">
        <v>198</v>
      </c>
      <c r="F1330">
        <v>189</v>
      </c>
      <c r="G1330">
        <v>104</v>
      </c>
      <c r="H1330">
        <v>66</v>
      </c>
      <c r="I1330">
        <v>58</v>
      </c>
      <c r="J1330">
        <v>46</v>
      </c>
      <c r="K1330">
        <v>46</v>
      </c>
      <c r="L1330">
        <v>0</v>
      </c>
      <c r="M1330">
        <v>2020</v>
      </c>
      <c r="N1330">
        <f t="shared" ca="1" si="82"/>
        <v>198</v>
      </c>
      <c r="O1330">
        <f t="shared" ca="1" si="83"/>
        <v>35656</v>
      </c>
      <c r="P1330">
        <f ca="1">_20206[[#This Row],[最低排名]]-_20206[[#This Row],[同分人数]]+1</f>
        <v>35459</v>
      </c>
      <c r="Q1330">
        <f ca="1">IF(O1330&gt;=开始!$B$6, 1, 0)</f>
        <v>1</v>
      </c>
      <c r="R1330">
        <f ca="1">_20206[[#This Row],[最低排名]]-开始!$B$6</f>
        <v>35656</v>
      </c>
    </row>
    <row r="1331" spans="1:18">
      <c r="A1331">
        <v>91401</v>
      </c>
      <c r="B1331" t="s">
        <v>1468</v>
      </c>
      <c r="C1331" t="str">
        <f t="shared" si="80"/>
        <v>兰州交大</v>
      </c>
      <c r="D1331" t="str">
        <f t="shared" si="81"/>
        <v>01</v>
      </c>
      <c r="E1331" t="s">
        <v>56</v>
      </c>
      <c r="F1331">
        <v>182</v>
      </c>
      <c r="G1331">
        <v>92</v>
      </c>
      <c r="H1331">
        <v>76</v>
      </c>
      <c r="I1331">
        <v>55</v>
      </c>
      <c r="J1331">
        <v>52</v>
      </c>
      <c r="K1331">
        <v>49</v>
      </c>
      <c r="L1331">
        <v>0</v>
      </c>
      <c r="M1331">
        <v>2020</v>
      </c>
      <c r="N1331">
        <f t="shared" ca="1" si="82"/>
        <v>168</v>
      </c>
      <c r="O1331">
        <f t="shared" ca="1" si="83"/>
        <v>34099</v>
      </c>
      <c r="P1331">
        <f ca="1">_20206[[#This Row],[最低排名]]-_20206[[#This Row],[同分人数]]+1</f>
        <v>33932</v>
      </c>
      <c r="Q1331">
        <f ca="1">IF(O1331&gt;=开始!$B$6, 1, 0)</f>
        <v>1</v>
      </c>
      <c r="R1331">
        <f ca="1">_20206[[#This Row],[最低排名]]-开始!$B$6</f>
        <v>34099</v>
      </c>
    </row>
    <row r="1332" spans="1:18">
      <c r="A1332">
        <v>91501</v>
      </c>
      <c r="B1332" t="s">
        <v>1469</v>
      </c>
      <c r="C1332" t="str">
        <f t="shared" si="80"/>
        <v>西北师大</v>
      </c>
      <c r="D1332" t="str">
        <f t="shared" si="81"/>
        <v>01</v>
      </c>
      <c r="E1332" t="s">
        <v>309</v>
      </c>
      <c r="F1332">
        <v>203</v>
      </c>
      <c r="G1332">
        <v>112</v>
      </c>
      <c r="H1332">
        <v>95</v>
      </c>
      <c r="I1332">
        <v>49</v>
      </c>
      <c r="J1332">
        <v>49</v>
      </c>
      <c r="K1332">
        <v>46</v>
      </c>
      <c r="L1332">
        <v>0</v>
      </c>
      <c r="M1332">
        <v>2020</v>
      </c>
      <c r="N1332">
        <f t="shared" ca="1" si="82"/>
        <v>194</v>
      </c>
      <c r="O1332">
        <f t="shared" ca="1" si="83"/>
        <v>28823</v>
      </c>
      <c r="P1332">
        <f ca="1">_20206[[#This Row],[最低排名]]-_20206[[#This Row],[同分人数]]+1</f>
        <v>28630</v>
      </c>
      <c r="Q1332">
        <f ca="1">IF(O1332&gt;=开始!$B$6, 1, 0)</f>
        <v>1</v>
      </c>
      <c r="R1332">
        <f ca="1">_20206[[#This Row],[最低排名]]-开始!$B$6</f>
        <v>28823</v>
      </c>
    </row>
    <row r="1333" spans="1:18">
      <c r="A1333">
        <v>91502</v>
      </c>
      <c r="B1333" t="s">
        <v>1470</v>
      </c>
      <c r="C1333" t="str">
        <f t="shared" si="80"/>
        <v>西北师大</v>
      </c>
      <c r="D1333" t="str">
        <f t="shared" si="81"/>
        <v>02</v>
      </c>
      <c r="E1333" t="s">
        <v>230</v>
      </c>
      <c r="F1333">
        <v>196</v>
      </c>
      <c r="G1333">
        <v>101</v>
      </c>
      <c r="H1333">
        <v>100</v>
      </c>
      <c r="I1333">
        <v>49</v>
      </c>
      <c r="J1333">
        <v>49</v>
      </c>
      <c r="K1333">
        <v>49</v>
      </c>
      <c r="L1333">
        <v>0</v>
      </c>
      <c r="M1333">
        <v>2020</v>
      </c>
      <c r="N1333">
        <f t="shared" ca="1" si="82"/>
        <v>191</v>
      </c>
      <c r="O1333">
        <f t="shared" ca="1" si="83"/>
        <v>28629</v>
      </c>
      <c r="P1333">
        <f ca="1">_20206[[#This Row],[最低排名]]-_20206[[#This Row],[同分人数]]+1</f>
        <v>28439</v>
      </c>
      <c r="Q1333">
        <f ca="1">IF(O1333&gt;=开始!$B$6, 1, 0)</f>
        <v>1</v>
      </c>
      <c r="R1333">
        <f ca="1">_20206[[#This Row],[最低排名]]-开始!$B$6</f>
        <v>28629</v>
      </c>
    </row>
    <row r="1334" spans="1:18">
      <c r="A1334">
        <v>91503</v>
      </c>
      <c r="B1334" t="s">
        <v>1471</v>
      </c>
      <c r="C1334" t="str">
        <f t="shared" si="80"/>
        <v>西北师大</v>
      </c>
      <c r="D1334" t="str">
        <f t="shared" si="81"/>
        <v>03</v>
      </c>
      <c r="E1334" t="s">
        <v>309</v>
      </c>
      <c r="F1334">
        <v>190</v>
      </c>
      <c r="G1334">
        <v>98</v>
      </c>
      <c r="H1334">
        <v>93</v>
      </c>
      <c r="I1334">
        <v>55</v>
      </c>
      <c r="J1334">
        <v>52</v>
      </c>
      <c r="K1334">
        <v>52</v>
      </c>
      <c r="L1334">
        <v>0</v>
      </c>
      <c r="M1334">
        <v>2020</v>
      </c>
      <c r="N1334">
        <f t="shared" ca="1" si="82"/>
        <v>194</v>
      </c>
      <c r="O1334">
        <f t="shared" ca="1" si="83"/>
        <v>28823</v>
      </c>
      <c r="P1334">
        <f ca="1">_20206[[#This Row],[最低排名]]-_20206[[#This Row],[同分人数]]+1</f>
        <v>28630</v>
      </c>
      <c r="Q1334">
        <f ca="1">IF(O1334&gt;=开始!$B$6, 1, 0)</f>
        <v>1</v>
      </c>
      <c r="R1334">
        <f ca="1">_20206[[#This Row],[最低排名]]-开始!$B$6</f>
        <v>28823</v>
      </c>
    </row>
    <row r="1335" spans="1:18">
      <c r="A1335">
        <v>91601</v>
      </c>
      <c r="B1335" t="s">
        <v>1474</v>
      </c>
      <c r="C1335" t="str">
        <f t="shared" si="80"/>
        <v>兰州财大</v>
      </c>
      <c r="D1335" t="str">
        <f t="shared" si="81"/>
        <v>01</v>
      </c>
      <c r="E1335" t="s">
        <v>232</v>
      </c>
      <c r="F1335">
        <v>206</v>
      </c>
      <c r="G1335">
        <v>105</v>
      </c>
      <c r="H1335">
        <v>64</v>
      </c>
      <c r="I1335">
        <v>58</v>
      </c>
      <c r="J1335">
        <v>55</v>
      </c>
      <c r="K1335">
        <v>55</v>
      </c>
      <c r="L1335">
        <v>0</v>
      </c>
      <c r="M1335">
        <v>2020</v>
      </c>
      <c r="N1335">
        <f t="shared" ca="1" si="82"/>
        <v>199</v>
      </c>
      <c r="O1335">
        <f t="shared" ca="1" si="83"/>
        <v>29664</v>
      </c>
      <c r="P1335">
        <f ca="1">_20206[[#This Row],[最低排名]]-_20206[[#This Row],[同分人数]]+1</f>
        <v>29466</v>
      </c>
      <c r="Q1335">
        <f ca="1">IF(O1335&gt;=开始!$B$6, 1, 0)</f>
        <v>1</v>
      </c>
      <c r="R1335">
        <f ca="1">_20206[[#This Row],[最低排名]]-开始!$B$6</f>
        <v>29664</v>
      </c>
    </row>
    <row r="1336" spans="1:18">
      <c r="A1336">
        <v>92101</v>
      </c>
      <c r="B1336" t="s">
        <v>1479</v>
      </c>
      <c r="C1336" t="str">
        <f t="shared" si="80"/>
        <v>青海大学</v>
      </c>
      <c r="D1336" t="str">
        <f t="shared" si="81"/>
        <v>01</v>
      </c>
      <c r="E1336" t="s">
        <v>170</v>
      </c>
      <c r="F1336">
        <v>203</v>
      </c>
      <c r="G1336">
        <v>102</v>
      </c>
      <c r="H1336">
        <v>94</v>
      </c>
      <c r="I1336">
        <v>64</v>
      </c>
      <c r="J1336">
        <v>46</v>
      </c>
      <c r="K1336">
        <v>46</v>
      </c>
      <c r="L1336">
        <v>0</v>
      </c>
      <c r="M1336">
        <v>2020</v>
      </c>
      <c r="N1336">
        <f t="shared" ca="1" si="82"/>
        <v>256</v>
      </c>
      <c r="O1336">
        <f t="shared" ca="1" si="83"/>
        <v>26575</v>
      </c>
      <c r="P1336">
        <f ca="1">_20206[[#This Row],[最低排名]]-_20206[[#This Row],[同分人数]]+1</f>
        <v>26320</v>
      </c>
      <c r="Q1336">
        <f ca="1">IF(O1336&gt;=开始!$B$6, 1, 0)</f>
        <v>1</v>
      </c>
      <c r="R1336">
        <f ca="1">_20206[[#This Row],[最低排名]]-开始!$B$6</f>
        <v>26575</v>
      </c>
    </row>
    <row r="1337" spans="1:18">
      <c r="A1337">
        <v>92102</v>
      </c>
      <c r="B1337" t="s">
        <v>1480</v>
      </c>
      <c r="C1337" t="str">
        <f t="shared" si="80"/>
        <v>青海大学</v>
      </c>
      <c r="D1337" t="str">
        <f t="shared" si="81"/>
        <v>02</v>
      </c>
      <c r="E1337" t="s">
        <v>431</v>
      </c>
      <c r="F1337">
        <v>225</v>
      </c>
      <c r="G1337">
        <v>118</v>
      </c>
      <c r="H1337">
        <v>87</v>
      </c>
      <c r="I1337">
        <v>52</v>
      </c>
      <c r="J1337">
        <v>52</v>
      </c>
      <c r="K1337">
        <v>46</v>
      </c>
      <c r="L1337">
        <v>0</v>
      </c>
      <c r="M1337">
        <v>2020</v>
      </c>
      <c r="N1337">
        <f t="shared" ca="1" si="82"/>
        <v>221</v>
      </c>
      <c r="O1337">
        <f t="shared" ca="1" si="83"/>
        <v>24521</v>
      </c>
      <c r="P1337">
        <f ca="1">_20206[[#This Row],[最低排名]]-_20206[[#This Row],[同分人数]]+1</f>
        <v>24301</v>
      </c>
      <c r="Q1337">
        <f ca="1">IF(O1337&gt;=开始!$B$6, 1, 0)</f>
        <v>1</v>
      </c>
      <c r="R1337">
        <f ca="1">_20206[[#This Row],[最低排名]]-开始!$B$6</f>
        <v>24521</v>
      </c>
    </row>
    <row r="1338" spans="1:18">
      <c r="A1338">
        <v>92103</v>
      </c>
      <c r="B1338" t="s">
        <v>1481</v>
      </c>
      <c r="C1338" t="str">
        <f t="shared" si="80"/>
        <v>青海大学</v>
      </c>
      <c r="D1338" t="str">
        <f t="shared" si="81"/>
        <v>03</v>
      </c>
      <c r="E1338" t="s">
        <v>577</v>
      </c>
      <c r="F1338">
        <v>212</v>
      </c>
      <c r="G1338">
        <v>106</v>
      </c>
      <c r="H1338">
        <v>77</v>
      </c>
      <c r="I1338">
        <v>67</v>
      </c>
      <c r="J1338">
        <v>64</v>
      </c>
      <c r="K1338">
        <v>58</v>
      </c>
      <c r="L1338">
        <v>0</v>
      </c>
      <c r="M1338">
        <v>2020</v>
      </c>
      <c r="N1338">
        <f t="shared" ca="1" si="82"/>
        <v>252</v>
      </c>
      <c r="O1338">
        <f t="shared" ca="1" si="83"/>
        <v>20868</v>
      </c>
      <c r="P1338">
        <f ca="1">_20206[[#This Row],[最低排名]]-_20206[[#This Row],[同分人数]]+1</f>
        <v>20617</v>
      </c>
      <c r="Q1338">
        <f ca="1">IF(O1338&gt;=开始!$B$6, 1, 0)</f>
        <v>1</v>
      </c>
      <c r="R1338">
        <f ca="1">_20206[[#This Row],[最低排名]]-开始!$B$6</f>
        <v>20868</v>
      </c>
    </row>
    <row r="1339" spans="1:18">
      <c r="A1339">
        <v>92104</v>
      </c>
      <c r="B1339" t="s">
        <v>1482</v>
      </c>
      <c r="C1339" t="str">
        <f t="shared" si="80"/>
        <v>青海大学</v>
      </c>
      <c r="D1339" t="str">
        <f t="shared" si="81"/>
        <v>04</v>
      </c>
      <c r="E1339" t="s">
        <v>347</v>
      </c>
      <c r="F1339">
        <v>222</v>
      </c>
      <c r="G1339">
        <v>115</v>
      </c>
      <c r="H1339">
        <v>74</v>
      </c>
      <c r="I1339">
        <v>67</v>
      </c>
      <c r="J1339">
        <v>55</v>
      </c>
      <c r="K1339">
        <v>55</v>
      </c>
      <c r="L1339">
        <v>0</v>
      </c>
      <c r="M1339">
        <v>2020</v>
      </c>
      <c r="N1339">
        <f t="shared" ca="1" si="82"/>
        <v>234</v>
      </c>
      <c r="O1339">
        <f t="shared" ca="1" si="83"/>
        <v>22058</v>
      </c>
      <c r="P1339">
        <f ca="1">_20206[[#This Row],[最低排名]]-_20206[[#This Row],[同分人数]]+1</f>
        <v>21825</v>
      </c>
      <c r="Q1339">
        <f ca="1">IF(O1339&gt;=开始!$B$6, 1, 0)</f>
        <v>1</v>
      </c>
      <c r="R1339">
        <f ca="1">_20206[[#This Row],[最低排名]]-开始!$B$6</f>
        <v>22058</v>
      </c>
    </row>
    <row r="1340" spans="1:18">
      <c r="A1340">
        <v>93101</v>
      </c>
      <c r="B1340" t="s">
        <v>1484</v>
      </c>
      <c r="C1340" t="str">
        <f t="shared" si="80"/>
        <v>北方民族</v>
      </c>
      <c r="D1340" t="str">
        <f t="shared" si="81"/>
        <v>01</v>
      </c>
      <c r="E1340" t="s">
        <v>752</v>
      </c>
      <c r="F1340">
        <v>198</v>
      </c>
      <c r="G1340">
        <v>111</v>
      </c>
      <c r="H1340">
        <v>83</v>
      </c>
      <c r="I1340">
        <v>52</v>
      </c>
      <c r="J1340">
        <v>46</v>
      </c>
      <c r="K1340">
        <v>46</v>
      </c>
      <c r="L1340">
        <v>0</v>
      </c>
      <c r="M1340">
        <v>2020</v>
      </c>
      <c r="N1340">
        <f t="shared" ca="1" si="82"/>
        <v>186</v>
      </c>
      <c r="O1340">
        <f t="shared" ca="1" si="83"/>
        <v>32154</v>
      </c>
      <c r="P1340">
        <f ca="1">_20206[[#This Row],[最低排名]]-_20206[[#This Row],[同分人数]]+1</f>
        <v>31969</v>
      </c>
      <c r="Q1340">
        <f ca="1">IF(O1340&gt;=开始!$B$6, 1, 0)</f>
        <v>1</v>
      </c>
      <c r="R1340">
        <f ca="1">_20206[[#This Row],[最低排名]]-开始!$B$6</f>
        <v>32154</v>
      </c>
    </row>
    <row r="1341" spans="1:18">
      <c r="A1341">
        <v>94101</v>
      </c>
      <c r="B1341" t="s">
        <v>1488</v>
      </c>
      <c r="C1341" t="str">
        <f t="shared" si="80"/>
        <v>石河子</v>
      </c>
      <c r="D1341" t="str">
        <f t="shared" si="81"/>
        <v>01</v>
      </c>
      <c r="E1341" t="s">
        <v>198</v>
      </c>
      <c r="F1341">
        <v>183</v>
      </c>
      <c r="G1341">
        <v>93</v>
      </c>
      <c r="H1341">
        <v>66</v>
      </c>
      <c r="I1341">
        <v>67</v>
      </c>
      <c r="J1341">
        <v>46</v>
      </c>
      <c r="K1341">
        <v>43</v>
      </c>
      <c r="L1341">
        <v>0</v>
      </c>
      <c r="M1341">
        <v>2020</v>
      </c>
      <c r="N1341">
        <f t="shared" ca="1" si="82"/>
        <v>198</v>
      </c>
      <c r="O1341">
        <f t="shared" ca="1" si="83"/>
        <v>35656</v>
      </c>
      <c r="P1341">
        <f ca="1">_20206[[#This Row],[最低排名]]-_20206[[#This Row],[同分人数]]+1</f>
        <v>35459</v>
      </c>
      <c r="Q1341">
        <f ca="1">IF(O1341&gt;=开始!$B$6, 1, 0)</f>
        <v>1</v>
      </c>
      <c r="R1341">
        <f ca="1">_20206[[#This Row],[最低排名]]-开始!$B$6</f>
        <v>35656</v>
      </c>
    </row>
    <row r="1342" spans="1:18">
      <c r="A1342">
        <v>94102</v>
      </c>
      <c r="B1342" t="s">
        <v>1489</v>
      </c>
      <c r="C1342" t="str">
        <f t="shared" si="80"/>
        <v>石河子</v>
      </c>
      <c r="D1342" t="str">
        <f t="shared" si="81"/>
        <v>02</v>
      </c>
      <c r="E1342" t="s">
        <v>560</v>
      </c>
      <c r="F1342">
        <v>194</v>
      </c>
      <c r="G1342">
        <v>101</v>
      </c>
      <c r="H1342">
        <v>96</v>
      </c>
      <c r="I1342">
        <v>58</v>
      </c>
      <c r="J1342">
        <v>55</v>
      </c>
      <c r="K1342">
        <v>46</v>
      </c>
      <c r="L1342">
        <v>0</v>
      </c>
      <c r="M1342">
        <v>2020</v>
      </c>
      <c r="N1342">
        <f t="shared" ca="1" si="82"/>
        <v>217</v>
      </c>
      <c r="O1342">
        <f t="shared" ca="1" si="83"/>
        <v>27408</v>
      </c>
      <c r="P1342">
        <f ca="1">_20206[[#This Row],[最低排名]]-_20206[[#This Row],[同分人数]]+1</f>
        <v>27192</v>
      </c>
      <c r="Q1342">
        <f ca="1">IF(O1342&gt;=开始!$B$6, 1, 0)</f>
        <v>1</v>
      </c>
      <c r="R1342">
        <f ca="1">_20206[[#This Row],[最低排名]]-开始!$B$6</f>
        <v>27408</v>
      </c>
    </row>
    <row r="1343" spans="1:18">
      <c r="A1343">
        <v>94103</v>
      </c>
      <c r="B1343" t="s">
        <v>1490</v>
      </c>
      <c r="C1343" t="str">
        <f t="shared" si="80"/>
        <v>石河子</v>
      </c>
      <c r="D1343" t="str">
        <f t="shared" si="81"/>
        <v>03</v>
      </c>
      <c r="E1343" t="s">
        <v>230</v>
      </c>
      <c r="F1343">
        <v>186</v>
      </c>
      <c r="G1343">
        <v>109</v>
      </c>
      <c r="H1343">
        <v>113</v>
      </c>
      <c r="I1343">
        <v>52</v>
      </c>
      <c r="J1343">
        <v>46</v>
      </c>
      <c r="K1343">
        <v>46</v>
      </c>
      <c r="L1343">
        <v>0</v>
      </c>
      <c r="M1343">
        <v>2020</v>
      </c>
      <c r="N1343">
        <f t="shared" ca="1" si="82"/>
        <v>191</v>
      </c>
      <c r="O1343">
        <f t="shared" ca="1" si="83"/>
        <v>28629</v>
      </c>
      <c r="P1343">
        <f ca="1">_20206[[#This Row],[最低排名]]-_20206[[#This Row],[同分人数]]+1</f>
        <v>28439</v>
      </c>
      <c r="Q1343">
        <f ca="1">IF(O1343&gt;=开始!$B$6, 1, 0)</f>
        <v>1</v>
      </c>
      <c r="R1343">
        <f ca="1">_20206[[#This Row],[最低排名]]-开始!$B$6</f>
        <v>28629</v>
      </c>
    </row>
    <row r="1344" spans="1:18">
      <c r="A1344">
        <v>94201</v>
      </c>
      <c r="B1344" t="s">
        <v>1491</v>
      </c>
      <c r="C1344" t="str">
        <f t="shared" si="80"/>
        <v>塔里木</v>
      </c>
      <c r="D1344" t="str">
        <f t="shared" si="81"/>
        <v>01</v>
      </c>
      <c r="E1344" t="s">
        <v>316</v>
      </c>
      <c r="F1344">
        <v>195</v>
      </c>
      <c r="G1344">
        <v>102</v>
      </c>
      <c r="H1344">
        <v>52</v>
      </c>
      <c r="I1344">
        <v>58</v>
      </c>
      <c r="J1344">
        <v>55</v>
      </c>
      <c r="K1344">
        <v>46</v>
      </c>
      <c r="L1344">
        <v>0</v>
      </c>
      <c r="M1344">
        <v>2020</v>
      </c>
      <c r="N1344">
        <f t="shared" ca="1" si="82"/>
        <v>171</v>
      </c>
      <c r="O1344">
        <f t="shared" ca="1" si="83"/>
        <v>35458</v>
      </c>
      <c r="P1344">
        <f ca="1">_20206[[#This Row],[最低排名]]-_20206[[#This Row],[同分人数]]+1</f>
        <v>35288</v>
      </c>
      <c r="Q1344">
        <f ca="1">IF(O1344&gt;=开始!$B$6, 1, 0)</f>
        <v>1</v>
      </c>
      <c r="R1344">
        <f ca="1">_20206[[#This Row],[最低排名]]-开始!$B$6</f>
        <v>35458</v>
      </c>
    </row>
    <row r="1345" spans="1:18">
      <c r="A1345">
        <v>94202</v>
      </c>
      <c r="B1345" t="s">
        <v>1723</v>
      </c>
      <c r="C1345" t="str">
        <f t="shared" si="80"/>
        <v>塔里木</v>
      </c>
      <c r="D1345" t="str">
        <f t="shared" si="81"/>
        <v>02</v>
      </c>
      <c r="E1345" t="s">
        <v>1534</v>
      </c>
      <c r="F1345">
        <v>182</v>
      </c>
      <c r="G1345">
        <v>96</v>
      </c>
      <c r="H1345">
        <v>68</v>
      </c>
      <c r="I1345">
        <v>55</v>
      </c>
      <c r="J1345">
        <v>49</v>
      </c>
      <c r="K1345">
        <v>46</v>
      </c>
      <c r="L1345">
        <v>0</v>
      </c>
      <c r="M1345">
        <v>2020</v>
      </c>
      <c r="N1345">
        <f t="shared" ca="1" si="82"/>
        <v>147</v>
      </c>
      <c r="O1345">
        <f t="shared" ca="1" si="83"/>
        <v>36437</v>
      </c>
      <c r="P1345">
        <f ca="1">_20206[[#This Row],[最低排名]]-_20206[[#This Row],[同分人数]]+1</f>
        <v>36291</v>
      </c>
      <c r="Q1345">
        <f ca="1">IF(O1345&gt;=开始!$B$6, 1, 0)</f>
        <v>1</v>
      </c>
      <c r="R1345">
        <f ca="1">_20206[[#This Row],[最低排名]]-开始!$B$6</f>
        <v>36437</v>
      </c>
    </row>
    <row r="1346" spans="1:18">
      <c r="A1346">
        <v>94301</v>
      </c>
      <c r="B1346" t="s">
        <v>1492</v>
      </c>
      <c r="C1346" t="str">
        <f t="shared" ref="C1346:C1409" si="84">LEFT(B1346, FIND("(", B1346) - 1)</f>
        <v>新疆大学</v>
      </c>
      <c r="D1346" t="str">
        <f t="shared" ref="D1346:D1409" si="85">MID(B1346, FIND("(", B1346) + 1, FIND(")", B1346) - FIND("(", B1346) - 1)</f>
        <v>01</v>
      </c>
      <c r="E1346" t="s">
        <v>427</v>
      </c>
      <c r="F1346">
        <v>202</v>
      </c>
      <c r="G1346">
        <v>102</v>
      </c>
      <c r="H1346">
        <v>60</v>
      </c>
      <c r="I1346">
        <v>61</v>
      </c>
      <c r="J1346">
        <v>58</v>
      </c>
      <c r="K1346">
        <v>49</v>
      </c>
      <c r="L1346">
        <v>5</v>
      </c>
      <c r="M1346">
        <v>2020</v>
      </c>
      <c r="N1346">
        <f t="shared" ref="N1346:N1409" ca="1" si="86">VLOOKUP(E1346, INDIRECT("'" &amp; M1346 &amp; "D'!$A$2:$G$500"), 2, FALSE)</f>
        <v>217</v>
      </c>
      <c r="O1346">
        <f t="shared" ref="O1346:O1409" ca="1" si="87">VLOOKUP(E1346, INDIRECT("'" &amp; M1346 &amp; "D'!$A$2:$G$500"), 3, FALSE)</f>
        <v>30320</v>
      </c>
      <c r="P1346">
        <f ca="1">_20206[[#This Row],[最低排名]]-_20206[[#This Row],[同分人数]]+1</f>
        <v>30104</v>
      </c>
      <c r="Q1346">
        <f ca="1">IF(O1346&gt;=开始!$B$6, 1, 0)</f>
        <v>1</v>
      </c>
      <c r="R1346">
        <f ca="1">_20206[[#This Row],[最低排名]]-开始!$B$6</f>
        <v>30320</v>
      </c>
    </row>
    <row r="1347" spans="1:18">
      <c r="A1347">
        <v>94401</v>
      </c>
      <c r="B1347" t="s">
        <v>1494</v>
      </c>
      <c r="C1347" t="str">
        <f t="shared" si="84"/>
        <v>新疆农大</v>
      </c>
      <c r="D1347" t="str">
        <f t="shared" si="85"/>
        <v>01</v>
      </c>
      <c r="E1347" t="s">
        <v>207</v>
      </c>
      <c r="F1347">
        <v>182</v>
      </c>
      <c r="G1347">
        <v>95</v>
      </c>
      <c r="H1347">
        <v>85</v>
      </c>
      <c r="I1347">
        <v>52</v>
      </c>
      <c r="J1347">
        <v>46</v>
      </c>
      <c r="K1347">
        <v>43</v>
      </c>
      <c r="L1347">
        <v>5</v>
      </c>
      <c r="M1347">
        <v>2020</v>
      </c>
      <c r="N1347">
        <f t="shared" ca="1" si="86"/>
        <v>183</v>
      </c>
      <c r="O1347">
        <f t="shared" ca="1" si="87"/>
        <v>34282</v>
      </c>
      <c r="P1347">
        <f ca="1">_20206[[#This Row],[最低排名]]-_20206[[#This Row],[同分人数]]+1</f>
        <v>34100</v>
      </c>
      <c r="Q1347">
        <f ca="1">IF(O1347&gt;=开始!$B$6, 1, 0)</f>
        <v>1</v>
      </c>
      <c r="R1347">
        <f ca="1">_20206[[#This Row],[最低排名]]-开始!$B$6</f>
        <v>34282</v>
      </c>
    </row>
    <row r="1348" spans="1:18">
      <c r="A1348">
        <v>94402</v>
      </c>
      <c r="B1348" t="s">
        <v>1495</v>
      </c>
      <c r="C1348" t="str">
        <f t="shared" si="84"/>
        <v>新疆农大</v>
      </c>
      <c r="D1348" t="str">
        <f t="shared" si="85"/>
        <v>02</v>
      </c>
      <c r="E1348" t="s">
        <v>366</v>
      </c>
      <c r="F1348">
        <v>185</v>
      </c>
      <c r="G1348">
        <v>97</v>
      </c>
      <c r="H1348">
        <v>66</v>
      </c>
      <c r="I1348">
        <v>52</v>
      </c>
      <c r="J1348">
        <v>52</v>
      </c>
      <c r="K1348">
        <v>52</v>
      </c>
      <c r="L1348">
        <v>0</v>
      </c>
      <c r="M1348">
        <v>2020</v>
      </c>
      <c r="N1348">
        <f t="shared" ca="1" si="86"/>
        <v>171</v>
      </c>
      <c r="O1348">
        <f t="shared" ca="1" si="87"/>
        <v>35287</v>
      </c>
      <c r="P1348">
        <f ca="1">_20206[[#This Row],[最低排名]]-_20206[[#This Row],[同分人数]]+1</f>
        <v>35117</v>
      </c>
      <c r="Q1348">
        <f ca="1">IF(O1348&gt;=开始!$B$6, 1, 0)</f>
        <v>1</v>
      </c>
      <c r="R1348">
        <f ca="1">_20206[[#This Row],[最低排名]]-开始!$B$6</f>
        <v>35287</v>
      </c>
    </row>
    <row r="1349" spans="1:18">
      <c r="A1349">
        <v>94403</v>
      </c>
      <c r="B1349" t="s">
        <v>1724</v>
      </c>
      <c r="C1349" t="str">
        <f t="shared" si="84"/>
        <v>新疆农大</v>
      </c>
      <c r="D1349" t="str">
        <f t="shared" si="85"/>
        <v>03</v>
      </c>
      <c r="E1349" t="s">
        <v>1629</v>
      </c>
      <c r="M1349">
        <v>2020</v>
      </c>
      <c r="N1349" t="e">
        <f t="shared" ca="1" si="86"/>
        <v>#N/A</v>
      </c>
      <c r="O1349" t="e">
        <f t="shared" ca="1" si="87"/>
        <v>#N/A</v>
      </c>
      <c r="P1349" t="e">
        <f ca="1">_20206[[#This Row],[最低排名]]-_20206[[#This Row],[同分人数]]+1</f>
        <v>#N/A</v>
      </c>
      <c r="Q1349" t="e">
        <f ca="1">IF(O1349&gt;=开始!$B$6, 1, 0)</f>
        <v>#N/A</v>
      </c>
      <c r="R1349" t="e">
        <f ca="1">_20206[[#This Row],[最低排名]]-开始!$B$6</f>
        <v>#N/A</v>
      </c>
    </row>
    <row r="1350" spans="1:18">
      <c r="A1350">
        <v>95101</v>
      </c>
      <c r="B1350" t="s">
        <v>1506</v>
      </c>
      <c r="C1350" t="str">
        <f t="shared" si="84"/>
        <v>西藏大学</v>
      </c>
      <c r="D1350" t="str">
        <f t="shared" si="85"/>
        <v>01</v>
      </c>
      <c r="E1350" t="s">
        <v>54</v>
      </c>
      <c r="F1350">
        <v>190</v>
      </c>
      <c r="G1350">
        <v>98</v>
      </c>
      <c r="H1350">
        <v>71</v>
      </c>
      <c r="I1350">
        <v>61</v>
      </c>
      <c r="J1350">
        <v>61</v>
      </c>
      <c r="K1350">
        <v>58</v>
      </c>
      <c r="L1350">
        <v>0</v>
      </c>
      <c r="M1350">
        <v>2020</v>
      </c>
      <c r="N1350">
        <f t="shared" ca="1" si="86"/>
        <v>219</v>
      </c>
      <c r="O1350">
        <f t="shared" ca="1" si="87"/>
        <v>29042</v>
      </c>
      <c r="P1350">
        <f ca="1">_20206[[#This Row],[最低排名]]-_20206[[#This Row],[同分人数]]+1</f>
        <v>28824</v>
      </c>
      <c r="Q1350">
        <f ca="1">IF(O1350&gt;=开始!$B$6, 1, 0)</f>
        <v>1</v>
      </c>
      <c r="R1350">
        <f ca="1">_20206[[#This Row],[最低排名]]-开始!$B$6</f>
        <v>29042</v>
      </c>
    </row>
    <row r="1351" spans="1:18">
      <c r="A1351">
        <v>95102</v>
      </c>
      <c r="B1351" t="s">
        <v>1507</v>
      </c>
      <c r="C1351" t="str">
        <f t="shared" si="84"/>
        <v>西藏大学</v>
      </c>
      <c r="D1351" t="str">
        <f t="shared" si="85"/>
        <v>02</v>
      </c>
      <c r="E1351" t="s">
        <v>366</v>
      </c>
      <c r="F1351">
        <v>169</v>
      </c>
      <c r="G1351">
        <v>87</v>
      </c>
      <c r="H1351">
        <v>88</v>
      </c>
      <c r="I1351">
        <v>61</v>
      </c>
      <c r="J1351">
        <v>46</v>
      </c>
      <c r="K1351">
        <v>43</v>
      </c>
      <c r="L1351">
        <v>0</v>
      </c>
      <c r="M1351">
        <v>2020</v>
      </c>
      <c r="N1351">
        <f t="shared" ca="1" si="86"/>
        <v>171</v>
      </c>
      <c r="O1351">
        <f t="shared" ca="1" si="87"/>
        <v>35287</v>
      </c>
      <c r="P1351">
        <f ca="1">_20206[[#This Row],[最低排名]]-_20206[[#This Row],[同分人数]]+1</f>
        <v>35117</v>
      </c>
      <c r="Q1351">
        <f ca="1">IF(O1351&gt;=开始!$B$6, 1, 0)</f>
        <v>1</v>
      </c>
      <c r="R1351">
        <f ca="1">_20206[[#This Row],[最低排名]]-开始!$B$6</f>
        <v>35287</v>
      </c>
    </row>
    <row r="1352" spans="1:18">
      <c r="A1352">
        <v>95103</v>
      </c>
      <c r="B1352" t="s">
        <v>1508</v>
      </c>
      <c r="C1352" t="str">
        <f t="shared" si="84"/>
        <v>西藏大学</v>
      </c>
      <c r="D1352" t="str">
        <f t="shared" si="85"/>
        <v>03</v>
      </c>
      <c r="E1352" t="s">
        <v>381</v>
      </c>
      <c r="F1352">
        <v>209</v>
      </c>
      <c r="G1352">
        <v>117</v>
      </c>
      <c r="H1352">
        <v>76</v>
      </c>
      <c r="I1352">
        <v>49</v>
      </c>
      <c r="J1352">
        <v>49</v>
      </c>
      <c r="K1352">
        <v>46</v>
      </c>
      <c r="L1352">
        <v>0</v>
      </c>
      <c r="M1352">
        <v>2020</v>
      </c>
      <c r="N1352">
        <f t="shared" ca="1" si="86"/>
        <v>183</v>
      </c>
      <c r="O1352">
        <f t="shared" ca="1" si="87"/>
        <v>31431</v>
      </c>
      <c r="P1352">
        <f ca="1">_20206[[#This Row],[最低排名]]-_20206[[#This Row],[同分人数]]+1</f>
        <v>31249</v>
      </c>
      <c r="Q1352">
        <f ca="1">IF(O1352&gt;=开始!$B$6, 1, 0)</f>
        <v>1</v>
      </c>
      <c r="R1352">
        <f ca="1">_20206[[#This Row],[最低排名]]-开始!$B$6</f>
        <v>31431</v>
      </c>
    </row>
    <row r="1353" spans="1:18">
      <c r="A1353">
        <v>95104</v>
      </c>
      <c r="B1353" t="s">
        <v>1509</v>
      </c>
      <c r="C1353" t="str">
        <f t="shared" si="84"/>
        <v>西藏大学</v>
      </c>
      <c r="D1353" t="str">
        <f t="shared" si="85"/>
        <v>04</v>
      </c>
      <c r="E1353" t="s">
        <v>92</v>
      </c>
      <c r="F1353">
        <v>214</v>
      </c>
      <c r="G1353">
        <v>116</v>
      </c>
      <c r="H1353">
        <v>109</v>
      </c>
      <c r="I1353">
        <v>58</v>
      </c>
      <c r="J1353">
        <v>55</v>
      </c>
      <c r="K1353">
        <v>46</v>
      </c>
      <c r="L1353">
        <v>0</v>
      </c>
      <c r="M1353">
        <v>2020</v>
      </c>
      <c r="N1353">
        <f t="shared" ca="1" si="86"/>
        <v>236</v>
      </c>
      <c r="O1353">
        <f t="shared" ca="1" si="87"/>
        <v>19873</v>
      </c>
      <c r="P1353">
        <f ca="1">_20206[[#This Row],[最低排名]]-_20206[[#This Row],[同分人数]]+1</f>
        <v>19638</v>
      </c>
      <c r="Q1353">
        <f ca="1">IF(O1353&gt;=开始!$B$6, 1, 0)</f>
        <v>1</v>
      </c>
      <c r="R1353">
        <f ca="1">_20206[[#This Row],[最低排名]]-开始!$B$6</f>
        <v>19873</v>
      </c>
    </row>
    <row r="1354" spans="1:18">
      <c r="A1354">
        <v>95105</v>
      </c>
      <c r="B1354" t="s">
        <v>1510</v>
      </c>
      <c r="C1354" t="str">
        <f t="shared" si="84"/>
        <v>西藏大学</v>
      </c>
      <c r="D1354" t="str">
        <f t="shared" si="85"/>
        <v>05</v>
      </c>
      <c r="E1354" t="s">
        <v>447</v>
      </c>
      <c r="F1354">
        <v>178</v>
      </c>
      <c r="G1354">
        <v>94</v>
      </c>
      <c r="H1354">
        <v>90</v>
      </c>
      <c r="I1354">
        <v>58</v>
      </c>
      <c r="J1354">
        <v>49</v>
      </c>
      <c r="K1354">
        <v>46</v>
      </c>
      <c r="L1354">
        <v>0</v>
      </c>
      <c r="M1354">
        <v>2020</v>
      </c>
      <c r="N1354">
        <f t="shared" ca="1" si="86"/>
        <v>170</v>
      </c>
      <c r="O1354">
        <f t="shared" ca="1" si="87"/>
        <v>32868</v>
      </c>
      <c r="P1354">
        <f ca="1">_20206[[#This Row],[最低排名]]-_20206[[#This Row],[同分人数]]+1</f>
        <v>32699</v>
      </c>
      <c r="Q1354">
        <f ca="1">IF(O1354&gt;=开始!$B$6, 1, 0)</f>
        <v>1</v>
      </c>
      <c r="R1354">
        <f ca="1">_20206[[#This Row],[最低排名]]-开始!$B$6</f>
        <v>32868</v>
      </c>
    </row>
    <row r="1355" spans="1:18">
      <c r="A1355">
        <v>95106</v>
      </c>
      <c r="B1355" t="s">
        <v>1511</v>
      </c>
      <c r="C1355" t="str">
        <f t="shared" si="84"/>
        <v>西藏大学</v>
      </c>
      <c r="D1355" t="str">
        <f t="shared" si="85"/>
        <v>06</v>
      </c>
      <c r="E1355" t="s">
        <v>223</v>
      </c>
      <c r="F1355">
        <v>186</v>
      </c>
      <c r="G1355">
        <v>94</v>
      </c>
      <c r="H1355">
        <v>69</v>
      </c>
      <c r="I1355">
        <v>55</v>
      </c>
      <c r="J1355">
        <v>49</v>
      </c>
      <c r="K1355">
        <v>49</v>
      </c>
      <c r="L1355">
        <v>0</v>
      </c>
      <c r="M1355">
        <v>2020</v>
      </c>
      <c r="N1355">
        <f t="shared" ca="1" si="86"/>
        <v>171</v>
      </c>
      <c r="O1355">
        <f t="shared" ca="1" si="87"/>
        <v>35116</v>
      </c>
      <c r="P1355">
        <f ca="1">_20206[[#This Row],[最低排名]]-_20206[[#This Row],[同分人数]]+1</f>
        <v>34946</v>
      </c>
      <c r="Q1355">
        <f ca="1">IF(O1355&gt;=开始!$B$6, 1, 0)</f>
        <v>1</v>
      </c>
      <c r="R1355">
        <f ca="1">_20206[[#This Row],[最低排名]]-开始!$B$6</f>
        <v>35116</v>
      </c>
    </row>
    <row r="1356" spans="1:18">
      <c r="A1356">
        <v>10101</v>
      </c>
      <c r="B1356" t="s">
        <v>1531</v>
      </c>
      <c r="C1356" t="str">
        <f t="shared" si="84"/>
        <v>复旦大学</v>
      </c>
      <c r="D1356" t="str">
        <f t="shared" si="85"/>
        <v>01</v>
      </c>
      <c r="E1356" t="s">
        <v>0</v>
      </c>
      <c r="M1356">
        <v>2021</v>
      </c>
      <c r="N1356">
        <f t="shared" ca="1" si="86"/>
        <v>1529</v>
      </c>
      <c r="O1356">
        <f t="shared" ca="1" si="87"/>
        <v>1529</v>
      </c>
      <c r="P1356">
        <f ca="1">_20206[[#This Row],[最低排名]]-_20206[[#This Row],[同分人数]]+1</f>
        <v>1</v>
      </c>
      <c r="Q1356">
        <f ca="1">IF(O1356&gt;=开始!$B$6, 1, 0)</f>
        <v>1</v>
      </c>
      <c r="R1356">
        <f ca="1">_20206[[#This Row],[最低排名]]-开始!$B$6</f>
        <v>1529</v>
      </c>
    </row>
    <row r="1357" spans="1:18">
      <c r="A1357">
        <v>10102</v>
      </c>
      <c r="B1357" t="s">
        <v>1</v>
      </c>
      <c r="C1357" t="str">
        <f t="shared" si="84"/>
        <v>复旦大学</v>
      </c>
      <c r="D1357" t="str">
        <f t="shared" si="85"/>
        <v>02</v>
      </c>
      <c r="E1357" t="s">
        <v>0</v>
      </c>
      <c r="M1357">
        <v>2021</v>
      </c>
      <c r="N1357">
        <f t="shared" ca="1" si="86"/>
        <v>1529</v>
      </c>
      <c r="O1357">
        <f t="shared" ca="1" si="87"/>
        <v>1529</v>
      </c>
      <c r="P1357">
        <f ca="1">_20206[[#This Row],[最低排名]]-_20206[[#This Row],[同分人数]]+1</f>
        <v>1</v>
      </c>
      <c r="Q1357">
        <f ca="1">IF(O1357&gt;=开始!$B$6, 1, 0)</f>
        <v>1</v>
      </c>
      <c r="R1357">
        <f ca="1">_20206[[#This Row],[最低排名]]-开始!$B$6</f>
        <v>1529</v>
      </c>
    </row>
    <row r="1358" spans="1:18">
      <c r="A1358">
        <v>10103</v>
      </c>
      <c r="B1358" t="s">
        <v>2</v>
      </c>
      <c r="C1358" t="str">
        <f t="shared" si="84"/>
        <v>复旦大学</v>
      </c>
      <c r="D1358" t="str">
        <f t="shared" si="85"/>
        <v>03</v>
      </c>
      <c r="E1358" t="s">
        <v>0</v>
      </c>
      <c r="M1358">
        <v>2021</v>
      </c>
      <c r="N1358">
        <f t="shared" ca="1" si="86"/>
        <v>1529</v>
      </c>
      <c r="O1358">
        <f t="shared" ca="1" si="87"/>
        <v>1529</v>
      </c>
      <c r="P1358">
        <f ca="1">_20206[[#This Row],[最低排名]]-_20206[[#This Row],[同分人数]]+1</f>
        <v>1</v>
      </c>
      <c r="Q1358">
        <f ca="1">IF(O1358&gt;=开始!$B$6, 1, 0)</f>
        <v>1</v>
      </c>
      <c r="R1358">
        <f ca="1">_20206[[#This Row],[最低排名]]-开始!$B$6</f>
        <v>1529</v>
      </c>
    </row>
    <row r="1359" spans="1:18">
      <c r="A1359">
        <v>11401</v>
      </c>
      <c r="B1359" t="s">
        <v>73</v>
      </c>
      <c r="C1359" t="str">
        <f t="shared" si="84"/>
        <v>复旦医学</v>
      </c>
      <c r="D1359" t="str">
        <f t="shared" si="85"/>
        <v>01</v>
      </c>
      <c r="E1359" t="s">
        <v>0</v>
      </c>
      <c r="M1359">
        <v>2021</v>
      </c>
      <c r="N1359">
        <f t="shared" ca="1" si="86"/>
        <v>1529</v>
      </c>
      <c r="O1359">
        <f t="shared" ca="1" si="87"/>
        <v>1529</v>
      </c>
      <c r="P1359">
        <f ca="1">_20206[[#This Row],[最低排名]]-_20206[[#This Row],[同分人数]]+1</f>
        <v>1</v>
      </c>
      <c r="Q1359">
        <f ca="1">IF(O1359&gt;=开始!$B$6, 1, 0)</f>
        <v>1</v>
      </c>
      <c r="R1359">
        <f ca="1">_20206[[#This Row],[最低排名]]-开始!$B$6</f>
        <v>1529</v>
      </c>
    </row>
    <row r="1360" spans="1:18">
      <c r="A1360">
        <v>10201</v>
      </c>
      <c r="B1360" t="s">
        <v>3</v>
      </c>
      <c r="C1360" t="str">
        <f t="shared" si="84"/>
        <v>上海交大</v>
      </c>
      <c r="D1360" t="str">
        <f t="shared" si="85"/>
        <v>01</v>
      </c>
      <c r="E1360" t="s">
        <v>0</v>
      </c>
      <c r="M1360">
        <v>2021</v>
      </c>
      <c r="N1360">
        <f t="shared" ca="1" si="86"/>
        <v>1529</v>
      </c>
      <c r="O1360">
        <f t="shared" ca="1" si="87"/>
        <v>1529</v>
      </c>
      <c r="P1360">
        <f ca="1">_20206[[#This Row],[最低排名]]-_20206[[#This Row],[同分人数]]+1</f>
        <v>1</v>
      </c>
      <c r="Q1360">
        <f ca="1">IF(O1360&gt;=开始!$B$6, 1, 0)</f>
        <v>1</v>
      </c>
      <c r="R1360">
        <f ca="1">_20206[[#This Row],[最低排名]]-开始!$B$6</f>
        <v>1529</v>
      </c>
    </row>
    <row r="1361" spans="1:18">
      <c r="A1361">
        <v>12001</v>
      </c>
      <c r="B1361" t="s">
        <v>109</v>
      </c>
      <c r="C1361" t="str">
        <f t="shared" si="84"/>
        <v>交大医学</v>
      </c>
      <c r="D1361" t="str">
        <f t="shared" si="85"/>
        <v>01</v>
      </c>
      <c r="E1361" t="s">
        <v>0</v>
      </c>
      <c r="M1361">
        <v>2021</v>
      </c>
      <c r="N1361">
        <f t="shared" ca="1" si="86"/>
        <v>1529</v>
      </c>
      <c r="O1361">
        <f t="shared" ca="1" si="87"/>
        <v>1529</v>
      </c>
      <c r="P1361">
        <f ca="1">_20206[[#This Row],[最低排名]]-_20206[[#This Row],[同分人数]]+1</f>
        <v>1</v>
      </c>
      <c r="Q1361">
        <f ca="1">IF(O1361&gt;=开始!$B$6, 1, 0)</f>
        <v>1</v>
      </c>
      <c r="R1361">
        <f ca="1">_20206[[#This Row],[最低排名]]-开始!$B$6</f>
        <v>1529</v>
      </c>
    </row>
    <row r="1362" spans="1:18">
      <c r="A1362">
        <v>20201</v>
      </c>
      <c r="B1362" t="s">
        <v>236</v>
      </c>
      <c r="C1362" t="str">
        <f t="shared" si="84"/>
        <v>中国人大</v>
      </c>
      <c r="D1362" t="str">
        <f t="shared" si="85"/>
        <v>01</v>
      </c>
      <c r="E1362" t="s">
        <v>0</v>
      </c>
      <c r="M1362">
        <v>2021</v>
      </c>
      <c r="N1362">
        <f t="shared" ca="1" si="86"/>
        <v>1529</v>
      </c>
      <c r="O1362">
        <f t="shared" ca="1" si="87"/>
        <v>1529</v>
      </c>
      <c r="P1362">
        <f ca="1">_20206[[#This Row],[最低排名]]-_20206[[#This Row],[同分人数]]+1</f>
        <v>1</v>
      </c>
      <c r="Q1362">
        <f ca="1">IF(O1362&gt;=开始!$B$6, 1, 0)</f>
        <v>1</v>
      </c>
      <c r="R1362">
        <f ca="1">_20206[[#This Row],[最低排名]]-开始!$B$6</f>
        <v>1529</v>
      </c>
    </row>
    <row r="1363" spans="1:18">
      <c r="A1363">
        <v>53201</v>
      </c>
      <c r="B1363" t="s">
        <v>853</v>
      </c>
      <c r="C1363" t="str">
        <f t="shared" si="84"/>
        <v>中国科大</v>
      </c>
      <c r="D1363" t="str">
        <f t="shared" si="85"/>
        <v>01</v>
      </c>
      <c r="E1363" t="s">
        <v>0</v>
      </c>
      <c r="M1363">
        <v>2021</v>
      </c>
      <c r="N1363">
        <f t="shared" ca="1" si="86"/>
        <v>1529</v>
      </c>
      <c r="O1363">
        <f t="shared" ca="1" si="87"/>
        <v>1529</v>
      </c>
      <c r="P1363">
        <f ca="1">_20206[[#This Row],[最低排名]]-_20206[[#This Row],[同分人数]]+1</f>
        <v>1</v>
      </c>
      <c r="Q1363">
        <f ca="1">IF(O1363&gt;=开始!$B$6, 1, 0)</f>
        <v>1</v>
      </c>
      <c r="R1363">
        <f ca="1">_20206[[#This Row],[最低排名]]-开始!$B$6</f>
        <v>1529</v>
      </c>
    </row>
    <row r="1364" spans="1:18">
      <c r="A1364">
        <v>10301</v>
      </c>
      <c r="B1364" t="s">
        <v>4</v>
      </c>
      <c r="C1364" t="str">
        <f t="shared" si="84"/>
        <v>同济大学</v>
      </c>
      <c r="D1364" t="str">
        <f t="shared" si="85"/>
        <v>01</v>
      </c>
      <c r="E1364" t="s">
        <v>601</v>
      </c>
      <c r="F1364">
        <v>242</v>
      </c>
      <c r="G1364">
        <v>126</v>
      </c>
      <c r="H1364">
        <v>135</v>
      </c>
      <c r="I1364">
        <v>67</v>
      </c>
      <c r="J1364">
        <v>67</v>
      </c>
      <c r="K1364">
        <v>61</v>
      </c>
      <c r="L1364">
        <v>0</v>
      </c>
      <c r="M1364">
        <v>2021</v>
      </c>
      <c r="N1364">
        <f t="shared" ca="1" si="86"/>
        <v>112</v>
      </c>
      <c r="O1364">
        <f t="shared" ca="1" si="87"/>
        <v>2323</v>
      </c>
      <c r="P1364">
        <f ca="1">_20206[[#This Row],[最低排名]]-_20206[[#This Row],[同分人数]]+1</f>
        <v>2212</v>
      </c>
      <c r="Q1364">
        <f ca="1">IF(O1364&gt;=开始!$B$6, 1, 0)</f>
        <v>1</v>
      </c>
      <c r="R1364">
        <f ca="1">_20206[[#This Row],[最低排名]]-开始!$B$6</f>
        <v>2323</v>
      </c>
    </row>
    <row r="1365" spans="1:18">
      <c r="A1365">
        <v>10302</v>
      </c>
      <c r="B1365" t="s">
        <v>5</v>
      </c>
      <c r="C1365" t="str">
        <f t="shared" si="84"/>
        <v>同济大学</v>
      </c>
      <c r="D1365" t="str">
        <f t="shared" si="85"/>
        <v>02</v>
      </c>
      <c r="E1365" t="s">
        <v>58</v>
      </c>
      <c r="F1365">
        <v>242</v>
      </c>
      <c r="G1365">
        <v>129</v>
      </c>
      <c r="H1365">
        <v>124</v>
      </c>
      <c r="I1365">
        <v>70</v>
      </c>
      <c r="J1365">
        <v>64</v>
      </c>
      <c r="K1365">
        <v>64</v>
      </c>
      <c r="L1365">
        <v>0</v>
      </c>
      <c r="M1365">
        <v>2021</v>
      </c>
      <c r="N1365">
        <f t="shared" ca="1" si="86"/>
        <v>160</v>
      </c>
      <c r="O1365">
        <f t="shared" ca="1" si="87"/>
        <v>3386</v>
      </c>
      <c r="P1365">
        <f ca="1">_20206[[#This Row],[最低排名]]-_20206[[#This Row],[同分人数]]+1</f>
        <v>3227</v>
      </c>
      <c r="Q1365">
        <f ca="1">IF(O1365&gt;=开始!$B$6, 1, 0)</f>
        <v>1</v>
      </c>
      <c r="R1365">
        <f ca="1">_20206[[#This Row],[最低排名]]-开始!$B$6</f>
        <v>3386</v>
      </c>
    </row>
    <row r="1366" spans="1:18">
      <c r="A1366">
        <v>10401</v>
      </c>
      <c r="B1366" t="s">
        <v>7</v>
      </c>
      <c r="C1366" t="str">
        <f t="shared" si="84"/>
        <v>华东师大</v>
      </c>
      <c r="D1366" t="str">
        <f t="shared" si="85"/>
        <v>01</v>
      </c>
      <c r="E1366" t="s">
        <v>254</v>
      </c>
      <c r="F1366">
        <v>237</v>
      </c>
      <c r="G1366">
        <v>129</v>
      </c>
      <c r="H1366">
        <v>130</v>
      </c>
      <c r="I1366">
        <v>70</v>
      </c>
      <c r="J1366">
        <v>67</v>
      </c>
      <c r="K1366">
        <v>61</v>
      </c>
      <c r="L1366">
        <v>0</v>
      </c>
      <c r="M1366">
        <v>2021</v>
      </c>
      <c r="N1366">
        <f t="shared" ca="1" si="86"/>
        <v>150</v>
      </c>
      <c r="O1366">
        <f t="shared" ca="1" si="87"/>
        <v>3226</v>
      </c>
      <c r="P1366">
        <f ca="1">_20206[[#This Row],[最低排名]]-_20206[[#This Row],[同分人数]]+1</f>
        <v>3077</v>
      </c>
      <c r="Q1366">
        <f ca="1">IF(O1366&gt;=开始!$B$6, 1, 0)</f>
        <v>1</v>
      </c>
      <c r="R1366">
        <f ca="1">_20206[[#This Row],[最低排名]]-开始!$B$6</f>
        <v>3226</v>
      </c>
    </row>
    <row r="1367" spans="1:18">
      <c r="A1367">
        <v>10402</v>
      </c>
      <c r="B1367" t="s">
        <v>9</v>
      </c>
      <c r="C1367" t="str">
        <f t="shared" si="84"/>
        <v>华东师大</v>
      </c>
      <c r="D1367" t="str">
        <f t="shared" si="85"/>
        <v>02</v>
      </c>
      <c r="E1367" t="s">
        <v>254</v>
      </c>
      <c r="F1367">
        <v>229</v>
      </c>
      <c r="G1367">
        <v>122</v>
      </c>
      <c r="H1367">
        <v>135</v>
      </c>
      <c r="I1367">
        <v>70</v>
      </c>
      <c r="J1367">
        <v>70</v>
      </c>
      <c r="K1367">
        <v>61</v>
      </c>
      <c r="L1367">
        <v>0</v>
      </c>
      <c r="M1367">
        <v>2021</v>
      </c>
      <c r="N1367">
        <f t="shared" ca="1" si="86"/>
        <v>150</v>
      </c>
      <c r="O1367">
        <f t="shared" ca="1" si="87"/>
        <v>3226</v>
      </c>
      <c r="P1367">
        <f ca="1">_20206[[#This Row],[最低排名]]-_20206[[#This Row],[同分人数]]+1</f>
        <v>3077</v>
      </c>
      <c r="Q1367">
        <f ca="1">IF(O1367&gt;=开始!$B$6, 1, 0)</f>
        <v>1</v>
      </c>
      <c r="R1367">
        <f ca="1">_20206[[#This Row],[最低排名]]-开始!$B$6</f>
        <v>3226</v>
      </c>
    </row>
    <row r="1368" spans="1:18">
      <c r="A1368">
        <v>10403</v>
      </c>
      <c r="B1368" t="s">
        <v>10</v>
      </c>
      <c r="C1368" t="str">
        <f t="shared" si="84"/>
        <v>华东师大</v>
      </c>
      <c r="D1368" t="str">
        <f t="shared" si="85"/>
        <v>03</v>
      </c>
      <c r="E1368" t="s">
        <v>31</v>
      </c>
      <c r="F1368">
        <v>240</v>
      </c>
      <c r="G1368">
        <v>137</v>
      </c>
      <c r="H1368">
        <v>127</v>
      </c>
      <c r="I1368">
        <v>70</v>
      </c>
      <c r="J1368">
        <v>67</v>
      </c>
      <c r="K1368">
        <v>64</v>
      </c>
      <c r="L1368">
        <v>0</v>
      </c>
      <c r="M1368">
        <v>2021</v>
      </c>
      <c r="N1368">
        <f t="shared" ca="1" si="86"/>
        <v>131</v>
      </c>
      <c r="O1368">
        <f t="shared" ca="1" si="87"/>
        <v>2795</v>
      </c>
      <c r="P1368">
        <f ca="1">_20206[[#This Row],[最低排名]]-_20206[[#This Row],[同分人数]]+1</f>
        <v>2665</v>
      </c>
      <c r="Q1368">
        <f ca="1">IF(O1368&gt;=开始!$B$6, 1, 0)</f>
        <v>1</v>
      </c>
      <c r="R1368">
        <f ca="1">_20206[[#This Row],[最低排名]]-开始!$B$6</f>
        <v>2795</v>
      </c>
    </row>
    <row r="1369" spans="1:18">
      <c r="A1369">
        <v>10404</v>
      </c>
      <c r="B1369" t="s">
        <v>12</v>
      </c>
      <c r="C1369" t="str">
        <f t="shared" si="84"/>
        <v>华东师大</v>
      </c>
      <c r="D1369" t="str">
        <f t="shared" si="85"/>
        <v>04</v>
      </c>
      <c r="E1369" t="s">
        <v>29</v>
      </c>
      <c r="F1369">
        <v>254</v>
      </c>
      <c r="G1369">
        <v>128</v>
      </c>
      <c r="H1369">
        <v>120</v>
      </c>
      <c r="I1369">
        <v>67</v>
      </c>
      <c r="J1369">
        <v>67</v>
      </c>
      <c r="K1369">
        <v>58</v>
      </c>
      <c r="L1369">
        <v>0</v>
      </c>
      <c r="M1369">
        <v>2021</v>
      </c>
      <c r="N1369">
        <f t="shared" ca="1" si="86"/>
        <v>141</v>
      </c>
      <c r="O1369">
        <f t="shared" ca="1" si="87"/>
        <v>3076</v>
      </c>
      <c r="P1369">
        <f ca="1">_20206[[#This Row],[最低排名]]-_20206[[#This Row],[同分人数]]+1</f>
        <v>2936</v>
      </c>
      <c r="Q1369">
        <f ca="1">IF(O1369&gt;=开始!$B$6, 1, 0)</f>
        <v>1</v>
      </c>
      <c r="R1369">
        <f ca="1">_20206[[#This Row],[最低排名]]-开始!$B$6</f>
        <v>3076</v>
      </c>
    </row>
    <row r="1370" spans="1:18">
      <c r="A1370">
        <v>10501</v>
      </c>
      <c r="B1370" t="s">
        <v>13</v>
      </c>
      <c r="C1370" t="str">
        <f t="shared" si="84"/>
        <v>华东理工</v>
      </c>
      <c r="D1370" t="str">
        <f t="shared" si="85"/>
        <v>01</v>
      </c>
      <c r="E1370" t="s">
        <v>25</v>
      </c>
      <c r="F1370">
        <v>224</v>
      </c>
      <c r="G1370">
        <v>122</v>
      </c>
      <c r="H1370">
        <v>133</v>
      </c>
      <c r="I1370">
        <v>67</v>
      </c>
      <c r="J1370">
        <v>61</v>
      </c>
      <c r="K1370">
        <v>58</v>
      </c>
      <c r="L1370">
        <v>0</v>
      </c>
      <c r="M1370">
        <v>2021</v>
      </c>
      <c r="N1370">
        <f t="shared" ca="1" si="86"/>
        <v>183</v>
      </c>
      <c r="O1370">
        <f t="shared" ca="1" si="87"/>
        <v>6800</v>
      </c>
      <c r="P1370">
        <f ca="1">_20206[[#This Row],[最低排名]]-_20206[[#This Row],[同分人数]]+1</f>
        <v>6618</v>
      </c>
      <c r="Q1370">
        <f ca="1">IF(O1370&gt;=开始!$B$6, 1, 0)</f>
        <v>1</v>
      </c>
      <c r="R1370">
        <f ca="1">_20206[[#This Row],[最低排名]]-开始!$B$6</f>
        <v>6800</v>
      </c>
    </row>
    <row r="1371" spans="1:18">
      <c r="A1371">
        <v>10502</v>
      </c>
      <c r="B1371" t="s">
        <v>15</v>
      </c>
      <c r="C1371" t="str">
        <f t="shared" si="84"/>
        <v>华东理工</v>
      </c>
      <c r="D1371" t="str">
        <f t="shared" si="85"/>
        <v>02</v>
      </c>
      <c r="E1371" t="s">
        <v>60</v>
      </c>
      <c r="F1371">
        <v>222</v>
      </c>
      <c r="G1371">
        <v>111</v>
      </c>
      <c r="H1371">
        <v>119</v>
      </c>
      <c r="I1371">
        <v>70</v>
      </c>
      <c r="J1371">
        <v>70</v>
      </c>
      <c r="K1371">
        <v>67</v>
      </c>
      <c r="L1371">
        <v>0</v>
      </c>
      <c r="M1371">
        <v>2021</v>
      </c>
      <c r="N1371">
        <f t="shared" ca="1" si="86"/>
        <v>176</v>
      </c>
      <c r="O1371">
        <f t="shared" ca="1" si="87"/>
        <v>5900</v>
      </c>
      <c r="P1371">
        <f ca="1">_20206[[#This Row],[最低排名]]-_20206[[#This Row],[同分人数]]+1</f>
        <v>5725</v>
      </c>
      <c r="Q1371">
        <f ca="1">IF(O1371&gt;=开始!$B$6, 1, 0)</f>
        <v>1</v>
      </c>
      <c r="R1371">
        <f ca="1">_20206[[#This Row],[最低排名]]-开始!$B$6</f>
        <v>5900</v>
      </c>
    </row>
    <row r="1372" spans="1:18">
      <c r="A1372">
        <v>10503</v>
      </c>
      <c r="B1372" t="s">
        <v>17</v>
      </c>
      <c r="C1372" t="str">
        <f t="shared" si="84"/>
        <v>华东理工</v>
      </c>
      <c r="D1372" t="str">
        <f t="shared" si="85"/>
        <v>03</v>
      </c>
      <c r="E1372" t="s">
        <v>66</v>
      </c>
      <c r="F1372">
        <v>230</v>
      </c>
      <c r="G1372">
        <v>119</v>
      </c>
      <c r="H1372">
        <v>120</v>
      </c>
      <c r="I1372">
        <v>64</v>
      </c>
      <c r="J1372">
        <v>64</v>
      </c>
      <c r="K1372">
        <v>61</v>
      </c>
      <c r="L1372">
        <v>0</v>
      </c>
      <c r="M1372">
        <v>2021</v>
      </c>
      <c r="N1372">
        <f t="shared" ca="1" si="86"/>
        <v>203</v>
      </c>
      <c r="O1372">
        <f t="shared" ca="1" si="87"/>
        <v>7531</v>
      </c>
      <c r="P1372">
        <f ca="1">_20206[[#This Row],[最低排名]]-_20206[[#This Row],[同分人数]]+1</f>
        <v>7329</v>
      </c>
      <c r="Q1372">
        <f ca="1">IF(O1372&gt;=开始!$B$6, 1, 0)</f>
        <v>1</v>
      </c>
      <c r="R1372">
        <f ca="1">_20206[[#This Row],[最低排名]]-开始!$B$6</f>
        <v>7531</v>
      </c>
    </row>
    <row r="1373" spans="1:18">
      <c r="A1373">
        <v>10504</v>
      </c>
      <c r="B1373" t="s">
        <v>1532</v>
      </c>
      <c r="C1373" t="str">
        <f t="shared" si="84"/>
        <v>华东理工</v>
      </c>
      <c r="D1373" t="str">
        <f t="shared" si="85"/>
        <v>04</v>
      </c>
      <c r="E1373" t="s">
        <v>64</v>
      </c>
      <c r="F1373">
        <v>219</v>
      </c>
      <c r="G1373">
        <v>110</v>
      </c>
      <c r="H1373">
        <v>123</v>
      </c>
      <c r="I1373">
        <v>70</v>
      </c>
      <c r="J1373">
        <v>64</v>
      </c>
      <c r="K1373">
        <v>64</v>
      </c>
      <c r="L1373">
        <v>0</v>
      </c>
      <c r="M1373">
        <v>2021</v>
      </c>
      <c r="N1373">
        <f t="shared" ca="1" si="86"/>
        <v>183</v>
      </c>
      <c r="O1373">
        <f t="shared" ca="1" si="87"/>
        <v>7328</v>
      </c>
      <c r="P1373">
        <f ca="1">_20206[[#This Row],[最低排名]]-_20206[[#This Row],[同分人数]]+1</f>
        <v>7146</v>
      </c>
      <c r="Q1373">
        <f ca="1">IF(O1373&gt;=开始!$B$6, 1, 0)</f>
        <v>1</v>
      </c>
      <c r="R1373">
        <f ca="1">_20206[[#This Row],[最低排名]]-开始!$B$6</f>
        <v>7328</v>
      </c>
    </row>
    <row r="1374" spans="1:18">
      <c r="A1374">
        <v>10601</v>
      </c>
      <c r="B1374" t="s">
        <v>19</v>
      </c>
      <c r="C1374" t="str">
        <f t="shared" si="84"/>
        <v>东华大学</v>
      </c>
      <c r="D1374" t="str">
        <f t="shared" si="85"/>
        <v>01</v>
      </c>
      <c r="E1374" t="s">
        <v>189</v>
      </c>
      <c r="F1374">
        <v>224</v>
      </c>
      <c r="G1374">
        <v>116</v>
      </c>
      <c r="H1374">
        <v>128</v>
      </c>
      <c r="I1374">
        <v>64</v>
      </c>
      <c r="J1374">
        <v>61</v>
      </c>
      <c r="K1374">
        <v>58</v>
      </c>
      <c r="L1374">
        <v>0</v>
      </c>
      <c r="M1374">
        <v>2021</v>
      </c>
      <c r="N1374">
        <f t="shared" ca="1" si="86"/>
        <v>201</v>
      </c>
      <c r="O1374">
        <f t="shared" ca="1" si="87"/>
        <v>8283</v>
      </c>
      <c r="P1374">
        <f ca="1">_20206[[#This Row],[最低排名]]-_20206[[#This Row],[同分人数]]+1</f>
        <v>8083</v>
      </c>
      <c r="Q1374">
        <f ca="1">IF(O1374&gt;=开始!$B$6, 1, 0)</f>
        <v>1</v>
      </c>
      <c r="R1374">
        <f ca="1">_20206[[#This Row],[最低排名]]-开始!$B$6</f>
        <v>8283</v>
      </c>
    </row>
    <row r="1375" spans="1:18">
      <c r="A1375">
        <v>10602</v>
      </c>
      <c r="B1375" t="s">
        <v>21</v>
      </c>
      <c r="C1375" t="str">
        <f t="shared" si="84"/>
        <v>东华大学</v>
      </c>
      <c r="D1375" t="str">
        <f t="shared" si="85"/>
        <v>02</v>
      </c>
      <c r="E1375" t="s">
        <v>256</v>
      </c>
      <c r="F1375">
        <v>233</v>
      </c>
      <c r="G1375">
        <v>120</v>
      </c>
      <c r="H1375">
        <v>115</v>
      </c>
      <c r="I1375">
        <v>64</v>
      </c>
      <c r="J1375">
        <v>61</v>
      </c>
      <c r="K1375">
        <v>58</v>
      </c>
      <c r="L1375">
        <v>0</v>
      </c>
      <c r="M1375">
        <v>2021</v>
      </c>
      <c r="N1375">
        <f t="shared" ca="1" si="86"/>
        <v>213</v>
      </c>
      <c r="O1375">
        <f t="shared" ca="1" si="87"/>
        <v>9087</v>
      </c>
      <c r="P1375">
        <f ca="1">_20206[[#This Row],[最低排名]]-_20206[[#This Row],[同分人数]]+1</f>
        <v>8875</v>
      </c>
      <c r="Q1375">
        <f ca="1">IF(O1375&gt;=开始!$B$6, 1, 0)</f>
        <v>1</v>
      </c>
      <c r="R1375">
        <f ca="1">_20206[[#This Row],[最低排名]]-开始!$B$6</f>
        <v>9087</v>
      </c>
    </row>
    <row r="1376" spans="1:18">
      <c r="A1376">
        <v>10603</v>
      </c>
      <c r="B1376" t="s">
        <v>22</v>
      </c>
      <c r="C1376" t="str">
        <f t="shared" si="84"/>
        <v>东华大学</v>
      </c>
      <c r="D1376" t="str">
        <f t="shared" si="85"/>
        <v>03</v>
      </c>
      <c r="E1376" t="s">
        <v>256</v>
      </c>
      <c r="F1376">
        <v>225</v>
      </c>
      <c r="G1376">
        <v>116</v>
      </c>
      <c r="H1376">
        <v>114</v>
      </c>
      <c r="I1376">
        <v>67</v>
      </c>
      <c r="J1376">
        <v>64</v>
      </c>
      <c r="K1376">
        <v>61</v>
      </c>
      <c r="L1376">
        <v>0</v>
      </c>
      <c r="M1376">
        <v>2021</v>
      </c>
      <c r="N1376">
        <f t="shared" ca="1" si="86"/>
        <v>213</v>
      </c>
      <c r="O1376">
        <f t="shared" ca="1" si="87"/>
        <v>9087</v>
      </c>
      <c r="P1376">
        <f ca="1">_20206[[#This Row],[最低排名]]-_20206[[#This Row],[同分人数]]+1</f>
        <v>8875</v>
      </c>
      <c r="Q1376">
        <f ca="1">IF(O1376&gt;=开始!$B$6, 1, 0)</f>
        <v>1</v>
      </c>
      <c r="R1376">
        <f ca="1">_20206[[#This Row],[最低排名]]-开始!$B$6</f>
        <v>9087</v>
      </c>
    </row>
    <row r="1377" spans="1:18">
      <c r="A1377">
        <v>10604</v>
      </c>
      <c r="B1377" t="s">
        <v>24</v>
      </c>
      <c r="C1377" t="str">
        <f t="shared" si="84"/>
        <v>东华大学</v>
      </c>
      <c r="D1377" t="str">
        <f t="shared" si="85"/>
        <v>04</v>
      </c>
      <c r="E1377" t="s">
        <v>115</v>
      </c>
      <c r="F1377">
        <v>227</v>
      </c>
      <c r="G1377">
        <v>114</v>
      </c>
      <c r="H1377">
        <v>129</v>
      </c>
      <c r="I1377">
        <v>67</v>
      </c>
      <c r="J1377">
        <v>55</v>
      </c>
      <c r="K1377">
        <v>52</v>
      </c>
      <c r="L1377">
        <v>0</v>
      </c>
      <c r="M1377">
        <v>2021</v>
      </c>
      <c r="N1377">
        <f t="shared" ca="1" si="86"/>
        <v>200</v>
      </c>
      <c r="O1377">
        <f t="shared" ca="1" si="87"/>
        <v>9287</v>
      </c>
      <c r="P1377">
        <f ca="1">_20206[[#This Row],[最低排名]]-_20206[[#This Row],[同分人数]]+1</f>
        <v>9088</v>
      </c>
      <c r="Q1377">
        <f ca="1">IF(O1377&gt;=开始!$B$6, 1, 0)</f>
        <v>1</v>
      </c>
      <c r="R1377">
        <f ca="1">_20206[[#This Row],[最低排名]]-开始!$B$6</f>
        <v>9287</v>
      </c>
    </row>
    <row r="1378" spans="1:18">
      <c r="A1378">
        <v>10701</v>
      </c>
      <c r="B1378" t="s">
        <v>26</v>
      </c>
      <c r="C1378" t="str">
        <f t="shared" si="84"/>
        <v>上海财大</v>
      </c>
      <c r="D1378" t="str">
        <f t="shared" si="85"/>
        <v>01</v>
      </c>
      <c r="E1378" t="s">
        <v>111</v>
      </c>
      <c r="F1378">
        <v>229</v>
      </c>
      <c r="G1378">
        <v>122</v>
      </c>
      <c r="H1378">
        <v>131</v>
      </c>
      <c r="I1378">
        <v>70</v>
      </c>
      <c r="J1378">
        <v>67</v>
      </c>
      <c r="K1378">
        <v>64</v>
      </c>
      <c r="L1378">
        <v>0</v>
      </c>
      <c r="M1378">
        <v>2021</v>
      </c>
      <c r="N1378">
        <f t="shared" ca="1" si="86"/>
        <v>141</v>
      </c>
      <c r="O1378">
        <f t="shared" ca="1" si="87"/>
        <v>3794</v>
      </c>
      <c r="P1378">
        <f ca="1">_20206[[#This Row],[最低排名]]-_20206[[#This Row],[同分人数]]+1</f>
        <v>3654</v>
      </c>
      <c r="Q1378">
        <f ca="1">IF(O1378&gt;=开始!$B$6, 1, 0)</f>
        <v>1</v>
      </c>
      <c r="R1378">
        <f ca="1">_20206[[#This Row],[最低排名]]-开始!$B$6</f>
        <v>3794</v>
      </c>
    </row>
    <row r="1379" spans="1:18">
      <c r="A1379">
        <v>10702</v>
      </c>
      <c r="B1379" t="s">
        <v>28</v>
      </c>
      <c r="C1379" t="str">
        <f t="shared" si="84"/>
        <v>上海财大</v>
      </c>
      <c r="D1379" t="str">
        <f t="shared" si="85"/>
        <v>02</v>
      </c>
      <c r="E1379" t="s">
        <v>265</v>
      </c>
      <c r="F1379">
        <v>245</v>
      </c>
      <c r="G1379">
        <v>138</v>
      </c>
      <c r="H1379">
        <v>127</v>
      </c>
      <c r="I1379">
        <v>64</v>
      </c>
      <c r="J1379">
        <v>61</v>
      </c>
      <c r="K1379">
        <v>61</v>
      </c>
      <c r="L1379">
        <v>0</v>
      </c>
      <c r="M1379">
        <v>2021</v>
      </c>
      <c r="N1379">
        <f t="shared" ca="1" si="86"/>
        <v>172</v>
      </c>
      <c r="O1379">
        <f t="shared" ca="1" si="87"/>
        <v>4266</v>
      </c>
      <c r="P1379">
        <f ca="1">_20206[[#This Row],[最低排名]]-_20206[[#This Row],[同分人数]]+1</f>
        <v>4095</v>
      </c>
      <c r="Q1379">
        <f ca="1">IF(O1379&gt;=开始!$B$6, 1, 0)</f>
        <v>1</v>
      </c>
      <c r="R1379">
        <f ca="1">_20206[[#This Row],[最低排名]]-开始!$B$6</f>
        <v>4266</v>
      </c>
    </row>
    <row r="1380" spans="1:18">
      <c r="A1380">
        <v>10703</v>
      </c>
      <c r="B1380" t="s">
        <v>30</v>
      </c>
      <c r="C1380" t="str">
        <f t="shared" si="84"/>
        <v>上海财大</v>
      </c>
      <c r="D1380" t="str">
        <f t="shared" si="85"/>
        <v>03</v>
      </c>
      <c r="E1380" t="s">
        <v>35</v>
      </c>
      <c r="F1380">
        <v>229</v>
      </c>
      <c r="G1380">
        <v>129</v>
      </c>
      <c r="H1380">
        <v>126</v>
      </c>
      <c r="I1380">
        <v>70</v>
      </c>
      <c r="J1380">
        <v>70</v>
      </c>
      <c r="K1380">
        <v>67</v>
      </c>
      <c r="L1380">
        <v>0</v>
      </c>
      <c r="M1380">
        <v>2021</v>
      </c>
      <c r="N1380">
        <f t="shared" ca="1" si="86"/>
        <v>149</v>
      </c>
      <c r="O1380">
        <f t="shared" ca="1" si="87"/>
        <v>3653</v>
      </c>
      <c r="P1380">
        <f ca="1">_20206[[#This Row],[最低排名]]-_20206[[#This Row],[同分人数]]+1</f>
        <v>3505</v>
      </c>
      <c r="Q1380">
        <f ca="1">IF(O1380&gt;=开始!$B$6, 1, 0)</f>
        <v>1</v>
      </c>
      <c r="R1380">
        <f ca="1">_20206[[#This Row],[最低排名]]-开始!$B$6</f>
        <v>3653</v>
      </c>
    </row>
    <row r="1381" spans="1:18">
      <c r="A1381">
        <v>10801</v>
      </c>
      <c r="B1381" t="s">
        <v>32</v>
      </c>
      <c r="C1381" t="str">
        <f t="shared" si="84"/>
        <v>上海外大</v>
      </c>
      <c r="D1381" t="str">
        <f t="shared" si="85"/>
        <v>01</v>
      </c>
      <c r="E1381" t="s">
        <v>16</v>
      </c>
      <c r="F1381">
        <v>224</v>
      </c>
      <c r="G1381">
        <v>117</v>
      </c>
      <c r="H1381">
        <v>132</v>
      </c>
      <c r="I1381">
        <v>70</v>
      </c>
      <c r="J1381">
        <v>67</v>
      </c>
      <c r="K1381">
        <v>61</v>
      </c>
      <c r="L1381">
        <v>0</v>
      </c>
      <c r="M1381">
        <v>2021</v>
      </c>
      <c r="N1381">
        <f t="shared" ca="1" si="86"/>
        <v>154</v>
      </c>
      <c r="O1381">
        <f t="shared" ca="1" si="87"/>
        <v>4880</v>
      </c>
      <c r="P1381">
        <f ca="1">_20206[[#This Row],[最低排名]]-_20206[[#This Row],[同分人数]]+1</f>
        <v>4727</v>
      </c>
      <c r="Q1381">
        <f ca="1">IF(O1381&gt;=开始!$B$6, 1, 0)</f>
        <v>1</v>
      </c>
      <c r="R1381">
        <f ca="1">_20206[[#This Row],[最低排名]]-开始!$B$6</f>
        <v>4880</v>
      </c>
    </row>
    <row r="1382" spans="1:18">
      <c r="A1382">
        <v>10802</v>
      </c>
      <c r="B1382" t="s">
        <v>34</v>
      </c>
      <c r="C1382" t="str">
        <f t="shared" si="84"/>
        <v>上海外大</v>
      </c>
      <c r="D1382" t="str">
        <f t="shared" si="85"/>
        <v>02</v>
      </c>
      <c r="E1382" t="s">
        <v>244</v>
      </c>
      <c r="F1382">
        <v>236</v>
      </c>
      <c r="G1382">
        <v>132</v>
      </c>
      <c r="H1382">
        <v>121</v>
      </c>
      <c r="I1382">
        <v>67</v>
      </c>
      <c r="J1382">
        <v>67</v>
      </c>
      <c r="K1382">
        <v>64</v>
      </c>
      <c r="L1382">
        <v>0</v>
      </c>
      <c r="M1382">
        <v>2021</v>
      </c>
      <c r="N1382">
        <f t="shared" ca="1" si="86"/>
        <v>170</v>
      </c>
      <c r="O1382">
        <f t="shared" ca="1" si="87"/>
        <v>4726</v>
      </c>
      <c r="P1382">
        <f ca="1">_20206[[#This Row],[最低排名]]-_20206[[#This Row],[同分人数]]+1</f>
        <v>4557</v>
      </c>
      <c r="Q1382">
        <f ca="1">IF(O1382&gt;=开始!$B$6, 1, 0)</f>
        <v>1</v>
      </c>
      <c r="R1382">
        <f ca="1">_20206[[#This Row],[最低排名]]-开始!$B$6</f>
        <v>4726</v>
      </c>
    </row>
    <row r="1383" spans="1:18">
      <c r="A1383">
        <v>10901</v>
      </c>
      <c r="B1383" t="s">
        <v>36</v>
      </c>
      <c r="C1383" t="str">
        <f t="shared" si="84"/>
        <v>上海海事</v>
      </c>
      <c r="D1383" t="str">
        <f t="shared" si="85"/>
        <v>01</v>
      </c>
      <c r="E1383" t="s">
        <v>136</v>
      </c>
      <c r="F1383">
        <v>216</v>
      </c>
      <c r="G1383">
        <v>116</v>
      </c>
      <c r="H1383">
        <v>115</v>
      </c>
      <c r="I1383">
        <v>67</v>
      </c>
      <c r="J1383">
        <v>58</v>
      </c>
      <c r="K1383">
        <v>55</v>
      </c>
      <c r="L1383">
        <v>0</v>
      </c>
      <c r="M1383">
        <v>2021</v>
      </c>
      <c r="N1383">
        <f t="shared" ca="1" si="86"/>
        <v>224</v>
      </c>
      <c r="O1383">
        <f t="shared" ca="1" si="87"/>
        <v>13304</v>
      </c>
      <c r="P1383">
        <f ca="1">_20206[[#This Row],[最低排名]]-_20206[[#This Row],[同分人数]]+1</f>
        <v>13081</v>
      </c>
      <c r="Q1383">
        <f ca="1">IF(O1383&gt;=开始!$B$6, 1, 0)</f>
        <v>1</v>
      </c>
      <c r="R1383">
        <f ca="1">_20206[[#This Row],[最低排名]]-开始!$B$6</f>
        <v>13304</v>
      </c>
    </row>
    <row r="1384" spans="1:18">
      <c r="A1384">
        <v>10902</v>
      </c>
      <c r="B1384" t="s">
        <v>38</v>
      </c>
      <c r="C1384" t="str">
        <f t="shared" si="84"/>
        <v>上海海事</v>
      </c>
      <c r="D1384" t="str">
        <f t="shared" si="85"/>
        <v>02</v>
      </c>
      <c r="E1384" t="s">
        <v>41</v>
      </c>
      <c r="F1384">
        <v>214</v>
      </c>
      <c r="G1384">
        <v>118</v>
      </c>
      <c r="H1384">
        <v>108</v>
      </c>
      <c r="I1384">
        <v>64</v>
      </c>
      <c r="J1384">
        <v>58</v>
      </c>
      <c r="K1384">
        <v>55</v>
      </c>
      <c r="L1384">
        <v>0</v>
      </c>
      <c r="M1384">
        <v>2021</v>
      </c>
      <c r="N1384">
        <f t="shared" ca="1" si="86"/>
        <v>216</v>
      </c>
      <c r="O1384">
        <f t="shared" ca="1" si="87"/>
        <v>15939</v>
      </c>
      <c r="P1384">
        <f ca="1">_20206[[#This Row],[最低排名]]-_20206[[#This Row],[同分人数]]+1</f>
        <v>15724</v>
      </c>
      <c r="Q1384">
        <f ca="1">IF(O1384&gt;=开始!$B$6, 1, 0)</f>
        <v>1</v>
      </c>
      <c r="R1384">
        <f ca="1">_20206[[#This Row],[最低排名]]-开始!$B$6</f>
        <v>15939</v>
      </c>
    </row>
    <row r="1385" spans="1:18">
      <c r="A1385">
        <v>10903</v>
      </c>
      <c r="B1385" t="s">
        <v>40</v>
      </c>
      <c r="C1385" t="str">
        <f t="shared" si="84"/>
        <v>上海海事</v>
      </c>
      <c r="D1385" t="str">
        <f t="shared" si="85"/>
        <v>03</v>
      </c>
      <c r="E1385" t="s">
        <v>94</v>
      </c>
      <c r="F1385">
        <v>216</v>
      </c>
      <c r="G1385">
        <v>118</v>
      </c>
      <c r="H1385">
        <v>101</v>
      </c>
      <c r="I1385">
        <v>61</v>
      </c>
      <c r="J1385">
        <v>58</v>
      </c>
      <c r="K1385">
        <v>49</v>
      </c>
      <c r="L1385">
        <v>0</v>
      </c>
      <c r="M1385">
        <v>2021</v>
      </c>
      <c r="N1385">
        <f t="shared" ca="1" si="86"/>
        <v>215</v>
      </c>
      <c r="O1385">
        <f t="shared" ca="1" si="87"/>
        <v>19080</v>
      </c>
      <c r="P1385">
        <f ca="1">_20206[[#This Row],[最低排名]]-_20206[[#This Row],[同分人数]]+1</f>
        <v>18866</v>
      </c>
      <c r="Q1385">
        <f ca="1">IF(O1385&gt;=开始!$B$6, 1, 0)</f>
        <v>1</v>
      </c>
      <c r="R1385">
        <f ca="1">_20206[[#This Row],[最低排名]]-开始!$B$6</f>
        <v>19080</v>
      </c>
    </row>
    <row r="1386" spans="1:18">
      <c r="A1386">
        <v>10904</v>
      </c>
      <c r="B1386" t="s">
        <v>42</v>
      </c>
      <c r="C1386" t="str">
        <f t="shared" si="84"/>
        <v>上海海事</v>
      </c>
      <c r="D1386" t="str">
        <f t="shared" si="85"/>
        <v>04</v>
      </c>
      <c r="E1386" t="s">
        <v>90</v>
      </c>
      <c r="F1386">
        <v>205</v>
      </c>
      <c r="G1386">
        <v>104</v>
      </c>
      <c r="H1386">
        <v>108</v>
      </c>
      <c r="I1386">
        <v>64</v>
      </c>
      <c r="J1386">
        <v>61</v>
      </c>
      <c r="K1386">
        <v>55</v>
      </c>
      <c r="L1386">
        <v>0</v>
      </c>
      <c r="M1386">
        <v>2021</v>
      </c>
      <c r="N1386">
        <f t="shared" ca="1" si="86"/>
        <v>212</v>
      </c>
      <c r="O1386">
        <f t="shared" ca="1" si="87"/>
        <v>17269</v>
      </c>
      <c r="P1386">
        <f ca="1">_20206[[#This Row],[最低排名]]-_20206[[#This Row],[同分人数]]+1</f>
        <v>17058</v>
      </c>
      <c r="Q1386">
        <f ca="1">IF(O1386&gt;=开始!$B$6, 1, 0)</f>
        <v>1</v>
      </c>
      <c r="R1386">
        <f ca="1">_20206[[#This Row],[最低排名]]-开始!$B$6</f>
        <v>17269</v>
      </c>
    </row>
    <row r="1387" spans="1:18">
      <c r="A1387">
        <v>11001</v>
      </c>
      <c r="B1387" t="s">
        <v>44</v>
      </c>
      <c r="C1387" t="str">
        <f t="shared" si="84"/>
        <v>上海理工</v>
      </c>
      <c r="D1387" t="str">
        <f t="shared" si="85"/>
        <v>01</v>
      </c>
      <c r="E1387" t="s">
        <v>37</v>
      </c>
      <c r="F1387">
        <v>221</v>
      </c>
      <c r="G1387">
        <v>122</v>
      </c>
      <c r="H1387">
        <v>116</v>
      </c>
      <c r="I1387">
        <v>64</v>
      </c>
      <c r="J1387">
        <v>64</v>
      </c>
      <c r="K1387">
        <v>58</v>
      </c>
      <c r="L1387">
        <v>0</v>
      </c>
      <c r="M1387">
        <v>2021</v>
      </c>
      <c r="N1387">
        <f t="shared" ca="1" si="86"/>
        <v>202</v>
      </c>
      <c r="O1387">
        <f t="shared" ca="1" si="87"/>
        <v>10776</v>
      </c>
      <c r="P1387">
        <f ca="1">_20206[[#This Row],[最低排名]]-_20206[[#This Row],[同分人数]]+1</f>
        <v>10575</v>
      </c>
      <c r="Q1387">
        <f ca="1">IF(O1387&gt;=开始!$B$6, 1, 0)</f>
        <v>1</v>
      </c>
      <c r="R1387">
        <f ca="1">_20206[[#This Row],[最低排名]]-开始!$B$6</f>
        <v>10776</v>
      </c>
    </row>
    <row r="1388" spans="1:18">
      <c r="A1388">
        <v>11002</v>
      </c>
      <c r="B1388" t="s">
        <v>45</v>
      </c>
      <c r="C1388" t="str">
        <f t="shared" si="84"/>
        <v>上海理工</v>
      </c>
      <c r="D1388" t="str">
        <f t="shared" si="85"/>
        <v>02</v>
      </c>
      <c r="E1388" t="s">
        <v>132</v>
      </c>
      <c r="F1388">
        <v>186</v>
      </c>
      <c r="G1388">
        <v>95</v>
      </c>
      <c r="H1388">
        <v>125</v>
      </c>
      <c r="I1388">
        <v>70</v>
      </c>
      <c r="J1388">
        <v>67</v>
      </c>
      <c r="K1388">
        <v>64</v>
      </c>
      <c r="L1388">
        <v>0</v>
      </c>
      <c r="M1388">
        <v>2021</v>
      </c>
      <c r="N1388">
        <f t="shared" ca="1" si="86"/>
        <v>214</v>
      </c>
      <c r="O1388">
        <f t="shared" ca="1" si="87"/>
        <v>13080</v>
      </c>
      <c r="P1388">
        <f ca="1">_20206[[#This Row],[最低排名]]-_20206[[#This Row],[同分人数]]+1</f>
        <v>12867</v>
      </c>
      <c r="Q1388">
        <f ca="1">IF(O1388&gt;=开始!$B$6, 1, 0)</f>
        <v>1</v>
      </c>
      <c r="R1388">
        <f ca="1">_20206[[#This Row],[最低排名]]-开始!$B$6</f>
        <v>13080</v>
      </c>
    </row>
    <row r="1389" spans="1:18">
      <c r="A1389">
        <v>11003</v>
      </c>
      <c r="B1389" t="s">
        <v>46</v>
      </c>
      <c r="C1389" t="str">
        <f t="shared" si="84"/>
        <v>上海理工</v>
      </c>
      <c r="D1389" t="str">
        <f t="shared" si="85"/>
        <v>03</v>
      </c>
      <c r="E1389" t="s">
        <v>75</v>
      </c>
      <c r="F1389">
        <v>218</v>
      </c>
      <c r="G1389">
        <v>128</v>
      </c>
      <c r="H1389">
        <v>87</v>
      </c>
      <c r="I1389">
        <v>67</v>
      </c>
      <c r="J1389">
        <v>64</v>
      </c>
      <c r="K1389">
        <v>64</v>
      </c>
      <c r="L1389">
        <v>0</v>
      </c>
      <c r="M1389">
        <v>2021</v>
      </c>
      <c r="N1389">
        <f t="shared" ca="1" si="86"/>
        <v>227</v>
      </c>
      <c r="O1389">
        <f t="shared" ca="1" si="87"/>
        <v>15723</v>
      </c>
      <c r="P1389">
        <f ca="1">_20206[[#This Row],[最低排名]]-_20206[[#This Row],[同分人数]]+1</f>
        <v>15497</v>
      </c>
      <c r="Q1389">
        <f ca="1">IF(O1389&gt;=开始!$B$6, 1, 0)</f>
        <v>1</v>
      </c>
      <c r="R1389">
        <f ca="1">_20206[[#This Row],[最低排名]]-开始!$B$6</f>
        <v>15723</v>
      </c>
    </row>
    <row r="1390" spans="1:18">
      <c r="A1390">
        <v>11004</v>
      </c>
      <c r="B1390" t="s">
        <v>47</v>
      </c>
      <c r="C1390" t="str">
        <f t="shared" si="84"/>
        <v>上海理工</v>
      </c>
      <c r="D1390" t="str">
        <f t="shared" si="85"/>
        <v>04</v>
      </c>
      <c r="E1390" t="s">
        <v>749</v>
      </c>
      <c r="F1390">
        <v>218</v>
      </c>
      <c r="G1390">
        <v>121</v>
      </c>
      <c r="H1390">
        <v>115</v>
      </c>
      <c r="I1390">
        <v>67</v>
      </c>
      <c r="J1390">
        <v>55</v>
      </c>
      <c r="K1390">
        <v>49</v>
      </c>
      <c r="L1390">
        <v>0</v>
      </c>
      <c r="M1390">
        <v>2021</v>
      </c>
      <c r="N1390">
        <f t="shared" ca="1" si="86"/>
        <v>222</v>
      </c>
      <c r="O1390">
        <f t="shared" ca="1" si="87"/>
        <v>14850</v>
      </c>
      <c r="P1390">
        <f ca="1">_20206[[#This Row],[最低排名]]-_20206[[#This Row],[同分人数]]+1</f>
        <v>14629</v>
      </c>
      <c r="Q1390">
        <f ca="1">IF(O1390&gt;=开始!$B$6, 1, 0)</f>
        <v>1</v>
      </c>
      <c r="R1390">
        <f ca="1">_20206[[#This Row],[最低排名]]-开始!$B$6</f>
        <v>14850</v>
      </c>
    </row>
    <row r="1391" spans="1:18">
      <c r="A1391">
        <v>11101</v>
      </c>
      <c r="B1391" t="s">
        <v>49</v>
      </c>
      <c r="C1391" t="str">
        <f t="shared" si="84"/>
        <v>上海杉达</v>
      </c>
      <c r="D1391" t="str">
        <f t="shared" si="85"/>
        <v>01</v>
      </c>
      <c r="E1391" t="s">
        <v>381</v>
      </c>
      <c r="F1391">
        <v>206</v>
      </c>
      <c r="G1391">
        <v>109</v>
      </c>
      <c r="H1391">
        <v>91</v>
      </c>
      <c r="I1391">
        <v>46</v>
      </c>
      <c r="J1391">
        <v>43</v>
      </c>
      <c r="K1391">
        <v>43</v>
      </c>
      <c r="L1391">
        <v>0</v>
      </c>
      <c r="M1391">
        <v>2021</v>
      </c>
      <c r="N1391">
        <f t="shared" ca="1" si="86"/>
        <v>196</v>
      </c>
      <c r="O1391">
        <f t="shared" ca="1" si="87"/>
        <v>30861</v>
      </c>
      <c r="P1391">
        <f ca="1">_20206[[#This Row],[最低排名]]-_20206[[#This Row],[同分人数]]+1</f>
        <v>30666</v>
      </c>
      <c r="Q1391">
        <f ca="1">IF(O1391&gt;=开始!$B$6, 1, 0)</f>
        <v>1</v>
      </c>
      <c r="R1391">
        <f ca="1">_20206[[#This Row],[最低排名]]-开始!$B$6</f>
        <v>30861</v>
      </c>
    </row>
    <row r="1392" spans="1:18">
      <c r="A1392">
        <v>11102</v>
      </c>
      <c r="B1392" t="s">
        <v>51</v>
      </c>
      <c r="C1392" t="str">
        <f t="shared" si="84"/>
        <v>上海杉达</v>
      </c>
      <c r="D1392" t="str">
        <f t="shared" si="85"/>
        <v>02</v>
      </c>
      <c r="E1392" t="s">
        <v>316</v>
      </c>
      <c r="F1392">
        <v>186</v>
      </c>
      <c r="G1392">
        <v>96</v>
      </c>
      <c r="H1392">
        <v>61</v>
      </c>
      <c r="I1392">
        <v>61</v>
      </c>
      <c r="J1392">
        <v>52</v>
      </c>
      <c r="K1392">
        <v>46</v>
      </c>
      <c r="L1392">
        <v>0</v>
      </c>
      <c r="M1392">
        <v>2021</v>
      </c>
      <c r="N1392">
        <f t="shared" ca="1" si="86"/>
        <v>147</v>
      </c>
      <c r="O1392">
        <f t="shared" ca="1" si="87"/>
        <v>34765</v>
      </c>
      <c r="P1392">
        <f ca="1">_20206[[#This Row],[最低排名]]-_20206[[#This Row],[同分人数]]+1</f>
        <v>34619</v>
      </c>
      <c r="Q1392">
        <f ca="1">IF(O1392&gt;=开始!$B$6, 1, 0)</f>
        <v>1</v>
      </c>
      <c r="R1392">
        <f ca="1">_20206[[#This Row],[最低排名]]-开始!$B$6</f>
        <v>34765</v>
      </c>
    </row>
    <row r="1393" spans="1:18">
      <c r="A1393">
        <v>11103</v>
      </c>
      <c r="B1393" t="s">
        <v>53</v>
      </c>
      <c r="C1393" t="str">
        <f t="shared" si="84"/>
        <v>上海杉达</v>
      </c>
      <c r="D1393" t="str">
        <f t="shared" si="85"/>
        <v>03</v>
      </c>
      <c r="E1393" t="s">
        <v>54</v>
      </c>
      <c r="F1393">
        <v>194</v>
      </c>
      <c r="G1393">
        <v>104</v>
      </c>
      <c r="H1393">
        <v>97</v>
      </c>
      <c r="I1393">
        <v>58</v>
      </c>
      <c r="J1393">
        <v>46</v>
      </c>
      <c r="K1393">
        <v>46</v>
      </c>
      <c r="L1393">
        <v>0</v>
      </c>
      <c r="M1393">
        <v>2021</v>
      </c>
      <c r="N1393">
        <f t="shared" ca="1" si="86"/>
        <v>201</v>
      </c>
      <c r="O1393">
        <f t="shared" ca="1" si="87"/>
        <v>28484</v>
      </c>
      <c r="P1393">
        <f ca="1">_20206[[#This Row],[最低排名]]-_20206[[#This Row],[同分人数]]+1</f>
        <v>28284</v>
      </c>
      <c r="Q1393">
        <f ca="1">IF(O1393&gt;=开始!$B$6, 1, 0)</f>
        <v>1</v>
      </c>
      <c r="R1393">
        <f ca="1">_20206[[#This Row],[最低排名]]-开始!$B$6</f>
        <v>28484</v>
      </c>
    </row>
    <row r="1394" spans="1:18">
      <c r="A1394">
        <v>11104</v>
      </c>
      <c r="B1394" t="s">
        <v>55</v>
      </c>
      <c r="C1394" t="str">
        <f t="shared" si="84"/>
        <v>上海杉达</v>
      </c>
      <c r="D1394" t="str">
        <f t="shared" si="85"/>
        <v>04</v>
      </c>
      <c r="E1394" t="s">
        <v>1534</v>
      </c>
      <c r="F1394">
        <v>159</v>
      </c>
      <c r="G1394">
        <v>87</v>
      </c>
      <c r="H1394">
        <v>91</v>
      </c>
      <c r="I1394">
        <v>58</v>
      </c>
      <c r="J1394">
        <v>46</v>
      </c>
      <c r="K1394">
        <v>46</v>
      </c>
      <c r="L1394">
        <v>0</v>
      </c>
      <c r="M1394">
        <v>2021</v>
      </c>
      <c r="N1394">
        <f t="shared" ca="1" si="86"/>
        <v>159</v>
      </c>
      <c r="O1394">
        <f t="shared" ca="1" si="87"/>
        <v>35686</v>
      </c>
      <c r="P1394">
        <f ca="1">_20206[[#This Row],[最低排名]]-_20206[[#This Row],[同分人数]]+1</f>
        <v>35528</v>
      </c>
      <c r="Q1394">
        <f ca="1">IF(O1394&gt;=开始!$B$6, 1, 0)</f>
        <v>1</v>
      </c>
      <c r="R1394">
        <f ca="1">_20206[[#This Row],[最低排名]]-开始!$B$6</f>
        <v>35686</v>
      </c>
    </row>
    <row r="1395" spans="1:18">
      <c r="A1395">
        <v>11201</v>
      </c>
      <c r="B1395" t="s">
        <v>57</v>
      </c>
      <c r="C1395" t="str">
        <f t="shared" si="84"/>
        <v>华东政法</v>
      </c>
      <c r="D1395" t="str">
        <f t="shared" si="85"/>
        <v>01</v>
      </c>
      <c r="E1395" t="s">
        <v>260</v>
      </c>
      <c r="F1395">
        <v>230</v>
      </c>
      <c r="G1395">
        <v>117</v>
      </c>
      <c r="H1395">
        <v>134</v>
      </c>
      <c r="I1395">
        <v>67</v>
      </c>
      <c r="J1395">
        <v>64</v>
      </c>
      <c r="K1395">
        <v>61</v>
      </c>
      <c r="L1395">
        <v>0</v>
      </c>
      <c r="M1395">
        <v>2021</v>
      </c>
      <c r="N1395">
        <f t="shared" ca="1" si="86"/>
        <v>150</v>
      </c>
      <c r="O1395">
        <f t="shared" ca="1" si="87"/>
        <v>4556</v>
      </c>
      <c r="P1395">
        <f ca="1">_20206[[#This Row],[最低排名]]-_20206[[#This Row],[同分人数]]+1</f>
        <v>4407</v>
      </c>
      <c r="Q1395">
        <f ca="1">IF(O1395&gt;=开始!$B$6, 1, 0)</f>
        <v>1</v>
      </c>
      <c r="R1395">
        <f ca="1">_20206[[#This Row],[最低排名]]-开始!$B$6</f>
        <v>4556</v>
      </c>
    </row>
    <row r="1396" spans="1:18">
      <c r="A1396">
        <v>11202</v>
      </c>
      <c r="B1396" t="s">
        <v>59</v>
      </c>
      <c r="C1396" t="str">
        <f t="shared" si="84"/>
        <v>华东政法</v>
      </c>
      <c r="D1396" t="str">
        <f t="shared" si="85"/>
        <v>02</v>
      </c>
      <c r="E1396" t="s">
        <v>87</v>
      </c>
      <c r="F1396">
        <v>220</v>
      </c>
      <c r="G1396">
        <v>113</v>
      </c>
      <c r="H1396">
        <v>120</v>
      </c>
      <c r="I1396">
        <v>67</v>
      </c>
      <c r="J1396">
        <v>64</v>
      </c>
      <c r="K1396">
        <v>55</v>
      </c>
      <c r="L1396">
        <v>0</v>
      </c>
      <c r="M1396">
        <v>2021</v>
      </c>
      <c r="N1396">
        <f t="shared" ca="1" si="86"/>
        <v>222</v>
      </c>
      <c r="O1396">
        <f t="shared" ca="1" si="87"/>
        <v>10117</v>
      </c>
      <c r="P1396">
        <f ca="1">_20206[[#This Row],[最低排名]]-_20206[[#This Row],[同分人数]]+1</f>
        <v>9896</v>
      </c>
      <c r="Q1396">
        <f ca="1">IF(O1396&gt;=开始!$B$6, 1, 0)</f>
        <v>1</v>
      </c>
      <c r="R1396">
        <f ca="1">_20206[[#This Row],[最低排名]]-开始!$B$6</f>
        <v>10117</v>
      </c>
    </row>
    <row r="1397" spans="1:18">
      <c r="A1397">
        <v>11203</v>
      </c>
      <c r="B1397" t="s">
        <v>61</v>
      </c>
      <c r="C1397" t="str">
        <f t="shared" si="84"/>
        <v>华东政法</v>
      </c>
      <c r="D1397" t="str">
        <f t="shared" si="85"/>
        <v>03</v>
      </c>
      <c r="E1397" t="s">
        <v>66</v>
      </c>
      <c r="F1397">
        <v>227</v>
      </c>
      <c r="G1397">
        <v>118</v>
      </c>
      <c r="H1397">
        <v>123</v>
      </c>
      <c r="I1397">
        <v>70</v>
      </c>
      <c r="J1397">
        <v>64</v>
      </c>
      <c r="K1397">
        <v>55</v>
      </c>
      <c r="L1397">
        <v>0</v>
      </c>
      <c r="M1397">
        <v>2021</v>
      </c>
      <c r="N1397">
        <f t="shared" ca="1" si="86"/>
        <v>203</v>
      </c>
      <c r="O1397">
        <f t="shared" ca="1" si="87"/>
        <v>7531</v>
      </c>
      <c r="P1397">
        <f ca="1">_20206[[#This Row],[最低排名]]-_20206[[#This Row],[同分人数]]+1</f>
        <v>7329</v>
      </c>
      <c r="Q1397">
        <f ca="1">IF(O1397&gt;=开始!$B$6, 1, 0)</f>
        <v>1</v>
      </c>
      <c r="R1397">
        <f ca="1">_20206[[#This Row],[最低排名]]-开始!$B$6</f>
        <v>7531</v>
      </c>
    </row>
    <row r="1398" spans="1:18">
      <c r="A1398">
        <v>11204</v>
      </c>
      <c r="B1398" t="s">
        <v>63</v>
      </c>
      <c r="C1398" t="str">
        <f t="shared" si="84"/>
        <v>华东政法</v>
      </c>
      <c r="D1398" t="str">
        <f t="shared" si="85"/>
        <v>04</v>
      </c>
      <c r="E1398" t="s">
        <v>248</v>
      </c>
      <c r="F1398">
        <v>225</v>
      </c>
      <c r="G1398">
        <v>122</v>
      </c>
      <c r="H1398">
        <v>109</v>
      </c>
      <c r="I1398">
        <v>67</v>
      </c>
      <c r="J1398">
        <v>64</v>
      </c>
      <c r="K1398">
        <v>64</v>
      </c>
      <c r="L1398">
        <v>0</v>
      </c>
      <c r="M1398">
        <v>2021</v>
      </c>
      <c r="N1398">
        <f t="shared" ca="1" si="86"/>
        <v>209</v>
      </c>
      <c r="O1398">
        <f t="shared" ca="1" si="87"/>
        <v>9496</v>
      </c>
      <c r="P1398">
        <f ca="1">_20206[[#This Row],[最低排名]]-_20206[[#This Row],[同分人数]]+1</f>
        <v>9288</v>
      </c>
      <c r="Q1398">
        <f ca="1">IF(O1398&gt;=开始!$B$6, 1, 0)</f>
        <v>1</v>
      </c>
      <c r="R1398">
        <f ca="1">_20206[[#This Row],[最低排名]]-开始!$B$6</f>
        <v>9496</v>
      </c>
    </row>
    <row r="1399" spans="1:18">
      <c r="A1399">
        <v>11301</v>
      </c>
      <c r="B1399" t="s">
        <v>65</v>
      </c>
      <c r="C1399" t="str">
        <f t="shared" si="84"/>
        <v>上经贸大</v>
      </c>
      <c r="D1399" t="str">
        <f t="shared" si="85"/>
        <v>01</v>
      </c>
      <c r="E1399" t="s">
        <v>115</v>
      </c>
      <c r="F1399">
        <v>230</v>
      </c>
      <c r="G1399">
        <v>127</v>
      </c>
      <c r="H1399">
        <v>111</v>
      </c>
      <c r="I1399">
        <v>70</v>
      </c>
      <c r="J1399">
        <v>61</v>
      </c>
      <c r="K1399">
        <v>58</v>
      </c>
      <c r="L1399">
        <v>0</v>
      </c>
      <c r="M1399">
        <v>2021</v>
      </c>
      <c r="N1399">
        <f t="shared" ca="1" si="86"/>
        <v>200</v>
      </c>
      <c r="O1399">
        <f t="shared" ca="1" si="87"/>
        <v>9287</v>
      </c>
      <c r="P1399">
        <f ca="1">_20206[[#This Row],[最低排名]]-_20206[[#This Row],[同分人数]]+1</f>
        <v>9088</v>
      </c>
      <c r="Q1399">
        <f ca="1">IF(O1399&gt;=开始!$B$6, 1, 0)</f>
        <v>1</v>
      </c>
      <c r="R1399">
        <f ca="1">_20206[[#This Row],[最低排名]]-开始!$B$6</f>
        <v>9287</v>
      </c>
    </row>
    <row r="1400" spans="1:18">
      <c r="A1400">
        <v>11302</v>
      </c>
      <c r="B1400" t="s">
        <v>67</v>
      </c>
      <c r="C1400" t="str">
        <f t="shared" si="84"/>
        <v>上经贸大</v>
      </c>
      <c r="D1400" t="str">
        <f t="shared" si="85"/>
        <v>02</v>
      </c>
      <c r="E1400" t="s">
        <v>98</v>
      </c>
      <c r="F1400">
        <v>214</v>
      </c>
      <c r="G1400">
        <v>108</v>
      </c>
      <c r="H1400">
        <v>125</v>
      </c>
      <c r="I1400">
        <v>67</v>
      </c>
      <c r="J1400">
        <v>55</v>
      </c>
      <c r="K1400">
        <v>52</v>
      </c>
      <c r="L1400">
        <v>0</v>
      </c>
      <c r="M1400">
        <v>2021</v>
      </c>
      <c r="N1400">
        <f t="shared" ca="1" si="86"/>
        <v>218</v>
      </c>
      <c r="O1400">
        <f t="shared" ca="1" si="87"/>
        <v>12866</v>
      </c>
      <c r="P1400">
        <f ca="1">_20206[[#This Row],[最低排名]]-_20206[[#This Row],[同分人数]]+1</f>
        <v>12649</v>
      </c>
      <c r="Q1400">
        <f ca="1">IF(O1400&gt;=开始!$B$6, 1, 0)</f>
        <v>1</v>
      </c>
      <c r="R1400">
        <f ca="1">_20206[[#This Row],[最低排名]]-开始!$B$6</f>
        <v>12866</v>
      </c>
    </row>
    <row r="1401" spans="1:18">
      <c r="A1401">
        <v>11303</v>
      </c>
      <c r="B1401" t="s">
        <v>69</v>
      </c>
      <c r="C1401" t="str">
        <f t="shared" si="84"/>
        <v>上经贸大</v>
      </c>
      <c r="D1401" t="str">
        <f t="shared" si="85"/>
        <v>03</v>
      </c>
      <c r="E1401" t="s">
        <v>424</v>
      </c>
      <c r="F1401">
        <v>209</v>
      </c>
      <c r="G1401">
        <v>106</v>
      </c>
      <c r="H1401">
        <v>123</v>
      </c>
      <c r="I1401">
        <v>64</v>
      </c>
      <c r="J1401">
        <v>64</v>
      </c>
      <c r="K1401">
        <v>64</v>
      </c>
      <c r="L1401">
        <v>0</v>
      </c>
      <c r="M1401">
        <v>2021</v>
      </c>
      <c r="N1401">
        <f t="shared" ca="1" si="86"/>
        <v>232</v>
      </c>
      <c r="O1401">
        <f t="shared" ca="1" si="87"/>
        <v>10574</v>
      </c>
      <c r="P1401">
        <f ca="1">_20206[[#This Row],[最低排名]]-_20206[[#This Row],[同分人数]]+1</f>
        <v>10343</v>
      </c>
      <c r="Q1401">
        <f ca="1">IF(O1401&gt;=开始!$B$6, 1, 0)</f>
        <v>1</v>
      </c>
      <c r="R1401">
        <f ca="1">_20206[[#This Row],[最低排名]]-开始!$B$6</f>
        <v>10574</v>
      </c>
    </row>
    <row r="1402" spans="1:18">
      <c r="A1402">
        <v>11501</v>
      </c>
      <c r="B1402" t="s">
        <v>74</v>
      </c>
      <c r="C1402" t="str">
        <f t="shared" si="84"/>
        <v>上海海大</v>
      </c>
      <c r="D1402" t="str">
        <f t="shared" si="85"/>
        <v>01</v>
      </c>
      <c r="E1402" t="s">
        <v>546</v>
      </c>
      <c r="F1402">
        <v>220</v>
      </c>
      <c r="G1402">
        <v>110</v>
      </c>
      <c r="H1402">
        <v>103</v>
      </c>
      <c r="I1402">
        <v>61</v>
      </c>
      <c r="J1402">
        <v>55</v>
      </c>
      <c r="K1402">
        <v>49</v>
      </c>
      <c r="L1402">
        <v>0</v>
      </c>
      <c r="M1402">
        <v>2021</v>
      </c>
      <c r="N1402">
        <f t="shared" ca="1" si="86"/>
        <v>214</v>
      </c>
      <c r="O1402">
        <f t="shared" ca="1" si="87"/>
        <v>18414</v>
      </c>
      <c r="P1402">
        <f ca="1">_20206[[#This Row],[最低排名]]-_20206[[#This Row],[同分人数]]+1</f>
        <v>18201</v>
      </c>
      <c r="Q1402">
        <f ca="1">IF(O1402&gt;=开始!$B$6, 1, 0)</f>
        <v>1</v>
      </c>
      <c r="R1402">
        <f ca="1">_20206[[#This Row],[最低排名]]-开始!$B$6</f>
        <v>18414</v>
      </c>
    </row>
    <row r="1403" spans="1:18">
      <c r="A1403">
        <v>11502</v>
      </c>
      <c r="B1403" t="s">
        <v>76</v>
      </c>
      <c r="C1403" t="str">
        <f t="shared" si="84"/>
        <v>上海海大</v>
      </c>
      <c r="D1403" t="str">
        <f t="shared" si="85"/>
        <v>02</v>
      </c>
      <c r="E1403" t="s">
        <v>92</v>
      </c>
      <c r="F1403">
        <v>205</v>
      </c>
      <c r="G1403">
        <v>109</v>
      </c>
      <c r="H1403">
        <v>115</v>
      </c>
      <c r="I1403">
        <v>58</v>
      </c>
      <c r="J1403">
        <v>55</v>
      </c>
      <c r="K1403">
        <v>49</v>
      </c>
      <c r="L1403">
        <v>0</v>
      </c>
      <c r="M1403">
        <v>2021</v>
      </c>
      <c r="N1403">
        <f t="shared" ca="1" si="86"/>
        <v>226</v>
      </c>
      <c r="O1403">
        <f t="shared" ca="1" si="87"/>
        <v>19759</v>
      </c>
      <c r="P1403">
        <f ca="1">_20206[[#This Row],[最低排名]]-_20206[[#This Row],[同分人数]]+1</f>
        <v>19534</v>
      </c>
      <c r="Q1403">
        <f ca="1">IF(O1403&gt;=开始!$B$6, 1, 0)</f>
        <v>1</v>
      </c>
      <c r="R1403">
        <f ca="1">_20206[[#This Row],[最低排名]]-开始!$B$6</f>
        <v>19759</v>
      </c>
    </row>
    <row r="1404" spans="1:18">
      <c r="A1404">
        <v>11503</v>
      </c>
      <c r="B1404" t="s">
        <v>78</v>
      </c>
      <c r="C1404" t="str">
        <f t="shared" si="84"/>
        <v>上海海大</v>
      </c>
      <c r="D1404" t="str">
        <f t="shared" si="85"/>
        <v>03</v>
      </c>
      <c r="E1404" t="s">
        <v>94</v>
      </c>
      <c r="F1404">
        <v>199</v>
      </c>
      <c r="G1404">
        <v>106</v>
      </c>
      <c r="H1404">
        <v>112</v>
      </c>
      <c r="I1404">
        <v>64</v>
      </c>
      <c r="J1404">
        <v>64</v>
      </c>
      <c r="K1404">
        <v>46</v>
      </c>
      <c r="L1404">
        <v>0</v>
      </c>
      <c r="M1404">
        <v>2021</v>
      </c>
      <c r="N1404">
        <f t="shared" ca="1" si="86"/>
        <v>215</v>
      </c>
      <c r="O1404">
        <f t="shared" ca="1" si="87"/>
        <v>19080</v>
      </c>
      <c r="P1404">
        <f ca="1">_20206[[#This Row],[最低排名]]-_20206[[#This Row],[同分人数]]+1</f>
        <v>18866</v>
      </c>
      <c r="Q1404">
        <f ca="1">IF(O1404&gt;=开始!$B$6, 1, 0)</f>
        <v>1</v>
      </c>
      <c r="R1404">
        <f ca="1">_20206[[#This Row],[最低排名]]-开始!$B$6</f>
        <v>19080</v>
      </c>
    </row>
    <row r="1405" spans="1:18">
      <c r="A1405">
        <v>11504</v>
      </c>
      <c r="B1405" t="s">
        <v>80</v>
      </c>
      <c r="C1405" t="str">
        <f t="shared" si="84"/>
        <v>上海海大</v>
      </c>
      <c r="D1405" t="str">
        <f t="shared" si="85"/>
        <v>04</v>
      </c>
      <c r="E1405" t="s">
        <v>126</v>
      </c>
      <c r="F1405">
        <v>201</v>
      </c>
      <c r="G1405">
        <v>112</v>
      </c>
      <c r="H1405">
        <v>103</v>
      </c>
      <c r="I1405">
        <v>58</v>
      </c>
      <c r="J1405">
        <v>55</v>
      </c>
      <c r="K1405">
        <v>52</v>
      </c>
      <c r="L1405">
        <v>0</v>
      </c>
      <c r="M1405">
        <v>2021</v>
      </c>
      <c r="N1405">
        <f t="shared" ca="1" si="86"/>
        <v>190</v>
      </c>
      <c r="O1405">
        <f t="shared" ca="1" si="87"/>
        <v>22597</v>
      </c>
      <c r="P1405">
        <f ca="1">_20206[[#This Row],[最低排名]]-_20206[[#This Row],[同分人数]]+1</f>
        <v>22408</v>
      </c>
      <c r="Q1405">
        <f ca="1">IF(O1405&gt;=开始!$B$6, 1, 0)</f>
        <v>1</v>
      </c>
      <c r="R1405">
        <f ca="1">_20206[[#This Row],[最低排名]]-开始!$B$6</f>
        <v>22597</v>
      </c>
    </row>
    <row r="1406" spans="1:18">
      <c r="A1406">
        <v>11505</v>
      </c>
      <c r="B1406" t="s">
        <v>82</v>
      </c>
      <c r="C1406" t="str">
        <f t="shared" si="84"/>
        <v>上海海大</v>
      </c>
      <c r="D1406" t="str">
        <f t="shared" si="85"/>
        <v>05</v>
      </c>
      <c r="E1406" t="s">
        <v>217</v>
      </c>
      <c r="F1406">
        <v>203</v>
      </c>
      <c r="G1406">
        <v>106</v>
      </c>
      <c r="H1406">
        <v>109</v>
      </c>
      <c r="I1406">
        <v>55</v>
      </c>
      <c r="J1406">
        <v>55</v>
      </c>
      <c r="K1406">
        <v>52</v>
      </c>
      <c r="L1406">
        <v>0</v>
      </c>
      <c r="M1406">
        <v>2021</v>
      </c>
      <c r="N1406">
        <f t="shared" ca="1" si="86"/>
        <v>222</v>
      </c>
      <c r="O1406">
        <f t="shared" ca="1" si="87"/>
        <v>21513</v>
      </c>
      <c r="P1406">
        <f ca="1">_20206[[#This Row],[最低排名]]-_20206[[#This Row],[同分人数]]+1</f>
        <v>21292</v>
      </c>
      <c r="Q1406">
        <f ca="1">IF(O1406&gt;=开始!$B$6, 1, 0)</f>
        <v>1</v>
      </c>
      <c r="R1406">
        <f ca="1">_20206[[#This Row],[最低排名]]-开始!$B$6</f>
        <v>21513</v>
      </c>
    </row>
    <row r="1407" spans="1:18">
      <c r="A1407">
        <v>11601</v>
      </c>
      <c r="B1407" t="s">
        <v>86</v>
      </c>
      <c r="C1407" t="str">
        <f t="shared" si="84"/>
        <v>上海戏剧</v>
      </c>
      <c r="D1407" t="str">
        <f t="shared" si="85"/>
        <v>01</v>
      </c>
      <c r="E1407" t="s">
        <v>307</v>
      </c>
      <c r="F1407">
        <v>216</v>
      </c>
      <c r="G1407">
        <v>115</v>
      </c>
      <c r="H1407">
        <v>117</v>
      </c>
      <c r="I1407">
        <v>70</v>
      </c>
      <c r="J1407">
        <v>61</v>
      </c>
      <c r="K1407">
        <v>55</v>
      </c>
      <c r="L1407">
        <v>0</v>
      </c>
      <c r="M1407">
        <v>2021</v>
      </c>
      <c r="N1407">
        <f t="shared" ca="1" si="86"/>
        <v>223</v>
      </c>
      <c r="O1407">
        <f t="shared" ca="1" si="87"/>
        <v>11614</v>
      </c>
      <c r="P1407">
        <f ca="1">_20206[[#This Row],[最低排名]]-_20206[[#This Row],[同分人数]]+1</f>
        <v>11392</v>
      </c>
      <c r="Q1407">
        <f ca="1">IF(O1407&gt;=开始!$B$6, 1, 0)</f>
        <v>1</v>
      </c>
      <c r="R1407">
        <f ca="1">_20206[[#This Row],[最低排名]]-开始!$B$6</f>
        <v>11614</v>
      </c>
    </row>
    <row r="1408" spans="1:18">
      <c r="A1408">
        <v>11701</v>
      </c>
      <c r="B1408" t="s">
        <v>88</v>
      </c>
      <c r="C1408" t="str">
        <f t="shared" si="84"/>
        <v>上海电力</v>
      </c>
      <c r="D1408" t="str">
        <f t="shared" si="85"/>
        <v>01</v>
      </c>
      <c r="E1408" t="s">
        <v>168</v>
      </c>
      <c r="F1408">
        <v>220</v>
      </c>
      <c r="G1408">
        <v>128</v>
      </c>
      <c r="H1408">
        <v>101</v>
      </c>
      <c r="I1408">
        <v>64</v>
      </c>
      <c r="J1408">
        <v>58</v>
      </c>
      <c r="K1408">
        <v>52</v>
      </c>
      <c r="L1408">
        <v>0</v>
      </c>
      <c r="M1408">
        <v>2021</v>
      </c>
      <c r="N1408">
        <f t="shared" ca="1" si="86"/>
        <v>214</v>
      </c>
      <c r="O1408">
        <f t="shared" ca="1" si="87"/>
        <v>16821</v>
      </c>
      <c r="P1408">
        <f ca="1">_20206[[#This Row],[最低排名]]-_20206[[#This Row],[同分人数]]+1</f>
        <v>16608</v>
      </c>
      <c r="Q1408">
        <f ca="1">IF(O1408&gt;=开始!$B$6, 1, 0)</f>
        <v>1</v>
      </c>
      <c r="R1408">
        <f ca="1">_20206[[#This Row],[最低排名]]-开始!$B$6</f>
        <v>16821</v>
      </c>
    </row>
    <row r="1409" spans="1:18">
      <c r="A1409">
        <v>11702</v>
      </c>
      <c r="B1409" t="s">
        <v>89</v>
      </c>
      <c r="C1409" t="str">
        <f t="shared" si="84"/>
        <v>上海电力</v>
      </c>
      <c r="D1409" t="str">
        <f t="shared" si="85"/>
        <v>02</v>
      </c>
      <c r="E1409" t="s">
        <v>165</v>
      </c>
      <c r="F1409">
        <v>182</v>
      </c>
      <c r="G1409">
        <v>99</v>
      </c>
      <c r="H1409">
        <v>111</v>
      </c>
      <c r="I1409">
        <v>58</v>
      </c>
      <c r="J1409">
        <v>58</v>
      </c>
      <c r="K1409">
        <v>46</v>
      </c>
      <c r="L1409">
        <v>0</v>
      </c>
      <c r="M1409">
        <v>2021</v>
      </c>
      <c r="N1409">
        <f t="shared" ca="1" si="86"/>
        <v>216</v>
      </c>
      <c r="O1409">
        <f t="shared" ca="1" si="87"/>
        <v>25676</v>
      </c>
      <c r="P1409">
        <f ca="1">_20206[[#This Row],[最低排名]]-_20206[[#This Row],[同分人数]]+1</f>
        <v>25461</v>
      </c>
      <c r="Q1409">
        <f ca="1">IF(O1409&gt;=开始!$B$6, 1, 0)</f>
        <v>1</v>
      </c>
      <c r="R1409">
        <f ca="1">_20206[[#This Row],[最低排名]]-开始!$B$6</f>
        <v>25676</v>
      </c>
    </row>
    <row r="1410" spans="1:18">
      <c r="A1410">
        <v>11703</v>
      </c>
      <c r="B1410" t="s">
        <v>91</v>
      </c>
      <c r="C1410" t="str">
        <f t="shared" ref="C1410:C1473" si="88">LEFT(B1410, FIND("(", B1410) - 1)</f>
        <v>上海电力</v>
      </c>
      <c r="D1410" t="str">
        <f t="shared" ref="D1410:D1473" si="89">MID(B1410, FIND("(", B1410) + 1, FIND(")", B1410) - FIND("(", B1410) - 1)</f>
        <v>03</v>
      </c>
      <c r="E1410" t="s">
        <v>431</v>
      </c>
      <c r="F1410">
        <v>205</v>
      </c>
      <c r="G1410">
        <v>116</v>
      </c>
      <c r="H1410">
        <v>80</v>
      </c>
      <c r="I1410">
        <v>61</v>
      </c>
      <c r="J1410">
        <v>61</v>
      </c>
      <c r="K1410">
        <v>55</v>
      </c>
      <c r="L1410">
        <v>0</v>
      </c>
      <c r="M1410">
        <v>2021</v>
      </c>
      <c r="N1410">
        <f t="shared" ref="N1410:N1473" ca="1" si="90">VLOOKUP(E1410, INDIRECT("'" &amp; M1410 &amp; "D'!$A$2:$G$500"), 2, FALSE)</f>
        <v>203</v>
      </c>
      <c r="O1410">
        <f t="shared" ref="O1410:O1473" ca="1" si="91">VLOOKUP(E1410, INDIRECT("'" &amp; M1410 &amp; "D'!$A$2:$G$500"), 3, FALSE)</f>
        <v>24151</v>
      </c>
      <c r="P1410">
        <f ca="1">_20206[[#This Row],[最低排名]]-_20206[[#This Row],[同分人数]]+1</f>
        <v>23949</v>
      </c>
      <c r="Q1410">
        <f ca="1">IF(O1410&gt;=开始!$B$6, 1, 0)</f>
        <v>1</v>
      </c>
      <c r="R1410">
        <f ca="1">_20206[[#This Row],[最低排名]]-开始!$B$6</f>
        <v>24151</v>
      </c>
    </row>
    <row r="1411" spans="1:18">
      <c r="A1411">
        <v>11704</v>
      </c>
      <c r="B1411" t="s">
        <v>93</v>
      </c>
      <c r="C1411" t="str">
        <f t="shared" si="88"/>
        <v>上海电力</v>
      </c>
      <c r="D1411" t="str">
        <f t="shared" si="89"/>
        <v>04</v>
      </c>
      <c r="E1411" t="s">
        <v>182</v>
      </c>
      <c r="F1411">
        <v>195</v>
      </c>
      <c r="G1411">
        <v>106</v>
      </c>
      <c r="H1411">
        <v>104</v>
      </c>
      <c r="I1411">
        <v>58</v>
      </c>
      <c r="J1411">
        <v>55</v>
      </c>
      <c r="K1411">
        <v>49</v>
      </c>
      <c r="L1411">
        <v>0</v>
      </c>
      <c r="M1411">
        <v>2021</v>
      </c>
      <c r="N1411">
        <f t="shared" ca="1" si="90"/>
        <v>230</v>
      </c>
      <c r="O1411">
        <f t="shared" ca="1" si="91"/>
        <v>24381</v>
      </c>
      <c r="P1411">
        <f ca="1">_20206[[#This Row],[最低排名]]-_20206[[#This Row],[同分人数]]+1</f>
        <v>24152</v>
      </c>
      <c r="Q1411">
        <f ca="1">IF(O1411&gt;=开始!$B$6, 1, 0)</f>
        <v>1</v>
      </c>
      <c r="R1411">
        <f ca="1">_20206[[#This Row],[最低排名]]-开始!$B$6</f>
        <v>24381</v>
      </c>
    </row>
    <row r="1412" spans="1:18">
      <c r="A1412">
        <v>11705</v>
      </c>
      <c r="B1412" t="s">
        <v>95</v>
      </c>
      <c r="C1412" t="str">
        <f t="shared" si="88"/>
        <v>上海电力</v>
      </c>
      <c r="D1412" t="str">
        <f t="shared" si="89"/>
        <v>05</v>
      </c>
      <c r="E1412" t="s">
        <v>863</v>
      </c>
      <c r="F1412">
        <v>191</v>
      </c>
      <c r="G1412">
        <v>101</v>
      </c>
      <c r="H1412">
        <v>104</v>
      </c>
      <c r="I1412">
        <v>61</v>
      </c>
      <c r="J1412">
        <v>61</v>
      </c>
      <c r="K1412">
        <v>49</v>
      </c>
      <c r="L1412">
        <v>0</v>
      </c>
      <c r="M1412">
        <v>2021</v>
      </c>
      <c r="N1412">
        <f t="shared" ca="1" si="90"/>
        <v>205</v>
      </c>
      <c r="O1412">
        <f t="shared" ca="1" si="91"/>
        <v>23275</v>
      </c>
      <c r="P1412">
        <f ca="1">_20206[[#This Row],[最低排名]]-_20206[[#This Row],[同分人数]]+1</f>
        <v>23071</v>
      </c>
      <c r="Q1412">
        <f ca="1">IF(O1412&gt;=开始!$B$6, 1, 0)</f>
        <v>1</v>
      </c>
      <c r="R1412">
        <f ca="1">_20206[[#This Row],[最低排名]]-开始!$B$6</f>
        <v>23275</v>
      </c>
    </row>
    <row r="1413" spans="1:18">
      <c r="A1413">
        <v>11801</v>
      </c>
      <c r="B1413" t="s">
        <v>97</v>
      </c>
      <c r="C1413" t="str">
        <f t="shared" si="88"/>
        <v>上海音乐</v>
      </c>
      <c r="D1413" t="str">
        <f t="shared" si="89"/>
        <v>01</v>
      </c>
      <c r="E1413" t="s">
        <v>506</v>
      </c>
      <c r="F1413">
        <v>223</v>
      </c>
      <c r="G1413">
        <v>114</v>
      </c>
      <c r="H1413">
        <v>117</v>
      </c>
      <c r="I1413">
        <v>64</v>
      </c>
      <c r="J1413">
        <v>64</v>
      </c>
      <c r="K1413">
        <v>49</v>
      </c>
      <c r="L1413">
        <v>0</v>
      </c>
      <c r="M1413">
        <v>2021</v>
      </c>
      <c r="N1413">
        <f t="shared" ca="1" si="90"/>
        <v>200</v>
      </c>
      <c r="O1413">
        <f t="shared" ca="1" si="91"/>
        <v>12039</v>
      </c>
      <c r="P1413">
        <f ca="1">_20206[[#This Row],[最低排名]]-_20206[[#This Row],[同分人数]]+1</f>
        <v>11840</v>
      </c>
      <c r="Q1413">
        <f ca="1">IF(O1413&gt;=开始!$B$6, 1, 0)</f>
        <v>1</v>
      </c>
      <c r="R1413">
        <f ca="1">_20206[[#This Row],[最低排名]]-开始!$B$6</f>
        <v>12039</v>
      </c>
    </row>
    <row r="1414" spans="1:18">
      <c r="A1414">
        <v>11802</v>
      </c>
      <c r="B1414" t="s">
        <v>99</v>
      </c>
      <c r="C1414" t="str">
        <f t="shared" si="88"/>
        <v>上海音乐</v>
      </c>
      <c r="D1414" t="str">
        <f t="shared" si="89"/>
        <v>02</v>
      </c>
      <c r="E1414" t="s">
        <v>98</v>
      </c>
      <c r="F1414">
        <v>209</v>
      </c>
      <c r="G1414">
        <v>109</v>
      </c>
      <c r="H1414">
        <v>121</v>
      </c>
      <c r="I1414">
        <v>67</v>
      </c>
      <c r="J1414">
        <v>64</v>
      </c>
      <c r="K1414">
        <v>52</v>
      </c>
      <c r="L1414">
        <v>0</v>
      </c>
      <c r="M1414">
        <v>2021</v>
      </c>
      <c r="N1414">
        <f t="shared" ca="1" si="90"/>
        <v>218</v>
      </c>
      <c r="O1414">
        <f t="shared" ca="1" si="91"/>
        <v>12866</v>
      </c>
      <c r="P1414">
        <f ca="1">_20206[[#This Row],[最低排名]]-_20206[[#This Row],[同分人数]]+1</f>
        <v>12649</v>
      </c>
      <c r="Q1414">
        <f ca="1">IF(O1414&gt;=开始!$B$6, 1, 0)</f>
        <v>1</v>
      </c>
      <c r="R1414">
        <f ca="1">_20206[[#This Row],[最低排名]]-开始!$B$6</f>
        <v>12866</v>
      </c>
    </row>
    <row r="1415" spans="1:18">
      <c r="A1415">
        <v>11901</v>
      </c>
      <c r="B1415" t="s">
        <v>101</v>
      </c>
      <c r="C1415" t="str">
        <f t="shared" si="88"/>
        <v>上海大学</v>
      </c>
      <c r="D1415" t="str">
        <f t="shared" si="89"/>
        <v>01</v>
      </c>
      <c r="E1415" t="s">
        <v>20</v>
      </c>
      <c r="F1415">
        <v>229</v>
      </c>
      <c r="G1415">
        <v>116</v>
      </c>
      <c r="H1415">
        <v>120</v>
      </c>
      <c r="I1415">
        <v>67</v>
      </c>
      <c r="J1415">
        <v>67</v>
      </c>
      <c r="K1415">
        <v>58</v>
      </c>
      <c r="L1415">
        <v>0</v>
      </c>
      <c r="M1415">
        <v>2021</v>
      </c>
      <c r="N1415">
        <f t="shared" ca="1" si="90"/>
        <v>160</v>
      </c>
      <c r="O1415">
        <f t="shared" ca="1" si="91"/>
        <v>7145</v>
      </c>
      <c r="P1415">
        <f ca="1">_20206[[#This Row],[最低排名]]-_20206[[#This Row],[同分人数]]+1</f>
        <v>6986</v>
      </c>
      <c r="Q1415">
        <f ca="1">IF(O1415&gt;=开始!$B$6, 1, 0)</f>
        <v>1</v>
      </c>
      <c r="R1415">
        <f ca="1">_20206[[#This Row],[最低排名]]-开始!$B$6</f>
        <v>7145</v>
      </c>
    </row>
    <row r="1416" spans="1:18">
      <c r="A1416">
        <v>11902</v>
      </c>
      <c r="B1416" t="s">
        <v>102</v>
      </c>
      <c r="C1416" t="str">
        <f t="shared" si="88"/>
        <v>上海大学</v>
      </c>
      <c r="D1416" t="str">
        <f t="shared" si="89"/>
        <v>02</v>
      </c>
      <c r="E1416" t="s">
        <v>115</v>
      </c>
      <c r="F1416">
        <v>210</v>
      </c>
      <c r="G1416">
        <v>109</v>
      </c>
      <c r="H1416">
        <v>131</v>
      </c>
      <c r="I1416">
        <v>67</v>
      </c>
      <c r="J1416">
        <v>61</v>
      </c>
      <c r="K1416">
        <v>61</v>
      </c>
      <c r="L1416">
        <v>0</v>
      </c>
      <c r="M1416">
        <v>2021</v>
      </c>
      <c r="N1416">
        <f t="shared" ca="1" si="90"/>
        <v>200</v>
      </c>
      <c r="O1416">
        <f t="shared" ca="1" si="91"/>
        <v>9287</v>
      </c>
      <c r="P1416">
        <f ca="1">_20206[[#This Row],[最低排名]]-_20206[[#This Row],[同分人数]]+1</f>
        <v>9088</v>
      </c>
      <c r="Q1416">
        <f ca="1">IF(O1416&gt;=开始!$B$6, 1, 0)</f>
        <v>1</v>
      </c>
      <c r="R1416">
        <f ca="1">_20206[[#This Row],[最低排名]]-开始!$B$6</f>
        <v>9287</v>
      </c>
    </row>
    <row r="1417" spans="1:18">
      <c r="A1417">
        <v>11903</v>
      </c>
      <c r="B1417" t="s">
        <v>104</v>
      </c>
      <c r="C1417" t="str">
        <f t="shared" si="88"/>
        <v>上海大学</v>
      </c>
      <c r="D1417" t="str">
        <f t="shared" si="89"/>
        <v>03</v>
      </c>
      <c r="E1417" t="s">
        <v>134</v>
      </c>
      <c r="F1417">
        <v>220</v>
      </c>
      <c r="G1417">
        <v>116</v>
      </c>
      <c r="H1417">
        <v>125</v>
      </c>
      <c r="I1417">
        <v>67</v>
      </c>
      <c r="J1417">
        <v>64</v>
      </c>
      <c r="K1417">
        <v>52</v>
      </c>
      <c r="L1417">
        <v>0</v>
      </c>
      <c r="M1417">
        <v>2021</v>
      </c>
      <c r="N1417">
        <f t="shared" ca="1" si="90"/>
        <v>203</v>
      </c>
      <c r="O1417">
        <f t="shared" ca="1" si="91"/>
        <v>9699</v>
      </c>
      <c r="P1417">
        <f ca="1">_20206[[#This Row],[最低排名]]-_20206[[#This Row],[同分人数]]+1</f>
        <v>9497</v>
      </c>
      <c r="Q1417">
        <f ca="1">IF(O1417&gt;=开始!$B$6, 1, 0)</f>
        <v>1</v>
      </c>
      <c r="R1417">
        <f ca="1">_20206[[#This Row],[最低排名]]-开始!$B$6</f>
        <v>9699</v>
      </c>
    </row>
    <row r="1418" spans="1:18">
      <c r="A1418">
        <v>11904</v>
      </c>
      <c r="B1418" t="s">
        <v>106</v>
      </c>
      <c r="C1418" t="str">
        <f t="shared" si="88"/>
        <v>上海大学</v>
      </c>
      <c r="D1418" t="str">
        <f t="shared" si="89"/>
        <v>04</v>
      </c>
      <c r="E1418" t="s">
        <v>607</v>
      </c>
      <c r="F1418">
        <v>229</v>
      </c>
      <c r="G1418">
        <v>125</v>
      </c>
      <c r="H1418">
        <v>119</v>
      </c>
      <c r="I1418">
        <v>67</v>
      </c>
      <c r="J1418">
        <v>67</v>
      </c>
      <c r="K1418">
        <v>55</v>
      </c>
      <c r="L1418">
        <v>0</v>
      </c>
      <c r="M1418">
        <v>2021</v>
      </c>
      <c r="N1418">
        <f t="shared" ca="1" si="90"/>
        <v>172</v>
      </c>
      <c r="O1418">
        <f t="shared" ca="1" si="91"/>
        <v>7895</v>
      </c>
      <c r="P1418">
        <f ca="1">_20206[[#This Row],[最低排名]]-_20206[[#This Row],[同分人数]]+1</f>
        <v>7724</v>
      </c>
      <c r="Q1418">
        <f ca="1">IF(O1418&gt;=开始!$B$6, 1, 0)</f>
        <v>1</v>
      </c>
      <c r="R1418">
        <f ca="1">_20206[[#This Row],[最低排名]]-开始!$B$6</f>
        <v>7895</v>
      </c>
    </row>
    <row r="1419" spans="1:18">
      <c r="A1419">
        <v>11905</v>
      </c>
      <c r="B1419" t="s">
        <v>108</v>
      </c>
      <c r="C1419" t="str">
        <f t="shared" si="88"/>
        <v>上海大学</v>
      </c>
      <c r="D1419" t="str">
        <f t="shared" si="89"/>
        <v>05</v>
      </c>
      <c r="E1419" t="s">
        <v>64</v>
      </c>
      <c r="F1419">
        <v>218</v>
      </c>
      <c r="G1419">
        <v>109</v>
      </c>
      <c r="H1419">
        <v>121</v>
      </c>
      <c r="I1419">
        <v>70</v>
      </c>
      <c r="J1419">
        <v>67</v>
      </c>
      <c r="K1419">
        <v>64</v>
      </c>
      <c r="L1419">
        <v>0</v>
      </c>
      <c r="M1419">
        <v>2021</v>
      </c>
      <c r="N1419">
        <f t="shared" ca="1" si="90"/>
        <v>183</v>
      </c>
      <c r="O1419">
        <f t="shared" ca="1" si="91"/>
        <v>7328</v>
      </c>
      <c r="P1419">
        <f ca="1">_20206[[#This Row],[最低排名]]-_20206[[#This Row],[同分人数]]+1</f>
        <v>7146</v>
      </c>
      <c r="Q1419">
        <f ca="1">IF(O1419&gt;=开始!$B$6, 1, 0)</f>
        <v>1</v>
      </c>
      <c r="R1419">
        <f ca="1">_20206[[#This Row],[最低排名]]-开始!$B$6</f>
        <v>7328</v>
      </c>
    </row>
    <row r="1420" spans="1:18">
      <c r="A1420">
        <v>12101</v>
      </c>
      <c r="B1420" t="s">
        <v>110</v>
      </c>
      <c r="C1420" t="str">
        <f t="shared" si="88"/>
        <v>上海中医</v>
      </c>
      <c r="D1420" t="str">
        <f t="shared" si="89"/>
        <v>01</v>
      </c>
      <c r="E1420" t="s">
        <v>191</v>
      </c>
      <c r="F1420">
        <v>209</v>
      </c>
      <c r="G1420">
        <v>108</v>
      </c>
      <c r="H1420">
        <v>115</v>
      </c>
      <c r="I1420">
        <v>67</v>
      </c>
      <c r="J1420">
        <v>64</v>
      </c>
      <c r="K1420">
        <v>61</v>
      </c>
      <c r="L1420">
        <v>0</v>
      </c>
      <c r="M1420">
        <v>2021</v>
      </c>
      <c r="N1420">
        <f t="shared" ca="1" si="90"/>
        <v>186</v>
      </c>
      <c r="O1420">
        <f t="shared" ca="1" si="91"/>
        <v>12225</v>
      </c>
      <c r="P1420">
        <f ca="1">_20206[[#This Row],[最低排名]]-_20206[[#This Row],[同分人数]]+1</f>
        <v>12040</v>
      </c>
      <c r="Q1420">
        <f ca="1">IF(O1420&gt;=开始!$B$6, 1, 0)</f>
        <v>1</v>
      </c>
      <c r="R1420">
        <f ca="1">_20206[[#This Row],[最低排名]]-开始!$B$6</f>
        <v>12225</v>
      </c>
    </row>
    <row r="1421" spans="1:18">
      <c r="A1421">
        <v>12102</v>
      </c>
      <c r="B1421" t="s">
        <v>112</v>
      </c>
      <c r="C1421" t="str">
        <f t="shared" si="88"/>
        <v>上海中医</v>
      </c>
      <c r="D1421" t="str">
        <f t="shared" si="89"/>
        <v>02</v>
      </c>
      <c r="E1421" t="s">
        <v>749</v>
      </c>
      <c r="F1421">
        <v>214</v>
      </c>
      <c r="G1421">
        <v>116</v>
      </c>
      <c r="H1421">
        <v>116</v>
      </c>
      <c r="I1421">
        <v>61</v>
      </c>
      <c r="J1421">
        <v>58</v>
      </c>
      <c r="K1421">
        <v>55</v>
      </c>
      <c r="L1421">
        <v>0</v>
      </c>
      <c r="M1421">
        <v>2021</v>
      </c>
      <c r="N1421">
        <f t="shared" ca="1" si="90"/>
        <v>222</v>
      </c>
      <c r="O1421">
        <f t="shared" ca="1" si="91"/>
        <v>14850</v>
      </c>
      <c r="P1421">
        <f ca="1">_20206[[#This Row],[最低排名]]-_20206[[#This Row],[同分人数]]+1</f>
        <v>14629</v>
      </c>
      <c r="Q1421">
        <f ca="1">IF(O1421&gt;=开始!$B$6, 1, 0)</f>
        <v>1</v>
      </c>
      <c r="R1421">
        <f ca="1">_20206[[#This Row],[最低排名]]-开始!$B$6</f>
        <v>14850</v>
      </c>
    </row>
    <row r="1422" spans="1:18">
      <c r="A1422">
        <v>12201</v>
      </c>
      <c r="B1422" t="s">
        <v>117</v>
      </c>
      <c r="C1422" t="str">
        <f t="shared" si="88"/>
        <v>上应大</v>
      </c>
      <c r="D1422" t="str">
        <f t="shared" si="89"/>
        <v>01</v>
      </c>
      <c r="E1422" t="s">
        <v>363</v>
      </c>
      <c r="F1422">
        <v>200</v>
      </c>
      <c r="G1422">
        <v>108</v>
      </c>
      <c r="H1422">
        <v>89</v>
      </c>
      <c r="I1422">
        <v>61</v>
      </c>
      <c r="J1422">
        <v>43</v>
      </c>
      <c r="K1422">
        <v>43</v>
      </c>
      <c r="L1422">
        <v>0</v>
      </c>
      <c r="M1422">
        <v>2021</v>
      </c>
      <c r="N1422">
        <f t="shared" ca="1" si="90"/>
        <v>182</v>
      </c>
      <c r="O1422">
        <f t="shared" ca="1" si="91"/>
        <v>29454</v>
      </c>
      <c r="P1422">
        <f ca="1">_20206[[#This Row],[最低排名]]-_20206[[#This Row],[同分人数]]+1</f>
        <v>29273</v>
      </c>
      <c r="Q1422">
        <f ca="1">IF(O1422&gt;=开始!$B$6, 1, 0)</f>
        <v>1</v>
      </c>
      <c r="R1422">
        <f ca="1">_20206[[#This Row],[最低排名]]-开始!$B$6</f>
        <v>29454</v>
      </c>
    </row>
    <row r="1423" spans="1:18">
      <c r="A1423">
        <v>12202</v>
      </c>
      <c r="B1423" t="s">
        <v>119</v>
      </c>
      <c r="C1423" t="str">
        <f t="shared" si="88"/>
        <v>上应大</v>
      </c>
      <c r="D1423" t="str">
        <f t="shared" si="89"/>
        <v>02</v>
      </c>
      <c r="E1423" t="s">
        <v>312</v>
      </c>
      <c r="F1423">
        <v>214</v>
      </c>
      <c r="G1423">
        <v>127</v>
      </c>
      <c r="H1423">
        <v>93</v>
      </c>
      <c r="I1423">
        <v>58</v>
      </c>
      <c r="J1423">
        <v>49</v>
      </c>
      <c r="K1423">
        <v>46</v>
      </c>
      <c r="L1423">
        <v>0</v>
      </c>
      <c r="M1423">
        <v>2021</v>
      </c>
      <c r="N1423">
        <f t="shared" ca="1" si="90"/>
        <v>211</v>
      </c>
      <c r="O1423">
        <f t="shared" ca="1" si="91"/>
        <v>24592</v>
      </c>
      <c r="P1423">
        <f ca="1">_20206[[#This Row],[最低排名]]-_20206[[#This Row],[同分人数]]+1</f>
        <v>24382</v>
      </c>
      <c r="Q1423">
        <f ca="1">IF(O1423&gt;=开始!$B$6, 1, 0)</f>
        <v>1</v>
      </c>
      <c r="R1423">
        <f ca="1">_20206[[#This Row],[最低排名]]-开始!$B$6</f>
        <v>24592</v>
      </c>
    </row>
    <row r="1424" spans="1:18">
      <c r="A1424">
        <v>12203</v>
      </c>
      <c r="B1424" t="s">
        <v>121</v>
      </c>
      <c r="C1424" t="str">
        <f t="shared" si="88"/>
        <v>上应大</v>
      </c>
      <c r="D1424" t="str">
        <f t="shared" si="89"/>
        <v>03</v>
      </c>
      <c r="E1424" t="s">
        <v>85</v>
      </c>
      <c r="F1424">
        <v>211</v>
      </c>
      <c r="G1424">
        <v>117</v>
      </c>
      <c r="H1424">
        <v>95</v>
      </c>
      <c r="I1424">
        <v>64</v>
      </c>
      <c r="J1424">
        <v>61</v>
      </c>
      <c r="K1424">
        <v>55</v>
      </c>
      <c r="L1424">
        <v>0</v>
      </c>
      <c r="M1424">
        <v>2021</v>
      </c>
      <c r="N1424">
        <f t="shared" ca="1" si="90"/>
        <v>245</v>
      </c>
      <c r="O1424">
        <f t="shared" ca="1" si="91"/>
        <v>18865</v>
      </c>
      <c r="P1424">
        <f ca="1">_20206[[#This Row],[最低排名]]-_20206[[#This Row],[同分人数]]+1</f>
        <v>18621</v>
      </c>
      <c r="Q1424">
        <f ca="1">IF(O1424&gt;=开始!$B$6, 1, 0)</f>
        <v>1</v>
      </c>
      <c r="R1424">
        <f ca="1">_20206[[#This Row],[最低排名]]-开始!$B$6</f>
        <v>18865</v>
      </c>
    </row>
    <row r="1425" spans="1:18">
      <c r="A1425">
        <v>12204</v>
      </c>
      <c r="B1425" t="s">
        <v>123</v>
      </c>
      <c r="C1425" t="str">
        <f t="shared" si="88"/>
        <v>上应大</v>
      </c>
      <c r="D1425" t="str">
        <f t="shared" si="89"/>
        <v>04</v>
      </c>
      <c r="E1425" t="s">
        <v>433</v>
      </c>
      <c r="F1425">
        <v>203</v>
      </c>
      <c r="G1425">
        <v>103</v>
      </c>
      <c r="H1425">
        <v>95</v>
      </c>
      <c r="I1425">
        <v>55</v>
      </c>
      <c r="J1425">
        <v>52</v>
      </c>
      <c r="K1425">
        <v>49</v>
      </c>
      <c r="L1425">
        <v>0</v>
      </c>
      <c r="M1425">
        <v>2021</v>
      </c>
      <c r="N1425">
        <f t="shared" ca="1" si="90"/>
        <v>224</v>
      </c>
      <c r="O1425">
        <f t="shared" ca="1" si="91"/>
        <v>25900</v>
      </c>
      <c r="P1425">
        <f ca="1">_20206[[#This Row],[最低排名]]-_20206[[#This Row],[同分人数]]+1</f>
        <v>25677</v>
      </c>
      <c r="Q1425">
        <f ca="1">IF(O1425&gt;=开始!$B$6, 1, 0)</f>
        <v>1</v>
      </c>
      <c r="R1425">
        <f ca="1">_20206[[#This Row],[最低排名]]-开始!$B$6</f>
        <v>25900</v>
      </c>
    </row>
    <row r="1426" spans="1:18">
      <c r="A1426">
        <v>12205</v>
      </c>
      <c r="B1426" t="s">
        <v>125</v>
      </c>
      <c r="C1426" t="str">
        <f t="shared" si="88"/>
        <v>上应大</v>
      </c>
      <c r="D1426" t="str">
        <f t="shared" si="89"/>
        <v>05</v>
      </c>
      <c r="E1426" t="s">
        <v>130</v>
      </c>
      <c r="F1426">
        <v>215</v>
      </c>
      <c r="G1426">
        <v>112</v>
      </c>
      <c r="H1426">
        <v>76</v>
      </c>
      <c r="I1426">
        <v>64</v>
      </c>
      <c r="J1426">
        <v>58</v>
      </c>
      <c r="K1426">
        <v>46</v>
      </c>
      <c r="L1426">
        <v>0</v>
      </c>
      <c r="M1426">
        <v>2021</v>
      </c>
      <c r="N1426">
        <f t="shared" ca="1" si="90"/>
        <v>231</v>
      </c>
      <c r="O1426">
        <f t="shared" ca="1" si="91"/>
        <v>24823</v>
      </c>
      <c r="P1426">
        <f ca="1">_20206[[#This Row],[最低排名]]-_20206[[#This Row],[同分人数]]+1</f>
        <v>24593</v>
      </c>
      <c r="Q1426">
        <f ca="1">IF(O1426&gt;=开始!$B$6, 1, 0)</f>
        <v>1</v>
      </c>
      <c r="R1426">
        <f ca="1">_20206[[#This Row],[最低排名]]-开始!$B$6</f>
        <v>24823</v>
      </c>
    </row>
    <row r="1427" spans="1:18">
      <c r="A1427">
        <v>12206</v>
      </c>
      <c r="B1427" t="s">
        <v>127</v>
      </c>
      <c r="C1427" t="str">
        <f t="shared" si="88"/>
        <v>上应大</v>
      </c>
      <c r="D1427" t="str">
        <f t="shared" si="89"/>
        <v>06</v>
      </c>
      <c r="E1427" t="s">
        <v>141</v>
      </c>
      <c r="F1427">
        <v>199</v>
      </c>
      <c r="G1427">
        <v>103</v>
      </c>
      <c r="H1427">
        <v>100</v>
      </c>
      <c r="I1427">
        <v>67</v>
      </c>
      <c r="J1427">
        <v>55</v>
      </c>
      <c r="K1427">
        <v>49</v>
      </c>
      <c r="L1427">
        <v>0</v>
      </c>
      <c r="M1427">
        <v>2021</v>
      </c>
      <c r="N1427">
        <f t="shared" ca="1" si="90"/>
        <v>227</v>
      </c>
      <c r="O1427">
        <f t="shared" ca="1" si="91"/>
        <v>22407</v>
      </c>
      <c r="P1427">
        <f ca="1">_20206[[#This Row],[最低排名]]-_20206[[#This Row],[同分人数]]+1</f>
        <v>22181</v>
      </c>
      <c r="Q1427">
        <f ca="1">IF(O1427&gt;=开始!$B$6, 1, 0)</f>
        <v>1</v>
      </c>
      <c r="R1427">
        <f ca="1">_20206[[#This Row],[最低排名]]-开始!$B$6</f>
        <v>22407</v>
      </c>
    </row>
    <row r="1428" spans="1:18">
      <c r="A1428">
        <v>12207</v>
      </c>
      <c r="B1428" t="s">
        <v>129</v>
      </c>
      <c r="C1428" t="str">
        <f t="shared" si="88"/>
        <v>上应大</v>
      </c>
      <c r="D1428" t="str">
        <f t="shared" si="89"/>
        <v>07</v>
      </c>
      <c r="E1428" t="s">
        <v>389</v>
      </c>
      <c r="F1428">
        <v>209</v>
      </c>
      <c r="G1428">
        <v>108</v>
      </c>
      <c r="H1428">
        <v>81</v>
      </c>
      <c r="I1428">
        <v>58</v>
      </c>
      <c r="J1428">
        <v>55</v>
      </c>
      <c r="K1428">
        <v>49</v>
      </c>
      <c r="L1428">
        <v>0</v>
      </c>
      <c r="M1428">
        <v>2021</v>
      </c>
      <c r="N1428">
        <f t="shared" ca="1" si="90"/>
        <v>205</v>
      </c>
      <c r="O1428">
        <f t="shared" ca="1" si="91"/>
        <v>26311</v>
      </c>
      <c r="P1428">
        <f ca="1">_20206[[#This Row],[最低排名]]-_20206[[#This Row],[同分人数]]+1</f>
        <v>26107</v>
      </c>
      <c r="Q1428">
        <f ca="1">IF(O1428&gt;=开始!$B$6, 1, 0)</f>
        <v>1</v>
      </c>
      <c r="R1428">
        <f ca="1">_20206[[#This Row],[最低排名]]-开始!$B$6</f>
        <v>26311</v>
      </c>
    </row>
    <row r="1429" spans="1:18">
      <c r="A1429">
        <v>12301</v>
      </c>
      <c r="B1429" t="s">
        <v>131</v>
      </c>
      <c r="C1429" t="str">
        <f t="shared" si="88"/>
        <v>上海师大</v>
      </c>
      <c r="D1429" t="str">
        <f t="shared" si="89"/>
        <v>01</v>
      </c>
      <c r="E1429" t="s">
        <v>136</v>
      </c>
      <c r="F1429">
        <v>217</v>
      </c>
      <c r="G1429">
        <v>111</v>
      </c>
      <c r="H1429">
        <v>114</v>
      </c>
      <c r="I1429">
        <v>64</v>
      </c>
      <c r="J1429">
        <v>61</v>
      </c>
      <c r="K1429">
        <v>55</v>
      </c>
      <c r="L1429">
        <v>0</v>
      </c>
      <c r="M1429">
        <v>2021</v>
      </c>
      <c r="N1429">
        <f t="shared" ca="1" si="90"/>
        <v>224</v>
      </c>
      <c r="O1429">
        <f t="shared" ca="1" si="91"/>
        <v>13304</v>
      </c>
      <c r="P1429">
        <f ca="1">_20206[[#This Row],[最低排名]]-_20206[[#This Row],[同分人数]]+1</f>
        <v>13081</v>
      </c>
      <c r="Q1429">
        <f ca="1">IF(O1429&gt;=开始!$B$6, 1, 0)</f>
        <v>1</v>
      </c>
      <c r="R1429">
        <f ca="1">_20206[[#This Row],[最低排名]]-开始!$B$6</f>
        <v>13304</v>
      </c>
    </row>
    <row r="1430" spans="1:18">
      <c r="A1430">
        <v>12302</v>
      </c>
      <c r="B1430" t="s">
        <v>133</v>
      </c>
      <c r="C1430" t="str">
        <f t="shared" si="88"/>
        <v>上海师大</v>
      </c>
      <c r="D1430" t="str">
        <f t="shared" si="89"/>
        <v>02</v>
      </c>
      <c r="E1430" t="s">
        <v>62</v>
      </c>
      <c r="F1430">
        <v>214</v>
      </c>
      <c r="G1430">
        <v>108</v>
      </c>
      <c r="H1430">
        <v>127</v>
      </c>
      <c r="I1430">
        <v>67</v>
      </c>
      <c r="J1430">
        <v>61</v>
      </c>
      <c r="K1430">
        <v>58</v>
      </c>
      <c r="L1430">
        <v>0</v>
      </c>
      <c r="M1430">
        <v>2021</v>
      </c>
      <c r="N1430">
        <f t="shared" ca="1" si="90"/>
        <v>196</v>
      </c>
      <c r="O1430">
        <f t="shared" ca="1" si="91"/>
        <v>9895</v>
      </c>
      <c r="P1430">
        <f ca="1">_20206[[#This Row],[最低排名]]-_20206[[#This Row],[同分人数]]+1</f>
        <v>9700</v>
      </c>
      <c r="Q1430">
        <f ca="1">IF(O1430&gt;=开始!$B$6, 1, 0)</f>
        <v>1</v>
      </c>
      <c r="R1430">
        <f ca="1">_20206[[#This Row],[最低排名]]-开始!$B$6</f>
        <v>9895</v>
      </c>
    </row>
    <row r="1431" spans="1:18">
      <c r="A1431">
        <v>12303</v>
      </c>
      <c r="B1431" t="s">
        <v>135</v>
      </c>
      <c r="C1431" t="str">
        <f t="shared" si="88"/>
        <v>上海师大</v>
      </c>
      <c r="D1431" t="str">
        <f t="shared" si="89"/>
        <v>03</v>
      </c>
      <c r="E1431" t="s">
        <v>649</v>
      </c>
      <c r="F1431">
        <v>224</v>
      </c>
      <c r="G1431">
        <v>115</v>
      </c>
      <c r="H1431">
        <v>116</v>
      </c>
      <c r="I1431">
        <v>61</v>
      </c>
      <c r="J1431">
        <v>55</v>
      </c>
      <c r="K1431">
        <v>52</v>
      </c>
      <c r="L1431">
        <v>0</v>
      </c>
      <c r="M1431">
        <v>2021</v>
      </c>
      <c r="N1431">
        <f t="shared" ca="1" si="90"/>
        <v>218</v>
      </c>
      <c r="O1431">
        <f t="shared" ca="1" si="91"/>
        <v>13979</v>
      </c>
      <c r="P1431">
        <f ca="1">_20206[[#This Row],[最低排名]]-_20206[[#This Row],[同分人数]]+1</f>
        <v>13762</v>
      </c>
      <c r="Q1431">
        <f ca="1">IF(O1431&gt;=开始!$B$6, 1, 0)</f>
        <v>1</v>
      </c>
      <c r="R1431">
        <f ca="1">_20206[[#This Row],[最低排名]]-开始!$B$6</f>
        <v>13979</v>
      </c>
    </row>
    <row r="1432" spans="1:18">
      <c r="A1432">
        <v>12304</v>
      </c>
      <c r="B1432" t="s">
        <v>137</v>
      </c>
      <c r="C1432" t="str">
        <f t="shared" si="88"/>
        <v>上海师大</v>
      </c>
      <c r="D1432" t="str">
        <f t="shared" si="89"/>
        <v>04</v>
      </c>
      <c r="E1432" t="s">
        <v>79</v>
      </c>
      <c r="F1432">
        <v>222</v>
      </c>
      <c r="G1432">
        <v>118</v>
      </c>
      <c r="H1432">
        <v>114</v>
      </c>
      <c r="I1432">
        <v>61</v>
      </c>
      <c r="J1432">
        <v>52</v>
      </c>
      <c r="K1432">
        <v>52</v>
      </c>
      <c r="L1432">
        <v>0</v>
      </c>
      <c r="M1432">
        <v>2021</v>
      </c>
      <c r="N1432">
        <f t="shared" ca="1" si="90"/>
        <v>211</v>
      </c>
      <c r="O1432">
        <f t="shared" ca="1" si="91"/>
        <v>15496</v>
      </c>
      <c r="P1432">
        <f ca="1">_20206[[#This Row],[最低排名]]-_20206[[#This Row],[同分人数]]+1</f>
        <v>15286</v>
      </c>
      <c r="Q1432">
        <f ca="1">IF(O1432&gt;=开始!$B$6, 1, 0)</f>
        <v>1</v>
      </c>
      <c r="R1432">
        <f ca="1">_20206[[#This Row],[最低排名]]-开始!$B$6</f>
        <v>15496</v>
      </c>
    </row>
    <row r="1433" spans="1:18">
      <c r="A1433">
        <v>12401</v>
      </c>
      <c r="B1433" t="s">
        <v>139</v>
      </c>
      <c r="C1433" t="str">
        <f t="shared" si="88"/>
        <v>工程大</v>
      </c>
      <c r="D1433" t="str">
        <f t="shared" si="89"/>
        <v>01</v>
      </c>
      <c r="E1433" t="s">
        <v>124</v>
      </c>
      <c r="F1433">
        <v>206</v>
      </c>
      <c r="G1433">
        <v>114</v>
      </c>
      <c r="H1433">
        <v>85</v>
      </c>
      <c r="I1433">
        <v>61</v>
      </c>
      <c r="J1433">
        <v>58</v>
      </c>
      <c r="K1433">
        <v>55</v>
      </c>
      <c r="L1433">
        <v>0</v>
      </c>
      <c r="M1433">
        <v>2021</v>
      </c>
      <c r="N1433">
        <f t="shared" ca="1" si="90"/>
        <v>226</v>
      </c>
      <c r="O1433">
        <f t="shared" ca="1" si="91"/>
        <v>23501</v>
      </c>
      <c r="P1433">
        <f ca="1">_20206[[#This Row],[最低排名]]-_20206[[#This Row],[同分人数]]+1</f>
        <v>23276</v>
      </c>
      <c r="Q1433">
        <f ca="1">IF(O1433&gt;=开始!$B$6, 1, 0)</f>
        <v>1</v>
      </c>
      <c r="R1433">
        <f ca="1">_20206[[#This Row],[最低排名]]-开始!$B$6</f>
        <v>23501</v>
      </c>
    </row>
    <row r="1434" spans="1:18">
      <c r="A1434">
        <v>12402</v>
      </c>
      <c r="B1434" t="s">
        <v>140</v>
      </c>
      <c r="C1434" t="str">
        <f t="shared" si="88"/>
        <v>工程大</v>
      </c>
      <c r="D1434" t="str">
        <f t="shared" si="89"/>
        <v>02</v>
      </c>
      <c r="E1434" t="s">
        <v>180</v>
      </c>
      <c r="F1434">
        <v>200</v>
      </c>
      <c r="G1434">
        <v>102</v>
      </c>
      <c r="H1434">
        <v>106</v>
      </c>
      <c r="I1434">
        <v>52</v>
      </c>
      <c r="J1434">
        <v>46</v>
      </c>
      <c r="K1434">
        <v>46</v>
      </c>
      <c r="L1434">
        <v>0</v>
      </c>
      <c r="M1434">
        <v>2021</v>
      </c>
      <c r="N1434">
        <f t="shared" ca="1" si="90"/>
        <v>212</v>
      </c>
      <c r="O1434">
        <f t="shared" ca="1" si="91"/>
        <v>26748</v>
      </c>
      <c r="P1434">
        <f ca="1">_20206[[#This Row],[最低排名]]-_20206[[#This Row],[同分人数]]+1</f>
        <v>26537</v>
      </c>
      <c r="Q1434">
        <f ca="1">IF(O1434&gt;=开始!$B$6, 1, 0)</f>
        <v>1</v>
      </c>
      <c r="R1434">
        <f ca="1">_20206[[#This Row],[最低排名]]-开始!$B$6</f>
        <v>26748</v>
      </c>
    </row>
    <row r="1435" spans="1:18">
      <c r="A1435">
        <v>12403</v>
      </c>
      <c r="B1435" t="s">
        <v>142</v>
      </c>
      <c r="C1435" t="str">
        <f t="shared" si="88"/>
        <v>工程大</v>
      </c>
      <c r="D1435" t="str">
        <f t="shared" si="89"/>
        <v>03</v>
      </c>
      <c r="E1435" t="s">
        <v>141</v>
      </c>
      <c r="F1435">
        <v>211</v>
      </c>
      <c r="G1435">
        <v>112</v>
      </c>
      <c r="H1435">
        <v>88</v>
      </c>
      <c r="I1435">
        <v>64</v>
      </c>
      <c r="J1435">
        <v>58</v>
      </c>
      <c r="K1435">
        <v>49</v>
      </c>
      <c r="L1435">
        <v>0</v>
      </c>
      <c r="M1435">
        <v>2021</v>
      </c>
      <c r="N1435">
        <f t="shared" ca="1" si="90"/>
        <v>227</v>
      </c>
      <c r="O1435">
        <f t="shared" ca="1" si="91"/>
        <v>22407</v>
      </c>
      <c r="P1435">
        <f ca="1">_20206[[#This Row],[最低排名]]-_20206[[#This Row],[同分人数]]+1</f>
        <v>22181</v>
      </c>
      <c r="Q1435">
        <f ca="1">IF(O1435&gt;=开始!$B$6, 1, 0)</f>
        <v>1</v>
      </c>
      <c r="R1435">
        <f ca="1">_20206[[#This Row],[最低排名]]-开始!$B$6</f>
        <v>22407</v>
      </c>
    </row>
    <row r="1436" spans="1:18">
      <c r="A1436">
        <v>12404</v>
      </c>
      <c r="B1436" t="s">
        <v>143</v>
      </c>
      <c r="C1436" t="str">
        <f t="shared" si="88"/>
        <v>工程大</v>
      </c>
      <c r="D1436" t="str">
        <f t="shared" si="89"/>
        <v>04</v>
      </c>
      <c r="E1436" t="s">
        <v>175</v>
      </c>
      <c r="F1436">
        <v>205</v>
      </c>
      <c r="G1436">
        <v>105</v>
      </c>
      <c r="H1436">
        <v>97</v>
      </c>
      <c r="I1436">
        <v>58</v>
      </c>
      <c r="J1436">
        <v>55</v>
      </c>
      <c r="K1436">
        <v>49</v>
      </c>
      <c r="L1436">
        <v>0</v>
      </c>
      <c r="M1436">
        <v>2021</v>
      </c>
      <c r="N1436">
        <f t="shared" ca="1" si="90"/>
        <v>213</v>
      </c>
      <c r="O1436">
        <f t="shared" ca="1" si="91"/>
        <v>23714</v>
      </c>
      <c r="P1436">
        <f ca="1">_20206[[#This Row],[最低排名]]-_20206[[#This Row],[同分人数]]+1</f>
        <v>23502</v>
      </c>
      <c r="Q1436">
        <f ca="1">IF(O1436&gt;=开始!$B$6, 1, 0)</f>
        <v>1</v>
      </c>
      <c r="R1436">
        <f ca="1">_20206[[#This Row],[最低排名]]-开始!$B$6</f>
        <v>23714</v>
      </c>
    </row>
    <row r="1437" spans="1:18">
      <c r="A1437">
        <v>12405</v>
      </c>
      <c r="B1437" t="s">
        <v>145</v>
      </c>
      <c r="C1437" t="str">
        <f t="shared" si="88"/>
        <v>工程大</v>
      </c>
      <c r="D1437" t="str">
        <f t="shared" si="89"/>
        <v>05</v>
      </c>
      <c r="E1437" t="s">
        <v>372</v>
      </c>
      <c r="F1437">
        <v>204</v>
      </c>
      <c r="G1437">
        <v>106</v>
      </c>
      <c r="H1437">
        <v>98</v>
      </c>
      <c r="I1437">
        <v>61</v>
      </c>
      <c r="J1437">
        <v>58</v>
      </c>
      <c r="K1437">
        <v>55</v>
      </c>
      <c r="L1437">
        <v>0</v>
      </c>
      <c r="M1437">
        <v>2021</v>
      </c>
      <c r="N1437">
        <f t="shared" ca="1" si="90"/>
        <v>239</v>
      </c>
      <c r="O1437">
        <f t="shared" ca="1" si="91"/>
        <v>21058</v>
      </c>
      <c r="P1437">
        <f ca="1">_20206[[#This Row],[最低排名]]-_20206[[#This Row],[同分人数]]+1</f>
        <v>20820</v>
      </c>
      <c r="Q1437">
        <f ca="1">IF(O1437&gt;=开始!$B$6, 1, 0)</f>
        <v>1</v>
      </c>
      <c r="R1437">
        <f ca="1">_20206[[#This Row],[最低排名]]-开始!$B$6</f>
        <v>21058</v>
      </c>
    </row>
    <row r="1438" spans="1:18">
      <c r="A1438">
        <v>12501</v>
      </c>
      <c r="B1438" t="s">
        <v>1535</v>
      </c>
      <c r="C1438" t="str">
        <f t="shared" si="88"/>
        <v>上海体院</v>
      </c>
      <c r="D1438" t="str">
        <f t="shared" si="89"/>
        <v>01</v>
      </c>
      <c r="E1438" t="s">
        <v>649</v>
      </c>
      <c r="F1438">
        <v>220</v>
      </c>
      <c r="G1438">
        <v>112</v>
      </c>
      <c r="H1438">
        <v>114</v>
      </c>
      <c r="I1438">
        <v>61</v>
      </c>
      <c r="J1438">
        <v>61</v>
      </c>
      <c r="K1438">
        <v>52</v>
      </c>
      <c r="L1438">
        <v>0</v>
      </c>
      <c r="M1438">
        <v>2021</v>
      </c>
      <c r="N1438">
        <f t="shared" ca="1" si="90"/>
        <v>218</v>
      </c>
      <c r="O1438">
        <f t="shared" ca="1" si="91"/>
        <v>13979</v>
      </c>
      <c r="P1438">
        <f ca="1">_20206[[#This Row],[最低排名]]-_20206[[#This Row],[同分人数]]+1</f>
        <v>13762</v>
      </c>
      <c r="Q1438">
        <f ca="1">IF(O1438&gt;=开始!$B$6, 1, 0)</f>
        <v>1</v>
      </c>
      <c r="R1438">
        <f ca="1">_20206[[#This Row],[最低排名]]-开始!$B$6</f>
        <v>13979</v>
      </c>
    </row>
    <row r="1439" spans="1:18">
      <c r="A1439">
        <v>12502</v>
      </c>
      <c r="B1439" t="s">
        <v>1536</v>
      </c>
      <c r="C1439" t="str">
        <f t="shared" si="88"/>
        <v>上海体院</v>
      </c>
      <c r="D1439" t="str">
        <f t="shared" si="89"/>
        <v>02</v>
      </c>
      <c r="E1439" t="s">
        <v>678</v>
      </c>
      <c r="F1439">
        <v>197</v>
      </c>
      <c r="G1439">
        <v>107</v>
      </c>
      <c r="H1439">
        <v>112</v>
      </c>
      <c r="I1439">
        <v>64</v>
      </c>
      <c r="J1439">
        <v>55</v>
      </c>
      <c r="K1439">
        <v>55</v>
      </c>
      <c r="L1439">
        <v>0</v>
      </c>
      <c r="M1439">
        <v>2021</v>
      </c>
      <c r="N1439">
        <f t="shared" ca="1" si="90"/>
        <v>230</v>
      </c>
      <c r="O1439">
        <f t="shared" ca="1" si="91"/>
        <v>19533</v>
      </c>
      <c r="P1439">
        <f ca="1">_20206[[#This Row],[最低排名]]-_20206[[#This Row],[同分人数]]+1</f>
        <v>19304</v>
      </c>
      <c r="Q1439">
        <f ca="1">IF(O1439&gt;=开始!$B$6, 1, 0)</f>
        <v>1</v>
      </c>
      <c r="R1439">
        <f ca="1">_20206[[#This Row],[最低排名]]-开始!$B$6</f>
        <v>19533</v>
      </c>
    </row>
    <row r="1440" spans="1:18">
      <c r="A1440">
        <v>12503</v>
      </c>
      <c r="B1440" t="s">
        <v>1537</v>
      </c>
      <c r="C1440" t="str">
        <f t="shared" si="88"/>
        <v>上海体院</v>
      </c>
      <c r="D1440" t="str">
        <f t="shared" si="89"/>
        <v>03</v>
      </c>
      <c r="E1440" t="s">
        <v>146</v>
      </c>
      <c r="F1440">
        <v>202</v>
      </c>
      <c r="G1440">
        <v>103</v>
      </c>
      <c r="H1440">
        <v>111</v>
      </c>
      <c r="I1440">
        <v>61</v>
      </c>
      <c r="J1440">
        <v>61</v>
      </c>
      <c r="K1440">
        <v>49</v>
      </c>
      <c r="L1440">
        <v>0</v>
      </c>
      <c r="M1440">
        <v>2021</v>
      </c>
      <c r="N1440">
        <f t="shared" ca="1" si="90"/>
        <v>223</v>
      </c>
      <c r="O1440">
        <f t="shared" ca="1" si="91"/>
        <v>19303</v>
      </c>
      <c r="P1440">
        <f ca="1">_20206[[#This Row],[最低排名]]-_20206[[#This Row],[同分人数]]+1</f>
        <v>19081</v>
      </c>
      <c r="Q1440">
        <f ca="1">IF(O1440&gt;=开始!$B$6, 1, 0)</f>
        <v>1</v>
      </c>
      <c r="R1440">
        <f ca="1">_20206[[#This Row],[最低排名]]-开始!$B$6</f>
        <v>19303</v>
      </c>
    </row>
    <row r="1441" spans="1:18">
      <c r="A1441">
        <v>12504</v>
      </c>
      <c r="B1441" t="s">
        <v>1538</v>
      </c>
      <c r="C1441" t="str">
        <f t="shared" si="88"/>
        <v>上海体院</v>
      </c>
      <c r="D1441" t="str">
        <f t="shared" si="89"/>
        <v>04</v>
      </c>
      <c r="E1441" t="s">
        <v>146</v>
      </c>
      <c r="F1441">
        <v>185</v>
      </c>
      <c r="G1441">
        <v>98</v>
      </c>
      <c r="H1441">
        <v>110</v>
      </c>
      <c r="I1441">
        <v>70</v>
      </c>
      <c r="J1441">
        <v>61</v>
      </c>
      <c r="K1441">
        <v>58</v>
      </c>
      <c r="L1441">
        <v>0</v>
      </c>
      <c r="M1441">
        <v>2021</v>
      </c>
      <c r="N1441">
        <f t="shared" ca="1" si="90"/>
        <v>223</v>
      </c>
      <c r="O1441">
        <f t="shared" ca="1" si="91"/>
        <v>19303</v>
      </c>
      <c r="P1441">
        <f ca="1">_20206[[#This Row],[最低排名]]-_20206[[#This Row],[同分人数]]+1</f>
        <v>19081</v>
      </c>
      <c r="Q1441">
        <f ca="1">IF(O1441&gt;=开始!$B$6, 1, 0)</f>
        <v>1</v>
      </c>
      <c r="R1441">
        <f ca="1">_20206[[#This Row],[最低排名]]-开始!$B$6</f>
        <v>19303</v>
      </c>
    </row>
    <row r="1442" spans="1:18">
      <c r="A1442">
        <v>12505</v>
      </c>
      <c r="B1442" t="s">
        <v>1539</v>
      </c>
      <c r="C1442" t="str">
        <f t="shared" si="88"/>
        <v>上海体院</v>
      </c>
      <c r="D1442" t="str">
        <f t="shared" si="89"/>
        <v>05</v>
      </c>
      <c r="E1442" t="s">
        <v>120</v>
      </c>
      <c r="F1442">
        <v>201</v>
      </c>
      <c r="G1442">
        <v>101</v>
      </c>
      <c r="H1442">
        <v>90</v>
      </c>
      <c r="I1442">
        <v>70</v>
      </c>
      <c r="J1442">
        <v>61</v>
      </c>
      <c r="K1442">
        <v>58</v>
      </c>
      <c r="L1442">
        <v>0</v>
      </c>
      <c r="M1442">
        <v>2021</v>
      </c>
      <c r="N1442">
        <f t="shared" ca="1" si="90"/>
        <v>215</v>
      </c>
      <c r="O1442">
        <f t="shared" ca="1" si="91"/>
        <v>20185</v>
      </c>
      <c r="P1442">
        <f ca="1">_20206[[#This Row],[最低排名]]-_20206[[#This Row],[同分人数]]+1</f>
        <v>19971</v>
      </c>
      <c r="Q1442">
        <f ca="1">IF(O1442&gt;=开始!$B$6, 1, 0)</f>
        <v>1</v>
      </c>
      <c r="R1442">
        <f ca="1">_20206[[#This Row],[最低排名]]-开始!$B$6</f>
        <v>20185</v>
      </c>
    </row>
    <row r="1443" spans="1:18">
      <c r="A1443">
        <v>12506</v>
      </c>
      <c r="B1443" t="s">
        <v>1540</v>
      </c>
      <c r="C1443" t="str">
        <f t="shared" si="88"/>
        <v>上海体院</v>
      </c>
      <c r="D1443" t="str">
        <f t="shared" si="89"/>
        <v>06</v>
      </c>
      <c r="E1443" t="s">
        <v>175</v>
      </c>
      <c r="F1443">
        <v>203</v>
      </c>
      <c r="G1443">
        <v>116</v>
      </c>
      <c r="H1443">
        <v>93</v>
      </c>
      <c r="I1443">
        <v>58</v>
      </c>
      <c r="J1443">
        <v>55</v>
      </c>
      <c r="K1443">
        <v>55</v>
      </c>
      <c r="L1443">
        <v>0</v>
      </c>
      <c r="M1443">
        <v>2021</v>
      </c>
      <c r="N1443">
        <f t="shared" ca="1" si="90"/>
        <v>213</v>
      </c>
      <c r="O1443">
        <f t="shared" ca="1" si="91"/>
        <v>23714</v>
      </c>
      <c r="P1443">
        <f ca="1">_20206[[#This Row],[最低排名]]-_20206[[#This Row],[同分人数]]+1</f>
        <v>23502</v>
      </c>
      <c r="Q1443">
        <f ca="1">IF(O1443&gt;=开始!$B$6, 1, 0)</f>
        <v>1</v>
      </c>
      <c r="R1443">
        <f ca="1">_20206[[#This Row],[最低排名]]-开始!$B$6</f>
        <v>23714</v>
      </c>
    </row>
    <row r="1444" spans="1:18">
      <c r="A1444">
        <v>12601</v>
      </c>
      <c r="B1444" t="s">
        <v>156</v>
      </c>
      <c r="C1444" t="str">
        <f t="shared" si="88"/>
        <v>海医大</v>
      </c>
      <c r="D1444" t="str">
        <f t="shared" si="89"/>
        <v>01</v>
      </c>
      <c r="E1444" t="s">
        <v>18</v>
      </c>
      <c r="F1444">
        <v>238</v>
      </c>
      <c r="G1444">
        <v>124</v>
      </c>
      <c r="H1444">
        <v>109</v>
      </c>
      <c r="I1444">
        <v>70</v>
      </c>
      <c r="J1444">
        <v>67</v>
      </c>
      <c r="K1444">
        <v>61</v>
      </c>
      <c r="L1444">
        <v>0</v>
      </c>
      <c r="M1444">
        <v>2021</v>
      </c>
      <c r="N1444">
        <f t="shared" ca="1" si="90"/>
        <v>177</v>
      </c>
      <c r="O1444">
        <f t="shared" ca="1" si="91"/>
        <v>6447</v>
      </c>
      <c r="P1444">
        <f ca="1">_20206[[#This Row],[最低排名]]-_20206[[#This Row],[同分人数]]+1</f>
        <v>6271</v>
      </c>
      <c r="Q1444">
        <f ca="1">IF(O1444&gt;=开始!$B$6, 1, 0)</f>
        <v>1</v>
      </c>
      <c r="R1444">
        <f ca="1">_20206[[#This Row],[最低排名]]-开始!$B$6</f>
        <v>6447</v>
      </c>
    </row>
    <row r="1445" spans="1:18">
      <c r="A1445">
        <v>12602</v>
      </c>
      <c r="B1445" t="s">
        <v>157</v>
      </c>
      <c r="C1445" t="str">
        <f t="shared" si="88"/>
        <v>海医大</v>
      </c>
      <c r="D1445" t="str">
        <f t="shared" si="89"/>
        <v>02</v>
      </c>
      <c r="E1445" t="s">
        <v>62</v>
      </c>
      <c r="F1445">
        <v>223</v>
      </c>
      <c r="G1445">
        <v>115</v>
      </c>
      <c r="H1445">
        <v>121</v>
      </c>
      <c r="I1445">
        <v>61</v>
      </c>
      <c r="J1445">
        <v>61</v>
      </c>
      <c r="K1445">
        <v>61</v>
      </c>
      <c r="L1445">
        <v>0</v>
      </c>
      <c r="M1445">
        <v>2021</v>
      </c>
      <c r="N1445">
        <f t="shared" ca="1" si="90"/>
        <v>196</v>
      </c>
      <c r="O1445">
        <f t="shared" ca="1" si="91"/>
        <v>9895</v>
      </c>
      <c r="P1445">
        <f ca="1">_20206[[#This Row],[最低排名]]-_20206[[#This Row],[同分人数]]+1</f>
        <v>9700</v>
      </c>
      <c r="Q1445">
        <f ca="1">IF(O1445&gt;=开始!$B$6, 1, 0)</f>
        <v>1</v>
      </c>
      <c r="R1445">
        <f ca="1">_20206[[#This Row],[最低排名]]-开始!$B$6</f>
        <v>9895</v>
      </c>
    </row>
    <row r="1446" spans="1:18">
      <c r="A1446">
        <v>12701</v>
      </c>
      <c r="B1446" t="s">
        <v>161</v>
      </c>
      <c r="C1446" t="str">
        <f t="shared" si="88"/>
        <v>立信金融</v>
      </c>
      <c r="D1446" t="str">
        <f t="shared" si="89"/>
        <v>01</v>
      </c>
      <c r="E1446" t="s">
        <v>643</v>
      </c>
      <c r="F1446">
        <v>180</v>
      </c>
      <c r="G1446">
        <v>96</v>
      </c>
      <c r="H1446">
        <v>108</v>
      </c>
      <c r="I1446">
        <v>64</v>
      </c>
      <c r="J1446">
        <v>64</v>
      </c>
      <c r="K1446">
        <v>61</v>
      </c>
      <c r="L1446">
        <v>0</v>
      </c>
      <c r="M1446">
        <v>2021</v>
      </c>
      <c r="N1446">
        <f t="shared" ca="1" si="90"/>
        <v>223</v>
      </c>
      <c r="O1446">
        <f t="shared" ca="1" si="91"/>
        <v>20819</v>
      </c>
      <c r="P1446">
        <f ca="1">_20206[[#This Row],[最低排名]]-_20206[[#This Row],[同分人数]]+1</f>
        <v>20597</v>
      </c>
      <c r="Q1446">
        <f ca="1">IF(O1446&gt;=开始!$B$6, 1, 0)</f>
        <v>1</v>
      </c>
      <c r="R1446">
        <f ca="1">_20206[[#This Row],[最低排名]]-开始!$B$6</f>
        <v>20819</v>
      </c>
    </row>
    <row r="1447" spans="1:18">
      <c r="A1447">
        <v>12702</v>
      </c>
      <c r="B1447" t="s">
        <v>163</v>
      </c>
      <c r="C1447" t="str">
        <f t="shared" si="88"/>
        <v>立信金融</v>
      </c>
      <c r="D1447" t="str">
        <f t="shared" si="89"/>
        <v>02</v>
      </c>
      <c r="E1447" t="s">
        <v>678</v>
      </c>
      <c r="F1447">
        <v>184</v>
      </c>
      <c r="G1447">
        <v>94</v>
      </c>
      <c r="H1447">
        <v>125</v>
      </c>
      <c r="I1447">
        <v>64</v>
      </c>
      <c r="J1447">
        <v>61</v>
      </c>
      <c r="K1447">
        <v>49</v>
      </c>
      <c r="L1447">
        <v>0</v>
      </c>
      <c r="M1447">
        <v>2021</v>
      </c>
      <c r="N1447">
        <f t="shared" ca="1" si="90"/>
        <v>230</v>
      </c>
      <c r="O1447">
        <f t="shared" ca="1" si="91"/>
        <v>19533</v>
      </c>
      <c r="P1447">
        <f ca="1">_20206[[#This Row],[最低排名]]-_20206[[#This Row],[同分人数]]+1</f>
        <v>19304</v>
      </c>
      <c r="Q1447">
        <f ca="1">IF(O1447&gt;=开始!$B$6, 1, 0)</f>
        <v>1</v>
      </c>
      <c r="R1447">
        <f ca="1">_20206[[#This Row],[最低排名]]-开始!$B$6</f>
        <v>19533</v>
      </c>
    </row>
    <row r="1448" spans="1:18">
      <c r="A1448">
        <v>12703</v>
      </c>
      <c r="B1448" t="s">
        <v>164</v>
      </c>
      <c r="C1448" t="str">
        <f t="shared" si="88"/>
        <v>立信金融</v>
      </c>
      <c r="D1448" t="str">
        <f t="shared" si="89"/>
        <v>03</v>
      </c>
      <c r="E1448" t="s">
        <v>130</v>
      </c>
      <c r="F1448">
        <v>209</v>
      </c>
      <c r="G1448">
        <v>111</v>
      </c>
      <c r="H1448">
        <v>82</v>
      </c>
      <c r="I1448">
        <v>67</v>
      </c>
      <c r="J1448">
        <v>55</v>
      </c>
      <c r="K1448">
        <v>46</v>
      </c>
      <c r="L1448">
        <v>0</v>
      </c>
      <c r="M1448">
        <v>2021</v>
      </c>
      <c r="N1448">
        <f t="shared" ca="1" si="90"/>
        <v>231</v>
      </c>
      <c r="O1448">
        <f t="shared" ca="1" si="91"/>
        <v>24823</v>
      </c>
      <c r="P1448">
        <f ca="1">_20206[[#This Row],[最低排名]]-_20206[[#This Row],[同分人数]]+1</f>
        <v>24593</v>
      </c>
      <c r="Q1448">
        <f ca="1">IF(O1448&gt;=开始!$B$6, 1, 0)</f>
        <v>1</v>
      </c>
      <c r="R1448">
        <f ca="1">_20206[[#This Row],[最低排名]]-开始!$B$6</f>
        <v>24823</v>
      </c>
    </row>
    <row r="1449" spans="1:18">
      <c r="A1449">
        <v>12704</v>
      </c>
      <c r="B1449" t="s">
        <v>166</v>
      </c>
      <c r="C1449" t="str">
        <f t="shared" si="88"/>
        <v>立信金融</v>
      </c>
      <c r="D1449" t="str">
        <f t="shared" si="89"/>
        <v>04</v>
      </c>
      <c r="E1449" t="s">
        <v>533</v>
      </c>
      <c r="F1449">
        <v>199</v>
      </c>
      <c r="G1449">
        <v>104</v>
      </c>
      <c r="H1449">
        <v>125</v>
      </c>
      <c r="I1449">
        <v>61</v>
      </c>
      <c r="J1449">
        <v>43</v>
      </c>
      <c r="K1449">
        <v>43</v>
      </c>
      <c r="L1449">
        <v>0</v>
      </c>
      <c r="M1449">
        <v>2021</v>
      </c>
      <c r="N1449">
        <f t="shared" ca="1" si="90"/>
        <v>231</v>
      </c>
      <c r="O1449">
        <f t="shared" ca="1" si="91"/>
        <v>22180</v>
      </c>
      <c r="P1449">
        <f ca="1">_20206[[#This Row],[最低排名]]-_20206[[#This Row],[同分人数]]+1</f>
        <v>21950</v>
      </c>
      <c r="Q1449">
        <f ca="1">IF(O1449&gt;=开始!$B$6, 1, 0)</f>
        <v>1</v>
      </c>
      <c r="R1449">
        <f ca="1">_20206[[#This Row],[最低排名]]-开始!$B$6</f>
        <v>22180</v>
      </c>
    </row>
    <row r="1450" spans="1:18">
      <c r="A1450">
        <v>12705</v>
      </c>
      <c r="B1450" t="s">
        <v>167</v>
      </c>
      <c r="C1450" t="str">
        <f t="shared" si="88"/>
        <v>立信金融</v>
      </c>
      <c r="D1450" t="str">
        <f t="shared" si="89"/>
        <v>05</v>
      </c>
      <c r="E1450" t="s">
        <v>302</v>
      </c>
      <c r="F1450">
        <v>200</v>
      </c>
      <c r="G1450">
        <v>115</v>
      </c>
      <c r="H1450">
        <v>110</v>
      </c>
      <c r="I1450">
        <v>64</v>
      </c>
      <c r="J1450">
        <v>61</v>
      </c>
      <c r="K1450">
        <v>55</v>
      </c>
      <c r="L1450">
        <v>0</v>
      </c>
      <c r="M1450">
        <v>2021</v>
      </c>
      <c r="N1450">
        <f t="shared" ca="1" si="90"/>
        <v>226</v>
      </c>
      <c r="O1450">
        <f t="shared" ca="1" si="91"/>
        <v>17952</v>
      </c>
      <c r="P1450">
        <f ca="1">_20206[[#This Row],[最低排名]]-_20206[[#This Row],[同分人数]]+1</f>
        <v>17727</v>
      </c>
      <c r="Q1450">
        <f ca="1">IF(O1450&gt;=开始!$B$6, 1, 0)</f>
        <v>1</v>
      </c>
      <c r="R1450">
        <f ca="1">_20206[[#This Row],[最低排名]]-开始!$B$6</f>
        <v>17952</v>
      </c>
    </row>
    <row r="1451" spans="1:18">
      <c r="A1451">
        <v>12801</v>
      </c>
      <c r="B1451" t="s">
        <v>169</v>
      </c>
      <c r="C1451" t="str">
        <f t="shared" si="88"/>
        <v>二工大</v>
      </c>
      <c r="D1451" t="str">
        <f t="shared" si="89"/>
        <v>01</v>
      </c>
      <c r="E1451" t="s">
        <v>184</v>
      </c>
      <c r="F1451">
        <v>214</v>
      </c>
      <c r="G1451">
        <v>108</v>
      </c>
      <c r="H1451">
        <v>72</v>
      </c>
      <c r="I1451">
        <v>61</v>
      </c>
      <c r="J1451">
        <v>55</v>
      </c>
      <c r="K1451">
        <v>49</v>
      </c>
      <c r="L1451">
        <v>0</v>
      </c>
      <c r="M1451">
        <v>2021</v>
      </c>
      <c r="N1451">
        <f t="shared" ca="1" si="90"/>
        <v>225</v>
      </c>
      <c r="O1451">
        <f t="shared" ca="1" si="91"/>
        <v>26536</v>
      </c>
      <c r="P1451">
        <f ca="1">_20206[[#This Row],[最低排名]]-_20206[[#This Row],[同分人数]]+1</f>
        <v>26312</v>
      </c>
      <c r="Q1451">
        <f ca="1">IF(O1451&gt;=开始!$B$6, 1, 0)</f>
        <v>1</v>
      </c>
      <c r="R1451">
        <f ca="1">_20206[[#This Row],[最低排名]]-开始!$B$6</f>
        <v>26536</v>
      </c>
    </row>
    <row r="1452" spans="1:18">
      <c r="A1452">
        <v>12802</v>
      </c>
      <c r="B1452" t="s">
        <v>171</v>
      </c>
      <c r="C1452" t="str">
        <f t="shared" si="88"/>
        <v>二工大</v>
      </c>
      <c r="D1452" t="str">
        <f t="shared" si="89"/>
        <v>02</v>
      </c>
      <c r="E1452" t="s">
        <v>54</v>
      </c>
      <c r="F1452">
        <v>213</v>
      </c>
      <c r="G1452">
        <v>111</v>
      </c>
      <c r="H1452">
        <v>75</v>
      </c>
      <c r="I1452">
        <v>64</v>
      </c>
      <c r="J1452">
        <v>46</v>
      </c>
      <c r="K1452">
        <v>43</v>
      </c>
      <c r="L1452">
        <v>0</v>
      </c>
      <c r="M1452">
        <v>2021</v>
      </c>
      <c r="N1452">
        <f t="shared" ca="1" si="90"/>
        <v>201</v>
      </c>
      <c r="O1452">
        <f t="shared" ca="1" si="91"/>
        <v>28484</v>
      </c>
      <c r="P1452">
        <f ca="1">_20206[[#This Row],[最低排名]]-_20206[[#This Row],[同分人数]]+1</f>
        <v>28284</v>
      </c>
      <c r="Q1452">
        <f ca="1">IF(O1452&gt;=开始!$B$6, 1, 0)</f>
        <v>1</v>
      </c>
      <c r="R1452">
        <f ca="1">_20206[[#This Row],[最低排名]]-开始!$B$6</f>
        <v>28484</v>
      </c>
    </row>
    <row r="1453" spans="1:18">
      <c r="A1453">
        <v>12803</v>
      </c>
      <c r="B1453" t="s">
        <v>172</v>
      </c>
      <c r="C1453" t="str">
        <f t="shared" si="88"/>
        <v>二工大</v>
      </c>
      <c r="D1453" t="str">
        <f t="shared" si="89"/>
        <v>03</v>
      </c>
      <c r="E1453" t="s">
        <v>130</v>
      </c>
      <c r="F1453">
        <v>190</v>
      </c>
      <c r="G1453">
        <v>98</v>
      </c>
      <c r="H1453">
        <v>95</v>
      </c>
      <c r="I1453">
        <v>64</v>
      </c>
      <c r="J1453">
        <v>55</v>
      </c>
      <c r="K1453">
        <v>55</v>
      </c>
      <c r="L1453">
        <v>0</v>
      </c>
      <c r="M1453">
        <v>2021</v>
      </c>
      <c r="N1453">
        <f t="shared" ca="1" si="90"/>
        <v>231</v>
      </c>
      <c r="O1453">
        <f t="shared" ca="1" si="91"/>
        <v>24823</v>
      </c>
      <c r="P1453">
        <f ca="1">_20206[[#This Row],[最低排名]]-_20206[[#This Row],[同分人数]]+1</f>
        <v>24593</v>
      </c>
      <c r="Q1453">
        <f ca="1">IF(O1453&gt;=开始!$B$6, 1, 0)</f>
        <v>1</v>
      </c>
      <c r="R1453">
        <f ca="1">_20206[[#This Row],[最低排名]]-开始!$B$6</f>
        <v>24823</v>
      </c>
    </row>
    <row r="1454" spans="1:18">
      <c r="A1454">
        <v>12804</v>
      </c>
      <c r="B1454" t="s">
        <v>174</v>
      </c>
      <c r="C1454" t="str">
        <f t="shared" si="88"/>
        <v>二工大</v>
      </c>
      <c r="D1454" t="str">
        <f t="shared" si="89"/>
        <v>04</v>
      </c>
      <c r="E1454" t="s">
        <v>178</v>
      </c>
      <c r="F1454">
        <v>195</v>
      </c>
      <c r="G1454">
        <v>98</v>
      </c>
      <c r="H1454">
        <v>83</v>
      </c>
      <c r="I1454">
        <v>64</v>
      </c>
      <c r="J1454">
        <v>61</v>
      </c>
      <c r="K1454">
        <v>55</v>
      </c>
      <c r="L1454">
        <v>0</v>
      </c>
      <c r="M1454">
        <v>2021</v>
      </c>
      <c r="N1454">
        <f t="shared" ca="1" si="90"/>
        <v>201</v>
      </c>
      <c r="O1454">
        <f t="shared" ca="1" si="91"/>
        <v>25024</v>
      </c>
      <c r="P1454">
        <f ca="1">_20206[[#This Row],[最低排名]]-_20206[[#This Row],[同分人数]]+1</f>
        <v>24824</v>
      </c>
      <c r="Q1454">
        <f ca="1">IF(O1454&gt;=开始!$B$6, 1, 0)</f>
        <v>1</v>
      </c>
      <c r="R1454">
        <f ca="1">_20206[[#This Row],[最低排名]]-开始!$B$6</f>
        <v>25024</v>
      </c>
    </row>
    <row r="1455" spans="1:18">
      <c r="A1455">
        <v>12805</v>
      </c>
      <c r="B1455" t="s">
        <v>176</v>
      </c>
      <c r="C1455" t="str">
        <f t="shared" si="88"/>
        <v>二工大</v>
      </c>
      <c r="D1455" t="str">
        <f t="shared" si="89"/>
        <v>05</v>
      </c>
      <c r="E1455" t="s">
        <v>182</v>
      </c>
      <c r="F1455">
        <v>197</v>
      </c>
      <c r="G1455">
        <v>101</v>
      </c>
      <c r="H1455">
        <v>96</v>
      </c>
      <c r="I1455">
        <v>61</v>
      </c>
      <c r="J1455">
        <v>55</v>
      </c>
      <c r="K1455">
        <v>52</v>
      </c>
      <c r="L1455">
        <v>0</v>
      </c>
      <c r="M1455">
        <v>2021</v>
      </c>
      <c r="N1455">
        <f t="shared" ca="1" si="90"/>
        <v>230</v>
      </c>
      <c r="O1455">
        <f t="shared" ca="1" si="91"/>
        <v>24381</v>
      </c>
      <c r="P1455">
        <f ca="1">_20206[[#This Row],[最低排名]]-_20206[[#This Row],[同分人数]]+1</f>
        <v>24152</v>
      </c>
      <c r="Q1455">
        <f ca="1">IF(O1455&gt;=开始!$B$6, 1, 0)</f>
        <v>1</v>
      </c>
      <c r="R1455">
        <f ca="1">_20206[[#This Row],[最低排名]]-开始!$B$6</f>
        <v>24381</v>
      </c>
    </row>
    <row r="1456" spans="1:18">
      <c r="A1456">
        <v>12806</v>
      </c>
      <c r="B1456" t="s">
        <v>1621</v>
      </c>
      <c r="C1456" t="str">
        <f t="shared" si="88"/>
        <v>二工大</v>
      </c>
      <c r="D1456" t="str">
        <f t="shared" si="89"/>
        <v>06</v>
      </c>
      <c r="E1456" t="s">
        <v>433</v>
      </c>
      <c r="F1456">
        <v>208</v>
      </c>
      <c r="G1456">
        <v>109</v>
      </c>
      <c r="H1456">
        <v>93</v>
      </c>
      <c r="I1456">
        <v>61</v>
      </c>
      <c r="J1456">
        <v>46</v>
      </c>
      <c r="K1456">
        <v>46</v>
      </c>
      <c r="L1456">
        <v>0</v>
      </c>
      <c r="M1456">
        <v>2021</v>
      </c>
      <c r="N1456">
        <f t="shared" ca="1" si="90"/>
        <v>224</v>
      </c>
      <c r="O1456">
        <f t="shared" ca="1" si="91"/>
        <v>25900</v>
      </c>
      <c r="P1456">
        <f ca="1">_20206[[#This Row],[最低排名]]-_20206[[#This Row],[同分人数]]+1</f>
        <v>25677</v>
      </c>
      <c r="Q1456">
        <f ca="1">IF(O1456&gt;=开始!$B$6, 1, 0)</f>
        <v>1</v>
      </c>
      <c r="R1456">
        <f ca="1">_20206[[#This Row],[最低排名]]-开始!$B$6</f>
        <v>25900</v>
      </c>
    </row>
    <row r="1457" spans="1:18">
      <c r="A1457">
        <v>12901</v>
      </c>
      <c r="B1457" t="s">
        <v>177</v>
      </c>
      <c r="C1457" t="str">
        <f t="shared" si="88"/>
        <v>上海商院</v>
      </c>
      <c r="D1457" t="str">
        <f t="shared" si="89"/>
        <v>01</v>
      </c>
      <c r="E1457" t="s">
        <v>431</v>
      </c>
      <c r="F1457">
        <v>191</v>
      </c>
      <c r="G1457">
        <v>98</v>
      </c>
      <c r="H1457">
        <v>106</v>
      </c>
      <c r="I1457">
        <v>61</v>
      </c>
      <c r="J1457">
        <v>52</v>
      </c>
      <c r="K1457">
        <v>52</v>
      </c>
      <c r="L1457">
        <v>0</v>
      </c>
      <c r="M1457">
        <v>2021</v>
      </c>
      <c r="N1457">
        <f t="shared" ca="1" si="90"/>
        <v>203</v>
      </c>
      <c r="O1457">
        <f t="shared" ca="1" si="91"/>
        <v>24151</v>
      </c>
      <c r="P1457">
        <f ca="1">_20206[[#This Row],[最低排名]]-_20206[[#This Row],[同分人数]]+1</f>
        <v>23949</v>
      </c>
      <c r="Q1457">
        <f ca="1">IF(O1457&gt;=开始!$B$6, 1, 0)</f>
        <v>1</v>
      </c>
      <c r="R1457">
        <f ca="1">_20206[[#This Row],[最低排名]]-开始!$B$6</f>
        <v>24151</v>
      </c>
    </row>
    <row r="1458" spans="1:18">
      <c r="A1458">
        <v>12902</v>
      </c>
      <c r="B1458" t="s">
        <v>179</v>
      </c>
      <c r="C1458" t="str">
        <f t="shared" si="88"/>
        <v>上海商院</v>
      </c>
      <c r="D1458" t="str">
        <f t="shared" si="89"/>
        <v>02</v>
      </c>
      <c r="E1458" t="s">
        <v>387</v>
      </c>
      <c r="F1458">
        <v>200</v>
      </c>
      <c r="G1458">
        <v>112</v>
      </c>
      <c r="H1458">
        <v>90</v>
      </c>
      <c r="I1458">
        <v>58</v>
      </c>
      <c r="J1458">
        <v>55</v>
      </c>
      <c r="K1458">
        <v>43</v>
      </c>
      <c r="L1458">
        <v>0</v>
      </c>
      <c r="M1458">
        <v>2021</v>
      </c>
      <c r="N1458">
        <f t="shared" ca="1" si="90"/>
        <v>201</v>
      </c>
      <c r="O1458">
        <f t="shared" ca="1" si="91"/>
        <v>27542</v>
      </c>
      <c r="P1458">
        <f ca="1">_20206[[#This Row],[最低排名]]-_20206[[#This Row],[同分人数]]+1</f>
        <v>27342</v>
      </c>
      <c r="Q1458">
        <f ca="1">IF(O1458&gt;=开始!$B$6, 1, 0)</f>
        <v>1</v>
      </c>
      <c r="R1458">
        <f ca="1">_20206[[#This Row],[最低排名]]-开始!$B$6</f>
        <v>27542</v>
      </c>
    </row>
    <row r="1459" spans="1:18">
      <c r="A1459">
        <v>12903</v>
      </c>
      <c r="B1459" t="s">
        <v>181</v>
      </c>
      <c r="C1459" t="str">
        <f t="shared" si="88"/>
        <v>上海商院</v>
      </c>
      <c r="D1459" t="str">
        <f t="shared" si="89"/>
        <v>03</v>
      </c>
      <c r="E1459" t="s">
        <v>312</v>
      </c>
      <c r="F1459">
        <v>201</v>
      </c>
      <c r="G1459">
        <v>104</v>
      </c>
      <c r="H1459">
        <v>88</v>
      </c>
      <c r="I1459">
        <v>64</v>
      </c>
      <c r="J1459">
        <v>58</v>
      </c>
      <c r="K1459">
        <v>49</v>
      </c>
      <c r="L1459">
        <v>0</v>
      </c>
      <c r="M1459">
        <v>2021</v>
      </c>
      <c r="N1459">
        <f t="shared" ca="1" si="90"/>
        <v>211</v>
      </c>
      <c r="O1459">
        <f t="shared" ca="1" si="91"/>
        <v>24592</v>
      </c>
      <c r="P1459">
        <f ca="1">_20206[[#This Row],[最低排名]]-_20206[[#This Row],[同分人数]]+1</f>
        <v>24382</v>
      </c>
      <c r="Q1459">
        <f ca="1">IF(O1459&gt;=开始!$B$6, 1, 0)</f>
        <v>1</v>
      </c>
      <c r="R1459">
        <f ca="1">_20206[[#This Row],[最低排名]]-开始!$B$6</f>
        <v>24592</v>
      </c>
    </row>
    <row r="1460" spans="1:18">
      <c r="A1460">
        <v>13001</v>
      </c>
      <c r="B1460" t="s">
        <v>183</v>
      </c>
      <c r="C1460" t="str">
        <f t="shared" si="88"/>
        <v>上海电机</v>
      </c>
      <c r="D1460" t="str">
        <f t="shared" si="89"/>
        <v>01</v>
      </c>
      <c r="E1460" t="s">
        <v>419</v>
      </c>
      <c r="F1460">
        <v>224</v>
      </c>
      <c r="G1460">
        <v>126</v>
      </c>
      <c r="H1460">
        <v>66</v>
      </c>
      <c r="I1460">
        <v>49</v>
      </c>
      <c r="J1460">
        <v>49</v>
      </c>
      <c r="K1460">
        <v>46</v>
      </c>
      <c r="L1460">
        <v>0</v>
      </c>
      <c r="M1460">
        <v>2021</v>
      </c>
      <c r="N1460">
        <f t="shared" ca="1" si="90"/>
        <v>190</v>
      </c>
      <c r="O1460">
        <f t="shared" ca="1" si="91"/>
        <v>29871</v>
      </c>
      <c r="P1460">
        <f ca="1">_20206[[#This Row],[最低排名]]-_20206[[#This Row],[同分人数]]+1</f>
        <v>29682</v>
      </c>
      <c r="Q1460">
        <f ca="1">IF(O1460&gt;=开始!$B$6, 1, 0)</f>
        <v>1</v>
      </c>
      <c r="R1460">
        <f ca="1">_20206[[#This Row],[最低排名]]-开始!$B$6</f>
        <v>29871</v>
      </c>
    </row>
    <row r="1461" spans="1:18">
      <c r="A1461">
        <v>13002</v>
      </c>
      <c r="B1461" t="s">
        <v>185</v>
      </c>
      <c r="C1461" t="str">
        <f t="shared" si="88"/>
        <v>上海电机</v>
      </c>
      <c r="D1461" t="str">
        <f t="shared" si="89"/>
        <v>02</v>
      </c>
      <c r="E1461" t="s">
        <v>203</v>
      </c>
      <c r="F1461">
        <v>193</v>
      </c>
      <c r="G1461">
        <v>100</v>
      </c>
      <c r="H1461">
        <v>75</v>
      </c>
      <c r="I1461">
        <v>55</v>
      </c>
      <c r="J1461">
        <v>55</v>
      </c>
      <c r="K1461">
        <v>52</v>
      </c>
      <c r="L1461">
        <v>0</v>
      </c>
      <c r="M1461">
        <v>2021</v>
      </c>
      <c r="N1461">
        <f t="shared" ca="1" si="90"/>
        <v>204</v>
      </c>
      <c r="O1461">
        <f t="shared" ca="1" si="91"/>
        <v>30665</v>
      </c>
      <c r="P1461">
        <f ca="1">_20206[[#This Row],[最低排名]]-_20206[[#This Row],[同分人数]]+1</f>
        <v>30462</v>
      </c>
      <c r="Q1461">
        <f ca="1">IF(O1461&gt;=开始!$B$6, 1, 0)</f>
        <v>1</v>
      </c>
      <c r="R1461">
        <f ca="1">_20206[[#This Row],[最低排名]]-开始!$B$6</f>
        <v>30665</v>
      </c>
    </row>
    <row r="1462" spans="1:18">
      <c r="A1462">
        <v>13003</v>
      </c>
      <c r="B1462" t="s">
        <v>186</v>
      </c>
      <c r="C1462" t="str">
        <f t="shared" si="88"/>
        <v>上海电机</v>
      </c>
      <c r="D1462" t="str">
        <f t="shared" si="89"/>
        <v>03</v>
      </c>
      <c r="E1462" t="s">
        <v>335</v>
      </c>
      <c r="F1462">
        <v>203</v>
      </c>
      <c r="G1462">
        <v>106</v>
      </c>
      <c r="H1462">
        <v>103</v>
      </c>
      <c r="I1462">
        <v>49</v>
      </c>
      <c r="J1462">
        <v>46</v>
      </c>
      <c r="K1462">
        <v>46</v>
      </c>
      <c r="L1462">
        <v>0</v>
      </c>
      <c r="M1462">
        <v>2021</v>
      </c>
      <c r="N1462">
        <f t="shared" ca="1" si="90"/>
        <v>210</v>
      </c>
      <c r="O1462">
        <f t="shared" ca="1" si="91"/>
        <v>27341</v>
      </c>
      <c r="P1462">
        <f ca="1">_20206[[#This Row],[最低排名]]-_20206[[#This Row],[同分人数]]+1</f>
        <v>27132</v>
      </c>
      <c r="Q1462">
        <f ca="1">IF(O1462&gt;=开始!$B$6, 1, 0)</f>
        <v>1</v>
      </c>
      <c r="R1462">
        <f ca="1">_20206[[#This Row],[最低排名]]-开始!$B$6</f>
        <v>27341</v>
      </c>
    </row>
    <row r="1463" spans="1:18">
      <c r="A1463">
        <v>13101</v>
      </c>
      <c r="B1463" t="s">
        <v>188</v>
      </c>
      <c r="C1463" t="str">
        <f t="shared" si="88"/>
        <v>上海政法</v>
      </c>
      <c r="D1463" t="str">
        <f t="shared" si="89"/>
        <v>01</v>
      </c>
      <c r="E1463" t="s">
        <v>502</v>
      </c>
      <c r="F1463">
        <v>219</v>
      </c>
      <c r="G1463">
        <v>110</v>
      </c>
      <c r="H1463">
        <v>110</v>
      </c>
      <c r="I1463">
        <v>67</v>
      </c>
      <c r="J1463">
        <v>64</v>
      </c>
      <c r="K1463">
        <v>61</v>
      </c>
      <c r="L1463">
        <v>0</v>
      </c>
      <c r="M1463">
        <v>2021</v>
      </c>
      <c r="N1463">
        <f t="shared" ca="1" si="90"/>
        <v>187</v>
      </c>
      <c r="O1463">
        <f t="shared" ca="1" si="91"/>
        <v>11175</v>
      </c>
      <c r="P1463">
        <f ca="1">_20206[[#This Row],[最低排名]]-_20206[[#This Row],[同分人数]]+1</f>
        <v>10989</v>
      </c>
      <c r="Q1463">
        <f ca="1">IF(O1463&gt;=开始!$B$6, 1, 0)</f>
        <v>1</v>
      </c>
      <c r="R1463">
        <f ca="1">_20206[[#This Row],[最低排名]]-开始!$B$6</f>
        <v>11175</v>
      </c>
    </row>
    <row r="1464" spans="1:18">
      <c r="A1464">
        <v>13102</v>
      </c>
      <c r="B1464" t="s">
        <v>190</v>
      </c>
      <c r="C1464" t="str">
        <f t="shared" si="88"/>
        <v>上海政法</v>
      </c>
      <c r="D1464" t="str">
        <f t="shared" si="89"/>
        <v>02</v>
      </c>
      <c r="E1464" t="s">
        <v>749</v>
      </c>
      <c r="F1464">
        <v>213</v>
      </c>
      <c r="G1464">
        <v>112</v>
      </c>
      <c r="H1464">
        <v>105</v>
      </c>
      <c r="I1464">
        <v>67</v>
      </c>
      <c r="J1464">
        <v>64</v>
      </c>
      <c r="K1464">
        <v>55</v>
      </c>
      <c r="L1464">
        <v>0</v>
      </c>
      <c r="M1464">
        <v>2021</v>
      </c>
      <c r="N1464">
        <f t="shared" ca="1" si="90"/>
        <v>222</v>
      </c>
      <c r="O1464">
        <f t="shared" ca="1" si="91"/>
        <v>14850</v>
      </c>
      <c r="P1464">
        <f ca="1">_20206[[#This Row],[最低排名]]-_20206[[#This Row],[同分人数]]+1</f>
        <v>14629</v>
      </c>
      <c r="Q1464">
        <f ca="1">IF(O1464&gt;=开始!$B$6, 1, 0)</f>
        <v>1</v>
      </c>
      <c r="R1464">
        <f ca="1">_20206[[#This Row],[最低排名]]-开始!$B$6</f>
        <v>14850</v>
      </c>
    </row>
    <row r="1465" spans="1:18">
      <c r="A1465">
        <v>13103</v>
      </c>
      <c r="B1465" t="s">
        <v>192</v>
      </c>
      <c r="C1465" t="str">
        <f t="shared" si="88"/>
        <v>上海政法</v>
      </c>
      <c r="D1465" t="str">
        <f t="shared" si="89"/>
        <v>03</v>
      </c>
      <c r="E1465" t="s">
        <v>546</v>
      </c>
      <c r="F1465">
        <v>213</v>
      </c>
      <c r="G1465">
        <v>117</v>
      </c>
      <c r="H1465">
        <v>110</v>
      </c>
      <c r="I1465">
        <v>61</v>
      </c>
      <c r="J1465">
        <v>55</v>
      </c>
      <c r="K1465">
        <v>49</v>
      </c>
      <c r="L1465">
        <v>0</v>
      </c>
      <c r="M1465">
        <v>2021</v>
      </c>
      <c r="N1465">
        <f t="shared" ca="1" si="90"/>
        <v>214</v>
      </c>
      <c r="O1465">
        <f t="shared" ca="1" si="91"/>
        <v>18414</v>
      </c>
      <c r="P1465">
        <f ca="1">_20206[[#This Row],[最低排名]]-_20206[[#This Row],[同分人数]]+1</f>
        <v>18201</v>
      </c>
      <c r="Q1465">
        <f ca="1">IF(O1465&gt;=开始!$B$6, 1, 0)</f>
        <v>1</v>
      </c>
      <c r="R1465">
        <f ca="1">_20206[[#This Row],[最低排名]]-开始!$B$6</f>
        <v>18414</v>
      </c>
    </row>
    <row r="1466" spans="1:18">
      <c r="A1466">
        <v>13104</v>
      </c>
      <c r="B1466" t="s">
        <v>193</v>
      </c>
      <c r="C1466" t="str">
        <f t="shared" si="88"/>
        <v>上海政法</v>
      </c>
      <c r="D1466" t="str">
        <f t="shared" si="89"/>
        <v>04</v>
      </c>
      <c r="E1466" t="s">
        <v>300</v>
      </c>
      <c r="F1466">
        <v>197</v>
      </c>
      <c r="G1466">
        <v>102</v>
      </c>
      <c r="H1466">
        <v>116</v>
      </c>
      <c r="I1466">
        <v>67</v>
      </c>
      <c r="J1466">
        <v>61</v>
      </c>
      <c r="K1466">
        <v>55</v>
      </c>
      <c r="L1466">
        <v>0</v>
      </c>
      <c r="M1466">
        <v>2021</v>
      </c>
      <c r="N1466">
        <f t="shared" ca="1" si="90"/>
        <v>226</v>
      </c>
      <c r="O1466">
        <f t="shared" ca="1" si="91"/>
        <v>16607</v>
      </c>
      <c r="P1466">
        <f ca="1">_20206[[#This Row],[最低排名]]-_20206[[#This Row],[同分人数]]+1</f>
        <v>16382</v>
      </c>
      <c r="Q1466">
        <f ca="1">IF(O1466&gt;=开始!$B$6, 1, 0)</f>
        <v>1</v>
      </c>
      <c r="R1466">
        <f ca="1">_20206[[#This Row],[最低排名]]-开始!$B$6</f>
        <v>16607</v>
      </c>
    </row>
    <row r="1467" spans="1:18">
      <c r="A1467">
        <v>13105</v>
      </c>
      <c r="B1467" t="s">
        <v>194</v>
      </c>
      <c r="C1467" t="str">
        <f t="shared" si="88"/>
        <v>上海政法</v>
      </c>
      <c r="D1467" t="str">
        <f t="shared" si="89"/>
        <v>05</v>
      </c>
      <c r="E1467" t="s">
        <v>149</v>
      </c>
      <c r="F1467">
        <v>219</v>
      </c>
      <c r="G1467">
        <v>110</v>
      </c>
      <c r="H1467">
        <v>107</v>
      </c>
      <c r="I1467">
        <v>64</v>
      </c>
      <c r="J1467">
        <v>55</v>
      </c>
      <c r="K1467">
        <v>52</v>
      </c>
      <c r="L1467">
        <v>0</v>
      </c>
      <c r="M1467">
        <v>2021</v>
      </c>
      <c r="N1467">
        <f t="shared" ca="1" si="90"/>
        <v>221</v>
      </c>
      <c r="O1467">
        <f t="shared" ca="1" si="91"/>
        <v>16381</v>
      </c>
      <c r="P1467">
        <f ca="1">_20206[[#This Row],[最低排名]]-_20206[[#This Row],[同分人数]]+1</f>
        <v>16161</v>
      </c>
      <c r="Q1467">
        <f ca="1">IF(O1467&gt;=开始!$B$6, 1, 0)</f>
        <v>1</v>
      </c>
      <c r="R1467">
        <f ca="1">_20206[[#This Row],[最低排名]]-开始!$B$6</f>
        <v>16381</v>
      </c>
    </row>
    <row r="1468" spans="1:18">
      <c r="A1468">
        <v>13301</v>
      </c>
      <c r="B1468" t="s">
        <v>197</v>
      </c>
      <c r="C1468" t="str">
        <f t="shared" si="88"/>
        <v>上外贤达</v>
      </c>
      <c r="D1468" t="str">
        <f t="shared" si="89"/>
        <v>01</v>
      </c>
      <c r="E1468" t="s">
        <v>1556</v>
      </c>
      <c r="F1468">
        <v>165</v>
      </c>
      <c r="G1468">
        <v>83</v>
      </c>
      <c r="H1468">
        <v>86</v>
      </c>
      <c r="I1468">
        <v>55</v>
      </c>
      <c r="J1468">
        <v>49</v>
      </c>
      <c r="K1468">
        <v>49</v>
      </c>
      <c r="L1468">
        <v>0</v>
      </c>
      <c r="M1468">
        <v>2021</v>
      </c>
      <c r="N1468">
        <f t="shared" ca="1" si="90"/>
        <v>162</v>
      </c>
      <c r="O1468">
        <f t="shared" ca="1" si="91"/>
        <v>35075</v>
      </c>
      <c r="P1468">
        <f ca="1">_20206[[#This Row],[最低排名]]-_20206[[#This Row],[同分人数]]+1</f>
        <v>34914</v>
      </c>
      <c r="Q1468">
        <f ca="1">IF(O1468&gt;=开始!$B$6, 1, 0)</f>
        <v>1</v>
      </c>
      <c r="R1468">
        <f ca="1">_20206[[#This Row],[最低排名]]-开始!$B$6</f>
        <v>35075</v>
      </c>
    </row>
    <row r="1469" spans="1:18">
      <c r="A1469">
        <v>13302</v>
      </c>
      <c r="B1469" t="s">
        <v>199</v>
      </c>
      <c r="C1469" t="str">
        <f t="shared" si="88"/>
        <v>上外贤达</v>
      </c>
      <c r="D1469" t="str">
        <f t="shared" si="89"/>
        <v>02</v>
      </c>
      <c r="E1469" t="s">
        <v>205</v>
      </c>
      <c r="F1469">
        <v>211</v>
      </c>
      <c r="G1469">
        <v>111</v>
      </c>
      <c r="H1469">
        <v>69</v>
      </c>
      <c r="I1469">
        <v>49</v>
      </c>
      <c r="J1469">
        <v>46</v>
      </c>
      <c r="K1469">
        <v>43</v>
      </c>
      <c r="L1469">
        <v>0</v>
      </c>
      <c r="M1469">
        <v>2021</v>
      </c>
      <c r="N1469">
        <f t="shared" ca="1" si="90"/>
        <v>160</v>
      </c>
      <c r="O1469">
        <f t="shared" ca="1" si="91"/>
        <v>32773</v>
      </c>
      <c r="P1469">
        <f ca="1">_20206[[#This Row],[最低排名]]-_20206[[#This Row],[同分人数]]+1</f>
        <v>32614</v>
      </c>
      <c r="Q1469">
        <f ca="1">IF(O1469&gt;=开始!$B$6, 1, 0)</f>
        <v>1</v>
      </c>
      <c r="R1469">
        <f ca="1">_20206[[#This Row],[最低排名]]-开始!$B$6</f>
        <v>32773</v>
      </c>
    </row>
    <row r="1470" spans="1:18">
      <c r="A1470">
        <v>13303</v>
      </c>
      <c r="B1470" t="s">
        <v>200</v>
      </c>
      <c r="C1470" t="str">
        <f t="shared" si="88"/>
        <v>上外贤达</v>
      </c>
      <c r="D1470" t="str">
        <f t="shared" si="89"/>
        <v>03</v>
      </c>
      <c r="E1470" t="s">
        <v>1542</v>
      </c>
      <c r="F1470">
        <v>165</v>
      </c>
      <c r="G1470">
        <v>88</v>
      </c>
      <c r="H1470">
        <v>95</v>
      </c>
      <c r="I1470">
        <v>52</v>
      </c>
      <c r="J1470">
        <v>46</v>
      </c>
      <c r="K1470">
        <v>43</v>
      </c>
      <c r="L1470">
        <v>0</v>
      </c>
      <c r="M1470">
        <v>2021</v>
      </c>
      <c r="N1470">
        <f t="shared" ca="1" si="90"/>
        <v>146</v>
      </c>
      <c r="O1470">
        <f t="shared" ca="1" si="91"/>
        <v>35527</v>
      </c>
      <c r="P1470">
        <f ca="1">_20206[[#This Row],[最低排名]]-_20206[[#This Row],[同分人数]]+1</f>
        <v>35382</v>
      </c>
      <c r="Q1470">
        <f ca="1">IF(O1470&gt;=开始!$B$6, 1, 0)</f>
        <v>1</v>
      </c>
      <c r="R1470">
        <f ca="1">_20206[[#This Row],[最低排名]]-开始!$B$6</f>
        <v>35527</v>
      </c>
    </row>
    <row r="1471" spans="1:18">
      <c r="A1471">
        <v>13401</v>
      </c>
      <c r="B1471" t="s">
        <v>202</v>
      </c>
      <c r="C1471" t="str">
        <f t="shared" si="88"/>
        <v>建桥学院</v>
      </c>
      <c r="D1471" t="str">
        <f t="shared" si="89"/>
        <v>01</v>
      </c>
      <c r="E1471" t="s">
        <v>998</v>
      </c>
      <c r="F1471">
        <v>176</v>
      </c>
      <c r="G1471">
        <v>95</v>
      </c>
      <c r="H1471">
        <v>85</v>
      </c>
      <c r="I1471">
        <v>61</v>
      </c>
      <c r="J1471">
        <v>46</v>
      </c>
      <c r="K1471">
        <v>43</v>
      </c>
      <c r="L1471">
        <v>0</v>
      </c>
      <c r="M1471">
        <v>2021</v>
      </c>
      <c r="N1471">
        <f t="shared" ca="1" si="90"/>
        <v>172</v>
      </c>
      <c r="O1471">
        <f t="shared" ca="1" si="91"/>
        <v>33982</v>
      </c>
      <c r="P1471">
        <f ca="1">_20206[[#This Row],[最低排名]]-_20206[[#This Row],[同分人数]]+1</f>
        <v>33811</v>
      </c>
      <c r="Q1471">
        <f ca="1">IF(O1471&gt;=开始!$B$6, 1, 0)</f>
        <v>1</v>
      </c>
      <c r="R1471">
        <f ca="1">_20206[[#This Row],[最低排名]]-开始!$B$6</f>
        <v>33982</v>
      </c>
    </row>
    <row r="1472" spans="1:18">
      <c r="A1472">
        <v>13402</v>
      </c>
      <c r="B1472" t="s">
        <v>204</v>
      </c>
      <c r="C1472" t="str">
        <f t="shared" si="88"/>
        <v>建桥学院</v>
      </c>
      <c r="D1472" t="str">
        <f t="shared" si="89"/>
        <v>02</v>
      </c>
      <c r="E1472" t="s">
        <v>585</v>
      </c>
      <c r="F1472">
        <v>191</v>
      </c>
      <c r="G1472">
        <v>105</v>
      </c>
      <c r="H1472">
        <v>81</v>
      </c>
      <c r="I1472">
        <v>49</v>
      </c>
      <c r="J1472">
        <v>49</v>
      </c>
      <c r="K1472">
        <v>46</v>
      </c>
      <c r="L1472">
        <v>0</v>
      </c>
      <c r="M1472">
        <v>2021</v>
      </c>
      <c r="N1472">
        <f t="shared" ca="1" si="90"/>
        <v>162</v>
      </c>
      <c r="O1472">
        <f t="shared" ca="1" si="91"/>
        <v>33103</v>
      </c>
      <c r="P1472">
        <f ca="1">_20206[[#This Row],[最低排名]]-_20206[[#This Row],[同分人数]]+1</f>
        <v>32942</v>
      </c>
      <c r="Q1472">
        <f ca="1">IF(O1472&gt;=开始!$B$6, 1, 0)</f>
        <v>1</v>
      </c>
      <c r="R1472">
        <f ca="1">_20206[[#This Row],[最低排名]]-开始!$B$6</f>
        <v>33103</v>
      </c>
    </row>
    <row r="1473" spans="1:18">
      <c r="A1473">
        <v>13403</v>
      </c>
      <c r="B1473" t="s">
        <v>206</v>
      </c>
      <c r="C1473" t="str">
        <f t="shared" si="88"/>
        <v>建桥学院</v>
      </c>
      <c r="D1473" t="str">
        <f t="shared" si="89"/>
        <v>03</v>
      </c>
      <c r="E1473" t="s">
        <v>366</v>
      </c>
      <c r="F1473">
        <v>191</v>
      </c>
      <c r="G1473">
        <v>97</v>
      </c>
      <c r="H1473">
        <v>81</v>
      </c>
      <c r="I1473">
        <v>49</v>
      </c>
      <c r="J1473">
        <v>43</v>
      </c>
      <c r="K1473">
        <v>43</v>
      </c>
      <c r="L1473">
        <v>0</v>
      </c>
      <c r="M1473">
        <v>2021</v>
      </c>
      <c r="N1473">
        <f t="shared" ca="1" si="90"/>
        <v>154</v>
      </c>
      <c r="O1473">
        <f t="shared" ca="1" si="91"/>
        <v>34618</v>
      </c>
      <c r="P1473">
        <f ca="1">_20206[[#This Row],[最低排名]]-_20206[[#This Row],[同分人数]]+1</f>
        <v>34465</v>
      </c>
      <c r="Q1473">
        <f ca="1">IF(O1473&gt;=开始!$B$6, 1, 0)</f>
        <v>1</v>
      </c>
      <c r="R1473">
        <f ca="1">_20206[[#This Row],[最低排名]]-开始!$B$6</f>
        <v>34618</v>
      </c>
    </row>
    <row r="1474" spans="1:18">
      <c r="A1474">
        <v>13501</v>
      </c>
      <c r="B1474" t="s">
        <v>210</v>
      </c>
      <c r="C1474" t="str">
        <f t="shared" ref="C1474:C1537" si="92">LEFT(B1474, FIND("(", B1474) - 1)</f>
        <v>健康医学</v>
      </c>
      <c r="D1474" t="str">
        <f t="shared" ref="D1474:D1537" si="93">MID(B1474, FIND("(", B1474) + 1, FIND(")", B1474) - FIND("(", B1474) - 1)</f>
        <v>01</v>
      </c>
      <c r="E1474" t="s">
        <v>152</v>
      </c>
      <c r="F1474">
        <v>214</v>
      </c>
      <c r="G1474">
        <v>111</v>
      </c>
      <c r="H1474">
        <v>109</v>
      </c>
      <c r="I1474">
        <v>58</v>
      </c>
      <c r="J1474">
        <v>58</v>
      </c>
      <c r="K1474">
        <v>52</v>
      </c>
      <c r="L1474">
        <v>0</v>
      </c>
      <c r="M1474">
        <v>2021</v>
      </c>
      <c r="N1474">
        <f t="shared" ref="N1474:N1537" ca="1" si="94">VLOOKUP(E1474, INDIRECT("'" &amp; M1474 &amp; "D'!$A$2:$G$500"), 2, FALSE)</f>
        <v>235</v>
      </c>
      <c r="O1474">
        <f t="shared" ref="O1474:O1537" ca="1" si="95">VLOOKUP(E1474, INDIRECT("'" &amp; M1474 &amp; "D'!$A$2:$G$500"), 3, FALSE)</f>
        <v>17726</v>
      </c>
      <c r="P1474">
        <f ca="1">_20206[[#This Row],[最低排名]]-_20206[[#This Row],[同分人数]]+1</f>
        <v>17492</v>
      </c>
      <c r="Q1474">
        <f ca="1">IF(O1474&gt;=开始!$B$6, 1, 0)</f>
        <v>1</v>
      </c>
      <c r="R1474">
        <f ca="1">_20206[[#This Row],[最低排名]]-开始!$B$6</f>
        <v>17726</v>
      </c>
    </row>
    <row r="1475" spans="1:18">
      <c r="A1475">
        <v>13502</v>
      </c>
      <c r="B1475" t="s">
        <v>211</v>
      </c>
      <c r="C1475" t="str">
        <f t="shared" si="92"/>
        <v>健康医学</v>
      </c>
      <c r="D1475" t="str">
        <f t="shared" si="93"/>
        <v>02</v>
      </c>
      <c r="E1475" t="s">
        <v>162</v>
      </c>
      <c r="F1475">
        <v>212</v>
      </c>
      <c r="G1475">
        <v>114</v>
      </c>
      <c r="H1475">
        <v>89</v>
      </c>
      <c r="I1475">
        <v>64</v>
      </c>
      <c r="J1475">
        <v>61</v>
      </c>
      <c r="K1475">
        <v>49</v>
      </c>
      <c r="L1475">
        <v>0</v>
      </c>
      <c r="M1475">
        <v>2021</v>
      </c>
      <c r="N1475">
        <f t="shared" ca="1" si="94"/>
        <v>233</v>
      </c>
      <c r="O1475">
        <f t="shared" ca="1" si="95"/>
        <v>21291</v>
      </c>
      <c r="P1475">
        <f ca="1">_20206[[#This Row],[最低排名]]-_20206[[#This Row],[同分人数]]+1</f>
        <v>21059</v>
      </c>
      <c r="Q1475">
        <f ca="1">IF(O1475&gt;=开始!$B$6, 1, 0)</f>
        <v>1</v>
      </c>
      <c r="R1475">
        <f ca="1">_20206[[#This Row],[最低排名]]-开始!$B$6</f>
        <v>21291</v>
      </c>
    </row>
    <row r="1476" spans="1:18">
      <c r="A1476">
        <v>13503</v>
      </c>
      <c r="B1476" t="s">
        <v>212</v>
      </c>
      <c r="C1476" t="str">
        <f t="shared" si="92"/>
        <v>健康医学</v>
      </c>
      <c r="D1476" t="str">
        <f t="shared" si="93"/>
        <v>03</v>
      </c>
      <c r="E1476" t="s">
        <v>287</v>
      </c>
      <c r="F1476">
        <v>205</v>
      </c>
      <c r="G1476">
        <v>107</v>
      </c>
      <c r="H1476">
        <v>92</v>
      </c>
      <c r="I1476">
        <v>61</v>
      </c>
      <c r="J1476">
        <v>58</v>
      </c>
      <c r="K1476">
        <v>52</v>
      </c>
      <c r="L1476">
        <v>0</v>
      </c>
      <c r="M1476">
        <v>2021</v>
      </c>
      <c r="N1476">
        <f t="shared" ca="1" si="94"/>
        <v>238</v>
      </c>
      <c r="O1476">
        <f t="shared" ca="1" si="95"/>
        <v>22835</v>
      </c>
      <c r="P1476">
        <f ca="1">_20206[[#This Row],[最低排名]]-_20206[[#This Row],[同分人数]]+1</f>
        <v>22598</v>
      </c>
      <c r="Q1476">
        <f ca="1">IF(O1476&gt;=开始!$B$6, 1, 0)</f>
        <v>1</v>
      </c>
      <c r="R1476">
        <f ca="1">_20206[[#This Row],[最低排名]]-开始!$B$6</f>
        <v>22835</v>
      </c>
    </row>
    <row r="1477" spans="1:18">
      <c r="A1477">
        <v>13504</v>
      </c>
      <c r="B1477" t="s">
        <v>213</v>
      </c>
      <c r="C1477" t="str">
        <f t="shared" si="92"/>
        <v>健康医学</v>
      </c>
      <c r="D1477" t="str">
        <f t="shared" si="93"/>
        <v>04</v>
      </c>
      <c r="E1477" t="s">
        <v>340</v>
      </c>
      <c r="F1477">
        <v>212</v>
      </c>
      <c r="G1477">
        <v>120</v>
      </c>
      <c r="H1477">
        <v>101</v>
      </c>
      <c r="I1477">
        <v>52</v>
      </c>
      <c r="J1477">
        <v>46</v>
      </c>
      <c r="K1477">
        <v>46</v>
      </c>
      <c r="L1477">
        <v>0</v>
      </c>
      <c r="M1477">
        <v>2021</v>
      </c>
      <c r="N1477">
        <f t="shared" ca="1" si="94"/>
        <v>223</v>
      </c>
      <c r="O1477">
        <f t="shared" ca="1" si="95"/>
        <v>25247</v>
      </c>
      <c r="P1477">
        <f ca="1">_20206[[#This Row],[最低排名]]-_20206[[#This Row],[同分人数]]+1</f>
        <v>25025</v>
      </c>
      <c r="Q1477">
        <f ca="1">IF(O1477&gt;=开始!$B$6, 1, 0)</f>
        <v>1</v>
      </c>
      <c r="R1477">
        <f ca="1">_20206[[#This Row],[最低排名]]-开始!$B$6</f>
        <v>25247</v>
      </c>
    </row>
    <row r="1478" spans="1:18">
      <c r="A1478">
        <v>13505</v>
      </c>
      <c r="B1478" t="s">
        <v>214</v>
      </c>
      <c r="C1478" t="str">
        <f t="shared" si="92"/>
        <v>健康医学</v>
      </c>
      <c r="D1478" t="str">
        <f t="shared" si="93"/>
        <v>05</v>
      </c>
      <c r="E1478" t="s">
        <v>433</v>
      </c>
      <c r="F1478">
        <v>207</v>
      </c>
      <c r="G1478">
        <v>109</v>
      </c>
      <c r="H1478">
        <v>91</v>
      </c>
      <c r="I1478">
        <v>58</v>
      </c>
      <c r="J1478">
        <v>52</v>
      </c>
      <c r="K1478">
        <v>46</v>
      </c>
      <c r="L1478">
        <v>0</v>
      </c>
      <c r="M1478">
        <v>2021</v>
      </c>
      <c r="N1478">
        <f t="shared" ca="1" si="94"/>
        <v>224</v>
      </c>
      <c r="O1478">
        <f t="shared" ca="1" si="95"/>
        <v>25900</v>
      </c>
      <c r="P1478">
        <f ca="1">_20206[[#This Row],[最低排名]]-_20206[[#This Row],[同分人数]]+1</f>
        <v>25677</v>
      </c>
      <c r="Q1478">
        <f ca="1">IF(O1478&gt;=开始!$B$6, 1, 0)</f>
        <v>1</v>
      </c>
      <c r="R1478">
        <f ca="1">_20206[[#This Row],[最低排名]]-开始!$B$6</f>
        <v>25900</v>
      </c>
    </row>
    <row r="1479" spans="1:18">
      <c r="A1479">
        <v>13601</v>
      </c>
      <c r="B1479" t="s">
        <v>219</v>
      </c>
      <c r="C1479" t="str">
        <f t="shared" si="92"/>
        <v>海关学院</v>
      </c>
      <c r="D1479" t="str">
        <f t="shared" si="93"/>
        <v>01</v>
      </c>
      <c r="E1479" t="s">
        <v>296</v>
      </c>
      <c r="F1479">
        <v>227</v>
      </c>
      <c r="G1479">
        <v>118</v>
      </c>
      <c r="H1479">
        <v>104</v>
      </c>
      <c r="I1479">
        <v>61</v>
      </c>
      <c r="J1479">
        <v>61</v>
      </c>
      <c r="K1479">
        <v>52</v>
      </c>
      <c r="L1479">
        <v>0</v>
      </c>
      <c r="M1479">
        <v>2021</v>
      </c>
      <c r="N1479">
        <f t="shared" ca="1" si="94"/>
        <v>197</v>
      </c>
      <c r="O1479">
        <f t="shared" ca="1" si="95"/>
        <v>14628</v>
      </c>
      <c r="P1479">
        <f ca="1">_20206[[#This Row],[最低排名]]-_20206[[#This Row],[同分人数]]+1</f>
        <v>14432</v>
      </c>
      <c r="Q1479">
        <f ca="1">IF(O1479&gt;=开始!$B$6, 1, 0)</f>
        <v>1</v>
      </c>
      <c r="R1479">
        <f ca="1">_20206[[#This Row],[最低排名]]-开始!$B$6</f>
        <v>14628</v>
      </c>
    </row>
    <row r="1480" spans="1:18">
      <c r="A1480">
        <v>16201</v>
      </c>
      <c r="B1480" t="s">
        <v>220</v>
      </c>
      <c r="C1480" t="str">
        <f t="shared" si="92"/>
        <v>中侨大学</v>
      </c>
      <c r="D1480" t="str">
        <f t="shared" si="93"/>
        <v>01</v>
      </c>
      <c r="E1480" t="s">
        <v>1533</v>
      </c>
      <c r="F1480">
        <v>189</v>
      </c>
      <c r="G1480">
        <v>104</v>
      </c>
      <c r="H1480">
        <v>69</v>
      </c>
      <c r="I1480">
        <v>52</v>
      </c>
      <c r="J1480">
        <v>46</v>
      </c>
      <c r="K1480">
        <v>46</v>
      </c>
      <c r="L1480">
        <v>0</v>
      </c>
      <c r="M1480">
        <v>2021</v>
      </c>
      <c r="N1480">
        <f t="shared" ca="1" si="94"/>
        <v>157</v>
      </c>
      <c r="O1480">
        <f t="shared" ca="1" si="95"/>
        <v>35381</v>
      </c>
      <c r="P1480">
        <f ca="1">_20206[[#This Row],[最低排名]]-_20206[[#This Row],[同分人数]]+1</f>
        <v>35225</v>
      </c>
      <c r="Q1480">
        <f ca="1">IF(O1480&gt;=开始!$B$6, 1, 0)</f>
        <v>1</v>
      </c>
      <c r="R1480">
        <f ca="1">_20206[[#This Row],[最低排名]]-开始!$B$6</f>
        <v>35381</v>
      </c>
    </row>
    <row r="1481" spans="1:18">
      <c r="A1481">
        <v>16202</v>
      </c>
      <c r="B1481" t="s">
        <v>222</v>
      </c>
      <c r="C1481" t="str">
        <f t="shared" si="92"/>
        <v>中侨大学</v>
      </c>
      <c r="D1481" t="str">
        <f t="shared" si="93"/>
        <v>02</v>
      </c>
      <c r="E1481" t="s">
        <v>209</v>
      </c>
      <c r="F1481">
        <v>184</v>
      </c>
      <c r="G1481">
        <v>102</v>
      </c>
      <c r="H1481">
        <v>93</v>
      </c>
      <c r="I1481">
        <v>49</v>
      </c>
      <c r="J1481">
        <v>46</v>
      </c>
      <c r="K1481">
        <v>43</v>
      </c>
      <c r="L1481">
        <v>0</v>
      </c>
      <c r="M1481">
        <v>2021</v>
      </c>
      <c r="N1481">
        <f t="shared" ca="1" si="94"/>
        <v>197</v>
      </c>
      <c r="O1481">
        <f t="shared" ca="1" si="95"/>
        <v>33300</v>
      </c>
      <c r="P1481">
        <f ca="1">_20206[[#This Row],[最低排名]]-_20206[[#This Row],[同分人数]]+1</f>
        <v>33104</v>
      </c>
      <c r="Q1481">
        <f ca="1">IF(O1481&gt;=开始!$B$6, 1, 0)</f>
        <v>1</v>
      </c>
      <c r="R1481">
        <f ca="1">_20206[[#This Row],[最低排名]]-开始!$B$6</f>
        <v>33300</v>
      </c>
    </row>
    <row r="1482" spans="1:18">
      <c r="A1482">
        <v>16203</v>
      </c>
      <c r="B1482" t="s">
        <v>224</v>
      </c>
      <c r="C1482" t="str">
        <f t="shared" si="92"/>
        <v>中侨大学</v>
      </c>
      <c r="D1482" t="str">
        <f t="shared" si="93"/>
        <v>03</v>
      </c>
      <c r="E1482" t="s">
        <v>738</v>
      </c>
      <c r="F1482">
        <v>200</v>
      </c>
      <c r="G1482">
        <v>107</v>
      </c>
      <c r="H1482">
        <v>59</v>
      </c>
      <c r="I1482">
        <v>52</v>
      </c>
      <c r="J1482">
        <v>52</v>
      </c>
      <c r="K1482">
        <v>49</v>
      </c>
      <c r="L1482">
        <v>0</v>
      </c>
      <c r="M1482">
        <v>2021</v>
      </c>
      <c r="N1482">
        <f t="shared" ca="1" si="94"/>
        <v>141</v>
      </c>
      <c r="O1482">
        <f t="shared" ca="1" si="95"/>
        <v>33810</v>
      </c>
      <c r="P1482">
        <f ca="1">_20206[[#This Row],[最低排名]]-_20206[[#This Row],[同分人数]]+1</f>
        <v>33670</v>
      </c>
      <c r="Q1482">
        <f ca="1">IF(O1482&gt;=开始!$B$6, 1, 0)</f>
        <v>1</v>
      </c>
      <c r="R1482">
        <f ca="1">_20206[[#This Row],[最低排名]]-开始!$B$6</f>
        <v>33810</v>
      </c>
    </row>
    <row r="1483" spans="1:18">
      <c r="A1483">
        <v>16501</v>
      </c>
      <c r="B1483" t="s">
        <v>225</v>
      </c>
      <c r="C1483" t="str">
        <f t="shared" si="92"/>
        <v>立达学院</v>
      </c>
      <c r="D1483" t="str">
        <f t="shared" si="93"/>
        <v>01</v>
      </c>
      <c r="E1483" t="s">
        <v>198</v>
      </c>
      <c r="F1483">
        <v>188</v>
      </c>
      <c r="G1483">
        <v>95</v>
      </c>
      <c r="H1483">
        <v>76</v>
      </c>
      <c r="I1483">
        <v>49</v>
      </c>
      <c r="J1483">
        <v>46</v>
      </c>
      <c r="K1483">
        <v>46</v>
      </c>
      <c r="L1483">
        <v>0</v>
      </c>
      <c r="M1483">
        <v>2021</v>
      </c>
      <c r="N1483">
        <f t="shared" ca="1" si="94"/>
        <v>148</v>
      </c>
      <c r="O1483">
        <f t="shared" ca="1" si="95"/>
        <v>34913</v>
      </c>
      <c r="P1483">
        <f ca="1">_20206[[#This Row],[最低排名]]-_20206[[#This Row],[同分人数]]+1</f>
        <v>34766</v>
      </c>
      <c r="Q1483">
        <f ca="1">IF(O1483&gt;=开始!$B$6, 1, 0)</f>
        <v>1</v>
      </c>
      <c r="R1483">
        <f ca="1">_20206[[#This Row],[最低排名]]-开始!$B$6</f>
        <v>34913</v>
      </c>
    </row>
    <row r="1484" spans="1:18">
      <c r="A1484">
        <v>17001</v>
      </c>
      <c r="B1484" t="s">
        <v>227</v>
      </c>
      <c r="C1484" t="str">
        <f t="shared" si="92"/>
        <v>上海视觉</v>
      </c>
      <c r="D1484" t="str">
        <f t="shared" si="93"/>
        <v>01</v>
      </c>
      <c r="E1484" t="s">
        <v>389</v>
      </c>
      <c r="F1484">
        <v>202</v>
      </c>
      <c r="G1484">
        <v>110</v>
      </c>
      <c r="H1484">
        <v>109</v>
      </c>
      <c r="I1484">
        <v>52</v>
      </c>
      <c r="J1484">
        <v>46</v>
      </c>
      <c r="K1484">
        <v>43</v>
      </c>
      <c r="L1484">
        <v>0</v>
      </c>
      <c r="M1484">
        <v>2021</v>
      </c>
      <c r="N1484">
        <f t="shared" ca="1" si="94"/>
        <v>205</v>
      </c>
      <c r="O1484">
        <f t="shared" ca="1" si="95"/>
        <v>26311</v>
      </c>
      <c r="P1484">
        <f ca="1">_20206[[#This Row],[最低排名]]-_20206[[#This Row],[同分人数]]+1</f>
        <v>26107</v>
      </c>
      <c r="Q1484">
        <f ca="1">IF(O1484&gt;=开始!$B$6, 1, 0)</f>
        <v>1</v>
      </c>
      <c r="R1484">
        <f ca="1">_20206[[#This Row],[最低排名]]-开始!$B$6</f>
        <v>26311</v>
      </c>
    </row>
    <row r="1485" spans="1:18">
      <c r="A1485">
        <v>17201</v>
      </c>
      <c r="B1485" t="s">
        <v>229</v>
      </c>
      <c r="C1485" t="str">
        <f t="shared" si="92"/>
        <v>上师天华</v>
      </c>
      <c r="D1485" t="str">
        <f t="shared" si="93"/>
        <v>01</v>
      </c>
      <c r="E1485" t="s">
        <v>230</v>
      </c>
      <c r="F1485">
        <v>206</v>
      </c>
      <c r="G1485">
        <v>106</v>
      </c>
      <c r="H1485">
        <v>78</v>
      </c>
      <c r="I1485">
        <v>55</v>
      </c>
      <c r="J1485">
        <v>52</v>
      </c>
      <c r="K1485">
        <v>52</v>
      </c>
      <c r="L1485">
        <v>0</v>
      </c>
      <c r="M1485">
        <v>2021</v>
      </c>
      <c r="N1485">
        <f t="shared" ca="1" si="94"/>
        <v>191</v>
      </c>
      <c r="O1485">
        <f t="shared" ca="1" si="95"/>
        <v>28095</v>
      </c>
      <c r="P1485">
        <f ca="1">_20206[[#This Row],[最低排名]]-_20206[[#This Row],[同分人数]]+1</f>
        <v>27905</v>
      </c>
      <c r="Q1485">
        <f ca="1">IF(O1485&gt;=开始!$B$6, 1, 0)</f>
        <v>1</v>
      </c>
      <c r="R1485">
        <f ca="1">_20206[[#This Row],[最低排名]]-开始!$B$6</f>
        <v>28095</v>
      </c>
    </row>
    <row r="1486" spans="1:18">
      <c r="A1486">
        <v>17202</v>
      </c>
      <c r="B1486" t="s">
        <v>231</v>
      </c>
      <c r="C1486" t="str">
        <f t="shared" si="92"/>
        <v>上师天华</v>
      </c>
      <c r="D1486" t="str">
        <f t="shared" si="93"/>
        <v>02</v>
      </c>
      <c r="E1486" t="s">
        <v>440</v>
      </c>
      <c r="F1486">
        <v>192</v>
      </c>
      <c r="G1486">
        <v>109</v>
      </c>
      <c r="H1486">
        <v>80</v>
      </c>
      <c r="I1486">
        <v>61</v>
      </c>
      <c r="J1486">
        <v>55</v>
      </c>
      <c r="K1486">
        <v>49</v>
      </c>
      <c r="L1486">
        <v>0</v>
      </c>
      <c r="M1486">
        <v>2021</v>
      </c>
      <c r="N1486">
        <f t="shared" ca="1" si="94"/>
        <v>210</v>
      </c>
      <c r="O1486">
        <f t="shared" ca="1" si="95"/>
        <v>29272</v>
      </c>
      <c r="P1486">
        <f ca="1">_20206[[#This Row],[最低排名]]-_20206[[#This Row],[同分人数]]+1</f>
        <v>29063</v>
      </c>
      <c r="Q1486">
        <f ca="1">IF(O1486&gt;=开始!$B$6, 1, 0)</f>
        <v>1</v>
      </c>
      <c r="R1486">
        <f ca="1">_20206[[#This Row],[最低排名]]-开始!$B$6</f>
        <v>29272</v>
      </c>
    </row>
    <row r="1487" spans="1:18">
      <c r="A1487">
        <v>17401</v>
      </c>
      <c r="B1487" t="s">
        <v>1622</v>
      </c>
      <c r="C1487" t="str">
        <f t="shared" si="92"/>
        <v>兴伟学院</v>
      </c>
      <c r="D1487" t="str">
        <f t="shared" si="93"/>
        <v>01</v>
      </c>
      <c r="E1487" t="s">
        <v>1534</v>
      </c>
      <c r="F1487">
        <v>155</v>
      </c>
      <c r="G1487">
        <v>100</v>
      </c>
      <c r="H1487">
        <v>83</v>
      </c>
      <c r="I1487">
        <v>58</v>
      </c>
      <c r="J1487">
        <v>52</v>
      </c>
      <c r="K1487">
        <v>52</v>
      </c>
      <c r="L1487">
        <v>0</v>
      </c>
      <c r="M1487">
        <v>2021</v>
      </c>
      <c r="N1487">
        <f t="shared" ca="1" si="94"/>
        <v>159</v>
      </c>
      <c r="O1487">
        <f t="shared" ca="1" si="95"/>
        <v>35686</v>
      </c>
      <c r="P1487">
        <f ca="1">_20206[[#This Row],[最低排名]]-_20206[[#This Row],[同分人数]]+1</f>
        <v>35528</v>
      </c>
      <c r="Q1487">
        <f ca="1">IF(O1487&gt;=开始!$B$6, 1, 0)</f>
        <v>1</v>
      </c>
      <c r="R1487">
        <f ca="1">_20206[[#This Row],[最低排名]]-开始!$B$6</f>
        <v>35686</v>
      </c>
    </row>
    <row r="1488" spans="1:18">
      <c r="A1488">
        <v>20101</v>
      </c>
      <c r="B1488" t="s">
        <v>233</v>
      </c>
      <c r="C1488" t="str">
        <f t="shared" si="92"/>
        <v>中央民族</v>
      </c>
      <c r="D1488" t="str">
        <f t="shared" si="93"/>
        <v>01</v>
      </c>
      <c r="E1488" t="s">
        <v>607</v>
      </c>
      <c r="F1488">
        <v>228</v>
      </c>
      <c r="G1488">
        <v>127</v>
      </c>
      <c r="H1488">
        <v>120</v>
      </c>
      <c r="I1488">
        <v>67</v>
      </c>
      <c r="J1488">
        <v>64</v>
      </c>
      <c r="K1488">
        <v>58</v>
      </c>
      <c r="L1488">
        <v>0</v>
      </c>
      <c r="M1488">
        <v>2021</v>
      </c>
      <c r="N1488">
        <f t="shared" ca="1" si="94"/>
        <v>172</v>
      </c>
      <c r="O1488">
        <f t="shared" ca="1" si="95"/>
        <v>7895</v>
      </c>
      <c r="P1488">
        <f ca="1">_20206[[#This Row],[最低排名]]-_20206[[#This Row],[同分人数]]+1</f>
        <v>7724</v>
      </c>
      <c r="Q1488">
        <f ca="1">IF(O1488&gt;=开始!$B$6, 1, 0)</f>
        <v>1</v>
      </c>
      <c r="R1488">
        <f ca="1">_20206[[#This Row],[最低排名]]-开始!$B$6</f>
        <v>7895</v>
      </c>
    </row>
    <row r="1489" spans="1:18">
      <c r="A1489">
        <v>20102</v>
      </c>
      <c r="B1489" t="s">
        <v>234</v>
      </c>
      <c r="C1489" t="str">
        <f t="shared" si="92"/>
        <v>中央民族</v>
      </c>
      <c r="D1489" t="str">
        <f t="shared" si="93"/>
        <v>02</v>
      </c>
      <c r="E1489" t="s">
        <v>105</v>
      </c>
      <c r="F1489">
        <v>232</v>
      </c>
      <c r="G1489">
        <v>117</v>
      </c>
      <c r="H1489">
        <v>105</v>
      </c>
      <c r="I1489">
        <v>70</v>
      </c>
      <c r="J1489">
        <v>67</v>
      </c>
      <c r="K1489">
        <v>64</v>
      </c>
      <c r="L1489">
        <v>0</v>
      </c>
      <c r="M1489">
        <v>2021</v>
      </c>
      <c r="N1489">
        <f t="shared" ca="1" si="94"/>
        <v>192</v>
      </c>
      <c r="O1489">
        <f t="shared" ca="1" si="95"/>
        <v>7723</v>
      </c>
      <c r="P1489">
        <f ca="1">_20206[[#This Row],[最低排名]]-_20206[[#This Row],[同分人数]]+1</f>
        <v>7532</v>
      </c>
      <c r="Q1489">
        <f ca="1">IF(O1489&gt;=开始!$B$6, 1, 0)</f>
        <v>1</v>
      </c>
      <c r="R1489">
        <f ca="1">_20206[[#This Row],[最低排名]]-开始!$B$6</f>
        <v>7723</v>
      </c>
    </row>
    <row r="1490" spans="1:18">
      <c r="A1490">
        <v>20202</v>
      </c>
      <c r="B1490" t="s">
        <v>237</v>
      </c>
      <c r="C1490" t="str">
        <f t="shared" si="92"/>
        <v>中国人大</v>
      </c>
      <c r="D1490" t="str">
        <f t="shared" si="93"/>
        <v>02</v>
      </c>
      <c r="E1490" t="s">
        <v>1593</v>
      </c>
      <c r="F1490">
        <v>248</v>
      </c>
      <c r="G1490">
        <v>129</v>
      </c>
      <c r="H1490">
        <v>133</v>
      </c>
      <c r="I1490">
        <v>67</v>
      </c>
      <c r="J1490">
        <v>67</v>
      </c>
      <c r="K1490">
        <v>64</v>
      </c>
      <c r="L1490">
        <v>0</v>
      </c>
      <c r="M1490">
        <v>2021</v>
      </c>
      <c r="N1490">
        <f t="shared" ca="1" si="94"/>
        <v>90</v>
      </c>
      <c r="O1490">
        <f t="shared" ca="1" si="95"/>
        <v>1619</v>
      </c>
      <c r="P1490">
        <f ca="1">_20206[[#This Row],[最低排名]]-_20206[[#This Row],[同分人数]]+1</f>
        <v>1530</v>
      </c>
      <c r="Q1490">
        <f ca="1">IF(O1490&gt;=开始!$B$6, 1, 0)</f>
        <v>1</v>
      </c>
      <c r="R1490">
        <f ca="1">_20206[[#This Row],[最低排名]]-开始!$B$6</f>
        <v>1619</v>
      </c>
    </row>
    <row r="1491" spans="1:18">
      <c r="A1491">
        <v>20203</v>
      </c>
      <c r="B1491" t="s">
        <v>238</v>
      </c>
      <c r="C1491" t="str">
        <f t="shared" si="92"/>
        <v>中国人大</v>
      </c>
      <c r="D1491" t="str">
        <f t="shared" si="93"/>
        <v>03</v>
      </c>
      <c r="E1491" t="s">
        <v>1593</v>
      </c>
      <c r="F1491">
        <v>245</v>
      </c>
      <c r="G1491">
        <v>134</v>
      </c>
      <c r="H1491">
        <v>136</v>
      </c>
      <c r="I1491">
        <v>67</v>
      </c>
      <c r="J1491">
        <v>67</v>
      </c>
      <c r="K1491">
        <v>64</v>
      </c>
      <c r="L1491">
        <v>0</v>
      </c>
      <c r="M1491">
        <v>2021</v>
      </c>
      <c r="N1491">
        <f t="shared" ca="1" si="94"/>
        <v>90</v>
      </c>
      <c r="O1491">
        <f t="shared" ca="1" si="95"/>
        <v>1619</v>
      </c>
      <c r="P1491">
        <f ca="1">_20206[[#This Row],[最低排名]]-_20206[[#This Row],[同分人数]]+1</f>
        <v>1530</v>
      </c>
      <c r="Q1491">
        <f ca="1">IF(O1491&gt;=开始!$B$6, 1, 0)</f>
        <v>1</v>
      </c>
      <c r="R1491">
        <f ca="1">_20206[[#This Row],[最低排名]]-开始!$B$6</f>
        <v>1619</v>
      </c>
    </row>
    <row r="1492" spans="1:18">
      <c r="A1492">
        <v>20301</v>
      </c>
      <c r="B1492" t="s">
        <v>239</v>
      </c>
      <c r="C1492" t="str">
        <f t="shared" si="92"/>
        <v>北京交大</v>
      </c>
      <c r="D1492" t="str">
        <f t="shared" si="93"/>
        <v>01</v>
      </c>
      <c r="E1492" t="s">
        <v>18</v>
      </c>
      <c r="F1492">
        <v>222</v>
      </c>
      <c r="G1492">
        <v>125</v>
      </c>
      <c r="H1492">
        <v>125</v>
      </c>
      <c r="I1492">
        <v>70</v>
      </c>
      <c r="J1492">
        <v>64</v>
      </c>
      <c r="K1492">
        <v>64</v>
      </c>
      <c r="L1492">
        <v>0</v>
      </c>
      <c r="M1492">
        <v>2021</v>
      </c>
      <c r="N1492">
        <f t="shared" ca="1" si="94"/>
        <v>177</v>
      </c>
      <c r="O1492">
        <f t="shared" ca="1" si="95"/>
        <v>6447</v>
      </c>
      <c r="P1492">
        <f ca="1">_20206[[#This Row],[最低排名]]-_20206[[#This Row],[同分人数]]+1</f>
        <v>6271</v>
      </c>
      <c r="Q1492">
        <f ca="1">IF(O1492&gt;=开始!$B$6, 1, 0)</f>
        <v>1</v>
      </c>
      <c r="R1492">
        <f ca="1">_20206[[#This Row],[最低排名]]-开始!$B$6</f>
        <v>6447</v>
      </c>
    </row>
    <row r="1493" spans="1:18">
      <c r="A1493">
        <v>20302</v>
      </c>
      <c r="B1493" t="s">
        <v>240</v>
      </c>
      <c r="C1493" t="str">
        <f t="shared" si="92"/>
        <v>北京交大</v>
      </c>
      <c r="D1493" t="str">
        <f t="shared" si="93"/>
        <v>02</v>
      </c>
      <c r="E1493" t="s">
        <v>246</v>
      </c>
      <c r="F1493">
        <v>238</v>
      </c>
      <c r="G1493">
        <v>129</v>
      </c>
      <c r="H1493">
        <v>125</v>
      </c>
      <c r="I1493">
        <v>67</v>
      </c>
      <c r="J1493">
        <v>67</v>
      </c>
      <c r="K1493">
        <v>55</v>
      </c>
      <c r="L1493">
        <v>0</v>
      </c>
      <c r="M1493">
        <v>2021</v>
      </c>
      <c r="N1493">
        <f t="shared" ca="1" si="94"/>
        <v>170</v>
      </c>
      <c r="O1493">
        <f t="shared" ca="1" si="95"/>
        <v>5198</v>
      </c>
      <c r="P1493">
        <f ca="1">_20206[[#This Row],[最低排名]]-_20206[[#This Row],[同分人数]]+1</f>
        <v>5029</v>
      </c>
      <c r="Q1493">
        <f ca="1">IF(O1493&gt;=开始!$B$6, 1, 0)</f>
        <v>1</v>
      </c>
      <c r="R1493">
        <f ca="1">_20206[[#This Row],[最低排名]]-开始!$B$6</f>
        <v>5198</v>
      </c>
    </row>
    <row r="1494" spans="1:18">
      <c r="A1494">
        <v>20401</v>
      </c>
      <c r="B1494" t="s">
        <v>243</v>
      </c>
      <c r="C1494" t="str">
        <f t="shared" si="92"/>
        <v>北京科大</v>
      </c>
      <c r="D1494" t="str">
        <f t="shared" si="93"/>
        <v>01</v>
      </c>
      <c r="E1494" t="s">
        <v>25</v>
      </c>
      <c r="F1494">
        <v>219</v>
      </c>
      <c r="G1494">
        <v>126</v>
      </c>
      <c r="H1494">
        <v>129</v>
      </c>
      <c r="I1494">
        <v>67</v>
      </c>
      <c r="J1494">
        <v>64</v>
      </c>
      <c r="K1494">
        <v>64</v>
      </c>
      <c r="L1494">
        <v>0</v>
      </c>
      <c r="M1494">
        <v>2021</v>
      </c>
      <c r="N1494">
        <f t="shared" ca="1" si="94"/>
        <v>183</v>
      </c>
      <c r="O1494">
        <f t="shared" ca="1" si="95"/>
        <v>6800</v>
      </c>
      <c r="P1494">
        <f ca="1">_20206[[#This Row],[最低排名]]-_20206[[#This Row],[同分人数]]+1</f>
        <v>6618</v>
      </c>
      <c r="Q1494">
        <f ca="1">IF(O1494&gt;=开始!$B$6, 1, 0)</f>
        <v>1</v>
      </c>
      <c r="R1494">
        <f ca="1">_20206[[#This Row],[最低排名]]-开始!$B$6</f>
        <v>6800</v>
      </c>
    </row>
    <row r="1495" spans="1:18">
      <c r="A1495">
        <v>20402</v>
      </c>
      <c r="B1495" t="s">
        <v>245</v>
      </c>
      <c r="C1495" t="str">
        <f t="shared" si="92"/>
        <v>北京科大</v>
      </c>
      <c r="D1495" t="str">
        <f t="shared" si="93"/>
        <v>02</v>
      </c>
      <c r="E1495" t="s">
        <v>25</v>
      </c>
      <c r="F1495">
        <v>230</v>
      </c>
      <c r="G1495">
        <v>117</v>
      </c>
      <c r="H1495">
        <v>124</v>
      </c>
      <c r="I1495">
        <v>67</v>
      </c>
      <c r="J1495">
        <v>64</v>
      </c>
      <c r="K1495">
        <v>58</v>
      </c>
      <c r="L1495">
        <v>0</v>
      </c>
      <c r="M1495">
        <v>2021</v>
      </c>
      <c r="N1495">
        <f t="shared" ca="1" si="94"/>
        <v>183</v>
      </c>
      <c r="O1495">
        <f t="shared" ca="1" si="95"/>
        <v>6800</v>
      </c>
      <c r="P1495">
        <f ca="1">_20206[[#This Row],[最低排名]]-_20206[[#This Row],[同分人数]]+1</f>
        <v>6618</v>
      </c>
      <c r="Q1495">
        <f ca="1">IF(O1495&gt;=开始!$B$6, 1, 0)</f>
        <v>1</v>
      </c>
      <c r="R1495">
        <f ca="1">_20206[[#This Row],[最低排名]]-开始!$B$6</f>
        <v>6800</v>
      </c>
    </row>
    <row r="1496" spans="1:18">
      <c r="A1496">
        <v>20501</v>
      </c>
      <c r="B1496" t="s">
        <v>247</v>
      </c>
      <c r="C1496" t="str">
        <f t="shared" si="92"/>
        <v>北京化工</v>
      </c>
      <c r="D1496" t="str">
        <f t="shared" si="93"/>
        <v>01</v>
      </c>
      <c r="E1496" t="s">
        <v>100</v>
      </c>
      <c r="F1496">
        <v>215</v>
      </c>
      <c r="G1496">
        <v>116</v>
      </c>
      <c r="H1496">
        <v>112</v>
      </c>
      <c r="I1496">
        <v>61</v>
      </c>
      <c r="J1496">
        <v>61</v>
      </c>
      <c r="K1496">
        <v>58</v>
      </c>
      <c r="L1496">
        <v>0</v>
      </c>
      <c r="M1496">
        <v>2021</v>
      </c>
      <c r="N1496">
        <f t="shared" ca="1" si="94"/>
        <v>233</v>
      </c>
      <c r="O1496">
        <f t="shared" ca="1" si="95"/>
        <v>14212</v>
      </c>
      <c r="P1496">
        <f ca="1">_20206[[#This Row],[最低排名]]-_20206[[#This Row],[同分人数]]+1</f>
        <v>13980</v>
      </c>
      <c r="Q1496">
        <f ca="1">IF(O1496&gt;=开始!$B$6, 1, 0)</f>
        <v>1</v>
      </c>
      <c r="R1496">
        <f ca="1">_20206[[#This Row],[最低排名]]-开始!$B$6</f>
        <v>14212</v>
      </c>
    </row>
    <row r="1497" spans="1:18">
      <c r="A1497">
        <v>20601</v>
      </c>
      <c r="B1497" t="s">
        <v>249</v>
      </c>
      <c r="C1497" t="str">
        <f t="shared" si="92"/>
        <v>北京邮电</v>
      </c>
      <c r="D1497" t="str">
        <f t="shared" si="93"/>
        <v>01</v>
      </c>
      <c r="E1497" t="s">
        <v>33</v>
      </c>
      <c r="F1497">
        <v>243</v>
      </c>
      <c r="G1497">
        <v>128</v>
      </c>
      <c r="H1497">
        <v>128</v>
      </c>
      <c r="I1497">
        <v>67</v>
      </c>
      <c r="J1497">
        <v>61</v>
      </c>
      <c r="K1497">
        <v>58</v>
      </c>
      <c r="L1497">
        <v>0</v>
      </c>
      <c r="M1497">
        <v>2021</v>
      </c>
      <c r="N1497">
        <f t="shared" ca="1" si="94"/>
        <v>140</v>
      </c>
      <c r="O1497">
        <f t="shared" ca="1" si="95"/>
        <v>4406</v>
      </c>
      <c r="P1497">
        <f ca="1">_20206[[#This Row],[最低排名]]-_20206[[#This Row],[同分人数]]+1</f>
        <v>4267</v>
      </c>
      <c r="Q1497">
        <f ca="1">IF(O1497&gt;=开始!$B$6, 1, 0)</f>
        <v>1</v>
      </c>
      <c r="R1497">
        <f ca="1">_20206[[#This Row],[最低排名]]-开始!$B$6</f>
        <v>4406</v>
      </c>
    </row>
    <row r="1498" spans="1:18">
      <c r="A1498">
        <v>20701</v>
      </c>
      <c r="B1498" t="s">
        <v>252</v>
      </c>
      <c r="C1498" t="str">
        <f t="shared" si="92"/>
        <v>中国农大</v>
      </c>
      <c r="D1498" t="str">
        <f t="shared" si="93"/>
        <v>01</v>
      </c>
      <c r="E1498" t="s">
        <v>14</v>
      </c>
      <c r="F1498">
        <v>245</v>
      </c>
      <c r="G1498">
        <v>129</v>
      </c>
      <c r="H1498">
        <v>125</v>
      </c>
      <c r="I1498">
        <v>61</v>
      </c>
      <c r="J1498">
        <v>61</v>
      </c>
      <c r="K1498">
        <v>61</v>
      </c>
      <c r="L1498">
        <v>0</v>
      </c>
      <c r="M1498">
        <v>2021</v>
      </c>
      <c r="N1498">
        <f t="shared" ca="1" si="94"/>
        <v>148</v>
      </c>
      <c r="O1498">
        <f t="shared" ca="1" si="95"/>
        <v>5028</v>
      </c>
      <c r="P1498">
        <f ca="1">_20206[[#This Row],[最低排名]]-_20206[[#This Row],[同分人数]]+1</f>
        <v>4881</v>
      </c>
      <c r="Q1498">
        <f ca="1">IF(O1498&gt;=开始!$B$6, 1, 0)</f>
        <v>1</v>
      </c>
      <c r="R1498">
        <f ca="1">_20206[[#This Row],[最低排名]]-开始!$B$6</f>
        <v>5028</v>
      </c>
    </row>
    <row r="1499" spans="1:18">
      <c r="A1499">
        <v>20702</v>
      </c>
      <c r="B1499" t="s">
        <v>253</v>
      </c>
      <c r="C1499" t="str">
        <f t="shared" si="92"/>
        <v>中国农大</v>
      </c>
      <c r="D1499" t="str">
        <f t="shared" si="93"/>
        <v>02</v>
      </c>
      <c r="E1499" t="s">
        <v>1020</v>
      </c>
      <c r="F1499">
        <v>232</v>
      </c>
      <c r="G1499">
        <v>121</v>
      </c>
      <c r="H1499">
        <v>121</v>
      </c>
      <c r="I1499">
        <v>70</v>
      </c>
      <c r="J1499">
        <v>67</v>
      </c>
      <c r="K1499">
        <v>61</v>
      </c>
      <c r="L1499">
        <v>0</v>
      </c>
      <c r="M1499">
        <v>2021</v>
      </c>
      <c r="N1499">
        <f t="shared" ca="1" si="94"/>
        <v>158</v>
      </c>
      <c r="O1499">
        <f t="shared" ca="1" si="95"/>
        <v>5356</v>
      </c>
      <c r="P1499">
        <f ca="1">_20206[[#This Row],[最低排名]]-_20206[[#This Row],[同分人数]]+1</f>
        <v>5199</v>
      </c>
      <c r="Q1499">
        <f ca="1">IF(O1499&gt;=开始!$B$6, 1, 0)</f>
        <v>1</v>
      </c>
      <c r="R1499">
        <f ca="1">_20206[[#This Row],[最低排名]]-开始!$B$6</f>
        <v>5356</v>
      </c>
    </row>
    <row r="1500" spans="1:18">
      <c r="A1500">
        <v>20703</v>
      </c>
      <c r="B1500" t="s">
        <v>1623</v>
      </c>
      <c r="C1500" t="str">
        <f t="shared" si="92"/>
        <v>中国农大</v>
      </c>
      <c r="D1500" t="str">
        <f t="shared" si="93"/>
        <v>03</v>
      </c>
      <c r="E1500" t="s">
        <v>16</v>
      </c>
      <c r="F1500">
        <v>226</v>
      </c>
      <c r="G1500">
        <v>120</v>
      </c>
      <c r="H1500">
        <v>130</v>
      </c>
      <c r="I1500">
        <v>70</v>
      </c>
      <c r="J1500">
        <v>64</v>
      </c>
      <c r="K1500">
        <v>64</v>
      </c>
      <c r="L1500">
        <v>0</v>
      </c>
      <c r="M1500">
        <v>2021</v>
      </c>
      <c r="N1500">
        <f t="shared" ca="1" si="94"/>
        <v>154</v>
      </c>
      <c r="O1500">
        <f t="shared" ca="1" si="95"/>
        <v>4880</v>
      </c>
      <c r="P1500">
        <f ca="1">_20206[[#This Row],[最低排名]]-_20206[[#This Row],[同分人数]]+1</f>
        <v>4727</v>
      </c>
      <c r="Q1500">
        <f ca="1">IF(O1500&gt;=开始!$B$6, 1, 0)</f>
        <v>1</v>
      </c>
      <c r="R1500">
        <f ca="1">_20206[[#This Row],[最低排名]]-开始!$B$6</f>
        <v>4880</v>
      </c>
    </row>
    <row r="1501" spans="1:18">
      <c r="A1501">
        <v>20801</v>
      </c>
      <c r="B1501" t="s">
        <v>255</v>
      </c>
      <c r="C1501" t="str">
        <f t="shared" si="92"/>
        <v>北京林大</v>
      </c>
      <c r="D1501" t="str">
        <f t="shared" si="93"/>
        <v>01</v>
      </c>
      <c r="E1501" t="s">
        <v>37</v>
      </c>
      <c r="F1501">
        <v>214</v>
      </c>
      <c r="G1501">
        <v>110</v>
      </c>
      <c r="H1501">
        <v>126</v>
      </c>
      <c r="I1501">
        <v>64</v>
      </c>
      <c r="J1501">
        <v>61</v>
      </c>
      <c r="K1501">
        <v>58</v>
      </c>
      <c r="L1501">
        <v>0</v>
      </c>
      <c r="M1501">
        <v>2021</v>
      </c>
      <c r="N1501">
        <f t="shared" ca="1" si="94"/>
        <v>202</v>
      </c>
      <c r="O1501">
        <f t="shared" ca="1" si="95"/>
        <v>10776</v>
      </c>
      <c r="P1501">
        <f ca="1">_20206[[#This Row],[最低排名]]-_20206[[#This Row],[同分人数]]+1</f>
        <v>10575</v>
      </c>
      <c r="Q1501">
        <f ca="1">IF(O1501&gt;=开始!$B$6, 1, 0)</f>
        <v>1</v>
      </c>
      <c r="R1501">
        <f ca="1">_20206[[#This Row],[最低排名]]-开始!$B$6</f>
        <v>10776</v>
      </c>
    </row>
    <row r="1502" spans="1:18">
      <c r="A1502">
        <v>20802</v>
      </c>
      <c r="B1502" t="s">
        <v>257</v>
      </c>
      <c r="C1502" t="str">
        <f t="shared" si="92"/>
        <v>北京林大</v>
      </c>
      <c r="D1502" t="str">
        <f t="shared" si="93"/>
        <v>02</v>
      </c>
      <c r="E1502" t="s">
        <v>62</v>
      </c>
      <c r="F1502">
        <v>216</v>
      </c>
      <c r="G1502">
        <v>116</v>
      </c>
      <c r="H1502">
        <v>119</v>
      </c>
      <c r="I1502">
        <v>70</v>
      </c>
      <c r="J1502">
        <v>61</v>
      </c>
      <c r="K1502">
        <v>61</v>
      </c>
      <c r="L1502">
        <v>0</v>
      </c>
      <c r="M1502">
        <v>2021</v>
      </c>
      <c r="N1502">
        <f t="shared" ca="1" si="94"/>
        <v>196</v>
      </c>
      <c r="O1502">
        <f t="shared" ca="1" si="95"/>
        <v>9895</v>
      </c>
      <c r="P1502">
        <f ca="1">_20206[[#This Row],[最低排名]]-_20206[[#This Row],[同分人数]]+1</f>
        <v>9700</v>
      </c>
      <c r="Q1502">
        <f ca="1">IF(O1502&gt;=开始!$B$6, 1, 0)</f>
        <v>1</v>
      </c>
      <c r="R1502">
        <f ca="1">_20206[[#This Row],[最低排名]]-开始!$B$6</f>
        <v>9895</v>
      </c>
    </row>
    <row r="1503" spans="1:18">
      <c r="A1503">
        <v>20803</v>
      </c>
      <c r="B1503" t="s">
        <v>258</v>
      </c>
      <c r="C1503" t="str">
        <f t="shared" si="92"/>
        <v>北京林大</v>
      </c>
      <c r="D1503" t="str">
        <f t="shared" si="93"/>
        <v>03</v>
      </c>
      <c r="E1503" t="s">
        <v>246</v>
      </c>
      <c r="F1503">
        <v>240</v>
      </c>
      <c r="G1503">
        <v>126</v>
      </c>
      <c r="H1503">
        <v>132</v>
      </c>
      <c r="I1503">
        <v>67</v>
      </c>
      <c r="J1503">
        <v>61</v>
      </c>
      <c r="K1503">
        <v>52</v>
      </c>
      <c r="L1503">
        <v>0</v>
      </c>
      <c r="M1503">
        <v>2021</v>
      </c>
      <c r="N1503">
        <f t="shared" ca="1" si="94"/>
        <v>170</v>
      </c>
      <c r="O1503">
        <f t="shared" ca="1" si="95"/>
        <v>5198</v>
      </c>
      <c r="P1503">
        <f ca="1">_20206[[#This Row],[最低排名]]-_20206[[#This Row],[同分人数]]+1</f>
        <v>5029</v>
      </c>
      <c r="Q1503">
        <f ca="1">IF(O1503&gt;=开始!$B$6, 1, 0)</f>
        <v>1</v>
      </c>
      <c r="R1503">
        <f ca="1">_20206[[#This Row],[最低排名]]-开始!$B$6</f>
        <v>5198</v>
      </c>
    </row>
    <row r="1504" spans="1:18">
      <c r="A1504">
        <v>20804</v>
      </c>
      <c r="B1504" t="s">
        <v>259</v>
      </c>
      <c r="C1504" t="str">
        <f t="shared" si="92"/>
        <v>北京林大</v>
      </c>
      <c r="D1504" t="str">
        <f t="shared" si="93"/>
        <v>04</v>
      </c>
      <c r="E1504" t="s">
        <v>136</v>
      </c>
      <c r="F1504">
        <v>231</v>
      </c>
      <c r="G1504">
        <v>127</v>
      </c>
      <c r="H1504">
        <v>121</v>
      </c>
      <c r="I1504">
        <v>58</v>
      </c>
      <c r="J1504">
        <v>52</v>
      </c>
      <c r="K1504">
        <v>49</v>
      </c>
      <c r="L1504">
        <v>0</v>
      </c>
      <c r="M1504">
        <v>2021</v>
      </c>
      <c r="N1504">
        <f t="shared" ca="1" si="94"/>
        <v>224</v>
      </c>
      <c r="O1504">
        <f t="shared" ca="1" si="95"/>
        <v>13304</v>
      </c>
      <c r="P1504">
        <f ca="1">_20206[[#This Row],[最低排名]]-_20206[[#This Row],[同分人数]]+1</f>
        <v>13081</v>
      </c>
      <c r="Q1504">
        <f ca="1">IF(O1504&gt;=开始!$B$6, 1, 0)</f>
        <v>1</v>
      </c>
      <c r="R1504">
        <f ca="1">_20206[[#This Row],[最低排名]]-开始!$B$6</f>
        <v>13304</v>
      </c>
    </row>
    <row r="1505" spans="1:18">
      <c r="A1505">
        <v>20805</v>
      </c>
      <c r="B1505" t="s">
        <v>261</v>
      </c>
      <c r="C1505" t="str">
        <f t="shared" si="92"/>
        <v>北京林大</v>
      </c>
      <c r="D1505" t="str">
        <f t="shared" si="93"/>
        <v>05</v>
      </c>
      <c r="E1505" t="s">
        <v>72</v>
      </c>
      <c r="F1505">
        <v>228</v>
      </c>
      <c r="G1505">
        <v>119</v>
      </c>
      <c r="H1505">
        <v>114</v>
      </c>
      <c r="I1505">
        <v>70</v>
      </c>
      <c r="J1505">
        <v>58</v>
      </c>
      <c r="K1505">
        <v>52</v>
      </c>
      <c r="L1505">
        <v>0</v>
      </c>
      <c r="M1505">
        <v>2021</v>
      </c>
      <c r="N1505">
        <f t="shared" ca="1" si="94"/>
        <v>212</v>
      </c>
      <c r="O1505">
        <f t="shared" ca="1" si="95"/>
        <v>10988</v>
      </c>
      <c r="P1505">
        <f ca="1">_20206[[#This Row],[最低排名]]-_20206[[#This Row],[同分人数]]+1</f>
        <v>10777</v>
      </c>
      <c r="Q1505">
        <f ca="1">IF(O1505&gt;=开始!$B$6, 1, 0)</f>
        <v>1</v>
      </c>
      <c r="R1505">
        <f ca="1">_20206[[#This Row],[最低排名]]-开始!$B$6</f>
        <v>10988</v>
      </c>
    </row>
    <row r="1506" spans="1:18">
      <c r="A1506">
        <v>20901</v>
      </c>
      <c r="B1506" t="s">
        <v>262</v>
      </c>
      <c r="C1506" t="str">
        <f t="shared" si="92"/>
        <v>北京中医</v>
      </c>
      <c r="D1506" t="str">
        <f t="shared" si="93"/>
        <v>01</v>
      </c>
      <c r="E1506" t="s">
        <v>1020</v>
      </c>
      <c r="F1506">
        <v>231</v>
      </c>
      <c r="G1506">
        <v>118</v>
      </c>
      <c r="H1506">
        <v>125</v>
      </c>
      <c r="I1506">
        <v>67</v>
      </c>
      <c r="J1506">
        <v>64</v>
      </c>
      <c r="K1506">
        <v>64</v>
      </c>
      <c r="L1506">
        <v>0</v>
      </c>
      <c r="M1506">
        <v>2021</v>
      </c>
      <c r="N1506">
        <f t="shared" ca="1" si="94"/>
        <v>158</v>
      </c>
      <c r="O1506">
        <f t="shared" ca="1" si="95"/>
        <v>5356</v>
      </c>
      <c r="P1506">
        <f ca="1">_20206[[#This Row],[最低排名]]-_20206[[#This Row],[同分人数]]+1</f>
        <v>5199</v>
      </c>
      <c r="Q1506">
        <f ca="1">IF(O1506&gt;=开始!$B$6, 1, 0)</f>
        <v>1</v>
      </c>
      <c r="R1506">
        <f ca="1">_20206[[#This Row],[最低排名]]-开始!$B$6</f>
        <v>5356</v>
      </c>
    </row>
    <row r="1507" spans="1:18">
      <c r="A1507">
        <v>21001</v>
      </c>
      <c r="B1507" t="s">
        <v>263</v>
      </c>
      <c r="C1507" t="str">
        <f t="shared" si="92"/>
        <v>北师大</v>
      </c>
      <c r="D1507" t="str">
        <f t="shared" si="93"/>
        <v>01</v>
      </c>
      <c r="E1507" t="s">
        <v>35</v>
      </c>
      <c r="F1507">
        <v>241</v>
      </c>
      <c r="G1507">
        <v>122</v>
      </c>
      <c r="H1507">
        <v>129</v>
      </c>
      <c r="I1507">
        <v>67</v>
      </c>
      <c r="J1507">
        <v>64</v>
      </c>
      <c r="K1507">
        <v>61</v>
      </c>
      <c r="L1507">
        <v>0</v>
      </c>
      <c r="M1507">
        <v>2021</v>
      </c>
      <c r="N1507">
        <f t="shared" ca="1" si="94"/>
        <v>149</v>
      </c>
      <c r="O1507">
        <f t="shared" ca="1" si="95"/>
        <v>3653</v>
      </c>
      <c r="P1507">
        <f ca="1">_20206[[#This Row],[最低排名]]-_20206[[#This Row],[同分人数]]+1</f>
        <v>3505</v>
      </c>
      <c r="Q1507">
        <f ca="1">IF(O1507&gt;=开始!$B$6, 1, 0)</f>
        <v>1</v>
      </c>
      <c r="R1507">
        <f ca="1">_20206[[#This Row],[最低排名]]-开始!$B$6</f>
        <v>3653</v>
      </c>
    </row>
    <row r="1508" spans="1:18">
      <c r="A1508">
        <v>21101</v>
      </c>
      <c r="B1508" t="s">
        <v>264</v>
      </c>
      <c r="C1508" t="str">
        <f t="shared" si="92"/>
        <v>北外大</v>
      </c>
      <c r="D1508" t="str">
        <f t="shared" si="93"/>
        <v>01</v>
      </c>
      <c r="E1508" t="s">
        <v>16</v>
      </c>
      <c r="F1508">
        <v>229</v>
      </c>
      <c r="G1508">
        <v>124</v>
      </c>
      <c r="H1508">
        <v>127</v>
      </c>
      <c r="I1508">
        <v>67</v>
      </c>
      <c r="J1508">
        <v>67</v>
      </c>
      <c r="K1508">
        <v>64</v>
      </c>
      <c r="L1508">
        <v>0</v>
      </c>
      <c r="M1508">
        <v>2021</v>
      </c>
      <c r="N1508">
        <f t="shared" ca="1" si="94"/>
        <v>154</v>
      </c>
      <c r="O1508">
        <f t="shared" ca="1" si="95"/>
        <v>4880</v>
      </c>
      <c r="P1508">
        <f ca="1">_20206[[#This Row],[最低排名]]-_20206[[#This Row],[同分人数]]+1</f>
        <v>4727</v>
      </c>
      <c r="Q1508">
        <f ca="1">IF(O1508&gt;=开始!$B$6, 1, 0)</f>
        <v>1</v>
      </c>
      <c r="R1508">
        <f ca="1">_20206[[#This Row],[最低排名]]-开始!$B$6</f>
        <v>4880</v>
      </c>
    </row>
    <row r="1509" spans="1:18">
      <c r="A1509">
        <v>21201</v>
      </c>
      <c r="B1509" t="s">
        <v>266</v>
      </c>
      <c r="C1509" t="str">
        <f t="shared" si="92"/>
        <v>中国传媒</v>
      </c>
      <c r="D1509" t="str">
        <f t="shared" si="93"/>
        <v>01</v>
      </c>
      <c r="E1509" t="s">
        <v>260</v>
      </c>
      <c r="F1509">
        <v>230</v>
      </c>
      <c r="G1509">
        <v>115</v>
      </c>
      <c r="H1509">
        <v>125</v>
      </c>
      <c r="I1509">
        <v>70</v>
      </c>
      <c r="J1509">
        <v>67</v>
      </c>
      <c r="K1509">
        <v>64</v>
      </c>
      <c r="L1509">
        <v>0</v>
      </c>
      <c r="M1509">
        <v>2021</v>
      </c>
      <c r="N1509">
        <f t="shared" ca="1" si="94"/>
        <v>150</v>
      </c>
      <c r="O1509">
        <f t="shared" ca="1" si="95"/>
        <v>4556</v>
      </c>
      <c r="P1509">
        <f ca="1">_20206[[#This Row],[最低排名]]-_20206[[#This Row],[同分人数]]+1</f>
        <v>4407</v>
      </c>
      <c r="Q1509">
        <f ca="1">IF(O1509&gt;=开始!$B$6, 1, 0)</f>
        <v>1</v>
      </c>
      <c r="R1509">
        <f ca="1">_20206[[#This Row],[最低排名]]-开始!$B$6</f>
        <v>4556</v>
      </c>
    </row>
    <row r="1510" spans="1:18">
      <c r="A1510">
        <v>21202</v>
      </c>
      <c r="B1510" t="s">
        <v>267</v>
      </c>
      <c r="C1510" t="str">
        <f t="shared" si="92"/>
        <v>中国传媒</v>
      </c>
      <c r="D1510" t="str">
        <f t="shared" si="93"/>
        <v>02</v>
      </c>
      <c r="E1510" t="s">
        <v>628</v>
      </c>
      <c r="F1510">
        <v>229</v>
      </c>
      <c r="G1510">
        <v>123</v>
      </c>
      <c r="H1510">
        <v>129</v>
      </c>
      <c r="I1510">
        <v>67</v>
      </c>
      <c r="J1510">
        <v>64</v>
      </c>
      <c r="K1510">
        <v>58</v>
      </c>
      <c r="L1510">
        <v>0</v>
      </c>
      <c r="M1510">
        <v>2021</v>
      </c>
      <c r="N1510">
        <f t="shared" ca="1" si="94"/>
        <v>181</v>
      </c>
      <c r="O1510">
        <f t="shared" ca="1" si="95"/>
        <v>6081</v>
      </c>
      <c r="P1510">
        <f ca="1">_20206[[#This Row],[最低排名]]-_20206[[#This Row],[同分人数]]+1</f>
        <v>5901</v>
      </c>
      <c r="Q1510">
        <f ca="1">IF(O1510&gt;=开始!$B$6, 1, 0)</f>
        <v>1</v>
      </c>
      <c r="R1510">
        <f ca="1">_20206[[#This Row],[最低排名]]-开始!$B$6</f>
        <v>6081</v>
      </c>
    </row>
    <row r="1511" spans="1:18">
      <c r="A1511">
        <v>21203</v>
      </c>
      <c r="B1511" t="s">
        <v>268</v>
      </c>
      <c r="C1511" t="str">
        <f t="shared" si="92"/>
        <v>中国传媒</v>
      </c>
      <c r="D1511" t="str">
        <f t="shared" si="93"/>
        <v>03</v>
      </c>
      <c r="E1511" t="s">
        <v>16</v>
      </c>
      <c r="F1511">
        <v>224</v>
      </c>
      <c r="G1511">
        <v>115</v>
      </c>
      <c r="H1511">
        <v>138</v>
      </c>
      <c r="I1511">
        <v>67</v>
      </c>
      <c r="J1511">
        <v>67</v>
      </c>
      <c r="K1511">
        <v>58</v>
      </c>
      <c r="L1511">
        <v>0</v>
      </c>
      <c r="M1511">
        <v>2021</v>
      </c>
      <c r="N1511">
        <f t="shared" ca="1" si="94"/>
        <v>154</v>
      </c>
      <c r="O1511">
        <f t="shared" ca="1" si="95"/>
        <v>4880</v>
      </c>
      <c r="P1511">
        <f ca="1">_20206[[#This Row],[最低排名]]-_20206[[#This Row],[同分人数]]+1</f>
        <v>4727</v>
      </c>
      <c r="Q1511">
        <f ca="1">IF(O1511&gt;=开始!$B$6, 1, 0)</f>
        <v>1</v>
      </c>
      <c r="R1511">
        <f ca="1">_20206[[#This Row],[最低排名]]-开始!$B$6</f>
        <v>4880</v>
      </c>
    </row>
    <row r="1512" spans="1:18">
      <c r="A1512">
        <v>21301</v>
      </c>
      <c r="B1512" t="s">
        <v>270</v>
      </c>
      <c r="C1512" t="str">
        <f t="shared" si="92"/>
        <v>中央财大</v>
      </c>
      <c r="D1512" t="str">
        <f t="shared" si="93"/>
        <v>01</v>
      </c>
      <c r="E1512" t="s">
        <v>260</v>
      </c>
      <c r="F1512">
        <v>223</v>
      </c>
      <c r="G1512">
        <v>115</v>
      </c>
      <c r="H1512">
        <v>132</v>
      </c>
      <c r="I1512">
        <v>70</v>
      </c>
      <c r="J1512">
        <v>70</v>
      </c>
      <c r="K1512">
        <v>61</v>
      </c>
      <c r="L1512">
        <v>0</v>
      </c>
      <c r="M1512">
        <v>2021</v>
      </c>
      <c r="N1512">
        <f t="shared" ca="1" si="94"/>
        <v>150</v>
      </c>
      <c r="O1512">
        <f t="shared" ca="1" si="95"/>
        <v>4556</v>
      </c>
      <c r="P1512">
        <f ca="1">_20206[[#This Row],[最低排名]]-_20206[[#This Row],[同分人数]]+1</f>
        <v>4407</v>
      </c>
      <c r="Q1512">
        <f ca="1">IF(O1512&gt;=开始!$B$6, 1, 0)</f>
        <v>1</v>
      </c>
      <c r="R1512">
        <f ca="1">_20206[[#This Row],[最低排名]]-开始!$B$6</f>
        <v>4556</v>
      </c>
    </row>
    <row r="1513" spans="1:18">
      <c r="A1513">
        <v>21302</v>
      </c>
      <c r="B1513" t="s">
        <v>271</v>
      </c>
      <c r="C1513" t="str">
        <f t="shared" si="92"/>
        <v>中央财大</v>
      </c>
      <c r="D1513" t="str">
        <f t="shared" si="93"/>
        <v>02</v>
      </c>
      <c r="E1513" t="s">
        <v>111</v>
      </c>
      <c r="F1513">
        <v>240</v>
      </c>
      <c r="G1513">
        <v>122</v>
      </c>
      <c r="H1513">
        <v>135</v>
      </c>
      <c r="I1513">
        <v>70</v>
      </c>
      <c r="J1513">
        <v>58</v>
      </c>
      <c r="K1513">
        <v>58</v>
      </c>
      <c r="L1513">
        <v>0</v>
      </c>
      <c r="M1513">
        <v>2021</v>
      </c>
      <c r="N1513">
        <f t="shared" ca="1" si="94"/>
        <v>141</v>
      </c>
      <c r="O1513">
        <f t="shared" ca="1" si="95"/>
        <v>3794</v>
      </c>
      <c r="P1513">
        <f ca="1">_20206[[#This Row],[最低排名]]-_20206[[#This Row],[同分人数]]+1</f>
        <v>3654</v>
      </c>
      <c r="Q1513">
        <f ca="1">IF(O1513&gt;=开始!$B$6, 1, 0)</f>
        <v>1</v>
      </c>
      <c r="R1513">
        <f ca="1">_20206[[#This Row],[最低排名]]-开始!$B$6</f>
        <v>3794</v>
      </c>
    </row>
    <row r="1514" spans="1:18">
      <c r="A1514">
        <v>21401</v>
      </c>
      <c r="B1514" t="s">
        <v>272</v>
      </c>
      <c r="C1514" t="str">
        <f t="shared" si="92"/>
        <v>外经贸大</v>
      </c>
      <c r="D1514" t="str">
        <f t="shared" si="93"/>
        <v>01</v>
      </c>
      <c r="E1514" t="s">
        <v>265</v>
      </c>
      <c r="F1514">
        <v>230</v>
      </c>
      <c r="G1514">
        <v>122</v>
      </c>
      <c r="H1514">
        <v>127</v>
      </c>
      <c r="I1514">
        <v>70</v>
      </c>
      <c r="J1514">
        <v>67</v>
      </c>
      <c r="K1514">
        <v>64</v>
      </c>
      <c r="L1514">
        <v>0</v>
      </c>
      <c r="M1514">
        <v>2021</v>
      </c>
      <c r="N1514">
        <f t="shared" ca="1" si="94"/>
        <v>172</v>
      </c>
      <c r="O1514">
        <f t="shared" ca="1" si="95"/>
        <v>4266</v>
      </c>
      <c r="P1514">
        <f ca="1">_20206[[#This Row],[最低排名]]-_20206[[#This Row],[同分人数]]+1</f>
        <v>4095</v>
      </c>
      <c r="Q1514">
        <f ca="1">IF(O1514&gt;=开始!$B$6, 1, 0)</f>
        <v>1</v>
      </c>
      <c r="R1514">
        <f ca="1">_20206[[#This Row],[最低排名]]-开始!$B$6</f>
        <v>4266</v>
      </c>
    </row>
    <row r="1515" spans="1:18">
      <c r="A1515">
        <v>21402</v>
      </c>
      <c r="B1515" t="s">
        <v>274</v>
      </c>
      <c r="C1515" t="str">
        <f t="shared" si="92"/>
        <v>外经贸大</v>
      </c>
      <c r="D1515" t="str">
        <f t="shared" si="93"/>
        <v>02</v>
      </c>
      <c r="E1515" t="s">
        <v>33</v>
      </c>
      <c r="F1515">
        <v>233</v>
      </c>
      <c r="G1515">
        <v>120</v>
      </c>
      <c r="H1515">
        <v>129</v>
      </c>
      <c r="I1515">
        <v>67</v>
      </c>
      <c r="J1515">
        <v>67</v>
      </c>
      <c r="K1515">
        <v>61</v>
      </c>
      <c r="L1515">
        <v>0</v>
      </c>
      <c r="M1515">
        <v>2021</v>
      </c>
      <c r="N1515">
        <f t="shared" ca="1" si="94"/>
        <v>140</v>
      </c>
      <c r="O1515">
        <f t="shared" ca="1" si="95"/>
        <v>4406</v>
      </c>
      <c r="P1515">
        <f ca="1">_20206[[#This Row],[最低排名]]-_20206[[#This Row],[同分人数]]+1</f>
        <v>4267</v>
      </c>
      <c r="Q1515">
        <f ca="1">IF(O1515&gt;=开始!$B$6, 1, 0)</f>
        <v>1</v>
      </c>
      <c r="R1515">
        <f ca="1">_20206[[#This Row],[最低排名]]-开始!$B$6</f>
        <v>4406</v>
      </c>
    </row>
    <row r="1516" spans="1:18">
      <c r="A1516">
        <v>21501</v>
      </c>
      <c r="B1516" t="s">
        <v>275</v>
      </c>
      <c r="C1516" t="str">
        <f t="shared" si="92"/>
        <v>中国政法</v>
      </c>
      <c r="D1516" t="str">
        <f t="shared" si="93"/>
        <v>01</v>
      </c>
      <c r="E1516" t="s">
        <v>35</v>
      </c>
      <c r="F1516">
        <v>239</v>
      </c>
      <c r="G1516">
        <v>121</v>
      </c>
      <c r="H1516">
        <v>128</v>
      </c>
      <c r="I1516">
        <v>70</v>
      </c>
      <c r="J1516">
        <v>67</v>
      </c>
      <c r="K1516">
        <v>58</v>
      </c>
      <c r="L1516">
        <v>0</v>
      </c>
      <c r="M1516">
        <v>2021</v>
      </c>
      <c r="N1516">
        <f t="shared" ca="1" si="94"/>
        <v>149</v>
      </c>
      <c r="O1516">
        <f t="shared" ca="1" si="95"/>
        <v>3653</v>
      </c>
      <c r="P1516">
        <f ca="1">_20206[[#This Row],[最低排名]]-_20206[[#This Row],[同分人数]]+1</f>
        <v>3505</v>
      </c>
      <c r="Q1516">
        <f ca="1">IF(O1516&gt;=开始!$B$6, 1, 0)</f>
        <v>1</v>
      </c>
      <c r="R1516">
        <f ca="1">_20206[[#This Row],[最低排名]]-开始!$B$6</f>
        <v>3653</v>
      </c>
    </row>
    <row r="1517" spans="1:18">
      <c r="A1517">
        <v>21601</v>
      </c>
      <c r="B1517" t="s">
        <v>276</v>
      </c>
      <c r="C1517" t="str">
        <f t="shared" si="92"/>
        <v>华电北京</v>
      </c>
      <c r="D1517" t="str">
        <f t="shared" si="93"/>
        <v>01</v>
      </c>
      <c r="E1517" t="s">
        <v>134</v>
      </c>
      <c r="F1517">
        <v>220</v>
      </c>
      <c r="G1517">
        <v>111</v>
      </c>
      <c r="H1517">
        <v>122</v>
      </c>
      <c r="I1517">
        <v>64</v>
      </c>
      <c r="J1517">
        <v>61</v>
      </c>
      <c r="K1517">
        <v>61</v>
      </c>
      <c r="L1517">
        <v>0</v>
      </c>
      <c r="M1517">
        <v>2021</v>
      </c>
      <c r="N1517">
        <f t="shared" ca="1" si="94"/>
        <v>203</v>
      </c>
      <c r="O1517">
        <f t="shared" ca="1" si="95"/>
        <v>9699</v>
      </c>
      <c r="P1517">
        <f ca="1">_20206[[#This Row],[最低排名]]-_20206[[#This Row],[同分人数]]+1</f>
        <v>9497</v>
      </c>
      <c r="Q1517">
        <f ca="1">IF(O1517&gt;=开始!$B$6, 1, 0)</f>
        <v>1</v>
      </c>
      <c r="R1517">
        <f ca="1">_20206[[#This Row],[最低排名]]-开始!$B$6</f>
        <v>9699</v>
      </c>
    </row>
    <row r="1518" spans="1:18">
      <c r="A1518">
        <v>21602</v>
      </c>
      <c r="B1518" t="s">
        <v>277</v>
      </c>
      <c r="C1518" t="str">
        <f t="shared" si="92"/>
        <v>华电北京</v>
      </c>
      <c r="D1518" t="str">
        <f t="shared" si="93"/>
        <v>02</v>
      </c>
      <c r="E1518" t="s">
        <v>424</v>
      </c>
      <c r="F1518">
        <v>210</v>
      </c>
      <c r="G1518">
        <v>112</v>
      </c>
      <c r="H1518">
        <v>128</v>
      </c>
      <c r="I1518">
        <v>67</v>
      </c>
      <c r="J1518">
        <v>61</v>
      </c>
      <c r="K1518">
        <v>58</v>
      </c>
      <c r="L1518">
        <v>0</v>
      </c>
      <c r="M1518">
        <v>2021</v>
      </c>
      <c r="N1518">
        <f t="shared" ca="1" si="94"/>
        <v>232</v>
      </c>
      <c r="O1518">
        <f t="shared" ca="1" si="95"/>
        <v>10574</v>
      </c>
      <c r="P1518">
        <f ca="1">_20206[[#This Row],[最低排名]]-_20206[[#This Row],[同分人数]]+1</f>
        <v>10343</v>
      </c>
      <c r="Q1518">
        <f ca="1">IF(O1518&gt;=开始!$B$6, 1, 0)</f>
        <v>1</v>
      </c>
      <c r="R1518">
        <f ca="1">_20206[[#This Row],[最低排名]]-开始!$B$6</f>
        <v>10574</v>
      </c>
    </row>
    <row r="1519" spans="1:18">
      <c r="A1519">
        <v>21701</v>
      </c>
      <c r="B1519" t="s">
        <v>278</v>
      </c>
      <c r="C1519" t="str">
        <f t="shared" si="92"/>
        <v>石油北京</v>
      </c>
      <c r="D1519" t="str">
        <f t="shared" si="93"/>
        <v>01</v>
      </c>
      <c r="E1519" t="s">
        <v>424</v>
      </c>
      <c r="F1519">
        <v>209</v>
      </c>
      <c r="G1519">
        <v>107</v>
      </c>
      <c r="H1519">
        <v>120</v>
      </c>
      <c r="I1519">
        <v>70</v>
      </c>
      <c r="J1519">
        <v>67</v>
      </c>
      <c r="K1519">
        <v>58</v>
      </c>
      <c r="L1519">
        <v>0</v>
      </c>
      <c r="M1519">
        <v>2021</v>
      </c>
      <c r="N1519">
        <f t="shared" ca="1" si="94"/>
        <v>232</v>
      </c>
      <c r="O1519">
        <f t="shared" ca="1" si="95"/>
        <v>10574</v>
      </c>
      <c r="P1519">
        <f ca="1">_20206[[#This Row],[最低排名]]-_20206[[#This Row],[同分人数]]+1</f>
        <v>10343</v>
      </c>
      <c r="Q1519">
        <f ca="1">IF(O1519&gt;=开始!$B$6, 1, 0)</f>
        <v>1</v>
      </c>
      <c r="R1519">
        <f ca="1">_20206[[#This Row],[最低排名]]-开始!$B$6</f>
        <v>10574</v>
      </c>
    </row>
    <row r="1520" spans="1:18">
      <c r="A1520">
        <v>21702</v>
      </c>
      <c r="B1520" t="s">
        <v>280</v>
      </c>
      <c r="C1520" t="str">
        <f t="shared" si="92"/>
        <v>石油北京</v>
      </c>
      <c r="D1520" t="str">
        <f t="shared" si="93"/>
        <v>02</v>
      </c>
      <c r="E1520" t="s">
        <v>68</v>
      </c>
      <c r="F1520">
        <v>231</v>
      </c>
      <c r="G1520">
        <v>119</v>
      </c>
      <c r="H1520">
        <v>115</v>
      </c>
      <c r="I1520">
        <v>67</v>
      </c>
      <c r="J1520">
        <v>58</v>
      </c>
      <c r="K1520">
        <v>49</v>
      </c>
      <c r="L1520">
        <v>0</v>
      </c>
      <c r="M1520">
        <v>2021</v>
      </c>
      <c r="N1520">
        <f t="shared" ca="1" si="94"/>
        <v>216</v>
      </c>
      <c r="O1520">
        <f t="shared" ca="1" si="95"/>
        <v>11391</v>
      </c>
      <c r="P1520">
        <f ca="1">_20206[[#This Row],[最低排名]]-_20206[[#This Row],[同分人数]]+1</f>
        <v>11176</v>
      </c>
      <c r="Q1520">
        <f ca="1">IF(O1520&gt;=开始!$B$6, 1, 0)</f>
        <v>1</v>
      </c>
      <c r="R1520">
        <f ca="1">_20206[[#This Row],[最低排名]]-开始!$B$6</f>
        <v>11391</v>
      </c>
    </row>
    <row r="1521" spans="1:18">
      <c r="A1521">
        <v>21703</v>
      </c>
      <c r="B1521" t="s">
        <v>281</v>
      </c>
      <c r="C1521" t="str">
        <f t="shared" si="92"/>
        <v>石油北京</v>
      </c>
      <c r="D1521" t="str">
        <f t="shared" si="93"/>
        <v>03</v>
      </c>
      <c r="E1521" t="s">
        <v>68</v>
      </c>
      <c r="F1521">
        <v>221</v>
      </c>
      <c r="G1521">
        <v>119</v>
      </c>
      <c r="H1521">
        <v>113</v>
      </c>
      <c r="I1521">
        <v>67</v>
      </c>
      <c r="J1521">
        <v>64</v>
      </c>
      <c r="K1521">
        <v>55</v>
      </c>
      <c r="L1521">
        <v>0</v>
      </c>
      <c r="M1521">
        <v>2021</v>
      </c>
      <c r="N1521">
        <f t="shared" ca="1" si="94"/>
        <v>216</v>
      </c>
      <c r="O1521">
        <f t="shared" ca="1" si="95"/>
        <v>11391</v>
      </c>
      <c r="P1521">
        <f ca="1">_20206[[#This Row],[最低排名]]-_20206[[#This Row],[同分人数]]+1</f>
        <v>11176</v>
      </c>
      <c r="Q1521">
        <f ca="1">IF(O1521&gt;=开始!$B$6, 1, 0)</f>
        <v>1</v>
      </c>
      <c r="R1521">
        <f ca="1">_20206[[#This Row],[最低排名]]-开始!$B$6</f>
        <v>11391</v>
      </c>
    </row>
    <row r="1522" spans="1:18">
      <c r="A1522">
        <v>21801</v>
      </c>
      <c r="B1522" t="s">
        <v>282</v>
      </c>
      <c r="C1522" t="str">
        <f t="shared" si="92"/>
        <v>地大北京</v>
      </c>
      <c r="D1522" t="str">
        <f t="shared" si="93"/>
        <v>01</v>
      </c>
      <c r="E1522" t="s">
        <v>138</v>
      </c>
      <c r="F1522">
        <v>218</v>
      </c>
      <c r="G1522">
        <v>116</v>
      </c>
      <c r="H1522">
        <v>111</v>
      </c>
      <c r="I1522">
        <v>67</v>
      </c>
      <c r="J1522">
        <v>61</v>
      </c>
      <c r="K1522">
        <v>58</v>
      </c>
      <c r="L1522">
        <v>0</v>
      </c>
      <c r="M1522">
        <v>2021</v>
      </c>
      <c r="N1522">
        <f t="shared" ca="1" si="94"/>
        <v>207</v>
      </c>
      <c r="O1522">
        <f t="shared" ca="1" si="95"/>
        <v>12432</v>
      </c>
      <c r="P1522">
        <f ca="1">_20206[[#This Row],[最低排名]]-_20206[[#This Row],[同分人数]]+1</f>
        <v>12226</v>
      </c>
      <c r="Q1522">
        <f ca="1">IF(O1522&gt;=开始!$B$6, 1, 0)</f>
        <v>1</v>
      </c>
      <c r="R1522">
        <f ca="1">_20206[[#This Row],[最低排名]]-开始!$B$6</f>
        <v>12432</v>
      </c>
    </row>
    <row r="1523" spans="1:18">
      <c r="A1523">
        <v>21802</v>
      </c>
      <c r="B1523" t="s">
        <v>283</v>
      </c>
      <c r="C1523" t="str">
        <f t="shared" si="92"/>
        <v>地大北京</v>
      </c>
      <c r="D1523" t="str">
        <f t="shared" si="93"/>
        <v>02</v>
      </c>
      <c r="E1523" t="s">
        <v>77</v>
      </c>
      <c r="F1523">
        <v>222</v>
      </c>
      <c r="G1523">
        <v>124</v>
      </c>
      <c r="H1523">
        <v>102</v>
      </c>
      <c r="I1523">
        <v>67</v>
      </c>
      <c r="J1523">
        <v>55</v>
      </c>
      <c r="K1523">
        <v>52</v>
      </c>
      <c r="L1523">
        <v>0</v>
      </c>
      <c r="M1523">
        <v>2021</v>
      </c>
      <c r="N1523">
        <f t="shared" ca="1" si="94"/>
        <v>221</v>
      </c>
      <c r="O1523">
        <f t="shared" ca="1" si="95"/>
        <v>16160</v>
      </c>
      <c r="P1523">
        <f ca="1">_20206[[#This Row],[最低排名]]-_20206[[#This Row],[同分人数]]+1</f>
        <v>15940</v>
      </c>
      <c r="Q1523">
        <f ca="1">IF(O1523&gt;=开始!$B$6, 1, 0)</f>
        <v>1</v>
      </c>
      <c r="R1523">
        <f ca="1">_20206[[#This Row],[最低排名]]-开始!$B$6</f>
        <v>16160</v>
      </c>
    </row>
    <row r="1524" spans="1:18">
      <c r="A1524">
        <v>21901</v>
      </c>
      <c r="B1524" t="s">
        <v>284</v>
      </c>
      <c r="C1524" t="str">
        <f t="shared" si="92"/>
        <v>北邮宏福</v>
      </c>
      <c r="D1524" t="str">
        <f t="shared" si="93"/>
        <v>01</v>
      </c>
      <c r="E1524" t="s">
        <v>60</v>
      </c>
      <c r="F1524">
        <v>212</v>
      </c>
      <c r="G1524">
        <v>111</v>
      </c>
      <c r="H1524">
        <v>132</v>
      </c>
      <c r="I1524">
        <v>70</v>
      </c>
      <c r="J1524">
        <v>70</v>
      </c>
      <c r="K1524">
        <v>64</v>
      </c>
      <c r="L1524">
        <v>0</v>
      </c>
      <c r="M1524">
        <v>2021</v>
      </c>
      <c r="N1524">
        <f t="shared" ca="1" si="94"/>
        <v>176</v>
      </c>
      <c r="O1524">
        <f t="shared" ca="1" si="95"/>
        <v>5900</v>
      </c>
      <c r="P1524">
        <f ca="1">_20206[[#This Row],[最低排名]]-_20206[[#This Row],[同分人数]]+1</f>
        <v>5725</v>
      </c>
      <c r="Q1524">
        <f ca="1">IF(O1524&gt;=开始!$B$6, 1, 0)</f>
        <v>1</v>
      </c>
      <c r="R1524">
        <f ca="1">_20206[[#This Row],[最低排名]]-开始!$B$6</f>
        <v>5900</v>
      </c>
    </row>
    <row r="1525" spans="1:18">
      <c r="A1525">
        <v>22001</v>
      </c>
      <c r="B1525" t="s">
        <v>286</v>
      </c>
      <c r="C1525" t="str">
        <f t="shared" si="92"/>
        <v>北京体育</v>
      </c>
      <c r="D1525" t="str">
        <f t="shared" si="93"/>
        <v>01</v>
      </c>
      <c r="E1525" t="s">
        <v>98</v>
      </c>
      <c r="F1525">
        <v>218</v>
      </c>
      <c r="G1525">
        <v>114</v>
      </c>
      <c r="H1525">
        <v>118</v>
      </c>
      <c r="I1525">
        <v>64</v>
      </c>
      <c r="J1525">
        <v>58</v>
      </c>
      <c r="K1525">
        <v>55</v>
      </c>
      <c r="L1525">
        <v>0</v>
      </c>
      <c r="M1525">
        <v>2021</v>
      </c>
      <c r="N1525">
        <f t="shared" ca="1" si="94"/>
        <v>218</v>
      </c>
      <c r="O1525">
        <f t="shared" ca="1" si="95"/>
        <v>12866</v>
      </c>
      <c r="P1525">
        <f ca="1">_20206[[#This Row],[最低排名]]-_20206[[#This Row],[同分人数]]+1</f>
        <v>12649</v>
      </c>
      <c r="Q1525">
        <f ca="1">IF(O1525&gt;=开始!$B$6, 1, 0)</f>
        <v>1</v>
      </c>
      <c r="R1525">
        <f ca="1">_20206[[#This Row],[最低排名]]-开始!$B$6</f>
        <v>12866</v>
      </c>
    </row>
    <row r="1526" spans="1:18">
      <c r="A1526">
        <v>22002</v>
      </c>
      <c r="B1526" t="s">
        <v>1624</v>
      </c>
      <c r="C1526" t="str">
        <f t="shared" si="92"/>
        <v>北京体育</v>
      </c>
      <c r="D1526" t="str">
        <f t="shared" si="93"/>
        <v>02</v>
      </c>
      <c r="E1526" t="s">
        <v>70</v>
      </c>
      <c r="F1526">
        <v>232</v>
      </c>
      <c r="G1526">
        <v>123</v>
      </c>
      <c r="H1526">
        <v>112</v>
      </c>
      <c r="I1526">
        <v>64</v>
      </c>
      <c r="J1526">
        <v>58</v>
      </c>
      <c r="K1526">
        <v>52</v>
      </c>
      <c r="L1526">
        <v>0</v>
      </c>
      <c r="M1526">
        <v>2021</v>
      </c>
      <c r="N1526">
        <f t="shared" ca="1" si="94"/>
        <v>225</v>
      </c>
      <c r="O1526">
        <f t="shared" ca="1" si="95"/>
        <v>11839</v>
      </c>
      <c r="P1526">
        <f ca="1">_20206[[#This Row],[最低排名]]-_20206[[#This Row],[同分人数]]+1</f>
        <v>11615</v>
      </c>
      <c r="Q1526">
        <f ca="1">IF(O1526&gt;=开始!$B$6, 1, 0)</f>
        <v>1</v>
      </c>
      <c r="R1526">
        <f ca="1">_20206[[#This Row],[最低排名]]-开始!$B$6</f>
        <v>11839</v>
      </c>
    </row>
    <row r="1527" spans="1:18">
      <c r="A1527">
        <v>22101</v>
      </c>
      <c r="B1527" t="s">
        <v>288</v>
      </c>
      <c r="C1527" t="str">
        <f t="shared" si="92"/>
        <v>北京航大</v>
      </c>
      <c r="D1527" t="str">
        <f t="shared" si="93"/>
        <v>01</v>
      </c>
      <c r="E1527" t="s">
        <v>31</v>
      </c>
      <c r="F1527">
        <v>248</v>
      </c>
      <c r="G1527">
        <v>126</v>
      </c>
      <c r="H1527">
        <v>125</v>
      </c>
      <c r="I1527">
        <v>67</v>
      </c>
      <c r="J1527">
        <v>64</v>
      </c>
      <c r="K1527">
        <v>64</v>
      </c>
      <c r="L1527">
        <v>0</v>
      </c>
      <c r="M1527">
        <v>2021</v>
      </c>
      <c r="N1527">
        <f t="shared" ca="1" si="94"/>
        <v>131</v>
      </c>
      <c r="O1527">
        <f t="shared" ca="1" si="95"/>
        <v>2795</v>
      </c>
      <c r="P1527">
        <f ca="1">_20206[[#This Row],[最低排名]]-_20206[[#This Row],[同分人数]]+1</f>
        <v>2665</v>
      </c>
      <c r="Q1527">
        <f ca="1">IF(O1527&gt;=开始!$B$6, 1, 0)</f>
        <v>1</v>
      </c>
      <c r="R1527">
        <f ca="1">_20206[[#This Row],[最低排名]]-开始!$B$6</f>
        <v>2795</v>
      </c>
    </row>
    <row r="1528" spans="1:18">
      <c r="A1528">
        <v>22102</v>
      </c>
      <c r="B1528" t="s">
        <v>290</v>
      </c>
      <c r="C1528" t="str">
        <f t="shared" si="92"/>
        <v>北京航大</v>
      </c>
      <c r="D1528" t="str">
        <f t="shared" si="93"/>
        <v>02</v>
      </c>
      <c r="E1528" t="s">
        <v>111</v>
      </c>
      <c r="F1528">
        <v>237</v>
      </c>
      <c r="G1528">
        <v>127</v>
      </c>
      <c r="H1528">
        <v>126</v>
      </c>
      <c r="I1528">
        <v>67</v>
      </c>
      <c r="J1528">
        <v>67</v>
      </c>
      <c r="K1528">
        <v>64</v>
      </c>
      <c r="L1528">
        <v>0</v>
      </c>
      <c r="M1528">
        <v>2021</v>
      </c>
      <c r="N1528">
        <f t="shared" ca="1" si="94"/>
        <v>141</v>
      </c>
      <c r="O1528">
        <f t="shared" ca="1" si="95"/>
        <v>3794</v>
      </c>
      <c r="P1528">
        <f ca="1">_20206[[#This Row],[最低排名]]-_20206[[#This Row],[同分人数]]+1</f>
        <v>3654</v>
      </c>
      <c r="Q1528">
        <f ca="1">IF(O1528&gt;=开始!$B$6, 1, 0)</f>
        <v>1</v>
      </c>
      <c r="R1528">
        <f ca="1">_20206[[#This Row],[最低排名]]-开始!$B$6</f>
        <v>3794</v>
      </c>
    </row>
    <row r="1529" spans="1:18">
      <c r="A1529">
        <v>22201</v>
      </c>
      <c r="B1529" t="s">
        <v>291</v>
      </c>
      <c r="C1529" t="str">
        <f t="shared" si="92"/>
        <v>北京理工</v>
      </c>
      <c r="D1529" t="str">
        <f t="shared" si="93"/>
        <v>01</v>
      </c>
      <c r="E1529" t="s">
        <v>332</v>
      </c>
      <c r="F1529">
        <v>241</v>
      </c>
      <c r="G1529">
        <v>129</v>
      </c>
      <c r="H1529">
        <v>136</v>
      </c>
      <c r="I1529">
        <v>64</v>
      </c>
      <c r="J1529">
        <v>64</v>
      </c>
      <c r="K1529">
        <v>58</v>
      </c>
      <c r="L1529">
        <v>0</v>
      </c>
      <c r="M1529">
        <v>2021</v>
      </c>
      <c r="N1529">
        <f t="shared" ca="1" si="94"/>
        <v>118</v>
      </c>
      <c r="O1529">
        <f t="shared" ca="1" si="95"/>
        <v>3504</v>
      </c>
      <c r="P1529">
        <f ca="1">_20206[[#This Row],[最低排名]]-_20206[[#This Row],[同分人数]]+1</f>
        <v>3387</v>
      </c>
      <c r="Q1529">
        <f ca="1">IF(O1529&gt;=开始!$B$6, 1, 0)</f>
        <v>1</v>
      </c>
      <c r="R1529">
        <f ca="1">_20206[[#This Row],[最低排名]]-开始!$B$6</f>
        <v>3504</v>
      </c>
    </row>
    <row r="1530" spans="1:18">
      <c r="A1530">
        <v>22301</v>
      </c>
      <c r="B1530" t="s">
        <v>293</v>
      </c>
      <c r="C1530" t="str">
        <f t="shared" si="92"/>
        <v>中国劳关</v>
      </c>
      <c r="D1530" t="str">
        <f t="shared" si="93"/>
        <v>01</v>
      </c>
      <c r="E1530" t="s">
        <v>701</v>
      </c>
      <c r="F1530">
        <v>192</v>
      </c>
      <c r="G1530">
        <v>107</v>
      </c>
      <c r="H1530">
        <v>78</v>
      </c>
      <c r="I1530">
        <v>67</v>
      </c>
      <c r="J1530">
        <v>58</v>
      </c>
      <c r="K1530">
        <v>49</v>
      </c>
      <c r="L1530">
        <v>0</v>
      </c>
      <c r="M1530">
        <v>2021</v>
      </c>
      <c r="N1530">
        <f t="shared" ca="1" si="94"/>
        <v>166</v>
      </c>
      <c r="O1530">
        <f t="shared" ca="1" si="95"/>
        <v>27904</v>
      </c>
      <c r="P1530">
        <f ca="1">_20206[[#This Row],[最低排名]]-_20206[[#This Row],[同分人数]]+1</f>
        <v>27739</v>
      </c>
      <c r="Q1530">
        <f ca="1">IF(O1530&gt;=开始!$B$6, 1, 0)</f>
        <v>1</v>
      </c>
      <c r="R1530">
        <f ca="1">_20206[[#This Row],[最低排名]]-开始!$B$6</f>
        <v>27904</v>
      </c>
    </row>
    <row r="1531" spans="1:18">
      <c r="A1531">
        <v>22401</v>
      </c>
      <c r="B1531" t="s">
        <v>294</v>
      </c>
      <c r="C1531" t="str">
        <f t="shared" si="92"/>
        <v>中华女子</v>
      </c>
      <c r="D1531" t="str">
        <f t="shared" si="93"/>
        <v>01</v>
      </c>
      <c r="E1531" t="s">
        <v>528</v>
      </c>
      <c r="F1531">
        <v>199</v>
      </c>
      <c r="G1531">
        <v>103</v>
      </c>
      <c r="H1531">
        <v>82</v>
      </c>
      <c r="I1531">
        <v>58</v>
      </c>
      <c r="J1531">
        <v>52</v>
      </c>
      <c r="K1531">
        <v>49</v>
      </c>
      <c r="L1531">
        <v>0</v>
      </c>
      <c r="M1531">
        <v>2021</v>
      </c>
      <c r="N1531">
        <f t="shared" ca="1" si="94"/>
        <v>182</v>
      </c>
      <c r="O1531">
        <f t="shared" ca="1" si="95"/>
        <v>28666</v>
      </c>
      <c r="P1531">
        <f ca="1">_20206[[#This Row],[最低排名]]-_20206[[#This Row],[同分人数]]+1</f>
        <v>28485</v>
      </c>
      <c r="Q1531">
        <f ca="1">IF(O1531&gt;=开始!$B$6, 1, 0)</f>
        <v>1</v>
      </c>
      <c r="R1531">
        <f ca="1">_20206[[#This Row],[最低排名]]-开始!$B$6</f>
        <v>28666</v>
      </c>
    </row>
    <row r="1532" spans="1:18">
      <c r="A1532">
        <v>22501</v>
      </c>
      <c r="B1532" t="s">
        <v>295</v>
      </c>
      <c r="C1532" t="str">
        <f t="shared" si="92"/>
        <v>北京工商</v>
      </c>
      <c r="D1532" t="str">
        <f t="shared" si="93"/>
        <v>01</v>
      </c>
      <c r="E1532" t="s">
        <v>546</v>
      </c>
      <c r="F1532">
        <v>209</v>
      </c>
      <c r="G1532">
        <v>117</v>
      </c>
      <c r="H1532">
        <v>102</v>
      </c>
      <c r="I1532">
        <v>64</v>
      </c>
      <c r="J1532">
        <v>58</v>
      </c>
      <c r="K1532">
        <v>55</v>
      </c>
      <c r="L1532">
        <v>0</v>
      </c>
      <c r="M1532">
        <v>2021</v>
      </c>
      <c r="N1532">
        <f t="shared" ca="1" si="94"/>
        <v>214</v>
      </c>
      <c r="O1532">
        <f t="shared" ca="1" si="95"/>
        <v>18414</v>
      </c>
      <c r="P1532">
        <f ca="1">_20206[[#This Row],[最低排名]]-_20206[[#This Row],[同分人数]]+1</f>
        <v>18201</v>
      </c>
      <c r="Q1532">
        <f ca="1">IF(O1532&gt;=开始!$B$6, 1, 0)</f>
        <v>1</v>
      </c>
      <c r="R1532">
        <f ca="1">_20206[[#This Row],[最低排名]]-开始!$B$6</f>
        <v>18414</v>
      </c>
    </row>
    <row r="1533" spans="1:18">
      <c r="A1533">
        <v>22601</v>
      </c>
      <c r="B1533" t="s">
        <v>297</v>
      </c>
      <c r="C1533" t="str">
        <f t="shared" si="92"/>
        <v>北京建筑</v>
      </c>
      <c r="D1533" t="str">
        <f t="shared" si="93"/>
        <v>01</v>
      </c>
      <c r="E1533" t="s">
        <v>298</v>
      </c>
      <c r="F1533">
        <v>231</v>
      </c>
      <c r="G1533">
        <v>121</v>
      </c>
      <c r="H1533">
        <v>121</v>
      </c>
      <c r="I1533">
        <v>64</v>
      </c>
      <c r="J1533">
        <v>61</v>
      </c>
      <c r="K1533">
        <v>55</v>
      </c>
      <c r="L1533">
        <v>0</v>
      </c>
      <c r="M1533">
        <v>2021</v>
      </c>
      <c r="N1533">
        <f t="shared" ca="1" si="94"/>
        <v>196</v>
      </c>
      <c r="O1533">
        <f t="shared" ca="1" si="95"/>
        <v>8874</v>
      </c>
      <c r="P1533">
        <f ca="1">_20206[[#This Row],[最低排名]]-_20206[[#This Row],[同分人数]]+1</f>
        <v>8679</v>
      </c>
      <c r="Q1533">
        <f ca="1">IF(O1533&gt;=开始!$B$6, 1, 0)</f>
        <v>1</v>
      </c>
      <c r="R1533">
        <f ca="1">_20206[[#This Row],[最低排名]]-开始!$B$6</f>
        <v>8874</v>
      </c>
    </row>
    <row r="1534" spans="1:18">
      <c r="A1534">
        <v>22602</v>
      </c>
      <c r="B1534" t="s">
        <v>299</v>
      </c>
      <c r="C1534" t="str">
        <f t="shared" si="92"/>
        <v>北京建筑</v>
      </c>
      <c r="D1534" t="str">
        <f t="shared" si="93"/>
        <v>02</v>
      </c>
      <c r="E1534" t="s">
        <v>577</v>
      </c>
      <c r="F1534">
        <v>220</v>
      </c>
      <c r="G1534">
        <v>125</v>
      </c>
      <c r="H1534">
        <v>93</v>
      </c>
      <c r="I1534">
        <v>58</v>
      </c>
      <c r="J1534">
        <v>55</v>
      </c>
      <c r="K1534">
        <v>52</v>
      </c>
      <c r="L1534">
        <v>0</v>
      </c>
      <c r="M1534">
        <v>2021</v>
      </c>
      <c r="N1534">
        <f t="shared" ca="1" si="94"/>
        <v>199</v>
      </c>
      <c r="O1534">
        <f t="shared" ca="1" si="95"/>
        <v>20596</v>
      </c>
      <c r="P1534">
        <f ca="1">_20206[[#This Row],[最低排名]]-_20206[[#This Row],[同分人数]]+1</f>
        <v>20398</v>
      </c>
      <c r="Q1534">
        <f ca="1">IF(O1534&gt;=开始!$B$6, 1, 0)</f>
        <v>1</v>
      </c>
      <c r="R1534">
        <f ca="1">_20206[[#This Row],[最低排名]]-开始!$B$6</f>
        <v>20596</v>
      </c>
    </row>
    <row r="1535" spans="1:18">
      <c r="A1535">
        <v>22603</v>
      </c>
      <c r="B1535" t="s">
        <v>301</v>
      </c>
      <c r="C1535" t="str">
        <f t="shared" si="92"/>
        <v>北京建筑</v>
      </c>
      <c r="D1535" t="str">
        <f t="shared" si="93"/>
        <v>03</v>
      </c>
      <c r="E1535" t="s">
        <v>372</v>
      </c>
      <c r="F1535">
        <v>198</v>
      </c>
      <c r="G1535">
        <v>101</v>
      </c>
      <c r="H1535">
        <v>104</v>
      </c>
      <c r="I1535">
        <v>64</v>
      </c>
      <c r="J1535">
        <v>58</v>
      </c>
      <c r="K1535">
        <v>52</v>
      </c>
      <c r="L1535">
        <v>0</v>
      </c>
      <c r="M1535">
        <v>2021</v>
      </c>
      <c r="N1535">
        <f t="shared" ca="1" si="94"/>
        <v>239</v>
      </c>
      <c r="O1535">
        <f t="shared" ca="1" si="95"/>
        <v>21058</v>
      </c>
      <c r="P1535">
        <f ca="1">_20206[[#This Row],[最低排名]]-_20206[[#This Row],[同分人数]]+1</f>
        <v>20820</v>
      </c>
      <c r="Q1535">
        <f ca="1">IF(O1535&gt;=开始!$B$6, 1, 0)</f>
        <v>1</v>
      </c>
      <c r="R1535">
        <f ca="1">_20206[[#This Row],[最低排名]]-开始!$B$6</f>
        <v>21058</v>
      </c>
    </row>
    <row r="1536" spans="1:18">
      <c r="A1536">
        <v>22701</v>
      </c>
      <c r="B1536" t="s">
        <v>303</v>
      </c>
      <c r="C1536" t="str">
        <f t="shared" si="92"/>
        <v>北京协和</v>
      </c>
      <c r="D1536" t="str">
        <f t="shared" si="93"/>
        <v>01</v>
      </c>
      <c r="E1536" t="s">
        <v>518</v>
      </c>
      <c r="F1536">
        <v>219</v>
      </c>
      <c r="G1536">
        <v>112</v>
      </c>
      <c r="H1536">
        <v>118</v>
      </c>
      <c r="I1536">
        <v>67</v>
      </c>
      <c r="J1536">
        <v>55</v>
      </c>
      <c r="K1536">
        <v>55</v>
      </c>
      <c r="L1536">
        <v>0</v>
      </c>
      <c r="M1536">
        <v>2021</v>
      </c>
      <c r="N1536">
        <f t="shared" ca="1" si="94"/>
        <v>216</v>
      </c>
      <c r="O1536">
        <f t="shared" ca="1" si="95"/>
        <v>12648</v>
      </c>
      <c r="P1536">
        <f ca="1">_20206[[#This Row],[最低排名]]-_20206[[#This Row],[同分人数]]+1</f>
        <v>12433</v>
      </c>
      <c r="Q1536">
        <f ca="1">IF(O1536&gt;=开始!$B$6, 1, 0)</f>
        <v>1</v>
      </c>
      <c r="R1536">
        <f ca="1">_20206[[#This Row],[最低排名]]-开始!$B$6</f>
        <v>12648</v>
      </c>
    </row>
    <row r="1537" spans="1:18">
      <c r="A1537">
        <v>22801</v>
      </c>
      <c r="B1537" t="s">
        <v>304</v>
      </c>
      <c r="C1537" t="str">
        <f t="shared" si="92"/>
        <v>北京二外</v>
      </c>
      <c r="D1537" t="str">
        <f t="shared" si="93"/>
        <v>01</v>
      </c>
      <c r="E1537" t="s">
        <v>132</v>
      </c>
      <c r="F1537">
        <v>205</v>
      </c>
      <c r="G1537">
        <v>105</v>
      </c>
      <c r="H1537">
        <v>115</v>
      </c>
      <c r="I1537">
        <v>64</v>
      </c>
      <c r="J1537">
        <v>64</v>
      </c>
      <c r="K1537">
        <v>64</v>
      </c>
      <c r="L1537">
        <v>0</v>
      </c>
      <c r="M1537">
        <v>2021</v>
      </c>
      <c r="N1537">
        <f t="shared" ca="1" si="94"/>
        <v>214</v>
      </c>
      <c r="O1537">
        <f t="shared" ca="1" si="95"/>
        <v>13080</v>
      </c>
      <c r="P1537">
        <f ca="1">_20206[[#This Row],[最低排名]]-_20206[[#This Row],[同分人数]]+1</f>
        <v>12867</v>
      </c>
      <c r="Q1537">
        <f ca="1">IF(O1537&gt;=开始!$B$6, 1, 0)</f>
        <v>1</v>
      </c>
      <c r="R1537">
        <f ca="1">_20206[[#This Row],[最低排名]]-开始!$B$6</f>
        <v>13080</v>
      </c>
    </row>
    <row r="1538" spans="1:18">
      <c r="A1538">
        <v>22901</v>
      </c>
      <c r="B1538" t="s">
        <v>305</v>
      </c>
      <c r="C1538" t="str">
        <f t="shared" ref="C1538:C1601" si="96">LEFT(B1538, FIND("(", B1538) - 1)</f>
        <v>北京物资</v>
      </c>
      <c r="D1538" t="str">
        <f t="shared" ref="D1538:D1601" si="97">MID(B1538, FIND("(", B1538) + 1, FIND(")", B1538) - FIND("(", B1538) - 1)</f>
        <v>01</v>
      </c>
      <c r="E1538" t="s">
        <v>340</v>
      </c>
      <c r="F1538">
        <v>186</v>
      </c>
      <c r="G1538">
        <v>93</v>
      </c>
      <c r="H1538">
        <v>97</v>
      </c>
      <c r="I1538">
        <v>64</v>
      </c>
      <c r="J1538">
        <v>61</v>
      </c>
      <c r="K1538">
        <v>49</v>
      </c>
      <c r="L1538">
        <v>0</v>
      </c>
      <c r="M1538">
        <v>2021</v>
      </c>
      <c r="N1538">
        <f t="shared" ref="N1538:N1601" ca="1" si="98">VLOOKUP(E1538, INDIRECT("'" &amp; M1538 &amp; "D'!$A$2:$G$500"), 2, FALSE)</f>
        <v>223</v>
      </c>
      <c r="O1538">
        <f t="shared" ref="O1538:O1601" ca="1" si="99">VLOOKUP(E1538, INDIRECT("'" &amp; M1538 &amp; "D'!$A$2:$G$500"), 3, FALSE)</f>
        <v>25247</v>
      </c>
      <c r="P1538">
        <f ca="1">_20206[[#This Row],[最低排名]]-_20206[[#This Row],[同分人数]]+1</f>
        <v>25025</v>
      </c>
      <c r="Q1538">
        <f ca="1">IF(O1538&gt;=开始!$B$6, 1, 0)</f>
        <v>1</v>
      </c>
      <c r="R1538">
        <f ca="1">_20206[[#This Row],[最低排名]]-开始!$B$6</f>
        <v>25247</v>
      </c>
    </row>
    <row r="1539" spans="1:18">
      <c r="A1539">
        <v>22902</v>
      </c>
      <c r="B1539" t="s">
        <v>1544</v>
      </c>
      <c r="C1539" t="str">
        <f t="shared" si="96"/>
        <v>北京物资</v>
      </c>
      <c r="D1539" t="str">
        <f t="shared" si="97"/>
        <v>02</v>
      </c>
      <c r="E1539" t="s">
        <v>170</v>
      </c>
      <c r="F1539">
        <v>205</v>
      </c>
      <c r="G1539">
        <v>108</v>
      </c>
      <c r="H1539">
        <v>74</v>
      </c>
      <c r="I1539">
        <v>67</v>
      </c>
      <c r="J1539">
        <v>58</v>
      </c>
      <c r="K1539">
        <v>49</v>
      </c>
      <c r="L1539">
        <v>0</v>
      </c>
      <c r="M1539">
        <v>2021</v>
      </c>
      <c r="N1539">
        <f t="shared" ca="1" si="98"/>
        <v>206</v>
      </c>
      <c r="O1539">
        <f t="shared" ca="1" si="99"/>
        <v>26106</v>
      </c>
      <c r="P1539">
        <f ca="1">_20206[[#This Row],[最低排名]]-_20206[[#This Row],[同分人数]]+1</f>
        <v>25901</v>
      </c>
      <c r="Q1539">
        <f ca="1">IF(O1539&gt;=开始!$B$6, 1, 0)</f>
        <v>1</v>
      </c>
      <c r="R1539">
        <f ca="1">_20206[[#This Row],[最低排名]]-开始!$B$6</f>
        <v>26106</v>
      </c>
    </row>
    <row r="1540" spans="1:18">
      <c r="A1540">
        <v>23001</v>
      </c>
      <c r="B1540" t="s">
        <v>306</v>
      </c>
      <c r="C1540" t="str">
        <f t="shared" si="96"/>
        <v>首都经贸</v>
      </c>
      <c r="D1540" t="str">
        <f t="shared" si="97"/>
        <v>01</v>
      </c>
      <c r="E1540" t="s">
        <v>132</v>
      </c>
      <c r="F1540">
        <v>205</v>
      </c>
      <c r="G1540">
        <v>113</v>
      </c>
      <c r="H1540">
        <v>115</v>
      </c>
      <c r="I1540">
        <v>70</v>
      </c>
      <c r="J1540">
        <v>61</v>
      </c>
      <c r="K1540">
        <v>61</v>
      </c>
      <c r="L1540">
        <v>0</v>
      </c>
      <c r="M1540">
        <v>2021</v>
      </c>
      <c r="N1540">
        <f t="shared" ca="1" si="98"/>
        <v>214</v>
      </c>
      <c r="O1540">
        <f t="shared" ca="1" si="99"/>
        <v>13080</v>
      </c>
      <c r="P1540">
        <f ca="1">_20206[[#This Row],[最低排名]]-_20206[[#This Row],[同分人数]]+1</f>
        <v>12867</v>
      </c>
      <c r="Q1540">
        <f ca="1">IF(O1540&gt;=开始!$B$6, 1, 0)</f>
        <v>1</v>
      </c>
      <c r="R1540">
        <f ca="1">_20206[[#This Row],[最低排名]]-开始!$B$6</f>
        <v>13080</v>
      </c>
    </row>
    <row r="1541" spans="1:18">
      <c r="A1541">
        <v>23101</v>
      </c>
      <c r="B1541" t="s">
        <v>308</v>
      </c>
      <c r="C1541" t="str">
        <f t="shared" si="96"/>
        <v>北京联大</v>
      </c>
      <c r="D1541" t="str">
        <f t="shared" si="97"/>
        <v>01</v>
      </c>
      <c r="E1541" t="s">
        <v>335</v>
      </c>
      <c r="F1541">
        <v>187</v>
      </c>
      <c r="G1541">
        <v>99</v>
      </c>
      <c r="H1541">
        <v>89</v>
      </c>
      <c r="I1541">
        <v>67</v>
      </c>
      <c r="J1541">
        <v>58</v>
      </c>
      <c r="K1541">
        <v>46</v>
      </c>
      <c r="L1541">
        <v>0</v>
      </c>
      <c r="M1541">
        <v>2021</v>
      </c>
      <c r="N1541">
        <f t="shared" ca="1" si="98"/>
        <v>210</v>
      </c>
      <c r="O1541">
        <f t="shared" ca="1" si="99"/>
        <v>27341</v>
      </c>
      <c r="P1541">
        <f ca="1">_20206[[#This Row],[最低排名]]-_20206[[#This Row],[同分人数]]+1</f>
        <v>27132</v>
      </c>
      <c r="Q1541">
        <f ca="1">IF(O1541&gt;=开始!$B$6, 1, 0)</f>
        <v>1</v>
      </c>
      <c r="R1541">
        <f ca="1">_20206[[#This Row],[最低排名]]-开始!$B$6</f>
        <v>27341</v>
      </c>
    </row>
    <row r="1542" spans="1:18">
      <c r="A1542">
        <v>23102</v>
      </c>
      <c r="B1542" t="s">
        <v>310</v>
      </c>
      <c r="C1542" t="str">
        <f t="shared" si="96"/>
        <v>北京联大</v>
      </c>
      <c r="D1542" t="str">
        <f t="shared" si="97"/>
        <v>02</v>
      </c>
      <c r="E1542" t="s">
        <v>318</v>
      </c>
      <c r="F1542">
        <v>197</v>
      </c>
      <c r="G1542">
        <v>99</v>
      </c>
      <c r="H1542">
        <v>76</v>
      </c>
      <c r="I1542">
        <v>52</v>
      </c>
      <c r="J1542">
        <v>52</v>
      </c>
      <c r="K1542">
        <v>49</v>
      </c>
      <c r="L1542">
        <v>0</v>
      </c>
      <c r="M1542">
        <v>2021</v>
      </c>
      <c r="N1542">
        <f t="shared" ca="1" si="98"/>
        <v>157</v>
      </c>
      <c r="O1542">
        <f t="shared" ca="1" si="99"/>
        <v>31364</v>
      </c>
      <c r="P1542">
        <f ca="1">_20206[[#This Row],[最低排名]]-_20206[[#This Row],[同分人数]]+1</f>
        <v>31208</v>
      </c>
      <c r="Q1542">
        <f ca="1">IF(O1542&gt;=开始!$B$6, 1, 0)</f>
        <v>1</v>
      </c>
      <c r="R1542">
        <f ca="1">_20206[[#This Row],[最低排名]]-开始!$B$6</f>
        <v>31364</v>
      </c>
    </row>
    <row r="1543" spans="1:18">
      <c r="A1543">
        <v>23201</v>
      </c>
      <c r="B1543" t="s">
        <v>313</v>
      </c>
      <c r="C1543" t="str">
        <f t="shared" si="96"/>
        <v>中国公安</v>
      </c>
      <c r="D1543" t="str">
        <f t="shared" si="97"/>
        <v>01</v>
      </c>
      <c r="E1543" t="s">
        <v>424</v>
      </c>
      <c r="F1543">
        <v>220</v>
      </c>
      <c r="G1543">
        <v>119</v>
      </c>
      <c r="H1543">
        <v>118</v>
      </c>
      <c r="I1543">
        <v>67</v>
      </c>
      <c r="J1543">
        <v>64</v>
      </c>
      <c r="K1543">
        <v>55</v>
      </c>
      <c r="L1543">
        <v>0</v>
      </c>
      <c r="M1543">
        <v>2021</v>
      </c>
      <c r="N1543">
        <f t="shared" ca="1" si="98"/>
        <v>232</v>
      </c>
      <c r="O1543">
        <f t="shared" ca="1" si="99"/>
        <v>10574</v>
      </c>
      <c r="P1543">
        <f ca="1">_20206[[#This Row],[最低排名]]-_20206[[#This Row],[同分人数]]+1</f>
        <v>10343</v>
      </c>
      <c r="Q1543">
        <f ca="1">IF(O1543&gt;=开始!$B$6, 1, 0)</f>
        <v>1</v>
      </c>
      <c r="R1543">
        <f ca="1">_20206[[#This Row],[最低排名]]-开始!$B$6</f>
        <v>10574</v>
      </c>
    </row>
    <row r="1544" spans="1:18">
      <c r="A1544">
        <v>23301</v>
      </c>
      <c r="B1544" t="s">
        <v>314</v>
      </c>
      <c r="C1544" t="str">
        <f t="shared" si="96"/>
        <v>中国戏曲</v>
      </c>
      <c r="D1544" t="str">
        <f t="shared" si="97"/>
        <v>01</v>
      </c>
      <c r="E1544" t="s">
        <v>300</v>
      </c>
      <c r="F1544">
        <v>206</v>
      </c>
      <c r="G1544">
        <v>106</v>
      </c>
      <c r="H1544">
        <v>122</v>
      </c>
      <c r="I1544">
        <v>64</v>
      </c>
      <c r="J1544">
        <v>55</v>
      </c>
      <c r="K1544">
        <v>49</v>
      </c>
      <c r="L1544">
        <v>0</v>
      </c>
      <c r="M1544">
        <v>2021</v>
      </c>
      <c r="N1544">
        <f t="shared" ca="1" si="98"/>
        <v>226</v>
      </c>
      <c r="O1544">
        <f t="shared" ca="1" si="99"/>
        <v>16607</v>
      </c>
      <c r="P1544">
        <f ca="1">_20206[[#This Row],[最低排名]]-_20206[[#This Row],[同分人数]]+1</f>
        <v>16382</v>
      </c>
      <c r="Q1544">
        <f ca="1">IF(O1544&gt;=开始!$B$6, 1, 0)</f>
        <v>1</v>
      </c>
      <c r="R1544">
        <f ca="1">_20206[[#This Row],[最低排名]]-开始!$B$6</f>
        <v>16607</v>
      </c>
    </row>
    <row r="1545" spans="1:18">
      <c r="A1545">
        <v>23401</v>
      </c>
      <c r="B1545" t="s">
        <v>1625</v>
      </c>
      <c r="C1545" t="str">
        <f t="shared" si="96"/>
        <v>京工耿丹</v>
      </c>
      <c r="D1545" t="str">
        <f t="shared" si="97"/>
        <v>01</v>
      </c>
      <c r="E1545" t="s">
        <v>1534</v>
      </c>
      <c r="F1545">
        <v>192</v>
      </c>
      <c r="G1545">
        <v>101</v>
      </c>
      <c r="H1545">
        <v>58</v>
      </c>
      <c r="I1545">
        <v>58</v>
      </c>
      <c r="J1545">
        <v>49</v>
      </c>
      <c r="K1545">
        <v>43</v>
      </c>
      <c r="L1545">
        <v>0</v>
      </c>
      <c r="M1545">
        <v>2021</v>
      </c>
      <c r="N1545">
        <f t="shared" ca="1" si="98"/>
        <v>159</v>
      </c>
      <c r="O1545">
        <f t="shared" ca="1" si="99"/>
        <v>35686</v>
      </c>
      <c r="P1545">
        <f ca="1">_20206[[#This Row],[最低排名]]-_20206[[#This Row],[同分人数]]+1</f>
        <v>35528</v>
      </c>
      <c r="Q1545">
        <f ca="1">IF(O1545&gt;=开始!$B$6, 1, 0)</f>
        <v>1</v>
      </c>
      <c r="R1545">
        <f ca="1">_20206[[#This Row],[最低排名]]-开始!$B$6</f>
        <v>35686</v>
      </c>
    </row>
    <row r="1546" spans="1:18">
      <c r="A1546">
        <v>23402</v>
      </c>
      <c r="B1546" t="s">
        <v>1545</v>
      </c>
      <c r="C1546" t="str">
        <f t="shared" si="96"/>
        <v>京工耿丹</v>
      </c>
      <c r="D1546" t="str">
        <f t="shared" si="97"/>
        <v>02</v>
      </c>
      <c r="E1546" t="s">
        <v>1534</v>
      </c>
      <c r="F1546">
        <v>173</v>
      </c>
      <c r="G1546">
        <v>95</v>
      </c>
      <c r="H1546">
        <v>86</v>
      </c>
      <c r="I1546">
        <v>49</v>
      </c>
      <c r="J1546">
        <v>46</v>
      </c>
      <c r="K1546">
        <v>46</v>
      </c>
      <c r="L1546">
        <v>0</v>
      </c>
      <c r="M1546">
        <v>2021</v>
      </c>
      <c r="N1546">
        <f t="shared" ca="1" si="98"/>
        <v>159</v>
      </c>
      <c r="O1546">
        <f t="shared" ca="1" si="99"/>
        <v>35686</v>
      </c>
      <c r="P1546">
        <f ca="1">_20206[[#This Row],[最低排名]]-_20206[[#This Row],[同分人数]]+1</f>
        <v>35528</v>
      </c>
      <c r="Q1546">
        <f ca="1">IF(O1546&gt;=开始!$B$6, 1, 0)</f>
        <v>1</v>
      </c>
      <c r="R1546">
        <f ca="1">_20206[[#This Row],[最低排名]]-开始!$B$6</f>
        <v>35686</v>
      </c>
    </row>
    <row r="1547" spans="1:18">
      <c r="A1547">
        <v>23501</v>
      </c>
      <c r="B1547" t="s">
        <v>1546</v>
      </c>
      <c r="C1547" t="str">
        <f t="shared" si="96"/>
        <v>二外中瑞</v>
      </c>
      <c r="D1547" t="str">
        <f t="shared" si="97"/>
        <v>01</v>
      </c>
      <c r="E1547" t="s">
        <v>1534</v>
      </c>
      <c r="F1547">
        <v>164</v>
      </c>
      <c r="G1547">
        <v>101</v>
      </c>
      <c r="H1547">
        <v>107</v>
      </c>
      <c r="I1547">
        <v>46</v>
      </c>
      <c r="J1547">
        <v>43</v>
      </c>
      <c r="K1547">
        <v>40</v>
      </c>
      <c r="L1547">
        <v>0</v>
      </c>
      <c r="M1547">
        <v>2021</v>
      </c>
      <c r="N1547">
        <f t="shared" ca="1" si="98"/>
        <v>159</v>
      </c>
      <c r="O1547">
        <f t="shared" ca="1" si="99"/>
        <v>35686</v>
      </c>
      <c r="P1547">
        <f ca="1">_20206[[#This Row],[最低排名]]-_20206[[#This Row],[同分人数]]+1</f>
        <v>35528</v>
      </c>
      <c r="Q1547">
        <f ca="1">IF(O1547&gt;=开始!$B$6, 1, 0)</f>
        <v>1</v>
      </c>
      <c r="R1547">
        <f ca="1">_20206[[#This Row],[最低排名]]-开始!$B$6</f>
        <v>35686</v>
      </c>
    </row>
    <row r="1548" spans="1:18">
      <c r="A1548">
        <v>23601</v>
      </c>
      <c r="B1548" t="s">
        <v>315</v>
      </c>
      <c r="C1548" t="str">
        <f t="shared" si="96"/>
        <v>北京城市</v>
      </c>
      <c r="D1548" t="str">
        <f t="shared" si="97"/>
        <v>01</v>
      </c>
      <c r="E1548" t="s">
        <v>366</v>
      </c>
      <c r="F1548">
        <v>166</v>
      </c>
      <c r="G1548">
        <v>95</v>
      </c>
      <c r="H1548">
        <v>82</v>
      </c>
      <c r="I1548">
        <v>55</v>
      </c>
      <c r="J1548">
        <v>55</v>
      </c>
      <c r="K1548">
        <v>49</v>
      </c>
      <c r="L1548">
        <v>0</v>
      </c>
      <c r="M1548">
        <v>2021</v>
      </c>
      <c r="N1548">
        <f t="shared" ca="1" si="98"/>
        <v>154</v>
      </c>
      <c r="O1548">
        <f t="shared" ca="1" si="99"/>
        <v>34618</v>
      </c>
      <c r="P1548">
        <f ca="1">_20206[[#This Row],[最低排名]]-_20206[[#This Row],[同分人数]]+1</f>
        <v>34465</v>
      </c>
      <c r="Q1548">
        <f ca="1">IF(O1548&gt;=开始!$B$6, 1, 0)</f>
        <v>1</v>
      </c>
      <c r="R1548">
        <f ca="1">_20206[[#This Row],[最低排名]]-开始!$B$6</f>
        <v>34618</v>
      </c>
    </row>
    <row r="1549" spans="1:18">
      <c r="A1549">
        <v>23602</v>
      </c>
      <c r="B1549" t="s">
        <v>317</v>
      </c>
      <c r="C1549" t="str">
        <f t="shared" si="96"/>
        <v>北京城市</v>
      </c>
      <c r="D1549" t="str">
        <f t="shared" si="97"/>
        <v>02</v>
      </c>
      <c r="E1549" t="s">
        <v>52</v>
      </c>
      <c r="F1549">
        <v>195</v>
      </c>
      <c r="G1549">
        <v>106</v>
      </c>
      <c r="H1549">
        <v>76</v>
      </c>
      <c r="I1549">
        <v>58</v>
      </c>
      <c r="J1549">
        <v>49</v>
      </c>
      <c r="K1549">
        <v>46</v>
      </c>
      <c r="L1549">
        <v>0</v>
      </c>
      <c r="M1549">
        <v>2021</v>
      </c>
      <c r="N1549">
        <f t="shared" ca="1" si="98"/>
        <v>188</v>
      </c>
      <c r="O1549">
        <f t="shared" ca="1" si="99"/>
        <v>31735</v>
      </c>
      <c r="P1549">
        <f ca="1">_20206[[#This Row],[最低排名]]-_20206[[#This Row],[同分人数]]+1</f>
        <v>31548</v>
      </c>
      <c r="Q1549">
        <f ca="1">IF(O1549&gt;=开始!$B$6, 1, 0)</f>
        <v>1</v>
      </c>
      <c r="R1549">
        <f ca="1">_20206[[#This Row],[最低排名]]-开始!$B$6</f>
        <v>31735</v>
      </c>
    </row>
    <row r="1550" spans="1:18">
      <c r="A1550">
        <v>23603</v>
      </c>
      <c r="B1550" t="s">
        <v>319</v>
      </c>
      <c r="C1550" t="str">
        <f t="shared" si="96"/>
        <v>北京城市</v>
      </c>
      <c r="D1550" t="str">
        <f t="shared" si="97"/>
        <v>03</v>
      </c>
      <c r="E1550" t="s">
        <v>1534</v>
      </c>
      <c r="F1550">
        <v>177</v>
      </c>
      <c r="G1550">
        <v>90</v>
      </c>
      <c r="H1550">
        <v>61</v>
      </c>
      <c r="I1550">
        <v>61</v>
      </c>
      <c r="J1550">
        <v>58</v>
      </c>
      <c r="K1550">
        <v>43</v>
      </c>
      <c r="L1550">
        <v>0</v>
      </c>
      <c r="M1550">
        <v>2021</v>
      </c>
      <c r="N1550">
        <f t="shared" ca="1" si="98"/>
        <v>159</v>
      </c>
      <c r="O1550">
        <f t="shared" ca="1" si="99"/>
        <v>35686</v>
      </c>
      <c r="P1550">
        <f ca="1">_20206[[#This Row],[最低排名]]-_20206[[#This Row],[同分人数]]+1</f>
        <v>35528</v>
      </c>
      <c r="Q1550">
        <f ca="1">IF(O1550&gt;=开始!$B$6, 1, 0)</f>
        <v>1</v>
      </c>
      <c r="R1550">
        <f ca="1">_20206[[#This Row],[最低排名]]-开始!$B$6</f>
        <v>35686</v>
      </c>
    </row>
    <row r="1551" spans="1:18">
      <c r="A1551">
        <v>23604</v>
      </c>
      <c r="B1551" t="s">
        <v>1626</v>
      </c>
      <c r="C1551" t="str">
        <f t="shared" si="96"/>
        <v>北京城市</v>
      </c>
      <c r="D1551" t="str">
        <f t="shared" si="97"/>
        <v>04</v>
      </c>
      <c r="E1551" t="s">
        <v>320</v>
      </c>
      <c r="F1551">
        <v>183</v>
      </c>
      <c r="G1551">
        <v>95</v>
      </c>
      <c r="H1551">
        <v>65</v>
      </c>
      <c r="I1551">
        <v>67</v>
      </c>
      <c r="J1551">
        <v>52</v>
      </c>
      <c r="K1551">
        <v>43</v>
      </c>
      <c r="L1551">
        <v>0</v>
      </c>
      <c r="M1551">
        <v>2021</v>
      </c>
      <c r="N1551">
        <f t="shared" ca="1" si="98"/>
        <v>158</v>
      </c>
      <c r="O1551">
        <f t="shared" ca="1" si="99"/>
        <v>34140</v>
      </c>
      <c r="P1551">
        <f ca="1">_20206[[#This Row],[最低排名]]-_20206[[#This Row],[同分人数]]+1</f>
        <v>33983</v>
      </c>
      <c r="Q1551">
        <f ca="1">IF(O1551&gt;=开始!$B$6, 1, 0)</f>
        <v>1</v>
      </c>
      <c r="R1551">
        <f ca="1">_20206[[#This Row],[最低排名]]-开始!$B$6</f>
        <v>34140</v>
      </c>
    </row>
    <row r="1552" spans="1:18">
      <c r="A1552">
        <v>23701</v>
      </c>
      <c r="B1552" t="s">
        <v>321</v>
      </c>
      <c r="C1552" t="str">
        <f t="shared" si="96"/>
        <v>北京印刷</v>
      </c>
      <c r="D1552" t="str">
        <f t="shared" si="97"/>
        <v>01</v>
      </c>
      <c r="E1552" t="s">
        <v>560</v>
      </c>
      <c r="F1552">
        <v>179</v>
      </c>
      <c r="G1552">
        <v>92</v>
      </c>
      <c r="H1552">
        <v>96</v>
      </c>
      <c r="I1552">
        <v>61</v>
      </c>
      <c r="J1552">
        <v>61</v>
      </c>
      <c r="K1552">
        <v>52</v>
      </c>
      <c r="L1552">
        <v>0</v>
      </c>
      <c r="M1552">
        <v>2021</v>
      </c>
      <c r="N1552">
        <f t="shared" ca="1" si="98"/>
        <v>193</v>
      </c>
      <c r="O1552">
        <f t="shared" ca="1" si="99"/>
        <v>26941</v>
      </c>
      <c r="P1552">
        <f ca="1">_20206[[#This Row],[最低排名]]-_20206[[#This Row],[同分人数]]+1</f>
        <v>26749</v>
      </c>
      <c r="Q1552">
        <f ca="1">IF(O1552&gt;=开始!$B$6, 1, 0)</f>
        <v>1</v>
      </c>
      <c r="R1552">
        <f ca="1">_20206[[#This Row],[最低排名]]-开始!$B$6</f>
        <v>26941</v>
      </c>
    </row>
    <row r="1553" spans="1:18">
      <c r="A1553">
        <v>25101</v>
      </c>
      <c r="B1553" t="s">
        <v>326</v>
      </c>
      <c r="C1553" t="str">
        <f t="shared" si="96"/>
        <v>南开大学</v>
      </c>
      <c r="D1553" t="str">
        <f t="shared" si="97"/>
        <v>01</v>
      </c>
      <c r="E1553" t="s">
        <v>35</v>
      </c>
      <c r="F1553">
        <v>236</v>
      </c>
      <c r="G1553">
        <v>133</v>
      </c>
      <c r="H1553">
        <v>125</v>
      </c>
      <c r="I1553">
        <v>70</v>
      </c>
      <c r="J1553">
        <v>67</v>
      </c>
      <c r="K1553">
        <v>64</v>
      </c>
      <c r="L1553">
        <v>0</v>
      </c>
      <c r="M1553">
        <v>2021</v>
      </c>
      <c r="N1553">
        <f t="shared" ca="1" si="98"/>
        <v>149</v>
      </c>
      <c r="O1553">
        <f t="shared" ca="1" si="99"/>
        <v>3653</v>
      </c>
      <c r="P1553">
        <f ca="1">_20206[[#This Row],[最低排名]]-_20206[[#This Row],[同分人数]]+1</f>
        <v>3505</v>
      </c>
      <c r="Q1553">
        <f ca="1">IF(O1553&gt;=开始!$B$6, 1, 0)</f>
        <v>1</v>
      </c>
      <c r="R1553">
        <f ca="1">_20206[[#This Row],[最低排名]]-开始!$B$6</f>
        <v>3653</v>
      </c>
    </row>
    <row r="1554" spans="1:18">
      <c r="A1554">
        <v>25102</v>
      </c>
      <c r="B1554" t="s">
        <v>327</v>
      </c>
      <c r="C1554" t="str">
        <f t="shared" si="96"/>
        <v>南开大学</v>
      </c>
      <c r="D1554" t="str">
        <f t="shared" si="97"/>
        <v>02</v>
      </c>
      <c r="E1554" t="s">
        <v>35</v>
      </c>
      <c r="F1554">
        <v>239</v>
      </c>
      <c r="G1554">
        <v>139</v>
      </c>
      <c r="H1554">
        <v>125</v>
      </c>
      <c r="I1554">
        <v>67</v>
      </c>
      <c r="J1554">
        <v>67</v>
      </c>
      <c r="K1554">
        <v>64</v>
      </c>
      <c r="L1554">
        <v>0</v>
      </c>
      <c r="M1554">
        <v>2021</v>
      </c>
      <c r="N1554">
        <f t="shared" ca="1" si="98"/>
        <v>149</v>
      </c>
      <c r="O1554">
        <f t="shared" ca="1" si="99"/>
        <v>3653</v>
      </c>
      <c r="P1554">
        <f ca="1">_20206[[#This Row],[最低排名]]-_20206[[#This Row],[同分人数]]+1</f>
        <v>3505</v>
      </c>
      <c r="Q1554">
        <f ca="1">IF(O1554&gt;=开始!$B$6, 1, 0)</f>
        <v>1</v>
      </c>
      <c r="R1554">
        <f ca="1">_20206[[#This Row],[最低排名]]-开始!$B$6</f>
        <v>3653</v>
      </c>
    </row>
    <row r="1555" spans="1:18">
      <c r="A1555">
        <v>25201</v>
      </c>
      <c r="B1555" t="s">
        <v>329</v>
      </c>
      <c r="C1555" t="str">
        <f t="shared" si="96"/>
        <v>天津大学</v>
      </c>
      <c r="D1555" t="str">
        <f t="shared" si="97"/>
        <v>01</v>
      </c>
      <c r="E1555" t="s">
        <v>265</v>
      </c>
      <c r="F1555">
        <v>240</v>
      </c>
      <c r="G1555">
        <v>129</v>
      </c>
      <c r="H1555">
        <v>123</v>
      </c>
      <c r="I1555">
        <v>67</v>
      </c>
      <c r="J1555">
        <v>67</v>
      </c>
      <c r="K1555">
        <v>61</v>
      </c>
      <c r="L1555">
        <v>0</v>
      </c>
      <c r="M1555">
        <v>2021</v>
      </c>
      <c r="N1555">
        <f t="shared" ca="1" si="98"/>
        <v>172</v>
      </c>
      <c r="O1555">
        <f t="shared" ca="1" si="99"/>
        <v>4266</v>
      </c>
      <c r="P1555">
        <f ca="1">_20206[[#This Row],[最低排名]]-_20206[[#This Row],[同分人数]]+1</f>
        <v>4095</v>
      </c>
      <c r="Q1555">
        <f ca="1">IF(O1555&gt;=开始!$B$6, 1, 0)</f>
        <v>1</v>
      </c>
      <c r="R1555">
        <f ca="1">_20206[[#This Row],[最低排名]]-开始!$B$6</f>
        <v>4266</v>
      </c>
    </row>
    <row r="1556" spans="1:18">
      <c r="A1556">
        <v>25202</v>
      </c>
      <c r="B1556" t="s">
        <v>330</v>
      </c>
      <c r="C1556" t="str">
        <f t="shared" si="96"/>
        <v>天津大学</v>
      </c>
      <c r="D1556" t="str">
        <f t="shared" si="97"/>
        <v>02</v>
      </c>
      <c r="E1556" t="s">
        <v>260</v>
      </c>
      <c r="F1556">
        <v>230</v>
      </c>
      <c r="G1556">
        <v>137</v>
      </c>
      <c r="H1556">
        <v>131</v>
      </c>
      <c r="I1556">
        <v>67</v>
      </c>
      <c r="J1556">
        <v>64</v>
      </c>
      <c r="K1556">
        <v>64</v>
      </c>
      <c r="L1556">
        <v>0</v>
      </c>
      <c r="M1556">
        <v>2021</v>
      </c>
      <c r="N1556">
        <f t="shared" ca="1" si="98"/>
        <v>150</v>
      </c>
      <c r="O1556">
        <f t="shared" ca="1" si="99"/>
        <v>4556</v>
      </c>
      <c r="P1556">
        <f ca="1">_20206[[#This Row],[最低排名]]-_20206[[#This Row],[同分人数]]+1</f>
        <v>4407</v>
      </c>
      <c r="Q1556">
        <f ca="1">IF(O1556&gt;=开始!$B$6, 1, 0)</f>
        <v>1</v>
      </c>
      <c r="R1556">
        <f ca="1">_20206[[#This Row],[最低排名]]-开始!$B$6</f>
        <v>4556</v>
      </c>
    </row>
    <row r="1557" spans="1:18">
      <c r="A1557">
        <v>25203</v>
      </c>
      <c r="B1557" t="s">
        <v>331</v>
      </c>
      <c r="C1557" t="str">
        <f t="shared" si="96"/>
        <v>天津大学</v>
      </c>
      <c r="D1557" t="str">
        <f t="shared" si="97"/>
        <v>03</v>
      </c>
      <c r="E1557" t="s">
        <v>35</v>
      </c>
      <c r="F1557">
        <v>230</v>
      </c>
      <c r="G1557">
        <v>124</v>
      </c>
      <c r="H1557">
        <v>131</v>
      </c>
      <c r="I1557">
        <v>70</v>
      </c>
      <c r="J1557">
        <v>67</v>
      </c>
      <c r="K1557">
        <v>64</v>
      </c>
      <c r="L1557">
        <v>0</v>
      </c>
      <c r="M1557">
        <v>2021</v>
      </c>
      <c r="N1557">
        <f t="shared" ca="1" si="98"/>
        <v>149</v>
      </c>
      <c r="O1557">
        <f t="shared" ca="1" si="99"/>
        <v>3653</v>
      </c>
      <c r="P1557">
        <f ca="1">_20206[[#This Row],[最低排名]]-_20206[[#This Row],[同分人数]]+1</f>
        <v>3505</v>
      </c>
      <c r="Q1557">
        <f ca="1">IF(O1557&gt;=开始!$B$6, 1, 0)</f>
        <v>1</v>
      </c>
      <c r="R1557">
        <f ca="1">_20206[[#This Row],[最低排名]]-开始!$B$6</f>
        <v>3653</v>
      </c>
    </row>
    <row r="1558" spans="1:18">
      <c r="A1558">
        <v>25204</v>
      </c>
      <c r="B1558" t="s">
        <v>333</v>
      </c>
      <c r="C1558" t="str">
        <f t="shared" si="96"/>
        <v>天津大学</v>
      </c>
      <c r="D1558" t="str">
        <f t="shared" si="97"/>
        <v>04</v>
      </c>
      <c r="E1558" t="s">
        <v>273</v>
      </c>
      <c r="F1558">
        <v>235</v>
      </c>
      <c r="G1558">
        <v>124</v>
      </c>
      <c r="H1558">
        <v>130</v>
      </c>
      <c r="I1558">
        <v>67</v>
      </c>
      <c r="J1558">
        <v>64</v>
      </c>
      <c r="K1558">
        <v>64</v>
      </c>
      <c r="L1558">
        <v>0</v>
      </c>
      <c r="M1558">
        <v>2021</v>
      </c>
      <c r="N1558">
        <f t="shared" ca="1" si="98"/>
        <v>171</v>
      </c>
      <c r="O1558">
        <f t="shared" ca="1" si="99"/>
        <v>3965</v>
      </c>
      <c r="P1558">
        <f ca="1">_20206[[#This Row],[最低排名]]-_20206[[#This Row],[同分人数]]+1</f>
        <v>3795</v>
      </c>
      <c r="Q1558">
        <f ca="1">IF(O1558&gt;=开始!$B$6, 1, 0)</f>
        <v>1</v>
      </c>
      <c r="R1558">
        <f ca="1">_20206[[#This Row],[最低排名]]-开始!$B$6</f>
        <v>3965</v>
      </c>
    </row>
    <row r="1559" spans="1:18">
      <c r="A1559">
        <v>25301</v>
      </c>
      <c r="B1559" t="s">
        <v>334</v>
      </c>
      <c r="C1559" t="str">
        <f t="shared" si="96"/>
        <v>中国民航</v>
      </c>
      <c r="D1559" t="str">
        <f t="shared" si="97"/>
        <v>01</v>
      </c>
      <c r="E1559" t="s">
        <v>560</v>
      </c>
      <c r="F1559">
        <v>201</v>
      </c>
      <c r="G1559">
        <v>105</v>
      </c>
      <c r="H1559">
        <v>89</v>
      </c>
      <c r="I1559">
        <v>58</v>
      </c>
      <c r="J1559">
        <v>55</v>
      </c>
      <c r="K1559">
        <v>46</v>
      </c>
      <c r="L1559">
        <v>0</v>
      </c>
      <c r="M1559">
        <v>2021</v>
      </c>
      <c r="N1559">
        <f t="shared" ca="1" si="98"/>
        <v>193</v>
      </c>
      <c r="O1559">
        <f t="shared" ca="1" si="99"/>
        <v>26941</v>
      </c>
      <c r="P1559">
        <f ca="1">_20206[[#This Row],[最低排名]]-_20206[[#This Row],[同分人数]]+1</f>
        <v>26749</v>
      </c>
      <c r="Q1559">
        <f ca="1">IF(O1559&gt;=开始!$B$6, 1, 0)</f>
        <v>1</v>
      </c>
      <c r="R1559">
        <f ca="1">_20206[[#This Row],[最低排名]]-开始!$B$6</f>
        <v>26941</v>
      </c>
    </row>
    <row r="1560" spans="1:18">
      <c r="A1560">
        <v>25302</v>
      </c>
      <c r="B1560" t="s">
        <v>336</v>
      </c>
      <c r="C1560" t="str">
        <f t="shared" si="96"/>
        <v>中国民航</v>
      </c>
      <c r="D1560" t="str">
        <f t="shared" si="97"/>
        <v>02</v>
      </c>
      <c r="E1560" t="s">
        <v>354</v>
      </c>
      <c r="F1560">
        <v>189</v>
      </c>
      <c r="G1560">
        <v>99</v>
      </c>
      <c r="H1560">
        <v>77</v>
      </c>
      <c r="I1560">
        <v>55</v>
      </c>
      <c r="J1560">
        <v>55</v>
      </c>
      <c r="K1560">
        <v>52</v>
      </c>
      <c r="L1560">
        <v>0</v>
      </c>
      <c r="M1560">
        <v>2021</v>
      </c>
      <c r="N1560">
        <f t="shared" ca="1" si="98"/>
        <v>177</v>
      </c>
      <c r="O1560">
        <f t="shared" ca="1" si="99"/>
        <v>31038</v>
      </c>
      <c r="P1560">
        <f ca="1">_20206[[#This Row],[最低排名]]-_20206[[#This Row],[同分人数]]+1</f>
        <v>30862</v>
      </c>
      <c r="Q1560">
        <f ca="1">IF(O1560&gt;=开始!$B$6, 1, 0)</f>
        <v>1</v>
      </c>
      <c r="R1560">
        <f ca="1">_20206[[#This Row],[最低排名]]-开始!$B$6</f>
        <v>31038</v>
      </c>
    </row>
    <row r="1561" spans="1:18">
      <c r="A1561">
        <v>25303</v>
      </c>
      <c r="B1561" t="s">
        <v>337</v>
      </c>
      <c r="C1561" t="str">
        <f t="shared" si="96"/>
        <v>中国民航</v>
      </c>
      <c r="D1561" t="str">
        <f t="shared" si="97"/>
        <v>03</v>
      </c>
      <c r="E1561" t="s">
        <v>175</v>
      </c>
      <c r="F1561">
        <v>196</v>
      </c>
      <c r="G1561">
        <v>106</v>
      </c>
      <c r="H1561">
        <v>106</v>
      </c>
      <c r="I1561">
        <v>58</v>
      </c>
      <c r="J1561">
        <v>55</v>
      </c>
      <c r="K1561">
        <v>49</v>
      </c>
      <c r="L1561">
        <v>0</v>
      </c>
      <c r="M1561">
        <v>2021</v>
      </c>
      <c r="N1561">
        <f t="shared" ca="1" si="98"/>
        <v>213</v>
      </c>
      <c r="O1561">
        <f t="shared" ca="1" si="99"/>
        <v>23714</v>
      </c>
      <c r="P1561">
        <f ca="1">_20206[[#This Row],[最低排名]]-_20206[[#This Row],[同分人数]]+1</f>
        <v>23502</v>
      </c>
      <c r="Q1561">
        <f ca="1">IF(O1561&gt;=开始!$B$6, 1, 0)</f>
        <v>1</v>
      </c>
      <c r="R1561">
        <f ca="1">_20206[[#This Row],[最低排名]]-开始!$B$6</f>
        <v>23714</v>
      </c>
    </row>
    <row r="1562" spans="1:18">
      <c r="A1562">
        <v>25401</v>
      </c>
      <c r="B1562" t="s">
        <v>339</v>
      </c>
      <c r="C1562" t="str">
        <f t="shared" si="96"/>
        <v>天津科大</v>
      </c>
      <c r="D1562" t="str">
        <f t="shared" si="97"/>
        <v>01</v>
      </c>
      <c r="E1562" t="s">
        <v>469</v>
      </c>
      <c r="F1562">
        <v>182</v>
      </c>
      <c r="G1562">
        <v>114</v>
      </c>
      <c r="H1562">
        <v>94</v>
      </c>
      <c r="I1562">
        <v>55</v>
      </c>
      <c r="J1562">
        <v>52</v>
      </c>
      <c r="K1562">
        <v>49</v>
      </c>
      <c r="L1562">
        <v>0</v>
      </c>
      <c r="M1562">
        <v>2021</v>
      </c>
      <c r="N1562">
        <f t="shared" ca="1" si="98"/>
        <v>184</v>
      </c>
      <c r="O1562">
        <f t="shared" ca="1" si="99"/>
        <v>30254</v>
      </c>
      <c r="P1562">
        <f ca="1">_20206[[#This Row],[最低排名]]-_20206[[#This Row],[同分人数]]+1</f>
        <v>30071</v>
      </c>
      <c r="Q1562">
        <f ca="1">IF(O1562&gt;=开始!$B$6, 1, 0)</f>
        <v>1</v>
      </c>
      <c r="R1562">
        <f ca="1">_20206[[#This Row],[最低排名]]-开始!$B$6</f>
        <v>30254</v>
      </c>
    </row>
    <row r="1563" spans="1:18">
      <c r="A1563">
        <v>25402</v>
      </c>
      <c r="B1563" t="s">
        <v>341</v>
      </c>
      <c r="C1563" t="str">
        <f t="shared" si="96"/>
        <v>天津科大</v>
      </c>
      <c r="D1563" t="str">
        <f t="shared" si="97"/>
        <v>02</v>
      </c>
      <c r="E1563" t="s">
        <v>118</v>
      </c>
      <c r="F1563">
        <v>201</v>
      </c>
      <c r="G1563">
        <v>120</v>
      </c>
      <c r="H1563">
        <v>99</v>
      </c>
      <c r="I1563">
        <v>58</v>
      </c>
      <c r="J1563">
        <v>52</v>
      </c>
      <c r="K1563">
        <v>46</v>
      </c>
      <c r="L1563">
        <v>0</v>
      </c>
      <c r="M1563">
        <v>2021</v>
      </c>
      <c r="N1563">
        <f t="shared" ca="1" si="98"/>
        <v>213</v>
      </c>
      <c r="O1563">
        <f t="shared" ca="1" si="99"/>
        <v>25460</v>
      </c>
      <c r="P1563">
        <f ca="1">_20206[[#This Row],[最低排名]]-_20206[[#This Row],[同分人数]]+1</f>
        <v>25248</v>
      </c>
      <c r="Q1563">
        <f ca="1">IF(O1563&gt;=开始!$B$6, 1, 0)</f>
        <v>1</v>
      </c>
      <c r="R1563">
        <f ca="1">_20206[[#This Row],[最低排名]]-开始!$B$6</f>
        <v>25460</v>
      </c>
    </row>
    <row r="1564" spans="1:18">
      <c r="A1564">
        <v>25403</v>
      </c>
      <c r="B1564" t="s">
        <v>342</v>
      </c>
      <c r="C1564" t="str">
        <f t="shared" si="96"/>
        <v>天津科大</v>
      </c>
      <c r="D1564" t="str">
        <f t="shared" si="97"/>
        <v>03</v>
      </c>
      <c r="E1564" t="s">
        <v>184</v>
      </c>
      <c r="F1564">
        <v>192</v>
      </c>
      <c r="G1564">
        <v>96</v>
      </c>
      <c r="H1564">
        <v>94</v>
      </c>
      <c r="I1564">
        <v>61</v>
      </c>
      <c r="J1564">
        <v>55</v>
      </c>
      <c r="K1564">
        <v>49</v>
      </c>
      <c r="L1564">
        <v>0</v>
      </c>
      <c r="M1564">
        <v>2021</v>
      </c>
      <c r="N1564">
        <f t="shared" ca="1" si="98"/>
        <v>225</v>
      </c>
      <c r="O1564">
        <f t="shared" ca="1" si="99"/>
        <v>26536</v>
      </c>
      <c r="P1564">
        <f ca="1">_20206[[#This Row],[最低排名]]-_20206[[#This Row],[同分人数]]+1</f>
        <v>26312</v>
      </c>
      <c r="Q1564">
        <f ca="1">IF(O1564&gt;=开始!$B$6, 1, 0)</f>
        <v>1</v>
      </c>
      <c r="R1564">
        <f ca="1">_20206[[#This Row],[最低排名]]-开始!$B$6</f>
        <v>26536</v>
      </c>
    </row>
    <row r="1565" spans="1:18">
      <c r="A1565">
        <v>25404</v>
      </c>
      <c r="B1565" t="s">
        <v>343</v>
      </c>
      <c r="C1565" t="str">
        <f t="shared" si="96"/>
        <v>天津科大</v>
      </c>
      <c r="D1565" t="str">
        <f t="shared" si="97"/>
        <v>04</v>
      </c>
      <c r="E1565" t="s">
        <v>389</v>
      </c>
      <c r="F1565">
        <v>188</v>
      </c>
      <c r="G1565">
        <v>110</v>
      </c>
      <c r="H1565">
        <v>84</v>
      </c>
      <c r="I1565">
        <v>70</v>
      </c>
      <c r="J1565">
        <v>58</v>
      </c>
      <c r="K1565">
        <v>52</v>
      </c>
      <c r="L1565">
        <v>0</v>
      </c>
      <c r="M1565">
        <v>2021</v>
      </c>
      <c r="N1565">
        <f t="shared" ca="1" si="98"/>
        <v>205</v>
      </c>
      <c r="O1565">
        <f t="shared" ca="1" si="99"/>
        <v>26311</v>
      </c>
      <c r="P1565">
        <f ca="1">_20206[[#This Row],[最低排名]]-_20206[[#This Row],[同分人数]]+1</f>
        <v>26107</v>
      </c>
      <c r="Q1565">
        <f ca="1">IF(O1565&gt;=开始!$B$6, 1, 0)</f>
        <v>1</v>
      </c>
      <c r="R1565">
        <f ca="1">_20206[[#This Row],[最低排名]]-开始!$B$6</f>
        <v>26311</v>
      </c>
    </row>
    <row r="1566" spans="1:18">
      <c r="A1566">
        <v>25501</v>
      </c>
      <c r="B1566" t="s">
        <v>344</v>
      </c>
      <c r="C1566" t="str">
        <f t="shared" si="96"/>
        <v>天津工大</v>
      </c>
      <c r="D1566" t="str">
        <f t="shared" si="97"/>
        <v>01</v>
      </c>
      <c r="E1566" t="s">
        <v>120</v>
      </c>
      <c r="F1566">
        <v>203</v>
      </c>
      <c r="G1566">
        <v>108</v>
      </c>
      <c r="H1566">
        <v>94</v>
      </c>
      <c r="I1566">
        <v>67</v>
      </c>
      <c r="J1566">
        <v>61</v>
      </c>
      <c r="K1566">
        <v>55</v>
      </c>
      <c r="L1566">
        <v>0</v>
      </c>
      <c r="M1566">
        <v>2021</v>
      </c>
      <c r="N1566">
        <f t="shared" ca="1" si="98"/>
        <v>215</v>
      </c>
      <c r="O1566">
        <f t="shared" ca="1" si="99"/>
        <v>20185</v>
      </c>
      <c r="P1566">
        <f ca="1">_20206[[#This Row],[最低排名]]-_20206[[#This Row],[同分人数]]+1</f>
        <v>19971</v>
      </c>
      <c r="Q1566">
        <f ca="1">IF(O1566&gt;=开始!$B$6, 1, 0)</f>
        <v>1</v>
      </c>
      <c r="R1566">
        <f ca="1">_20206[[#This Row],[最低排名]]-开始!$B$6</f>
        <v>20185</v>
      </c>
    </row>
    <row r="1567" spans="1:18">
      <c r="A1567">
        <v>25502</v>
      </c>
      <c r="B1567" t="s">
        <v>345</v>
      </c>
      <c r="C1567" t="str">
        <f t="shared" si="96"/>
        <v>天津工大</v>
      </c>
      <c r="D1567" t="str">
        <f t="shared" si="97"/>
        <v>02</v>
      </c>
      <c r="E1567" t="s">
        <v>217</v>
      </c>
      <c r="F1567">
        <v>205</v>
      </c>
      <c r="G1567">
        <v>110</v>
      </c>
      <c r="H1567">
        <v>101</v>
      </c>
      <c r="I1567">
        <v>67</v>
      </c>
      <c r="J1567">
        <v>52</v>
      </c>
      <c r="K1567">
        <v>49</v>
      </c>
      <c r="L1567">
        <v>0</v>
      </c>
      <c r="M1567">
        <v>2021</v>
      </c>
      <c r="N1567">
        <f t="shared" ca="1" si="98"/>
        <v>222</v>
      </c>
      <c r="O1567">
        <f t="shared" ca="1" si="99"/>
        <v>21513</v>
      </c>
      <c r="P1567">
        <f ca="1">_20206[[#This Row],[最低排名]]-_20206[[#This Row],[同分人数]]+1</f>
        <v>21292</v>
      </c>
      <c r="Q1567">
        <f ca="1">IF(O1567&gt;=开始!$B$6, 1, 0)</f>
        <v>1</v>
      </c>
      <c r="R1567">
        <f ca="1">_20206[[#This Row],[最低排名]]-开始!$B$6</f>
        <v>21513</v>
      </c>
    </row>
    <row r="1568" spans="1:18">
      <c r="A1568">
        <v>25503</v>
      </c>
      <c r="B1568" t="s">
        <v>1627</v>
      </c>
      <c r="C1568" t="str">
        <f t="shared" si="96"/>
        <v>天津工大</v>
      </c>
      <c r="D1568" t="str">
        <f t="shared" si="97"/>
        <v>03</v>
      </c>
      <c r="E1568" t="s">
        <v>152</v>
      </c>
      <c r="F1568">
        <v>209</v>
      </c>
      <c r="G1568">
        <v>107</v>
      </c>
      <c r="H1568">
        <v>111</v>
      </c>
      <c r="I1568">
        <v>61</v>
      </c>
      <c r="J1568">
        <v>58</v>
      </c>
      <c r="K1568">
        <v>52</v>
      </c>
      <c r="L1568">
        <v>0</v>
      </c>
      <c r="M1568">
        <v>2021</v>
      </c>
      <c r="N1568">
        <f t="shared" ca="1" si="98"/>
        <v>235</v>
      </c>
      <c r="O1568">
        <f t="shared" ca="1" si="99"/>
        <v>17726</v>
      </c>
      <c r="P1568">
        <f ca="1">_20206[[#This Row],[最低排名]]-_20206[[#This Row],[同分人数]]+1</f>
        <v>17492</v>
      </c>
      <c r="Q1568">
        <f ca="1">IF(O1568&gt;=开始!$B$6, 1, 0)</f>
        <v>1</v>
      </c>
      <c r="R1568">
        <f ca="1">_20206[[#This Row],[最低排名]]-开始!$B$6</f>
        <v>17726</v>
      </c>
    </row>
    <row r="1569" spans="1:18">
      <c r="A1569">
        <v>25601</v>
      </c>
      <c r="B1569" t="s">
        <v>346</v>
      </c>
      <c r="C1569" t="str">
        <f t="shared" si="96"/>
        <v>天津中医</v>
      </c>
      <c r="D1569" t="str">
        <f t="shared" si="97"/>
        <v>01</v>
      </c>
      <c r="E1569" t="s">
        <v>130</v>
      </c>
      <c r="F1569">
        <v>195</v>
      </c>
      <c r="G1569">
        <v>100</v>
      </c>
      <c r="H1569">
        <v>99</v>
      </c>
      <c r="I1569">
        <v>58</v>
      </c>
      <c r="J1569">
        <v>58</v>
      </c>
      <c r="K1569">
        <v>49</v>
      </c>
      <c r="L1569">
        <v>0</v>
      </c>
      <c r="M1569">
        <v>2021</v>
      </c>
      <c r="N1569">
        <f t="shared" ca="1" si="98"/>
        <v>231</v>
      </c>
      <c r="O1569">
        <f t="shared" ca="1" si="99"/>
        <v>24823</v>
      </c>
      <c r="P1569">
        <f ca="1">_20206[[#This Row],[最低排名]]-_20206[[#This Row],[同分人数]]+1</f>
        <v>24593</v>
      </c>
      <c r="Q1569">
        <f ca="1">IF(O1569&gt;=开始!$B$6, 1, 0)</f>
        <v>1</v>
      </c>
      <c r="R1569">
        <f ca="1">_20206[[#This Row],[最低排名]]-开始!$B$6</f>
        <v>24823</v>
      </c>
    </row>
    <row r="1570" spans="1:18">
      <c r="A1570">
        <v>25602</v>
      </c>
      <c r="B1570" t="s">
        <v>348</v>
      </c>
      <c r="C1570" t="str">
        <f t="shared" si="96"/>
        <v>天津中医</v>
      </c>
      <c r="D1570" t="str">
        <f t="shared" si="97"/>
        <v>02</v>
      </c>
      <c r="E1570" t="s">
        <v>450</v>
      </c>
      <c r="F1570">
        <v>218</v>
      </c>
      <c r="G1570">
        <v>111</v>
      </c>
      <c r="H1570">
        <v>99</v>
      </c>
      <c r="I1570">
        <v>61</v>
      </c>
      <c r="J1570">
        <v>61</v>
      </c>
      <c r="K1570">
        <v>55</v>
      </c>
      <c r="L1570">
        <v>0</v>
      </c>
      <c r="M1570">
        <v>2021</v>
      </c>
      <c r="N1570">
        <f t="shared" ca="1" si="98"/>
        <v>236</v>
      </c>
      <c r="O1570">
        <f t="shared" ca="1" si="99"/>
        <v>17057</v>
      </c>
      <c r="P1570">
        <f ca="1">_20206[[#This Row],[最低排名]]-_20206[[#This Row],[同分人数]]+1</f>
        <v>16822</v>
      </c>
      <c r="Q1570">
        <f ca="1">IF(O1570&gt;=开始!$B$6, 1, 0)</f>
        <v>1</v>
      </c>
      <c r="R1570">
        <f ca="1">_20206[[#This Row],[最低排名]]-开始!$B$6</f>
        <v>17057</v>
      </c>
    </row>
    <row r="1571" spans="1:18">
      <c r="A1571">
        <v>25701</v>
      </c>
      <c r="B1571" t="s">
        <v>352</v>
      </c>
      <c r="C1571" t="str">
        <f t="shared" si="96"/>
        <v>天津职师</v>
      </c>
      <c r="D1571" t="str">
        <f t="shared" si="97"/>
        <v>01</v>
      </c>
      <c r="E1571" t="s">
        <v>363</v>
      </c>
      <c r="F1571">
        <v>192</v>
      </c>
      <c r="G1571">
        <v>98</v>
      </c>
      <c r="H1571">
        <v>103</v>
      </c>
      <c r="I1571">
        <v>55</v>
      </c>
      <c r="J1571">
        <v>46</v>
      </c>
      <c r="K1571">
        <v>40</v>
      </c>
      <c r="L1571">
        <v>0</v>
      </c>
      <c r="M1571">
        <v>2021</v>
      </c>
      <c r="N1571">
        <f t="shared" ca="1" si="98"/>
        <v>182</v>
      </c>
      <c r="O1571">
        <f t="shared" ca="1" si="99"/>
        <v>29454</v>
      </c>
      <c r="P1571">
        <f ca="1">_20206[[#This Row],[最低排名]]-_20206[[#This Row],[同分人数]]+1</f>
        <v>29273</v>
      </c>
      <c r="Q1571">
        <f ca="1">IF(O1571&gt;=开始!$B$6, 1, 0)</f>
        <v>1</v>
      </c>
      <c r="R1571">
        <f ca="1">_20206[[#This Row],[最低排名]]-开始!$B$6</f>
        <v>29454</v>
      </c>
    </row>
    <row r="1572" spans="1:18">
      <c r="A1572">
        <v>25702</v>
      </c>
      <c r="B1572" t="s">
        <v>353</v>
      </c>
      <c r="C1572" t="str">
        <f t="shared" si="96"/>
        <v>天津职师</v>
      </c>
      <c r="D1572" t="str">
        <f t="shared" si="97"/>
        <v>02</v>
      </c>
      <c r="E1572" t="s">
        <v>1534</v>
      </c>
      <c r="F1572">
        <v>208</v>
      </c>
      <c r="G1572">
        <v>114</v>
      </c>
      <c r="H1572">
        <v>60</v>
      </c>
      <c r="I1572">
        <v>46</v>
      </c>
      <c r="J1572">
        <v>43</v>
      </c>
      <c r="K1572">
        <v>43</v>
      </c>
      <c r="L1572">
        <v>0</v>
      </c>
      <c r="M1572">
        <v>2021</v>
      </c>
      <c r="N1572">
        <f t="shared" ca="1" si="98"/>
        <v>159</v>
      </c>
      <c r="O1572">
        <f t="shared" ca="1" si="99"/>
        <v>35686</v>
      </c>
      <c r="P1572">
        <f ca="1">_20206[[#This Row],[最低排名]]-_20206[[#This Row],[同分人数]]+1</f>
        <v>35528</v>
      </c>
      <c r="Q1572">
        <f ca="1">IF(O1572&gt;=开始!$B$6, 1, 0)</f>
        <v>1</v>
      </c>
      <c r="R1572">
        <f ca="1">_20206[[#This Row],[最低排名]]-开始!$B$6</f>
        <v>35686</v>
      </c>
    </row>
    <row r="1573" spans="1:18">
      <c r="A1573">
        <v>25801</v>
      </c>
      <c r="B1573" t="s">
        <v>355</v>
      </c>
      <c r="C1573" t="str">
        <f t="shared" si="96"/>
        <v>天津商大</v>
      </c>
      <c r="D1573" t="str">
        <f t="shared" si="97"/>
        <v>01</v>
      </c>
      <c r="E1573" t="s">
        <v>383</v>
      </c>
      <c r="F1573">
        <v>175</v>
      </c>
      <c r="G1573">
        <v>88</v>
      </c>
      <c r="H1573">
        <v>95</v>
      </c>
      <c r="I1573">
        <v>52</v>
      </c>
      <c r="J1573">
        <v>52</v>
      </c>
      <c r="K1573">
        <v>49</v>
      </c>
      <c r="L1573">
        <v>0</v>
      </c>
      <c r="M1573">
        <v>2021</v>
      </c>
      <c r="N1573">
        <f t="shared" ca="1" si="98"/>
        <v>196</v>
      </c>
      <c r="O1573">
        <f t="shared" ca="1" si="99"/>
        <v>31931</v>
      </c>
      <c r="P1573">
        <f ca="1">_20206[[#This Row],[最低排名]]-_20206[[#This Row],[同分人数]]+1</f>
        <v>31736</v>
      </c>
      <c r="Q1573">
        <f ca="1">IF(O1573&gt;=开始!$B$6, 1, 0)</f>
        <v>1</v>
      </c>
      <c r="R1573">
        <f ca="1">_20206[[#This Row],[最低排名]]-开始!$B$6</f>
        <v>31931</v>
      </c>
    </row>
    <row r="1574" spans="1:18">
      <c r="A1574">
        <v>25901</v>
      </c>
      <c r="B1574" t="s">
        <v>357</v>
      </c>
      <c r="C1574" t="str">
        <f t="shared" si="96"/>
        <v>天津财大</v>
      </c>
      <c r="D1574" t="str">
        <f t="shared" si="97"/>
        <v>01</v>
      </c>
      <c r="E1574" t="s">
        <v>546</v>
      </c>
      <c r="F1574">
        <v>203</v>
      </c>
      <c r="G1574">
        <v>106</v>
      </c>
      <c r="H1574">
        <v>99</v>
      </c>
      <c r="I1574">
        <v>64</v>
      </c>
      <c r="J1574">
        <v>64</v>
      </c>
      <c r="K1574">
        <v>58</v>
      </c>
      <c r="L1574">
        <v>0</v>
      </c>
      <c r="M1574">
        <v>2021</v>
      </c>
      <c r="N1574">
        <f t="shared" ca="1" si="98"/>
        <v>214</v>
      </c>
      <c r="O1574">
        <f t="shared" ca="1" si="99"/>
        <v>18414</v>
      </c>
      <c r="P1574">
        <f ca="1">_20206[[#This Row],[最低排名]]-_20206[[#This Row],[同分人数]]+1</f>
        <v>18201</v>
      </c>
      <c r="Q1574">
        <f ca="1">IF(O1574&gt;=开始!$B$6, 1, 0)</f>
        <v>1</v>
      </c>
      <c r="R1574">
        <f ca="1">_20206[[#This Row],[最低排名]]-开始!$B$6</f>
        <v>18414</v>
      </c>
    </row>
    <row r="1575" spans="1:18">
      <c r="A1575">
        <v>25902</v>
      </c>
      <c r="B1575" t="s">
        <v>358</v>
      </c>
      <c r="C1575" t="str">
        <f t="shared" si="96"/>
        <v>天津财大</v>
      </c>
      <c r="D1575" t="str">
        <f t="shared" si="97"/>
        <v>02</v>
      </c>
      <c r="E1575" t="s">
        <v>155</v>
      </c>
      <c r="F1575">
        <v>209</v>
      </c>
      <c r="G1575">
        <v>111</v>
      </c>
      <c r="H1575">
        <v>109</v>
      </c>
      <c r="I1575">
        <v>61</v>
      </c>
      <c r="J1575">
        <v>58</v>
      </c>
      <c r="K1575">
        <v>52</v>
      </c>
      <c r="L1575">
        <v>0</v>
      </c>
      <c r="M1575">
        <v>2021</v>
      </c>
      <c r="N1575">
        <f t="shared" ca="1" si="98"/>
        <v>248</v>
      </c>
      <c r="O1575">
        <f t="shared" ca="1" si="99"/>
        <v>18200</v>
      </c>
      <c r="P1575">
        <f ca="1">_20206[[#This Row],[最低排名]]-_20206[[#This Row],[同分人数]]+1</f>
        <v>17953</v>
      </c>
      <c r="Q1575">
        <f ca="1">IF(O1575&gt;=开始!$B$6, 1, 0)</f>
        <v>1</v>
      </c>
      <c r="R1575">
        <f ca="1">_20206[[#This Row],[最低排名]]-开始!$B$6</f>
        <v>18200</v>
      </c>
    </row>
    <row r="1576" spans="1:18">
      <c r="A1576">
        <v>26001</v>
      </c>
      <c r="B1576" t="s">
        <v>359</v>
      </c>
      <c r="C1576" t="str">
        <f t="shared" si="96"/>
        <v>天津城建</v>
      </c>
      <c r="D1576" t="str">
        <f t="shared" si="97"/>
        <v>01</v>
      </c>
      <c r="E1576" t="s">
        <v>320</v>
      </c>
      <c r="F1576">
        <v>185</v>
      </c>
      <c r="G1576">
        <v>107</v>
      </c>
      <c r="H1576">
        <v>81</v>
      </c>
      <c r="I1576">
        <v>52</v>
      </c>
      <c r="J1576">
        <v>49</v>
      </c>
      <c r="K1576">
        <v>43</v>
      </c>
      <c r="L1576">
        <v>0</v>
      </c>
      <c r="M1576">
        <v>2021</v>
      </c>
      <c r="N1576">
        <f t="shared" ca="1" si="98"/>
        <v>158</v>
      </c>
      <c r="O1576">
        <f t="shared" ca="1" si="99"/>
        <v>34140</v>
      </c>
      <c r="P1576">
        <f ca="1">_20206[[#This Row],[最低排名]]-_20206[[#This Row],[同分人数]]+1</f>
        <v>33983</v>
      </c>
      <c r="Q1576">
        <f ca="1">IF(O1576&gt;=开始!$B$6, 1, 0)</f>
        <v>1</v>
      </c>
      <c r="R1576">
        <f ca="1">_20206[[#This Row],[最低排名]]-开始!$B$6</f>
        <v>34140</v>
      </c>
    </row>
    <row r="1577" spans="1:18">
      <c r="A1577">
        <v>26002</v>
      </c>
      <c r="B1577" t="s">
        <v>1549</v>
      </c>
      <c r="C1577" t="str">
        <f t="shared" si="96"/>
        <v>天津城建</v>
      </c>
      <c r="D1577" t="str">
        <f t="shared" si="97"/>
        <v>02</v>
      </c>
      <c r="E1577" t="s">
        <v>228</v>
      </c>
      <c r="F1577">
        <v>190</v>
      </c>
      <c r="G1577">
        <v>96</v>
      </c>
      <c r="H1577">
        <v>81</v>
      </c>
      <c r="I1577">
        <v>64</v>
      </c>
      <c r="J1577">
        <v>55</v>
      </c>
      <c r="K1577">
        <v>49</v>
      </c>
      <c r="L1577">
        <v>0</v>
      </c>
      <c r="M1577">
        <v>2021</v>
      </c>
      <c r="N1577">
        <f t="shared" ca="1" si="98"/>
        <v>198</v>
      </c>
      <c r="O1577">
        <f t="shared" ca="1" si="99"/>
        <v>28864</v>
      </c>
      <c r="P1577">
        <f ca="1">_20206[[#This Row],[最低排名]]-_20206[[#This Row],[同分人数]]+1</f>
        <v>28667</v>
      </c>
      <c r="Q1577">
        <f ca="1">IF(O1577&gt;=开始!$B$6, 1, 0)</f>
        <v>1</v>
      </c>
      <c r="R1577">
        <f ca="1">_20206[[#This Row],[最低排名]]-开始!$B$6</f>
        <v>28864</v>
      </c>
    </row>
    <row r="1578" spans="1:18">
      <c r="A1578">
        <v>26101</v>
      </c>
      <c r="B1578" t="s">
        <v>1628</v>
      </c>
      <c r="C1578" t="str">
        <f t="shared" si="96"/>
        <v>津商宝德</v>
      </c>
      <c r="D1578" t="str">
        <f t="shared" si="97"/>
        <v>01</v>
      </c>
      <c r="E1578" t="s">
        <v>366</v>
      </c>
      <c r="F1578">
        <v>175</v>
      </c>
      <c r="G1578">
        <v>89</v>
      </c>
      <c r="H1578">
        <v>91</v>
      </c>
      <c r="I1578">
        <v>49</v>
      </c>
      <c r="J1578">
        <v>46</v>
      </c>
      <c r="K1578">
        <v>46</v>
      </c>
      <c r="L1578">
        <v>0</v>
      </c>
      <c r="M1578">
        <v>2021</v>
      </c>
      <c r="N1578">
        <f t="shared" ca="1" si="98"/>
        <v>154</v>
      </c>
      <c r="O1578">
        <f t="shared" ca="1" si="99"/>
        <v>34618</v>
      </c>
      <c r="P1578">
        <f ca="1">_20206[[#This Row],[最低排名]]-_20206[[#This Row],[同分人数]]+1</f>
        <v>34465</v>
      </c>
      <c r="Q1578">
        <f ca="1">IF(O1578&gt;=开始!$B$6, 1, 0)</f>
        <v>1</v>
      </c>
      <c r="R1578">
        <f ca="1">_20206[[#This Row],[最低排名]]-开始!$B$6</f>
        <v>34618</v>
      </c>
    </row>
    <row r="1579" spans="1:18">
      <c r="A1579">
        <v>26201</v>
      </c>
      <c r="B1579" t="s">
        <v>360</v>
      </c>
      <c r="C1579" t="str">
        <f t="shared" si="96"/>
        <v>津医临床</v>
      </c>
      <c r="D1579" t="str">
        <f t="shared" si="97"/>
        <v>01</v>
      </c>
      <c r="E1579" t="s">
        <v>223</v>
      </c>
      <c r="F1579">
        <v>183</v>
      </c>
      <c r="G1579">
        <v>97</v>
      </c>
      <c r="H1579">
        <v>81</v>
      </c>
      <c r="I1579">
        <v>49</v>
      </c>
      <c r="J1579">
        <v>49</v>
      </c>
      <c r="K1579">
        <v>46</v>
      </c>
      <c r="L1579">
        <v>0</v>
      </c>
      <c r="M1579">
        <v>2021</v>
      </c>
      <c r="N1579">
        <f t="shared" ca="1" si="98"/>
        <v>153</v>
      </c>
      <c r="O1579">
        <f t="shared" ca="1" si="99"/>
        <v>34464</v>
      </c>
      <c r="P1579">
        <f ca="1">_20206[[#This Row],[最低排名]]-_20206[[#This Row],[同分人数]]+1</f>
        <v>34312</v>
      </c>
      <c r="Q1579">
        <f ca="1">IF(O1579&gt;=开始!$B$6, 1, 0)</f>
        <v>1</v>
      </c>
      <c r="R1579">
        <f ca="1">_20206[[#This Row],[最低排名]]-开始!$B$6</f>
        <v>34464</v>
      </c>
    </row>
    <row r="1580" spans="1:18">
      <c r="A1580">
        <v>26202</v>
      </c>
      <c r="B1580" t="s">
        <v>361</v>
      </c>
      <c r="C1580" t="str">
        <f t="shared" si="96"/>
        <v>津医临床</v>
      </c>
      <c r="D1580" t="str">
        <f t="shared" si="97"/>
        <v>02</v>
      </c>
      <c r="E1580" t="s">
        <v>447</v>
      </c>
      <c r="F1580">
        <v>187</v>
      </c>
      <c r="G1580">
        <v>94</v>
      </c>
      <c r="H1580">
        <v>78</v>
      </c>
      <c r="I1580">
        <v>64</v>
      </c>
      <c r="J1580">
        <v>46</v>
      </c>
      <c r="K1580">
        <v>46</v>
      </c>
      <c r="L1580">
        <v>0</v>
      </c>
      <c r="M1580">
        <v>2021</v>
      </c>
      <c r="N1580">
        <f t="shared" ca="1" si="98"/>
        <v>156</v>
      </c>
      <c r="O1580">
        <f t="shared" ca="1" si="99"/>
        <v>32280</v>
      </c>
      <c r="P1580">
        <f ca="1">_20206[[#This Row],[最低排名]]-_20206[[#This Row],[同分人数]]+1</f>
        <v>32125</v>
      </c>
      <c r="Q1580">
        <f ca="1">IF(O1580&gt;=开始!$B$6, 1, 0)</f>
        <v>1</v>
      </c>
      <c r="R1580">
        <f ca="1">_20206[[#This Row],[最低排名]]-开始!$B$6</f>
        <v>32280</v>
      </c>
    </row>
    <row r="1581" spans="1:18">
      <c r="A1581">
        <v>26203</v>
      </c>
      <c r="B1581" t="s">
        <v>362</v>
      </c>
      <c r="C1581" t="str">
        <f t="shared" si="96"/>
        <v>津医临床</v>
      </c>
      <c r="D1581" t="str">
        <f t="shared" si="97"/>
        <v>03</v>
      </c>
      <c r="E1581" t="s">
        <v>363</v>
      </c>
      <c r="F1581">
        <v>190</v>
      </c>
      <c r="G1581">
        <v>107</v>
      </c>
      <c r="H1581">
        <v>78</v>
      </c>
      <c r="I1581">
        <v>61</v>
      </c>
      <c r="J1581">
        <v>58</v>
      </c>
      <c r="K1581">
        <v>49</v>
      </c>
      <c r="L1581">
        <v>0</v>
      </c>
      <c r="M1581">
        <v>2021</v>
      </c>
      <c r="N1581">
        <f t="shared" ca="1" si="98"/>
        <v>182</v>
      </c>
      <c r="O1581">
        <f t="shared" ca="1" si="99"/>
        <v>29454</v>
      </c>
      <c r="P1581">
        <f ca="1">_20206[[#This Row],[最低排名]]-_20206[[#This Row],[同分人数]]+1</f>
        <v>29273</v>
      </c>
      <c r="Q1581">
        <f ca="1">IF(O1581&gt;=开始!$B$6, 1, 0)</f>
        <v>1</v>
      </c>
      <c r="R1581">
        <f ca="1">_20206[[#This Row],[最低排名]]-开始!$B$6</f>
        <v>29454</v>
      </c>
    </row>
    <row r="1582" spans="1:18">
      <c r="A1582">
        <v>26204</v>
      </c>
      <c r="B1582" t="s">
        <v>364</v>
      </c>
      <c r="C1582" t="str">
        <f t="shared" si="96"/>
        <v>津医临床</v>
      </c>
      <c r="D1582" t="str">
        <f t="shared" si="97"/>
        <v>04</v>
      </c>
      <c r="E1582" t="s">
        <v>52</v>
      </c>
      <c r="F1582">
        <v>191</v>
      </c>
      <c r="G1582">
        <v>101</v>
      </c>
      <c r="H1582">
        <v>83</v>
      </c>
      <c r="I1582">
        <v>61</v>
      </c>
      <c r="J1582">
        <v>46</v>
      </c>
      <c r="K1582">
        <v>43</v>
      </c>
      <c r="L1582">
        <v>0</v>
      </c>
      <c r="M1582">
        <v>2021</v>
      </c>
      <c r="N1582">
        <f t="shared" ca="1" si="98"/>
        <v>188</v>
      </c>
      <c r="O1582">
        <f t="shared" ca="1" si="99"/>
        <v>31735</v>
      </c>
      <c r="P1582">
        <f ca="1">_20206[[#This Row],[最低排名]]-_20206[[#This Row],[同分人数]]+1</f>
        <v>31548</v>
      </c>
      <c r="Q1582">
        <f ca="1">IF(O1582&gt;=开始!$B$6, 1, 0)</f>
        <v>1</v>
      </c>
      <c r="R1582">
        <f ca="1">_20206[[#This Row],[最低排名]]-开始!$B$6</f>
        <v>31735</v>
      </c>
    </row>
    <row r="1583" spans="1:18">
      <c r="A1583">
        <v>26301</v>
      </c>
      <c r="B1583" t="s">
        <v>365</v>
      </c>
      <c r="C1583" t="str">
        <f t="shared" si="96"/>
        <v>津理中环</v>
      </c>
      <c r="D1583" t="str">
        <f t="shared" si="97"/>
        <v>01</v>
      </c>
      <c r="E1583" t="s">
        <v>1629</v>
      </c>
      <c r="M1583">
        <v>2021</v>
      </c>
      <c r="N1583" t="e">
        <f t="shared" ca="1" si="98"/>
        <v>#N/A</v>
      </c>
      <c r="O1583" t="e">
        <f t="shared" ca="1" si="99"/>
        <v>#N/A</v>
      </c>
      <c r="P1583" t="e">
        <f ca="1">_20206[[#This Row],[最低排名]]-_20206[[#This Row],[同分人数]]+1</f>
        <v>#N/A</v>
      </c>
      <c r="Q1583" t="e">
        <f ca="1">IF(O1583&gt;=开始!$B$6, 1, 0)</f>
        <v>#N/A</v>
      </c>
      <c r="R1583" t="e">
        <f ca="1">_20206[[#This Row],[最低排名]]-开始!$B$6</f>
        <v>#N/A</v>
      </c>
    </row>
    <row r="1584" spans="1:18">
      <c r="A1584">
        <v>26302</v>
      </c>
      <c r="B1584" t="s">
        <v>367</v>
      </c>
      <c r="C1584" t="str">
        <f t="shared" si="96"/>
        <v>津理中环</v>
      </c>
      <c r="D1584" t="str">
        <f t="shared" si="97"/>
        <v>02</v>
      </c>
      <c r="E1584" t="s">
        <v>1533</v>
      </c>
      <c r="F1584">
        <v>188</v>
      </c>
      <c r="G1584">
        <v>99</v>
      </c>
      <c r="H1584">
        <v>64</v>
      </c>
      <c r="I1584">
        <v>55</v>
      </c>
      <c r="J1584">
        <v>49</v>
      </c>
      <c r="K1584">
        <v>46</v>
      </c>
      <c r="L1584">
        <v>0</v>
      </c>
      <c r="M1584">
        <v>2021</v>
      </c>
      <c r="N1584">
        <f t="shared" ca="1" si="98"/>
        <v>157</v>
      </c>
      <c r="O1584">
        <f t="shared" ca="1" si="99"/>
        <v>35381</v>
      </c>
      <c r="P1584">
        <f ca="1">_20206[[#This Row],[最低排名]]-_20206[[#This Row],[同分人数]]+1</f>
        <v>35225</v>
      </c>
      <c r="Q1584">
        <f ca="1">IF(O1584&gt;=开始!$B$6, 1, 0)</f>
        <v>1</v>
      </c>
      <c r="R1584">
        <f ca="1">_20206[[#This Row],[最低排名]]-开始!$B$6</f>
        <v>35381</v>
      </c>
    </row>
    <row r="1585" spans="1:18">
      <c r="A1585">
        <v>26401</v>
      </c>
      <c r="B1585" t="s">
        <v>368</v>
      </c>
      <c r="C1585" t="str">
        <f t="shared" si="96"/>
        <v>京科天津</v>
      </c>
      <c r="D1585" t="str">
        <f t="shared" si="97"/>
        <v>01</v>
      </c>
      <c r="E1585" t="s">
        <v>1542</v>
      </c>
      <c r="F1585">
        <v>175</v>
      </c>
      <c r="G1585">
        <v>99</v>
      </c>
      <c r="H1585">
        <v>85</v>
      </c>
      <c r="I1585">
        <v>52</v>
      </c>
      <c r="J1585">
        <v>46</v>
      </c>
      <c r="K1585">
        <v>43</v>
      </c>
      <c r="L1585">
        <v>0</v>
      </c>
      <c r="M1585">
        <v>2021</v>
      </c>
      <c r="N1585">
        <f t="shared" ca="1" si="98"/>
        <v>146</v>
      </c>
      <c r="O1585">
        <f t="shared" ca="1" si="99"/>
        <v>35527</v>
      </c>
      <c r="P1585">
        <f ca="1">_20206[[#This Row],[最低排名]]-_20206[[#This Row],[同分人数]]+1</f>
        <v>35382</v>
      </c>
      <c r="Q1585">
        <f ca="1">IF(O1585&gt;=开始!$B$6, 1, 0)</f>
        <v>1</v>
      </c>
      <c r="R1585">
        <f ca="1">_20206[[#This Row],[最低排名]]-开始!$B$6</f>
        <v>35527</v>
      </c>
    </row>
    <row r="1586" spans="1:18">
      <c r="A1586">
        <v>26402</v>
      </c>
      <c r="B1586" t="s">
        <v>1630</v>
      </c>
      <c r="C1586" t="str">
        <f t="shared" si="96"/>
        <v>京科天津</v>
      </c>
      <c r="D1586" t="str">
        <f t="shared" si="97"/>
        <v>02</v>
      </c>
      <c r="E1586" t="s">
        <v>1629</v>
      </c>
      <c r="M1586">
        <v>2021</v>
      </c>
      <c r="N1586" t="e">
        <f t="shared" ca="1" si="98"/>
        <v>#N/A</v>
      </c>
      <c r="O1586" t="e">
        <f t="shared" ca="1" si="99"/>
        <v>#N/A</v>
      </c>
      <c r="P1586" t="e">
        <f ca="1">_20206[[#This Row],[最低排名]]-_20206[[#This Row],[同分人数]]+1</f>
        <v>#N/A</v>
      </c>
      <c r="Q1586" t="e">
        <f ca="1">IF(O1586&gt;=开始!$B$6, 1, 0)</f>
        <v>#N/A</v>
      </c>
      <c r="R1586" t="e">
        <f ca="1">_20206[[#This Row],[最低排名]]-开始!$B$6</f>
        <v>#N/A</v>
      </c>
    </row>
    <row r="1587" spans="1:18">
      <c r="A1587">
        <v>26403</v>
      </c>
      <c r="B1587" t="s">
        <v>1550</v>
      </c>
      <c r="C1587" t="str">
        <f t="shared" si="96"/>
        <v>京科天津</v>
      </c>
      <c r="D1587" t="str">
        <f t="shared" si="97"/>
        <v>03</v>
      </c>
      <c r="E1587" t="s">
        <v>221</v>
      </c>
      <c r="F1587">
        <v>190</v>
      </c>
      <c r="G1587">
        <v>97</v>
      </c>
      <c r="H1587">
        <v>69</v>
      </c>
      <c r="I1587">
        <v>52</v>
      </c>
      <c r="J1587">
        <v>52</v>
      </c>
      <c r="K1587">
        <v>46</v>
      </c>
      <c r="L1587">
        <v>0</v>
      </c>
      <c r="M1587">
        <v>2021</v>
      </c>
      <c r="N1587">
        <f t="shared" ca="1" si="98"/>
        <v>171</v>
      </c>
      <c r="O1587">
        <f t="shared" ca="1" si="99"/>
        <v>34311</v>
      </c>
      <c r="P1587">
        <f ca="1">_20206[[#This Row],[最低排名]]-_20206[[#This Row],[同分人数]]+1</f>
        <v>34141</v>
      </c>
      <c r="Q1587">
        <f ca="1">IF(O1587&gt;=开始!$B$6, 1, 0)</f>
        <v>1</v>
      </c>
      <c r="R1587">
        <f ca="1">_20206[[#This Row],[最低排名]]-开始!$B$6</f>
        <v>34311</v>
      </c>
    </row>
    <row r="1588" spans="1:18">
      <c r="A1588">
        <v>26501</v>
      </c>
      <c r="B1588" t="s">
        <v>369</v>
      </c>
      <c r="C1588" t="str">
        <f t="shared" si="96"/>
        <v>津财珠江</v>
      </c>
      <c r="D1588" t="str">
        <f t="shared" si="97"/>
        <v>01</v>
      </c>
      <c r="E1588" t="s">
        <v>1533</v>
      </c>
      <c r="F1588">
        <v>174</v>
      </c>
      <c r="G1588">
        <v>100</v>
      </c>
      <c r="H1588">
        <v>81</v>
      </c>
      <c r="I1588">
        <v>58</v>
      </c>
      <c r="J1588">
        <v>46</v>
      </c>
      <c r="K1588">
        <v>43</v>
      </c>
      <c r="L1588">
        <v>0</v>
      </c>
      <c r="M1588">
        <v>2021</v>
      </c>
      <c r="N1588">
        <f t="shared" ca="1" si="98"/>
        <v>157</v>
      </c>
      <c r="O1588">
        <f t="shared" ca="1" si="99"/>
        <v>35381</v>
      </c>
      <c r="P1588">
        <f ca="1">_20206[[#This Row],[最低排名]]-_20206[[#This Row],[同分人数]]+1</f>
        <v>35225</v>
      </c>
      <c r="Q1588">
        <f ca="1">IF(O1588&gt;=开始!$B$6, 1, 0)</f>
        <v>1</v>
      </c>
      <c r="R1588">
        <f ca="1">_20206[[#This Row],[最低排名]]-开始!$B$6</f>
        <v>35381</v>
      </c>
    </row>
    <row r="1589" spans="1:18">
      <c r="A1589">
        <v>26601</v>
      </c>
      <c r="B1589" t="s">
        <v>370</v>
      </c>
      <c r="C1589" t="str">
        <f t="shared" si="96"/>
        <v>河北工大</v>
      </c>
      <c r="D1589" t="str">
        <f t="shared" si="97"/>
        <v>01</v>
      </c>
      <c r="E1589" t="s">
        <v>100</v>
      </c>
      <c r="F1589">
        <v>216</v>
      </c>
      <c r="G1589">
        <v>119</v>
      </c>
      <c r="H1589">
        <v>108</v>
      </c>
      <c r="I1589">
        <v>64</v>
      </c>
      <c r="J1589">
        <v>61</v>
      </c>
      <c r="K1589">
        <v>58</v>
      </c>
      <c r="L1589">
        <v>0</v>
      </c>
      <c r="M1589">
        <v>2021</v>
      </c>
      <c r="N1589">
        <f t="shared" ca="1" si="98"/>
        <v>233</v>
      </c>
      <c r="O1589">
        <f t="shared" ca="1" si="99"/>
        <v>14212</v>
      </c>
      <c r="P1589">
        <f ca="1">_20206[[#This Row],[最低排名]]-_20206[[#This Row],[同分人数]]+1</f>
        <v>13980</v>
      </c>
      <c r="Q1589">
        <f ca="1">IF(O1589&gt;=开始!$B$6, 1, 0)</f>
        <v>1</v>
      </c>
      <c r="R1589">
        <f ca="1">_20206[[#This Row],[最低排名]]-开始!$B$6</f>
        <v>14212</v>
      </c>
    </row>
    <row r="1590" spans="1:18">
      <c r="A1590">
        <v>26701</v>
      </c>
      <c r="B1590" t="s">
        <v>371</v>
      </c>
      <c r="C1590" t="str">
        <f t="shared" si="96"/>
        <v>天津理工</v>
      </c>
      <c r="D1590" t="str">
        <f t="shared" si="97"/>
        <v>01</v>
      </c>
      <c r="E1590" t="s">
        <v>228</v>
      </c>
      <c r="F1590">
        <v>187</v>
      </c>
      <c r="G1590">
        <v>96</v>
      </c>
      <c r="H1590">
        <v>105</v>
      </c>
      <c r="I1590">
        <v>52</v>
      </c>
      <c r="J1590">
        <v>49</v>
      </c>
      <c r="K1590">
        <v>46</v>
      </c>
      <c r="L1590">
        <v>0</v>
      </c>
      <c r="M1590">
        <v>2021</v>
      </c>
      <c r="N1590">
        <f t="shared" ca="1" si="98"/>
        <v>198</v>
      </c>
      <c r="O1590">
        <f t="shared" ca="1" si="99"/>
        <v>28864</v>
      </c>
      <c r="P1590">
        <f ca="1">_20206[[#This Row],[最低排名]]-_20206[[#This Row],[同分人数]]+1</f>
        <v>28667</v>
      </c>
      <c r="Q1590">
        <f ca="1">IF(O1590&gt;=开始!$B$6, 1, 0)</f>
        <v>1</v>
      </c>
      <c r="R1590">
        <f ca="1">_20206[[#This Row],[最低排名]]-开始!$B$6</f>
        <v>28864</v>
      </c>
    </row>
    <row r="1591" spans="1:18">
      <c r="A1591">
        <v>26801</v>
      </c>
      <c r="B1591" t="s">
        <v>373</v>
      </c>
      <c r="C1591" t="str">
        <f t="shared" si="96"/>
        <v>天津外大</v>
      </c>
      <c r="D1591" t="str">
        <f t="shared" si="97"/>
        <v>01</v>
      </c>
      <c r="E1591" t="s">
        <v>389</v>
      </c>
      <c r="F1591">
        <v>178</v>
      </c>
      <c r="G1591">
        <v>108</v>
      </c>
      <c r="H1591">
        <v>103</v>
      </c>
      <c r="I1591">
        <v>61</v>
      </c>
      <c r="J1591">
        <v>61</v>
      </c>
      <c r="K1591">
        <v>49</v>
      </c>
      <c r="L1591">
        <v>0</v>
      </c>
      <c r="M1591">
        <v>2021</v>
      </c>
      <c r="N1591">
        <f t="shared" ca="1" si="98"/>
        <v>205</v>
      </c>
      <c r="O1591">
        <f t="shared" ca="1" si="99"/>
        <v>26311</v>
      </c>
      <c r="P1591">
        <f ca="1">_20206[[#This Row],[最低排名]]-_20206[[#This Row],[同分人数]]+1</f>
        <v>26107</v>
      </c>
      <c r="Q1591">
        <f ca="1">IF(O1591&gt;=开始!$B$6, 1, 0)</f>
        <v>1</v>
      </c>
      <c r="R1591">
        <f ca="1">_20206[[#This Row],[最低排名]]-开始!$B$6</f>
        <v>26311</v>
      </c>
    </row>
    <row r="1592" spans="1:18">
      <c r="A1592">
        <v>28101</v>
      </c>
      <c r="B1592" t="s">
        <v>374</v>
      </c>
      <c r="C1592" t="str">
        <f t="shared" si="96"/>
        <v>华电保定</v>
      </c>
      <c r="D1592" t="str">
        <f t="shared" si="97"/>
        <v>01</v>
      </c>
      <c r="E1592" t="s">
        <v>1130</v>
      </c>
      <c r="F1592">
        <v>223</v>
      </c>
      <c r="G1592">
        <v>123</v>
      </c>
      <c r="H1592">
        <v>122</v>
      </c>
      <c r="I1592">
        <v>61</v>
      </c>
      <c r="J1592">
        <v>61</v>
      </c>
      <c r="K1592">
        <v>58</v>
      </c>
      <c r="L1592">
        <v>0</v>
      </c>
      <c r="M1592">
        <v>2021</v>
      </c>
      <c r="N1592">
        <f t="shared" ca="1" si="98"/>
        <v>225</v>
      </c>
      <c r="O1592">
        <f t="shared" ca="1" si="99"/>
        <v>10342</v>
      </c>
      <c r="P1592">
        <f ca="1">_20206[[#This Row],[最低排名]]-_20206[[#This Row],[同分人数]]+1</f>
        <v>10118</v>
      </c>
      <c r="Q1592">
        <f ca="1">IF(O1592&gt;=开始!$B$6, 1, 0)</f>
        <v>1</v>
      </c>
      <c r="R1592">
        <f ca="1">_20206[[#This Row],[最低排名]]-开始!$B$6</f>
        <v>10342</v>
      </c>
    </row>
    <row r="1593" spans="1:18">
      <c r="A1593">
        <v>28201</v>
      </c>
      <c r="B1593" t="s">
        <v>375</v>
      </c>
      <c r="C1593" t="str">
        <f t="shared" si="96"/>
        <v>东大秦岛</v>
      </c>
      <c r="D1593" t="str">
        <f t="shared" si="97"/>
        <v>01</v>
      </c>
      <c r="E1593" t="s">
        <v>132</v>
      </c>
      <c r="F1593">
        <v>207</v>
      </c>
      <c r="G1593">
        <v>111</v>
      </c>
      <c r="H1593">
        <v>122</v>
      </c>
      <c r="I1593">
        <v>67</v>
      </c>
      <c r="J1593">
        <v>64</v>
      </c>
      <c r="K1593">
        <v>52</v>
      </c>
      <c r="L1593">
        <v>0</v>
      </c>
      <c r="M1593">
        <v>2021</v>
      </c>
      <c r="N1593">
        <f t="shared" ca="1" si="98"/>
        <v>214</v>
      </c>
      <c r="O1593">
        <f t="shared" ca="1" si="99"/>
        <v>13080</v>
      </c>
      <c r="P1593">
        <f ca="1">_20206[[#This Row],[最低排名]]-_20206[[#This Row],[同分人数]]+1</f>
        <v>12867</v>
      </c>
      <c r="Q1593">
        <f ca="1">IF(O1593&gt;=开始!$B$6, 1, 0)</f>
        <v>1</v>
      </c>
      <c r="R1593">
        <f ca="1">_20206[[#This Row],[最低排名]]-开始!$B$6</f>
        <v>13080</v>
      </c>
    </row>
    <row r="1594" spans="1:18">
      <c r="A1594">
        <v>28202</v>
      </c>
      <c r="B1594" t="s">
        <v>376</v>
      </c>
      <c r="C1594" t="str">
        <f t="shared" si="96"/>
        <v>东大秦岛</v>
      </c>
      <c r="D1594" t="str">
        <f t="shared" si="97"/>
        <v>02</v>
      </c>
      <c r="E1594" t="s">
        <v>134</v>
      </c>
      <c r="F1594">
        <v>216</v>
      </c>
      <c r="G1594">
        <v>108</v>
      </c>
      <c r="H1594">
        <v>123</v>
      </c>
      <c r="I1594">
        <v>67</v>
      </c>
      <c r="J1594">
        <v>64</v>
      </c>
      <c r="K1594">
        <v>58</v>
      </c>
      <c r="L1594">
        <v>0</v>
      </c>
      <c r="M1594">
        <v>2021</v>
      </c>
      <c r="N1594">
        <f t="shared" ca="1" si="98"/>
        <v>203</v>
      </c>
      <c r="O1594">
        <f t="shared" ca="1" si="99"/>
        <v>9699</v>
      </c>
      <c r="P1594">
        <f ca="1">_20206[[#This Row],[最低排名]]-_20206[[#This Row],[同分人数]]+1</f>
        <v>9497</v>
      </c>
      <c r="Q1594">
        <f ca="1">IF(O1594&gt;=开始!$B$6, 1, 0)</f>
        <v>1</v>
      </c>
      <c r="R1594">
        <f ca="1">_20206[[#This Row],[最低排名]]-开始!$B$6</f>
        <v>9699</v>
      </c>
    </row>
    <row r="1595" spans="1:18">
      <c r="A1595">
        <v>28203</v>
      </c>
      <c r="B1595" t="s">
        <v>377</v>
      </c>
      <c r="C1595" t="str">
        <f t="shared" si="96"/>
        <v>东大秦岛</v>
      </c>
      <c r="D1595" t="str">
        <f t="shared" si="97"/>
        <v>03</v>
      </c>
      <c r="E1595" t="s">
        <v>62</v>
      </c>
      <c r="F1595">
        <v>215</v>
      </c>
      <c r="G1595">
        <v>115</v>
      </c>
      <c r="H1595">
        <v>120</v>
      </c>
      <c r="I1595">
        <v>67</v>
      </c>
      <c r="J1595">
        <v>64</v>
      </c>
      <c r="K1595">
        <v>61</v>
      </c>
      <c r="L1595">
        <v>0</v>
      </c>
      <c r="M1595">
        <v>2021</v>
      </c>
      <c r="N1595">
        <f t="shared" ca="1" si="98"/>
        <v>196</v>
      </c>
      <c r="O1595">
        <f t="shared" ca="1" si="99"/>
        <v>9895</v>
      </c>
      <c r="P1595">
        <f ca="1">_20206[[#This Row],[最低排名]]-_20206[[#This Row],[同分人数]]+1</f>
        <v>9700</v>
      </c>
      <c r="Q1595">
        <f ca="1">IF(O1595&gt;=开始!$B$6, 1, 0)</f>
        <v>1</v>
      </c>
      <c r="R1595">
        <f ca="1">_20206[[#This Row],[最低排名]]-开始!$B$6</f>
        <v>9895</v>
      </c>
    </row>
    <row r="1596" spans="1:18">
      <c r="A1596">
        <v>28301</v>
      </c>
      <c r="B1596" t="s">
        <v>378</v>
      </c>
      <c r="C1596" t="str">
        <f t="shared" si="96"/>
        <v>河北工程</v>
      </c>
      <c r="D1596" t="str">
        <f t="shared" si="97"/>
        <v>01</v>
      </c>
      <c r="E1596" t="s">
        <v>1533</v>
      </c>
      <c r="F1596">
        <v>160</v>
      </c>
      <c r="G1596">
        <v>80</v>
      </c>
      <c r="H1596">
        <v>95</v>
      </c>
      <c r="I1596">
        <v>58</v>
      </c>
      <c r="J1596">
        <v>46</v>
      </c>
      <c r="K1596">
        <v>43</v>
      </c>
      <c r="L1596">
        <v>0</v>
      </c>
      <c r="M1596">
        <v>2021</v>
      </c>
      <c r="N1596">
        <f t="shared" ca="1" si="98"/>
        <v>157</v>
      </c>
      <c r="O1596">
        <f t="shared" ca="1" si="99"/>
        <v>35381</v>
      </c>
      <c r="P1596">
        <f ca="1">_20206[[#This Row],[最低排名]]-_20206[[#This Row],[同分人数]]+1</f>
        <v>35225</v>
      </c>
      <c r="Q1596">
        <f ca="1">IF(O1596&gt;=开始!$B$6, 1, 0)</f>
        <v>1</v>
      </c>
      <c r="R1596">
        <f ca="1">_20206[[#This Row],[最低排名]]-开始!$B$6</f>
        <v>35381</v>
      </c>
    </row>
    <row r="1597" spans="1:18">
      <c r="A1597">
        <v>28302</v>
      </c>
      <c r="B1597" t="s">
        <v>379</v>
      </c>
      <c r="C1597" t="str">
        <f t="shared" si="96"/>
        <v>河北工程</v>
      </c>
      <c r="D1597" t="str">
        <f t="shared" si="97"/>
        <v>02</v>
      </c>
      <c r="E1597" t="s">
        <v>1556</v>
      </c>
      <c r="F1597">
        <v>191</v>
      </c>
      <c r="G1597">
        <v>106</v>
      </c>
      <c r="H1597">
        <v>75</v>
      </c>
      <c r="I1597">
        <v>52</v>
      </c>
      <c r="J1597">
        <v>43</v>
      </c>
      <c r="K1597">
        <v>43</v>
      </c>
      <c r="L1597">
        <v>0</v>
      </c>
      <c r="M1597">
        <v>2021</v>
      </c>
      <c r="N1597">
        <f t="shared" ca="1" si="98"/>
        <v>162</v>
      </c>
      <c r="O1597">
        <f t="shared" ca="1" si="99"/>
        <v>35075</v>
      </c>
      <c r="P1597">
        <f ca="1">_20206[[#This Row],[最低排名]]-_20206[[#This Row],[同分人数]]+1</f>
        <v>34914</v>
      </c>
      <c r="Q1597">
        <f ca="1">IF(O1597&gt;=开始!$B$6, 1, 0)</f>
        <v>1</v>
      </c>
      <c r="R1597">
        <f ca="1">_20206[[#This Row],[最低排名]]-开始!$B$6</f>
        <v>35075</v>
      </c>
    </row>
    <row r="1598" spans="1:18">
      <c r="A1598">
        <v>28401</v>
      </c>
      <c r="B1598" t="s">
        <v>380</v>
      </c>
      <c r="C1598" t="str">
        <f t="shared" si="96"/>
        <v>河北地质</v>
      </c>
      <c r="D1598" t="str">
        <f t="shared" si="97"/>
        <v>01</v>
      </c>
      <c r="E1598" t="s">
        <v>405</v>
      </c>
      <c r="F1598">
        <v>176</v>
      </c>
      <c r="G1598">
        <v>89</v>
      </c>
      <c r="H1598">
        <v>83</v>
      </c>
      <c r="I1598">
        <v>64</v>
      </c>
      <c r="J1598">
        <v>55</v>
      </c>
      <c r="K1598">
        <v>49</v>
      </c>
      <c r="L1598">
        <v>0</v>
      </c>
      <c r="M1598">
        <v>2021</v>
      </c>
      <c r="N1598">
        <f t="shared" ca="1" si="98"/>
        <v>169</v>
      </c>
      <c r="O1598">
        <f t="shared" ca="1" si="99"/>
        <v>31207</v>
      </c>
      <c r="P1598">
        <f ca="1">_20206[[#This Row],[最低排名]]-_20206[[#This Row],[同分人数]]+1</f>
        <v>31039</v>
      </c>
      <c r="Q1598">
        <f ca="1">IF(O1598&gt;=开始!$B$6, 1, 0)</f>
        <v>1</v>
      </c>
      <c r="R1598">
        <f ca="1">_20206[[#This Row],[最低排名]]-开始!$B$6</f>
        <v>31207</v>
      </c>
    </row>
    <row r="1599" spans="1:18">
      <c r="A1599">
        <v>28402</v>
      </c>
      <c r="B1599" t="s">
        <v>382</v>
      </c>
      <c r="C1599" t="str">
        <f t="shared" si="96"/>
        <v>河北地质</v>
      </c>
      <c r="D1599" t="str">
        <f t="shared" si="97"/>
        <v>02</v>
      </c>
      <c r="E1599" t="s">
        <v>1629</v>
      </c>
      <c r="M1599">
        <v>2021</v>
      </c>
      <c r="N1599" t="e">
        <f t="shared" ca="1" si="98"/>
        <v>#N/A</v>
      </c>
      <c r="O1599" t="e">
        <f t="shared" ca="1" si="99"/>
        <v>#N/A</v>
      </c>
      <c r="P1599" t="e">
        <f ca="1">_20206[[#This Row],[最低排名]]-_20206[[#This Row],[同分人数]]+1</f>
        <v>#N/A</v>
      </c>
      <c r="Q1599" t="e">
        <f ca="1">IF(O1599&gt;=开始!$B$6, 1, 0)</f>
        <v>#N/A</v>
      </c>
      <c r="R1599" t="e">
        <f ca="1">_20206[[#This Row],[最低排名]]-开始!$B$6</f>
        <v>#N/A</v>
      </c>
    </row>
    <row r="1600" spans="1:18">
      <c r="A1600">
        <v>28403</v>
      </c>
      <c r="B1600" t="s">
        <v>384</v>
      </c>
      <c r="C1600" t="str">
        <f t="shared" si="96"/>
        <v>河北地质</v>
      </c>
      <c r="D1600" t="str">
        <f t="shared" si="97"/>
        <v>03</v>
      </c>
      <c r="E1600" t="s">
        <v>363</v>
      </c>
      <c r="F1600">
        <v>190</v>
      </c>
      <c r="G1600">
        <v>98</v>
      </c>
      <c r="H1600">
        <v>87</v>
      </c>
      <c r="I1600">
        <v>58</v>
      </c>
      <c r="J1600">
        <v>58</v>
      </c>
      <c r="K1600">
        <v>43</v>
      </c>
      <c r="L1600">
        <v>0</v>
      </c>
      <c r="M1600">
        <v>2021</v>
      </c>
      <c r="N1600">
        <f t="shared" ca="1" si="98"/>
        <v>182</v>
      </c>
      <c r="O1600">
        <f t="shared" ca="1" si="99"/>
        <v>29454</v>
      </c>
      <c r="P1600">
        <f ca="1">_20206[[#This Row],[最低排名]]-_20206[[#This Row],[同分人数]]+1</f>
        <v>29273</v>
      </c>
      <c r="Q1600">
        <f ca="1">IF(O1600&gt;=开始!$B$6, 1, 0)</f>
        <v>1</v>
      </c>
      <c r="R1600">
        <f ca="1">_20206[[#This Row],[最低排名]]-开始!$B$6</f>
        <v>29454</v>
      </c>
    </row>
    <row r="1601" spans="1:18">
      <c r="A1601">
        <v>28404</v>
      </c>
      <c r="B1601" t="s">
        <v>385</v>
      </c>
      <c r="C1601" t="str">
        <f t="shared" si="96"/>
        <v>河北地质</v>
      </c>
      <c r="D1601" t="str">
        <f t="shared" si="97"/>
        <v>04</v>
      </c>
      <c r="E1601" t="s">
        <v>405</v>
      </c>
      <c r="F1601">
        <v>196</v>
      </c>
      <c r="G1601">
        <v>101</v>
      </c>
      <c r="H1601">
        <v>69</v>
      </c>
      <c r="I1601">
        <v>58</v>
      </c>
      <c r="J1601">
        <v>55</v>
      </c>
      <c r="K1601">
        <v>49</v>
      </c>
      <c r="L1601">
        <v>0</v>
      </c>
      <c r="M1601">
        <v>2021</v>
      </c>
      <c r="N1601">
        <f t="shared" ca="1" si="98"/>
        <v>169</v>
      </c>
      <c r="O1601">
        <f t="shared" ca="1" si="99"/>
        <v>31207</v>
      </c>
      <c r="P1601">
        <f ca="1">_20206[[#This Row],[最低排名]]-_20206[[#This Row],[同分人数]]+1</f>
        <v>31039</v>
      </c>
      <c r="Q1601">
        <f ca="1">IF(O1601&gt;=开始!$B$6, 1, 0)</f>
        <v>1</v>
      </c>
      <c r="R1601">
        <f ca="1">_20206[[#This Row],[最低排名]]-开始!$B$6</f>
        <v>31207</v>
      </c>
    </row>
    <row r="1602" spans="1:18">
      <c r="A1602">
        <v>28501</v>
      </c>
      <c r="B1602" t="s">
        <v>386</v>
      </c>
      <c r="C1602" t="str">
        <f t="shared" ref="C1602:C1665" si="100">LEFT(B1602, FIND("(", B1602) - 1)</f>
        <v>华北理工</v>
      </c>
      <c r="D1602" t="str">
        <f t="shared" ref="D1602:D1665" si="101">MID(B1602, FIND("(", B1602) + 1, FIND(")", B1602) - FIND("(", B1602) - 1)</f>
        <v>01</v>
      </c>
      <c r="E1602" t="s">
        <v>54</v>
      </c>
      <c r="F1602">
        <v>197</v>
      </c>
      <c r="G1602">
        <v>105</v>
      </c>
      <c r="H1602">
        <v>73</v>
      </c>
      <c r="I1602">
        <v>61</v>
      </c>
      <c r="J1602">
        <v>61</v>
      </c>
      <c r="K1602">
        <v>49</v>
      </c>
      <c r="L1602">
        <v>0</v>
      </c>
      <c r="M1602">
        <v>2021</v>
      </c>
      <c r="N1602">
        <f t="shared" ref="N1602:N1665" ca="1" si="102">VLOOKUP(E1602, INDIRECT("'" &amp; M1602 &amp; "D'!$A$2:$G$500"), 2, FALSE)</f>
        <v>201</v>
      </c>
      <c r="O1602">
        <f t="shared" ref="O1602:O1665" ca="1" si="103">VLOOKUP(E1602, INDIRECT("'" &amp; M1602 &amp; "D'!$A$2:$G$500"), 3, FALSE)</f>
        <v>28484</v>
      </c>
      <c r="P1602">
        <f ca="1">_20206[[#This Row],[最低排名]]-_20206[[#This Row],[同分人数]]+1</f>
        <v>28284</v>
      </c>
      <c r="Q1602">
        <f ca="1">IF(O1602&gt;=开始!$B$6, 1, 0)</f>
        <v>1</v>
      </c>
      <c r="R1602">
        <f ca="1">_20206[[#This Row],[最低排名]]-开始!$B$6</f>
        <v>28484</v>
      </c>
    </row>
    <row r="1603" spans="1:18">
      <c r="A1603">
        <v>28502</v>
      </c>
      <c r="B1603" t="s">
        <v>388</v>
      </c>
      <c r="C1603" t="str">
        <f t="shared" si="100"/>
        <v>华北理工</v>
      </c>
      <c r="D1603" t="str">
        <f t="shared" si="101"/>
        <v>02</v>
      </c>
      <c r="E1603" t="s">
        <v>323</v>
      </c>
      <c r="F1603">
        <v>203</v>
      </c>
      <c r="G1603">
        <v>114</v>
      </c>
      <c r="H1603">
        <v>116</v>
      </c>
      <c r="I1603">
        <v>64</v>
      </c>
      <c r="J1603">
        <v>49</v>
      </c>
      <c r="K1603">
        <v>49</v>
      </c>
      <c r="L1603">
        <v>0</v>
      </c>
      <c r="M1603">
        <v>2021</v>
      </c>
      <c r="N1603">
        <f t="shared" ca="1" si="102"/>
        <v>211</v>
      </c>
      <c r="O1603">
        <f t="shared" ca="1" si="103"/>
        <v>19970</v>
      </c>
      <c r="P1603">
        <f ca="1">_20206[[#This Row],[最低排名]]-_20206[[#This Row],[同分人数]]+1</f>
        <v>19760</v>
      </c>
      <c r="Q1603">
        <f ca="1">IF(O1603&gt;=开始!$B$6, 1, 0)</f>
        <v>1</v>
      </c>
      <c r="R1603">
        <f ca="1">_20206[[#This Row],[最低排名]]-开始!$B$6</f>
        <v>19970</v>
      </c>
    </row>
    <row r="1604" spans="1:18">
      <c r="A1604">
        <v>28503</v>
      </c>
      <c r="B1604" t="s">
        <v>390</v>
      </c>
      <c r="C1604" t="str">
        <f t="shared" si="100"/>
        <v>华北理工</v>
      </c>
      <c r="D1604" t="str">
        <f t="shared" si="101"/>
        <v>03</v>
      </c>
      <c r="E1604" t="s">
        <v>585</v>
      </c>
      <c r="F1604">
        <v>192</v>
      </c>
      <c r="G1604">
        <v>98</v>
      </c>
      <c r="H1604">
        <v>80</v>
      </c>
      <c r="I1604">
        <v>49</v>
      </c>
      <c r="J1604">
        <v>49</v>
      </c>
      <c r="K1604">
        <v>46</v>
      </c>
      <c r="L1604">
        <v>0</v>
      </c>
      <c r="M1604">
        <v>2021</v>
      </c>
      <c r="N1604">
        <f t="shared" ca="1" si="102"/>
        <v>162</v>
      </c>
      <c r="O1604">
        <f t="shared" ca="1" si="103"/>
        <v>33103</v>
      </c>
      <c r="P1604">
        <f ca="1">_20206[[#This Row],[最低排名]]-_20206[[#This Row],[同分人数]]+1</f>
        <v>32942</v>
      </c>
      <c r="Q1604">
        <f ca="1">IF(O1604&gt;=开始!$B$6, 1, 0)</f>
        <v>1</v>
      </c>
      <c r="R1604">
        <f ca="1">_20206[[#This Row],[最低排名]]-开始!$B$6</f>
        <v>33103</v>
      </c>
    </row>
    <row r="1605" spans="1:18">
      <c r="A1605">
        <v>28504</v>
      </c>
      <c r="B1605" t="s">
        <v>1552</v>
      </c>
      <c r="C1605" t="str">
        <f t="shared" si="100"/>
        <v>华北理工</v>
      </c>
      <c r="D1605" t="str">
        <f t="shared" si="101"/>
        <v>04</v>
      </c>
      <c r="E1605" t="s">
        <v>427</v>
      </c>
      <c r="F1605">
        <v>196</v>
      </c>
      <c r="G1605">
        <v>107</v>
      </c>
      <c r="H1605">
        <v>74</v>
      </c>
      <c r="I1605">
        <v>61</v>
      </c>
      <c r="J1605">
        <v>55</v>
      </c>
      <c r="K1605">
        <v>49</v>
      </c>
      <c r="L1605">
        <v>0</v>
      </c>
      <c r="M1605">
        <v>2021</v>
      </c>
      <c r="N1605">
        <f t="shared" ca="1" si="102"/>
        <v>227</v>
      </c>
      <c r="O1605">
        <f t="shared" ca="1" si="103"/>
        <v>29681</v>
      </c>
      <c r="P1605">
        <f ca="1">_20206[[#This Row],[最低排名]]-_20206[[#This Row],[同分人数]]+1</f>
        <v>29455</v>
      </c>
      <c r="Q1605">
        <f ca="1">IF(O1605&gt;=开始!$B$6, 1, 0)</f>
        <v>1</v>
      </c>
      <c r="R1605">
        <f ca="1">_20206[[#This Row],[最低排名]]-开始!$B$6</f>
        <v>29681</v>
      </c>
    </row>
    <row r="1606" spans="1:18">
      <c r="A1606">
        <v>28505</v>
      </c>
      <c r="B1606" t="s">
        <v>1631</v>
      </c>
      <c r="C1606" t="str">
        <f t="shared" si="100"/>
        <v>华北理工</v>
      </c>
      <c r="D1606" t="str">
        <f t="shared" si="101"/>
        <v>05</v>
      </c>
      <c r="E1606" t="s">
        <v>528</v>
      </c>
      <c r="F1606">
        <v>189</v>
      </c>
      <c r="G1606">
        <v>107</v>
      </c>
      <c r="H1606">
        <v>71</v>
      </c>
      <c r="I1606">
        <v>64</v>
      </c>
      <c r="J1606">
        <v>64</v>
      </c>
      <c r="K1606">
        <v>52</v>
      </c>
      <c r="L1606">
        <v>0</v>
      </c>
      <c r="M1606">
        <v>2021</v>
      </c>
      <c r="N1606">
        <f t="shared" ca="1" si="102"/>
        <v>182</v>
      </c>
      <c r="O1606">
        <f t="shared" ca="1" si="103"/>
        <v>28666</v>
      </c>
      <c r="P1606">
        <f ca="1">_20206[[#This Row],[最低排名]]-_20206[[#This Row],[同分人数]]+1</f>
        <v>28485</v>
      </c>
      <c r="Q1606">
        <f ca="1">IF(O1606&gt;=开始!$B$6, 1, 0)</f>
        <v>1</v>
      </c>
      <c r="R1606">
        <f ca="1">_20206[[#This Row],[最低排名]]-开始!$B$6</f>
        <v>28666</v>
      </c>
    </row>
    <row r="1607" spans="1:18">
      <c r="A1607">
        <v>28601</v>
      </c>
      <c r="B1607" t="s">
        <v>391</v>
      </c>
      <c r="C1607" t="str">
        <f t="shared" si="100"/>
        <v>河北医科</v>
      </c>
      <c r="D1607" t="str">
        <f t="shared" si="101"/>
        <v>01</v>
      </c>
      <c r="E1607" t="s">
        <v>546</v>
      </c>
      <c r="F1607">
        <v>201</v>
      </c>
      <c r="G1607">
        <v>107</v>
      </c>
      <c r="H1607">
        <v>116</v>
      </c>
      <c r="I1607">
        <v>64</v>
      </c>
      <c r="J1607">
        <v>61</v>
      </c>
      <c r="K1607">
        <v>46</v>
      </c>
      <c r="L1607">
        <v>0</v>
      </c>
      <c r="M1607">
        <v>2021</v>
      </c>
      <c r="N1607">
        <f t="shared" ca="1" si="102"/>
        <v>214</v>
      </c>
      <c r="O1607">
        <f t="shared" ca="1" si="103"/>
        <v>18414</v>
      </c>
      <c r="P1607">
        <f ca="1">_20206[[#This Row],[最低排名]]-_20206[[#This Row],[同分人数]]+1</f>
        <v>18201</v>
      </c>
      <c r="Q1607">
        <f ca="1">IF(O1607&gt;=开始!$B$6, 1, 0)</f>
        <v>1</v>
      </c>
      <c r="R1607">
        <f ca="1">_20206[[#This Row],[最低排名]]-开始!$B$6</f>
        <v>18414</v>
      </c>
    </row>
    <row r="1608" spans="1:18">
      <c r="A1608">
        <v>28602</v>
      </c>
      <c r="B1608" t="s">
        <v>392</v>
      </c>
      <c r="C1608" t="str">
        <f t="shared" si="100"/>
        <v>河北医科</v>
      </c>
      <c r="D1608" t="str">
        <f t="shared" si="101"/>
        <v>02</v>
      </c>
      <c r="E1608" t="s">
        <v>180</v>
      </c>
      <c r="F1608">
        <v>186</v>
      </c>
      <c r="G1608">
        <v>100</v>
      </c>
      <c r="H1608">
        <v>105</v>
      </c>
      <c r="I1608">
        <v>58</v>
      </c>
      <c r="J1608">
        <v>52</v>
      </c>
      <c r="K1608">
        <v>49</v>
      </c>
      <c r="L1608">
        <v>0</v>
      </c>
      <c r="M1608">
        <v>2021</v>
      </c>
      <c r="N1608">
        <f t="shared" ca="1" si="102"/>
        <v>212</v>
      </c>
      <c r="O1608">
        <f t="shared" ca="1" si="103"/>
        <v>26748</v>
      </c>
      <c r="P1608">
        <f ca="1">_20206[[#This Row],[最低排名]]-_20206[[#This Row],[同分人数]]+1</f>
        <v>26537</v>
      </c>
      <c r="Q1608">
        <f ca="1">IF(O1608&gt;=开始!$B$6, 1, 0)</f>
        <v>1</v>
      </c>
      <c r="R1608">
        <f ca="1">_20206[[#This Row],[最低排名]]-开始!$B$6</f>
        <v>26748</v>
      </c>
    </row>
    <row r="1609" spans="1:18">
      <c r="A1609">
        <v>28701</v>
      </c>
      <c r="B1609" t="s">
        <v>393</v>
      </c>
      <c r="C1609" t="str">
        <f t="shared" si="100"/>
        <v>承德医学</v>
      </c>
      <c r="D1609" t="str">
        <f t="shared" si="101"/>
        <v>01</v>
      </c>
      <c r="E1609" t="s">
        <v>309</v>
      </c>
      <c r="F1609">
        <v>192</v>
      </c>
      <c r="G1609">
        <v>104</v>
      </c>
      <c r="H1609">
        <v>100</v>
      </c>
      <c r="I1609">
        <v>55</v>
      </c>
      <c r="J1609">
        <v>52</v>
      </c>
      <c r="K1609">
        <v>43</v>
      </c>
      <c r="L1609">
        <v>0</v>
      </c>
      <c r="M1609">
        <v>2021</v>
      </c>
      <c r="N1609">
        <f t="shared" ca="1" si="102"/>
        <v>188</v>
      </c>
      <c r="O1609">
        <f t="shared" ca="1" si="103"/>
        <v>28283</v>
      </c>
      <c r="P1609">
        <f ca="1">_20206[[#This Row],[最低排名]]-_20206[[#This Row],[同分人数]]+1</f>
        <v>28096</v>
      </c>
      <c r="Q1609">
        <f ca="1">IF(O1609&gt;=开始!$B$6, 1, 0)</f>
        <v>1</v>
      </c>
      <c r="R1609">
        <f ca="1">_20206[[#This Row],[最低排名]]-开始!$B$6</f>
        <v>28283</v>
      </c>
    </row>
    <row r="1610" spans="1:18">
      <c r="A1610">
        <v>28801</v>
      </c>
      <c r="B1610" t="s">
        <v>394</v>
      </c>
      <c r="C1610" t="str">
        <f t="shared" si="100"/>
        <v>衡水学院</v>
      </c>
      <c r="D1610" t="str">
        <f t="shared" si="101"/>
        <v>01</v>
      </c>
      <c r="E1610" t="s">
        <v>50</v>
      </c>
      <c r="F1610">
        <v>173</v>
      </c>
      <c r="G1610">
        <v>96</v>
      </c>
      <c r="H1610">
        <v>105</v>
      </c>
      <c r="I1610">
        <v>58</v>
      </c>
      <c r="J1610">
        <v>52</v>
      </c>
      <c r="K1610">
        <v>43</v>
      </c>
      <c r="L1610">
        <v>0</v>
      </c>
      <c r="M1610">
        <v>2021</v>
      </c>
      <c r="N1610">
        <f t="shared" ca="1" si="102"/>
        <v>207</v>
      </c>
      <c r="O1610">
        <f t="shared" ca="1" si="103"/>
        <v>30461</v>
      </c>
      <c r="P1610">
        <f ca="1">_20206[[#This Row],[最低排名]]-_20206[[#This Row],[同分人数]]+1</f>
        <v>30255</v>
      </c>
      <c r="Q1610">
        <f ca="1">IF(O1610&gt;=开始!$B$6, 1, 0)</f>
        <v>1</v>
      </c>
      <c r="R1610">
        <f ca="1">_20206[[#This Row],[最低排名]]-开始!$B$6</f>
        <v>30461</v>
      </c>
    </row>
    <row r="1611" spans="1:18">
      <c r="A1611">
        <v>28802</v>
      </c>
      <c r="B1611" t="s">
        <v>1632</v>
      </c>
      <c r="C1611" t="str">
        <f t="shared" si="100"/>
        <v>衡水学院</v>
      </c>
      <c r="D1611" t="str">
        <f t="shared" si="101"/>
        <v>02</v>
      </c>
      <c r="E1611" t="s">
        <v>1629</v>
      </c>
      <c r="M1611">
        <v>2021</v>
      </c>
      <c r="N1611" t="e">
        <f t="shared" ca="1" si="102"/>
        <v>#N/A</v>
      </c>
      <c r="O1611" t="e">
        <f t="shared" ca="1" si="103"/>
        <v>#N/A</v>
      </c>
      <c r="P1611" t="e">
        <f ca="1">_20206[[#This Row],[最低排名]]-_20206[[#This Row],[同分人数]]+1</f>
        <v>#N/A</v>
      </c>
      <c r="Q1611" t="e">
        <f ca="1">IF(O1611&gt;=开始!$B$6, 1, 0)</f>
        <v>#N/A</v>
      </c>
      <c r="R1611" t="e">
        <f ca="1">_20206[[#This Row],[最低排名]]-开始!$B$6</f>
        <v>#N/A</v>
      </c>
    </row>
    <row r="1612" spans="1:18">
      <c r="A1612">
        <v>28901</v>
      </c>
      <c r="B1612" t="s">
        <v>395</v>
      </c>
      <c r="C1612" t="str">
        <f t="shared" si="100"/>
        <v>燕山大学</v>
      </c>
      <c r="D1612" t="str">
        <f t="shared" si="101"/>
        <v>01</v>
      </c>
      <c r="E1612" t="s">
        <v>347</v>
      </c>
      <c r="F1612">
        <v>208</v>
      </c>
      <c r="G1612">
        <v>104</v>
      </c>
      <c r="H1612">
        <v>100</v>
      </c>
      <c r="I1612">
        <v>64</v>
      </c>
      <c r="J1612">
        <v>52</v>
      </c>
      <c r="K1612">
        <v>49</v>
      </c>
      <c r="L1612">
        <v>0</v>
      </c>
      <c r="M1612">
        <v>2021</v>
      </c>
      <c r="N1612">
        <f t="shared" ca="1" si="102"/>
        <v>225</v>
      </c>
      <c r="O1612">
        <f t="shared" ca="1" si="103"/>
        <v>21738</v>
      </c>
      <c r="P1612">
        <f ca="1">_20206[[#This Row],[最低排名]]-_20206[[#This Row],[同分人数]]+1</f>
        <v>21514</v>
      </c>
      <c r="Q1612">
        <f ca="1">IF(O1612&gt;=开始!$B$6, 1, 0)</f>
        <v>1</v>
      </c>
      <c r="R1612">
        <f ca="1">_20206[[#This Row],[最低排名]]-开始!$B$6</f>
        <v>21738</v>
      </c>
    </row>
    <row r="1613" spans="1:18">
      <c r="A1613">
        <v>28902</v>
      </c>
      <c r="B1613" t="s">
        <v>396</v>
      </c>
      <c r="C1613" t="str">
        <f t="shared" si="100"/>
        <v>燕山大学</v>
      </c>
      <c r="D1613" t="str">
        <f t="shared" si="101"/>
        <v>02</v>
      </c>
      <c r="E1613" t="s">
        <v>146</v>
      </c>
      <c r="F1613">
        <v>218</v>
      </c>
      <c r="G1613">
        <v>116</v>
      </c>
      <c r="H1613">
        <v>110</v>
      </c>
      <c r="I1613">
        <v>55</v>
      </c>
      <c r="J1613">
        <v>52</v>
      </c>
      <c r="K1613">
        <v>49</v>
      </c>
      <c r="L1613">
        <v>0</v>
      </c>
      <c r="M1613">
        <v>2021</v>
      </c>
      <c r="N1613">
        <f t="shared" ca="1" si="102"/>
        <v>223</v>
      </c>
      <c r="O1613">
        <f t="shared" ca="1" si="103"/>
        <v>19303</v>
      </c>
      <c r="P1613">
        <f ca="1">_20206[[#This Row],[最低排名]]-_20206[[#This Row],[同分人数]]+1</f>
        <v>19081</v>
      </c>
      <c r="Q1613">
        <f ca="1">IF(O1613&gt;=开始!$B$6, 1, 0)</f>
        <v>1</v>
      </c>
      <c r="R1613">
        <f ca="1">_20206[[#This Row],[最低排名]]-开始!$B$6</f>
        <v>19303</v>
      </c>
    </row>
    <row r="1614" spans="1:18">
      <c r="A1614">
        <v>29001</v>
      </c>
      <c r="B1614" t="s">
        <v>397</v>
      </c>
      <c r="C1614" t="str">
        <f t="shared" si="100"/>
        <v>北华航工</v>
      </c>
      <c r="D1614" t="str">
        <f t="shared" si="101"/>
        <v>01</v>
      </c>
      <c r="E1614" t="s">
        <v>318</v>
      </c>
      <c r="F1614">
        <v>180</v>
      </c>
      <c r="G1614">
        <v>98</v>
      </c>
      <c r="H1614">
        <v>93</v>
      </c>
      <c r="I1614">
        <v>52</v>
      </c>
      <c r="J1614">
        <v>52</v>
      </c>
      <c r="K1614">
        <v>49</v>
      </c>
      <c r="L1614">
        <v>0</v>
      </c>
      <c r="M1614">
        <v>2021</v>
      </c>
      <c r="N1614">
        <f t="shared" ca="1" si="102"/>
        <v>157</v>
      </c>
      <c r="O1614">
        <f t="shared" ca="1" si="103"/>
        <v>31364</v>
      </c>
      <c r="P1614">
        <f ca="1">_20206[[#This Row],[最低排名]]-_20206[[#This Row],[同分人数]]+1</f>
        <v>31208</v>
      </c>
      <c r="Q1614">
        <f ca="1">IF(O1614&gt;=开始!$B$6, 1, 0)</f>
        <v>1</v>
      </c>
      <c r="R1614">
        <f ca="1">_20206[[#This Row],[最低排名]]-开始!$B$6</f>
        <v>31364</v>
      </c>
    </row>
    <row r="1615" spans="1:18">
      <c r="A1615">
        <v>29002</v>
      </c>
      <c r="B1615" t="s">
        <v>399</v>
      </c>
      <c r="C1615" t="str">
        <f t="shared" si="100"/>
        <v>北华航工</v>
      </c>
      <c r="D1615" t="str">
        <f t="shared" si="101"/>
        <v>02</v>
      </c>
      <c r="E1615" t="s">
        <v>1534</v>
      </c>
      <c r="F1615">
        <v>188</v>
      </c>
      <c r="G1615">
        <v>99</v>
      </c>
      <c r="H1615">
        <v>83</v>
      </c>
      <c r="I1615">
        <v>43</v>
      </c>
      <c r="J1615">
        <v>43</v>
      </c>
      <c r="K1615">
        <v>43</v>
      </c>
      <c r="L1615">
        <v>0</v>
      </c>
      <c r="M1615">
        <v>2021</v>
      </c>
      <c r="N1615">
        <f t="shared" ca="1" si="102"/>
        <v>159</v>
      </c>
      <c r="O1615">
        <f t="shared" ca="1" si="103"/>
        <v>35686</v>
      </c>
      <c r="P1615">
        <f ca="1">_20206[[#This Row],[最低排名]]-_20206[[#This Row],[同分人数]]+1</f>
        <v>35528</v>
      </c>
      <c r="Q1615">
        <f ca="1">IF(O1615&gt;=开始!$B$6, 1, 0)</f>
        <v>1</v>
      </c>
      <c r="R1615">
        <f ca="1">_20206[[#This Row],[最低排名]]-开始!$B$6</f>
        <v>35686</v>
      </c>
    </row>
    <row r="1616" spans="1:18">
      <c r="A1616">
        <v>29101</v>
      </c>
      <c r="B1616" t="s">
        <v>1633</v>
      </c>
      <c r="C1616" t="str">
        <f t="shared" si="100"/>
        <v>冀外国语</v>
      </c>
      <c r="D1616" t="str">
        <f t="shared" si="101"/>
        <v>01</v>
      </c>
      <c r="E1616" t="s">
        <v>1534</v>
      </c>
      <c r="F1616">
        <v>187</v>
      </c>
      <c r="G1616">
        <v>95</v>
      </c>
      <c r="H1616">
        <v>81</v>
      </c>
      <c r="I1616">
        <v>46</v>
      </c>
      <c r="J1616">
        <v>43</v>
      </c>
      <c r="K1616">
        <v>43</v>
      </c>
      <c r="L1616">
        <v>0</v>
      </c>
      <c r="M1616">
        <v>2021</v>
      </c>
      <c r="N1616">
        <f t="shared" ca="1" si="102"/>
        <v>159</v>
      </c>
      <c r="O1616">
        <f t="shared" ca="1" si="103"/>
        <v>35686</v>
      </c>
      <c r="P1616">
        <f ca="1">_20206[[#This Row],[最低排名]]-_20206[[#This Row],[同分人数]]+1</f>
        <v>35528</v>
      </c>
      <c r="Q1616">
        <f ca="1">IF(O1616&gt;=开始!$B$6, 1, 0)</f>
        <v>1</v>
      </c>
      <c r="R1616">
        <f ca="1">_20206[[#This Row],[最低排名]]-开始!$B$6</f>
        <v>35686</v>
      </c>
    </row>
    <row r="1617" spans="1:18">
      <c r="A1617">
        <v>29301</v>
      </c>
      <c r="B1617" t="s">
        <v>400</v>
      </c>
      <c r="C1617" t="str">
        <f t="shared" si="100"/>
        <v>石铁四方</v>
      </c>
      <c r="D1617" t="str">
        <f t="shared" si="101"/>
        <v>01</v>
      </c>
      <c r="E1617" t="s">
        <v>56</v>
      </c>
      <c r="F1617">
        <v>214</v>
      </c>
      <c r="G1617">
        <v>124</v>
      </c>
      <c r="H1617">
        <v>62</v>
      </c>
      <c r="I1617">
        <v>49</v>
      </c>
      <c r="J1617">
        <v>46</v>
      </c>
      <c r="K1617">
        <v>43</v>
      </c>
      <c r="L1617">
        <v>0</v>
      </c>
      <c r="M1617">
        <v>2021</v>
      </c>
      <c r="N1617">
        <f t="shared" ca="1" si="102"/>
        <v>199</v>
      </c>
      <c r="O1617">
        <f t="shared" ca="1" si="103"/>
        <v>33499</v>
      </c>
      <c r="P1617">
        <f ca="1">_20206[[#This Row],[最低排名]]-_20206[[#This Row],[同分人数]]+1</f>
        <v>33301</v>
      </c>
      <c r="Q1617">
        <f ca="1">IF(O1617&gt;=开始!$B$6, 1, 0)</f>
        <v>1</v>
      </c>
      <c r="R1617">
        <f ca="1">_20206[[#This Row],[最低排名]]-开始!$B$6</f>
        <v>33499</v>
      </c>
    </row>
    <row r="1618" spans="1:18">
      <c r="A1618">
        <v>29302</v>
      </c>
      <c r="B1618" t="s">
        <v>401</v>
      </c>
      <c r="C1618" t="str">
        <f t="shared" si="100"/>
        <v>石铁四方</v>
      </c>
      <c r="D1618" t="str">
        <f t="shared" si="101"/>
        <v>02</v>
      </c>
      <c r="E1618" t="s">
        <v>1534</v>
      </c>
      <c r="F1618">
        <v>186</v>
      </c>
      <c r="G1618">
        <v>94</v>
      </c>
      <c r="H1618">
        <v>76</v>
      </c>
      <c r="I1618">
        <v>49</v>
      </c>
      <c r="J1618">
        <v>46</v>
      </c>
      <c r="K1618">
        <v>43</v>
      </c>
      <c r="L1618">
        <v>0</v>
      </c>
      <c r="M1618">
        <v>2021</v>
      </c>
      <c r="N1618">
        <f t="shared" ca="1" si="102"/>
        <v>159</v>
      </c>
      <c r="O1618">
        <f t="shared" ca="1" si="103"/>
        <v>35686</v>
      </c>
      <c r="P1618">
        <f ca="1">_20206[[#This Row],[最低排名]]-_20206[[#This Row],[同分人数]]+1</f>
        <v>35528</v>
      </c>
      <c r="Q1618">
        <f ca="1">IF(O1618&gt;=开始!$B$6, 1, 0)</f>
        <v>1</v>
      </c>
      <c r="R1618">
        <f ca="1">_20206[[#This Row],[最低排名]]-开始!$B$6</f>
        <v>35686</v>
      </c>
    </row>
    <row r="1619" spans="1:18">
      <c r="A1619">
        <v>29401</v>
      </c>
      <c r="B1619" t="s">
        <v>402</v>
      </c>
      <c r="C1619" t="str">
        <f t="shared" si="100"/>
        <v>保定理工</v>
      </c>
      <c r="D1619" t="str">
        <f t="shared" si="101"/>
        <v>01</v>
      </c>
      <c r="E1619" t="s">
        <v>1534</v>
      </c>
      <c r="F1619">
        <v>163</v>
      </c>
      <c r="G1619">
        <v>86</v>
      </c>
      <c r="H1619">
        <v>72</v>
      </c>
      <c r="I1619">
        <v>55</v>
      </c>
      <c r="J1619">
        <v>55</v>
      </c>
      <c r="K1619">
        <v>55</v>
      </c>
      <c r="L1619">
        <v>0</v>
      </c>
      <c r="M1619">
        <v>2021</v>
      </c>
      <c r="N1619">
        <f t="shared" ca="1" si="102"/>
        <v>159</v>
      </c>
      <c r="O1619">
        <f t="shared" ca="1" si="103"/>
        <v>35686</v>
      </c>
      <c r="P1619">
        <f ca="1">_20206[[#This Row],[最低排名]]-_20206[[#This Row],[同分人数]]+1</f>
        <v>35528</v>
      </c>
      <c r="Q1619">
        <f ca="1">IF(O1619&gt;=开始!$B$6, 1, 0)</f>
        <v>1</v>
      </c>
      <c r="R1619">
        <f ca="1">_20206[[#This Row],[最低排名]]-开始!$B$6</f>
        <v>35686</v>
      </c>
    </row>
    <row r="1620" spans="1:18">
      <c r="A1620">
        <v>29501</v>
      </c>
      <c r="B1620" t="s">
        <v>403</v>
      </c>
      <c r="C1620" t="str">
        <f t="shared" si="100"/>
        <v>京中东方</v>
      </c>
      <c r="D1620" t="str">
        <f t="shared" si="101"/>
        <v>01</v>
      </c>
      <c r="E1620" t="s">
        <v>223</v>
      </c>
      <c r="F1620">
        <v>181</v>
      </c>
      <c r="G1620">
        <v>95</v>
      </c>
      <c r="H1620">
        <v>68</v>
      </c>
      <c r="I1620">
        <v>58</v>
      </c>
      <c r="J1620">
        <v>52</v>
      </c>
      <c r="K1620">
        <v>49</v>
      </c>
      <c r="L1620">
        <v>0</v>
      </c>
      <c r="M1620">
        <v>2021</v>
      </c>
      <c r="N1620">
        <f t="shared" ca="1" si="102"/>
        <v>153</v>
      </c>
      <c r="O1620">
        <f t="shared" ca="1" si="103"/>
        <v>34464</v>
      </c>
      <c r="P1620">
        <f ca="1">_20206[[#This Row],[最低排名]]-_20206[[#This Row],[同分人数]]+1</f>
        <v>34312</v>
      </c>
      <c r="Q1620">
        <f ca="1">IF(O1620&gt;=开始!$B$6, 1, 0)</f>
        <v>1</v>
      </c>
      <c r="R1620">
        <f ca="1">_20206[[#This Row],[最低排名]]-开始!$B$6</f>
        <v>34464</v>
      </c>
    </row>
    <row r="1621" spans="1:18">
      <c r="A1621">
        <v>29502</v>
      </c>
      <c r="B1621" t="s">
        <v>404</v>
      </c>
      <c r="C1621" t="str">
        <f t="shared" si="100"/>
        <v>京中东方</v>
      </c>
      <c r="D1621" t="str">
        <f t="shared" si="101"/>
        <v>02</v>
      </c>
      <c r="E1621" t="s">
        <v>1533</v>
      </c>
      <c r="F1621">
        <v>187</v>
      </c>
      <c r="G1621">
        <v>102</v>
      </c>
      <c r="H1621">
        <v>71</v>
      </c>
      <c r="I1621">
        <v>49</v>
      </c>
      <c r="J1621">
        <v>49</v>
      </c>
      <c r="K1621">
        <v>46</v>
      </c>
      <c r="L1621">
        <v>0</v>
      </c>
      <c r="M1621">
        <v>2021</v>
      </c>
      <c r="N1621">
        <f t="shared" ca="1" si="102"/>
        <v>157</v>
      </c>
      <c r="O1621">
        <f t="shared" ca="1" si="103"/>
        <v>35381</v>
      </c>
      <c r="P1621">
        <f ca="1">_20206[[#This Row],[最低排名]]-_20206[[#This Row],[同分人数]]+1</f>
        <v>35225</v>
      </c>
      <c r="Q1621">
        <f ca="1">IF(O1621&gt;=开始!$B$6, 1, 0)</f>
        <v>1</v>
      </c>
      <c r="R1621">
        <f ca="1">_20206[[#This Row],[最低排名]]-开始!$B$6</f>
        <v>35381</v>
      </c>
    </row>
    <row r="1622" spans="1:18">
      <c r="A1622">
        <v>29601</v>
      </c>
      <c r="B1622" t="s">
        <v>1634</v>
      </c>
      <c r="C1622" t="str">
        <f t="shared" si="100"/>
        <v>沧州交院</v>
      </c>
      <c r="D1622" t="str">
        <f t="shared" si="101"/>
        <v>01</v>
      </c>
      <c r="E1622" t="s">
        <v>1534</v>
      </c>
      <c r="F1622">
        <v>177</v>
      </c>
      <c r="G1622">
        <v>94</v>
      </c>
      <c r="H1622">
        <v>79</v>
      </c>
      <c r="I1622">
        <v>49</v>
      </c>
      <c r="J1622">
        <v>49</v>
      </c>
      <c r="K1622">
        <v>46</v>
      </c>
      <c r="L1622">
        <v>0</v>
      </c>
      <c r="M1622">
        <v>2021</v>
      </c>
      <c r="N1622">
        <f t="shared" ca="1" si="102"/>
        <v>159</v>
      </c>
      <c r="O1622">
        <f t="shared" ca="1" si="103"/>
        <v>35686</v>
      </c>
      <c r="P1622">
        <f ca="1">_20206[[#This Row],[最低排名]]-_20206[[#This Row],[同分人数]]+1</f>
        <v>35528</v>
      </c>
      <c r="Q1622">
        <f ca="1">IF(O1622&gt;=开始!$B$6, 1, 0)</f>
        <v>1</v>
      </c>
      <c r="R1622">
        <f ca="1">_20206[[#This Row],[最低排名]]-开始!$B$6</f>
        <v>35686</v>
      </c>
    </row>
    <row r="1623" spans="1:18">
      <c r="A1623">
        <v>29701</v>
      </c>
      <c r="B1623" t="s">
        <v>406</v>
      </c>
      <c r="C1623" t="str">
        <f t="shared" si="100"/>
        <v>河北环境</v>
      </c>
      <c r="D1623" t="str">
        <f t="shared" si="101"/>
        <v>01</v>
      </c>
      <c r="E1623" t="s">
        <v>513</v>
      </c>
      <c r="F1623">
        <v>190</v>
      </c>
      <c r="G1623">
        <v>101</v>
      </c>
      <c r="H1623">
        <v>71</v>
      </c>
      <c r="I1623">
        <v>58</v>
      </c>
      <c r="J1623">
        <v>52</v>
      </c>
      <c r="K1623">
        <v>49</v>
      </c>
      <c r="L1623">
        <v>0</v>
      </c>
      <c r="M1623">
        <v>2021</v>
      </c>
      <c r="N1623">
        <f t="shared" ca="1" si="102"/>
        <v>164</v>
      </c>
      <c r="O1623">
        <f t="shared" ca="1" si="103"/>
        <v>32444</v>
      </c>
      <c r="P1623">
        <f ca="1">_20206[[#This Row],[最低排名]]-_20206[[#This Row],[同分人数]]+1</f>
        <v>32281</v>
      </c>
      <c r="Q1623">
        <f ca="1">IF(O1623&gt;=开始!$B$6, 1, 0)</f>
        <v>1</v>
      </c>
      <c r="R1623">
        <f ca="1">_20206[[#This Row],[最低排名]]-开始!$B$6</f>
        <v>32444</v>
      </c>
    </row>
    <row r="1624" spans="1:18">
      <c r="A1624">
        <v>29702</v>
      </c>
      <c r="B1624" t="s">
        <v>407</v>
      </c>
      <c r="C1624" t="str">
        <f t="shared" si="100"/>
        <v>河北环境</v>
      </c>
      <c r="D1624" t="str">
        <f t="shared" si="101"/>
        <v>02</v>
      </c>
      <c r="E1624" t="s">
        <v>209</v>
      </c>
      <c r="F1624">
        <v>184</v>
      </c>
      <c r="G1624">
        <v>99</v>
      </c>
      <c r="H1624">
        <v>72</v>
      </c>
      <c r="I1624">
        <v>58</v>
      </c>
      <c r="J1624">
        <v>52</v>
      </c>
      <c r="K1624">
        <v>49</v>
      </c>
      <c r="L1624">
        <v>0</v>
      </c>
      <c r="M1624">
        <v>2021</v>
      </c>
      <c r="N1624">
        <f t="shared" ca="1" si="102"/>
        <v>197</v>
      </c>
      <c r="O1624">
        <f t="shared" ca="1" si="103"/>
        <v>33300</v>
      </c>
      <c r="P1624">
        <f ca="1">_20206[[#This Row],[最低排名]]-_20206[[#This Row],[同分人数]]+1</f>
        <v>33104</v>
      </c>
      <c r="Q1624">
        <f ca="1">IF(O1624&gt;=开始!$B$6, 1, 0)</f>
        <v>1</v>
      </c>
      <c r="R1624">
        <f ca="1">_20206[[#This Row],[最低排名]]-开始!$B$6</f>
        <v>33300</v>
      </c>
    </row>
    <row r="1625" spans="1:18">
      <c r="A1625">
        <v>29703</v>
      </c>
      <c r="B1625" t="s">
        <v>409</v>
      </c>
      <c r="C1625" t="str">
        <f t="shared" si="100"/>
        <v>河北环境</v>
      </c>
      <c r="D1625" t="str">
        <f t="shared" si="101"/>
        <v>03</v>
      </c>
      <c r="E1625" t="s">
        <v>1629</v>
      </c>
      <c r="M1625">
        <v>2021</v>
      </c>
      <c r="N1625" t="e">
        <f t="shared" ca="1" si="102"/>
        <v>#N/A</v>
      </c>
      <c r="O1625" t="e">
        <f t="shared" ca="1" si="103"/>
        <v>#N/A</v>
      </c>
      <c r="P1625" t="e">
        <f ca="1">_20206[[#This Row],[最低排名]]-_20206[[#This Row],[同分人数]]+1</f>
        <v>#N/A</v>
      </c>
      <c r="Q1625" t="e">
        <f ca="1">IF(O1625&gt;=开始!$B$6, 1, 0)</f>
        <v>#N/A</v>
      </c>
      <c r="R1625" t="e">
        <f ca="1">_20206[[#This Row],[最低排名]]-开始!$B$6</f>
        <v>#N/A</v>
      </c>
    </row>
    <row r="1626" spans="1:18">
      <c r="A1626">
        <v>29704</v>
      </c>
      <c r="B1626" t="s">
        <v>410</v>
      </c>
      <c r="C1626" t="str">
        <f t="shared" si="100"/>
        <v>河北环境</v>
      </c>
      <c r="D1626" t="str">
        <f t="shared" si="101"/>
        <v>04</v>
      </c>
      <c r="E1626" t="s">
        <v>221</v>
      </c>
      <c r="F1626">
        <v>183</v>
      </c>
      <c r="G1626">
        <v>99</v>
      </c>
      <c r="H1626">
        <v>88</v>
      </c>
      <c r="I1626">
        <v>52</v>
      </c>
      <c r="J1626">
        <v>43</v>
      </c>
      <c r="K1626">
        <v>43</v>
      </c>
      <c r="L1626">
        <v>0</v>
      </c>
      <c r="M1626">
        <v>2021</v>
      </c>
      <c r="N1626">
        <f t="shared" ca="1" si="102"/>
        <v>171</v>
      </c>
      <c r="O1626">
        <f t="shared" ca="1" si="103"/>
        <v>34311</v>
      </c>
      <c r="P1626">
        <f ca="1">_20206[[#This Row],[最低排名]]-_20206[[#This Row],[同分人数]]+1</f>
        <v>34141</v>
      </c>
      <c r="Q1626">
        <f ca="1">IF(O1626&gt;=开始!$B$6, 1, 0)</f>
        <v>1</v>
      </c>
      <c r="R1626">
        <f ca="1">_20206[[#This Row],[最低排名]]-开始!$B$6</f>
        <v>34311</v>
      </c>
    </row>
    <row r="1627" spans="1:18">
      <c r="A1627">
        <v>29705</v>
      </c>
      <c r="B1627" t="s">
        <v>411</v>
      </c>
      <c r="C1627" t="str">
        <f t="shared" si="100"/>
        <v>河北环境</v>
      </c>
      <c r="D1627" t="str">
        <f t="shared" si="101"/>
        <v>05</v>
      </c>
      <c r="E1627" t="s">
        <v>998</v>
      </c>
      <c r="F1627">
        <v>178</v>
      </c>
      <c r="G1627">
        <v>94</v>
      </c>
      <c r="H1627">
        <v>71</v>
      </c>
      <c r="I1627">
        <v>58</v>
      </c>
      <c r="J1627">
        <v>52</v>
      </c>
      <c r="K1627">
        <v>52</v>
      </c>
      <c r="L1627">
        <v>0</v>
      </c>
      <c r="M1627">
        <v>2021</v>
      </c>
      <c r="N1627">
        <f t="shared" ca="1" si="102"/>
        <v>172</v>
      </c>
      <c r="O1627">
        <f t="shared" ca="1" si="103"/>
        <v>33982</v>
      </c>
      <c r="P1627">
        <f ca="1">_20206[[#This Row],[最低排名]]-_20206[[#This Row],[同分人数]]+1</f>
        <v>33811</v>
      </c>
      <c r="Q1627">
        <f ca="1">IF(O1627&gt;=开始!$B$6, 1, 0)</f>
        <v>1</v>
      </c>
      <c r="R1627">
        <f ca="1">_20206[[#This Row],[最低排名]]-开始!$B$6</f>
        <v>33982</v>
      </c>
    </row>
    <row r="1628" spans="1:18">
      <c r="A1628">
        <v>29801</v>
      </c>
      <c r="B1628" t="s">
        <v>413</v>
      </c>
      <c r="C1628" t="str">
        <f t="shared" si="100"/>
        <v>河北建工</v>
      </c>
      <c r="D1628" t="str">
        <f t="shared" si="101"/>
        <v>01</v>
      </c>
      <c r="E1628" t="s">
        <v>1533</v>
      </c>
      <c r="F1628">
        <v>178</v>
      </c>
      <c r="G1628">
        <v>106</v>
      </c>
      <c r="H1628">
        <v>83</v>
      </c>
      <c r="I1628">
        <v>49</v>
      </c>
      <c r="J1628">
        <v>49</v>
      </c>
      <c r="K1628">
        <v>43</v>
      </c>
      <c r="L1628">
        <v>0</v>
      </c>
      <c r="M1628">
        <v>2021</v>
      </c>
      <c r="N1628">
        <f t="shared" ca="1" si="102"/>
        <v>157</v>
      </c>
      <c r="O1628">
        <f t="shared" ca="1" si="103"/>
        <v>35381</v>
      </c>
      <c r="P1628">
        <f ca="1">_20206[[#This Row],[最低排名]]-_20206[[#This Row],[同分人数]]+1</f>
        <v>35225</v>
      </c>
      <c r="Q1628">
        <f ca="1">IF(O1628&gt;=开始!$B$6, 1, 0)</f>
        <v>1</v>
      </c>
      <c r="R1628">
        <f ca="1">_20206[[#This Row],[最低排名]]-开始!$B$6</f>
        <v>35381</v>
      </c>
    </row>
    <row r="1629" spans="1:18">
      <c r="A1629">
        <v>31101</v>
      </c>
      <c r="B1629" t="s">
        <v>418</v>
      </c>
      <c r="C1629" t="str">
        <f t="shared" si="100"/>
        <v>太原科大</v>
      </c>
      <c r="D1629" t="str">
        <f t="shared" si="101"/>
        <v>01</v>
      </c>
      <c r="E1629" t="s">
        <v>1629</v>
      </c>
      <c r="M1629">
        <v>2021</v>
      </c>
      <c r="N1629" t="e">
        <f t="shared" ca="1" si="102"/>
        <v>#N/A</v>
      </c>
      <c r="O1629" t="e">
        <f t="shared" ca="1" si="103"/>
        <v>#N/A</v>
      </c>
      <c r="P1629" t="e">
        <f ca="1">_20206[[#This Row],[最低排名]]-_20206[[#This Row],[同分人数]]+1</f>
        <v>#N/A</v>
      </c>
      <c r="Q1629" t="e">
        <f ca="1">IF(O1629&gt;=开始!$B$6, 1, 0)</f>
        <v>#N/A</v>
      </c>
      <c r="R1629" t="e">
        <f ca="1">_20206[[#This Row],[最低排名]]-开始!$B$6</f>
        <v>#N/A</v>
      </c>
    </row>
    <row r="1630" spans="1:18">
      <c r="A1630">
        <v>31201</v>
      </c>
      <c r="B1630" t="s">
        <v>420</v>
      </c>
      <c r="C1630" t="str">
        <f t="shared" si="100"/>
        <v>中北大学</v>
      </c>
      <c r="D1630" t="str">
        <f t="shared" si="101"/>
        <v>01</v>
      </c>
      <c r="E1630" t="s">
        <v>209</v>
      </c>
      <c r="F1630">
        <v>184</v>
      </c>
      <c r="G1630">
        <v>94</v>
      </c>
      <c r="H1630">
        <v>87</v>
      </c>
      <c r="I1630">
        <v>52</v>
      </c>
      <c r="J1630">
        <v>49</v>
      </c>
      <c r="K1630">
        <v>43</v>
      </c>
      <c r="L1630">
        <v>0</v>
      </c>
      <c r="M1630">
        <v>2021</v>
      </c>
      <c r="N1630">
        <f t="shared" ca="1" si="102"/>
        <v>197</v>
      </c>
      <c r="O1630">
        <f t="shared" ca="1" si="103"/>
        <v>33300</v>
      </c>
      <c r="P1630">
        <f ca="1">_20206[[#This Row],[最低排名]]-_20206[[#This Row],[同分人数]]+1</f>
        <v>33104</v>
      </c>
      <c r="Q1630">
        <f ca="1">IF(O1630&gt;=开始!$B$6, 1, 0)</f>
        <v>1</v>
      </c>
      <c r="R1630">
        <f ca="1">_20206[[#This Row],[最低排名]]-开始!$B$6</f>
        <v>33300</v>
      </c>
    </row>
    <row r="1631" spans="1:18">
      <c r="A1631">
        <v>31202</v>
      </c>
      <c r="B1631" t="s">
        <v>421</v>
      </c>
      <c r="C1631" t="str">
        <f t="shared" si="100"/>
        <v>中北大学</v>
      </c>
      <c r="D1631" t="str">
        <f t="shared" si="101"/>
        <v>02</v>
      </c>
      <c r="E1631" t="s">
        <v>366</v>
      </c>
      <c r="F1631">
        <v>180</v>
      </c>
      <c r="G1631">
        <v>94</v>
      </c>
      <c r="H1631">
        <v>83</v>
      </c>
      <c r="I1631">
        <v>52</v>
      </c>
      <c r="J1631">
        <v>49</v>
      </c>
      <c r="K1631">
        <v>43</v>
      </c>
      <c r="L1631">
        <v>0</v>
      </c>
      <c r="M1631">
        <v>2021</v>
      </c>
      <c r="N1631">
        <f t="shared" ca="1" si="102"/>
        <v>154</v>
      </c>
      <c r="O1631">
        <f t="shared" ca="1" si="103"/>
        <v>34618</v>
      </c>
      <c r="P1631">
        <f ca="1">_20206[[#This Row],[最低排名]]-_20206[[#This Row],[同分人数]]+1</f>
        <v>34465</v>
      </c>
      <c r="Q1631">
        <f ca="1">IF(O1631&gt;=开始!$B$6, 1, 0)</f>
        <v>1</v>
      </c>
      <c r="R1631">
        <f ca="1">_20206[[#This Row],[最低排名]]-开始!$B$6</f>
        <v>34618</v>
      </c>
    </row>
    <row r="1632" spans="1:18">
      <c r="A1632">
        <v>31203</v>
      </c>
      <c r="B1632" t="s">
        <v>1635</v>
      </c>
      <c r="C1632" t="str">
        <f t="shared" si="100"/>
        <v>中北大学</v>
      </c>
      <c r="D1632" t="str">
        <f t="shared" si="101"/>
        <v>03</v>
      </c>
      <c r="E1632" t="s">
        <v>469</v>
      </c>
      <c r="F1632">
        <v>197</v>
      </c>
      <c r="G1632">
        <v>101</v>
      </c>
      <c r="H1632">
        <v>46</v>
      </c>
      <c r="I1632">
        <v>70</v>
      </c>
      <c r="J1632">
        <v>64</v>
      </c>
      <c r="K1632">
        <v>55</v>
      </c>
      <c r="L1632">
        <v>0</v>
      </c>
      <c r="M1632">
        <v>2021</v>
      </c>
      <c r="N1632">
        <f t="shared" ca="1" si="102"/>
        <v>184</v>
      </c>
      <c r="O1632">
        <f t="shared" ca="1" si="103"/>
        <v>30254</v>
      </c>
      <c r="P1632">
        <f ca="1">_20206[[#This Row],[最低排名]]-_20206[[#This Row],[同分人数]]+1</f>
        <v>30071</v>
      </c>
      <c r="Q1632">
        <f ca="1">IF(O1632&gt;=开始!$B$6, 1, 0)</f>
        <v>1</v>
      </c>
      <c r="R1632">
        <f ca="1">_20206[[#This Row],[最低排名]]-开始!$B$6</f>
        <v>30254</v>
      </c>
    </row>
    <row r="1633" spans="1:18">
      <c r="A1633">
        <v>31301</v>
      </c>
      <c r="B1633" t="s">
        <v>422</v>
      </c>
      <c r="C1633" t="str">
        <f t="shared" si="100"/>
        <v>太原理工</v>
      </c>
      <c r="D1633" t="str">
        <f t="shared" si="101"/>
        <v>01</v>
      </c>
      <c r="E1633" t="s">
        <v>296</v>
      </c>
      <c r="F1633">
        <v>213</v>
      </c>
      <c r="G1633">
        <v>111</v>
      </c>
      <c r="H1633">
        <v>112</v>
      </c>
      <c r="I1633">
        <v>67</v>
      </c>
      <c r="J1633">
        <v>58</v>
      </c>
      <c r="K1633">
        <v>55</v>
      </c>
      <c r="L1633">
        <v>0</v>
      </c>
      <c r="M1633">
        <v>2021</v>
      </c>
      <c r="N1633">
        <f t="shared" ca="1" si="102"/>
        <v>197</v>
      </c>
      <c r="O1633">
        <f t="shared" ca="1" si="103"/>
        <v>14628</v>
      </c>
      <c r="P1633">
        <f ca="1">_20206[[#This Row],[最低排名]]-_20206[[#This Row],[同分人数]]+1</f>
        <v>14432</v>
      </c>
      <c r="Q1633">
        <f ca="1">IF(O1633&gt;=开始!$B$6, 1, 0)</f>
        <v>1</v>
      </c>
      <c r="R1633">
        <f ca="1">_20206[[#This Row],[最低排名]]-开始!$B$6</f>
        <v>14628</v>
      </c>
    </row>
    <row r="1634" spans="1:18">
      <c r="A1634">
        <v>31302</v>
      </c>
      <c r="B1634" t="s">
        <v>423</v>
      </c>
      <c r="C1634" t="str">
        <f t="shared" si="100"/>
        <v>太原理工</v>
      </c>
      <c r="D1634" t="str">
        <f t="shared" si="101"/>
        <v>02</v>
      </c>
      <c r="E1634" t="s">
        <v>39</v>
      </c>
      <c r="F1634">
        <v>220</v>
      </c>
      <c r="G1634">
        <v>126</v>
      </c>
      <c r="H1634">
        <v>111</v>
      </c>
      <c r="I1634">
        <v>61</v>
      </c>
      <c r="J1634">
        <v>58</v>
      </c>
      <c r="K1634">
        <v>52</v>
      </c>
      <c r="L1634">
        <v>0</v>
      </c>
      <c r="M1634">
        <v>2021</v>
      </c>
      <c r="N1634">
        <f t="shared" ca="1" si="102"/>
        <v>218</v>
      </c>
      <c r="O1634">
        <f t="shared" ca="1" si="103"/>
        <v>15285</v>
      </c>
      <c r="P1634">
        <f ca="1">_20206[[#This Row],[最低排名]]-_20206[[#This Row],[同分人数]]+1</f>
        <v>15068</v>
      </c>
      <c r="Q1634">
        <f ca="1">IF(O1634&gt;=开始!$B$6, 1, 0)</f>
        <v>1</v>
      </c>
      <c r="R1634">
        <f ca="1">_20206[[#This Row],[最低排名]]-开始!$B$6</f>
        <v>15285</v>
      </c>
    </row>
    <row r="1635" spans="1:18">
      <c r="A1635">
        <v>31401</v>
      </c>
      <c r="B1635" t="s">
        <v>425</v>
      </c>
      <c r="C1635" t="str">
        <f t="shared" si="100"/>
        <v>山西农大</v>
      </c>
      <c r="D1635" t="str">
        <f t="shared" si="101"/>
        <v>01</v>
      </c>
      <c r="E1635" t="s">
        <v>50</v>
      </c>
      <c r="F1635">
        <v>185</v>
      </c>
      <c r="G1635">
        <v>102</v>
      </c>
      <c r="H1635">
        <v>87</v>
      </c>
      <c r="I1635">
        <v>55</v>
      </c>
      <c r="J1635">
        <v>55</v>
      </c>
      <c r="K1635">
        <v>49</v>
      </c>
      <c r="L1635">
        <v>0</v>
      </c>
      <c r="M1635">
        <v>2021</v>
      </c>
      <c r="N1635">
        <f t="shared" ca="1" si="102"/>
        <v>207</v>
      </c>
      <c r="O1635">
        <f t="shared" ca="1" si="103"/>
        <v>30461</v>
      </c>
      <c r="P1635">
        <f ca="1">_20206[[#This Row],[最低排名]]-_20206[[#This Row],[同分人数]]+1</f>
        <v>30255</v>
      </c>
      <c r="Q1635">
        <f ca="1">IF(O1635&gt;=开始!$B$6, 1, 0)</f>
        <v>1</v>
      </c>
      <c r="R1635">
        <f ca="1">_20206[[#This Row],[最低排名]]-开始!$B$6</f>
        <v>30461</v>
      </c>
    </row>
    <row r="1636" spans="1:18">
      <c r="A1636">
        <v>31402</v>
      </c>
      <c r="B1636" t="s">
        <v>426</v>
      </c>
      <c r="C1636" t="str">
        <f t="shared" si="100"/>
        <v>山西农大</v>
      </c>
      <c r="D1636" t="str">
        <f t="shared" si="101"/>
        <v>02</v>
      </c>
      <c r="E1636" t="s">
        <v>405</v>
      </c>
      <c r="F1636">
        <v>187</v>
      </c>
      <c r="G1636">
        <v>96</v>
      </c>
      <c r="H1636">
        <v>66</v>
      </c>
      <c r="I1636">
        <v>67</v>
      </c>
      <c r="J1636">
        <v>61</v>
      </c>
      <c r="K1636">
        <v>46</v>
      </c>
      <c r="L1636">
        <v>0</v>
      </c>
      <c r="M1636">
        <v>2021</v>
      </c>
      <c r="N1636">
        <f t="shared" ca="1" si="102"/>
        <v>169</v>
      </c>
      <c r="O1636">
        <f t="shared" ca="1" si="103"/>
        <v>31207</v>
      </c>
      <c r="P1636">
        <f ca="1">_20206[[#This Row],[最低排名]]-_20206[[#This Row],[同分人数]]+1</f>
        <v>31039</v>
      </c>
      <c r="Q1636">
        <f ca="1">IF(O1636&gt;=开始!$B$6, 1, 0)</f>
        <v>1</v>
      </c>
      <c r="R1636">
        <f ca="1">_20206[[#This Row],[最低排名]]-开始!$B$6</f>
        <v>31207</v>
      </c>
    </row>
    <row r="1637" spans="1:18">
      <c r="A1637">
        <v>31403</v>
      </c>
      <c r="B1637" t="s">
        <v>428</v>
      </c>
      <c r="C1637" t="str">
        <f t="shared" si="100"/>
        <v>山西农大</v>
      </c>
      <c r="D1637" t="str">
        <f t="shared" si="101"/>
        <v>03</v>
      </c>
      <c r="E1637" t="s">
        <v>752</v>
      </c>
      <c r="F1637">
        <v>199</v>
      </c>
      <c r="G1637">
        <v>105</v>
      </c>
      <c r="H1637">
        <v>67</v>
      </c>
      <c r="I1637">
        <v>61</v>
      </c>
      <c r="J1637">
        <v>52</v>
      </c>
      <c r="K1637">
        <v>46</v>
      </c>
      <c r="L1637">
        <v>0</v>
      </c>
      <c r="M1637">
        <v>2021</v>
      </c>
      <c r="N1637">
        <f t="shared" ca="1" si="102"/>
        <v>183</v>
      </c>
      <c r="O1637">
        <f t="shared" ca="1" si="103"/>
        <v>31547</v>
      </c>
      <c r="P1637">
        <f ca="1">_20206[[#This Row],[最低排名]]-_20206[[#This Row],[同分人数]]+1</f>
        <v>31365</v>
      </c>
      <c r="Q1637">
        <f ca="1">IF(O1637&gt;=开始!$B$6, 1, 0)</f>
        <v>1</v>
      </c>
      <c r="R1637">
        <f ca="1">_20206[[#This Row],[最低排名]]-开始!$B$6</f>
        <v>31547</v>
      </c>
    </row>
    <row r="1638" spans="1:18">
      <c r="A1638">
        <v>31501</v>
      </c>
      <c r="B1638" t="s">
        <v>429</v>
      </c>
      <c r="C1638" t="str">
        <f t="shared" si="100"/>
        <v>山西医大</v>
      </c>
      <c r="D1638" t="str">
        <f t="shared" si="101"/>
        <v>01</v>
      </c>
      <c r="E1638" t="s">
        <v>184</v>
      </c>
      <c r="F1638">
        <v>192</v>
      </c>
      <c r="G1638">
        <v>104</v>
      </c>
      <c r="H1638">
        <v>100</v>
      </c>
      <c r="I1638">
        <v>55</v>
      </c>
      <c r="J1638">
        <v>52</v>
      </c>
      <c r="K1638">
        <v>52</v>
      </c>
      <c r="L1638">
        <v>0</v>
      </c>
      <c r="M1638">
        <v>2021</v>
      </c>
      <c r="N1638">
        <f t="shared" ca="1" si="102"/>
        <v>225</v>
      </c>
      <c r="O1638">
        <f t="shared" ca="1" si="103"/>
        <v>26536</v>
      </c>
      <c r="P1638">
        <f ca="1">_20206[[#This Row],[最低排名]]-_20206[[#This Row],[同分人数]]+1</f>
        <v>26312</v>
      </c>
      <c r="Q1638">
        <f ca="1">IF(O1638&gt;=开始!$B$6, 1, 0)</f>
        <v>1</v>
      </c>
      <c r="R1638">
        <f ca="1">_20206[[#This Row],[最低排名]]-开始!$B$6</f>
        <v>26536</v>
      </c>
    </row>
    <row r="1639" spans="1:18">
      <c r="A1639">
        <v>31502</v>
      </c>
      <c r="B1639" t="s">
        <v>430</v>
      </c>
      <c r="C1639" t="str">
        <f t="shared" si="100"/>
        <v>山西医大</v>
      </c>
      <c r="D1639" t="str">
        <f t="shared" si="101"/>
        <v>02</v>
      </c>
      <c r="E1639" t="s">
        <v>230</v>
      </c>
      <c r="F1639">
        <v>201</v>
      </c>
      <c r="G1639">
        <v>102</v>
      </c>
      <c r="H1639">
        <v>77</v>
      </c>
      <c r="I1639">
        <v>61</v>
      </c>
      <c r="J1639">
        <v>55</v>
      </c>
      <c r="K1639">
        <v>49</v>
      </c>
      <c r="L1639">
        <v>0</v>
      </c>
      <c r="M1639">
        <v>2021</v>
      </c>
      <c r="N1639">
        <f t="shared" ca="1" si="102"/>
        <v>191</v>
      </c>
      <c r="O1639">
        <f t="shared" ca="1" si="103"/>
        <v>28095</v>
      </c>
      <c r="P1639">
        <f ca="1">_20206[[#This Row],[最低排名]]-_20206[[#This Row],[同分人数]]+1</f>
        <v>27905</v>
      </c>
      <c r="Q1639">
        <f ca="1">IF(O1639&gt;=开始!$B$6, 1, 0)</f>
        <v>1</v>
      </c>
      <c r="R1639">
        <f ca="1">_20206[[#This Row],[最低排名]]-开始!$B$6</f>
        <v>28095</v>
      </c>
    </row>
    <row r="1640" spans="1:18">
      <c r="A1640">
        <v>31503</v>
      </c>
      <c r="B1640" t="s">
        <v>1636</v>
      </c>
      <c r="C1640" t="str">
        <f t="shared" si="100"/>
        <v>山西医大</v>
      </c>
      <c r="D1640" t="str">
        <f t="shared" si="101"/>
        <v>03</v>
      </c>
      <c r="E1640" t="s">
        <v>50</v>
      </c>
      <c r="F1640">
        <v>203</v>
      </c>
      <c r="G1640">
        <v>105</v>
      </c>
      <c r="H1640">
        <v>93</v>
      </c>
      <c r="I1640">
        <v>49</v>
      </c>
      <c r="J1640">
        <v>43</v>
      </c>
      <c r="K1640">
        <v>43</v>
      </c>
      <c r="L1640">
        <v>0</v>
      </c>
      <c r="M1640">
        <v>2021</v>
      </c>
      <c r="N1640">
        <f t="shared" ca="1" si="102"/>
        <v>207</v>
      </c>
      <c r="O1640">
        <f t="shared" ca="1" si="103"/>
        <v>30461</v>
      </c>
      <c r="P1640">
        <f ca="1">_20206[[#This Row],[最低排名]]-_20206[[#This Row],[同分人数]]+1</f>
        <v>30255</v>
      </c>
      <c r="Q1640">
        <f ca="1">IF(O1640&gt;=开始!$B$6, 1, 0)</f>
        <v>1</v>
      </c>
      <c r="R1640">
        <f ca="1">_20206[[#This Row],[最低排名]]-开始!$B$6</f>
        <v>30461</v>
      </c>
    </row>
    <row r="1641" spans="1:18">
      <c r="A1641">
        <v>31601</v>
      </c>
      <c r="B1641" t="s">
        <v>432</v>
      </c>
      <c r="C1641" t="str">
        <f t="shared" si="100"/>
        <v>大同大学</v>
      </c>
      <c r="D1641" t="str">
        <f t="shared" si="101"/>
        <v>01</v>
      </c>
      <c r="E1641" t="s">
        <v>205</v>
      </c>
      <c r="F1641">
        <v>178</v>
      </c>
      <c r="G1641">
        <v>99</v>
      </c>
      <c r="H1641">
        <v>78</v>
      </c>
      <c r="I1641">
        <v>64</v>
      </c>
      <c r="J1641">
        <v>52</v>
      </c>
      <c r="K1641">
        <v>46</v>
      </c>
      <c r="L1641">
        <v>0</v>
      </c>
      <c r="M1641">
        <v>2021</v>
      </c>
      <c r="N1641">
        <f t="shared" ca="1" si="102"/>
        <v>160</v>
      </c>
      <c r="O1641">
        <f t="shared" ca="1" si="103"/>
        <v>32773</v>
      </c>
      <c r="P1641">
        <f ca="1">_20206[[#This Row],[最低排名]]-_20206[[#This Row],[同分人数]]+1</f>
        <v>32614</v>
      </c>
      <c r="Q1641">
        <f ca="1">IF(O1641&gt;=开始!$B$6, 1, 0)</f>
        <v>1</v>
      </c>
      <c r="R1641">
        <f ca="1">_20206[[#This Row],[最低排名]]-开始!$B$6</f>
        <v>32773</v>
      </c>
    </row>
    <row r="1642" spans="1:18">
      <c r="A1642">
        <v>31701</v>
      </c>
      <c r="B1642" t="s">
        <v>435</v>
      </c>
      <c r="C1642" t="str">
        <f t="shared" si="100"/>
        <v>忻州师院</v>
      </c>
      <c r="D1642" t="str">
        <f t="shared" si="101"/>
        <v>01</v>
      </c>
      <c r="E1642" t="s">
        <v>54</v>
      </c>
      <c r="F1642">
        <v>199</v>
      </c>
      <c r="G1642">
        <v>105</v>
      </c>
      <c r="H1642">
        <v>92</v>
      </c>
      <c r="I1642">
        <v>52</v>
      </c>
      <c r="J1642">
        <v>52</v>
      </c>
      <c r="K1642">
        <v>46</v>
      </c>
      <c r="L1642">
        <v>0</v>
      </c>
      <c r="M1642">
        <v>2021</v>
      </c>
      <c r="N1642">
        <f t="shared" ca="1" si="102"/>
        <v>201</v>
      </c>
      <c r="O1642">
        <f t="shared" ca="1" si="103"/>
        <v>28484</v>
      </c>
      <c r="P1642">
        <f ca="1">_20206[[#This Row],[最低排名]]-_20206[[#This Row],[同分人数]]+1</f>
        <v>28284</v>
      </c>
      <c r="Q1642">
        <f ca="1">IF(O1642&gt;=开始!$B$6, 1, 0)</f>
        <v>1</v>
      </c>
      <c r="R1642">
        <f ca="1">_20206[[#This Row],[最低排名]]-开始!$B$6</f>
        <v>28484</v>
      </c>
    </row>
    <row r="1643" spans="1:18">
      <c r="A1643">
        <v>31702</v>
      </c>
      <c r="B1643" t="s">
        <v>436</v>
      </c>
      <c r="C1643" t="str">
        <f t="shared" si="100"/>
        <v>忻州师院</v>
      </c>
      <c r="D1643" t="str">
        <f t="shared" si="101"/>
        <v>02</v>
      </c>
      <c r="E1643" t="s">
        <v>363</v>
      </c>
      <c r="F1643">
        <v>197</v>
      </c>
      <c r="G1643">
        <v>99</v>
      </c>
      <c r="H1643">
        <v>92</v>
      </c>
      <c r="I1643">
        <v>55</v>
      </c>
      <c r="J1643">
        <v>46</v>
      </c>
      <c r="K1643">
        <v>46</v>
      </c>
      <c r="L1643">
        <v>0</v>
      </c>
      <c r="M1643">
        <v>2021</v>
      </c>
      <c r="N1643">
        <f t="shared" ca="1" si="102"/>
        <v>182</v>
      </c>
      <c r="O1643">
        <f t="shared" ca="1" si="103"/>
        <v>29454</v>
      </c>
      <c r="P1643">
        <f ca="1">_20206[[#This Row],[最低排名]]-_20206[[#This Row],[同分人数]]+1</f>
        <v>29273</v>
      </c>
      <c r="Q1643">
        <f ca="1">IF(O1643&gt;=开始!$B$6, 1, 0)</f>
        <v>1</v>
      </c>
      <c r="R1643">
        <f ca="1">_20206[[#This Row],[最低排名]]-开始!$B$6</f>
        <v>29454</v>
      </c>
    </row>
    <row r="1644" spans="1:18">
      <c r="A1644">
        <v>31703</v>
      </c>
      <c r="B1644" t="s">
        <v>437</v>
      </c>
      <c r="C1644" t="str">
        <f t="shared" si="100"/>
        <v>忻州师院</v>
      </c>
      <c r="D1644" t="str">
        <f t="shared" si="101"/>
        <v>03</v>
      </c>
      <c r="E1644" t="s">
        <v>170</v>
      </c>
      <c r="F1644">
        <v>198</v>
      </c>
      <c r="G1644">
        <v>103</v>
      </c>
      <c r="H1644">
        <v>84</v>
      </c>
      <c r="I1644">
        <v>67</v>
      </c>
      <c r="J1644">
        <v>55</v>
      </c>
      <c r="K1644">
        <v>49</v>
      </c>
      <c r="L1644">
        <v>0</v>
      </c>
      <c r="M1644">
        <v>2021</v>
      </c>
      <c r="N1644">
        <f t="shared" ca="1" si="102"/>
        <v>206</v>
      </c>
      <c r="O1644">
        <f t="shared" ca="1" si="103"/>
        <v>26106</v>
      </c>
      <c r="P1644">
        <f ca="1">_20206[[#This Row],[最低排名]]-_20206[[#This Row],[同分人数]]+1</f>
        <v>25901</v>
      </c>
      <c r="Q1644">
        <f ca="1">IF(O1644&gt;=开始!$B$6, 1, 0)</f>
        <v>1</v>
      </c>
      <c r="R1644">
        <f ca="1">_20206[[#This Row],[最低排名]]-开始!$B$6</f>
        <v>26106</v>
      </c>
    </row>
    <row r="1645" spans="1:18">
      <c r="A1645">
        <v>31704</v>
      </c>
      <c r="B1645" t="s">
        <v>438</v>
      </c>
      <c r="C1645" t="str">
        <f t="shared" si="100"/>
        <v>忻州师院</v>
      </c>
      <c r="D1645" t="str">
        <f t="shared" si="101"/>
        <v>04</v>
      </c>
      <c r="E1645" t="s">
        <v>228</v>
      </c>
      <c r="F1645">
        <v>187</v>
      </c>
      <c r="G1645">
        <v>100</v>
      </c>
      <c r="H1645">
        <v>87</v>
      </c>
      <c r="I1645">
        <v>61</v>
      </c>
      <c r="J1645">
        <v>55</v>
      </c>
      <c r="K1645">
        <v>49</v>
      </c>
      <c r="L1645">
        <v>0</v>
      </c>
      <c r="M1645">
        <v>2021</v>
      </c>
      <c r="N1645">
        <f t="shared" ca="1" si="102"/>
        <v>198</v>
      </c>
      <c r="O1645">
        <f t="shared" ca="1" si="103"/>
        <v>28864</v>
      </c>
      <c r="P1645">
        <f ca="1">_20206[[#This Row],[最低排名]]-_20206[[#This Row],[同分人数]]+1</f>
        <v>28667</v>
      </c>
      <c r="Q1645">
        <f ca="1">IF(O1645&gt;=开始!$B$6, 1, 0)</f>
        <v>1</v>
      </c>
      <c r="R1645">
        <f ca="1">_20206[[#This Row],[最低排名]]-开始!$B$6</f>
        <v>28864</v>
      </c>
    </row>
    <row r="1646" spans="1:18">
      <c r="A1646">
        <v>31705</v>
      </c>
      <c r="B1646" t="s">
        <v>439</v>
      </c>
      <c r="C1646" t="str">
        <f t="shared" si="100"/>
        <v>忻州师院</v>
      </c>
      <c r="D1646" t="str">
        <f t="shared" si="101"/>
        <v>05</v>
      </c>
      <c r="E1646" t="s">
        <v>419</v>
      </c>
      <c r="F1646">
        <v>195</v>
      </c>
      <c r="G1646">
        <v>102</v>
      </c>
      <c r="H1646">
        <v>74</v>
      </c>
      <c r="I1646">
        <v>61</v>
      </c>
      <c r="J1646">
        <v>52</v>
      </c>
      <c r="K1646">
        <v>52</v>
      </c>
      <c r="L1646">
        <v>0</v>
      </c>
      <c r="M1646">
        <v>2021</v>
      </c>
      <c r="N1646">
        <f t="shared" ca="1" si="102"/>
        <v>190</v>
      </c>
      <c r="O1646">
        <f t="shared" ca="1" si="103"/>
        <v>29871</v>
      </c>
      <c r="P1646">
        <f ca="1">_20206[[#This Row],[最低排名]]-_20206[[#This Row],[同分人数]]+1</f>
        <v>29682</v>
      </c>
      <c r="Q1646">
        <f ca="1">IF(O1646&gt;=开始!$B$6, 1, 0)</f>
        <v>1</v>
      </c>
      <c r="R1646">
        <f ca="1">_20206[[#This Row],[最低排名]]-开始!$B$6</f>
        <v>29871</v>
      </c>
    </row>
    <row r="1647" spans="1:18">
      <c r="A1647">
        <v>31801</v>
      </c>
      <c r="B1647" t="s">
        <v>441</v>
      </c>
      <c r="C1647" t="str">
        <f t="shared" si="100"/>
        <v>山西财大</v>
      </c>
      <c r="D1647" t="str">
        <f t="shared" si="101"/>
        <v>01</v>
      </c>
      <c r="E1647" t="s">
        <v>118</v>
      </c>
      <c r="F1647">
        <v>196</v>
      </c>
      <c r="G1647">
        <v>105</v>
      </c>
      <c r="H1647">
        <v>104</v>
      </c>
      <c r="I1647">
        <v>58</v>
      </c>
      <c r="J1647">
        <v>52</v>
      </c>
      <c r="K1647">
        <v>46</v>
      </c>
      <c r="L1647">
        <v>0</v>
      </c>
      <c r="M1647">
        <v>2021</v>
      </c>
      <c r="N1647">
        <f t="shared" ca="1" si="102"/>
        <v>213</v>
      </c>
      <c r="O1647">
        <f t="shared" ca="1" si="103"/>
        <v>25460</v>
      </c>
      <c r="P1647">
        <f ca="1">_20206[[#This Row],[最低排名]]-_20206[[#This Row],[同分人数]]+1</f>
        <v>25248</v>
      </c>
      <c r="Q1647">
        <f ca="1">IF(O1647&gt;=开始!$B$6, 1, 0)</f>
        <v>1</v>
      </c>
      <c r="R1647">
        <f ca="1">_20206[[#This Row],[最低排名]]-开始!$B$6</f>
        <v>25460</v>
      </c>
    </row>
    <row r="1648" spans="1:18">
      <c r="A1648">
        <v>31802</v>
      </c>
      <c r="B1648" t="s">
        <v>442</v>
      </c>
      <c r="C1648" t="str">
        <f t="shared" si="100"/>
        <v>山西财大</v>
      </c>
      <c r="D1648" t="str">
        <f t="shared" si="101"/>
        <v>02</v>
      </c>
      <c r="E1648" t="s">
        <v>383</v>
      </c>
      <c r="F1648">
        <v>174</v>
      </c>
      <c r="G1648">
        <v>92</v>
      </c>
      <c r="H1648">
        <v>99</v>
      </c>
      <c r="I1648">
        <v>52</v>
      </c>
      <c r="J1648">
        <v>52</v>
      </c>
      <c r="K1648">
        <v>46</v>
      </c>
      <c r="L1648">
        <v>0</v>
      </c>
      <c r="M1648">
        <v>2021</v>
      </c>
      <c r="N1648">
        <f t="shared" ca="1" si="102"/>
        <v>196</v>
      </c>
      <c r="O1648">
        <f t="shared" ca="1" si="103"/>
        <v>31931</v>
      </c>
      <c r="P1648">
        <f ca="1">_20206[[#This Row],[最低排名]]-_20206[[#This Row],[同分人数]]+1</f>
        <v>31736</v>
      </c>
      <c r="Q1648">
        <f ca="1">IF(O1648&gt;=开始!$B$6, 1, 0)</f>
        <v>1</v>
      </c>
      <c r="R1648">
        <f ca="1">_20206[[#This Row],[最低排名]]-开始!$B$6</f>
        <v>31931</v>
      </c>
    </row>
    <row r="1649" spans="1:18">
      <c r="A1649">
        <v>31803</v>
      </c>
      <c r="B1649" t="s">
        <v>443</v>
      </c>
      <c r="C1649" t="str">
        <f t="shared" si="100"/>
        <v>山西财大</v>
      </c>
      <c r="D1649" t="str">
        <f t="shared" si="101"/>
        <v>03</v>
      </c>
      <c r="E1649" t="s">
        <v>560</v>
      </c>
      <c r="F1649">
        <v>198</v>
      </c>
      <c r="G1649">
        <v>116</v>
      </c>
      <c r="H1649">
        <v>92</v>
      </c>
      <c r="I1649">
        <v>61</v>
      </c>
      <c r="J1649">
        <v>52</v>
      </c>
      <c r="K1649">
        <v>46</v>
      </c>
      <c r="L1649">
        <v>0</v>
      </c>
      <c r="M1649">
        <v>2021</v>
      </c>
      <c r="N1649">
        <f t="shared" ca="1" si="102"/>
        <v>193</v>
      </c>
      <c r="O1649">
        <f t="shared" ca="1" si="103"/>
        <v>26941</v>
      </c>
      <c r="P1649">
        <f ca="1">_20206[[#This Row],[最低排名]]-_20206[[#This Row],[同分人数]]+1</f>
        <v>26749</v>
      </c>
      <c r="Q1649">
        <f ca="1">IF(O1649&gt;=开始!$B$6, 1, 0)</f>
        <v>1</v>
      </c>
      <c r="R1649">
        <f ca="1">_20206[[#This Row],[最低排名]]-开始!$B$6</f>
        <v>26941</v>
      </c>
    </row>
    <row r="1650" spans="1:18">
      <c r="A1650">
        <v>31901</v>
      </c>
      <c r="B1650" t="s">
        <v>444</v>
      </c>
      <c r="C1650" t="str">
        <f t="shared" si="100"/>
        <v>山西中医</v>
      </c>
      <c r="D1650" t="str">
        <f t="shared" si="101"/>
        <v>01</v>
      </c>
      <c r="E1650" t="s">
        <v>180</v>
      </c>
      <c r="F1650">
        <v>179</v>
      </c>
      <c r="G1650">
        <v>93</v>
      </c>
      <c r="H1650">
        <v>94</v>
      </c>
      <c r="I1650">
        <v>67</v>
      </c>
      <c r="J1650">
        <v>61</v>
      </c>
      <c r="K1650">
        <v>49</v>
      </c>
      <c r="L1650">
        <v>0</v>
      </c>
      <c r="M1650">
        <v>2021</v>
      </c>
      <c r="N1650">
        <f t="shared" ca="1" si="102"/>
        <v>212</v>
      </c>
      <c r="O1650">
        <f t="shared" ca="1" si="103"/>
        <v>26748</v>
      </c>
      <c r="P1650">
        <f ca="1">_20206[[#This Row],[最低排名]]-_20206[[#This Row],[同分人数]]+1</f>
        <v>26537</v>
      </c>
      <c r="Q1650">
        <f ca="1">IF(O1650&gt;=开始!$B$6, 1, 0)</f>
        <v>1</v>
      </c>
      <c r="R1650">
        <f ca="1">_20206[[#This Row],[最低排名]]-开始!$B$6</f>
        <v>26748</v>
      </c>
    </row>
    <row r="1651" spans="1:18">
      <c r="A1651">
        <v>31902</v>
      </c>
      <c r="B1651" t="s">
        <v>1558</v>
      </c>
      <c r="C1651" t="str">
        <f t="shared" si="100"/>
        <v>山西中医</v>
      </c>
      <c r="D1651" t="str">
        <f t="shared" si="101"/>
        <v>02</v>
      </c>
      <c r="E1651" t="s">
        <v>182</v>
      </c>
      <c r="F1651">
        <v>193</v>
      </c>
      <c r="G1651">
        <v>99</v>
      </c>
      <c r="H1651">
        <v>109</v>
      </c>
      <c r="I1651">
        <v>55</v>
      </c>
      <c r="J1651">
        <v>52</v>
      </c>
      <c r="K1651">
        <v>52</v>
      </c>
      <c r="L1651">
        <v>0</v>
      </c>
      <c r="M1651">
        <v>2021</v>
      </c>
      <c r="N1651">
        <f t="shared" ca="1" si="102"/>
        <v>230</v>
      </c>
      <c r="O1651">
        <f t="shared" ca="1" si="103"/>
        <v>24381</v>
      </c>
      <c r="P1651">
        <f ca="1">_20206[[#This Row],[最低排名]]-_20206[[#This Row],[同分人数]]+1</f>
        <v>24152</v>
      </c>
      <c r="Q1651">
        <f ca="1">IF(O1651&gt;=开始!$B$6, 1, 0)</f>
        <v>1</v>
      </c>
      <c r="R1651">
        <f ca="1">_20206[[#This Row],[最低排名]]-开始!$B$6</f>
        <v>24381</v>
      </c>
    </row>
    <row r="1652" spans="1:18">
      <c r="A1652">
        <v>32001</v>
      </c>
      <c r="B1652" t="s">
        <v>445</v>
      </c>
      <c r="C1652" t="str">
        <f t="shared" si="100"/>
        <v>吕梁学院</v>
      </c>
      <c r="D1652" t="str">
        <f t="shared" si="101"/>
        <v>01</v>
      </c>
      <c r="E1652" t="s">
        <v>205</v>
      </c>
      <c r="F1652">
        <v>175</v>
      </c>
      <c r="G1652">
        <v>93</v>
      </c>
      <c r="H1652">
        <v>93</v>
      </c>
      <c r="I1652">
        <v>55</v>
      </c>
      <c r="J1652">
        <v>49</v>
      </c>
      <c r="K1652">
        <v>46</v>
      </c>
      <c r="L1652">
        <v>0</v>
      </c>
      <c r="M1652">
        <v>2021</v>
      </c>
      <c r="N1652">
        <f t="shared" ca="1" si="102"/>
        <v>160</v>
      </c>
      <c r="O1652">
        <f t="shared" ca="1" si="103"/>
        <v>32773</v>
      </c>
      <c r="P1652">
        <f ca="1">_20206[[#This Row],[最低排名]]-_20206[[#This Row],[同分人数]]+1</f>
        <v>32614</v>
      </c>
      <c r="Q1652">
        <f ca="1">IF(O1652&gt;=开始!$B$6, 1, 0)</f>
        <v>1</v>
      </c>
      <c r="R1652">
        <f ca="1">_20206[[#This Row],[最低排名]]-开始!$B$6</f>
        <v>32773</v>
      </c>
    </row>
    <row r="1653" spans="1:18">
      <c r="A1653">
        <v>32002</v>
      </c>
      <c r="B1653" t="s">
        <v>446</v>
      </c>
      <c r="C1653" t="str">
        <f t="shared" si="100"/>
        <v>吕梁学院</v>
      </c>
      <c r="D1653" t="str">
        <f t="shared" si="101"/>
        <v>02</v>
      </c>
      <c r="E1653" t="s">
        <v>1629</v>
      </c>
      <c r="M1653">
        <v>2021</v>
      </c>
      <c r="N1653" t="e">
        <f t="shared" ca="1" si="102"/>
        <v>#N/A</v>
      </c>
      <c r="O1653" t="e">
        <f t="shared" ca="1" si="103"/>
        <v>#N/A</v>
      </c>
      <c r="P1653" t="e">
        <f ca="1">_20206[[#This Row],[最低排名]]-_20206[[#This Row],[同分人数]]+1</f>
        <v>#N/A</v>
      </c>
      <c r="Q1653" t="e">
        <f ca="1">IF(O1653&gt;=开始!$B$6, 1, 0)</f>
        <v>#N/A</v>
      </c>
      <c r="R1653" t="e">
        <f ca="1">_20206[[#This Row],[最低排名]]-开始!$B$6</f>
        <v>#N/A</v>
      </c>
    </row>
    <row r="1654" spans="1:18">
      <c r="A1654">
        <v>32201</v>
      </c>
      <c r="B1654" t="s">
        <v>448</v>
      </c>
      <c r="C1654" t="str">
        <f t="shared" si="100"/>
        <v>山西工院</v>
      </c>
      <c r="D1654" t="str">
        <f t="shared" si="101"/>
        <v>01</v>
      </c>
      <c r="E1654" t="s">
        <v>320</v>
      </c>
      <c r="F1654">
        <v>172</v>
      </c>
      <c r="G1654">
        <v>88</v>
      </c>
      <c r="H1654">
        <v>85</v>
      </c>
      <c r="I1654">
        <v>58</v>
      </c>
      <c r="J1654">
        <v>49</v>
      </c>
      <c r="K1654">
        <v>46</v>
      </c>
      <c r="L1654">
        <v>0</v>
      </c>
      <c r="M1654">
        <v>2021</v>
      </c>
      <c r="N1654">
        <f t="shared" ca="1" si="102"/>
        <v>158</v>
      </c>
      <c r="O1654">
        <f t="shared" ca="1" si="103"/>
        <v>34140</v>
      </c>
      <c r="P1654">
        <f ca="1">_20206[[#This Row],[最低排名]]-_20206[[#This Row],[同分人数]]+1</f>
        <v>33983</v>
      </c>
      <c r="Q1654">
        <f ca="1">IF(O1654&gt;=开始!$B$6, 1, 0)</f>
        <v>1</v>
      </c>
      <c r="R1654">
        <f ca="1">_20206[[#This Row],[最低排名]]-开始!$B$6</f>
        <v>34140</v>
      </c>
    </row>
    <row r="1655" spans="1:18">
      <c r="A1655">
        <v>32202</v>
      </c>
      <c r="B1655" t="s">
        <v>1559</v>
      </c>
      <c r="C1655" t="str">
        <f t="shared" si="100"/>
        <v>山西工院</v>
      </c>
      <c r="D1655" t="str">
        <f t="shared" si="101"/>
        <v>02</v>
      </c>
      <c r="E1655" t="s">
        <v>1533</v>
      </c>
      <c r="F1655">
        <v>178</v>
      </c>
      <c r="G1655">
        <v>94</v>
      </c>
      <c r="H1655">
        <v>71</v>
      </c>
      <c r="I1655">
        <v>55</v>
      </c>
      <c r="J1655">
        <v>52</v>
      </c>
      <c r="K1655">
        <v>46</v>
      </c>
      <c r="L1655">
        <v>0</v>
      </c>
      <c r="M1655">
        <v>2021</v>
      </c>
      <c r="N1655">
        <f t="shared" ca="1" si="102"/>
        <v>157</v>
      </c>
      <c r="O1655">
        <f t="shared" ca="1" si="103"/>
        <v>35381</v>
      </c>
      <c r="P1655">
        <f ca="1">_20206[[#This Row],[最低排名]]-_20206[[#This Row],[同分人数]]+1</f>
        <v>35225</v>
      </c>
      <c r="Q1655">
        <f ca="1">IF(O1655&gt;=开始!$B$6, 1, 0)</f>
        <v>1</v>
      </c>
      <c r="R1655">
        <f ca="1">_20206[[#This Row],[最低排名]]-开始!$B$6</f>
        <v>35381</v>
      </c>
    </row>
    <row r="1656" spans="1:18">
      <c r="A1656">
        <v>32203</v>
      </c>
      <c r="B1656" t="s">
        <v>1560</v>
      </c>
      <c r="C1656" t="str">
        <f t="shared" si="100"/>
        <v>山西工院</v>
      </c>
      <c r="D1656" t="str">
        <f t="shared" si="101"/>
        <v>03</v>
      </c>
      <c r="E1656" t="s">
        <v>56</v>
      </c>
      <c r="F1656">
        <v>181</v>
      </c>
      <c r="G1656">
        <v>100</v>
      </c>
      <c r="H1656">
        <v>74</v>
      </c>
      <c r="I1656">
        <v>58</v>
      </c>
      <c r="J1656">
        <v>55</v>
      </c>
      <c r="K1656">
        <v>46</v>
      </c>
      <c r="L1656">
        <v>0</v>
      </c>
      <c r="M1656">
        <v>2021</v>
      </c>
      <c r="N1656">
        <f t="shared" ca="1" si="102"/>
        <v>199</v>
      </c>
      <c r="O1656">
        <f t="shared" ca="1" si="103"/>
        <v>33499</v>
      </c>
      <c r="P1656">
        <f ca="1">_20206[[#This Row],[最低排名]]-_20206[[#This Row],[同分人数]]+1</f>
        <v>33301</v>
      </c>
      <c r="Q1656">
        <f ca="1">IF(O1656&gt;=开始!$B$6, 1, 0)</f>
        <v>1</v>
      </c>
      <c r="R1656">
        <f ca="1">_20206[[#This Row],[最低排名]]-开始!$B$6</f>
        <v>33499</v>
      </c>
    </row>
    <row r="1657" spans="1:18">
      <c r="A1657">
        <v>32301</v>
      </c>
      <c r="B1657" t="s">
        <v>449</v>
      </c>
      <c r="C1657" t="str">
        <f t="shared" si="100"/>
        <v>山西大学</v>
      </c>
      <c r="D1657" t="str">
        <f t="shared" si="101"/>
        <v>01</v>
      </c>
      <c r="E1657" t="s">
        <v>678</v>
      </c>
      <c r="F1657">
        <v>205</v>
      </c>
      <c r="G1657">
        <v>108</v>
      </c>
      <c r="H1657">
        <v>98</v>
      </c>
      <c r="I1657">
        <v>64</v>
      </c>
      <c r="J1657">
        <v>64</v>
      </c>
      <c r="K1657">
        <v>52</v>
      </c>
      <c r="L1657">
        <v>0</v>
      </c>
      <c r="M1657">
        <v>2021</v>
      </c>
      <c r="N1657">
        <f t="shared" ca="1" si="102"/>
        <v>230</v>
      </c>
      <c r="O1657">
        <f t="shared" ca="1" si="103"/>
        <v>19533</v>
      </c>
      <c r="P1657">
        <f ca="1">_20206[[#This Row],[最低排名]]-_20206[[#This Row],[同分人数]]+1</f>
        <v>19304</v>
      </c>
      <c r="Q1657">
        <f ca="1">IF(O1657&gt;=开始!$B$6, 1, 0)</f>
        <v>1</v>
      </c>
      <c r="R1657">
        <f ca="1">_20206[[#This Row],[最低排名]]-开始!$B$6</f>
        <v>19533</v>
      </c>
    </row>
    <row r="1658" spans="1:18">
      <c r="A1658">
        <v>32302</v>
      </c>
      <c r="B1658" t="s">
        <v>451</v>
      </c>
      <c r="C1658" t="str">
        <f t="shared" si="100"/>
        <v>山西大学</v>
      </c>
      <c r="D1658" t="str">
        <f t="shared" si="101"/>
        <v>02</v>
      </c>
      <c r="E1658" t="s">
        <v>85</v>
      </c>
      <c r="F1658">
        <v>206</v>
      </c>
      <c r="G1658">
        <v>106</v>
      </c>
      <c r="H1658">
        <v>109</v>
      </c>
      <c r="I1658">
        <v>61</v>
      </c>
      <c r="J1658">
        <v>61</v>
      </c>
      <c r="K1658">
        <v>49</v>
      </c>
      <c r="L1658">
        <v>0</v>
      </c>
      <c r="M1658">
        <v>2021</v>
      </c>
      <c r="N1658">
        <f t="shared" ca="1" si="102"/>
        <v>245</v>
      </c>
      <c r="O1658">
        <f t="shared" ca="1" si="103"/>
        <v>18865</v>
      </c>
      <c r="P1658">
        <f ca="1">_20206[[#This Row],[最低排名]]-_20206[[#This Row],[同分人数]]+1</f>
        <v>18621</v>
      </c>
      <c r="Q1658">
        <f ca="1">IF(O1658&gt;=开始!$B$6, 1, 0)</f>
        <v>1</v>
      </c>
      <c r="R1658">
        <f ca="1">_20206[[#This Row],[最低排名]]-开始!$B$6</f>
        <v>18865</v>
      </c>
    </row>
    <row r="1659" spans="1:18">
      <c r="A1659">
        <v>32303</v>
      </c>
      <c r="B1659" t="s">
        <v>452</v>
      </c>
      <c r="C1659" t="str">
        <f t="shared" si="100"/>
        <v>山西大学</v>
      </c>
      <c r="D1659" t="str">
        <f t="shared" si="101"/>
        <v>03</v>
      </c>
      <c r="E1659" t="s">
        <v>287</v>
      </c>
      <c r="F1659">
        <v>197</v>
      </c>
      <c r="G1659">
        <v>100</v>
      </c>
      <c r="H1659">
        <v>100</v>
      </c>
      <c r="I1659">
        <v>61</v>
      </c>
      <c r="J1659">
        <v>58</v>
      </c>
      <c r="K1659">
        <v>52</v>
      </c>
      <c r="L1659">
        <v>0</v>
      </c>
      <c r="M1659">
        <v>2021</v>
      </c>
      <c r="N1659">
        <f t="shared" ca="1" si="102"/>
        <v>238</v>
      </c>
      <c r="O1659">
        <f t="shared" ca="1" si="103"/>
        <v>22835</v>
      </c>
      <c r="P1659">
        <f ca="1">_20206[[#This Row],[最低排名]]-_20206[[#This Row],[同分人数]]+1</f>
        <v>22598</v>
      </c>
      <c r="Q1659">
        <f ca="1">IF(O1659&gt;=开始!$B$6, 1, 0)</f>
        <v>1</v>
      </c>
      <c r="R1659">
        <f ca="1">_20206[[#This Row],[最低排名]]-开始!$B$6</f>
        <v>22835</v>
      </c>
    </row>
    <row r="1660" spans="1:18">
      <c r="A1660">
        <v>32304</v>
      </c>
      <c r="B1660" t="s">
        <v>1561</v>
      </c>
      <c r="C1660" t="str">
        <f t="shared" si="100"/>
        <v>山西大学</v>
      </c>
      <c r="D1660" t="str">
        <f t="shared" si="101"/>
        <v>04</v>
      </c>
      <c r="E1660" t="s">
        <v>120</v>
      </c>
      <c r="F1660">
        <v>197</v>
      </c>
      <c r="G1660">
        <v>106</v>
      </c>
      <c r="H1660">
        <v>97</v>
      </c>
      <c r="I1660">
        <v>64</v>
      </c>
      <c r="J1660">
        <v>61</v>
      </c>
      <c r="K1660">
        <v>61</v>
      </c>
      <c r="L1660">
        <v>0</v>
      </c>
      <c r="M1660">
        <v>2021</v>
      </c>
      <c r="N1660">
        <f t="shared" ca="1" si="102"/>
        <v>215</v>
      </c>
      <c r="O1660">
        <f t="shared" ca="1" si="103"/>
        <v>20185</v>
      </c>
      <c r="P1660">
        <f ca="1">_20206[[#This Row],[最低排名]]-_20206[[#This Row],[同分人数]]+1</f>
        <v>19971</v>
      </c>
      <c r="Q1660">
        <f ca="1">IF(O1660&gt;=开始!$B$6, 1, 0)</f>
        <v>1</v>
      </c>
      <c r="R1660">
        <f ca="1">_20206[[#This Row],[最低排名]]-开始!$B$6</f>
        <v>20185</v>
      </c>
    </row>
    <row r="1661" spans="1:18">
      <c r="A1661">
        <v>32305</v>
      </c>
      <c r="B1661" t="s">
        <v>1562</v>
      </c>
      <c r="C1661" t="str">
        <f t="shared" si="100"/>
        <v>山西大学</v>
      </c>
      <c r="D1661" t="str">
        <f t="shared" si="101"/>
        <v>05</v>
      </c>
      <c r="E1661" t="s">
        <v>146</v>
      </c>
      <c r="F1661">
        <v>207</v>
      </c>
      <c r="G1661">
        <v>108</v>
      </c>
      <c r="H1661">
        <v>109</v>
      </c>
      <c r="I1661">
        <v>58</v>
      </c>
      <c r="J1661">
        <v>55</v>
      </c>
      <c r="K1661">
        <v>55</v>
      </c>
      <c r="L1661">
        <v>0</v>
      </c>
      <c r="M1661">
        <v>2021</v>
      </c>
      <c r="N1661">
        <f t="shared" ca="1" si="102"/>
        <v>223</v>
      </c>
      <c r="O1661">
        <f t="shared" ca="1" si="103"/>
        <v>19303</v>
      </c>
      <c r="P1661">
        <f ca="1">_20206[[#This Row],[最低排名]]-_20206[[#This Row],[同分人数]]+1</f>
        <v>19081</v>
      </c>
      <c r="Q1661">
        <f ca="1">IF(O1661&gt;=开始!$B$6, 1, 0)</f>
        <v>1</v>
      </c>
      <c r="R1661">
        <f ca="1">_20206[[#This Row],[最低排名]]-开始!$B$6</f>
        <v>19303</v>
      </c>
    </row>
    <row r="1662" spans="1:18">
      <c r="A1662">
        <v>33101</v>
      </c>
      <c r="B1662" t="s">
        <v>454</v>
      </c>
      <c r="C1662" t="str">
        <f t="shared" si="100"/>
        <v>大连民族</v>
      </c>
      <c r="D1662" t="str">
        <f t="shared" si="101"/>
        <v>01</v>
      </c>
      <c r="E1662" t="s">
        <v>752</v>
      </c>
      <c r="F1662">
        <v>186</v>
      </c>
      <c r="G1662">
        <v>94</v>
      </c>
      <c r="H1662">
        <v>92</v>
      </c>
      <c r="I1662">
        <v>55</v>
      </c>
      <c r="J1662">
        <v>46</v>
      </c>
      <c r="K1662">
        <v>46</v>
      </c>
      <c r="L1662">
        <v>0</v>
      </c>
      <c r="M1662">
        <v>2021</v>
      </c>
      <c r="N1662">
        <f t="shared" ca="1" si="102"/>
        <v>183</v>
      </c>
      <c r="O1662">
        <f t="shared" ca="1" si="103"/>
        <v>31547</v>
      </c>
      <c r="P1662">
        <f ca="1">_20206[[#This Row],[最低排名]]-_20206[[#This Row],[同分人数]]+1</f>
        <v>31365</v>
      </c>
      <c r="Q1662">
        <f ca="1">IF(O1662&gt;=开始!$B$6, 1, 0)</f>
        <v>1</v>
      </c>
      <c r="R1662">
        <f ca="1">_20206[[#This Row],[最低排名]]-开始!$B$6</f>
        <v>31547</v>
      </c>
    </row>
    <row r="1663" spans="1:18">
      <c r="A1663">
        <v>33201</v>
      </c>
      <c r="B1663" t="s">
        <v>455</v>
      </c>
      <c r="C1663" t="str">
        <f t="shared" si="100"/>
        <v>大连海事</v>
      </c>
      <c r="D1663" t="str">
        <f t="shared" si="101"/>
        <v>01</v>
      </c>
      <c r="E1663" t="s">
        <v>296</v>
      </c>
      <c r="F1663">
        <v>215</v>
      </c>
      <c r="G1663">
        <v>115</v>
      </c>
      <c r="H1663">
        <v>113</v>
      </c>
      <c r="I1663">
        <v>61</v>
      </c>
      <c r="J1663">
        <v>61</v>
      </c>
      <c r="K1663">
        <v>55</v>
      </c>
      <c r="L1663">
        <v>0</v>
      </c>
      <c r="M1663">
        <v>2021</v>
      </c>
      <c r="N1663">
        <f t="shared" ca="1" si="102"/>
        <v>197</v>
      </c>
      <c r="O1663">
        <f t="shared" ca="1" si="103"/>
        <v>14628</v>
      </c>
      <c r="P1663">
        <f ca="1">_20206[[#This Row],[最低排名]]-_20206[[#This Row],[同分人数]]+1</f>
        <v>14432</v>
      </c>
      <c r="Q1663">
        <f ca="1">IF(O1663&gt;=开始!$B$6, 1, 0)</f>
        <v>1</v>
      </c>
      <c r="R1663">
        <f ca="1">_20206[[#This Row],[最低排名]]-开始!$B$6</f>
        <v>14628</v>
      </c>
    </row>
    <row r="1664" spans="1:18">
      <c r="A1664">
        <v>33202</v>
      </c>
      <c r="B1664" t="s">
        <v>456</v>
      </c>
      <c r="C1664" t="str">
        <f t="shared" si="100"/>
        <v>大连海事</v>
      </c>
      <c r="D1664" t="str">
        <f t="shared" si="101"/>
        <v>02</v>
      </c>
      <c r="E1664" t="s">
        <v>749</v>
      </c>
      <c r="F1664">
        <v>215</v>
      </c>
      <c r="G1664">
        <v>114</v>
      </c>
      <c r="H1664">
        <v>121</v>
      </c>
      <c r="I1664">
        <v>64</v>
      </c>
      <c r="J1664">
        <v>55</v>
      </c>
      <c r="K1664">
        <v>49</v>
      </c>
      <c r="L1664">
        <v>0</v>
      </c>
      <c r="M1664">
        <v>2021</v>
      </c>
      <c r="N1664">
        <f t="shared" ca="1" si="102"/>
        <v>222</v>
      </c>
      <c r="O1664">
        <f t="shared" ca="1" si="103"/>
        <v>14850</v>
      </c>
      <c r="P1664">
        <f ca="1">_20206[[#This Row],[最低排名]]-_20206[[#This Row],[同分人数]]+1</f>
        <v>14629</v>
      </c>
      <c r="Q1664">
        <f ca="1">IF(O1664&gt;=开始!$B$6, 1, 0)</f>
        <v>1</v>
      </c>
      <c r="R1664">
        <f ca="1">_20206[[#This Row],[最低排名]]-开始!$B$6</f>
        <v>14850</v>
      </c>
    </row>
    <row r="1665" spans="1:18">
      <c r="A1665">
        <v>33203</v>
      </c>
      <c r="B1665" t="s">
        <v>457</v>
      </c>
      <c r="C1665" t="str">
        <f t="shared" si="100"/>
        <v>大连海事</v>
      </c>
      <c r="D1665" t="str">
        <f t="shared" si="101"/>
        <v>03</v>
      </c>
      <c r="E1665" t="s">
        <v>649</v>
      </c>
      <c r="F1665">
        <v>206</v>
      </c>
      <c r="G1665">
        <v>110</v>
      </c>
      <c r="H1665">
        <v>113</v>
      </c>
      <c r="I1665">
        <v>67</v>
      </c>
      <c r="J1665">
        <v>64</v>
      </c>
      <c r="K1665">
        <v>58</v>
      </c>
      <c r="L1665">
        <v>0</v>
      </c>
      <c r="M1665">
        <v>2021</v>
      </c>
      <c r="N1665">
        <f t="shared" ca="1" si="102"/>
        <v>218</v>
      </c>
      <c r="O1665">
        <f t="shared" ca="1" si="103"/>
        <v>13979</v>
      </c>
      <c r="P1665">
        <f ca="1">_20206[[#This Row],[最低排名]]-_20206[[#This Row],[同分人数]]+1</f>
        <v>13762</v>
      </c>
      <c r="Q1665">
        <f ca="1">IF(O1665&gt;=开始!$B$6, 1, 0)</f>
        <v>1</v>
      </c>
      <c r="R1665">
        <f ca="1">_20206[[#This Row],[最低排名]]-开始!$B$6</f>
        <v>13979</v>
      </c>
    </row>
    <row r="1666" spans="1:18">
      <c r="A1666">
        <v>33301</v>
      </c>
      <c r="B1666" t="s">
        <v>458</v>
      </c>
      <c r="C1666" t="str">
        <f t="shared" ref="C1666:C1729" si="104">LEFT(B1666, FIND("(", B1666) - 1)</f>
        <v>大连理工</v>
      </c>
      <c r="D1666" t="str">
        <f t="shared" ref="D1666:D1729" si="105">MID(B1666, FIND("(", B1666) + 1, FIND(")", B1666) - FIND("(", B1666) - 1)</f>
        <v>01</v>
      </c>
      <c r="E1666" t="s">
        <v>246</v>
      </c>
      <c r="F1666">
        <v>225</v>
      </c>
      <c r="G1666">
        <v>114</v>
      </c>
      <c r="H1666">
        <v>120</v>
      </c>
      <c r="I1666">
        <v>70</v>
      </c>
      <c r="J1666">
        <v>70</v>
      </c>
      <c r="K1666">
        <v>67</v>
      </c>
      <c r="L1666">
        <v>0</v>
      </c>
      <c r="M1666">
        <v>2021</v>
      </c>
      <c r="N1666">
        <f t="shared" ref="N1666:N1729" ca="1" si="106">VLOOKUP(E1666, INDIRECT("'" &amp; M1666 &amp; "D'!$A$2:$G$500"), 2, FALSE)</f>
        <v>170</v>
      </c>
      <c r="O1666">
        <f t="shared" ref="O1666:O1729" ca="1" si="107">VLOOKUP(E1666, INDIRECT("'" &amp; M1666 &amp; "D'!$A$2:$G$500"), 3, FALSE)</f>
        <v>5198</v>
      </c>
      <c r="P1666">
        <f ca="1">_20206[[#This Row],[最低排名]]-_20206[[#This Row],[同分人数]]+1</f>
        <v>5029</v>
      </c>
      <c r="Q1666">
        <f ca="1">IF(O1666&gt;=开始!$B$6, 1, 0)</f>
        <v>1</v>
      </c>
      <c r="R1666">
        <f ca="1">_20206[[#This Row],[最低排名]]-开始!$B$6</f>
        <v>5198</v>
      </c>
    </row>
    <row r="1667" spans="1:18">
      <c r="A1667">
        <v>33302</v>
      </c>
      <c r="B1667" t="s">
        <v>459</v>
      </c>
      <c r="C1667" t="str">
        <f t="shared" si="104"/>
        <v>大连理工</v>
      </c>
      <c r="D1667" t="str">
        <f t="shared" si="105"/>
        <v>02</v>
      </c>
      <c r="E1667" t="s">
        <v>619</v>
      </c>
      <c r="F1667">
        <v>240</v>
      </c>
      <c r="G1667">
        <v>133</v>
      </c>
      <c r="H1667">
        <v>118</v>
      </c>
      <c r="I1667">
        <v>67</v>
      </c>
      <c r="J1667">
        <v>64</v>
      </c>
      <c r="K1667">
        <v>61</v>
      </c>
      <c r="L1667">
        <v>0</v>
      </c>
      <c r="M1667">
        <v>2021</v>
      </c>
      <c r="N1667">
        <f t="shared" ca="1" si="106"/>
        <v>179</v>
      </c>
      <c r="O1667">
        <f t="shared" ca="1" si="107"/>
        <v>5535</v>
      </c>
      <c r="P1667">
        <f ca="1">_20206[[#This Row],[最低排名]]-_20206[[#This Row],[同分人数]]+1</f>
        <v>5357</v>
      </c>
      <c r="Q1667">
        <f ca="1">IF(O1667&gt;=开始!$B$6, 1, 0)</f>
        <v>1</v>
      </c>
      <c r="R1667">
        <f ca="1">_20206[[#This Row],[最低排名]]-开始!$B$6</f>
        <v>5535</v>
      </c>
    </row>
    <row r="1668" spans="1:18">
      <c r="A1668">
        <v>33401</v>
      </c>
      <c r="B1668" t="s">
        <v>460</v>
      </c>
      <c r="C1668" t="str">
        <f t="shared" si="104"/>
        <v>东北大学</v>
      </c>
      <c r="D1668" t="str">
        <f t="shared" si="105"/>
        <v>01</v>
      </c>
      <c r="E1668" t="s">
        <v>628</v>
      </c>
      <c r="F1668">
        <v>226</v>
      </c>
      <c r="G1668">
        <v>132</v>
      </c>
      <c r="H1668">
        <v>132</v>
      </c>
      <c r="I1668">
        <v>67</v>
      </c>
      <c r="J1668">
        <v>64</v>
      </c>
      <c r="K1668">
        <v>58</v>
      </c>
      <c r="L1668">
        <v>0</v>
      </c>
      <c r="M1668">
        <v>2021</v>
      </c>
      <c r="N1668">
        <f t="shared" ca="1" si="106"/>
        <v>181</v>
      </c>
      <c r="O1668">
        <f t="shared" ca="1" si="107"/>
        <v>6081</v>
      </c>
      <c r="P1668">
        <f ca="1">_20206[[#This Row],[最低排名]]-_20206[[#This Row],[同分人数]]+1</f>
        <v>5901</v>
      </c>
      <c r="Q1668">
        <f ca="1">IF(O1668&gt;=开始!$B$6, 1, 0)</f>
        <v>1</v>
      </c>
      <c r="R1668">
        <f ca="1">_20206[[#This Row],[最低排名]]-开始!$B$6</f>
        <v>6081</v>
      </c>
    </row>
    <row r="1669" spans="1:18">
      <c r="A1669">
        <v>33501</v>
      </c>
      <c r="B1669" t="s">
        <v>461</v>
      </c>
      <c r="C1669" t="str">
        <f t="shared" si="104"/>
        <v>理工盘锦</v>
      </c>
      <c r="D1669" t="str">
        <f t="shared" si="105"/>
        <v>01</v>
      </c>
      <c r="E1669" t="s">
        <v>279</v>
      </c>
      <c r="F1669">
        <v>219</v>
      </c>
      <c r="G1669">
        <v>117</v>
      </c>
      <c r="H1669">
        <v>125</v>
      </c>
      <c r="I1669">
        <v>64</v>
      </c>
      <c r="J1669">
        <v>64</v>
      </c>
      <c r="K1669">
        <v>61</v>
      </c>
      <c r="L1669">
        <v>0</v>
      </c>
      <c r="M1669">
        <v>2021</v>
      </c>
      <c r="N1669">
        <f t="shared" ca="1" si="106"/>
        <v>197</v>
      </c>
      <c r="O1669">
        <f t="shared" ca="1" si="107"/>
        <v>8678</v>
      </c>
      <c r="P1669">
        <f ca="1">_20206[[#This Row],[最低排名]]-_20206[[#This Row],[同分人数]]+1</f>
        <v>8482</v>
      </c>
      <c r="Q1669">
        <f ca="1">IF(O1669&gt;=开始!$B$6, 1, 0)</f>
        <v>1</v>
      </c>
      <c r="R1669">
        <f ca="1">_20206[[#This Row],[最低排名]]-开始!$B$6</f>
        <v>8678</v>
      </c>
    </row>
    <row r="1670" spans="1:18">
      <c r="A1670">
        <v>33502</v>
      </c>
      <c r="B1670" t="s">
        <v>1637</v>
      </c>
      <c r="C1670" t="str">
        <f t="shared" si="104"/>
        <v>理工盘锦</v>
      </c>
      <c r="D1670" t="str">
        <f t="shared" si="105"/>
        <v>02</v>
      </c>
      <c r="E1670" t="s">
        <v>256</v>
      </c>
      <c r="F1670">
        <v>225</v>
      </c>
      <c r="G1670">
        <v>120</v>
      </c>
      <c r="H1670">
        <v>126</v>
      </c>
      <c r="I1670">
        <v>61</v>
      </c>
      <c r="J1670">
        <v>61</v>
      </c>
      <c r="K1670">
        <v>58</v>
      </c>
      <c r="L1670">
        <v>0</v>
      </c>
      <c r="M1670">
        <v>2021</v>
      </c>
      <c r="N1670">
        <f t="shared" ca="1" si="106"/>
        <v>213</v>
      </c>
      <c r="O1670">
        <f t="shared" ca="1" si="107"/>
        <v>9087</v>
      </c>
      <c r="P1670">
        <f ca="1">_20206[[#This Row],[最低排名]]-_20206[[#This Row],[同分人数]]+1</f>
        <v>8875</v>
      </c>
      <c r="Q1670">
        <f ca="1">IF(O1670&gt;=开始!$B$6, 1, 0)</f>
        <v>1</v>
      </c>
      <c r="R1670">
        <f ca="1">_20206[[#This Row],[最低排名]]-开始!$B$6</f>
        <v>9087</v>
      </c>
    </row>
    <row r="1671" spans="1:18">
      <c r="A1671">
        <v>33601</v>
      </c>
      <c r="B1671" t="s">
        <v>462</v>
      </c>
      <c r="C1671" t="str">
        <f t="shared" si="104"/>
        <v>辽宁大学</v>
      </c>
      <c r="D1671" t="str">
        <f t="shared" si="105"/>
        <v>01</v>
      </c>
      <c r="E1671" t="s">
        <v>94</v>
      </c>
      <c r="F1671">
        <v>206</v>
      </c>
      <c r="G1671">
        <v>103</v>
      </c>
      <c r="H1671">
        <v>111</v>
      </c>
      <c r="I1671">
        <v>64</v>
      </c>
      <c r="J1671">
        <v>55</v>
      </c>
      <c r="K1671">
        <v>49</v>
      </c>
      <c r="L1671">
        <v>0</v>
      </c>
      <c r="M1671">
        <v>2021</v>
      </c>
      <c r="N1671">
        <f t="shared" ca="1" si="106"/>
        <v>215</v>
      </c>
      <c r="O1671">
        <f t="shared" ca="1" si="107"/>
        <v>19080</v>
      </c>
      <c r="P1671">
        <f ca="1">_20206[[#This Row],[最低排名]]-_20206[[#This Row],[同分人数]]+1</f>
        <v>18866</v>
      </c>
      <c r="Q1671">
        <f ca="1">IF(O1671&gt;=开始!$B$6, 1, 0)</f>
        <v>1</v>
      </c>
      <c r="R1671">
        <f ca="1">_20206[[#This Row],[最低排名]]-开始!$B$6</f>
        <v>19080</v>
      </c>
    </row>
    <row r="1672" spans="1:18">
      <c r="A1672">
        <v>33701</v>
      </c>
      <c r="B1672" t="s">
        <v>463</v>
      </c>
      <c r="C1672" t="str">
        <f t="shared" si="104"/>
        <v>沈阳工大</v>
      </c>
      <c r="D1672" t="str">
        <f t="shared" si="105"/>
        <v>01</v>
      </c>
      <c r="E1672" t="s">
        <v>207</v>
      </c>
      <c r="F1672">
        <v>191</v>
      </c>
      <c r="G1672">
        <v>97</v>
      </c>
      <c r="H1672">
        <v>75</v>
      </c>
      <c r="I1672">
        <v>52</v>
      </c>
      <c r="J1672">
        <v>49</v>
      </c>
      <c r="K1672">
        <v>46</v>
      </c>
      <c r="L1672">
        <v>0</v>
      </c>
      <c r="M1672">
        <v>2021</v>
      </c>
      <c r="N1672">
        <f t="shared" ca="1" si="106"/>
        <v>170</v>
      </c>
      <c r="O1672">
        <f t="shared" ca="1" si="107"/>
        <v>33669</v>
      </c>
      <c r="P1672">
        <f ca="1">_20206[[#This Row],[最低排名]]-_20206[[#This Row],[同分人数]]+1</f>
        <v>33500</v>
      </c>
      <c r="Q1672">
        <f ca="1">IF(O1672&gt;=开始!$B$6, 1, 0)</f>
        <v>1</v>
      </c>
      <c r="R1672">
        <f ca="1">_20206[[#This Row],[最低排名]]-开始!$B$6</f>
        <v>33669</v>
      </c>
    </row>
    <row r="1673" spans="1:18">
      <c r="A1673">
        <v>33702</v>
      </c>
      <c r="B1673" t="s">
        <v>464</v>
      </c>
      <c r="C1673" t="str">
        <f t="shared" si="104"/>
        <v>沈阳工大</v>
      </c>
      <c r="D1673" t="str">
        <f t="shared" si="105"/>
        <v>02</v>
      </c>
      <c r="E1673" t="s">
        <v>398</v>
      </c>
      <c r="F1673">
        <v>175</v>
      </c>
      <c r="G1673">
        <v>99</v>
      </c>
      <c r="H1673">
        <v>102</v>
      </c>
      <c r="I1673">
        <v>58</v>
      </c>
      <c r="J1673">
        <v>52</v>
      </c>
      <c r="K1673">
        <v>46</v>
      </c>
      <c r="L1673">
        <v>0</v>
      </c>
      <c r="M1673">
        <v>2021</v>
      </c>
      <c r="N1673">
        <f t="shared" ca="1" si="106"/>
        <v>199</v>
      </c>
      <c r="O1673">
        <f t="shared" ca="1" si="107"/>
        <v>30070</v>
      </c>
      <c r="P1673">
        <f ca="1">_20206[[#This Row],[最低排名]]-_20206[[#This Row],[同分人数]]+1</f>
        <v>29872</v>
      </c>
      <c r="Q1673">
        <f ca="1">IF(O1673&gt;=开始!$B$6, 1, 0)</f>
        <v>1</v>
      </c>
      <c r="R1673">
        <f ca="1">_20206[[#This Row],[最低排名]]-开始!$B$6</f>
        <v>30070</v>
      </c>
    </row>
    <row r="1674" spans="1:18">
      <c r="A1674">
        <v>33801</v>
      </c>
      <c r="B1674" t="s">
        <v>465</v>
      </c>
      <c r="C1674" t="str">
        <f t="shared" si="104"/>
        <v>沈阳航空</v>
      </c>
      <c r="D1674" t="str">
        <f t="shared" si="105"/>
        <v>01</v>
      </c>
      <c r="E1674" t="s">
        <v>54</v>
      </c>
      <c r="F1674">
        <v>202</v>
      </c>
      <c r="G1674">
        <v>111</v>
      </c>
      <c r="H1674">
        <v>77</v>
      </c>
      <c r="I1674">
        <v>55</v>
      </c>
      <c r="J1674">
        <v>55</v>
      </c>
      <c r="K1674">
        <v>52</v>
      </c>
      <c r="L1674">
        <v>0</v>
      </c>
      <c r="M1674">
        <v>2021</v>
      </c>
      <c r="N1674">
        <f t="shared" ca="1" si="106"/>
        <v>201</v>
      </c>
      <c r="O1674">
        <f t="shared" ca="1" si="107"/>
        <v>28484</v>
      </c>
      <c r="P1674">
        <f ca="1">_20206[[#This Row],[最低排名]]-_20206[[#This Row],[同分人数]]+1</f>
        <v>28284</v>
      </c>
      <c r="Q1674">
        <f ca="1">IF(O1674&gt;=开始!$B$6, 1, 0)</f>
        <v>1</v>
      </c>
      <c r="R1674">
        <f ca="1">_20206[[#This Row],[最低排名]]-开始!$B$6</f>
        <v>28484</v>
      </c>
    </row>
    <row r="1675" spans="1:18">
      <c r="A1675">
        <v>33901</v>
      </c>
      <c r="B1675" t="s">
        <v>466</v>
      </c>
      <c r="C1675" t="str">
        <f t="shared" si="104"/>
        <v>沈阳理工</v>
      </c>
      <c r="D1675" t="str">
        <f t="shared" si="105"/>
        <v>01</v>
      </c>
      <c r="E1675" t="s">
        <v>1534</v>
      </c>
      <c r="F1675">
        <v>184</v>
      </c>
      <c r="G1675">
        <v>105</v>
      </c>
      <c r="H1675">
        <v>81</v>
      </c>
      <c r="I1675">
        <v>49</v>
      </c>
      <c r="J1675">
        <v>43</v>
      </c>
      <c r="K1675">
        <v>43</v>
      </c>
      <c r="L1675">
        <v>0</v>
      </c>
      <c r="M1675">
        <v>2021</v>
      </c>
      <c r="N1675">
        <f t="shared" ca="1" si="106"/>
        <v>159</v>
      </c>
      <c r="O1675">
        <f t="shared" ca="1" si="107"/>
        <v>35686</v>
      </c>
      <c r="P1675">
        <f ca="1">_20206[[#This Row],[最低排名]]-_20206[[#This Row],[同分人数]]+1</f>
        <v>35528</v>
      </c>
      <c r="Q1675">
        <f ca="1">IF(O1675&gt;=开始!$B$6, 1, 0)</f>
        <v>1</v>
      </c>
      <c r="R1675">
        <f ca="1">_20206[[#This Row],[最低排名]]-开始!$B$6</f>
        <v>35686</v>
      </c>
    </row>
    <row r="1676" spans="1:18">
      <c r="A1676">
        <v>33902</v>
      </c>
      <c r="B1676" t="s">
        <v>467</v>
      </c>
      <c r="C1676" t="str">
        <f t="shared" si="104"/>
        <v>沈阳理工</v>
      </c>
      <c r="D1676" t="str">
        <f t="shared" si="105"/>
        <v>02</v>
      </c>
      <c r="E1676" t="s">
        <v>50</v>
      </c>
      <c r="F1676">
        <v>187</v>
      </c>
      <c r="G1676">
        <v>105</v>
      </c>
      <c r="H1676">
        <v>88</v>
      </c>
      <c r="I1676">
        <v>55</v>
      </c>
      <c r="J1676">
        <v>52</v>
      </c>
      <c r="K1676">
        <v>49</v>
      </c>
      <c r="L1676">
        <v>0</v>
      </c>
      <c r="M1676">
        <v>2021</v>
      </c>
      <c r="N1676">
        <f t="shared" ca="1" si="106"/>
        <v>207</v>
      </c>
      <c r="O1676">
        <f t="shared" ca="1" si="107"/>
        <v>30461</v>
      </c>
      <c r="P1676">
        <f ca="1">_20206[[#This Row],[最低排名]]-_20206[[#This Row],[同分人数]]+1</f>
        <v>30255</v>
      </c>
      <c r="Q1676">
        <f ca="1">IF(O1676&gt;=开始!$B$6, 1, 0)</f>
        <v>1</v>
      </c>
      <c r="R1676">
        <f ca="1">_20206[[#This Row],[最低排名]]-开始!$B$6</f>
        <v>30461</v>
      </c>
    </row>
    <row r="1677" spans="1:18">
      <c r="A1677">
        <v>33903</v>
      </c>
      <c r="B1677" t="s">
        <v>468</v>
      </c>
      <c r="C1677" t="str">
        <f t="shared" si="104"/>
        <v>沈阳理工</v>
      </c>
      <c r="D1677" t="str">
        <f t="shared" si="105"/>
        <v>03</v>
      </c>
      <c r="E1677" t="s">
        <v>398</v>
      </c>
      <c r="F1677">
        <v>191</v>
      </c>
      <c r="G1677">
        <v>103</v>
      </c>
      <c r="H1677">
        <v>83</v>
      </c>
      <c r="I1677">
        <v>58</v>
      </c>
      <c r="J1677">
        <v>52</v>
      </c>
      <c r="K1677">
        <v>49</v>
      </c>
      <c r="L1677">
        <v>0</v>
      </c>
      <c r="M1677">
        <v>2021</v>
      </c>
      <c r="N1677">
        <f t="shared" ca="1" si="106"/>
        <v>199</v>
      </c>
      <c r="O1677">
        <f t="shared" ca="1" si="107"/>
        <v>30070</v>
      </c>
      <c r="P1677">
        <f ca="1">_20206[[#This Row],[最低排名]]-_20206[[#This Row],[同分人数]]+1</f>
        <v>29872</v>
      </c>
      <c r="Q1677">
        <f ca="1">IF(O1677&gt;=开始!$B$6, 1, 0)</f>
        <v>1</v>
      </c>
      <c r="R1677">
        <f ca="1">_20206[[#This Row],[最低排名]]-开始!$B$6</f>
        <v>30070</v>
      </c>
    </row>
    <row r="1678" spans="1:18">
      <c r="A1678">
        <v>34001</v>
      </c>
      <c r="B1678" t="s">
        <v>470</v>
      </c>
      <c r="C1678" t="str">
        <f t="shared" si="104"/>
        <v>辽宁科大</v>
      </c>
      <c r="D1678" t="str">
        <f t="shared" si="105"/>
        <v>01</v>
      </c>
      <c r="E1678" t="s">
        <v>354</v>
      </c>
      <c r="F1678">
        <v>211</v>
      </c>
      <c r="G1678">
        <v>113</v>
      </c>
      <c r="H1678">
        <v>73</v>
      </c>
      <c r="I1678">
        <v>52</v>
      </c>
      <c r="J1678">
        <v>49</v>
      </c>
      <c r="K1678">
        <v>43</v>
      </c>
      <c r="L1678">
        <v>0</v>
      </c>
      <c r="M1678">
        <v>2021</v>
      </c>
      <c r="N1678">
        <f t="shared" ca="1" si="106"/>
        <v>177</v>
      </c>
      <c r="O1678">
        <f t="shared" ca="1" si="107"/>
        <v>31038</v>
      </c>
      <c r="P1678">
        <f ca="1">_20206[[#This Row],[最低排名]]-_20206[[#This Row],[同分人数]]+1</f>
        <v>30862</v>
      </c>
      <c r="Q1678">
        <f ca="1">IF(O1678&gt;=开始!$B$6, 1, 0)</f>
        <v>1</v>
      </c>
      <c r="R1678">
        <f ca="1">_20206[[#This Row],[最低排名]]-开始!$B$6</f>
        <v>31038</v>
      </c>
    </row>
    <row r="1679" spans="1:18">
      <c r="A1679">
        <v>34002</v>
      </c>
      <c r="B1679" t="s">
        <v>471</v>
      </c>
      <c r="C1679" t="str">
        <f t="shared" si="104"/>
        <v>辽宁科大</v>
      </c>
      <c r="D1679" t="str">
        <f t="shared" si="105"/>
        <v>02</v>
      </c>
      <c r="E1679" t="s">
        <v>585</v>
      </c>
      <c r="F1679">
        <v>188</v>
      </c>
      <c r="G1679">
        <v>107</v>
      </c>
      <c r="H1679">
        <v>75</v>
      </c>
      <c r="I1679">
        <v>52</v>
      </c>
      <c r="J1679">
        <v>52</v>
      </c>
      <c r="K1679">
        <v>49</v>
      </c>
      <c r="L1679">
        <v>0</v>
      </c>
      <c r="M1679">
        <v>2021</v>
      </c>
      <c r="N1679">
        <f t="shared" ca="1" si="106"/>
        <v>162</v>
      </c>
      <c r="O1679">
        <f t="shared" ca="1" si="107"/>
        <v>33103</v>
      </c>
      <c r="P1679">
        <f ca="1">_20206[[#This Row],[最低排名]]-_20206[[#This Row],[同分人数]]+1</f>
        <v>32942</v>
      </c>
      <c r="Q1679">
        <f ca="1">IF(O1679&gt;=开始!$B$6, 1, 0)</f>
        <v>1</v>
      </c>
      <c r="R1679">
        <f ca="1">_20206[[#This Row],[最低排名]]-开始!$B$6</f>
        <v>33103</v>
      </c>
    </row>
    <row r="1680" spans="1:18">
      <c r="A1680">
        <v>34003</v>
      </c>
      <c r="B1680" t="s">
        <v>472</v>
      </c>
      <c r="C1680" t="str">
        <f t="shared" si="104"/>
        <v>辽宁科大</v>
      </c>
      <c r="D1680" t="str">
        <f t="shared" si="105"/>
        <v>03</v>
      </c>
      <c r="E1680" t="s">
        <v>381</v>
      </c>
      <c r="F1680">
        <v>177</v>
      </c>
      <c r="G1680">
        <v>94</v>
      </c>
      <c r="H1680">
        <v>96</v>
      </c>
      <c r="I1680">
        <v>55</v>
      </c>
      <c r="J1680">
        <v>52</v>
      </c>
      <c r="K1680">
        <v>49</v>
      </c>
      <c r="L1680">
        <v>0</v>
      </c>
      <c r="M1680">
        <v>2021</v>
      </c>
      <c r="N1680">
        <f t="shared" ca="1" si="106"/>
        <v>196</v>
      </c>
      <c r="O1680">
        <f t="shared" ca="1" si="107"/>
        <v>30861</v>
      </c>
      <c r="P1680">
        <f ca="1">_20206[[#This Row],[最低排名]]-_20206[[#This Row],[同分人数]]+1</f>
        <v>30666</v>
      </c>
      <c r="Q1680">
        <f ca="1">IF(O1680&gt;=开始!$B$6, 1, 0)</f>
        <v>1</v>
      </c>
      <c r="R1680">
        <f ca="1">_20206[[#This Row],[最低排名]]-开始!$B$6</f>
        <v>30861</v>
      </c>
    </row>
    <row r="1681" spans="1:18">
      <c r="A1681">
        <v>34004</v>
      </c>
      <c r="B1681" t="s">
        <v>473</v>
      </c>
      <c r="C1681" t="str">
        <f t="shared" si="104"/>
        <v>辽宁科大</v>
      </c>
      <c r="D1681" t="str">
        <f t="shared" si="105"/>
        <v>04</v>
      </c>
      <c r="E1681" t="s">
        <v>381</v>
      </c>
      <c r="F1681">
        <v>187</v>
      </c>
      <c r="G1681">
        <v>95</v>
      </c>
      <c r="H1681">
        <v>80</v>
      </c>
      <c r="I1681">
        <v>64</v>
      </c>
      <c r="J1681">
        <v>49</v>
      </c>
      <c r="K1681">
        <v>49</v>
      </c>
      <c r="L1681">
        <v>0</v>
      </c>
      <c r="M1681">
        <v>2021</v>
      </c>
      <c r="N1681">
        <f t="shared" ca="1" si="106"/>
        <v>196</v>
      </c>
      <c r="O1681">
        <f t="shared" ca="1" si="107"/>
        <v>30861</v>
      </c>
      <c r="P1681">
        <f ca="1">_20206[[#This Row],[最低排名]]-_20206[[#This Row],[同分人数]]+1</f>
        <v>30666</v>
      </c>
      <c r="Q1681">
        <f ca="1">IF(O1681&gt;=开始!$B$6, 1, 0)</f>
        <v>1</v>
      </c>
      <c r="R1681">
        <f ca="1">_20206[[#This Row],[最低排名]]-开始!$B$6</f>
        <v>30861</v>
      </c>
    </row>
    <row r="1682" spans="1:18">
      <c r="A1682">
        <v>34101</v>
      </c>
      <c r="B1682" t="s">
        <v>474</v>
      </c>
      <c r="C1682" t="str">
        <f t="shared" si="104"/>
        <v>辽宁工程</v>
      </c>
      <c r="D1682" t="str">
        <f t="shared" si="105"/>
        <v>01</v>
      </c>
      <c r="E1682" t="s">
        <v>381</v>
      </c>
      <c r="F1682">
        <v>202</v>
      </c>
      <c r="G1682">
        <v>106</v>
      </c>
      <c r="H1682">
        <v>62</v>
      </c>
      <c r="I1682">
        <v>58</v>
      </c>
      <c r="J1682">
        <v>58</v>
      </c>
      <c r="K1682">
        <v>49</v>
      </c>
      <c r="L1682">
        <v>0</v>
      </c>
      <c r="M1682">
        <v>2021</v>
      </c>
      <c r="N1682">
        <f t="shared" ca="1" si="106"/>
        <v>196</v>
      </c>
      <c r="O1682">
        <f t="shared" ca="1" si="107"/>
        <v>30861</v>
      </c>
      <c r="P1682">
        <f ca="1">_20206[[#This Row],[最低排名]]-_20206[[#This Row],[同分人数]]+1</f>
        <v>30666</v>
      </c>
      <c r="Q1682">
        <f ca="1">IF(O1682&gt;=开始!$B$6, 1, 0)</f>
        <v>1</v>
      </c>
      <c r="R1682">
        <f ca="1">_20206[[#This Row],[最低排名]]-开始!$B$6</f>
        <v>30861</v>
      </c>
    </row>
    <row r="1683" spans="1:18">
      <c r="A1683">
        <v>34102</v>
      </c>
      <c r="B1683" t="s">
        <v>475</v>
      </c>
      <c r="C1683" t="str">
        <f t="shared" si="104"/>
        <v>辽宁工程</v>
      </c>
      <c r="D1683" t="str">
        <f t="shared" si="105"/>
        <v>02</v>
      </c>
      <c r="E1683" t="s">
        <v>316</v>
      </c>
      <c r="F1683">
        <v>205</v>
      </c>
      <c r="G1683">
        <v>118</v>
      </c>
      <c r="H1683">
        <v>54</v>
      </c>
      <c r="I1683">
        <v>58</v>
      </c>
      <c r="J1683">
        <v>46</v>
      </c>
      <c r="K1683">
        <v>43</v>
      </c>
      <c r="L1683">
        <v>0</v>
      </c>
      <c r="M1683">
        <v>2021</v>
      </c>
      <c r="N1683">
        <f t="shared" ca="1" si="106"/>
        <v>147</v>
      </c>
      <c r="O1683">
        <f t="shared" ca="1" si="107"/>
        <v>34765</v>
      </c>
      <c r="P1683">
        <f ca="1">_20206[[#This Row],[最低排名]]-_20206[[#This Row],[同分人数]]+1</f>
        <v>34619</v>
      </c>
      <c r="Q1683">
        <f ca="1">IF(O1683&gt;=开始!$B$6, 1, 0)</f>
        <v>1</v>
      </c>
      <c r="R1683">
        <f ca="1">_20206[[#This Row],[最低排名]]-开始!$B$6</f>
        <v>34765</v>
      </c>
    </row>
    <row r="1684" spans="1:18">
      <c r="A1684">
        <v>34103</v>
      </c>
      <c r="B1684" t="s">
        <v>476</v>
      </c>
      <c r="C1684" t="str">
        <f t="shared" si="104"/>
        <v>辽宁工程</v>
      </c>
      <c r="D1684" t="str">
        <f t="shared" si="105"/>
        <v>03</v>
      </c>
      <c r="E1684" t="s">
        <v>447</v>
      </c>
      <c r="F1684">
        <v>179</v>
      </c>
      <c r="G1684">
        <v>90</v>
      </c>
      <c r="H1684">
        <v>89</v>
      </c>
      <c r="I1684">
        <v>55</v>
      </c>
      <c r="J1684">
        <v>52</v>
      </c>
      <c r="K1684">
        <v>46</v>
      </c>
      <c r="L1684">
        <v>0</v>
      </c>
      <c r="M1684">
        <v>2021</v>
      </c>
      <c r="N1684">
        <f t="shared" ca="1" si="106"/>
        <v>156</v>
      </c>
      <c r="O1684">
        <f t="shared" ca="1" si="107"/>
        <v>32280</v>
      </c>
      <c r="P1684">
        <f ca="1">_20206[[#This Row],[最低排名]]-_20206[[#This Row],[同分人数]]+1</f>
        <v>32125</v>
      </c>
      <c r="Q1684">
        <f ca="1">IF(O1684&gt;=开始!$B$6, 1, 0)</f>
        <v>1</v>
      </c>
      <c r="R1684">
        <f ca="1">_20206[[#This Row],[最低排名]]-开始!$B$6</f>
        <v>32280</v>
      </c>
    </row>
    <row r="1685" spans="1:18">
      <c r="A1685">
        <v>34104</v>
      </c>
      <c r="B1685" t="s">
        <v>477</v>
      </c>
      <c r="C1685" t="str">
        <f t="shared" si="104"/>
        <v>辽宁工程</v>
      </c>
      <c r="D1685" t="str">
        <f t="shared" si="105"/>
        <v>04</v>
      </c>
      <c r="E1685" t="s">
        <v>479</v>
      </c>
      <c r="F1685">
        <v>191</v>
      </c>
      <c r="G1685">
        <v>97</v>
      </c>
      <c r="H1685">
        <v>84</v>
      </c>
      <c r="I1685">
        <v>55</v>
      </c>
      <c r="J1685">
        <v>49</v>
      </c>
      <c r="K1685">
        <v>43</v>
      </c>
      <c r="L1685">
        <v>0</v>
      </c>
      <c r="M1685">
        <v>2021</v>
      </c>
      <c r="N1685">
        <f t="shared" ca="1" si="106"/>
        <v>193</v>
      </c>
      <c r="O1685">
        <f t="shared" ca="1" si="107"/>
        <v>32124</v>
      </c>
      <c r="P1685">
        <f ca="1">_20206[[#This Row],[最低排名]]-_20206[[#This Row],[同分人数]]+1</f>
        <v>31932</v>
      </c>
      <c r="Q1685">
        <f ca="1">IF(O1685&gt;=开始!$B$6, 1, 0)</f>
        <v>1</v>
      </c>
      <c r="R1685">
        <f ca="1">_20206[[#This Row],[最低排名]]-开始!$B$6</f>
        <v>32124</v>
      </c>
    </row>
    <row r="1686" spans="1:18">
      <c r="A1686">
        <v>34201</v>
      </c>
      <c r="B1686" t="s">
        <v>478</v>
      </c>
      <c r="C1686" t="str">
        <f t="shared" si="104"/>
        <v>辽宁石化</v>
      </c>
      <c r="D1686" t="str">
        <f t="shared" si="105"/>
        <v>01</v>
      </c>
      <c r="E1686" t="s">
        <v>207</v>
      </c>
      <c r="F1686">
        <v>203</v>
      </c>
      <c r="G1686">
        <v>115</v>
      </c>
      <c r="H1686">
        <v>54</v>
      </c>
      <c r="I1686">
        <v>61</v>
      </c>
      <c r="J1686">
        <v>49</v>
      </c>
      <c r="K1686">
        <v>46</v>
      </c>
      <c r="L1686">
        <v>0</v>
      </c>
      <c r="M1686">
        <v>2021</v>
      </c>
      <c r="N1686">
        <f t="shared" ca="1" si="106"/>
        <v>170</v>
      </c>
      <c r="O1686">
        <f t="shared" ca="1" si="107"/>
        <v>33669</v>
      </c>
      <c r="P1686">
        <f ca="1">_20206[[#This Row],[最低排名]]-_20206[[#This Row],[同分人数]]+1</f>
        <v>33500</v>
      </c>
      <c r="Q1686">
        <f ca="1">IF(O1686&gt;=开始!$B$6, 1, 0)</f>
        <v>1</v>
      </c>
      <c r="R1686">
        <f ca="1">_20206[[#This Row],[最低排名]]-开始!$B$6</f>
        <v>33669</v>
      </c>
    </row>
    <row r="1687" spans="1:18">
      <c r="A1687">
        <v>34202</v>
      </c>
      <c r="B1687" t="s">
        <v>480</v>
      </c>
      <c r="C1687" t="str">
        <f t="shared" si="104"/>
        <v>辽宁石化</v>
      </c>
      <c r="D1687" t="str">
        <f t="shared" si="105"/>
        <v>02</v>
      </c>
      <c r="E1687" t="s">
        <v>320</v>
      </c>
      <c r="F1687">
        <v>176</v>
      </c>
      <c r="G1687">
        <v>91</v>
      </c>
      <c r="H1687">
        <v>93</v>
      </c>
      <c r="I1687">
        <v>52</v>
      </c>
      <c r="J1687">
        <v>46</v>
      </c>
      <c r="K1687">
        <v>43</v>
      </c>
      <c r="L1687">
        <v>0</v>
      </c>
      <c r="M1687">
        <v>2021</v>
      </c>
      <c r="N1687">
        <f t="shared" ca="1" si="106"/>
        <v>158</v>
      </c>
      <c r="O1687">
        <f t="shared" ca="1" si="107"/>
        <v>34140</v>
      </c>
      <c r="P1687">
        <f ca="1">_20206[[#This Row],[最低排名]]-_20206[[#This Row],[同分人数]]+1</f>
        <v>33983</v>
      </c>
      <c r="Q1687">
        <f ca="1">IF(O1687&gt;=开始!$B$6, 1, 0)</f>
        <v>1</v>
      </c>
      <c r="R1687">
        <f ca="1">_20206[[#This Row],[最低排名]]-开始!$B$6</f>
        <v>34140</v>
      </c>
    </row>
    <row r="1688" spans="1:18">
      <c r="A1688">
        <v>34203</v>
      </c>
      <c r="B1688" t="s">
        <v>481</v>
      </c>
      <c r="C1688" t="str">
        <f t="shared" si="104"/>
        <v>辽宁石化</v>
      </c>
      <c r="D1688" t="str">
        <f t="shared" si="105"/>
        <v>03</v>
      </c>
      <c r="E1688" t="s">
        <v>320</v>
      </c>
      <c r="F1688">
        <v>194</v>
      </c>
      <c r="G1688">
        <v>99</v>
      </c>
      <c r="H1688">
        <v>69</v>
      </c>
      <c r="I1688">
        <v>52</v>
      </c>
      <c r="J1688">
        <v>52</v>
      </c>
      <c r="K1688">
        <v>43</v>
      </c>
      <c r="L1688">
        <v>0</v>
      </c>
      <c r="M1688">
        <v>2021</v>
      </c>
      <c r="N1688">
        <f t="shared" ca="1" si="106"/>
        <v>158</v>
      </c>
      <c r="O1688">
        <f t="shared" ca="1" si="107"/>
        <v>34140</v>
      </c>
      <c r="P1688">
        <f ca="1">_20206[[#This Row],[最低排名]]-_20206[[#This Row],[同分人数]]+1</f>
        <v>33983</v>
      </c>
      <c r="Q1688">
        <f ca="1">IF(O1688&gt;=开始!$B$6, 1, 0)</f>
        <v>1</v>
      </c>
      <c r="R1688">
        <f ca="1">_20206[[#This Row],[最低排名]]-开始!$B$6</f>
        <v>34140</v>
      </c>
    </row>
    <row r="1689" spans="1:18">
      <c r="A1689">
        <v>34204</v>
      </c>
      <c r="B1689" t="s">
        <v>1638</v>
      </c>
      <c r="C1689" t="str">
        <f t="shared" si="104"/>
        <v>辽宁石化</v>
      </c>
      <c r="D1689" t="str">
        <f t="shared" si="105"/>
        <v>04</v>
      </c>
      <c r="E1689" t="s">
        <v>585</v>
      </c>
      <c r="F1689">
        <v>177</v>
      </c>
      <c r="G1689">
        <v>91</v>
      </c>
      <c r="H1689">
        <v>98</v>
      </c>
      <c r="I1689">
        <v>49</v>
      </c>
      <c r="J1689">
        <v>49</v>
      </c>
      <c r="K1689">
        <v>43</v>
      </c>
      <c r="L1689">
        <v>0</v>
      </c>
      <c r="M1689">
        <v>2021</v>
      </c>
      <c r="N1689">
        <f t="shared" ca="1" si="106"/>
        <v>162</v>
      </c>
      <c r="O1689">
        <f t="shared" ca="1" si="107"/>
        <v>33103</v>
      </c>
      <c r="P1689">
        <f ca="1">_20206[[#This Row],[最低排名]]-_20206[[#This Row],[同分人数]]+1</f>
        <v>32942</v>
      </c>
      <c r="Q1689">
        <f ca="1">IF(O1689&gt;=开始!$B$6, 1, 0)</f>
        <v>1</v>
      </c>
      <c r="R1689">
        <f ca="1">_20206[[#This Row],[最低排名]]-开始!$B$6</f>
        <v>33103</v>
      </c>
    </row>
    <row r="1690" spans="1:18">
      <c r="A1690">
        <v>34301</v>
      </c>
      <c r="B1690" t="s">
        <v>482</v>
      </c>
      <c r="C1690" t="str">
        <f t="shared" si="104"/>
        <v>沈阳化工</v>
      </c>
      <c r="D1690" t="str">
        <f t="shared" si="105"/>
        <v>01</v>
      </c>
      <c r="E1690" t="s">
        <v>752</v>
      </c>
      <c r="F1690">
        <v>192</v>
      </c>
      <c r="G1690">
        <v>102</v>
      </c>
      <c r="H1690">
        <v>68</v>
      </c>
      <c r="I1690">
        <v>61</v>
      </c>
      <c r="J1690">
        <v>58</v>
      </c>
      <c r="K1690">
        <v>46</v>
      </c>
      <c r="L1690">
        <v>0</v>
      </c>
      <c r="M1690">
        <v>2021</v>
      </c>
      <c r="N1690">
        <f t="shared" ca="1" si="106"/>
        <v>183</v>
      </c>
      <c r="O1690">
        <f t="shared" ca="1" si="107"/>
        <v>31547</v>
      </c>
      <c r="P1690">
        <f ca="1">_20206[[#This Row],[最低排名]]-_20206[[#This Row],[同分人数]]+1</f>
        <v>31365</v>
      </c>
      <c r="Q1690">
        <f ca="1">IF(O1690&gt;=开始!$B$6, 1, 0)</f>
        <v>1</v>
      </c>
      <c r="R1690">
        <f ca="1">_20206[[#This Row],[最低排名]]-开始!$B$6</f>
        <v>31547</v>
      </c>
    </row>
    <row r="1691" spans="1:18">
      <c r="A1691">
        <v>34302</v>
      </c>
      <c r="B1691" t="s">
        <v>483</v>
      </c>
      <c r="C1691" t="str">
        <f t="shared" si="104"/>
        <v>沈阳化工</v>
      </c>
      <c r="D1691" t="str">
        <f t="shared" si="105"/>
        <v>02</v>
      </c>
      <c r="E1691" t="s">
        <v>209</v>
      </c>
      <c r="F1691">
        <v>211</v>
      </c>
      <c r="G1691">
        <v>123</v>
      </c>
      <c r="H1691">
        <v>51</v>
      </c>
      <c r="I1691">
        <v>58</v>
      </c>
      <c r="J1691">
        <v>49</v>
      </c>
      <c r="K1691">
        <v>46</v>
      </c>
      <c r="L1691">
        <v>0</v>
      </c>
      <c r="M1691">
        <v>2021</v>
      </c>
      <c r="N1691">
        <f t="shared" ca="1" si="106"/>
        <v>197</v>
      </c>
      <c r="O1691">
        <f t="shared" ca="1" si="107"/>
        <v>33300</v>
      </c>
      <c r="P1691">
        <f ca="1">_20206[[#This Row],[最低排名]]-_20206[[#This Row],[同分人数]]+1</f>
        <v>33104</v>
      </c>
      <c r="Q1691">
        <f ca="1">IF(O1691&gt;=开始!$B$6, 1, 0)</f>
        <v>1</v>
      </c>
      <c r="R1691">
        <f ca="1">_20206[[#This Row],[最低排名]]-开始!$B$6</f>
        <v>33300</v>
      </c>
    </row>
    <row r="1692" spans="1:18">
      <c r="A1692">
        <v>34303</v>
      </c>
      <c r="B1692" t="s">
        <v>484</v>
      </c>
      <c r="C1692" t="str">
        <f t="shared" si="104"/>
        <v>沈阳化工</v>
      </c>
      <c r="D1692" t="str">
        <f t="shared" si="105"/>
        <v>03</v>
      </c>
      <c r="E1692" t="s">
        <v>1534</v>
      </c>
      <c r="F1692">
        <v>184</v>
      </c>
      <c r="G1692">
        <v>97</v>
      </c>
      <c r="H1692">
        <v>75</v>
      </c>
      <c r="I1692">
        <v>52</v>
      </c>
      <c r="J1692">
        <v>49</v>
      </c>
      <c r="K1692">
        <v>40</v>
      </c>
      <c r="L1692">
        <v>0</v>
      </c>
      <c r="M1692">
        <v>2021</v>
      </c>
      <c r="N1692">
        <f t="shared" ca="1" si="106"/>
        <v>159</v>
      </c>
      <c r="O1692">
        <f t="shared" ca="1" si="107"/>
        <v>35686</v>
      </c>
      <c r="P1692">
        <f ca="1">_20206[[#This Row],[最低排名]]-_20206[[#This Row],[同分人数]]+1</f>
        <v>35528</v>
      </c>
      <c r="Q1692">
        <f ca="1">IF(O1692&gt;=开始!$B$6, 1, 0)</f>
        <v>1</v>
      </c>
      <c r="R1692">
        <f ca="1">_20206[[#This Row],[最低排名]]-开始!$B$6</f>
        <v>35686</v>
      </c>
    </row>
    <row r="1693" spans="1:18">
      <c r="A1693">
        <v>34304</v>
      </c>
      <c r="B1693" t="s">
        <v>486</v>
      </c>
      <c r="C1693" t="str">
        <f t="shared" si="104"/>
        <v>沈阳化工</v>
      </c>
      <c r="D1693" t="str">
        <f t="shared" si="105"/>
        <v>04</v>
      </c>
      <c r="E1693" t="s">
        <v>52</v>
      </c>
      <c r="F1693">
        <v>185</v>
      </c>
      <c r="G1693">
        <v>102</v>
      </c>
      <c r="H1693">
        <v>74</v>
      </c>
      <c r="I1693">
        <v>58</v>
      </c>
      <c r="J1693">
        <v>55</v>
      </c>
      <c r="K1693">
        <v>52</v>
      </c>
      <c r="L1693">
        <v>0</v>
      </c>
      <c r="M1693">
        <v>2021</v>
      </c>
      <c r="N1693">
        <f t="shared" ca="1" si="106"/>
        <v>188</v>
      </c>
      <c r="O1693">
        <f t="shared" ca="1" si="107"/>
        <v>31735</v>
      </c>
      <c r="P1693">
        <f ca="1">_20206[[#This Row],[最低排名]]-_20206[[#This Row],[同分人数]]+1</f>
        <v>31548</v>
      </c>
      <c r="Q1693">
        <f ca="1">IF(O1693&gt;=开始!$B$6, 1, 0)</f>
        <v>1</v>
      </c>
      <c r="R1693">
        <f ca="1">_20206[[#This Row],[最低排名]]-开始!$B$6</f>
        <v>31735</v>
      </c>
    </row>
    <row r="1694" spans="1:18">
      <c r="A1694">
        <v>34401</v>
      </c>
      <c r="B1694" t="s">
        <v>487</v>
      </c>
      <c r="C1694" t="str">
        <f t="shared" si="104"/>
        <v>大连交大</v>
      </c>
      <c r="D1694" t="str">
        <f t="shared" si="105"/>
        <v>01</v>
      </c>
      <c r="E1694" t="s">
        <v>412</v>
      </c>
      <c r="F1694">
        <v>196</v>
      </c>
      <c r="G1694">
        <v>104</v>
      </c>
      <c r="H1694">
        <v>89</v>
      </c>
      <c r="I1694">
        <v>46</v>
      </c>
      <c r="J1694">
        <v>43</v>
      </c>
      <c r="K1694">
        <v>43</v>
      </c>
      <c r="L1694">
        <v>0</v>
      </c>
      <c r="M1694">
        <v>2021</v>
      </c>
      <c r="N1694">
        <f t="shared" ca="1" si="106"/>
        <v>168</v>
      </c>
      <c r="O1694">
        <f t="shared" ca="1" si="107"/>
        <v>32941</v>
      </c>
      <c r="P1694">
        <f ca="1">_20206[[#This Row],[最低排名]]-_20206[[#This Row],[同分人数]]+1</f>
        <v>32774</v>
      </c>
      <c r="Q1694">
        <f ca="1">IF(O1694&gt;=开始!$B$6, 1, 0)</f>
        <v>1</v>
      </c>
      <c r="R1694">
        <f ca="1">_20206[[#This Row],[最低排名]]-开始!$B$6</f>
        <v>32941</v>
      </c>
    </row>
    <row r="1695" spans="1:18">
      <c r="A1695">
        <v>34402</v>
      </c>
      <c r="B1695" t="s">
        <v>488</v>
      </c>
      <c r="C1695" t="str">
        <f t="shared" si="104"/>
        <v>大连交大</v>
      </c>
      <c r="D1695" t="str">
        <f t="shared" si="105"/>
        <v>02</v>
      </c>
      <c r="E1695" t="s">
        <v>363</v>
      </c>
      <c r="F1695">
        <v>181</v>
      </c>
      <c r="G1695">
        <v>96</v>
      </c>
      <c r="H1695">
        <v>96</v>
      </c>
      <c r="I1695">
        <v>55</v>
      </c>
      <c r="J1695">
        <v>52</v>
      </c>
      <c r="K1695">
        <v>52</v>
      </c>
      <c r="L1695">
        <v>0</v>
      </c>
      <c r="M1695">
        <v>2021</v>
      </c>
      <c r="N1695">
        <f t="shared" ca="1" si="106"/>
        <v>182</v>
      </c>
      <c r="O1695">
        <f t="shared" ca="1" si="107"/>
        <v>29454</v>
      </c>
      <c r="P1695">
        <f ca="1">_20206[[#This Row],[最低排名]]-_20206[[#This Row],[同分人数]]+1</f>
        <v>29273</v>
      </c>
      <c r="Q1695">
        <f ca="1">IF(O1695&gt;=开始!$B$6, 1, 0)</f>
        <v>1</v>
      </c>
      <c r="R1695">
        <f ca="1">_20206[[#This Row],[最低排名]]-开始!$B$6</f>
        <v>29454</v>
      </c>
    </row>
    <row r="1696" spans="1:18">
      <c r="A1696">
        <v>34601</v>
      </c>
      <c r="B1696" t="s">
        <v>489</v>
      </c>
      <c r="C1696" t="str">
        <f t="shared" si="104"/>
        <v>沈阳建筑</v>
      </c>
      <c r="D1696" t="str">
        <f t="shared" si="105"/>
        <v>01</v>
      </c>
      <c r="E1696" t="s">
        <v>302</v>
      </c>
      <c r="F1696">
        <v>206</v>
      </c>
      <c r="G1696">
        <v>105</v>
      </c>
      <c r="H1696">
        <v>107</v>
      </c>
      <c r="I1696">
        <v>67</v>
      </c>
      <c r="J1696">
        <v>58</v>
      </c>
      <c r="K1696">
        <v>52</v>
      </c>
      <c r="L1696">
        <v>0</v>
      </c>
      <c r="M1696">
        <v>2021</v>
      </c>
      <c r="N1696">
        <f t="shared" ca="1" si="106"/>
        <v>226</v>
      </c>
      <c r="O1696">
        <f t="shared" ca="1" si="107"/>
        <v>17952</v>
      </c>
      <c r="P1696">
        <f ca="1">_20206[[#This Row],[最低排名]]-_20206[[#This Row],[同分人数]]+1</f>
        <v>17727</v>
      </c>
      <c r="Q1696">
        <f ca="1">IF(O1696&gt;=开始!$B$6, 1, 0)</f>
        <v>1</v>
      </c>
      <c r="R1696">
        <f ca="1">_20206[[#This Row],[最低排名]]-开始!$B$6</f>
        <v>17952</v>
      </c>
    </row>
    <row r="1697" spans="1:18">
      <c r="A1697">
        <v>34602</v>
      </c>
      <c r="B1697" t="s">
        <v>490</v>
      </c>
      <c r="C1697" t="str">
        <f t="shared" si="104"/>
        <v>沈阳建筑</v>
      </c>
      <c r="D1697" t="str">
        <f t="shared" si="105"/>
        <v>02</v>
      </c>
      <c r="E1697" t="s">
        <v>198</v>
      </c>
      <c r="F1697">
        <v>188</v>
      </c>
      <c r="G1697">
        <v>104</v>
      </c>
      <c r="H1697">
        <v>64</v>
      </c>
      <c r="I1697">
        <v>55</v>
      </c>
      <c r="J1697">
        <v>52</v>
      </c>
      <c r="K1697">
        <v>46</v>
      </c>
      <c r="L1697">
        <v>0</v>
      </c>
      <c r="M1697">
        <v>2021</v>
      </c>
      <c r="N1697">
        <f t="shared" ca="1" si="106"/>
        <v>148</v>
      </c>
      <c r="O1697">
        <f t="shared" ca="1" si="107"/>
        <v>34913</v>
      </c>
      <c r="P1697">
        <f ca="1">_20206[[#This Row],[最低排名]]-_20206[[#This Row],[同分人数]]+1</f>
        <v>34766</v>
      </c>
      <c r="Q1697">
        <f ca="1">IF(O1697&gt;=开始!$B$6, 1, 0)</f>
        <v>1</v>
      </c>
      <c r="R1697">
        <f ca="1">_20206[[#This Row],[最低排名]]-开始!$B$6</f>
        <v>34913</v>
      </c>
    </row>
    <row r="1698" spans="1:18">
      <c r="A1698">
        <v>34701</v>
      </c>
      <c r="B1698" t="s">
        <v>491</v>
      </c>
      <c r="C1698" t="str">
        <f t="shared" si="104"/>
        <v>沈阳农大</v>
      </c>
      <c r="D1698" t="str">
        <f t="shared" si="105"/>
        <v>01</v>
      </c>
      <c r="E1698" t="s">
        <v>354</v>
      </c>
      <c r="F1698">
        <v>189</v>
      </c>
      <c r="G1698">
        <v>97</v>
      </c>
      <c r="H1698">
        <v>83</v>
      </c>
      <c r="I1698">
        <v>64</v>
      </c>
      <c r="J1698">
        <v>46</v>
      </c>
      <c r="K1698">
        <v>46</v>
      </c>
      <c r="L1698">
        <v>0</v>
      </c>
      <c r="M1698">
        <v>2021</v>
      </c>
      <c r="N1698">
        <f t="shared" ca="1" si="106"/>
        <v>177</v>
      </c>
      <c r="O1698">
        <f t="shared" ca="1" si="107"/>
        <v>31038</v>
      </c>
      <c r="P1698">
        <f ca="1">_20206[[#This Row],[最低排名]]-_20206[[#This Row],[同分人数]]+1</f>
        <v>30862</v>
      </c>
      <c r="Q1698">
        <f ca="1">IF(O1698&gt;=开始!$B$6, 1, 0)</f>
        <v>1</v>
      </c>
      <c r="R1698">
        <f ca="1">_20206[[#This Row],[最低排名]]-开始!$B$6</f>
        <v>31038</v>
      </c>
    </row>
    <row r="1699" spans="1:18">
      <c r="A1699">
        <v>34801</v>
      </c>
      <c r="B1699" t="s">
        <v>493</v>
      </c>
      <c r="C1699" t="str">
        <f t="shared" si="104"/>
        <v>大连海洋</v>
      </c>
      <c r="D1699" t="str">
        <f t="shared" si="105"/>
        <v>01</v>
      </c>
      <c r="E1699" t="s">
        <v>223</v>
      </c>
      <c r="F1699">
        <v>183</v>
      </c>
      <c r="G1699">
        <v>95</v>
      </c>
      <c r="H1699">
        <v>84</v>
      </c>
      <c r="I1699">
        <v>52</v>
      </c>
      <c r="J1699">
        <v>46</v>
      </c>
      <c r="K1699">
        <v>43</v>
      </c>
      <c r="L1699">
        <v>0</v>
      </c>
      <c r="M1699">
        <v>2021</v>
      </c>
      <c r="N1699">
        <f t="shared" ca="1" si="106"/>
        <v>153</v>
      </c>
      <c r="O1699">
        <f t="shared" ca="1" si="107"/>
        <v>34464</v>
      </c>
      <c r="P1699">
        <f ca="1">_20206[[#This Row],[最低排名]]-_20206[[#This Row],[同分人数]]+1</f>
        <v>34312</v>
      </c>
      <c r="Q1699">
        <f ca="1">IF(O1699&gt;=开始!$B$6, 1, 0)</f>
        <v>1</v>
      </c>
      <c r="R1699">
        <f ca="1">_20206[[#This Row],[最低排名]]-开始!$B$6</f>
        <v>34464</v>
      </c>
    </row>
    <row r="1700" spans="1:18">
      <c r="A1700">
        <v>34802</v>
      </c>
      <c r="B1700" t="s">
        <v>494</v>
      </c>
      <c r="C1700" t="str">
        <f t="shared" si="104"/>
        <v>大连海洋</v>
      </c>
      <c r="D1700" t="str">
        <f t="shared" si="105"/>
        <v>02</v>
      </c>
      <c r="E1700" t="s">
        <v>232</v>
      </c>
      <c r="F1700">
        <v>183</v>
      </c>
      <c r="G1700">
        <v>93</v>
      </c>
      <c r="H1700">
        <v>93</v>
      </c>
      <c r="I1700">
        <v>61</v>
      </c>
      <c r="J1700">
        <v>55</v>
      </c>
      <c r="K1700">
        <v>46</v>
      </c>
      <c r="L1700">
        <v>0</v>
      </c>
      <c r="M1700">
        <v>2021</v>
      </c>
      <c r="N1700">
        <f t="shared" ca="1" si="106"/>
        <v>198</v>
      </c>
      <c r="O1700">
        <f t="shared" ca="1" si="107"/>
        <v>29062</v>
      </c>
      <c r="P1700">
        <f ca="1">_20206[[#This Row],[最低排名]]-_20206[[#This Row],[同分人数]]+1</f>
        <v>28865</v>
      </c>
      <c r="Q1700">
        <f ca="1">IF(O1700&gt;=开始!$B$6, 1, 0)</f>
        <v>1</v>
      </c>
      <c r="R1700">
        <f ca="1">_20206[[#This Row],[最低排名]]-开始!$B$6</f>
        <v>29062</v>
      </c>
    </row>
    <row r="1701" spans="1:18">
      <c r="A1701">
        <v>34901</v>
      </c>
      <c r="B1701" t="s">
        <v>495</v>
      </c>
      <c r="C1701" t="str">
        <f t="shared" si="104"/>
        <v>中国医大</v>
      </c>
      <c r="D1701" t="str">
        <f t="shared" si="105"/>
        <v>01</v>
      </c>
      <c r="E1701" t="s">
        <v>103</v>
      </c>
      <c r="F1701">
        <v>227</v>
      </c>
      <c r="G1701">
        <v>120</v>
      </c>
      <c r="H1701">
        <v>128</v>
      </c>
      <c r="I1701">
        <v>67</v>
      </c>
      <c r="J1701">
        <v>64</v>
      </c>
      <c r="K1701">
        <v>58</v>
      </c>
      <c r="L1701">
        <v>0</v>
      </c>
      <c r="M1701">
        <v>2021</v>
      </c>
      <c r="N1701">
        <f t="shared" ca="1" si="106"/>
        <v>170</v>
      </c>
      <c r="O1701">
        <f t="shared" ca="1" si="107"/>
        <v>6617</v>
      </c>
      <c r="P1701">
        <f ca="1">_20206[[#This Row],[最低排名]]-_20206[[#This Row],[同分人数]]+1</f>
        <v>6448</v>
      </c>
      <c r="Q1701">
        <f ca="1">IF(O1701&gt;=开始!$B$6, 1, 0)</f>
        <v>1</v>
      </c>
      <c r="R1701">
        <f ca="1">_20206[[#This Row],[最低排名]]-开始!$B$6</f>
        <v>6617</v>
      </c>
    </row>
    <row r="1702" spans="1:18">
      <c r="A1702">
        <v>34902</v>
      </c>
      <c r="B1702" t="s">
        <v>496</v>
      </c>
      <c r="C1702" t="str">
        <f t="shared" si="104"/>
        <v>中国医大</v>
      </c>
      <c r="D1702" t="str">
        <f t="shared" si="105"/>
        <v>02</v>
      </c>
      <c r="E1702" t="s">
        <v>347</v>
      </c>
      <c r="F1702">
        <v>199</v>
      </c>
      <c r="G1702">
        <v>101</v>
      </c>
      <c r="H1702">
        <v>109</v>
      </c>
      <c r="I1702">
        <v>58</v>
      </c>
      <c r="J1702">
        <v>55</v>
      </c>
      <c r="K1702">
        <v>52</v>
      </c>
      <c r="L1702">
        <v>0</v>
      </c>
      <c r="M1702">
        <v>2021</v>
      </c>
      <c r="N1702">
        <f t="shared" ca="1" si="106"/>
        <v>225</v>
      </c>
      <c r="O1702">
        <f t="shared" ca="1" si="107"/>
        <v>21738</v>
      </c>
      <c r="P1702">
        <f ca="1">_20206[[#This Row],[最低排名]]-_20206[[#This Row],[同分人数]]+1</f>
        <v>21514</v>
      </c>
      <c r="Q1702">
        <f ca="1">IF(O1702&gt;=开始!$B$6, 1, 0)</f>
        <v>1</v>
      </c>
      <c r="R1702">
        <f ca="1">_20206[[#This Row],[最低排名]]-开始!$B$6</f>
        <v>21738</v>
      </c>
    </row>
    <row r="1703" spans="1:18">
      <c r="A1703">
        <v>35001</v>
      </c>
      <c r="B1703" t="s">
        <v>497</v>
      </c>
      <c r="C1703" t="str">
        <f t="shared" si="104"/>
        <v>锦州医大</v>
      </c>
      <c r="D1703" t="str">
        <f t="shared" si="105"/>
        <v>01</v>
      </c>
      <c r="E1703" t="s">
        <v>340</v>
      </c>
      <c r="F1703">
        <v>191</v>
      </c>
      <c r="G1703">
        <v>99</v>
      </c>
      <c r="H1703">
        <v>98</v>
      </c>
      <c r="I1703">
        <v>64</v>
      </c>
      <c r="J1703">
        <v>58</v>
      </c>
      <c r="K1703">
        <v>46</v>
      </c>
      <c r="L1703">
        <v>0</v>
      </c>
      <c r="M1703">
        <v>2021</v>
      </c>
      <c r="N1703">
        <f t="shared" ca="1" si="106"/>
        <v>223</v>
      </c>
      <c r="O1703">
        <f t="shared" ca="1" si="107"/>
        <v>25247</v>
      </c>
      <c r="P1703">
        <f ca="1">_20206[[#This Row],[最低排名]]-_20206[[#This Row],[同分人数]]+1</f>
        <v>25025</v>
      </c>
      <c r="Q1703">
        <f ca="1">IF(O1703&gt;=开始!$B$6, 1, 0)</f>
        <v>1</v>
      </c>
      <c r="R1703">
        <f ca="1">_20206[[#This Row],[最低排名]]-开始!$B$6</f>
        <v>25247</v>
      </c>
    </row>
    <row r="1704" spans="1:18">
      <c r="A1704">
        <v>35101</v>
      </c>
      <c r="B1704" t="s">
        <v>499</v>
      </c>
      <c r="C1704" t="str">
        <f t="shared" si="104"/>
        <v>大连医科</v>
      </c>
      <c r="D1704" t="str">
        <f t="shared" si="105"/>
        <v>01</v>
      </c>
      <c r="E1704" t="s">
        <v>43</v>
      </c>
      <c r="F1704">
        <v>219</v>
      </c>
      <c r="G1704">
        <v>124</v>
      </c>
      <c r="H1704">
        <v>95</v>
      </c>
      <c r="I1704">
        <v>64</v>
      </c>
      <c r="J1704">
        <v>64</v>
      </c>
      <c r="K1704">
        <v>61</v>
      </c>
      <c r="L1704">
        <v>0</v>
      </c>
      <c r="M1704">
        <v>2021</v>
      </c>
      <c r="N1704">
        <f t="shared" ca="1" si="106"/>
        <v>217</v>
      </c>
      <c r="O1704">
        <f t="shared" ca="1" si="107"/>
        <v>15067</v>
      </c>
      <c r="P1704">
        <f ca="1">_20206[[#This Row],[最低排名]]-_20206[[#This Row],[同分人数]]+1</f>
        <v>14851</v>
      </c>
      <c r="Q1704">
        <f ca="1">IF(O1704&gt;=开始!$B$6, 1, 0)</f>
        <v>1</v>
      </c>
      <c r="R1704">
        <f ca="1">_20206[[#This Row],[最低排名]]-开始!$B$6</f>
        <v>15067</v>
      </c>
    </row>
    <row r="1705" spans="1:18">
      <c r="A1705">
        <v>35201</v>
      </c>
      <c r="B1705" t="s">
        <v>501</v>
      </c>
      <c r="C1705" t="str">
        <f t="shared" si="104"/>
        <v>沈阳药大</v>
      </c>
      <c r="D1705" t="str">
        <f t="shared" si="105"/>
        <v>01</v>
      </c>
      <c r="E1705" t="s">
        <v>546</v>
      </c>
      <c r="F1705">
        <v>194</v>
      </c>
      <c r="G1705">
        <v>103</v>
      </c>
      <c r="H1705">
        <v>114</v>
      </c>
      <c r="I1705">
        <v>67</v>
      </c>
      <c r="J1705">
        <v>61</v>
      </c>
      <c r="K1705">
        <v>52</v>
      </c>
      <c r="L1705">
        <v>0</v>
      </c>
      <c r="M1705">
        <v>2021</v>
      </c>
      <c r="N1705">
        <f t="shared" ca="1" si="106"/>
        <v>214</v>
      </c>
      <c r="O1705">
        <f t="shared" ca="1" si="107"/>
        <v>18414</v>
      </c>
      <c r="P1705">
        <f ca="1">_20206[[#This Row],[最低排名]]-_20206[[#This Row],[同分人数]]+1</f>
        <v>18201</v>
      </c>
      <c r="Q1705">
        <f ca="1">IF(O1705&gt;=开始!$B$6, 1, 0)</f>
        <v>1</v>
      </c>
      <c r="R1705">
        <f ca="1">_20206[[#This Row],[最低排名]]-开始!$B$6</f>
        <v>18414</v>
      </c>
    </row>
    <row r="1706" spans="1:18">
      <c r="A1706">
        <v>35301</v>
      </c>
      <c r="B1706" t="s">
        <v>503</v>
      </c>
      <c r="C1706" t="str">
        <f t="shared" si="104"/>
        <v>辽宁师大</v>
      </c>
      <c r="D1706" t="str">
        <f t="shared" si="105"/>
        <v>01</v>
      </c>
      <c r="E1706" t="s">
        <v>232</v>
      </c>
      <c r="F1706">
        <v>195</v>
      </c>
      <c r="G1706">
        <v>101</v>
      </c>
      <c r="H1706">
        <v>72</v>
      </c>
      <c r="I1706">
        <v>64</v>
      </c>
      <c r="J1706">
        <v>61</v>
      </c>
      <c r="K1706">
        <v>46</v>
      </c>
      <c r="L1706">
        <v>0</v>
      </c>
      <c r="M1706">
        <v>2021</v>
      </c>
      <c r="N1706">
        <f t="shared" ca="1" si="106"/>
        <v>198</v>
      </c>
      <c r="O1706">
        <f t="shared" ca="1" si="107"/>
        <v>29062</v>
      </c>
      <c r="P1706">
        <f ca="1">_20206[[#This Row],[最低排名]]-_20206[[#This Row],[同分人数]]+1</f>
        <v>28865</v>
      </c>
      <c r="Q1706">
        <f ca="1">IF(O1706&gt;=开始!$B$6, 1, 0)</f>
        <v>1</v>
      </c>
      <c r="R1706">
        <f ca="1">_20206[[#This Row],[最低排名]]-开始!$B$6</f>
        <v>29062</v>
      </c>
    </row>
    <row r="1707" spans="1:18">
      <c r="A1707">
        <v>35302</v>
      </c>
      <c r="B1707" t="s">
        <v>504</v>
      </c>
      <c r="C1707" t="str">
        <f t="shared" si="104"/>
        <v>辽宁师大</v>
      </c>
      <c r="D1707" t="str">
        <f t="shared" si="105"/>
        <v>02</v>
      </c>
      <c r="E1707" t="s">
        <v>427</v>
      </c>
      <c r="F1707">
        <v>181</v>
      </c>
      <c r="G1707">
        <v>94</v>
      </c>
      <c r="H1707">
        <v>83</v>
      </c>
      <c r="I1707">
        <v>61</v>
      </c>
      <c r="J1707">
        <v>58</v>
      </c>
      <c r="K1707">
        <v>52</v>
      </c>
      <c r="L1707">
        <v>0</v>
      </c>
      <c r="M1707">
        <v>2021</v>
      </c>
      <c r="N1707">
        <f t="shared" ca="1" si="106"/>
        <v>227</v>
      </c>
      <c r="O1707">
        <f t="shared" ca="1" si="107"/>
        <v>29681</v>
      </c>
      <c r="P1707">
        <f ca="1">_20206[[#This Row],[最低排名]]-_20206[[#This Row],[同分人数]]+1</f>
        <v>29455</v>
      </c>
      <c r="Q1707">
        <f ca="1">IF(O1707&gt;=开始!$B$6, 1, 0)</f>
        <v>1</v>
      </c>
      <c r="R1707">
        <f ca="1">_20206[[#This Row],[最低排名]]-开始!$B$6</f>
        <v>29681</v>
      </c>
    </row>
    <row r="1708" spans="1:18">
      <c r="A1708">
        <v>35401</v>
      </c>
      <c r="B1708" t="s">
        <v>505</v>
      </c>
      <c r="C1708" t="str">
        <f t="shared" si="104"/>
        <v>东北财大</v>
      </c>
      <c r="D1708" t="str">
        <f t="shared" si="105"/>
        <v>01</v>
      </c>
      <c r="E1708" t="s">
        <v>70</v>
      </c>
      <c r="F1708">
        <v>212</v>
      </c>
      <c r="G1708">
        <v>115</v>
      </c>
      <c r="H1708">
        <v>117</v>
      </c>
      <c r="I1708">
        <v>70</v>
      </c>
      <c r="J1708">
        <v>61</v>
      </c>
      <c r="K1708">
        <v>58</v>
      </c>
      <c r="L1708">
        <v>0</v>
      </c>
      <c r="M1708">
        <v>2021</v>
      </c>
      <c r="N1708">
        <f t="shared" ca="1" si="106"/>
        <v>225</v>
      </c>
      <c r="O1708">
        <f t="shared" ca="1" si="107"/>
        <v>11839</v>
      </c>
      <c r="P1708">
        <f ca="1">_20206[[#This Row],[最低排名]]-_20206[[#This Row],[同分人数]]+1</f>
        <v>11615</v>
      </c>
      <c r="Q1708">
        <f ca="1">IF(O1708&gt;=开始!$B$6, 1, 0)</f>
        <v>1</v>
      </c>
      <c r="R1708">
        <f ca="1">_20206[[#This Row],[最低排名]]-开始!$B$6</f>
        <v>11839</v>
      </c>
    </row>
    <row r="1709" spans="1:18">
      <c r="A1709">
        <v>35402</v>
      </c>
      <c r="B1709" t="s">
        <v>507</v>
      </c>
      <c r="C1709" t="str">
        <f t="shared" si="104"/>
        <v>东北财大</v>
      </c>
      <c r="D1709" t="str">
        <f t="shared" si="105"/>
        <v>02</v>
      </c>
      <c r="E1709" t="s">
        <v>48</v>
      </c>
      <c r="F1709">
        <v>198</v>
      </c>
      <c r="G1709">
        <v>104</v>
      </c>
      <c r="H1709">
        <v>122</v>
      </c>
      <c r="I1709">
        <v>67</v>
      </c>
      <c r="J1709">
        <v>64</v>
      </c>
      <c r="K1709">
        <v>58</v>
      </c>
      <c r="L1709">
        <v>0</v>
      </c>
      <c r="M1709">
        <v>2021</v>
      </c>
      <c r="N1709">
        <f t="shared" ca="1" si="106"/>
        <v>235</v>
      </c>
      <c r="O1709">
        <f t="shared" ca="1" si="107"/>
        <v>13761</v>
      </c>
      <c r="P1709">
        <f ca="1">_20206[[#This Row],[最低排名]]-_20206[[#This Row],[同分人数]]+1</f>
        <v>13527</v>
      </c>
      <c r="Q1709">
        <f ca="1">IF(O1709&gt;=开始!$B$6, 1, 0)</f>
        <v>1</v>
      </c>
      <c r="R1709">
        <f ca="1">_20206[[#This Row],[最低排名]]-开始!$B$6</f>
        <v>13761</v>
      </c>
    </row>
    <row r="1710" spans="1:18">
      <c r="A1710">
        <v>35501</v>
      </c>
      <c r="B1710" t="s">
        <v>1639</v>
      </c>
      <c r="C1710" t="str">
        <f t="shared" si="104"/>
        <v>辽宁外贸</v>
      </c>
      <c r="D1710" t="str">
        <f t="shared" si="105"/>
        <v>01</v>
      </c>
      <c r="E1710" t="s">
        <v>1534</v>
      </c>
      <c r="F1710">
        <v>162</v>
      </c>
      <c r="G1710">
        <v>84</v>
      </c>
      <c r="H1710">
        <v>94</v>
      </c>
      <c r="I1710">
        <v>52</v>
      </c>
      <c r="J1710">
        <v>46</v>
      </c>
      <c r="K1710">
        <v>46</v>
      </c>
      <c r="L1710">
        <v>0</v>
      </c>
      <c r="M1710">
        <v>2021</v>
      </c>
      <c r="N1710">
        <f t="shared" ca="1" si="106"/>
        <v>159</v>
      </c>
      <c r="O1710">
        <f t="shared" ca="1" si="107"/>
        <v>35686</v>
      </c>
      <c r="P1710">
        <f ca="1">_20206[[#This Row],[最低排名]]-_20206[[#This Row],[同分人数]]+1</f>
        <v>35528</v>
      </c>
      <c r="Q1710">
        <f ca="1">IF(O1710&gt;=开始!$B$6, 1, 0)</f>
        <v>1</v>
      </c>
      <c r="R1710">
        <f ca="1">_20206[[#This Row],[最低排名]]-开始!$B$6</f>
        <v>35686</v>
      </c>
    </row>
    <row r="1711" spans="1:18">
      <c r="A1711">
        <v>35601</v>
      </c>
      <c r="B1711" t="s">
        <v>508</v>
      </c>
      <c r="C1711" t="str">
        <f t="shared" si="104"/>
        <v>大连大学</v>
      </c>
      <c r="D1711" t="str">
        <f t="shared" si="105"/>
        <v>01</v>
      </c>
      <c r="E1711" t="s">
        <v>207</v>
      </c>
      <c r="F1711">
        <v>190</v>
      </c>
      <c r="G1711">
        <v>97</v>
      </c>
      <c r="H1711">
        <v>88</v>
      </c>
      <c r="I1711">
        <v>46</v>
      </c>
      <c r="J1711">
        <v>46</v>
      </c>
      <c r="K1711">
        <v>43</v>
      </c>
      <c r="L1711">
        <v>0</v>
      </c>
      <c r="M1711">
        <v>2021</v>
      </c>
      <c r="N1711">
        <f t="shared" ca="1" si="106"/>
        <v>170</v>
      </c>
      <c r="O1711">
        <f t="shared" ca="1" si="107"/>
        <v>33669</v>
      </c>
      <c r="P1711">
        <f ca="1">_20206[[#This Row],[最低排名]]-_20206[[#This Row],[同分人数]]+1</f>
        <v>33500</v>
      </c>
      <c r="Q1711">
        <f ca="1">IF(O1711&gt;=开始!$B$6, 1, 0)</f>
        <v>1</v>
      </c>
      <c r="R1711">
        <f ca="1">_20206[[#This Row],[最低排名]]-开始!$B$6</f>
        <v>33669</v>
      </c>
    </row>
    <row r="1712" spans="1:18">
      <c r="A1712">
        <v>35602</v>
      </c>
      <c r="B1712" t="s">
        <v>509</v>
      </c>
      <c r="C1712" t="str">
        <f t="shared" si="104"/>
        <v>大连大学</v>
      </c>
      <c r="D1712" t="str">
        <f t="shared" si="105"/>
        <v>02</v>
      </c>
      <c r="E1712" t="s">
        <v>232</v>
      </c>
      <c r="F1712">
        <v>198</v>
      </c>
      <c r="G1712">
        <v>105</v>
      </c>
      <c r="H1712">
        <v>72</v>
      </c>
      <c r="I1712">
        <v>64</v>
      </c>
      <c r="J1712">
        <v>55</v>
      </c>
      <c r="K1712">
        <v>49</v>
      </c>
      <c r="L1712">
        <v>0</v>
      </c>
      <c r="M1712">
        <v>2021</v>
      </c>
      <c r="N1712">
        <f t="shared" ca="1" si="106"/>
        <v>198</v>
      </c>
      <c r="O1712">
        <f t="shared" ca="1" si="107"/>
        <v>29062</v>
      </c>
      <c r="P1712">
        <f ca="1">_20206[[#This Row],[最低排名]]-_20206[[#This Row],[同分人数]]+1</f>
        <v>28865</v>
      </c>
      <c r="Q1712">
        <f ca="1">IF(O1712&gt;=开始!$B$6, 1, 0)</f>
        <v>1</v>
      </c>
      <c r="R1712">
        <f ca="1">_20206[[#This Row],[最低排名]]-开始!$B$6</f>
        <v>29062</v>
      </c>
    </row>
    <row r="1713" spans="1:18">
      <c r="A1713">
        <v>35603</v>
      </c>
      <c r="B1713" t="s">
        <v>510</v>
      </c>
      <c r="C1713" t="str">
        <f t="shared" si="104"/>
        <v>大连大学</v>
      </c>
      <c r="D1713" t="str">
        <f t="shared" si="105"/>
        <v>03</v>
      </c>
      <c r="E1713" t="s">
        <v>232</v>
      </c>
      <c r="F1713">
        <v>201</v>
      </c>
      <c r="G1713">
        <v>104</v>
      </c>
      <c r="H1713">
        <v>90</v>
      </c>
      <c r="I1713">
        <v>58</v>
      </c>
      <c r="J1713">
        <v>46</v>
      </c>
      <c r="K1713">
        <v>43</v>
      </c>
      <c r="L1713">
        <v>0</v>
      </c>
      <c r="M1713">
        <v>2021</v>
      </c>
      <c r="N1713">
        <f t="shared" ca="1" si="106"/>
        <v>198</v>
      </c>
      <c r="O1713">
        <f t="shared" ca="1" si="107"/>
        <v>29062</v>
      </c>
      <c r="P1713">
        <f ca="1">_20206[[#This Row],[最低排名]]-_20206[[#This Row],[同分人数]]+1</f>
        <v>28865</v>
      </c>
      <c r="Q1713">
        <f ca="1">IF(O1713&gt;=开始!$B$6, 1, 0)</f>
        <v>1</v>
      </c>
      <c r="R1713">
        <f ca="1">_20206[[#This Row],[最低排名]]-开始!$B$6</f>
        <v>29062</v>
      </c>
    </row>
    <row r="1714" spans="1:18">
      <c r="A1714">
        <v>35701</v>
      </c>
      <c r="B1714" t="s">
        <v>511</v>
      </c>
      <c r="C1714" t="str">
        <f t="shared" si="104"/>
        <v>沈阳工程</v>
      </c>
      <c r="D1714" t="str">
        <f t="shared" si="105"/>
        <v>01</v>
      </c>
      <c r="E1714" t="s">
        <v>1533</v>
      </c>
      <c r="F1714">
        <v>191</v>
      </c>
      <c r="G1714">
        <v>103</v>
      </c>
      <c r="H1714">
        <v>64</v>
      </c>
      <c r="I1714">
        <v>52</v>
      </c>
      <c r="J1714">
        <v>49</v>
      </c>
      <c r="K1714">
        <v>46</v>
      </c>
      <c r="L1714">
        <v>0</v>
      </c>
      <c r="M1714">
        <v>2021</v>
      </c>
      <c r="N1714">
        <f t="shared" ca="1" si="106"/>
        <v>157</v>
      </c>
      <c r="O1714">
        <f t="shared" ca="1" si="107"/>
        <v>35381</v>
      </c>
      <c r="P1714">
        <f ca="1">_20206[[#This Row],[最低排名]]-_20206[[#This Row],[同分人数]]+1</f>
        <v>35225</v>
      </c>
      <c r="Q1714">
        <f ca="1">IF(O1714&gt;=开始!$B$6, 1, 0)</f>
        <v>1</v>
      </c>
      <c r="R1714">
        <f ca="1">_20206[[#This Row],[最低排名]]-开始!$B$6</f>
        <v>35381</v>
      </c>
    </row>
    <row r="1715" spans="1:18">
      <c r="A1715">
        <v>35801</v>
      </c>
      <c r="B1715" t="s">
        <v>1564</v>
      </c>
      <c r="C1715" t="str">
        <f t="shared" si="104"/>
        <v>理大城市</v>
      </c>
      <c r="D1715" t="str">
        <f t="shared" si="105"/>
        <v>01</v>
      </c>
      <c r="E1715" t="s">
        <v>1629</v>
      </c>
      <c r="M1715">
        <v>2021</v>
      </c>
      <c r="N1715" t="e">
        <f t="shared" ca="1" si="106"/>
        <v>#N/A</v>
      </c>
      <c r="O1715" t="e">
        <f t="shared" ca="1" si="107"/>
        <v>#N/A</v>
      </c>
      <c r="P1715" t="e">
        <f ca="1">_20206[[#This Row],[最低排名]]-_20206[[#This Row],[同分人数]]+1</f>
        <v>#N/A</v>
      </c>
      <c r="Q1715" t="e">
        <f ca="1">IF(O1715&gt;=开始!$B$6, 1, 0)</f>
        <v>#N/A</v>
      </c>
      <c r="R1715" t="e">
        <f ca="1">_20206[[#This Row],[最低排名]]-开始!$B$6</f>
        <v>#N/A</v>
      </c>
    </row>
    <row r="1716" spans="1:18">
      <c r="A1716">
        <v>35802</v>
      </c>
      <c r="B1716" t="s">
        <v>512</v>
      </c>
      <c r="C1716" t="str">
        <f t="shared" si="104"/>
        <v>理大城市</v>
      </c>
      <c r="D1716" t="str">
        <f t="shared" si="105"/>
        <v>02</v>
      </c>
      <c r="E1716" t="s">
        <v>1629</v>
      </c>
      <c r="M1716">
        <v>2021</v>
      </c>
      <c r="N1716" t="e">
        <f t="shared" ca="1" si="106"/>
        <v>#N/A</v>
      </c>
      <c r="O1716" t="e">
        <f t="shared" ca="1" si="107"/>
        <v>#N/A</v>
      </c>
      <c r="P1716" t="e">
        <f ca="1">_20206[[#This Row],[最低排名]]-_20206[[#This Row],[同分人数]]+1</f>
        <v>#N/A</v>
      </c>
      <c r="Q1716" t="e">
        <f ca="1">IF(O1716&gt;=开始!$B$6, 1, 0)</f>
        <v>#N/A</v>
      </c>
      <c r="R1716" t="e">
        <f ca="1">_20206[[#This Row],[最低排名]]-开始!$B$6</f>
        <v>#N/A</v>
      </c>
    </row>
    <row r="1717" spans="1:18">
      <c r="A1717">
        <v>35901</v>
      </c>
      <c r="B1717" t="s">
        <v>1565</v>
      </c>
      <c r="C1717" t="str">
        <f t="shared" si="104"/>
        <v>大连财经</v>
      </c>
      <c r="D1717" t="str">
        <f t="shared" si="105"/>
        <v>01</v>
      </c>
      <c r="E1717" t="s">
        <v>1534</v>
      </c>
      <c r="F1717">
        <v>182</v>
      </c>
      <c r="G1717">
        <v>93</v>
      </c>
      <c r="H1717">
        <v>80</v>
      </c>
      <c r="I1717">
        <v>49</v>
      </c>
      <c r="J1717">
        <v>46</v>
      </c>
      <c r="K1717">
        <v>43</v>
      </c>
      <c r="L1717">
        <v>0</v>
      </c>
      <c r="M1717">
        <v>2021</v>
      </c>
      <c r="N1717">
        <f t="shared" ca="1" si="106"/>
        <v>159</v>
      </c>
      <c r="O1717">
        <f t="shared" ca="1" si="107"/>
        <v>35686</v>
      </c>
      <c r="P1717">
        <f ca="1">_20206[[#This Row],[最低排名]]-_20206[[#This Row],[同分人数]]+1</f>
        <v>35528</v>
      </c>
      <c r="Q1717">
        <f ca="1">IF(O1717&gt;=开始!$B$6, 1, 0)</f>
        <v>1</v>
      </c>
      <c r="R1717">
        <f ca="1">_20206[[#This Row],[最低排名]]-开始!$B$6</f>
        <v>35686</v>
      </c>
    </row>
    <row r="1718" spans="1:18">
      <c r="A1718">
        <v>36001</v>
      </c>
      <c r="B1718" t="s">
        <v>514</v>
      </c>
      <c r="C1718" t="str">
        <f t="shared" si="104"/>
        <v>辽宁何氏</v>
      </c>
      <c r="D1718" t="str">
        <f t="shared" si="105"/>
        <v>01</v>
      </c>
      <c r="E1718" t="s">
        <v>1548</v>
      </c>
      <c r="F1718">
        <v>200</v>
      </c>
      <c r="G1718">
        <v>102</v>
      </c>
      <c r="H1718">
        <v>65</v>
      </c>
      <c r="I1718">
        <v>49</v>
      </c>
      <c r="J1718">
        <v>46</v>
      </c>
      <c r="K1718">
        <v>43</v>
      </c>
      <c r="L1718">
        <v>0</v>
      </c>
      <c r="M1718">
        <v>2021</v>
      </c>
      <c r="N1718">
        <f t="shared" ca="1" si="106"/>
        <v>149</v>
      </c>
      <c r="O1718">
        <f t="shared" ca="1" si="107"/>
        <v>35224</v>
      </c>
      <c r="P1718">
        <f ca="1">_20206[[#This Row],[最低排名]]-_20206[[#This Row],[同分人数]]+1</f>
        <v>35076</v>
      </c>
      <c r="Q1718">
        <f ca="1">IF(O1718&gt;=开始!$B$6, 1, 0)</f>
        <v>1</v>
      </c>
      <c r="R1718">
        <f ca="1">_20206[[#This Row],[最低排名]]-开始!$B$6</f>
        <v>35224</v>
      </c>
    </row>
    <row r="1719" spans="1:18">
      <c r="A1719">
        <v>36002</v>
      </c>
      <c r="B1719" t="s">
        <v>515</v>
      </c>
      <c r="C1719" t="str">
        <f t="shared" si="104"/>
        <v>辽宁何氏</v>
      </c>
      <c r="D1719" t="str">
        <f t="shared" si="105"/>
        <v>02</v>
      </c>
      <c r="E1719" t="s">
        <v>1534</v>
      </c>
      <c r="F1719">
        <v>160</v>
      </c>
      <c r="G1719">
        <v>82</v>
      </c>
      <c r="H1719">
        <v>78</v>
      </c>
      <c r="I1719">
        <v>61</v>
      </c>
      <c r="J1719">
        <v>52</v>
      </c>
      <c r="K1719">
        <v>49</v>
      </c>
      <c r="L1719">
        <v>0</v>
      </c>
      <c r="M1719">
        <v>2021</v>
      </c>
      <c r="N1719">
        <f t="shared" ca="1" si="106"/>
        <v>159</v>
      </c>
      <c r="O1719">
        <f t="shared" ca="1" si="107"/>
        <v>35686</v>
      </c>
      <c r="P1719">
        <f ca="1">_20206[[#This Row],[最低排名]]-_20206[[#This Row],[同分人数]]+1</f>
        <v>35528</v>
      </c>
      <c r="Q1719">
        <f ca="1">IF(O1719&gt;=开始!$B$6, 1, 0)</f>
        <v>1</v>
      </c>
      <c r="R1719">
        <f ca="1">_20206[[#This Row],[最低排名]]-开始!$B$6</f>
        <v>35686</v>
      </c>
    </row>
    <row r="1720" spans="1:18">
      <c r="A1720">
        <v>36101</v>
      </c>
      <c r="B1720" t="s">
        <v>516</v>
      </c>
      <c r="C1720" t="str">
        <f t="shared" si="104"/>
        <v>大连东软</v>
      </c>
      <c r="D1720" t="str">
        <f t="shared" si="105"/>
        <v>01</v>
      </c>
      <c r="E1720" t="s">
        <v>1533</v>
      </c>
      <c r="F1720">
        <v>168</v>
      </c>
      <c r="G1720">
        <v>85</v>
      </c>
      <c r="H1720">
        <v>90</v>
      </c>
      <c r="I1720">
        <v>55</v>
      </c>
      <c r="J1720">
        <v>46</v>
      </c>
      <c r="K1720">
        <v>43</v>
      </c>
      <c r="L1720">
        <v>0</v>
      </c>
      <c r="M1720">
        <v>2021</v>
      </c>
      <c r="N1720">
        <f t="shared" ca="1" si="106"/>
        <v>157</v>
      </c>
      <c r="O1720">
        <f t="shared" ca="1" si="107"/>
        <v>35381</v>
      </c>
      <c r="P1720">
        <f ca="1">_20206[[#This Row],[最低排名]]-_20206[[#This Row],[同分人数]]+1</f>
        <v>35225</v>
      </c>
      <c r="Q1720">
        <f ca="1">IF(O1720&gt;=开始!$B$6, 1, 0)</f>
        <v>1</v>
      </c>
      <c r="R1720">
        <f ca="1">_20206[[#This Row],[最低排名]]-开始!$B$6</f>
        <v>35381</v>
      </c>
    </row>
    <row r="1721" spans="1:18">
      <c r="A1721">
        <v>37101</v>
      </c>
      <c r="B1721" t="s">
        <v>519</v>
      </c>
      <c r="C1721" t="str">
        <f t="shared" si="104"/>
        <v>吉林大学</v>
      </c>
      <c r="D1721" t="str">
        <f t="shared" si="105"/>
        <v>01</v>
      </c>
      <c r="E1721" t="s">
        <v>246</v>
      </c>
      <c r="F1721">
        <v>232</v>
      </c>
      <c r="G1721">
        <v>118</v>
      </c>
      <c r="H1721">
        <v>125</v>
      </c>
      <c r="I1721">
        <v>67</v>
      </c>
      <c r="J1721">
        <v>67</v>
      </c>
      <c r="K1721">
        <v>61</v>
      </c>
      <c r="L1721">
        <v>0</v>
      </c>
      <c r="M1721">
        <v>2021</v>
      </c>
      <c r="N1721">
        <f t="shared" ca="1" si="106"/>
        <v>170</v>
      </c>
      <c r="O1721">
        <f t="shared" ca="1" si="107"/>
        <v>5198</v>
      </c>
      <c r="P1721">
        <f ca="1">_20206[[#This Row],[最低排名]]-_20206[[#This Row],[同分人数]]+1</f>
        <v>5029</v>
      </c>
      <c r="Q1721">
        <f ca="1">IF(O1721&gt;=开始!$B$6, 1, 0)</f>
        <v>1</v>
      </c>
      <c r="R1721">
        <f ca="1">_20206[[#This Row],[最低排名]]-开始!$B$6</f>
        <v>5198</v>
      </c>
    </row>
    <row r="1722" spans="1:18">
      <c r="A1722">
        <v>37102</v>
      </c>
      <c r="B1722" t="s">
        <v>520</v>
      </c>
      <c r="C1722" t="str">
        <f t="shared" si="104"/>
        <v>吉林大学</v>
      </c>
      <c r="D1722" t="str">
        <f t="shared" si="105"/>
        <v>02</v>
      </c>
      <c r="E1722" t="s">
        <v>107</v>
      </c>
      <c r="F1722">
        <v>236</v>
      </c>
      <c r="G1722">
        <v>123</v>
      </c>
      <c r="H1722">
        <v>114</v>
      </c>
      <c r="I1722">
        <v>70</v>
      </c>
      <c r="J1722">
        <v>64</v>
      </c>
      <c r="K1722">
        <v>58</v>
      </c>
      <c r="L1722">
        <v>0</v>
      </c>
      <c r="M1722">
        <v>2021</v>
      </c>
      <c r="N1722">
        <f t="shared" ca="1" si="106"/>
        <v>185</v>
      </c>
      <c r="O1722">
        <f t="shared" ca="1" si="107"/>
        <v>6985</v>
      </c>
      <c r="P1722">
        <f ca="1">_20206[[#This Row],[最低排名]]-_20206[[#This Row],[同分人数]]+1</f>
        <v>6801</v>
      </c>
      <c r="Q1722">
        <f ca="1">IF(O1722&gt;=开始!$B$6, 1, 0)</f>
        <v>1</v>
      </c>
      <c r="R1722">
        <f ca="1">_20206[[#This Row],[最低排名]]-开始!$B$6</f>
        <v>6985</v>
      </c>
    </row>
    <row r="1723" spans="1:18">
      <c r="A1723">
        <v>37103</v>
      </c>
      <c r="B1723" t="s">
        <v>521</v>
      </c>
      <c r="C1723" t="str">
        <f t="shared" si="104"/>
        <v>吉林大学</v>
      </c>
      <c r="D1723" t="str">
        <f t="shared" si="105"/>
        <v>03</v>
      </c>
      <c r="E1723" t="s">
        <v>60</v>
      </c>
      <c r="F1723">
        <v>218</v>
      </c>
      <c r="G1723">
        <v>116</v>
      </c>
      <c r="H1723">
        <v>126</v>
      </c>
      <c r="I1723">
        <v>70</v>
      </c>
      <c r="J1723">
        <v>70</v>
      </c>
      <c r="K1723">
        <v>64</v>
      </c>
      <c r="L1723">
        <v>0</v>
      </c>
      <c r="M1723">
        <v>2021</v>
      </c>
      <c r="N1723">
        <f t="shared" ca="1" si="106"/>
        <v>176</v>
      </c>
      <c r="O1723">
        <f t="shared" ca="1" si="107"/>
        <v>5900</v>
      </c>
      <c r="P1723">
        <f ca="1">_20206[[#This Row],[最低排名]]-_20206[[#This Row],[同分人数]]+1</f>
        <v>5725</v>
      </c>
      <c r="Q1723">
        <f ca="1">IF(O1723&gt;=开始!$B$6, 1, 0)</f>
        <v>1</v>
      </c>
      <c r="R1723">
        <f ca="1">_20206[[#This Row],[最低排名]]-开始!$B$6</f>
        <v>5900</v>
      </c>
    </row>
    <row r="1724" spans="1:18">
      <c r="A1724">
        <v>37104</v>
      </c>
      <c r="B1724" t="s">
        <v>522</v>
      </c>
      <c r="C1724" t="str">
        <f t="shared" si="104"/>
        <v>吉林大学</v>
      </c>
      <c r="D1724" t="str">
        <f t="shared" si="105"/>
        <v>04</v>
      </c>
      <c r="E1724" t="s">
        <v>23</v>
      </c>
      <c r="F1724">
        <v>231</v>
      </c>
      <c r="G1724">
        <v>132</v>
      </c>
      <c r="H1724">
        <v>126</v>
      </c>
      <c r="I1724">
        <v>67</v>
      </c>
      <c r="J1724">
        <v>61</v>
      </c>
      <c r="K1724">
        <v>61</v>
      </c>
      <c r="L1724">
        <v>0</v>
      </c>
      <c r="M1724">
        <v>2021</v>
      </c>
      <c r="N1724">
        <f t="shared" ca="1" si="106"/>
        <v>189</v>
      </c>
      <c r="O1724">
        <f t="shared" ca="1" si="107"/>
        <v>6270</v>
      </c>
      <c r="P1724">
        <f ca="1">_20206[[#This Row],[最低排名]]-_20206[[#This Row],[同分人数]]+1</f>
        <v>6082</v>
      </c>
      <c r="Q1724">
        <f ca="1">IF(O1724&gt;=开始!$B$6, 1, 0)</f>
        <v>1</v>
      </c>
      <c r="R1724">
        <f ca="1">_20206[[#This Row],[最低排名]]-开始!$B$6</f>
        <v>6270</v>
      </c>
    </row>
    <row r="1725" spans="1:18">
      <c r="A1725">
        <v>37105</v>
      </c>
      <c r="B1725" t="s">
        <v>523</v>
      </c>
      <c r="C1725" t="str">
        <f t="shared" si="104"/>
        <v>吉林大学</v>
      </c>
      <c r="D1725" t="str">
        <f t="shared" si="105"/>
        <v>05</v>
      </c>
      <c r="E1725" t="s">
        <v>107</v>
      </c>
      <c r="F1725">
        <v>232</v>
      </c>
      <c r="G1725">
        <v>130</v>
      </c>
      <c r="H1725">
        <v>118</v>
      </c>
      <c r="I1725">
        <v>67</v>
      </c>
      <c r="J1725">
        <v>64</v>
      </c>
      <c r="K1725">
        <v>61</v>
      </c>
      <c r="L1725">
        <v>0</v>
      </c>
      <c r="M1725">
        <v>2021</v>
      </c>
      <c r="N1725">
        <f t="shared" ca="1" si="106"/>
        <v>185</v>
      </c>
      <c r="O1725">
        <f t="shared" ca="1" si="107"/>
        <v>6985</v>
      </c>
      <c r="P1725">
        <f ca="1">_20206[[#This Row],[最低排名]]-_20206[[#This Row],[同分人数]]+1</f>
        <v>6801</v>
      </c>
      <c r="Q1725">
        <f ca="1">IF(O1725&gt;=开始!$B$6, 1, 0)</f>
        <v>1</v>
      </c>
      <c r="R1725">
        <f ca="1">_20206[[#This Row],[最低排名]]-开始!$B$6</f>
        <v>6985</v>
      </c>
    </row>
    <row r="1726" spans="1:18">
      <c r="A1726">
        <v>37201</v>
      </c>
      <c r="B1726" t="s">
        <v>525</v>
      </c>
      <c r="C1726" t="str">
        <f t="shared" si="104"/>
        <v>东北师大</v>
      </c>
      <c r="D1726" t="str">
        <f t="shared" si="105"/>
        <v>01</v>
      </c>
      <c r="E1726" t="s">
        <v>518</v>
      </c>
      <c r="F1726">
        <v>216</v>
      </c>
      <c r="G1726">
        <v>108</v>
      </c>
      <c r="H1726">
        <v>112</v>
      </c>
      <c r="I1726">
        <v>67</v>
      </c>
      <c r="J1726">
        <v>61</v>
      </c>
      <c r="K1726">
        <v>58</v>
      </c>
      <c r="L1726">
        <v>0</v>
      </c>
      <c r="M1726">
        <v>2021</v>
      </c>
      <c r="N1726">
        <f t="shared" ca="1" si="106"/>
        <v>216</v>
      </c>
      <c r="O1726">
        <f t="shared" ca="1" si="107"/>
        <v>12648</v>
      </c>
      <c r="P1726">
        <f ca="1">_20206[[#This Row],[最低排名]]-_20206[[#This Row],[同分人数]]+1</f>
        <v>12433</v>
      </c>
      <c r="Q1726">
        <f ca="1">IF(O1726&gt;=开始!$B$6, 1, 0)</f>
        <v>1</v>
      </c>
      <c r="R1726">
        <f ca="1">_20206[[#This Row],[最低排名]]-开始!$B$6</f>
        <v>12648</v>
      </c>
    </row>
    <row r="1727" spans="1:18">
      <c r="A1727">
        <v>37202</v>
      </c>
      <c r="B1727" t="s">
        <v>526</v>
      </c>
      <c r="C1727" t="str">
        <f t="shared" si="104"/>
        <v>东北师大</v>
      </c>
      <c r="D1727" t="str">
        <f t="shared" si="105"/>
        <v>02</v>
      </c>
      <c r="E1727" t="s">
        <v>424</v>
      </c>
      <c r="F1727">
        <v>218</v>
      </c>
      <c r="G1727">
        <v>120</v>
      </c>
      <c r="H1727">
        <v>114</v>
      </c>
      <c r="I1727">
        <v>67</v>
      </c>
      <c r="J1727">
        <v>64</v>
      </c>
      <c r="K1727">
        <v>61</v>
      </c>
      <c r="L1727">
        <v>0</v>
      </c>
      <c r="M1727">
        <v>2021</v>
      </c>
      <c r="N1727">
        <f t="shared" ca="1" si="106"/>
        <v>232</v>
      </c>
      <c r="O1727">
        <f t="shared" ca="1" si="107"/>
        <v>10574</v>
      </c>
      <c r="P1727">
        <f ca="1">_20206[[#This Row],[最低排名]]-_20206[[#This Row],[同分人数]]+1</f>
        <v>10343</v>
      </c>
      <c r="Q1727">
        <f ca="1">IF(O1727&gt;=开始!$B$6, 1, 0)</f>
        <v>1</v>
      </c>
      <c r="R1727">
        <f ca="1">_20206[[#This Row],[最低排名]]-开始!$B$6</f>
        <v>10574</v>
      </c>
    </row>
    <row r="1728" spans="1:18">
      <c r="A1728">
        <v>37203</v>
      </c>
      <c r="B1728" t="s">
        <v>527</v>
      </c>
      <c r="C1728" t="str">
        <f t="shared" si="104"/>
        <v>东北师大</v>
      </c>
      <c r="D1728" t="str">
        <f t="shared" si="105"/>
        <v>03</v>
      </c>
      <c r="E1728" t="s">
        <v>136</v>
      </c>
      <c r="F1728">
        <v>215</v>
      </c>
      <c r="G1728">
        <v>117</v>
      </c>
      <c r="H1728">
        <v>110</v>
      </c>
      <c r="I1728">
        <v>67</v>
      </c>
      <c r="J1728">
        <v>64</v>
      </c>
      <c r="K1728">
        <v>55</v>
      </c>
      <c r="L1728">
        <v>0</v>
      </c>
      <c r="M1728">
        <v>2021</v>
      </c>
      <c r="N1728">
        <f t="shared" ca="1" si="106"/>
        <v>224</v>
      </c>
      <c r="O1728">
        <f t="shared" ca="1" si="107"/>
        <v>13304</v>
      </c>
      <c r="P1728">
        <f ca="1">_20206[[#This Row],[最低排名]]-_20206[[#This Row],[同分人数]]+1</f>
        <v>13081</v>
      </c>
      <c r="Q1728">
        <f ca="1">IF(O1728&gt;=开始!$B$6, 1, 0)</f>
        <v>1</v>
      </c>
      <c r="R1728">
        <f ca="1">_20206[[#This Row],[最低排名]]-开始!$B$6</f>
        <v>13304</v>
      </c>
    </row>
    <row r="1729" spans="1:18">
      <c r="A1729">
        <v>37204</v>
      </c>
      <c r="B1729" t="s">
        <v>1640</v>
      </c>
      <c r="C1729" t="str">
        <f t="shared" si="104"/>
        <v>东北师大</v>
      </c>
      <c r="D1729" t="str">
        <f t="shared" si="105"/>
        <v>04</v>
      </c>
      <c r="E1729" t="s">
        <v>43</v>
      </c>
      <c r="F1729">
        <v>204</v>
      </c>
      <c r="G1729">
        <v>114</v>
      </c>
      <c r="H1729">
        <v>110</v>
      </c>
      <c r="I1729">
        <v>67</v>
      </c>
      <c r="J1729">
        <v>64</v>
      </c>
      <c r="K1729">
        <v>58</v>
      </c>
      <c r="L1729">
        <v>0</v>
      </c>
      <c r="M1729">
        <v>2021</v>
      </c>
      <c r="N1729">
        <f t="shared" ca="1" si="106"/>
        <v>217</v>
      </c>
      <c r="O1729">
        <f t="shared" ca="1" si="107"/>
        <v>15067</v>
      </c>
      <c r="P1729">
        <f ca="1">_20206[[#This Row],[最低排名]]-_20206[[#This Row],[同分人数]]+1</f>
        <v>14851</v>
      </c>
      <c r="Q1729">
        <f ca="1">IF(O1729&gt;=开始!$B$6, 1, 0)</f>
        <v>1</v>
      </c>
      <c r="R1729">
        <f ca="1">_20206[[#This Row],[最低排名]]-开始!$B$6</f>
        <v>15067</v>
      </c>
    </row>
    <row r="1730" spans="1:18">
      <c r="A1730">
        <v>37205</v>
      </c>
      <c r="B1730" t="s">
        <v>1641</v>
      </c>
      <c r="C1730" t="str">
        <f t="shared" ref="C1730:C1793" si="108">LEFT(B1730, FIND("(", B1730) - 1)</f>
        <v>东北师大</v>
      </c>
      <c r="D1730" t="str">
        <f t="shared" ref="D1730:D1793" si="109">MID(B1730, FIND("(", B1730) + 1, FIND(")", B1730) - FIND("(", B1730) - 1)</f>
        <v>05</v>
      </c>
      <c r="E1730" t="s">
        <v>502</v>
      </c>
      <c r="F1730">
        <v>217</v>
      </c>
      <c r="G1730">
        <v>115</v>
      </c>
      <c r="H1730">
        <v>112</v>
      </c>
      <c r="I1730">
        <v>67</v>
      </c>
      <c r="J1730">
        <v>64</v>
      </c>
      <c r="K1730">
        <v>61</v>
      </c>
      <c r="L1730">
        <v>0</v>
      </c>
      <c r="M1730">
        <v>2021</v>
      </c>
      <c r="N1730">
        <f t="shared" ref="N1730:N1793" ca="1" si="110">VLOOKUP(E1730, INDIRECT("'" &amp; M1730 &amp; "D'!$A$2:$G$500"), 2, FALSE)</f>
        <v>187</v>
      </c>
      <c r="O1730">
        <f t="shared" ref="O1730:O1793" ca="1" si="111">VLOOKUP(E1730, INDIRECT("'" &amp; M1730 &amp; "D'!$A$2:$G$500"), 3, FALSE)</f>
        <v>11175</v>
      </c>
      <c r="P1730">
        <f ca="1">_20206[[#This Row],[最低排名]]-_20206[[#This Row],[同分人数]]+1</f>
        <v>10989</v>
      </c>
      <c r="Q1730">
        <f ca="1">IF(O1730&gt;=开始!$B$6, 1, 0)</f>
        <v>1</v>
      </c>
      <c r="R1730">
        <f ca="1">_20206[[#This Row],[最低排名]]-开始!$B$6</f>
        <v>11175</v>
      </c>
    </row>
    <row r="1731" spans="1:18">
      <c r="A1731">
        <v>37206</v>
      </c>
      <c r="B1731" t="s">
        <v>1642</v>
      </c>
      <c r="C1731" t="str">
        <f t="shared" si="108"/>
        <v>东北师大</v>
      </c>
      <c r="D1731" t="str">
        <f t="shared" si="109"/>
        <v>06</v>
      </c>
      <c r="E1731" t="s">
        <v>307</v>
      </c>
      <c r="F1731">
        <v>203</v>
      </c>
      <c r="G1731">
        <v>103</v>
      </c>
      <c r="H1731">
        <v>118</v>
      </c>
      <c r="I1731">
        <v>70</v>
      </c>
      <c r="J1731">
        <v>64</v>
      </c>
      <c r="K1731">
        <v>64</v>
      </c>
      <c r="L1731">
        <v>0</v>
      </c>
      <c r="M1731">
        <v>2021</v>
      </c>
      <c r="N1731">
        <f t="shared" ca="1" si="110"/>
        <v>223</v>
      </c>
      <c r="O1731">
        <f t="shared" ca="1" si="111"/>
        <v>11614</v>
      </c>
      <c r="P1731">
        <f ca="1">_20206[[#This Row],[最低排名]]-_20206[[#This Row],[同分人数]]+1</f>
        <v>11392</v>
      </c>
      <c r="Q1731">
        <f ca="1">IF(O1731&gt;=开始!$B$6, 1, 0)</f>
        <v>1</v>
      </c>
      <c r="R1731">
        <f ca="1">_20206[[#This Row],[最低排名]]-开始!$B$6</f>
        <v>11614</v>
      </c>
    </row>
    <row r="1732" spans="1:18">
      <c r="A1732">
        <v>37301</v>
      </c>
      <c r="B1732" t="s">
        <v>529</v>
      </c>
      <c r="C1732" t="str">
        <f t="shared" si="108"/>
        <v>延边大学</v>
      </c>
      <c r="D1732" t="str">
        <f t="shared" si="109"/>
        <v>01</v>
      </c>
      <c r="E1732" t="s">
        <v>485</v>
      </c>
      <c r="F1732">
        <v>202</v>
      </c>
      <c r="G1732">
        <v>109</v>
      </c>
      <c r="H1732">
        <v>90</v>
      </c>
      <c r="I1732">
        <v>58</v>
      </c>
      <c r="J1732">
        <v>52</v>
      </c>
      <c r="K1732">
        <v>43</v>
      </c>
      <c r="L1732">
        <v>0</v>
      </c>
      <c r="M1732">
        <v>2021</v>
      </c>
      <c r="N1732">
        <f t="shared" ca="1" si="110"/>
        <v>196</v>
      </c>
      <c r="O1732">
        <f t="shared" ca="1" si="111"/>
        <v>27738</v>
      </c>
      <c r="P1732">
        <f ca="1">_20206[[#This Row],[最低排名]]-_20206[[#This Row],[同分人数]]+1</f>
        <v>27543</v>
      </c>
      <c r="Q1732">
        <f ca="1">IF(O1732&gt;=开始!$B$6, 1, 0)</f>
        <v>1</v>
      </c>
      <c r="R1732">
        <f ca="1">_20206[[#This Row],[最低排名]]-开始!$B$6</f>
        <v>27738</v>
      </c>
    </row>
    <row r="1733" spans="1:18">
      <c r="A1733">
        <v>37302</v>
      </c>
      <c r="B1733" t="s">
        <v>530</v>
      </c>
      <c r="C1733" t="str">
        <f t="shared" si="108"/>
        <v>延边大学</v>
      </c>
      <c r="D1733" t="str">
        <f t="shared" si="109"/>
        <v>02</v>
      </c>
      <c r="E1733" t="s">
        <v>126</v>
      </c>
      <c r="F1733">
        <v>199</v>
      </c>
      <c r="G1733">
        <v>103</v>
      </c>
      <c r="H1733">
        <v>84</v>
      </c>
      <c r="I1733">
        <v>67</v>
      </c>
      <c r="J1733">
        <v>67</v>
      </c>
      <c r="K1733">
        <v>52</v>
      </c>
      <c r="L1733">
        <v>0</v>
      </c>
      <c r="M1733">
        <v>2021</v>
      </c>
      <c r="N1733">
        <f t="shared" ca="1" si="110"/>
        <v>190</v>
      </c>
      <c r="O1733">
        <f t="shared" ca="1" si="111"/>
        <v>22597</v>
      </c>
      <c r="P1733">
        <f ca="1">_20206[[#This Row],[最低排名]]-_20206[[#This Row],[同分人数]]+1</f>
        <v>22408</v>
      </c>
      <c r="Q1733">
        <f ca="1">IF(O1733&gt;=开始!$B$6, 1, 0)</f>
        <v>1</v>
      </c>
      <c r="R1733">
        <f ca="1">_20206[[#This Row],[最低排名]]-开始!$B$6</f>
        <v>22597</v>
      </c>
    </row>
    <row r="1734" spans="1:18">
      <c r="A1734">
        <v>37303</v>
      </c>
      <c r="B1734" t="s">
        <v>531</v>
      </c>
      <c r="C1734" t="str">
        <f t="shared" si="108"/>
        <v>延边大学</v>
      </c>
      <c r="D1734" t="str">
        <f t="shared" si="109"/>
        <v>03</v>
      </c>
      <c r="E1734" t="s">
        <v>180</v>
      </c>
      <c r="F1734">
        <v>195</v>
      </c>
      <c r="G1734">
        <v>101</v>
      </c>
      <c r="H1734">
        <v>81</v>
      </c>
      <c r="I1734">
        <v>64</v>
      </c>
      <c r="J1734">
        <v>58</v>
      </c>
      <c r="K1734">
        <v>52</v>
      </c>
      <c r="L1734">
        <v>0</v>
      </c>
      <c r="M1734">
        <v>2021</v>
      </c>
      <c r="N1734">
        <f t="shared" ca="1" si="110"/>
        <v>212</v>
      </c>
      <c r="O1734">
        <f t="shared" ca="1" si="111"/>
        <v>26748</v>
      </c>
      <c r="P1734">
        <f ca="1">_20206[[#This Row],[最低排名]]-_20206[[#This Row],[同分人数]]+1</f>
        <v>26537</v>
      </c>
      <c r="Q1734">
        <f ca="1">IF(O1734&gt;=开始!$B$6, 1, 0)</f>
        <v>1</v>
      </c>
      <c r="R1734">
        <f ca="1">_20206[[#This Row],[最低排名]]-开始!$B$6</f>
        <v>26748</v>
      </c>
    </row>
    <row r="1735" spans="1:18">
      <c r="A1735">
        <v>37401</v>
      </c>
      <c r="B1735" t="s">
        <v>532</v>
      </c>
      <c r="C1735" t="str">
        <f t="shared" si="108"/>
        <v>长春理工</v>
      </c>
      <c r="D1735" t="str">
        <f t="shared" si="109"/>
        <v>01</v>
      </c>
      <c r="E1735" t="s">
        <v>56</v>
      </c>
      <c r="F1735">
        <v>193</v>
      </c>
      <c r="G1735">
        <v>109</v>
      </c>
      <c r="H1735">
        <v>77</v>
      </c>
      <c r="I1735">
        <v>52</v>
      </c>
      <c r="J1735">
        <v>49</v>
      </c>
      <c r="K1735">
        <v>43</v>
      </c>
      <c r="L1735">
        <v>0</v>
      </c>
      <c r="M1735">
        <v>2021</v>
      </c>
      <c r="N1735">
        <f t="shared" ca="1" si="110"/>
        <v>199</v>
      </c>
      <c r="O1735">
        <f t="shared" ca="1" si="111"/>
        <v>33499</v>
      </c>
      <c r="P1735">
        <f ca="1">_20206[[#This Row],[最低排名]]-_20206[[#This Row],[同分人数]]+1</f>
        <v>33301</v>
      </c>
      <c r="Q1735">
        <f ca="1">IF(O1735&gt;=开始!$B$6, 1, 0)</f>
        <v>1</v>
      </c>
      <c r="R1735">
        <f ca="1">_20206[[#This Row],[最低排名]]-开始!$B$6</f>
        <v>33499</v>
      </c>
    </row>
    <row r="1736" spans="1:18">
      <c r="A1736">
        <v>37402</v>
      </c>
      <c r="B1736" t="s">
        <v>534</v>
      </c>
      <c r="C1736" t="str">
        <f t="shared" si="108"/>
        <v>长春理工</v>
      </c>
      <c r="D1736" t="str">
        <f t="shared" si="109"/>
        <v>02</v>
      </c>
      <c r="E1736" t="s">
        <v>50</v>
      </c>
      <c r="F1736">
        <v>191</v>
      </c>
      <c r="G1736">
        <v>97</v>
      </c>
      <c r="H1736">
        <v>75</v>
      </c>
      <c r="I1736">
        <v>61</v>
      </c>
      <c r="J1736">
        <v>58</v>
      </c>
      <c r="K1736">
        <v>46</v>
      </c>
      <c r="L1736">
        <v>0</v>
      </c>
      <c r="M1736">
        <v>2021</v>
      </c>
      <c r="N1736">
        <f t="shared" ca="1" si="110"/>
        <v>207</v>
      </c>
      <c r="O1736">
        <f t="shared" ca="1" si="111"/>
        <v>30461</v>
      </c>
      <c r="P1736">
        <f ca="1">_20206[[#This Row],[最低排名]]-_20206[[#This Row],[同分人数]]+1</f>
        <v>30255</v>
      </c>
      <c r="Q1736">
        <f ca="1">IF(O1736&gt;=开始!$B$6, 1, 0)</f>
        <v>1</v>
      </c>
      <c r="R1736">
        <f ca="1">_20206[[#This Row],[最低排名]]-开始!$B$6</f>
        <v>30461</v>
      </c>
    </row>
    <row r="1737" spans="1:18">
      <c r="A1737">
        <v>37501</v>
      </c>
      <c r="B1737" t="s">
        <v>535</v>
      </c>
      <c r="C1737" t="str">
        <f t="shared" si="108"/>
        <v>东北电力</v>
      </c>
      <c r="D1737" t="str">
        <f t="shared" si="109"/>
        <v>01</v>
      </c>
      <c r="E1737" t="s">
        <v>354</v>
      </c>
      <c r="F1737">
        <v>178</v>
      </c>
      <c r="G1737">
        <v>92</v>
      </c>
      <c r="H1737">
        <v>112</v>
      </c>
      <c r="I1737">
        <v>49</v>
      </c>
      <c r="J1737">
        <v>46</v>
      </c>
      <c r="K1737">
        <v>43</v>
      </c>
      <c r="L1737">
        <v>0</v>
      </c>
      <c r="M1737">
        <v>2021</v>
      </c>
      <c r="N1737">
        <f t="shared" ca="1" si="110"/>
        <v>177</v>
      </c>
      <c r="O1737">
        <f t="shared" ca="1" si="111"/>
        <v>31038</v>
      </c>
      <c r="P1737">
        <f ca="1">_20206[[#This Row],[最低排名]]-_20206[[#This Row],[同分人数]]+1</f>
        <v>30862</v>
      </c>
      <c r="Q1737">
        <f ca="1">IF(O1737&gt;=开始!$B$6, 1, 0)</f>
        <v>1</v>
      </c>
      <c r="R1737">
        <f ca="1">_20206[[#This Row],[最低排名]]-开始!$B$6</f>
        <v>31038</v>
      </c>
    </row>
    <row r="1738" spans="1:18">
      <c r="A1738">
        <v>37502</v>
      </c>
      <c r="B1738" t="s">
        <v>1643</v>
      </c>
      <c r="C1738" t="str">
        <f t="shared" si="108"/>
        <v>东北电力</v>
      </c>
      <c r="D1738" t="str">
        <f t="shared" si="109"/>
        <v>02</v>
      </c>
      <c r="E1738" t="s">
        <v>1629</v>
      </c>
      <c r="M1738">
        <v>2021</v>
      </c>
      <c r="N1738" t="e">
        <f t="shared" ca="1" si="110"/>
        <v>#N/A</v>
      </c>
      <c r="O1738" t="e">
        <f t="shared" ca="1" si="111"/>
        <v>#N/A</v>
      </c>
      <c r="P1738" t="e">
        <f ca="1">_20206[[#This Row],[最低排名]]-_20206[[#This Row],[同分人数]]+1</f>
        <v>#N/A</v>
      </c>
      <c r="Q1738" t="e">
        <f ca="1">IF(O1738&gt;=开始!$B$6, 1, 0)</f>
        <v>#N/A</v>
      </c>
      <c r="R1738" t="e">
        <f ca="1">_20206[[#This Row],[最低排名]]-开始!$B$6</f>
        <v>#N/A</v>
      </c>
    </row>
    <row r="1739" spans="1:18">
      <c r="A1739">
        <v>37601</v>
      </c>
      <c r="B1739" t="s">
        <v>536</v>
      </c>
      <c r="C1739" t="str">
        <f t="shared" si="108"/>
        <v>长春工大</v>
      </c>
      <c r="D1739" t="str">
        <f t="shared" si="109"/>
        <v>01</v>
      </c>
      <c r="E1739" t="s">
        <v>1542</v>
      </c>
      <c r="F1739">
        <v>194</v>
      </c>
      <c r="G1739">
        <v>102</v>
      </c>
      <c r="H1739">
        <v>69</v>
      </c>
      <c r="I1739">
        <v>49</v>
      </c>
      <c r="J1739">
        <v>46</v>
      </c>
      <c r="K1739">
        <v>43</v>
      </c>
      <c r="L1739">
        <v>0</v>
      </c>
      <c r="M1739">
        <v>2021</v>
      </c>
      <c r="N1739">
        <f t="shared" ca="1" si="110"/>
        <v>146</v>
      </c>
      <c r="O1739">
        <f t="shared" ca="1" si="111"/>
        <v>35527</v>
      </c>
      <c r="P1739">
        <f ca="1">_20206[[#This Row],[最低排名]]-_20206[[#This Row],[同分人数]]+1</f>
        <v>35382</v>
      </c>
      <c r="Q1739">
        <f ca="1">IF(O1739&gt;=开始!$B$6, 1, 0)</f>
        <v>1</v>
      </c>
      <c r="R1739">
        <f ca="1">_20206[[#This Row],[最低排名]]-开始!$B$6</f>
        <v>35527</v>
      </c>
    </row>
    <row r="1740" spans="1:18">
      <c r="A1740">
        <v>37602</v>
      </c>
      <c r="B1740" t="s">
        <v>537</v>
      </c>
      <c r="C1740" t="str">
        <f t="shared" si="108"/>
        <v>长春工大</v>
      </c>
      <c r="D1740" t="str">
        <f t="shared" si="109"/>
        <v>02</v>
      </c>
      <c r="E1740" t="s">
        <v>52</v>
      </c>
      <c r="F1740">
        <v>192</v>
      </c>
      <c r="G1740">
        <v>98</v>
      </c>
      <c r="H1740">
        <v>76</v>
      </c>
      <c r="I1740">
        <v>61</v>
      </c>
      <c r="J1740">
        <v>49</v>
      </c>
      <c r="K1740">
        <v>46</v>
      </c>
      <c r="L1740">
        <v>0</v>
      </c>
      <c r="M1740">
        <v>2021</v>
      </c>
      <c r="N1740">
        <f t="shared" ca="1" si="110"/>
        <v>188</v>
      </c>
      <c r="O1740">
        <f t="shared" ca="1" si="111"/>
        <v>31735</v>
      </c>
      <c r="P1740">
        <f ca="1">_20206[[#This Row],[最低排名]]-_20206[[#This Row],[同分人数]]+1</f>
        <v>31548</v>
      </c>
      <c r="Q1740">
        <f ca="1">IF(O1740&gt;=开始!$B$6, 1, 0)</f>
        <v>1</v>
      </c>
      <c r="R1740">
        <f ca="1">_20206[[#This Row],[最低排名]]-开始!$B$6</f>
        <v>31735</v>
      </c>
    </row>
    <row r="1741" spans="1:18">
      <c r="A1741">
        <v>37603</v>
      </c>
      <c r="B1741" t="s">
        <v>1566</v>
      </c>
      <c r="C1741" t="str">
        <f t="shared" si="108"/>
        <v>长春工大</v>
      </c>
      <c r="D1741" t="str">
        <f t="shared" si="109"/>
        <v>03</v>
      </c>
      <c r="E1741" t="s">
        <v>513</v>
      </c>
      <c r="F1741">
        <v>189</v>
      </c>
      <c r="G1741">
        <v>95</v>
      </c>
      <c r="H1741">
        <v>81</v>
      </c>
      <c r="I1741">
        <v>52</v>
      </c>
      <c r="J1741">
        <v>49</v>
      </c>
      <c r="K1741">
        <v>49</v>
      </c>
      <c r="L1741">
        <v>0</v>
      </c>
      <c r="M1741">
        <v>2021</v>
      </c>
      <c r="N1741">
        <f t="shared" ca="1" si="110"/>
        <v>164</v>
      </c>
      <c r="O1741">
        <f t="shared" ca="1" si="111"/>
        <v>32444</v>
      </c>
      <c r="P1741">
        <f ca="1">_20206[[#This Row],[最低排名]]-_20206[[#This Row],[同分人数]]+1</f>
        <v>32281</v>
      </c>
      <c r="Q1741">
        <f ca="1">IF(O1741&gt;=开始!$B$6, 1, 0)</f>
        <v>1</v>
      </c>
      <c r="R1741">
        <f ca="1">_20206[[#This Row],[最低排名]]-开始!$B$6</f>
        <v>32444</v>
      </c>
    </row>
    <row r="1742" spans="1:18">
      <c r="A1742">
        <v>37604</v>
      </c>
      <c r="B1742" t="s">
        <v>1644</v>
      </c>
      <c r="C1742" t="str">
        <f t="shared" si="108"/>
        <v>长春工大</v>
      </c>
      <c r="D1742" t="str">
        <f t="shared" si="109"/>
        <v>04</v>
      </c>
      <c r="E1742" t="s">
        <v>52</v>
      </c>
      <c r="F1742">
        <v>204</v>
      </c>
      <c r="G1742">
        <v>116</v>
      </c>
      <c r="H1742">
        <v>52</v>
      </c>
      <c r="I1742">
        <v>61</v>
      </c>
      <c r="J1742">
        <v>55</v>
      </c>
      <c r="K1742">
        <v>52</v>
      </c>
      <c r="L1742">
        <v>0</v>
      </c>
      <c r="M1742">
        <v>2021</v>
      </c>
      <c r="N1742">
        <f t="shared" ca="1" si="110"/>
        <v>188</v>
      </c>
      <c r="O1742">
        <f t="shared" ca="1" si="111"/>
        <v>31735</v>
      </c>
      <c r="P1742">
        <f ca="1">_20206[[#This Row],[最低排名]]-_20206[[#This Row],[同分人数]]+1</f>
        <v>31548</v>
      </c>
      <c r="Q1742">
        <f ca="1">IF(O1742&gt;=开始!$B$6, 1, 0)</f>
        <v>1</v>
      </c>
      <c r="R1742">
        <f ca="1">_20206[[#This Row],[最低排名]]-开始!$B$6</f>
        <v>31735</v>
      </c>
    </row>
    <row r="1743" spans="1:18">
      <c r="A1743">
        <v>37605</v>
      </c>
      <c r="B1743" t="s">
        <v>1645</v>
      </c>
      <c r="C1743" t="str">
        <f t="shared" si="108"/>
        <v>长春工大</v>
      </c>
      <c r="D1743" t="str">
        <f t="shared" si="109"/>
        <v>05</v>
      </c>
      <c r="E1743" t="s">
        <v>1629</v>
      </c>
      <c r="M1743">
        <v>2021</v>
      </c>
      <c r="N1743" t="e">
        <f t="shared" ca="1" si="110"/>
        <v>#N/A</v>
      </c>
      <c r="O1743" t="e">
        <f t="shared" ca="1" si="111"/>
        <v>#N/A</v>
      </c>
      <c r="P1743" t="e">
        <f ca="1">_20206[[#This Row],[最低排名]]-_20206[[#This Row],[同分人数]]+1</f>
        <v>#N/A</v>
      </c>
      <c r="Q1743" t="e">
        <f ca="1">IF(O1743&gt;=开始!$B$6, 1, 0)</f>
        <v>#N/A</v>
      </c>
      <c r="R1743" t="e">
        <f ca="1">_20206[[#This Row],[最低排名]]-开始!$B$6</f>
        <v>#N/A</v>
      </c>
    </row>
    <row r="1744" spans="1:18">
      <c r="A1744">
        <v>37701</v>
      </c>
      <c r="B1744" t="s">
        <v>538</v>
      </c>
      <c r="C1744" t="str">
        <f t="shared" si="108"/>
        <v>北华大学</v>
      </c>
      <c r="D1744" t="str">
        <f t="shared" si="109"/>
        <v>01</v>
      </c>
      <c r="E1744" t="s">
        <v>318</v>
      </c>
      <c r="F1744">
        <v>184</v>
      </c>
      <c r="G1744">
        <v>101</v>
      </c>
      <c r="H1744">
        <v>101</v>
      </c>
      <c r="I1744">
        <v>49</v>
      </c>
      <c r="J1744">
        <v>49</v>
      </c>
      <c r="K1744">
        <v>43</v>
      </c>
      <c r="L1744">
        <v>0</v>
      </c>
      <c r="M1744">
        <v>2021</v>
      </c>
      <c r="N1744">
        <f t="shared" ca="1" si="110"/>
        <v>157</v>
      </c>
      <c r="O1744">
        <f t="shared" ca="1" si="111"/>
        <v>31364</v>
      </c>
      <c r="P1744">
        <f ca="1">_20206[[#This Row],[最低排名]]-_20206[[#This Row],[同分人数]]+1</f>
        <v>31208</v>
      </c>
      <c r="Q1744">
        <f ca="1">IF(O1744&gt;=开始!$B$6, 1, 0)</f>
        <v>1</v>
      </c>
      <c r="R1744">
        <f ca="1">_20206[[#This Row],[最低排名]]-开始!$B$6</f>
        <v>31364</v>
      </c>
    </row>
    <row r="1745" spans="1:18">
      <c r="A1745">
        <v>37702</v>
      </c>
      <c r="B1745" t="s">
        <v>539</v>
      </c>
      <c r="C1745" t="str">
        <f t="shared" si="108"/>
        <v>北华大学</v>
      </c>
      <c r="D1745" t="str">
        <f t="shared" si="109"/>
        <v>02</v>
      </c>
      <c r="E1745" t="s">
        <v>408</v>
      </c>
      <c r="F1745">
        <v>197</v>
      </c>
      <c r="G1745">
        <v>111</v>
      </c>
      <c r="H1745">
        <v>75</v>
      </c>
      <c r="I1745">
        <v>52</v>
      </c>
      <c r="J1745">
        <v>49</v>
      </c>
      <c r="K1745">
        <v>46</v>
      </c>
      <c r="L1745">
        <v>0</v>
      </c>
      <c r="M1745">
        <v>2021</v>
      </c>
      <c r="N1745">
        <f t="shared" ca="1" si="110"/>
        <v>169</v>
      </c>
      <c r="O1745">
        <f t="shared" ca="1" si="111"/>
        <v>32613</v>
      </c>
      <c r="P1745">
        <f ca="1">_20206[[#This Row],[最低排名]]-_20206[[#This Row],[同分人数]]+1</f>
        <v>32445</v>
      </c>
      <c r="Q1745">
        <f ca="1">IF(O1745&gt;=开始!$B$6, 1, 0)</f>
        <v>1</v>
      </c>
      <c r="R1745">
        <f ca="1">_20206[[#This Row],[最低排名]]-开始!$B$6</f>
        <v>32613</v>
      </c>
    </row>
    <row r="1746" spans="1:18">
      <c r="A1746">
        <v>37801</v>
      </c>
      <c r="B1746" t="s">
        <v>540</v>
      </c>
      <c r="C1746" t="str">
        <f t="shared" si="108"/>
        <v>吉林师大</v>
      </c>
      <c r="D1746" t="str">
        <f t="shared" si="109"/>
        <v>01</v>
      </c>
      <c r="E1746" t="s">
        <v>228</v>
      </c>
      <c r="F1746">
        <v>199</v>
      </c>
      <c r="G1746">
        <v>106</v>
      </c>
      <c r="H1746">
        <v>87</v>
      </c>
      <c r="I1746">
        <v>52</v>
      </c>
      <c r="J1746">
        <v>52</v>
      </c>
      <c r="K1746">
        <v>49</v>
      </c>
      <c r="L1746">
        <v>0</v>
      </c>
      <c r="M1746">
        <v>2021</v>
      </c>
      <c r="N1746">
        <f t="shared" ca="1" si="110"/>
        <v>198</v>
      </c>
      <c r="O1746">
        <f t="shared" ca="1" si="111"/>
        <v>28864</v>
      </c>
      <c r="P1746">
        <f ca="1">_20206[[#This Row],[最低排名]]-_20206[[#This Row],[同分人数]]+1</f>
        <v>28667</v>
      </c>
      <c r="Q1746">
        <f ca="1">IF(O1746&gt;=开始!$B$6, 1, 0)</f>
        <v>1</v>
      </c>
      <c r="R1746">
        <f ca="1">_20206[[#This Row],[最低排名]]-开始!$B$6</f>
        <v>28864</v>
      </c>
    </row>
    <row r="1747" spans="1:18">
      <c r="A1747">
        <v>37901</v>
      </c>
      <c r="B1747" t="s">
        <v>542</v>
      </c>
      <c r="C1747" t="str">
        <f t="shared" si="108"/>
        <v>吉林财大</v>
      </c>
      <c r="D1747" t="str">
        <f t="shared" si="109"/>
        <v>01</v>
      </c>
      <c r="E1747" t="s">
        <v>440</v>
      </c>
      <c r="F1747">
        <v>191</v>
      </c>
      <c r="G1747">
        <v>105</v>
      </c>
      <c r="H1747">
        <v>99</v>
      </c>
      <c r="I1747">
        <v>52</v>
      </c>
      <c r="J1747">
        <v>49</v>
      </c>
      <c r="K1747">
        <v>46</v>
      </c>
      <c r="L1747">
        <v>0</v>
      </c>
      <c r="M1747">
        <v>2021</v>
      </c>
      <c r="N1747">
        <f t="shared" ca="1" si="110"/>
        <v>210</v>
      </c>
      <c r="O1747">
        <f t="shared" ca="1" si="111"/>
        <v>29272</v>
      </c>
      <c r="P1747">
        <f ca="1">_20206[[#This Row],[最低排名]]-_20206[[#This Row],[同分人数]]+1</f>
        <v>29063</v>
      </c>
      <c r="Q1747">
        <f ca="1">IF(O1747&gt;=开始!$B$6, 1, 0)</f>
        <v>1</v>
      </c>
      <c r="R1747">
        <f ca="1">_20206[[#This Row],[最低排名]]-开始!$B$6</f>
        <v>29272</v>
      </c>
    </row>
    <row r="1748" spans="1:18">
      <c r="A1748">
        <v>38001</v>
      </c>
      <c r="B1748" t="s">
        <v>1646</v>
      </c>
      <c r="C1748" t="str">
        <f t="shared" si="108"/>
        <v>长春财经</v>
      </c>
      <c r="D1748" t="str">
        <f t="shared" si="109"/>
        <v>01</v>
      </c>
      <c r="E1748" t="s">
        <v>198</v>
      </c>
      <c r="F1748">
        <v>186</v>
      </c>
      <c r="G1748">
        <v>99</v>
      </c>
      <c r="H1748">
        <v>69</v>
      </c>
      <c r="I1748">
        <v>55</v>
      </c>
      <c r="J1748">
        <v>49</v>
      </c>
      <c r="K1748">
        <v>46</v>
      </c>
      <c r="L1748">
        <v>0</v>
      </c>
      <c r="M1748">
        <v>2021</v>
      </c>
      <c r="N1748">
        <f t="shared" ca="1" si="110"/>
        <v>148</v>
      </c>
      <c r="O1748">
        <f t="shared" ca="1" si="111"/>
        <v>34913</v>
      </c>
      <c r="P1748">
        <f ca="1">_20206[[#This Row],[最低排名]]-_20206[[#This Row],[同分人数]]+1</f>
        <v>34766</v>
      </c>
      <c r="Q1748">
        <f ca="1">IF(O1748&gt;=开始!$B$6, 1, 0)</f>
        <v>1</v>
      </c>
      <c r="R1748">
        <f ca="1">_20206[[#This Row],[最低排名]]-开始!$B$6</f>
        <v>34913</v>
      </c>
    </row>
    <row r="1749" spans="1:18">
      <c r="A1749">
        <v>38101</v>
      </c>
      <c r="B1749" t="s">
        <v>1647</v>
      </c>
      <c r="C1749" t="str">
        <f t="shared" si="108"/>
        <v>长春建筑</v>
      </c>
      <c r="D1749" t="str">
        <f t="shared" si="109"/>
        <v>01</v>
      </c>
      <c r="E1749" t="s">
        <v>1629</v>
      </c>
      <c r="M1749">
        <v>2021</v>
      </c>
      <c r="N1749" t="e">
        <f t="shared" ca="1" si="110"/>
        <v>#N/A</v>
      </c>
      <c r="O1749" t="e">
        <f t="shared" ca="1" si="111"/>
        <v>#N/A</v>
      </c>
      <c r="P1749" t="e">
        <f ca="1">_20206[[#This Row],[最低排名]]-_20206[[#This Row],[同分人数]]+1</f>
        <v>#N/A</v>
      </c>
      <c r="Q1749" t="e">
        <f ca="1">IF(O1749&gt;=开始!$B$6, 1, 0)</f>
        <v>#N/A</v>
      </c>
      <c r="R1749" t="e">
        <f ca="1">_20206[[#This Row],[最低排名]]-开始!$B$6</f>
        <v>#N/A</v>
      </c>
    </row>
    <row r="1750" spans="1:18">
      <c r="A1750">
        <v>38201</v>
      </c>
      <c r="B1750" t="s">
        <v>543</v>
      </c>
      <c r="C1750" t="str">
        <f t="shared" si="108"/>
        <v>长春工程</v>
      </c>
      <c r="D1750" t="str">
        <f t="shared" si="109"/>
        <v>01</v>
      </c>
      <c r="E1750" t="s">
        <v>1629</v>
      </c>
      <c r="M1750">
        <v>2021</v>
      </c>
      <c r="N1750" t="e">
        <f t="shared" ca="1" si="110"/>
        <v>#N/A</v>
      </c>
      <c r="O1750" t="e">
        <f t="shared" ca="1" si="111"/>
        <v>#N/A</v>
      </c>
      <c r="P1750" t="e">
        <f ca="1">_20206[[#This Row],[最低排名]]-_20206[[#This Row],[同分人数]]+1</f>
        <v>#N/A</v>
      </c>
      <c r="Q1750" t="e">
        <f ca="1">IF(O1750&gt;=开始!$B$6, 1, 0)</f>
        <v>#N/A</v>
      </c>
      <c r="R1750" t="e">
        <f ca="1">_20206[[#This Row],[最低排名]]-开始!$B$6</f>
        <v>#N/A</v>
      </c>
    </row>
    <row r="1751" spans="1:18">
      <c r="A1751">
        <v>38301</v>
      </c>
      <c r="B1751" t="s">
        <v>544</v>
      </c>
      <c r="C1751" t="str">
        <f t="shared" si="108"/>
        <v>吉林工商</v>
      </c>
      <c r="D1751" t="str">
        <f t="shared" si="109"/>
        <v>01</v>
      </c>
      <c r="E1751" t="s">
        <v>998</v>
      </c>
      <c r="F1751">
        <v>184</v>
      </c>
      <c r="G1751">
        <v>94</v>
      </c>
      <c r="H1751">
        <v>83</v>
      </c>
      <c r="I1751">
        <v>49</v>
      </c>
      <c r="J1751">
        <v>49</v>
      </c>
      <c r="K1751">
        <v>46</v>
      </c>
      <c r="L1751">
        <v>0</v>
      </c>
      <c r="M1751">
        <v>2021</v>
      </c>
      <c r="N1751">
        <f t="shared" ca="1" si="110"/>
        <v>172</v>
      </c>
      <c r="O1751">
        <f t="shared" ca="1" si="111"/>
        <v>33982</v>
      </c>
      <c r="P1751">
        <f ca="1">_20206[[#This Row],[最低排名]]-_20206[[#This Row],[同分人数]]+1</f>
        <v>33811</v>
      </c>
      <c r="Q1751">
        <f ca="1">IF(O1751&gt;=开始!$B$6, 1, 0)</f>
        <v>1</v>
      </c>
      <c r="R1751">
        <f ca="1">_20206[[#This Row],[最低排名]]-开始!$B$6</f>
        <v>33982</v>
      </c>
    </row>
    <row r="1752" spans="1:18">
      <c r="A1752">
        <v>39101</v>
      </c>
      <c r="B1752" t="s">
        <v>548</v>
      </c>
      <c r="C1752" t="str">
        <f t="shared" si="108"/>
        <v>东北林大</v>
      </c>
      <c r="D1752" t="str">
        <f t="shared" si="109"/>
        <v>01</v>
      </c>
      <c r="E1752" t="s">
        <v>90</v>
      </c>
      <c r="F1752">
        <v>221</v>
      </c>
      <c r="G1752">
        <v>115</v>
      </c>
      <c r="H1752">
        <v>92</v>
      </c>
      <c r="I1752">
        <v>64</v>
      </c>
      <c r="J1752">
        <v>58</v>
      </c>
      <c r="K1752">
        <v>58</v>
      </c>
      <c r="L1752">
        <v>0</v>
      </c>
      <c r="M1752">
        <v>2021</v>
      </c>
      <c r="N1752">
        <f t="shared" ca="1" si="110"/>
        <v>212</v>
      </c>
      <c r="O1752">
        <f t="shared" ca="1" si="111"/>
        <v>17269</v>
      </c>
      <c r="P1752">
        <f ca="1">_20206[[#This Row],[最低排名]]-_20206[[#This Row],[同分人数]]+1</f>
        <v>17058</v>
      </c>
      <c r="Q1752">
        <f ca="1">IF(O1752&gt;=开始!$B$6, 1, 0)</f>
        <v>1</v>
      </c>
      <c r="R1752">
        <f ca="1">_20206[[#This Row],[最低排名]]-开始!$B$6</f>
        <v>17269</v>
      </c>
    </row>
    <row r="1753" spans="1:18">
      <c r="A1753">
        <v>39201</v>
      </c>
      <c r="B1753" t="s">
        <v>549</v>
      </c>
      <c r="C1753" t="str">
        <f t="shared" si="108"/>
        <v>哈工大</v>
      </c>
      <c r="D1753" t="str">
        <f t="shared" si="109"/>
        <v>01</v>
      </c>
      <c r="E1753" t="s">
        <v>273</v>
      </c>
      <c r="F1753">
        <v>243</v>
      </c>
      <c r="G1753">
        <v>135</v>
      </c>
      <c r="H1753">
        <v>125</v>
      </c>
      <c r="I1753">
        <v>70</v>
      </c>
      <c r="J1753">
        <v>67</v>
      </c>
      <c r="K1753">
        <v>55</v>
      </c>
      <c r="L1753">
        <v>0</v>
      </c>
      <c r="M1753">
        <v>2021</v>
      </c>
      <c r="N1753">
        <f t="shared" ca="1" si="110"/>
        <v>171</v>
      </c>
      <c r="O1753">
        <f t="shared" ca="1" si="111"/>
        <v>3965</v>
      </c>
      <c r="P1753">
        <f ca="1">_20206[[#This Row],[最低排名]]-_20206[[#This Row],[同分人数]]+1</f>
        <v>3795</v>
      </c>
      <c r="Q1753">
        <f ca="1">IF(O1753&gt;=开始!$B$6, 1, 0)</f>
        <v>1</v>
      </c>
      <c r="R1753">
        <f ca="1">_20206[[#This Row],[最低排名]]-开始!$B$6</f>
        <v>3965</v>
      </c>
    </row>
    <row r="1754" spans="1:18">
      <c r="A1754">
        <v>39202</v>
      </c>
      <c r="B1754" t="s">
        <v>550</v>
      </c>
      <c r="C1754" t="str">
        <f t="shared" si="108"/>
        <v>哈工大</v>
      </c>
      <c r="D1754" t="str">
        <f t="shared" si="109"/>
        <v>02</v>
      </c>
      <c r="E1754" t="s">
        <v>1541</v>
      </c>
      <c r="F1754">
        <v>245</v>
      </c>
      <c r="G1754">
        <v>126</v>
      </c>
      <c r="H1754">
        <v>125</v>
      </c>
      <c r="I1754">
        <v>67</v>
      </c>
      <c r="J1754">
        <v>64</v>
      </c>
      <c r="K1754">
        <v>58</v>
      </c>
      <c r="L1754">
        <v>0</v>
      </c>
      <c r="M1754">
        <v>2021</v>
      </c>
      <c r="N1754">
        <f t="shared" ca="1" si="110"/>
        <v>129</v>
      </c>
      <c r="O1754">
        <f t="shared" ca="1" si="111"/>
        <v>4094</v>
      </c>
      <c r="P1754">
        <f ca="1">_20206[[#This Row],[最低排名]]-_20206[[#This Row],[同分人数]]+1</f>
        <v>3966</v>
      </c>
      <c r="Q1754">
        <f ca="1">IF(O1754&gt;=开始!$B$6, 1, 0)</f>
        <v>1</v>
      </c>
      <c r="R1754">
        <f ca="1">_20206[[#This Row],[最低排名]]-开始!$B$6</f>
        <v>4094</v>
      </c>
    </row>
    <row r="1755" spans="1:18">
      <c r="A1755">
        <v>39301</v>
      </c>
      <c r="B1755" t="s">
        <v>553</v>
      </c>
      <c r="C1755" t="str">
        <f t="shared" si="108"/>
        <v>哈工程</v>
      </c>
      <c r="D1755" t="str">
        <f t="shared" si="109"/>
        <v>01</v>
      </c>
      <c r="E1755" t="s">
        <v>62</v>
      </c>
      <c r="F1755">
        <v>219</v>
      </c>
      <c r="G1755">
        <v>120</v>
      </c>
      <c r="H1755">
        <v>125</v>
      </c>
      <c r="I1755">
        <v>70</v>
      </c>
      <c r="J1755">
        <v>61</v>
      </c>
      <c r="K1755">
        <v>52</v>
      </c>
      <c r="L1755">
        <v>0</v>
      </c>
      <c r="M1755">
        <v>2021</v>
      </c>
      <c r="N1755">
        <f t="shared" ca="1" si="110"/>
        <v>196</v>
      </c>
      <c r="O1755">
        <f t="shared" ca="1" si="111"/>
        <v>9895</v>
      </c>
      <c r="P1755">
        <f ca="1">_20206[[#This Row],[最低排名]]-_20206[[#This Row],[同分人数]]+1</f>
        <v>9700</v>
      </c>
      <c r="Q1755">
        <f ca="1">IF(O1755&gt;=开始!$B$6, 1, 0)</f>
        <v>1</v>
      </c>
      <c r="R1755">
        <f ca="1">_20206[[#This Row],[最低排名]]-开始!$B$6</f>
        <v>9895</v>
      </c>
    </row>
    <row r="1756" spans="1:18">
      <c r="A1756">
        <v>39401</v>
      </c>
      <c r="B1756" t="s">
        <v>554</v>
      </c>
      <c r="C1756" t="str">
        <f t="shared" si="108"/>
        <v>黑龙江大</v>
      </c>
      <c r="D1756" t="str">
        <f t="shared" si="109"/>
        <v>01</v>
      </c>
      <c r="E1756" t="s">
        <v>50</v>
      </c>
      <c r="F1756">
        <v>187</v>
      </c>
      <c r="G1756">
        <v>107</v>
      </c>
      <c r="H1756">
        <v>103</v>
      </c>
      <c r="I1756">
        <v>49</v>
      </c>
      <c r="J1756">
        <v>46</v>
      </c>
      <c r="K1756">
        <v>46</v>
      </c>
      <c r="L1756">
        <v>0</v>
      </c>
      <c r="M1756">
        <v>2021</v>
      </c>
      <c r="N1756">
        <f t="shared" ca="1" si="110"/>
        <v>207</v>
      </c>
      <c r="O1756">
        <f t="shared" ca="1" si="111"/>
        <v>30461</v>
      </c>
      <c r="P1756">
        <f ca="1">_20206[[#This Row],[最低排名]]-_20206[[#This Row],[同分人数]]+1</f>
        <v>30255</v>
      </c>
      <c r="Q1756">
        <f ca="1">IF(O1756&gt;=开始!$B$6, 1, 0)</f>
        <v>1</v>
      </c>
      <c r="R1756">
        <f ca="1">_20206[[#This Row],[最低排名]]-开始!$B$6</f>
        <v>30461</v>
      </c>
    </row>
    <row r="1757" spans="1:18">
      <c r="A1757">
        <v>39402</v>
      </c>
      <c r="B1757" t="s">
        <v>555</v>
      </c>
      <c r="C1757" t="str">
        <f t="shared" si="108"/>
        <v>黑龙江大</v>
      </c>
      <c r="D1757" t="str">
        <f t="shared" si="109"/>
        <v>02</v>
      </c>
      <c r="E1757" t="s">
        <v>1548</v>
      </c>
      <c r="F1757">
        <v>176</v>
      </c>
      <c r="G1757">
        <v>91</v>
      </c>
      <c r="H1757">
        <v>86</v>
      </c>
      <c r="I1757">
        <v>49</v>
      </c>
      <c r="J1757">
        <v>49</v>
      </c>
      <c r="K1757">
        <v>43</v>
      </c>
      <c r="L1757">
        <v>0</v>
      </c>
      <c r="M1757">
        <v>2021</v>
      </c>
      <c r="N1757">
        <f t="shared" ca="1" si="110"/>
        <v>149</v>
      </c>
      <c r="O1757">
        <f t="shared" ca="1" si="111"/>
        <v>35224</v>
      </c>
      <c r="P1757">
        <f ca="1">_20206[[#This Row],[最低排名]]-_20206[[#This Row],[同分人数]]+1</f>
        <v>35076</v>
      </c>
      <c r="Q1757">
        <f ca="1">IF(O1757&gt;=开始!$B$6, 1, 0)</f>
        <v>1</v>
      </c>
      <c r="R1757">
        <f ca="1">_20206[[#This Row],[最低排名]]-开始!$B$6</f>
        <v>35224</v>
      </c>
    </row>
    <row r="1758" spans="1:18">
      <c r="A1758">
        <v>39403</v>
      </c>
      <c r="B1758" t="s">
        <v>556</v>
      </c>
      <c r="C1758" t="str">
        <f t="shared" si="108"/>
        <v>黑龙江大</v>
      </c>
      <c r="D1758" t="str">
        <f t="shared" si="109"/>
        <v>03</v>
      </c>
      <c r="E1758" t="s">
        <v>203</v>
      </c>
      <c r="F1758">
        <v>193</v>
      </c>
      <c r="G1758">
        <v>99</v>
      </c>
      <c r="H1758">
        <v>72</v>
      </c>
      <c r="I1758">
        <v>61</v>
      </c>
      <c r="J1758">
        <v>55</v>
      </c>
      <c r="K1758">
        <v>49</v>
      </c>
      <c r="L1758">
        <v>0</v>
      </c>
      <c r="M1758">
        <v>2021</v>
      </c>
      <c r="N1758">
        <f t="shared" ca="1" si="110"/>
        <v>204</v>
      </c>
      <c r="O1758">
        <f t="shared" ca="1" si="111"/>
        <v>30665</v>
      </c>
      <c r="P1758">
        <f ca="1">_20206[[#This Row],[最低排名]]-_20206[[#This Row],[同分人数]]+1</f>
        <v>30462</v>
      </c>
      <c r="Q1758">
        <f ca="1">IF(O1758&gt;=开始!$B$6, 1, 0)</f>
        <v>1</v>
      </c>
      <c r="R1758">
        <f ca="1">_20206[[#This Row],[最低排名]]-开始!$B$6</f>
        <v>30665</v>
      </c>
    </row>
    <row r="1759" spans="1:18">
      <c r="A1759">
        <v>39501</v>
      </c>
      <c r="B1759" t="s">
        <v>557</v>
      </c>
      <c r="C1759" t="str">
        <f t="shared" si="108"/>
        <v>哈理工</v>
      </c>
      <c r="D1759" t="str">
        <f t="shared" si="109"/>
        <v>01</v>
      </c>
      <c r="E1759" t="s">
        <v>585</v>
      </c>
      <c r="F1759">
        <v>177</v>
      </c>
      <c r="G1759">
        <v>103</v>
      </c>
      <c r="H1759">
        <v>98</v>
      </c>
      <c r="I1759">
        <v>52</v>
      </c>
      <c r="J1759">
        <v>46</v>
      </c>
      <c r="K1759">
        <v>43</v>
      </c>
      <c r="L1759">
        <v>0</v>
      </c>
      <c r="M1759">
        <v>2021</v>
      </c>
      <c r="N1759">
        <f t="shared" ca="1" si="110"/>
        <v>162</v>
      </c>
      <c r="O1759">
        <f t="shared" ca="1" si="111"/>
        <v>33103</v>
      </c>
      <c r="P1759">
        <f ca="1">_20206[[#This Row],[最低排名]]-_20206[[#This Row],[同分人数]]+1</f>
        <v>32942</v>
      </c>
      <c r="Q1759">
        <f ca="1">IF(O1759&gt;=开始!$B$6, 1, 0)</f>
        <v>1</v>
      </c>
      <c r="R1759">
        <f ca="1">_20206[[#This Row],[最低排名]]-开始!$B$6</f>
        <v>33103</v>
      </c>
    </row>
    <row r="1760" spans="1:18">
      <c r="A1760">
        <v>39502</v>
      </c>
      <c r="B1760" t="s">
        <v>558</v>
      </c>
      <c r="C1760" t="str">
        <f t="shared" si="108"/>
        <v>哈理工</v>
      </c>
      <c r="D1760" t="str">
        <f t="shared" si="109"/>
        <v>02</v>
      </c>
      <c r="E1760" t="s">
        <v>738</v>
      </c>
      <c r="F1760">
        <v>177</v>
      </c>
      <c r="G1760">
        <v>91</v>
      </c>
      <c r="H1760">
        <v>70</v>
      </c>
      <c r="I1760">
        <v>61</v>
      </c>
      <c r="J1760">
        <v>61</v>
      </c>
      <c r="K1760">
        <v>43</v>
      </c>
      <c r="L1760">
        <v>0</v>
      </c>
      <c r="M1760">
        <v>2021</v>
      </c>
      <c r="N1760">
        <f t="shared" ca="1" si="110"/>
        <v>141</v>
      </c>
      <c r="O1760">
        <f t="shared" ca="1" si="111"/>
        <v>33810</v>
      </c>
      <c r="P1760">
        <f ca="1">_20206[[#This Row],[最低排名]]-_20206[[#This Row],[同分人数]]+1</f>
        <v>33670</v>
      </c>
      <c r="Q1760">
        <f ca="1">IF(O1760&gt;=开始!$B$6, 1, 0)</f>
        <v>1</v>
      </c>
      <c r="R1760">
        <f ca="1">_20206[[#This Row],[最低排名]]-开始!$B$6</f>
        <v>33810</v>
      </c>
    </row>
    <row r="1761" spans="1:18">
      <c r="A1761">
        <v>39503</v>
      </c>
      <c r="B1761" t="s">
        <v>559</v>
      </c>
      <c r="C1761" t="str">
        <f t="shared" si="108"/>
        <v>哈理工</v>
      </c>
      <c r="D1761" t="str">
        <f t="shared" si="109"/>
        <v>03</v>
      </c>
      <c r="E1761" t="s">
        <v>318</v>
      </c>
      <c r="F1761">
        <v>194</v>
      </c>
      <c r="G1761">
        <v>101</v>
      </c>
      <c r="H1761">
        <v>76</v>
      </c>
      <c r="I1761">
        <v>55</v>
      </c>
      <c r="J1761">
        <v>52</v>
      </c>
      <c r="K1761">
        <v>49</v>
      </c>
      <c r="L1761">
        <v>0</v>
      </c>
      <c r="M1761">
        <v>2021</v>
      </c>
      <c r="N1761">
        <f t="shared" ca="1" si="110"/>
        <v>157</v>
      </c>
      <c r="O1761">
        <f t="shared" ca="1" si="111"/>
        <v>31364</v>
      </c>
      <c r="P1761">
        <f ca="1">_20206[[#This Row],[最低排名]]-_20206[[#This Row],[同分人数]]+1</f>
        <v>31208</v>
      </c>
      <c r="Q1761">
        <f ca="1">IF(O1761&gt;=开始!$B$6, 1, 0)</f>
        <v>1</v>
      </c>
      <c r="R1761">
        <f ca="1">_20206[[#This Row],[最低排名]]-开始!$B$6</f>
        <v>31364</v>
      </c>
    </row>
    <row r="1762" spans="1:18">
      <c r="A1762">
        <v>39601</v>
      </c>
      <c r="B1762" t="s">
        <v>562</v>
      </c>
      <c r="C1762" t="str">
        <f t="shared" si="108"/>
        <v>黑科大</v>
      </c>
      <c r="D1762" t="str">
        <f t="shared" si="109"/>
        <v>01</v>
      </c>
      <c r="E1762" t="s">
        <v>998</v>
      </c>
      <c r="F1762">
        <v>195</v>
      </c>
      <c r="G1762">
        <v>103</v>
      </c>
      <c r="H1762">
        <v>66</v>
      </c>
      <c r="I1762">
        <v>55</v>
      </c>
      <c r="J1762">
        <v>49</v>
      </c>
      <c r="K1762">
        <v>46</v>
      </c>
      <c r="L1762">
        <v>0</v>
      </c>
      <c r="M1762">
        <v>2021</v>
      </c>
      <c r="N1762">
        <f t="shared" ca="1" si="110"/>
        <v>172</v>
      </c>
      <c r="O1762">
        <f t="shared" ca="1" si="111"/>
        <v>33982</v>
      </c>
      <c r="P1762">
        <f ca="1">_20206[[#This Row],[最低排名]]-_20206[[#This Row],[同分人数]]+1</f>
        <v>33811</v>
      </c>
      <c r="Q1762">
        <f ca="1">IF(O1762&gt;=开始!$B$6, 1, 0)</f>
        <v>1</v>
      </c>
      <c r="R1762">
        <f ca="1">_20206[[#This Row],[最低排名]]-开始!$B$6</f>
        <v>33982</v>
      </c>
    </row>
    <row r="1763" spans="1:18">
      <c r="A1763">
        <v>39602</v>
      </c>
      <c r="B1763" t="s">
        <v>1648</v>
      </c>
      <c r="C1763" t="str">
        <f t="shared" si="108"/>
        <v>黑科大</v>
      </c>
      <c r="D1763" t="str">
        <f t="shared" si="109"/>
        <v>02</v>
      </c>
      <c r="E1763" t="s">
        <v>1548</v>
      </c>
      <c r="F1763">
        <v>187</v>
      </c>
      <c r="G1763">
        <v>107</v>
      </c>
      <c r="H1763">
        <v>75</v>
      </c>
      <c r="I1763">
        <v>49</v>
      </c>
      <c r="J1763">
        <v>49</v>
      </c>
      <c r="K1763">
        <v>43</v>
      </c>
      <c r="L1763">
        <v>0</v>
      </c>
      <c r="M1763">
        <v>2021</v>
      </c>
      <c r="N1763">
        <f t="shared" ca="1" si="110"/>
        <v>149</v>
      </c>
      <c r="O1763">
        <f t="shared" ca="1" si="111"/>
        <v>35224</v>
      </c>
      <c r="P1763">
        <f ca="1">_20206[[#This Row],[最低排名]]-_20206[[#This Row],[同分人数]]+1</f>
        <v>35076</v>
      </c>
      <c r="Q1763">
        <f ca="1">IF(O1763&gt;=开始!$B$6, 1, 0)</f>
        <v>1</v>
      </c>
      <c r="R1763">
        <f ca="1">_20206[[#This Row],[最低排名]]-开始!$B$6</f>
        <v>35224</v>
      </c>
    </row>
    <row r="1764" spans="1:18">
      <c r="A1764">
        <v>39701</v>
      </c>
      <c r="B1764" t="s">
        <v>563</v>
      </c>
      <c r="C1764" t="str">
        <f t="shared" si="108"/>
        <v>东北石油</v>
      </c>
      <c r="D1764" t="str">
        <f t="shared" si="109"/>
        <v>01</v>
      </c>
      <c r="E1764" t="s">
        <v>316</v>
      </c>
      <c r="F1764">
        <v>175</v>
      </c>
      <c r="G1764">
        <v>91</v>
      </c>
      <c r="H1764">
        <v>84</v>
      </c>
      <c r="I1764">
        <v>55</v>
      </c>
      <c r="J1764">
        <v>49</v>
      </c>
      <c r="K1764">
        <v>43</v>
      </c>
      <c r="L1764">
        <v>0</v>
      </c>
      <c r="M1764">
        <v>2021</v>
      </c>
      <c r="N1764">
        <f t="shared" ca="1" si="110"/>
        <v>147</v>
      </c>
      <c r="O1764">
        <f t="shared" ca="1" si="111"/>
        <v>34765</v>
      </c>
      <c r="P1764">
        <f ca="1">_20206[[#This Row],[最低排名]]-_20206[[#This Row],[同分人数]]+1</f>
        <v>34619</v>
      </c>
      <c r="Q1764">
        <f ca="1">IF(O1764&gt;=开始!$B$6, 1, 0)</f>
        <v>1</v>
      </c>
      <c r="R1764">
        <f ca="1">_20206[[#This Row],[最低排名]]-开始!$B$6</f>
        <v>34765</v>
      </c>
    </row>
    <row r="1765" spans="1:18">
      <c r="A1765">
        <v>39702</v>
      </c>
      <c r="B1765" t="s">
        <v>564</v>
      </c>
      <c r="C1765" t="str">
        <f t="shared" si="108"/>
        <v>东北石油</v>
      </c>
      <c r="D1765" t="str">
        <f t="shared" si="109"/>
        <v>02</v>
      </c>
      <c r="E1765" t="s">
        <v>207</v>
      </c>
      <c r="F1765">
        <v>186</v>
      </c>
      <c r="G1765">
        <v>97</v>
      </c>
      <c r="H1765">
        <v>71</v>
      </c>
      <c r="I1765">
        <v>58</v>
      </c>
      <c r="J1765">
        <v>52</v>
      </c>
      <c r="K1765">
        <v>46</v>
      </c>
      <c r="L1765">
        <v>0</v>
      </c>
      <c r="M1765">
        <v>2021</v>
      </c>
      <c r="N1765">
        <f t="shared" ca="1" si="110"/>
        <v>170</v>
      </c>
      <c r="O1765">
        <f t="shared" ca="1" si="111"/>
        <v>33669</v>
      </c>
      <c r="P1765">
        <f ca="1">_20206[[#This Row],[最低排名]]-_20206[[#This Row],[同分人数]]+1</f>
        <v>33500</v>
      </c>
      <c r="Q1765">
        <f ca="1">IF(O1765&gt;=开始!$B$6, 1, 0)</f>
        <v>1</v>
      </c>
      <c r="R1765">
        <f ca="1">_20206[[#This Row],[最低排名]]-开始!$B$6</f>
        <v>33669</v>
      </c>
    </row>
    <row r="1766" spans="1:18">
      <c r="A1766">
        <v>39703</v>
      </c>
      <c r="B1766" t="s">
        <v>565</v>
      </c>
      <c r="C1766" t="str">
        <f t="shared" si="108"/>
        <v>东北石油</v>
      </c>
      <c r="D1766" t="str">
        <f t="shared" si="109"/>
        <v>03</v>
      </c>
      <c r="E1766" t="s">
        <v>998</v>
      </c>
      <c r="F1766">
        <v>177</v>
      </c>
      <c r="G1766">
        <v>93</v>
      </c>
      <c r="H1766">
        <v>48</v>
      </c>
      <c r="I1766">
        <v>67</v>
      </c>
      <c r="J1766">
        <v>64</v>
      </c>
      <c r="K1766">
        <v>55</v>
      </c>
      <c r="L1766">
        <v>0</v>
      </c>
      <c r="M1766">
        <v>2021</v>
      </c>
      <c r="N1766">
        <f t="shared" ca="1" si="110"/>
        <v>172</v>
      </c>
      <c r="O1766">
        <f t="shared" ca="1" si="111"/>
        <v>33982</v>
      </c>
      <c r="P1766">
        <f ca="1">_20206[[#This Row],[最低排名]]-_20206[[#This Row],[同分人数]]+1</f>
        <v>33811</v>
      </c>
      <c r="Q1766">
        <f ca="1">IF(O1766&gt;=开始!$B$6, 1, 0)</f>
        <v>1</v>
      </c>
      <c r="R1766">
        <f ca="1">_20206[[#This Row],[最低排名]]-开始!$B$6</f>
        <v>33982</v>
      </c>
    </row>
    <row r="1767" spans="1:18">
      <c r="A1767">
        <v>39704</v>
      </c>
      <c r="B1767" t="s">
        <v>566</v>
      </c>
      <c r="C1767" t="str">
        <f t="shared" si="108"/>
        <v>东北石油</v>
      </c>
      <c r="D1767" t="str">
        <f t="shared" si="109"/>
        <v>04</v>
      </c>
      <c r="E1767" t="s">
        <v>56</v>
      </c>
      <c r="F1767">
        <v>184</v>
      </c>
      <c r="G1767">
        <v>107</v>
      </c>
      <c r="H1767">
        <v>74</v>
      </c>
      <c r="I1767">
        <v>55</v>
      </c>
      <c r="J1767">
        <v>52</v>
      </c>
      <c r="K1767">
        <v>49</v>
      </c>
      <c r="L1767">
        <v>0</v>
      </c>
      <c r="M1767">
        <v>2021</v>
      </c>
      <c r="N1767">
        <f t="shared" ca="1" si="110"/>
        <v>199</v>
      </c>
      <c r="O1767">
        <f t="shared" ca="1" si="111"/>
        <v>33499</v>
      </c>
      <c r="P1767">
        <f ca="1">_20206[[#This Row],[最低排名]]-_20206[[#This Row],[同分人数]]+1</f>
        <v>33301</v>
      </c>
      <c r="Q1767">
        <f ca="1">IF(O1767&gt;=开始!$B$6, 1, 0)</f>
        <v>1</v>
      </c>
      <c r="R1767">
        <f ca="1">_20206[[#This Row],[最低排名]]-开始!$B$6</f>
        <v>33499</v>
      </c>
    </row>
    <row r="1768" spans="1:18">
      <c r="A1768">
        <v>39705</v>
      </c>
      <c r="B1768" t="s">
        <v>567</v>
      </c>
      <c r="C1768" t="str">
        <f t="shared" si="108"/>
        <v>东北石油</v>
      </c>
      <c r="D1768" t="str">
        <f t="shared" si="109"/>
        <v>05</v>
      </c>
      <c r="E1768" t="s">
        <v>1629</v>
      </c>
      <c r="M1768">
        <v>2021</v>
      </c>
      <c r="N1768" t="e">
        <f t="shared" ca="1" si="110"/>
        <v>#N/A</v>
      </c>
      <c r="O1768" t="e">
        <f t="shared" ca="1" si="111"/>
        <v>#N/A</v>
      </c>
      <c r="P1768" t="e">
        <f ca="1">_20206[[#This Row],[最低排名]]-_20206[[#This Row],[同分人数]]+1</f>
        <v>#N/A</v>
      </c>
      <c r="Q1768" t="e">
        <f ca="1">IF(O1768&gt;=开始!$B$6, 1, 0)</f>
        <v>#N/A</v>
      </c>
      <c r="R1768" t="e">
        <f ca="1">_20206[[#This Row],[最低排名]]-开始!$B$6</f>
        <v>#N/A</v>
      </c>
    </row>
    <row r="1769" spans="1:18">
      <c r="A1769">
        <v>39801</v>
      </c>
      <c r="B1769" t="s">
        <v>569</v>
      </c>
      <c r="C1769" t="str">
        <f t="shared" si="108"/>
        <v>佳木斯大</v>
      </c>
      <c r="D1769" t="str">
        <f t="shared" si="109"/>
        <v>01</v>
      </c>
      <c r="E1769" t="s">
        <v>381</v>
      </c>
      <c r="F1769">
        <v>188</v>
      </c>
      <c r="G1769">
        <v>99</v>
      </c>
      <c r="H1769">
        <v>94</v>
      </c>
      <c r="I1769">
        <v>52</v>
      </c>
      <c r="J1769">
        <v>49</v>
      </c>
      <c r="K1769">
        <v>46</v>
      </c>
      <c r="L1769">
        <v>0</v>
      </c>
      <c r="M1769">
        <v>2021</v>
      </c>
      <c r="N1769">
        <f t="shared" ca="1" si="110"/>
        <v>196</v>
      </c>
      <c r="O1769">
        <f t="shared" ca="1" si="111"/>
        <v>30861</v>
      </c>
      <c r="P1769">
        <f ca="1">_20206[[#This Row],[最低排名]]-_20206[[#This Row],[同分人数]]+1</f>
        <v>30666</v>
      </c>
      <c r="Q1769">
        <f ca="1">IF(O1769&gt;=开始!$B$6, 1, 0)</f>
        <v>1</v>
      </c>
      <c r="R1769">
        <f ca="1">_20206[[#This Row],[最低排名]]-开始!$B$6</f>
        <v>30861</v>
      </c>
    </row>
    <row r="1770" spans="1:18">
      <c r="A1770">
        <v>39901</v>
      </c>
      <c r="B1770" t="s">
        <v>570</v>
      </c>
      <c r="C1770" t="str">
        <f t="shared" si="108"/>
        <v>东北农大</v>
      </c>
      <c r="D1770" t="str">
        <f t="shared" si="109"/>
        <v>01</v>
      </c>
      <c r="E1770" t="s">
        <v>120</v>
      </c>
      <c r="F1770">
        <v>210</v>
      </c>
      <c r="G1770">
        <v>109</v>
      </c>
      <c r="H1770">
        <v>102</v>
      </c>
      <c r="I1770">
        <v>64</v>
      </c>
      <c r="J1770">
        <v>58</v>
      </c>
      <c r="K1770">
        <v>46</v>
      </c>
      <c r="L1770">
        <v>0</v>
      </c>
      <c r="M1770">
        <v>2021</v>
      </c>
      <c r="N1770">
        <f t="shared" ca="1" si="110"/>
        <v>215</v>
      </c>
      <c r="O1770">
        <f t="shared" ca="1" si="111"/>
        <v>20185</v>
      </c>
      <c r="P1770">
        <f ca="1">_20206[[#This Row],[最低排名]]-_20206[[#This Row],[同分人数]]+1</f>
        <v>19971</v>
      </c>
      <c r="Q1770">
        <f ca="1">IF(O1770&gt;=开始!$B$6, 1, 0)</f>
        <v>1</v>
      </c>
      <c r="R1770">
        <f ca="1">_20206[[#This Row],[最低排名]]-开始!$B$6</f>
        <v>20185</v>
      </c>
    </row>
    <row r="1771" spans="1:18">
      <c r="A1771">
        <v>39902</v>
      </c>
      <c r="B1771" t="s">
        <v>571</v>
      </c>
      <c r="C1771" t="str">
        <f t="shared" si="108"/>
        <v>东北农大</v>
      </c>
      <c r="D1771" t="str">
        <f t="shared" si="109"/>
        <v>02</v>
      </c>
      <c r="E1771" t="s">
        <v>323</v>
      </c>
      <c r="F1771">
        <v>207</v>
      </c>
      <c r="G1771">
        <v>109</v>
      </c>
      <c r="H1771">
        <v>100</v>
      </c>
      <c r="I1771">
        <v>67</v>
      </c>
      <c r="J1771">
        <v>61</v>
      </c>
      <c r="K1771">
        <v>46</v>
      </c>
      <c r="L1771">
        <v>0</v>
      </c>
      <c r="M1771">
        <v>2021</v>
      </c>
      <c r="N1771">
        <f t="shared" ca="1" si="110"/>
        <v>211</v>
      </c>
      <c r="O1771">
        <f t="shared" ca="1" si="111"/>
        <v>19970</v>
      </c>
      <c r="P1771">
        <f ca="1">_20206[[#This Row],[最低排名]]-_20206[[#This Row],[同分人数]]+1</f>
        <v>19760</v>
      </c>
      <c r="Q1771">
        <f ca="1">IF(O1771&gt;=开始!$B$6, 1, 0)</f>
        <v>1</v>
      </c>
      <c r="R1771">
        <f ca="1">_20206[[#This Row],[最低排名]]-开始!$B$6</f>
        <v>19970</v>
      </c>
    </row>
    <row r="1772" spans="1:18">
      <c r="A1772">
        <v>40001</v>
      </c>
      <c r="B1772" t="s">
        <v>572</v>
      </c>
      <c r="C1772" t="str">
        <f t="shared" si="108"/>
        <v>哈医大</v>
      </c>
      <c r="D1772" t="str">
        <f t="shared" si="109"/>
        <v>01</v>
      </c>
      <c r="E1772" t="s">
        <v>518</v>
      </c>
      <c r="F1772">
        <v>230</v>
      </c>
      <c r="G1772">
        <v>117</v>
      </c>
      <c r="H1772">
        <v>116</v>
      </c>
      <c r="I1772">
        <v>61</v>
      </c>
      <c r="J1772">
        <v>55</v>
      </c>
      <c r="K1772">
        <v>52</v>
      </c>
      <c r="L1772">
        <v>0</v>
      </c>
      <c r="M1772">
        <v>2021</v>
      </c>
      <c r="N1772">
        <f t="shared" ca="1" si="110"/>
        <v>216</v>
      </c>
      <c r="O1772">
        <f t="shared" ca="1" si="111"/>
        <v>12648</v>
      </c>
      <c r="P1772">
        <f ca="1">_20206[[#This Row],[最低排名]]-_20206[[#This Row],[同分人数]]+1</f>
        <v>12433</v>
      </c>
      <c r="Q1772">
        <f ca="1">IF(O1772&gt;=开始!$B$6, 1, 0)</f>
        <v>1</v>
      </c>
      <c r="R1772">
        <f ca="1">_20206[[#This Row],[最低排名]]-开始!$B$6</f>
        <v>12648</v>
      </c>
    </row>
    <row r="1773" spans="1:18">
      <c r="A1773">
        <v>40002</v>
      </c>
      <c r="B1773" t="s">
        <v>573</v>
      </c>
      <c r="C1773" t="str">
        <f t="shared" si="108"/>
        <v>哈医大</v>
      </c>
      <c r="D1773" t="str">
        <f t="shared" si="109"/>
        <v>02</v>
      </c>
      <c r="E1773" t="s">
        <v>340</v>
      </c>
      <c r="F1773">
        <v>206</v>
      </c>
      <c r="G1773">
        <v>112</v>
      </c>
      <c r="H1773">
        <v>98</v>
      </c>
      <c r="I1773">
        <v>55</v>
      </c>
      <c r="J1773">
        <v>49</v>
      </c>
      <c r="K1773">
        <v>49</v>
      </c>
      <c r="L1773">
        <v>0</v>
      </c>
      <c r="M1773">
        <v>2021</v>
      </c>
      <c r="N1773">
        <f t="shared" ca="1" si="110"/>
        <v>223</v>
      </c>
      <c r="O1773">
        <f t="shared" ca="1" si="111"/>
        <v>25247</v>
      </c>
      <c r="P1773">
        <f ca="1">_20206[[#This Row],[最低排名]]-_20206[[#This Row],[同分人数]]+1</f>
        <v>25025</v>
      </c>
      <c r="Q1773">
        <f ca="1">IF(O1773&gt;=开始!$B$6, 1, 0)</f>
        <v>1</v>
      </c>
      <c r="R1773">
        <f ca="1">_20206[[#This Row],[最低排名]]-开始!$B$6</f>
        <v>25247</v>
      </c>
    </row>
    <row r="1774" spans="1:18">
      <c r="A1774">
        <v>40003</v>
      </c>
      <c r="B1774" t="s">
        <v>574</v>
      </c>
      <c r="C1774" t="str">
        <f t="shared" si="108"/>
        <v>哈医大</v>
      </c>
      <c r="D1774" t="str">
        <f t="shared" si="109"/>
        <v>03</v>
      </c>
      <c r="E1774" t="s">
        <v>347</v>
      </c>
      <c r="F1774">
        <v>200</v>
      </c>
      <c r="G1774">
        <v>105</v>
      </c>
      <c r="H1774">
        <v>102</v>
      </c>
      <c r="I1774">
        <v>64</v>
      </c>
      <c r="J1774">
        <v>55</v>
      </c>
      <c r="K1774">
        <v>52</v>
      </c>
      <c r="L1774">
        <v>0</v>
      </c>
      <c r="M1774">
        <v>2021</v>
      </c>
      <c r="N1774">
        <f t="shared" ca="1" si="110"/>
        <v>225</v>
      </c>
      <c r="O1774">
        <f t="shared" ca="1" si="111"/>
        <v>21738</v>
      </c>
      <c r="P1774">
        <f ca="1">_20206[[#This Row],[最低排名]]-_20206[[#This Row],[同分人数]]+1</f>
        <v>21514</v>
      </c>
      <c r="Q1774">
        <f ca="1">IF(O1774&gt;=开始!$B$6, 1, 0)</f>
        <v>1</v>
      </c>
      <c r="R1774">
        <f ca="1">_20206[[#This Row],[最低排名]]-开始!$B$6</f>
        <v>21738</v>
      </c>
    </row>
    <row r="1775" spans="1:18">
      <c r="A1775">
        <v>40004</v>
      </c>
      <c r="B1775" t="s">
        <v>575</v>
      </c>
      <c r="C1775" t="str">
        <f t="shared" si="108"/>
        <v>哈医大</v>
      </c>
      <c r="D1775" t="str">
        <f t="shared" si="109"/>
        <v>04</v>
      </c>
      <c r="E1775" t="s">
        <v>312</v>
      </c>
      <c r="F1775">
        <v>211</v>
      </c>
      <c r="G1775">
        <v>120</v>
      </c>
      <c r="H1775">
        <v>93</v>
      </c>
      <c r="I1775">
        <v>55</v>
      </c>
      <c r="J1775">
        <v>52</v>
      </c>
      <c r="K1775">
        <v>49</v>
      </c>
      <c r="L1775">
        <v>0</v>
      </c>
      <c r="M1775">
        <v>2021</v>
      </c>
      <c r="N1775">
        <f t="shared" ca="1" si="110"/>
        <v>211</v>
      </c>
      <c r="O1775">
        <f t="shared" ca="1" si="111"/>
        <v>24592</v>
      </c>
      <c r="P1775">
        <f ca="1">_20206[[#This Row],[最低排名]]-_20206[[#This Row],[同分人数]]+1</f>
        <v>24382</v>
      </c>
      <c r="Q1775">
        <f ca="1">IF(O1775&gt;=开始!$B$6, 1, 0)</f>
        <v>1</v>
      </c>
      <c r="R1775">
        <f ca="1">_20206[[#This Row],[最低排名]]-开始!$B$6</f>
        <v>24592</v>
      </c>
    </row>
    <row r="1776" spans="1:18">
      <c r="A1776">
        <v>40005</v>
      </c>
      <c r="B1776" t="s">
        <v>576</v>
      </c>
      <c r="C1776" t="str">
        <f t="shared" si="108"/>
        <v>哈医大</v>
      </c>
      <c r="D1776" t="str">
        <f t="shared" si="109"/>
        <v>05</v>
      </c>
      <c r="E1776" t="s">
        <v>130</v>
      </c>
      <c r="F1776">
        <v>209</v>
      </c>
      <c r="G1776">
        <v>106</v>
      </c>
      <c r="H1776">
        <v>76</v>
      </c>
      <c r="I1776">
        <v>64</v>
      </c>
      <c r="J1776">
        <v>58</v>
      </c>
      <c r="K1776">
        <v>52</v>
      </c>
      <c r="L1776">
        <v>0</v>
      </c>
      <c r="M1776">
        <v>2021</v>
      </c>
      <c r="N1776">
        <f t="shared" ca="1" si="110"/>
        <v>231</v>
      </c>
      <c r="O1776">
        <f t="shared" ca="1" si="111"/>
        <v>24823</v>
      </c>
      <c r="P1776">
        <f ca="1">_20206[[#This Row],[最低排名]]-_20206[[#This Row],[同分人数]]+1</f>
        <v>24593</v>
      </c>
      <c r="Q1776">
        <f ca="1">IF(O1776&gt;=开始!$B$6, 1, 0)</f>
        <v>1</v>
      </c>
      <c r="R1776">
        <f ca="1">_20206[[#This Row],[最低排名]]-开始!$B$6</f>
        <v>24823</v>
      </c>
    </row>
    <row r="1777" spans="1:18">
      <c r="A1777">
        <v>40101</v>
      </c>
      <c r="B1777" t="s">
        <v>578</v>
      </c>
      <c r="C1777" t="str">
        <f t="shared" si="108"/>
        <v>哈师大</v>
      </c>
      <c r="D1777" t="str">
        <f t="shared" si="109"/>
        <v>01</v>
      </c>
      <c r="E1777" t="s">
        <v>1556</v>
      </c>
      <c r="F1777">
        <v>192</v>
      </c>
      <c r="G1777">
        <v>99</v>
      </c>
      <c r="H1777">
        <v>62</v>
      </c>
      <c r="I1777">
        <v>58</v>
      </c>
      <c r="J1777">
        <v>49</v>
      </c>
      <c r="K1777">
        <v>43</v>
      </c>
      <c r="L1777">
        <v>0</v>
      </c>
      <c r="M1777">
        <v>2021</v>
      </c>
      <c r="N1777">
        <f t="shared" ca="1" si="110"/>
        <v>162</v>
      </c>
      <c r="O1777">
        <f t="shared" ca="1" si="111"/>
        <v>35075</v>
      </c>
      <c r="P1777">
        <f ca="1">_20206[[#This Row],[最低排名]]-_20206[[#This Row],[同分人数]]+1</f>
        <v>34914</v>
      </c>
      <c r="Q1777">
        <f ca="1">IF(O1777&gt;=开始!$B$6, 1, 0)</f>
        <v>1</v>
      </c>
      <c r="R1777">
        <f ca="1">_20206[[#This Row],[最低排名]]-开始!$B$6</f>
        <v>35075</v>
      </c>
    </row>
    <row r="1778" spans="1:18">
      <c r="A1778">
        <v>40102</v>
      </c>
      <c r="B1778" t="s">
        <v>579</v>
      </c>
      <c r="C1778" t="str">
        <f t="shared" si="108"/>
        <v>哈师大</v>
      </c>
      <c r="D1778" t="str">
        <f t="shared" si="109"/>
        <v>02</v>
      </c>
      <c r="E1778" t="s">
        <v>83</v>
      </c>
      <c r="F1778">
        <v>192</v>
      </c>
      <c r="G1778">
        <v>99</v>
      </c>
      <c r="H1778">
        <v>112</v>
      </c>
      <c r="I1778">
        <v>64</v>
      </c>
      <c r="J1778">
        <v>61</v>
      </c>
      <c r="K1778">
        <v>58</v>
      </c>
      <c r="L1778">
        <v>0</v>
      </c>
      <c r="M1778">
        <v>2021</v>
      </c>
      <c r="N1778">
        <f t="shared" ca="1" si="110"/>
        <v>206</v>
      </c>
      <c r="O1778">
        <f t="shared" ca="1" si="111"/>
        <v>18620</v>
      </c>
      <c r="P1778">
        <f ca="1">_20206[[#This Row],[最低排名]]-_20206[[#This Row],[同分人数]]+1</f>
        <v>18415</v>
      </c>
      <c r="Q1778">
        <f ca="1">IF(O1778&gt;=开始!$B$6, 1, 0)</f>
        <v>1</v>
      </c>
      <c r="R1778">
        <f ca="1">_20206[[#This Row],[最低排名]]-开始!$B$6</f>
        <v>18620</v>
      </c>
    </row>
    <row r="1779" spans="1:18">
      <c r="A1779">
        <v>40201</v>
      </c>
      <c r="B1779" t="s">
        <v>581</v>
      </c>
      <c r="C1779" t="str">
        <f t="shared" si="108"/>
        <v>齐齐哈尔</v>
      </c>
      <c r="D1779" t="str">
        <f t="shared" si="109"/>
        <v>01</v>
      </c>
      <c r="E1779" t="s">
        <v>447</v>
      </c>
      <c r="F1779">
        <v>181</v>
      </c>
      <c r="G1779">
        <v>100</v>
      </c>
      <c r="H1779">
        <v>105</v>
      </c>
      <c r="I1779">
        <v>49</v>
      </c>
      <c r="J1779">
        <v>43</v>
      </c>
      <c r="K1779">
        <v>43</v>
      </c>
      <c r="L1779">
        <v>0</v>
      </c>
      <c r="M1779">
        <v>2021</v>
      </c>
      <c r="N1779">
        <f t="shared" ca="1" si="110"/>
        <v>156</v>
      </c>
      <c r="O1779">
        <f t="shared" ca="1" si="111"/>
        <v>32280</v>
      </c>
      <c r="P1779">
        <f ca="1">_20206[[#This Row],[最低排名]]-_20206[[#This Row],[同分人数]]+1</f>
        <v>32125</v>
      </c>
      <c r="Q1779">
        <f ca="1">IF(O1779&gt;=开始!$B$6, 1, 0)</f>
        <v>1</v>
      </c>
      <c r="R1779">
        <f ca="1">_20206[[#This Row],[最低排名]]-开始!$B$6</f>
        <v>32280</v>
      </c>
    </row>
    <row r="1780" spans="1:18">
      <c r="A1780">
        <v>40202</v>
      </c>
      <c r="B1780" t="s">
        <v>582</v>
      </c>
      <c r="C1780" t="str">
        <f t="shared" si="108"/>
        <v>齐齐哈尔</v>
      </c>
      <c r="D1780" t="str">
        <f t="shared" si="109"/>
        <v>02</v>
      </c>
      <c r="E1780" t="s">
        <v>209</v>
      </c>
      <c r="F1780">
        <v>195</v>
      </c>
      <c r="G1780">
        <v>98</v>
      </c>
      <c r="H1780">
        <v>82</v>
      </c>
      <c r="I1780">
        <v>46</v>
      </c>
      <c r="J1780">
        <v>46</v>
      </c>
      <c r="K1780">
        <v>46</v>
      </c>
      <c r="L1780">
        <v>0</v>
      </c>
      <c r="M1780">
        <v>2021</v>
      </c>
      <c r="N1780">
        <f t="shared" ca="1" si="110"/>
        <v>197</v>
      </c>
      <c r="O1780">
        <f t="shared" ca="1" si="111"/>
        <v>33300</v>
      </c>
      <c r="P1780">
        <f ca="1">_20206[[#This Row],[最低排名]]-_20206[[#This Row],[同分人数]]+1</f>
        <v>33104</v>
      </c>
      <c r="Q1780">
        <f ca="1">IF(O1780&gt;=开始!$B$6, 1, 0)</f>
        <v>1</v>
      </c>
      <c r="R1780">
        <f ca="1">_20206[[#This Row],[最低排名]]-开始!$B$6</f>
        <v>33300</v>
      </c>
    </row>
    <row r="1781" spans="1:18">
      <c r="A1781">
        <v>40203</v>
      </c>
      <c r="B1781" t="s">
        <v>583</v>
      </c>
      <c r="C1781" t="str">
        <f t="shared" si="108"/>
        <v>齐齐哈尔</v>
      </c>
      <c r="D1781" t="str">
        <f t="shared" si="109"/>
        <v>03</v>
      </c>
      <c r="E1781" t="s">
        <v>1542</v>
      </c>
      <c r="F1781">
        <v>188</v>
      </c>
      <c r="G1781">
        <v>97</v>
      </c>
      <c r="H1781">
        <v>57</v>
      </c>
      <c r="I1781">
        <v>58</v>
      </c>
      <c r="J1781">
        <v>52</v>
      </c>
      <c r="K1781">
        <v>46</v>
      </c>
      <c r="L1781">
        <v>0</v>
      </c>
      <c r="M1781">
        <v>2021</v>
      </c>
      <c r="N1781">
        <f t="shared" ca="1" si="110"/>
        <v>146</v>
      </c>
      <c r="O1781">
        <f t="shared" ca="1" si="111"/>
        <v>35527</v>
      </c>
      <c r="P1781">
        <f ca="1">_20206[[#This Row],[最低排名]]-_20206[[#This Row],[同分人数]]+1</f>
        <v>35382</v>
      </c>
      <c r="Q1781">
        <f ca="1">IF(O1781&gt;=开始!$B$6, 1, 0)</f>
        <v>1</v>
      </c>
      <c r="R1781">
        <f ca="1">_20206[[#This Row],[最低排名]]-开始!$B$6</f>
        <v>35527</v>
      </c>
    </row>
    <row r="1782" spans="1:18">
      <c r="A1782">
        <v>40204</v>
      </c>
      <c r="B1782" t="s">
        <v>584</v>
      </c>
      <c r="C1782" t="str">
        <f t="shared" si="108"/>
        <v>齐齐哈尔</v>
      </c>
      <c r="D1782" t="str">
        <f t="shared" si="109"/>
        <v>04</v>
      </c>
      <c r="E1782" t="s">
        <v>1556</v>
      </c>
      <c r="F1782">
        <v>193</v>
      </c>
      <c r="G1782">
        <v>101</v>
      </c>
      <c r="H1782">
        <v>55</v>
      </c>
      <c r="I1782">
        <v>58</v>
      </c>
      <c r="J1782">
        <v>49</v>
      </c>
      <c r="K1782">
        <v>49</v>
      </c>
      <c r="L1782">
        <v>0</v>
      </c>
      <c r="M1782">
        <v>2021</v>
      </c>
      <c r="N1782">
        <f t="shared" ca="1" si="110"/>
        <v>162</v>
      </c>
      <c r="O1782">
        <f t="shared" ca="1" si="111"/>
        <v>35075</v>
      </c>
      <c r="P1782">
        <f ca="1">_20206[[#This Row],[最低排名]]-_20206[[#This Row],[同分人数]]+1</f>
        <v>34914</v>
      </c>
      <c r="Q1782">
        <f ca="1">IF(O1782&gt;=开始!$B$6, 1, 0)</f>
        <v>1</v>
      </c>
      <c r="R1782">
        <f ca="1">_20206[[#This Row],[最低排名]]-开始!$B$6</f>
        <v>35075</v>
      </c>
    </row>
    <row r="1783" spans="1:18">
      <c r="A1783">
        <v>40205</v>
      </c>
      <c r="B1783" t="s">
        <v>586</v>
      </c>
      <c r="C1783" t="str">
        <f t="shared" si="108"/>
        <v>齐齐哈尔</v>
      </c>
      <c r="D1783" t="str">
        <f t="shared" si="109"/>
        <v>05</v>
      </c>
      <c r="E1783" t="s">
        <v>209</v>
      </c>
      <c r="F1783">
        <v>182</v>
      </c>
      <c r="G1783">
        <v>100</v>
      </c>
      <c r="H1783">
        <v>65</v>
      </c>
      <c r="I1783">
        <v>64</v>
      </c>
      <c r="J1783">
        <v>55</v>
      </c>
      <c r="K1783">
        <v>49</v>
      </c>
      <c r="L1783">
        <v>0</v>
      </c>
      <c r="M1783">
        <v>2021</v>
      </c>
      <c r="N1783">
        <f t="shared" ca="1" si="110"/>
        <v>197</v>
      </c>
      <c r="O1783">
        <f t="shared" ca="1" si="111"/>
        <v>33300</v>
      </c>
      <c r="P1783">
        <f ca="1">_20206[[#This Row],[最低排名]]-_20206[[#This Row],[同分人数]]+1</f>
        <v>33104</v>
      </c>
      <c r="Q1783">
        <f ca="1">IF(O1783&gt;=开始!$B$6, 1, 0)</f>
        <v>1</v>
      </c>
      <c r="R1783">
        <f ca="1">_20206[[#This Row],[最低排名]]-开始!$B$6</f>
        <v>33300</v>
      </c>
    </row>
    <row r="1784" spans="1:18">
      <c r="A1784">
        <v>40301</v>
      </c>
      <c r="B1784" t="s">
        <v>587</v>
      </c>
      <c r="C1784" t="str">
        <f t="shared" si="108"/>
        <v>哈商大</v>
      </c>
      <c r="D1784" t="str">
        <f t="shared" si="109"/>
        <v>01</v>
      </c>
      <c r="E1784" t="s">
        <v>209</v>
      </c>
      <c r="F1784">
        <v>184</v>
      </c>
      <c r="G1784">
        <v>100</v>
      </c>
      <c r="H1784">
        <v>84</v>
      </c>
      <c r="I1784">
        <v>52</v>
      </c>
      <c r="J1784">
        <v>49</v>
      </c>
      <c r="K1784">
        <v>46</v>
      </c>
      <c r="L1784">
        <v>0</v>
      </c>
      <c r="M1784">
        <v>2021</v>
      </c>
      <c r="N1784">
        <f t="shared" ca="1" si="110"/>
        <v>197</v>
      </c>
      <c r="O1784">
        <f t="shared" ca="1" si="111"/>
        <v>33300</v>
      </c>
      <c r="P1784">
        <f ca="1">_20206[[#This Row],[最低排名]]-_20206[[#This Row],[同分人数]]+1</f>
        <v>33104</v>
      </c>
      <c r="Q1784">
        <f ca="1">IF(O1784&gt;=开始!$B$6, 1, 0)</f>
        <v>1</v>
      </c>
      <c r="R1784">
        <f ca="1">_20206[[#This Row],[最低排名]]-开始!$B$6</f>
        <v>33300</v>
      </c>
    </row>
    <row r="1785" spans="1:18">
      <c r="A1785">
        <v>40302</v>
      </c>
      <c r="B1785" t="s">
        <v>588</v>
      </c>
      <c r="C1785" t="str">
        <f t="shared" si="108"/>
        <v>哈商大</v>
      </c>
      <c r="D1785" t="str">
        <f t="shared" si="109"/>
        <v>02</v>
      </c>
      <c r="E1785" t="s">
        <v>205</v>
      </c>
      <c r="F1785">
        <v>186</v>
      </c>
      <c r="G1785">
        <v>95</v>
      </c>
      <c r="H1785">
        <v>73</v>
      </c>
      <c r="I1785">
        <v>61</v>
      </c>
      <c r="J1785">
        <v>49</v>
      </c>
      <c r="K1785">
        <v>49</v>
      </c>
      <c r="L1785">
        <v>0</v>
      </c>
      <c r="M1785">
        <v>2021</v>
      </c>
      <c r="N1785">
        <f t="shared" ca="1" si="110"/>
        <v>160</v>
      </c>
      <c r="O1785">
        <f t="shared" ca="1" si="111"/>
        <v>32773</v>
      </c>
      <c r="P1785">
        <f ca="1">_20206[[#This Row],[最低排名]]-_20206[[#This Row],[同分人数]]+1</f>
        <v>32614</v>
      </c>
      <c r="Q1785">
        <f ca="1">IF(O1785&gt;=开始!$B$6, 1, 0)</f>
        <v>1</v>
      </c>
      <c r="R1785">
        <f ca="1">_20206[[#This Row],[最低排名]]-开始!$B$6</f>
        <v>32773</v>
      </c>
    </row>
    <row r="1786" spans="1:18">
      <c r="A1786">
        <v>40303</v>
      </c>
      <c r="B1786" t="s">
        <v>589</v>
      </c>
      <c r="C1786" t="str">
        <f t="shared" si="108"/>
        <v>哈商大</v>
      </c>
      <c r="D1786" t="str">
        <f t="shared" si="109"/>
        <v>03</v>
      </c>
      <c r="E1786" t="s">
        <v>1534</v>
      </c>
      <c r="F1786">
        <v>203</v>
      </c>
      <c r="G1786">
        <v>114</v>
      </c>
      <c r="H1786">
        <v>41</v>
      </c>
      <c r="I1786">
        <v>61</v>
      </c>
      <c r="J1786">
        <v>52</v>
      </c>
      <c r="K1786">
        <v>43</v>
      </c>
      <c r="L1786">
        <v>0</v>
      </c>
      <c r="M1786">
        <v>2021</v>
      </c>
      <c r="N1786">
        <f t="shared" ca="1" si="110"/>
        <v>159</v>
      </c>
      <c r="O1786">
        <f t="shared" ca="1" si="111"/>
        <v>35686</v>
      </c>
      <c r="P1786">
        <f ca="1">_20206[[#This Row],[最低排名]]-_20206[[#This Row],[同分人数]]+1</f>
        <v>35528</v>
      </c>
      <c r="Q1786">
        <f ca="1">IF(O1786&gt;=开始!$B$6, 1, 0)</f>
        <v>1</v>
      </c>
      <c r="R1786">
        <f ca="1">_20206[[#This Row],[最低排名]]-开始!$B$6</f>
        <v>35686</v>
      </c>
    </row>
    <row r="1787" spans="1:18">
      <c r="A1787">
        <v>40401</v>
      </c>
      <c r="B1787" t="s">
        <v>591</v>
      </c>
      <c r="C1787" t="str">
        <f t="shared" si="108"/>
        <v>哈金融</v>
      </c>
      <c r="D1787" t="str">
        <f t="shared" si="109"/>
        <v>01</v>
      </c>
      <c r="E1787" t="s">
        <v>366</v>
      </c>
      <c r="F1787">
        <v>179</v>
      </c>
      <c r="G1787">
        <v>93</v>
      </c>
      <c r="H1787">
        <v>60</v>
      </c>
      <c r="I1787">
        <v>67</v>
      </c>
      <c r="J1787">
        <v>52</v>
      </c>
      <c r="K1787">
        <v>49</v>
      </c>
      <c r="L1787">
        <v>0</v>
      </c>
      <c r="M1787">
        <v>2021</v>
      </c>
      <c r="N1787">
        <f t="shared" ca="1" si="110"/>
        <v>154</v>
      </c>
      <c r="O1787">
        <f t="shared" ca="1" si="111"/>
        <v>34618</v>
      </c>
      <c r="P1787">
        <f ca="1">_20206[[#This Row],[最低排名]]-_20206[[#This Row],[同分人数]]+1</f>
        <v>34465</v>
      </c>
      <c r="Q1787">
        <f ca="1">IF(O1787&gt;=开始!$B$6, 1, 0)</f>
        <v>1</v>
      </c>
      <c r="R1787">
        <f ca="1">_20206[[#This Row],[最低排名]]-开始!$B$6</f>
        <v>34618</v>
      </c>
    </row>
    <row r="1788" spans="1:18">
      <c r="A1788">
        <v>40501</v>
      </c>
      <c r="B1788" t="s">
        <v>592</v>
      </c>
      <c r="C1788" t="str">
        <f t="shared" si="108"/>
        <v>齐医学院</v>
      </c>
      <c r="D1788" t="str">
        <f t="shared" si="109"/>
        <v>01</v>
      </c>
      <c r="E1788" t="s">
        <v>412</v>
      </c>
      <c r="F1788">
        <v>178</v>
      </c>
      <c r="G1788">
        <v>92</v>
      </c>
      <c r="H1788">
        <v>74</v>
      </c>
      <c r="I1788">
        <v>64</v>
      </c>
      <c r="J1788">
        <v>55</v>
      </c>
      <c r="K1788">
        <v>46</v>
      </c>
      <c r="L1788">
        <v>0</v>
      </c>
      <c r="M1788">
        <v>2021</v>
      </c>
      <c r="N1788">
        <f t="shared" ca="1" si="110"/>
        <v>168</v>
      </c>
      <c r="O1788">
        <f t="shared" ca="1" si="111"/>
        <v>32941</v>
      </c>
      <c r="P1788">
        <f ca="1">_20206[[#This Row],[最低排名]]-_20206[[#This Row],[同分人数]]+1</f>
        <v>32774</v>
      </c>
      <c r="Q1788">
        <f ca="1">IF(O1788&gt;=开始!$B$6, 1, 0)</f>
        <v>1</v>
      </c>
      <c r="R1788">
        <f ca="1">_20206[[#This Row],[最低排名]]-开始!$B$6</f>
        <v>32941</v>
      </c>
    </row>
    <row r="1789" spans="1:18">
      <c r="A1789">
        <v>40502</v>
      </c>
      <c r="B1789" t="s">
        <v>593</v>
      </c>
      <c r="C1789" t="str">
        <f t="shared" si="108"/>
        <v>齐医学院</v>
      </c>
      <c r="D1789" t="str">
        <f t="shared" si="109"/>
        <v>02</v>
      </c>
      <c r="E1789" t="s">
        <v>412</v>
      </c>
      <c r="F1789">
        <v>174</v>
      </c>
      <c r="G1789">
        <v>88</v>
      </c>
      <c r="H1789">
        <v>93</v>
      </c>
      <c r="I1789">
        <v>52</v>
      </c>
      <c r="J1789">
        <v>49</v>
      </c>
      <c r="K1789">
        <v>49</v>
      </c>
      <c r="L1789">
        <v>0</v>
      </c>
      <c r="M1789">
        <v>2021</v>
      </c>
      <c r="N1789">
        <f t="shared" ca="1" si="110"/>
        <v>168</v>
      </c>
      <c r="O1789">
        <f t="shared" ca="1" si="111"/>
        <v>32941</v>
      </c>
      <c r="P1789">
        <f ca="1">_20206[[#This Row],[最低排名]]-_20206[[#This Row],[同分人数]]+1</f>
        <v>32774</v>
      </c>
      <c r="Q1789">
        <f ca="1">IF(O1789&gt;=开始!$B$6, 1, 0)</f>
        <v>1</v>
      </c>
      <c r="R1789">
        <f ca="1">_20206[[#This Row],[最低排名]]-开始!$B$6</f>
        <v>32941</v>
      </c>
    </row>
    <row r="1790" spans="1:18">
      <c r="A1790">
        <v>40503</v>
      </c>
      <c r="B1790" t="s">
        <v>594</v>
      </c>
      <c r="C1790" t="str">
        <f t="shared" si="108"/>
        <v>齐医学院</v>
      </c>
      <c r="D1790" t="str">
        <f t="shared" si="109"/>
        <v>03</v>
      </c>
      <c r="E1790" t="s">
        <v>398</v>
      </c>
      <c r="F1790">
        <v>205</v>
      </c>
      <c r="G1790">
        <v>107</v>
      </c>
      <c r="H1790">
        <v>66</v>
      </c>
      <c r="I1790">
        <v>55</v>
      </c>
      <c r="J1790">
        <v>55</v>
      </c>
      <c r="K1790">
        <v>52</v>
      </c>
      <c r="L1790">
        <v>0</v>
      </c>
      <c r="M1790">
        <v>2021</v>
      </c>
      <c r="N1790">
        <f t="shared" ca="1" si="110"/>
        <v>199</v>
      </c>
      <c r="O1790">
        <f t="shared" ca="1" si="111"/>
        <v>30070</v>
      </c>
      <c r="P1790">
        <f ca="1">_20206[[#This Row],[最低排名]]-_20206[[#This Row],[同分人数]]+1</f>
        <v>29872</v>
      </c>
      <c r="Q1790">
        <f ca="1">IF(O1790&gt;=开始!$B$6, 1, 0)</f>
        <v>1</v>
      </c>
      <c r="R1790">
        <f ca="1">_20206[[#This Row],[最低排名]]-开始!$B$6</f>
        <v>30070</v>
      </c>
    </row>
    <row r="1791" spans="1:18">
      <c r="A1791">
        <v>40504</v>
      </c>
      <c r="B1791" t="s">
        <v>595</v>
      </c>
      <c r="C1791" t="str">
        <f t="shared" si="108"/>
        <v>齐医学院</v>
      </c>
      <c r="D1791" t="str">
        <f t="shared" si="109"/>
        <v>04</v>
      </c>
      <c r="E1791" t="s">
        <v>52</v>
      </c>
      <c r="F1791">
        <v>173</v>
      </c>
      <c r="G1791">
        <v>90</v>
      </c>
      <c r="H1791">
        <v>80</v>
      </c>
      <c r="I1791">
        <v>64</v>
      </c>
      <c r="J1791">
        <v>58</v>
      </c>
      <c r="K1791">
        <v>49</v>
      </c>
      <c r="L1791">
        <v>0</v>
      </c>
      <c r="M1791">
        <v>2021</v>
      </c>
      <c r="N1791">
        <f t="shared" ca="1" si="110"/>
        <v>188</v>
      </c>
      <c r="O1791">
        <f t="shared" ca="1" si="111"/>
        <v>31735</v>
      </c>
      <c r="P1791">
        <f ca="1">_20206[[#This Row],[最低排名]]-_20206[[#This Row],[同分人数]]+1</f>
        <v>31548</v>
      </c>
      <c r="Q1791">
        <f ca="1">IF(O1791&gt;=开始!$B$6, 1, 0)</f>
        <v>1</v>
      </c>
      <c r="R1791">
        <f ca="1">_20206[[#This Row],[最低排名]]-开始!$B$6</f>
        <v>31735</v>
      </c>
    </row>
    <row r="1792" spans="1:18">
      <c r="A1792">
        <v>40505</v>
      </c>
      <c r="B1792" t="s">
        <v>596</v>
      </c>
      <c r="C1792" t="str">
        <f t="shared" si="108"/>
        <v>齐医学院</v>
      </c>
      <c r="D1792" t="str">
        <f t="shared" si="109"/>
        <v>05</v>
      </c>
      <c r="E1792" t="s">
        <v>354</v>
      </c>
      <c r="F1792">
        <v>182</v>
      </c>
      <c r="G1792">
        <v>97</v>
      </c>
      <c r="H1792">
        <v>93</v>
      </c>
      <c r="I1792">
        <v>52</v>
      </c>
      <c r="J1792">
        <v>52</v>
      </c>
      <c r="K1792">
        <v>49</v>
      </c>
      <c r="L1792">
        <v>0</v>
      </c>
      <c r="M1792">
        <v>2021</v>
      </c>
      <c r="N1792">
        <f t="shared" ca="1" si="110"/>
        <v>177</v>
      </c>
      <c r="O1792">
        <f t="shared" ca="1" si="111"/>
        <v>31038</v>
      </c>
      <c r="P1792">
        <f ca="1">_20206[[#This Row],[最低排名]]-_20206[[#This Row],[同分人数]]+1</f>
        <v>30862</v>
      </c>
      <c r="Q1792">
        <f ca="1">IF(O1792&gt;=开始!$B$6, 1, 0)</f>
        <v>1</v>
      </c>
      <c r="R1792">
        <f ca="1">_20206[[#This Row],[最低排名]]-开始!$B$6</f>
        <v>31038</v>
      </c>
    </row>
    <row r="1793" spans="1:18">
      <c r="A1793">
        <v>40601</v>
      </c>
      <c r="B1793" t="s">
        <v>1567</v>
      </c>
      <c r="C1793" t="str">
        <f t="shared" si="108"/>
        <v>黑外国语</v>
      </c>
      <c r="D1793" t="str">
        <f t="shared" si="109"/>
        <v>01</v>
      </c>
      <c r="E1793" t="s">
        <v>1534</v>
      </c>
      <c r="F1793">
        <v>176</v>
      </c>
      <c r="G1793">
        <v>96</v>
      </c>
      <c r="H1793">
        <v>80</v>
      </c>
      <c r="I1793">
        <v>49</v>
      </c>
      <c r="J1793">
        <v>49</v>
      </c>
      <c r="K1793">
        <v>46</v>
      </c>
      <c r="L1793">
        <v>0</v>
      </c>
      <c r="M1793">
        <v>2021</v>
      </c>
      <c r="N1793">
        <f t="shared" ca="1" si="110"/>
        <v>159</v>
      </c>
      <c r="O1793">
        <f t="shared" ca="1" si="111"/>
        <v>35686</v>
      </c>
      <c r="P1793">
        <f ca="1">_20206[[#This Row],[最低排名]]-_20206[[#This Row],[同分人数]]+1</f>
        <v>35528</v>
      </c>
      <c r="Q1793">
        <f ca="1">IF(O1793&gt;=开始!$B$6, 1, 0)</f>
        <v>1</v>
      </c>
      <c r="R1793">
        <f ca="1">_20206[[#This Row],[最低排名]]-开始!$B$6</f>
        <v>35686</v>
      </c>
    </row>
    <row r="1794" spans="1:18">
      <c r="A1794">
        <v>42101</v>
      </c>
      <c r="B1794" t="s">
        <v>597</v>
      </c>
      <c r="C1794" t="str">
        <f t="shared" ref="C1794:C1857" si="112">LEFT(B1794, FIND("(", B1794) - 1)</f>
        <v>南京大学</v>
      </c>
      <c r="D1794" t="str">
        <f t="shared" ref="D1794:D1857" si="113">MID(B1794, FIND("(", B1794) + 1, FIND(")", B1794) - FIND("(", B1794) - 1)</f>
        <v>01</v>
      </c>
      <c r="E1794" t="s">
        <v>292</v>
      </c>
      <c r="F1794">
        <v>235</v>
      </c>
      <c r="G1794">
        <v>123</v>
      </c>
      <c r="H1794">
        <v>131</v>
      </c>
      <c r="I1794">
        <v>70</v>
      </c>
      <c r="J1794">
        <v>70</v>
      </c>
      <c r="K1794">
        <v>70</v>
      </c>
      <c r="L1794">
        <v>0</v>
      </c>
      <c r="M1794">
        <v>2021</v>
      </c>
      <c r="N1794">
        <f t="shared" ref="N1794:N1857" ca="1" si="114">VLOOKUP(E1794, INDIRECT("'" &amp; M1794 &amp; "D'!$A$2:$G$500"), 2, FALSE)</f>
        <v>104</v>
      </c>
      <c r="O1794">
        <f t="shared" ref="O1794:O1857" ca="1" si="115">VLOOKUP(E1794, INDIRECT("'" &amp; M1794 &amp; "D'!$A$2:$G$500"), 3, FALSE)</f>
        <v>1916</v>
      </c>
      <c r="P1794">
        <f ca="1">_20206[[#This Row],[最低排名]]-_20206[[#This Row],[同分人数]]+1</f>
        <v>1813</v>
      </c>
      <c r="Q1794">
        <f ca="1">IF(O1794&gt;=开始!$B$6, 1, 0)</f>
        <v>1</v>
      </c>
      <c r="R1794">
        <f ca="1">_20206[[#This Row],[最低排名]]-开始!$B$6</f>
        <v>1916</v>
      </c>
    </row>
    <row r="1795" spans="1:18">
      <c r="A1795">
        <v>42102</v>
      </c>
      <c r="B1795" t="s">
        <v>598</v>
      </c>
      <c r="C1795" t="str">
        <f t="shared" si="112"/>
        <v>南京大学</v>
      </c>
      <c r="D1795" t="str">
        <f t="shared" si="113"/>
        <v>02</v>
      </c>
      <c r="E1795" t="s">
        <v>328</v>
      </c>
      <c r="F1795">
        <v>245</v>
      </c>
      <c r="G1795">
        <v>130</v>
      </c>
      <c r="H1795">
        <v>129</v>
      </c>
      <c r="I1795">
        <v>70</v>
      </c>
      <c r="J1795">
        <v>67</v>
      </c>
      <c r="K1795">
        <v>64</v>
      </c>
      <c r="L1795">
        <v>0</v>
      </c>
      <c r="M1795">
        <v>2021</v>
      </c>
      <c r="N1795">
        <f t="shared" ca="1" si="114"/>
        <v>82</v>
      </c>
      <c r="O1795">
        <f t="shared" ca="1" si="115"/>
        <v>1998</v>
      </c>
      <c r="P1795">
        <f ca="1">_20206[[#This Row],[最低排名]]-_20206[[#This Row],[同分人数]]+1</f>
        <v>1917</v>
      </c>
      <c r="Q1795">
        <f ca="1">IF(O1795&gt;=开始!$B$6, 1, 0)</f>
        <v>1</v>
      </c>
      <c r="R1795">
        <f ca="1">_20206[[#This Row],[最低排名]]-开始!$B$6</f>
        <v>1998</v>
      </c>
    </row>
    <row r="1796" spans="1:18">
      <c r="A1796">
        <v>42103</v>
      </c>
      <c r="B1796" t="s">
        <v>599</v>
      </c>
      <c r="C1796" t="str">
        <f t="shared" si="112"/>
        <v>南京大学</v>
      </c>
      <c r="D1796" t="str">
        <f t="shared" si="113"/>
        <v>03</v>
      </c>
      <c r="E1796" t="s">
        <v>1177</v>
      </c>
      <c r="F1796">
        <v>245</v>
      </c>
      <c r="G1796">
        <v>134</v>
      </c>
      <c r="H1796">
        <v>128</v>
      </c>
      <c r="I1796">
        <v>70</v>
      </c>
      <c r="J1796">
        <v>67</v>
      </c>
      <c r="K1796">
        <v>67</v>
      </c>
      <c r="L1796">
        <v>0</v>
      </c>
      <c r="M1796">
        <v>2021</v>
      </c>
      <c r="N1796">
        <f t="shared" ca="1" si="114"/>
        <v>96</v>
      </c>
      <c r="O1796">
        <f t="shared" ca="1" si="115"/>
        <v>1812</v>
      </c>
      <c r="P1796">
        <f ca="1">_20206[[#This Row],[最低排名]]-_20206[[#This Row],[同分人数]]+1</f>
        <v>1717</v>
      </c>
      <c r="Q1796">
        <f ca="1">IF(O1796&gt;=开始!$B$6, 1, 0)</f>
        <v>1</v>
      </c>
      <c r="R1796">
        <f ca="1">_20206[[#This Row],[最低排名]]-开始!$B$6</f>
        <v>1812</v>
      </c>
    </row>
    <row r="1797" spans="1:18">
      <c r="A1797">
        <v>42201</v>
      </c>
      <c r="B1797" t="s">
        <v>600</v>
      </c>
      <c r="C1797" t="str">
        <f t="shared" si="112"/>
        <v>东南大学</v>
      </c>
      <c r="D1797" t="str">
        <f t="shared" si="113"/>
        <v>01</v>
      </c>
      <c r="E1797" t="s">
        <v>27</v>
      </c>
      <c r="F1797">
        <v>238</v>
      </c>
      <c r="G1797">
        <v>129</v>
      </c>
      <c r="H1797">
        <v>125</v>
      </c>
      <c r="I1797">
        <v>70</v>
      </c>
      <c r="J1797">
        <v>67</v>
      </c>
      <c r="K1797">
        <v>67</v>
      </c>
      <c r="L1797">
        <v>0</v>
      </c>
      <c r="M1797">
        <v>2021</v>
      </c>
      <c r="N1797">
        <f t="shared" ca="1" si="114"/>
        <v>140</v>
      </c>
      <c r="O1797">
        <f t="shared" ca="1" si="115"/>
        <v>2935</v>
      </c>
      <c r="P1797">
        <f ca="1">_20206[[#This Row],[最低排名]]-_20206[[#This Row],[同分人数]]+1</f>
        <v>2796</v>
      </c>
      <c r="Q1797">
        <f ca="1">IF(O1797&gt;=开始!$B$6, 1, 0)</f>
        <v>1</v>
      </c>
      <c r="R1797">
        <f ca="1">_20206[[#This Row],[最低排名]]-开始!$B$6</f>
        <v>2935</v>
      </c>
    </row>
    <row r="1798" spans="1:18">
      <c r="A1798">
        <v>42202</v>
      </c>
      <c r="B1798" t="s">
        <v>602</v>
      </c>
      <c r="C1798" t="str">
        <f t="shared" si="112"/>
        <v>东南大学</v>
      </c>
      <c r="D1798" t="str">
        <f t="shared" si="113"/>
        <v>02</v>
      </c>
      <c r="E1798" t="s">
        <v>35</v>
      </c>
      <c r="F1798">
        <v>237</v>
      </c>
      <c r="G1798">
        <v>122</v>
      </c>
      <c r="H1798">
        <v>127</v>
      </c>
      <c r="I1798">
        <v>70</v>
      </c>
      <c r="J1798">
        <v>67</v>
      </c>
      <c r="K1798">
        <v>61</v>
      </c>
      <c r="L1798">
        <v>0</v>
      </c>
      <c r="M1798">
        <v>2021</v>
      </c>
      <c r="N1798">
        <f t="shared" ca="1" si="114"/>
        <v>149</v>
      </c>
      <c r="O1798">
        <f t="shared" ca="1" si="115"/>
        <v>3653</v>
      </c>
      <c r="P1798">
        <f ca="1">_20206[[#This Row],[最低排名]]-_20206[[#This Row],[同分人数]]+1</f>
        <v>3505</v>
      </c>
      <c r="Q1798">
        <f ca="1">IF(O1798&gt;=开始!$B$6, 1, 0)</f>
        <v>1</v>
      </c>
      <c r="R1798">
        <f ca="1">_20206[[#This Row],[最低排名]]-开始!$B$6</f>
        <v>3653</v>
      </c>
    </row>
    <row r="1799" spans="1:18">
      <c r="A1799">
        <v>42301</v>
      </c>
      <c r="B1799" t="s">
        <v>603</v>
      </c>
      <c r="C1799" t="str">
        <f t="shared" si="112"/>
        <v>中国矿大</v>
      </c>
      <c r="D1799" t="str">
        <f t="shared" si="113"/>
        <v>01</v>
      </c>
      <c r="E1799" t="s">
        <v>424</v>
      </c>
      <c r="F1799">
        <v>225</v>
      </c>
      <c r="G1799">
        <v>123</v>
      </c>
      <c r="H1799">
        <v>113</v>
      </c>
      <c r="I1799">
        <v>64</v>
      </c>
      <c r="J1799">
        <v>64</v>
      </c>
      <c r="K1799">
        <v>58</v>
      </c>
      <c r="L1799">
        <v>0</v>
      </c>
      <c r="M1799">
        <v>2021</v>
      </c>
      <c r="N1799">
        <f t="shared" ca="1" si="114"/>
        <v>232</v>
      </c>
      <c r="O1799">
        <f t="shared" ca="1" si="115"/>
        <v>10574</v>
      </c>
      <c r="P1799">
        <f ca="1">_20206[[#This Row],[最低排名]]-_20206[[#This Row],[同分人数]]+1</f>
        <v>10343</v>
      </c>
      <c r="Q1799">
        <f ca="1">IF(O1799&gt;=开始!$B$6, 1, 0)</f>
        <v>1</v>
      </c>
      <c r="R1799">
        <f ca="1">_20206[[#This Row],[最低排名]]-开始!$B$6</f>
        <v>10574</v>
      </c>
    </row>
    <row r="1800" spans="1:18">
      <c r="A1800">
        <v>42401</v>
      </c>
      <c r="B1800" t="s">
        <v>605</v>
      </c>
      <c r="C1800" t="str">
        <f t="shared" si="112"/>
        <v>河海大学</v>
      </c>
      <c r="D1800" t="str">
        <f t="shared" si="113"/>
        <v>01</v>
      </c>
      <c r="E1800" t="s">
        <v>248</v>
      </c>
      <c r="F1800">
        <v>231</v>
      </c>
      <c r="G1800">
        <v>124</v>
      </c>
      <c r="H1800">
        <v>112</v>
      </c>
      <c r="I1800">
        <v>64</v>
      </c>
      <c r="J1800">
        <v>61</v>
      </c>
      <c r="K1800">
        <v>61</v>
      </c>
      <c r="L1800">
        <v>0</v>
      </c>
      <c r="M1800">
        <v>2021</v>
      </c>
      <c r="N1800">
        <f t="shared" ca="1" si="114"/>
        <v>209</v>
      </c>
      <c r="O1800">
        <f t="shared" ca="1" si="115"/>
        <v>9496</v>
      </c>
      <c r="P1800">
        <f ca="1">_20206[[#This Row],[最低排名]]-_20206[[#This Row],[同分人数]]+1</f>
        <v>9288</v>
      </c>
      <c r="Q1800">
        <f ca="1">IF(O1800&gt;=开始!$B$6, 1, 0)</f>
        <v>1</v>
      </c>
      <c r="R1800">
        <f ca="1">_20206[[#This Row],[最低排名]]-开始!$B$6</f>
        <v>9496</v>
      </c>
    </row>
    <row r="1801" spans="1:18">
      <c r="A1801">
        <v>42402</v>
      </c>
      <c r="B1801" t="s">
        <v>606</v>
      </c>
      <c r="C1801" t="str">
        <f t="shared" si="112"/>
        <v>河海大学</v>
      </c>
      <c r="D1801" t="str">
        <f t="shared" si="113"/>
        <v>02</v>
      </c>
      <c r="E1801" t="s">
        <v>160</v>
      </c>
      <c r="F1801">
        <v>216</v>
      </c>
      <c r="G1801">
        <v>108</v>
      </c>
      <c r="H1801">
        <v>111</v>
      </c>
      <c r="I1801">
        <v>70</v>
      </c>
      <c r="J1801">
        <v>70</v>
      </c>
      <c r="K1801">
        <v>67</v>
      </c>
      <c r="L1801">
        <v>0</v>
      </c>
      <c r="M1801">
        <v>2021</v>
      </c>
      <c r="N1801">
        <f t="shared" ca="1" si="114"/>
        <v>198</v>
      </c>
      <c r="O1801">
        <f t="shared" ca="1" si="115"/>
        <v>8481</v>
      </c>
      <c r="P1801">
        <f ca="1">_20206[[#This Row],[最低排名]]-_20206[[#This Row],[同分人数]]+1</f>
        <v>8284</v>
      </c>
      <c r="Q1801">
        <f ca="1">IF(O1801&gt;=开始!$B$6, 1, 0)</f>
        <v>1</v>
      </c>
      <c r="R1801">
        <f ca="1">_20206[[#This Row],[最低排名]]-开始!$B$6</f>
        <v>8481</v>
      </c>
    </row>
    <row r="1802" spans="1:18">
      <c r="A1802">
        <v>42403</v>
      </c>
      <c r="B1802" t="s">
        <v>608</v>
      </c>
      <c r="C1802" t="str">
        <f t="shared" si="112"/>
        <v>河海大学</v>
      </c>
      <c r="D1802" t="str">
        <f t="shared" si="113"/>
        <v>03</v>
      </c>
      <c r="E1802" t="s">
        <v>424</v>
      </c>
      <c r="F1802">
        <v>206</v>
      </c>
      <c r="G1802">
        <v>106</v>
      </c>
      <c r="H1802">
        <v>123</v>
      </c>
      <c r="I1802">
        <v>67</v>
      </c>
      <c r="J1802">
        <v>64</v>
      </c>
      <c r="K1802">
        <v>64</v>
      </c>
      <c r="L1802">
        <v>0</v>
      </c>
      <c r="M1802">
        <v>2021</v>
      </c>
      <c r="N1802">
        <f t="shared" ca="1" si="114"/>
        <v>232</v>
      </c>
      <c r="O1802">
        <f t="shared" ca="1" si="115"/>
        <v>10574</v>
      </c>
      <c r="P1802">
        <f ca="1">_20206[[#This Row],[最低排名]]-_20206[[#This Row],[同分人数]]+1</f>
        <v>10343</v>
      </c>
      <c r="Q1802">
        <f ca="1">IF(O1802&gt;=开始!$B$6, 1, 0)</f>
        <v>1</v>
      </c>
      <c r="R1802">
        <f ca="1">_20206[[#This Row],[最低排名]]-开始!$B$6</f>
        <v>10574</v>
      </c>
    </row>
    <row r="1803" spans="1:18">
      <c r="A1803">
        <v>42501</v>
      </c>
      <c r="B1803" t="s">
        <v>609</v>
      </c>
      <c r="C1803" t="str">
        <f t="shared" si="112"/>
        <v>江南大学</v>
      </c>
      <c r="D1803" t="str">
        <f t="shared" si="113"/>
        <v>01</v>
      </c>
      <c r="E1803" t="s">
        <v>100</v>
      </c>
      <c r="F1803">
        <v>229</v>
      </c>
      <c r="G1803">
        <v>121</v>
      </c>
      <c r="H1803">
        <v>101</v>
      </c>
      <c r="I1803">
        <v>64</v>
      </c>
      <c r="J1803">
        <v>58</v>
      </c>
      <c r="K1803">
        <v>55</v>
      </c>
      <c r="L1803">
        <v>0</v>
      </c>
      <c r="M1803">
        <v>2021</v>
      </c>
      <c r="N1803">
        <f t="shared" ca="1" si="114"/>
        <v>233</v>
      </c>
      <c r="O1803">
        <f t="shared" ca="1" si="115"/>
        <v>14212</v>
      </c>
      <c r="P1803">
        <f ca="1">_20206[[#This Row],[最低排名]]-_20206[[#This Row],[同分人数]]+1</f>
        <v>13980</v>
      </c>
      <c r="Q1803">
        <f ca="1">IF(O1803&gt;=开始!$B$6, 1, 0)</f>
        <v>1</v>
      </c>
      <c r="R1803">
        <f ca="1">_20206[[#This Row],[最低排名]]-开始!$B$6</f>
        <v>14212</v>
      </c>
    </row>
    <row r="1804" spans="1:18">
      <c r="A1804">
        <v>42502</v>
      </c>
      <c r="B1804" t="s">
        <v>610</v>
      </c>
      <c r="C1804" t="str">
        <f t="shared" si="112"/>
        <v>江南大学</v>
      </c>
      <c r="D1804" t="str">
        <f t="shared" si="113"/>
        <v>02</v>
      </c>
      <c r="E1804" t="s">
        <v>1130</v>
      </c>
      <c r="F1804">
        <v>217</v>
      </c>
      <c r="G1804">
        <v>112</v>
      </c>
      <c r="H1804">
        <v>116</v>
      </c>
      <c r="I1804">
        <v>67</v>
      </c>
      <c r="J1804">
        <v>64</v>
      </c>
      <c r="K1804">
        <v>61</v>
      </c>
      <c r="L1804">
        <v>0</v>
      </c>
      <c r="M1804">
        <v>2021</v>
      </c>
      <c r="N1804">
        <f t="shared" ca="1" si="114"/>
        <v>225</v>
      </c>
      <c r="O1804">
        <f t="shared" ca="1" si="115"/>
        <v>10342</v>
      </c>
      <c r="P1804">
        <f ca="1">_20206[[#This Row],[最低排名]]-_20206[[#This Row],[同分人数]]+1</f>
        <v>10118</v>
      </c>
      <c r="Q1804">
        <f ca="1">IF(O1804&gt;=开始!$B$6, 1, 0)</f>
        <v>1</v>
      </c>
      <c r="R1804">
        <f ca="1">_20206[[#This Row],[最低排名]]-开始!$B$6</f>
        <v>10342</v>
      </c>
    </row>
    <row r="1805" spans="1:18">
      <c r="A1805">
        <v>42503</v>
      </c>
      <c r="B1805" t="s">
        <v>611</v>
      </c>
      <c r="C1805" t="str">
        <f t="shared" si="112"/>
        <v>江南大学</v>
      </c>
      <c r="D1805" t="str">
        <f t="shared" si="113"/>
        <v>03</v>
      </c>
      <c r="E1805" t="s">
        <v>152</v>
      </c>
      <c r="F1805">
        <v>212</v>
      </c>
      <c r="G1805">
        <v>113</v>
      </c>
      <c r="H1805">
        <v>111</v>
      </c>
      <c r="I1805">
        <v>64</v>
      </c>
      <c r="J1805">
        <v>52</v>
      </c>
      <c r="K1805">
        <v>52</v>
      </c>
      <c r="L1805">
        <v>0</v>
      </c>
      <c r="M1805">
        <v>2021</v>
      </c>
      <c r="N1805">
        <f t="shared" ca="1" si="114"/>
        <v>235</v>
      </c>
      <c r="O1805">
        <f t="shared" ca="1" si="115"/>
        <v>17726</v>
      </c>
      <c r="P1805">
        <f ca="1">_20206[[#This Row],[最低排名]]-_20206[[#This Row],[同分人数]]+1</f>
        <v>17492</v>
      </c>
      <c r="Q1805">
        <f ca="1">IF(O1805&gt;=开始!$B$6, 1, 0)</f>
        <v>1</v>
      </c>
      <c r="R1805">
        <f ca="1">_20206[[#This Row],[最低排名]]-开始!$B$6</f>
        <v>17726</v>
      </c>
    </row>
    <row r="1806" spans="1:18">
      <c r="A1806">
        <v>42504</v>
      </c>
      <c r="B1806" t="s">
        <v>612</v>
      </c>
      <c r="C1806" t="str">
        <f t="shared" si="112"/>
        <v>江南大学</v>
      </c>
      <c r="D1806" t="str">
        <f t="shared" si="113"/>
        <v>04</v>
      </c>
      <c r="E1806" t="s">
        <v>37</v>
      </c>
      <c r="F1806">
        <v>224</v>
      </c>
      <c r="G1806">
        <v>120</v>
      </c>
      <c r="H1806">
        <v>113</v>
      </c>
      <c r="I1806">
        <v>64</v>
      </c>
      <c r="J1806">
        <v>64</v>
      </c>
      <c r="K1806">
        <v>58</v>
      </c>
      <c r="L1806">
        <v>0</v>
      </c>
      <c r="M1806">
        <v>2021</v>
      </c>
      <c r="N1806">
        <f t="shared" ca="1" si="114"/>
        <v>202</v>
      </c>
      <c r="O1806">
        <f t="shared" ca="1" si="115"/>
        <v>10776</v>
      </c>
      <c r="P1806">
        <f ca="1">_20206[[#This Row],[最低排名]]-_20206[[#This Row],[同分人数]]+1</f>
        <v>10575</v>
      </c>
      <c r="Q1806">
        <f ca="1">IF(O1806&gt;=开始!$B$6, 1, 0)</f>
        <v>1</v>
      </c>
      <c r="R1806">
        <f ca="1">_20206[[#This Row],[最低排名]]-开始!$B$6</f>
        <v>10776</v>
      </c>
    </row>
    <row r="1807" spans="1:18">
      <c r="A1807">
        <v>42601</v>
      </c>
      <c r="B1807" t="s">
        <v>614</v>
      </c>
      <c r="C1807" t="str">
        <f t="shared" si="112"/>
        <v>南京农大</v>
      </c>
      <c r="D1807" t="str">
        <f t="shared" si="113"/>
        <v>01</v>
      </c>
      <c r="E1807" t="s">
        <v>502</v>
      </c>
      <c r="F1807">
        <v>214</v>
      </c>
      <c r="G1807">
        <v>110</v>
      </c>
      <c r="H1807">
        <v>121</v>
      </c>
      <c r="I1807">
        <v>64</v>
      </c>
      <c r="J1807">
        <v>64</v>
      </c>
      <c r="K1807">
        <v>58</v>
      </c>
      <c r="L1807">
        <v>0</v>
      </c>
      <c r="M1807">
        <v>2021</v>
      </c>
      <c r="N1807">
        <f t="shared" ca="1" si="114"/>
        <v>187</v>
      </c>
      <c r="O1807">
        <f t="shared" ca="1" si="115"/>
        <v>11175</v>
      </c>
      <c r="P1807">
        <f ca="1">_20206[[#This Row],[最低排名]]-_20206[[#This Row],[同分人数]]+1</f>
        <v>10989</v>
      </c>
      <c r="Q1807">
        <f ca="1">IF(O1807&gt;=开始!$B$6, 1, 0)</f>
        <v>1</v>
      </c>
      <c r="R1807">
        <f ca="1">_20206[[#This Row],[最低排名]]-开始!$B$6</f>
        <v>11175</v>
      </c>
    </row>
    <row r="1808" spans="1:18">
      <c r="A1808">
        <v>42602</v>
      </c>
      <c r="B1808" t="s">
        <v>615</v>
      </c>
      <c r="C1808" t="str">
        <f t="shared" si="112"/>
        <v>南京农大</v>
      </c>
      <c r="D1808" t="str">
        <f t="shared" si="113"/>
        <v>02</v>
      </c>
      <c r="E1808" t="s">
        <v>191</v>
      </c>
      <c r="F1808">
        <v>225</v>
      </c>
      <c r="G1808">
        <v>117</v>
      </c>
      <c r="H1808">
        <v>126</v>
      </c>
      <c r="I1808">
        <v>58</v>
      </c>
      <c r="J1808">
        <v>55</v>
      </c>
      <c r="K1808">
        <v>52</v>
      </c>
      <c r="L1808">
        <v>0</v>
      </c>
      <c r="M1808">
        <v>2021</v>
      </c>
      <c r="N1808">
        <f t="shared" ca="1" si="114"/>
        <v>186</v>
      </c>
      <c r="O1808">
        <f t="shared" ca="1" si="115"/>
        <v>12225</v>
      </c>
      <c r="P1808">
        <f ca="1">_20206[[#This Row],[最低排名]]-_20206[[#This Row],[同分人数]]+1</f>
        <v>12040</v>
      </c>
      <c r="Q1808">
        <f ca="1">IF(O1808&gt;=开始!$B$6, 1, 0)</f>
        <v>1</v>
      </c>
      <c r="R1808">
        <f ca="1">_20206[[#This Row],[最低排名]]-开始!$B$6</f>
        <v>12225</v>
      </c>
    </row>
    <row r="1809" spans="1:18">
      <c r="A1809">
        <v>42701</v>
      </c>
      <c r="B1809" t="s">
        <v>616</v>
      </c>
      <c r="C1809" t="str">
        <f t="shared" si="112"/>
        <v>中国药大</v>
      </c>
      <c r="D1809" t="str">
        <f t="shared" si="113"/>
        <v>01</v>
      </c>
      <c r="E1809" t="s">
        <v>189</v>
      </c>
      <c r="F1809">
        <v>225</v>
      </c>
      <c r="G1809">
        <v>113</v>
      </c>
      <c r="H1809">
        <v>124</v>
      </c>
      <c r="I1809">
        <v>64</v>
      </c>
      <c r="J1809">
        <v>61</v>
      </c>
      <c r="K1809">
        <v>61</v>
      </c>
      <c r="L1809">
        <v>0</v>
      </c>
      <c r="M1809">
        <v>2021</v>
      </c>
      <c r="N1809">
        <f t="shared" ca="1" si="114"/>
        <v>201</v>
      </c>
      <c r="O1809">
        <f t="shared" ca="1" si="115"/>
        <v>8283</v>
      </c>
      <c r="P1809">
        <f ca="1">_20206[[#This Row],[最低排名]]-_20206[[#This Row],[同分人数]]+1</f>
        <v>8083</v>
      </c>
      <c r="Q1809">
        <f ca="1">IF(O1809&gt;=开始!$B$6, 1, 0)</f>
        <v>1</v>
      </c>
      <c r="R1809">
        <f ca="1">_20206[[#This Row],[最低排名]]-开始!$B$6</f>
        <v>8283</v>
      </c>
    </row>
    <row r="1810" spans="1:18">
      <c r="A1810">
        <v>42702</v>
      </c>
      <c r="B1810" t="s">
        <v>617</v>
      </c>
      <c r="C1810" t="str">
        <f t="shared" si="112"/>
        <v>中国药大</v>
      </c>
      <c r="D1810" t="str">
        <f t="shared" si="113"/>
        <v>02</v>
      </c>
      <c r="E1810" t="s">
        <v>115</v>
      </c>
      <c r="F1810">
        <v>222</v>
      </c>
      <c r="G1810">
        <v>114</v>
      </c>
      <c r="H1810">
        <v>119</v>
      </c>
      <c r="I1810">
        <v>70</v>
      </c>
      <c r="J1810">
        <v>61</v>
      </c>
      <c r="K1810">
        <v>58</v>
      </c>
      <c r="L1810">
        <v>0</v>
      </c>
      <c r="M1810">
        <v>2021</v>
      </c>
      <c r="N1810">
        <f t="shared" ca="1" si="114"/>
        <v>200</v>
      </c>
      <c r="O1810">
        <f t="shared" ca="1" si="115"/>
        <v>9287</v>
      </c>
      <c r="P1810">
        <f ca="1">_20206[[#This Row],[最低排名]]-_20206[[#This Row],[同分人数]]+1</f>
        <v>9088</v>
      </c>
      <c r="Q1810">
        <f ca="1">IF(O1810&gt;=开始!$B$6, 1, 0)</f>
        <v>1</v>
      </c>
      <c r="R1810">
        <f ca="1">_20206[[#This Row],[最低排名]]-开始!$B$6</f>
        <v>9287</v>
      </c>
    </row>
    <row r="1811" spans="1:18">
      <c r="A1811">
        <v>42801</v>
      </c>
      <c r="B1811" t="s">
        <v>620</v>
      </c>
      <c r="C1811" t="str">
        <f t="shared" si="112"/>
        <v>人大苏州</v>
      </c>
      <c r="D1811" t="str">
        <f t="shared" si="113"/>
        <v>01</v>
      </c>
      <c r="E1811" t="s">
        <v>260</v>
      </c>
      <c r="F1811">
        <v>232</v>
      </c>
      <c r="G1811">
        <v>127</v>
      </c>
      <c r="H1811">
        <v>129</v>
      </c>
      <c r="I1811">
        <v>70</v>
      </c>
      <c r="J1811">
        <v>64</v>
      </c>
      <c r="K1811">
        <v>61</v>
      </c>
      <c r="L1811">
        <v>0</v>
      </c>
      <c r="M1811">
        <v>2021</v>
      </c>
      <c r="N1811">
        <f t="shared" ca="1" si="114"/>
        <v>150</v>
      </c>
      <c r="O1811">
        <f t="shared" ca="1" si="115"/>
        <v>4556</v>
      </c>
      <c r="P1811">
        <f ca="1">_20206[[#This Row],[最低排名]]-_20206[[#This Row],[同分人数]]+1</f>
        <v>4407</v>
      </c>
      <c r="Q1811">
        <f ca="1">IF(O1811&gt;=开始!$B$6, 1, 0)</f>
        <v>1</v>
      </c>
      <c r="R1811">
        <f ca="1">_20206[[#This Row],[最低排名]]-开始!$B$6</f>
        <v>4556</v>
      </c>
    </row>
    <row r="1812" spans="1:18">
      <c r="A1812">
        <v>42802</v>
      </c>
      <c r="B1812" t="s">
        <v>621</v>
      </c>
      <c r="C1812" t="str">
        <f t="shared" si="112"/>
        <v>人大苏州</v>
      </c>
      <c r="D1812" t="str">
        <f t="shared" si="113"/>
        <v>02</v>
      </c>
      <c r="E1812" t="s">
        <v>111</v>
      </c>
      <c r="F1812">
        <v>242</v>
      </c>
      <c r="G1812">
        <v>133</v>
      </c>
      <c r="H1812">
        <v>127</v>
      </c>
      <c r="I1812">
        <v>67</v>
      </c>
      <c r="J1812">
        <v>64</v>
      </c>
      <c r="K1812">
        <v>61</v>
      </c>
      <c r="L1812">
        <v>0</v>
      </c>
      <c r="M1812">
        <v>2021</v>
      </c>
      <c r="N1812">
        <f t="shared" ca="1" si="114"/>
        <v>141</v>
      </c>
      <c r="O1812">
        <f t="shared" ca="1" si="115"/>
        <v>3794</v>
      </c>
      <c r="P1812">
        <f ca="1">_20206[[#This Row],[最低排名]]-_20206[[#This Row],[同分人数]]+1</f>
        <v>3654</v>
      </c>
      <c r="Q1812">
        <f ca="1">IF(O1812&gt;=开始!$B$6, 1, 0)</f>
        <v>1</v>
      </c>
      <c r="R1812">
        <f ca="1">_20206[[#This Row],[最低排名]]-开始!$B$6</f>
        <v>3794</v>
      </c>
    </row>
    <row r="1813" spans="1:18">
      <c r="A1813">
        <v>42901</v>
      </c>
      <c r="B1813" t="s">
        <v>622</v>
      </c>
      <c r="C1813" t="str">
        <f t="shared" si="112"/>
        <v>南京航大</v>
      </c>
      <c r="D1813" t="str">
        <f t="shared" si="113"/>
        <v>01</v>
      </c>
      <c r="E1813" t="s">
        <v>160</v>
      </c>
      <c r="F1813">
        <v>238</v>
      </c>
      <c r="G1813">
        <v>122</v>
      </c>
      <c r="H1813">
        <v>122</v>
      </c>
      <c r="I1813">
        <v>64</v>
      </c>
      <c r="J1813">
        <v>58</v>
      </c>
      <c r="K1813">
        <v>52</v>
      </c>
      <c r="L1813">
        <v>0</v>
      </c>
      <c r="M1813">
        <v>2021</v>
      </c>
      <c r="N1813">
        <f t="shared" ca="1" si="114"/>
        <v>198</v>
      </c>
      <c r="O1813">
        <f t="shared" ca="1" si="115"/>
        <v>8481</v>
      </c>
      <c r="P1813">
        <f ca="1">_20206[[#This Row],[最低排名]]-_20206[[#This Row],[同分人数]]+1</f>
        <v>8284</v>
      </c>
      <c r="Q1813">
        <f ca="1">IF(O1813&gt;=开始!$B$6, 1, 0)</f>
        <v>1</v>
      </c>
      <c r="R1813">
        <f ca="1">_20206[[#This Row],[最低排名]]-开始!$B$6</f>
        <v>8481</v>
      </c>
    </row>
    <row r="1814" spans="1:18">
      <c r="A1814">
        <v>42902</v>
      </c>
      <c r="B1814" t="s">
        <v>623</v>
      </c>
      <c r="C1814" t="str">
        <f t="shared" si="112"/>
        <v>南京航大</v>
      </c>
      <c r="D1814" t="str">
        <f t="shared" si="113"/>
        <v>02</v>
      </c>
      <c r="E1814" t="s">
        <v>607</v>
      </c>
      <c r="F1814">
        <v>242</v>
      </c>
      <c r="G1814">
        <v>128</v>
      </c>
      <c r="H1814">
        <v>100</v>
      </c>
      <c r="I1814">
        <v>67</v>
      </c>
      <c r="J1814">
        <v>64</v>
      </c>
      <c r="K1814">
        <v>64</v>
      </c>
      <c r="L1814">
        <v>0</v>
      </c>
      <c r="M1814">
        <v>2021</v>
      </c>
      <c r="N1814">
        <f t="shared" ca="1" si="114"/>
        <v>172</v>
      </c>
      <c r="O1814">
        <f t="shared" ca="1" si="115"/>
        <v>7895</v>
      </c>
      <c r="P1814">
        <f ca="1">_20206[[#This Row],[最低排名]]-_20206[[#This Row],[同分人数]]+1</f>
        <v>7724</v>
      </c>
      <c r="Q1814">
        <f ca="1">IF(O1814&gt;=开始!$B$6, 1, 0)</f>
        <v>1</v>
      </c>
      <c r="R1814">
        <f ca="1">_20206[[#This Row],[最低排名]]-开始!$B$6</f>
        <v>7895</v>
      </c>
    </row>
    <row r="1815" spans="1:18">
      <c r="A1815">
        <v>43001</v>
      </c>
      <c r="B1815" t="s">
        <v>625</v>
      </c>
      <c r="C1815" t="str">
        <f t="shared" si="112"/>
        <v>南京理工</v>
      </c>
      <c r="D1815" t="str">
        <f t="shared" si="113"/>
        <v>01</v>
      </c>
      <c r="E1815" t="s">
        <v>607</v>
      </c>
      <c r="F1815">
        <v>228</v>
      </c>
      <c r="G1815">
        <v>122</v>
      </c>
      <c r="H1815">
        <v>129</v>
      </c>
      <c r="I1815">
        <v>64</v>
      </c>
      <c r="J1815">
        <v>58</v>
      </c>
      <c r="K1815">
        <v>58</v>
      </c>
      <c r="L1815">
        <v>0</v>
      </c>
      <c r="M1815">
        <v>2021</v>
      </c>
      <c r="N1815">
        <f t="shared" ca="1" si="114"/>
        <v>172</v>
      </c>
      <c r="O1815">
        <f t="shared" ca="1" si="115"/>
        <v>7895</v>
      </c>
      <c r="P1815">
        <f ca="1">_20206[[#This Row],[最低排名]]-_20206[[#This Row],[同分人数]]+1</f>
        <v>7724</v>
      </c>
      <c r="Q1815">
        <f ca="1">IF(O1815&gt;=开始!$B$6, 1, 0)</f>
        <v>1</v>
      </c>
      <c r="R1815">
        <f ca="1">_20206[[#This Row],[最低排名]]-开始!$B$6</f>
        <v>7895</v>
      </c>
    </row>
    <row r="1816" spans="1:18">
      <c r="A1816">
        <v>43101</v>
      </c>
      <c r="B1816" t="s">
        <v>626</v>
      </c>
      <c r="C1816" t="str">
        <f t="shared" si="112"/>
        <v>苏州大学</v>
      </c>
      <c r="D1816" t="str">
        <f t="shared" si="113"/>
        <v>01</v>
      </c>
      <c r="E1816" t="s">
        <v>66</v>
      </c>
      <c r="F1816">
        <v>229</v>
      </c>
      <c r="G1816">
        <v>117</v>
      </c>
      <c r="H1816">
        <v>124</v>
      </c>
      <c r="I1816">
        <v>67</v>
      </c>
      <c r="J1816">
        <v>61</v>
      </c>
      <c r="K1816">
        <v>58</v>
      </c>
      <c r="L1816">
        <v>0</v>
      </c>
      <c r="M1816">
        <v>2021</v>
      </c>
      <c r="N1816">
        <f t="shared" ca="1" si="114"/>
        <v>203</v>
      </c>
      <c r="O1816">
        <f t="shared" ca="1" si="115"/>
        <v>7531</v>
      </c>
      <c r="P1816">
        <f ca="1">_20206[[#This Row],[最低排名]]-_20206[[#This Row],[同分人数]]+1</f>
        <v>7329</v>
      </c>
      <c r="Q1816">
        <f ca="1">IF(O1816&gt;=开始!$B$6, 1, 0)</f>
        <v>1</v>
      </c>
      <c r="R1816">
        <f ca="1">_20206[[#This Row],[最低排名]]-开始!$B$6</f>
        <v>7531</v>
      </c>
    </row>
    <row r="1817" spans="1:18">
      <c r="A1817">
        <v>43102</v>
      </c>
      <c r="B1817" t="s">
        <v>627</v>
      </c>
      <c r="C1817" t="str">
        <f t="shared" si="112"/>
        <v>苏州大学</v>
      </c>
      <c r="D1817" t="str">
        <f t="shared" si="113"/>
        <v>02</v>
      </c>
      <c r="E1817" t="s">
        <v>134</v>
      </c>
      <c r="F1817">
        <v>216</v>
      </c>
      <c r="G1817">
        <v>123</v>
      </c>
      <c r="H1817">
        <v>120</v>
      </c>
      <c r="I1817">
        <v>67</v>
      </c>
      <c r="J1817">
        <v>64</v>
      </c>
      <c r="K1817">
        <v>61</v>
      </c>
      <c r="L1817">
        <v>0</v>
      </c>
      <c r="M1817">
        <v>2021</v>
      </c>
      <c r="N1817">
        <f t="shared" ca="1" si="114"/>
        <v>203</v>
      </c>
      <c r="O1817">
        <f t="shared" ca="1" si="115"/>
        <v>9699</v>
      </c>
      <c r="P1817">
        <f ca="1">_20206[[#This Row],[最低排名]]-_20206[[#This Row],[同分人数]]+1</f>
        <v>9497</v>
      </c>
      <c r="Q1817">
        <f ca="1">IF(O1817&gt;=开始!$B$6, 1, 0)</f>
        <v>1</v>
      </c>
      <c r="R1817">
        <f ca="1">_20206[[#This Row],[最低排名]]-开始!$B$6</f>
        <v>9699</v>
      </c>
    </row>
    <row r="1818" spans="1:18">
      <c r="A1818">
        <v>43103</v>
      </c>
      <c r="B1818" t="s">
        <v>629</v>
      </c>
      <c r="C1818" t="str">
        <f t="shared" si="112"/>
        <v>苏州大学</v>
      </c>
      <c r="D1818" t="str">
        <f t="shared" si="113"/>
        <v>03</v>
      </c>
      <c r="E1818" t="s">
        <v>246</v>
      </c>
      <c r="F1818">
        <v>234</v>
      </c>
      <c r="G1818">
        <v>136</v>
      </c>
      <c r="H1818">
        <v>117</v>
      </c>
      <c r="I1818">
        <v>70</v>
      </c>
      <c r="J1818">
        <v>70</v>
      </c>
      <c r="K1818">
        <v>61</v>
      </c>
      <c r="L1818">
        <v>0</v>
      </c>
      <c r="M1818">
        <v>2021</v>
      </c>
      <c r="N1818">
        <f t="shared" ca="1" si="114"/>
        <v>170</v>
      </c>
      <c r="O1818">
        <f t="shared" ca="1" si="115"/>
        <v>5198</v>
      </c>
      <c r="P1818">
        <f ca="1">_20206[[#This Row],[最低排名]]-_20206[[#This Row],[同分人数]]+1</f>
        <v>5029</v>
      </c>
      <c r="Q1818">
        <f ca="1">IF(O1818&gt;=开始!$B$6, 1, 0)</f>
        <v>1</v>
      </c>
      <c r="R1818">
        <f ca="1">_20206[[#This Row],[最低排名]]-开始!$B$6</f>
        <v>5198</v>
      </c>
    </row>
    <row r="1819" spans="1:18">
      <c r="A1819">
        <v>43104</v>
      </c>
      <c r="B1819" t="s">
        <v>630</v>
      </c>
      <c r="C1819" t="str">
        <f t="shared" si="112"/>
        <v>苏州大学</v>
      </c>
      <c r="D1819" t="str">
        <f t="shared" si="113"/>
        <v>04</v>
      </c>
      <c r="E1819" t="s">
        <v>500</v>
      </c>
      <c r="F1819">
        <v>237</v>
      </c>
      <c r="G1819">
        <v>129</v>
      </c>
      <c r="H1819">
        <v>110</v>
      </c>
      <c r="I1819">
        <v>64</v>
      </c>
      <c r="J1819">
        <v>64</v>
      </c>
      <c r="K1819">
        <v>61</v>
      </c>
      <c r="L1819">
        <v>0</v>
      </c>
      <c r="M1819">
        <v>2021</v>
      </c>
      <c r="N1819">
        <f t="shared" ca="1" si="114"/>
        <v>187</v>
      </c>
      <c r="O1819">
        <f t="shared" ca="1" si="115"/>
        <v>8082</v>
      </c>
      <c r="P1819">
        <f ca="1">_20206[[#This Row],[最低排名]]-_20206[[#This Row],[同分人数]]+1</f>
        <v>7896</v>
      </c>
      <c r="Q1819">
        <f ca="1">IF(O1819&gt;=开始!$B$6, 1, 0)</f>
        <v>1</v>
      </c>
      <c r="R1819">
        <f ca="1">_20206[[#This Row],[最低排名]]-开始!$B$6</f>
        <v>8082</v>
      </c>
    </row>
    <row r="1820" spans="1:18">
      <c r="A1820">
        <v>43105</v>
      </c>
      <c r="B1820" t="s">
        <v>631</v>
      </c>
      <c r="C1820" t="str">
        <f t="shared" si="112"/>
        <v>苏州大学</v>
      </c>
      <c r="D1820" t="str">
        <f t="shared" si="113"/>
        <v>05</v>
      </c>
      <c r="E1820" t="s">
        <v>500</v>
      </c>
      <c r="F1820">
        <v>236</v>
      </c>
      <c r="G1820">
        <v>129</v>
      </c>
      <c r="H1820">
        <v>120</v>
      </c>
      <c r="I1820">
        <v>67</v>
      </c>
      <c r="J1820">
        <v>58</v>
      </c>
      <c r="K1820">
        <v>55</v>
      </c>
      <c r="L1820">
        <v>0</v>
      </c>
      <c r="M1820">
        <v>2021</v>
      </c>
      <c r="N1820">
        <f t="shared" ca="1" si="114"/>
        <v>187</v>
      </c>
      <c r="O1820">
        <f t="shared" ca="1" si="115"/>
        <v>8082</v>
      </c>
      <c r="P1820">
        <f ca="1">_20206[[#This Row],[最低排名]]-_20206[[#This Row],[同分人数]]+1</f>
        <v>7896</v>
      </c>
      <c r="Q1820">
        <f ca="1">IF(O1820&gt;=开始!$B$6, 1, 0)</f>
        <v>1</v>
      </c>
      <c r="R1820">
        <f ca="1">_20206[[#This Row],[最低排名]]-开始!$B$6</f>
        <v>8082</v>
      </c>
    </row>
    <row r="1821" spans="1:18">
      <c r="A1821">
        <v>43201</v>
      </c>
      <c r="B1821" t="s">
        <v>633</v>
      </c>
      <c r="C1821" t="str">
        <f t="shared" si="112"/>
        <v>江苏科大</v>
      </c>
      <c r="D1821" t="str">
        <f t="shared" si="113"/>
        <v>01</v>
      </c>
      <c r="E1821" t="s">
        <v>433</v>
      </c>
      <c r="F1821">
        <v>203</v>
      </c>
      <c r="G1821">
        <v>102</v>
      </c>
      <c r="H1821">
        <v>71</v>
      </c>
      <c r="I1821">
        <v>64</v>
      </c>
      <c r="J1821">
        <v>58</v>
      </c>
      <c r="K1821">
        <v>58</v>
      </c>
      <c r="L1821">
        <v>0</v>
      </c>
      <c r="M1821">
        <v>2021</v>
      </c>
      <c r="N1821">
        <f t="shared" ca="1" si="114"/>
        <v>224</v>
      </c>
      <c r="O1821">
        <f t="shared" ca="1" si="115"/>
        <v>25900</v>
      </c>
      <c r="P1821">
        <f ca="1">_20206[[#This Row],[最低排名]]-_20206[[#This Row],[同分人数]]+1</f>
        <v>25677</v>
      </c>
      <c r="Q1821">
        <f ca="1">IF(O1821&gt;=开始!$B$6, 1, 0)</f>
        <v>1</v>
      </c>
      <c r="R1821">
        <f ca="1">_20206[[#This Row],[最低排名]]-开始!$B$6</f>
        <v>25900</v>
      </c>
    </row>
    <row r="1822" spans="1:18">
      <c r="A1822">
        <v>43202</v>
      </c>
      <c r="B1822" t="s">
        <v>634</v>
      </c>
      <c r="C1822" t="str">
        <f t="shared" si="112"/>
        <v>江苏科大</v>
      </c>
      <c r="D1822" t="str">
        <f t="shared" si="113"/>
        <v>02</v>
      </c>
      <c r="E1822" t="s">
        <v>203</v>
      </c>
      <c r="F1822">
        <v>200</v>
      </c>
      <c r="G1822">
        <v>108</v>
      </c>
      <c r="H1822">
        <v>86</v>
      </c>
      <c r="I1822">
        <v>52</v>
      </c>
      <c r="J1822">
        <v>46</v>
      </c>
      <c r="K1822">
        <v>46</v>
      </c>
      <c r="L1822">
        <v>0</v>
      </c>
      <c r="M1822">
        <v>2021</v>
      </c>
      <c r="N1822">
        <f t="shared" ca="1" si="114"/>
        <v>204</v>
      </c>
      <c r="O1822">
        <f t="shared" ca="1" si="115"/>
        <v>30665</v>
      </c>
      <c r="P1822">
        <f ca="1">_20206[[#This Row],[最低排名]]-_20206[[#This Row],[同分人数]]+1</f>
        <v>30462</v>
      </c>
      <c r="Q1822">
        <f ca="1">IF(O1822&gt;=开始!$B$6, 1, 0)</f>
        <v>1</v>
      </c>
      <c r="R1822">
        <f ca="1">_20206[[#This Row],[最低排名]]-开始!$B$6</f>
        <v>30665</v>
      </c>
    </row>
    <row r="1823" spans="1:18">
      <c r="A1823">
        <v>43203</v>
      </c>
      <c r="B1823" t="s">
        <v>635</v>
      </c>
      <c r="C1823" t="str">
        <f t="shared" si="112"/>
        <v>江苏科大</v>
      </c>
      <c r="D1823" t="str">
        <f t="shared" si="113"/>
        <v>03</v>
      </c>
      <c r="E1823" t="s">
        <v>340</v>
      </c>
      <c r="F1823">
        <v>215</v>
      </c>
      <c r="G1823">
        <v>108</v>
      </c>
      <c r="H1823">
        <v>74</v>
      </c>
      <c r="I1823">
        <v>58</v>
      </c>
      <c r="J1823">
        <v>55</v>
      </c>
      <c r="K1823">
        <v>55</v>
      </c>
      <c r="L1823">
        <v>0</v>
      </c>
      <c r="M1823">
        <v>2021</v>
      </c>
      <c r="N1823">
        <f t="shared" ca="1" si="114"/>
        <v>223</v>
      </c>
      <c r="O1823">
        <f t="shared" ca="1" si="115"/>
        <v>25247</v>
      </c>
      <c r="P1823">
        <f ca="1">_20206[[#This Row],[最低排名]]-_20206[[#This Row],[同分人数]]+1</f>
        <v>25025</v>
      </c>
      <c r="Q1823">
        <f ca="1">IF(O1823&gt;=开始!$B$6, 1, 0)</f>
        <v>1</v>
      </c>
      <c r="R1823">
        <f ca="1">_20206[[#This Row],[最低排名]]-开始!$B$6</f>
        <v>25247</v>
      </c>
    </row>
    <row r="1824" spans="1:18">
      <c r="A1824">
        <v>43301</v>
      </c>
      <c r="B1824" t="s">
        <v>636</v>
      </c>
      <c r="C1824" t="str">
        <f t="shared" si="112"/>
        <v>南京工大</v>
      </c>
      <c r="D1824" t="str">
        <f t="shared" si="113"/>
        <v>01</v>
      </c>
      <c r="E1824" t="s">
        <v>146</v>
      </c>
      <c r="F1824">
        <v>200</v>
      </c>
      <c r="G1824">
        <v>103</v>
      </c>
      <c r="H1824">
        <v>110</v>
      </c>
      <c r="I1824">
        <v>61</v>
      </c>
      <c r="J1824">
        <v>58</v>
      </c>
      <c r="K1824">
        <v>55</v>
      </c>
      <c r="L1824">
        <v>0</v>
      </c>
      <c r="M1824">
        <v>2021</v>
      </c>
      <c r="N1824">
        <f t="shared" ca="1" si="114"/>
        <v>223</v>
      </c>
      <c r="O1824">
        <f t="shared" ca="1" si="115"/>
        <v>19303</v>
      </c>
      <c r="P1824">
        <f ca="1">_20206[[#This Row],[最低排名]]-_20206[[#This Row],[同分人数]]+1</f>
        <v>19081</v>
      </c>
      <c r="Q1824">
        <f ca="1">IF(O1824&gt;=开始!$B$6, 1, 0)</f>
        <v>1</v>
      </c>
      <c r="R1824">
        <f ca="1">_20206[[#This Row],[最低排名]]-开始!$B$6</f>
        <v>19303</v>
      </c>
    </row>
    <row r="1825" spans="1:18">
      <c r="A1825">
        <v>43302</v>
      </c>
      <c r="B1825" t="s">
        <v>637</v>
      </c>
      <c r="C1825" t="str">
        <f t="shared" si="112"/>
        <v>南京工大</v>
      </c>
      <c r="D1825" t="str">
        <f t="shared" si="113"/>
        <v>02</v>
      </c>
      <c r="E1825" t="s">
        <v>155</v>
      </c>
      <c r="F1825">
        <v>201</v>
      </c>
      <c r="G1825">
        <v>101</v>
      </c>
      <c r="H1825">
        <v>99</v>
      </c>
      <c r="I1825">
        <v>67</v>
      </c>
      <c r="J1825">
        <v>64</v>
      </c>
      <c r="K1825">
        <v>58</v>
      </c>
      <c r="L1825">
        <v>0</v>
      </c>
      <c r="M1825">
        <v>2021</v>
      </c>
      <c r="N1825">
        <f t="shared" ca="1" si="114"/>
        <v>248</v>
      </c>
      <c r="O1825">
        <f t="shared" ca="1" si="115"/>
        <v>18200</v>
      </c>
      <c r="P1825">
        <f ca="1">_20206[[#This Row],[最低排名]]-_20206[[#This Row],[同分人数]]+1</f>
        <v>17953</v>
      </c>
      <c r="Q1825">
        <f ca="1">IF(O1825&gt;=开始!$B$6, 1, 0)</f>
        <v>1</v>
      </c>
      <c r="R1825">
        <f ca="1">_20206[[#This Row],[最低排名]]-开始!$B$6</f>
        <v>18200</v>
      </c>
    </row>
    <row r="1826" spans="1:18">
      <c r="A1826">
        <v>43303</v>
      </c>
      <c r="B1826" t="s">
        <v>638</v>
      </c>
      <c r="C1826" t="str">
        <f t="shared" si="112"/>
        <v>南京工大</v>
      </c>
      <c r="D1826" t="str">
        <f t="shared" si="113"/>
        <v>03</v>
      </c>
      <c r="E1826" t="s">
        <v>300</v>
      </c>
      <c r="F1826">
        <v>215</v>
      </c>
      <c r="G1826">
        <v>117</v>
      </c>
      <c r="H1826">
        <v>101</v>
      </c>
      <c r="I1826">
        <v>67</v>
      </c>
      <c r="J1826">
        <v>58</v>
      </c>
      <c r="K1826">
        <v>55</v>
      </c>
      <c r="L1826">
        <v>0</v>
      </c>
      <c r="M1826">
        <v>2021</v>
      </c>
      <c r="N1826">
        <f t="shared" ca="1" si="114"/>
        <v>226</v>
      </c>
      <c r="O1826">
        <f t="shared" ca="1" si="115"/>
        <v>16607</v>
      </c>
      <c r="P1826">
        <f ca="1">_20206[[#This Row],[最低排名]]-_20206[[#This Row],[同分人数]]+1</f>
        <v>16382</v>
      </c>
      <c r="Q1826">
        <f ca="1">IF(O1826&gt;=开始!$B$6, 1, 0)</f>
        <v>1</v>
      </c>
      <c r="R1826">
        <f ca="1">_20206[[#This Row],[最低排名]]-开始!$B$6</f>
        <v>16607</v>
      </c>
    </row>
    <row r="1827" spans="1:18">
      <c r="A1827">
        <v>43304</v>
      </c>
      <c r="B1827" t="s">
        <v>639</v>
      </c>
      <c r="C1827" t="str">
        <f t="shared" si="112"/>
        <v>南京工大</v>
      </c>
      <c r="D1827" t="str">
        <f t="shared" si="113"/>
        <v>04</v>
      </c>
      <c r="E1827" t="s">
        <v>450</v>
      </c>
      <c r="F1827">
        <v>201</v>
      </c>
      <c r="G1827">
        <v>105</v>
      </c>
      <c r="H1827">
        <v>116</v>
      </c>
      <c r="I1827">
        <v>64</v>
      </c>
      <c r="J1827">
        <v>64</v>
      </c>
      <c r="K1827">
        <v>49</v>
      </c>
      <c r="L1827">
        <v>0</v>
      </c>
      <c r="M1827">
        <v>2021</v>
      </c>
      <c r="N1827">
        <f t="shared" ca="1" si="114"/>
        <v>236</v>
      </c>
      <c r="O1827">
        <f t="shared" ca="1" si="115"/>
        <v>17057</v>
      </c>
      <c r="P1827">
        <f ca="1">_20206[[#This Row],[最低排名]]-_20206[[#This Row],[同分人数]]+1</f>
        <v>16822</v>
      </c>
      <c r="Q1827">
        <f ca="1">IF(O1827&gt;=开始!$B$6, 1, 0)</f>
        <v>1</v>
      </c>
      <c r="R1827">
        <f ca="1">_20206[[#This Row],[最低排名]]-开始!$B$6</f>
        <v>17057</v>
      </c>
    </row>
    <row r="1828" spans="1:18">
      <c r="A1828">
        <v>43305</v>
      </c>
      <c r="B1828" t="s">
        <v>1649</v>
      </c>
      <c r="C1828" t="str">
        <f t="shared" si="112"/>
        <v>南京工大</v>
      </c>
      <c r="D1828" t="str">
        <f t="shared" si="113"/>
        <v>05</v>
      </c>
      <c r="E1828" t="s">
        <v>75</v>
      </c>
      <c r="F1828">
        <v>217</v>
      </c>
      <c r="G1828">
        <v>116</v>
      </c>
      <c r="H1828">
        <v>100</v>
      </c>
      <c r="I1828">
        <v>67</v>
      </c>
      <c r="J1828">
        <v>58</v>
      </c>
      <c r="K1828">
        <v>58</v>
      </c>
      <c r="L1828">
        <v>0</v>
      </c>
      <c r="M1828">
        <v>2021</v>
      </c>
      <c r="N1828">
        <f t="shared" ca="1" si="114"/>
        <v>227</v>
      </c>
      <c r="O1828">
        <f t="shared" ca="1" si="115"/>
        <v>15723</v>
      </c>
      <c r="P1828">
        <f ca="1">_20206[[#This Row],[最低排名]]-_20206[[#This Row],[同分人数]]+1</f>
        <v>15497</v>
      </c>
      <c r="Q1828">
        <f ca="1">IF(O1828&gt;=开始!$B$6, 1, 0)</f>
        <v>1</v>
      </c>
      <c r="R1828">
        <f ca="1">_20206[[#This Row],[最低排名]]-开始!$B$6</f>
        <v>15723</v>
      </c>
    </row>
    <row r="1829" spans="1:18">
      <c r="A1829">
        <v>43401</v>
      </c>
      <c r="B1829" t="s">
        <v>640</v>
      </c>
      <c r="C1829" t="str">
        <f t="shared" si="112"/>
        <v>常州大学</v>
      </c>
      <c r="D1829" t="str">
        <f t="shared" si="113"/>
        <v>01</v>
      </c>
      <c r="E1829" t="s">
        <v>130</v>
      </c>
      <c r="F1829">
        <v>189</v>
      </c>
      <c r="G1829">
        <v>99</v>
      </c>
      <c r="H1829">
        <v>105</v>
      </c>
      <c r="I1829">
        <v>61</v>
      </c>
      <c r="J1829">
        <v>58</v>
      </c>
      <c r="K1829">
        <v>46</v>
      </c>
      <c r="L1829">
        <v>0</v>
      </c>
      <c r="M1829">
        <v>2021</v>
      </c>
      <c r="N1829">
        <f t="shared" ca="1" si="114"/>
        <v>231</v>
      </c>
      <c r="O1829">
        <f t="shared" ca="1" si="115"/>
        <v>24823</v>
      </c>
      <c r="P1829">
        <f ca="1">_20206[[#This Row],[最低排名]]-_20206[[#This Row],[同分人数]]+1</f>
        <v>24593</v>
      </c>
      <c r="Q1829">
        <f ca="1">IF(O1829&gt;=开始!$B$6, 1, 0)</f>
        <v>1</v>
      </c>
      <c r="R1829">
        <f ca="1">_20206[[#This Row],[最低排名]]-开始!$B$6</f>
        <v>24823</v>
      </c>
    </row>
    <row r="1830" spans="1:18">
      <c r="A1830">
        <v>43402</v>
      </c>
      <c r="B1830" t="s">
        <v>641</v>
      </c>
      <c r="C1830" t="str">
        <f t="shared" si="112"/>
        <v>常州大学</v>
      </c>
      <c r="D1830" t="str">
        <f t="shared" si="113"/>
        <v>02</v>
      </c>
      <c r="E1830" t="s">
        <v>228</v>
      </c>
      <c r="F1830">
        <v>185</v>
      </c>
      <c r="G1830">
        <v>96</v>
      </c>
      <c r="H1830">
        <v>86</v>
      </c>
      <c r="I1830">
        <v>64</v>
      </c>
      <c r="J1830">
        <v>58</v>
      </c>
      <c r="K1830">
        <v>46</v>
      </c>
      <c r="L1830">
        <v>0</v>
      </c>
      <c r="M1830">
        <v>2021</v>
      </c>
      <c r="N1830">
        <f t="shared" ca="1" si="114"/>
        <v>198</v>
      </c>
      <c r="O1830">
        <f t="shared" ca="1" si="115"/>
        <v>28864</v>
      </c>
      <c r="P1830">
        <f ca="1">_20206[[#This Row],[最低排名]]-_20206[[#This Row],[同分人数]]+1</f>
        <v>28667</v>
      </c>
      <c r="Q1830">
        <f ca="1">IF(O1830&gt;=开始!$B$6, 1, 0)</f>
        <v>1</v>
      </c>
      <c r="R1830">
        <f ca="1">_20206[[#This Row],[最低排名]]-开始!$B$6</f>
        <v>28864</v>
      </c>
    </row>
    <row r="1831" spans="1:18">
      <c r="A1831">
        <v>43403</v>
      </c>
      <c r="B1831" t="s">
        <v>642</v>
      </c>
      <c r="C1831" t="str">
        <f t="shared" si="112"/>
        <v>常州大学</v>
      </c>
      <c r="D1831" t="str">
        <f t="shared" si="113"/>
        <v>03</v>
      </c>
      <c r="E1831" t="s">
        <v>340</v>
      </c>
      <c r="F1831">
        <v>208</v>
      </c>
      <c r="G1831">
        <v>111</v>
      </c>
      <c r="H1831">
        <v>93</v>
      </c>
      <c r="I1831">
        <v>58</v>
      </c>
      <c r="J1831">
        <v>52</v>
      </c>
      <c r="K1831">
        <v>46</v>
      </c>
      <c r="L1831">
        <v>0</v>
      </c>
      <c r="M1831">
        <v>2021</v>
      </c>
      <c r="N1831">
        <f t="shared" ca="1" si="114"/>
        <v>223</v>
      </c>
      <c r="O1831">
        <f t="shared" ca="1" si="115"/>
        <v>25247</v>
      </c>
      <c r="P1831">
        <f ca="1">_20206[[#This Row],[最低排名]]-_20206[[#This Row],[同分人数]]+1</f>
        <v>25025</v>
      </c>
      <c r="Q1831">
        <f ca="1">IF(O1831&gt;=开始!$B$6, 1, 0)</f>
        <v>1</v>
      </c>
      <c r="R1831">
        <f ca="1">_20206[[#This Row],[最低排名]]-开始!$B$6</f>
        <v>25247</v>
      </c>
    </row>
    <row r="1832" spans="1:18">
      <c r="A1832">
        <v>43501</v>
      </c>
      <c r="B1832" t="s">
        <v>645</v>
      </c>
      <c r="C1832" t="str">
        <f t="shared" si="112"/>
        <v>南京邮电</v>
      </c>
      <c r="D1832" t="str">
        <f t="shared" si="113"/>
        <v>01</v>
      </c>
      <c r="E1832" t="s">
        <v>134</v>
      </c>
      <c r="F1832">
        <v>223</v>
      </c>
      <c r="G1832">
        <v>114</v>
      </c>
      <c r="H1832">
        <v>113</v>
      </c>
      <c r="I1832">
        <v>64</v>
      </c>
      <c r="J1832">
        <v>64</v>
      </c>
      <c r="K1832">
        <v>64</v>
      </c>
      <c r="L1832">
        <v>0</v>
      </c>
      <c r="M1832">
        <v>2021</v>
      </c>
      <c r="N1832">
        <f t="shared" ca="1" si="114"/>
        <v>203</v>
      </c>
      <c r="O1832">
        <f t="shared" ca="1" si="115"/>
        <v>9699</v>
      </c>
      <c r="P1832">
        <f ca="1">_20206[[#This Row],[最低排名]]-_20206[[#This Row],[同分人数]]+1</f>
        <v>9497</v>
      </c>
      <c r="Q1832">
        <f ca="1">IF(O1832&gt;=开始!$B$6, 1, 0)</f>
        <v>1</v>
      </c>
      <c r="R1832">
        <f ca="1">_20206[[#This Row],[最低排名]]-开始!$B$6</f>
        <v>9699</v>
      </c>
    </row>
    <row r="1833" spans="1:18">
      <c r="A1833">
        <v>43601</v>
      </c>
      <c r="B1833" t="s">
        <v>646</v>
      </c>
      <c r="C1833" t="str">
        <f t="shared" si="112"/>
        <v>南京林大</v>
      </c>
      <c r="D1833" t="str">
        <f t="shared" si="113"/>
        <v>01</v>
      </c>
      <c r="E1833" t="s">
        <v>577</v>
      </c>
      <c r="F1833">
        <v>201</v>
      </c>
      <c r="G1833">
        <v>106</v>
      </c>
      <c r="H1833">
        <v>109</v>
      </c>
      <c r="I1833">
        <v>61</v>
      </c>
      <c r="J1833">
        <v>58</v>
      </c>
      <c r="K1833">
        <v>49</v>
      </c>
      <c r="L1833">
        <v>0</v>
      </c>
      <c r="M1833">
        <v>2021</v>
      </c>
      <c r="N1833">
        <f t="shared" ca="1" si="114"/>
        <v>199</v>
      </c>
      <c r="O1833">
        <f t="shared" ca="1" si="115"/>
        <v>20596</v>
      </c>
      <c r="P1833">
        <f ca="1">_20206[[#This Row],[最低排名]]-_20206[[#This Row],[同分人数]]+1</f>
        <v>20398</v>
      </c>
      <c r="Q1833">
        <f ca="1">IF(O1833&gt;=开始!$B$6, 1, 0)</f>
        <v>1</v>
      </c>
      <c r="R1833">
        <f ca="1">_20206[[#This Row],[最低排名]]-开始!$B$6</f>
        <v>20596</v>
      </c>
    </row>
    <row r="1834" spans="1:18">
      <c r="A1834">
        <v>43602</v>
      </c>
      <c r="B1834" t="s">
        <v>647</v>
      </c>
      <c r="C1834" t="str">
        <f t="shared" si="112"/>
        <v>南京林大</v>
      </c>
      <c r="D1834" t="str">
        <f t="shared" si="113"/>
        <v>02</v>
      </c>
      <c r="E1834" t="s">
        <v>749</v>
      </c>
      <c r="F1834">
        <v>209</v>
      </c>
      <c r="G1834">
        <v>114</v>
      </c>
      <c r="H1834">
        <v>109</v>
      </c>
      <c r="I1834">
        <v>64</v>
      </c>
      <c r="J1834">
        <v>64</v>
      </c>
      <c r="K1834">
        <v>58</v>
      </c>
      <c r="L1834">
        <v>0</v>
      </c>
      <c r="M1834">
        <v>2021</v>
      </c>
      <c r="N1834">
        <f t="shared" ca="1" si="114"/>
        <v>222</v>
      </c>
      <c r="O1834">
        <f t="shared" ca="1" si="115"/>
        <v>14850</v>
      </c>
      <c r="P1834">
        <f ca="1">_20206[[#This Row],[最低排名]]-_20206[[#This Row],[同分人数]]+1</f>
        <v>14629</v>
      </c>
      <c r="Q1834">
        <f ca="1">IF(O1834&gt;=开始!$B$6, 1, 0)</f>
        <v>1</v>
      </c>
      <c r="R1834">
        <f ca="1">_20206[[#This Row],[最低排名]]-开始!$B$6</f>
        <v>14850</v>
      </c>
    </row>
    <row r="1835" spans="1:18">
      <c r="A1835">
        <v>43603</v>
      </c>
      <c r="B1835" t="s">
        <v>648</v>
      </c>
      <c r="C1835" t="str">
        <f t="shared" si="112"/>
        <v>南京林大</v>
      </c>
      <c r="D1835" t="str">
        <f t="shared" si="113"/>
        <v>03</v>
      </c>
      <c r="E1835" t="s">
        <v>168</v>
      </c>
      <c r="F1835">
        <v>213</v>
      </c>
      <c r="G1835">
        <v>113</v>
      </c>
      <c r="H1835">
        <v>96</v>
      </c>
      <c r="I1835">
        <v>70</v>
      </c>
      <c r="J1835">
        <v>58</v>
      </c>
      <c r="K1835">
        <v>58</v>
      </c>
      <c r="L1835">
        <v>0</v>
      </c>
      <c r="M1835">
        <v>2021</v>
      </c>
      <c r="N1835">
        <f t="shared" ca="1" si="114"/>
        <v>214</v>
      </c>
      <c r="O1835">
        <f t="shared" ca="1" si="115"/>
        <v>16821</v>
      </c>
      <c r="P1835">
        <f ca="1">_20206[[#This Row],[最低排名]]-_20206[[#This Row],[同分人数]]+1</f>
        <v>16608</v>
      </c>
      <c r="Q1835">
        <f ca="1">IF(O1835&gt;=开始!$B$6, 1, 0)</f>
        <v>1</v>
      </c>
      <c r="R1835">
        <f ca="1">_20206[[#This Row],[最低排名]]-开始!$B$6</f>
        <v>16821</v>
      </c>
    </row>
    <row r="1836" spans="1:18">
      <c r="A1836">
        <v>43701</v>
      </c>
      <c r="B1836" t="s">
        <v>650</v>
      </c>
      <c r="C1836" t="str">
        <f t="shared" si="112"/>
        <v>江苏大学</v>
      </c>
      <c r="D1836" t="str">
        <f t="shared" si="113"/>
        <v>01</v>
      </c>
      <c r="E1836" t="s">
        <v>749</v>
      </c>
      <c r="F1836">
        <v>197</v>
      </c>
      <c r="G1836">
        <v>99</v>
      </c>
      <c r="H1836">
        <v>118</v>
      </c>
      <c r="I1836">
        <v>67</v>
      </c>
      <c r="J1836">
        <v>64</v>
      </c>
      <c r="K1836">
        <v>58</v>
      </c>
      <c r="L1836">
        <v>0</v>
      </c>
      <c r="M1836">
        <v>2021</v>
      </c>
      <c r="N1836">
        <f t="shared" ca="1" si="114"/>
        <v>222</v>
      </c>
      <c r="O1836">
        <f t="shared" ca="1" si="115"/>
        <v>14850</v>
      </c>
      <c r="P1836">
        <f ca="1">_20206[[#This Row],[最低排名]]-_20206[[#This Row],[同分人数]]+1</f>
        <v>14629</v>
      </c>
      <c r="Q1836">
        <f ca="1">IF(O1836&gt;=开始!$B$6, 1, 0)</f>
        <v>1</v>
      </c>
      <c r="R1836">
        <f ca="1">_20206[[#This Row],[最低排名]]-开始!$B$6</f>
        <v>14850</v>
      </c>
    </row>
    <row r="1837" spans="1:18">
      <c r="A1837">
        <v>43702</v>
      </c>
      <c r="B1837" t="s">
        <v>651</v>
      </c>
      <c r="C1837" t="str">
        <f t="shared" si="112"/>
        <v>江苏大学</v>
      </c>
      <c r="D1837" t="str">
        <f t="shared" si="113"/>
        <v>02</v>
      </c>
      <c r="E1837" t="s">
        <v>752</v>
      </c>
      <c r="F1837">
        <v>200</v>
      </c>
      <c r="G1837">
        <v>102</v>
      </c>
      <c r="H1837">
        <v>75</v>
      </c>
      <c r="I1837">
        <v>61</v>
      </c>
      <c r="J1837">
        <v>46</v>
      </c>
      <c r="K1837">
        <v>43</v>
      </c>
      <c r="L1837">
        <v>0</v>
      </c>
      <c r="M1837">
        <v>2021</v>
      </c>
      <c r="N1837">
        <f t="shared" ca="1" si="114"/>
        <v>183</v>
      </c>
      <c r="O1837">
        <f t="shared" ca="1" si="115"/>
        <v>31547</v>
      </c>
      <c r="P1837">
        <f ca="1">_20206[[#This Row],[最低排名]]-_20206[[#This Row],[同分人数]]+1</f>
        <v>31365</v>
      </c>
      <c r="Q1837">
        <f ca="1">IF(O1837&gt;=开始!$B$6, 1, 0)</f>
        <v>1</v>
      </c>
      <c r="R1837">
        <f ca="1">_20206[[#This Row],[最低排名]]-开始!$B$6</f>
        <v>31547</v>
      </c>
    </row>
    <row r="1838" spans="1:18">
      <c r="A1838">
        <v>43703</v>
      </c>
      <c r="B1838" t="s">
        <v>1650</v>
      </c>
      <c r="C1838" t="str">
        <f t="shared" si="112"/>
        <v>江苏大学</v>
      </c>
      <c r="D1838" t="str">
        <f t="shared" si="113"/>
        <v>03</v>
      </c>
      <c r="E1838" t="s">
        <v>75</v>
      </c>
      <c r="F1838">
        <v>219</v>
      </c>
      <c r="G1838">
        <v>114</v>
      </c>
      <c r="H1838">
        <v>110</v>
      </c>
      <c r="I1838">
        <v>64</v>
      </c>
      <c r="J1838">
        <v>55</v>
      </c>
      <c r="K1838">
        <v>52</v>
      </c>
      <c r="L1838">
        <v>0</v>
      </c>
      <c r="M1838">
        <v>2021</v>
      </c>
      <c r="N1838">
        <f t="shared" ca="1" si="114"/>
        <v>227</v>
      </c>
      <c r="O1838">
        <f t="shared" ca="1" si="115"/>
        <v>15723</v>
      </c>
      <c r="P1838">
        <f ca="1">_20206[[#This Row],[最低排名]]-_20206[[#This Row],[同分人数]]+1</f>
        <v>15497</v>
      </c>
      <c r="Q1838">
        <f ca="1">IF(O1838&gt;=开始!$B$6, 1, 0)</f>
        <v>1</v>
      </c>
      <c r="R1838">
        <f ca="1">_20206[[#This Row],[最低排名]]-开始!$B$6</f>
        <v>15723</v>
      </c>
    </row>
    <row r="1839" spans="1:18">
      <c r="A1839">
        <v>43801</v>
      </c>
      <c r="B1839" t="s">
        <v>652</v>
      </c>
      <c r="C1839" t="str">
        <f t="shared" si="112"/>
        <v>南京信息</v>
      </c>
      <c r="D1839" t="str">
        <f t="shared" si="113"/>
        <v>01</v>
      </c>
      <c r="E1839" t="s">
        <v>502</v>
      </c>
      <c r="F1839">
        <v>203</v>
      </c>
      <c r="G1839">
        <v>110</v>
      </c>
      <c r="H1839">
        <v>114</v>
      </c>
      <c r="I1839">
        <v>70</v>
      </c>
      <c r="J1839">
        <v>70</v>
      </c>
      <c r="K1839">
        <v>64</v>
      </c>
      <c r="L1839">
        <v>0</v>
      </c>
      <c r="M1839">
        <v>2021</v>
      </c>
      <c r="N1839">
        <f t="shared" ca="1" si="114"/>
        <v>187</v>
      </c>
      <c r="O1839">
        <f t="shared" ca="1" si="115"/>
        <v>11175</v>
      </c>
      <c r="P1839">
        <f ca="1">_20206[[#This Row],[最低排名]]-_20206[[#This Row],[同分人数]]+1</f>
        <v>10989</v>
      </c>
      <c r="Q1839">
        <f ca="1">IF(O1839&gt;=开始!$B$6, 1, 0)</f>
        <v>1</v>
      </c>
      <c r="R1839">
        <f ca="1">_20206[[#This Row],[最低排名]]-开始!$B$6</f>
        <v>11175</v>
      </c>
    </row>
    <row r="1840" spans="1:18">
      <c r="A1840">
        <v>43802</v>
      </c>
      <c r="B1840" t="s">
        <v>653</v>
      </c>
      <c r="C1840" t="str">
        <f t="shared" si="112"/>
        <v>南京信息</v>
      </c>
      <c r="D1840" t="str">
        <f t="shared" si="113"/>
        <v>02</v>
      </c>
      <c r="E1840" t="s">
        <v>77</v>
      </c>
      <c r="F1840">
        <v>209</v>
      </c>
      <c r="G1840">
        <v>117</v>
      </c>
      <c r="H1840">
        <v>100</v>
      </c>
      <c r="I1840">
        <v>70</v>
      </c>
      <c r="J1840">
        <v>61</v>
      </c>
      <c r="K1840">
        <v>58</v>
      </c>
      <c r="L1840">
        <v>0</v>
      </c>
      <c r="M1840">
        <v>2021</v>
      </c>
      <c r="N1840">
        <f t="shared" ca="1" si="114"/>
        <v>221</v>
      </c>
      <c r="O1840">
        <f t="shared" ca="1" si="115"/>
        <v>16160</v>
      </c>
      <c r="P1840">
        <f ca="1">_20206[[#This Row],[最低排名]]-_20206[[#This Row],[同分人数]]+1</f>
        <v>15940</v>
      </c>
      <c r="Q1840">
        <f ca="1">IF(O1840&gt;=开始!$B$6, 1, 0)</f>
        <v>1</v>
      </c>
      <c r="R1840">
        <f ca="1">_20206[[#This Row],[最低排名]]-开始!$B$6</f>
        <v>16160</v>
      </c>
    </row>
    <row r="1841" spans="1:18">
      <c r="A1841">
        <v>43803</v>
      </c>
      <c r="B1841" t="s">
        <v>654</v>
      </c>
      <c r="C1841" t="str">
        <f t="shared" si="112"/>
        <v>南京信息</v>
      </c>
      <c r="D1841" t="str">
        <f t="shared" si="113"/>
        <v>03</v>
      </c>
      <c r="E1841" t="s">
        <v>90</v>
      </c>
      <c r="F1841">
        <v>233</v>
      </c>
      <c r="G1841">
        <v>125</v>
      </c>
      <c r="H1841">
        <v>89</v>
      </c>
      <c r="I1841">
        <v>61</v>
      </c>
      <c r="J1841">
        <v>58</v>
      </c>
      <c r="K1841">
        <v>52</v>
      </c>
      <c r="L1841">
        <v>0</v>
      </c>
      <c r="M1841">
        <v>2021</v>
      </c>
      <c r="N1841">
        <f t="shared" ca="1" si="114"/>
        <v>212</v>
      </c>
      <c r="O1841">
        <f t="shared" ca="1" si="115"/>
        <v>17269</v>
      </c>
      <c r="P1841">
        <f ca="1">_20206[[#This Row],[最低排名]]-_20206[[#This Row],[同分人数]]+1</f>
        <v>17058</v>
      </c>
      <c r="Q1841">
        <f ca="1">IF(O1841&gt;=开始!$B$6, 1, 0)</f>
        <v>1</v>
      </c>
      <c r="R1841">
        <f ca="1">_20206[[#This Row],[最低排名]]-开始!$B$6</f>
        <v>17269</v>
      </c>
    </row>
    <row r="1842" spans="1:18">
      <c r="A1842">
        <v>43804</v>
      </c>
      <c r="B1842" t="s">
        <v>1651</v>
      </c>
      <c r="C1842" t="str">
        <f t="shared" si="112"/>
        <v>南京信息</v>
      </c>
      <c r="D1842" t="str">
        <f t="shared" si="113"/>
        <v>04</v>
      </c>
      <c r="E1842" t="s">
        <v>300</v>
      </c>
      <c r="F1842">
        <v>197</v>
      </c>
      <c r="G1842">
        <v>108</v>
      </c>
      <c r="H1842">
        <v>119</v>
      </c>
      <c r="I1842">
        <v>67</v>
      </c>
      <c r="J1842">
        <v>64</v>
      </c>
      <c r="K1842">
        <v>49</v>
      </c>
      <c r="L1842">
        <v>0</v>
      </c>
      <c r="M1842">
        <v>2021</v>
      </c>
      <c r="N1842">
        <f t="shared" ca="1" si="114"/>
        <v>226</v>
      </c>
      <c r="O1842">
        <f t="shared" ca="1" si="115"/>
        <v>16607</v>
      </c>
      <c r="P1842">
        <f ca="1">_20206[[#This Row],[最低排名]]-_20206[[#This Row],[同分人数]]+1</f>
        <v>16382</v>
      </c>
      <c r="Q1842">
        <f ca="1">IF(O1842&gt;=开始!$B$6, 1, 0)</f>
        <v>1</v>
      </c>
      <c r="R1842">
        <f ca="1">_20206[[#This Row],[最低排名]]-开始!$B$6</f>
        <v>16607</v>
      </c>
    </row>
    <row r="1843" spans="1:18">
      <c r="A1843">
        <v>43901</v>
      </c>
      <c r="B1843" t="s">
        <v>655</v>
      </c>
      <c r="C1843" t="str">
        <f t="shared" si="112"/>
        <v>南通大学</v>
      </c>
      <c r="D1843" t="str">
        <f t="shared" si="113"/>
        <v>01</v>
      </c>
      <c r="E1843" t="s">
        <v>149</v>
      </c>
      <c r="F1843">
        <v>217</v>
      </c>
      <c r="G1843">
        <v>122</v>
      </c>
      <c r="H1843">
        <v>112</v>
      </c>
      <c r="I1843">
        <v>67</v>
      </c>
      <c r="J1843">
        <v>58</v>
      </c>
      <c r="K1843">
        <v>43</v>
      </c>
      <c r="L1843">
        <v>0</v>
      </c>
      <c r="M1843">
        <v>2021</v>
      </c>
      <c r="N1843">
        <f t="shared" ca="1" si="114"/>
        <v>221</v>
      </c>
      <c r="O1843">
        <f t="shared" ca="1" si="115"/>
        <v>16381</v>
      </c>
      <c r="P1843">
        <f ca="1">_20206[[#This Row],[最低排名]]-_20206[[#This Row],[同分人数]]+1</f>
        <v>16161</v>
      </c>
      <c r="Q1843">
        <f ca="1">IF(O1843&gt;=开始!$B$6, 1, 0)</f>
        <v>1</v>
      </c>
      <c r="R1843">
        <f ca="1">_20206[[#This Row],[最低排名]]-开始!$B$6</f>
        <v>16381</v>
      </c>
    </row>
    <row r="1844" spans="1:18">
      <c r="A1844">
        <v>43902</v>
      </c>
      <c r="B1844" t="s">
        <v>656</v>
      </c>
      <c r="C1844" t="str">
        <f t="shared" si="112"/>
        <v>南通大学</v>
      </c>
      <c r="D1844" t="str">
        <f t="shared" si="113"/>
        <v>02</v>
      </c>
      <c r="E1844" t="s">
        <v>41</v>
      </c>
      <c r="F1844">
        <v>197</v>
      </c>
      <c r="G1844">
        <v>107</v>
      </c>
      <c r="H1844">
        <v>113</v>
      </c>
      <c r="I1844">
        <v>64</v>
      </c>
      <c r="J1844">
        <v>64</v>
      </c>
      <c r="K1844">
        <v>61</v>
      </c>
      <c r="L1844">
        <v>0</v>
      </c>
      <c r="M1844">
        <v>2021</v>
      </c>
      <c r="N1844">
        <f t="shared" ca="1" si="114"/>
        <v>216</v>
      </c>
      <c r="O1844">
        <f t="shared" ca="1" si="115"/>
        <v>15939</v>
      </c>
      <c r="P1844">
        <f ca="1">_20206[[#This Row],[最低排名]]-_20206[[#This Row],[同分人数]]+1</f>
        <v>15724</v>
      </c>
      <c r="Q1844">
        <f ca="1">IF(O1844&gt;=开始!$B$6, 1, 0)</f>
        <v>1</v>
      </c>
      <c r="R1844">
        <f ca="1">_20206[[#This Row],[最低排名]]-开始!$B$6</f>
        <v>15939</v>
      </c>
    </row>
    <row r="1845" spans="1:18">
      <c r="A1845">
        <v>43903</v>
      </c>
      <c r="B1845" t="s">
        <v>657</v>
      </c>
      <c r="C1845" t="str">
        <f t="shared" si="112"/>
        <v>南通大学</v>
      </c>
      <c r="D1845" t="str">
        <f t="shared" si="113"/>
        <v>03</v>
      </c>
      <c r="E1845" t="s">
        <v>128</v>
      </c>
      <c r="F1845">
        <v>205</v>
      </c>
      <c r="G1845">
        <v>106</v>
      </c>
      <c r="H1845">
        <v>100</v>
      </c>
      <c r="I1845">
        <v>64</v>
      </c>
      <c r="J1845">
        <v>58</v>
      </c>
      <c r="K1845">
        <v>52</v>
      </c>
      <c r="L1845">
        <v>0</v>
      </c>
      <c r="M1845">
        <v>2021</v>
      </c>
      <c r="N1845">
        <f t="shared" ca="1" si="114"/>
        <v>212</v>
      </c>
      <c r="O1845">
        <f t="shared" ca="1" si="115"/>
        <v>20397</v>
      </c>
      <c r="P1845">
        <f ca="1">_20206[[#This Row],[最低排名]]-_20206[[#This Row],[同分人数]]+1</f>
        <v>20186</v>
      </c>
      <c r="Q1845">
        <f ca="1">IF(O1845&gt;=开始!$B$6, 1, 0)</f>
        <v>1</v>
      </c>
      <c r="R1845">
        <f ca="1">_20206[[#This Row],[最低排名]]-开始!$B$6</f>
        <v>20397</v>
      </c>
    </row>
    <row r="1846" spans="1:18">
      <c r="A1846">
        <v>44001</v>
      </c>
      <c r="B1846" t="s">
        <v>658</v>
      </c>
      <c r="C1846" t="str">
        <f t="shared" si="112"/>
        <v>盐城工院</v>
      </c>
      <c r="D1846" t="str">
        <f t="shared" si="113"/>
        <v>01</v>
      </c>
      <c r="E1846" t="s">
        <v>318</v>
      </c>
      <c r="F1846">
        <v>186</v>
      </c>
      <c r="G1846">
        <v>98</v>
      </c>
      <c r="H1846">
        <v>93</v>
      </c>
      <c r="I1846">
        <v>52</v>
      </c>
      <c r="J1846">
        <v>49</v>
      </c>
      <c r="K1846">
        <v>46</v>
      </c>
      <c r="L1846">
        <v>0</v>
      </c>
      <c r="M1846">
        <v>2021</v>
      </c>
      <c r="N1846">
        <f t="shared" ca="1" si="114"/>
        <v>157</v>
      </c>
      <c r="O1846">
        <f t="shared" ca="1" si="115"/>
        <v>31364</v>
      </c>
      <c r="P1846">
        <f ca="1">_20206[[#This Row],[最低排名]]-_20206[[#This Row],[同分人数]]+1</f>
        <v>31208</v>
      </c>
      <c r="Q1846">
        <f ca="1">IF(O1846&gt;=开始!$B$6, 1, 0)</f>
        <v>1</v>
      </c>
      <c r="R1846">
        <f ca="1">_20206[[#This Row],[最低排名]]-开始!$B$6</f>
        <v>31364</v>
      </c>
    </row>
    <row r="1847" spans="1:18">
      <c r="A1847">
        <v>44002</v>
      </c>
      <c r="B1847" t="s">
        <v>659</v>
      </c>
      <c r="C1847" t="str">
        <f t="shared" si="112"/>
        <v>盐城工院</v>
      </c>
      <c r="D1847" t="str">
        <f t="shared" si="113"/>
        <v>02</v>
      </c>
      <c r="E1847" t="s">
        <v>230</v>
      </c>
      <c r="F1847">
        <v>200</v>
      </c>
      <c r="G1847">
        <v>101</v>
      </c>
      <c r="H1847">
        <v>69</v>
      </c>
      <c r="I1847">
        <v>61</v>
      </c>
      <c r="J1847">
        <v>61</v>
      </c>
      <c r="K1847">
        <v>52</v>
      </c>
      <c r="L1847">
        <v>0</v>
      </c>
      <c r="M1847">
        <v>2021</v>
      </c>
      <c r="N1847">
        <f t="shared" ca="1" si="114"/>
        <v>191</v>
      </c>
      <c r="O1847">
        <f t="shared" ca="1" si="115"/>
        <v>28095</v>
      </c>
      <c r="P1847">
        <f ca="1">_20206[[#This Row],[最低排名]]-_20206[[#This Row],[同分人数]]+1</f>
        <v>27905</v>
      </c>
      <c r="Q1847">
        <f ca="1">IF(O1847&gt;=开始!$B$6, 1, 0)</f>
        <v>1</v>
      </c>
      <c r="R1847">
        <f ca="1">_20206[[#This Row],[最低排名]]-开始!$B$6</f>
        <v>28095</v>
      </c>
    </row>
    <row r="1848" spans="1:18">
      <c r="A1848">
        <v>44101</v>
      </c>
      <c r="B1848" t="s">
        <v>660</v>
      </c>
      <c r="C1848" t="str">
        <f t="shared" si="112"/>
        <v>南京医大</v>
      </c>
      <c r="D1848" t="str">
        <f t="shared" si="113"/>
        <v>01</v>
      </c>
      <c r="E1848" t="s">
        <v>136</v>
      </c>
      <c r="F1848">
        <v>228</v>
      </c>
      <c r="G1848">
        <v>120</v>
      </c>
      <c r="H1848">
        <v>106</v>
      </c>
      <c r="I1848">
        <v>67</v>
      </c>
      <c r="J1848">
        <v>58</v>
      </c>
      <c r="K1848">
        <v>52</v>
      </c>
      <c r="L1848">
        <v>0</v>
      </c>
      <c r="M1848">
        <v>2021</v>
      </c>
      <c r="N1848">
        <f t="shared" ca="1" si="114"/>
        <v>224</v>
      </c>
      <c r="O1848">
        <f t="shared" ca="1" si="115"/>
        <v>13304</v>
      </c>
      <c r="P1848">
        <f ca="1">_20206[[#This Row],[最低排名]]-_20206[[#This Row],[同分人数]]+1</f>
        <v>13081</v>
      </c>
      <c r="Q1848">
        <f ca="1">IF(O1848&gt;=开始!$B$6, 1, 0)</f>
        <v>1</v>
      </c>
      <c r="R1848">
        <f ca="1">_20206[[#This Row],[最低排名]]-开始!$B$6</f>
        <v>13304</v>
      </c>
    </row>
    <row r="1849" spans="1:18">
      <c r="A1849">
        <v>44102</v>
      </c>
      <c r="B1849" t="s">
        <v>661</v>
      </c>
      <c r="C1849" t="str">
        <f t="shared" si="112"/>
        <v>南京医大</v>
      </c>
      <c r="D1849" t="str">
        <f t="shared" si="113"/>
        <v>02</v>
      </c>
      <c r="E1849" t="s">
        <v>300</v>
      </c>
      <c r="F1849">
        <v>227</v>
      </c>
      <c r="G1849">
        <v>120</v>
      </c>
      <c r="H1849">
        <v>86</v>
      </c>
      <c r="I1849">
        <v>67</v>
      </c>
      <c r="J1849">
        <v>61</v>
      </c>
      <c r="K1849">
        <v>55</v>
      </c>
      <c r="L1849">
        <v>0</v>
      </c>
      <c r="M1849">
        <v>2021</v>
      </c>
      <c r="N1849">
        <f t="shared" ca="1" si="114"/>
        <v>226</v>
      </c>
      <c r="O1849">
        <f t="shared" ca="1" si="115"/>
        <v>16607</v>
      </c>
      <c r="P1849">
        <f ca="1">_20206[[#This Row],[最低排名]]-_20206[[#This Row],[同分人数]]+1</f>
        <v>16382</v>
      </c>
      <c r="Q1849">
        <f ca="1">IF(O1849&gt;=开始!$B$6, 1, 0)</f>
        <v>1</v>
      </c>
      <c r="R1849">
        <f ca="1">_20206[[#This Row],[最低排名]]-开始!$B$6</f>
        <v>16607</v>
      </c>
    </row>
    <row r="1850" spans="1:18">
      <c r="A1850">
        <v>44103</v>
      </c>
      <c r="B1850" t="s">
        <v>662</v>
      </c>
      <c r="C1850" t="str">
        <f t="shared" si="112"/>
        <v>南京医大</v>
      </c>
      <c r="D1850" t="str">
        <f t="shared" si="113"/>
        <v>03</v>
      </c>
      <c r="E1850" t="s">
        <v>649</v>
      </c>
      <c r="F1850">
        <v>213</v>
      </c>
      <c r="G1850">
        <v>116</v>
      </c>
      <c r="H1850">
        <v>115</v>
      </c>
      <c r="I1850">
        <v>64</v>
      </c>
      <c r="J1850">
        <v>61</v>
      </c>
      <c r="K1850">
        <v>55</v>
      </c>
      <c r="L1850">
        <v>0</v>
      </c>
      <c r="M1850">
        <v>2021</v>
      </c>
      <c r="N1850">
        <f t="shared" ca="1" si="114"/>
        <v>218</v>
      </c>
      <c r="O1850">
        <f t="shared" ca="1" si="115"/>
        <v>13979</v>
      </c>
      <c r="P1850">
        <f ca="1">_20206[[#This Row],[最低排名]]-_20206[[#This Row],[同分人数]]+1</f>
        <v>13762</v>
      </c>
      <c r="Q1850">
        <f ca="1">IF(O1850&gt;=开始!$B$6, 1, 0)</f>
        <v>1</v>
      </c>
      <c r="R1850">
        <f ca="1">_20206[[#This Row],[最低排名]]-开始!$B$6</f>
        <v>13979</v>
      </c>
    </row>
    <row r="1851" spans="1:18">
      <c r="A1851">
        <v>44201</v>
      </c>
      <c r="B1851" t="s">
        <v>663</v>
      </c>
      <c r="C1851" t="str">
        <f t="shared" si="112"/>
        <v>南京中医</v>
      </c>
      <c r="D1851" t="str">
        <f t="shared" si="113"/>
        <v>01</v>
      </c>
      <c r="E1851" t="s">
        <v>72</v>
      </c>
      <c r="F1851">
        <v>222</v>
      </c>
      <c r="G1851">
        <v>113</v>
      </c>
      <c r="H1851">
        <v>108</v>
      </c>
      <c r="I1851">
        <v>67</v>
      </c>
      <c r="J1851">
        <v>67</v>
      </c>
      <c r="K1851">
        <v>58</v>
      </c>
      <c r="L1851">
        <v>0</v>
      </c>
      <c r="M1851">
        <v>2021</v>
      </c>
      <c r="N1851">
        <f t="shared" ca="1" si="114"/>
        <v>212</v>
      </c>
      <c r="O1851">
        <f t="shared" ca="1" si="115"/>
        <v>10988</v>
      </c>
      <c r="P1851">
        <f ca="1">_20206[[#This Row],[最低排名]]-_20206[[#This Row],[同分人数]]+1</f>
        <v>10777</v>
      </c>
      <c r="Q1851">
        <f ca="1">IF(O1851&gt;=开始!$B$6, 1, 0)</f>
        <v>1</v>
      </c>
      <c r="R1851">
        <f ca="1">_20206[[#This Row],[最低排名]]-开始!$B$6</f>
        <v>10988</v>
      </c>
    </row>
    <row r="1852" spans="1:18">
      <c r="A1852">
        <v>44202</v>
      </c>
      <c r="B1852" t="s">
        <v>664</v>
      </c>
      <c r="C1852" t="str">
        <f t="shared" si="112"/>
        <v>南京中医</v>
      </c>
      <c r="D1852" t="str">
        <f t="shared" si="113"/>
        <v>02</v>
      </c>
      <c r="E1852" t="s">
        <v>75</v>
      </c>
      <c r="F1852">
        <v>200</v>
      </c>
      <c r="G1852">
        <v>102</v>
      </c>
      <c r="H1852">
        <v>114</v>
      </c>
      <c r="I1852">
        <v>64</v>
      </c>
      <c r="J1852">
        <v>61</v>
      </c>
      <c r="K1852">
        <v>61</v>
      </c>
      <c r="L1852">
        <v>0</v>
      </c>
      <c r="M1852">
        <v>2021</v>
      </c>
      <c r="N1852">
        <f t="shared" ca="1" si="114"/>
        <v>227</v>
      </c>
      <c r="O1852">
        <f t="shared" ca="1" si="115"/>
        <v>15723</v>
      </c>
      <c r="P1852">
        <f ca="1">_20206[[#This Row],[最低排名]]-_20206[[#This Row],[同分人数]]+1</f>
        <v>15497</v>
      </c>
      <c r="Q1852">
        <f ca="1">IF(O1852&gt;=开始!$B$6, 1, 0)</f>
        <v>1</v>
      </c>
      <c r="R1852">
        <f ca="1">_20206[[#This Row],[最低排名]]-开始!$B$6</f>
        <v>15723</v>
      </c>
    </row>
    <row r="1853" spans="1:18">
      <c r="A1853">
        <v>44301</v>
      </c>
      <c r="B1853" t="s">
        <v>665</v>
      </c>
      <c r="C1853" t="str">
        <f t="shared" si="112"/>
        <v>南京师大</v>
      </c>
      <c r="D1853" t="str">
        <f t="shared" si="113"/>
        <v>01</v>
      </c>
      <c r="E1853" t="s">
        <v>25</v>
      </c>
      <c r="F1853">
        <v>232</v>
      </c>
      <c r="G1853">
        <v>125</v>
      </c>
      <c r="H1853">
        <v>119</v>
      </c>
      <c r="I1853">
        <v>70</v>
      </c>
      <c r="J1853">
        <v>64</v>
      </c>
      <c r="K1853">
        <v>58</v>
      </c>
      <c r="L1853">
        <v>0</v>
      </c>
      <c r="M1853">
        <v>2021</v>
      </c>
      <c r="N1853">
        <f t="shared" ca="1" si="114"/>
        <v>183</v>
      </c>
      <c r="O1853">
        <f t="shared" ca="1" si="115"/>
        <v>6800</v>
      </c>
      <c r="P1853">
        <f ca="1">_20206[[#This Row],[最低排名]]-_20206[[#This Row],[同分人数]]+1</f>
        <v>6618</v>
      </c>
      <c r="Q1853">
        <f ca="1">IF(O1853&gt;=开始!$B$6, 1, 0)</f>
        <v>1</v>
      </c>
      <c r="R1853">
        <f ca="1">_20206[[#This Row],[最低排名]]-开始!$B$6</f>
        <v>6800</v>
      </c>
    </row>
    <row r="1854" spans="1:18">
      <c r="A1854">
        <v>44302</v>
      </c>
      <c r="B1854" t="s">
        <v>666</v>
      </c>
      <c r="C1854" t="str">
        <f t="shared" si="112"/>
        <v>南京师大</v>
      </c>
      <c r="D1854" t="str">
        <f t="shared" si="113"/>
        <v>02</v>
      </c>
      <c r="E1854" t="s">
        <v>619</v>
      </c>
      <c r="F1854">
        <v>239</v>
      </c>
      <c r="G1854">
        <v>120</v>
      </c>
      <c r="H1854">
        <v>122</v>
      </c>
      <c r="I1854">
        <v>67</v>
      </c>
      <c r="J1854">
        <v>61</v>
      </c>
      <c r="K1854">
        <v>61</v>
      </c>
      <c r="L1854">
        <v>0</v>
      </c>
      <c r="M1854">
        <v>2021</v>
      </c>
      <c r="N1854">
        <f t="shared" ca="1" si="114"/>
        <v>179</v>
      </c>
      <c r="O1854">
        <f t="shared" ca="1" si="115"/>
        <v>5535</v>
      </c>
      <c r="P1854">
        <f ca="1">_20206[[#This Row],[最低排名]]-_20206[[#This Row],[同分人数]]+1</f>
        <v>5357</v>
      </c>
      <c r="Q1854">
        <f ca="1">IF(O1854&gt;=开始!$B$6, 1, 0)</f>
        <v>1</v>
      </c>
      <c r="R1854">
        <f ca="1">_20206[[#This Row],[最低排名]]-开始!$B$6</f>
        <v>5535</v>
      </c>
    </row>
    <row r="1855" spans="1:18">
      <c r="A1855">
        <v>44303</v>
      </c>
      <c r="B1855" t="s">
        <v>667</v>
      </c>
      <c r="C1855" t="str">
        <f t="shared" si="112"/>
        <v>南京师大</v>
      </c>
      <c r="D1855" t="str">
        <f t="shared" si="113"/>
        <v>03</v>
      </c>
      <c r="E1855" t="s">
        <v>60</v>
      </c>
      <c r="F1855">
        <v>225</v>
      </c>
      <c r="G1855">
        <v>114</v>
      </c>
      <c r="H1855">
        <v>125</v>
      </c>
      <c r="I1855">
        <v>67</v>
      </c>
      <c r="J1855">
        <v>67</v>
      </c>
      <c r="K1855">
        <v>64</v>
      </c>
      <c r="L1855">
        <v>0</v>
      </c>
      <c r="M1855">
        <v>2021</v>
      </c>
      <c r="N1855">
        <f t="shared" ca="1" si="114"/>
        <v>176</v>
      </c>
      <c r="O1855">
        <f t="shared" ca="1" si="115"/>
        <v>5900</v>
      </c>
      <c r="P1855">
        <f ca="1">_20206[[#This Row],[最低排名]]-_20206[[#This Row],[同分人数]]+1</f>
        <v>5725</v>
      </c>
      <c r="Q1855">
        <f ca="1">IF(O1855&gt;=开始!$B$6, 1, 0)</f>
        <v>1</v>
      </c>
      <c r="R1855">
        <f ca="1">_20206[[#This Row],[最低排名]]-开始!$B$6</f>
        <v>5900</v>
      </c>
    </row>
    <row r="1856" spans="1:18">
      <c r="A1856">
        <v>44304</v>
      </c>
      <c r="B1856" t="s">
        <v>668</v>
      </c>
      <c r="C1856" t="str">
        <f t="shared" si="112"/>
        <v>南京师大</v>
      </c>
      <c r="D1856" t="str">
        <f t="shared" si="113"/>
        <v>04</v>
      </c>
      <c r="E1856" t="s">
        <v>189</v>
      </c>
      <c r="F1856">
        <v>223</v>
      </c>
      <c r="G1856">
        <v>112</v>
      </c>
      <c r="H1856">
        <v>129</v>
      </c>
      <c r="I1856">
        <v>67</v>
      </c>
      <c r="J1856">
        <v>61</v>
      </c>
      <c r="K1856">
        <v>55</v>
      </c>
      <c r="L1856">
        <v>0</v>
      </c>
      <c r="M1856">
        <v>2021</v>
      </c>
      <c r="N1856">
        <f t="shared" ca="1" si="114"/>
        <v>201</v>
      </c>
      <c r="O1856">
        <f t="shared" ca="1" si="115"/>
        <v>8283</v>
      </c>
      <c r="P1856">
        <f ca="1">_20206[[#This Row],[最低排名]]-_20206[[#This Row],[同分人数]]+1</f>
        <v>8083</v>
      </c>
      <c r="Q1856">
        <f ca="1">IF(O1856&gt;=开始!$B$6, 1, 0)</f>
        <v>1</v>
      </c>
      <c r="R1856">
        <f ca="1">_20206[[#This Row],[最低排名]]-开始!$B$6</f>
        <v>8283</v>
      </c>
    </row>
    <row r="1857" spans="1:18">
      <c r="A1857">
        <v>44401</v>
      </c>
      <c r="B1857" t="s">
        <v>669</v>
      </c>
      <c r="C1857" t="str">
        <f t="shared" si="112"/>
        <v>淮阴师范</v>
      </c>
      <c r="D1857" t="str">
        <f t="shared" si="113"/>
        <v>01</v>
      </c>
      <c r="E1857" t="s">
        <v>144</v>
      </c>
      <c r="F1857">
        <v>197</v>
      </c>
      <c r="G1857">
        <v>103</v>
      </c>
      <c r="H1857">
        <v>90</v>
      </c>
      <c r="I1857">
        <v>67</v>
      </c>
      <c r="J1857">
        <v>58</v>
      </c>
      <c r="K1857">
        <v>55</v>
      </c>
      <c r="L1857">
        <v>0</v>
      </c>
      <c r="M1857">
        <v>2021</v>
      </c>
      <c r="N1857">
        <f t="shared" ca="1" si="114"/>
        <v>235</v>
      </c>
      <c r="O1857">
        <f t="shared" ca="1" si="115"/>
        <v>23070</v>
      </c>
      <c r="P1857">
        <f ca="1">_20206[[#This Row],[最低排名]]-_20206[[#This Row],[同分人数]]+1</f>
        <v>22836</v>
      </c>
      <c r="Q1857">
        <f ca="1">IF(O1857&gt;=开始!$B$6, 1, 0)</f>
        <v>1</v>
      </c>
      <c r="R1857">
        <f ca="1">_20206[[#This Row],[最低排名]]-开始!$B$6</f>
        <v>23070</v>
      </c>
    </row>
    <row r="1858" spans="1:18">
      <c r="A1858">
        <v>44501</v>
      </c>
      <c r="B1858" t="s">
        <v>670</v>
      </c>
      <c r="C1858" t="str">
        <f t="shared" ref="C1858:C1921" si="116">LEFT(B1858, FIND("(", B1858) - 1)</f>
        <v>盐城师范</v>
      </c>
      <c r="D1858" t="str">
        <f t="shared" ref="D1858:D1921" si="117">MID(B1858, FIND("(", B1858) + 1, FIND(")", B1858) - FIND("(", B1858) - 1)</f>
        <v>01</v>
      </c>
      <c r="E1858" t="s">
        <v>387</v>
      </c>
      <c r="F1858">
        <v>199</v>
      </c>
      <c r="G1858">
        <v>101</v>
      </c>
      <c r="H1858">
        <v>82</v>
      </c>
      <c r="I1858">
        <v>58</v>
      </c>
      <c r="J1858">
        <v>55</v>
      </c>
      <c r="K1858">
        <v>52</v>
      </c>
      <c r="L1858">
        <v>0</v>
      </c>
      <c r="M1858">
        <v>2021</v>
      </c>
      <c r="N1858">
        <f t="shared" ref="N1858:N1921" ca="1" si="118">VLOOKUP(E1858, INDIRECT("'" &amp; M1858 &amp; "D'!$A$2:$G$500"), 2, FALSE)</f>
        <v>201</v>
      </c>
      <c r="O1858">
        <f t="shared" ref="O1858:O1921" ca="1" si="119">VLOOKUP(E1858, INDIRECT("'" &amp; M1858 &amp; "D'!$A$2:$G$500"), 3, FALSE)</f>
        <v>27542</v>
      </c>
      <c r="P1858">
        <f ca="1">_20206[[#This Row],[最低排名]]-_20206[[#This Row],[同分人数]]+1</f>
        <v>27342</v>
      </c>
      <c r="Q1858">
        <f ca="1">IF(O1858&gt;=开始!$B$6, 1, 0)</f>
        <v>1</v>
      </c>
      <c r="R1858">
        <f ca="1">_20206[[#This Row],[最低排名]]-开始!$B$6</f>
        <v>27542</v>
      </c>
    </row>
    <row r="1859" spans="1:18">
      <c r="A1859">
        <v>44601</v>
      </c>
      <c r="B1859" t="s">
        <v>671</v>
      </c>
      <c r="C1859" t="str">
        <f t="shared" si="116"/>
        <v>南京财大</v>
      </c>
      <c r="D1859" t="str">
        <f t="shared" si="117"/>
        <v>01</v>
      </c>
      <c r="E1859" t="s">
        <v>90</v>
      </c>
      <c r="F1859">
        <v>214</v>
      </c>
      <c r="G1859">
        <v>110</v>
      </c>
      <c r="H1859">
        <v>105</v>
      </c>
      <c r="I1859">
        <v>61</v>
      </c>
      <c r="J1859">
        <v>61</v>
      </c>
      <c r="K1859">
        <v>52</v>
      </c>
      <c r="L1859">
        <v>0</v>
      </c>
      <c r="M1859">
        <v>2021</v>
      </c>
      <c r="N1859">
        <f t="shared" ca="1" si="118"/>
        <v>212</v>
      </c>
      <c r="O1859">
        <f t="shared" ca="1" si="119"/>
        <v>17269</v>
      </c>
      <c r="P1859">
        <f ca="1">_20206[[#This Row],[最低排名]]-_20206[[#This Row],[同分人数]]+1</f>
        <v>17058</v>
      </c>
      <c r="Q1859">
        <f ca="1">IF(O1859&gt;=开始!$B$6, 1, 0)</f>
        <v>1</v>
      </c>
      <c r="R1859">
        <f ca="1">_20206[[#This Row],[最低排名]]-开始!$B$6</f>
        <v>17269</v>
      </c>
    </row>
    <row r="1860" spans="1:18">
      <c r="A1860">
        <v>44602</v>
      </c>
      <c r="B1860" t="s">
        <v>672</v>
      </c>
      <c r="C1860" t="str">
        <f t="shared" si="116"/>
        <v>南京财大</v>
      </c>
      <c r="D1860" t="str">
        <f t="shared" si="117"/>
        <v>02</v>
      </c>
      <c r="E1860" t="s">
        <v>577</v>
      </c>
      <c r="F1860">
        <v>201</v>
      </c>
      <c r="G1860">
        <v>114</v>
      </c>
      <c r="H1860">
        <v>100</v>
      </c>
      <c r="I1860">
        <v>64</v>
      </c>
      <c r="J1860">
        <v>61</v>
      </c>
      <c r="K1860">
        <v>52</v>
      </c>
      <c r="L1860">
        <v>0</v>
      </c>
      <c r="M1860">
        <v>2021</v>
      </c>
      <c r="N1860">
        <f t="shared" ca="1" si="118"/>
        <v>199</v>
      </c>
      <c r="O1860">
        <f t="shared" ca="1" si="119"/>
        <v>20596</v>
      </c>
      <c r="P1860">
        <f ca="1">_20206[[#This Row],[最低排名]]-_20206[[#This Row],[同分人数]]+1</f>
        <v>20398</v>
      </c>
      <c r="Q1860">
        <f ca="1">IF(O1860&gt;=开始!$B$6, 1, 0)</f>
        <v>1</v>
      </c>
      <c r="R1860">
        <f ca="1">_20206[[#This Row],[最低排名]]-开始!$B$6</f>
        <v>20596</v>
      </c>
    </row>
    <row r="1861" spans="1:18">
      <c r="A1861">
        <v>44701</v>
      </c>
      <c r="B1861" t="s">
        <v>1569</v>
      </c>
      <c r="C1861" t="str">
        <f t="shared" si="116"/>
        <v>江苏警官</v>
      </c>
      <c r="D1861" t="str">
        <f t="shared" si="117"/>
        <v>01</v>
      </c>
      <c r="E1861" t="s">
        <v>182</v>
      </c>
      <c r="F1861">
        <v>196</v>
      </c>
      <c r="G1861">
        <v>101</v>
      </c>
      <c r="H1861">
        <v>82</v>
      </c>
      <c r="I1861">
        <v>64</v>
      </c>
      <c r="J1861">
        <v>61</v>
      </c>
      <c r="K1861">
        <v>58</v>
      </c>
      <c r="L1861">
        <v>0</v>
      </c>
      <c r="M1861">
        <v>2021</v>
      </c>
      <c r="N1861">
        <f t="shared" ca="1" si="118"/>
        <v>230</v>
      </c>
      <c r="O1861">
        <f t="shared" ca="1" si="119"/>
        <v>24381</v>
      </c>
      <c r="P1861">
        <f ca="1">_20206[[#This Row],[最低排名]]-_20206[[#This Row],[同分人数]]+1</f>
        <v>24152</v>
      </c>
      <c r="Q1861">
        <f ca="1">IF(O1861&gt;=开始!$B$6, 1, 0)</f>
        <v>1</v>
      </c>
      <c r="R1861">
        <f ca="1">_20206[[#This Row],[最低排名]]-开始!$B$6</f>
        <v>24381</v>
      </c>
    </row>
    <row r="1862" spans="1:18">
      <c r="A1862">
        <v>44702</v>
      </c>
      <c r="B1862" t="s">
        <v>1570</v>
      </c>
      <c r="C1862" t="str">
        <f t="shared" si="116"/>
        <v>江苏警官</v>
      </c>
      <c r="D1862" t="str">
        <f t="shared" si="117"/>
        <v>02</v>
      </c>
      <c r="E1862" t="s">
        <v>752</v>
      </c>
      <c r="F1862">
        <v>194</v>
      </c>
      <c r="G1862">
        <v>105</v>
      </c>
      <c r="H1862">
        <v>78</v>
      </c>
      <c r="I1862">
        <v>55</v>
      </c>
      <c r="J1862">
        <v>49</v>
      </c>
      <c r="K1862">
        <v>49</v>
      </c>
      <c r="L1862">
        <v>0</v>
      </c>
      <c r="M1862">
        <v>2021</v>
      </c>
      <c r="N1862">
        <f t="shared" ca="1" si="118"/>
        <v>183</v>
      </c>
      <c r="O1862">
        <f t="shared" ca="1" si="119"/>
        <v>31547</v>
      </c>
      <c r="P1862">
        <f ca="1">_20206[[#This Row],[最低排名]]-_20206[[#This Row],[同分人数]]+1</f>
        <v>31365</v>
      </c>
      <c r="Q1862">
        <f ca="1">IF(O1862&gt;=开始!$B$6, 1, 0)</f>
        <v>1</v>
      </c>
      <c r="R1862">
        <f ca="1">_20206[[#This Row],[最低排名]]-开始!$B$6</f>
        <v>31547</v>
      </c>
    </row>
    <row r="1863" spans="1:18">
      <c r="A1863">
        <v>44801</v>
      </c>
      <c r="B1863" t="s">
        <v>673</v>
      </c>
      <c r="C1863" t="str">
        <f t="shared" si="116"/>
        <v>苏州科大</v>
      </c>
      <c r="D1863" t="str">
        <f t="shared" si="117"/>
        <v>01</v>
      </c>
      <c r="E1863" t="s">
        <v>323</v>
      </c>
      <c r="F1863">
        <v>203</v>
      </c>
      <c r="G1863">
        <v>113</v>
      </c>
      <c r="H1863">
        <v>107</v>
      </c>
      <c r="I1863">
        <v>58</v>
      </c>
      <c r="J1863">
        <v>58</v>
      </c>
      <c r="K1863">
        <v>55</v>
      </c>
      <c r="L1863">
        <v>0</v>
      </c>
      <c r="M1863">
        <v>2021</v>
      </c>
      <c r="N1863">
        <f t="shared" ca="1" si="118"/>
        <v>211</v>
      </c>
      <c r="O1863">
        <f t="shared" ca="1" si="119"/>
        <v>19970</v>
      </c>
      <c r="P1863">
        <f ca="1">_20206[[#This Row],[最低排名]]-_20206[[#This Row],[同分人数]]+1</f>
        <v>19760</v>
      </c>
      <c r="Q1863">
        <f ca="1">IF(O1863&gt;=开始!$B$6, 1, 0)</f>
        <v>1</v>
      </c>
      <c r="R1863">
        <f ca="1">_20206[[#This Row],[最低排名]]-开始!$B$6</f>
        <v>19970</v>
      </c>
    </row>
    <row r="1864" spans="1:18">
      <c r="A1864">
        <v>44802</v>
      </c>
      <c r="B1864" t="s">
        <v>674</v>
      </c>
      <c r="C1864" t="str">
        <f t="shared" si="116"/>
        <v>苏州科大</v>
      </c>
      <c r="D1864" t="str">
        <f t="shared" si="117"/>
        <v>02</v>
      </c>
      <c r="E1864" t="s">
        <v>312</v>
      </c>
      <c r="F1864">
        <v>205</v>
      </c>
      <c r="G1864">
        <v>103</v>
      </c>
      <c r="H1864">
        <v>96</v>
      </c>
      <c r="I1864">
        <v>58</v>
      </c>
      <c r="J1864">
        <v>55</v>
      </c>
      <c r="K1864">
        <v>46</v>
      </c>
      <c r="L1864">
        <v>0</v>
      </c>
      <c r="M1864">
        <v>2021</v>
      </c>
      <c r="N1864">
        <f t="shared" ca="1" si="118"/>
        <v>211</v>
      </c>
      <c r="O1864">
        <f t="shared" ca="1" si="119"/>
        <v>24592</v>
      </c>
      <c r="P1864">
        <f ca="1">_20206[[#This Row],[最低排名]]-_20206[[#This Row],[同分人数]]+1</f>
        <v>24382</v>
      </c>
      <c r="Q1864">
        <f ca="1">IF(O1864&gt;=开始!$B$6, 1, 0)</f>
        <v>1</v>
      </c>
      <c r="R1864">
        <f ca="1">_20206[[#This Row],[最低排名]]-开始!$B$6</f>
        <v>24592</v>
      </c>
    </row>
    <row r="1865" spans="1:18">
      <c r="A1865">
        <v>44803</v>
      </c>
      <c r="B1865" t="s">
        <v>675</v>
      </c>
      <c r="C1865" t="str">
        <f t="shared" si="116"/>
        <v>苏州科大</v>
      </c>
      <c r="D1865" t="str">
        <f t="shared" si="117"/>
        <v>03</v>
      </c>
      <c r="E1865" t="s">
        <v>309</v>
      </c>
      <c r="F1865">
        <v>213</v>
      </c>
      <c r="G1865">
        <v>108</v>
      </c>
      <c r="H1865">
        <v>85</v>
      </c>
      <c r="I1865">
        <v>52</v>
      </c>
      <c r="J1865">
        <v>49</v>
      </c>
      <c r="K1865">
        <v>43</v>
      </c>
      <c r="L1865">
        <v>0</v>
      </c>
      <c r="M1865">
        <v>2021</v>
      </c>
      <c r="N1865">
        <f t="shared" ca="1" si="118"/>
        <v>188</v>
      </c>
      <c r="O1865">
        <f t="shared" ca="1" si="119"/>
        <v>28283</v>
      </c>
      <c r="P1865">
        <f ca="1">_20206[[#This Row],[最低排名]]-_20206[[#This Row],[同分人数]]+1</f>
        <v>28096</v>
      </c>
      <c r="Q1865">
        <f ca="1">IF(O1865&gt;=开始!$B$6, 1, 0)</f>
        <v>1</v>
      </c>
      <c r="R1865">
        <f ca="1">_20206[[#This Row],[最低排名]]-开始!$B$6</f>
        <v>28283</v>
      </c>
    </row>
    <row r="1866" spans="1:18">
      <c r="A1866">
        <v>44804</v>
      </c>
      <c r="B1866" t="s">
        <v>676</v>
      </c>
      <c r="C1866" t="str">
        <f t="shared" si="116"/>
        <v>苏州科大</v>
      </c>
      <c r="D1866" t="str">
        <f t="shared" si="117"/>
        <v>04</v>
      </c>
      <c r="E1866" t="s">
        <v>340</v>
      </c>
      <c r="F1866">
        <v>214</v>
      </c>
      <c r="G1866">
        <v>122</v>
      </c>
      <c r="H1866">
        <v>81</v>
      </c>
      <c r="I1866">
        <v>58</v>
      </c>
      <c r="J1866">
        <v>52</v>
      </c>
      <c r="K1866">
        <v>52</v>
      </c>
      <c r="L1866">
        <v>0</v>
      </c>
      <c r="M1866">
        <v>2021</v>
      </c>
      <c r="N1866">
        <f t="shared" ca="1" si="118"/>
        <v>223</v>
      </c>
      <c r="O1866">
        <f t="shared" ca="1" si="119"/>
        <v>25247</v>
      </c>
      <c r="P1866">
        <f ca="1">_20206[[#This Row],[最低排名]]-_20206[[#This Row],[同分人数]]+1</f>
        <v>25025</v>
      </c>
      <c r="Q1866">
        <f ca="1">IF(O1866&gt;=开始!$B$6, 1, 0)</f>
        <v>1</v>
      </c>
      <c r="R1866">
        <f ca="1">_20206[[#This Row],[最低排名]]-开始!$B$6</f>
        <v>25247</v>
      </c>
    </row>
    <row r="1867" spans="1:18">
      <c r="A1867">
        <v>44805</v>
      </c>
      <c r="B1867" t="s">
        <v>677</v>
      </c>
      <c r="C1867" t="str">
        <f t="shared" si="116"/>
        <v>苏州科大</v>
      </c>
      <c r="D1867" t="str">
        <f t="shared" si="117"/>
        <v>05</v>
      </c>
      <c r="E1867" t="s">
        <v>533</v>
      </c>
      <c r="F1867">
        <v>195</v>
      </c>
      <c r="G1867">
        <v>103</v>
      </c>
      <c r="H1867">
        <v>108</v>
      </c>
      <c r="I1867">
        <v>64</v>
      </c>
      <c r="J1867">
        <v>52</v>
      </c>
      <c r="K1867">
        <v>52</v>
      </c>
      <c r="L1867">
        <v>0</v>
      </c>
      <c r="M1867">
        <v>2021</v>
      </c>
      <c r="N1867">
        <f t="shared" ca="1" si="118"/>
        <v>231</v>
      </c>
      <c r="O1867">
        <f t="shared" ca="1" si="119"/>
        <v>22180</v>
      </c>
      <c r="P1867">
        <f ca="1">_20206[[#This Row],[最低排名]]-_20206[[#This Row],[同分人数]]+1</f>
        <v>21950</v>
      </c>
      <c r="Q1867">
        <f ca="1">IF(O1867&gt;=开始!$B$6, 1, 0)</f>
        <v>1</v>
      </c>
      <c r="R1867">
        <f ca="1">_20206[[#This Row],[最低排名]]-开始!$B$6</f>
        <v>22180</v>
      </c>
    </row>
    <row r="1868" spans="1:18">
      <c r="A1868">
        <v>44806</v>
      </c>
      <c r="B1868" t="s">
        <v>679</v>
      </c>
      <c r="C1868" t="str">
        <f t="shared" si="116"/>
        <v>苏州科大</v>
      </c>
      <c r="D1868" t="str">
        <f t="shared" si="117"/>
        <v>06</v>
      </c>
      <c r="E1868" t="s">
        <v>383</v>
      </c>
      <c r="F1868">
        <v>187</v>
      </c>
      <c r="G1868">
        <v>98</v>
      </c>
      <c r="H1868">
        <v>83</v>
      </c>
      <c r="I1868">
        <v>55</v>
      </c>
      <c r="J1868">
        <v>49</v>
      </c>
      <c r="K1868">
        <v>49</v>
      </c>
      <c r="L1868">
        <v>0</v>
      </c>
      <c r="M1868">
        <v>2021</v>
      </c>
      <c r="N1868">
        <f t="shared" ca="1" si="118"/>
        <v>196</v>
      </c>
      <c r="O1868">
        <f t="shared" ca="1" si="119"/>
        <v>31931</v>
      </c>
      <c r="P1868">
        <f ca="1">_20206[[#This Row],[最低排名]]-_20206[[#This Row],[同分人数]]+1</f>
        <v>31736</v>
      </c>
      <c r="Q1868">
        <f ca="1">IF(O1868&gt;=开始!$B$6, 1, 0)</f>
        <v>1</v>
      </c>
      <c r="R1868">
        <f ca="1">_20206[[#This Row],[最低排名]]-开始!$B$6</f>
        <v>31931</v>
      </c>
    </row>
    <row r="1869" spans="1:18">
      <c r="A1869">
        <v>44901</v>
      </c>
      <c r="B1869" t="s">
        <v>680</v>
      </c>
      <c r="C1869" t="str">
        <f t="shared" si="116"/>
        <v>常熟理工</v>
      </c>
      <c r="D1869" t="str">
        <f t="shared" si="117"/>
        <v>01</v>
      </c>
      <c r="E1869" t="s">
        <v>387</v>
      </c>
      <c r="F1869">
        <v>199</v>
      </c>
      <c r="G1869">
        <v>101</v>
      </c>
      <c r="H1869">
        <v>94</v>
      </c>
      <c r="I1869">
        <v>55</v>
      </c>
      <c r="J1869">
        <v>52</v>
      </c>
      <c r="K1869">
        <v>46</v>
      </c>
      <c r="L1869">
        <v>0</v>
      </c>
      <c r="M1869">
        <v>2021</v>
      </c>
      <c r="N1869">
        <f t="shared" ca="1" si="118"/>
        <v>201</v>
      </c>
      <c r="O1869">
        <f t="shared" ca="1" si="119"/>
        <v>27542</v>
      </c>
      <c r="P1869">
        <f ca="1">_20206[[#This Row],[最低排名]]-_20206[[#This Row],[同分人数]]+1</f>
        <v>27342</v>
      </c>
      <c r="Q1869">
        <f ca="1">IF(O1869&gt;=开始!$B$6, 1, 0)</f>
        <v>1</v>
      </c>
      <c r="R1869">
        <f ca="1">_20206[[#This Row],[最低排名]]-开始!$B$6</f>
        <v>27542</v>
      </c>
    </row>
    <row r="1870" spans="1:18">
      <c r="A1870">
        <v>44902</v>
      </c>
      <c r="B1870" t="s">
        <v>1571</v>
      </c>
      <c r="C1870" t="str">
        <f t="shared" si="116"/>
        <v>常熟理工</v>
      </c>
      <c r="D1870" t="str">
        <f t="shared" si="117"/>
        <v>02</v>
      </c>
      <c r="E1870" t="s">
        <v>187</v>
      </c>
      <c r="F1870">
        <v>210</v>
      </c>
      <c r="G1870">
        <v>114</v>
      </c>
      <c r="H1870">
        <v>70</v>
      </c>
      <c r="I1870">
        <v>58</v>
      </c>
      <c r="J1870">
        <v>58</v>
      </c>
      <c r="K1870">
        <v>52</v>
      </c>
      <c r="L1870">
        <v>0</v>
      </c>
      <c r="M1870">
        <v>2021</v>
      </c>
      <c r="N1870">
        <f t="shared" ca="1" si="118"/>
        <v>190</v>
      </c>
      <c r="O1870">
        <f t="shared" ca="1" si="119"/>
        <v>27131</v>
      </c>
      <c r="P1870">
        <f ca="1">_20206[[#This Row],[最低排名]]-_20206[[#This Row],[同分人数]]+1</f>
        <v>26942</v>
      </c>
      <c r="Q1870">
        <f ca="1">IF(O1870&gt;=开始!$B$6, 1, 0)</f>
        <v>1</v>
      </c>
      <c r="R1870">
        <f ca="1">_20206[[#This Row],[最低排名]]-开始!$B$6</f>
        <v>27131</v>
      </c>
    </row>
    <row r="1871" spans="1:18">
      <c r="A1871">
        <v>45001</v>
      </c>
      <c r="B1871" t="s">
        <v>681</v>
      </c>
      <c r="C1871" t="str">
        <f t="shared" si="116"/>
        <v>金陵科技</v>
      </c>
      <c r="D1871" t="str">
        <f t="shared" si="117"/>
        <v>01</v>
      </c>
      <c r="E1871" t="s">
        <v>485</v>
      </c>
      <c r="F1871">
        <v>192</v>
      </c>
      <c r="G1871">
        <v>98</v>
      </c>
      <c r="H1871">
        <v>97</v>
      </c>
      <c r="I1871">
        <v>58</v>
      </c>
      <c r="J1871">
        <v>52</v>
      </c>
      <c r="K1871">
        <v>46</v>
      </c>
      <c r="L1871">
        <v>0</v>
      </c>
      <c r="M1871">
        <v>2021</v>
      </c>
      <c r="N1871">
        <f t="shared" ca="1" si="118"/>
        <v>196</v>
      </c>
      <c r="O1871">
        <f t="shared" ca="1" si="119"/>
        <v>27738</v>
      </c>
      <c r="P1871">
        <f ca="1">_20206[[#This Row],[最低排名]]-_20206[[#This Row],[同分人数]]+1</f>
        <v>27543</v>
      </c>
      <c r="Q1871">
        <f ca="1">IF(O1871&gt;=开始!$B$6, 1, 0)</f>
        <v>1</v>
      </c>
      <c r="R1871">
        <f ca="1">_20206[[#This Row],[最低排名]]-开始!$B$6</f>
        <v>27738</v>
      </c>
    </row>
    <row r="1872" spans="1:18">
      <c r="A1872">
        <v>45002</v>
      </c>
      <c r="B1872" t="s">
        <v>682</v>
      </c>
      <c r="C1872" t="str">
        <f t="shared" si="116"/>
        <v>金陵科技</v>
      </c>
      <c r="D1872" t="str">
        <f t="shared" si="117"/>
        <v>02</v>
      </c>
      <c r="E1872" t="s">
        <v>52</v>
      </c>
      <c r="F1872">
        <v>191</v>
      </c>
      <c r="G1872">
        <v>98</v>
      </c>
      <c r="H1872">
        <v>68</v>
      </c>
      <c r="I1872">
        <v>58</v>
      </c>
      <c r="J1872">
        <v>55</v>
      </c>
      <c r="K1872">
        <v>52</v>
      </c>
      <c r="L1872">
        <v>0</v>
      </c>
      <c r="M1872">
        <v>2021</v>
      </c>
      <c r="N1872">
        <f t="shared" ca="1" si="118"/>
        <v>188</v>
      </c>
      <c r="O1872">
        <f t="shared" ca="1" si="119"/>
        <v>31735</v>
      </c>
      <c r="P1872">
        <f ca="1">_20206[[#This Row],[最低排名]]-_20206[[#This Row],[同分人数]]+1</f>
        <v>31548</v>
      </c>
      <c r="Q1872">
        <f ca="1">IF(O1872&gt;=开始!$B$6, 1, 0)</f>
        <v>1</v>
      </c>
      <c r="R1872">
        <f ca="1">_20206[[#This Row],[最低排名]]-开始!$B$6</f>
        <v>31735</v>
      </c>
    </row>
    <row r="1873" spans="1:18">
      <c r="A1873">
        <v>45003</v>
      </c>
      <c r="B1873" t="s">
        <v>683</v>
      </c>
      <c r="C1873" t="str">
        <f t="shared" si="116"/>
        <v>金陵科技</v>
      </c>
      <c r="D1873" t="str">
        <f t="shared" si="117"/>
        <v>03</v>
      </c>
      <c r="E1873" t="s">
        <v>184</v>
      </c>
      <c r="F1873">
        <v>216</v>
      </c>
      <c r="G1873">
        <v>113</v>
      </c>
      <c r="H1873">
        <v>64</v>
      </c>
      <c r="I1873">
        <v>67</v>
      </c>
      <c r="J1873">
        <v>52</v>
      </c>
      <c r="K1873">
        <v>52</v>
      </c>
      <c r="L1873">
        <v>0</v>
      </c>
      <c r="M1873">
        <v>2021</v>
      </c>
      <c r="N1873">
        <f t="shared" ca="1" si="118"/>
        <v>225</v>
      </c>
      <c r="O1873">
        <f t="shared" ca="1" si="119"/>
        <v>26536</v>
      </c>
      <c r="P1873">
        <f ca="1">_20206[[#This Row],[最低排名]]-_20206[[#This Row],[同分人数]]+1</f>
        <v>26312</v>
      </c>
      <c r="Q1873">
        <f ca="1">IF(O1873&gt;=开始!$B$6, 1, 0)</f>
        <v>1</v>
      </c>
      <c r="R1873">
        <f ca="1">_20206[[#This Row],[最低排名]]-开始!$B$6</f>
        <v>26536</v>
      </c>
    </row>
    <row r="1874" spans="1:18">
      <c r="A1874">
        <v>45101</v>
      </c>
      <c r="B1874" t="s">
        <v>684</v>
      </c>
      <c r="C1874" t="str">
        <f t="shared" si="116"/>
        <v>徐州工程</v>
      </c>
      <c r="D1874" t="str">
        <f t="shared" si="117"/>
        <v>01</v>
      </c>
      <c r="E1874" t="s">
        <v>383</v>
      </c>
      <c r="F1874">
        <v>189</v>
      </c>
      <c r="G1874">
        <v>97</v>
      </c>
      <c r="H1874">
        <v>78</v>
      </c>
      <c r="I1874">
        <v>55</v>
      </c>
      <c r="J1874">
        <v>52</v>
      </c>
      <c r="K1874">
        <v>49</v>
      </c>
      <c r="L1874">
        <v>0</v>
      </c>
      <c r="M1874">
        <v>2021</v>
      </c>
      <c r="N1874">
        <f t="shared" ca="1" si="118"/>
        <v>196</v>
      </c>
      <c r="O1874">
        <f t="shared" ca="1" si="119"/>
        <v>31931</v>
      </c>
      <c r="P1874">
        <f ca="1">_20206[[#This Row],[最低排名]]-_20206[[#This Row],[同分人数]]+1</f>
        <v>31736</v>
      </c>
      <c r="Q1874">
        <f ca="1">IF(O1874&gt;=开始!$B$6, 1, 0)</f>
        <v>1</v>
      </c>
      <c r="R1874">
        <f ca="1">_20206[[#This Row],[最低排名]]-开始!$B$6</f>
        <v>31931</v>
      </c>
    </row>
    <row r="1875" spans="1:18">
      <c r="A1875">
        <v>45102</v>
      </c>
      <c r="B1875" t="s">
        <v>685</v>
      </c>
      <c r="C1875" t="str">
        <f t="shared" si="116"/>
        <v>徐州工程</v>
      </c>
      <c r="D1875" t="str">
        <f t="shared" si="117"/>
        <v>02</v>
      </c>
      <c r="E1875" t="s">
        <v>485</v>
      </c>
      <c r="F1875">
        <v>199</v>
      </c>
      <c r="G1875">
        <v>107</v>
      </c>
      <c r="H1875">
        <v>84</v>
      </c>
      <c r="I1875">
        <v>55</v>
      </c>
      <c r="J1875">
        <v>55</v>
      </c>
      <c r="K1875">
        <v>52</v>
      </c>
      <c r="L1875">
        <v>0</v>
      </c>
      <c r="M1875">
        <v>2021</v>
      </c>
      <c r="N1875">
        <f t="shared" ca="1" si="118"/>
        <v>196</v>
      </c>
      <c r="O1875">
        <f t="shared" ca="1" si="119"/>
        <v>27738</v>
      </c>
      <c r="P1875">
        <f ca="1">_20206[[#This Row],[最低排名]]-_20206[[#This Row],[同分人数]]+1</f>
        <v>27543</v>
      </c>
      <c r="Q1875">
        <f ca="1">IF(O1875&gt;=开始!$B$6, 1, 0)</f>
        <v>1</v>
      </c>
      <c r="R1875">
        <f ca="1">_20206[[#This Row],[最低排名]]-开始!$B$6</f>
        <v>27738</v>
      </c>
    </row>
    <row r="1876" spans="1:18">
      <c r="A1876">
        <v>45201</v>
      </c>
      <c r="B1876" t="s">
        <v>686</v>
      </c>
      <c r="C1876" t="str">
        <f t="shared" si="116"/>
        <v>常州工院</v>
      </c>
      <c r="D1876" t="str">
        <f t="shared" si="117"/>
        <v>01</v>
      </c>
      <c r="E1876" t="s">
        <v>309</v>
      </c>
      <c r="F1876">
        <v>184</v>
      </c>
      <c r="G1876">
        <v>97</v>
      </c>
      <c r="H1876">
        <v>102</v>
      </c>
      <c r="I1876">
        <v>61</v>
      </c>
      <c r="J1876">
        <v>49</v>
      </c>
      <c r="K1876">
        <v>46</v>
      </c>
      <c r="L1876">
        <v>0</v>
      </c>
      <c r="M1876">
        <v>2021</v>
      </c>
      <c r="N1876">
        <f t="shared" ca="1" si="118"/>
        <v>188</v>
      </c>
      <c r="O1876">
        <f t="shared" ca="1" si="119"/>
        <v>28283</v>
      </c>
      <c r="P1876">
        <f ca="1">_20206[[#This Row],[最低排名]]-_20206[[#This Row],[同分人数]]+1</f>
        <v>28096</v>
      </c>
      <c r="Q1876">
        <f ca="1">IF(O1876&gt;=开始!$B$6, 1, 0)</f>
        <v>1</v>
      </c>
      <c r="R1876">
        <f ca="1">_20206[[#This Row],[最低排名]]-开始!$B$6</f>
        <v>28283</v>
      </c>
    </row>
    <row r="1877" spans="1:18">
      <c r="A1877">
        <v>45301</v>
      </c>
      <c r="B1877" t="s">
        <v>688</v>
      </c>
      <c r="C1877" t="str">
        <f t="shared" si="116"/>
        <v>扬州大学</v>
      </c>
      <c r="D1877" t="str">
        <f t="shared" si="117"/>
        <v>01</v>
      </c>
      <c r="E1877" t="s">
        <v>749</v>
      </c>
      <c r="F1877">
        <v>205</v>
      </c>
      <c r="G1877">
        <v>105</v>
      </c>
      <c r="H1877">
        <v>110</v>
      </c>
      <c r="I1877">
        <v>67</v>
      </c>
      <c r="J1877">
        <v>64</v>
      </c>
      <c r="K1877">
        <v>58</v>
      </c>
      <c r="L1877">
        <v>0</v>
      </c>
      <c r="M1877">
        <v>2021</v>
      </c>
      <c r="N1877">
        <f t="shared" ca="1" si="118"/>
        <v>222</v>
      </c>
      <c r="O1877">
        <f t="shared" ca="1" si="119"/>
        <v>14850</v>
      </c>
      <c r="P1877">
        <f ca="1">_20206[[#This Row],[最低排名]]-_20206[[#This Row],[同分人数]]+1</f>
        <v>14629</v>
      </c>
      <c r="Q1877">
        <f ca="1">IF(O1877&gt;=开始!$B$6, 1, 0)</f>
        <v>1</v>
      </c>
      <c r="R1877">
        <f ca="1">_20206[[#This Row],[最低排名]]-开始!$B$6</f>
        <v>14850</v>
      </c>
    </row>
    <row r="1878" spans="1:18">
      <c r="A1878">
        <v>45302</v>
      </c>
      <c r="B1878" t="s">
        <v>689</v>
      </c>
      <c r="C1878" t="str">
        <f t="shared" si="116"/>
        <v>扬州大学</v>
      </c>
      <c r="D1878" t="str">
        <f t="shared" si="117"/>
        <v>02</v>
      </c>
      <c r="E1878" t="s">
        <v>83</v>
      </c>
      <c r="F1878">
        <v>224</v>
      </c>
      <c r="G1878">
        <v>117</v>
      </c>
      <c r="H1878">
        <v>80</v>
      </c>
      <c r="I1878">
        <v>64</v>
      </c>
      <c r="J1878">
        <v>61</v>
      </c>
      <c r="K1878">
        <v>58</v>
      </c>
      <c r="L1878">
        <v>0</v>
      </c>
      <c r="M1878">
        <v>2021</v>
      </c>
      <c r="N1878">
        <f t="shared" ca="1" si="118"/>
        <v>206</v>
      </c>
      <c r="O1878">
        <f t="shared" ca="1" si="119"/>
        <v>18620</v>
      </c>
      <c r="P1878">
        <f ca="1">_20206[[#This Row],[最低排名]]-_20206[[#This Row],[同分人数]]+1</f>
        <v>18415</v>
      </c>
      <c r="Q1878">
        <f ca="1">IF(O1878&gt;=开始!$B$6, 1, 0)</f>
        <v>1</v>
      </c>
      <c r="R1878">
        <f ca="1">_20206[[#This Row],[最低排名]]-开始!$B$6</f>
        <v>18620</v>
      </c>
    </row>
    <row r="1879" spans="1:18">
      <c r="A1879">
        <v>45303</v>
      </c>
      <c r="B1879" t="s">
        <v>690</v>
      </c>
      <c r="C1879" t="str">
        <f t="shared" si="116"/>
        <v>扬州大学</v>
      </c>
      <c r="D1879" t="str">
        <f t="shared" si="117"/>
        <v>03</v>
      </c>
      <c r="E1879" t="s">
        <v>450</v>
      </c>
      <c r="F1879">
        <v>200</v>
      </c>
      <c r="G1879">
        <v>108</v>
      </c>
      <c r="H1879">
        <v>114</v>
      </c>
      <c r="I1879">
        <v>67</v>
      </c>
      <c r="J1879">
        <v>64</v>
      </c>
      <c r="K1879">
        <v>49</v>
      </c>
      <c r="L1879">
        <v>0</v>
      </c>
      <c r="M1879">
        <v>2021</v>
      </c>
      <c r="N1879">
        <f t="shared" ca="1" si="118"/>
        <v>236</v>
      </c>
      <c r="O1879">
        <f t="shared" ca="1" si="119"/>
        <v>17057</v>
      </c>
      <c r="P1879">
        <f ca="1">_20206[[#This Row],[最低排名]]-_20206[[#This Row],[同分人数]]+1</f>
        <v>16822</v>
      </c>
      <c r="Q1879">
        <f ca="1">IF(O1879&gt;=开始!$B$6, 1, 0)</f>
        <v>1</v>
      </c>
      <c r="R1879">
        <f ca="1">_20206[[#This Row],[最低排名]]-开始!$B$6</f>
        <v>17057</v>
      </c>
    </row>
    <row r="1880" spans="1:18">
      <c r="A1880">
        <v>45304</v>
      </c>
      <c r="B1880" t="s">
        <v>691</v>
      </c>
      <c r="C1880" t="str">
        <f t="shared" si="116"/>
        <v>扬州大学</v>
      </c>
      <c r="D1880" t="str">
        <f t="shared" si="117"/>
        <v>04</v>
      </c>
      <c r="E1880" t="s">
        <v>41</v>
      </c>
      <c r="F1880">
        <v>208</v>
      </c>
      <c r="G1880">
        <v>111</v>
      </c>
      <c r="H1880">
        <v>105</v>
      </c>
      <c r="I1880">
        <v>64</v>
      </c>
      <c r="J1880">
        <v>61</v>
      </c>
      <c r="K1880">
        <v>61</v>
      </c>
      <c r="L1880">
        <v>0</v>
      </c>
      <c r="M1880">
        <v>2021</v>
      </c>
      <c r="N1880">
        <f t="shared" ca="1" si="118"/>
        <v>216</v>
      </c>
      <c r="O1880">
        <f t="shared" ca="1" si="119"/>
        <v>15939</v>
      </c>
      <c r="P1880">
        <f ca="1">_20206[[#This Row],[最低排名]]-_20206[[#This Row],[同分人数]]+1</f>
        <v>15724</v>
      </c>
      <c r="Q1880">
        <f ca="1">IF(O1880&gt;=开始!$B$6, 1, 0)</f>
        <v>1</v>
      </c>
      <c r="R1880">
        <f ca="1">_20206[[#This Row],[最低排名]]-开始!$B$6</f>
        <v>15939</v>
      </c>
    </row>
    <row r="1881" spans="1:18">
      <c r="A1881">
        <v>45401</v>
      </c>
      <c r="B1881" t="s">
        <v>692</v>
      </c>
      <c r="C1881" t="str">
        <f t="shared" si="116"/>
        <v>南京工程</v>
      </c>
      <c r="D1881" t="str">
        <f t="shared" si="117"/>
        <v>01</v>
      </c>
      <c r="E1881" t="s">
        <v>170</v>
      </c>
      <c r="F1881">
        <v>199</v>
      </c>
      <c r="G1881">
        <v>102</v>
      </c>
      <c r="H1881">
        <v>71</v>
      </c>
      <c r="I1881">
        <v>67</v>
      </c>
      <c r="J1881">
        <v>64</v>
      </c>
      <c r="K1881">
        <v>52</v>
      </c>
      <c r="L1881">
        <v>0</v>
      </c>
      <c r="M1881">
        <v>2021</v>
      </c>
      <c r="N1881">
        <f t="shared" ca="1" si="118"/>
        <v>206</v>
      </c>
      <c r="O1881">
        <f t="shared" ca="1" si="119"/>
        <v>26106</v>
      </c>
      <c r="P1881">
        <f ca="1">_20206[[#This Row],[最低排名]]-_20206[[#This Row],[同分人数]]+1</f>
        <v>25901</v>
      </c>
      <c r="Q1881">
        <f ca="1">IF(O1881&gt;=开始!$B$6, 1, 0)</f>
        <v>1</v>
      </c>
      <c r="R1881">
        <f ca="1">_20206[[#This Row],[最低排名]]-开始!$B$6</f>
        <v>26106</v>
      </c>
    </row>
    <row r="1882" spans="1:18">
      <c r="A1882">
        <v>45402</v>
      </c>
      <c r="B1882" t="s">
        <v>693</v>
      </c>
      <c r="C1882" t="str">
        <f t="shared" si="116"/>
        <v>南京工程</v>
      </c>
      <c r="D1882" t="str">
        <f t="shared" si="117"/>
        <v>02</v>
      </c>
      <c r="E1882" t="s">
        <v>354</v>
      </c>
      <c r="F1882">
        <v>186</v>
      </c>
      <c r="G1882">
        <v>94</v>
      </c>
      <c r="H1882">
        <v>77</v>
      </c>
      <c r="I1882">
        <v>64</v>
      </c>
      <c r="J1882">
        <v>55</v>
      </c>
      <c r="K1882">
        <v>46</v>
      </c>
      <c r="L1882">
        <v>0</v>
      </c>
      <c r="M1882">
        <v>2021</v>
      </c>
      <c r="N1882">
        <f t="shared" ca="1" si="118"/>
        <v>177</v>
      </c>
      <c r="O1882">
        <f t="shared" ca="1" si="119"/>
        <v>31038</v>
      </c>
      <c r="P1882">
        <f ca="1">_20206[[#This Row],[最低排名]]-_20206[[#This Row],[同分人数]]+1</f>
        <v>30862</v>
      </c>
      <c r="Q1882">
        <f ca="1">IF(O1882&gt;=开始!$B$6, 1, 0)</f>
        <v>1</v>
      </c>
      <c r="R1882">
        <f ca="1">_20206[[#This Row],[最低排名]]-开始!$B$6</f>
        <v>31038</v>
      </c>
    </row>
    <row r="1883" spans="1:18">
      <c r="A1883">
        <v>45403</v>
      </c>
      <c r="B1883" t="s">
        <v>694</v>
      </c>
      <c r="C1883" t="str">
        <f t="shared" si="116"/>
        <v>南京工程</v>
      </c>
      <c r="D1883" t="str">
        <f t="shared" si="117"/>
        <v>03</v>
      </c>
      <c r="E1883" t="s">
        <v>383</v>
      </c>
      <c r="F1883">
        <v>212</v>
      </c>
      <c r="G1883">
        <v>113</v>
      </c>
      <c r="H1883">
        <v>64</v>
      </c>
      <c r="I1883">
        <v>52</v>
      </c>
      <c r="J1883">
        <v>52</v>
      </c>
      <c r="K1883">
        <v>43</v>
      </c>
      <c r="L1883">
        <v>0</v>
      </c>
      <c r="M1883">
        <v>2021</v>
      </c>
      <c r="N1883">
        <f t="shared" ca="1" si="118"/>
        <v>196</v>
      </c>
      <c r="O1883">
        <f t="shared" ca="1" si="119"/>
        <v>31931</v>
      </c>
      <c r="P1883">
        <f ca="1">_20206[[#This Row],[最低排名]]-_20206[[#This Row],[同分人数]]+1</f>
        <v>31736</v>
      </c>
      <c r="Q1883">
        <f ca="1">IF(O1883&gt;=开始!$B$6, 1, 0)</f>
        <v>1</v>
      </c>
      <c r="R1883">
        <f ca="1">_20206[[#This Row],[最低排名]]-开始!$B$6</f>
        <v>31931</v>
      </c>
    </row>
    <row r="1884" spans="1:18">
      <c r="A1884">
        <v>45501</v>
      </c>
      <c r="B1884" t="s">
        <v>695</v>
      </c>
      <c r="C1884" t="str">
        <f t="shared" si="116"/>
        <v>南京审计</v>
      </c>
      <c r="D1884" t="str">
        <f t="shared" si="117"/>
        <v>01</v>
      </c>
      <c r="E1884" t="s">
        <v>90</v>
      </c>
      <c r="F1884">
        <v>213</v>
      </c>
      <c r="G1884">
        <v>117</v>
      </c>
      <c r="H1884">
        <v>106</v>
      </c>
      <c r="I1884">
        <v>64</v>
      </c>
      <c r="J1884">
        <v>61</v>
      </c>
      <c r="K1884">
        <v>49</v>
      </c>
      <c r="L1884">
        <v>0</v>
      </c>
      <c r="M1884">
        <v>2021</v>
      </c>
      <c r="N1884">
        <f t="shared" ca="1" si="118"/>
        <v>212</v>
      </c>
      <c r="O1884">
        <f t="shared" ca="1" si="119"/>
        <v>17269</v>
      </c>
      <c r="P1884">
        <f ca="1">_20206[[#This Row],[最低排名]]-_20206[[#This Row],[同分人数]]+1</f>
        <v>17058</v>
      </c>
      <c r="Q1884">
        <f ca="1">IF(O1884&gt;=开始!$B$6, 1, 0)</f>
        <v>1</v>
      </c>
      <c r="R1884">
        <f ca="1">_20206[[#This Row],[最低排名]]-开始!$B$6</f>
        <v>17269</v>
      </c>
    </row>
    <row r="1885" spans="1:18">
      <c r="A1885">
        <v>45502</v>
      </c>
      <c r="B1885" t="s">
        <v>696</v>
      </c>
      <c r="C1885" t="str">
        <f t="shared" si="116"/>
        <v>南京审计</v>
      </c>
      <c r="D1885" t="str">
        <f t="shared" si="117"/>
        <v>02</v>
      </c>
      <c r="E1885" t="s">
        <v>75</v>
      </c>
      <c r="F1885">
        <v>216</v>
      </c>
      <c r="G1885">
        <v>114</v>
      </c>
      <c r="H1885">
        <v>104</v>
      </c>
      <c r="I1885">
        <v>64</v>
      </c>
      <c r="J1885">
        <v>64</v>
      </c>
      <c r="K1885">
        <v>52</v>
      </c>
      <c r="L1885">
        <v>0</v>
      </c>
      <c r="M1885">
        <v>2021</v>
      </c>
      <c r="N1885">
        <f t="shared" ca="1" si="118"/>
        <v>227</v>
      </c>
      <c r="O1885">
        <f t="shared" ca="1" si="119"/>
        <v>15723</v>
      </c>
      <c r="P1885">
        <f ca="1">_20206[[#This Row],[最低排名]]-_20206[[#This Row],[同分人数]]+1</f>
        <v>15497</v>
      </c>
      <c r="Q1885">
        <f ca="1">IF(O1885&gt;=开始!$B$6, 1, 0)</f>
        <v>1</v>
      </c>
      <c r="R1885">
        <f ca="1">_20206[[#This Row],[最低排名]]-开始!$B$6</f>
        <v>15723</v>
      </c>
    </row>
    <row r="1886" spans="1:18">
      <c r="A1886">
        <v>45503</v>
      </c>
      <c r="B1886" t="s">
        <v>697</v>
      </c>
      <c r="C1886" t="str">
        <f t="shared" si="116"/>
        <v>南京审计</v>
      </c>
      <c r="D1886" t="str">
        <f t="shared" si="117"/>
        <v>03</v>
      </c>
      <c r="E1886" t="s">
        <v>433</v>
      </c>
      <c r="F1886">
        <v>214</v>
      </c>
      <c r="G1886">
        <v>107</v>
      </c>
      <c r="H1886">
        <v>93</v>
      </c>
      <c r="I1886">
        <v>52</v>
      </c>
      <c r="J1886">
        <v>49</v>
      </c>
      <c r="K1886">
        <v>46</v>
      </c>
      <c r="L1886">
        <v>0</v>
      </c>
      <c r="M1886">
        <v>2021</v>
      </c>
      <c r="N1886">
        <f t="shared" ca="1" si="118"/>
        <v>224</v>
      </c>
      <c r="O1886">
        <f t="shared" ca="1" si="119"/>
        <v>25900</v>
      </c>
      <c r="P1886">
        <f ca="1">_20206[[#This Row],[最低排名]]-_20206[[#This Row],[同分人数]]+1</f>
        <v>25677</v>
      </c>
      <c r="Q1886">
        <f ca="1">IF(O1886&gt;=开始!$B$6, 1, 0)</f>
        <v>1</v>
      </c>
      <c r="R1886">
        <f ca="1">_20206[[#This Row],[最低排名]]-开始!$B$6</f>
        <v>25900</v>
      </c>
    </row>
    <row r="1887" spans="1:18">
      <c r="A1887">
        <v>45601</v>
      </c>
      <c r="B1887" t="s">
        <v>698</v>
      </c>
      <c r="C1887" t="str">
        <f t="shared" si="116"/>
        <v>江苏理工</v>
      </c>
      <c r="D1887" t="str">
        <f t="shared" si="117"/>
        <v>01</v>
      </c>
      <c r="E1887" t="s">
        <v>318</v>
      </c>
      <c r="F1887">
        <v>207</v>
      </c>
      <c r="G1887">
        <v>107</v>
      </c>
      <c r="H1887">
        <v>75</v>
      </c>
      <c r="I1887">
        <v>52</v>
      </c>
      <c r="J1887">
        <v>46</v>
      </c>
      <c r="K1887">
        <v>46</v>
      </c>
      <c r="L1887">
        <v>0</v>
      </c>
      <c r="M1887">
        <v>2021</v>
      </c>
      <c r="N1887">
        <f t="shared" ca="1" si="118"/>
        <v>157</v>
      </c>
      <c r="O1887">
        <f t="shared" ca="1" si="119"/>
        <v>31364</v>
      </c>
      <c r="P1887">
        <f ca="1">_20206[[#This Row],[最低排名]]-_20206[[#This Row],[同分人数]]+1</f>
        <v>31208</v>
      </c>
      <c r="Q1887">
        <f ca="1">IF(O1887&gt;=开始!$B$6, 1, 0)</f>
        <v>1</v>
      </c>
      <c r="R1887">
        <f ca="1">_20206[[#This Row],[最低排名]]-开始!$B$6</f>
        <v>31364</v>
      </c>
    </row>
    <row r="1888" spans="1:18">
      <c r="A1888">
        <v>45602</v>
      </c>
      <c r="B1888" t="s">
        <v>699</v>
      </c>
      <c r="C1888" t="str">
        <f t="shared" si="116"/>
        <v>江苏理工</v>
      </c>
      <c r="D1888" t="str">
        <f t="shared" si="117"/>
        <v>02</v>
      </c>
      <c r="E1888" t="s">
        <v>335</v>
      </c>
      <c r="F1888">
        <v>196</v>
      </c>
      <c r="G1888">
        <v>104</v>
      </c>
      <c r="H1888">
        <v>83</v>
      </c>
      <c r="I1888">
        <v>61</v>
      </c>
      <c r="J1888">
        <v>55</v>
      </c>
      <c r="K1888">
        <v>52</v>
      </c>
      <c r="L1888">
        <v>0</v>
      </c>
      <c r="M1888">
        <v>2021</v>
      </c>
      <c r="N1888">
        <f t="shared" ca="1" si="118"/>
        <v>210</v>
      </c>
      <c r="O1888">
        <f t="shared" ca="1" si="119"/>
        <v>27341</v>
      </c>
      <c r="P1888">
        <f ca="1">_20206[[#This Row],[最低排名]]-_20206[[#This Row],[同分人数]]+1</f>
        <v>27132</v>
      </c>
      <c r="Q1888">
        <f ca="1">IF(O1888&gt;=开始!$B$6, 1, 0)</f>
        <v>1</v>
      </c>
      <c r="R1888">
        <f ca="1">_20206[[#This Row],[最低排名]]-开始!$B$6</f>
        <v>27341</v>
      </c>
    </row>
    <row r="1889" spans="1:18">
      <c r="A1889">
        <v>45701</v>
      </c>
      <c r="B1889" t="s">
        <v>702</v>
      </c>
      <c r="C1889" t="str">
        <f t="shared" si="116"/>
        <v>江苏海大</v>
      </c>
      <c r="D1889" t="str">
        <f t="shared" si="117"/>
        <v>01</v>
      </c>
      <c r="E1889" t="s">
        <v>184</v>
      </c>
      <c r="F1889">
        <v>181</v>
      </c>
      <c r="G1889">
        <v>100</v>
      </c>
      <c r="H1889">
        <v>99</v>
      </c>
      <c r="I1889">
        <v>61</v>
      </c>
      <c r="J1889">
        <v>61</v>
      </c>
      <c r="K1889">
        <v>49</v>
      </c>
      <c r="L1889">
        <v>0</v>
      </c>
      <c r="M1889">
        <v>2021</v>
      </c>
      <c r="N1889">
        <f t="shared" ca="1" si="118"/>
        <v>225</v>
      </c>
      <c r="O1889">
        <f t="shared" ca="1" si="119"/>
        <v>26536</v>
      </c>
      <c r="P1889">
        <f ca="1">_20206[[#This Row],[最低排名]]-_20206[[#This Row],[同分人数]]+1</f>
        <v>26312</v>
      </c>
      <c r="Q1889">
        <f ca="1">IF(O1889&gt;=开始!$B$6, 1, 0)</f>
        <v>1</v>
      </c>
      <c r="R1889">
        <f ca="1">_20206[[#This Row],[最低排名]]-开始!$B$6</f>
        <v>26536</v>
      </c>
    </row>
    <row r="1890" spans="1:18">
      <c r="A1890">
        <v>45702</v>
      </c>
      <c r="B1890" t="s">
        <v>703</v>
      </c>
      <c r="C1890" t="str">
        <f t="shared" si="116"/>
        <v>江苏海大</v>
      </c>
      <c r="D1890" t="str">
        <f t="shared" si="117"/>
        <v>02</v>
      </c>
      <c r="E1890" t="s">
        <v>52</v>
      </c>
      <c r="F1890">
        <v>197</v>
      </c>
      <c r="G1890">
        <v>107</v>
      </c>
      <c r="H1890">
        <v>86</v>
      </c>
      <c r="I1890">
        <v>49</v>
      </c>
      <c r="J1890">
        <v>49</v>
      </c>
      <c r="K1890">
        <v>43</v>
      </c>
      <c r="L1890">
        <v>0</v>
      </c>
      <c r="M1890">
        <v>2021</v>
      </c>
      <c r="N1890">
        <f t="shared" ca="1" si="118"/>
        <v>188</v>
      </c>
      <c r="O1890">
        <f t="shared" ca="1" si="119"/>
        <v>31735</v>
      </c>
      <c r="P1890">
        <f ca="1">_20206[[#This Row],[最低排名]]-_20206[[#This Row],[同分人数]]+1</f>
        <v>31548</v>
      </c>
      <c r="Q1890">
        <f ca="1">IF(O1890&gt;=开始!$B$6, 1, 0)</f>
        <v>1</v>
      </c>
      <c r="R1890">
        <f ca="1">_20206[[#This Row],[最低排名]]-开始!$B$6</f>
        <v>31735</v>
      </c>
    </row>
    <row r="1891" spans="1:18">
      <c r="A1891">
        <v>45801</v>
      </c>
      <c r="B1891" t="s">
        <v>704</v>
      </c>
      <c r="C1891" t="str">
        <f t="shared" si="116"/>
        <v>南京特师</v>
      </c>
      <c r="D1891" t="str">
        <f t="shared" si="117"/>
        <v>01</v>
      </c>
      <c r="E1891" t="s">
        <v>387</v>
      </c>
      <c r="F1891">
        <v>183</v>
      </c>
      <c r="G1891">
        <v>101</v>
      </c>
      <c r="H1891">
        <v>116</v>
      </c>
      <c r="I1891">
        <v>52</v>
      </c>
      <c r="J1891">
        <v>49</v>
      </c>
      <c r="K1891">
        <v>46</v>
      </c>
      <c r="L1891">
        <v>0</v>
      </c>
      <c r="M1891">
        <v>2021</v>
      </c>
      <c r="N1891">
        <f t="shared" ca="1" si="118"/>
        <v>201</v>
      </c>
      <c r="O1891">
        <f t="shared" ca="1" si="119"/>
        <v>27542</v>
      </c>
      <c r="P1891">
        <f ca="1">_20206[[#This Row],[最低排名]]-_20206[[#This Row],[同分人数]]+1</f>
        <v>27342</v>
      </c>
      <c r="Q1891">
        <f ca="1">IF(O1891&gt;=开始!$B$6, 1, 0)</f>
        <v>1</v>
      </c>
      <c r="R1891">
        <f ca="1">_20206[[#This Row],[最低排名]]-开始!$B$6</f>
        <v>27542</v>
      </c>
    </row>
    <row r="1892" spans="1:18">
      <c r="A1892">
        <v>45802</v>
      </c>
      <c r="B1892" t="s">
        <v>705</v>
      </c>
      <c r="C1892" t="str">
        <f t="shared" si="116"/>
        <v>南京特师</v>
      </c>
      <c r="D1892" t="str">
        <f t="shared" si="117"/>
        <v>02</v>
      </c>
      <c r="E1892" t="s">
        <v>998</v>
      </c>
      <c r="F1892">
        <v>193</v>
      </c>
      <c r="G1892">
        <v>106</v>
      </c>
      <c r="H1892">
        <v>62</v>
      </c>
      <c r="I1892">
        <v>55</v>
      </c>
      <c r="J1892">
        <v>52</v>
      </c>
      <c r="K1892">
        <v>49</v>
      </c>
      <c r="L1892">
        <v>0</v>
      </c>
      <c r="M1892">
        <v>2021</v>
      </c>
      <c r="N1892">
        <f t="shared" ca="1" si="118"/>
        <v>172</v>
      </c>
      <c r="O1892">
        <f t="shared" ca="1" si="119"/>
        <v>33982</v>
      </c>
      <c r="P1892">
        <f ca="1">_20206[[#This Row],[最低排名]]-_20206[[#This Row],[同分人数]]+1</f>
        <v>33811</v>
      </c>
      <c r="Q1892">
        <f ca="1">IF(O1892&gt;=开始!$B$6, 1, 0)</f>
        <v>1</v>
      </c>
      <c r="R1892">
        <f ca="1">_20206[[#This Row],[最低排名]]-开始!$B$6</f>
        <v>33982</v>
      </c>
    </row>
    <row r="1893" spans="1:18">
      <c r="A1893">
        <v>45901</v>
      </c>
      <c r="B1893" t="s">
        <v>706</v>
      </c>
      <c r="C1893" t="str">
        <f t="shared" si="116"/>
        <v>南通理工</v>
      </c>
      <c r="D1893" t="str">
        <f t="shared" si="117"/>
        <v>01</v>
      </c>
      <c r="E1893" t="s">
        <v>221</v>
      </c>
      <c r="F1893">
        <v>186</v>
      </c>
      <c r="G1893">
        <v>99</v>
      </c>
      <c r="H1893">
        <v>76</v>
      </c>
      <c r="I1893">
        <v>52</v>
      </c>
      <c r="J1893">
        <v>49</v>
      </c>
      <c r="K1893">
        <v>46</v>
      </c>
      <c r="L1893">
        <v>0</v>
      </c>
      <c r="M1893">
        <v>2021</v>
      </c>
      <c r="N1893">
        <f t="shared" ca="1" si="118"/>
        <v>171</v>
      </c>
      <c r="O1893">
        <f t="shared" ca="1" si="119"/>
        <v>34311</v>
      </c>
      <c r="P1893">
        <f ca="1">_20206[[#This Row],[最低排名]]-_20206[[#This Row],[同分人数]]+1</f>
        <v>34141</v>
      </c>
      <c r="Q1893">
        <f ca="1">IF(O1893&gt;=开始!$B$6, 1, 0)</f>
        <v>1</v>
      </c>
      <c r="R1893">
        <f ca="1">_20206[[#This Row],[最低排名]]-开始!$B$6</f>
        <v>34311</v>
      </c>
    </row>
    <row r="1894" spans="1:18">
      <c r="A1894">
        <v>45902</v>
      </c>
      <c r="B1894" t="s">
        <v>707</v>
      </c>
      <c r="C1894" t="str">
        <f t="shared" si="116"/>
        <v>南通理工</v>
      </c>
      <c r="D1894" t="str">
        <f t="shared" si="117"/>
        <v>02</v>
      </c>
      <c r="E1894" t="s">
        <v>1629</v>
      </c>
      <c r="M1894">
        <v>2021</v>
      </c>
      <c r="N1894" t="e">
        <f t="shared" ca="1" si="118"/>
        <v>#N/A</v>
      </c>
      <c r="O1894" t="e">
        <f t="shared" ca="1" si="119"/>
        <v>#N/A</v>
      </c>
      <c r="P1894" t="e">
        <f ca="1">_20206[[#This Row],[最低排名]]-_20206[[#This Row],[同分人数]]+1</f>
        <v>#N/A</v>
      </c>
      <c r="Q1894" t="e">
        <f ca="1">IF(O1894&gt;=开始!$B$6, 1, 0)</f>
        <v>#N/A</v>
      </c>
      <c r="R1894" t="e">
        <f ca="1">_20206[[#This Row],[最低排名]]-开始!$B$6</f>
        <v>#N/A</v>
      </c>
    </row>
    <row r="1895" spans="1:18">
      <c r="A1895">
        <v>46001</v>
      </c>
      <c r="B1895" t="s">
        <v>708</v>
      </c>
      <c r="C1895" t="str">
        <f t="shared" si="116"/>
        <v>东南成贤</v>
      </c>
      <c r="D1895" t="str">
        <f t="shared" si="117"/>
        <v>01</v>
      </c>
      <c r="E1895" t="s">
        <v>56</v>
      </c>
      <c r="F1895">
        <v>188</v>
      </c>
      <c r="G1895">
        <v>98</v>
      </c>
      <c r="H1895">
        <v>88</v>
      </c>
      <c r="I1895">
        <v>52</v>
      </c>
      <c r="J1895">
        <v>43</v>
      </c>
      <c r="K1895">
        <v>43</v>
      </c>
      <c r="L1895">
        <v>0</v>
      </c>
      <c r="M1895">
        <v>2021</v>
      </c>
      <c r="N1895">
        <f t="shared" ca="1" si="118"/>
        <v>199</v>
      </c>
      <c r="O1895">
        <f t="shared" ca="1" si="119"/>
        <v>33499</v>
      </c>
      <c r="P1895">
        <f ca="1">_20206[[#This Row],[最低排名]]-_20206[[#This Row],[同分人数]]+1</f>
        <v>33301</v>
      </c>
      <c r="Q1895">
        <f ca="1">IF(O1895&gt;=开始!$B$6, 1, 0)</f>
        <v>1</v>
      </c>
      <c r="R1895">
        <f ca="1">_20206[[#This Row],[最低排名]]-开始!$B$6</f>
        <v>33499</v>
      </c>
    </row>
    <row r="1896" spans="1:18">
      <c r="A1896">
        <v>46002</v>
      </c>
      <c r="B1896" t="s">
        <v>709</v>
      </c>
      <c r="C1896" t="str">
        <f t="shared" si="116"/>
        <v>东南成贤</v>
      </c>
      <c r="D1896" t="str">
        <f t="shared" si="117"/>
        <v>02</v>
      </c>
      <c r="E1896" t="s">
        <v>383</v>
      </c>
      <c r="F1896">
        <v>174</v>
      </c>
      <c r="G1896">
        <v>90</v>
      </c>
      <c r="H1896">
        <v>90</v>
      </c>
      <c r="I1896">
        <v>58</v>
      </c>
      <c r="J1896">
        <v>52</v>
      </c>
      <c r="K1896">
        <v>49</v>
      </c>
      <c r="L1896">
        <v>0</v>
      </c>
      <c r="M1896">
        <v>2021</v>
      </c>
      <c r="N1896">
        <f t="shared" ca="1" si="118"/>
        <v>196</v>
      </c>
      <c r="O1896">
        <f t="shared" ca="1" si="119"/>
        <v>31931</v>
      </c>
      <c r="P1896">
        <f ca="1">_20206[[#This Row],[最低排名]]-_20206[[#This Row],[同分人数]]+1</f>
        <v>31736</v>
      </c>
      <c r="Q1896">
        <f ca="1">IF(O1896&gt;=开始!$B$6, 1, 0)</f>
        <v>1</v>
      </c>
      <c r="R1896">
        <f ca="1">_20206[[#This Row],[最低排名]]-开始!$B$6</f>
        <v>31931</v>
      </c>
    </row>
    <row r="1897" spans="1:18">
      <c r="A1897">
        <v>46003</v>
      </c>
      <c r="B1897" t="s">
        <v>1572</v>
      </c>
      <c r="C1897" t="str">
        <f t="shared" si="116"/>
        <v>东南成贤</v>
      </c>
      <c r="D1897" t="str">
        <f t="shared" si="117"/>
        <v>03</v>
      </c>
      <c r="E1897" t="s">
        <v>479</v>
      </c>
      <c r="F1897">
        <v>184</v>
      </c>
      <c r="G1897">
        <v>97</v>
      </c>
      <c r="H1897">
        <v>100</v>
      </c>
      <c r="I1897">
        <v>49</v>
      </c>
      <c r="J1897">
        <v>46</v>
      </c>
      <c r="K1897">
        <v>43</v>
      </c>
      <c r="L1897">
        <v>0</v>
      </c>
      <c r="M1897">
        <v>2021</v>
      </c>
      <c r="N1897">
        <f t="shared" ca="1" si="118"/>
        <v>193</v>
      </c>
      <c r="O1897">
        <f t="shared" ca="1" si="119"/>
        <v>32124</v>
      </c>
      <c r="P1897">
        <f ca="1">_20206[[#This Row],[最低排名]]-_20206[[#This Row],[同分人数]]+1</f>
        <v>31932</v>
      </c>
      <c r="Q1897">
        <f ca="1">IF(O1897&gt;=开始!$B$6, 1, 0)</f>
        <v>1</v>
      </c>
      <c r="R1897">
        <f ca="1">_20206[[#This Row],[最低排名]]-开始!$B$6</f>
        <v>32124</v>
      </c>
    </row>
    <row r="1898" spans="1:18">
      <c r="A1898">
        <v>46004</v>
      </c>
      <c r="B1898" t="s">
        <v>1573</v>
      </c>
      <c r="C1898" t="str">
        <f t="shared" si="116"/>
        <v>东南成贤</v>
      </c>
      <c r="D1898" t="str">
        <f t="shared" si="117"/>
        <v>04</v>
      </c>
      <c r="E1898" t="s">
        <v>752</v>
      </c>
      <c r="F1898">
        <v>184</v>
      </c>
      <c r="G1898">
        <v>97</v>
      </c>
      <c r="H1898">
        <v>82</v>
      </c>
      <c r="I1898">
        <v>61</v>
      </c>
      <c r="J1898">
        <v>52</v>
      </c>
      <c r="K1898">
        <v>46</v>
      </c>
      <c r="L1898">
        <v>0</v>
      </c>
      <c r="M1898">
        <v>2021</v>
      </c>
      <c r="N1898">
        <f t="shared" ca="1" si="118"/>
        <v>183</v>
      </c>
      <c r="O1898">
        <f t="shared" ca="1" si="119"/>
        <v>31547</v>
      </c>
      <c r="P1898">
        <f ca="1">_20206[[#This Row],[最低排名]]-_20206[[#This Row],[同分人数]]+1</f>
        <v>31365</v>
      </c>
      <c r="Q1898">
        <f ca="1">IF(O1898&gt;=开始!$B$6, 1, 0)</f>
        <v>1</v>
      </c>
      <c r="R1898">
        <f ca="1">_20206[[#This Row],[最低排名]]-开始!$B$6</f>
        <v>31547</v>
      </c>
    </row>
    <row r="1899" spans="1:18">
      <c r="A1899">
        <v>46101</v>
      </c>
      <c r="B1899" t="s">
        <v>710</v>
      </c>
      <c r="C1899" t="str">
        <f t="shared" si="116"/>
        <v>太湖学院</v>
      </c>
      <c r="D1899" t="str">
        <f t="shared" si="117"/>
        <v>01</v>
      </c>
      <c r="E1899" t="s">
        <v>221</v>
      </c>
      <c r="F1899">
        <v>192</v>
      </c>
      <c r="G1899">
        <v>105</v>
      </c>
      <c r="H1899">
        <v>64</v>
      </c>
      <c r="I1899">
        <v>58</v>
      </c>
      <c r="J1899">
        <v>52</v>
      </c>
      <c r="K1899">
        <v>43</v>
      </c>
      <c r="L1899">
        <v>0</v>
      </c>
      <c r="M1899">
        <v>2021</v>
      </c>
      <c r="N1899">
        <f t="shared" ca="1" si="118"/>
        <v>171</v>
      </c>
      <c r="O1899">
        <f t="shared" ca="1" si="119"/>
        <v>34311</v>
      </c>
      <c r="P1899">
        <f ca="1">_20206[[#This Row],[最低排名]]-_20206[[#This Row],[同分人数]]+1</f>
        <v>34141</v>
      </c>
      <c r="Q1899">
        <f ca="1">IF(O1899&gt;=开始!$B$6, 1, 0)</f>
        <v>1</v>
      </c>
      <c r="R1899">
        <f ca="1">_20206[[#This Row],[最低排名]]-开始!$B$6</f>
        <v>34311</v>
      </c>
    </row>
    <row r="1900" spans="1:18">
      <c r="A1900">
        <v>46201</v>
      </c>
      <c r="B1900" t="s">
        <v>711</v>
      </c>
      <c r="C1900" t="str">
        <f t="shared" si="116"/>
        <v>南理紫金</v>
      </c>
      <c r="D1900" t="str">
        <f t="shared" si="117"/>
        <v>01</v>
      </c>
      <c r="E1900" t="s">
        <v>408</v>
      </c>
      <c r="F1900">
        <v>193</v>
      </c>
      <c r="G1900">
        <v>103</v>
      </c>
      <c r="H1900">
        <v>67</v>
      </c>
      <c r="I1900">
        <v>64</v>
      </c>
      <c r="J1900">
        <v>49</v>
      </c>
      <c r="K1900">
        <v>46</v>
      </c>
      <c r="L1900">
        <v>0</v>
      </c>
      <c r="M1900">
        <v>2021</v>
      </c>
      <c r="N1900">
        <f t="shared" ca="1" si="118"/>
        <v>169</v>
      </c>
      <c r="O1900">
        <f t="shared" ca="1" si="119"/>
        <v>32613</v>
      </c>
      <c r="P1900">
        <f ca="1">_20206[[#This Row],[最低排名]]-_20206[[#This Row],[同分人数]]+1</f>
        <v>32445</v>
      </c>
      <c r="Q1900">
        <f ca="1">IF(O1900&gt;=开始!$B$6, 1, 0)</f>
        <v>1</v>
      </c>
      <c r="R1900">
        <f ca="1">_20206[[#This Row],[最低排名]]-开始!$B$6</f>
        <v>32613</v>
      </c>
    </row>
    <row r="1901" spans="1:18">
      <c r="A1901">
        <v>46202</v>
      </c>
      <c r="B1901" t="s">
        <v>712</v>
      </c>
      <c r="C1901" t="str">
        <f t="shared" si="116"/>
        <v>南理紫金</v>
      </c>
      <c r="D1901" t="str">
        <f t="shared" si="117"/>
        <v>02</v>
      </c>
      <c r="E1901" t="s">
        <v>1534</v>
      </c>
      <c r="F1901">
        <v>168</v>
      </c>
      <c r="G1901">
        <v>93</v>
      </c>
      <c r="H1901">
        <v>85</v>
      </c>
      <c r="I1901">
        <v>52</v>
      </c>
      <c r="J1901">
        <v>49</v>
      </c>
      <c r="K1901">
        <v>46</v>
      </c>
      <c r="L1901">
        <v>0</v>
      </c>
      <c r="M1901">
        <v>2021</v>
      </c>
      <c r="N1901">
        <f t="shared" ca="1" si="118"/>
        <v>159</v>
      </c>
      <c r="O1901">
        <f t="shared" ca="1" si="119"/>
        <v>35686</v>
      </c>
      <c r="P1901">
        <f ca="1">_20206[[#This Row],[最低排名]]-_20206[[#This Row],[同分人数]]+1</f>
        <v>35528</v>
      </c>
      <c r="Q1901">
        <f ca="1">IF(O1901&gt;=开始!$B$6, 1, 0)</f>
        <v>1</v>
      </c>
      <c r="R1901">
        <f ca="1">_20206[[#This Row],[最低排名]]-开始!$B$6</f>
        <v>35686</v>
      </c>
    </row>
    <row r="1902" spans="1:18">
      <c r="A1902">
        <v>46301</v>
      </c>
      <c r="B1902" t="s">
        <v>713</v>
      </c>
      <c r="C1902" t="str">
        <f t="shared" si="116"/>
        <v>南航金城</v>
      </c>
      <c r="D1902" t="str">
        <f t="shared" si="117"/>
        <v>01</v>
      </c>
      <c r="E1902" t="s">
        <v>207</v>
      </c>
      <c r="F1902">
        <v>184</v>
      </c>
      <c r="G1902">
        <v>96</v>
      </c>
      <c r="H1902">
        <v>82</v>
      </c>
      <c r="I1902">
        <v>55</v>
      </c>
      <c r="J1902">
        <v>46</v>
      </c>
      <c r="K1902">
        <v>46</v>
      </c>
      <c r="L1902">
        <v>0</v>
      </c>
      <c r="M1902">
        <v>2021</v>
      </c>
      <c r="N1902">
        <f t="shared" ca="1" si="118"/>
        <v>170</v>
      </c>
      <c r="O1902">
        <f t="shared" ca="1" si="119"/>
        <v>33669</v>
      </c>
      <c r="P1902">
        <f ca="1">_20206[[#This Row],[最低排名]]-_20206[[#This Row],[同分人数]]+1</f>
        <v>33500</v>
      </c>
      <c r="Q1902">
        <f ca="1">IF(O1902&gt;=开始!$B$6, 1, 0)</f>
        <v>1</v>
      </c>
      <c r="R1902">
        <f ca="1">_20206[[#This Row],[最低排名]]-开始!$B$6</f>
        <v>33669</v>
      </c>
    </row>
    <row r="1903" spans="1:18">
      <c r="A1903">
        <v>46401</v>
      </c>
      <c r="B1903" t="s">
        <v>715</v>
      </c>
      <c r="C1903" t="str">
        <f t="shared" si="116"/>
        <v>南京传媒</v>
      </c>
      <c r="D1903" t="str">
        <f t="shared" si="117"/>
        <v>01</v>
      </c>
      <c r="E1903" t="s">
        <v>180</v>
      </c>
      <c r="F1903">
        <v>198</v>
      </c>
      <c r="G1903">
        <v>101</v>
      </c>
      <c r="H1903">
        <v>84</v>
      </c>
      <c r="I1903">
        <v>61</v>
      </c>
      <c r="J1903">
        <v>55</v>
      </c>
      <c r="K1903">
        <v>52</v>
      </c>
      <c r="L1903">
        <v>0</v>
      </c>
      <c r="M1903">
        <v>2021</v>
      </c>
      <c r="N1903">
        <f t="shared" ca="1" si="118"/>
        <v>212</v>
      </c>
      <c r="O1903">
        <f t="shared" ca="1" si="119"/>
        <v>26748</v>
      </c>
      <c r="P1903">
        <f ca="1">_20206[[#This Row],[最低排名]]-_20206[[#This Row],[同分人数]]+1</f>
        <v>26537</v>
      </c>
      <c r="Q1903">
        <f ca="1">IF(O1903&gt;=开始!$B$6, 1, 0)</f>
        <v>1</v>
      </c>
      <c r="R1903">
        <f ca="1">_20206[[#This Row],[最低排名]]-开始!$B$6</f>
        <v>26748</v>
      </c>
    </row>
    <row r="1904" spans="1:18">
      <c r="A1904">
        <v>46501</v>
      </c>
      <c r="B1904" t="s">
        <v>716</v>
      </c>
      <c r="C1904" t="str">
        <f t="shared" si="116"/>
        <v>南师泰州</v>
      </c>
      <c r="D1904" t="str">
        <f t="shared" si="117"/>
        <v>01</v>
      </c>
      <c r="E1904" t="s">
        <v>354</v>
      </c>
      <c r="F1904">
        <v>184</v>
      </c>
      <c r="G1904">
        <v>94</v>
      </c>
      <c r="H1904">
        <v>85</v>
      </c>
      <c r="I1904">
        <v>55</v>
      </c>
      <c r="J1904">
        <v>52</v>
      </c>
      <c r="K1904">
        <v>52</v>
      </c>
      <c r="L1904">
        <v>0</v>
      </c>
      <c r="M1904">
        <v>2021</v>
      </c>
      <c r="N1904">
        <f t="shared" ca="1" si="118"/>
        <v>177</v>
      </c>
      <c r="O1904">
        <f t="shared" ca="1" si="119"/>
        <v>31038</v>
      </c>
      <c r="P1904">
        <f ca="1">_20206[[#This Row],[最低排名]]-_20206[[#This Row],[同分人数]]+1</f>
        <v>30862</v>
      </c>
      <c r="Q1904">
        <f ca="1">IF(O1904&gt;=开始!$B$6, 1, 0)</f>
        <v>1</v>
      </c>
      <c r="R1904">
        <f ca="1">_20206[[#This Row],[最低排名]]-开始!$B$6</f>
        <v>31038</v>
      </c>
    </row>
    <row r="1905" spans="1:18">
      <c r="A1905">
        <v>46502</v>
      </c>
      <c r="B1905" t="s">
        <v>717</v>
      </c>
      <c r="C1905" t="str">
        <f t="shared" si="116"/>
        <v>南师泰州</v>
      </c>
      <c r="D1905" t="str">
        <f t="shared" si="117"/>
        <v>02</v>
      </c>
      <c r="E1905" t="s">
        <v>1534</v>
      </c>
      <c r="F1905">
        <v>172</v>
      </c>
      <c r="G1905">
        <v>96</v>
      </c>
      <c r="H1905">
        <v>81</v>
      </c>
      <c r="I1905">
        <v>55</v>
      </c>
      <c r="J1905">
        <v>49</v>
      </c>
      <c r="K1905">
        <v>43</v>
      </c>
      <c r="L1905">
        <v>0</v>
      </c>
      <c r="M1905">
        <v>2021</v>
      </c>
      <c r="N1905">
        <f t="shared" ca="1" si="118"/>
        <v>159</v>
      </c>
      <c r="O1905">
        <f t="shared" ca="1" si="119"/>
        <v>35686</v>
      </c>
      <c r="P1905">
        <f ca="1">_20206[[#This Row],[最低排名]]-_20206[[#This Row],[同分人数]]+1</f>
        <v>35528</v>
      </c>
      <c r="Q1905">
        <f ca="1">IF(O1905&gt;=开始!$B$6, 1, 0)</f>
        <v>1</v>
      </c>
      <c r="R1905">
        <f ca="1">_20206[[#This Row],[最低排名]]-开始!$B$6</f>
        <v>35686</v>
      </c>
    </row>
    <row r="1906" spans="1:18">
      <c r="A1906">
        <v>46503</v>
      </c>
      <c r="B1906" t="s">
        <v>1574</v>
      </c>
      <c r="C1906" t="str">
        <f t="shared" si="116"/>
        <v>南师泰州</v>
      </c>
      <c r="D1906" t="str">
        <f t="shared" si="117"/>
        <v>03</v>
      </c>
      <c r="E1906" t="s">
        <v>412</v>
      </c>
      <c r="F1906">
        <v>198</v>
      </c>
      <c r="G1906">
        <v>103</v>
      </c>
      <c r="H1906">
        <v>81</v>
      </c>
      <c r="I1906">
        <v>46</v>
      </c>
      <c r="J1906">
        <v>46</v>
      </c>
      <c r="K1906">
        <v>46</v>
      </c>
      <c r="L1906">
        <v>0</v>
      </c>
      <c r="M1906">
        <v>2021</v>
      </c>
      <c r="N1906">
        <f t="shared" ca="1" si="118"/>
        <v>168</v>
      </c>
      <c r="O1906">
        <f t="shared" ca="1" si="119"/>
        <v>32941</v>
      </c>
      <c r="P1906">
        <f ca="1">_20206[[#This Row],[最低排名]]-_20206[[#This Row],[同分人数]]+1</f>
        <v>32774</v>
      </c>
      <c r="Q1906">
        <f ca="1">IF(O1906&gt;=开始!$B$6, 1, 0)</f>
        <v>1</v>
      </c>
      <c r="R1906">
        <f ca="1">_20206[[#This Row],[最低排名]]-开始!$B$6</f>
        <v>32941</v>
      </c>
    </row>
    <row r="1907" spans="1:18">
      <c r="A1907">
        <v>46601</v>
      </c>
      <c r="B1907" t="s">
        <v>718</v>
      </c>
      <c r="C1907" t="str">
        <f t="shared" si="116"/>
        <v>南工浦江</v>
      </c>
      <c r="D1907" t="str">
        <f t="shared" si="117"/>
        <v>01</v>
      </c>
      <c r="E1907" t="s">
        <v>221</v>
      </c>
      <c r="F1907">
        <v>167</v>
      </c>
      <c r="G1907">
        <v>92</v>
      </c>
      <c r="H1907">
        <v>77</v>
      </c>
      <c r="I1907">
        <v>61</v>
      </c>
      <c r="J1907">
        <v>55</v>
      </c>
      <c r="K1907">
        <v>49</v>
      </c>
      <c r="L1907">
        <v>0</v>
      </c>
      <c r="M1907">
        <v>2021</v>
      </c>
      <c r="N1907">
        <f t="shared" ca="1" si="118"/>
        <v>171</v>
      </c>
      <c r="O1907">
        <f t="shared" ca="1" si="119"/>
        <v>34311</v>
      </c>
      <c r="P1907">
        <f ca="1">_20206[[#This Row],[最低排名]]-_20206[[#This Row],[同分人数]]+1</f>
        <v>34141</v>
      </c>
      <c r="Q1907">
        <f ca="1">IF(O1907&gt;=开始!$B$6, 1, 0)</f>
        <v>1</v>
      </c>
      <c r="R1907">
        <f ca="1">_20206[[#This Row],[最低排名]]-开始!$B$6</f>
        <v>34311</v>
      </c>
    </row>
    <row r="1908" spans="1:18">
      <c r="A1908">
        <v>46602</v>
      </c>
      <c r="B1908" t="s">
        <v>719</v>
      </c>
      <c r="C1908" t="str">
        <f t="shared" si="116"/>
        <v>南工浦江</v>
      </c>
      <c r="D1908" t="str">
        <f t="shared" si="117"/>
        <v>02</v>
      </c>
      <c r="E1908" t="s">
        <v>585</v>
      </c>
      <c r="F1908">
        <v>191</v>
      </c>
      <c r="G1908">
        <v>101</v>
      </c>
      <c r="H1908">
        <v>78</v>
      </c>
      <c r="I1908">
        <v>52</v>
      </c>
      <c r="J1908">
        <v>49</v>
      </c>
      <c r="K1908">
        <v>46</v>
      </c>
      <c r="L1908">
        <v>0</v>
      </c>
      <c r="M1908">
        <v>2021</v>
      </c>
      <c r="N1908">
        <f t="shared" ca="1" si="118"/>
        <v>162</v>
      </c>
      <c r="O1908">
        <f t="shared" ca="1" si="119"/>
        <v>33103</v>
      </c>
      <c r="P1908">
        <f ca="1">_20206[[#This Row],[最低排名]]-_20206[[#This Row],[同分人数]]+1</f>
        <v>32942</v>
      </c>
      <c r="Q1908">
        <f ca="1">IF(O1908&gt;=开始!$B$6, 1, 0)</f>
        <v>1</v>
      </c>
      <c r="R1908">
        <f ca="1">_20206[[#This Row],[最低排名]]-开始!$B$6</f>
        <v>33103</v>
      </c>
    </row>
    <row r="1909" spans="1:18">
      <c r="A1909">
        <v>46603</v>
      </c>
      <c r="B1909" t="s">
        <v>720</v>
      </c>
      <c r="C1909" t="str">
        <f t="shared" si="116"/>
        <v>南工浦江</v>
      </c>
      <c r="D1909" t="str">
        <f t="shared" si="117"/>
        <v>03</v>
      </c>
      <c r="E1909" t="s">
        <v>1534</v>
      </c>
      <c r="F1909">
        <v>170</v>
      </c>
      <c r="G1909">
        <v>91</v>
      </c>
      <c r="H1909">
        <v>83</v>
      </c>
      <c r="I1909">
        <v>52</v>
      </c>
      <c r="J1909">
        <v>49</v>
      </c>
      <c r="K1909">
        <v>46</v>
      </c>
      <c r="L1909">
        <v>0</v>
      </c>
      <c r="M1909">
        <v>2021</v>
      </c>
      <c r="N1909">
        <f t="shared" ca="1" si="118"/>
        <v>159</v>
      </c>
      <c r="O1909">
        <f t="shared" ca="1" si="119"/>
        <v>35686</v>
      </c>
      <c r="P1909">
        <f ca="1">_20206[[#This Row],[最低排名]]-_20206[[#This Row],[同分人数]]+1</f>
        <v>35528</v>
      </c>
      <c r="Q1909">
        <f ca="1">IF(O1909&gt;=开始!$B$6, 1, 0)</f>
        <v>1</v>
      </c>
      <c r="R1909">
        <f ca="1">_20206[[#This Row],[最低排名]]-开始!$B$6</f>
        <v>35686</v>
      </c>
    </row>
    <row r="1910" spans="1:18">
      <c r="A1910">
        <v>46701</v>
      </c>
      <c r="B1910" t="s">
        <v>721</v>
      </c>
      <c r="C1910" t="str">
        <f t="shared" si="116"/>
        <v>南医康达</v>
      </c>
      <c r="D1910" t="str">
        <f t="shared" si="117"/>
        <v>01</v>
      </c>
      <c r="E1910" t="s">
        <v>738</v>
      </c>
      <c r="F1910">
        <v>182</v>
      </c>
      <c r="G1910">
        <v>92</v>
      </c>
      <c r="H1910">
        <v>89</v>
      </c>
      <c r="I1910">
        <v>49</v>
      </c>
      <c r="J1910">
        <v>46</v>
      </c>
      <c r="K1910">
        <v>46</v>
      </c>
      <c r="L1910">
        <v>0</v>
      </c>
      <c r="M1910">
        <v>2021</v>
      </c>
      <c r="N1910">
        <f t="shared" ca="1" si="118"/>
        <v>141</v>
      </c>
      <c r="O1910">
        <f t="shared" ca="1" si="119"/>
        <v>33810</v>
      </c>
      <c r="P1910">
        <f ca="1">_20206[[#This Row],[最低排名]]-_20206[[#This Row],[同分人数]]+1</f>
        <v>33670</v>
      </c>
      <c r="Q1910">
        <f ca="1">IF(O1910&gt;=开始!$B$6, 1, 0)</f>
        <v>1</v>
      </c>
      <c r="R1910">
        <f ca="1">_20206[[#This Row],[最低排名]]-开始!$B$6</f>
        <v>33810</v>
      </c>
    </row>
    <row r="1911" spans="1:18">
      <c r="A1911">
        <v>46702</v>
      </c>
      <c r="B1911" t="s">
        <v>722</v>
      </c>
      <c r="C1911" t="str">
        <f t="shared" si="116"/>
        <v>南医康达</v>
      </c>
      <c r="D1911" t="str">
        <f t="shared" si="117"/>
        <v>02</v>
      </c>
      <c r="E1911" t="s">
        <v>405</v>
      </c>
      <c r="F1911">
        <v>187</v>
      </c>
      <c r="G1911">
        <v>105</v>
      </c>
      <c r="H1911">
        <v>96</v>
      </c>
      <c r="I1911">
        <v>52</v>
      </c>
      <c r="J1911">
        <v>52</v>
      </c>
      <c r="K1911">
        <v>40</v>
      </c>
      <c r="L1911">
        <v>0</v>
      </c>
      <c r="M1911">
        <v>2021</v>
      </c>
      <c r="N1911">
        <f t="shared" ca="1" si="118"/>
        <v>169</v>
      </c>
      <c r="O1911">
        <f t="shared" ca="1" si="119"/>
        <v>31207</v>
      </c>
      <c r="P1911">
        <f ca="1">_20206[[#This Row],[最低排名]]-_20206[[#This Row],[同分人数]]+1</f>
        <v>31039</v>
      </c>
      <c r="Q1911">
        <f ca="1">IF(O1911&gt;=开始!$B$6, 1, 0)</f>
        <v>1</v>
      </c>
      <c r="R1911">
        <f ca="1">_20206[[#This Row],[最低排名]]-开始!$B$6</f>
        <v>31207</v>
      </c>
    </row>
    <row r="1912" spans="1:18">
      <c r="A1912">
        <v>46703</v>
      </c>
      <c r="B1912" t="s">
        <v>723</v>
      </c>
      <c r="C1912" t="str">
        <f t="shared" si="116"/>
        <v>南医康达</v>
      </c>
      <c r="D1912" t="str">
        <f t="shared" si="117"/>
        <v>03</v>
      </c>
      <c r="E1912" t="s">
        <v>1533</v>
      </c>
      <c r="F1912">
        <v>180</v>
      </c>
      <c r="G1912">
        <v>92</v>
      </c>
      <c r="H1912">
        <v>93</v>
      </c>
      <c r="I1912">
        <v>43</v>
      </c>
      <c r="J1912">
        <v>43</v>
      </c>
      <c r="K1912">
        <v>43</v>
      </c>
      <c r="L1912">
        <v>0</v>
      </c>
      <c r="M1912">
        <v>2021</v>
      </c>
      <c r="N1912">
        <f t="shared" ca="1" si="118"/>
        <v>157</v>
      </c>
      <c r="O1912">
        <f t="shared" ca="1" si="119"/>
        <v>35381</v>
      </c>
      <c r="P1912">
        <f ca="1">_20206[[#This Row],[最低排名]]-_20206[[#This Row],[同分人数]]+1</f>
        <v>35225</v>
      </c>
      <c r="Q1912">
        <f ca="1">IF(O1912&gt;=开始!$B$6, 1, 0)</f>
        <v>1</v>
      </c>
      <c r="R1912">
        <f ca="1">_20206[[#This Row],[最低排名]]-开始!$B$6</f>
        <v>35381</v>
      </c>
    </row>
    <row r="1913" spans="1:18">
      <c r="A1913">
        <v>46704</v>
      </c>
      <c r="B1913" t="s">
        <v>724</v>
      </c>
      <c r="C1913" t="str">
        <f t="shared" si="116"/>
        <v>南医康达</v>
      </c>
      <c r="D1913" t="str">
        <f t="shared" si="117"/>
        <v>04</v>
      </c>
      <c r="E1913" t="s">
        <v>203</v>
      </c>
      <c r="F1913">
        <v>185</v>
      </c>
      <c r="G1913">
        <v>95</v>
      </c>
      <c r="H1913">
        <v>89</v>
      </c>
      <c r="I1913">
        <v>55</v>
      </c>
      <c r="J1913">
        <v>52</v>
      </c>
      <c r="K1913">
        <v>49</v>
      </c>
      <c r="L1913">
        <v>0</v>
      </c>
      <c r="M1913">
        <v>2021</v>
      </c>
      <c r="N1913">
        <f t="shared" ca="1" si="118"/>
        <v>204</v>
      </c>
      <c r="O1913">
        <f t="shared" ca="1" si="119"/>
        <v>30665</v>
      </c>
      <c r="P1913">
        <f ca="1">_20206[[#This Row],[最低排名]]-_20206[[#This Row],[同分人数]]+1</f>
        <v>30462</v>
      </c>
      <c r="Q1913">
        <f ca="1">IF(O1913&gt;=开始!$B$6, 1, 0)</f>
        <v>1</v>
      </c>
      <c r="R1913">
        <f ca="1">_20206[[#This Row],[最低排名]]-开始!$B$6</f>
        <v>30665</v>
      </c>
    </row>
    <row r="1914" spans="1:18">
      <c r="A1914">
        <v>46901</v>
      </c>
      <c r="B1914" t="s">
        <v>725</v>
      </c>
      <c r="C1914" t="str">
        <f t="shared" si="116"/>
        <v>无锡学院</v>
      </c>
      <c r="D1914" t="str">
        <f t="shared" si="117"/>
        <v>01</v>
      </c>
      <c r="E1914" t="s">
        <v>485</v>
      </c>
      <c r="F1914">
        <v>191</v>
      </c>
      <c r="G1914">
        <v>103</v>
      </c>
      <c r="H1914">
        <v>110</v>
      </c>
      <c r="I1914">
        <v>58</v>
      </c>
      <c r="J1914">
        <v>43</v>
      </c>
      <c r="K1914">
        <v>43</v>
      </c>
      <c r="L1914">
        <v>0</v>
      </c>
      <c r="M1914">
        <v>2021</v>
      </c>
      <c r="N1914">
        <f t="shared" ca="1" si="118"/>
        <v>196</v>
      </c>
      <c r="O1914">
        <f t="shared" ca="1" si="119"/>
        <v>27738</v>
      </c>
      <c r="P1914">
        <f ca="1">_20206[[#This Row],[最低排名]]-_20206[[#This Row],[同分人数]]+1</f>
        <v>27543</v>
      </c>
      <c r="Q1914">
        <f ca="1">IF(O1914&gt;=开始!$B$6, 1, 0)</f>
        <v>1</v>
      </c>
      <c r="R1914">
        <f ca="1">_20206[[#This Row],[最低排名]]-开始!$B$6</f>
        <v>27738</v>
      </c>
    </row>
    <row r="1915" spans="1:18">
      <c r="A1915">
        <v>46902</v>
      </c>
      <c r="B1915" t="s">
        <v>726</v>
      </c>
      <c r="C1915" t="str">
        <f t="shared" si="116"/>
        <v>无锡学院</v>
      </c>
      <c r="D1915" t="str">
        <f t="shared" si="117"/>
        <v>02</v>
      </c>
      <c r="E1915" t="s">
        <v>207</v>
      </c>
      <c r="F1915">
        <v>186</v>
      </c>
      <c r="G1915">
        <v>106</v>
      </c>
      <c r="H1915">
        <v>89</v>
      </c>
      <c r="I1915">
        <v>49</v>
      </c>
      <c r="J1915">
        <v>46</v>
      </c>
      <c r="K1915">
        <v>43</v>
      </c>
      <c r="L1915">
        <v>0</v>
      </c>
      <c r="M1915">
        <v>2021</v>
      </c>
      <c r="N1915">
        <f t="shared" ca="1" si="118"/>
        <v>170</v>
      </c>
      <c r="O1915">
        <f t="shared" ca="1" si="119"/>
        <v>33669</v>
      </c>
      <c r="P1915">
        <f ca="1">_20206[[#This Row],[最低排名]]-_20206[[#This Row],[同分人数]]+1</f>
        <v>33500</v>
      </c>
      <c r="Q1915">
        <f ca="1">IF(O1915&gt;=开始!$B$6, 1, 0)</f>
        <v>1</v>
      </c>
      <c r="R1915">
        <f ca="1">_20206[[#This Row],[最低排名]]-开始!$B$6</f>
        <v>33669</v>
      </c>
    </row>
    <row r="1916" spans="1:18">
      <c r="A1916">
        <v>46903</v>
      </c>
      <c r="B1916" t="s">
        <v>727</v>
      </c>
      <c r="C1916" t="str">
        <f t="shared" si="116"/>
        <v>无锡学院</v>
      </c>
      <c r="D1916" t="str">
        <f t="shared" si="117"/>
        <v>03</v>
      </c>
      <c r="E1916" t="s">
        <v>309</v>
      </c>
      <c r="F1916">
        <v>216</v>
      </c>
      <c r="G1916">
        <v>110</v>
      </c>
      <c r="H1916">
        <v>79</v>
      </c>
      <c r="I1916">
        <v>55</v>
      </c>
      <c r="J1916">
        <v>49</v>
      </c>
      <c r="K1916">
        <v>43</v>
      </c>
      <c r="L1916">
        <v>0</v>
      </c>
      <c r="M1916">
        <v>2021</v>
      </c>
      <c r="N1916">
        <f t="shared" ca="1" si="118"/>
        <v>188</v>
      </c>
      <c r="O1916">
        <f t="shared" ca="1" si="119"/>
        <v>28283</v>
      </c>
      <c r="P1916">
        <f ca="1">_20206[[#This Row],[最低排名]]-_20206[[#This Row],[同分人数]]+1</f>
        <v>28096</v>
      </c>
      <c r="Q1916">
        <f ca="1">IF(O1916&gt;=开始!$B$6, 1, 0)</f>
        <v>1</v>
      </c>
      <c r="R1916">
        <f ca="1">_20206[[#This Row],[最低排名]]-开始!$B$6</f>
        <v>28283</v>
      </c>
    </row>
    <row r="1917" spans="1:18">
      <c r="A1917">
        <v>46904</v>
      </c>
      <c r="B1917" t="s">
        <v>1652</v>
      </c>
      <c r="C1917" t="str">
        <f t="shared" si="116"/>
        <v>无锡学院</v>
      </c>
      <c r="D1917" t="str">
        <f t="shared" si="117"/>
        <v>04</v>
      </c>
      <c r="E1917" t="s">
        <v>309</v>
      </c>
      <c r="F1917">
        <v>194</v>
      </c>
      <c r="G1917">
        <v>102</v>
      </c>
      <c r="H1917">
        <v>89</v>
      </c>
      <c r="I1917">
        <v>61</v>
      </c>
      <c r="J1917">
        <v>55</v>
      </c>
      <c r="K1917">
        <v>43</v>
      </c>
      <c r="L1917">
        <v>0</v>
      </c>
      <c r="M1917">
        <v>2021</v>
      </c>
      <c r="N1917">
        <f t="shared" ca="1" si="118"/>
        <v>188</v>
      </c>
      <c r="O1917">
        <f t="shared" ca="1" si="119"/>
        <v>28283</v>
      </c>
      <c r="P1917">
        <f ca="1">_20206[[#This Row],[最低排名]]-_20206[[#This Row],[同分人数]]+1</f>
        <v>28096</v>
      </c>
      <c r="Q1917">
        <f ca="1">IF(O1917&gt;=开始!$B$6, 1, 0)</f>
        <v>1</v>
      </c>
      <c r="R1917">
        <f ca="1">_20206[[#This Row],[最低排名]]-开始!$B$6</f>
        <v>28283</v>
      </c>
    </row>
    <row r="1918" spans="1:18">
      <c r="A1918">
        <v>47001</v>
      </c>
      <c r="B1918" t="s">
        <v>728</v>
      </c>
      <c r="C1918" t="str">
        <f t="shared" si="116"/>
        <v>苏州城院</v>
      </c>
      <c r="D1918" t="str">
        <f t="shared" si="117"/>
        <v>01</v>
      </c>
      <c r="E1918" t="s">
        <v>701</v>
      </c>
      <c r="F1918">
        <v>186</v>
      </c>
      <c r="G1918">
        <v>98</v>
      </c>
      <c r="H1918">
        <v>102</v>
      </c>
      <c r="I1918">
        <v>58</v>
      </c>
      <c r="J1918">
        <v>49</v>
      </c>
      <c r="K1918">
        <v>49</v>
      </c>
      <c r="L1918">
        <v>0</v>
      </c>
      <c r="M1918">
        <v>2021</v>
      </c>
      <c r="N1918">
        <f t="shared" ca="1" si="118"/>
        <v>166</v>
      </c>
      <c r="O1918">
        <f t="shared" ca="1" si="119"/>
        <v>27904</v>
      </c>
      <c r="P1918">
        <f ca="1">_20206[[#This Row],[最低排名]]-_20206[[#This Row],[同分人数]]+1</f>
        <v>27739</v>
      </c>
      <c r="Q1918">
        <f ca="1">IF(O1918&gt;=开始!$B$6, 1, 0)</f>
        <v>1</v>
      </c>
      <c r="R1918">
        <f ca="1">_20206[[#This Row],[最低排名]]-开始!$B$6</f>
        <v>27904</v>
      </c>
    </row>
    <row r="1919" spans="1:18">
      <c r="A1919">
        <v>47002</v>
      </c>
      <c r="B1919" t="s">
        <v>729</v>
      </c>
      <c r="C1919" t="str">
        <f t="shared" si="116"/>
        <v>苏州城院</v>
      </c>
      <c r="D1919" t="str">
        <f t="shared" si="117"/>
        <v>02</v>
      </c>
      <c r="E1919" t="s">
        <v>56</v>
      </c>
      <c r="F1919">
        <v>182</v>
      </c>
      <c r="G1919">
        <v>96</v>
      </c>
      <c r="H1919">
        <v>70</v>
      </c>
      <c r="I1919">
        <v>55</v>
      </c>
      <c r="J1919">
        <v>55</v>
      </c>
      <c r="K1919">
        <v>52</v>
      </c>
      <c r="L1919">
        <v>0</v>
      </c>
      <c r="M1919">
        <v>2021</v>
      </c>
      <c r="N1919">
        <f t="shared" ca="1" si="118"/>
        <v>199</v>
      </c>
      <c r="O1919">
        <f t="shared" ca="1" si="119"/>
        <v>33499</v>
      </c>
      <c r="P1919">
        <f ca="1">_20206[[#This Row],[最低排名]]-_20206[[#This Row],[同分人数]]+1</f>
        <v>33301</v>
      </c>
      <c r="Q1919">
        <f ca="1">IF(O1919&gt;=开始!$B$6, 1, 0)</f>
        <v>1</v>
      </c>
      <c r="R1919">
        <f ca="1">_20206[[#This Row],[最低排名]]-开始!$B$6</f>
        <v>33499</v>
      </c>
    </row>
    <row r="1920" spans="1:18">
      <c r="A1920">
        <v>47101</v>
      </c>
      <c r="B1920" t="s">
        <v>730</v>
      </c>
      <c r="C1920" t="str">
        <f t="shared" si="116"/>
        <v>苏大应用</v>
      </c>
      <c r="D1920" t="str">
        <f t="shared" si="117"/>
        <v>01</v>
      </c>
      <c r="E1920" t="s">
        <v>513</v>
      </c>
      <c r="F1920">
        <v>177</v>
      </c>
      <c r="G1920">
        <v>92</v>
      </c>
      <c r="H1920">
        <v>96</v>
      </c>
      <c r="I1920">
        <v>55</v>
      </c>
      <c r="J1920">
        <v>49</v>
      </c>
      <c r="K1920">
        <v>43</v>
      </c>
      <c r="L1920">
        <v>0</v>
      </c>
      <c r="M1920">
        <v>2021</v>
      </c>
      <c r="N1920">
        <f t="shared" ca="1" si="118"/>
        <v>164</v>
      </c>
      <c r="O1920">
        <f t="shared" ca="1" si="119"/>
        <v>32444</v>
      </c>
      <c r="P1920">
        <f ca="1">_20206[[#This Row],[最低排名]]-_20206[[#This Row],[同分人数]]+1</f>
        <v>32281</v>
      </c>
      <c r="Q1920">
        <f ca="1">IF(O1920&gt;=开始!$B$6, 1, 0)</f>
        <v>1</v>
      </c>
      <c r="R1920">
        <f ca="1">_20206[[#This Row],[最低排名]]-开始!$B$6</f>
        <v>32444</v>
      </c>
    </row>
    <row r="1921" spans="1:18">
      <c r="A1921">
        <v>47201</v>
      </c>
      <c r="B1921" t="s">
        <v>1653</v>
      </c>
      <c r="C1921" t="str">
        <f t="shared" si="116"/>
        <v>苏科天平</v>
      </c>
      <c r="D1921" t="str">
        <f t="shared" si="117"/>
        <v>01</v>
      </c>
      <c r="E1921" t="s">
        <v>998</v>
      </c>
      <c r="F1921">
        <v>197</v>
      </c>
      <c r="G1921">
        <v>105</v>
      </c>
      <c r="H1921">
        <v>55</v>
      </c>
      <c r="I1921">
        <v>58</v>
      </c>
      <c r="J1921">
        <v>52</v>
      </c>
      <c r="K1921">
        <v>49</v>
      </c>
      <c r="L1921">
        <v>0</v>
      </c>
      <c r="M1921">
        <v>2021</v>
      </c>
      <c r="N1921">
        <f t="shared" ca="1" si="118"/>
        <v>172</v>
      </c>
      <c r="O1921">
        <f t="shared" ca="1" si="119"/>
        <v>33982</v>
      </c>
      <c r="P1921">
        <f ca="1">_20206[[#This Row],[最低排名]]-_20206[[#This Row],[同分人数]]+1</f>
        <v>33811</v>
      </c>
      <c r="Q1921">
        <f ca="1">IF(O1921&gt;=开始!$B$6, 1, 0)</f>
        <v>1</v>
      </c>
      <c r="R1921">
        <f ca="1">_20206[[#This Row],[最低排名]]-开始!$B$6</f>
        <v>33982</v>
      </c>
    </row>
    <row r="1922" spans="1:18">
      <c r="A1922">
        <v>47202</v>
      </c>
      <c r="B1922" t="s">
        <v>1654</v>
      </c>
      <c r="C1922" t="str">
        <f t="shared" ref="C1922:C1985" si="120">LEFT(B1922, FIND("(", B1922) - 1)</f>
        <v>苏科天平</v>
      </c>
      <c r="D1922" t="str">
        <f t="shared" ref="D1922:D1985" si="121">MID(B1922, FIND("(", B1922) + 1, FIND(")", B1922) - FIND("(", B1922) - 1)</f>
        <v>02</v>
      </c>
      <c r="E1922" t="s">
        <v>1629</v>
      </c>
      <c r="M1922">
        <v>2021</v>
      </c>
      <c r="N1922" t="e">
        <f t="shared" ref="N1922:N1985" ca="1" si="122">VLOOKUP(E1922, INDIRECT("'" &amp; M1922 &amp; "D'!$A$2:$G$500"), 2, FALSE)</f>
        <v>#N/A</v>
      </c>
      <c r="O1922" t="e">
        <f t="shared" ref="O1922:O1985" ca="1" si="123">VLOOKUP(E1922, INDIRECT("'" &amp; M1922 &amp; "D'!$A$2:$G$500"), 3, FALSE)</f>
        <v>#N/A</v>
      </c>
      <c r="P1922" t="e">
        <f ca="1">_20206[[#This Row],[最低排名]]-_20206[[#This Row],[同分人数]]+1</f>
        <v>#N/A</v>
      </c>
      <c r="Q1922" t="e">
        <f ca="1">IF(O1922&gt;=开始!$B$6, 1, 0)</f>
        <v>#N/A</v>
      </c>
      <c r="R1922" t="e">
        <f ca="1">_20206[[#This Row],[最低排名]]-开始!$B$6</f>
        <v>#N/A</v>
      </c>
    </row>
    <row r="1923" spans="1:18">
      <c r="A1923">
        <v>47301</v>
      </c>
      <c r="B1923" t="s">
        <v>731</v>
      </c>
      <c r="C1923" t="str">
        <f t="shared" si="120"/>
        <v>江大京江</v>
      </c>
      <c r="D1923" t="str">
        <f t="shared" si="121"/>
        <v>01</v>
      </c>
      <c r="E1923" t="s">
        <v>221</v>
      </c>
      <c r="F1923">
        <v>180</v>
      </c>
      <c r="G1923">
        <v>91</v>
      </c>
      <c r="H1923">
        <v>73</v>
      </c>
      <c r="I1923">
        <v>61</v>
      </c>
      <c r="J1923">
        <v>49</v>
      </c>
      <c r="K1923">
        <v>46</v>
      </c>
      <c r="L1923">
        <v>0</v>
      </c>
      <c r="M1923">
        <v>2021</v>
      </c>
      <c r="N1923">
        <f t="shared" ca="1" si="122"/>
        <v>171</v>
      </c>
      <c r="O1923">
        <f t="shared" ca="1" si="123"/>
        <v>34311</v>
      </c>
      <c r="P1923">
        <f ca="1">_20206[[#This Row],[最低排名]]-_20206[[#This Row],[同分人数]]+1</f>
        <v>34141</v>
      </c>
      <c r="Q1923">
        <f ca="1">IF(O1923&gt;=开始!$B$6, 1, 0)</f>
        <v>1</v>
      </c>
      <c r="R1923">
        <f ca="1">_20206[[#This Row],[最低排名]]-开始!$B$6</f>
        <v>34311</v>
      </c>
    </row>
    <row r="1924" spans="1:18">
      <c r="A1924">
        <v>47401</v>
      </c>
      <c r="B1924" t="s">
        <v>732</v>
      </c>
      <c r="C1924" t="str">
        <f t="shared" si="120"/>
        <v>南邮通达</v>
      </c>
      <c r="D1924" t="str">
        <f t="shared" si="121"/>
        <v>01</v>
      </c>
      <c r="E1924" t="s">
        <v>383</v>
      </c>
      <c r="F1924">
        <v>196</v>
      </c>
      <c r="G1924">
        <v>99</v>
      </c>
      <c r="H1924">
        <v>80</v>
      </c>
      <c r="I1924">
        <v>52</v>
      </c>
      <c r="J1924">
        <v>49</v>
      </c>
      <c r="K1924">
        <v>46</v>
      </c>
      <c r="L1924">
        <v>0</v>
      </c>
      <c r="M1924">
        <v>2021</v>
      </c>
      <c r="N1924">
        <f t="shared" ca="1" si="122"/>
        <v>196</v>
      </c>
      <c r="O1924">
        <f t="shared" ca="1" si="123"/>
        <v>31931</v>
      </c>
      <c r="P1924">
        <f ca="1">_20206[[#This Row],[最低排名]]-_20206[[#This Row],[同分人数]]+1</f>
        <v>31736</v>
      </c>
      <c r="Q1924">
        <f ca="1">IF(O1924&gt;=开始!$B$6, 1, 0)</f>
        <v>1</v>
      </c>
      <c r="R1924">
        <f ca="1">_20206[[#This Row],[最低排名]]-开始!$B$6</f>
        <v>31931</v>
      </c>
    </row>
    <row r="1925" spans="1:18">
      <c r="A1925">
        <v>47402</v>
      </c>
      <c r="B1925" t="s">
        <v>733</v>
      </c>
      <c r="C1925" t="str">
        <f t="shared" si="120"/>
        <v>南邮通达</v>
      </c>
      <c r="D1925" t="str">
        <f t="shared" si="121"/>
        <v>02</v>
      </c>
      <c r="E1925" t="s">
        <v>1534</v>
      </c>
      <c r="F1925">
        <v>168</v>
      </c>
      <c r="G1925">
        <v>87</v>
      </c>
      <c r="H1925">
        <v>82</v>
      </c>
      <c r="I1925">
        <v>55</v>
      </c>
      <c r="J1925">
        <v>52</v>
      </c>
      <c r="K1925">
        <v>43</v>
      </c>
      <c r="L1925">
        <v>0</v>
      </c>
      <c r="M1925">
        <v>2021</v>
      </c>
      <c r="N1925">
        <f t="shared" ca="1" si="122"/>
        <v>159</v>
      </c>
      <c r="O1925">
        <f t="shared" ca="1" si="123"/>
        <v>35686</v>
      </c>
      <c r="P1925">
        <f ca="1">_20206[[#This Row],[最低排名]]-_20206[[#This Row],[同分人数]]+1</f>
        <v>35528</v>
      </c>
      <c r="Q1925">
        <f ca="1">IF(O1925&gt;=开始!$B$6, 1, 0)</f>
        <v>1</v>
      </c>
      <c r="R1925">
        <f ca="1">_20206[[#This Row],[最低排名]]-开始!$B$6</f>
        <v>35686</v>
      </c>
    </row>
    <row r="1926" spans="1:18">
      <c r="A1926">
        <v>47501</v>
      </c>
      <c r="B1926" t="s">
        <v>734</v>
      </c>
      <c r="C1926" t="str">
        <f t="shared" si="120"/>
        <v>江科苏理</v>
      </c>
      <c r="D1926" t="str">
        <f t="shared" si="121"/>
        <v>01</v>
      </c>
      <c r="E1926" t="s">
        <v>1533</v>
      </c>
      <c r="F1926">
        <v>192</v>
      </c>
      <c r="G1926">
        <v>106</v>
      </c>
      <c r="H1926">
        <v>72</v>
      </c>
      <c r="I1926">
        <v>49</v>
      </c>
      <c r="J1926">
        <v>46</v>
      </c>
      <c r="K1926">
        <v>43</v>
      </c>
      <c r="L1926">
        <v>0</v>
      </c>
      <c r="M1926">
        <v>2021</v>
      </c>
      <c r="N1926">
        <f t="shared" ca="1" si="122"/>
        <v>157</v>
      </c>
      <c r="O1926">
        <f t="shared" ca="1" si="123"/>
        <v>35381</v>
      </c>
      <c r="P1926">
        <f ca="1">_20206[[#This Row],[最低排名]]-_20206[[#This Row],[同分人数]]+1</f>
        <v>35225</v>
      </c>
      <c r="Q1926">
        <f ca="1">IF(O1926&gt;=开始!$B$6, 1, 0)</f>
        <v>1</v>
      </c>
      <c r="R1926">
        <f ca="1">_20206[[#This Row],[最低排名]]-开始!$B$6</f>
        <v>35381</v>
      </c>
    </row>
    <row r="1927" spans="1:18">
      <c r="A1927">
        <v>47502</v>
      </c>
      <c r="B1927" t="s">
        <v>735</v>
      </c>
      <c r="C1927" t="str">
        <f t="shared" si="120"/>
        <v>江科苏理</v>
      </c>
      <c r="D1927" t="str">
        <f t="shared" si="121"/>
        <v>02</v>
      </c>
      <c r="E1927" t="s">
        <v>354</v>
      </c>
      <c r="F1927">
        <v>198</v>
      </c>
      <c r="G1927">
        <v>103</v>
      </c>
      <c r="H1927">
        <v>74</v>
      </c>
      <c r="I1927">
        <v>61</v>
      </c>
      <c r="J1927">
        <v>49</v>
      </c>
      <c r="K1927">
        <v>46</v>
      </c>
      <c r="L1927">
        <v>0</v>
      </c>
      <c r="M1927">
        <v>2021</v>
      </c>
      <c r="N1927">
        <f t="shared" ca="1" si="122"/>
        <v>177</v>
      </c>
      <c r="O1927">
        <f t="shared" ca="1" si="123"/>
        <v>31038</v>
      </c>
      <c r="P1927">
        <f ca="1">_20206[[#This Row],[最低排名]]-_20206[[#This Row],[同分人数]]+1</f>
        <v>30862</v>
      </c>
      <c r="Q1927">
        <f ca="1">IF(O1927&gt;=开始!$B$6, 1, 0)</f>
        <v>1</v>
      </c>
      <c r="R1927">
        <f ca="1">_20206[[#This Row],[最低排名]]-开始!$B$6</f>
        <v>31038</v>
      </c>
    </row>
    <row r="1928" spans="1:18">
      <c r="A1928">
        <v>47601</v>
      </c>
      <c r="B1928" t="s">
        <v>736</v>
      </c>
      <c r="C1928" t="str">
        <f t="shared" si="120"/>
        <v>南通杏林</v>
      </c>
      <c r="D1928" t="str">
        <f t="shared" si="121"/>
        <v>01</v>
      </c>
      <c r="E1928" t="s">
        <v>316</v>
      </c>
      <c r="F1928">
        <v>185</v>
      </c>
      <c r="G1928">
        <v>97</v>
      </c>
      <c r="H1928">
        <v>71</v>
      </c>
      <c r="I1928">
        <v>58</v>
      </c>
      <c r="J1928">
        <v>46</v>
      </c>
      <c r="K1928">
        <v>46</v>
      </c>
      <c r="L1928">
        <v>0</v>
      </c>
      <c r="M1928">
        <v>2021</v>
      </c>
      <c r="N1928">
        <f t="shared" ca="1" si="122"/>
        <v>147</v>
      </c>
      <c r="O1928">
        <f t="shared" ca="1" si="123"/>
        <v>34765</v>
      </c>
      <c r="P1928">
        <f ca="1">_20206[[#This Row],[最低排名]]-_20206[[#This Row],[同分人数]]+1</f>
        <v>34619</v>
      </c>
      <c r="Q1928">
        <f ca="1">IF(O1928&gt;=开始!$B$6, 1, 0)</f>
        <v>1</v>
      </c>
      <c r="R1928">
        <f ca="1">_20206[[#This Row],[最低排名]]-开始!$B$6</f>
        <v>34765</v>
      </c>
    </row>
    <row r="1929" spans="1:18">
      <c r="A1929">
        <v>47701</v>
      </c>
      <c r="B1929" t="s">
        <v>739</v>
      </c>
      <c r="C1929" t="str">
        <f t="shared" si="120"/>
        <v>南审金审</v>
      </c>
      <c r="D1929" t="str">
        <f t="shared" si="121"/>
        <v>01</v>
      </c>
      <c r="E1929" t="s">
        <v>56</v>
      </c>
      <c r="F1929">
        <v>161</v>
      </c>
      <c r="G1929">
        <v>88</v>
      </c>
      <c r="H1929">
        <v>100</v>
      </c>
      <c r="I1929">
        <v>55</v>
      </c>
      <c r="J1929">
        <v>52</v>
      </c>
      <c r="K1929">
        <v>46</v>
      </c>
      <c r="L1929">
        <v>0</v>
      </c>
      <c r="M1929">
        <v>2021</v>
      </c>
      <c r="N1929">
        <f t="shared" ca="1" si="122"/>
        <v>199</v>
      </c>
      <c r="O1929">
        <f t="shared" ca="1" si="123"/>
        <v>33499</v>
      </c>
      <c r="P1929">
        <f ca="1">_20206[[#This Row],[最低排名]]-_20206[[#This Row],[同分人数]]+1</f>
        <v>33301</v>
      </c>
      <c r="Q1929">
        <f ca="1">IF(O1929&gt;=开始!$B$6, 1, 0)</f>
        <v>1</v>
      </c>
      <c r="R1929">
        <f ca="1">_20206[[#This Row],[最低排名]]-开始!$B$6</f>
        <v>33499</v>
      </c>
    </row>
    <row r="1930" spans="1:18">
      <c r="A1930">
        <v>47702</v>
      </c>
      <c r="B1930" t="s">
        <v>740</v>
      </c>
      <c r="C1930" t="str">
        <f t="shared" si="120"/>
        <v>南审金审</v>
      </c>
      <c r="D1930" t="str">
        <f t="shared" si="121"/>
        <v>02</v>
      </c>
      <c r="E1930" t="s">
        <v>1534</v>
      </c>
      <c r="F1930">
        <v>182</v>
      </c>
      <c r="G1930">
        <v>97</v>
      </c>
      <c r="H1930">
        <v>74</v>
      </c>
      <c r="I1930">
        <v>49</v>
      </c>
      <c r="J1930">
        <v>49</v>
      </c>
      <c r="K1930">
        <v>46</v>
      </c>
      <c r="L1930">
        <v>0</v>
      </c>
      <c r="M1930">
        <v>2021</v>
      </c>
      <c r="N1930">
        <f t="shared" ca="1" si="122"/>
        <v>159</v>
      </c>
      <c r="O1930">
        <f t="shared" ca="1" si="123"/>
        <v>35686</v>
      </c>
      <c r="P1930">
        <f ca="1">_20206[[#This Row],[最低排名]]-_20206[[#This Row],[同分人数]]+1</f>
        <v>35528</v>
      </c>
      <c r="Q1930">
        <f ca="1">IF(O1930&gt;=开始!$B$6, 1, 0)</f>
        <v>1</v>
      </c>
      <c r="R1930">
        <f ca="1">_20206[[#This Row],[最低排名]]-开始!$B$6</f>
        <v>35686</v>
      </c>
    </row>
    <row r="1931" spans="1:18">
      <c r="A1931">
        <v>47801</v>
      </c>
      <c r="B1931" t="s">
        <v>741</v>
      </c>
      <c r="C1931" t="str">
        <f t="shared" si="120"/>
        <v>西浦大学</v>
      </c>
      <c r="D1931" t="str">
        <f t="shared" si="121"/>
        <v>01</v>
      </c>
      <c r="E1931" t="s">
        <v>98</v>
      </c>
      <c r="F1931">
        <v>214</v>
      </c>
      <c r="G1931">
        <v>108</v>
      </c>
      <c r="H1931">
        <v>122</v>
      </c>
      <c r="I1931">
        <v>61</v>
      </c>
      <c r="J1931">
        <v>58</v>
      </c>
      <c r="K1931">
        <v>58</v>
      </c>
      <c r="L1931">
        <v>0</v>
      </c>
      <c r="M1931">
        <v>2021</v>
      </c>
      <c r="N1931">
        <f t="shared" ca="1" si="122"/>
        <v>218</v>
      </c>
      <c r="O1931">
        <f t="shared" ca="1" si="123"/>
        <v>12866</v>
      </c>
      <c r="P1931">
        <f ca="1">_20206[[#This Row],[最低排名]]-_20206[[#This Row],[同分人数]]+1</f>
        <v>12649</v>
      </c>
      <c r="Q1931">
        <f ca="1">IF(O1931&gt;=开始!$B$6, 1, 0)</f>
        <v>1</v>
      </c>
      <c r="R1931">
        <f ca="1">_20206[[#This Row],[最低排名]]-开始!$B$6</f>
        <v>12866</v>
      </c>
    </row>
    <row r="1932" spans="1:18">
      <c r="A1932">
        <v>47802</v>
      </c>
      <c r="B1932" t="s">
        <v>742</v>
      </c>
      <c r="C1932" t="str">
        <f t="shared" si="120"/>
        <v>西浦大学</v>
      </c>
      <c r="D1932" t="str">
        <f t="shared" si="121"/>
        <v>02</v>
      </c>
      <c r="E1932" t="s">
        <v>138</v>
      </c>
      <c r="F1932">
        <v>206</v>
      </c>
      <c r="G1932">
        <v>106</v>
      </c>
      <c r="H1932">
        <v>114</v>
      </c>
      <c r="I1932">
        <v>70</v>
      </c>
      <c r="J1932">
        <v>67</v>
      </c>
      <c r="K1932">
        <v>58</v>
      </c>
      <c r="L1932">
        <v>0</v>
      </c>
      <c r="M1932">
        <v>2021</v>
      </c>
      <c r="N1932">
        <f t="shared" ca="1" si="122"/>
        <v>207</v>
      </c>
      <c r="O1932">
        <f t="shared" ca="1" si="123"/>
        <v>12432</v>
      </c>
      <c r="P1932">
        <f ca="1">_20206[[#This Row],[最低排名]]-_20206[[#This Row],[同分人数]]+1</f>
        <v>12226</v>
      </c>
      <c r="Q1932">
        <f ca="1">IF(O1932&gt;=开始!$B$6, 1, 0)</f>
        <v>1</v>
      </c>
      <c r="R1932">
        <f ca="1">_20206[[#This Row],[最低排名]]-开始!$B$6</f>
        <v>12432</v>
      </c>
    </row>
    <row r="1933" spans="1:18">
      <c r="A1933">
        <v>47803</v>
      </c>
      <c r="B1933" t="s">
        <v>743</v>
      </c>
      <c r="C1933" t="str">
        <f t="shared" si="120"/>
        <v>西浦大学</v>
      </c>
      <c r="D1933" t="str">
        <f t="shared" si="121"/>
        <v>03</v>
      </c>
      <c r="E1933" t="s">
        <v>72</v>
      </c>
      <c r="F1933">
        <v>223</v>
      </c>
      <c r="G1933">
        <v>121</v>
      </c>
      <c r="H1933">
        <v>125</v>
      </c>
      <c r="I1933">
        <v>58</v>
      </c>
      <c r="J1933">
        <v>58</v>
      </c>
      <c r="K1933">
        <v>58</v>
      </c>
      <c r="L1933">
        <v>0</v>
      </c>
      <c r="M1933">
        <v>2021</v>
      </c>
      <c r="N1933">
        <f t="shared" ca="1" si="122"/>
        <v>212</v>
      </c>
      <c r="O1933">
        <f t="shared" ca="1" si="123"/>
        <v>10988</v>
      </c>
      <c r="P1933">
        <f ca="1">_20206[[#This Row],[最低排名]]-_20206[[#This Row],[同分人数]]+1</f>
        <v>10777</v>
      </c>
      <c r="Q1933">
        <f ca="1">IF(O1933&gt;=开始!$B$6, 1, 0)</f>
        <v>1</v>
      </c>
      <c r="R1933">
        <f ca="1">_20206[[#This Row],[最低排名]]-开始!$B$6</f>
        <v>10988</v>
      </c>
    </row>
    <row r="1934" spans="1:18">
      <c r="A1934">
        <v>47804</v>
      </c>
      <c r="B1934" t="s">
        <v>744</v>
      </c>
      <c r="C1934" t="str">
        <f t="shared" si="120"/>
        <v>西浦大学</v>
      </c>
      <c r="D1934" t="str">
        <f t="shared" si="121"/>
        <v>04</v>
      </c>
      <c r="E1934" t="s">
        <v>1130</v>
      </c>
      <c r="F1934">
        <v>217</v>
      </c>
      <c r="G1934">
        <v>114</v>
      </c>
      <c r="H1934">
        <v>122</v>
      </c>
      <c r="I1934">
        <v>67</v>
      </c>
      <c r="J1934">
        <v>61</v>
      </c>
      <c r="K1934">
        <v>58</v>
      </c>
      <c r="L1934">
        <v>0</v>
      </c>
      <c r="M1934">
        <v>2021</v>
      </c>
      <c r="N1934">
        <f t="shared" ca="1" si="122"/>
        <v>225</v>
      </c>
      <c r="O1934">
        <f t="shared" ca="1" si="123"/>
        <v>10342</v>
      </c>
      <c r="P1934">
        <f ca="1">_20206[[#This Row],[最低排名]]-_20206[[#This Row],[同分人数]]+1</f>
        <v>10118</v>
      </c>
      <c r="Q1934">
        <f ca="1">IF(O1934&gt;=开始!$B$6, 1, 0)</f>
        <v>1</v>
      </c>
      <c r="R1934">
        <f ca="1">_20206[[#This Row],[最低排名]]-开始!$B$6</f>
        <v>10342</v>
      </c>
    </row>
    <row r="1935" spans="1:18">
      <c r="A1935">
        <v>47805</v>
      </c>
      <c r="B1935" t="s">
        <v>745</v>
      </c>
      <c r="C1935" t="str">
        <f t="shared" si="120"/>
        <v>西浦大学</v>
      </c>
      <c r="D1935" t="str">
        <f t="shared" si="121"/>
        <v>05</v>
      </c>
      <c r="E1935" t="s">
        <v>98</v>
      </c>
      <c r="F1935">
        <v>215</v>
      </c>
      <c r="G1935">
        <v>110</v>
      </c>
      <c r="H1935">
        <v>121</v>
      </c>
      <c r="I1935">
        <v>64</v>
      </c>
      <c r="J1935">
        <v>61</v>
      </c>
      <c r="K1935">
        <v>52</v>
      </c>
      <c r="L1935">
        <v>0</v>
      </c>
      <c r="M1935">
        <v>2021</v>
      </c>
      <c r="N1935">
        <f t="shared" ca="1" si="122"/>
        <v>218</v>
      </c>
      <c r="O1935">
        <f t="shared" ca="1" si="123"/>
        <v>12866</v>
      </c>
      <c r="P1935">
        <f ca="1">_20206[[#This Row],[最低排名]]-_20206[[#This Row],[同分人数]]+1</f>
        <v>12649</v>
      </c>
      <c r="Q1935">
        <f ca="1">IF(O1935&gt;=开始!$B$6, 1, 0)</f>
        <v>1</v>
      </c>
      <c r="R1935">
        <f ca="1">_20206[[#This Row],[最低排名]]-开始!$B$6</f>
        <v>12866</v>
      </c>
    </row>
    <row r="1936" spans="1:18">
      <c r="A1936">
        <v>47901</v>
      </c>
      <c r="B1936" t="s">
        <v>746</v>
      </c>
      <c r="C1936" t="str">
        <f t="shared" si="120"/>
        <v>徐州医大</v>
      </c>
      <c r="D1936" t="str">
        <f t="shared" si="121"/>
        <v>01</v>
      </c>
      <c r="E1936" t="s">
        <v>81</v>
      </c>
      <c r="F1936">
        <v>207</v>
      </c>
      <c r="G1936">
        <v>111</v>
      </c>
      <c r="H1936">
        <v>105</v>
      </c>
      <c r="I1936">
        <v>61</v>
      </c>
      <c r="J1936">
        <v>61</v>
      </c>
      <c r="K1936">
        <v>58</v>
      </c>
      <c r="L1936">
        <v>0</v>
      </c>
      <c r="M1936">
        <v>2021</v>
      </c>
      <c r="N1936">
        <f t="shared" ca="1" si="122"/>
        <v>222</v>
      </c>
      <c r="O1936">
        <f t="shared" ca="1" si="123"/>
        <v>17491</v>
      </c>
      <c r="P1936">
        <f ca="1">_20206[[#This Row],[最低排名]]-_20206[[#This Row],[同分人数]]+1</f>
        <v>17270</v>
      </c>
      <c r="Q1936">
        <f ca="1">IF(O1936&gt;=开始!$B$6, 1, 0)</f>
        <v>1</v>
      </c>
      <c r="R1936">
        <f ca="1">_20206[[#This Row],[最低排名]]-开始!$B$6</f>
        <v>17491</v>
      </c>
    </row>
    <row r="1937" spans="1:18">
      <c r="A1937">
        <v>48001</v>
      </c>
      <c r="B1937" t="s">
        <v>747</v>
      </c>
      <c r="C1937" t="str">
        <f t="shared" si="120"/>
        <v>南京艺术</v>
      </c>
      <c r="D1937" t="str">
        <f t="shared" si="121"/>
        <v>01</v>
      </c>
      <c r="E1937" t="s">
        <v>300</v>
      </c>
      <c r="F1937">
        <v>219</v>
      </c>
      <c r="G1937">
        <v>120</v>
      </c>
      <c r="H1937">
        <v>115</v>
      </c>
      <c r="I1937">
        <v>58</v>
      </c>
      <c r="J1937">
        <v>55</v>
      </c>
      <c r="K1937">
        <v>49</v>
      </c>
      <c r="L1937">
        <v>0</v>
      </c>
      <c r="M1937">
        <v>2021</v>
      </c>
      <c r="N1937">
        <f t="shared" ca="1" si="122"/>
        <v>226</v>
      </c>
      <c r="O1937">
        <f t="shared" ca="1" si="123"/>
        <v>16607</v>
      </c>
      <c r="P1937">
        <f ca="1">_20206[[#This Row],[最低排名]]-_20206[[#This Row],[同分人数]]+1</f>
        <v>16382</v>
      </c>
      <c r="Q1937">
        <f ca="1">IF(O1937&gt;=开始!$B$6, 1, 0)</f>
        <v>1</v>
      </c>
      <c r="R1937">
        <f ca="1">_20206[[#This Row],[最低排名]]-开始!$B$6</f>
        <v>16607</v>
      </c>
    </row>
    <row r="1938" spans="1:18">
      <c r="A1938">
        <v>48101</v>
      </c>
      <c r="B1938" t="s">
        <v>748</v>
      </c>
      <c r="C1938" t="str">
        <f t="shared" si="120"/>
        <v>南京晓庄</v>
      </c>
      <c r="D1938" t="str">
        <f t="shared" si="121"/>
        <v>01</v>
      </c>
      <c r="E1938" t="s">
        <v>749</v>
      </c>
      <c r="F1938">
        <v>207</v>
      </c>
      <c r="G1938">
        <v>104</v>
      </c>
      <c r="H1938">
        <v>117</v>
      </c>
      <c r="I1938">
        <v>64</v>
      </c>
      <c r="J1938">
        <v>61</v>
      </c>
      <c r="K1938">
        <v>55</v>
      </c>
      <c r="L1938">
        <v>0</v>
      </c>
      <c r="M1938">
        <v>2021</v>
      </c>
      <c r="N1938">
        <f t="shared" ca="1" si="122"/>
        <v>222</v>
      </c>
      <c r="O1938">
        <f t="shared" ca="1" si="123"/>
        <v>14850</v>
      </c>
      <c r="P1938">
        <f ca="1">_20206[[#This Row],[最低排名]]-_20206[[#This Row],[同分人数]]+1</f>
        <v>14629</v>
      </c>
      <c r="Q1938">
        <f ca="1">IF(O1938&gt;=开始!$B$6, 1, 0)</f>
        <v>1</v>
      </c>
      <c r="R1938">
        <f ca="1">_20206[[#This Row],[最低排名]]-开始!$B$6</f>
        <v>14850</v>
      </c>
    </row>
    <row r="1939" spans="1:18">
      <c r="A1939">
        <v>49101</v>
      </c>
      <c r="B1939" t="s">
        <v>753</v>
      </c>
      <c r="C1939" t="str">
        <f t="shared" si="120"/>
        <v>浙江大学</v>
      </c>
      <c r="D1939" t="str">
        <f t="shared" si="121"/>
        <v>01</v>
      </c>
      <c r="E1939" t="s">
        <v>1177</v>
      </c>
      <c r="F1939">
        <v>240</v>
      </c>
      <c r="G1939">
        <v>123</v>
      </c>
      <c r="H1939">
        <v>136</v>
      </c>
      <c r="I1939">
        <v>70</v>
      </c>
      <c r="J1939">
        <v>70</v>
      </c>
      <c r="K1939">
        <v>61</v>
      </c>
      <c r="L1939">
        <v>0</v>
      </c>
      <c r="M1939">
        <v>2021</v>
      </c>
      <c r="N1939">
        <f t="shared" ca="1" si="122"/>
        <v>96</v>
      </c>
      <c r="O1939">
        <f t="shared" ca="1" si="123"/>
        <v>1812</v>
      </c>
      <c r="P1939">
        <f ca="1">_20206[[#This Row],[最低排名]]-_20206[[#This Row],[同分人数]]+1</f>
        <v>1717</v>
      </c>
      <c r="Q1939">
        <f ca="1">IF(O1939&gt;=开始!$B$6, 1, 0)</f>
        <v>1</v>
      </c>
      <c r="R1939">
        <f ca="1">_20206[[#This Row],[最低排名]]-开始!$B$6</f>
        <v>1812</v>
      </c>
    </row>
    <row r="1940" spans="1:18">
      <c r="A1940">
        <v>49102</v>
      </c>
      <c r="B1940" t="s">
        <v>754</v>
      </c>
      <c r="C1940" t="str">
        <f t="shared" si="120"/>
        <v>浙江大学</v>
      </c>
      <c r="D1940" t="str">
        <f t="shared" si="121"/>
        <v>02</v>
      </c>
      <c r="E1940" t="s">
        <v>1127</v>
      </c>
      <c r="F1940">
        <v>266</v>
      </c>
      <c r="G1940">
        <v>143</v>
      </c>
      <c r="H1940">
        <v>123</v>
      </c>
      <c r="I1940">
        <v>67</v>
      </c>
      <c r="J1940">
        <v>61</v>
      </c>
      <c r="K1940">
        <v>61</v>
      </c>
      <c r="L1940">
        <v>0</v>
      </c>
      <c r="M1940">
        <v>2021</v>
      </c>
      <c r="N1940">
        <f t="shared" ca="1" si="122"/>
        <v>97</v>
      </c>
      <c r="O1940">
        <f t="shared" ca="1" si="123"/>
        <v>1716</v>
      </c>
      <c r="P1940">
        <f ca="1">_20206[[#This Row],[最低排名]]-_20206[[#This Row],[同分人数]]+1</f>
        <v>1620</v>
      </c>
      <c r="Q1940">
        <f ca="1">IF(O1940&gt;=开始!$B$6, 1, 0)</f>
        <v>1</v>
      </c>
      <c r="R1940">
        <f ca="1">_20206[[#This Row],[最低排名]]-开始!$B$6</f>
        <v>1716</v>
      </c>
    </row>
    <row r="1941" spans="1:18">
      <c r="A1941">
        <v>49201</v>
      </c>
      <c r="B1941" t="s">
        <v>755</v>
      </c>
      <c r="C1941" t="str">
        <f t="shared" si="120"/>
        <v>杭州电子</v>
      </c>
      <c r="D1941" t="str">
        <f t="shared" si="121"/>
        <v>01</v>
      </c>
      <c r="E1941" t="s">
        <v>546</v>
      </c>
      <c r="F1941">
        <v>196</v>
      </c>
      <c r="G1941">
        <v>106</v>
      </c>
      <c r="H1941">
        <v>115</v>
      </c>
      <c r="I1941">
        <v>64</v>
      </c>
      <c r="J1941">
        <v>61</v>
      </c>
      <c r="K1941">
        <v>52</v>
      </c>
      <c r="L1941">
        <v>0</v>
      </c>
      <c r="M1941">
        <v>2021</v>
      </c>
      <c r="N1941">
        <f t="shared" ca="1" si="122"/>
        <v>214</v>
      </c>
      <c r="O1941">
        <f t="shared" ca="1" si="123"/>
        <v>18414</v>
      </c>
      <c r="P1941">
        <f ca="1">_20206[[#This Row],[最低排名]]-_20206[[#This Row],[同分人数]]+1</f>
        <v>18201</v>
      </c>
      <c r="Q1941">
        <f ca="1">IF(O1941&gt;=开始!$B$6, 1, 0)</f>
        <v>1</v>
      </c>
      <c r="R1941">
        <f ca="1">_20206[[#This Row],[最低排名]]-开始!$B$6</f>
        <v>18414</v>
      </c>
    </row>
    <row r="1942" spans="1:18">
      <c r="A1942">
        <v>49202</v>
      </c>
      <c r="B1942" t="s">
        <v>756</v>
      </c>
      <c r="C1942" t="str">
        <f t="shared" si="120"/>
        <v>杭州电子</v>
      </c>
      <c r="D1942" t="str">
        <f t="shared" si="121"/>
        <v>02</v>
      </c>
      <c r="E1942" t="s">
        <v>649</v>
      </c>
      <c r="F1942">
        <v>218</v>
      </c>
      <c r="G1942">
        <v>120</v>
      </c>
      <c r="H1942">
        <v>113</v>
      </c>
      <c r="I1942">
        <v>61</v>
      </c>
      <c r="J1942">
        <v>58</v>
      </c>
      <c r="K1942">
        <v>58</v>
      </c>
      <c r="L1942">
        <v>0</v>
      </c>
      <c r="M1942">
        <v>2021</v>
      </c>
      <c r="N1942">
        <f t="shared" ca="1" si="122"/>
        <v>218</v>
      </c>
      <c r="O1942">
        <f t="shared" ca="1" si="123"/>
        <v>13979</v>
      </c>
      <c r="P1942">
        <f ca="1">_20206[[#This Row],[最低排名]]-_20206[[#This Row],[同分人数]]+1</f>
        <v>13762</v>
      </c>
      <c r="Q1942">
        <f ca="1">IF(O1942&gt;=开始!$B$6, 1, 0)</f>
        <v>1</v>
      </c>
      <c r="R1942">
        <f ca="1">_20206[[#This Row],[最低排名]]-开始!$B$6</f>
        <v>13979</v>
      </c>
    </row>
    <row r="1943" spans="1:18">
      <c r="A1943">
        <v>49301</v>
      </c>
      <c r="B1943" t="s">
        <v>758</v>
      </c>
      <c r="C1943" t="str">
        <f t="shared" si="120"/>
        <v>浙江工大</v>
      </c>
      <c r="D1943" t="str">
        <f t="shared" si="121"/>
        <v>01</v>
      </c>
      <c r="E1943" t="s">
        <v>41</v>
      </c>
      <c r="F1943">
        <v>202</v>
      </c>
      <c r="G1943">
        <v>104</v>
      </c>
      <c r="H1943">
        <v>117</v>
      </c>
      <c r="I1943">
        <v>67</v>
      </c>
      <c r="J1943">
        <v>58</v>
      </c>
      <c r="K1943">
        <v>55</v>
      </c>
      <c r="L1943">
        <v>0</v>
      </c>
      <c r="M1943">
        <v>2021</v>
      </c>
      <c r="N1943">
        <f t="shared" ca="1" si="122"/>
        <v>216</v>
      </c>
      <c r="O1943">
        <f t="shared" ca="1" si="123"/>
        <v>15939</v>
      </c>
      <c r="P1943">
        <f ca="1">_20206[[#This Row],[最低排名]]-_20206[[#This Row],[同分人数]]+1</f>
        <v>15724</v>
      </c>
      <c r="Q1943">
        <f ca="1">IF(O1943&gt;=开始!$B$6, 1, 0)</f>
        <v>1</v>
      </c>
      <c r="R1943">
        <f ca="1">_20206[[#This Row],[最低排名]]-开始!$B$6</f>
        <v>15939</v>
      </c>
    </row>
    <row r="1944" spans="1:18">
      <c r="A1944">
        <v>49302</v>
      </c>
      <c r="B1944" t="s">
        <v>759</v>
      </c>
      <c r="C1944" t="str">
        <f t="shared" si="120"/>
        <v>浙江工大</v>
      </c>
      <c r="D1944" t="str">
        <f t="shared" si="121"/>
        <v>02</v>
      </c>
      <c r="E1944" t="s">
        <v>75</v>
      </c>
      <c r="F1944">
        <v>214</v>
      </c>
      <c r="G1944">
        <v>108</v>
      </c>
      <c r="H1944">
        <v>100</v>
      </c>
      <c r="I1944">
        <v>70</v>
      </c>
      <c r="J1944">
        <v>61</v>
      </c>
      <c r="K1944">
        <v>55</v>
      </c>
      <c r="L1944">
        <v>0</v>
      </c>
      <c r="M1944">
        <v>2021</v>
      </c>
      <c r="N1944">
        <f t="shared" ca="1" si="122"/>
        <v>227</v>
      </c>
      <c r="O1944">
        <f t="shared" ca="1" si="123"/>
        <v>15723</v>
      </c>
      <c r="P1944">
        <f ca="1">_20206[[#This Row],[最低排名]]-_20206[[#This Row],[同分人数]]+1</f>
        <v>15497</v>
      </c>
      <c r="Q1944">
        <f ca="1">IF(O1944&gt;=开始!$B$6, 1, 0)</f>
        <v>1</v>
      </c>
      <c r="R1944">
        <f ca="1">_20206[[#This Row],[最低排名]]-开始!$B$6</f>
        <v>15723</v>
      </c>
    </row>
    <row r="1945" spans="1:18">
      <c r="A1945">
        <v>49303</v>
      </c>
      <c r="B1945" t="s">
        <v>760</v>
      </c>
      <c r="C1945" t="str">
        <f t="shared" si="120"/>
        <v>浙江工大</v>
      </c>
      <c r="D1945" t="str">
        <f t="shared" si="121"/>
        <v>03</v>
      </c>
      <c r="E1945" t="s">
        <v>90</v>
      </c>
      <c r="F1945">
        <v>219</v>
      </c>
      <c r="G1945">
        <v>113</v>
      </c>
      <c r="H1945">
        <v>106</v>
      </c>
      <c r="I1945">
        <v>61</v>
      </c>
      <c r="J1945">
        <v>58</v>
      </c>
      <c r="K1945">
        <v>49</v>
      </c>
      <c r="L1945">
        <v>0</v>
      </c>
      <c r="M1945">
        <v>2021</v>
      </c>
      <c r="N1945">
        <f t="shared" ca="1" si="122"/>
        <v>212</v>
      </c>
      <c r="O1945">
        <f t="shared" ca="1" si="123"/>
        <v>17269</v>
      </c>
      <c r="P1945">
        <f ca="1">_20206[[#This Row],[最低排名]]-_20206[[#This Row],[同分人数]]+1</f>
        <v>17058</v>
      </c>
      <c r="Q1945">
        <f ca="1">IF(O1945&gt;=开始!$B$6, 1, 0)</f>
        <v>1</v>
      </c>
      <c r="R1945">
        <f ca="1">_20206[[#This Row],[最低排名]]-开始!$B$6</f>
        <v>17269</v>
      </c>
    </row>
    <row r="1946" spans="1:18">
      <c r="A1946">
        <v>49304</v>
      </c>
      <c r="B1946" t="s">
        <v>761</v>
      </c>
      <c r="C1946" t="str">
        <f t="shared" si="120"/>
        <v>浙江工大</v>
      </c>
      <c r="D1946" t="str">
        <f t="shared" si="121"/>
        <v>04</v>
      </c>
      <c r="E1946" t="s">
        <v>149</v>
      </c>
      <c r="F1946">
        <v>213</v>
      </c>
      <c r="G1946">
        <v>113</v>
      </c>
      <c r="H1946">
        <v>116</v>
      </c>
      <c r="I1946">
        <v>61</v>
      </c>
      <c r="J1946">
        <v>55</v>
      </c>
      <c r="K1946">
        <v>52</v>
      </c>
      <c r="L1946">
        <v>0</v>
      </c>
      <c r="M1946">
        <v>2021</v>
      </c>
      <c r="N1946">
        <f t="shared" ca="1" si="122"/>
        <v>221</v>
      </c>
      <c r="O1946">
        <f t="shared" ca="1" si="123"/>
        <v>16381</v>
      </c>
      <c r="P1946">
        <f ca="1">_20206[[#This Row],[最低排名]]-_20206[[#This Row],[同分人数]]+1</f>
        <v>16161</v>
      </c>
      <c r="Q1946">
        <f ca="1">IF(O1946&gt;=开始!$B$6, 1, 0)</f>
        <v>1</v>
      </c>
      <c r="R1946">
        <f ca="1">_20206[[#This Row],[最低排名]]-开始!$B$6</f>
        <v>16381</v>
      </c>
    </row>
    <row r="1947" spans="1:18">
      <c r="A1947">
        <v>49401</v>
      </c>
      <c r="B1947" t="s">
        <v>763</v>
      </c>
      <c r="C1947" t="str">
        <f t="shared" si="120"/>
        <v>浙江理工</v>
      </c>
      <c r="D1947" t="str">
        <f t="shared" si="121"/>
        <v>01</v>
      </c>
      <c r="E1947" t="s">
        <v>546</v>
      </c>
      <c r="F1947">
        <v>202</v>
      </c>
      <c r="G1947">
        <v>103</v>
      </c>
      <c r="H1947">
        <v>115</v>
      </c>
      <c r="I1947">
        <v>61</v>
      </c>
      <c r="J1947">
        <v>58</v>
      </c>
      <c r="K1947">
        <v>52</v>
      </c>
      <c r="L1947">
        <v>0</v>
      </c>
      <c r="M1947">
        <v>2021</v>
      </c>
      <c r="N1947">
        <f t="shared" ca="1" si="122"/>
        <v>214</v>
      </c>
      <c r="O1947">
        <f t="shared" ca="1" si="123"/>
        <v>18414</v>
      </c>
      <c r="P1947">
        <f ca="1">_20206[[#This Row],[最低排名]]-_20206[[#This Row],[同分人数]]+1</f>
        <v>18201</v>
      </c>
      <c r="Q1947">
        <f ca="1">IF(O1947&gt;=开始!$B$6, 1, 0)</f>
        <v>1</v>
      </c>
      <c r="R1947">
        <f ca="1">_20206[[#This Row],[最低排名]]-开始!$B$6</f>
        <v>18414</v>
      </c>
    </row>
    <row r="1948" spans="1:18">
      <c r="A1948">
        <v>49402</v>
      </c>
      <c r="B1948" t="s">
        <v>1575</v>
      </c>
      <c r="C1948" t="str">
        <f t="shared" si="120"/>
        <v>浙江理工</v>
      </c>
      <c r="D1948" t="str">
        <f t="shared" si="121"/>
        <v>02</v>
      </c>
      <c r="E1948" t="s">
        <v>678</v>
      </c>
      <c r="F1948">
        <v>219</v>
      </c>
      <c r="G1948">
        <v>129</v>
      </c>
      <c r="H1948">
        <v>93</v>
      </c>
      <c r="I1948">
        <v>61</v>
      </c>
      <c r="J1948">
        <v>55</v>
      </c>
      <c r="K1948">
        <v>55</v>
      </c>
      <c r="L1948">
        <v>0</v>
      </c>
      <c r="M1948">
        <v>2021</v>
      </c>
      <c r="N1948">
        <f t="shared" ca="1" si="122"/>
        <v>230</v>
      </c>
      <c r="O1948">
        <f t="shared" ca="1" si="123"/>
        <v>19533</v>
      </c>
      <c r="P1948">
        <f ca="1">_20206[[#This Row],[最低排名]]-_20206[[#This Row],[同分人数]]+1</f>
        <v>19304</v>
      </c>
      <c r="Q1948">
        <f ca="1">IF(O1948&gt;=开始!$B$6, 1, 0)</f>
        <v>1</v>
      </c>
      <c r="R1948">
        <f ca="1">_20206[[#This Row],[最低排名]]-开始!$B$6</f>
        <v>19533</v>
      </c>
    </row>
    <row r="1949" spans="1:18">
      <c r="A1949">
        <v>49403</v>
      </c>
      <c r="B1949" t="s">
        <v>764</v>
      </c>
      <c r="C1949" t="str">
        <f t="shared" si="120"/>
        <v>浙江理工</v>
      </c>
      <c r="D1949" t="str">
        <f t="shared" si="121"/>
        <v>03</v>
      </c>
      <c r="E1949" t="s">
        <v>577</v>
      </c>
      <c r="F1949">
        <v>206</v>
      </c>
      <c r="G1949">
        <v>110</v>
      </c>
      <c r="H1949">
        <v>104</v>
      </c>
      <c r="I1949">
        <v>64</v>
      </c>
      <c r="J1949">
        <v>58</v>
      </c>
      <c r="K1949">
        <v>46</v>
      </c>
      <c r="L1949">
        <v>0</v>
      </c>
      <c r="M1949">
        <v>2021</v>
      </c>
      <c r="N1949">
        <f t="shared" ca="1" si="122"/>
        <v>199</v>
      </c>
      <c r="O1949">
        <f t="shared" ca="1" si="123"/>
        <v>20596</v>
      </c>
      <c r="P1949">
        <f ca="1">_20206[[#This Row],[最低排名]]-_20206[[#This Row],[同分人数]]+1</f>
        <v>20398</v>
      </c>
      <c r="Q1949">
        <f ca="1">IF(O1949&gt;=开始!$B$6, 1, 0)</f>
        <v>1</v>
      </c>
      <c r="R1949">
        <f ca="1">_20206[[#This Row],[最低排名]]-开始!$B$6</f>
        <v>20596</v>
      </c>
    </row>
    <row r="1950" spans="1:18">
      <c r="A1950">
        <v>49501</v>
      </c>
      <c r="B1950" t="s">
        <v>768</v>
      </c>
      <c r="C1950" t="str">
        <f t="shared" si="120"/>
        <v>浙江海洋</v>
      </c>
      <c r="D1950" t="str">
        <f t="shared" si="121"/>
        <v>01</v>
      </c>
      <c r="E1950" t="s">
        <v>405</v>
      </c>
      <c r="F1950">
        <v>197</v>
      </c>
      <c r="G1950">
        <v>116</v>
      </c>
      <c r="H1950">
        <v>65</v>
      </c>
      <c r="I1950">
        <v>58</v>
      </c>
      <c r="J1950">
        <v>55</v>
      </c>
      <c r="K1950">
        <v>52</v>
      </c>
      <c r="L1950">
        <v>0</v>
      </c>
      <c r="M1950">
        <v>2021</v>
      </c>
      <c r="N1950">
        <f t="shared" ca="1" si="122"/>
        <v>169</v>
      </c>
      <c r="O1950">
        <f t="shared" ca="1" si="123"/>
        <v>31207</v>
      </c>
      <c r="P1950">
        <f ca="1">_20206[[#This Row],[最低排名]]-_20206[[#This Row],[同分人数]]+1</f>
        <v>31039</v>
      </c>
      <c r="Q1950">
        <f ca="1">IF(O1950&gt;=开始!$B$6, 1, 0)</f>
        <v>1</v>
      </c>
      <c r="R1950">
        <f ca="1">_20206[[#This Row],[最低排名]]-开始!$B$6</f>
        <v>31207</v>
      </c>
    </row>
    <row r="1951" spans="1:18">
      <c r="A1951">
        <v>49502</v>
      </c>
      <c r="B1951" t="s">
        <v>769</v>
      </c>
      <c r="C1951" t="str">
        <f t="shared" si="120"/>
        <v>浙江海洋</v>
      </c>
      <c r="D1951" t="str">
        <f t="shared" si="121"/>
        <v>02</v>
      </c>
      <c r="E1951" t="s">
        <v>340</v>
      </c>
      <c r="F1951">
        <v>191</v>
      </c>
      <c r="G1951">
        <v>97</v>
      </c>
      <c r="H1951">
        <v>89</v>
      </c>
      <c r="I1951">
        <v>61</v>
      </c>
      <c r="J1951">
        <v>61</v>
      </c>
      <c r="K1951">
        <v>55</v>
      </c>
      <c r="L1951">
        <v>0</v>
      </c>
      <c r="M1951">
        <v>2021</v>
      </c>
      <c r="N1951">
        <f t="shared" ca="1" si="122"/>
        <v>223</v>
      </c>
      <c r="O1951">
        <f t="shared" ca="1" si="123"/>
        <v>25247</v>
      </c>
      <c r="P1951">
        <f ca="1">_20206[[#This Row],[最低排名]]-_20206[[#This Row],[同分人数]]+1</f>
        <v>25025</v>
      </c>
      <c r="Q1951">
        <f ca="1">IF(O1951&gt;=开始!$B$6, 1, 0)</f>
        <v>1</v>
      </c>
      <c r="R1951">
        <f ca="1">_20206[[#This Row],[最低排名]]-开始!$B$6</f>
        <v>25247</v>
      </c>
    </row>
    <row r="1952" spans="1:18">
      <c r="A1952">
        <v>49601</v>
      </c>
      <c r="B1952" t="s">
        <v>770</v>
      </c>
      <c r="C1952" t="str">
        <f t="shared" si="120"/>
        <v>浙江农林</v>
      </c>
      <c r="D1952" t="str">
        <f t="shared" si="121"/>
        <v>01</v>
      </c>
      <c r="E1952" t="s">
        <v>577</v>
      </c>
      <c r="F1952">
        <v>200</v>
      </c>
      <c r="G1952">
        <v>100</v>
      </c>
      <c r="H1952">
        <v>110</v>
      </c>
      <c r="I1952">
        <v>64</v>
      </c>
      <c r="J1952">
        <v>52</v>
      </c>
      <c r="K1952">
        <v>52</v>
      </c>
      <c r="L1952">
        <v>0</v>
      </c>
      <c r="M1952">
        <v>2021</v>
      </c>
      <c r="N1952">
        <f t="shared" ca="1" si="122"/>
        <v>199</v>
      </c>
      <c r="O1952">
        <f t="shared" ca="1" si="123"/>
        <v>20596</v>
      </c>
      <c r="P1952">
        <f ca="1">_20206[[#This Row],[最低排名]]-_20206[[#This Row],[同分人数]]+1</f>
        <v>20398</v>
      </c>
      <c r="Q1952">
        <f ca="1">IF(O1952&gt;=开始!$B$6, 1, 0)</f>
        <v>1</v>
      </c>
      <c r="R1952">
        <f ca="1">_20206[[#This Row],[最低排名]]-开始!$B$6</f>
        <v>20596</v>
      </c>
    </row>
    <row r="1953" spans="1:18">
      <c r="A1953">
        <v>49602</v>
      </c>
      <c r="B1953" t="s">
        <v>771</v>
      </c>
      <c r="C1953" t="str">
        <f t="shared" si="120"/>
        <v>浙江农林</v>
      </c>
      <c r="D1953" t="str">
        <f t="shared" si="121"/>
        <v>02</v>
      </c>
      <c r="E1953" t="s">
        <v>54</v>
      </c>
      <c r="F1953">
        <v>204</v>
      </c>
      <c r="G1953">
        <v>111</v>
      </c>
      <c r="H1953">
        <v>90</v>
      </c>
      <c r="I1953">
        <v>58</v>
      </c>
      <c r="J1953">
        <v>46</v>
      </c>
      <c r="K1953">
        <v>43</v>
      </c>
      <c r="L1953">
        <v>0</v>
      </c>
      <c r="M1953">
        <v>2021</v>
      </c>
      <c r="N1953">
        <f t="shared" ca="1" si="122"/>
        <v>201</v>
      </c>
      <c r="O1953">
        <f t="shared" ca="1" si="123"/>
        <v>28484</v>
      </c>
      <c r="P1953">
        <f ca="1">_20206[[#This Row],[最低排名]]-_20206[[#This Row],[同分人数]]+1</f>
        <v>28284</v>
      </c>
      <c r="Q1953">
        <f ca="1">IF(O1953&gt;=开始!$B$6, 1, 0)</f>
        <v>1</v>
      </c>
      <c r="R1953">
        <f ca="1">_20206[[#This Row],[最低排名]]-开始!$B$6</f>
        <v>28484</v>
      </c>
    </row>
    <row r="1954" spans="1:18">
      <c r="A1954">
        <v>49603</v>
      </c>
      <c r="B1954" t="s">
        <v>772</v>
      </c>
      <c r="C1954" t="str">
        <f t="shared" si="120"/>
        <v>浙江农林</v>
      </c>
      <c r="D1954" t="str">
        <f t="shared" si="121"/>
        <v>03</v>
      </c>
      <c r="E1954" t="s">
        <v>431</v>
      </c>
      <c r="F1954">
        <v>209</v>
      </c>
      <c r="G1954">
        <v>112</v>
      </c>
      <c r="H1954">
        <v>79</v>
      </c>
      <c r="I1954">
        <v>61</v>
      </c>
      <c r="J1954">
        <v>58</v>
      </c>
      <c r="K1954">
        <v>55</v>
      </c>
      <c r="L1954">
        <v>0</v>
      </c>
      <c r="M1954">
        <v>2021</v>
      </c>
      <c r="N1954">
        <f t="shared" ca="1" si="122"/>
        <v>203</v>
      </c>
      <c r="O1954">
        <f t="shared" ca="1" si="123"/>
        <v>24151</v>
      </c>
      <c r="P1954">
        <f ca="1">_20206[[#This Row],[最低排名]]-_20206[[#This Row],[同分人数]]+1</f>
        <v>23949</v>
      </c>
      <c r="Q1954">
        <f ca="1">IF(O1954&gt;=开始!$B$6, 1, 0)</f>
        <v>1</v>
      </c>
      <c r="R1954">
        <f ca="1">_20206[[#This Row],[最低排名]]-开始!$B$6</f>
        <v>24151</v>
      </c>
    </row>
    <row r="1955" spans="1:18">
      <c r="A1955">
        <v>49604</v>
      </c>
      <c r="B1955" t="s">
        <v>773</v>
      </c>
      <c r="C1955" t="str">
        <f t="shared" si="120"/>
        <v>浙江农林</v>
      </c>
      <c r="D1955" t="str">
        <f t="shared" si="121"/>
        <v>04</v>
      </c>
      <c r="E1955" t="s">
        <v>141</v>
      </c>
      <c r="F1955">
        <v>196</v>
      </c>
      <c r="G1955">
        <v>101</v>
      </c>
      <c r="H1955">
        <v>103</v>
      </c>
      <c r="I1955">
        <v>61</v>
      </c>
      <c r="J1955">
        <v>58</v>
      </c>
      <c r="K1955">
        <v>52</v>
      </c>
      <c r="L1955">
        <v>0</v>
      </c>
      <c r="M1955">
        <v>2021</v>
      </c>
      <c r="N1955">
        <f t="shared" ca="1" si="122"/>
        <v>227</v>
      </c>
      <c r="O1955">
        <f t="shared" ca="1" si="123"/>
        <v>22407</v>
      </c>
      <c r="P1955">
        <f ca="1">_20206[[#This Row],[最低排名]]-_20206[[#This Row],[同分人数]]+1</f>
        <v>22181</v>
      </c>
      <c r="Q1955">
        <f ca="1">IF(O1955&gt;=开始!$B$6, 1, 0)</f>
        <v>1</v>
      </c>
      <c r="R1955">
        <f ca="1">_20206[[#This Row],[最低排名]]-开始!$B$6</f>
        <v>22407</v>
      </c>
    </row>
    <row r="1956" spans="1:18">
      <c r="A1956">
        <v>49605</v>
      </c>
      <c r="B1956" t="s">
        <v>1655</v>
      </c>
      <c r="C1956" t="str">
        <f t="shared" si="120"/>
        <v>浙江农林</v>
      </c>
      <c r="D1956" t="str">
        <f t="shared" si="121"/>
        <v>05</v>
      </c>
      <c r="E1956" t="s">
        <v>128</v>
      </c>
      <c r="F1956">
        <v>196</v>
      </c>
      <c r="G1956">
        <v>102</v>
      </c>
      <c r="H1956">
        <v>106</v>
      </c>
      <c r="I1956">
        <v>64</v>
      </c>
      <c r="J1956">
        <v>58</v>
      </c>
      <c r="K1956">
        <v>55</v>
      </c>
      <c r="L1956">
        <v>0</v>
      </c>
      <c r="M1956">
        <v>2021</v>
      </c>
      <c r="N1956">
        <f t="shared" ca="1" si="122"/>
        <v>212</v>
      </c>
      <c r="O1956">
        <f t="shared" ca="1" si="123"/>
        <v>20397</v>
      </c>
      <c r="P1956">
        <f ca="1">_20206[[#This Row],[最低排名]]-_20206[[#This Row],[同分人数]]+1</f>
        <v>20186</v>
      </c>
      <c r="Q1956">
        <f ca="1">IF(O1956&gt;=开始!$B$6, 1, 0)</f>
        <v>1</v>
      </c>
      <c r="R1956">
        <f ca="1">_20206[[#This Row],[最低排名]]-开始!$B$6</f>
        <v>20397</v>
      </c>
    </row>
    <row r="1957" spans="1:18">
      <c r="A1957">
        <v>49606</v>
      </c>
      <c r="B1957" t="s">
        <v>1656</v>
      </c>
      <c r="C1957" t="str">
        <f t="shared" si="120"/>
        <v>浙江农林</v>
      </c>
      <c r="D1957" t="str">
        <f t="shared" si="121"/>
        <v>06</v>
      </c>
      <c r="E1957" t="s">
        <v>136</v>
      </c>
      <c r="F1957">
        <v>214</v>
      </c>
      <c r="G1957">
        <v>115</v>
      </c>
      <c r="H1957">
        <v>114</v>
      </c>
      <c r="I1957">
        <v>67</v>
      </c>
      <c r="J1957">
        <v>67</v>
      </c>
      <c r="K1957">
        <v>49</v>
      </c>
      <c r="L1957">
        <v>0</v>
      </c>
      <c r="M1957">
        <v>2021</v>
      </c>
      <c r="N1957">
        <f t="shared" ca="1" si="122"/>
        <v>224</v>
      </c>
      <c r="O1957">
        <f t="shared" ca="1" si="123"/>
        <v>13304</v>
      </c>
      <c r="P1957">
        <f ca="1">_20206[[#This Row],[最低排名]]-_20206[[#This Row],[同分人数]]+1</f>
        <v>13081</v>
      </c>
      <c r="Q1957">
        <f ca="1">IF(O1957&gt;=开始!$B$6, 1, 0)</f>
        <v>1</v>
      </c>
      <c r="R1957">
        <f ca="1">_20206[[#This Row],[最低排名]]-开始!$B$6</f>
        <v>13304</v>
      </c>
    </row>
    <row r="1958" spans="1:18">
      <c r="A1958">
        <v>49701</v>
      </c>
      <c r="B1958" t="s">
        <v>774</v>
      </c>
      <c r="C1958" t="str">
        <f t="shared" si="120"/>
        <v>温州医大</v>
      </c>
      <c r="D1958" t="str">
        <f t="shared" si="121"/>
        <v>01</v>
      </c>
      <c r="E1958" t="s">
        <v>149</v>
      </c>
      <c r="F1958">
        <v>214</v>
      </c>
      <c r="G1958">
        <v>117</v>
      </c>
      <c r="H1958">
        <v>103</v>
      </c>
      <c r="I1958">
        <v>61</v>
      </c>
      <c r="J1958">
        <v>61</v>
      </c>
      <c r="K1958">
        <v>58</v>
      </c>
      <c r="L1958">
        <v>0</v>
      </c>
      <c r="M1958">
        <v>2021</v>
      </c>
      <c r="N1958">
        <f t="shared" ca="1" si="122"/>
        <v>221</v>
      </c>
      <c r="O1958">
        <f t="shared" ca="1" si="123"/>
        <v>16381</v>
      </c>
      <c r="P1958">
        <f ca="1">_20206[[#This Row],[最低排名]]-_20206[[#This Row],[同分人数]]+1</f>
        <v>16161</v>
      </c>
      <c r="Q1958">
        <f ca="1">IF(O1958&gt;=开始!$B$6, 1, 0)</f>
        <v>1</v>
      </c>
      <c r="R1958">
        <f ca="1">_20206[[#This Row],[最低排名]]-开始!$B$6</f>
        <v>16381</v>
      </c>
    </row>
    <row r="1959" spans="1:18">
      <c r="A1959">
        <v>49702</v>
      </c>
      <c r="B1959" t="s">
        <v>775</v>
      </c>
      <c r="C1959" t="str">
        <f t="shared" si="120"/>
        <v>温州医大</v>
      </c>
      <c r="D1959" t="str">
        <f t="shared" si="121"/>
        <v>02</v>
      </c>
      <c r="E1959" t="s">
        <v>607</v>
      </c>
      <c r="F1959">
        <v>227</v>
      </c>
      <c r="G1959">
        <v>116</v>
      </c>
      <c r="H1959">
        <v>130</v>
      </c>
      <c r="I1959">
        <v>67</v>
      </c>
      <c r="J1959">
        <v>61</v>
      </c>
      <c r="K1959">
        <v>52</v>
      </c>
      <c r="L1959">
        <v>0</v>
      </c>
      <c r="M1959">
        <v>2021</v>
      </c>
      <c r="N1959">
        <f t="shared" ca="1" si="122"/>
        <v>172</v>
      </c>
      <c r="O1959">
        <f t="shared" ca="1" si="123"/>
        <v>7895</v>
      </c>
      <c r="P1959">
        <f ca="1">_20206[[#This Row],[最低排名]]-_20206[[#This Row],[同分人数]]+1</f>
        <v>7724</v>
      </c>
      <c r="Q1959">
        <f ca="1">IF(O1959&gt;=开始!$B$6, 1, 0)</f>
        <v>1</v>
      </c>
      <c r="R1959">
        <f ca="1">_20206[[#This Row],[最低排名]]-开始!$B$6</f>
        <v>7895</v>
      </c>
    </row>
    <row r="1960" spans="1:18">
      <c r="A1960">
        <v>49703</v>
      </c>
      <c r="B1960" t="s">
        <v>776</v>
      </c>
      <c r="C1960" t="str">
        <f t="shared" si="120"/>
        <v>温州医大</v>
      </c>
      <c r="D1960" t="str">
        <f t="shared" si="121"/>
        <v>03</v>
      </c>
      <c r="E1960" t="s">
        <v>103</v>
      </c>
      <c r="F1960">
        <v>221</v>
      </c>
      <c r="G1960">
        <v>126</v>
      </c>
      <c r="H1960">
        <v>122</v>
      </c>
      <c r="I1960">
        <v>70</v>
      </c>
      <c r="J1960">
        <v>70</v>
      </c>
      <c r="K1960">
        <v>61</v>
      </c>
      <c r="L1960">
        <v>0</v>
      </c>
      <c r="M1960">
        <v>2021</v>
      </c>
      <c r="N1960">
        <f t="shared" ca="1" si="122"/>
        <v>170</v>
      </c>
      <c r="O1960">
        <f t="shared" ca="1" si="123"/>
        <v>6617</v>
      </c>
      <c r="P1960">
        <f ca="1">_20206[[#This Row],[最低排名]]-_20206[[#This Row],[同分人数]]+1</f>
        <v>6448</v>
      </c>
      <c r="Q1960">
        <f ca="1">IF(O1960&gt;=开始!$B$6, 1, 0)</f>
        <v>1</v>
      </c>
      <c r="R1960">
        <f ca="1">_20206[[#This Row],[最低排名]]-开始!$B$6</f>
        <v>6617</v>
      </c>
    </row>
    <row r="1961" spans="1:18">
      <c r="A1961">
        <v>49801</v>
      </c>
      <c r="B1961" t="s">
        <v>777</v>
      </c>
      <c r="C1961" t="str">
        <f t="shared" si="120"/>
        <v>浙江师大</v>
      </c>
      <c r="D1961" t="str">
        <f t="shared" si="121"/>
        <v>01</v>
      </c>
      <c r="E1961" t="s">
        <v>300</v>
      </c>
      <c r="F1961">
        <v>208</v>
      </c>
      <c r="G1961">
        <v>108</v>
      </c>
      <c r="H1961">
        <v>111</v>
      </c>
      <c r="I1961">
        <v>67</v>
      </c>
      <c r="J1961">
        <v>58</v>
      </c>
      <c r="K1961">
        <v>52</v>
      </c>
      <c r="L1961">
        <v>0</v>
      </c>
      <c r="M1961">
        <v>2021</v>
      </c>
      <c r="N1961">
        <f t="shared" ca="1" si="122"/>
        <v>226</v>
      </c>
      <c r="O1961">
        <f t="shared" ca="1" si="123"/>
        <v>16607</v>
      </c>
      <c r="P1961">
        <f ca="1">_20206[[#This Row],[最低排名]]-_20206[[#This Row],[同分人数]]+1</f>
        <v>16382</v>
      </c>
      <c r="Q1961">
        <f ca="1">IF(O1961&gt;=开始!$B$6, 1, 0)</f>
        <v>1</v>
      </c>
      <c r="R1961">
        <f ca="1">_20206[[#This Row],[最低排名]]-开始!$B$6</f>
        <v>16607</v>
      </c>
    </row>
    <row r="1962" spans="1:18">
      <c r="A1962">
        <v>49802</v>
      </c>
      <c r="B1962" t="s">
        <v>778</v>
      </c>
      <c r="C1962" t="str">
        <f t="shared" si="120"/>
        <v>浙江师大</v>
      </c>
      <c r="D1962" t="str">
        <f t="shared" si="121"/>
        <v>02</v>
      </c>
      <c r="E1962" t="s">
        <v>168</v>
      </c>
      <c r="F1962">
        <v>210</v>
      </c>
      <c r="G1962">
        <v>110</v>
      </c>
      <c r="H1962">
        <v>105</v>
      </c>
      <c r="I1962">
        <v>61</v>
      </c>
      <c r="J1962">
        <v>61</v>
      </c>
      <c r="K1962">
        <v>58</v>
      </c>
      <c r="L1962">
        <v>0</v>
      </c>
      <c r="M1962">
        <v>2021</v>
      </c>
      <c r="N1962">
        <f t="shared" ca="1" si="122"/>
        <v>214</v>
      </c>
      <c r="O1962">
        <f t="shared" ca="1" si="123"/>
        <v>16821</v>
      </c>
      <c r="P1962">
        <f ca="1">_20206[[#This Row],[最低排名]]-_20206[[#This Row],[同分人数]]+1</f>
        <v>16608</v>
      </c>
      <c r="Q1962">
        <f ca="1">IF(O1962&gt;=开始!$B$6, 1, 0)</f>
        <v>1</v>
      </c>
      <c r="R1962">
        <f ca="1">_20206[[#This Row],[最低排名]]-开始!$B$6</f>
        <v>16821</v>
      </c>
    </row>
    <row r="1963" spans="1:18">
      <c r="A1963">
        <v>49803</v>
      </c>
      <c r="B1963" t="s">
        <v>779</v>
      </c>
      <c r="C1963" t="str">
        <f t="shared" si="120"/>
        <v>浙江师大</v>
      </c>
      <c r="D1963" t="str">
        <f t="shared" si="121"/>
        <v>03</v>
      </c>
      <c r="E1963" t="s">
        <v>100</v>
      </c>
      <c r="F1963">
        <v>204</v>
      </c>
      <c r="G1963">
        <v>110</v>
      </c>
      <c r="H1963">
        <v>111</v>
      </c>
      <c r="I1963">
        <v>67</v>
      </c>
      <c r="J1963">
        <v>64</v>
      </c>
      <c r="K1963">
        <v>61</v>
      </c>
      <c r="L1963">
        <v>0</v>
      </c>
      <c r="M1963">
        <v>2021</v>
      </c>
      <c r="N1963">
        <f t="shared" ca="1" si="122"/>
        <v>233</v>
      </c>
      <c r="O1963">
        <f t="shared" ca="1" si="123"/>
        <v>14212</v>
      </c>
      <c r="P1963">
        <f ca="1">_20206[[#This Row],[最低排名]]-_20206[[#This Row],[同分人数]]+1</f>
        <v>13980</v>
      </c>
      <c r="Q1963">
        <f ca="1">IF(O1963&gt;=开始!$B$6, 1, 0)</f>
        <v>1</v>
      </c>
      <c r="R1963">
        <f ca="1">_20206[[#This Row],[最低排名]]-开始!$B$6</f>
        <v>14212</v>
      </c>
    </row>
    <row r="1964" spans="1:18">
      <c r="A1964">
        <v>49804</v>
      </c>
      <c r="B1964" t="s">
        <v>780</v>
      </c>
      <c r="C1964" t="str">
        <f t="shared" si="120"/>
        <v>浙江师大</v>
      </c>
      <c r="D1964" t="str">
        <f t="shared" si="121"/>
        <v>04</v>
      </c>
      <c r="E1964" t="s">
        <v>39</v>
      </c>
      <c r="F1964">
        <v>214</v>
      </c>
      <c r="G1964">
        <v>117</v>
      </c>
      <c r="H1964">
        <v>108</v>
      </c>
      <c r="I1964">
        <v>67</v>
      </c>
      <c r="J1964">
        <v>58</v>
      </c>
      <c r="K1964">
        <v>55</v>
      </c>
      <c r="L1964">
        <v>0</v>
      </c>
      <c r="M1964">
        <v>2021</v>
      </c>
      <c r="N1964">
        <f t="shared" ca="1" si="122"/>
        <v>218</v>
      </c>
      <c r="O1964">
        <f t="shared" ca="1" si="123"/>
        <v>15285</v>
      </c>
      <c r="P1964">
        <f ca="1">_20206[[#This Row],[最低排名]]-_20206[[#This Row],[同分人数]]+1</f>
        <v>15068</v>
      </c>
      <c r="Q1964">
        <f ca="1">IF(O1964&gt;=开始!$B$6, 1, 0)</f>
        <v>1</v>
      </c>
      <c r="R1964">
        <f ca="1">_20206[[#This Row],[最低排名]]-开始!$B$6</f>
        <v>15285</v>
      </c>
    </row>
    <row r="1965" spans="1:18">
      <c r="A1965">
        <v>49901</v>
      </c>
      <c r="B1965" t="s">
        <v>782</v>
      </c>
      <c r="C1965" t="str">
        <f t="shared" si="120"/>
        <v>杭州师大</v>
      </c>
      <c r="D1965" t="str">
        <f t="shared" si="121"/>
        <v>01</v>
      </c>
      <c r="E1965" t="s">
        <v>678</v>
      </c>
      <c r="F1965">
        <v>198</v>
      </c>
      <c r="G1965">
        <v>102</v>
      </c>
      <c r="H1965">
        <v>108</v>
      </c>
      <c r="I1965">
        <v>61</v>
      </c>
      <c r="J1965">
        <v>58</v>
      </c>
      <c r="K1965">
        <v>58</v>
      </c>
      <c r="L1965">
        <v>0</v>
      </c>
      <c r="M1965">
        <v>2021</v>
      </c>
      <c r="N1965">
        <f t="shared" ca="1" si="122"/>
        <v>230</v>
      </c>
      <c r="O1965">
        <f t="shared" ca="1" si="123"/>
        <v>19533</v>
      </c>
      <c r="P1965">
        <f ca="1">_20206[[#This Row],[最低排名]]-_20206[[#This Row],[同分人数]]+1</f>
        <v>19304</v>
      </c>
      <c r="Q1965">
        <f ca="1">IF(O1965&gt;=开始!$B$6, 1, 0)</f>
        <v>1</v>
      </c>
      <c r="R1965">
        <f ca="1">_20206[[#This Row],[最低排名]]-开始!$B$6</f>
        <v>19533</v>
      </c>
    </row>
    <row r="1966" spans="1:18">
      <c r="A1966">
        <v>49902</v>
      </c>
      <c r="B1966" t="s">
        <v>783</v>
      </c>
      <c r="C1966" t="str">
        <f t="shared" si="120"/>
        <v>杭州师大</v>
      </c>
      <c r="D1966" t="str">
        <f t="shared" si="121"/>
        <v>02</v>
      </c>
      <c r="E1966" t="s">
        <v>643</v>
      </c>
      <c r="F1966">
        <v>211</v>
      </c>
      <c r="G1966">
        <v>114</v>
      </c>
      <c r="H1966">
        <v>92</v>
      </c>
      <c r="I1966">
        <v>64</v>
      </c>
      <c r="J1966">
        <v>61</v>
      </c>
      <c r="K1966">
        <v>49</v>
      </c>
      <c r="L1966">
        <v>0</v>
      </c>
      <c r="M1966">
        <v>2021</v>
      </c>
      <c r="N1966">
        <f t="shared" ca="1" si="122"/>
        <v>223</v>
      </c>
      <c r="O1966">
        <f t="shared" ca="1" si="123"/>
        <v>20819</v>
      </c>
      <c r="P1966">
        <f ca="1">_20206[[#This Row],[最低排名]]-_20206[[#This Row],[同分人数]]+1</f>
        <v>20597</v>
      </c>
      <c r="Q1966">
        <f ca="1">IF(O1966&gt;=开始!$B$6, 1, 0)</f>
        <v>1</v>
      </c>
      <c r="R1966">
        <f ca="1">_20206[[#This Row],[最低排名]]-开始!$B$6</f>
        <v>20819</v>
      </c>
    </row>
    <row r="1967" spans="1:18">
      <c r="A1967">
        <v>49903</v>
      </c>
      <c r="B1967" t="s">
        <v>784</v>
      </c>
      <c r="C1967" t="str">
        <f t="shared" si="120"/>
        <v>杭州师大</v>
      </c>
      <c r="D1967" t="str">
        <f t="shared" si="121"/>
        <v>03</v>
      </c>
      <c r="E1967" t="s">
        <v>577</v>
      </c>
      <c r="F1967">
        <v>210</v>
      </c>
      <c r="G1967">
        <v>106</v>
      </c>
      <c r="H1967">
        <v>85</v>
      </c>
      <c r="I1967">
        <v>67</v>
      </c>
      <c r="J1967">
        <v>61</v>
      </c>
      <c r="K1967">
        <v>55</v>
      </c>
      <c r="L1967">
        <v>0</v>
      </c>
      <c r="M1967">
        <v>2021</v>
      </c>
      <c r="N1967">
        <f t="shared" ca="1" si="122"/>
        <v>199</v>
      </c>
      <c r="O1967">
        <f t="shared" ca="1" si="123"/>
        <v>20596</v>
      </c>
      <c r="P1967">
        <f ca="1">_20206[[#This Row],[最低排名]]-_20206[[#This Row],[同分人数]]+1</f>
        <v>20398</v>
      </c>
      <c r="Q1967">
        <f ca="1">IF(O1967&gt;=开始!$B$6, 1, 0)</f>
        <v>1</v>
      </c>
      <c r="R1967">
        <f ca="1">_20206[[#This Row],[最低排名]]-开始!$B$6</f>
        <v>20596</v>
      </c>
    </row>
    <row r="1968" spans="1:18">
      <c r="A1968">
        <v>49904</v>
      </c>
      <c r="B1968" t="s">
        <v>1576</v>
      </c>
      <c r="C1968" t="str">
        <f t="shared" si="120"/>
        <v>杭州师大</v>
      </c>
      <c r="D1968" t="str">
        <f t="shared" si="121"/>
        <v>04</v>
      </c>
      <c r="E1968" t="s">
        <v>528</v>
      </c>
      <c r="F1968">
        <v>191</v>
      </c>
      <c r="G1968">
        <v>96</v>
      </c>
      <c r="H1968">
        <v>84</v>
      </c>
      <c r="I1968">
        <v>58</v>
      </c>
      <c r="J1968">
        <v>58</v>
      </c>
      <c r="K1968">
        <v>49</v>
      </c>
      <c r="L1968">
        <v>0</v>
      </c>
      <c r="M1968">
        <v>2021</v>
      </c>
      <c r="N1968">
        <f t="shared" ca="1" si="122"/>
        <v>182</v>
      </c>
      <c r="O1968">
        <f t="shared" ca="1" si="123"/>
        <v>28666</v>
      </c>
      <c r="P1968">
        <f ca="1">_20206[[#This Row],[最低排名]]-_20206[[#This Row],[同分人数]]+1</f>
        <v>28485</v>
      </c>
      <c r="Q1968">
        <f ca="1">IF(O1968&gt;=开始!$B$6, 1, 0)</f>
        <v>1</v>
      </c>
      <c r="R1968">
        <f ca="1">_20206[[#This Row],[最低排名]]-开始!$B$6</f>
        <v>28666</v>
      </c>
    </row>
    <row r="1969" spans="1:18">
      <c r="A1969">
        <v>49905</v>
      </c>
      <c r="B1969" t="s">
        <v>1657</v>
      </c>
      <c r="C1969" t="str">
        <f t="shared" si="120"/>
        <v>杭州师大</v>
      </c>
      <c r="D1969" t="str">
        <f t="shared" si="121"/>
        <v>05</v>
      </c>
      <c r="E1969" t="s">
        <v>354</v>
      </c>
      <c r="F1969">
        <v>185</v>
      </c>
      <c r="G1969">
        <v>96</v>
      </c>
      <c r="H1969">
        <v>102</v>
      </c>
      <c r="I1969">
        <v>49</v>
      </c>
      <c r="J1969">
        <v>49</v>
      </c>
      <c r="K1969">
        <v>43</v>
      </c>
      <c r="L1969">
        <v>0</v>
      </c>
      <c r="M1969">
        <v>2021</v>
      </c>
      <c r="N1969">
        <f t="shared" ca="1" si="122"/>
        <v>177</v>
      </c>
      <c r="O1969">
        <f t="shared" ca="1" si="123"/>
        <v>31038</v>
      </c>
      <c r="P1969">
        <f ca="1">_20206[[#This Row],[最低排名]]-_20206[[#This Row],[同分人数]]+1</f>
        <v>30862</v>
      </c>
      <c r="Q1969">
        <f ca="1">IF(O1969&gt;=开始!$B$6, 1, 0)</f>
        <v>1</v>
      </c>
      <c r="R1969">
        <f ca="1">_20206[[#This Row],[最低排名]]-开始!$B$6</f>
        <v>31038</v>
      </c>
    </row>
    <row r="1970" spans="1:18">
      <c r="A1970">
        <v>50001</v>
      </c>
      <c r="B1970" t="s">
        <v>785</v>
      </c>
      <c r="C1970" t="str">
        <f t="shared" si="120"/>
        <v>湖州师范</v>
      </c>
      <c r="D1970" t="str">
        <f t="shared" si="121"/>
        <v>01</v>
      </c>
      <c r="E1970" t="s">
        <v>335</v>
      </c>
      <c r="F1970">
        <v>199</v>
      </c>
      <c r="G1970">
        <v>111</v>
      </c>
      <c r="H1970">
        <v>83</v>
      </c>
      <c r="I1970">
        <v>55</v>
      </c>
      <c r="J1970">
        <v>55</v>
      </c>
      <c r="K1970">
        <v>55</v>
      </c>
      <c r="L1970">
        <v>0</v>
      </c>
      <c r="M1970">
        <v>2021</v>
      </c>
      <c r="N1970">
        <f t="shared" ca="1" si="122"/>
        <v>210</v>
      </c>
      <c r="O1970">
        <f t="shared" ca="1" si="123"/>
        <v>27341</v>
      </c>
      <c r="P1970">
        <f ca="1">_20206[[#This Row],[最低排名]]-_20206[[#This Row],[同分人数]]+1</f>
        <v>27132</v>
      </c>
      <c r="Q1970">
        <f ca="1">IF(O1970&gt;=开始!$B$6, 1, 0)</f>
        <v>1</v>
      </c>
      <c r="R1970">
        <f ca="1">_20206[[#This Row],[最低排名]]-开始!$B$6</f>
        <v>27341</v>
      </c>
    </row>
    <row r="1971" spans="1:18">
      <c r="A1971">
        <v>50002</v>
      </c>
      <c r="B1971" t="s">
        <v>786</v>
      </c>
      <c r="C1971" t="str">
        <f t="shared" si="120"/>
        <v>湖州师范</v>
      </c>
      <c r="D1971" t="str">
        <f t="shared" si="121"/>
        <v>02</v>
      </c>
      <c r="E1971" t="s">
        <v>1534</v>
      </c>
      <c r="F1971">
        <v>184</v>
      </c>
      <c r="G1971">
        <v>108</v>
      </c>
      <c r="H1971">
        <v>78</v>
      </c>
      <c r="I1971">
        <v>46</v>
      </c>
      <c r="J1971">
        <v>46</v>
      </c>
      <c r="K1971">
        <v>46</v>
      </c>
      <c r="L1971">
        <v>0</v>
      </c>
      <c r="M1971">
        <v>2021</v>
      </c>
      <c r="N1971">
        <f t="shared" ca="1" si="122"/>
        <v>159</v>
      </c>
      <c r="O1971">
        <f t="shared" ca="1" si="123"/>
        <v>35686</v>
      </c>
      <c r="P1971">
        <f ca="1">_20206[[#This Row],[最低排名]]-_20206[[#This Row],[同分人数]]+1</f>
        <v>35528</v>
      </c>
      <c r="Q1971">
        <f ca="1">IF(O1971&gt;=开始!$B$6, 1, 0)</f>
        <v>1</v>
      </c>
      <c r="R1971">
        <f ca="1">_20206[[#This Row],[最低排名]]-开始!$B$6</f>
        <v>35686</v>
      </c>
    </row>
    <row r="1972" spans="1:18">
      <c r="A1972">
        <v>50003</v>
      </c>
      <c r="B1972" t="s">
        <v>787</v>
      </c>
      <c r="C1972" t="str">
        <f t="shared" si="120"/>
        <v>湖州师范</v>
      </c>
      <c r="D1972" t="str">
        <f t="shared" si="121"/>
        <v>03</v>
      </c>
      <c r="E1972" t="s">
        <v>149</v>
      </c>
      <c r="F1972">
        <v>206</v>
      </c>
      <c r="G1972">
        <v>107</v>
      </c>
      <c r="H1972">
        <v>123</v>
      </c>
      <c r="I1972">
        <v>58</v>
      </c>
      <c r="J1972">
        <v>58</v>
      </c>
      <c r="K1972">
        <v>52</v>
      </c>
      <c r="L1972">
        <v>0</v>
      </c>
      <c r="M1972">
        <v>2021</v>
      </c>
      <c r="N1972">
        <f t="shared" ca="1" si="122"/>
        <v>221</v>
      </c>
      <c r="O1972">
        <f t="shared" ca="1" si="123"/>
        <v>16381</v>
      </c>
      <c r="P1972">
        <f ca="1">_20206[[#This Row],[最低排名]]-_20206[[#This Row],[同分人数]]+1</f>
        <v>16161</v>
      </c>
      <c r="Q1972">
        <f ca="1">IF(O1972&gt;=开始!$B$6, 1, 0)</f>
        <v>1</v>
      </c>
      <c r="R1972">
        <f ca="1">_20206[[#This Row],[最低排名]]-开始!$B$6</f>
        <v>16381</v>
      </c>
    </row>
    <row r="1973" spans="1:18">
      <c r="A1973">
        <v>50004</v>
      </c>
      <c r="B1973" t="s">
        <v>788</v>
      </c>
      <c r="C1973" t="str">
        <f t="shared" si="120"/>
        <v>湖州师范</v>
      </c>
      <c r="D1973" t="str">
        <f t="shared" si="121"/>
        <v>04</v>
      </c>
      <c r="E1973" t="s">
        <v>701</v>
      </c>
      <c r="F1973">
        <v>203</v>
      </c>
      <c r="G1973">
        <v>114</v>
      </c>
      <c r="H1973">
        <v>79</v>
      </c>
      <c r="I1973">
        <v>58</v>
      </c>
      <c r="J1973">
        <v>55</v>
      </c>
      <c r="K1973">
        <v>49</v>
      </c>
      <c r="L1973">
        <v>0</v>
      </c>
      <c r="M1973">
        <v>2021</v>
      </c>
      <c r="N1973">
        <f t="shared" ca="1" si="122"/>
        <v>166</v>
      </c>
      <c r="O1973">
        <f t="shared" ca="1" si="123"/>
        <v>27904</v>
      </c>
      <c r="P1973">
        <f ca="1">_20206[[#This Row],[最低排名]]-_20206[[#This Row],[同分人数]]+1</f>
        <v>27739</v>
      </c>
      <c r="Q1973">
        <f ca="1">IF(O1973&gt;=开始!$B$6, 1, 0)</f>
        <v>1</v>
      </c>
      <c r="R1973">
        <f ca="1">_20206[[#This Row],[最低排名]]-开始!$B$6</f>
        <v>27904</v>
      </c>
    </row>
    <row r="1974" spans="1:18">
      <c r="A1974">
        <v>50005</v>
      </c>
      <c r="B1974" t="s">
        <v>789</v>
      </c>
      <c r="C1974" t="str">
        <f t="shared" si="120"/>
        <v>湖州师范</v>
      </c>
      <c r="D1974" t="str">
        <f t="shared" si="121"/>
        <v>05</v>
      </c>
      <c r="E1974" t="s">
        <v>340</v>
      </c>
      <c r="F1974">
        <v>200</v>
      </c>
      <c r="G1974">
        <v>103</v>
      </c>
      <c r="H1974">
        <v>113</v>
      </c>
      <c r="I1974">
        <v>49</v>
      </c>
      <c r="J1974">
        <v>49</v>
      </c>
      <c r="K1974">
        <v>46</v>
      </c>
      <c r="L1974">
        <v>0</v>
      </c>
      <c r="M1974">
        <v>2021</v>
      </c>
      <c r="N1974">
        <f t="shared" ca="1" si="122"/>
        <v>223</v>
      </c>
      <c r="O1974">
        <f t="shared" ca="1" si="123"/>
        <v>25247</v>
      </c>
      <c r="P1974">
        <f ca="1">_20206[[#This Row],[最低排名]]-_20206[[#This Row],[同分人数]]+1</f>
        <v>25025</v>
      </c>
      <c r="Q1974">
        <f ca="1">IF(O1974&gt;=开始!$B$6, 1, 0)</f>
        <v>1</v>
      </c>
      <c r="R1974">
        <f ca="1">_20206[[#This Row],[最低排名]]-开始!$B$6</f>
        <v>25247</v>
      </c>
    </row>
    <row r="1975" spans="1:18">
      <c r="A1975">
        <v>50006</v>
      </c>
      <c r="B1975" t="s">
        <v>790</v>
      </c>
      <c r="C1975" t="str">
        <f t="shared" si="120"/>
        <v>湖州师范</v>
      </c>
      <c r="D1975" t="str">
        <f t="shared" si="121"/>
        <v>06</v>
      </c>
      <c r="E1975" t="s">
        <v>335</v>
      </c>
      <c r="F1975">
        <v>194</v>
      </c>
      <c r="G1975">
        <v>106</v>
      </c>
      <c r="H1975">
        <v>106</v>
      </c>
      <c r="I1975">
        <v>52</v>
      </c>
      <c r="J1975">
        <v>49</v>
      </c>
      <c r="K1975">
        <v>46</v>
      </c>
      <c r="L1975">
        <v>0</v>
      </c>
      <c r="M1975">
        <v>2021</v>
      </c>
      <c r="N1975">
        <f t="shared" ca="1" si="122"/>
        <v>210</v>
      </c>
      <c r="O1975">
        <f t="shared" ca="1" si="123"/>
        <v>27341</v>
      </c>
      <c r="P1975">
        <f ca="1">_20206[[#This Row],[最低排名]]-_20206[[#This Row],[同分人数]]+1</f>
        <v>27132</v>
      </c>
      <c r="Q1975">
        <f ca="1">IF(O1975&gt;=开始!$B$6, 1, 0)</f>
        <v>1</v>
      </c>
      <c r="R1975">
        <f ca="1">_20206[[#This Row],[最低排名]]-开始!$B$6</f>
        <v>27341</v>
      </c>
    </row>
    <row r="1976" spans="1:18">
      <c r="A1976">
        <v>50101</v>
      </c>
      <c r="B1976" t="s">
        <v>792</v>
      </c>
      <c r="C1976" t="str">
        <f t="shared" si="120"/>
        <v>浙江工商</v>
      </c>
      <c r="D1976" t="str">
        <f t="shared" si="121"/>
        <v>01</v>
      </c>
      <c r="E1976" t="s">
        <v>168</v>
      </c>
      <c r="F1976">
        <v>193</v>
      </c>
      <c r="G1976">
        <v>104</v>
      </c>
      <c r="H1976">
        <v>122</v>
      </c>
      <c r="I1976">
        <v>64</v>
      </c>
      <c r="J1976">
        <v>64</v>
      </c>
      <c r="K1976">
        <v>52</v>
      </c>
      <c r="L1976">
        <v>0</v>
      </c>
      <c r="M1976">
        <v>2021</v>
      </c>
      <c r="N1976">
        <f t="shared" ca="1" si="122"/>
        <v>214</v>
      </c>
      <c r="O1976">
        <f t="shared" ca="1" si="123"/>
        <v>16821</v>
      </c>
      <c r="P1976">
        <f ca="1">_20206[[#This Row],[最低排名]]-_20206[[#This Row],[同分人数]]+1</f>
        <v>16608</v>
      </c>
      <c r="Q1976">
        <f ca="1">IF(O1976&gt;=开始!$B$6, 1, 0)</f>
        <v>1</v>
      </c>
      <c r="R1976">
        <f ca="1">_20206[[#This Row],[最低排名]]-开始!$B$6</f>
        <v>16821</v>
      </c>
    </row>
    <row r="1977" spans="1:18">
      <c r="A1977">
        <v>50102</v>
      </c>
      <c r="B1977" t="s">
        <v>793</v>
      </c>
      <c r="C1977" t="str">
        <f t="shared" si="120"/>
        <v>浙江工商</v>
      </c>
      <c r="D1977" t="str">
        <f t="shared" si="121"/>
        <v>02</v>
      </c>
      <c r="E1977" t="s">
        <v>90</v>
      </c>
      <c r="F1977">
        <v>207</v>
      </c>
      <c r="G1977">
        <v>108</v>
      </c>
      <c r="H1977">
        <v>106</v>
      </c>
      <c r="I1977">
        <v>70</v>
      </c>
      <c r="J1977">
        <v>58</v>
      </c>
      <c r="K1977">
        <v>52</v>
      </c>
      <c r="L1977">
        <v>0</v>
      </c>
      <c r="M1977">
        <v>2021</v>
      </c>
      <c r="N1977">
        <f t="shared" ca="1" si="122"/>
        <v>212</v>
      </c>
      <c r="O1977">
        <f t="shared" ca="1" si="123"/>
        <v>17269</v>
      </c>
      <c r="P1977">
        <f ca="1">_20206[[#This Row],[最低排名]]-_20206[[#This Row],[同分人数]]+1</f>
        <v>17058</v>
      </c>
      <c r="Q1977">
        <f ca="1">IF(O1977&gt;=开始!$B$6, 1, 0)</f>
        <v>1</v>
      </c>
      <c r="R1977">
        <f ca="1">_20206[[#This Row],[最低排名]]-开始!$B$6</f>
        <v>17269</v>
      </c>
    </row>
    <row r="1978" spans="1:18">
      <c r="A1978">
        <v>50103</v>
      </c>
      <c r="B1978" t="s">
        <v>794</v>
      </c>
      <c r="C1978" t="str">
        <f t="shared" si="120"/>
        <v>浙江工商</v>
      </c>
      <c r="D1978" t="str">
        <f t="shared" si="121"/>
        <v>03</v>
      </c>
      <c r="E1978" t="s">
        <v>120</v>
      </c>
      <c r="F1978">
        <v>212</v>
      </c>
      <c r="G1978">
        <v>115</v>
      </c>
      <c r="H1978">
        <v>106</v>
      </c>
      <c r="I1978">
        <v>55</v>
      </c>
      <c r="J1978">
        <v>55</v>
      </c>
      <c r="K1978">
        <v>52</v>
      </c>
      <c r="L1978">
        <v>0</v>
      </c>
      <c r="M1978">
        <v>2021</v>
      </c>
      <c r="N1978">
        <f t="shared" ca="1" si="122"/>
        <v>215</v>
      </c>
      <c r="O1978">
        <f t="shared" ca="1" si="123"/>
        <v>20185</v>
      </c>
      <c r="P1978">
        <f ca="1">_20206[[#This Row],[最低排名]]-_20206[[#This Row],[同分人数]]+1</f>
        <v>19971</v>
      </c>
      <c r="Q1978">
        <f ca="1">IF(O1978&gt;=开始!$B$6, 1, 0)</f>
        <v>1</v>
      </c>
      <c r="R1978">
        <f ca="1">_20206[[#This Row],[最低排名]]-开始!$B$6</f>
        <v>20185</v>
      </c>
    </row>
    <row r="1979" spans="1:18">
      <c r="A1979">
        <v>50201</v>
      </c>
      <c r="B1979" t="s">
        <v>795</v>
      </c>
      <c r="C1979" t="str">
        <f t="shared" si="120"/>
        <v>嘉兴学院</v>
      </c>
      <c r="D1979" t="str">
        <f t="shared" si="121"/>
        <v>01</v>
      </c>
      <c r="E1979" t="s">
        <v>335</v>
      </c>
      <c r="F1979">
        <v>184</v>
      </c>
      <c r="G1979">
        <v>94</v>
      </c>
      <c r="H1979">
        <v>98</v>
      </c>
      <c r="I1979">
        <v>61</v>
      </c>
      <c r="J1979">
        <v>55</v>
      </c>
      <c r="K1979">
        <v>49</v>
      </c>
      <c r="L1979">
        <v>0</v>
      </c>
      <c r="M1979">
        <v>2021</v>
      </c>
      <c r="N1979">
        <f t="shared" ca="1" si="122"/>
        <v>210</v>
      </c>
      <c r="O1979">
        <f t="shared" ca="1" si="123"/>
        <v>27341</v>
      </c>
      <c r="P1979">
        <f ca="1">_20206[[#This Row],[最低排名]]-_20206[[#This Row],[同分人数]]+1</f>
        <v>27132</v>
      </c>
      <c r="Q1979">
        <f ca="1">IF(O1979&gt;=开始!$B$6, 1, 0)</f>
        <v>1</v>
      </c>
      <c r="R1979">
        <f ca="1">_20206[[#This Row],[最低排名]]-开始!$B$6</f>
        <v>27341</v>
      </c>
    </row>
    <row r="1980" spans="1:18">
      <c r="A1980">
        <v>50202</v>
      </c>
      <c r="B1980" t="s">
        <v>796</v>
      </c>
      <c r="C1980" t="str">
        <f t="shared" si="120"/>
        <v>嘉兴学院</v>
      </c>
      <c r="D1980" t="str">
        <f t="shared" si="121"/>
        <v>02</v>
      </c>
      <c r="E1980" t="s">
        <v>205</v>
      </c>
      <c r="F1980">
        <v>181</v>
      </c>
      <c r="G1980">
        <v>94</v>
      </c>
      <c r="H1980">
        <v>90</v>
      </c>
      <c r="I1980">
        <v>52</v>
      </c>
      <c r="J1980">
        <v>49</v>
      </c>
      <c r="K1980">
        <v>46</v>
      </c>
      <c r="L1980">
        <v>0</v>
      </c>
      <c r="M1980">
        <v>2021</v>
      </c>
      <c r="N1980">
        <f t="shared" ca="1" si="122"/>
        <v>160</v>
      </c>
      <c r="O1980">
        <f t="shared" ca="1" si="123"/>
        <v>32773</v>
      </c>
      <c r="P1980">
        <f ca="1">_20206[[#This Row],[最低排名]]-_20206[[#This Row],[同分人数]]+1</f>
        <v>32614</v>
      </c>
      <c r="Q1980">
        <f ca="1">IF(O1980&gt;=开始!$B$6, 1, 0)</f>
        <v>1</v>
      </c>
      <c r="R1980">
        <f ca="1">_20206[[#This Row],[最低排名]]-开始!$B$6</f>
        <v>32773</v>
      </c>
    </row>
    <row r="1981" spans="1:18">
      <c r="A1981">
        <v>50301</v>
      </c>
      <c r="B1981" t="s">
        <v>797</v>
      </c>
      <c r="C1981" t="str">
        <f t="shared" si="120"/>
        <v>中国计量</v>
      </c>
      <c r="D1981" t="str">
        <f t="shared" si="121"/>
        <v>01</v>
      </c>
      <c r="E1981" t="s">
        <v>340</v>
      </c>
      <c r="F1981">
        <v>219</v>
      </c>
      <c r="G1981">
        <v>118</v>
      </c>
      <c r="H1981">
        <v>79</v>
      </c>
      <c r="I1981">
        <v>58</v>
      </c>
      <c r="J1981">
        <v>55</v>
      </c>
      <c r="K1981">
        <v>46</v>
      </c>
      <c r="L1981">
        <v>0</v>
      </c>
      <c r="M1981">
        <v>2021</v>
      </c>
      <c r="N1981">
        <f t="shared" ca="1" si="122"/>
        <v>223</v>
      </c>
      <c r="O1981">
        <f t="shared" ca="1" si="123"/>
        <v>25247</v>
      </c>
      <c r="P1981">
        <f ca="1">_20206[[#This Row],[最低排名]]-_20206[[#This Row],[同分人数]]+1</f>
        <v>25025</v>
      </c>
      <c r="Q1981">
        <f ca="1">IF(O1981&gt;=开始!$B$6, 1, 0)</f>
        <v>1</v>
      </c>
      <c r="R1981">
        <f ca="1">_20206[[#This Row],[最低排名]]-开始!$B$6</f>
        <v>25247</v>
      </c>
    </row>
    <row r="1982" spans="1:18">
      <c r="A1982">
        <v>50302</v>
      </c>
      <c r="B1982" t="s">
        <v>798</v>
      </c>
      <c r="C1982" t="str">
        <f t="shared" si="120"/>
        <v>中国计量</v>
      </c>
      <c r="D1982" t="str">
        <f t="shared" si="121"/>
        <v>02</v>
      </c>
      <c r="E1982" t="s">
        <v>162</v>
      </c>
      <c r="F1982">
        <v>208</v>
      </c>
      <c r="G1982">
        <v>106</v>
      </c>
      <c r="H1982">
        <v>102</v>
      </c>
      <c r="I1982">
        <v>61</v>
      </c>
      <c r="J1982">
        <v>55</v>
      </c>
      <c r="K1982">
        <v>49</v>
      </c>
      <c r="L1982">
        <v>0</v>
      </c>
      <c r="M1982">
        <v>2021</v>
      </c>
      <c r="N1982">
        <f t="shared" ca="1" si="122"/>
        <v>233</v>
      </c>
      <c r="O1982">
        <f t="shared" ca="1" si="123"/>
        <v>21291</v>
      </c>
      <c r="P1982">
        <f ca="1">_20206[[#This Row],[最低排名]]-_20206[[#This Row],[同分人数]]+1</f>
        <v>21059</v>
      </c>
      <c r="Q1982">
        <f ca="1">IF(O1982&gt;=开始!$B$6, 1, 0)</f>
        <v>1</v>
      </c>
      <c r="R1982">
        <f ca="1">_20206[[#This Row],[最低排名]]-开始!$B$6</f>
        <v>21291</v>
      </c>
    </row>
    <row r="1983" spans="1:18">
      <c r="A1983">
        <v>50303</v>
      </c>
      <c r="B1983" t="s">
        <v>799</v>
      </c>
      <c r="C1983" t="str">
        <f t="shared" si="120"/>
        <v>中国计量</v>
      </c>
      <c r="D1983" t="str">
        <f t="shared" si="121"/>
        <v>03</v>
      </c>
      <c r="E1983" t="s">
        <v>144</v>
      </c>
      <c r="F1983">
        <v>220</v>
      </c>
      <c r="G1983">
        <v>121</v>
      </c>
      <c r="H1983">
        <v>97</v>
      </c>
      <c r="I1983">
        <v>61</v>
      </c>
      <c r="J1983">
        <v>46</v>
      </c>
      <c r="K1983">
        <v>43</v>
      </c>
      <c r="L1983">
        <v>0</v>
      </c>
      <c r="M1983">
        <v>2021</v>
      </c>
      <c r="N1983">
        <f t="shared" ca="1" si="122"/>
        <v>235</v>
      </c>
      <c r="O1983">
        <f t="shared" ca="1" si="123"/>
        <v>23070</v>
      </c>
      <c r="P1983">
        <f ca="1">_20206[[#This Row],[最低排名]]-_20206[[#This Row],[同分人数]]+1</f>
        <v>22836</v>
      </c>
      <c r="Q1983">
        <f ca="1">IF(O1983&gt;=开始!$B$6, 1, 0)</f>
        <v>1</v>
      </c>
      <c r="R1983">
        <f ca="1">_20206[[#This Row],[最低排名]]-开始!$B$6</f>
        <v>23070</v>
      </c>
    </row>
    <row r="1984" spans="1:18">
      <c r="A1984">
        <v>50304</v>
      </c>
      <c r="B1984" t="s">
        <v>800</v>
      </c>
      <c r="C1984" t="str">
        <f t="shared" si="120"/>
        <v>中国计量</v>
      </c>
      <c r="D1984" t="str">
        <f t="shared" si="121"/>
        <v>04</v>
      </c>
      <c r="E1984" t="s">
        <v>643</v>
      </c>
      <c r="F1984">
        <v>192</v>
      </c>
      <c r="G1984">
        <v>108</v>
      </c>
      <c r="H1984">
        <v>96</v>
      </c>
      <c r="I1984">
        <v>67</v>
      </c>
      <c r="J1984">
        <v>61</v>
      </c>
      <c r="K1984">
        <v>61</v>
      </c>
      <c r="L1984">
        <v>0</v>
      </c>
      <c r="M1984">
        <v>2021</v>
      </c>
      <c r="N1984">
        <f t="shared" ca="1" si="122"/>
        <v>223</v>
      </c>
      <c r="O1984">
        <f t="shared" ca="1" si="123"/>
        <v>20819</v>
      </c>
      <c r="P1984">
        <f ca="1">_20206[[#This Row],[最低排名]]-_20206[[#This Row],[同分人数]]+1</f>
        <v>20597</v>
      </c>
      <c r="Q1984">
        <f ca="1">IF(O1984&gt;=开始!$B$6, 1, 0)</f>
        <v>1</v>
      </c>
      <c r="R1984">
        <f ca="1">_20206[[#This Row],[最低排名]]-开始!$B$6</f>
        <v>20819</v>
      </c>
    </row>
    <row r="1985" spans="1:18">
      <c r="A1985">
        <v>50305</v>
      </c>
      <c r="B1985" t="s">
        <v>801</v>
      </c>
      <c r="C1985" t="str">
        <f t="shared" si="120"/>
        <v>中国计量</v>
      </c>
      <c r="D1985" t="str">
        <f t="shared" si="121"/>
        <v>05</v>
      </c>
      <c r="E1985" t="s">
        <v>372</v>
      </c>
      <c r="F1985">
        <v>212</v>
      </c>
      <c r="G1985">
        <v>109</v>
      </c>
      <c r="H1985">
        <v>102</v>
      </c>
      <c r="I1985">
        <v>58</v>
      </c>
      <c r="J1985">
        <v>55</v>
      </c>
      <c r="K1985">
        <v>49</v>
      </c>
      <c r="L1985">
        <v>0</v>
      </c>
      <c r="M1985">
        <v>2021</v>
      </c>
      <c r="N1985">
        <f t="shared" ca="1" si="122"/>
        <v>239</v>
      </c>
      <c r="O1985">
        <f t="shared" ca="1" si="123"/>
        <v>21058</v>
      </c>
      <c r="P1985">
        <f ca="1">_20206[[#This Row],[最低排名]]-_20206[[#This Row],[同分人数]]+1</f>
        <v>20820</v>
      </c>
      <c r="Q1985">
        <f ca="1">IF(O1985&gt;=开始!$B$6, 1, 0)</f>
        <v>1</v>
      </c>
      <c r="R1985">
        <f ca="1">_20206[[#This Row],[最低排名]]-开始!$B$6</f>
        <v>21058</v>
      </c>
    </row>
    <row r="1986" spans="1:18">
      <c r="A1986">
        <v>50401</v>
      </c>
      <c r="B1986" t="s">
        <v>802</v>
      </c>
      <c r="C1986" t="str">
        <f t="shared" ref="C1986:C2049" si="124">LEFT(B1986, FIND("(", B1986) - 1)</f>
        <v>浙江财大</v>
      </c>
      <c r="D1986" t="str">
        <f t="shared" ref="D1986:D2049" si="125">MID(B1986, FIND("(", B1986) + 1, FIND(")", B1986) - FIND("(", B1986) - 1)</f>
        <v>01</v>
      </c>
      <c r="E1986" t="s">
        <v>302</v>
      </c>
      <c r="F1986">
        <v>189</v>
      </c>
      <c r="G1986">
        <v>102</v>
      </c>
      <c r="H1986">
        <v>112</v>
      </c>
      <c r="I1986">
        <v>67</v>
      </c>
      <c r="J1986">
        <v>64</v>
      </c>
      <c r="K1986">
        <v>58</v>
      </c>
      <c r="L1986">
        <v>0</v>
      </c>
      <c r="M1986">
        <v>2021</v>
      </c>
      <c r="N1986">
        <f t="shared" ref="N1986:N2049" ca="1" si="126">VLOOKUP(E1986, INDIRECT("'" &amp; M1986 &amp; "D'!$A$2:$G$500"), 2, FALSE)</f>
        <v>226</v>
      </c>
      <c r="O1986">
        <f t="shared" ref="O1986:O2049" ca="1" si="127">VLOOKUP(E1986, INDIRECT("'" &amp; M1986 &amp; "D'!$A$2:$G$500"), 3, FALSE)</f>
        <v>17952</v>
      </c>
      <c r="P1986">
        <f ca="1">_20206[[#This Row],[最低排名]]-_20206[[#This Row],[同分人数]]+1</f>
        <v>17727</v>
      </c>
      <c r="Q1986">
        <f ca="1">IF(O1986&gt;=开始!$B$6, 1, 0)</f>
        <v>1</v>
      </c>
      <c r="R1986">
        <f ca="1">_20206[[#This Row],[最低排名]]-开始!$B$6</f>
        <v>17952</v>
      </c>
    </row>
    <row r="1987" spans="1:18">
      <c r="A1987">
        <v>50402</v>
      </c>
      <c r="B1987" t="s">
        <v>803</v>
      </c>
      <c r="C1987" t="str">
        <f t="shared" si="124"/>
        <v>浙江财大</v>
      </c>
      <c r="D1987" t="str">
        <f t="shared" si="125"/>
        <v>02</v>
      </c>
      <c r="E1987" t="s">
        <v>533</v>
      </c>
      <c r="F1987">
        <v>207</v>
      </c>
      <c r="G1987">
        <v>108</v>
      </c>
      <c r="H1987">
        <v>102</v>
      </c>
      <c r="I1987">
        <v>58</v>
      </c>
      <c r="J1987">
        <v>52</v>
      </c>
      <c r="K1987">
        <v>52</v>
      </c>
      <c r="L1987">
        <v>0</v>
      </c>
      <c r="M1987">
        <v>2021</v>
      </c>
      <c r="N1987">
        <f t="shared" ca="1" si="126"/>
        <v>231</v>
      </c>
      <c r="O1987">
        <f t="shared" ca="1" si="127"/>
        <v>22180</v>
      </c>
      <c r="P1987">
        <f ca="1">_20206[[#This Row],[最低排名]]-_20206[[#This Row],[同分人数]]+1</f>
        <v>21950</v>
      </c>
      <c r="Q1987">
        <f ca="1">IF(O1987&gt;=开始!$B$6, 1, 0)</f>
        <v>1</v>
      </c>
      <c r="R1987">
        <f ca="1">_20206[[#This Row],[最低排名]]-开始!$B$6</f>
        <v>22180</v>
      </c>
    </row>
    <row r="1988" spans="1:18">
      <c r="A1988">
        <v>50403</v>
      </c>
      <c r="B1988" t="s">
        <v>804</v>
      </c>
      <c r="C1988" t="str">
        <f t="shared" si="124"/>
        <v>浙江财大</v>
      </c>
      <c r="D1988" t="str">
        <f t="shared" si="125"/>
        <v>03</v>
      </c>
      <c r="E1988" t="s">
        <v>678</v>
      </c>
      <c r="F1988">
        <v>207</v>
      </c>
      <c r="G1988">
        <v>104</v>
      </c>
      <c r="H1988">
        <v>108</v>
      </c>
      <c r="I1988">
        <v>64</v>
      </c>
      <c r="J1988">
        <v>52</v>
      </c>
      <c r="K1988">
        <v>52</v>
      </c>
      <c r="L1988">
        <v>0</v>
      </c>
      <c r="M1988">
        <v>2021</v>
      </c>
      <c r="N1988">
        <f t="shared" ca="1" si="126"/>
        <v>230</v>
      </c>
      <c r="O1988">
        <f t="shared" ca="1" si="127"/>
        <v>19533</v>
      </c>
      <c r="P1988">
        <f ca="1">_20206[[#This Row],[最低排名]]-_20206[[#This Row],[同分人数]]+1</f>
        <v>19304</v>
      </c>
      <c r="Q1988">
        <f ca="1">IF(O1988&gt;=开始!$B$6, 1, 0)</f>
        <v>1</v>
      </c>
      <c r="R1988">
        <f ca="1">_20206[[#This Row],[最低排名]]-开始!$B$6</f>
        <v>19533</v>
      </c>
    </row>
    <row r="1989" spans="1:18">
      <c r="A1989">
        <v>50404</v>
      </c>
      <c r="B1989" t="s">
        <v>805</v>
      </c>
      <c r="C1989" t="str">
        <f t="shared" si="124"/>
        <v>浙江财大</v>
      </c>
      <c r="D1989" t="str">
        <f t="shared" si="125"/>
        <v>04</v>
      </c>
      <c r="E1989" t="s">
        <v>92</v>
      </c>
      <c r="F1989">
        <v>209</v>
      </c>
      <c r="G1989">
        <v>106</v>
      </c>
      <c r="H1989">
        <v>113</v>
      </c>
      <c r="I1989">
        <v>55</v>
      </c>
      <c r="J1989">
        <v>49</v>
      </c>
      <c r="K1989">
        <v>46</v>
      </c>
      <c r="L1989">
        <v>10</v>
      </c>
      <c r="M1989">
        <v>2021</v>
      </c>
      <c r="N1989">
        <f t="shared" ca="1" si="126"/>
        <v>226</v>
      </c>
      <c r="O1989">
        <f t="shared" ca="1" si="127"/>
        <v>19759</v>
      </c>
      <c r="P1989">
        <f ca="1">_20206[[#This Row],[最低排名]]-_20206[[#This Row],[同分人数]]+1</f>
        <v>19534</v>
      </c>
      <c r="Q1989">
        <f ca="1">IF(O1989&gt;=开始!$B$6, 1, 0)</f>
        <v>1</v>
      </c>
      <c r="R1989">
        <f ca="1">_20206[[#This Row],[最低排名]]-开始!$B$6</f>
        <v>19759</v>
      </c>
    </row>
    <row r="1990" spans="1:18">
      <c r="A1990">
        <v>50405</v>
      </c>
      <c r="B1990" t="s">
        <v>806</v>
      </c>
      <c r="C1990" t="str">
        <f t="shared" si="124"/>
        <v>浙江财大</v>
      </c>
      <c r="D1990" t="str">
        <f t="shared" si="125"/>
        <v>05</v>
      </c>
      <c r="E1990" t="s">
        <v>75</v>
      </c>
      <c r="F1990">
        <v>231</v>
      </c>
      <c r="G1990">
        <v>128</v>
      </c>
      <c r="H1990">
        <v>80</v>
      </c>
      <c r="I1990">
        <v>70</v>
      </c>
      <c r="J1990">
        <v>64</v>
      </c>
      <c r="K1990">
        <v>55</v>
      </c>
      <c r="L1990">
        <v>0</v>
      </c>
      <c r="M1990">
        <v>2021</v>
      </c>
      <c r="N1990">
        <f t="shared" ca="1" si="126"/>
        <v>227</v>
      </c>
      <c r="O1990">
        <f t="shared" ca="1" si="127"/>
        <v>15723</v>
      </c>
      <c r="P1990">
        <f ca="1">_20206[[#This Row],[最低排名]]-_20206[[#This Row],[同分人数]]+1</f>
        <v>15497</v>
      </c>
      <c r="Q1990">
        <f ca="1">IF(O1990&gt;=开始!$B$6, 1, 0)</f>
        <v>1</v>
      </c>
      <c r="R1990">
        <f ca="1">_20206[[#This Row],[最低排名]]-开始!$B$6</f>
        <v>15723</v>
      </c>
    </row>
    <row r="1991" spans="1:18">
      <c r="A1991">
        <v>50406</v>
      </c>
      <c r="B1991" t="s">
        <v>807</v>
      </c>
      <c r="C1991" t="str">
        <f t="shared" si="124"/>
        <v>浙江财大</v>
      </c>
      <c r="D1991" t="str">
        <f t="shared" si="125"/>
        <v>06</v>
      </c>
      <c r="E1991" t="s">
        <v>678</v>
      </c>
      <c r="F1991">
        <v>201</v>
      </c>
      <c r="G1991">
        <v>108</v>
      </c>
      <c r="H1991">
        <v>108</v>
      </c>
      <c r="I1991">
        <v>64</v>
      </c>
      <c r="J1991">
        <v>58</v>
      </c>
      <c r="K1991">
        <v>52</v>
      </c>
      <c r="L1991">
        <v>0</v>
      </c>
      <c r="M1991">
        <v>2021</v>
      </c>
      <c r="N1991">
        <f t="shared" ca="1" si="126"/>
        <v>230</v>
      </c>
      <c r="O1991">
        <f t="shared" ca="1" si="127"/>
        <v>19533</v>
      </c>
      <c r="P1991">
        <f ca="1">_20206[[#This Row],[最低排名]]-_20206[[#This Row],[同分人数]]+1</f>
        <v>19304</v>
      </c>
      <c r="Q1991">
        <f ca="1">IF(O1991&gt;=开始!$B$6, 1, 0)</f>
        <v>1</v>
      </c>
      <c r="R1991">
        <f ca="1">_20206[[#This Row],[最低排名]]-开始!$B$6</f>
        <v>19533</v>
      </c>
    </row>
    <row r="1992" spans="1:18">
      <c r="A1992">
        <v>50501</v>
      </c>
      <c r="B1992" t="s">
        <v>808</v>
      </c>
      <c r="C1992" t="str">
        <f t="shared" si="124"/>
        <v>宁波大学</v>
      </c>
      <c r="D1992" t="str">
        <f t="shared" si="125"/>
        <v>01</v>
      </c>
      <c r="E1992" t="s">
        <v>136</v>
      </c>
      <c r="F1992">
        <v>193</v>
      </c>
      <c r="G1992">
        <v>97</v>
      </c>
      <c r="H1992">
        <v>123</v>
      </c>
      <c r="I1992">
        <v>67</v>
      </c>
      <c r="J1992">
        <v>67</v>
      </c>
      <c r="K1992">
        <v>61</v>
      </c>
      <c r="L1992">
        <v>0</v>
      </c>
      <c r="M1992">
        <v>2021</v>
      </c>
      <c r="N1992">
        <f t="shared" ca="1" si="126"/>
        <v>224</v>
      </c>
      <c r="O1992">
        <f t="shared" ca="1" si="127"/>
        <v>13304</v>
      </c>
      <c r="P1992">
        <f ca="1">_20206[[#This Row],[最低排名]]-_20206[[#This Row],[同分人数]]+1</f>
        <v>13081</v>
      </c>
      <c r="Q1992">
        <f ca="1">IF(O1992&gt;=开始!$B$6, 1, 0)</f>
        <v>1</v>
      </c>
      <c r="R1992">
        <f ca="1">_20206[[#This Row],[最低排名]]-开始!$B$6</f>
        <v>13304</v>
      </c>
    </row>
    <row r="1993" spans="1:18">
      <c r="A1993">
        <v>50502</v>
      </c>
      <c r="B1993" t="s">
        <v>809</v>
      </c>
      <c r="C1993" t="str">
        <f t="shared" si="124"/>
        <v>宁波大学</v>
      </c>
      <c r="D1993" t="str">
        <f t="shared" si="125"/>
        <v>02</v>
      </c>
      <c r="E1993" t="s">
        <v>749</v>
      </c>
      <c r="F1993">
        <v>229</v>
      </c>
      <c r="G1993">
        <v>126</v>
      </c>
      <c r="H1993">
        <v>95</v>
      </c>
      <c r="I1993">
        <v>64</v>
      </c>
      <c r="J1993">
        <v>61</v>
      </c>
      <c r="K1993">
        <v>55</v>
      </c>
      <c r="L1993">
        <v>0</v>
      </c>
      <c r="M1993">
        <v>2021</v>
      </c>
      <c r="N1993">
        <f t="shared" ca="1" si="126"/>
        <v>222</v>
      </c>
      <c r="O1993">
        <f t="shared" ca="1" si="127"/>
        <v>14850</v>
      </c>
      <c r="P1993">
        <f ca="1">_20206[[#This Row],[最低排名]]-_20206[[#This Row],[同分人数]]+1</f>
        <v>14629</v>
      </c>
      <c r="Q1993">
        <f ca="1">IF(O1993&gt;=开始!$B$6, 1, 0)</f>
        <v>1</v>
      </c>
      <c r="R1993">
        <f ca="1">_20206[[#This Row],[最低排名]]-开始!$B$6</f>
        <v>14850</v>
      </c>
    </row>
    <row r="1994" spans="1:18">
      <c r="A1994">
        <v>50503</v>
      </c>
      <c r="B1994" t="s">
        <v>810</v>
      </c>
      <c r="C1994" t="str">
        <f t="shared" si="124"/>
        <v>宁波大学</v>
      </c>
      <c r="D1994" t="str">
        <f t="shared" si="125"/>
        <v>03</v>
      </c>
      <c r="E1994" t="s">
        <v>90</v>
      </c>
      <c r="F1994">
        <v>215</v>
      </c>
      <c r="G1994">
        <v>124</v>
      </c>
      <c r="H1994">
        <v>116</v>
      </c>
      <c r="I1994">
        <v>58</v>
      </c>
      <c r="J1994">
        <v>52</v>
      </c>
      <c r="K1994">
        <v>52</v>
      </c>
      <c r="L1994">
        <v>0</v>
      </c>
      <c r="M1994">
        <v>2021</v>
      </c>
      <c r="N1994">
        <f t="shared" ca="1" si="126"/>
        <v>212</v>
      </c>
      <c r="O1994">
        <f t="shared" ca="1" si="127"/>
        <v>17269</v>
      </c>
      <c r="P1994">
        <f ca="1">_20206[[#This Row],[最低排名]]-_20206[[#This Row],[同分人数]]+1</f>
        <v>17058</v>
      </c>
      <c r="Q1994">
        <f ca="1">IF(O1994&gt;=开始!$B$6, 1, 0)</f>
        <v>1</v>
      </c>
      <c r="R1994">
        <f ca="1">_20206[[#This Row],[最低排名]]-开始!$B$6</f>
        <v>17269</v>
      </c>
    </row>
    <row r="1995" spans="1:18">
      <c r="A1995">
        <v>50504</v>
      </c>
      <c r="B1995" t="s">
        <v>1578</v>
      </c>
      <c r="C1995" t="str">
        <f t="shared" si="124"/>
        <v>宁波大学</v>
      </c>
      <c r="D1995" t="str">
        <f t="shared" si="125"/>
        <v>04</v>
      </c>
      <c r="E1995" t="s">
        <v>77</v>
      </c>
      <c r="F1995">
        <v>188</v>
      </c>
      <c r="G1995">
        <v>97</v>
      </c>
      <c r="H1995">
        <v>118</v>
      </c>
      <c r="I1995">
        <v>67</v>
      </c>
      <c r="J1995">
        <v>64</v>
      </c>
      <c r="K1995">
        <v>61</v>
      </c>
      <c r="L1995">
        <v>0</v>
      </c>
      <c r="M1995">
        <v>2021</v>
      </c>
      <c r="N1995">
        <f t="shared" ca="1" si="126"/>
        <v>221</v>
      </c>
      <c r="O1995">
        <f t="shared" ca="1" si="127"/>
        <v>16160</v>
      </c>
      <c r="P1995">
        <f ca="1">_20206[[#This Row],[最低排名]]-_20206[[#This Row],[同分人数]]+1</f>
        <v>15940</v>
      </c>
      <c r="Q1995">
        <f ca="1">IF(O1995&gt;=开始!$B$6, 1, 0)</f>
        <v>1</v>
      </c>
      <c r="R1995">
        <f ca="1">_20206[[#This Row],[最低排名]]-开始!$B$6</f>
        <v>16160</v>
      </c>
    </row>
    <row r="1996" spans="1:18">
      <c r="A1996">
        <v>50601</v>
      </c>
      <c r="B1996" t="s">
        <v>811</v>
      </c>
      <c r="C1996" t="str">
        <f t="shared" si="124"/>
        <v>浙江传媒</v>
      </c>
      <c r="D1996" t="str">
        <f t="shared" si="125"/>
        <v>01</v>
      </c>
      <c r="E1996" t="s">
        <v>92</v>
      </c>
      <c r="F1996">
        <v>226</v>
      </c>
      <c r="G1996">
        <v>118</v>
      </c>
      <c r="H1996">
        <v>97</v>
      </c>
      <c r="I1996">
        <v>58</v>
      </c>
      <c r="J1996">
        <v>52</v>
      </c>
      <c r="K1996">
        <v>49</v>
      </c>
      <c r="L1996">
        <v>0</v>
      </c>
      <c r="M1996">
        <v>2021</v>
      </c>
      <c r="N1996">
        <f t="shared" ca="1" si="126"/>
        <v>226</v>
      </c>
      <c r="O1996">
        <f t="shared" ca="1" si="127"/>
        <v>19759</v>
      </c>
      <c r="P1996">
        <f ca="1">_20206[[#This Row],[最低排名]]-_20206[[#This Row],[同分人数]]+1</f>
        <v>19534</v>
      </c>
      <c r="Q1996">
        <f ca="1">IF(O1996&gt;=开始!$B$6, 1, 0)</f>
        <v>1</v>
      </c>
      <c r="R1996">
        <f ca="1">_20206[[#This Row],[最低排名]]-开始!$B$6</f>
        <v>19759</v>
      </c>
    </row>
    <row r="1997" spans="1:18">
      <c r="A1997">
        <v>50602</v>
      </c>
      <c r="B1997" t="s">
        <v>812</v>
      </c>
      <c r="C1997" t="str">
        <f t="shared" si="124"/>
        <v>浙江传媒</v>
      </c>
      <c r="D1997" t="str">
        <f t="shared" si="125"/>
        <v>02</v>
      </c>
      <c r="E1997" t="s">
        <v>749</v>
      </c>
      <c r="F1997">
        <v>212</v>
      </c>
      <c r="G1997">
        <v>120</v>
      </c>
      <c r="H1997">
        <v>112</v>
      </c>
      <c r="I1997">
        <v>64</v>
      </c>
      <c r="J1997">
        <v>64</v>
      </c>
      <c r="K1997">
        <v>52</v>
      </c>
      <c r="L1997">
        <v>0</v>
      </c>
      <c r="M1997">
        <v>2021</v>
      </c>
      <c r="N1997">
        <f t="shared" ca="1" si="126"/>
        <v>222</v>
      </c>
      <c r="O1997">
        <f t="shared" ca="1" si="127"/>
        <v>14850</v>
      </c>
      <c r="P1997">
        <f ca="1">_20206[[#This Row],[最低排名]]-_20206[[#This Row],[同分人数]]+1</f>
        <v>14629</v>
      </c>
      <c r="Q1997">
        <f ca="1">IF(O1997&gt;=开始!$B$6, 1, 0)</f>
        <v>1</v>
      </c>
      <c r="R1997">
        <f ca="1">_20206[[#This Row],[最低排名]]-开始!$B$6</f>
        <v>14850</v>
      </c>
    </row>
    <row r="1998" spans="1:18">
      <c r="A1998">
        <v>50603</v>
      </c>
      <c r="B1998" t="s">
        <v>813</v>
      </c>
      <c r="C1998" t="str">
        <f t="shared" si="124"/>
        <v>浙江传媒</v>
      </c>
      <c r="D1998" t="str">
        <f t="shared" si="125"/>
        <v>03</v>
      </c>
      <c r="E1998" t="s">
        <v>100</v>
      </c>
      <c r="F1998">
        <v>214</v>
      </c>
      <c r="G1998">
        <v>107</v>
      </c>
      <c r="H1998">
        <v>119</v>
      </c>
      <c r="I1998">
        <v>67</v>
      </c>
      <c r="J1998">
        <v>55</v>
      </c>
      <c r="K1998">
        <v>52</v>
      </c>
      <c r="L1998">
        <v>0</v>
      </c>
      <c r="M1998">
        <v>2021</v>
      </c>
      <c r="N1998">
        <f t="shared" ca="1" si="126"/>
        <v>233</v>
      </c>
      <c r="O1998">
        <f t="shared" ca="1" si="127"/>
        <v>14212</v>
      </c>
      <c r="P1998">
        <f ca="1">_20206[[#This Row],[最低排名]]-_20206[[#This Row],[同分人数]]+1</f>
        <v>13980</v>
      </c>
      <c r="Q1998">
        <f ca="1">IF(O1998&gt;=开始!$B$6, 1, 0)</f>
        <v>1</v>
      </c>
      <c r="R1998">
        <f ca="1">_20206[[#This Row],[最低排名]]-开始!$B$6</f>
        <v>14212</v>
      </c>
    </row>
    <row r="1999" spans="1:18">
      <c r="A1999">
        <v>50604</v>
      </c>
      <c r="B1999" t="s">
        <v>814</v>
      </c>
      <c r="C1999" t="str">
        <f t="shared" si="124"/>
        <v>浙江传媒</v>
      </c>
      <c r="D1999" t="str">
        <f t="shared" si="125"/>
        <v>04</v>
      </c>
      <c r="E1999" t="s">
        <v>649</v>
      </c>
      <c r="F1999">
        <v>218</v>
      </c>
      <c r="G1999">
        <v>114</v>
      </c>
      <c r="H1999">
        <v>113</v>
      </c>
      <c r="I1999">
        <v>61</v>
      </c>
      <c r="J1999">
        <v>61</v>
      </c>
      <c r="K1999">
        <v>55</v>
      </c>
      <c r="L1999">
        <v>0</v>
      </c>
      <c r="M1999">
        <v>2021</v>
      </c>
      <c r="N1999">
        <f t="shared" ca="1" si="126"/>
        <v>218</v>
      </c>
      <c r="O1999">
        <f t="shared" ca="1" si="127"/>
        <v>13979</v>
      </c>
      <c r="P1999">
        <f ca="1">_20206[[#This Row],[最低排名]]-_20206[[#This Row],[同分人数]]+1</f>
        <v>13762</v>
      </c>
      <c r="Q1999">
        <f ca="1">IF(O1999&gt;=开始!$B$6, 1, 0)</f>
        <v>1</v>
      </c>
      <c r="R1999">
        <f ca="1">_20206[[#This Row],[最低排名]]-开始!$B$6</f>
        <v>13979</v>
      </c>
    </row>
    <row r="2000" spans="1:18">
      <c r="A2000">
        <v>50701</v>
      </c>
      <c r="B2000" t="s">
        <v>816</v>
      </c>
      <c r="C2000" t="str">
        <f t="shared" si="124"/>
        <v>温医仁济</v>
      </c>
      <c r="D2000" t="str">
        <f t="shared" si="125"/>
        <v>01</v>
      </c>
      <c r="E2000" t="s">
        <v>398</v>
      </c>
      <c r="F2000">
        <v>195</v>
      </c>
      <c r="G2000">
        <v>102</v>
      </c>
      <c r="H2000">
        <v>88</v>
      </c>
      <c r="I2000">
        <v>52</v>
      </c>
      <c r="J2000">
        <v>49</v>
      </c>
      <c r="K2000">
        <v>49</v>
      </c>
      <c r="L2000">
        <v>0</v>
      </c>
      <c r="M2000">
        <v>2021</v>
      </c>
      <c r="N2000">
        <f t="shared" ca="1" si="126"/>
        <v>199</v>
      </c>
      <c r="O2000">
        <f t="shared" ca="1" si="127"/>
        <v>30070</v>
      </c>
      <c r="P2000">
        <f ca="1">_20206[[#This Row],[最低排名]]-_20206[[#This Row],[同分人数]]+1</f>
        <v>29872</v>
      </c>
      <c r="Q2000">
        <f ca="1">IF(O2000&gt;=开始!$B$6, 1, 0)</f>
        <v>1</v>
      </c>
      <c r="R2000">
        <f ca="1">_20206[[#This Row],[最低排名]]-开始!$B$6</f>
        <v>30070</v>
      </c>
    </row>
    <row r="2001" spans="1:18">
      <c r="A2001">
        <v>50702</v>
      </c>
      <c r="B2001" t="s">
        <v>817</v>
      </c>
      <c r="C2001" t="str">
        <f t="shared" si="124"/>
        <v>温医仁济</v>
      </c>
      <c r="D2001" t="str">
        <f t="shared" si="125"/>
        <v>02</v>
      </c>
      <c r="E2001" t="s">
        <v>752</v>
      </c>
      <c r="F2001">
        <v>191</v>
      </c>
      <c r="G2001">
        <v>101</v>
      </c>
      <c r="H2001">
        <v>81</v>
      </c>
      <c r="I2001">
        <v>55</v>
      </c>
      <c r="J2001">
        <v>52</v>
      </c>
      <c r="K2001">
        <v>46</v>
      </c>
      <c r="L2001">
        <v>0</v>
      </c>
      <c r="M2001">
        <v>2021</v>
      </c>
      <c r="N2001">
        <f t="shared" ca="1" si="126"/>
        <v>183</v>
      </c>
      <c r="O2001">
        <f t="shared" ca="1" si="127"/>
        <v>31547</v>
      </c>
      <c r="P2001">
        <f ca="1">_20206[[#This Row],[最低排名]]-_20206[[#This Row],[同分人数]]+1</f>
        <v>31365</v>
      </c>
      <c r="Q2001">
        <f ca="1">IF(O2001&gt;=开始!$B$6, 1, 0)</f>
        <v>1</v>
      </c>
      <c r="R2001">
        <f ca="1">_20206[[#This Row],[最低排名]]-开始!$B$6</f>
        <v>31547</v>
      </c>
    </row>
    <row r="2002" spans="1:18">
      <c r="A2002">
        <v>50801</v>
      </c>
      <c r="B2002" t="s">
        <v>818</v>
      </c>
      <c r="C2002" t="str">
        <f t="shared" si="124"/>
        <v>湖州学院</v>
      </c>
      <c r="D2002" t="str">
        <f t="shared" si="125"/>
        <v>01</v>
      </c>
      <c r="E2002" t="s">
        <v>440</v>
      </c>
      <c r="F2002">
        <v>174</v>
      </c>
      <c r="G2002">
        <v>96</v>
      </c>
      <c r="H2002">
        <v>89</v>
      </c>
      <c r="I2002">
        <v>61</v>
      </c>
      <c r="J2002">
        <v>58</v>
      </c>
      <c r="K2002">
        <v>55</v>
      </c>
      <c r="L2002">
        <v>0</v>
      </c>
      <c r="M2002">
        <v>2021</v>
      </c>
      <c r="N2002">
        <f t="shared" ca="1" si="126"/>
        <v>210</v>
      </c>
      <c r="O2002">
        <f t="shared" ca="1" si="127"/>
        <v>29272</v>
      </c>
      <c r="P2002">
        <f ca="1">_20206[[#This Row],[最低排名]]-_20206[[#This Row],[同分人数]]+1</f>
        <v>29063</v>
      </c>
      <c r="Q2002">
        <f ca="1">IF(O2002&gt;=开始!$B$6, 1, 0)</f>
        <v>1</v>
      </c>
      <c r="R2002">
        <f ca="1">_20206[[#This Row],[最低排名]]-开始!$B$6</f>
        <v>29272</v>
      </c>
    </row>
    <row r="2003" spans="1:18">
      <c r="A2003">
        <v>50802</v>
      </c>
      <c r="B2003" t="s">
        <v>819</v>
      </c>
      <c r="C2003" t="str">
        <f t="shared" si="124"/>
        <v>湖州学院</v>
      </c>
      <c r="D2003" t="str">
        <f t="shared" si="125"/>
        <v>02</v>
      </c>
      <c r="E2003" t="s">
        <v>1556</v>
      </c>
      <c r="F2003">
        <v>180</v>
      </c>
      <c r="G2003">
        <v>93</v>
      </c>
      <c r="H2003">
        <v>86</v>
      </c>
      <c r="I2003">
        <v>49</v>
      </c>
      <c r="J2003">
        <v>46</v>
      </c>
      <c r="K2003">
        <v>43</v>
      </c>
      <c r="L2003">
        <v>0</v>
      </c>
      <c r="M2003">
        <v>2021</v>
      </c>
      <c r="N2003">
        <f t="shared" ca="1" si="126"/>
        <v>162</v>
      </c>
      <c r="O2003">
        <f t="shared" ca="1" si="127"/>
        <v>35075</v>
      </c>
      <c r="P2003">
        <f ca="1">_20206[[#This Row],[最低排名]]-_20206[[#This Row],[同分人数]]+1</f>
        <v>34914</v>
      </c>
      <c r="Q2003">
        <f ca="1">IF(O2003&gt;=开始!$B$6, 1, 0)</f>
        <v>1</v>
      </c>
      <c r="R2003">
        <f ca="1">_20206[[#This Row],[最低排名]]-开始!$B$6</f>
        <v>35075</v>
      </c>
    </row>
    <row r="2004" spans="1:18">
      <c r="A2004">
        <v>50803</v>
      </c>
      <c r="B2004" t="s">
        <v>1658</v>
      </c>
      <c r="C2004" t="str">
        <f t="shared" si="124"/>
        <v>湖州学院</v>
      </c>
      <c r="D2004" t="str">
        <f t="shared" si="125"/>
        <v>03</v>
      </c>
      <c r="E2004" t="s">
        <v>50</v>
      </c>
      <c r="F2004">
        <v>195</v>
      </c>
      <c r="G2004">
        <v>99</v>
      </c>
      <c r="H2004">
        <v>101</v>
      </c>
      <c r="I2004">
        <v>46</v>
      </c>
      <c r="J2004">
        <v>46</v>
      </c>
      <c r="K2004">
        <v>43</v>
      </c>
      <c r="L2004">
        <v>0</v>
      </c>
      <c r="M2004">
        <v>2021</v>
      </c>
      <c r="N2004">
        <f t="shared" ca="1" si="126"/>
        <v>207</v>
      </c>
      <c r="O2004">
        <f t="shared" ca="1" si="127"/>
        <v>30461</v>
      </c>
      <c r="P2004">
        <f ca="1">_20206[[#This Row],[最低排名]]-_20206[[#This Row],[同分人数]]+1</f>
        <v>30255</v>
      </c>
      <c r="Q2004">
        <f ca="1">IF(O2004&gt;=开始!$B$6, 1, 0)</f>
        <v>1</v>
      </c>
      <c r="R2004">
        <f ca="1">_20206[[#This Row],[最低排名]]-开始!$B$6</f>
        <v>30461</v>
      </c>
    </row>
    <row r="2005" spans="1:18">
      <c r="A2005">
        <v>50804</v>
      </c>
      <c r="B2005" t="s">
        <v>1659</v>
      </c>
      <c r="C2005" t="str">
        <f t="shared" si="124"/>
        <v>湖州学院</v>
      </c>
      <c r="D2005" t="str">
        <f t="shared" si="125"/>
        <v>04</v>
      </c>
      <c r="E2005" t="s">
        <v>363</v>
      </c>
      <c r="F2005">
        <v>193</v>
      </c>
      <c r="G2005">
        <v>103</v>
      </c>
      <c r="H2005">
        <v>78</v>
      </c>
      <c r="I2005">
        <v>61</v>
      </c>
      <c r="J2005">
        <v>52</v>
      </c>
      <c r="K2005">
        <v>52</v>
      </c>
      <c r="L2005">
        <v>0</v>
      </c>
      <c r="M2005">
        <v>2021</v>
      </c>
      <c r="N2005">
        <f t="shared" ca="1" si="126"/>
        <v>182</v>
      </c>
      <c r="O2005">
        <f t="shared" ca="1" si="127"/>
        <v>29454</v>
      </c>
      <c r="P2005">
        <f ca="1">_20206[[#This Row],[最低排名]]-_20206[[#This Row],[同分人数]]+1</f>
        <v>29273</v>
      </c>
      <c r="Q2005">
        <f ca="1">IF(O2005&gt;=开始!$B$6, 1, 0)</f>
        <v>1</v>
      </c>
      <c r="R2005">
        <f ca="1">_20206[[#This Row],[最低排名]]-开始!$B$6</f>
        <v>29454</v>
      </c>
    </row>
    <row r="2006" spans="1:18">
      <c r="A2006">
        <v>50901</v>
      </c>
      <c r="B2006" t="s">
        <v>820</v>
      </c>
      <c r="C2006" t="str">
        <f t="shared" si="124"/>
        <v>南湖学院</v>
      </c>
      <c r="D2006" t="str">
        <f t="shared" si="125"/>
        <v>01</v>
      </c>
      <c r="E2006" t="s">
        <v>232</v>
      </c>
      <c r="F2006">
        <v>199</v>
      </c>
      <c r="G2006">
        <v>104</v>
      </c>
      <c r="H2006">
        <v>86</v>
      </c>
      <c r="I2006">
        <v>55</v>
      </c>
      <c r="J2006">
        <v>52</v>
      </c>
      <c r="K2006">
        <v>46</v>
      </c>
      <c r="L2006">
        <v>0</v>
      </c>
      <c r="M2006">
        <v>2021</v>
      </c>
      <c r="N2006">
        <f t="shared" ca="1" si="126"/>
        <v>198</v>
      </c>
      <c r="O2006">
        <f t="shared" ca="1" si="127"/>
        <v>29062</v>
      </c>
      <c r="P2006">
        <f ca="1">_20206[[#This Row],[最低排名]]-_20206[[#This Row],[同分人数]]+1</f>
        <v>28865</v>
      </c>
      <c r="Q2006">
        <f ca="1">IF(O2006&gt;=开始!$B$6, 1, 0)</f>
        <v>1</v>
      </c>
      <c r="R2006">
        <f ca="1">_20206[[#This Row],[最低排名]]-开始!$B$6</f>
        <v>29062</v>
      </c>
    </row>
    <row r="2007" spans="1:18">
      <c r="A2007">
        <v>50902</v>
      </c>
      <c r="B2007" t="s">
        <v>821</v>
      </c>
      <c r="C2007" t="str">
        <f t="shared" si="124"/>
        <v>南湖学院</v>
      </c>
      <c r="D2007" t="str">
        <f t="shared" si="125"/>
        <v>02</v>
      </c>
      <c r="E2007" t="s">
        <v>419</v>
      </c>
      <c r="F2007">
        <v>197</v>
      </c>
      <c r="G2007">
        <v>104</v>
      </c>
      <c r="H2007">
        <v>96</v>
      </c>
      <c r="I2007">
        <v>49</v>
      </c>
      <c r="J2007">
        <v>46</v>
      </c>
      <c r="K2007">
        <v>46</v>
      </c>
      <c r="L2007">
        <v>0</v>
      </c>
      <c r="M2007">
        <v>2021</v>
      </c>
      <c r="N2007">
        <f t="shared" ca="1" si="126"/>
        <v>190</v>
      </c>
      <c r="O2007">
        <f t="shared" ca="1" si="127"/>
        <v>29871</v>
      </c>
      <c r="P2007">
        <f ca="1">_20206[[#This Row],[最低排名]]-_20206[[#This Row],[同分人数]]+1</f>
        <v>29682</v>
      </c>
      <c r="Q2007">
        <f ca="1">IF(O2007&gt;=开始!$B$6, 1, 0)</f>
        <v>1</v>
      </c>
      <c r="R2007">
        <f ca="1">_20206[[#This Row],[最低排名]]-开始!$B$6</f>
        <v>29871</v>
      </c>
    </row>
    <row r="2008" spans="1:18">
      <c r="A2008">
        <v>51001</v>
      </c>
      <c r="B2008" t="s">
        <v>824</v>
      </c>
      <c r="C2008" t="str">
        <f t="shared" si="124"/>
        <v>中计现代</v>
      </c>
      <c r="D2008" t="str">
        <f t="shared" si="125"/>
        <v>01</v>
      </c>
      <c r="E2008" t="s">
        <v>1556</v>
      </c>
      <c r="F2008">
        <v>189</v>
      </c>
      <c r="G2008">
        <v>103</v>
      </c>
      <c r="H2008">
        <v>74</v>
      </c>
      <c r="I2008">
        <v>55</v>
      </c>
      <c r="J2008">
        <v>46</v>
      </c>
      <c r="K2008">
        <v>40</v>
      </c>
      <c r="L2008">
        <v>0</v>
      </c>
      <c r="M2008">
        <v>2021</v>
      </c>
      <c r="N2008">
        <f t="shared" ca="1" si="126"/>
        <v>162</v>
      </c>
      <c r="O2008">
        <f t="shared" ca="1" si="127"/>
        <v>35075</v>
      </c>
      <c r="P2008">
        <f ca="1">_20206[[#This Row],[最低排名]]-_20206[[#This Row],[同分人数]]+1</f>
        <v>34914</v>
      </c>
      <c r="Q2008">
        <f ca="1">IF(O2008&gt;=开始!$B$6, 1, 0)</f>
        <v>1</v>
      </c>
      <c r="R2008">
        <f ca="1">_20206[[#This Row],[最低排名]]-开始!$B$6</f>
        <v>35075</v>
      </c>
    </row>
    <row r="2009" spans="1:18">
      <c r="A2009">
        <v>51002</v>
      </c>
      <c r="B2009" t="s">
        <v>825</v>
      </c>
      <c r="C2009" t="str">
        <f t="shared" si="124"/>
        <v>中计现代</v>
      </c>
      <c r="D2009" t="str">
        <f t="shared" si="125"/>
        <v>02</v>
      </c>
      <c r="E2009" t="s">
        <v>207</v>
      </c>
      <c r="F2009">
        <v>193</v>
      </c>
      <c r="G2009">
        <v>113</v>
      </c>
      <c r="H2009">
        <v>85</v>
      </c>
      <c r="I2009">
        <v>46</v>
      </c>
      <c r="J2009">
        <v>46</v>
      </c>
      <c r="K2009">
        <v>43</v>
      </c>
      <c r="L2009">
        <v>0</v>
      </c>
      <c r="M2009">
        <v>2021</v>
      </c>
      <c r="N2009">
        <f t="shared" ca="1" si="126"/>
        <v>170</v>
      </c>
      <c r="O2009">
        <f t="shared" ca="1" si="127"/>
        <v>33669</v>
      </c>
      <c r="P2009">
        <f ca="1">_20206[[#This Row],[最低排名]]-_20206[[#This Row],[同分人数]]+1</f>
        <v>33500</v>
      </c>
      <c r="Q2009">
        <f ca="1">IF(O2009&gt;=开始!$B$6, 1, 0)</f>
        <v>1</v>
      </c>
      <c r="R2009">
        <f ca="1">_20206[[#This Row],[最低排名]]-开始!$B$6</f>
        <v>33669</v>
      </c>
    </row>
    <row r="2010" spans="1:18">
      <c r="A2010">
        <v>51201</v>
      </c>
      <c r="B2010" t="s">
        <v>826</v>
      </c>
      <c r="C2010" t="str">
        <f t="shared" si="124"/>
        <v>上财浙院</v>
      </c>
      <c r="D2010" t="str">
        <f t="shared" si="125"/>
        <v>01</v>
      </c>
      <c r="E2010" t="s">
        <v>221</v>
      </c>
      <c r="F2010">
        <v>187</v>
      </c>
      <c r="G2010">
        <v>103</v>
      </c>
      <c r="H2010">
        <v>90</v>
      </c>
      <c r="I2010">
        <v>46</v>
      </c>
      <c r="J2010">
        <v>43</v>
      </c>
      <c r="K2010">
        <v>43</v>
      </c>
      <c r="L2010">
        <v>0</v>
      </c>
      <c r="M2010">
        <v>2021</v>
      </c>
      <c r="N2010">
        <f t="shared" ca="1" si="126"/>
        <v>171</v>
      </c>
      <c r="O2010">
        <f t="shared" ca="1" si="127"/>
        <v>34311</v>
      </c>
      <c r="P2010">
        <f ca="1">_20206[[#This Row],[最低排名]]-_20206[[#This Row],[同分人数]]+1</f>
        <v>34141</v>
      </c>
      <c r="Q2010">
        <f ca="1">IF(O2010&gt;=开始!$B$6, 1, 0)</f>
        <v>1</v>
      </c>
      <c r="R2010">
        <f ca="1">_20206[[#This Row],[最低排名]]-开始!$B$6</f>
        <v>34311</v>
      </c>
    </row>
    <row r="2011" spans="1:18">
      <c r="A2011">
        <v>51202</v>
      </c>
      <c r="B2011" t="s">
        <v>827</v>
      </c>
      <c r="C2011" t="str">
        <f t="shared" si="124"/>
        <v>上财浙院</v>
      </c>
      <c r="D2011" t="str">
        <f t="shared" si="125"/>
        <v>02</v>
      </c>
      <c r="E2011" t="s">
        <v>998</v>
      </c>
      <c r="F2011">
        <v>183</v>
      </c>
      <c r="G2011">
        <v>100</v>
      </c>
      <c r="H2011">
        <v>81</v>
      </c>
      <c r="I2011">
        <v>55</v>
      </c>
      <c r="J2011">
        <v>46</v>
      </c>
      <c r="K2011">
        <v>46</v>
      </c>
      <c r="L2011">
        <v>0</v>
      </c>
      <c r="M2011">
        <v>2021</v>
      </c>
      <c r="N2011">
        <f t="shared" ca="1" si="126"/>
        <v>172</v>
      </c>
      <c r="O2011">
        <f t="shared" ca="1" si="127"/>
        <v>33982</v>
      </c>
      <c r="P2011">
        <f ca="1">_20206[[#This Row],[最低排名]]-_20206[[#This Row],[同分人数]]+1</f>
        <v>33811</v>
      </c>
      <c r="Q2011">
        <f ca="1">IF(O2011&gt;=开始!$B$6, 1, 0)</f>
        <v>1</v>
      </c>
      <c r="R2011">
        <f ca="1">_20206[[#This Row],[最低排名]]-开始!$B$6</f>
        <v>33982</v>
      </c>
    </row>
    <row r="2012" spans="1:18">
      <c r="A2012">
        <v>51203</v>
      </c>
      <c r="B2012" t="s">
        <v>828</v>
      </c>
      <c r="C2012" t="str">
        <f t="shared" si="124"/>
        <v>上财浙院</v>
      </c>
      <c r="D2012" t="str">
        <f t="shared" si="125"/>
        <v>03</v>
      </c>
      <c r="E2012" t="s">
        <v>198</v>
      </c>
      <c r="F2012">
        <v>193</v>
      </c>
      <c r="G2012">
        <v>102</v>
      </c>
      <c r="H2012">
        <v>59</v>
      </c>
      <c r="I2012">
        <v>52</v>
      </c>
      <c r="J2012">
        <v>52</v>
      </c>
      <c r="K2012">
        <v>49</v>
      </c>
      <c r="L2012">
        <v>0</v>
      </c>
      <c r="M2012">
        <v>2021</v>
      </c>
      <c r="N2012">
        <f t="shared" ca="1" si="126"/>
        <v>148</v>
      </c>
      <c r="O2012">
        <f t="shared" ca="1" si="127"/>
        <v>34913</v>
      </c>
      <c r="P2012">
        <f ca="1">_20206[[#This Row],[最低排名]]-_20206[[#This Row],[同分人数]]+1</f>
        <v>34766</v>
      </c>
      <c r="Q2012">
        <f ca="1">IF(O2012&gt;=开始!$B$6, 1, 0)</f>
        <v>1</v>
      </c>
      <c r="R2012">
        <f ca="1">_20206[[#This Row],[最低排名]]-开始!$B$6</f>
        <v>34913</v>
      </c>
    </row>
    <row r="2013" spans="1:18">
      <c r="A2013">
        <v>51301</v>
      </c>
      <c r="B2013" t="s">
        <v>829</v>
      </c>
      <c r="C2013" t="str">
        <f t="shared" si="124"/>
        <v>诺丁汉</v>
      </c>
      <c r="D2013" t="str">
        <f t="shared" si="125"/>
        <v>01</v>
      </c>
      <c r="E2013" t="s">
        <v>506</v>
      </c>
      <c r="F2013">
        <v>210</v>
      </c>
      <c r="G2013">
        <v>111</v>
      </c>
      <c r="H2013">
        <v>118</v>
      </c>
      <c r="I2013">
        <v>67</v>
      </c>
      <c r="J2013">
        <v>64</v>
      </c>
      <c r="K2013">
        <v>58</v>
      </c>
      <c r="L2013">
        <v>0</v>
      </c>
      <c r="M2013">
        <v>2021</v>
      </c>
      <c r="N2013">
        <f t="shared" ca="1" si="126"/>
        <v>200</v>
      </c>
      <c r="O2013">
        <f t="shared" ca="1" si="127"/>
        <v>12039</v>
      </c>
      <c r="P2013">
        <f ca="1">_20206[[#This Row],[最低排名]]-_20206[[#This Row],[同分人数]]+1</f>
        <v>11840</v>
      </c>
      <c r="Q2013">
        <f ca="1">IF(O2013&gt;=开始!$B$6, 1, 0)</f>
        <v>1</v>
      </c>
      <c r="R2013">
        <f ca="1">_20206[[#This Row],[最低排名]]-开始!$B$6</f>
        <v>12039</v>
      </c>
    </row>
    <row r="2014" spans="1:18">
      <c r="A2014">
        <v>51302</v>
      </c>
      <c r="B2014" t="s">
        <v>830</v>
      </c>
      <c r="C2014" t="str">
        <f t="shared" si="124"/>
        <v>诺丁汉</v>
      </c>
      <c r="D2014" t="str">
        <f t="shared" si="125"/>
        <v>02</v>
      </c>
      <c r="E2014" t="s">
        <v>87</v>
      </c>
      <c r="F2014">
        <v>221</v>
      </c>
      <c r="G2014">
        <v>116</v>
      </c>
      <c r="H2014">
        <v>125</v>
      </c>
      <c r="I2014">
        <v>64</v>
      </c>
      <c r="J2014">
        <v>61</v>
      </c>
      <c r="K2014">
        <v>55</v>
      </c>
      <c r="L2014">
        <v>0</v>
      </c>
      <c r="M2014">
        <v>2021</v>
      </c>
      <c r="N2014">
        <f t="shared" ca="1" si="126"/>
        <v>222</v>
      </c>
      <c r="O2014">
        <f t="shared" ca="1" si="127"/>
        <v>10117</v>
      </c>
      <c r="P2014">
        <f ca="1">_20206[[#This Row],[最低排名]]-_20206[[#This Row],[同分人数]]+1</f>
        <v>9896</v>
      </c>
      <c r="Q2014">
        <f ca="1">IF(O2014&gt;=开始!$B$6, 1, 0)</f>
        <v>1</v>
      </c>
      <c r="R2014">
        <f ca="1">_20206[[#This Row],[最低排名]]-开始!$B$6</f>
        <v>10117</v>
      </c>
    </row>
    <row r="2015" spans="1:18">
      <c r="A2015">
        <v>51303</v>
      </c>
      <c r="B2015" t="s">
        <v>831</v>
      </c>
      <c r="C2015" t="str">
        <f t="shared" si="124"/>
        <v>诺丁汉</v>
      </c>
      <c r="D2015" t="str">
        <f t="shared" si="125"/>
        <v>03</v>
      </c>
      <c r="E2015" t="s">
        <v>37</v>
      </c>
      <c r="F2015">
        <v>223</v>
      </c>
      <c r="G2015">
        <v>124</v>
      </c>
      <c r="H2015">
        <v>120</v>
      </c>
      <c r="I2015">
        <v>64</v>
      </c>
      <c r="J2015">
        <v>61</v>
      </c>
      <c r="K2015">
        <v>55</v>
      </c>
      <c r="L2015">
        <v>0</v>
      </c>
      <c r="M2015">
        <v>2021</v>
      </c>
      <c r="N2015">
        <f t="shared" ca="1" si="126"/>
        <v>202</v>
      </c>
      <c r="O2015">
        <f t="shared" ca="1" si="127"/>
        <v>10776</v>
      </c>
      <c r="P2015">
        <f ca="1">_20206[[#This Row],[最低排名]]-_20206[[#This Row],[同分人数]]+1</f>
        <v>10575</v>
      </c>
      <c r="Q2015">
        <f ca="1">IF(O2015&gt;=开始!$B$6, 1, 0)</f>
        <v>1</v>
      </c>
      <c r="R2015">
        <f ca="1">_20206[[#This Row],[最低排名]]-开始!$B$6</f>
        <v>10776</v>
      </c>
    </row>
    <row r="2016" spans="1:18">
      <c r="A2016">
        <v>51401</v>
      </c>
      <c r="B2016" t="s">
        <v>832</v>
      </c>
      <c r="C2016" t="str">
        <f t="shared" si="124"/>
        <v>温州肯恩</v>
      </c>
      <c r="D2016" t="str">
        <f t="shared" si="125"/>
        <v>01</v>
      </c>
      <c r="E2016" t="s">
        <v>178</v>
      </c>
      <c r="F2016">
        <v>207</v>
      </c>
      <c r="G2016">
        <v>107</v>
      </c>
      <c r="H2016">
        <v>98</v>
      </c>
      <c r="I2016">
        <v>58</v>
      </c>
      <c r="J2016">
        <v>49</v>
      </c>
      <c r="K2016">
        <v>46</v>
      </c>
      <c r="L2016">
        <v>0</v>
      </c>
      <c r="M2016">
        <v>2021</v>
      </c>
      <c r="N2016">
        <f t="shared" ca="1" si="126"/>
        <v>201</v>
      </c>
      <c r="O2016">
        <f t="shared" ca="1" si="127"/>
        <v>25024</v>
      </c>
      <c r="P2016">
        <f ca="1">_20206[[#This Row],[最低排名]]-_20206[[#This Row],[同分人数]]+1</f>
        <v>24824</v>
      </c>
      <c r="Q2016">
        <f ca="1">IF(O2016&gt;=开始!$B$6, 1, 0)</f>
        <v>1</v>
      </c>
      <c r="R2016">
        <f ca="1">_20206[[#This Row],[最低排名]]-开始!$B$6</f>
        <v>25024</v>
      </c>
    </row>
    <row r="2017" spans="1:18">
      <c r="A2017">
        <v>51501</v>
      </c>
      <c r="B2017" t="s">
        <v>1660</v>
      </c>
      <c r="C2017" t="str">
        <f t="shared" si="124"/>
        <v>越秀外院</v>
      </c>
      <c r="D2017" t="str">
        <f t="shared" si="125"/>
        <v>01</v>
      </c>
      <c r="E2017" t="s">
        <v>1548</v>
      </c>
      <c r="F2017">
        <v>153</v>
      </c>
      <c r="G2017">
        <v>89</v>
      </c>
      <c r="H2017">
        <v>82</v>
      </c>
      <c r="I2017">
        <v>67</v>
      </c>
      <c r="J2017">
        <v>55</v>
      </c>
      <c r="K2017">
        <v>46</v>
      </c>
      <c r="L2017">
        <v>0</v>
      </c>
      <c r="M2017">
        <v>2021</v>
      </c>
      <c r="N2017">
        <f t="shared" ca="1" si="126"/>
        <v>149</v>
      </c>
      <c r="O2017">
        <f t="shared" ca="1" si="127"/>
        <v>35224</v>
      </c>
      <c r="P2017">
        <f ca="1">_20206[[#This Row],[最低排名]]-_20206[[#This Row],[同分人数]]+1</f>
        <v>35076</v>
      </c>
      <c r="Q2017">
        <f ca="1">IF(O2017&gt;=开始!$B$6, 1, 0)</f>
        <v>1</v>
      </c>
      <c r="R2017">
        <f ca="1">_20206[[#This Row],[最低排名]]-开始!$B$6</f>
        <v>35224</v>
      </c>
    </row>
    <row r="2018" spans="1:18">
      <c r="A2018">
        <v>51601</v>
      </c>
      <c r="B2018" t="s">
        <v>833</v>
      </c>
      <c r="C2018" t="str">
        <f t="shared" si="124"/>
        <v>浙大医学</v>
      </c>
      <c r="D2018" t="str">
        <f t="shared" si="125"/>
        <v>01</v>
      </c>
      <c r="E2018" t="s">
        <v>289</v>
      </c>
      <c r="F2018">
        <v>231</v>
      </c>
      <c r="G2018">
        <v>120</v>
      </c>
      <c r="H2018">
        <v>135</v>
      </c>
      <c r="I2018">
        <v>70</v>
      </c>
      <c r="J2018">
        <v>70</v>
      </c>
      <c r="K2018">
        <v>64</v>
      </c>
      <c r="L2018">
        <v>0</v>
      </c>
      <c r="M2018">
        <v>2021</v>
      </c>
      <c r="N2018">
        <f t="shared" ca="1" si="126"/>
        <v>112</v>
      </c>
      <c r="O2018">
        <f t="shared" ca="1" si="127"/>
        <v>2540</v>
      </c>
      <c r="P2018">
        <f ca="1">_20206[[#This Row],[最低排名]]-_20206[[#This Row],[同分人数]]+1</f>
        <v>2429</v>
      </c>
      <c r="Q2018">
        <f ca="1">IF(O2018&gt;=开始!$B$6, 1, 0)</f>
        <v>1</v>
      </c>
      <c r="R2018">
        <f ca="1">_20206[[#This Row],[最低排名]]-开始!$B$6</f>
        <v>2540</v>
      </c>
    </row>
    <row r="2019" spans="1:18">
      <c r="A2019">
        <v>51701</v>
      </c>
      <c r="B2019" t="s">
        <v>834</v>
      </c>
      <c r="C2019" t="str">
        <f t="shared" si="124"/>
        <v>浙江中医</v>
      </c>
      <c r="D2019" t="str">
        <f t="shared" si="125"/>
        <v>01</v>
      </c>
      <c r="E2019" t="s">
        <v>79</v>
      </c>
      <c r="F2019">
        <v>208</v>
      </c>
      <c r="G2019">
        <v>105</v>
      </c>
      <c r="H2019">
        <v>110</v>
      </c>
      <c r="I2019">
        <v>67</v>
      </c>
      <c r="J2019">
        <v>61</v>
      </c>
      <c r="K2019">
        <v>55</v>
      </c>
      <c r="L2019">
        <v>0</v>
      </c>
      <c r="M2019">
        <v>2021</v>
      </c>
      <c r="N2019">
        <f t="shared" ca="1" si="126"/>
        <v>211</v>
      </c>
      <c r="O2019">
        <f t="shared" ca="1" si="127"/>
        <v>15496</v>
      </c>
      <c r="P2019">
        <f ca="1">_20206[[#This Row],[最低排名]]-_20206[[#This Row],[同分人数]]+1</f>
        <v>15286</v>
      </c>
      <c r="Q2019">
        <f ca="1">IF(O2019&gt;=开始!$B$6, 1, 0)</f>
        <v>1</v>
      </c>
      <c r="R2019">
        <f ca="1">_20206[[#This Row],[最低排名]]-开始!$B$6</f>
        <v>15496</v>
      </c>
    </row>
    <row r="2020" spans="1:18">
      <c r="A2020">
        <v>51702</v>
      </c>
      <c r="B2020" t="s">
        <v>835</v>
      </c>
      <c r="C2020" t="str">
        <f t="shared" si="124"/>
        <v>浙江中医</v>
      </c>
      <c r="D2020" t="str">
        <f t="shared" si="125"/>
        <v>02</v>
      </c>
      <c r="E2020" t="s">
        <v>649</v>
      </c>
      <c r="F2020">
        <v>208</v>
      </c>
      <c r="G2020">
        <v>120</v>
      </c>
      <c r="H2020">
        <v>102</v>
      </c>
      <c r="I2020">
        <v>70</v>
      </c>
      <c r="J2020">
        <v>67</v>
      </c>
      <c r="K2020">
        <v>61</v>
      </c>
      <c r="L2020">
        <v>0</v>
      </c>
      <c r="M2020">
        <v>2021</v>
      </c>
      <c r="N2020">
        <f t="shared" ca="1" si="126"/>
        <v>218</v>
      </c>
      <c r="O2020">
        <f t="shared" ca="1" si="127"/>
        <v>13979</v>
      </c>
      <c r="P2020">
        <f ca="1">_20206[[#This Row],[最低排名]]-_20206[[#This Row],[同分人数]]+1</f>
        <v>13762</v>
      </c>
      <c r="Q2020">
        <f ca="1">IF(O2020&gt;=开始!$B$6, 1, 0)</f>
        <v>1</v>
      </c>
      <c r="R2020">
        <f ca="1">_20206[[#This Row],[最低排名]]-开始!$B$6</f>
        <v>13979</v>
      </c>
    </row>
    <row r="2021" spans="1:18">
      <c r="A2021">
        <v>51703</v>
      </c>
      <c r="B2021" t="s">
        <v>836</v>
      </c>
      <c r="C2021" t="str">
        <f t="shared" si="124"/>
        <v>浙江中医</v>
      </c>
      <c r="D2021" t="str">
        <f t="shared" si="125"/>
        <v>03</v>
      </c>
      <c r="E2021" t="s">
        <v>312</v>
      </c>
      <c r="F2021">
        <v>195</v>
      </c>
      <c r="G2021">
        <v>103</v>
      </c>
      <c r="H2021">
        <v>106</v>
      </c>
      <c r="I2021">
        <v>55</v>
      </c>
      <c r="J2021">
        <v>52</v>
      </c>
      <c r="K2021">
        <v>52</v>
      </c>
      <c r="L2021">
        <v>0</v>
      </c>
      <c r="M2021">
        <v>2021</v>
      </c>
      <c r="N2021">
        <f t="shared" ca="1" si="126"/>
        <v>211</v>
      </c>
      <c r="O2021">
        <f t="shared" ca="1" si="127"/>
        <v>24592</v>
      </c>
      <c r="P2021">
        <f ca="1">_20206[[#This Row],[最低排名]]-_20206[[#This Row],[同分人数]]+1</f>
        <v>24382</v>
      </c>
      <c r="Q2021">
        <f ca="1">IF(O2021&gt;=开始!$B$6, 1, 0)</f>
        <v>1</v>
      </c>
      <c r="R2021">
        <f ca="1">_20206[[#This Row],[最低排名]]-开始!$B$6</f>
        <v>24592</v>
      </c>
    </row>
    <row r="2022" spans="1:18">
      <c r="A2022">
        <v>51704</v>
      </c>
      <c r="B2022" t="s">
        <v>837</v>
      </c>
      <c r="C2022" t="str">
        <f t="shared" si="124"/>
        <v>浙江中医</v>
      </c>
      <c r="D2022" t="str">
        <f t="shared" si="125"/>
        <v>04</v>
      </c>
      <c r="E2022" t="s">
        <v>678</v>
      </c>
      <c r="F2022">
        <v>216</v>
      </c>
      <c r="G2022">
        <v>109</v>
      </c>
      <c r="H2022">
        <v>102</v>
      </c>
      <c r="I2022">
        <v>64</v>
      </c>
      <c r="J2022">
        <v>52</v>
      </c>
      <c r="K2022">
        <v>49</v>
      </c>
      <c r="L2022">
        <v>0</v>
      </c>
      <c r="M2022">
        <v>2021</v>
      </c>
      <c r="N2022">
        <f t="shared" ca="1" si="126"/>
        <v>230</v>
      </c>
      <c r="O2022">
        <f t="shared" ca="1" si="127"/>
        <v>19533</v>
      </c>
      <c r="P2022">
        <f ca="1">_20206[[#This Row],[最低排名]]-_20206[[#This Row],[同分人数]]+1</f>
        <v>19304</v>
      </c>
      <c r="Q2022">
        <f ca="1">IF(O2022&gt;=开始!$B$6, 1, 0)</f>
        <v>1</v>
      </c>
      <c r="R2022">
        <f ca="1">_20206[[#This Row],[最低排名]]-开始!$B$6</f>
        <v>19533</v>
      </c>
    </row>
    <row r="2023" spans="1:18">
      <c r="A2023">
        <v>51705</v>
      </c>
      <c r="B2023" t="s">
        <v>838</v>
      </c>
      <c r="C2023" t="str">
        <f t="shared" si="124"/>
        <v>浙江中医</v>
      </c>
      <c r="D2023" t="str">
        <f t="shared" si="125"/>
        <v>05</v>
      </c>
      <c r="E2023" t="s">
        <v>168</v>
      </c>
      <c r="F2023">
        <v>226</v>
      </c>
      <c r="G2023">
        <v>116</v>
      </c>
      <c r="H2023">
        <v>98</v>
      </c>
      <c r="I2023">
        <v>58</v>
      </c>
      <c r="J2023">
        <v>58</v>
      </c>
      <c r="K2023">
        <v>55</v>
      </c>
      <c r="L2023">
        <v>0</v>
      </c>
      <c r="M2023">
        <v>2021</v>
      </c>
      <c r="N2023">
        <f t="shared" ca="1" si="126"/>
        <v>214</v>
      </c>
      <c r="O2023">
        <f t="shared" ca="1" si="127"/>
        <v>16821</v>
      </c>
      <c r="P2023">
        <f ca="1">_20206[[#This Row],[最低排名]]-_20206[[#This Row],[同分人数]]+1</f>
        <v>16608</v>
      </c>
      <c r="Q2023">
        <f ca="1">IF(O2023&gt;=开始!$B$6, 1, 0)</f>
        <v>1</v>
      </c>
      <c r="R2023">
        <f ca="1">_20206[[#This Row],[最低排名]]-开始!$B$6</f>
        <v>16821</v>
      </c>
    </row>
    <row r="2024" spans="1:18">
      <c r="A2024">
        <v>51706</v>
      </c>
      <c r="B2024" t="s">
        <v>839</v>
      </c>
      <c r="C2024" t="str">
        <f t="shared" si="124"/>
        <v>浙江中医</v>
      </c>
      <c r="D2024" t="str">
        <f t="shared" si="125"/>
        <v>06</v>
      </c>
      <c r="E2024" t="s">
        <v>372</v>
      </c>
      <c r="F2024">
        <v>186</v>
      </c>
      <c r="G2024">
        <v>102</v>
      </c>
      <c r="H2024">
        <v>116</v>
      </c>
      <c r="I2024">
        <v>64</v>
      </c>
      <c r="J2024">
        <v>55</v>
      </c>
      <c r="K2024">
        <v>55</v>
      </c>
      <c r="L2024">
        <v>0</v>
      </c>
      <c r="M2024">
        <v>2021</v>
      </c>
      <c r="N2024">
        <f t="shared" ca="1" si="126"/>
        <v>239</v>
      </c>
      <c r="O2024">
        <f t="shared" ca="1" si="127"/>
        <v>21058</v>
      </c>
      <c r="P2024">
        <f ca="1">_20206[[#This Row],[最低排名]]-_20206[[#This Row],[同分人数]]+1</f>
        <v>20820</v>
      </c>
      <c r="Q2024">
        <f ca="1">IF(O2024&gt;=开始!$B$6, 1, 0)</f>
        <v>1</v>
      </c>
      <c r="R2024">
        <f ca="1">_20206[[#This Row],[最低排名]]-开始!$B$6</f>
        <v>21058</v>
      </c>
    </row>
    <row r="2025" spans="1:18">
      <c r="A2025">
        <v>51707</v>
      </c>
      <c r="B2025" t="s">
        <v>840</v>
      </c>
      <c r="C2025" t="str">
        <f t="shared" si="124"/>
        <v>浙江中医</v>
      </c>
      <c r="D2025" t="str">
        <f t="shared" si="125"/>
        <v>07</v>
      </c>
      <c r="E2025" t="s">
        <v>323</v>
      </c>
      <c r="F2025">
        <v>217</v>
      </c>
      <c r="G2025">
        <v>112</v>
      </c>
      <c r="H2025">
        <v>105</v>
      </c>
      <c r="I2025">
        <v>55</v>
      </c>
      <c r="J2025">
        <v>55</v>
      </c>
      <c r="K2025">
        <v>49</v>
      </c>
      <c r="L2025">
        <v>0</v>
      </c>
      <c r="M2025">
        <v>2021</v>
      </c>
      <c r="N2025">
        <f t="shared" ca="1" si="126"/>
        <v>211</v>
      </c>
      <c r="O2025">
        <f t="shared" ca="1" si="127"/>
        <v>19970</v>
      </c>
      <c r="P2025">
        <f ca="1">_20206[[#This Row],[最低排名]]-_20206[[#This Row],[同分人数]]+1</f>
        <v>19760</v>
      </c>
      <c r="Q2025">
        <f ca="1">IF(O2025&gt;=开始!$B$6, 1, 0)</f>
        <v>1</v>
      </c>
      <c r="R2025">
        <f ca="1">_20206[[#This Row],[最低排名]]-开始!$B$6</f>
        <v>19970</v>
      </c>
    </row>
    <row r="2026" spans="1:18">
      <c r="A2026">
        <v>51801</v>
      </c>
      <c r="B2026" t="s">
        <v>841</v>
      </c>
      <c r="C2026" t="str">
        <f t="shared" si="124"/>
        <v>温州大学</v>
      </c>
      <c r="D2026" t="str">
        <f t="shared" si="125"/>
        <v>01</v>
      </c>
      <c r="E2026" t="s">
        <v>126</v>
      </c>
      <c r="F2026">
        <v>189</v>
      </c>
      <c r="G2026">
        <v>101</v>
      </c>
      <c r="H2026">
        <v>121</v>
      </c>
      <c r="I2026">
        <v>58</v>
      </c>
      <c r="J2026">
        <v>52</v>
      </c>
      <c r="K2026">
        <v>49</v>
      </c>
      <c r="L2026">
        <v>0</v>
      </c>
      <c r="M2026">
        <v>2021</v>
      </c>
      <c r="N2026">
        <f t="shared" ca="1" si="126"/>
        <v>190</v>
      </c>
      <c r="O2026">
        <f t="shared" ca="1" si="127"/>
        <v>22597</v>
      </c>
      <c r="P2026">
        <f ca="1">_20206[[#This Row],[最低排名]]-_20206[[#This Row],[同分人数]]+1</f>
        <v>22408</v>
      </c>
      <c r="Q2026">
        <f ca="1">IF(O2026&gt;=开始!$B$6, 1, 0)</f>
        <v>1</v>
      </c>
      <c r="R2026">
        <f ca="1">_20206[[#This Row],[最低排名]]-开始!$B$6</f>
        <v>22597</v>
      </c>
    </row>
    <row r="2027" spans="1:18">
      <c r="A2027">
        <v>51802</v>
      </c>
      <c r="B2027" t="s">
        <v>842</v>
      </c>
      <c r="C2027" t="str">
        <f t="shared" si="124"/>
        <v>温州大学</v>
      </c>
      <c r="D2027" t="str">
        <f t="shared" si="125"/>
        <v>02</v>
      </c>
      <c r="E2027" t="s">
        <v>300</v>
      </c>
      <c r="F2027">
        <v>200</v>
      </c>
      <c r="G2027">
        <v>107</v>
      </c>
      <c r="H2027">
        <v>113</v>
      </c>
      <c r="I2027">
        <v>70</v>
      </c>
      <c r="J2027">
        <v>58</v>
      </c>
      <c r="K2027">
        <v>55</v>
      </c>
      <c r="L2027">
        <v>0</v>
      </c>
      <c r="M2027">
        <v>2021</v>
      </c>
      <c r="N2027">
        <f t="shared" ca="1" si="126"/>
        <v>226</v>
      </c>
      <c r="O2027">
        <f t="shared" ca="1" si="127"/>
        <v>16607</v>
      </c>
      <c r="P2027">
        <f ca="1">_20206[[#This Row],[最低排名]]-_20206[[#This Row],[同分人数]]+1</f>
        <v>16382</v>
      </c>
      <c r="Q2027">
        <f ca="1">IF(O2027&gt;=开始!$B$6, 1, 0)</f>
        <v>1</v>
      </c>
      <c r="R2027">
        <f ca="1">_20206[[#This Row],[最低排名]]-开始!$B$6</f>
        <v>16607</v>
      </c>
    </row>
    <row r="2028" spans="1:18">
      <c r="A2028">
        <v>51803</v>
      </c>
      <c r="B2028" t="s">
        <v>843</v>
      </c>
      <c r="C2028" t="str">
        <f t="shared" si="124"/>
        <v>温州大学</v>
      </c>
      <c r="D2028" t="str">
        <f t="shared" si="125"/>
        <v>03</v>
      </c>
      <c r="E2028" t="s">
        <v>168</v>
      </c>
      <c r="F2028">
        <v>220</v>
      </c>
      <c r="G2028">
        <v>117</v>
      </c>
      <c r="H2028">
        <v>101</v>
      </c>
      <c r="I2028">
        <v>64</v>
      </c>
      <c r="J2028">
        <v>58</v>
      </c>
      <c r="K2028">
        <v>52</v>
      </c>
      <c r="L2028">
        <v>0</v>
      </c>
      <c r="M2028">
        <v>2021</v>
      </c>
      <c r="N2028">
        <f t="shared" ca="1" si="126"/>
        <v>214</v>
      </c>
      <c r="O2028">
        <f t="shared" ca="1" si="127"/>
        <v>16821</v>
      </c>
      <c r="P2028">
        <f ca="1">_20206[[#This Row],[最低排名]]-_20206[[#This Row],[同分人数]]+1</f>
        <v>16608</v>
      </c>
      <c r="Q2028">
        <f ca="1">IF(O2028&gt;=开始!$B$6, 1, 0)</f>
        <v>1</v>
      </c>
      <c r="R2028">
        <f ca="1">_20206[[#This Row],[最低排名]]-开始!$B$6</f>
        <v>16821</v>
      </c>
    </row>
    <row r="2029" spans="1:18">
      <c r="A2029">
        <v>51901</v>
      </c>
      <c r="B2029" t="s">
        <v>844</v>
      </c>
      <c r="C2029" t="str">
        <f t="shared" si="124"/>
        <v>中国美院</v>
      </c>
      <c r="D2029" t="str">
        <f t="shared" si="125"/>
        <v>01</v>
      </c>
      <c r="E2029" t="s">
        <v>100</v>
      </c>
      <c r="F2029">
        <v>201</v>
      </c>
      <c r="G2029">
        <v>102</v>
      </c>
      <c r="H2029">
        <v>120</v>
      </c>
      <c r="I2029">
        <v>67</v>
      </c>
      <c r="J2029">
        <v>64</v>
      </c>
      <c r="K2029">
        <v>55</v>
      </c>
      <c r="L2029">
        <v>0</v>
      </c>
      <c r="M2029">
        <v>2021</v>
      </c>
      <c r="N2029">
        <f t="shared" ca="1" si="126"/>
        <v>233</v>
      </c>
      <c r="O2029">
        <f t="shared" ca="1" si="127"/>
        <v>14212</v>
      </c>
      <c r="P2029">
        <f ca="1">_20206[[#This Row],[最低排名]]-_20206[[#This Row],[同分人数]]+1</f>
        <v>13980</v>
      </c>
      <c r="Q2029">
        <f ca="1">IF(O2029&gt;=开始!$B$6, 1, 0)</f>
        <v>1</v>
      </c>
      <c r="R2029">
        <f ca="1">_20206[[#This Row],[最低排名]]-开始!$B$6</f>
        <v>14212</v>
      </c>
    </row>
    <row r="2030" spans="1:18">
      <c r="A2030">
        <v>53101</v>
      </c>
      <c r="B2030" t="s">
        <v>849</v>
      </c>
      <c r="C2030" t="str">
        <f t="shared" si="124"/>
        <v>合肥工大</v>
      </c>
      <c r="D2030" t="str">
        <f t="shared" si="125"/>
        <v>01</v>
      </c>
      <c r="E2030" t="s">
        <v>1130</v>
      </c>
      <c r="F2030">
        <v>218</v>
      </c>
      <c r="G2030">
        <v>117</v>
      </c>
      <c r="H2030">
        <v>106</v>
      </c>
      <c r="I2030">
        <v>70</v>
      </c>
      <c r="J2030">
        <v>67</v>
      </c>
      <c r="K2030">
        <v>64</v>
      </c>
      <c r="L2030">
        <v>0</v>
      </c>
      <c r="M2030">
        <v>2021</v>
      </c>
      <c r="N2030">
        <f t="shared" ca="1" si="126"/>
        <v>225</v>
      </c>
      <c r="O2030">
        <f t="shared" ca="1" si="127"/>
        <v>10342</v>
      </c>
      <c r="P2030">
        <f ca="1">_20206[[#This Row],[最低排名]]-_20206[[#This Row],[同分人数]]+1</f>
        <v>10118</v>
      </c>
      <c r="Q2030">
        <f ca="1">IF(O2030&gt;=开始!$B$6, 1, 0)</f>
        <v>1</v>
      </c>
      <c r="R2030">
        <f ca="1">_20206[[#This Row],[最低排名]]-开始!$B$6</f>
        <v>10342</v>
      </c>
    </row>
    <row r="2031" spans="1:18">
      <c r="A2031">
        <v>53102</v>
      </c>
      <c r="B2031" t="s">
        <v>850</v>
      </c>
      <c r="C2031" t="str">
        <f t="shared" si="124"/>
        <v>合肥工大</v>
      </c>
      <c r="D2031" t="str">
        <f t="shared" si="125"/>
        <v>02</v>
      </c>
      <c r="E2031" t="s">
        <v>248</v>
      </c>
      <c r="F2031">
        <v>214</v>
      </c>
      <c r="G2031">
        <v>108</v>
      </c>
      <c r="H2031">
        <v>123</v>
      </c>
      <c r="I2031">
        <v>70</v>
      </c>
      <c r="J2031">
        <v>64</v>
      </c>
      <c r="K2031">
        <v>58</v>
      </c>
      <c r="L2031">
        <v>0</v>
      </c>
      <c r="M2031">
        <v>2021</v>
      </c>
      <c r="N2031">
        <f t="shared" ca="1" si="126"/>
        <v>209</v>
      </c>
      <c r="O2031">
        <f t="shared" ca="1" si="127"/>
        <v>9496</v>
      </c>
      <c r="P2031">
        <f ca="1">_20206[[#This Row],[最低排名]]-_20206[[#This Row],[同分人数]]+1</f>
        <v>9288</v>
      </c>
      <c r="Q2031">
        <f ca="1">IF(O2031&gt;=开始!$B$6, 1, 0)</f>
        <v>1</v>
      </c>
      <c r="R2031">
        <f ca="1">_20206[[#This Row],[最低排名]]-开始!$B$6</f>
        <v>9496</v>
      </c>
    </row>
    <row r="2032" spans="1:18">
      <c r="A2032">
        <v>53103</v>
      </c>
      <c r="B2032" t="s">
        <v>851</v>
      </c>
      <c r="C2032" t="str">
        <f t="shared" si="124"/>
        <v>合肥工大</v>
      </c>
      <c r="D2032" t="str">
        <f t="shared" si="125"/>
        <v>03</v>
      </c>
      <c r="E2032" t="s">
        <v>62</v>
      </c>
      <c r="F2032">
        <v>226</v>
      </c>
      <c r="G2032">
        <v>117</v>
      </c>
      <c r="H2032">
        <v>124</v>
      </c>
      <c r="I2032">
        <v>67</v>
      </c>
      <c r="J2032">
        <v>61</v>
      </c>
      <c r="K2032">
        <v>49</v>
      </c>
      <c r="L2032">
        <v>0</v>
      </c>
      <c r="M2032">
        <v>2021</v>
      </c>
      <c r="N2032">
        <f t="shared" ca="1" si="126"/>
        <v>196</v>
      </c>
      <c r="O2032">
        <f t="shared" ca="1" si="127"/>
        <v>9895</v>
      </c>
      <c r="P2032">
        <f ca="1">_20206[[#This Row],[最低排名]]-_20206[[#This Row],[同分人数]]+1</f>
        <v>9700</v>
      </c>
      <c r="Q2032">
        <f ca="1">IF(O2032&gt;=开始!$B$6, 1, 0)</f>
        <v>1</v>
      </c>
      <c r="R2032">
        <f ca="1">_20206[[#This Row],[最低排名]]-开始!$B$6</f>
        <v>9895</v>
      </c>
    </row>
    <row r="2033" spans="1:18">
      <c r="A2033">
        <v>53104</v>
      </c>
      <c r="B2033" t="s">
        <v>852</v>
      </c>
      <c r="C2033" t="str">
        <f t="shared" si="124"/>
        <v>合肥工大</v>
      </c>
      <c r="D2033" t="str">
        <f t="shared" si="125"/>
        <v>04</v>
      </c>
      <c r="E2033" t="s">
        <v>138</v>
      </c>
      <c r="F2033">
        <v>212</v>
      </c>
      <c r="G2033">
        <v>111</v>
      </c>
      <c r="H2033">
        <v>114</v>
      </c>
      <c r="I2033">
        <v>67</v>
      </c>
      <c r="J2033">
        <v>61</v>
      </c>
      <c r="K2033">
        <v>61</v>
      </c>
      <c r="L2033">
        <v>0</v>
      </c>
      <c r="M2033">
        <v>2021</v>
      </c>
      <c r="N2033">
        <f t="shared" ca="1" si="126"/>
        <v>207</v>
      </c>
      <c r="O2033">
        <f t="shared" ca="1" si="127"/>
        <v>12432</v>
      </c>
      <c r="P2033">
        <f ca="1">_20206[[#This Row],[最低排名]]-_20206[[#This Row],[同分人数]]+1</f>
        <v>12226</v>
      </c>
      <c r="Q2033">
        <f ca="1">IF(O2033&gt;=开始!$B$6, 1, 0)</f>
        <v>1</v>
      </c>
      <c r="R2033">
        <f ca="1">_20206[[#This Row],[最低排名]]-开始!$B$6</f>
        <v>12432</v>
      </c>
    </row>
    <row r="2034" spans="1:18">
      <c r="A2034">
        <v>53105</v>
      </c>
      <c r="B2034" t="s">
        <v>1579</v>
      </c>
      <c r="C2034" t="str">
        <f t="shared" si="124"/>
        <v>合肥工大</v>
      </c>
      <c r="D2034" t="str">
        <f t="shared" si="125"/>
        <v>05</v>
      </c>
      <c r="E2034" t="s">
        <v>518</v>
      </c>
      <c r="F2034">
        <v>211</v>
      </c>
      <c r="G2034">
        <v>106</v>
      </c>
      <c r="H2034">
        <v>126</v>
      </c>
      <c r="I2034">
        <v>61</v>
      </c>
      <c r="J2034">
        <v>58</v>
      </c>
      <c r="K2034">
        <v>58</v>
      </c>
      <c r="L2034">
        <v>0</v>
      </c>
      <c r="M2034">
        <v>2021</v>
      </c>
      <c r="N2034">
        <f t="shared" ca="1" si="126"/>
        <v>216</v>
      </c>
      <c r="O2034">
        <f t="shared" ca="1" si="127"/>
        <v>12648</v>
      </c>
      <c r="P2034">
        <f ca="1">_20206[[#This Row],[最低排名]]-_20206[[#This Row],[同分人数]]+1</f>
        <v>12433</v>
      </c>
      <c r="Q2034">
        <f ca="1">IF(O2034&gt;=开始!$B$6, 1, 0)</f>
        <v>1</v>
      </c>
      <c r="R2034">
        <f ca="1">_20206[[#This Row],[最低排名]]-开始!$B$6</f>
        <v>12648</v>
      </c>
    </row>
    <row r="2035" spans="1:18">
      <c r="A2035">
        <v>53301</v>
      </c>
      <c r="B2035" t="s">
        <v>854</v>
      </c>
      <c r="C2035" t="str">
        <f t="shared" si="124"/>
        <v>安徽大学</v>
      </c>
      <c r="D2035" t="str">
        <f t="shared" si="125"/>
        <v>01</v>
      </c>
      <c r="E2035" t="s">
        <v>72</v>
      </c>
      <c r="F2035">
        <v>228</v>
      </c>
      <c r="G2035">
        <v>130</v>
      </c>
      <c r="H2035">
        <v>99</v>
      </c>
      <c r="I2035">
        <v>67</v>
      </c>
      <c r="J2035">
        <v>67</v>
      </c>
      <c r="K2035">
        <v>61</v>
      </c>
      <c r="L2035">
        <v>0</v>
      </c>
      <c r="M2035">
        <v>2021</v>
      </c>
      <c r="N2035">
        <f t="shared" ca="1" si="126"/>
        <v>212</v>
      </c>
      <c r="O2035">
        <f t="shared" ca="1" si="127"/>
        <v>10988</v>
      </c>
      <c r="P2035">
        <f ca="1">_20206[[#This Row],[最低排名]]-_20206[[#This Row],[同分人数]]+1</f>
        <v>10777</v>
      </c>
      <c r="Q2035">
        <f ca="1">IF(O2035&gt;=开始!$B$6, 1, 0)</f>
        <v>1</v>
      </c>
      <c r="R2035">
        <f ca="1">_20206[[#This Row],[最低排名]]-开始!$B$6</f>
        <v>10988</v>
      </c>
    </row>
    <row r="2036" spans="1:18">
      <c r="A2036">
        <v>53302</v>
      </c>
      <c r="B2036" t="s">
        <v>855</v>
      </c>
      <c r="C2036" t="str">
        <f t="shared" si="124"/>
        <v>安徽大学</v>
      </c>
      <c r="D2036" t="str">
        <f t="shared" si="125"/>
        <v>02</v>
      </c>
      <c r="E2036" t="s">
        <v>502</v>
      </c>
      <c r="F2036">
        <v>223</v>
      </c>
      <c r="G2036">
        <v>113</v>
      </c>
      <c r="H2036">
        <v>118</v>
      </c>
      <c r="I2036">
        <v>67</v>
      </c>
      <c r="J2036">
        <v>58</v>
      </c>
      <c r="K2036">
        <v>55</v>
      </c>
      <c r="L2036">
        <v>0</v>
      </c>
      <c r="M2036">
        <v>2021</v>
      </c>
      <c r="N2036">
        <f t="shared" ca="1" si="126"/>
        <v>187</v>
      </c>
      <c r="O2036">
        <f t="shared" ca="1" si="127"/>
        <v>11175</v>
      </c>
      <c r="P2036">
        <f ca="1">_20206[[#This Row],[最低排名]]-_20206[[#This Row],[同分人数]]+1</f>
        <v>10989</v>
      </c>
      <c r="Q2036">
        <f ca="1">IF(O2036&gt;=开始!$B$6, 1, 0)</f>
        <v>1</v>
      </c>
      <c r="R2036">
        <f ca="1">_20206[[#This Row],[最低排名]]-开始!$B$6</f>
        <v>11175</v>
      </c>
    </row>
    <row r="2037" spans="1:18">
      <c r="A2037">
        <v>53303</v>
      </c>
      <c r="B2037" t="s">
        <v>856</v>
      </c>
      <c r="C2037" t="str">
        <f t="shared" si="124"/>
        <v>安徽大学</v>
      </c>
      <c r="D2037" t="str">
        <f t="shared" si="125"/>
        <v>03</v>
      </c>
      <c r="E2037" t="s">
        <v>122</v>
      </c>
      <c r="F2037">
        <v>213</v>
      </c>
      <c r="G2037">
        <v>107</v>
      </c>
      <c r="H2037">
        <v>116</v>
      </c>
      <c r="I2037">
        <v>64</v>
      </c>
      <c r="J2037">
        <v>64</v>
      </c>
      <c r="K2037">
        <v>49</v>
      </c>
      <c r="L2037">
        <v>0</v>
      </c>
      <c r="M2037">
        <v>2021</v>
      </c>
      <c r="N2037">
        <f t="shared" ca="1" si="126"/>
        <v>219</v>
      </c>
      <c r="O2037">
        <f t="shared" ca="1" si="127"/>
        <v>14431</v>
      </c>
      <c r="P2037">
        <f ca="1">_20206[[#This Row],[最低排名]]-_20206[[#This Row],[同分人数]]+1</f>
        <v>14213</v>
      </c>
      <c r="Q2037">
        <f ca="1">IF(O2037&gt;=开始!$B$6, 1, 0)</f>
        <v>1</v>
      </c>
      <c r="R2037">
        <f ca="1">_20206[[#This Row],[最低排名]]-开始!$B$6</f>
        <v>14431</v>
      </c>
    </row>
    <row r="2038" spans="1:18">
      <c r="A2038">
        <v>53401</v>
      </c>
      <c r="B2038" t="s">
        <v>857</v>
      </c>
      <c r="C2038" t="str">
        <f t="shared" si="124"/>
        <v>安徽工大</v>
      </c>
      <c r="D2038" t="str">
        <f t="shared" si="125"/>
        <v>01</v>
      </c>
      <c r="E2038" t="s">
        <v>485</v>
      </c>
      <c r="F2038">
        <v>193</v>
      </c>
      <c r="G2038">
        <v>105</v>
      </c>
      <c r="H2038">
        <v>99</v>
      </c>
      <c r="I2038">
        <v>64</v>
      </c>
      <c r="J2038">
        <v>46</v>
      </c>
      <c r="K2038">
        <v>43</v>
      </c>
      <c r="L2038">
        <v>0</v>
      </c>
      <c r="M2038">
        <v>2021</v>
      </c>
      <c r="N2038">
        <f t="shared" ca="1" si="126"/>
        <v>196</v>
      </c>
      <c r="O2038">
        <f t="shared" ca="1" si="127"/>
        <v>27738</v>
      </c>
      <c r="P2038">
        <f ca="1">_20206[[#This Row],[最低排名]]-_20206[[#This Row],[同分人数]]+1</f>
        <v>27543</v>
      </c>
      <c r="Q2038">
        <f ca="1">IF(O2038&gt;=开始!$B$6, 1, 0)</f>
        <v>1</v>
      </c>
      <c r="R2038">
        <f ca="1">_20206[[#This Row],[最低排名]]-开始!$B$6</f>
        <v>27738</v>
      </c>
    </row>
    <row r="2039" spans="1:18">
      <c r="A2039">
        <v>53402</v>
      </c>
      <c r="B2039" t="s">
        <v>858</v>
      </c>
      <c r="C2039" t="str">
        <f t="shared" si="124"/>
        <v>安徽工大</v>
      </c>
      <c r="D2039" t="str">
        <f t="shared" si="125"/>
        <v>02</v>
      </c>
      <c r="E2039" t="s">
        <v>479</v>
      </c>
      <c r="F2039">
        <v>206</v>
      </c>
      <c r="G2039">
        <v>103</v>
      </c>
      <c r="H2039">
        <v>81</v>
      </c>
      <c r="I2039">
        <v>46</v>
      </c>
      <c r="J2039">
        <v>46</v>
      </c>
      <c r="K2039">
        <v>43</v>
      </c>
      <c r="L2039">
        <v>0</v>
      </c>
      <c r="M2039">
        <v>2021</v>
      </c>
      <c r="N2039">
        <f t="shared" ca="1" si="126"/>
        <v>193</v>
      </c>
      <c r="O2039">
        <f t="shared" ca="1" si="127"/>
        <v>32124</v>
      </c>
      <c r="P2039">
        <f ca="1">_20206[[#This Row],[最低排名]]-_20206[[#This Row],[同分人数]]+1</f>
        <v>31932</v>
      </c>
      <c r="Q2039">
        <f ca="1">IF(O2039&gt;=开始!$B$6, 1, 0)</f>
        <v>1</v>
      </c>
      <c r="R2039">
        <f ca="1">_20206[[#This Row],[最低排名]]-开始!$B$6</f>
        <v>32124</v>
      </c>
    </row>
    <row r="2040" spans="1:18">
      <c r="A2040">
        <v>53403</v>
      </c>
      <c r="B2040" t="s">
        <v>859</v>
      </c>
      <c r="C2040" t="str">
        <f t="shared" si="124"/>
        <v>安徽工大</v>
      </c>
      <c r="D2040" t="str">
        <f t="shared" si="125"/>
        <v>03</v>
      </c>
      <c r="E2040" t="s">
        <v>230</v>
      </c>
      <c r="F2040">
        <v>187</v>
      </c>
      <c r="G2040">
        <v>102</v>
      </c>
      <c r="H2040">
        <v>94</v>
      </c>
      <c r="I2040">
        <v>61</v>
      </c>
      <c r="J2040">
        <v>58</v>
      </c>
      <c r="K2040">
        <v>43</v>
      </c>
      <c r="L2040">
        <v>0</v>
      </c>
      <c r="M2040">
        <v>2021</v>
      </c>
      <c r="N2040">
        <f t="shared" ca="1" si="126"/>
        <v>191</v>
      </c>
      <c r="O2040">
        <f t="shared" ca="1" si="127"/>
        <v>28095</v>
      </c>
      <c r="P2040">
        <f ca="1">_20206[[#This Row],[最低排名]]-_20206[[#This Row],[同分人数]]+1</f>
        <v>27905</v>
      </c>
      <c r="Q2040">
        <f ca="1">IF(O2040&gt;=开始!$B$6, 1, 0)</f>
        <v>1</v>
      </c>
      <c r="R2040">
        <f ca="1">_20206[[#This Row],[最低排名]]-开始!$B$6</f>
        <v>28095</v>
      </c>
    </row>
    <row r="2041" spans="1:18">
      <c r="A2041">
        <v>53404</v>
      </c>
      <c r="B2041" t="s">
        <v>860</v>
      </c>
      <c r="C2041" t="str">
        <f t="shared" si="124"/>
        <v>安徽工大</v>
      </c>
      <c r="D2041" t="str">
        <f t="shared" si="125"/>
        <v>04</v>
      </c>
      <c r="E2041" t="s">
        <v>335</v>
      </c>
      <c r="F2041">
        <v>198</v>
      </c>
      <c r="G2041">
        <v>103</v>
      </c>
      <c r="H2041">
        <v>93</v>
      </c>
      <c r="I2041">
        <v>55</v>
      </c>
      <c r="J2041">
        <v>52</v>
      </c>
      <c r="K2041">
        <v>49</v>
      </c>
      <c r="L2041">
        <v>0</v>
      </c>
      <c r="M2041">
        <v>2021</v>
      </c>
      <c r="N2041">
        <f t="shared" ca="1" si="126"/>
        <v>210</v>
      </c>
      <c r="O2041">
        <f t="shared" ca="1" si="127"/>
        <v>27341</v>
      </c>
      <c r="P2041">
        <f ca="1">_20206[[#This Row],[最低排名]]-_20206[[#This Row],[同分人数]]+1</f>
        <v>27132</v>
      </c>
      <c r="Q2041">
        <f ca="1">IF(O2041&gt;=开始!$B$6, 1, 0)</f>
        <v>1</v>
      </c>
      <c r="R2041">
        <f ca="1">_20206[[#This Row],[最低排名]]-开始!$B$6</f>
        <v>27341</v>
      </c>
    </row>
    <row r="2042" spans="1:18">
      <c r="A2042">
        <v>53405</v>
      </c>
      <c r="B2042" t="s">
        <v>1581</v>
      </c>
      <c r="C2042" t="str">
        <f t="shared" si="124"/>
        <v>安徽工大</v>
      </c>
      <c r="D2042" t="str">
        <f t="shared" si="125"/>
        <v>05</v>
      </c>
      <c r="E2042" t="s">
        <v>335</v>
      </c>
      <c r="F2042">
        <v>199</v>
      </c>
      <c r="G2042">
        <v>107</v>
      </c>
      <c r="H2042">
        <v>80</v>
      </c>
      <c r="I2042">
        <v>61</v>
      </c>
      <c r="J2042">
        <v>58</v>
      </c>
      <c r="K2042">
        <v>49</v>
      </c>
      <c r="L2042">
        <v>0</v>
      </c>
      <c r="M2042">
        <v>2021</v>
      </c>
      <c r="N2042">
        <f t="shared" ca="1" si="126"/>
        <v>210</v>
      </c>
      <c r="O2042">
        <f t="shared" ca="1" si="127"/>
        <v>27341</v>
      </c>
      <c r="P2042">
        <f ca="1">_20206[[#This Row],[最低排名]]-_20206[[#This Row],[同分人数]]+1</f>
        <v>27132</v>
      </c>
      <c r="Q2042">
        <f ca="1">IF(O2042&gt;=开始!$B$6, 1, 0)</f>
        <v>1</v>
      </c>
      <c r="R2042">
        <f ca="1">_20206[[#This Row],[最低排名]]-开始!$B$6</f>
        <v>27341</v>
      </c>
    </row>
    <row r="2043" spans="1:18">
      <c r="A2043">
        <v>53501</v>
      </c>
      <c r="B2043" t="s">
        <v>861</v>
      </c>
      <c r="C2043" t="str">
        <f t="shared" si="124"/>
        <v>安徽理工</v>
      </c>
      <c r="D2043" t="str">
        <f t="shared" si="125"/>
        <v>01</v>
      </c>
      <c r="E2043" t="s">
        <v>230</v>
      </c>
      <c r="F2043">
        <v>204</v>
      </c>
      <c r="G2043">
        <v>109</v>
      </c>
      <c r="H2043">
        <v>71</v>
      </c>
      <c r="I2043">
        <v>61</v>
      </c>
      <c r="J2043">
        <v>58</v>
      </c>
      <c r="K2043">
        <v>49</v>
      </c>
      <c r="L2043">
        <v>0</v>
      </c>
      <c r="M2043">
        <v>2021</v>
      </c>
      <c r="N2043">
        <f t="shared" ca="1" si="126"/>
        <v>191</v>
      </c>
      <c r="O2043">
        <f t="shared" ca="1" si="127"/>
        <v>28095</v>
      </c>
      <c r="P2043">
        <f ca="1">_20206[[#This Row],[最低排名]]-_20206[[#This Row],[同分人数]]+1</f>
        <v>27905</v>
      </c>
      <c r="Q2043">
        <f ca="1">IF(O2043&gt;=开始!$B$6, 1, 0)</f>
        <v>1</v>
      </c>
      <c r="R2043">
        <f ca="1">_20206[[#This Row],[最低排名]]-开始!$B$6</f>
        <v>28095</v>
      </c>
    </row>
    <row r="2044" spans="1:18">
      <c r="A2044">
        <v>53502</v>
      </c>
      <c r="B2044" t="s">
        <v>1661</v>
      </c>
      <c r="C2044" t="str">
        <f t="shared" si="124"/>
        <v>安徽理工</v>
      </c>
      <c r="D2044" t="str">
        <f t="shared" si="125"/>
        <v>02</v>
      </c>
      <c r="E2044" t="s">
        <v>1556</v>
      </c>
      <c r="F2044">
        <v>188</v>
      </c>
      <c r="G2044">
        <v>99</v>
      </c>
      <c r="H2044">
        <v>63</v>
      </c>
      <c r="I2044">
        <v>55</v>
      </c>
      <c r="J2044">
        <v>52</v>
      </c>
      <c r="K2044">
        <v>46</v>
      </c>
      <c r="L2044">
        <v>0</v>
      </c>
      <c r="M2044">
        <v>2021</v>
      </c>
      <c r="N2044">
        <f t="shared" ca="1" si="126"/>
        <v>162</v>
      </c>
      <c r="O2044">
        <f t="shared" ca="1" si="127"/>
        <v>35075</v>
      </c>
      <c r="P2044">
        <f ca="1">_20206[[#This Row],[最低排名]]-_20206[[#This Row],[同分人数]]+1</f>
        <v>34914</v>
      </c>
      <c r="Q2044">
        <f ca="1">IF(O2044&gt;=开始!$B$6, 1, 0)</f>
        <v>1</v>
      </c>
      <c r="R2044">
        <f ca="1">_20206[[#This Row],[最低排名]]-开始!$B$6</f>
        <v>35075</v>
      </c>
    </row>
    <row r="2045" spans="1:18">
      <c r="A2045">
        <v>53601</v>
      </c>
      <c r="B2045" t="s">
        <v>862</v>
      </c>
      <c r="C2045" t="str">
        <f t="shared" si="124"/>
        <v>安徽农大</v>
      </c>
      <c r="D2045" t="str">
        <f t="shared" si="125"/>
        <v>01</v>
      </c>
      <c r="E2045" t="s">
        <v>513</v>
      </c>
      <c r="F2045">
        <v>189</v>
      </c>
      <c r="G2045">
        <v>95</v>
      </c>
      <c r="H2045">
        <v>63</v>
      </c>
      <c r="I2045">
        <v>64</v>
      </c>
      <c r="J2045">
        <v>61</v>
      </c>
      <c r="K2045">
        <v>43</v>
      </c>
      <c r="L2045">
        <v>0</v>
      </c>
      <c r="M2045">
        <v>2021</v>
      </c>
      <c r="N2045">
        <f t="shared" ca="1" si="126"/>
        <v>164</v>
      </c>
      <c r="O2045">
        <f t="shared" ca="1" si="127"/>
        <v>32444</v>
      </c>
      <c r="P2045">
        <f ca="1">_20206[[#This Row],[最低排名]]-_20206[[#This Row],[同分人数]]+1</f>
        <v>32281</v>
      </c>
      <c r="Q2045">
        <f ca="1">IF(O2045&gt;=开始!$B$6, 1, 0)</f>
        <v>1</v>
      </c>
      <c r="R2045">
        <f ca="1">_20206[[#This Row],[最低排名]]-开始!$B$6</f>
        <v>32444</v>
      </c>
    </row>
    <row r="2046" spans="1:18">
      <c r="A2046">
        <v>53602</v>
      </c>
      <c r="B2046" t="s">
        <v>864</v>
      </c>
      <c r="C2046" t="str">
        <f t="shared" si="124"/>
        <v>安徽农大</v>
      </c>
      <c r="D2046" t="str">
        <f t="shared" si="125"/>
        <v>02</v>
      </c>
      <c r="E2046" t="s">
        <v>433</v>
      </c>
      <c r="F2046">
        <v>201</v>
      </c>
      <c r="G2046">
        <v>111</v>
      </c>
      <c r="H2046">
        <v>85</v>
      </c>
      <c r="I2046">
        <v>61</v>
      </c>
      <c r="J2046">
        <v>58</v>
      </c>
      <c r="K2046">
        <v>49</v>
      </c>
      <c r="L2046">
        <v>0</v>
      </c>
      <c r="M2046">
        <v>2021</v>
      </c>
      <c r="N2046">
        <f t="shared" ca="1" si="126"/>
        <v>224</v>
      </c>
      <c r="O2046">
        <f t="shared" ca="1" si="127"/>
        <v>25900</v>
      </c>
      <c r="P2046">
        <f ca="1">_20206[[#This Row],[最低排名]]-_20206[[#This Row],[同分人数]]+1</f>
        <v>25677</v>
      </c>
      <c r="Q2046">
        <f ca="1">IF(O2046&gt;=开始!$B$6, 1, 0)</f>
        <v>1</v>
      </c>
      <c r="R2046">
        <f ca="1">_20206[[#This Row],[最低排名]]-开始!$B$6</f>
        <v>25900</v>
      </c>
    </row>
    <row r="2047" spans="1:18">
      <c r="A2047">
        <v>53603</v>
      </c>
      <c r="B2047" t="s">
        <v>1662</v>
      </c>
      <c r="C2047" t="str">
        <f t="shared" si="124"/>
        <v>安徽农大</v>
      </c>
      <c r="D2047" t="str">
        <f t="shared" si="125"/>
        <v>03</v>
      </c>
      <c r="E2047" t="s">
        <v>412</v>
      </c>
      <c r="F2047">
        <v>184</v>
      </c>
      <c r="G2047">
        <v>103</v>
      </c>
      <c r="H2047">
        <v>83</v>
      </c>
      <c r="I2047">
        <v>55</v>
      </c>
      <c r="J2047">
        <v>49</v>
      </c>
      <c r="K2047">
        <v>46</v>
      </c>
      <c r="L2047">
        <v>0</v>
      </c>
      <c r="M2047">
        <v>2021</v>
      </c>
      <c r="N2047">
        <f t="shared" ca="1" si="126"/>
        <v>168</v>
      </c>
      <c r="O2047">
        <f t="shared" ca="1" si="127"/>
        <v>32941</v>
      </c>
      <c r="P2047">
        <f ca="1">_20206[[#This Row],[最低排名]]-_20206[[#This Row],[同分人数]]+1</f>
        <v>32774</v>
      </c>
      <c r="Q2047">
        <f ca="1">IF(O2047&gt;=开始!$B$6, 1, 0)</f>
        <v>1</v>
      </c>
      <c r="R2047">
        <f ca="1">_20206[[#This Row],[最低排名]]-开始!$B$6</f>
        <v>32941</v>
      </c>
    </row>
    <row r="2048" spans="1:18">
      <c r="A2048">
        <v>53604</v>
      </c>
      <c r="B2048" t="s">
        <v>1663</v>
      </c>
      <c r="C2048" t="str">
        <f t="shared" si="124"/>
        <v>安徽农大</v>
      </c>
      <c r="D2048" t="str">
        <f t="shared" si="125"/>
        <v>04</v>
      </c>
      <c r="E2048" t="s">
        <v>469</v>
      </c>
      <c r="F2048">
        <v>172</v>
      </c>
      <c r="G2048">
        <v>89</v>
      </c>
      <c r="H2048">
        <v>101</v>
      </c>
      <c r="I2048">
        <v>61</v>
      </c>
      <c r="J2048">
        <v>52</v>
      </c>
      <c r="K2048">
        <v>46</v>
      </c>
      <c r="L2048">
        <v>0</v>
      </c>
      <c r="M2048">
        <v>2021</v>
      </c>
      <c r="N2048">
        <f t="shared" ca="1" si="126"/>
        <v>184</v>
      </c>
      <c r="O2048">
        <f t="shared" ca="1" si="127"/>
        <v>30254</v>
      </c>
      <c r="P2048">
        <f ca="1">_20206[[#This Row],[最低排名]]-_20206[[#This Row],[同分人数]]+1</f>
        <v>30071</v>
      </c>
      <c r="Q2048">
        <f ca="1">IF(O2048&gt;=开始!$B$6, 1, 0)</f>
        <v>1</v>
      </c>
      <c r="R2048">
        <f ca="1">_20206[[#This Row],[最低排名]]-开始!$B$6</f>
        <v>30254</v>
      </c>
    </row>
    <row r="2049" spans="1:18">
      <c r="A2049">
        <v>53605</v>
      </c>
      <c r="B2049" t="s">
        <v>1664</v>
      </c>
      <c r="C2049" t="str">
        <f t="shared" si="124"/>
        <v>安徽农大</v>
      </c>
      <c r="D2049" t="str">
        <f t="shared" si="125"/>
        <v>05</v>
      </c>
      <c r="E2049" t="s">
        <v>184</v>
      </c>
      <c r="F2049">
        <v>176</v>
      </c>
      <c r="G2049">
        <v>99</v>
      </c>
      <c r="H2049">
        <v>92</v>
      </c>
      <c r="I2049">
        <v>64</v>
      </c>
      <c r="J2049">
        <v>61</v>
      </c>
      <c r="K2049">
        <v>58</v>
      </c>
      <c r="L2049">
        <v>0</v>
      </c>
      <c r="M2049">
        <v>2021</v>
      </c>
      <c r="N2049">
        <f t="shared" ca="1" si="126"/>
        <v>225</v>
      </c>
      <c r="O2049">
        <f t="shared" ca="1" si="127"/>
        <v>26536</v>
      </c>
      <c r="P2049">
        <f ca="1">_20206[[#This Row],[最低排名]]-_20206[[#This Row],[同分人数]]+1</f>
        <v>26312</v>
      </c>
      <c r="Q2049">
        <f ca="1">IF(O2049&gt;=开始!$B$6, 1, 0)</f>
        <v>1</v>
      </c>
      <c r="R2049">
        <f ca="1">_20206[[#This Row],[最低排名]]-开始!$B$6</f>
        <v>26536</v>
      </c>
    </row>
    <row r="2050" spans="1:18">
      <c r="A2050">
        <v>53701</v>
      </c>
      <c r="B2050" t="s">
        <v>865</v>
      </c>
      <c r="C2050" t="str">
        <f t="shared" ref="C2050:C2113" si="128">LEFT(B2050, FIND("(", B2050) - 1)</f>
        <v>安徽医大</v>
      </c>
      <c r="D2050" t="str">
        <f t="shared" ref="D2050:D2113" si="129">MID(B2050, FIND("(", B2050) + 1, FIND(")", B2050) - FIND("(", B2050) - 1)</f>
        <v>01</v>
      </c>
      <c r="E2050" t="s">
        <v>191</v>
      </c>
      <c r="F2050">
        <v>201</v>
      </c>
      <c r="G2050">
        <v>106</v>
      </c>
      <c r="H2050">
        <v>126</v>
      </c>
      <c r="I2050">
        <v>67</v>
      </c>
      <c r="J2050">
        <v>64</v>
      </c>
      <c r="K2050">
        <v>58</v>
      </c>
      <c r="L2050">
        <v>0</v>
      </c>
      <c r="M2050">
        <v>2021</v>
      </c>
      <c r="N2050">
        <f t="shared" ref="N2050:N2113" ca="1" si="130">VLOOKUP(E2050, INDIRECT("'" &amp; M2050 &amp; "D'!$A$2:$G$500"), 2, FALSE)</f>
        <v>186</v>
      </c>
      <c r="O2050">
        <f t="shared" ref="O2050:O2113" ca="1" si="131">VLOOKUP(E2050, INDIRECT("'" &amp; M2050 &amp; "D'!$A$2:$G$500"), 3, FALSE)</f>
        <v>12225</v>
      </c>
      <c r="P2050">
        <f ca="1">_20206[[#This Row],[最低排名]]-_20206[[#This Row],[同分人数]]+1</f>
        <v>12040</v>
      </c>
      <c r="Q2050">
        <f ca="1">IF(O2050&gt;=开始!$B$6, 1, 0)</f>
        <v>1</v>
      </c>
      <c r="R2050">
        <f ca="1">_20206[[#This Row],[最低排名]]-开始!$B$6</f>
        <v>12225</v>
      </c>
    </row>
    <row r="2051" spans="1:18">
      <c r="A2051">
        <v>53801</v>
      </c>
      <c r="B2051" t="s">
        <v>866</v>
      </c>
      <c r="C2051" t="str">
        <f t="shared" si="128"/>
        <v>安徽师大</v>
      </c>
      <c r="D2051" t="str">
        <f t="shared" si="129"/>
        <v>01</v>
      </c>
      <c r="E2051" t="s">
        <v>168</v>
      </c>
      <c r="F2051">
        <v>206</v>
      </c>
      <c r="G2051">
        <v>107</v>
      </c>
      <c r="H2051">
        <v>109</v>
      </c>
      <c r="I2051">
        <v>67</v>
      </c>
      <c r="J2051">
        <v>58</v>
      </c>
      <c r="K2051">
        <v>55</v>
      </c>
      <c r="L2051">
        <v>0</v>
      </c>
      <c r="M2051">
        <v>2021</v>
      </c>
      <c r="N2051">
        <f t="shared" ca="1" si="130"/>
        <v>214</v>
      </c>
      <c r="O2051">
        <f t="shared" ca="1" si="131"/>
        <v>16821</v>
      </c>
      <c r="P2051">
        <f ca="1">_20206[[#This Row],[最低排名]]-_20206[[#This Row],[同分人数]]+1</f>
        <v>16608</v>
      </c>
      <c r="Q2051">
        <f ca="1">IF(O2051&gt;=开始!$B$6, 1, 0)</f>
        <v>1</v>
      </c>
      <c r="R2051">
        <f ca="1">_20206[[#This Row],[最低排名]]-开始!$B$6</f>
        <v>16821</v>
      </c>
    </row>
    <row r="2052" spans="1:18">
      <c r="A2052">
        <v>53802</v>
      </c>
      <c r="B2052" t="s">
        <v>867</v>
      </c>
      <c r="C2052" t="str">
        <f t="shared" si="128"/>
        <v>安徽师大</v>
      </c>
      <c r="D2052" t="str">
        <f t="shared" si="129"/>
        <v>02</v>
      </c>
      <c r="E2052" t="s">
        <v>126</v>
      </c>
      <c r="F2052">
        <v>203</v>
      </c>
      <c r="G2052">
        <v>109</v>
      </c>
      <c r="H2052">
        <v>92</v>
      </c>
      <c r="I2052">
        <v>64</v>
      </c>
      <c r="J2052">
        <v>58</v>
      </c>
      <c r="K2052">
        <v>52</v>
      </c>
      <c r="L2052">
        <v>0</v>
      </c>
      <c r="M2052">
        <v>2021</v>
      </c>
      <c r="N2052">
        <f t="shared" ca="1" si="130"/>
        <v>190</v>
      </c>
      <c r="O2052">
        <f t="shared" ca="1" si="131"/>
        <v>22597</v>
      </c>
      <c r="P2052">
        <f ca="1">_20206[[#This Row],[最低排名]]-_20206[[#This Row],[同分人数]]+1</f>
        <v>22408</v>
      </c>
      <c r="Q2052">
        <f ca="1">IF(O2052&gt;=开始!$B$6, 1, 0)</f>
        <v>1</v>
      </c>
      <c r="R2052">
        <f ca="1">_20206[[#This Row],[最低排名]]-开始!$B$6</f>
        <v>22597</v>
      </c>
    </row>
    <row r="2053" spans="1:18">
      <c r="A2053">
        <v>53803</v>
      </c>
      <c r="B2053" t="s">
        <v>1665</v>
      </c>
      <c r="C2053" t="str">
        <f t="shared" si="128"/>
        <v>安徽师大</v>
      </c>
      <c r="D2053" t="str">
        <f t="shared" si="129"/>
        <v>03</v>
      </c>
      <c r="E2053" t="s">
        <v>749</v>
      </c>
      <c r="F2053">
        <v>219</v>
      </c>
      <c r="G2053">
        <v>119</v>
      </c>
      <c r="H2053">
        <v>111</v>
      </c>
      <c r="I2053">
        <v>64</v>
      </c>
      <c r="J2053">
        <v>61</v>
      </c>
      <c r="K2053">
        <v>49</v>
      </c>
      <c r="L2053">
        <v>0</v>
      </c>
      <c r="M2053">
        <v>2021</v>
      </c>
      <c r="N2053">
        <f t="shared" ca="1" si="130"/>
        <v>222</v>
      </c>
      <c r="O2053">
        <f t="shared" ca="1" si="131"/>
        <v>14850</v>
      </c>
      <c r="P2053">
        <f ca="1">_20206[[#This Row],[最低排名]]-_20206[[#This Row],[同分人数]]+1</f>
        <v>14629</v>
      </c>
      <c r="Q2053">
        <f ca="1">IF(O2053&gt;=开始!$B$6, 1, 0)</f>
        <v>1</v>
      </c>
      <c r="R2053">
        <f ca="1">_20206[[#This Row],[最低排名]]-开始!$B$6</f>
        <v>14850</v>
      </c>
    </row>
    <row r="2054" spans="1:18">
      <c r="A2054">
        <v>53901</v>
      </c>
      <c r="B2054" t="s">
        <v>868</v>
      </c>
      <c r="C2054" t="str">
        <f t="shared" si="128"/>
        <v>淮北师大</v>
      </c>
      <c r="D2054" t="str">
        <f t="shared" si="129"/>
        <v>01</v>
      </c>
      <c r="E2054" t="s">
        <v>485</v>
      </c>
      <c r="F2054">
        <v>188</v>
      </c>
      <c r="G2054">
        <v>98</v>
      </c>
      <c r="H2054">
        <v>95</v>
      </c>
      <c r="I2054">
        <v>61</v>
      </c>
      <c r="J2054">
        <v>52</v>
      </c>
      <c r="K2054">
        <v>49</v>
      </c>
      <c r="L2054">
        <v>0</v>
      </c>
      <c r="M2054">
        <v>2021</v>
      </c>
      <c r="N2054">
        <f t="shared" ca="1" si="130"/>
        <v>196</v>
      </c>
      <c r="O2054">
        <f t="shared" ca="1" si="131"/>
        <v>27738</v>
      </c>
      <c r="P2054">
        <f ca="1">_20206[[#This Row],[最低排名]]-_20206[[#This Row],[同分人数]]+1</f>
        <v>27543</v>
      </c>
      <c r="Q2054">
        <f ca="1">IF(O2054&gt;=开始!$B$6, 1, 0)</f>
        <v>1</v>
      </c>
      <c r="R2054">
        <f ca="1">_20206[[#This Row],[最低排名]]-开始!$B$6</f>
        <v>27738</v>
      </c>
    </row>
    <row r="2055" spans="1:18">
      <c r="A2055">
        <v>53902</v>
      </c>
      <c r="B2055" t="s">
        <v>869</v>
      </c>
      <c r="C2055" t="str">
        <f t="shared" si="128"/>
        <v>淮北师大</v>
      </c>
      <c r="D2055" t="str">
        <f t="shared" si="129"/>
        <v>02</v>
      </c>
      <c r="E2055" t="s">
        <v>79</v>
      </c>
      <c r="F2055">
        <v>210</v>
      </c>
      <c r="G2055">
        <v>109</v>
      </c>
      <c r="H2055">
        <v>105</v>
      </c>
      <c r="I2055">
        <v>67</v>
      </c>
      <c r="J2055">
        <v>61</v>
      </c>
      <c r="K2055">
        <v>58</v>
      </c>
      <c r="L2055">
        <v>0</v>
      </c>
      <c r="M2055">
        <v>2021</v>
      </c>
      <c r="N2055">
        <f t="shared" ca="1" si="130"/>
        <v>211</v>
      </c>
      <c r="O2055">
        <f t="shared" ca="1" si="131"/>
        <v>15496</v>
      </c>
      <c r="P2055">
        <f ca="1">_20206[[#This Row],[最低排名]]-_20206[[#This Row],[同分人数]]+1</f>
        <v>15286</v>
      </c>
      <c r="Q2055">
        <f ca="1">IF(O2055&gt;=开始!$B$6, 1, 0)</f>
        <v>1</v>
      </c>
      <c r="R2055">
        <f ca="1">_20206[[#This Row],[最低排名]]-开始!$B$6</f>
        <v>15496</v>
      </c>
    </row>
    <row r="2056" spans="1:18">
      <c r="A2056">
        <v>53903</v>
      </c>
      <c r="B2056" t="s">
        <v>870</v>
      </c>
      <c r="C2056" t="str">
        <f t="shared" si="128"/>
        <v>淮北师大</v>
      </c>
      <c r="D2056" t="str">
        <f t="shared" si="129"/>
        <v>03</v>
      </c>
      <c r="E2056" t="s">
        <v>528</v>
      </c>
      <c r="F2056">
        <v>191</v>
      </c>
      <c r="G2056">
        <v>104</v>
      </c>
      <c r="H2056">
        <v>108</v>
      </c>
      <c r="I2056">
        <v>49</v>
      </c>
      <c r="J2056">
        <v>46</v>
      </c>
      <c r="K2056">
        <v>46</v>
      </c>
      <c r="L2056">
        <v>0</v>
      </c>
      <c r="M2056">
        <v>2021</v>
      </c>
      <c r="N2056">
        <f t="shared" ca="1" si="130"/>
        <v>182</v>
      </c>
      <c r="O2056">
        <f t="shared" ca="1" si="131"/>
        <v>28666</v>
      </c>
      <c r="P2056">
        <f ca="1">_20206[[#This Row],[最低排名]]-_20206[[#This Row],[同分人数]]+1</f>
        <v>28485</v>
      </c>
      <c r="Q2056">
        <f ca="1">IF(O2056&gt;=开始!$B$6, 1, 0)</f>
        <v>1</v>
      </c>
      <c r="R2056">
        <f ca="1">_20206[[#This Row],[最低排名]]-开始!$B$6</f>
        <v>28666</v>
      </c>
    </row>
    <row r="2057" spans="1:18">
      <c r="A2057">
        <v>53904</v>
      </c>
      <c r="B2057" t="s">
        <v>871</v>
      </c>
      <c r="C2057" t="str">
        <f t="shared" si="128"/>
        <v>淮北师大</v>
      </c>
      <c r="D2057" t="str">
        <f t="shared" si="129"/>
        <v>04</v>
      </c>
      <c r="E2057" t="s">
        <v>485</v>
      </c>
      <c r="F2057">
        <v>178</v>
      </c>
      <c r="G2057">
        <v>91</v>
      </c>
      <c r="H2057">
        <v>96</v>
      </c>
      <c r="I2057">
        <v>61</v>
      </c>
      <c r="J2057">
        <v>58</v>
      </c>
      <c r="K2057">
        <v>52</v>
      </c>
      <c r="L2057">
        <v>0</v>
      </c>
      <c r="M2057">
        <v>2021</v>
      </c>
      <c r="N2057">
        <f t="shared" ca="1" si="130"/>
        <v>196</v>
      </c>
      <c r="O2057">
        <f t="shared" ca="1" si="131"/>
        <v>27738</v>
      </c>
      <c r="P2057">
        <f ca="1">_20206[[#This Row],[最低排名]]-_20206[[#This Row],[同分人数]]+1</f>
        <v>27543</v>
      </c>
      <c r="Q2057">
        <f ca="1">IF(O2057&gt;=开始!$B$6, 1, 0)</f>
        <v>1</v>
      </c>
      <c r="R2057">
        <f ca="1">_20206[[#This Row],[最低排名]]-开始!$B$6</f>
        <v>27738</v>
      </c>
    </row>
    <row r="2058" spans="1:18">
      <c r="A2058">
        <v>54001</v>
      </c>
      <c r="B2058" t="s">
        <v>872</v>
      </c>
      <c r="C2058" t="str">
        <f t="shared" si="128"/>
        <v>滁州学院</v>
      </c>
      <c r="D2058" t="str">
        <f t="shared" si="129"/>
        <v>01</v>
      </c>
      <c r="E2058" t="s">
        <v>398</v>
      </c>
      <c r="F2058">
        <v>176</v>
      </c>
      <c r="G2058">
        <v>88</v>
      </c>
      <c r="H2058">
        <v>98</v>
      </c>
      <c r="I2058">
        <v>55</v>
      </c>
      <c r="J2058">
        <v>55</v>
      </c>
      <c r="K2058">
        <v>49</v>
      </c>
      <c r="L2058">
        <v>0</v>
      </c>
      <c r="M2058">
        <v>2021</v>
      </c>
      <c r="N2058">
        <f t="shared" ca="1" si="130"/>
        <v>199</v>
      </c>
      <c r="O2058">
        <f t="shared" ca="1" si="131"/>
        <v>30070</v>
      </c>
      <c r="P2058">
        <f ca="1">_20206[[#This Row],[最低排名]]-_20206[[#This Row],[同分人数]]+1</f>
        <v>29872</v>
      </c>
      <c r="Q2058">
        <f ca="1">IF(O2058&gt;=开始!$B$6, 1, 0)</f>
        <v>1</v>
      </c>
      <c r="R2058">
        <f ca="1">_20206[[#This Row],[最低排名]]-开始!$B$6</f>
        <v>30070</v>
      </c>
    </row>
    <row r="2059" spans="1:18">
      <c r="A2059">
        <v>54002</v>
      </c>
      <c r="B2059" t="s">
        <v>873</v>
      </c>
      <c r="C2059" t="str">
        <f t="shared" si="128"/>
        <v>滁州学院</v>
      </c>
      <c r="D2059" t="str">
        <f t="shared" si="129"/>
        <v>02</v>
      </c>
      <c r="E2059" t="s">
        <v>381</v>
      </c>
      <c r="F2059">
        <v>191</v>
      </c>
      <c r="G2059">
        <v>96</v>
      </c>
      <c r="H2059">
        <v>88</v>
      </c>
      <c r="I2059">
        <v>61</v>
      </c>
      <c r="J2059">
        <v>46</v>
      </c>
      <c r="K2059">
        <v>43</v>
      </c>
      <c r="L2059">
        <v>0</v>
      </c>
      <c r="M2059">
        <v>2021</v>
      </c>
      <c r="N2059">
        <f t="shared" ca="1" si="130"/>
        <v>196</v>
      </c>
      <c r="O2059">
        <f t="shared" ca="1" si="131"/>
        <v>30861</v>
      </c>
      <c r="P2059">
        <f ca="1">_20206[[#This Row],[最低排名]]-_20206[[#This Row],[同分人数]]+1</f>
        <v>30666</v>
      </c>
      <c r="Q2059">
        <f ca="1">IF(O2059&gt;=开始!$B$6, 1, 0)</f>
        <v>1</v>
      </c>
      <c r="R2059">
        <f ca="1">_20206[[#This Row],[最低排名]]-开始!$B$6</f>
        <v>30861</v>
      </c>
    </row>
    <row r="2060" spans="1:18">
      <c r="A2060">
        <v>54003</v>
      </c>
      <c r="B2060" t="s">
        <v>874</v>
      </c>
      <c r="C2060" t="str">
        <f t="shared" si="128"/>
        <v>滁州学院</v>
      </c>
      <c r="D2060" t="str">
        <f t="shared" si="129"/>
        <v>03</v>
      </c>
      <c r="E2060" t="s">
        <v>469</v>
      </c>
      <c r="F2060">
        <v>181</v>
      </c>
      <c r="G2060">
        <v>95</v>
      </c>
      <c r="H2060">
        <v>83</v>
      </c>
      <c r="I2060">
        <v>64</v>
      </c>
      <c r="J2060">
        <v>58</v>
      </c>
      <c r="K2060">
        <v>46</v>
      </c>
      <c r="L2060">
        <v>0</v>
      </c>
      <c r="M2060">
        <v>2021</v>
      </c>
      <c r="N2060">
        <f t="shared" ca="1" si="130"/>
        <v>184</v>
      </c>
      <c r="O2060">
        <f t="shared" ca="1" si="131"/>
        <v>30254</v>
      </c>
      <c r="P2060">
        <f ca="1">_20206[[#This Row],[最低排名]]-_20206[[#This Row],[同分人数]]+1</f>
        <v>30071</v>
      </c>
      <c r="Q2060">
        <f ca="1">IF(O2060&gt;=开始!$B$6, 1, 0)</f>
        <v>1</v>
      </c>
      <c r="R2060">
        <f ca="1">_20206[[#This Row],[最低排名]]-开始!$B$6</f>
        <v>30254</v>
      </c>
    </row>
    <row r="2061" spans="1:18">
      <c r="A2061">
        <v>54004</v>
      </c>
      <c r="B2061" t="s">
        <v>1582</v>
      </c>
      <c r="C2061" t="str">
        <f t="shared" si="128"/>
        <v>滁州学院</v>
      </c>
      <c r="D2061" t="str">
        <f t="shared" si="129"/>
        <v>04</v>
      </c>
      <c r="E2061" t="s">
        <v>440</v>
      </c>
      <c r="F2061">
        <v>203</v>
      </c>
      <c r="G2061">
        <v>102</v>
      </c>
      <c r="H2061">
        <v>75</v>
      </c>
      <c r="I2061">
        <v>64</v>
      </c>
      <c r="J2061">
        <v>49</v>
      </c>
      <c r="K2061">
        <v>46</v>
      </c>
      <c r="L2061">
        <v>0</v>
      </c>
      <c r="M2061">
        <v>2021</v>
      </c>
      <c r="N2061">
        <f t="shared" ca="1" si="130"/>
        <v>210</v>
      </c>
      <c r="O2061">
        <f t="shared" ca="1" si="131"/>
        <v>29272</v>
      </c>
      <c r="P2061">
        <f ca="1">_20206[[#This Row],[最低排名]]-_20206[[#This Row],[同分人数]]+1</f>
        <v>29063</v>
      </c>
      <c r="Q2061">
        <f ca="1">IF(O2061&gt;=开始!$B$6, 1, 0)</f>
        <v>1</v>
      </c>
      <c r="R2061">
        <f ca="1">_20206[[#This Row],[最低排名]]-开始!$B$6</f>
        <v>29272</v>
      </c>
    </row>
    <row r="2062" spans="1:18">
      <c r="A2062">
        <v>54101</v>
      </c>
      <c r="B2062" t="s">
        <v>875</v>
      </c>
      <c r="C2062" t="str">
        <f t="shared" si="128"/>
        <v>安徽财大</v>
      </c>
      <c r="D2062" t="str">
        <f t="shared" si="129"/>
        <v>01</v>
      </c>
      <c r="E2062" t="s">
        <v>347</v>
      </c>
      <c r="F2062">
        <v>219</v>
      </c>
      <c r="G2062">
        <v>110</v>
      </c>
      <c r="H2062">
        <v>77</v>
      </c>
      <c r="I2062">
        <v>64</v>
      </c>
      <c r="J2062">
        <v>58</v>
      </c>
      <c r="K2062">
        <v>55</v>
      </c>
      <c r="L2062">
        <v>0</v>
      </c>
      <c r="M2062">
        <v>2021</v>
      </c>
      <c r="N2062">
        <f t="shared" ca="1" si="130"/>
        <v>225</v>
      </c>
      <c r="O2062">
        <f t="shared" ca="1" si="131"/>
        <v>21738</v>
      </c>
      <c r="P2062">
        <f ca="1">_20206[[#This Row],[最低排名]]-_20206[[#This Row],[同分人数]]+1</f>
        <v>21514</v>
      </c>
      <c r="Q2062">
        <f ca="1">IF(O2062&gt;=开始!$B$6, 1, 0)</f>
        <v>1</v>
      </c>
      <c r="R2062">
        <f ca="1">_20206[[#This Row],[最低排名]]-开始!$B$6</f>
        <v>21738</v>
      </c>
    </row>
    <row r="2063" spans="1:18">
      <c r="A2063">
        <v>54201</v>
      </c>
      <c r="B2063" t="s">
        <v>876</v>
      </c>
      <c r="C2063" t="str">
        <f t="shared" si="128"/>
        <v>淮南师院</v>
      </c>
      <c r="D2063" t="str">
        <f t="shared" si="129"/>
        <v>01</v>
      </c>
      <c r="E2063" t="s">
        <v>528</v>
      </c>
      <c r="F2063">
        <v>197</v>
      </c>
      <c r="G2063">
        <v>107</v>
      </c>
      <c r="H2063">
        <v>96</v>
      </c>
      <c r="I2063">
        <v>55</v>
      </c>
      <c r="J2063">
        <v>49</v>
      </c>
      <c r="K2063">
        <v>43</v>
      </c>
      <c r="L2063">
        <v>0</v>
      </c>
      <c r="M2063">
        <v>2021</v>
      </c>
      <c r="N2063">
        <f t="shared" ca="1" si="130"/>
        <v>182</v>
      </c>
      <c r="O2063">
        <f t="shared" ca="1" si="131"/>
        <v>28666</v>
      </c>
      <c r="P2063">
        <f ca="1">_20206[[#This Row],[最低排名]]-_20206[[#This Row],[同分人数]]+1</f>
        <v>28485</v>
      </c>
      <c r="Q2063">
        <f ca="1">IF(O2063&gt;=开始!$B$6, 1, 0)</f>
        <v>1</v>
      </c>
      <c r="R2063">
        <f ca="1">_20206[[#This Row],[最低排名]]-开始!$B$6</f>
        <v>28666</v>
      </c>
    </row>
    <row r="2064" spans="1:18">
      <c r="A2064">
        <v>54202</v>
      </c>
      <c r="B2064" t="s">
        <v>877</v>
      </c>
      <c r="C2064" t="str">
        <f t="shared" si="128"/>
        <v>淮南师院</v>
      </c>
      <c r="D2064" t="str">
        <f t="shared" si="129"/>
        <v>02</v>
      </c>
      <c r="E2064" t="s">
        <v>1534</v>
      </c>
      <c r="F2064">
        <v>206</v>
      </c>
      <c r="G2064">
        <v>132</v>
      </c>
      <c r="H2064">
        <v>62</v>
      </c>
      <c r="I2064">
        <v>46</v>
      </c>
      <c r="J2064">
        <v>43</v>
      </c>
      <c r="K2064">
        <v>43</v>
      </c>
      <c r="L2064">
        <v>0</v>
      </c>
      <c r="M2064">
        <v>2021</v>
      </c>
      <c r="N2064">
        <f t="shared" ca="1" si="130"/>
        <v>159</v>
      </c>
      <c r="O2064">
        <f t="shared" ca="1" si="131"/>
        <v>35686</v>
      </c>
      <c r="P2064">
        <f ca="1">_20206[[#This Row],[最低排名]]-_20206[[#This Row],[同分人数]]+1</f>
        <v>35528</v>
      </c>
      <c r="Q2064">
        <f ca="1">IF(O2064&gt;=开始!$B$6, 1, 0)</f>
        <v>1</v>
      </c>
      <c r="R2064">
        <f ca="1">_20206[[#This Row],[最低排名]]-开始!$B$6</f>
        <v>35686</v>
      </c>
    </row>
    <row r="2065" spans="1:18">
      <c r="A2065">
        <v>54203</v>
      </c>
      <c r="B2065" t="s">
        <v>878</v>
      </c>
      <c r="C2065" t="str">
        <f t="shared" si="128"/>
        <v>淮南师院</v>
      </c>
      <c r="D2065" t="str">
        <f t="shared" si="129"/>
        <v>03</v>
      </c>
      <c r="E2065" t="s">
        <v>363</v>
      </c>
      <c r="F2065">
        <v>197</v>
      </c>
      <c r="G2065">
        <v>99</v>
      </c>
      <c r="H2065">
        <v>80</v>
      </c>
      <c r="I2065">
        <v>61</v>
      </c>
      <c r="J2065">
        <v>55</v>
      </c>
      <c r="K2065">
        <v>43</v>
      </c>
      <c r="L2065">
        <v>0</v>
      </c>
      <c r="M2065">
        <v>2021</v>
      </c>
      <c r="N2065">
        <f t="shared" ca="1" si="130"/>
        <v>182</v>
      </c>
      <c r="O2065">
        <f t="shared" ca="1" si="131"/>
        <v>29454</v>
      </c>
      <c r="P2065">
        <f ca="1">_20206[[#This Row],[最低排名]]-_20206[[#This Row],[同分人数]]+1</f>
        <v>29273</v>
      </c>
      <c r="Q2065">
        <f ca="1">IF(O2065&gt;=开始!$B$6, 1, 0)</f>
        <v>1</v>
      </c>
      <c r="R2065">
        <f ca="1">_20206[[#This Row],[最低排名]]-开始!$B$6</f>
        <v>29454</v>
      </c>
    </row>
    <row r="2066" spans="1:18">
      <c r="A2066">
        <v>54204</v>
      </c>
      <c r="B2066" t="s">
        <v>1583</v>
      </c>
      <c r="C2066" t="str">
        <f t="shared" si="128"/>
        <v>淮南师院</v>
      </c>
      <c r="D2066" t="str">
        <f t="shared" si="129"/>
        <v>04</v>
      </c>
      <c r="E2066" t="s">
        <v>180</v>
      </c>
      <c r="F2066">
        <v>197</v>
      </c>
      <c r="G2066">
        <v>101</v>
      </c>
      <c r="H2066">
        <v>97</v>
      </c>
      <c r="I2066">
        <v>55</v>
      </c>
      <c r="J2066">
        <v>52</v>
      </c>
      <c r="K2066">
        <v>49</v>
      </c>
      <c r="L2066">
        <v>0</v>
      </c>
      <c r="M2066">
        <v>2021</v>
      </c>
      <c r="N2066">
        <f t="shared" ca="1" si="130"/>
        <v>212</v>
      </c>
      <c r="O2066">
        <f t="shared" ca="1" si="131"/>
        <v>26748</v>
      </c>
      <c r="P2066">
        <f ca="1">_20206[[#This Row],[最低排名]]-_20206[[#This Row],[同分人数]]+1</f>
        <v>26537</v>
      </c>
      <c r="Q2066">
        <f ca="1">IF(O2066&gt;=开始!$B$6, 1, 0)</f>
        <v>1</v>
      </c>
      <c r="R2066">
        <f ca="1">_20206[[#This Row],[最低排名]]-开始!$B$6</f>
        <v>26748</v>
      </c>
    </row>
    <row r="2067" spans="1:18">
      <c r="A2067">
        <v>54205</v>
      </c>
      <c r="B2067" t="s">
        <v>1666</v>
      </c>
      <c r="C2067" t="str">
        <f t="shared" si="128"/>
        <v>淮南师院</v>
      </c>
      <c r="D2067" t="str">
        <f t="shared" si="129"/>
        <v>05</v>
      </c>
      <c r="E2067" t="s">
        <v>485</v>
      </c>
      <c r="F2067">
        <v>193</v>
      </c>
      <c r="G2067">
        <v>109</v>
      </c>
      <c r="H2067">
        <v>87</v>
      </c>
      <c r="I2067">
        <v>61</v>
      </c>
      <c r="J2067">
        <v>52</v>
      </c>
      <c r="K2067">
        <v>52</v>
      </c>
      <c r="L2067">
        <v>0</v>
      </c>
      <c r="M2067">
        <v>2021</v>
      </c>
      <c r="N2067">
        <f t="shared" ca="1" si="130"/>
        <v>196</v>
      </c>
      <c r="O2067">
        <f t="shared" ca="1" si="131"/>
        <v>27738</v>
      </c>
      <c r="P2067">
        <f ca="1">_20206[[#This Row],[最低排名]]-_20206[[#This Row],[同分人数]]+1</f>
        <v>27543</v>
      </c>
      <c r="Q2067">
        <f ca="1">IF(O2067&gt;=开始!$B$6, 1, 0)</f>
        <v>1</v>
      </c>
      <c r="R2067">
        <f ca="1">_20206[[#This Row],[最低排名]]-开始!$B$6</f>
        <v>27738</v>
      </c>
    </row>
    <row r="2068" spans="1:18">
      <c r="A2068">
        <v>54301</v>
      </c>
      <c r="B2068" t="s">
        <v>879</v>
      </c>
      <c r="C2068" t="str">
        <f t="shared" si="128"/>
        <v>安徽建筑</v>
      </c>
      <c r="D2068" t="str">
        <f t="shared" si="129"/>
        <v>01</v>
      </c>
      <c r="E2068" t="s">
        <v>54</v>
      </c>
      <c r="F2068">
        <v>209</v>
      </c>
      <c r="G2068">
        <v>118</v>
      </c>
      <c r="H2068">
        <v>85</v>
      </c>
      <c r="I2068">
        <v>52</v>
      </c>
      <c r="J2068">
        <v>49</v>
      </c>
      <c r="K2068">
        <v>46</v>
      </c>
      <c r="L2068">
        <v>0</v>
      </c>
      <c r="M2068">
        <v>2021</v>
      </c>
      <c r="N2068">
        <f t="shared" ca="1" si="130"/>
        <v>201</v>
      </c>
      <c r="O2068">
        <f t="shared" ca="1" si="131"/>
        <v>28484</v>
      </c>
      <c r="P2068">
        <f ca="1">_20206[[#This Row],[最低排名]]-_20206[[#This Row],[同分人数]]+1</f>
        <v>28284</v>
      </c>
      <c r="Q2068">
        <f ca="1">IF(O2068&gt;=开始!$B$6, 1, 0)</f>
        <v>1</v>
      </c>
      <c r="R2068">
        <f ca="1">_20206[[#This Row],[最低排名]]-开始!$B$6</f>
        <v>28484</v>
      </c>
    </row>
    <row r="2069" spans="1:18">
      <c r="A2069">
        <v>54302</v>
      </c>
      <c r="B2069" t="s">
        <v>880</v>
      </c>
      <c r="C2069" t="str">
        <f t="shared" si="128"/>
        <v>安徽建筑</v>
      </c>
      <c r="D2069" t="str">
        <f t="shared" si="129"/>
        <v>02</v>
      </c>
      <c r="E2069" t="s">
        <v>335</v>
      </c>
      <c r="F2069">
        <v>198</v>
      </c>
      <c r="G2069">
        <v>106</v>
      </c>
      <c r="H2069">
        <v>87</v>
      </c>
      <c r="I2069">
        <v>58</v>
      </c>
      <c r="J2069">
        <v>52</v>
      </c>
      <c r="K2069">
        <v>52</v>
      </c>
      <c r="L2069">
        <v>0</v>
      </c>
      <c r="M2069">
        <v>2021</v>
      </c>
      <c r="N2069">
        <f t="shared" ca="1" si="130"/>
        <v>210</v>
      </c>
      <c r="O2069">
        <f t="shared" ca="1" si="131"/>
        <v>27341</v>
      </c>
      <c r="P2069">
        <f ca="1">_20206[[#This Row],[最低排名]]-_20206[[#This Row],[同分人数]]+1</f>
        <v>27132</v>
      </c>
      <c r="Q2069">
        <f ca="1">IF(O2069&gt;=开始!$B$6, 1, 0)</f>
        <v>1</v>
      </c>
      <c r="R2069">
        <f ca="1">_20206[[#This Row],[最低排名]]-开始!$B$6</f>
        <v>27341</v>
      </c>
    </row>
    <row r="2070" spans="1:18">
      <c r="A2070">
        <v>54303</v>
      </c>
      <c r="B2070" t="s">
        <v>881</v>
      </c>
      <c r="C2070" t="str">
        <f t="shared" si="128"/>
        <v>安徽建筑</v>
      </c>
      <c r="D2070" t="str">
        <f t="shared" si="129"/>
        <v>03</v>
      </c>
      <c r="E2070" t="s">
        <v>54</v>
      </c>
      <c r="F2070">
        <v>203</v>
      </c>
      <c r="G2070">
        <v>108</v>
      </c>
      <c r="H2070">
        <v>91</v>
      </c>
      <c r="I2070">
        <v>52</v>
      </c>
      <c r="J2070">
        <v>49</v>
      </c>
      <c r="K2070">
        <v>46</v>
      </c>
      <c r="L2070">
        <v>0</v>
      </c>
      <c r="M2070">
        <v>2021</v>
      </c>
      <c r="N2070">
        <f t="shared" ca="1" si="130"/>
        <v>201</v>
      </c>
      <c r="O2070">
        <f t="shared" ca="1" si="131"/>
        <v>28484</v>
      </c>
      <c r="P2070">
        <f ca="1">_20206[[#This Row],[最低排名]]-_20206[[#This Row],[同分人数]]+1</f>
        <v>28284</v>
      </c>
      <c r="Q2070">
        <f ca="1">IF(O2070&gt;=开始!$B$6, 1, 0)</f>
        <v>1</v>
      </c>
      <c r="R2070">
        <f ca="1">_20206[[#This Row],[最低排名]]-开始!$B$6</f>
        <v>28484</v>
      </c>
    </row>
    <row r="2071" spans="1:18">
      <c r="A2071">
        <v>54304</v>
      </c>
      <c r="B2071" t="s">
        <v>882</v>
      </c>
      <c r="C2071" t="str">
        <f t="shared" si="128"/>
        <v>安徽建筑</v>
      </c>
      <c r="D2071" t="str">
        <f t="shared" si="129"/>
        <v>04</v>
      </c>
      <c r="E2071" t="s">
        <v>433</v>
      </c>
      <c r="F2071">
        <v>202</v>
      </c>
      <c r="G2071">
        <v>102</v>
      </c>
      <c r="H2071">
        <v>102</v>
      </c>
      <c r="I2071">
        <v>55</v>
      </c>
      <c r="J2071">
        <v>49</v>
      </c>
      <c r="K2071">
        <v>46</v>
      </c>
      <c r="L2071">
        <v>0</v>
      </c>
      <c r="M2071">
        <v>2021</v>
      </c>
      <c r="N2071">
        <f t="shared" ca="1" si="130"/>
        <v>224</v>
      </c>
      <c r="O2071">
        <f t="shared" ca="1" si="131"/>
        <v>25900</v>
      </c>
      <c r="P2071">
        <f ca="1">_20206[[#This Row],[最低排名]]-_20206[[#This Row],[同分人数]]+1</f>
        <v>25677</v>
      </c>
      <c r="Q2071">
        <f ca="1">IF(O2071&gt;=开始!$B$6, 1, 0)</f>
        <v>1</v>
      </c>
      <c r="R2071">
        <f ca="1">_20206[[#This Row],[最低排名]]-开始!$B$6</f>
        <v>25900</v>
      </c>
    </row>
    <row r="2072" spans="1:18">
      <c r="A2072">
        <v>54305</v>
      </c>
      <c r="B2072" t="s">
        <v>883</v>
      </c>
      <c r="C2072" t="str">
        <f t="shared" si="128"/>
        <v>安徽建筑</v>
      </c>
      <c r="D2072" t="str">
        <f t="shared" si="129"/>
        <v>05</v>
      </c>
      <c r="E2072" t="s">
        <v>387</v>
      </c>
      <c r="F2072">
        <v>192</v>
      </c>
      <c r="G2072">
        <v>102</v>
      </c>
      <c r="H2072">
        <v>98</v>
      </c>
      <c r="I2072">
        <v>64</v>
      </c>
      <c r="J2072">
        <v>49</v>
      </c>
      <c r="K2072">
        <v>43</v>
      </c>
      <c r="L2072">
        <v>0</v>
      </c>
      <c r="M2072">
        <v>2021</v>
      </c>
      <c r="N2072">
        <f t="shared" ca="1" si="130"/>
        <v>201</v>
      </c>
      <c r="O2072">
        <f t="shared" ca="1" si="131"/>
        <v>27542</v>
      </c>
      <c r="P2072">
        <f ca="1">_20206[[#This Row],[最低排名]]-_20206[[#This Row],[同分人数]]+1</f>
        <v>27342</v>
      </c>
      <c r="Q2072">
        <f ca="1">IF(O2072&gt;=开始!$B$6, 1, 0)</f>
        <v>1</v>
      </c>
      <c r="R2072">
        <f ca="1">_20206[[#This Row],[最低排名]]-开始!$B$6</f>
        <v>27542</v>
      </c>
    </row>
    <row r="2073" spans="1:18">
      <c r="A2073">
        <v>54401</v>
      </c>
      <c r="B2073" t="s">
        <v>885</v>
      </c>
      <c r="C2073" t="str">
        <f t="shared" si="128"/>
        <v>安徽科技</v>
      </c>
      <c r="D2073" t="str">
        <f t="shared" si="129"/>
        <v>01</v>
      </c>
      <c r="E2073" t="s">
        <v>363</v>
      </c>
      <c r="F2073">
        <v>178</v>
      </c>
      <c r="G2073">
        <v>101</v>
      </c>
      <c r="H2073">
        <v>99</v>
      </c>
      <c r="I2073">
        <v>61</v>
      </c>
      <c r="J2073">
        <v>49</v>
      </c>
      <c r="K2073">
        <v>49</v>
      </c>
      <c r="L2073">
        <v>0</v>
      </c>
      <c r="M2073">
        <v>2021</v>
      </c>
      <c r="N2073">
        <f t="shared" ca="1" si="130"/>
        <v>182</v>
      </c>
      <c r="O2073">
        <f t="shared" ca="1" si="131"/>
        <v>29454</v>
      </c>
      <c r="P2073">
        <f ca="1">_20206[[#This Row],[最低排名]]-_20206[[#This Row],[同分人数]]+1</f>
        <v>29273</v>
      </c>
      <c r="Q2073">
        <f ca="1">IF(O2073&gt;=开始!$B$6, 1, 0)</f>
        <v>1</v>
      </c>
      <c r="R2073">
        <f ca="1">_20206[[#This Row],[最低排名]]-开始!$B$6</f>
        <v>29454</v>
      </c>
    </row>
    <row r="2074" spans="1:18">
      <c r="A2074">
        <v>54402</v>
      </c>
      <c r="B2074" t="s">
        <v>886</v>
      </c>
      <c r="C2074" t="str">
        <f t="shared" si="128"/>
        <v>安徽科技</v>
      </c>
      <c r="D2074" t="str">
        <f t="shared" si="129"/>
        <v>02</v>
      </c>
      <c r="E2074" t="s">
        <v>354</v>
      </c>
      <c r="F2074">
        <v>185</v>
      </c>
      <c r="G2074">
        <v>95</v>
      </c>
      <c r="H2074">
        <v>78</v>
      </c>
      <c r="I2074">
        <v>67</v>
      </c>
      <c r="J2074">
        <v>49</v>
      </c>
      <c r="K2074">
        <v>49</v>
      </c>
      <c r="L2074">
        <v>0</v>
      </c>
      <c r="M2074">
        <v>2021</v>
      </c>
      <c r="N2074">
        <f t="shared" ca="1" si="130"/>
        <v>177</v>
      </c>
      <c r="O2074">
        <f t="shared" ca="1" si="131"/>
        <v>31038</v>
      </c>
      <c r="P2074">
        <f ca="1">_20206[[#This Row],[最低排名]]-_20206[[#This Row],[同分人数]]+1</f>
        <v>30862</v>
      </c>
      <c r="Q2074">
        <f ca="1">IF(O2074&gt;=开始!$B$6, 1, 0)</f>
        <v>1</v>
      </c>
      <c r="R2074">
        <f ca="1">_20206[[#This Row],[最低排名]]-开始!$B$6</f>
        <v>31038</v>
      </c>
    </row>
    <row r="2075" spans="1:18">
      <c r="A2075">
        <v>54403</v>
      </c>
      <c r="B2075" t="s">
        <v>887</v>
      </c>
      <c r="C2075" t="str">
        <f t="shared" si="128"/>
        <v>安徽科技</v>
      </c>
      <c r="D2075" t="str">
        <f t="shared" si="129"/>
        <v>03</v>
      </c>
      <c r="E2075" t="s">
        <v>381</v>
      </c>
      <c r="F2075">
        <v>186</v>
      </c>
      <c r="G2075">
        <v>94</v>
      </c>
      <c r="H2075">
        <v>84</v>
      </c>
      <c r="I2075">
        <v>61</v>
      </c>
      <c r="J2075">
        <v>49</v>
      </c>
      <c r="K2075">
        <v>49</v>
      </c>
      <c r="L2075">
        <v>0</v>
      </c>
      <c r="M2075">
        <v>2021</v>
      </c>
      <c r="N2075">
        <f t="shared" ca="1" si="130"/>
        <v>196</v>
      </c>
      <c r="O2075">
        <f t="shared" ca="1" si="131"/>
        <v>30861</v>
      </c>
      <c r="P2075">
        <f ca="1">_20206[[#This Row],[最低排名]]-_20206[[#This Row],[同分人数]]+1</f>
        <v>30666</v>
      </c>
      <c r="Q2075">
        <f ca="1">IF(O2075&gt;=开始!$B$6, 1, 0)</f>
        <v>1</v>
      </c>
      <c r="R2075">
        <f ca="1">_20206[[#This Row],[最低排名]]-开始!$B$6</f>
        <v>30861</v>
      </c>
    </row>
    <row r="2076" spans="1:18">
      <c r="A2076">
        <v>54501</v>
      </c>
      <c r="B2076" t="s">
        <v>889</v>
      </c>
      <c r="C2076" t="str">
        <f t="shared" si="128"/>
        <v>合肥城院</v>
      </c>
      <c r="D2076" t="str">
        <f t="shared" si="129"/>
        <v>01</v>
      </c>
      <c r="E2076" t="s">
        <v>1629</v>
      </c>
      <c r="M2076">
        <v>2021</v>
      </c>
      <c r="N2076" t="e">
        <f t="shared" ca="1" si="130"/>
        <v>#N/A</v>
      </c>
      <c r="O2076" t="e">
        <f t="shared" ca="1" si="131"/>
        <v>#N/A</v>
      </c>
      <c r="P2076" t="e">
        <f ca="1">_20206[[#This Row],[最低排名]]-_20206[[#This Row],[同分人数]]+1</f>
        <v>#N/A</v>
      </c>
      <c r="Q2076" t="e">
        <f ca="1">IF(O2076&gt;=开始!$B$6, 1, 0)</f>
        <v>#N/A</v>
      </c>
      <c r="R2076" t="e">
        <f ca="1">_20206[[#This Row],[最低排名]]-开始!$B$6</f>
        <v>#N/A</v>
      </c>
    </row>
    <row r="2077" spans="1:18">
      <c r="A2077">
        <v>54502</v>
      </c>
      <c r="B2077" t="s">
        <v>890</v>
      </c>
      <c r="C2077" t="str">
        <f t="shared" si="128"/>
        <v>合肥城院</v>
      </c>
      <c r="D2077" t="str">
        <f t="shared" si="129"/>
        <v>02</v>
      </c>
      <c r="E2077" t="s">
        <v>366</v>
      </c>
      <c r="F2077">
        <v>182</v>
      </c>
      <c r="G2077">
        <v>99</v>
      </c>
      <c r="H2077">
        <v>66</v>
      </c>
      <c r="I2077">
        <v>61</v>
      </c>
      <c r="J2077">
        <v>49</v>
      </c>
      <c r="K2077">
        <v>49</v>
      </c>
      <c r="L2077">
        <v>0</v>
      </c>
      <c r="M2077">
        <v>2021</v>
      </c>
      <c r="N2077">
        <f t="shared" ca="1" si="130"/>
        <v>154</v>
      </c>
      <c r="O2077">
        <f t="shared" ca="1" si="131"/>
        <v>34618</v>
      </c>
      <c r="P2077">
        <f ca="1">_20206[[#This Row],[最低排名]]-_20206[[#This Row],[同分人数]]+1</f>
        <v>34465</v>
      </c>
      <c r="Q2077">
        <f ca="1">IF(O2077&gt;=开始!$B$6, 1, 0)</f>
        <v>1</v>
      </c>
      <c r="R2077">
        <f ca="1">_20206[[#This Row],[最低排名]]-开始!$B$6</f>
        <v>34618</v>
      </c>
    </row>
    <row r="2078" spans="1:18">
      <c r="A2078">
        <v>54503</v>
      </c>
      <c r="B2078" t="s">
        <v>891</v>
      </c>
      <c r="C2078" t="str">
        <f t="shared" si="128"/>
        <v>合肥城院</v>
      </c>
      <c r="D2078" t="str">
        <f t="shared" si="129"/>
        <v>03</v>
      </c>
      <c r="E2078" t="s">
        <v>998</v>
      </c>
      <c r="F2078">
        <v>179</v>
      </c>
      <c r="G2078">
        <v>100</v>
      </c>
      <c r="H2078">
        <v>70</v>
      </c>
      <c r="I2078">
        <v>61</v>
      </c>
      <c r="J2078">
        <v>55</v>
      </c>
      <c r="K2078">
        <v>46</v>
      </c>
      <c r="L2078">
        <v>0</v>
      </c>
      <c r="M2078">
        <v>2021</v>
      </c>
      <c r="N2078">
        <f t="shared" ca="1" si="130"/>
        <v>172</v>
      </c>
      <c r="O2078">
        <f t="shared" ca="1" si="131"/>
        <v>33982</v>
      </c>
      <c r="P2078">
        <f ca="1">_20206[[#This Row],[最低排名]]-_20206[[#This Row],[同分人数]]+1</f>
        <v>33811</v>
      </c>
      <c r="Q2078">
        <f ca="1">IF(O2078&gt;=开始!$B$6, 1, 0)</f>
        <v>1</v>
      </c>
      <c r="R2078">
        <f ca="1">_20206[[#This Row],[最低排名]]-开始!$B$6</f>
        <v>33982</v>
      </c>
    </row>
    <row r="2079" spans="1:18">
      <c r="A2079">
        <v>54601</v>
      </c>
      <c r="B2079" t="s">
        <v>892</v>
      </c>
      <c r="C2079" t="str">
        <f t="shared" si="128"/>
        <v>安医临床</v>
      </c>
      <c r="D2079" t="str">
        <f t="shared" si="129"/>
        <v>01</v>
      </c>
      <c r="E2079" t="s">
        <v>209</v>
      </c>
      <c r="F2079">
        <v>198</v>
      </c>
      <c r="G2079">
        <v>107</v>
      </c>
      <c r="H2079">
        <v>82</v>
      </c>
      <c r="I2079">
        <v>46</v>
      </c>
      <c r="J2079">
        <v>46</v>
      </c>
      <c r="K2079">
        <v>43</v>
      </c>
      <c r="L2079">
        <v>0</v>
      </c>
      <c r="M2079">
        <v>2021</v>
      </c>
      <c r="N2079">
        <f t="shared" ca="1" si="130"/>
        <v>197</v>
      </c>
      <c r="O2079">
        <f t="shared" ca="1" si="131"/>
        <v>33300</v>
      </c>
      <c r="P2079">
        <f ca="1">_20206[[#This Row],[最低排名]]-_20206[[#This Row],[同分人数]]+1</f>
        <v>33104</v>
      </c>
      <c r="Q2079">
        <f ca="1">IF(O2079&gt;=开始!$B$6, 1, 0)</f>
        <v>1</v>
      </c>
      <c r="R2079">
        <f ca="1">_20206[[#This Row],[最低排名]]-开始!$B$6</f>
        <v>33300</v>
      </c>
    </row>
    <row r="2080" spans="1:18">
      <c r="A2080">
        <v>54701</v>
      </c>
      <c r="B2080" t="s">
        <v>893</v>
      </c>
      <c r="C2080" t="str">
        <f t="shared" si="128"/>
        <v>安徽中医</v>
      </c>
      <c r="D2080" t="str">
        <f t="shared" si="129"/>
        <v>01</v>
      </c>
      <c r="E2080" t="s">
        <v>90</v>
      </c>
      <c r="F2080">
        <v>219</v>
      </c>
      <c r="G2080">
        <v>114</v>
      </c>
      <c r="H2080">
        <v>109</v>
      </c>
      <c r="I2080">
        <v>61</v>
      </c>
      <c r="J2080">
        <v>55</v>
      </c>
      <c r="K2080">
        <v>49</v>
      </c>
      <c r="L2080">
        <v>0</v>
      </c>
      <c r="M2080">
        <v>2021</v>
      </c>
      <c r="N2080">
        <f t="shared" ca="1" si="130"/>
        <v>212</v>
      </c>
      <c r="O2080">
        <f t="shared" ca="1" si="131"/>
        <v>17269</v>
      </c>
      <c r="P2080">
        <f ca="1">_20206[[#This Row],[最低排名]]-_20206[[#This Row],[同分人数]]+1</f>
        <v>17058</v>
      </c>
      <c r="Q2080">
        <f ca="1">IF(O2080&gt;=开始!$B$6, 1, 0)</f>
        <v>1</v>
      </c>
      <c r="R2080">
        <f ca="1">_20206[[#This Row],[最低排名]]-开始!$B$6</f>
        <v>17269</v>
      </c>
    </row>
    <row r="2081" spans="1:18">
      <c r="A2081">
        <v>54801</v>
      </c>
      <c r="B2081" t="s">
        <v>894</v>
      </c>
      <c r="C2081" t="str">
        <f t="shared" si="128"/>
        <v>安徽工程</v>
      </c>
      <c r="D2081" t="str">
        <f t="shared" si="129"/>
        <v>01</v>
      </c>
      <c r="E2081" t="s">
        <v>50</v>
      </c>
      <c r="F2081">
        <v>175</v>
      </c>
      <c r="G2081">
        <v>91</v>
      </c>
      <c r="H2081">
        <v>91</v>
      </c>
      <c r="I2081">
        <v>64</v>
      </c>
      <c r="J2081">
        <v>52</v>
      </c>
      <c r="K2081">
        <v>49</v>
      </c>
      <c r="L2081">
        <v>0</v>
      </c>
      <c r="M2081">
        <v>2021</v>
      </c>
      <c r="N2081">
        <f t="shared" ca="1" si="130"/>
        <v>207</v>
      </c>
      <c r="O2081">
        <f t="shared" ca="1" si="131"/>
        <v>30461</v>
      </c>
      <c r="P2081">
        <f ca="1">_20206[[#This Row],[最低排名]]-_20206[[#This Row],[同分人数]]+1</f>
        <v>30255</v>
      </c>
      <c r="Q2081">
        <f ca="1">IF(O2081&gt;=开始!$B$6, 1, 0)</f>
        <v>1</v>
      </c>
      <c r="R2081">
        <f ca="1">_20206[[#This Row],[最低排名]]-开始!$B$6</f>
        <v>30461</v>
      </c>
    </row>
    <row r="2082" spans="1:18">
      <c r="A2082">
        <v>56101</v>
      </c>
      <c r="B2082" t="s">
        <v>896</v>
      </c>
      <c r="C2082" t="str">
        <f t="shared" si="128"/>
        <v>厦门大学</v>
      </c>
      <c r="D2082" t="str">
        <f t="shared" si="129"/>
        <v>01</v>
      </c>
      <c r="E2082" t="s">
        <v>332</v>
      </c>
      <c r="F2082">
        <v>234</v>
      </c>
      <c r="G2082">
        <v>132</v>
      </c>
      <c r="H2082">
        <v>134</v>
      </c>
      <c r="I2082">
        <v>67</v>
      </c>
      <c r="J2082">
        <v>64</v>
      </c>
      <c r="K2082">
        <v>64</v>
      </c>
      <c r="L2082">
        <v>0</v>
      </c>
      <c r="M2082">
        <v>2021</v>
      </c>
      <c r="N2082">
        <f t="shared" ca="1" si="130"/>
        <v>118</v>
      </c>
      <c r="O2082">
        <f t="shared" ca="1" si="131"/>
        <v>3504</v>
      </c>
      <c r="P2082">
        <f ca="1">_20206[[#This Row],[最低排名]]-_20206[[#This Row],[同分人数]]+1</f>
        <v>3387</v>
      </c>
      <c r="Q2082">
        <f ca="1">IF(O2082&gt;=开始!$B$6, 1, 0)</f>
        <v>1</v>
      </c>
      <c r="R2082">
        <f ca="1">_20206[[#This Row],[最低排名]]-开始!$B$6</f>
        <v>3504</v>
      </c>
    </row>
    <row r="2083" spans="1:18">
      <c r="A2083">
        <v>56102</v>
      </c>
      <c r="B2083" t="s">
        <v>897</v>
      </c>
      <c r="C2083" t="str">
        <f t="shared" si="128"/>
        <v>厦门大学</v>
      </c>
      <c r="D2083" t="str">
        <f t="shared" si="129"/>
        <v>02</v>
      </c>
      <c r="E2083" t="s">
        <v>273</v>
      </c>
      <c r="F2083">
        <v>251</v>
      </c>
      <c r="G2083">
        <v>134</v>
      </c>
      <c r="H2083">
        <v>114</v>
      </c>
      <c r="I2083">
        <v>67</v>
      </c>
      <c r="J2083">
        <v>67</v>
      </c>
      <c r="K2083">
        <v>61</v>
      </c>
      <c r="L2083">
        <v>0</v>
      </c>
      <c r="M2083">
        <v>2021</v>
      </c>
      <c r="N2083">
        <f t="shared" ca="1" si="130"/>
        <v>171</v>
      </c>
      <c r="O2083">
        <f t="shared" ca="1" si="131"/>
        <v>3965</v>
      </c>
      <c r="P2083">
        <f ca="1">_20206[[#This Row],[最低排名]]-_20206[[#This Row],[同分人数]]+1</f>
        <v>3795</v>
      </c>
      <c r="Q2083">
        <f ca="1">IF(O2083&gt;=开始!$B$6, 1, 0)</f>
        <v>1</v>
      </c>
      <c r="R2083">
        <f ca="1">_20206[[#This Row],[最低排名]]-开始!$B$6</f>
        <v>3965</v>
      </c>
    </row>
    <row r="2084" spans="1:18">
      <c r="A2084">
        <v>56103</v>
      </c>
      <c r="B2084" t="s">
        <v>898</v>
      </c>
      <c r="C2084" t="str">
        <f t="shared" si="128"/>
        <v>厦门大学</v>
      </c>
      <c r="D2084" t="str">
        <f t="shared" si="129"/>
        <v>03</v>
      </c>
      <c r="E2084" t="s">
        <v>1541</v>
      </c>
      <c r="F2084">
        <v>249</v>
      </c>
      <c r="G2084">
        <v>136</v>
      </c>
      <c r="H2084">
        <v>124</v>
      </c>
      <c r="I2084">
        <v>64</v>
      </c>
      <c r="J2084">
        <v>64</v>
      </c>
      <c r="K2084">
        <v>58</v>
      </c>
      <c r="L2084">
        <v>0</v>
      </c>
      <c r="M2084">
        <v>2021</v>
      </c>
      <c r="N2084">
        <f t="shared" ca="1" si="130"/>
        <v>129</v>
      </c>
      <c r="O2084">
        <f t="shared" ca="1" si="131"/>
        <v>4094</v>
      </c>
      <c r="P2084">
        <f ca="1">_20206[[#This Row],[最低排名]]-_20206[[#This Row],[同分人数]]+1</f>
        <v>3966</v>
      </c>
      <c r="Q2084">
        <f ca="1">IF(O2084&gt;=开始!$B$6, 1, 0)</f>
        <v>1</v>
      </c>
      <c r="R2084">
        <f ca="1">_20206[[#This Row],[最低排名]]-开始!$B$6</f>
        <v>4094</v>
      </c>
    </row>
    <row r="2085" spans="1:18">
      <c r="A2085">
        <v>56201</v>
      </c>
      <c r="B2085" t="s">
        <v>900</v>
      </c>
      <c r="C2085" t="str">
        <f t="shared" si="128"/>
        <v>华侨大学</v>
      </c>
      <c r="D2085" t="str">
        <f t="shared" si="129"/>
        <v>01</v>
      </c>
      <c r="E2085" t="s">
        <v>144</v>
      </c>
      <c r="F2085">
        <v>200</v>
      </c>
      <c r="G2085">
        <v>103</v>
      </c>
      <c r="H2085">
        <v>99</v>
      </c>
      <c r="I2085">
        <v>64</v>
      </c>
      <c r="J2085">
        <v>55</v>
      </c>
      <c r="K2085">
        <v>49</v>
      </c>
      <c r="L2085">
        <v>0</v>
      </c>
      <c r="M2085">
        <v>2021</v>
      </c>
      <c r="N2085">
        <f t="shared" ca="1" si="130"/>
        <v>235</v>
      </c>
      <c r="O2085">
        <f t="shared" ca="1" si="131"/>
        <v>23070</v>
      </c>
      <c r="P2085">
        <f ca="1">_20206[[#This Row],[最低排名]]-_20206[[#This Row],[同分人数]]+1</f>
        <v>22836</v>
      </c>
      <c r="Q2085">
        <f ca="1">IF(O2085&gt;=开始!$B$6, 1, 0)</f>
        <v>1</v>
      </c>
      <c r="R2085">
        <f ca="1">_20206[[#This Row],[最低排名]]-开始!$B$6</f>
        <v>23070</v>
      </c>
    </row>
    <row r="2086" spans="1:18">
      <c r="A2086">
        <v>56301</v>
      </c>
      <c r="B2086" t="s">
        <v>901</v>
      </c>
      <c r="C2086" t="str">
        <f t="shared" si="128"/>
        <v>福州大学</v>
      </c>
      <c r="D2086" t="str">
        <f t="shared" si="129"/>
        <v>01</v>
      </c>
      <c r="E2086" t="s">
        <v>37</v>
      </c>
      <c r="F2086">
        <v>226</v>
      </c>
      <c r="G2086">
        <v>130</v>
      </c>
      <c r="H2086">
        <v>120</v>
      </c>
      <c r="I2086">
        <v>61</v>
      </c>
      <c r="J2086">
        <v>58</v>
      </c>
      <c r="K2086">
        <v>58</v>
      </c>
      <c r="L2086">
        <v>0</v>
      </c>
      <c r="M2086">
        <v>2021</v>
      </c>
      <c r="N2086">
        <f t="shared" ca="1" si="130"/>
        <v>202</v>
      </c>
      <c r="O2086">
        <f t="shared" ca="1" si="131"/>
        <v>10776</v>
      </c>
      <c r="P2086">
        <f ca="1">_20206[[#This Row],[最低排名]]-_20206[[#This Row],[同分人数]]+1</f>
        <v>10575</v>
      </c>
      <c r="Q2086">
        <f ca="1">IF(O2086&gt;=开始!$B$6, 1, 0)</f>
        <v>1</v>
      </c>
      <c r="R2086">
        <f ca="1">_20206[[#This Row],[最低排名]]-开始!$B$6</f>
        <v>10776</v>
      </c>
    </row>
    <row r="2087" spans="1:18">
      <c r="A2087">
        <v>56302</v>
      </c>
      <c r="B2087" t="s">
        <v>902</v>
      </c>
      <c r="C2087" t="str">
        <f t="shared" si="128"/>
        <v>福州大学</v>
      </c>
      <c r="D2087" t="str">
        <f t="shared" si="129"/>
        <v>02</v>
      </c>
      <c r="E2087" t="s">
        <v>138</v>
      </c>
      <c r="F2087">
        <v>215</v>
      </c>
      <c r="G2087">
        <v>109</v>
      </c>
      <c r="H2087">
        <v>111</v>
      </c>
      <c r="I2087">
        <v>67</v>
      </c>
      <c r="J2087">
        <v>61</v>
      </c>
      <c r="K2087">
        <v>61</v>
      </c>
      <c r="L2087">
        <v>0</v>
      </c>
      <c r="M2087">
        <v>2021</v>
      </c>
      <c r="N2087">
        <f t="shared" ca="1" si="130"/>
        <v>207</v>
      </c>
      <c r="O2087">
        <f t="shared" ca="1" si="131"/>
        <v>12432</v>
      </c>
      <c r="P2087">
        <f ca="1">_20206[[#This Row],[最低排名]]-_20206[[#This Row],[同分人数]]+1</f>
        <v>12226</v>
      </c>
      <c r="Q2087">
        <f ca="1">IF(O2087&gt;=开始!$B$6, 1, 0)</f>
        <v>1</v>
      </c>
      <c r="R2087">
        <f ca="1">_20206[[#This Row],[最低排名]]-开始!$B$6</f>
        <v>12432</v>
      </c>
    </row>
    <row r="2088" spans="1:18">
      <c r="A2088">
        <v>56401</v>
      </c>
      <c r="B2088" t="s">
        <v>1584</v>
      </c>
      <c r="C2088" t="str">
        <f t="shared" si="128"/>
        <v>福建工程</v>
      </c>
      <c r="D2088" t="str">
        <f t="shared" si="129"/>
        <v>01</v>
      </c>
      <c r="E2088" t="s">
        <v>52</v>
      </c>
      <c r="F2088">
        <v>193</v>
      </c>
      <c r="G2088">
        <v>103</v>
      </c>
      <c r="H2088">
        <v>87</v>
      </c>
      <c r="I2088">
        <v>55</v>
      </c>
      <c r="J2088">
        <v>46</v>
      </c>
      <c r="K2088">
        <v>43</v>
      </c>
      <c r="L2088">
        <v>0</v>
      </c>
      <c r="M2088">
        <v>2021</v>
      </c>
      <c r="N2088">
        <f t="shared" ca="1" si="130"/>
        <v>188</v>
      </c>
      <c r="O2088">
        <f t="shared" ca="1" si="131"/>
        <v>31735</v>
      </c>
      <c r="P2088">
        <f ca="1">_20206[[#This Row],[最低排名]]-_20206[[#This Row],[同分人数]]+1</f>
        <v>31548</v>
      </c>
      <c r="Q2088">
        <f ca="1">IF(O2088&gt;=开始!$B$6, 1, 0)</f>
        <v>1</v>
      </c>
      <c r="R2088">
        <f ca="1">_20206[[#This Row],[最低排名]]-开始!$B$6</f>
        <v>31735</v>
      </c>
    </row>
    <row r="2089" spans="1:18">
      <c r="A2089">
        <v>56402</v>
      </c>
      <c r="B2089" t="s">
        <v>1667</v>
      </c>
      <c r="C2089" t="str">
        <f t="shared" si="128"/>
        <v>福建工程</v>
      </c>
      <c r="D2089" t="str">
        <f t="shared" si="129"/>
        <v>02</v>
      </c>
      <c r="E2089" t="s">
        <v>205</v>
      </c>
      <c r="F2089">
        <v>181</v>
      </c>
      <c r="G2089">
        <v>96</v>
      </c>
      <c r="H2089">
        <v>93</v>
      </c>
      <c r="I2089">
        <v>55</v>
      </c>
      <c r="J2089">
        <v>46</v>
      </c>
      <c r="K2089">
        <v>43</v>
      </c>
      <c r="L2089">
        <v>0</v>
      </c>
      <c r="M2089">
        <v>2021</v>
      </c>
      <c r="N2089">
        <f t="shared" ca="1" si="130"/>
        <v>160</v>
      </c>
      <c r="O2089">
        <f t="shared" ca="1" si="131"/>
        <v>32773</v>
      </c>
      <c r="P2089">
        <f ca="1">_20206[[#This Row],[最低排名]]-_20206[[#This Row],[同分人数]]+1</f>
        <v>32614</v>
      </c>
      <c r="Q2089">
        <f ca="1">IF(O2089&gt;=开始!$B$6, 1, 0)</f>
        <v>1</v>
      </c>
      <c r="R2089">
        <f ca="1">_20206[[#This Row],[最低排名]]-开始!$B$6</f>
        <v>32773</v>
      </c>
    </row>
    <row r="2090" spans="1:18">
      <c r="A2090">
        <v>56501</v>
      </c>
      <c r="B2090" t="s">
        <v>904</v>
      </c>
      <c r="C2090" t="str">
        <f t="shared" si="128"/>
        <v>福建农林</v>
      </c>
      <c r="D2090" t="str">
        <f t="shared" si="129"/>
        <v>01</v>
      </c>
      <c r="E2090" t="s">
        <v>528</v>
      </c>
      <c r="F2090">
        <v>187</v>
      </c>
      <c r="G2090">
        <v>102</v>
      </c>
      <c r="H2090">
        <v>106</v>
      </c>
      <c r="I2090">
        <v>52</v>
      </c>
      <c r="J2090">
        <v>49</v>
      </c>
      <c r="K2090">
        <v>46</v>
      </c>
      <c r="L2090">
        <v>0</v>
      </c>
      <c r="M2090">
        <v>2021</v>
      </c>
      <c r="N2090">
        <f t="shared" ca="1" si="130"/>
        <v>182</v>
      </c>
      <c r="O2090">
        <f t="shared" ca="1" si="131"/>
        <v>28666</v>
      </c>
      <c r="P2090">
        <f ca="1">_20206[[#This Row],[最低排名]]-_20206[[#This Row],[同分人数]]+1</f>
        <v>28485</v>
      </c>
      <c r="Q2090">
        <f ca="1">IF(O2090&gt;=开始!$B$6, 1, 0)</f>
        <v>1</v>
      </c>
      <c r="R2090">
        <f ca="1">_20206[[#This Row],[最低排名]]-开始!$B$6</f>
        <v>28666</v>
      </c>
    </row>
    <row r="2091" spans="1:18">
      <c r="A2091">
        <v>56601</v>
      </c>
      <c r="B2091" t="s">
        <v>905</v>
      </c>
      <c r="C2091" t="str">
        <f t="shared" si="128"/>
        <v>集美大学</v>
      </c>
      <c r="D2091" t="str">
        <f t="shared" si="129"/>
        <v>01</v>
      </c>
      <c r="E2091" t="s">
        <v>124</v>
      </c>
      <c r="F2091">
        <v>199</v>
      </c>
      <c r="G2091">
        <v>115</v>
      </c>
      <c r="H2091">
        <v>104</v>
      </c>
      <c r="I2091">
        <v>64</v>
      </c>
      <c r="J2091">
        <v>49</v>
      </c>
      <c r="K2091">
        <v>49</v>
      </c>
      <c r="L2091">
        <v>0</v>
      </c>
      <c r="M2091">
        <v>2021</v>
      </c>
      <c r="N2091">
        <f t="shared" ca="1" si="130"/>
        <v>226</v>
      </c>
      <c r="O2091">
        <f t="shared" ca="1" si="131"/>
        <v>23501</v>
      </c>
      <c r="P2091">
        <f ca="1">_20206[[#This Row],[最低排名]]-_20206[[#This Row],[同分人数]]+1</f>
        <v>23276</v>
      </c>
      <c r="Q2091">
        <f ca="1">IF(O2091&gt;=开始!$B$6, 1, 0)</f>
        <v>1</v>
      </c>
      <c r="R2091">
        <f ca="1">_20206[[#This Row],[最低排名]]-开始!$B$6</f>
        <v>23501</v>
      </c>
    </row>
    <row r="2092" spans="1:18">
      <c r="A2092">
        <v>56602</v>
      </c>
      <c r="B2092" t="s">
        <v>906</v>
      </c>
      <c r="C2092" t="str">
        <f t="shared" si="128"/>
        <v>集美大学</v>
      </c>
      <c r="D2092" t="str">
        <f t="shared" si="129"/>
        <v>02</v>
      </c>
      <c r="E2092" t="s">
        <v>479</v>
      </c>
      <c r="F2092">
        <v>206</v>
      </c>
      <c r="G2092">
        <v>108</v>
      </c>
      <c r="H2092">
        <v>57</v>
      </c>
      <c r="I2092">
        <v>61</v>
      </c>
      <c r="J2092">
        <v>52</v>
      </c>
      <c r="K2092">
        <v>46</v>
      </c>
      <c r="L2092">
        <v>0</v>
      </c>
      <c r="M2092">
        <v>2021</v>
      </c>
      <c r="N2092">
        <f t="shared" ca="1" si="130"/>
        <v>193</v>
      </c>
      <c r="O2092">
        <f t="shared" ca="1" si="131"/>
        <v>32124</v>
      </c>
      <c r="P2092">
        <f ca="1">_20206[[#This Row],[最低排名]]-_20206[[#This Row],[同分人数]]+1</f>
        <v>31932</v>
      </c>
      <c r="Q2092">
        <f ca="1">IF(O2092&gt;=开始!$B$6, 1, 0)</f>
        <v>1</v>
      </c>
      <c r="R2092">
        <f ca="1">_20206[[#This Row],[最低排名]]-开始!$B$6</f>
        <v>32124</v>
      </c>
    </row>
    <row r="2093" spans="1:18">
      <c r="A2093">
        <v>56701</v>
      </c>
      <c r="B2093" t="s">
        <v>907</v>
      </c>
      <c r="C2093" t="str">
        <f t="shared" si="128"/>
        <v>福建医大</v>
      </c>
      <c r="D2093" t="str">
        <f t="shared" si="129"/>
        <v>01</v>
      </c>
      <c r="E2093" t="s">
        <v>72</v>
      </c>
      <c r="F2093">
        <v>218</v>
      </c>
      <c r="G2093">
        <v>118</v>
      </c>
      <c r="H2093">
        <v>127</v>
      </c>
      <c r="I2093">
        <v>67</v>
      </c>
      <c r="J2093">
        <v>58</v>
      </c>
      <c r="K2093">
        <v>52</v>
      </c>
      <c r="L2093">
        <v>0</v>
      </c>
      <c r="M2093">
        <v>2021</v>
      </c>
      <c r="N2093">
        <f t="shared" ca="1" si="130"/>
        <v>212</v>
      </c>
      <c r="O2093">
        <f t="shared" ca="1" si="131"/>
        <v>10988</v>
      </c>
      <c r="P2093">
        <f ca="1">_20206[[#This Row],[最低排名]]-_20206[[#This Row],[同分人数]]+1</f>
        <v>10777</v>
      </c>
      <c r="Q2093">
        <f ca="1">IF(O2093&gt;=开始!$B$6, 1, 0)</f>
        <v>1</v>
      </c>
      <c r="R2093">
        <f ca="1">_20206[[#This Row],[最低排名]]-开始!$B$6</f>
        <v>10988</v>
      </c>
    </row>
    <row r="2094" spans="1:18">
      <c r="A2094">
        <v>56702</v>
      </c>
      <c r="B2094" t="s">
        <v>908</v>
      </c>
      <c r="C2094" t="str">
        <f t="shared" si="128"/>
        <v>福建医大</v>
      </c>
      <c r="D2094" t="str">
        <f t="shared" si="129"/>
        <v>02</v>
      </c>
      <c r="E2094" t="s">
        <v>175</v>
      </c>
      <c r="F2094">
        <v>209</v>
      </c>
      <c r="G2094">
        <v>110</v>
      </c>
      <c r="H2094">
        <v>87</v>
      </c>
      <c r="I2094">
        <v>64</v>
      </c>
      <c r="J2094">
        <v>55</v>
      </c>
      <c r="K2094">
        <v>49</v>
      </c>
      <c r="L2094">
        <v>0</v>
      </c>
      <c r="M2094">
        <v>2021</v>
      </c>
      <c r="N2094">
        <f t="shared" ca="1" si="130"/>
        <v>213</v>
      </c>
      <c r="O2094">
        <f t="shared" ca="1" si="131"/>
        <v>23714</v>
      </c>
      <c r="P2094">
        <f ca="1">_20206[[#This Row],[最低排名]]-_20206[[#This Row],[同分人数]]+1</f>
        <v>23502</v>
      </c>
      <c r="Q2094">
        <f ca="1">IF(O2094&gt;=开始!$B$6, 1, 0)</f>
        <v>1</v>
      </c>
      <c r="R2094">
        <f ca="1">_20206[[#This Row],[最低排名]]-开始!$B$6</f>
        <v>23714</v>
      </c>
    </row>
    <row r="2095" spans="1:18">
      <c r="A2095">
        <v>56901</v>
      </c>
      <c r="B2095" t="s">
        <v>909</v>
      </c>
      <c r="C2095" t="str">
        <f t="shared" si="128"/>
        <v>泉州师范</v>
      </c>
      <c r="D2095" t="str">
        <f t="shared" si="129"/>
        <v>01</v>
      </c>
      <c r="E2095" t="s">
        <v>1548</v>
      </c>
      <c r="F2095">
        <v>195</v>
      </c>
      <c r="G2095">
        <v>111</v>
      </c>
      <c r="H2095">
        <v>58</v>
      </c>
      <c r="I2095">
        <v>52</v>
      </c>
      <c r="J2095">
        <v>52</v>
      </c>
      <c r="K2095">
        <v>46</v>
      </c>
      <c r="L2095">
        <v>0</v>
      </c>
      <c r="M2095">
        <v>2021</v>
      </c>
      <c r="N2095">
        <f t="shared" ca="1" si="130"/>
        <v>149</v>
      </c>
      <c r="O2095">
        <f t="shared" ca="1" si="131"/>
        <v>35224</v>
      </c>
      <c r="P2095">
        <f ca="1">_20206[[#This Row],[最低排名]]-_20206[[#This Row],[同分人数]]+1</f>
        <v>35076</v>
      </c>
      <c r="Q2095">
        <f ca="1">IF(O2095&gt;=开始!$B$6, 1, 0)</f>
        <v>1</v>
      </c>
      <c r="R2095">
        <f ca="1">_20206[[#This Row],[最低排名]]-开始!$B$6</f>
        <v>35224</v>
      </c>
    </row>
    <row r="2096" spans="1:18">
      <c r="A2096">
        <v>56902</v>
      </c>
      <c r="B2096" t="s">
        <v>910</v>
      </c>
      <c r="C2096" t="str">
        <f t="shared" si="128"/>
        <v>泉州师范</v>
      </c>
      <c r="D2096" t="str">
        <f t="shared" si="129"/>
        <v>02</v>
      </c>
      <c r="E2096" t="s">
        <v>50</v>
      </c>
      <c r="F2096">
        <v>184</v>
      </c>
      <c r="G2096">
        <v>104</v>
      </c>
      <c r="H2096">
        <v>85</v>
      </c>
      <c r="I2096">
        <v>64</v>
      </c>
      <c r="J2096">
        <v>52</v>
      </c>
      <c r="K2096">
        <v>46</v>
      </c>
      <c r="L2096">
        <v>0</v>
      </c>
      <c r="M2096">
        <v>2021</v>
      </c>
      <c r="N2096">
        <f t="shared" ca="1" si="130"/>
        <v>207</v>
      </c>
      <c r="O2096">
        <f t="shared" ca="1" si="131"/>
        <v>30461</v>
      </c>
      <c r="P2096">
        <f ca="1">_20206[[#This Row],[最低排名]]-_20206[[#This Row],[同分人数]]+1</f>
        <v>30255</v>
      </c>
      <c r="Q2096">
        <f ca="1">IF(O2096&gt;=开始!$B$6, 1, 0)</f>
        <v>1</v>
      </c>
      <c r="R2096">
        <f ca="1">_20206[[#This Row],[最低排名]]-开始!$B$6</f>
        <v>30461</v>
      </c>
    </row>
    <row r="2097" spans="1:18">
      <c r="A2097">
        <v>56903</v>
      </c>
      <c r="B2097" t="s">
        <v>911</v>
      </c>
      <c r="C2097" t="str">
        <f t="shared" si="128"/>
        <v>泉州师范</v>
      </c>
      <c r="D2097" t="str">
        <f t="shared" si="129"/>
        <v>03</v>
      </c>
      <c r="E2097" t="s">
        <v>469</v>
      </c>
      <c r="F2097">
        <v>187</v>
      </c>
      <c r="G2097">
        <v>95</v>
      </c>
      <c r="H2097">
        <v>89</v>
      </c>
      <c r="I2097">
        <v>52</v>
      </c>
      <c r="J2097">
        <v>52</v>
      </c>
      <c r="K2097">
        <v>52</v>
      </c>
      <c r="L2097">
        <v>0</v>
      </c>
      <c r="M2097">
        <v>2021</v>
      </c>
      <c r="N2097">
        <f t="shared" ca="1" si="130"/>
        <v>184</v>
      </c>
      <c r="O2097">
        <f t="shared" ca="1" si="131"/>
        <v>30254</v>
      </c>
      <c r="P2097">
        <f ca="1">_20206[[#This Row],[最低排名]]-_20206[[#This Row],[同分人数]]+1</f>
        <v>30071</v>
      </c>
      <c r="Q2097">
        <f ca="1">IF(O2097&gt;=开始!$B$6, 1, 0)</f>
        <v>1</v>
      </c>
      <c r="R2097">
        <f ca="1">_20206[[#This Row],[最低排名]]-开始!$B$6</f>
        <v>30254</v>
      </c>
    </row>
    <row r="2098" spans="1:18">
      <c r="A2098">
        <v>56904</v>
      </c>
      <c r="B2098" t="s">
        <v>912</v>
      </c>
      <c r="C2098" t="str">
        <f t="shared" si="128"/>
        <v>泉州师范</v>
      </c>
      <c r="D2098" t="str">
        <f t="shared" si="129"/>
        <v>04</v>
      </c>
      <c r="E2098" t="s">
        <v>363</v>
      </c>
      <c r="F2098">
        <v>197</v>
      </c>
      <c r="G2098">
        <v>105</v>
      </c>
      <c r="H2098">
        <v>65</v>
      </c>
      <c r="I2098">
        <v>64</v>
      </c>
      <c r="J2098">
        <v>58</v>
      </c>
      <c r="K2098">
        <v>52</v>
      </c>
      <c r="L2098">
        <v>0</v>
      </c>
      <c r="M2098">
        <v>2021</v>
      </c>
      <c r="N2098">
        <f t="shared" ca="1" si="130"/>
        <v>182</v>
      </c>
      <c r="O2098">
        <f t="shared" ca="1" si="131"/>
        <v>29454</v>
      </c>
      <c r="P2098">
        <f ca="1">_20206[[#This Row],[最低排名]]-_20206[[#This Row],[同分人数]]+1</f>
        <v>29273</v>
      </c>
      <c r="Q2098">
        <f ca="1">IF(O2098&gt;=开始!$B$6, 1, 0)</f>
        <v>1</v>
      </c>
      <c r="R2098">
        <f ca="1">_20206[[#This Row],[最低排名]]-开始!$B$6</f>
        <v>29454</v>
      </c>
    </row>
    <row r="2099" spans="1:18">
      <c r="A2099">
        <v>56905</v>
      </c>
      <c r="B2099" t="s">
        <v>913</v>
      </c>
      <c r="C2099" t="str">
        <f t="shared" si="128"/>
        <v>泉州师范</v>
      </c>
      <c r="D2099" t="str">
        <f t="shared" si="129"/>
        <v>05</v>
      </c>
      <c r="E2099" t="s">
        <v>363</v>
      </c>
      <c r="F2099">
        <v>206</v>
      </c>
      <c r="G2099">
        <v>115</v>
      </c>
      <c r="H2099">
        <v>77</v>
      </c>
      <c r="I2099">
        <v>61</v>
      </c>
      <c r="J2099">
        <v>49</v>
      </c>
      <c r="K2099">
        <v>43</v>
      </c>
      <c r="L2099">
        <v>0</v>
      </c>
      <c r="M2099">
        <v>2021</v>
      </c>
      <c r="N2099">
        <f t="shared" ca="1" si="130"/>
        <v>182</v>
      </c>
      <c r="O2099">
        <f t="shared" ca="1" si="131"/>
        <v>29454</v>
      </c>
      <c r="P2099">
        <f ca="1">_20206[[#This Row],[最低排名]]-_20206[[#This Row],[同分人数]]+1</f>
        <v>29273</v>
      </c>
      <c r="Q2099">
        <f ca="1">IF(O2099&gt;=开始!$B$6, 1, 0)</f>
        <v>1</v>
      </c>
      <c r="R2099">
        <f ca="1">_20206[[#This Row],[最低排名]]-开始!$B$6</f>
        <v>29454</v>
      </c>
    </row>
    <row r="2100" spans="1:18">
      <c r="A2100">
        <v>57001</v>
      </c>
      <c r="B2100" t="s">
        <v>914</v>
      </c>
      <c r="C2100" t="str">
        <f t="shared" si="128"/>
        <v>厦门理工</v>
      </c>
      <c r="D2100" t="str">
        <f t="shared" si="129"/>
        <v>01</v>
      </c>
      <c r="E2100" t="s">
        <v>419</v>
      </c>
      <c r="F2100">
        <v>189</v>
      </c>
      <c r="G2100">
        <v>100</v>
      </c>
      <c r="H2100">
        <v>74</v>
      </c>
      <c r="I2100">
        <v>58</v>
      </c>
      <c r="J2100">
        <v>58</v>
      </c>
      <c r="K2100">
        <v>55</v>
      </c>
      <c r="L2100">
        <v>0</v>
      </c>
      <c r="M2100">
        <v>2021</v>
      </c>
      <c r="N2100">
        <f t="shared" ca="1" si="130"/>
        <v>190</v>
      </c>
      <c r="O2100">
        <f t="shared" ca="1" si="131"/>
        <v>29871</v>
      </c>
      <c r="P2100">
        <f ca="1">_20206[[#This Row],[最低排名]]-_20206[[#This Row],[同分人数]]+1</f>
        <v>29682</v>
      </c>
      <c r="Q2100">
        <f ca="1">IF(O2100&gt;=开始!$B$6, 1, 0)</f>
        <v>1</v>
      </c>
      <c r="R2100">
        <f ca="1">_20206[[#This Row],[最低排名]]-开始!$B$6</f>
        <v>29871</v>
      </c>
    </row>
    <row r="2101" spans="1:18">
      <c r="A2101">
        <v>57002</v>
      </c>
      <c r="B2101" t="s">
        <v>915</v>
      </c>
      <c r="C2101" t="str">
        <f t="shared" si="128"/>
        <v>厦门理工</v>
      </c>
      <c r="D2101" t="str">
        <f t="shared" si="129"/>
        <v>02</v>
      </c>
      <c r="E2101" t="s">
        <v>513</v>
      </c>
      <c r="F2101">
        <v>178</v>
      </c>
      <c r="G2101">
        <v>90</v>
      </c>
      <c r="H2101">
        <v>86</v>
      </c>
      <c r="I2101">
        <v>61</v>
      </c>
      <c r="J2101">
        <v>52</v>
      </c>
      <c r="K2101">
        <v>43</v>
      </c>
      <c r="L2101">
        <v>0</v>
      </c>
      <c r="M2101">
        <v>2021</v>
      </c>
      <c r="N2101">
        <f t="shared" ca="1" si="130"/>
        <v>164</v>
      </c>
      <c r="O2101">
        <f t="shared" ca="1" si="131"/>
        <v>32444</v>
      </c>
      <c r="P2101">
        <f ca="1">_20206[[#This Row],[最低排名]]-_20206[[#This Row],[同分人数]]+1</f>
        <v>32281</v>
      </c>
      <c r="Q2101">
        <f ca="1">IF(O2101&gt;=开始!$B$6, 1, 0)</f>
        <v>1</v>
      </c>
      <c r="R2101">
        <f ca="1">_20206[[#This Row],[最低排名]]-开始!$B$6</f>
        <v>32444</v>
      </c>
    </row>
    <row r="2102" spans="1:18">
      <c r="A2102">
        <v>57101</v>
      </c>
      <c r="B2102" t="s">
        <v>916</v>
      </c>
      <c r="C2102" t="str">
        <f t="shared" si="128"/>
        <v>厦大嘉庚</v>
      </c>
      <c r="D2102" t="str">
        <f t="shared" si="129"/>
        <v>01</v>
      </c>
      <c r="E2102" t="s">
        <v>738</v>
      </c>
      <c r="F2102">
        <v>181</v>
      </c>
      <c r="G2102">
        <v>96</v>
      </c>
      <c r="H2102">
        <v>78</v>
      </c>
      <c r="I2102">
        <v>52</v>
      </c>
      <c r="J2102">
        <v>52</v>
      </c>
      <c r="K2102">
        <v>49</v>
      </c>
      <c r="L2102">
        <v>0</v>
      </c>
      <c r="M2102">
        <v>2021</v>
      </c>
      <c r="N2102">
        <f t="shared" ca="1" si="130"/>
        <v>141</v>
      </c>
      <c r="O2102">
        <f t="shared" ca="1" si="131"/>
        <v>33810</v>
      </c>
      <c r="P2102">
        <f ca="1">_20206[[#This Row],[最低排名]]-_20206[[#This Row],[同分人数]]+1</f>
        <v>33670</v>
      </c>
      <c r="Q2102">
        <f ca="1">IF(O2102&gt;=开始!$B$6, 1, 0)</f>
        <v>1</v>
      </c>
      <c r="R2102">
        <f ca="1">_20206[[#This Row],[最低排名]]-开始!$B$6</f>
        <v>33810</v>
      </c>
    </row>
    <row r="2103" spans="1:18">
      <c r="A2103">
        <v>57102</v>
      </c>
      <c r="B2103" t="s">
        <v>917</v>
      </c>
      <c r="C2103" t="str">
        <f t="shared" si="128"/>
        <v>厦大嘉庚</v>
      </c>
      <c r="D2103" t="str">
        <f t="shared" si="129"/>
        <v>02</v>
      </c>
      <c r="E2103" t="s">
        <v>1534</v>
      </c>
      <c r="F2103">
        <v>185</v>
      </c>
      <c r="G2103">
        <v>97</v>
      </c>
      <c r="H2103">
        <v>77</v>
      </c>
      <c r="I2103">
        <v>49</v>
      </c>
      <c r="J2103">
        <v>46</v>
      </c>
      <c r="K2103">
        <v>43</v>
      </c>
      <c r="L2103">
        <v>0</v>
      </c>
      <c r="M2103">
        <v>2021</v>
      </c>
      <c r="N2103">
        <f t="shared" ca="1" si="130"/>
        <v>159</v>
      </c>
      <c r="O2103">
        <f t="shared" ca="1" si="131"/>
        <v>35686</v>
      </c>
      <c r="P2103">
        <f ca="1">_20206[[#This Row],[最低排名]]-_20206[[#This Row],[同分人数]]+1</f>
        <v>35528</v>
      </c>
      <c r="Q2103">
        <f ca="1">IF(O2103&gt;=开始!$B$6, 1, 0)</f>
        <v>1</v>
      </c>
      <c r="R2103">
        <f ca="1">_20206[[#This Row],[最低排名]]-开始!$B$6</f>
        <v>35686</v>
      </c>
    </row>
    <row r="2104" spans="1:18">
      <c r="A2104">
        <v>57103</v>
      </c>
      <c r="B2104" t="s">
        <v>918</v>
      </c>
      <c r="C2104" t="str">
        <f t="shared" si="128"/>
        <v>厦大嘉庚</v>
      </c>
      <c r="D2104" t="str">
        <f t="shared" si="129"/>
        <v>03</v>
      </c>
      <c r="E2104" t="s">
        <v>398</v>
      </c>
      <c r="F2104">
        <v>193</v>
      </c>
      <c r="G2104">
        <v>101</v>
      </c>
      <c r="H2104">
        <v>81</v>
      </c>
      <c r="I2104">
        <v>64</v>
      </c>
      <c r="J2104">
        <v>49</v>
      </c>
      <c r="K2104">
        <v>46</v>
      </c>
      <c r="L2104">
        <v>0</v>
      </c>
      <c r="M2104">
        <v>2021</v>
      </c>
      <c r="N2104">
        <f t="shared" ca="1" si="130"/>
        <v>199</v>
      </c>
      <c r="O2104">
        <f t="shared" ca="1" si="131"/>
        <v>30070</v>
      </c>
      <c r="P2104">
        <f ca="1">_20206[[#This Row],[最低排名]]-_20206[[#This Row],[同分人数]]+1</f>
        <v>29872</v>
      </c>
      <c r="Q2104">
        <f ca="1">IF(O2104&gt;=开始!$B$6, 1, 0)</f>
        <v>1</v>
      </c>
      <c r="R2104">
        <f ca="1">_20206[[#This Row],[最低排名]]-开始!$B$6</f>
        <v>30070</v>
      </c>
    </row>
    <row r="2105" spans="1:18">
      <c r="A2105">
        <v>57104</v>
      </c>
      <c r="B2105" t="s">
        <v>919</v>
      </c>
      <c r="C2105" t="str">
        <f t="shared" si="128"/>
        <v>厦大嘉庚</v>
      </c>
      <c r="D2105" t="str">
        <f t="shared" si="129"/>
        <v>04</v>
      </c>
      <c r="E2105" t="s">
        <v>585</v>
      </c>
      <c r="F2105">
        <v>180</v>
      </c>
      <c r="G2105">
        <v>94</v>
      </c>
      <c r="H2105">
        <v>98</v>
      </c>
      <c r="I2105">
        <v>46</v>
      </c>
      <c r="J2105">
        <v>46</v>
      </c>
      <c r="K2105">
        <v>46</v>
      </c>
      <c r="L2105">
        <v>0</v>
      </c>
      <c r="M2105">
        <v>2021</v>
      </c>
      <c r="N2105">
        <f t="shared" ca="1" si="130"/>
        <v>162</v>
      </c>
      <c r="O2105">
        <f t="shared" ca="1" si="131"/>
        <v>33103</v>
      </c>
      <c r="P2105">
        <f ca="1">_20206[[#This Row],[最低排名]]-_20206[[#This Row],[同分人数]]+1</f>
        <v>32942</v>
      </c>
      <c r="Q2105">
        <f ca="1">IF(O2105&gt;=开始!$B$6, 1, 0)</f>
        <v>1</v>
      </c>
      <c r="R2105">
        <f ca="1">_20206[[#This Row],[最低排名]]-开始!$B$6</f>
        <v>33103</v>
      </c>
    </row>
    <row r="2106" spans="1:18">
      <c r="A2106">
        <v>57201</v>
      </c>
      <c r="B2106" t="s">
        <v>920</v>
      </c>
      <c r="C2106" t="str">
        <f t="shared" si="128"/>
        <v>集美诚毅</v>
      </c>
      <c r="D2106" t="str">
        <f t="shared" si="129"/>
        <v>01</v>
      </c>
      <c r="E2106" t="s">
        <v>1556</v>
      </c>
      <c r="F2106">
        <v>200</v>
      </c>
      <c r="G2106">
        <v>109</v>
      </c>
      <c r="H2106">
        <v>60</v>
      </c>
      <c r="I2106">
        <v>52</v>
      </c>
      <c r="J2106">
        <v>49</v>
      </c>
      <c r="K2106">
        <v>43</v>
      </c>
      <c r="L2106">
        <v>0</v>
      </c>
      <c r="M2106">
        <v>2021</v>
      </c>
      <c r="N2106">
        <f t="shared" ca="1" si="130"/>
        <v>162</v>
      </c>
      <c r="O2106">
        <f t="shared" ca="1" si="131"/>
        <v>35075</v>
      </c>
      <c r="P2106">
        <f ca="1">_20206[[#This Row],[最低排名]]-_20206[[#This Row],[同分人数]]+1</f>
        <v>34914</v>
      </c>
      <c r="Q2106">
        <f ca="1">IF(O2106&gt;=开始!$B$6, 1, 0)</f>
        <v>1</v>
      </c>
      <c r="R2106">
        <f ca="1">_20206[[#This Row],[最低排名]]-开始!$B$6</f>
        <v>35075</v>
      </c>
    </row>
    <row r="2107" spans="1:18">
      <c r="A2107">
        <v>57202</v>
      </c>
      <c r="B2107" t="s">
        <v>1668</v>
      </c>
      <c r="C2107" t="str">
        <f t="shared" si="128"/>
        <v>集美诚毅</v>
      </c>
      <c r="D2107" t="str">
        <f t="shared" si="129"/>
        <v>02</v>
      </c>
      <c r="E2107" t="s">
        <v>1629</v>
      </c>
      <c r="M2107">
        <v>2021</v>
      </c>
      <c r="N2107" t="e">
        <f t="shared" ca="1" si="130"/>
        <v>#N/A</v>
      </c>
      <c r="O2107" t="e">
        <f t="shared" ca="1" si="131"/>
        <v>#N/A</v>
      </c>
      <c r="P2107" t="e">
        <f ca="1">_20206[[#This Row],[最低排名]]-_20206[[#This Row],[同分人数]]+1</f>
        <v>#N/A</v>
      </c>
      <c r="Q2107" t="e">
        <f ca="1">IF(O2107&gt;=开始!$B$6, 1, 0)</f>
        <v>#N/A</v>
      </c>
      <c r="R2107" t="e">
        <f ca="1">_20206[[#This Row],[最低排名]]-开始!$B$6</f>
        <v>#N/A</v>
      </c>
    </row>
    <row r="2108" spans="1:18">
      <c r="A2108">
        <v>57301</v>
      </c>
      <c r="B2108" t="s">
        <v>921</v>
      </c>
      <c r="C2108" t="str">
        <f t="shared" si="128"/>
        <v>闽农金山</v>
      </c>
      <c r="D2108" t="str">
        <f t="shared" si="129"/>
        <v>01</v>
      </c>
      <c r="E2108" t="s">
        <v>1534</v>
      </c>
      <c r="F2108">
        <v>162</v>
      </c>
      <c r="G2108">
        <v>85</v>
      </c>
      <c r="H2108">
        <v>88</v>
      </c>
      <c r="I2108">
        <v>58</v>
      </c>
      <c r="J2108">
        <v>46</v>
      </c>
      <c r="K2108">
        <v>46</v>
      </c>
      <c r="L2108">
        <v>0</v>
      </c>
      <c r="M2108">
        <v>2021</v>
      </c>
      <c r="N2108">
        <f t="shared" ca="1" si="130"/>
        <v>159</v>
      </c>
      <c r="O2108">
        <f t="shared" ca="1" si="131"/>
        <v>35686</v>
      </c>
      <c r="P2108">
        <f ca="1">_20206[[#This Row],[最低排名]]-_20206[[#This Row],[同分人数]]+1</f>
        <v>35528</v>
      </c>
      <c r="Q2108">
        <f ca="1">IF(O2108&gt;=开始!$B$6, 1, 0)</f>
        <v>1</v>
      </c>
      <c r="R2108">
        <f ca="1">_20206[[#This Row],[最低排名]]-开始!$B$6</f>
        <v>35686</v>
      </c>
    </row>
    <row r="2109" spans="1:18">
      <c r="A2109">
        <v>57401</v>
      </c>
      <c r="B2109" t="s">
        <v>922</v>
      </c>
      <c r="C2109" t="str">
        <f t="shared" si="128"/>
        <v>福州外贸</v>
      </c>
      <c r="D2109" t="str">
        <f t="shared" si="129"/>
        <v>01</v>
      </c>
      <c r="E2109" t="s">
        <v>1533</v>
      </c>
      <c r="F2109">
        <v>179</v>
      </c>
      <c r="G2109">
        <v>100</v>
      </c>
      <c r="H2109">
        <v>58</v>
      </c>
      <c r="I2109">
        <v>58</v>
      </c>
      <c r="J2109">
        <v>55</v>
      </c>
      <c r="K2109">
        <v>52</v>
      </c>
      <c r="L2109">
        <v>0</v>
      </c>
      <c r="M2109">
        <v>2021</v>
      </c>
      <c r="N2109">
        <f t="shared" ca="1" si="130"/>
        <v>157</v>
      </c>
      <c r="O2109">
        <f t="shared" ca="1" si="131"/>
        <v>35381</v>
      </c>
      <c r="P2109">
        <f ca="1">_20206[[#This Row],[最低排名]]-_20206[[#This Row],[同分人数]]+1</f>
        <v>35225</v>
      </c>
      <c r="Q2109">
        <f ca="1">IF(O2109&gt;=开始!$B$6, 1, 0)</f>
        <v>1</v>
      </c>
      <c r="R2109">
        <f ca="1">_20206[[#This Row],[最低排名]]-开始!$B$6</f>
        <v>35381</v>
      </c>
    </row>
    <row r="2110" spans="1:18">
      <c r="A2110">
        <v>57501</v>
      </c>
      <c r="B2110" t="s">
        <v>1585</v>
      </c>
      <c r="C2110" t="str">
        <f t="shared" si="128"/>
        <v>仰恩大学</v>
      </c>
      <c r="D2110" t="str">
        <f t="shared" si="129"/>
        <v>01</v>
      </c>
      <c r="E2110" t="s">
        <v>1548</v>
      </c>
      <c r="F2110">
        <v>169</v>
      </c>
      <c r="G2110">
        <v>85</v>
      </c>
      <c r="H2110">
        <v>87</v>
      </c>
      <c r="I2110">
        <v>52</v>
      </c>
      <c r="J2110">
        <v>52</v>
      </c>
      <c r="K2110">
        <v>43</v>
      </c>
      <c r="L2110">
        <v>0</v>
      </c>
      <c r="M2110">
        <v>2021</v>
      </c>
      <c r="N2110">
        <f t="shared" ca="1" si="130"/>
        <v>149</v>
      </c>
      <c r="O2110">
        <f t="shared" ca="1" si="131"/>
        <v>35224</v>
      </c>
      <c r="P2110">
        <f ca="1">_20206[[#This Row],[最低排名]]-_20206[[#This Row],[同分人数]]+1</f>
        <v>35076</v>
      </c>
      <c r="Q2110">
        <f ca="1">IF(O2110&gt;=开始!$B$6, 1, 0)</f>
        <v>1</v>
      </c>
      <c r="R2110">
        <f ca="1">_20206[[#This Row],[最低排名]]-开始!$B$6</f>
        <v>35224</v>
      </c>
    </row>
    <row r="2111" spans="1:18">
      <c r="A2111">
        <v>59101</v>
      </c>
      <c r="B2111" t="s">
        <v>924</v>
      </c>
      <c r="C2111" t="str">
        <f t="shared" si="128"/>
        <v>南昌大学</v>
      </c>
      <c r="D2111" t="str">
        <f t="shared" si="129"/>
        <v>01</v>
      </c>
      <c r="E2111" t="s">
        <v>195</v>
      </c>
      <c r="F2111">
        <v>225</v>
      </c>
      <c r="G2111">
        <v>115</v>
      </c>
      <c r="H2111">
        <v>93</v>
      </c>
      <c r="I2111">
        <v>67</v>
      </c>
      <c r="J2111">
        <v>64</v>
      </c>
      <c r="K2111">
        <v>61</v>
      </c>
      <c r="L2111">
        <v>0</v>
      </c>
      <c r="M2111">
        <v>2021</v>
      </c>
      <c r="N2111">
        <f t="shared" ca="1" si="130"/>
        <v>222</v>
      </c>
      <c r="O2111">
        <f t="shared" ca="1" si="131"/>
        <v>13526</v>
      </c>
      <c r="P2111">
        <f ca="1">_20206[[#This Row],[最低排名]]-_20206[[#This Row],[同分人数]]+1</f>
        <v>13305</v>
      </c>
      <c r="Q2111">
        <f ca="1">IF(O2111&gt;=开始!$B$6, 1, 0)</f>
        <v>1</v>
      </c>
      <c r="R2111">
        <f ca="1">_20206[[#This Row],[最低排名]]-开始!$B$6</f>
        <v>13526</v>
      </c>
    </row>
    <row r="2112" spans="1:18">
      <c r="A2112">
        <v>59102</v>
      </c>
      <c r="B2112" t="s">
        <v>925</v>
      </c>
      <c r="C2112" t="str">
        <f t="shared" si="128"/>
        <v>南昌大学</v>
      </c>
      <c r="D2112" t="str">
        <f t="shared" si="129"/>
        <v>02</v>
      </c>
      <c r="E2112" t="s">
        <v>307</v>
      </c>
      <c r="F2112">
        <v>216</v>
      </c>
      <c r="G2112">
        <v>122</v>
      </c>
      <c r="H2112">
        <v>117</v>
      </c>
      <c r="I2112">
        <v>67</v>
      </c>
      <c r="J2112">
        <v>64</v>
      </c>
      <c r="K2112">
        <v>55</v>
      </c>
      <c r="L2112">
        <v>0</v>
      </c>
      <c r="M2112">
        <v>2021</v>
      </c>
      <c r="N2112">
        <f t="shared" ca="1" si="130"/>
        <v>223</v>
      </c>
      <c r="O2112">
        <f t="shared" ca="1" si="131"/>
        <v>11614</v>
      </c>
      <c r="P2112">
        <f ca="1">_20206[[#This Row],[最低排名]]-_20206[[#This Row],[同分人数]]+1</f>
        <v>11392</v>
      </c>
      <c r="Q2112">
        <f ca="1">IF(O2112&gt;=开始!$B$6, 1, 0)</f>
        <v>1</v>
      </c>
      <c r="R2112">
        <f ca="1">_20206[[#This Row],[最低排名]]-开始!$B$6</f>
        <v>11614</v>
      </c>
    </row>
    <row r="2113" spans="1:18">
      <c r="A2113">
        <v>59103</v>
      </c>
      <c r="B2113" t="s">
        <v>926</v>
      </c>
      <c r="C2113" t="str">
        <f t="shared" si="128"/>
        <v>南昌大学</v>
      </c>
      <c r="D2113" t="str">
        <f t="shared" si="129"/>
        <v>03</v>
      </c>
      <c r="E2113" t="s">
        <v>70</v>
      </c>
      <c r="F2113">
        <v>250</v>
      </c>
      <c r="G2113">
        <v>134</v>
      </c>
      <c r="H2113">
        <v>100</v>
      </c>
      <c r="I2113">
        <v>61</v>
      </c>
      <c r="J2113">
        <v>55</v>
      </c>
      <c r="K2113">
        <v>52</v>
      </c>
      <c r="L2113">
        <v>0</v>
      </c>
      <c r="M2113">
        <v>2021</v>
      </c>
      <c r="N2113">
        <f t="shared" ca="1" si="130"/>
        <v>225</v>
      </c>
      <c r="O2113">
        <f t="shared" ca="1" si="131"/>
        <v>11839</v>
      </c>
      <c r="P2113">
        <f ca="1">_20206[[#This Row],[最低排名]]-_20206[[#This Row],[同分人数]]+1</f>
        <v>11615</v>
      </c>
      <c r="Q2113">
        <f ca="1">IF(O2113&gt;=开始!$B$6, 1, 0)</f>
        <v>1</v>
      </c>
      <c r="R2113">
        <f ca="1">_20206[[#This Row],[最低排名]]-开始!$B$6</f>
        <v>11839</v>
      </c>
    </row>
    <row r="2114" spans="1:18">
      <c r="A2114">
        <v>59104</v>
      </c>
      <c r="B2114" t="s">
        <v>927</v>
      </c>
      <c r="C2114" t="str">
        <f t="shared" ref="C2114:C2177" si="132">LEFT(B2114, FIND("(", B2114) - 1)</f>
        <v>南昌大学</v>
      </c>
      <c r="D2114" t="str">
        <f t="shared" ref="D2114:D2177" si="133">MID(B2114, FIND("(", B2114) + 1, FIND(")", B2114) - FIND("(", B2114) - 1)</f>
        <v>04</v>
      </c>
      <c r="E2114" t="s">
        <v>1130</v>
      </c>
      <c r="F2114">
        <v>217</v>
      </c>
      <c r="G2114">
        <v>116</v>
      </c>
      <c r="H2114">
        <v>116</v>
      </c>
      <c r="I2114">
        <v>70</v>
      </c>
      <c r="J2114">
        <v>64</v>
      </c>
      <c r="K2114">
        <v>58</v>
      </c>
      <c r="L2114">
        <v>0</v>
      </c>
      <c r="M2114">
        <v>2021</v>
      </c>
      <c r="N2114">
        <f t="shared" ref="N2114:N2177" ca="1" si="134">VLOOKUP(E2114, INDIRECT("'" &amp; M2114 &amp; "D'!$A$2:$G$500"), 2, FALSE)</f>
        <v>225</v>
      </c>
      <c r="O2114">
        <f t="shared" ref="O2114:O2177" ca="1" si="135">VLOOKUP(E2114, INDIRECT("'" &amp; M2114 &amp; "D'!$A$2:$G$500"), 3, FALSE)</f>
        <v>10342</v>
      </c>
      <c r="P2114">
        <f ca="1">_20206[[#This Row],[最低排名]]-_20206[[#This Row],[同分人数]]+1</f>
        <v>10118</v>
      </c>
      <c r="Q2114">
        <f ca="1">IF(O2114&gt;=开始!$B$6, 1, 0)</f>
        <v>1</v>
      </c>
      <c r="R2114">
        <f ca="1">_20206[[#This Row],[最低排名]]-开始!$B$6</f>
        <v>10342</v>
      </c>
    </row>
    <row r="2115" spans="1:18">
      <c r="A2115">
        <v>59201</v>
      </c>
      <c r="B2115" t="s">
        <v>929</v>
      </c>
      <c r="C2115" t="str">
        <f t="shared" si="132"/>
        <v>华东交大</v>
      </c>
      <c r="D2115" t="str">
        <f t="shared" si="133"/>
        <v>01</v>
      </c>
      <c r="E2115" t="s">
        <v>347</v>
      </c>
      <c r="F2115">
        <v>206</v>
      </c>
      <c r="G2115">
        <v>106</v>
      </c>
      <c r="H2115">
        <v>102</v>
      </c>
      <c r="I2115">
        <v>58</v>
      </c>
      <c r="J2115">
        <v>55</v>
      </c>
      <c r="K2115">
        <v>52</v>
      </c>
      <c r="L2115">
        <v>0</v>
      </c>
      <c r="M2115">
        <v>2021</v>
      </c>
      <c r="N2115">
        <f t="shared" ca="1" si="134"/>
        <v>225</v>
      </c>
      <c r="O2115">
        <f t="shared" ca="1" si="135"/>
        <v>21738</v>
      </c>
      <c r="P2115">
        <f ca="1">_20206[[#This Row],[最低排名]]-_20206[[#This Row],[同分人数]]+1</f>
        <v>21514</v>
      </c>
      <c r="Q2115">
        <f ca="1">IF(O2115&gt;=开始!$B$6, 1, 0)</f>
        <v>1</v>
      </c>
      <c r="R2115">
        <f ca="1">_20206[[#This Row],[最低排名]]-开始!$B$6</f>
        <v>21738</v>
      </c>
    </row>
    <row r="2116" spans="1:18">
      <c r="A2116">
        <v>59202</v>
      </c>
      <c r="B2116" t="s">
        <v>930</v>
      </c>
      <c r="C2116" t="str">
        <f t="shared" si="132"/>
        <v>华东交大</v>
      </c>
      <c r="D2116" t="str">
        <f t="shared" si="133"/>
        <v>02</v>
      </c>
      <c r="E2116" t="s">
        <v>381</v>
      </c>
      <c r="F2116">
        <v>211</v>
      </c>
      <c r="G2116">
        <v>106</v>
      </c>
      <c r="H2116">
        <v>71</v>
      </c>
      <c r="I2116">
        <v>49</v>
      </c>
      <c r="J2116">
        <v>49</v>
      </c>
      <c r="K2116">
        <v>49</v>
      </c>
      <c r="L2116">
        <v>0</v>
      </c>
      <c r="M2116">
        <v>2021</v>
      </c>
      <c r="N2116">
        <f t="shared" ca="1" si="134"/>
        <v>196</v>
      </c>
      <c r="O2116">
        <f t="shared" ca="1" si="135"/>
        <v>30861</v>
      </c>
      <c r="P2116">
        <f ca="1">_20206[[#This Row],[最低排名]]-_20206[[#This Row],[同分人数]]+1</f>
        <v>30666</v>
      </c>
      <c r="Q2116">
        <f ca="1">IF(O2116&gt;=开始!$B$6, 1, 0)</f>
        <v>1</v>
      </c>
      <c r="R2116">
        <f ca="1">_20206[[#This Row],[最低排名]]-开始!$B$6</f>
        <v>30861</v>
      </c>
    </row>
    <row r="2117" spans="1:18">
      <c r="A2117">
        <v>59301</v>
      </c>
      <c r="B2117" t="s">
        <v>931</v>
      </c>
      <c r="C2117" t="str">
        <f t="shared" si="132"/>
        <v>东华理工</v>
      </c>
      <c r="D2117" t="str">
        <f t="shared" si="133"/>
        <v>01</v>
      </c>
      <c r="E2117" t="s">
        <v>228</v>
      </c>
      <c r="F2117">
        <v>187</v>
      </c>
      <c r="G2117">
        <v>98</v>
      </c>
      <c r="H2117">
        <v>93</v>
      </c>
      <c r="I2117">
        <v>61</v>
      </c>
      <c r="J2117">
        <v>52</v>
      </c>
      <c r="K2117">
        <v>46</v>
      </c>
      <c r="L2117">
        <v>0</v>
      </c>
      <c r="M2117">
        <v>2021</v>
      </c>
      <c r="N2117">
        <f t="shared" ca="1" si="134"/>
        <v>198</v>
      </c>
      <c r="O2117">
        <f t="shared" ca="1" si="135"/>
        <v>28864</v>
      </c>
      <c r="P2117">
        <f ca="1">_20206[[#This Row],[最低排名]]-_20206[[#This Row],[同分人数]]+1</f>
        <v>28667</v>
      </c>
      <c r="Q2117">
        <f ca="1">IF(O2117&gt;=开始!$B$6, 1, 0)</f>
        <v>1</v>
      </c>
      <c r="R2117">
        <f ca="1">_20206[[#This Row],[最低排名]]-开始!$B$6</f>
        <v>28864</v>
      </c>
    </row>
    <row r="2118" spans="1:18">
      <c r="A2118">
        <v>59302</v>
      </c>
      <c r="B2118" t="s">
        <v>932</v>
      </c>
      <c r="C2118" t="str">
        <f t="shared" si="132"/>
        <v>东华理工</v>
      </c>
      <c r="D2118" t="str">
        <f t="shared" si="133"/>
        <v>02</v>
      </c>
      <c r="E2118" t="s">
        <v>232</v>
      </c>
      <c r="F2118">
        <v>203</v>
      </c>
      <c r="G2118">
        <v>108</v>
      </c>
      <c r="H2118">
        <v>64</v>
      </c>
      <c r="I2118">
        <v>61</v>
      </c>
      <c r="J2118">
        <v>58</v>
      </c>
      <c r="K2118">
        <v>52</v>
      </c>
      <c r="L2118">
        <v>0</v>
      </c>
      <c r="M2118">
        <v>2021</v>
      </c>
      <c r="N2118">
        <f t="shared" ca="1" si="134"/>
        <v>198</v>
      </c>
      <c r="O2118">
        <f t="shared" ca="1" si="135"/>
        <v>29062</v>
      </c>
      <c r="P2118">
        <f ca="1">_20206[[#This Row],[最低排名]]-_20206[[#This Row],[同分人数]]+1</f>
        <v>28865</v>
      </c>
      <c r="Q2118">
        <f ca="1">IF(O2118&gt;=开始!$B$6, 1, 0)</f>
        <v>1</v>
      </c>
      <c r="R2118">
        <f ca="1">_20206[[#This Row],[最低排名]]-开始!$B$6</f>
        <v>29062</v>
      </c>
    </row>
    <row r="2119" spans="1:18">
      <c r="A2119">
        <v>59401</v>
      </c>
      <c r="B2119" t="s">
        <v>933</v>
      </c>
      <c r="C2119" t="str">
        <f t="shared" si="132"/>
        <v>南昌航大</v>
      </c>
      <c r="D2119" t="str">
        <f t="shared" si="133"/>
        <v>01</v>
      </c>
      <c r="E2119" t="s">
        <v>528</v>
      </c>
      <c r="F2119">
        <v>172</v>
      </c>
      <c r="G2119">
        <v>92</v>
      </c>
      <c r="H2119">
        <v>109</v>
      </c>
      <c r="I2119">
        <v>58</v>
      </c>
      <c r="J2119">
        <v>52</v>
      </c>
      <c r="K2119">
        <v>49</v>
      </c>
      <c r="L2119">
        <v>0</v>
      </c>
      <c r="M2119">
        <v>2021</v>
      </c>
      <c r="N2119">
        <f t="shared" ca="1" si="134"/>
        <v>182</v>
      </c>
      <c r="O2119">
        <f t="shared" ca="1" si="135"/>
        <v>28666</v>
      </c>
      <c r="P2119">
        <f ca="1">_20206[[#This Row],[最低排名]]-_20206[[#This Row],[同分人数]]+1</f>
        <v>28485</v>
      </c>
      <c r="Q2119">
        <f ca="1">IF(O2119&gt;=开始!$B$6, 1, 0)</f>
        <v>1</v>
      </c>
      <c r="R2119">
        <f ca="1">_20206[[#This Row],[最低排名]]-开始!$B$6</f>
        <v>28666</v>
      </c>
    </row>
    <row r="2120" spans="1:18">
      <c r="A2120">
        <v>59402</v>
      </c>
      <c r="B2120" t="s">
        <v>934</v>
      </c>
      <c r="C2120" t="str">
        <f t="shared" si="132"/>
        <v>南昌航大</v>
      </c>
      <c r="D2120" t="str">
        <f t="shared" si="133"/>
        <v>02</v>
      </c>
      <c r="E2120" t="s">
        <v>560</v>
      </c>
      <c r="F2120">
        <v>211</v>
      </c>
      <c r="G2120">
        <v>108</v>
      </c>
      <c r="H2120">
        <v>91</v>
      </c>
      <c r="I2120">
        <v>55</v>
      </c>
      <c r="J2120">
        <v>49</v>
      </c>
      <c r="K2120">
        <v>43</v>
      </c>
      <c r="L2120">
        <v>0</v>
      </c>
      <c r="M2120">
        <v>2021</v>
      </c>
      <c r="N2120">
        <f t="shared" ca="1" si="134"/>
        <v>193</v>
      </c>
      <c r="O2120">
        <f t="shared" ca="1" si="135"/>
        <v>26941</v>
      </c>
      <c r="P2120">
        <f ca="1">_20206[[#This Row],[最低排名]]-_20206[[#This Row],[同分人数]]+1</f>
        <v>26749</v>
      </c>
      <c r="Q2120">
        <f ca="1">IF(O2120&gt;=开始!$B$6, 1, 0)</f>
        <v>1</v>
      </c>
      <c r="R2120">
        <f ca="1">_20206[[#This Row],[最低排名]]-开始!$B$6</f>
        <v>26941</v>
      </c>
    </row>
    <row r="2121" spans="1:18">
      <c r="A2121">
        <v>59403</v>
      </c>
      <c r="B2121" t="s">
        <v>935</v>
      </c>
      <c r="C2121" t="str">
        <f t="shared" si="132"/>
        <v>南昌航大</v>
      </c>
      <c r="D2121" t="str">
        <f t="shared" si="133"/>
        <v>03</v>
      </c>
      <c r="E2121" t="s">
        <v>1629</v>
      </c>
      <c r="M2121">
        <v>2021</v>
      </c>
      <c r="N2121" t="e">
        <f t="shared" ca="1" si="134"/>
        <v>#N/A</v>
      </c>
      <c r="O2121" t="e">
        <f t="shared" ca="1" si="135"/>
        <v>#N/A</v>
      </c>
      <c r="P2121" t="e">
        <f ca="1">_20206[[#This Row],[最低排名]]-_20206[[#This Row],[同分人数]]+1</f>
        <v>#N/A</v>
      </c>
      <c r="Q2121" t="e">
        <f ca="1">IF(O2121&gt;=开始!$B$6, 1, 0)</f>
        <v>#N/A</v>
      </c>
      <c r="R2121" t="e">
        <f ca="1">_20206[[#This Row],[最低排名]]-开始!$B$6</f>
        <v>#N/A</v>
      </c>
    </row>
    <row r="2122" spans="1:18">
      <c r="A2122">
        <v>59404</v>
      </c>
      <c r="B2122" t="s">
        <v>1586</v>
      </c>
      <c r="C2122" t="str">
        <f t="shared" si="132"/>
        <v>南昌航大</v>
      </c>
      <c r="D2122" t="str">
        <f t="shared" si="133"/>
        <v>04</v>
      </c>
      <c r="E2122" t="s">
        <v>479</v>
      </c>
      <c r="F2122">
        <v>185</v>
      </c>
      <c r="G2122">
        <v>95</v>
      </c>
      <c r="H2122">
        <v>72</v>
      </c>
      <c r="I2122">
        <v>64</v>
      </c>
      <c r="J2122">
        <v>58</v>
      </c>
      <c r="K2122">
        <v>43</v>
      </c>
      <c r="L2122">
        <v>0</v>
      </c>
      <c r="M2122">
        <v>2021</v>
      </c>
      <c r="N2122">
        <f t="shared" ca="1" si="134"/>
        <v>193</v>
      </c>
      <c r="O2122">
        <f t="shared" ca="1" si="135"/>
        <v>32124</v>
      </c>
      <c r="P2122">
        <f ca="1">_20206[[#This Row],[最低排名]]-_20206[[#This Row],[同分人数]]+1</f>
        <v>31932</v>
      </c>
      <c r="Q2122">
        <f ca="1">IF(O2122&gt;=开始!$B$6, 1, 0)</f>
        <v>1</v>
      </c>
      <c r="R2122">
        <f ca="1">_20206[[#This Row],[最低排名]]-开始!$B$6</f>
        <v>32124</v>
      </c>
    </row>
    <row r="2123" spans="1:18">
      <c r="A2123">
        <v>59405</v>
      </c>
      <c r="B2123" t="s">
        <v>1669</v>
      </c>
      <c r="C2123" t="str">
        <f t="shared" si="132"/>
        <v>南昌航大</v>
      </c>
      <c r="D2123" t="str">
        <f t="shared" si="133"/>
        <v>05</v>
      </c>
      <c r="E2123" t="s">
        <v>54</v>
      </c>
      <c r="F2123">
        <v>190</v>
      </c>
      <c r="G2123">
        <v>106</v>
      </c>
      <c r="H2123">
        <v>101</v>
      </c>
      <c r="I2123">
        <v>52</v>
      </c>
      <c r="J2123">
        <v>49</v>
      </c>
      <c r="K2123">
        <v>49</v>
      </c>
      <c r="L2123">
        <v>0</v>
      </c>
      <c r="M2123">
        <v>2021</v>
      </c>
      <c r="N2123">
        <f t="shared" ca="1" si="134"/>
        <v>201</v>
      </c>
      <c r="O2123">
        <f t="shared" ca="1" si="135"/>
        <v>28484</v>
      </c>
      <c r="P2123">
        <f ca="1">_20206[[#This Row],[最低排名]]-_20206[[#This Row],[同分人数]]+1</f>
        <v>28284</v>
      </c>
      <c r="Q2123">
        <f ca="1">IF(O2123&gt;=开始!$B$6, 1, 0)</f>
        <v>1</v>
      </c>
      <c r="R2123">
        <f ca="1">_20206[[#This Row],[最低排名]]-开始!$B$6</f>
        <v>28484</v>
      </c>
    </row>
    <row r="2124" spans="1:18">
      <c r="A2124">
        <v>59501</v>
      </c>
      <c r="B2124" t="s">
        <v>936</v>
      </c>
      <c r="C2124" t="str">
        <f t="shared" si="132"/>
        <v>江西理工</v>
      </c>
      <c r="D2124" t="str">
        <f t="shared" si="133"/>
        <v>01</v>
      </c>
      <c r="E2124" t="s">
        <v>998</v>
      </c>
      <c r="F2124">
        <v>178</v>
      </c>
      <c r="G2124">
        <v>90</v>
      </c>
      <c r="H2124">
        <v>80</v>
      </c>
      <c r="I2124">
        <v>55</v>
      </c>
      <c r="J2124">
        <v>49</v>
      </c>
      <c r="K2124">
        <v>49</v>
      </c>
      <c r="L2124">
        <v>0</v>
      </c>
      <c r="M2124">
        <v>2021</v>
      </c>
      <c r="N2124">
        <f t="shared" ca="1" si="134"/>
        <v>172</v>
      </c>
      <c r="O2124">
        <f t="shared" ca="1" si="135"/>
        <v>33982</v>
      </c>
      <c r="P2124">
        <f ca="1">_20206[[#This Row],[最低排名]]-_20206[[#This Row],[同分人数]]+1</f>
        <v>33811</v>
      </c>
      <c r="Q2124">
        <f ca="1">IF(O2124&gt;=开始!$B$6, 1, 0)</f>
        <v>1</v>
      </c>
      <c r="R2124">
        <f ca="1">_20206[[#This Row],[最低排名]]-开始!$B$6</f>
        <v>33982</v>
      </c>
    </row>
    <row r="2125" spans="1:18">
      <c r="A2125">
        <v>59502</v>
      </c>
      <c r="B2125" t="s">
        <v>937</v>
      </c>
      <c r="C2125" t="str">
        <f t="shared" si="132"/>
        <v>江西理工</v>
      </c>
      <c r="D2125" t="str">
        <f t="shared" si="133"/>
        <v>02</v>
      </c>
      <c r="E2125" t="s">
        <v>440</v>
      </c>
      <c r="F2125">
        <v>192</v>
      </c>
      <c r="G2125">
        <v>99</v>
      </c>
      <c r="H2125">
        <v>89</v>
      </c>
      <c r="I2125">
        <v>58</v>
      </c>
      <c r="J2125">
        <v>52</v>
      </c>
      <c r="K2125">
        <v>46</v>
      </c>
      <c r="L2125">
        <v>0</v>
      </c>
      <c r="M2125">
        <v>2021</v>
      </c>
      <c r="N2125">
        <f t="shared" ca="1" si="134"/>
        <v>210</v>
      </c>
      <c r="O2125">
        <f t="shared" ca="1" si="135"/>
        <v>29272</v>
      </c>
      <c r="P2125">
        <f ca="1">_20206[[#This Row],[最低排名]]-_20206[[#This Row],[同分人数]]+1</f>
        <v>29063</v>
      </c>
      <c r="Q2125">
        <f ca="1">IF(O2125&gt;=开始!$B$6, 1, 0)</f>
        <v>1</v>
      </c>
      <c r="R2125">
        <f ca="1">_20206[[#This Row],[最低排名]]-开始!$B$6</f>
        <v>29272</v>
      </c>
    </row>
    <row r="2126" spans="1:18">
      <c r="A2126">
        <v>59503</v>
      </c>
      <c r="B2126" t="s">
        <v>938</v>
      </c>
      <c r="C2126" t="str">
        <f t="shared" si="132"/>
        <v>江西理工</v>
      </c>
      <c r="D2126" t="str">
        <f t="shared" si="133"/>
        <v>03</v>
      </c>
      <c r="E2126" t="s">
        <v>701</v>
      </c>
      <c r="F2126">
        <v>198</v>
      </c>
      <c r="G2126">
        <v>101</v>
      </c>
      <c r="H2126">
        <v>78</v>
      </c>
      <c r="I2126">
        <v>67</v>
      </c>
      <c r="J2126">
        <v>52</v>
      </c>
      <c r="K2126">
        <v>49</v>
      </c>
      <c r="L2126">
        <v>0</v>
      </c>
      <c r="M2126">
        <v>2021</v>
      </c>
      <c r="N2126">
        <f t="shared" ca="1" si="134"/>
        <v>166</v>
      </c>
      <c r="O2126">
        <f t="shared" ca="1" si="135"/>
        <v>27904</v>
      </c>
      <c r="P2126">
        <f ca="1">_20206[[#This Row],[最低排名]]-_20206[[#This Row],[同分人数]]+1</f>
        <v>27739</v>
      </c>
      <c r="Q2126">
        <f ca="1">IF(O2126&gt;=开始!$B$6, 1, 0)</f>
        <v>1</v>
      </c>
      <c r="R2126">
        <f ca="1">_20206[[#This Row],[最低排名]]-开始!$B$6</f>
        <v>27904</v>
      </c>
    </row>
    <row r="2127" spans="1:18">
      <c r="A2127">
        <v>59601</v>
      </c>
      <c r="B2127" t="s">
        <v>941</v>
      </c>
      <c r="C2127" t="str">
        <f t="shared" si="132"/>
        <v>景德陶瓷</v>
      </c>
      <c r="D2127" t="str">
        <f t="shared" si="133"/>
        <v>01</v>
      </c>
      <c r="E2127" t="s">
        <v>398</v>
      </c>
      <c r="F2127">
        <v>191</v>
      </c>
      <c r="G2127">
        <v>100</v>
      </c>
      <c r="H2127">
        <v>89</v>
      </c>
      <c r="I2127">
        <v>58</v>
      </c>
      <c r="J2127">
        <v>49</v>
      </c>
      <c r="K2127">
        <v>46</v>
      </c>
      <c r="L2127">
        <v>0</v>
      </c>
      <c r="M2127">
        <v>2021</v>
      </c>
      <c r="N2127">
        <f t="shared" ca="1" si="134"/>
        <v>199</v>
      </c>
      <c r="O2127">
        <f t="shared" ca="1" si="135"/>
        <v>30070</v>
      </c>
      <c r="P2127">
        <f ca="1">_20206[[#This Row],[最低排名]]-_20206[[#This Row],[同分人数]]+1</f>
        <v>29872</v>
      </c>
      <c r="Q2127">
        <f ca="1">IF(O2127&gt;=开始!$B$6, 1, 0)</f>
        <v>1</v>
      </c>
      <c r="R2127">
        <f ca="1">_20206[[#This Row],[最低排名]]-开始!$B$6</f>
        <v>30070</v>
      </c>
    </row>
    <row r="2128" spans="1:18">
      <c r="A2128">
        <v>59602</v>
      </c>
      <c r="B2128" t="s">
        <v>942</v>
      </c>
      <c r="C2128" t="str">
        <f t="shared" si="132"/>
        <v>景德陶瓷</v>
      </c>
      <c r="D2128" t="str">
        <f t="shared" si="133"/>
        <v>02</v>
      </c>
      <c r="E2128" t="s">
        <v>1629</v>
      </c>
      <c r="M2128">
        <v>2021</v>
      </c>
      <c r="N2128" t="e">
        <f t="shared" ca="1" si="134"/>
        <v>#N/A</v>
      </c>
      <c r="O2128" t="e">
        <f t="shared" ca="1" si="135"/>
        <v>#N/A</v>
      </c>
      <c r="P2128" t="e">
        <f ca="1">_20206[[#This Row],[最低排名]]-_20206[[#This Row],[同分人数]]+1</f>
        <v>#N/A</v>
      </c>
      <c r="Q2128" t="e">
        <f ca="1">IF(O2128&gt;=开始!$B$6, 1, 0)</f>
        <v>#N/A</v>
      </c>
      <c r="R2128" t="e">
        <f ca="1">_20206[[#This Row],[最低排名]]-开始!$B$6</f>
        <v>#N/A</v>
      </c>
    </row>
    <row r="2129" spans="1:18">
      <c r="A2129">
        <v>59603</v>
      </c>
      <c r="B2129" t="s">
        <v>943</v>
      </c>
      <c r="C2129" t="str">
        <f t="shared" si="132"/>
        <v>景德陶瓷</v>
      </c>
      <c r="D2129" t="str">
        <f t="shared" si="133"/>
        <v>03</v>
      </c>
      <c r="E2129" t="s">
        <v>1629</v>
      </c>
      <c r="M2129">
        <v>2021</v>
      </c>
      <c r="N2129" t="e">
        <f t="shared" ca="1" si="134"/>
        <v>#N/A</v>
      </c>
      <c r="O2129" t="e">
        <f t="shared" ca="1" si="135"/>
        <v>#N/A</v>
      </c>
      <c r="P2129" t="e">
        <f ca="1">_20206[[#This Row],[最低排名]]-_20206[[#This Row],[同分人数]]+1</f>
        <v>#N/A</v>
      </c>
      <c r="Q2129" t="e">
        <f ca="1">IF(O2129&gt;=开始!$B$6, 1, 0)</f>
        <v>#N/A</v>
      </c>
      <c r="R2129" t="e">
        <f ca="1">_20206[[#This Row],[最低排名]]-开始!$B$6</f>
        <v>#N/A</v>
      </c>
    </row>
    <row r="2130" spans="1:18">
      <c r="A2130">
        <v>59604</v>
      </c>
      <c r="B2130" t="s">
        <v>1670</v>
      </c>
      <c r="C2130" t="str">
        <f t="shared" si="132"/>
        <v>景德陶瓷</v>
      </c>
      <c r="D2130" t="str">
        <f t="shared" si="133"/>
        <v>04</v>
      </c>
      <c r="E2130" t="s">
        <v>419</v>
      </c>
      <c r="F2130">
        <v>189</v>
      </c>
      <c r="G2130">
        <v>98</v>
      </c>
      <c r="H2130">
        <v>86</v>
      </c>
      <c r="I2130">
        <v>61</v>
      </c>
      <c r="J2130">
        <v>52</v>
      </c>
      <c r="K2130">
        <v>46</v>
      </c>
      <c r="L2130">
        <v>0</v>
      </c>
      <c r="M2130">
        <v>2021</v>
      </c>
      <c r="N2130">
        <f t="shared" ca="1" si="134"/>
        <v>190</v>
      </c>
      <c r="O2130">
        <f t="shared" ca="1" si="135"/>
        <v>29871</v>
      </c>
      <c r="P2130">
        <f ca="1">_20206[[#This Row],[最低排名]]-_20206[[#This Row],[同分人数]]+1</f>
        <v>29682</v>
      </c>
      <c r="Q2130">
        <f ca="1">IF(O2130&gt;=开始!$B$6, 1, 0)</f>
        <v>1</v>
      </c>
      <c r="R2130">
        <f ca="1">_20206[[#This Row],[最低排名]]-开始!$B$6</f>
        <v>29871</v>
      </c>
    </row>
    <row r="2131" spans="1:18">
      <c r="A2131">
        <v>59701</v>
      </c>
      <c r="B2131" t="s">
        <v>944</v>
      </c>
      <c r="C2131" t="str">
        <f t="shared" si="132"/>
        <v>江西农大</v>
      </c>
      <c r="D2131" t="str">
        <f t="shared" si="133"/>
        <v>01</v>
      </c>
      <c r="E2131" t="s">
        <v>232</v>
      </c>
      <c r="F2131">
        <v>201</v>
      </c>
      <c r="G2131">
        <v>111</v>
      </c>
      <c r="H2131">
        <v>72</v>
      </c>
      <c r="I2131">
        <v>67</v>
      </c>
      <c r="J2131">
        <v>49</v>
      </c>
      <c r="K2131">
        <v>49</v>
      </c>
      <c r="L2131">
        <v>0</v>
      </c>
      <c r="M2131">
        <v>2021</v>
      </c>
      <c r="N2131">
        <f t="shared" ca="1" si="134"/>
        <v>198</v>
      </c>
      <c r="O2131">
        <f t="shared" ca="1" si="135"/>
        <v>29062</v>
      </c>
      <c r="P2131">
        <f ca="1">_20206[[#This Row],[最低排名]]-_20206[[#This Row],[同分人数]]+1</f>
        <v>28865</v>
      </c>
      <c r="Q2131">
        <f ca="1">IF(O2131&gt;=开始!$B$6, 1, 0)</f>
        <v>1</v>
      </c>
      <c r="R2131">
        <f ca="1">_20206[[#This Row],[最低排名]]-开始!$B$6</f>
        <v>29062</v>
      </c>
    </row>
    <row r="2132" spans="1:18">
      <c r="A2132">
        <v>59702</v>
      </c>
      <c r="B2132" t="s">
        <v>945</v>
      </c>
      <c r="C2132" t="str">
        <f t="shared" si="132"/>
        <v>江西农大</v>
      </c>
      <c r="D2132" t="str">
        <f t="shared" si="133"/>
        <v>02</v>
      </c>
      <c r="E2132" t="s">
        <v>419</v>
      </c>
      <c r="F2132">
        <v>203</v>
      </c>
      <c r="G2132">
        <v>107</v>
      </c>
      <c r="H2132">
        <v>66</v>
      </c>
      <c r="I2132">
        <v>58</v>
      </c>
      <c r="J2132">
        <v>55</v>
      </c>
      <c r="K2132">
        <v>52</v>
      </c>
      <c r="L2132">
        <v>0</v>
      </c>
      <c r="M2132">
        <v>2021</v>
      </c>
      <c r="N2132">
        <f t="shared" ca="1" si="134"/>
        <v>190</v>
      </c>
      <c r="O2132">
        <f t="shared" ca="1" si="135"/>
        <v>29871</v>
      </c>
      <c r="P2132">
        <f ca="1">_20206[[#This Row],[最低排名]]-_20206[[#This Row],[同分人数]]+1</f>
        <v>29682</v>
      </c>
      <c r="Q2132">
        <f ca="1">IF(O2132&gt;=开始!$B$6, 1, 0)</f>
        <v>1</v>
      </c>
      <c r="R2132">
        <f ca="1">_20206[[#This Row],[最低排名]]-开始!$B$6</f>
        <v>29871</v>
      </c>
    </row>
    <row r="2133" spans="1:18">
      <c r="A2133">
        <v>59703</v>
      </c>
      <c r="B2133" t="s">
        <v>946</v>
      </c>
      <c r="C2133" t="str">
        <f t="shared" si="132"/>
        <v>江西农大</v>
      </c>
      <c r="D2133" t="str">
        <f t="shared" si="133"/>
        <v>03</v>
      </c>
      <c r="E2133" t="s">
        <v>701</v>
      </c>
      <c r="F2133">
        <v>184</v>
      </c>
      <c r="G2133">
        <v>95</v>
      </c>
      <c r="H2133">
        <v>95</v>
      </c>
      <c r="I2133">
        <v>58</v>
      </c>
      <c r="J2133">
        <v>55</v>
      </c>
      <c r="K2133">
        <v>52</v>
      </c>
      <c r="L2133">
        <v>0</v>
      </c>
      <c r="M2133">
        <v>2021</v>
      </c>
      <c r="N2133">
        <f t="shared" ca="1" si="134"/>
        <v>166</v>
      </c>
      <c r="O2133">
        <f t="shared" ca="1" si="135"/>
        <v>27904</v>
      </c>
      <c r="P2133">
        <f ca="1">_20206[[#This Row],[最低排名]]-_20206[[#This Row],[同分人数]]+1</f>
        <v>27739</v>
      </c>
      <c r="Q2133">
        <f ca="1">IF(O2133&gt;=开始!$B$6, 1, 0)</f>
        <v>1</v>
      </c>
      <c r="R2133">
        <f ca="1">_20206[[#This Row],[最低排名]]-开始!$B$6</f>
        <v>27904</v>
      </c>
    </row>
    <row r="2134" spans="1:18">
      <c r="A2134">
        <v>59801</v>
      </c>
      <c r="B2134" t="s">
        <v>950</v>
      </c>
      <c r="C2134" t="str">
        <f t="shared" si="132"/>
        <v>江西中医</v>
      </c>
      <c r="D2134" t="str">
        <f t="shared" si="133"/>
        <v>01</v>
      </c>
      <c r="E2134" t="s">
        <v>162</v>
      </c>
      <c r="F2134">
        <v>222</v>
      </c>
      <c r="G2134">
        <v>120</v>
      </c>
      <c r="H2134">
        <v>91</v>
      </c>
      <c r="I2134">
        <v>61</v>
      </c>
      <c r="J2134">
        <v>52</v>
      </c>
      <c r="K2134">
        <v>49</v>
      </c>
      <c r="L2134">
        <v>0</v>
      </c>
      <c r="M2134">
        <v>2021</v>
      </c>
      <c r="N2134">
        <f t="shared" ca="1" si="134"/>
        <v>233</v>
      </c>
      <c r="O2134">
        <f t="shared" ca="1" si="135"/>
        <v>21291</v>
      </c>
      <c r="P2134">
        <f ca="1">_20206[[#This Row],[最低排名]]-_20206[[#This Row],[同分人数]]+1</f>
        <v>21059</v>
      </c>
      <c r="Q2134">
        <f ca="1">IF(O2134&gt;=开始!$B$6, 1, 0)</f>
        <v>1</v>
      </c>
      <c r="R2134">
        <f ca="1">_20206[[#This Row],[最低排名]]-开始!$B$6</f>
        <v>21291</v>
      </c>
    </row>
    <row r="2135" spans="1:18">
      <c r="A2135">
        <v>59802</v>
      </c>
      <c r="B2135" t="s">
        <v>951</v>
      </c>
      <c r="C2135" t="str">
        <f t="shared" si="132"/>
        <v>江西中医</v>
      </c>
      <c r="D2135" t="str">
        <f t="shared" si="133"/>
        <v>02</v>
      </c>
      <c r="E2135" t="s">
        <v>178</v>
      </c>
      <c r="F2135">
        <v>194</v>
      </c>
      <c r="G2135">
        <v>101</v>
      </c>
      <c r="H2135">
        <v>99</v>
      </c>
      <c r="I2135">
        <v>61</v>
      </c>
      <c r="J2135">
        <v>52</v>
      </c>
      <c r="K2135">
        <v>52</v>
      </c>
      <c r="L2135">
        <v>0</v>
      </c>
      <c r="M2135">
        <v>2021</v>
      </c>
      <c r="N2135">
        <f t="shared" ca="1" si="134"/>
        <v>201</v>
      </c>
      <c r="O2135">
        <f t="shared" ca="1" si="135"/>
        <v>25024</v>
      </c>
      <c r="P2135">
        <f ca="1">_20206[[#This Row],[最低排名]]-_20206[[#This Row],[同分人数]]+1</f>
        <v>24824</v>
      </c>
      <c r="Q2135">
        <f ca="1">IF(O2135&gt;=开始!$B$6, 1, 0)</f>
        <v>1</v>
      </c>
      <c r="R2135">
        <f ca="1">_20206[[#This Row],[最低排名]]-开始!$B$6</f>
        <v>25024</v>
      </c>
    </row>
    <row r="2136" spans="1:18">
      <c r="A2136">
        <v>59803</v>
      </c>
      <c r="B2136" t="s">
        <v>1587</v>
      </c>
      <c r="C2136" t="str">
        <f t="shared" si="132"/>
        <v>江西中医</v>
      </c>
      <c r="D2136" t="str">
        <f t="shared" si="133"/>
        <v>03</v>
      </c>
      <c r="E2136" t="s">
        <v>389</v>
      </c>
      <c r="F2136">
        <v>198</v>
      </c>
      <c r="G2136">
        <v>104</v>
      </c>
      <c r="H2136">
        <v>89</v>
      </c>
      <c r="I2136">
        <v>64</v>
      </c>
      <c r="J2136">
        <v>52</v>
      </c>
      <c r="K2136">
        <v>49</v>
      </c>
      <c r="L2136">
        <v>0</v>
      </c>
      <c r="M2136">
        <v>2021</v>
      </c>
      <c r="N2136">
        <f t="shared" ca="1" si="134"/>
        <v>205</v>
      </c>
      <c r="O2136">
        <f t="shared" ca="1" si="135"/>
        <v>26311</v>
      </c>
      <c r="P2136">
        <f ca="1">_20206[[#This Row],[最低排名]]-_20206[[#This Row],[同分人数]]+1</f>
        <v>26107</v>
      </c>
      <c r="Q2136">
        <f ca="1">IF(O2136&gt;=开始!$B$6, 1, 0)</f>
        <v>1</v>
      </c>
      <c r="R2136">
        <f ca="1">_20206[[#This Row],[最低排名]]-开始!$B$6</f>
        <v>26311</v>
      </c>
    </row>
    <row r="2137" spans="1:18">
      <c r="A2137">
        <v>59901</v>
      </c>
      <c r="B2137" t="s">
        <v>952</v>
      </c>
      <c r="C2137" t="str">
        <f t="shared" si="132"/>
        <v>赣南医学</v>
      </c>
      <c r="D2137" t="str">
        <f t="shared" si="133"/>
        <v>01</v>
      </c>
      <c r="E2137" t="s">
        <v>54</v>
      </c>
      <c r="F2137">
        <v>182</v>
      </c>
      <c r="G2137">
        <v>92</v>
      </c>
      <c r="H2137">
        <v>100</v>
      </c>
      <c r="I2137">
        <v>58</v>
      </c>
      <c r="J2137">
        <v>55</v>
      </c>
      <c r="K2137">
        <v>46</v>
      </c>
      <c r="L2137">
        <v>0</v>
      </c>
      <c r="M2137">
        <v>2021</v>
      </c>
      <c r="N2137">
        <f t="shared" ca="1" si="134"/>
        <v>201</v>
      </c>
      <c r="O2137">
        <f t="shared" ca="1" si="135"/>
        <v>28484</v>
      </c>
      <c r="P2137">
        <f ca="1">_20206[[#This Row],[最低排名]]-_20206[[#This Row],[同分人数]]+1</f>
        <v>28284</v>
      </c>
      <c r="Q2137">
        <f ca="1">IF(O2137&gt;=开始!$B$6, 1, 0)</f>
        <v>1</v>
      </c>
      <c r="R2137">
        <f ca="1">_20206[[#This Row],[最低排名]]-开始!$B$6</f>
        <v>28484</v>
      </c>
    </row>
    <row r="2138" spans="1:18">
      <c r="A2138">
        <v>59902</v>
      </c>
      <c r="B2138" t="s">
        <v>953</v>
      </c>
      <c r="C2138" t="str">
        <f t="shared" si="132"/>
        <v>赣南医学</v>
      </c>
      <c r="D2138" t="str">
        <f t="shared" si="133"/>
        <v>02</v>
      </c>
      <c r="E2138" t="s">
        <v>52</v>
      </c>
      <c r="F2138">
        <v>202</v>
      </c>
      <c r="G2138">
        <v>109</v>
      </c>
      <c r="H2138">
        <v>75</v>
      </c>
      <c r="I2138">
        <v>55</v>
      </c>
      <c r="J2138">
        <v>49</v>
      </c>
      <c r="K2138">
        <v>43</v>
      </c>
      <c r="L2138">
        <v>0</v>
      </c>
      <c r="M2138">
        <v>2021</v>
      </c>
      <c r="N2138">
        <f t="shared" ca="1" si="134"/>
        <v>188</v>
      </c>
      <c r="O2138">
        <f t="shared" ca="1" si="135"/>
        <v>31735</v>
      </c>
      <c r="P2138">
        <f ca="1">_20206[[#This Row],[最低排名]]-_20206[[#This Row],[同分人数]]+1</f>
        <v>31548</v>
      </c>
      <c r="Q2138">
        <f ca="1">IF(O2138&gt;=开始!$B$6, 1, 0)</f>
        <v>1</v>
      </c>
      <c r="R2138">
        <f ca="1">_20206[[#This Row],[最低排名]]-开始!$B$6</f>
        <v>31735</v>
      </c>
    </row>
    <row r="2139" spans="1:18">
      <c r="A2139">
        <v>60001</v>
      </c>
      <c r="B2139" t="s">
        <v>955</v>
      </c>
      <c r="C2139" t="str">
        <f t="shared" si="132"/>
        <v>江西师大</v>
      </c>
      <c r="D2139" t="str">
        <f t="shared" si="133"/>
        <v>01</v>
      </c>
      <c r="E2139" t="s">
        <v>506</v>
      </c>
      <c r="F2139">
        <v>201</v>
      </c>
      <c r="G2139">
        <v>101</v>
      </c>
      <c r="H2139">
        <v>127</v>
      </c>
      <c r="I2139">
        <v>64</v>
      </c>
      <c r="J2139">
        <v>64</v>
      </c>
      <c r="K2139">
        <v>61</v>
      </c>
      <c r="L2139">
        <v>0</v>
      </c>
      <c r="M2139">
        <v>2021</v>
      </c>
      <c r="N2139">
        <f t="shared" ca="1" si="134"/>
        <v>200</v>
      </c>
      <c r="O2139">
        <f t="shared" ca="1" si="135"/>
        <v>12039</v>
      </c>
      <c r="P2139">
        <f ca="1">_20206[[#This Row],[最低排名]]-_20206[[#This Row],[同分人数]]+1</f>
        <v>11840</v>
      </c>
      <c r="Q2139">
        <f ca="1">IF(O2139&gt;=开始!$B$6, 1, 0)</f>
        <v>1</v>
      </c>
      <c r="R2139">
        <f ca="1">_20206[[#This Row],[最低排名]]-开始!$B$6</f>
        <v>12039</v>
      </c>
    </row>
    <row r="2140" spans="1:18">
      <c r="A2140">
        <v>60002</v>
      </c>
      <c r="B2140" t="s">
        <v>956</v>
      </c>
      <c r="C2140" t="str">
        <f t="shared" si="132"/>
        <v>江西师大</v>
      </c>
      <c r="D2140" t="str">
        <f t="shared" si="133"/>
        <v>02</v>
      </c>
      <c r="E2140" t="s">
        <v>81</v>
      </c>
      <c r="F2140">
        <v>202</v>
      </c>
      <c r="G2140">
        <v>103</v>
      </c>
      <c r="H2140">
        <v>110</v>
      </c>
      <c r="I2140">
        <v>67</v>
      </c>
      <c r="J2140">
        <v>58</v>
      </c>
      <c r="K2140">
        <v>55</v>
      </c>
      <c r="L2140">
        <v>0</v>
      </c>
      <c r="M2140">
        <v>2021</v>
      </c>
      <c r="N2140">
        <f t="shared" ca="1" si="134"/>
        <v>222</v>
      </c>
      <c r="O2140">
        <f t="shared" ca="1" si="135"/>
        <v>17491</v>
      </c>
      <c r="P2140">
        <f ca="1">_20206[[#This Row],[最低排名]]-_20206[[#This Row],[同分人数]]+1</f>
        <v>17270</v>
      </c>
      <c r="Q2140">
        <f ca="1">IF(O2140&gt;=开始!$B$6, 1, 0)</f>
        <v>1</v>
      </c>
      <c r="R2140">
        <f ca="1">_20206[[#This Row],[最低排名]]-开始!$B$6</f>
        <v>17491</v>
      </c>
    </row>
    <row r="2141" spans="1:18">
      <c r="A2141">
        <v>60003</v>
      </c>
      <c r="B2141" t="s">
        <v>957</v>
      </c>
      <c r="C2141" t="str">
        <f t="shared" si="132"/>
        <v>江西师大</v>
      </c>
      <c r="D2141" t="str">
        <f t="shared" si="133"/>
        <v>03</v>
      </c>
      <c r="E2141" t="s">
        <v>100</v>
      </c>
      <c r="F2141">
        <v>204</v>
      </c>
      <c r="G2141">
        <v>103</v>
      </c>
      <c r="H2141">
        <v>102</v>
      </c>
      <c r="I2141">
        <v>70</v>
      </c>
      <c r="J2141">
        <v>67</v>
      </c>
      <c r="K2141">
        <v>64</v>
      </c>
      <c r="L2141">
        <v>0</v>
      </c>
      <c r="M2141">
        <v>2021</v>
      </c>
      <c r="N2141">
        <f t="shared" ca="1" si="134"/>
        <v>233</v>
      </c>
      <c r="O2141">
        <f t="shared" ca="1" si="135"/>
        <v>14212</v>
      </c>
      <c r="P2141">
        <f ca="1">_20206[[#This Row],[最低排名]]-_20206[[#This Row],[同分人数]]+1</f>
        <v>13980</v>
      </c>
      <c r="Q2141">
        <f ca="1">IF(O2141&gt;=开始!$B$6, 1, 0)</f>
        <v>1</v>
      </c>
      <c r="R2141">
        <f ca="1">_20206[[#This Row],[最低排名]]-开始!$B$6</f>
        <v>14212</v>
      </c>
    </row>
    <row r="2142" spans="1:18">
      <c r="A2142">
        <v>60004</v>
      </c>
      <c r="B2142" t="s">
        <v>958</v>
      </c>
      <c r="C2142" t="str">
        <f t="shared" si="132"/>
        <v>江西师大</v>
      </c>
      <c r="D2142" t="str">
        <f t="shared" si="133"/>
        <v>04</v>
      </c>
      <c r="E2142" t="s">
        <v>162</v>
      </c>
      <c r="F2142">
        <v>207</v>
      </c>
      <c r="G2142">
        <v>117</v>
      </c>
      <c r="H2142">
        <v>97</v>
      </c>
      <c r="I2142">
        <v>61</v>
      </c>
      <c r="J2142">
        <v>58</v>
      </c>
      <c r="K2142">
        <v>52</v>
      </c>
      <c r="L2142">
        <v>0</v>
      </c>
      <c r="M2142">
        <v>2021</v>
      </c>
      <c r="N2142">
        <f t="shared" ca="1" si="134"/>
        <v>233</v>
      </c>
      <c r="O2142">
        <f t="shared" ca="1" si="135"/>
        <v>21291</v>
      </c>
      <c r="P2142">
        <f ca="1">_20206[[#This Row],[最低排名]]-_20206[[#This Row],[同分人数]]+1</f>
        <v>21059</v>
      </c>
      <c r="Q2142">
        <f ca="1">IF(O2142&gt;=开始!$B$6, 1, 0)</f>
        <v>1</v>
      </c>
      <c r="R2142">
        <f ca="1">_20206[[#This Row],[最低排名]]-开始!$B$6</f>
        <v>21291</v>
      </c>
    </row>
    <row r="2143" spans="1:18">
      <c r="A2143">
        <v>60005</v>
      </c>
      <c r="B2143" t="s">
        <v>959</v>
      </c>
      <c r="C2143" t="str">
        <f t="shared" si="132"/>
        <v>江西师大</v>
      </c>
      <c r="D2143" t="str">
        <f t="shared" si="133"/>
        <v>05</v>
      </c>
      <c r="E2143" t="s">
        <v>149</v>
      </c>
      <c r="F2143">
        <v>207</v>
      </c>
      <c r="G2143">
        <v>105</v>
      </c>
      <c r="H2143">
        <v>107</v>
      </c>
      <c r="I2143">
        <v>67</v>
      </c>
      <c r="J2143">
        <v>58</v>
      </c>
      <c r="K2143">
        <v>58</v>
      </c>
      <c r="L2143">
        <v>0</v>
      </c>
      <c r="M2143">
        <v>2021</v>
      </c>
      <c r="N2143">
        <f t="shared" ca="1" si="134"/>
        <v>221</v>
      </c>
      <c r="O2143">
        <f t="shared" ca="1" si="135"/>
        <v>16381</v>
      </c>
      <c r="P2143">
        <f ca="1">_20206[[#This Row],[最低排名]]-_20206[[#This Row],[同分人数]]+1</f>
        <v>16161</v>
      </c>
      <c r="Q2143">
        <f ca="1">IF(O2143&gt;=开始!$B$6, 1, 0)</f>
        <v>1</v>
      </c>
      <c r="R2143">
        <f ca="1">_20206[[#This Row],[最低排名]]-开始!$B$6</f>
        <v>16381</v>
      </c>
    </row>
    <row r="2144" spans="1:18">
      <c r="A2144">
        <v>60006</v>
      </c>
      <c r="B2144" t="s">
        <v>960</v>
      </c>
      <c r="C2144" t="str">
        <f t="shared" si="132"/>
        <v>江西师大</v>
      </c>
      <c r="D2144" t="str">
        <f t="shared" si="133"/>
        <v>06</v>
      </c>
      <c r="E2144" t="s">
        <v>302</v>
      </c>
      <c r="F2144">
        <v>208</v>
      </c>
      <c r="G2144">
        <v>105</v>
      </c>
      <c r="H2144">
        <v>105</v>
      </c>
      <c r="I2144">
        <v>64</v>
      </c>
      <c r="J2144">
        <v>61</v>
      </c>
      <c r="K2144">
        <v>52</v>
      </c>
      <c r="L2144">
        <v>0</v>
      </c>
      <c r="M2144">
        <v>2021</v>
      </c>
      <c r="N2144">
        <f t="shared" ca="1" si="134"/>
        <v>226</v>
      </c>
      <c r="O2144">
        <f t="shared" ca="1" si="135"/>
        <v>17952</v>
      </c>
      <c r="P2144">
        <f ca="1">_20206[[#This Row],[最低排名]]-_20206[[#This Row],[同分人数]]+1</f>
        <v>17727</v>
      </c>
      <c r="Q2144">
        <f ca="1">IF(O2144&gt;=开始!$B$6, 1, 0)</f>
        <v>1</v>
      </c>
      <c r="R2144">
        <f ca="1">_20206[[#This Row],[最低排名]]-开始!$B$6</f>
        <v>17952</v>
      </c>
    </row>
    <row r="2145" spans="1:18">
      <c r="A2145">
        <v>60007</v>
      </c>
      <c r="B2145" t="s">
        <v>1671</v>
      </c>
      <c r="C2145" t="str">
        <f t="shared" si="132"/>
        <v>江西师大</v>
      </c>
      <c r="D2145" t="str">
        <f t="shared" si="133"/>
        <v>07</v>
      </c>
      <c r="E2145" t="s">
        <v>372</v>
      </c>
      <c r="F2145">
        <v>211</v>
      </c>
      <c r="G2145">
        <v>106</v>
      </c>
      <c r="H2145">
        <v>76</v>
      </c>
      <c r="I2145">
        <v>67</v>
      </c>
      <c r="J2145">
        <v>61</v>
      </c>
      <c r="K2145">
        <v>61</v>
      </c>
      <c r="L2145">
        <v>0</v>
      </c>
      <c r="M2145">
        <v>2021</v>
      </c>
      <c r="N2145">
        <f t="shared" ca="1" si="134"/>
        <v>239</v>
      </c>
      <c r="O2145">
        <f t="shared" ca="1" si="135"/>
        <v>21058</v>
      </c>
      <c r="P2145">
        <f ca="1">_20206[[#This Row],[最低排名]]-_20206[[#This Row],[同分人数]]+1</f>
        <v>20820</v>
      </c>
      <c r="Q2145">
        <f ca="1">IF(O2145&gt;=开始!$B$6, 1, 0)</f>
        <v>1</v>
      </c>
      <c r="R2145">
        <f ca="1">_20206[[#This Row],[最低排名]]-开始!$B$6</f>
        <v>21058</v>
      </c>
    </row>
    <row r="2146" spans="1:18">
      <c r="A2146">
        <v>60101</v>
      </c>
      <c r="B2146" t="s">
        <v>961</v>
      </c>
      <c r="C2146" t="str">
        <f t="shared" si="132"/>
        <v>上饶师院</v>
      </c>
      <c r="D2146" t="str">
        <f t="shared" si="133"/>
        <v>01</v>
      </c>
      <c r="E2146" t="s">
        <v>701</v>
      </c>
      <c r="F2146">
        <v>204</v>
      </c>
      <c r="G2146">
        <v>104</v>
      </c>
      <c r="H2146">
        <v>84</v>
      </c>
      <c r="I2146">
        <v>52</v>
      </c>
      <c r="J2146">
        <v>52</v>
      </c>
      <c r="K2146">
        <v>52</v>
      </c>
      <c r="L2146">
        <v>0</v>
      </c>
      <c r="M2146">
        <v>2021</v>
      </c>
      <c r="N2146">
        <f t="shared" ca="1" si="134"/>
        <v>166</v>
      </c>
      <c r="O2146">
        <f t="shared" ca="1" si="135"/>
        <v>27904</v>
      </c>
      <c r="P2146">
        <f ca="1">_20206[[#This Row],[最低排名]]-_20206[[#This Row],[同分人数]]+1</f>
        <v>27739</v>
      </c>
      <c r="Q2146">
        <f ca="1">IF(O2146&gt;=开始!$B$6, 1, 0)</f>
        <v>1</v>
      </c>
      <c r="R2146">
        <f ca="1">_20206[[#This Row],[最低排名]]-开始!$B$6</f>
        <v>27904</v>
      </c>
    </row>
    <row r="2147" spans="1:18">
      <c r="A2147">
        <v>60102</v>
      </c>
      <c r="B2147" t="s">
        <v>962</v>
      </c>
      <c r="C2147" t="str">
        <f t="shared" si="132"/>
        <v>上饶师院</v>
      </c>
      <c r="D2147" t="str">
        <f t="shared" si="133"/>
        <v>02</v>
      </c>
      <c r="E2147" t="s">
        <v>427</v>
      </c>
      <c r="F2147">
        <v>210</v>
      </c>
      <c r="G2147">
        <v>106</v>
      </c>
      <c r="H2147">
        <v>66</v>
      </c>
      <c r="I2147">
        <v>55</v>
      </c>
      <c r="J2147">
        <v>55</v>
      </c>
      <c r="K2147">
        <v>49</v>
      </c>
      <c r="L2147">
        <v>0</v>
      </c>
      <c r="M2147">
        <v>2021</v>
      </c>
      <c r="N2147">
        <f t="shared" ca="1" si="134"/>
        <v>227</v>
      </c>
      <c r="O2147">
        <f t="shared" ca="1" si="135"/>
        <v>29681</v>
      </c>
      <c r="P2147">
        <f ca="1">_20206[[#This Row],[最低排名]]-_20206[[#This Row],[同分人数]]+1</f>
        <v>29455</v>
      </c>
      <c r="Q2147">
        <f ca="1">IF(O2147&gt;=开始!$B$6, 1, 0)</f>
        <v>1</v>
      </c>
      <c r="R2147">
        <f ca="1">_20206[[#This Row],[最低排名]]-开始!$B$6</f>
        <v>29681</v>
      </c>
    </row>
    <row r="2148" spans="1:18">
      <c r="A2148">
        <v>60201</v>
      </c>
      <c r="B2148" t="s">
        <v>963</v>
      </c>
      <c r="C2148" t="str">
        <f t="shared" si="132"/>
        <v>宜春学院</v>
      </c>
      <c r="D2148" t="str">
        <f t="shared" si="133"/>
        <v>01</v>
      </c>
      <c r="E2148" t="s">
        <v>479</v>
      </c>
      <c r="F2148">
        <v>183</v>
      </c>
      <c r="G2148">
        <v>92</v>
      </c>
      <c r="H2148">
        <v>74</v>
      </c>
      <c r="I2148">
        <v>64</v>
      </c>
      <c r="J2148">
        <v>55</v>
      </c>
      <c r="K2148">
        <v>46</v>
      </c>
      <c r="L2148">
        <v>0</v>
      </c>
      <c r="M2148">
        <v>2021</v>
      </c>
      <c r="N2148">
        <f t="shared" ca="1" si="134"/>
        <v>193</v>
      </c>
      <c r="O2148">
        <f t="shared" ca="1" si="135"/>
        <v>32124</v>
      </c>
      <c r="P2148">
        <f ca="1">_20206[[#This Row],[最低排名]]-_20206[[#This Row],[同分人数]]+1</f>
        <v>31932</v>
      </c>
      <c r="Q2148">
        <f ca="1">IF(O2148&gt;=开始!$B$6, 1, 0)</f>
        <v>1</v>
      </c>
      <c r="R2148">
        <f ca="1">_20206[[#This Row],[最低排名]]-开始!$B$6</f>
        <v>32124</v>
      </c>
    </row>
    <row r="2149" spans="1:18">
      <c r="A2149">
        <v>60202</v>
      </c>
      <c r="B2149" t="s">
        <v>964</v>
      </c>
      <c r="C2149" t="str">
        <f t="shared" si="132"/>
        <v>宜春学院</v>
      </c>
      <c r="D2149" t="str">
        <f t="shared" si="133"/>
        <v>02</v>
      </c>
      <c r="E2149" t="s">
        <v>408</v>
      </c>
      <c r="F2149">
        <v>189</v>
      </c>
      <c r="G2149">
        <v>105</v>
      </c>
      <c r="H2149">
        <v>74</v>
      </c>
      <c r="I2149">
        <v>58</v>
      </c>
      <c r="J2149">
        <v>52</v>
      </c>
      <c r="K2149">
        <v>46</v>
      </c>
      <c r="L2149">
        <v>0</v>
      </c>
      <c r="M2149">
        <v>2021</v>
      </c>
      <c r="N2149">
        <f t="shared" ca="1" si="134"/>
        <v>169</v>
      </c>
      <c r="O2149">
        <f t="shared" ca="1" si="135"/>
        <v>32613</v>
      </c>
      <c r="P2149">
        <f ca="1">_20206[[#This Row],[最低排名]]-_20206[[#This Row],[同分人数]]+1</f>
        <v>32445</v>
      </c>
      <c r="Q2149">
        <f ca="1">IF(O2149&gt;=开始!$B$6, 1, 0)</f>
        <v>1</v>
      </c>
      <c r="R2149">
        <f ca="1">_20206[[#This Row],[最低排名]]-开始!$B$6</f>
        <v>32613</v>
      </c>
    </row>
    <row r="2150" spans="1:18">
      <c r="A2150">
        <v>60203</v>
      </c>
      <c r="B2150" t="s">
        <v>965</v>
      </c>
      <c r="C2150" t="str">
        <f t="shared" si="132"/>
        <v>宜春学院</v>
      </c>
      <c r="D2150" t="str">
        <f t="shared" si="133"/>
        <v>03</v>
      </c>
      <c r="E2150" t="s">
        <v>398</v>
      </c>
      <c r="F2150">
        <v>183</v>
      </c>
      <c r="G2150">
        <v>97</v>
      </c>
      <c r="H2150">
        <v>85</v>
      </c>
      <c r="I2150">
        <v>61</v>
      </c>
      <c r="J2150">
        <v>58</v>
      </c>
      <c r="K2150">
        <v>46</v>
      </c>
      <c r="L2150">
        <v>0</v>
      </c>
      <c r="M2150">
        <v>2021</v>
      </c>
      <c r="N2150">
        <f t="shared" ca="1" si="134"/>
        <v>199</v>
      </c>
      <c r="O2150">
        <f t="shared" ca="1" si="135"/>
        <v>30070</v>
      </c>
      <c r="P2150">
        <f ca="1">_20206[[#This Row],[最低排名]]-_20206[[#This Row],[同分人数]]+1</f>
        <v>29872</v>
      </c>
      <c r="Q2150">
        <f ca="1">IF(O2150&gt;=开始!$B$6, 1, 0)</f>
        <v>1</v>
      </c>
      <c r="R2150">
        <f ca="1">_20206[[#This Row],[最低排名]]-开始!$B$6</f>
        <v>30070</v>
      </c>
    </row>
    <row r="2151" spans="1:18">
      <c r="A2151">
        <v>60204</v>
      </c>
      <c r="B2151" t="s">
        <v>966</v>
      </c>
      <c r="C2151" t="str">
        <f t="shared" si="132"/>
        <v>宜春学院</v>
      </c>
      <c r="D2151" t="str">
        <f t="shared" si="133"/>
        <v>04</v>
      </c>
      <c r="E2151" t="s">
        <v>318</v>
      </c>
      <c r="F2151">
        <v>205</v>
      </c>
      <c r="G2151">
        <v>107</v>
      </c>
      <c r="H2151">
        <v>80</v>
      </c>
      <c r="I2151">
        <v>49</v>
      </c>
      <c r="J2151">
        <v>49</v>
      </c>
      <c r="K2151">
        <v>43</v>
      </c>
      <c r="L2151">
        <v>0</v>
      </c>
      <c r="M2151">
        <v>2021</v>
      </c>
      <c r="N2151">
        <f t="shared" ca="1" si="134"/>
        <v>157</v>
      </c>
      <c r="O2151">
        <f t="shared" ca="1" si="135"/>
        <v>31364</v>
      </c>
      <c r="P2151">
        <f ca="1">_20206[[#This Row],[最低排名]]-_20206[[#This Row],[同分人数]]+1</f>
        <v>31208</v>
      </c>
      <c r="Q2151">
        <f ca="1">IF(O2151&gt;=开始!$B$6, 1, 0)</f>
        <v>1</v>
      </c>
      <c r="R2151">
        <f ca="1">_20206[[#This Row],[最低排名]]-开始!$B$6</f>
        <v>31364</v>
      </c>
    </row>
    <row r="2152" spans="1:18">
      <c r="A2152">
        <v>60205</v>
      </c>
      <c r="B2152" t="s">
        <v>1588</v>
      </c>
      <c r="C2152" t="str">
        <f t="shared" si="132"/>
        <v>宜春学院</v>
      </c>
      <c r="D2152" t="str">
        <f t="shared" si="133"/>
        <v>05</v>
      </c>
      <c r="E2152" t="s">
        <v>1629</v>
      </c>
      <c r="M2152">
        <v>2021</v>
      </c>
      <c r="N2152" t="e">
        <f t="shared" ca="1" si="134"/>
        <v>#N/A</v>
      </c>
      <c r="O2152" t="e">
        <f t="shared" ca="1" si="135"/>
        <v>#N/A</v>
      </c>
      <c r="P2152" t="e">
        <f ca="1">_20206[[#This Row],[最低排名]]-_20206[[#This Row],[同分人数]]+1</f>
        <v>#N/A</v>
      </c>
      <c r="Q2152" t="e">
        <f ca="1">IF(O2152&gt;=开始!$B$6, 1, 0)</f>
        <v>#N/A</v>
      </c>
      <c r="R2152" t="e">
        <f ca="1">_20206[[#This Row],[最低排名]]-开始!$B$6</f>
        <v>#N/A</v>
      </c>
    </row>
    <row r="2153" spans="1:18">
      <c r="A2153">
        <v>60301</v>
      </c>
      <c r="B2153" t="s">
        <v>967</v>
      </c>
      <c r="C2153" t="str">
        <f t="shared" si="132"/>
        <v>赣南师大</v>
      </c>
      <c r="D2153" t="str">
        <f t="shared" si="133"/>
        <v>01</v>
      </c>
      <c r="E2153" t="s">
        <v>387</v>
      </c>
      <c r="F2153">
        <v>198</v>
      </c>
      <c r="G2153">
        <v>102</v>
      </c>
      <c r="H2153">
        <v>92</v>
      </c>
      <c r="I2153">
        <v>58</v>
      </c>
      <c r="J2153">
        <v>52</v>
      </c>
      <c r="K2153">
        <v>46</v>
      </c>
      <c r="L2153">
        <v>0</v>
      </c>
      <c r="M2153">
        <v>2021</v>
      </c>
      <c r="N2153">
        <f t="shared" ca="1" si="134"/>
        <v>201</v>
      </c>
      <c r="O2153">
        <f t="shared" ca="1" si="135"/>
        <v>27542</v>
      </c>
      <c r="P2153">
        <f ca="1">_20206[[#This Row],[最低排名]]-_20206[[#This Row],[同分人数]]+1</f>
        <v>27342</v>
      </c>
      <c r="Q2153">
        <f ca="1">IF(O2153&gt;=开始!$B$6, 1, 0)</f>
        <v>1</v>
      </c>
      <c r="R2153">
        <f ca="1">_20206[[#This Row],[最低排名]]-开始!$B$6</f>
        <v>27542</v>
      </c>
    </row>
    <row r="2154" spans="1:18">
      <c r="A2154">
        <v>60302</v>
      </c>
      <c r="B2154" t="s">
        <v>968</v>
      </c>
      <c r="C2154" t="str">
        <f t="shared" si="132"/>
        <v>赣南师大</v>
      </c>
      <c r="D2154" t="str">
        <f t="shared" si="133"/>
        <v>02</v>
      </c>
      <c r="E2154" t="s">
        <v>440</v>
      </c>
      <c r="F2154">
        <v>203</v>
      </c>
      <c r="G2154">
        <v>104</v>
      </c>
      <c r="H2154">
        <v>66</v>
      </c>
      <c r="I2154">
        <v>64</v>
      </c>
      <c r="J2154">
        <v>58</v>
      </c>
      <c r="K2154">
        <v>46</v>
      </c>
      <c r="L2154">
        <v>0</v>
      </c>
      <c r="M2154">
        <v>2021</v>
      </c>
      <c r="N2154">
        <f t="shared" ca="1" si="134"/>
        <v>210</v>
      </c>
      <c r="O2154">
        <f t="shared" ca="1" si="135"/>
        <v>29272</v>
      </c>
      <c r="P2154">
        <f ca="1">_20206[[#This Row],[最低排名]]-_20206[[#This Row],[同分人数]]+1</f>
        <v>29063</v>
      </c>
      <c r="Q2154">
        <f ca="1">IF(O2154&gt;=开始!$B$6, 1, 0)</f>
        <v>1</v>
      </c>
      <c r="R2154">
        <f ca="1">_20206[[#This Row],[最低排名]]-开始!$B$6</f>
        <v>29272</v>
      </c>
    </row>
    <row r="2155" spans="1:18">
      <c r="A2155">
        <v>60303</v>
      </c>
      <c r="B2155" t="s">
        <v>969</v>
      </c>
      <c r="C2155" t="str">
        <f t="shared" si="132"/>
        <v>赣南师大</v>
      </c>
      <c r="D2155" t="str">
        <f t="shared" si="133"/>
        <v>03</v>
      </c>
      <c r="E2155" t="s">
        <v>1629</v>
      </c>
      <c r="M2155">
        <v>2021</v>
      </c>
      <c r="N2155" t="e">
        <f t="shared" ca="1" si="134"/>
        <v>#N/A</v>
      </c>
      <c r="O2155" t="e">
        <f t="shared" ca="1" si="135"/>
        <v>#N/A</v>
      </c>
      <c r="P2155" t="e">
        <f ca="1">_20206[[#This Row],[最低排名]]-_20206[[#This Row],[同分人数]]+1</f>
        <v>#N/A</v>
      </c>
      <c r="Q2155" t="e">
        <f ca="1">IF(O2155&gt;=开始!$B$6, 1, 0)</f>
        <v>#N/A</v>
      </c>
      <c r="R2155" t="e">
        <f ca="1">_20206[[#This Row],[最低排名]]-开始!$B$6</f>
        <v>#N/A</v>
      </c>
    </row>
    <row r="2156" spans="1:18">
      <c r="A2156">
        <v>60304</v>
      </c>
      <c r="B2156" t="s">
        <v>970</v>
      </c>
      <c r="C2156" t="str">
        <f t="shared" si="132"/>
        <v>赣南师大</v>
      </c>
      <c r="D2156" t="str">
        <f t="shared" si="133"/>
        <v>04</v>
      </c>
      <c r="E2156" t="s">
        <v>387</v>
      </c>
      <c r="F2156">
        <v>194</v>
      </c>
      <c r="G2156">
        <v>98</v>
      </c>
      <c r="H2156">
        <v>99</v>
      </c>
      <c r="I2156">
        <v>55</v>
      </c>
      <c r="J2156">
        <v>52</v>
      </c>
      <c r="K2156">
        <v>46</v>
      </c>
      <c r="L2156">
        <v>0</v>
      </c>
      <c r="M2156">
        <v>2021</v>
      </c>
      <c r="N2156">
        <f t="shared" ca="1" si="134"/>
        <v>201</v>
      </c>
      <c r="O2156">
        <f t="shared" ca="1" si="135"/>
        <v>27542</v>
      </c>
      <c r="P2156">
        <f ca="1">_20206[[#This Row],[最低排名]]-_20206[[#This Row],[同分人数]]+1</f>
        <v>27342</v>
      </c>
      <c r="Q2156">
        <f ca="1">IF(O2156&gt;=开始!$B$6, 1, 0)</f>
        <v>1</v>
      </c>
      <c r="R2156">
        <f ca="1">_20206[[#This Row],[最低排名]]-开始!$B$6</f>
        <v>27542</v>
      </c>
    </row>
    <row r="2157" spans="1:18">
      <c r="A2157">
        <v>60401</v>
      </c>
      <c r="B2157" t="s">
        <v>973</v>
      </c>
      <c r="C2157" t="str">
        <f t="shared" si="132"/>
        <v>井冈山大</v>
      </c>
      <c r="D2157" t="str">
        <f t="shared" si="133"/>
        <v>01</v>
      </c>
      <c r="E2157" t="s">
        <v>184</v>
      </c>
      <c r="F2157">
        <v>195</v>
      </c>
      <c r="G2157">
        <v>102</v>
      </c>
      <c r="H2157">
        <v>76</v>
      </c>
      <c r="I2157">
        <v>64</v>
      </c>
      <c r="J2157">
        <v>64</v>
      </c>
      <c r="K2157">
        <v>52</v>
      </c>
      <c r="L2157">
        <v>0</v>
      </c>
      <c r="M2157">
        <v>2021</v>
      </c>
      <c r="N2157">
        <f t="shared" ca="1" si="134"/>
        <v>225</v>
      </c>
      <c r="O2157">
        <f t="shared" ca="1" si="135"/>
        <v>26536</v>
      </c>
      <c r="P2157">
        <f ca="1">_20206[[#This Row],[最低排名]]-_20206[[#This Row],[同分人数]]+1</f>
        <v>26312</v>
      </c>
      <c r="Q2157">
        <f ca="1">IF(O2157&gt;=开始!$B$6, 1, 0)</f>
        <v>1</v>
      </c>
      <c r="R2157">
        <f ca="1">_20206[[#This Row],[最低排名]]-开始!$B$6</f>
        <v>26536</v>
      </c>
    </row>
    <row r="2158" spans="1:18">
      <c r="A2158">
        <v>60402</v>
      </c>
      <c r="B2158" t="s">
        <v>974</v>
      </c>
      <c r="C2158" t="str">
        <f t="shared" si="132"/>
        <v>井冈山大</v>
      </c>
      <c r="D2158" t="str">
        <f t="shared" si="133"/>
        <v>02</v>
      </c>
      <c r="E2158" t="s">
        <v>1556</v>
      </c>
      <c r="F2158">
        <v>184</v>
      </c>
      <c r="G2158">
        <v>95</v>
      </c>
      <c r="H2158">
        <v>82</v>
      </c>
      <c r="I2158">
        <v>46</v>
      </c>
      <c r="J2158">
        <v>46</v>
      </c>
      <c r="K2158">
        <v>46</v>
      </c>
      <c r="L2158">
        <v>0</v>
      </c>
      <c r="M2158">
        <v>2021</v>
      </c>
      <c r="N2158">
        <f t="shared" ca="1" si="134"/>
        <v>162</v>
      </c>
      <c r="O2158">
        <f t="shared" ca="1" si="135"/>
        <v>35075</v>
      </c>
      <c r="P2158">
        <f ca="1">_20206[[#This Row],[最低排名]]-_20206[[#This Row],[同分人数]]+1</f>
        <v>34914</v>
      </c>
      <c r="Q2158">
        <f ca="1">IF(O2158&gt;=开始!$B$6, 1, 0)</f>
        <v>1</v>
      </c>
      <c r="R2158">
        <f ca="1">_20206[[#This Row],[最低排名]]-开始!$B$6</f>
        <v>35075</v>
      </c>
    </row>
    <row r="2159" spans="1:18">
      <c r="A2159">
        <v>60403</v>
      </c>
      <c r="B2159" t="s">
        <v>975</v>
      </c>
      <c r="C2159" t="str">
        <f t="shared" si="132"/>
        <v>井冈山大</v>
      </c>
      <c r="D2159" t="str">
        <f t="shared" si="133"/>
        <v>03</v>
      </c>
      <c r="E2159" t="s">
        <v>230</v>
      </c>
      <c r="F2159">
        <v>190</v>
      </c>
      <c r="G2159">
        <v>96</v>
      </c>
      <c r="H2159">
        <v>94</v>
      </c>
      <c r="I2159">
        <v>55</v>
      </c>
      <c r="J2159">
        <v>52</v>
      </c>
      <c r="K2159">
        <v>52</v>
      </c>
      <c r="L2159">
        <v>0</v>
      </c>
      <c r="M2159">
        <v>2021</v>
      </c>
      <c r="N2159">
        <f t="shared" ca="1" si="134"/>
        <v>191</v>
      </c>
      <c r="O2159">
        <f t="shared" ca="1" si="135"/>
        <v>28095</v>
      </c>
      <c r="P2159">
        <f ca="1">_20206[[#This Row],[最低排名]]-_20206[[#This Row],[同分人数]]+1</f>
        <v>27905</v>
      </c>
      <c r="Q2159">
        <f ca="1">IF(O2159&gt;=开始!$B$6, 1, 0)</f>
        <v>1</v>
      </c>
      <c r="R2159">
        <f ca="1">_20206[[#This Row],[最低排名]]-开始!$B$6</f>
        <v>28095</v>
      </c>
    </row>
    <row r="2160" spans="1:18">
      <c r="A2160">
        <v>60501</v>
      </c>
      <c r="B2160" t="s">
        <v>976</v>
      </c>
      <c r="C2160" t="str">
        <f t="shared" si="132"/>
        <v>江西财大</v>
      </c>
      <c r="D2160" t="str">
        <f t="shared" si="133"/>
        <v>01</v>
      </c>
      <c r="E2160" t="s">
        <v>39</v>
      </c>
      <c r="F2160">
        <v>222</v>
      </c>
      <c r="G2160">
        <v>119</v>
      </c>
      <c r="H2160">
        <v>112</v>
      </c>
      <c r="I2160">
        <v>58</v>
      </c>
      <c r="J2160">
        <v>58</v>
      </c>
      <c r="K2160">
        <v>52</v>
      </c>
      <c r="L2160">
        <v>0</v>
      </c>
      <c r="M2160">
        <v>2021</v>
      </c>
      <c r="N2160">
        <f t="shared" ca="1" si="134"/>
        <v>218</v>
      </c>
      <c r="O2160">
        <f t="shared" ca="1" si="135"/>
        <v>15285</v>
      </c>
      <c r="P2160">
        <f ca="1">_20206[[#This Row],[最低排名]]-_20206[[#This Row],[同分人数]]+1</f>
        <v>15068</v>
      </c>
      <c r="Q2160">
        <f ca="1">IF(O2160&gt;=开始!$B$6, 1, 0)</f>
        <v>1</v>
      </c>
      <c r="R2160">
        <f ca="1">_20206[[#This Row],[最低排名]]-开始!$B$6</f>
        <v>15285</v>
      </c>
    </row>
    <row r="2161" spans="1:18">
      <c r="A2161">
        <v>60502</v>
      </c>
      <c r="B2161" t="s">
        <v>977</v>
      </c>
      <c r="C2161" t="str">
        <f t="shared" si="132"/>
        <v>江西财大</v>
      </c>
      <c r="D2161" t="str">
        <f t="shared" si="133"/>
        <v>02</v>
      </c>
      <c r="E2161" t="s">
        <v>678</v>
      </c>
      <c r="F2161">
        <v>211</v>
      </c>
      <c r="G2161">
        <v>118</v>
      </c>
      <c r="H2161">
        <v>95</v>
      </c>
      <c r="I2161">
        <v>64</v>
      </c>
      <c r="J2161">
        <v>61</v>
      </c>
      <c r="K2161">
        <v>52</v>
      </c>
      <c r="L2161">
        <v>0</v>
      </c>
      <c r="M2161">
        <v>2021</v>
      </c>
      <c r="N2161">
        <f t="shared" ca="1" si="134"/>
        <v>230</v>
      </c>
      <c r="O2161">
        <f t="shared" ca="1" si="135"/>
        <v>19533</v>
      </c>
      <c r="P2161">
        <f ca="1">_20206[[#This Row],[最低排名]]-_20206[[#This Row],[同分人数]]+1</f>
        <v>19304</v>
      </c>
      <c r="Q2161">
        <f ca="1">IF(O2161&gt;=开始!$B$6, 1, 0)</f>
        <v>1</v>
      </c>
      <c r="R2161">
        <f ca="1">_20206[[#This Row],[最低排名]]-开始!$B$6</f>
        <v>19533</v>
      </c>
    </row>
    <row r="2162" spans="1:18">
      <c r="A2162">
        <v>60601</v>
      </c>
      <c r="B2162" t="s">
        <v>978</v>
      </c>
      <c r="C2162" t="str">
        <f t="shared" si="132"/>
        <v>江西科技</v>
      </c>
      <c r="D2162" t="str">
        <f t="shared" si="133"/>
        <v>01</v>
      </c>
      <c r="E2162" t="s">
        <v>1629</v>
      </c>
      <c r="M2162">
        <v>2021</v>
      </c>
      <c r="N2162" t="e">
        <f t="shared" ca="1" si="134"/>
        <v>#N/A</v>
      </c>
      <c r="O2162" t="e">
        <f t="shared" ca="1" si="135"/>
        <v>#N/A</v>
      </c>
      <c r="P2162" t="e">
        <f ca="1">_20206[[#This Row],[最低排名]]-_20206[[#This Row],[同分人数]]+1</f>
        <v>#N/A</v>
      </c>
      <c r="Q2162" t="e">
        <f ca="1">IF(O2162&gt;=开始!$B$6, 1, 0)</f>
        <v>#N/A</v>
      </c>
      <c r="R2162" t="e">
        <f ca="1">_20206[[#This Row],[最低排名]]-开始!$B$6</f>
        <v>#N/A</v>
      </c>
    </row>
    <row r="2163" spans="1:18">
      <c r="A2163">
        <v>60602</v>
      </c>
      <c r="B2163" t="s">
        <v>979</v>
      </c>
      <c r="C2163" t="str">
        <f t="shared" si="132"/>
        <v>江西科技</v>
      </c>
      <c r="D2163" t="str">
        <f t="shared" si="133"/>
        <v>02</v>
      </c>
      <c r="E2163" t="s">
        <v>198</v>
      </c>
      <c r="F2163">
        <v>186</v>
      </c>
      <c r="G2163">
        <v>97</v>
      </c>
      <c r="H2163">
        <v>72</v>
      </c>
      <c r="I2163">
        <v>52</v>
      </c>
      <c r="J2163">
        <v>49</v>
      </c>
      <c r="K2163">
        <v>46</v>
      </c>
      <c r="L2163">
        <v>0</v>
      </c>
      <c r="M2163">
        <v>2021</v>
      </c>
      <c r="N2163">
        <f t="shared" ca="1" si="134"/>
        <v>148</v>
      </c>
      <c r="O2163">
        <f t="shared" ca="1" si="135"/>
        <v>34913</v>
      </c>
      <c r="P2163">
        <f ca="1">_20206[[#This Row],[最低排名]]-_20206[[#This Row],[同分人数]]+1</f>
        <v>34766</v>
      </c>
      <c r="Q2163">
        <f ca="1">IF(O2163&gt;=开始!$B$6, 1, 0)</f>
        <v>1</v>
      </c>
      <c r="R2163">
        <f ca="1">_20206[[#This Row],[最低排名]]-开始!$B$6</f>
        <v>34913</v>
      </c>
    </row>
    <row r="2164" spans="1:18">
      <c r="A2164">
        <v>60701</v>
      </c>
      <c r="B2164" t="s">
        <v>980</v>
      </c>
      <c r="C2164" t="str">
        <f t="shared" si="132"/>
        <v>江西科师</v>
      </c>
      <c r="D2164" t="str">
        <f t="shared" si="133"/>
        <v>01</v>
      </c>
      <c r="E2164" t="s">
        <v>56</v>
      </c>
      <c r="F2164">
        <v>185</v>
      </c>
      <c r="G2164">
        <v>101</v>
      </c>
      <c r="H2164">
        <v>85</v>
      </c>
      <c r="I2164">
        <v>52</v>
      </c>
      <c r="J2164">
        <v>46</v>
      </c>
      <c r="K2164">
        <v>46</v>
      </c>
      <c r="L2164">
        <v>0</v>
      </c>
      <c r="M2164">
        <v>2021</v>
      </c>
      <c r="N2164">
        <f t="shared" ca="1" si="134"/>
        <v>199</v>
      </c>
      <c r="O2164">
        <f t="shared" ca="1" si="135"/>
        <v>33499</v>
      </c>
      <c r="P2164">
        <f ca="1">_20206[[#This Row],[最低排名]]-_20206[[#This Row],[同分人数]]+1</f>
        <v>33301</v>
      </c>
      <c r="Q2164">
        <f ca="1">IF(O2164&gt;=开始!$B$6, 1, 0)</f>
        <v>1</v>
      </c>
      <c r="R2164">
        <f ca="1">_20206[[#This Row],[最低排名]]-开始!$B$6</f>
        <v>33499</v>
      </c>
    </row>
    <row r="2165" spans="1:18">
      <c r="A2165">
        <v>60702</v>
      </c>
      <c r="B2165" t="s">
        <v>981</v>
      </c>
      <c r="C2165" t="str">
        <f t="shared" si="132"/>
        <v>江西科师</v>
      </c>
      <c r="D2165" t="str">
        <f t="shared" si="133"/>
        <v>02</v>
      </c>
      <c r="E2165" t="s">
        <v>863</v>
      </c>
      <c r="F2165">
        <v>196</v>
      </c>
      <c r="G2165">
        <v>104</v>
      </c>
      <c r="H2165">
        <v>93</v>
      </c>
      <c r="I2165">
        <v>61</v>
      </c>
      <c r="J2165">
        <v>58</v>
      </c>
      <c r="K2165">
        <v>58</v>
      </c>
      <c r="L2165">
        <v>0</v>
      </c>
      <c r="M2165">
        <v>2021</v>
      </c>
      <c r="N2165">
        <f t="shared" ca="1" si="134"/>
        <v>205</v>
      </c>
      <c r="O2165">
        <f t="shared" ca="1" si="135"/>
        <v>23275</v>
      </c>
      <c r="P2165">
        <f ca="1">_20206[[#This Row],[最低排名]]-_20206[[#This Row],[同分人数]]+1</f>
        <v>23071</v>
      </c>
      <c r="Q2165">
        <f ca="1">IF(O2165&gt;=开始!$B$6, 1, 0)</f>
        <v>1</v>
      </c>
      <c r="R2165">
        <f ca="1">_20206[[#This Row],[最低排名]]-开始!$B$6</f>
        <v>23275</v>
      </c>
    </row>
    <row r="2166" spans="1:18">
      <c r="A2166">
        <v>60703</v>
      </c>
      <c r="B2166" t="s">
        <v>982</v>
      </c>
      <c r="C2166" t="str">
        <f t="shared" si="132"/>
        <v>江西科师</v>
      </c>
      <c r="D2166" t="str">
        <f t="shared" si="133"/>
        <v>03</v>
      </c>
      <c r="E2166" t="s">
        <v>381</v>
      </c>
      <c r="F2166">
        <v>200</v>
      </c>
      <c r="G2166">
        <v>120</v>
      </c>
      <c r="H2166">
        <v>79</v>
      </c>
      <c r="I2166">
        <v>55</v>
      </c>
      <c r="J2166">
        <v>49</v>
      </c>
      <c r="K2166">
        <v>46</v>
      </c>
      <c r="L2166">
        <v>0</v>
      </c>
      <c r="M2166">
        <v>2021</v>
      </c>
      <c r="N2166">
        <f t="shared" ca="1" si="134"/>
        <v>196</v>
      </c>
      <c r="O2166">
        <f t="shared" ca="1" si="135"/>
        <v>30861</v>
      </c>
      <c r="P2166">
        <f ca="1">_20206[[#This Row],[最低排名]]-_20206[[#This Row],[同分人数]]+1</f>
        <v>30666</v>
      </c>
      <c r="Q2166">
        <f ca="1">IF(O2166&gt;=开始!$B$6, 1, 0)</f>
        <v>1</v>
      </c>
      <c r="R2166">
        <f ca="1">_20206[[#This Row],[最低排名]]-开始!$B$6</f>
        <v>30861</v>
      </c>
    </row>
    <row r="2167" spans="1:18">
      <c r="A2167">
        <v>60704</v>
      </c>
      <c r="B2167" t="s">
        <v>983</v>
      </c>
      <c r="C2167" t="str">
        <f t="shared" si="132"/>
        <v>江西科师</v>
      </c>
      <c r="D2167" t="str">
        <f t="shared" si="133"/>
        <v>04</v>
      </c>
      <c r="E2167" t="s">
        <v>408</v>
      </c>
      <c r="F2167">
        <v>191</v>
      </c>
      <c r="G2167">
        <v>98</v>
      </c>
      <c r="H2167">
        <v>78</v>
      </c>
      <c r="I2167">
        <v>58</v>
      </c>
      <c r="J2167">
        <v>49</v>
      </c>
      <c r="K2167">
        <v>43</v>
      </c>
      <c r="L2167">
        <v>0</v>
      </c>
      <c r="M2167">
        <v>2021</v>
      </c>
      <c r="N2167">
        <f t="shared" ca="1" si="134"/>
        <v>169</v>
      </c>
      <c r="O2167">
        <f t="shared" ca="1" si="135"/>
        <v>32613</v>
      </c>
      <c r="P2167">
        <f ca="1">_20206[[#This Row],[最低排名]]-_20206[[#This Row],[同分人数]]+1</f>
        <v>32445</v>
      </c>
      <c r="Q2167">
        <f ca="1">IF(O2167&gt;=开始!$B$6, 1, 0)</f>
        <v>1</v>
      </c>
      <c r="R2167">
        <f ca="1">_20206[[#This Row],[最低排名]]-开始!$B$6</f>
        <v>32613</v>
      </c>
    </row>
    <row r="2168" spans="1:18">
      <c r="A2168">
        <v>60705</v>
      </c>
      <c r="B2168" t="s">
        <v>984</v>
      </c>
      <c r="C2168" t="str">
        <f t="shared" si="132"/>
        <v>江西科师</v>
      </c>
      <c r="D2168" t="str">
        <f t="shared" si="133"/>
        <v>05</v>
      </c>
      <c r="E2168" t="s">
        <v>232</v>
      </c>
      <c r="F2168">
        <v>205</v>
      </c>
      <c r="G2168">
        <v>111</v>
      </c>
      <c r="H2168">
        <v>83</v>
      </c>
      <c r="I2168">
        <v>55</v>
      </c>
      <c r="J2168">
        <v>49</v>
      </c>
      <c r="K2168">
        <v>46</v>
      </c>
      <c r="L2168">
        <v>0</v>
      </c>
      <c r="M2168">
        <v>2021</v>
      </c>
      <c r="N2168">
        <f t="shared" ca="1" si="134"/>
        <v>198</v>
      </c>
      <c r="O2168">
        <f t="shared" ca="1" si="135"/>
        <v>29062</v>
      </c>
      <c r="P2168">
        <f ca="1">_20206[[#This Row],[最低排名]]-_20206[[#This Row],[同分人数]]+1</f>
        <v>28865</v>
      </c>
      <c r="Q2168">
        <f ca="1">IF(O2168&gt;=开始!$B$6, 1, 0)</f>
        <v>1</v>
      </c>
      <c r="R2168">
        <f ca="1">_20206[[#This Row],[最低排名]]-开始!$B$6</f>
        <v>29062</v>
      </c>
    </row>
    <row r="2169" spans="1:18">
      <c r="A2169">
        <v>60706</v>
      </c>
      <c r="B2169" t="s">
        <v>985</v>
      </c>
      <c r="C2169" t="str">
        <f t="shared" si="132"/>
        <v>江西科师</v>
      </c>
      <c r="D2169" t="str">
        <f t="shared" si="133"/>
        <v>06</v>
      </c>
      <c r="E2169" t="s">
        <v>120</v>
      </c>
      <c r="F2169">
        <v>207</v>
      </c>
      <c r="G2169">
        <v>115</v>
      </c>
      <c r="H2169">
        <v>111</v>
      </c>
      <c r="I2169">
        <v>61</v>
      </c>
      <c r="J2169">
        <v>55</v>
      </c>
      <c r="K2169">
        <v>46</v>
      </c>
      <c r="L2169">
        <v>0</v>
      </c>
      <c r="M2169">
        <v>2021</v>
      </c>
      <c r="N2169">
        <f t="shared" ca="1" si="134"/>
        <v>215</v>
      </c>
      <c r="O2169">
        <f t="shared" ca="1" si="135"/>
        <v>20185</v>
      </c>
      <c r="P2169">
        <f ca="1">_20206[[#This Row],[最低排名]]-_20206[[#This Row],[同分人数]]+1</f>
        <v>19971</v>
      </c>
      <c r="Q2169">
        <f ca="1">IF(O2169&gt;=开始!$B$6, 1, 0)</f>
        <v>1</v>
      </c>
      <c r="R2169">
        <f ca="1">_20206[[#This Row],[最低排名]]-开始!$B$6</f>
        <v>20185</v>
      </c>
    </row>
    <row r="2170" spans="1:18">
      <c r="A2170">
        <v>60801</v>
      </c>
      <c r="B2170" t="s">
        <v>986</v>
      </c>
      <c r="C2170" t="str">
        <f t="shared" si="132"/>
        <v>南昌工程</v>
      </c>
      <c r="D2170" t="str">
        <f t="shared" si="133"/>
        <v>01</v>
      </c>
      <c r="E2170" t="s">
        <v>427</v>
      </c>
      <c r="F2170">
        <v>198</v>
      </c>
      <c r="G2170">
        <v>102</v>
      </c>
      <c r="H2170">
        <v>81</v>
      </c>
      <c r="I2170">
        <v>58</v>
      </c>
      <c r="J2170">
        <v>49</v>
      </c>
      <c r="K2170">
        <v>49</v>
      </c>
      <c r="L2170">
        <v>0</v>
      </c>
      <c r="M2170">
        <v>2021</v>
      </c>
      <c r="N2170">
        <f t="shared" ca="1" si="134"/>
        <v>227</v>
      </c>
      <c r="O2170">
        <f t="shared" ca="1" si="135"/>
        <v>29681</v>
      </c>
      <c r="P2170">
        <f ca="1">_20206[[#This Row],[最低排名]]-_20206[[#This Row],[同分人数]]+1</f>
        <v>29455</v>
      </c>
      <c r="Q2170">
        <f ca="1">IF(O2170&gt;=开始!$B$6, 1, 0)</f>
        <v>1</v>
      </c>
      <c r="R2170">
        <f ca="1">_20206[[#This Row],[最低排名]]-开始!$B$6</f>
        <v>29681</v>
      </c>
    </row>
    <row r="2171" spans="1:18">
      <c r="A2171">
        <v>60802</v>
      </c>
      <c r="B2171" t="s">
        <v>987</v>
      </c>
      <c r="C2171" t="str">
        <f t="shared" si="132"/>
        <v>南昌工程</v>
      </c>
      <c r="D2171" t="str">
        <f t="shared" si="133"/>
        <v>02</v>
      </c>
      <c r="E2171" t="s">
        <v>320</v>
      </c>
      <c r="F2171">
        <v>171</v>
      </c>
      <c r="G2171">
        <v>86</v>
      </c>
      <c r="H2171">
        <v>101</v>
      </c>
      <c r="I2171">
        <v>49</v>
      </c>
      <c r="J2171">
        <v>49</v>
      </c>
      <c r="K2171">
        <v>40</v>
      </c>
      <c r="L2171">
        <v>0</v>
      </c>
      <c r="M2171">
        <v>2021</v>
      </c>
      <c r="N2171">
        <f t="shared" ca="1" si="134"/>
        <v>158</v>
      </c>
      <c r="O2171">
        <f t="shared" ca="1" si="135"/>
        <v>34140</v>
      </c>
      <c r="P2171">
        <f ca="1">_20206[[#This Row],[最低排名]]-_20206[[#This Row],[同分人数]]+1</f>
        <v>33983</v>
      </c>
      <c r="Q2171">
        <f ca="1">IF(O2171&gt;=开始!$B$6, 1, 0)</f>
        <v>1</v>
      </c>
      <c r="R2171">
        <f ca="1">_20206[[#This Row],[最低排名]]-开始!$B$6</f>
        <v>34140</v>
      </c>
    </row>
    <row r="2172" spans="1:18">
      <c r="A2172">
        <v>60803</v>
      </c>
      <c r="B2172" t="s">
        <v>988</v>
      </c>
      <c r="C2172" t="str">
        <f t="shared" si="132"/>
        <v>南昌工程</v>
      </c>
      <c r="D2172" t="str">
        <f t="shared" si="133"/>
        <v>03</v>
      </c>
      <c r="E2172" t="s">
        <v>318</v>
      </c>
      <c r="F2172">
        <v>192</v>
      </c>
      <c r="G2172">
        <v>103</v>
      </c>
      <c r="H2172">
        <v>87</v>
      </c>
      <c r="I2172">
        <v>52</v>
      </c>
      <c r="J2172">
        <v>49</v>
      </c>
      <c r="K2172">
        <v>46</v>
      </c>
      <c r="L2172">
        <v>0</v>
      </c>
      <c r="M2172">
        <v>2021</v>
      </c>
      <c r="N2172">
        <f t="shared" ca="1" si="134"/>
        <v>157</v>
      </c>
      <c r="O2172">
        <f t="shared" ca="1" si="135"/>
        <v>31364</v>
      </c>
      <c r="P2172">
        <f ca="1">_20206[[#This Row],[最低排名]]-_20206[[#This Row],[同分人数]]+1</f>
        <v>31208</v>
      </c>
      <c r="Q2172">
        <f ca="1">IF(O2172&gt;=开始!$B$6, 1, 0)</f>
        <v>1</v>
      </c>
      <c r="R2172">
        <f ca="1">_20206[[#This Row],[最低排名]]-开始!$B$6</f>
        <v>31364</v>
      </c>
    </row>
    <row r="2173" spans="1:18">
      <c r="A2173">
        <v>60901</v>
      </c>
      <c r="B2173" t="s">
        <v>1672</v>
      </c>
      <c r="C2173" t="str">
        <f t="shared" si="132"/>
        <v>新余学院</v>
      </c>
      <c r="D2173" t="str">
        <f t="shared" si="133"/>
        <v>01</v>
      </c>
      <c r="E2173" t="s">
        <v>738</v>
      </c>
      <c r="F2173">
        <v>174</v>
      </c>
      <c r="G2173">
        <v>87</v>
      </c>
      <c r="H2173">
        <v>79</v>
      </c>
      <c r="I2173">
        <v>64</v>
      </c>
      <c r="J2173">
        <v>49</v>
      </c>
      <c r="K2173">
        <v>46</v>
      </c>
      <c r="L2173">
        <v>0</v>
      </c>
      <c r="M2173">
        <v>2021</v>
      </c>
      <c r="N2173">
        <f t="shared" ca="1" si="134"/>
        <v>141</v>
      </c>
      <c r="O2173">
        <f t="shared" ca="1" si="135"/>
        <v>33810</v>
      </c>
      <c r="P2173">
        <f ca="1">_20206[[#This Row],[最低排名]]-_20206[[#This Row],[同分人数]]+1</f>
        <v>33670</v>
      </c>
      <c r="Q2173">
        <f ca="1">IF(O2173&gt;=开始!$B$6, 1, 0)</f>
        <v>1</v>
      </c>
      <c r="R2173">
        <f ca="1">_20206[[#This Row],[最低排名]]-开始!$B$6</f>
        <v>33810</v>
      </c>
    </row>
    <row r="2174" spans="1:18">
      <c r="A2174">
        <v>61001</v>
      </c>
      <c r="B2174" t="s">
        <v>989</v>
      </c>
      <c r="C2174" t="str">
        <f t="shared" si="132"/>
        <v>九江学院</v>
      </c>
      <c r="D2174" t="str">
        <f t="shared" si="133"/>
        <v>01</v>
      </c>
      <c r="E2174" t="s">
        <v>405</v>
      </c>
      <c r="F2174">
        <v>182</v>
      </c>
      <c r="G2174">
        <v>99</v>
      </c>
      <c r="H2174">
        <v>92</v>
      </c>
      <c r="I2174">
        <v>58</v>
      </c>
      <c r="J2174">
        <v>49</v>
      </c>
      <c r="K2174">
        <v>46</v>
      </c>
      <c r="L2174">
        <v>0</v>
      </c>
      <c r="M2174">
        <v>2021</v>
      </c>
      <c r="N2174">
        <f t="shared" ca="1" si="134"/>
        <v>169</v>
      </c>
      <c r="O2174">
        <f t="shared" ca="1" si="135"/>
        <v>31207</v>
      </c>
      <c r="P2174">
        <f ca="1">_20206[[#This Row],[最低排名]]-_20206[[#This Row],[同分人数]]+1</f>
        <v>31039</v>
      </c>
      <c r="Q2174">
        <f ca="1">IF(O2174&gt;=开始!$B$6, 1, 0)</f>
        <v>1</v>
      </c>
      <c r="R2174">
        <f ca="1">_20206[[#This Row],[最低排名]]-开始!$B$6</f>
        <v>31207</v>
      </c>
    </row>
    <row r="2175" spans="1:18">
      <c r="A2175">
        <v>61101</v>
      </c>
      <c r="B2175" t="s">
        <v>1673</v>
      </c>
      <c r="C2175" t="str">
        <f t="shared" si="132"/>
        <v>南昌理工</v>
      </c>
      <c r="D2175" t="str">
        <f t="shared" si="133"/>
        <v>01</v>
      </c>
      <c r="E2175" t="s">
        <v>366</v>
      </c>
      <c r="F2175">
        <v>179</v>
      </c>
      <c r="G2175">
        <v>94</v>
      </c>
      <c r="H2175">
        <v>81</v>
      </c>
      <c r="I2175">
        <v>55</v>
      </c>
      <c r="J2175">
        <v>46</v>
      </c>
      <c r="K2175">
        <v>46</v>
      </c>
      <c r="L2175">
        <v>0</v>
      </c>
      <c r="M2175">
        <v>2021</v>
      </c>
      <c r="N2175">
        <f t="shared" ca="1" si="134"/>
        <v>154</v>
      </c>
      <c r="O2175">
        <f t="shared" ca="1" si="135"/>
        <v>34618</v>
      </c>
      <c r="P2175">
        <f ca="1">_20206[[#This Row],[最低排名]]-_20206[[#This Row],[同分人数]]+1</f>
        <v>34465</v>
      </c>
      <c r="Q2175">
        <f ca="1">IF(O2175&gt;=开始!$B$6, 1, 0)</f>
        <v>1</v>
      </c>
      <c r="R2175">
        <f ca="1">_20206[[#This Row],[最低排名]]-开始!$B$6</f>
        <v>34618</v>
      </c>
    </row>
    <row r="2176" spans="1:18">
      <c r="A2176">
        <v>61102</v>
      </c>
      <c r="B2176" t="s">
        <v>1589</v>
      </c>
      <c r="C2176" t="str">
        <f t="shared" si="132"/>
        <v>南昌理工</v>
      </c>
      <c r="D2176" t="str">
        <f t="shared" si="133"/>
        <v>02</v>
      </c>
      <c r="E2176" t="s">
        <v>221</v>
      </c>
      <c r="F2176">
        <v>173</v>
      </c>
      <c r="G2176">
        <v>88</v>
      </c>
      <c r="H2176">
        <v>89</v>
      </c>
      <c r="I2176">
        <v>52</v>
      </c>
      <c r="J2176">
        <v>49</v>
      </c>
      <c r="K2176">
        <v>46</v>
      </c>
      <c r="L2176">
        <v>0</v>
      </c>
      <c r="M2176">
        <v>2021</v>
      </c>
      <c r="N2176">
        <f t="shared" ca="1" si="134"/>
        <v>171</v>
      </c>
      <c r="O2176">
        <f t="shared" ca="1" si="135"/>
        <v>34311</v>
      </c>
      <c r="P2176">
        <f ca="1">_20206[[#This Row],[最低排名]]-_20206[[#This Row],[同分人数]]+1</f>
        <v>34141</v>
      </c>
      <c r="Q2176">
        <f ca="1">IF(O2176&gt;=开始!$B$6, 1, 0)</f>
        <v>1</v>
      </c>
      <c r="R2176">
        <f ca="1">_20206[[#This Row],[最低排名]]-开始!$B$6</f>
        <v>34311</v>
      </c>
    </row>
    <row r="2177" spans="1:18">
      <c r="A2177">
        <v>61201</v>
      </c>
      <c r="B2177" t="s">
        <v>1674</v>
      </c>
      <c r="C2177" t="str">
        <f t="shared" si="132"/>
        <v>江西服装</v>
      </c>
      <c r="D2177" t="str">
        <f t="shared" si="133"/>
        <v>01</v>
      </c>
      <c r="E2177" t="s">
        <v>1629</v>
      </c>
      <c r="M2177">
        <v>2021</v>
      </c>
      <c r="N2177" t="e">
        <f t="shared" ca="1" si="134"/>
        <v>#N/A</v>
      </c>
      <c r="O2177" t="e">
        <f t="shared" ca="1" si="135"/>
        <v>#N/A</v>
      </c>
      <c r="P2177" t="e">
        <f ca="1">_20206[[#This Row],[最低排名]]-_20206[[#This Row],[同分人数]]+1</f>
        <v>#N/A</v>
      </c>
      <c r="Q2177" t="e">
        <f ca="1">IF(O2177&gt;=开始!$B$6, 1, 0)</f>
        <v>#N/A</v>
      </c>
      <c r="R2177" t="e">
        <f ca="1">_20206[[#This Row],[最低排名]]-开始!$B$6</f>
        <v>#N/A</v>
      </c>
    </row>
    <row r="2178" spans="1:18">
      <c r="A2178">
        <v>61301</v>
      </c>
      <c r="B2178" t="s">
        <v>991</v>
      </c>
      <c r="C2178" t="str">
        <f t="shared" ref="C2178:C2241" si="136">LEFT(B2178, FIND("(", B2178) - 1)</f>
        <v>南昌工院</v>
      </c>
      <c r="D2178" t="str">
        <f t="shared" ref="D2178:D2241" si="137">MID(B2178, FIND("(", B2178) + 1, FIND(")", B2178) - FIND("(", B2178) - 1)</f>
        <v>01</v>
      </c>
      <c r="E2178" t="s">
        <v>1542</v>
      </c>
      <c r="F2178">
        <v>161</v>
      </c>
      <c r="G2178">
        <v>95</v>
      </c>
      <c r="H2178">
        <v>90</v>
      </c>
      <c r="I2178">
        <v>67</v>
      </c>
      <c r="J2178">
        <v>43</v>
      </c>
      <c r="K2178">
        <v>40</v>
      </c>
      <c r="L2178">
        <v>0</v>
      </c>
      <c r="M2178">
        <v>2021</v>
      </c>
      <c r="N2178">
        <f t="shared" ref="N2178:N2241" ca="1" si="138">VLOOKUP(E2178, INDIRECT("'" &amp; M2178 &amp; "D'!$A$2:$G$500"), 2, FALSE)</f>
        <v>146</v>
      </c>
      <c r="O2178">
        <f t="shared" ref="O2178:O2241" ca="1" si="139">VLOOKUP(E2178, INDIRECT("'" &amp; M2178 &amp; "D'!$A$2:$G$500"), 3, FALSE)</f>
        <v>35527</v>
      </c>
      <c r="P2178">
        <f ca="1">_20206[[#This Row],[最低排名]]-_20206[[#This Row],[同分人数]]+1</f>
        <v>35382</v>
      </c>
      <c r="Q2178">
        <f ca="1">IF(O2178&gt;=开始!$B$6, 1, 0)</f>
        <v>1</v>
      </c>
      <c r="R2178">
        <f ca="1">_20206[[#This Row],[最低排名]]-开始!$B$6</f>
        <v>35527</v>
      </c>
    </row>
    <row r="2179" spans="1:18">
      <c r="A2179">
        <v>61401</v>
      </c>
      <c r="B2179" t="s">
        <v>992</v>
      </c>
      <c r="C2179" t="str">
        <f t="shared" si="136"/>
        <v>昌大科技</v>
      </c>
      <c r="D2179" t="str">
        <f t="shared" si="137"/>
        <v>01</v>
      </c>
      <c r="E2179" t="s">
        <v>1542</v>
      </c>
      <c r="F2179">
        <v>168</v>
      </c>
      <c r="G2179">
        <v>90</v>
      </c>
      <c r="H2179">
        <v>92</v>
      </c>
      <c r="I2179">
        <v>52</v>
      </c>
      <c r="J2179">
        <v>46</v>
      </c>
      <c r="K2179">
        <v>43</v>
      </c>
      <c r="L2179">
        <v>0</v>
      </c>
      <c r="M2179">
        <v>2021</v>
      </c>
      <c r="N2179">
        <f t="shared" ca="1" si="138"/>
        <v>146</v>
      </c>
      <c r="O2179">
        <f t="shared" ca="1" si="139"/>
        <v>35527</v>
      </c>
      <c r="P2179">
        <f ca="1">_20206[[#This Row],[最低排名]]-_20206[[#This Row],[同分人数]]+1</f>
        <v>35382</v>
      </c>
      <c r="Q2179">
        <f ca="1">IF(O2179&gt;=开始!$B$6, 1, 0)</f>
        <v>1</v>
      </c>
      <c r="R2179">
        <f ca="1">_20206[[#This Row],[最低排名]]-开始!$B$6</f>
        <v>35527</v>
      </c>
    </row>
    <row r="2180" spans="1:18">
      <c r="A2180">
        <v>61402</v>
      </c>
      <c r="B2180" t="s">
        <v>1675</v>
      </c>
      <c r="C2180" t="str">
        <f t="shared" si="136"/>
        <v>昌大科技</v>
      </c>
      <c r="D2180" t="str">
        <f t="shared" si="137"/>
        <v>02</v>
      </c>
      <c r="E2180" t="s">
        <v>1629</v>
      </c>
      <c r="M2180">
        <v>2021</v>
      </c>
      <c r="N2180" t="e">
        <f t="shared" ca="1" si="138"/>
        <v>#N/A</v>
      </c>
      <c r="O2180" t="e">
        <f t="shared" ca="1" si="139"/>
        <v>#N/A</v>
      </c>
      <c r="P2180" t="e">
        <f ca="1">_20206[[#This Row],[最低排名]]-_20206[[#This Row],[同分人数]]+1</f>
        <v>#N/A</v>
      </c>
      <c r="Q2180" t="e">
        <f ca="1">IF(O2180&gt;=开始!$B$6, 1, 0)</f>
        <v>#N/A</v>
      </c>
      <c r="R2180" t="e">
        <f ca="1">_20206[[#This Row],[最低排名]]-开始!$B$6</f>
        <v>#N/A</v>
      </c>
    </row>
    <row r="2181" spans="1:18">
      <c r="A2181">
        <v>61501</v>
      </c>
      <c r="B2181" t="s">
        <v>1676</v>
      </c>
      <c r="C2181" t="str">
        <f t="shared" si="136"/>
        <v>南昌交院</v>
      </c>
      <c r="D2181" t="str">
        <f t="shared" si="137"/>
        <v>01</v>
      </c>
      <c r="E2181" t="s">
        <v>1533</v>
      </c>
      <c r="F2181">
        <v>187</v>
      </c>
      <c r="G2181">
        <v>96</v>
      </c>
      <c r="H2181">
        <v>80</v>
      </c>
      <c r="I2181">
        <v>49</v>
      </c>
      <c r="J2181">
        <v>43</v>
      </c>
      <c r="K2181">
        <v>43</v>
      </c>
      <c r="L2181">
        <v>0</v>
      </c>
      <c r="M2181">
        <v>2021</v>
      </c>
      <c r="N2181">
        <f t="shared" ca="1" si="138"/>
        <v>157</v>
      </c>
      <c r="O2181">
        <f t="shared" ca="1" si="139"/>
        <v>35381</v>
      </c>
      <c r="P2181">
        <f ca="1">_20206[[#This Row],[最低排名]]-_20206[[#This Row],[同分人数]]+1</f>
        <v>35225</v>
      </c>
      <c r="Q2181">
        <f ca="1">IF(O2181&gt;=开始!$B$6, 1, 0)</f>
        <v>1</v>
      </c>
      <c r="R2181">
        <f ca="1">_20206[[#This Row],[最低排名]]-开始!$B$6</f>
        <v>35381</v>
      </c>
    </row>
    <row r="2182" spans="1:18">
      <c r="A2182">
        <v>61502</v>
      </c>
      <c r="B2182" t="s">
        <v>993</v>
      </c>
      <c r="C2182" t="str">
        <f t="shared" si="136"/>
        <v>南昌交院</v>
      </c>
      <c r="D2182" t="str">
        <f t="shared" si="137"/>
        <v>02</v>
      </c>
      <c r="E2182" t="s">
        <v>1534</v>
      </c>
      <c r="F2182">
        <v>169</v>
      </c>
      <c r="G2182">
        <v>86</v>
      </c>
      <c r="H2182">
        <v>105</v>
      </c>
      <c r="I2182">
        <v>43</v>
      </c>
      <c r="J2182">
        <v>43</v>
      </c>
      <c r="K2182">
        <v>40</v>
      </c>
      <c r="L2182">
        <v>0</v>
      </c>
      <c r="M2182">
        <v>2021</v>
      </c>
      <c r="N2182">
        <f t="shared" ca="1" si="138"/>
        <v>159</v>
      </c>
      <c r="O2182">
        <f t="shared" ca="1" si="139"/>
        <v>35686</v>
      </c>
      <c r="P2182">
        <f ca="1">_20206[[#This Row],[最低排名]]-_20206[[#This Row],[同分人数]]+1</f>
        <v>35528</v>
      </c>
      <c r="Q2182">
        <f ca="1">IF(O2182&gt;=开始!$B$6, 1, 0)</f>
        <v>1</v>
      </c>
      <c r="R2182">
        <f ca="1">_20206[[#This Row],[最低排名]]-开始!$B$6</f>
        <v>35686</v>
      </c>
    </row>
    <row r="2183" spans="1:18">
      <c r="A2183">
        <v>61503</v>
      </c>
      <c r="B2183" t="s">
        <v>1677</v>
      </c>
      <c r="C2183" t="str">
        <f t="shared" si="136"/>
        <v>南昌交院</v>
      </c>
      <c r="D2183" t="str">
        <f t="shared" si="137"/>
        <v>03</v>
      </c>
      <c r="E2183" t="s">
        <v>1542</v>
      </c>
      <c r="F2183">
        <v>166</v>
      </c>
      <c r="G2183">
        <v>91</v>
      </c>
      <c r="H2183">
        <v>88</v>
      </c>
      <c r="I2183">
        <v>55</v>
      </c>
      <c r="J2183">
        <v>49</v>
      </c>
      <c r="K2183">
        <v>43</v>
      </c>
      <c r="L2183">
        <v>0</v>
      </c>
      <c r="M2183">
        <v>2021</v>
      </c>
      <c r="N2183">
        <f t="shared" ca="1" si="138"/>
        <v>146</v>
      </c>
      <c r="O2183">
        <f t="shared" ca="1" si="139"/>
        <v>35527</v>
      </c>
      <c r="P2183">
        <f ca="1">_20206[[#This Row],[最低排名]]-_20206[[#This Row],[同分人数]]+1</f>
        <v>35382</v>
      </c>
      <c r="Q2183">
        <f ca="1">IF(O2183&gt;=开始!$B$6, 1, 0)</f>
        <v>1</v>
      </c>
      <c r="R2183">
        <f ca="1">_20206[[#This Row],[最低排名]]-开始!$B$6</f>
        <v>35527</v>
      </c>
    </row>
    <row r="2184" spans="1:18">
      <c r="A2184">
        <v>61601</v>
      </c>
      <c r="B2184" t="s">
        <v>994</v>
      </c>
      <c r="C2184" t="str">
        <f t="shared" si="136"/>
        <v>赣东学院</v>
      </c>
      <c r="D2184" t="str">
        <f t="shared" si="137"/>
        <v>01</v>
      </c>
      <c r="E2184" t="s">
        <v>1556</v>
      </c>
      <c r="F2184">
        <v>206</v>
      </c>
      <c r="G2184">
        <v>108</v>
      </c>
      <c r="H2184">
        <v>66</v>
      </c>
      <c r="I2184">
        <v>46</v>
      </c>
      <c r="J2184">
        <v>43</v>
      </c>
      <c r="K2184">
        <v>43</v>
      </c>
      <c r="L2184">
        <v>0</v>
      </c>
      <c r="M2184">
        <v>2021</v>
      </c>
      <c r="N2184">
        <f t="shared" ca="1" si="138"/>
        <v>162</v>
      </c>
      <c r="O2184">
        <f t="shared" ca="1" si="139"/>
        <v>35075</v>
      </c>
      <c r="P2184">
        <f ca="1">_20206[[#This Row],[最低排名]]-_20206[[#This Row],[同分人数]]+1</f>
        <v>34914</v>
      </c>
      <c r="Q2184">
        <f ca="1">IF(O2184&gt;=开始!$B$6, 1, 0)</f>
        <v>1</v>
      </c>
      <c r="R2184">
        <f ca="1">_20206[[#This Row],[最低排名]]-开始!$B$6</f>
        <v>35075</v>
      </c>
    </row>
    <row r="2185" spans="1:18">
      <c r="A2185">
        <v>61602</v>
      </c>
      <c r="B2185" t="s">
        <v>1678</v>
      </c>
      <c r="C2185" t="str">
        <f t="shared" si="136"/>
        <v>赣东学院</v>
      </c>
      <c r="D2185" t="str">
        <f t="shared" si="137"/>
        <v>02</v>
      </c>
      <c r="E2185" t="s">
        <v>52</v>
      </c>
      <c r="F2185">
        <v>179</v>
      </c>
      <c r="G2185">
        <v>99</v>
      </c>
      <c r="H2185">
        <v>77</v>
      </c>
      <c r="I2185">
        <v>61</v>
      </c>
      <c r="J2185">
        <v>55</v>
      </c>
      <c r="K2185">
        <v>52</v>
      </c>
      <c r="L2185">
        <v>0</v>
      </c>
      <c r="M2185">
        <v>2021</v>
      </c>
      <c r="N2185">
        <f t="shared" ca="1" si="138"/>
        <v>188</v>
      </c>
      <c r="O2185">
        <f t="shared" ca="1" si="139"/>
        <v>31735</v>
      </c>
      <c r="P2185">
        <f ca="1">_20206[[#This Row],[最低排名]]-_20206[[#This Row],[同分人数]]+1</f>
        <v>31548</v>
      </c>
      <c r="Q2185">
        <f ca="1">IF(O2185&gt;=开始!$B$6, 1, 0)</f>
        <v>1</v>
      </c>
      <c r="R2185">
        <f ca="1">_20206[[#This Row],[最低排名]]-开始!$B$6</f>
        <v>31735</v>
      </c>
    </row>
    <row r="2186" spans="1:18">
      <c r="A2186">
        <v>61701</v>
      </c>
      <c r="B2186" t="s">
        <v>995</v>
      </c>
      <c r="C2186" t="str">
        <f t="shared" si="136"/>
        <v>南航科技</v>
      </c>
      <c r="D2186" t="str">
        <f t="shared" si="137"/>
        <v>01</v>
      </c>
      <c r="E2186" t="s">
        <v>1556</v>
      </c>
      <c r="F2186">
        <v>182</v>
      </c>
      <c r="G2186">
        <v>99</v>
      </c>
      <c r="H2186">
        <v>69</v>
      </c>
      <c r="I2186">
        <v>55</v>
      </c>
      <c r="J2186">
        <v>52</v>
      </c>
      <c r="K2186">
        <v>46</v>
      </c>
      <c r="L2186">
        <v>0</v>
      </c>
      <c r="M2186">
        <v>2021</v>
      </c>
      <c r="N2186">
        <f t="shared" ca="1" si="138"/>
        <v>162</v>
      </c>
      <c r="O2186">
        <f t="shared" ca="1" si="139"/>
        <v>35075</v>
      </c>
      <c r="P2186">
        <f ca="1">_20206[[#This Row],[最低排名]]-_20206[[#This Row],[同分人数]]+1</f>
        <v>34914</v>
      </c>
      <c r="Q2186">
        <f ca="1">IF(O2186&gt;=开始!$B$6, 1, 0)</f>
        <v>1</v>
      </c>
      <c r="R2186">
        <f ca="1">_20206[[#This Row],[最低排名]]-开始!$B$6</f>
        <v>35075</v>
      </c>
    </row>
    <row r="2187" spans="1:18">
      <c r="A2187">
        <v>61702</v>
      </c>
      <c r="B2187" t="s">
        <v>1679</v>
      </c>
      <c r="C2187" t="str">
        <f t="shared" si="136"/>
        <v>南航科技</v>
      </c>
      <c r="D2187" t="str">
        <f t="shared" si="137"/>
        <v>02</v>
      </c>
      <c r="E2187" t="s">
        <v>1629</v>
      </c>
      <c r="M2187">
        <v>2021</v>
      </c>
      <c r="N2187" t="e">
        <f t="shared" ca="1" si="138"/>
        <v>#N/A</v>
      </c>
      <c r="O2187" t="e">
        <f t="shared" ca="1" si="139"/>
        <v>#N/A</v>
      </c>
      <c r="P2187" t="e">
        <f ca="1">_20206[[#This Row],[最低排名]]-_20206[[#This Row],[同分人数]]+1</f>
        <v>#N/A</v>
      </c>
      <c r="Q2187" t="e">
        <f ca="1">IF(O2187&gt;=开始!$B$6, 1, 0)</f>
        <v>#N/A</v>
      </c>
      <c r="R2187" t="e">
        <f ca="1">_20206[[#This Row],[最低排名]]-开始!$B$6</f>
        <v>#N/A</v>
      </c>
    </row>
    <row r="2188" spans="1:18">
      <c r="A2188">
        <v>61801</v>
      </c>
      <c r="B2188" t="s">
        <v>996</v>
      </c>
      <c r="C2188" t="str">
        <f t="shared" si="136"/>
        <v>赣南科院</v>
      </c>
      <c r="D2188" t="str">
        <f t="shared" si="137"/>
        <v>01</v>
      </c>
      <c r="E2188" t="s">
        <v>408</v>
      </c>
      <c r="F2188">
        <v>189</v>
      </c>
      <c r="G2188">
        <v>96</v>
      </c>
      <c r="H2188">
        <v>86</v>
      </c>
      <c r="I2188">
        <v>55</v>
      </c>
      <c r="J2188">
        <v>46</v>
      </c>
      <c r="K2188">
        <v>43</v>
      </c>
      <c r="L2188">
        <v>0</v>
      </c>
      <c r="M2188">
        <v>2021</v>
      </c>
      <c r="N2188">
        <f t="shared" ca="1" si="138"/>
        <v>169</v>
      </c>
      <c r="O2188">
        <f t="shared" ca="1" si="139"/>
        <v>32613</v>
      </c>
      <c r="P2188">
        <f ca="1">_20206[[#This Row],[最低排名]]-_20206[[#This Row],[同分人数]]+1</f>
        <v>32445</v>
      </c>
      <c r="Q2188">
        <f ca="1">IF(O2188&gt;=开始!$B$6, 1, 0)</f>
        <v>1</v>
      </c>
      <c r="R2188">
        <f ca="1">_20206[[#This Row],[最低排名]]-开始!$B$6</f>
        <v>32613</v>
      </c>
    </row>
    <row r="2189" spans="1:18">
      <c r="A2189">
        <v>61901</v>
      </c>
      <c r="B2189" t="s">
        <v>1680</v>
      </c>
      <c r="C2189" t="str">
        <f t="shared" si="136"/>
        <v>景艺职大</v>
      </c>
      <c r="D2189" t="str">
        <f t="shared" si="137"/>
        <v>01</v>
      </c>
      <c r="E2189" t="s">
        <v>1629</v>
      </c>
      <c r="M2189">
        <v>2021</v>
      </c>
      <c r="N2189" t="e">
        <f t="shared" ca="1" si="138"/>
        <v>#N/A</v>
      </c>
      <c r="O2189" t="e">
        <f t="shared" ca="1" si="139"/>
        <v>#N/A</v>
      </c>
      <c r="P2189" t="e">
        <f ca="1">_20206[[#This Row],[最低排名]]-_20206[[#This Row],[同分人数]]+1</f>
        <v>#N/A</v>
      </c>
      <c r="Q2189" t="e">
        <f ca="1">IF(O2189&gt;=开始!$B$6, 1, 0)</f>
        <v>#N/A</v>
      </c>
      <c r="R2189" t="e">
        <f ca="1">_20206[[#This Row],[最低排名]]-开始!$B$6</f>
        <v>#N/A</v>
      </c>
    </row>
    <row r="2190" spans="1:18">
      <c r="A2190">
        <v>61902</v>
      </c>
      <c r="B2190" t="s">
        <v>1681</v>
      </c>
      <c r="C2190" t="str">
        <f t="shared" si="136"/>
        <v>景艺职大</v>
      </c>
      <c r="D2190" t="str">
        <f t="shared" si="137"/>
        <v>02</v>
      </c>
      <c r="E2190" t="s">
        <v>1534</v>
      </c>
      <c r="F2190">
        <v>174</v>
      </c>
      <c r="G2190">
        <v>88</v>
      </c>
      <c r="H2190">
        <v>73</v>
      </c>
      <c r="I2190">
        <v>52</v>
      </c>
      <c r="J2190">
        <v>52</v>
      </c>
      <c r="K2190">
        <v>49</v>
      </c>
      <c r="L2190">
        <v>0</v>
      </c>
      <c r="M2190">
        <v>2021</v>
      </c>
      <c r="N2190">
        <f t="shared" ca="1" si="138"/>
        <v>159</v>
      </c>
      <c r="O2190">
        <f t="shared" ca="1" si="139"/>
        <v>35686</v>
      </c>
      <c r="P2190">
        <f ca="1">_20206[[#This Row],[最低排名]]-_20206[[#This Row],[同分人数]]+1</f>
        <v>35528</v>
      </c>
      <c r="Q2190">
        <f ca="1">IF(O2190&gt;=开始!$B$6, 1, 0)</f>
        <v>1</v>
      </c>
      <c r="R2190">
        <f ca="1">_20206[[#This Row],[最低排名]]-开始!$B$6</f>
        <v>35686</v>
      </c>
    </row>
    <row r="2191" spans="1:18">
      <c r="A2191">
        <v>62001</v>
      </c>
      <c r="B2191" t="s">
        <v>997</v>
      </c>
      <c r="C2191" t="str">
        <f t="shared" si="136"/>
        <v>赣农商院</v>
      </c>
      <c r="D2191" t="str">
        <f t="shared" si="137"/>
        <v>01</v>
      </c>
      <c r="E2191" t="s">
        <v>1542</v>
      </c>
      <c r="F2191">
        <v>186</v>
      </c>
      <c r="G2191">
        <v>97</v>
      </c>
      <c r="H2191">
        <v>71</v>
      </c>
      <c r="I2191">
        <v>49</v>
      </c>
      <c r="J2191">
        <v>49</v>
      </c>
      <c r="K2191">
        <v>46</v>
      </c>
      <c r="L2191">
        <v>0</v>
      </c>
      <c r="M2191">
        <v>2021</v>
      </c>
      <c r="N2191">
        <f t="shared" ca="1" si="138"/>
        <v>146</v>
      </c>
      <c r="O2191">
        <f t="shared" ca="1" si="139"/>
        <v>35527</v>
      </c>
      <c r="P2191">
        <f ca="1">_20206[[#This Row],[最低排名]]-_20206[[#This Row],[同分人数]]+1</f>
        <v>35382</v>
      </c>
      <c r="Q2191">
        <f ca="1">IF(O2191&gt;=开始!$B$6, 1, 0)</f>
        <v>1</v>
      </c>
      <c r="R2191">
        <f ca="1">_20206[[#This Row],[最低排名]]-开始!$B$6</f>
        <v>35527</v>
      </c>
    </row>
    <row r="2192" spans="1:18">
      <c r="A2192">
        <v>62101</v>
      </c>
      <c r="B2192" t="s">
        <v>999</v>
      </c>
      <c r="C2192" t="str">
        <f t="shared" si="136"/>
        <v>南昌医学</v>
      </c>
      <c r="D2192" t="str">
        <f t="shared" si="137"/>
        <v>01</v>
      </c>
      <c r="E2192" t="s">
        <v>427</v>
      </c>
      <c r="F2192">
        <v>198</v>
      </c>
      <c r="G2192">
        <v>100</v>
      </c>
      <c r="H2192">
        <v>81</v>
      </c>
      <c r="I2192">
        <v>55</v>
      </c>
      <c r="J2192">
        <v>52</v>
      </c>
      <c r="K2192">
        <v>49</v>
      </c>
      <c r="L2192">
        <v>0</v>
      </c>
      <c r="M2192">
        <v>2021</v>
      </c>
      <c r="N2192">
        <f t="shared" ca="1" si="138"/>
        <v>227</v>
      </c>
      <c r="O2192">
        <f t="shared" ca="1" si="139"/>
        <v>29681</v>
      </c>
      <c r="P2192">
        <f ca="1">_20206[[#This Row],[最低排名]]-_20206[[#This Row],[同分人数]]+1</f>
        <v>29455</v>
      </c>
      <c r="Q2192">
        <f ca="1">IF(O2192&gt;=开始!$B$6, 1, 0)</f>
        <v>1</v>
      </c>
      <c r="R2192">
        <f ca="1">_20206[[#This Row],[最低排名]]-开始!$B$6</f>
        <v>29681</v>
      </c>
    </row>
    <row r="2193" spans="1:18">
      <c r="A2193">
        <v>62102</v>
      </c>
      <c r="B2193" t="s">
        <v>1000</v>
      </c>
      <c r="C2193" t="str">
        <f t="shared" si="136"/>
        <v>南昌医学</v>
      </c>
      <c r="D2193" t="str">
        <f t="shared" si="137"/>
        <v>02</v>
      </c>
      <c r="E2193" t="s">
        <v>752</v>
      </c>
      <c r="F2193">
        <v>183</v>
      </c>
      <c r="G2193">
        <v>95</v>
      </c>
      <c r="H2193">
        <v>83</v>
      </c>
      <c r="I2193">
        <v>55</v>
      </c>
      <c r="J2193">
        <v>55</v>
      </c>
      <c r="K2193">
        <v>49</v>
      </c>
      <c r="L2193">
        <v>0</v>
      </c>
      <c r="M2193">
        <v>2021</v>
      </c>
      <c r="N2193">
        <f t="shared" ca="1" si="138"/>
        <v>183</v>
      </c>
      <c r="O2193">
        <f t="shared" ca="1" si="139"/>
        <v>31547</v>
      </c>
      <c r="P2193">
        <f ca="1">_20206[[#This Row],[最低排名]]-_20206[[#This Row],[同分人数]]+1</f>
        <v>31365</v>
      </c>
      <c r="Q2193">
        <f ca="1">IF(O2193&gt;=开始!$B$6, 1, 0)</f>
        <v>1</v>
      </c>
      <c r="R2193">
        <f ca="1">_20206[[#This Row],[最低排名]]-开始!$B$6</f>
        <v>31547</v>
      </c>
    </row>
    <row r="2194" spans="1:18">
      <c r="A2194">
        <v>62103</v>
      </c>
      <c r="B2194" t="s">
        <v>1001</v>
      </c>
      <c r="C2194" t="str">
        <f t="shared" si="136"/>
        <v>南昌医学</v>
      </c>
      <c r="D2194" t="str">
        <f t="shared" si="137"/>
        <v>03</v>
      </c>
      <c r="E2194" t="s">
        <v>165</v>
      </c>
      <c r="F2194">
        <v>207</v>
      </c>
      <c r="G2194">
        <v>108</v>
      </c>
      <c r="H2194">
        <v>104</v>
      </c>
      <c r="I2194">
        <v>52</v>
      </c>
      <c r="J2194">
        <v>49</v>
      </c>
      <c r="K2194">
        <v>43</v>
      </c>
      <c r="L2194">
        <v>0</v>
      </c>
      <c r="M2194">
        <v>2021</v>
      </c>
      <c r="N2194">
        <f t="shared" ca="1" si="138"/>
        <v>216</v>
      </c>
      <c r="O2194">
        <f t="shared" ca="1" si="139"/>
        <v>25676</v>
      </c>
      <c r="P2194">
        <f ca="1">_20206[[#This Row],[最低排名]]-_20206[[#This Row],[同分人数]]+1</f>
        <v>25461</v>
      </c>
      <c r="Q2194">
        <f ca="1">IF(O2194&gt;=开始!$B$6, 1, 0)</f>
        <v>1</v>
      </c>
      <c r="R2194">
        <f ca="1">_20206[[#This Row],[最低排名]]-开始!$B$6</f>
        <v>25676</v>
      </c>
    </row>
    <row r="2195" spans="1:18">
      <c r="A2195">
        <v>62104</v>
      </c>
      <c r="B2195" t="s">
        <v>1002</v>
      </c>
      <c r="C2195" t="str">
        <f t="shared" si="136"/>
        <v>南昌医学</v>
      </c>
      <c r="D2195" t="str">
        <f t="shared" si="137"/>
        <v>04</v>
      </c>
      <c r="E2195" t="s">
        <v>387</v>
      </c>
      <c r="F2195">
        <v>194</v>
      </c>
      <c r="G2195">
        <v>99</v>
      </c>
      <c r="H2195">
        <v>90</v>
      </c>
      <c r="I2195">
        <v>58</v>
      </c>
      <c r="J2195">
        <v>52</v>
      </c>
      <c r="K2195">
        <v>52</v>
      </c>
      <c r="L2195">
        <v>0</v>
      </c>
      <c r="M2195">
        <v>2021</v>
      </c>
      <c r="N2195">
        <f t="shared" ca="1" si="138"/>
        <v>201</v>
      </c>
      <c r="O2195">
        <f t="shared" ca="1" si="139"/>
        <v>27542</v>
      </c>
      <c r="P2195">
        <f ca="1">_20206[[#This Row],[最低排名]]-_20206[[#This Row],[同分人数]]+1</f>
        <v>27342</v>
      </c>
      <c r="Q2195">
        <f ca="1">IF(O2195&gt;=开始!$B$6, 1, 0)</f>
        <v>1</v>
      </c>
      <c r="R2195">
        <f ca="1">_20206[[#This Row],[最低排名]]-开始!$B$6</f>
        <v>27542</v>
      </c>
    </row>
    <row r="2196" spans="1:18">
      <c r="A2196">
        <v>62105</v>
      </c>
      <c r="B2196" t="s">
        <v>1003</v>
      </c>
      <c r="C2196" t="str">
        <f t="shared" si="136"/>
        <v>南昌医学</v>
      </c>
      <c r="D2196" t="str">
        <f t="shared" si="137"/>
        <v>05</v>
      </c>
      <c r="E2196" t="s">
        <v>408</v>
      </c>
      <c r="F2196">
        <v>195</v>
      </c>
      <c r="G2196">
        <v>99</v>
      </c>
      <c r="H2196">
        <v>65</v>
      </c>
      <c r="I2196">
        <v>58</v>
      </c>
      <c r="J2196">
        <v>52</v>
      </c>
      <c r="K2196">
        <v>49</v>
      </c>
      <c r="L2196">
        <v>0</v>
      </c>
      <c r="M2196">
        <v>2021</v>
      </c>
      <c r="N2196">
        <f t="shared" ca="1" si="138"/>
        <v>169</v>
      </c>
      <c r="O2196">
        <f t="shared" ca="1" si="139"/>
        <v>32613</v>
      </c>
      <c r="P2196">
        <f ca="1">_20206[[#This Row],[最低排名]]-_20206[[#This Row],[同分人数]]+1</f>
        <v>32445</v>
      </c>
      <c r="Q2196">
        <f ca="1">IF(O2196&gt;=开始!$B$6, 1, 0)</f>
        <v>1</v>
      </c>
      <c r="R2196">
        <f ca="1">_20206[[#This Row],[最低排名]]-开始!$B$6</f>
        <v>32613</v>
      </c>
    </row>
    <row r="2197" spans="1:18">
      <c r="A2197">
        <v>62201</v>
      </c>
      <c r="B2197" t="s">
        <v>1007</v>
      </c>
      <c r="C2197" t="str">
        <f t="shared" si="136"/>
        <v>江师科技</v>
      </c>
      <c r="D2197" t="str">
        <f t="shared" si="137"/>
        <v>01</v>
      </c>
      <c r="E2197" t="s">
        <v>223</v>
      </c>
      <c r="F2197">
        <v>172</v>
      </c>
      <c r="G2197">
        <v>91</v>
      </c>
      <c r="H2197">
        <v>86</v>
      </c>
      <c r="I2197">
        <v>52</v>
      </c>
      <c r="J2197">
        <v>49</v>
      </c>
      <c r="K2197">
        <v>49</v>
      </c>
      <c r="L2197">
        <v>0</v>
      </c>
      <c r="M2197">
        <v>2021</v>
      </c>
      <c r="N2197">
        <f t="shared" ca="1" si="138"/>
        <v>153</v>
      </c>
      <c r="O2197">
        <f t="shared" ca="1" si="139"/>
        <v>34464</v>
      </c>
      <c r="P2197">
        <f ca="1">_20206[[#This Row],[最低排名]]-_20206[[#This Row],[同分人数]]+1</f>
        <v>34312</v>
      </c>
      <c r="Q2197">
        <f ca="1">IF(O2197&gt;=开始!$B$6, 1, 0)</f>
        <v>1</v>
      </c>
      <c r="R2197">
        <f ca="1">_20206[[#This Row],[最低排名]]-开始!$B$6</f>
        <v>34464</v>
      </c>
    </row>
    <row r="2198" spans="1:18">
      <c r="A2198">
        <v>62202</v>
      </c>
      <c r="B2198" t="s">
        <v>1682</v>
      </c>
      <c r="C2198" t="str">
        <f t="shared" si="136"/>
        <v>江师科技</v>
      </c>
      <c r="D2198" t="str">
        <f t="shared" si="137"/>
        <v>02</v>
      </c>
      <c r="E2198" t="s">
        <v>1629</v>
      </c>
      <c r="M2198">
        <v>2021</v>
      </c>
      <c r="N2198" t="e">
        <f t="shared" ca="1" si="138"/>
        <v>#N/A</v>
      </c>
      <c r="O2198" t="e">
        <f t="shared" ca="1" si="139"/>
        <v>#N/A</v>
      </c>
      <c r="P2198" t="e">
        <f ca="1">_20206[[#This Row],[最低排名]]-_20206[[#This Row],[同分人数]]+1</f>
        <v>#N/A</v>
      </c>
      <c r="Q2198" t="e">
        <f ca="1">IF(O2198&gt;=开始!$B$6, 1, 0)</f>
        <v>#N/A</v>
      </c>
      <c r="R2198" t="e">
        <f ca="1">_20206[[#This Row],[最低排名]]-开始!$B$6</f>
        <v>#N/A</v>
      </c>
    </row>
    <row r="2199" spans="1:18">
      <c r="A2199">
        <v>62301</v>
      </c>
      <c r="B2199" t="s">
        <v>1008</v>
      </c>
      <c r="C2199" t="str">
        <f t="shared" si="136"/>
        <v>赣师科技</v>
      </c>
      <c r="D2199" t="str">
        <f t="shared" si="137"/>
        <v>01</v>
      </c>
      <c r="E2199" t="s">
        <v>366</v>
      </c>
      <c r="F2199">
        <v>183</v>
      </c>
      <c r="G2199">
        <v>103</v>
      </c>
      <c r="H2199">
        <v>83</v>
      </c>
      <c r="I2199">
        <v>55</v>
      </c>
      <c r="J2199">
        <v>46</v>
      </c>
      <c r="K2199">
        <v>40</v>
      </c>
      <c r="L2199">
        <v>0</v>
      </c>
      <c r="M2199">
        <v>2021</v>
      </c>
      <c r="N2199">
        <f t="shared" ca="1" si="138"/>
        <v>154</v>
      </c>
      <c r="O2199">
        <f t="shared" ca="1" si="139"/>
        <v>34618</v>
      </c>
      <c r="P2199">
        <f ca="1">_20206[[#This Row],[最低排名]]-_20206[[#This Row],[同分人数]]+1</f>
        <v>34465</v>
      </c>
      <c r="Q2199">
        <f ca="1">IF(O2199&gt;=开始!$B$6, 1, 0)</f>
        <v>1</v>
      </c>
      <c r="R2199">
        <f ca="1">_20206[[#This Row],[最低排名]]-开始!$B$6</f>
        <v>34618</v>
      </c>
    </row>
    <row r="2200" spans="1:18">
      <c r="A2200">
        <v>62401</v>
      </c>
      <c r="B2200" t="s">
        <v>1009</v>
      </c>
      <c r="C2200" t="str">
        <f t="shared" si="136"/>
        <v>江财经管</v>
      </c>
      <c r="D2200" t="str">
        <f t="shared" si="137"/>
        <v>01</v>
      </c>
      <c r="E2200" t="s">
        <v>1556</v>
      </c>
      <c r="F2200">
        <v>191</v>
      </c>
      <c r="G2200">
        <v>100</v>
      </c>
      <c r="H2200">
        <v>66</v>
      </c>
      <c r="I2200">
        <v>58</v>
      </c>
      <c r="J2200">
        <v>46</v>
      </c>
      <c r="K2200">
        <v>43</v>
      </c>
      <c r="L2200">
        <v>0</v>
      </c>
      <c r="M2200">
        <v>2021</v>
      </c>
      <c r="N2200">
        <f t="shared" ca="1" si="138"/>
        <v>162</v>
      </c>
      <c r="O2200">
        <f t="shared" ca="1" si="139"/>
        <v>35075</v>
      </c>
      <c r="P2200">
        <f ca="1">_20206[[#This Row],[最低排名]]-_20206[[#This Row],[同分人数]]+1</f>
        <v>34914</v>
      </c>
      <c r="Q2200">
        <f ca="1">IF(O2200&gt;=开始!$B$6, 1, 0)</f>
        <v>1</v>
      </c>
      <c r="R2200">
        <f ca="1">_20206[[#This Row],[最低排名]]-开始!$B$6</f>
        <v>35075</v>
      </c>
    </row>
    <row r="2201" spans="1:18">
      <c r="A2201">
        <v>62402</v>
      </c>
      <c r="B2201" t="s">
        <v>1683</v>
      </c>
      <c r="C2201" t="str">
        <f t="shared" si="136"/>
        <v>江财经管</v>
      </c>
      <c r="D2201" t="str">
        <f t="shared" si="137"/>
        <v>02</v>
      </c>
      <c r="E2201" t="s">
        <v>1629</v>
      </c>
      <c r="M2201">
        <v>2021</v>
      </c>
      <c r="N2201" t="e">
        <f t="shared" ca="1" si="138"/>
        <v>#N/A</v>
      </c>
      <c r="O2201" t="e">
        <f t="shared" ca="1" si="139"/>
        <v>#N/A</v>
      </c>
      <c r="P2201" t="e">
        <f ca="1">_20206[[#This Row],[最低排名]]-_20206[[#This Row],[同分人数]]+1</f>
        <v>#N/A</v>
      </c>
      <c r="Q2201" t="e">
        <f ca="1">IF(O2201&gt;=开始!$B$6, 1, 0)</f>
        <v>#N/A</v>
      </c>
      <c r="R2201" t="e">
        <f ca="1">_20206[[#This Row],[最低排名]]-开始!$B$6</f>
        <v>#N/A</v>
      </c>
    </row>
    <row r="2202" spans="1:18">
      <c r="A2202">
        <v>62501</v>
      </c>
      <c r="B2202" t="s">
        <v>1010</v>
      </c>
      <c r="C2202" t="str">
        <f t="shared" si="136"/>
        <v>南昌师院</v>
      </c>
      <c r="D2202" t="str">
        <f t="shared" si="137"/>
        <v>01</v>
      </c>
      <c r="E2202" t="s">
        <v>528</v>
      </c>
      <c r="F2202">
        <v>202</v>
      </c>
      <c r="G2202">
        <v>105</v>
      </c>
      <c r="H2202">
        <v>97</v>
      </c>
      <c r="I2202">
        <v>49</v>
      </c>
      <c r="J2202">
        <v>49</v>
      </c>
      <c r="K2202">
        <v>43</v>
      </c>
      <c r="L2202">
        <v>0</v>
      </c>
      <c r="M2202">
        <v>2021</v>
      </c>
      <c r="N2202">
        <f t="shared" ca="1" si="138"/>
        <v>182</v>
      </c>
      <c r="O2202">
        <f t="shared" ca="1" si="139"/>
        <v>28666</v>
      </c>
      <c r="P2202">
        <f ca="1">_20206[[#This Row],[最低排名]]-_20206[[#This Row],[同分人数]]+1</f>
        <v>28485</v>
      </c>
      <c r="Q2202">
        <f ca="1">IF(O2202&gt;=开始!$B$6, 1, 0)</f>
        <v>1</v>
      </c>
      <c r="R2202">
        <f ca="1">_20206[[#This Row],[最低排名]]-开始!$B$6</f>
        <v>28666</v>
      </c>
    </row>
    <row r="2203" spans="1:18">
      <c r="A2203">
        <v>62502</v>
      </c>
      <c r="B2203" t="s">
        <v>1684</v>
      </c>
      <c r="C2203" t="str">
        <f t="shared" si="136"/>
        <v>南昌师院</v>
      </c>
      <c r="D2203" t="str">
        <f t="shared" si="137"/>
        <v>02</v>
      </c>
      <c r="E2203" t="s">
        <v>1629</v>
      </c>
      <c r="M2203">
        <v>2021</v>
      </c>
      <c r="N2203" t="e">
        <f t="shared" ca="1" si="138"/>
        <v>#N/A</v>
      </c>
      <c r="O2203" t="e">
        <f t="shared" ca="1" si="139"/>
        <v>#N/A</v>
      </c>
      <c r="P2203" t="e">
        <f ca="1">_20206[[#This Row],[最低排名]]-_20206[[#This Row],[同分人数]]+1</f>
        <v>#N/A</v>
      </c>
      <c r="Q2203" t="e">
        <f ca="1">IF(O2203&gt;=开始!$B$6, 1, 0)</f>
        <v>#N/A</v>
      </c>
      <c r="R2203" t="e">
        <f ca="1">_20206[[#This Row],[最低排名]]-开始!$B$6</f>
        <v>#N/A</v>
      </c>
    </row>
    <row r="2204" spans="1:18">
      <c r="A2204">
        <v>62601</v>
      </c>
      <c r="B2204" t="s">
        <v>1685</v>
      </c>
      <c r="C2204" t="str">
        <f t="shared" si="136"/>
        <v>赣应科院</v>
      </c>
      <c r="D2204" t="str">
        <f t="shared" si="137"/>
        <v>01</v>
      </c>
      <c r="E2204" t="s">
        <v>1533</v>
      </c>
      <c r="F2204">
        <v>192</v>
      </c>
      <c r="G2204">
        <v>97</v>
      </c>
      <c r="H2204">
        <v>81</v>
      </c>
      <c r="I2204">
        <v>43</v>
      </c>
      <c r="J2204">
        <v>43</v>
      </c>
      <c r="K2204">
        <v>43</v>
      </c>
      <c r="L2204">
        <v>0</v>
      </c>
      <c r="M2204">
        <v>2021</v>
      </c>
      <c r="N2204">
        <f t="shared" ca="1" si="138"/>
        <v>157</v>
      </c>
      <c r="O2204">
        <f t="shared" ca="1" si="139"/>
        <v>35381</v>
      </c>
      <c r="P2204">
        <f ca="1">_20206[[#This Row],[最低排名]]-_20206[[#This Row],[同分人数]]+1</f>
        <v>35225</v>
      </c>
      <c r="Q2204">
        <f ca="1">IF(O2204&gt;=开始!$B$6, 1, 0)</f>
        <v>1</v>
      </c>
      <c r="R2204">
        <f ca="1">_20206[[#This Row],[最低排名]]-开始!$B$6</f>
        <v>35381</v>
      </c>
    </row>
    <row r="2205" spans="1:18">
      <c r="A2205">
        <v>62602</v>
      </c>
      <c r="B2205" t="s">
        <v>1686</v>
      </c>
      <c r="C2205" t="str">
        <f t="shared" si="136"/>
        <v>赣应科院</v>
      </c>
      <c r="D2205" t="str">
        <f t="shared" si="137"/>
        <v>02</v>
      </c>
      <c r="E2205" t="s">
        <v>1629</v>
      </c>
      <c r="M2205">
        <v>2021</v>
      </c>
      <c r="N2205" t="e">
        <f t="shared" ca="1" si="138"/>
        <v>#N/A</v>
      </c>
      <c r="O2205" t="e">
        <f t="shared" ca="1" si="139"/>
        <v>#N/A</v>
      </c>
      <c r="P2205" t="e">
        <f ca="1">_20206[[#This Row],[最低排名]]-_20206[[#This Row],[同分人数]]+1</f>
        <v>#N/A</v>
      </c>
      <c r="Q2205" t="e">
        <f ca="1">IF(O2205&gt;=开始!$B$6, 1, 0)</f>
        <v>#N/A</v>
      </c>
      <c r="R2205" t="e">
        <f ca="1">_20206[[#This Row],[最低排名]]-开始!$B$6</f>
        <v>#N/A</v>
      </c>
    </row>
    <row r="2206" spans="1:18">
      <c r="A2206">
        <v>64101</v>
      </c>
      <c r="B2206" t="s">
        <v>1011</v>
      </c>
      <c r="C2206" t="str">
        <f t="shared" si="136"/>
        <v>山东大学</v>
      </c>
      <c r="D2206" t="str">
        <f t="shared" si="137"/>
        <v>01</v>
      </c>
      <c r="E2206" t="s">
        <v>14</v>
      </c>
      <c r="F2206">
        <v>229</v>
      </c>
      <c r="G2206">
        <v>123</v>
      </c>
      <c r="H2206">
        <v>132</v>
      </c>
      <c r="I2206">
        <v>64</v>
      </c>
      <c r="J2206">
        <v>64</v>
      </c>
      <c r="K2206">
        <v>64</v>
      </c>
      <c r="L2206">
        <v>0</v>
      </c>
      <c r="M2206">
        <v>2021</v>
      </c>
      <c r="N2206">
        <f t="shared" ca="1" si="138"/>
        <v>148</v>
      </c>
      <c r="O2206">
        <f t="shared" ca="1" si="139"/>
        <v>5028</v>
      </c>
      <c r="P2206">
        <f ca="1">_20206[[#This Row],[最低排名]]-_20206[[#This Row],[同分人数]]+1</f>
        <v>4881</v>
      </c>
      <c r="Q2206">
        <f ca="1">IF(O2206&gt;=开始!$B$6, 1, 0)</f>
        <v>1</v>
      </c>
      <c r="R2206">
        <f ca="1">_20206[[#This Row],[最低排名]]-开始!$B$6</f>
        <v>5028</v>
      </c>
    </row>
    <row r="2207" spans="1:18">
      <c r="A2207">
        <v>64102</v>
      </c>
      <c r="B2207" t="s">
        <v>1012</v>
      </c>
      <c r="C2207" t="str">
        <f t="shared" si="136"/>
        <v>山东大学</v>
      </c>
      <c r="D2207" t="str">
        <f t="shared" si="137"/>
        <v>02</v>
      </c>
      <c r="E2207" t="s">
        <v>14</v>
      </c>
      <c r="F2207">
        <v>237</v>
      </c>
      <c r="G2207">
        <v>125</v>
      </c>
      <c r="H2207">
        <v>121</v>
      </c>
      <c r="I2207">
        <v>70</v>
      </c>
      <c r="J2207">
        <v>67</v>
      </c>
      <c r="K2207">
        <v>58</v>
      </c>
      <c r="L2207">
        <v>0</v>
      </c>
      <c r="M2207">
        <v>2021</v>
      </c>
      <c r="N2207">
        <f t="shared" ca="1" si="138"/>
        <v>148</v>
      </c>
      <c r="O2207">
        <f t="shared" ca="1" si="139"/>
        <v>5028</v>
      </c>
      <c r="P2207">
        <f ca="1">_20206[[#This Row],[最低排名]]-_20206[[#This Row],[同分人数]]+1</f>
        <v>4881</v>
      </c>
      <c r="Q2207">
        <f ca="1">IF(O2207&gt;=开始!$B$6, 1, 0)</f>
        <v>1</v>
      </c>
      <c r="R2207">
        <f ca="1">_20206[[#This Row],[最低排名]]-开始!$B$6</f>
        <v>5028</v>
      </c>
    </row>
    <row r="2208" spans="1:18">
      <c r="A2208">
        <v>64103</v>
      </c>
      <c r="B2208" t="s">
        <v>1013</v>
      </c>
      <c r="C2208" t="str">
        <f t="shared" si="136"/>
        <v>山东大学</v>
      </c>
      <c r="D2208" t="str">
        <f t="shared" si="137"/>
        <v>03</v>
      </c>
      <c r="E2208" t="s">
        <v>260</v>
      </c>
      <c r="F2208">
        <v>234</v>
      </c>
      <c r="G2208">
        <v>124</v>
      </c>
      <c r="H2208">
        <v>118</v>
      </c>
      <c r="I2208">
        <v>70</v>
      </c>
      <c r="J2208">
        <v>67</v>
      </c>
      <c r="K2208">
        <v>67</v>
      </c>
      <c r="L2208">
        <v>0</v>
      </c>
      <c r="M2208">
        <v>2021</v>
      </c>
      <c r="N2208">
        <f t="shared" ca="1" si="138"/>
        <v>150</v>
      </c>
      <c r="O2208">
        <f t="shared" ca="1" si="139"/>
        <v>4556</v>
      </c>
      <c r="P2208">
        <f ca="1">_20206[[#This Row],[最低排名]]-_20206[[#This Row],[同分人数]]+1</f>
        <v>4407</v>
      </c>
      <c r="Q2208">
        <f ca="1">IF(O2208&gt;=开始!$B$6, 1, 0)</f>
        <v>1</v>
      </c>
      <c r="R2208">
        <f ca="1">_20206[[#This Row],[最低排名]]-开始!$B$6</f>
        <v>4556</v>
      </c>
    </row>
    <row r="2209" spans="1:18">
      <c r="A2209">
        <v>64104</v>
      </c>
      <c r="B2209" t="s">
        <v>1014</v>
      </c>
      <c r="C2209" t="str">
        <f t="shared" si="136"/>
        <v>山东大学</v>
      </c>
      <c r="D2209" t="str">
        <f t="shared" si="137"/>
        <v>04</v>
      </c>
      <c r="E2209" t="s">
        <v>265</v>
      </c>
      <c r="F2209">
        <v>237</v>
      </c>
      <c r="G2209">
        <v>123</v>
      </c>
      <c r="H2209">
        <v>114</v>
      </c>
      <c r="I2209">
        <v>70</v>
      </c>
      <c r="J2209">
        <v>70</v>
      </c>
      <c r="K2209">
        <v>67</v>
      </c>
      <c r="L2209">
        <v>0</v>
      </c>
      <c r="M2209">
        <v>2021</v>
      </c>
      <c r="N2209">
        <f t="shared" ca="1" si="138"/>
        <v>172</v>
      </c>
      <c r="O2209">
        <f t="shared" ca="1" si="139"/>
        <v>4266</v>
      </c>
      <c r="P2209">
        <f ca="1">_20206[[#This Row],[最低排名]]-_20206[[#This Row],[同分人数]]+1</f>
        <v>4095</v>
      </c>
      <c r="Q2209">
        <f ca="1">IF(O2209&gt;=开始!$B$6, 1, 0)</f>
        <v>1</v>
      </c>
      <c r="R2209">
        <f ca="1">_20206[[#This Row],[最低排名]]-开始!$B$6</f>
        <v>4266</v>
      </c>
    </row>
    <row r="2210" spans="1:18">
      <c r="A2210">
        <v>64201</v>
      </c>
      <c r="B2210" t="s">
        <v>1015</v>
      </c>
      <c r="C2210" t="str">
        <f t="shared" si="136"/>
        <v>中国海洋</v>
      </c>
      <c r="D2210" t="str">
        <f t="shared" si="137"/>
        <v>01</v>
      </c>
      <c r="E2210" t="s">
        <v>189</v>
      </c>
      <c r="F2210">
        <v>234</v>
      </c>
      <c r="G2210">
        <v>127</v>
      </c>
      <c r="H2210">
        <v>118</v>
      </c>
      <c r="I2210">
        <v>64</v>
      </c>
      <c r="J2210">
        <v>61</v>
      </c>
      <c r="K2210">
        <v>58</v>
      </c>
      <c r="L2210">
        <v>0</v>
      </c>
      <c r="M2210">
        <v>2021</v>
      </c>
      <c r="N2210">
        <f t="shared" ca="1" si="138"/>
        <v>201</v>
      </c>
      <c r="O2210">
        <f t="shared" ca="1" si="139"/>
        <v>8283</v>
      </c>
      <c r="P2210">
        <f ca="1">_20206[[#This Row],[最低排名]]-_20206[[#This Row],[同分人数]]+1</f>
        <v>8083</v>
      </c>
      <c r="Q2210">
        <f ca="1">IF(O2210&gt;=开始!$B$6, 1, 0)</f>
        <v>1</v>
      </c>
      <c r="R2210">
        <f ca="1">_20206[[#This Row],[最低排名]]-开始!$B$6</f>
        <v>8283</v>
      </c>
    </row>
    <row r="2211" spans="1:18">
      <c r="A2211">
        <v>64202</v>
      </c>
      <c r="B2211" t="s">
        <v>1016</v>
      </c>
      <c r="C2211" t="str">
        <f t="shared" si="136"/>
        <v>中国海洋</v>
      </c>
      <c r="D2211" t="str">
        <f t="shared" si="137"/>
        <v>02</v>
      </c>
      <c r="E2211" t="s">
        <v>25</v>
      </c>
      <c r="F2211">
        <v>224</v>
      </c>
      <c r="G2211">
        <v>119</v>
      </c>
      <c r="H2211">
        <v>115</v>
      </c>
      <c r="I2211">
        <v>70</v>
      </c>
      <c r="J2211">
        <v>70</v>
      </c>
      <c r="K2211">
        <v>64</v>
      </c>
      <c r="L2211">
        <v>0</v>
      </c>
      <c r="M2211">
        <v>2021</v>
      </c>
      <c r="N2211">
        <f t="shared" ca="1" si="138"/>
        <v>183</v>
      </c>
      <c r="O2211">
        <f t="shared" ca="1" si="139"/>
        <v>6800</v>
      </c>
      <c r="P2211">
        <f ca="1">_20206[[#This Row],[最低排名]]-_20206[[#This Row],[同分人数]]+1</f>
        <v>6618</v>
      </c>
      <c r="Q2211">
        <f ca="1">IF(O2211&gt;=开始!$B$6, 1, 0)</f>
        <v>1</v>
      </c>
      <c r="R2211">
        <f ca="1">_20206[[#This Row],[最低排名]]-开始!$B$6</f>
        <v>6800</v>
      </c>
    </row>
    <row r="2212" spans="1:18">
      <c r="A2212">
        <v>64203</v>
      </c>
      <c r="B2212" t="s">
        <v>1017</v>
      </c>
      <c r="C2212" t="str">
        <f t="shared" si="136"/>
        <v>中国海洋</v>
      </c>
      <c r="D2212" t="str">
        <f t="shared" si="137"/>
        <v>03</v>
      </c>
      <c r="E2212" t="s">
        <v>105</v>
      </c>
      <c r="F2212">
        <v>215</v>
      </c>
      <c r="G2212">
        <v>119</v>
      </c>
      <c r="H2212">
        <v>128</v>
      </c>
      <c r="I2212">
        <v>70</v>
      </c>
      <c r="J2212">
        <v>64</v>
      </c>
      <c r="K2212">
        <v>61</v>
      </c>
      <c r="L2212">
        <v>0</v>
      </c>
      <c r="M2212">
        <v>2021</v>
      </c>
      <c r="N2212">
        <f t="shared" ca="1" si="138"/>
        <v>192</v>
      </c>
      <c r="O2212">
        <f t="shared" ca="1" si="139"/>
        <v>7723</v>
      </c>
      <c r="P2212">
        <f ca="1">_20206[[#This Row],[最低排名]]-_20206[[#This Row],[同分人数]]+1</f>
        <v>7532</v>
      </c>
      <c r="Q2212">
        <f ca="1">IF(O2212&gt;=开始!$B$6, 1, 0)</f>
        <v>1</v>
      </c>
      <c r="R2212">
        <f ca="1">_20206[[#This Row],[最低排名]]-开始!$B$6</f>
        <v>7723</v>
      </c>
    </row>
    <row r="2213" spans="1:18">
      <c r="A2213">
        <v>64301</v>
      </c>
      <c r="B2213" t="s">
        <v>1021</v>
      </c>
      <c r="C2213" t="str">
        <f t="shared" si="136"/>
        <v>石油华东</v>
      </c>
      <c r="D2213" t="str">
        <f t="shared" si="137"/>
        <v>01</v>
      </c>
      <c r="E2213" t="s">
        <v>98</v>
      </c>
      <c r="F2213">
        <v>220</v>
      </c>
      <c r="G2213">
        <v>114</v>
      </c>
      <c r="H2213">
        <v>113</v>
      </c>
      <c r="I2213">
        <v>64</v>
      </c>
      <c r="J2213">
        <v>61</v>
      </c>
      <c r="K2213">
        <v>55</v>
      </c>
      <c r="L2213">
        <v>0</v>
      </c>
      <c r="M2213">
        <v>2021</v>
      </c>
      <c r="N2213">
        <f t="shared" ca="1" si="138"/>
        <v>218</v>
      </c>
      <c r="O2213">
        <f t="shared" ca="1" si="139"/>
        <v>12866</v>
      </c>
      <c r="P2213">
        <f ca="1">_20206[[#This Row],[最低排名]]-_20206[[#This Row],[同分人数]]+1</f>
        <v>12649</v>
      </c>
      <c r="Q2213">
        <f ca="1">IF(O2213&gt;=开始!$B$6, 1, 0)</f>
        <v>1</v>
      </c>
      <c r="R2213">
        <f ca="1">_20206[[#This Row],[最低排名]]-开始!$B$6</f>
        <v>12866</v>
      </c>
    </row>
    <row r="2214" spans="1:18">
      <c r="A2214">
        <v>64302</v>
      </c>
      <c r="B2214" t="s">
        <v>1022</v>
      </c>
      <c r="C2214" t="str">
        <f t="shared" si="136"/>
        <v>石油华东</v>
      </c>
      <c r="D2214" t="str">
        <f t="shared" si="137"/>
        <v>02</v>
      </c>
      <c r="E2214" t="s">
        <v>100</v>
      </c>
      <c r="F2214">
        <v>213</v>
      </c>
      <c r="G2214">
        <v>119</v>
      </c>
      <c r="H2214">
        <v>111</v>
      </c>
      <c r="I2214">
        <v>64</v>
      </c>
      <c r="J2214">
        <v>61</v>
      </c>
      <c r="K2214">
        <v>58</v>
      </c>
      <c r="L2214">
        <v>0</v>
      </c>
      <c r="M2214">
        <v>2021</v>
      </c>
      <c r="N2214">
        <f t="shared" ca="1" si="138"/>
        <v>233</v>
      </c>
      <c r="O2214">
        <f t="shared" ca="1" si="139"/>
        <v>14212</v>
      </c>
      <c r="P2214">
        <f ca="1">_20206[[#This Row],[最低排名]]-_20206[[#This Row],[同分人数]]+1</f>
        <v>13980</v>
      </c>
      <c r="Q2214">
        <f ca="1">IF(O2214&gt;=开始!$B$6, 1, 0)</f>
        <v>1</v>
      </c>
      <c r="R2214">
        <f ca="1">_20206[[#This Row],[最低排名]]-开始!$B$6</f>
        <v>14212</v>
      </c>
    </row>
    <row r="2215" spans="1:18">
      <c r="A2215">
        <v>64401</v>
      </c>
      <c r="B2215" t="s">
        <v>1023</v>
      </c>
      <c r="C2215" t="str">
        <f t="shared" si="136"/>
        <v>山大威海</v>
      </c>
      <c r="D2215" t="str">
        <f t="shared" si="137"/>
        <v>01</v>
      </c>
      <c r="E2215" t="s">
        <v>64</v>
      </c>
      <c r="F2215">
        <v>228</v>
      </c>
      <c r="G2215">
        <v>116</v>
      </c>
      <c r="H2215">
        <v>123</v>
      </c>
      <c r="I2215">
        <v>67</v>
      </c>
      <c r="J2215">
        <v>64</v>
      </c>
      <c r="K2215">
        <v>58</v>
      </c>
      <c r="L2215">
        <v>0</v>
      </c>
      <c r="M2215">
        <v>2021</v>
      </c>
      <c r="N2215">
        <f t="shared" ca="1" si="138"/>
        <v>183</v>
      </c>
      <c r="O2215">
        <f t="shared" ca="1" si="139"/>
        <v>7328</v>
      </c>
      <c r="P2215">
        <f ca="1">_20206[[#This Row],[最低排名]]-_20206[[#This Row],[同分人数]]+1</f>
        <v>7146</v>
      </c>
      <c r="Q2215">
        <f ca="1">IF(O2215&gt;=开始!$B$6, 1, 0)</f>
        <v>1</v>
      </c>
      <c r="R2215">
        <f ca="1">_20206[[#This Row],[最低排名]]-开始!$B$6</f>
        <v>7328</v>
      </c>
    </row>
    <row r="2216" spans="1:18">
      <c r="A2216">
        <v>64402</v>
      </c>
      <c r="B2216" t="s">
        <v>1024</v>
      </c>
      <c r="C2216" t="str">
        <f t="shared" si="136"/>
        <v>山大威海</v>
      </c>
      <c r="D2216" t="str">
        <f t="shared" si="137"/>
        <v>02</v>
      </c>
      <c r="E2216" t="s">
        <v>66</v>
      </c>
      <c r="F2216">
        <v>224</v>
      </c>
      <c r="G2216">
        <v>113</v>
      </c>
      <c r="H2216">
        <v>123</v>
      </c>
      <c r="I2216">
        <v>64</v>
      </c>
      <c r="J2216">
        <v>64</v>
      </c>
      <c r="K2216">
        <v>64</v>
      </c>
      <c r="L2216">
        <v>0</v>
      </c>
      <c r="M2216">
        <v>2021</v>
      </c>
      <c r="N2216">
        <f t="shared" ca="1" si="138"/>
        <v>203</v>
      </c>
      <c r="O2216">
        <f t="shared" ca="1" si="139"/>
        <v>7531</v>
      </c>
      <c r="P2216">
        <f ca="1">_20206[[#This Row],[最低排名]]-_20206[[#This Row],[同分人数]]+1</f>
        <v>7329</v>
      </c>
      <c r="Q2216">
        <f ca="1">IF(O2216&gt;=开始!$B$6, 1, 0)</f>
        <v>1</v>
      </c>
      <c r="R2216">
        <f ca="1">_20206[[#This Row],[最低排名]]-开始!$B$6</f>
        <v>7531</v>
      </c>
    </row>
    <row r="2217" spans="1:18">
      <c r="A2217">
        <v>64501</v>
      </c>
      <c r="B2217" t="s">
        <v>1025</v>
      </c>
      <c r="C2217" t="str">
        <f t="shared" si="136"/>
        <v>哈工威海</v>
      </c>
      <c r="D2217" t="str">
        <f t="shared" si="137"/>
        <v>01</v>
      </c>
      <c r="E2217" t="s">
        <v>14</v>
      </c>
      <c r="F2217">
        <v>250</v>
      </c>
      <c r="G2217">
        <v>132</v>
      </c>
      <c r="H2217">
        <v>123</v>
      </c>
      <c r="I2217">
        <v>67</v>
      </c>
      <c r="J2217">
        <v>58</v>
      </c>
      <c r="K2217">
        <v>55</v>
      </c>
      <c r="L2217">
        <v>0</v>
      </c>
      <c r="M2217">
        <v>2021</v>
      </c>
      <c r="N2217">
        <f t="shared" ca="1" si="138"/>
        <v>148</v>
      </c>
      <c r="O2217">
        <f t="shared" ca="1" si="139"/>
        <v>5028</v>
      </c>
      <c r="P2217">
        <f ca="1">_20206[[#This Row],[最低排名]]-_20206[[#This Row],[同分人数]]+1</f>
        <v>4881</v>
      </c>
      <c r="Q2217">
        <f ca="1">IF(O2217&gt;=开始!$B$6, 1, 0)</f>
        <v>1</v>
      </c>
      <c r="R2217">
        <f ca="1">_20206[[#This Row],[最低排名]]-开始!$B$6</f>
        <v>5028</v>
      </c>
    </row>
    <row r="2218" spans="1:18">
      <c r="A2218">
        <v>64502</v>
      </c>
      <c r="B2218" t="s">
        <v>1687</v>
      </c>
      <c r="C2218" t="str">
        <f t="shared" si="136"/>
        <v>哈工威海</v>
      </c>
      <c r="D2218" t="str">
        <f t="shared" si="137"/>
        <v>02</v>
      </c>
      <c r="E2218" t="s">
        <v>16</v>
      </c>
      <c r="F2218">
        <v>220</v>
      </c>
      <c r="G2218">
        <v>112</v>
      </c>
      <c r="H2218">
        <v>130</v>
      </c>
      <c r="I2218">
        <v>70</v>
      </c>
      <c r="J2218">
        <v>70</v>
      </c>
      <c r="K2218">
        <v>64</v>
      </c>
      <c r="L2218">
        <v>0</v>
      </c>
      <c r="M2218">
        <v>2021</v>
      </c>
      <c r="N2218">
        <f t="shared" ca="1" si="138"/>
        <v>154</v>
      </c>
      <c r="O2218">
        <f t="shared" ca="1" si="139"/>
        <v>4880</v>
      </c>
      <c r="P2218">
        <f ca="1">_20206[[#This Row],[最低排名]]-_20206[[#This Row],[同分人数]]+1</f>
        <v>4727</v>
      </c>
      <c r="Q2218">
        <f ca="1">IF(O2218&gt;=开始!$B$6, 1, 0)</f>
        <v>1</v>
      </c>
      <c r="R2218">
        <f ca="1">_20206[[#This Row],[最低排名]]-开始!$B$6</f>
        <v>4880</v>
      </c>
    </row>
    <row r="2219" spans="1:18">
      <c r="A2219">
        <v>64601</v>
      </c>
      <c r="B2219" t="s">
        <v>1026</v>
      </c>
      <c r="C2219" t="str">
        <f t="shared" si="136"/>
        <v>山东科大</v>
      </c>
      <c r="D2219" t="str">
        <f t="shared" si="137"/>
        <v>01</v>
      </c>
      <c r="E2219" t="s">
        <v>312</v>
      </c>
      <c r="F2219">
        <v>207</v>
      </c>
      <c r="G2219">
        <v>105</v>
      </c>
      <c r="H2219">
        <v>97</v>
      </c>
      <c r="I2219">
        <v>58</v>
      </c>
      <c r="J2219">
        <v>52</v>
      </c>
      <c r="K2219">
        <v>46</v>
      </c>
      <c r="L2219">
        <v>0</v>
      </c>
      <c r="M2219">
        <v>2021</v>
      </c>
      <c r="N2219">
        <f t="shared" ca="1" si="138"/>
        <v>211</v>
      </c>
      <c r="O2219">
        <f t="shared" ca="1" si="139"/>
        <v>24592</v>
      </c>
      <c r="P2219">
        <f ca="1">_20206[[#This Row],[最低排名]]-_20206[[#This Row],[同分人数]]+1</f>
        <v>24382</v>
      </c>
      <c r="Q2219">
        <f ca="1">IF(O2219&gt;=开始!$B$6, 1, 0)</f>
        <v>1</v>
      </c>
      <c r="R2219">
        <f ca="1">_20206[[#This Row],[最低排名]]-开始!$B$6</f>
        <v>24592</v>
      </c>
    </row>
    <row r="2220" spans="1:18">
      <c r="A2220">
        <v>64602</v>
      </c>
      <c r="B2220" t="s">
        <v>1590</v>
      </c>
      <c r="C2220" t="str">
        <f t="shared" si="136"/>
        <v>山东科大</v>
      </c>
      <c r="D2220" t="str">
        <f t="shared" si="137"/>
        <v>02</v>
      </c>
      <c r="E2220" t="s">
        <v>230</v>
      </c>
      <c r="F2220">
        <v>195</v>
      </c>
      <c r="G2220">
        <v>113</v>
      </c>
      <c r="H2220">
        <v>86</v>
      </c>
      <c r="I2220">
        <v>58</v>
      </c>
      <c r="J2220">
        <v>52</v>
      </c>
      <c r="K2220">
        <v>52</v>
      </c>
      <c r="L2220">
        <v>0</v>
      </c>
      <c r="M2220">
        <v>2021</v>
      </c>
      <c r="N2220">
        <f t="shared" ca="1" si="138"/>
        <v>191</v>
      </c>
      <c r="O2220">
        <f t="shared" ca="1" si="139"/>
        <v>28095</v>
      </c>
      <c r="P2220">
        <f ca="1">_20206[[#This Row],[最低排名]]-_20206[[#This Row],[同分人数]]+1</f>
        <v>27905</v>
      </c>
      <c r="Q2220">
        <f ca="1">IF(O2220&gt;=开始!$B$6, 1, 0)</f>
        <v>1</v>
      </c>
      <c r="R2220">
        <f ca="1">_20206[[#This Row],[最低排名]]-开始!$B$6</f>
        <v>28095</v>
      </c>
    </row>
    <row r="2221" spans="1:18">
      <c r="A2221">
        <v>64701</v>
      </c>
      <c r="B2221" t="s">
        <v>1027</v>
      </c>
      <c r="C2221" t="str">
        <f t="shared" si="136"/>
        <v>青岛科大</v>
      </c>
      <c r="D2221" t="str">
        <f t="shared" si="137"/>
        <v>01</v>
      </c>
      <c r="E2221" t="s">
        <v>389</v>
      </c>
      <c r="F2221">
        <v>210</v>
      </c>
      <c r="G2221">
        <v>106</v>
      </c>
      <c r="H2221">
        <v>89</v>
      </c>
      <c r="I2221">
        <v>52</v>
      </c>
      <c r="J2221">
        <v>52</v>
      </c>
      <c r="K2221">
        <v>49</v>
      </c>
      <c r="L2221">
        <v>0</v>
      </c>
      <c r="M2221">
        <v>2021</v>
      </c>
      <c r="N2221">
        <f t="shared" ca="1" si="138"/>
        <v>205</v>
      </c>
      <c r="O2221">
        <f t="shared" ca="1" si="139"/>
        <v>26311</v>
      </c>
      <c r="P2221">
        <f ca="1">_20206[[#This Row],[最低排名]]-_20206[[#This Row],[同分人数]]+1</f>
        <v>26107</v>
      </c>
      <c r="Q2221">
        <f ca="1">IF(O2221&gt;=开始!$B$6, 1, 0)</f>
        <v>1</v>
      </c>
      <c r="R2221">
        <f ca="1">_20206[[#This Row],[最低排名]]-开始!$B$6</f>
        <v>26311</v>
      </c>
    </row>
    <row r="2222" spans="1:18">
      <c r="A2222">
        <v>64702</v>
      </c>
      <c r="B2222" t="s">
        <v>1028</v>
      </c>
      <c r="C2222" t="str">
        <f t="shared" si="136"/>
        <v>青岛科大</v>
      </c>
      <c r="D2222" t="str">
        <f t="shared" si="137"/>
        <v>02</v>
      </c>
      <c r="E2222" t="s">
        <v>170</v>
      </c>
      <c r="F2222">
        <v>193</v>
      </c>
      <c r="G2222">
        <v>102</v>
      </c>
      <c r="H2222">
        <v>101</v>
      </c>
      <c r="I2222">
        <v>58</v>
      </c>
      <c r="J2222">
        <v>52</v>
      </c>
      <c r="K2222">
        <v>49</v>
      </c>
      <c r="L2222">
        <v>0</v>
      </c>
      <c r="M2222">
        <v>2021</v>
      </c>
      <c r="N2222">
        <f t="shared" ca="1" si="138"/>
        <v>206</v>
      </c>
      <c r="O2222">
        <f t="shared" ca="1" si="139"/>
        <v>26106</v>
      </c>
      <c r="P2222">
        <f ca="1">_20206[[#This Row],[最低排名]]-_20206[[#This Row],[同分人数]]+1</f>
        <v>25901</v>
      </c>
      <c r="Q2222">
        <f ca="1">IF(O2222&gt;=开始!$B$6, 1, 0)</f>
        <v>1</v>
      </c>
      <c r="R2222">
        <f ca="1">_20206[[#This Row],[最低排名]]-开始!$B$6</f>
        <v>26106</v>
      </c>
    </row>
    <row r="2223" spans="1:18">
      <c r="A2223">
        <v>64703</v>
      </c>
      <c r="B2223" t="s">
        <v>1029</v>
      </c>
      <c r="C2223" t="str">
        <f t="shared" si="136"/>
        <v>青岛科大</v>
      </c>
      <c r="D2223" t="str">
        <f t="shared" si="137"/>
        <v>03</v>
      </c>
      <c r="E2223" t="s">
        <v>381</v>
      </c>
      <c r="F2223">
        <v>199</v>
      </c>
      <c r="G2223">
        <v>109</v>
      </c>
      <c r="H2223">
        <v>65</v>
      </c>
      <c r="I2223">
        <v>64</v>
      </c>
      <c r="J2223">
        <v>52</v>
      </c>
      <c r="K2223">
        <v>49</v>
      </c>
      <c r="L2223">
        <v>0</v>
      </c>
      <c r="M2223">
        <v>2021</v>
      </c>
      <c r="N2223">
        <f t="shared" ca="1" si="138"/>
        <v>196</v>
      </c>
      <c r="O2223">
        <f t="shared" ca="1" si="139"/>
        <v>30861</v>
      </c>
      <c r="P2223">
        <f ca="1">_20206[[#This Row],[最低排名]]-_20206[[#This Row],[同分人数]]+1</f>
        <v>30666</v>
      </c>
      <c r="Q2223">
        <f ca="1">IF(O2223&gt;=开始!$B$6, 1, 0)</f>
        <v>1</v>
      </c>
      <c r="R2223">
        <f ca="1">_20206[[#This Row],[最低排名]]-开始!$B$6</f>
        <v>30861</v>
      </c>
    </row>
    <row r="2224" spans="1:18">
      <c r="A2224">
        <v>64801</v>
      </c>
      <c r="B2224" t="s">
        <v>1030</v>
      </c>
      <c r="C2224" t="str">
        <f t="shared" si="136"/>
        <v>济南大学</v>
      </c>
      <c r="D2224" t="str">
        <f t="shared" si="137"/>
        <v>01</v>
      </c>
      <c r="E2224" t="s">
        <v>173</v>
      </c>
      <c r="F2224">
        <v>193</v>
      </c>
      <c r="G2224">
        <v>106</v>
      </c>
      <c r="H2224">
        <v>93</v>
      </c>
      <c r="I2224">
        <v>64</v>
      </c>
      <c r="J2224">
        <v>58</v>
      </c>
      <c r="K2224">
        <v>55</v>
      </c>
      <c r="L2224">
        <v>0</v>
      </c>
      <c r="M2224">
        <v>2021</v>
      </c>
      <c r="N2224">
        <f t="shared" ca="1" si="138"/>
        <v>234</v>
      </c>
      <c r="O2224">
        <f t="shared" ca="1" si="139"/>
        <v>23948</v>
      </c>
      <c r="P2224">
        <f ca="1">_20206[[#This Row],[最低排名]]-_20206[[#This Row],[同分人数]]+1</f>
        <v>23715</v>
      </c>
      <c r="Q2224">
        <f ca="1">IF(O2224&gt;=开始!$B$6, 1, 0)</f>
        <v>1</v>
      </c>
      <c r="R2224">
        <f ca="1">_20206[[#This Row],[最低排名]]-开始!$B$6</f>
        <v>23948</v>
      </c>
    </row>
    <row r="2225" spans="1:18">
      <c r="A2225">
        <v>64901</v>
      </c>
      <c r="B2225" t="s">
        <v>1031</v>
      </c>
      <c r="C2225" t="str">
        <f t="shared" si="136"/>
        <v>青岛理工</v>
      </c>
      <c r="D2225" t="str">
        <f t="shared" si="137"/>
        <v>01</v>
      </c>
      <c r="E2225" t="s">
        <v>433</v>
      </c>
      <c r="F2225">
        <v>201</v>
      </c>
      <c r="G2225">
        <v>106</v>
      </c>
      <c r="H2225">
        <v>85</v>
      </c>
      <c r="I2225">
        <v>64</v>
      </c>
      <c r="J2225">
        <v>55</v>
      </c>
      <c r="K2225">
        <v>49</v>
      </c>
      <c r="L2225">
        <v>0</v>
      </c>
      <c r="M2225">
        <v>2021</v>
      </c>
      <c r="N2225">
        <f t="shared" ca="1" si="138"/>
        <v>224</v>
      </c>
      <c r="O2225">
        <f t="shared" ca="1" si="139"/>
        <v>25900</v>
      </c>
      <c r="P2225">
        <f ca="1">_20206[[#This Row],[最低排名]]-_20206[[#This Row],[同分人数]]+1</f>
        <v>25677</v>
      </c>
      <c r="Q2225">
        <f ca="1">IF(O2225&gt;=开始!$B$6, 1, 0)</f>
        <v>1</v>
      </c>
      <c r="R2225">
        <f ca="1">_20206[[#This Row],[最低排名]]-开始!$B$6</f>
        <v>25900</v>
      </c>
    </row>
    <row r="2226" spans="1:18">
      <c r="A2226">
        <v>64902</v>
      </c>
      <c r="B2226" t="s">
        <v>1032</v>
      </c>
      <c r="C2226" t="str">
        <f t="shared" si="136"/>
        <v>青岛理工</v>
      </c>
      <c r="D2226" t="str">
        <f t="shared" si="137"/>
        <v>02</v>
      </c>
      <c r="E2226" t="s">
        <v>419</v>
      </c>
      <c r="F2226">
        <v>194</v>
      </c>
      <c r="G2226">
        <v>109</v>
      </c>
      <c r="H2226">
        <v>81</v>
      </c>
      <c r="I2226">
        <v>58</v>
      </c>
      <c r="J2226">
        <v>52</v>
      </c>
      <c r="K2226">
        <v>49</v>
      </c>
      <c r="L2226">
        <v>0</v>
      </c>
      <c r="M2226">
        <v>2021</v>
      </c>
      <c r="N2226">
        <f t="shared" ca="1" si="138"/>
        <v>190</v>
      </c>
      <c r="O2226">
        <f t="shared" ca="1" si="139"/>
        <v>29871</v>
      </c>
      <c r="P2226">
        <f ca="1">_20206[[#This Row],[最低排名]]-_20206[[#This Row],[同分人数]]+1</f>
        <v>29682</v>
      </c>
      <c r="Q2226">
        <f ca="1">IF(O2226&gt;=开始!$B$6, 1, 0)</f>
        <v>1</v>
      </c>
      <c r="R2226">
        <f ca="1">_20206[[#This Row],[最低排名]]-开始!$B$6</f>
        <v>29871</v>
      </c>
    </row>
    <row r="2227" spans="1:18">
      <c r="A2227">
        <v>64903</v>
      </c>
      <c r="B2227" t="s">
        <v>1033</v>
      </c>
      <c r="C2227" t="str">
        <f t="shared" si="136"/>
        <v>青岛理工</v>
      </c>
      <c r="D2227" t="str">
        <f t="shared" si="137"/>
        <v>03</v>
      </c>
      <c r="E2227" t="s">
        <v>144</v>
      </c>
      <c r="F2227">
        <v>207</v>
      </c>
      <c r="G2227">
        <v>107</v>
      </c>
      <c r="H2227">
        <v>104</v>
      </c>
      <c r="I2227">
        <v>55</v>
      </c>
      <c r="J2227">
        <v>52</v>
      </c>
      <c r="K2227">
        <v>49</v>
      </c>
      <c r="L2227">
        <v>0</v>
      </c>
      <c r="M2227">
        <v>2021</v>
      </c>
      <c r="N2227">
        <f t="shared" ca="1" si="138"/>
        <v>235</v>
      </c>
      <c r="O2227">
        <f t="shared" ca="1" si="139"/>
        <v>23070</v>
      </c>
      <c r="P2227">
        <f ca="1">_20206[[#This Row],[最低排名]]-_20206[[#This Row],[同分人数]]+1</f>
        <v>22836</v>
      </c>
      <c r="Q2227">
        <f ca="1">IF(O2227&gt;=开始!$B$6, 1, 0)</f>
        <v>1</v>
      </c>
      <c r="R2227">
        <f ca="1">_20206[[#This Row],[最低排名]]-开始!$B$6</f>
        <v>23070</v>
      </c>
    </row>
    <row r="2228" spans="1:18">
      <c r="A2228">
        <v>64904</v>
      </c>
      <c r="B2228" t="s">
        <v>1034</v>
      </c>
      <c r="C2228" t="str">
        <f t="shared" si="136"/>
        <v>青岛理工</v>
      </c>
      <c r="D2228" t="str">
        <f t="shared" si="137"/>
        <v>04</v>
      </c>
      <c r="E2228" t="s">
        <v>387</v>
      </c>
      <c r="F2228">
        <v>201</v>
      </c>
      <c r="G2228">
        <v>102</v>
      </c>
      <c r="H2228">
        <v>86</v>
      </c>
      <c r="I2228">
        <v>55</v>
      </c>
      <c r="J2228">
        <v>55</v>
      </c>
      <c r="K2228">
        <v>49</v>
      </c>
      <c r="L2228">
        <v>0</v>
      </c>
      <c r="M2228">
        <v>2021</v>
      </c>
      <c r="N2228">
        <f t="shared" ca="1" si="138"/>
        <v>201</v>
      </c>
      <c r="O2228">
        <f t="shared" ca="1" si="139"/>
        <v>27542</v>
      </c>
      <c r="P2228">
        <f ca="1">_20206[[#This Row],[最低排名]]-_20206[[#This Row],[同分人数]]+1</f>
        <v>27342</v>
      </c>
      <c r="Q2228">
        <f ca="1">IF(O2228&gt;=开始!$B$6, 1, 0)</f>
        <v>1</v>
      </c>
      <c r="R2228">
        <f ca="1">_20206[[#This Row],[最低排名]]-开始!$B$6</f>
        <v>27542</v>
      </c>
    </row>
    <row r="2229" spans="1:18">
      <c r="A2229">
        <v>64905</v>
      </c>
      <c r="B2229" t="s">
        <v>1035</v>
      </c>
      <c r="C2229" t="str">
        <f t="shared" si="136"/>
        <v>青岛理工</v>
      </c>
      <c r="D2229" t="str">
        <f t="shared" si="137"/>
        <v>05</v>
      </c>
      <c r="E2229" t="s">
        <v>184</v>
      </c>
      <c r="F2229">
        <v>202</v>
      </c>
      <c r="G2229">
        <v>105</v>
      </c>
      <c r="H2229">
        <v>81</v>
      </c>
      <c r="I2229">
        <v>58</v>
      </c>
      <c r="J2229">
        <v>58</v>
      </c>
      <c r="K2229">
        <v>52</v>
      </c>
      <c r="L2229">
        <v>0</v>
      </c>
      <c r="M2229">
        <v>2021</v>
      </c>
      <c r="N2229">
        <f t="shared" ca="1" si="138"/>
        <v>225</v>
      </c>
      <c r="O2229">
        <f t="shared" ca="1" si="139"/>
        <v>26536</v>
      </c>
      <c r="P2229">
        <f ca="1">_20206[[#This Row],[最低排名]]-_20206[[#This Row],[同分人数]]+1</f>
        <v>26312</v>
      </c>
      <c r="Q2229">
        <f ca="1">IF(O2229&gt;=开始!$B$6, 1, 0)</f>
        <v>1</v>
      </c>
      <c r="R2229">
        <f ca="1">_20206[[#This Row],[最低排名]]-开始!$B$6</f>
        <v>26536</v>
      </c>
    </row>
    <row r="2230" spans="1:18">
      <c r="A2230">
        <v>65001</v>
      </c>
      <c r="B2230" t="s">
        <v>1036</v>
      </c>
      <c r="C2230" t="str">
        <f t="shared" si="136"/>
        <v>山东建筑</v>
      </c>
      <c r="D2230" t="str">
        <f t="shared" si="137"/>
        <v>01</v>
      </c>
      <c r="E2230" t="s">
        <v>221</v>
      </c>
      <c r="F2230">
        <v>181</v>
      </c>
      <c r="G2230">
        <v>95</v>
      </c>
      <c r="H2230">
        <v>93</v>
      </c>
      <c r="I2230">
        <v>49</v>
      </c>
      <c r="J2230">
        <v>43</v>
      </c>
      <c r="K2230">
        <v>43</v>
      </c>
      <c r="L2230">
        <v>0</v>
      </c>
      <c r="M2230">
        <v>2021</v>
      </c>
      <c r="N2230">
        <f t="shared" ca="1" si="138"/>
        <v>171</v>
      </c>
      <c r="O2230">
        <f t="shared" ca="1" si="139"/>
        <v>34311</v>
      </c>
      <c r="P2230">
        <f ca="1">_20206[[#This Row],[最低排名]]-_20206[[#This Row],[同分人数]]+1</f>
        <v>34141</v>
      </c>
      <c r="Q2230">
        <f ca="1">IF(O2230&gt;=开始!$B$6, 1, 0)</f>
        <v>1</v>
      </c>
      <c r="R2230">
        <f ca="1">_20206[[#This Row],[最低排名]]-开始!$B$6</f>
        <v>34311</v>
      </c>
    </row>
    <row r="2231" spans="1:18">
      <c r="A2231">
        <v>65101</v>
      </c>
      <c r="B2231" t="s">
        <v>1039</v>
      </c>
      <c r="C2231" t="str">
        <f t="shared" si="136"/>
        <v>山东理工</v>
      </c>
      <c r="D2231" t="str">
        <f t="shared" si="137"/>
        <v>01</v>
      </c>
      <c r="E2231" t="s">
        <v>180</v>
      </c>
      <c r="F2231">
        <v>200</v>
      </c>
      <c r="G2231">
        <v>108</v>
      </c>
      <c r="H2231">
        <v>91</v>
      </c>
      <c r="I2231">
        <v>55</v>
      </c>
      <c r="J2231">
        <v>55</v>
      </c>
      <c r="K2231">
        <v>49</v>
      </c>
      <c r="L2231">
        <v>0</v>
      </c>
      <c r="M2231">
        <v>2021</v>
      </c>
      <c r="N2231">
        <f t="shared" ca="1" si="138"/>
        <v>212</v>
      </c>
      <c r="O2231">
        <f t="shared" ca="1" si="139"/>
        <v>26748</v>
      </c>
      <c r="P2231">
        <f ca="1">_20206[[#This Row],[最低排名]]-_20206[[#This Row],[同分人数]]+1</f>
        <v>26537</v>
      </c>
      <c r="Q2231">
        <f ca="1">IF(O2231&gt;=开始!$B$6, 1, 0)</f>
        <v>1</v>
      </c>
      <c r="R2231">
        <f ca="1">_20206[[#This Row],[最低排名]]-开始!$B$6</f>
        <v>26748</v>
      </c>
    </row>
    <row r="2232" spans="1:18">
      <c r="A2232">
        <v>65201</v>
      </c>
      <c r="B2232" t="s">
        <v>1040</v>
      </c>
      <c r="C2232" t="str">
        <f t="shared" si="136"/>
        <v>青岛农大</v>
      </c>
      <c r="D2232" t="str">
        <f t="shared" si="137"/>
        <v>01</v>
      </c>
      <c r="E2232" t="s">
        <v>440</v>
      </c>
      <c r="F2232">
        <v>178</v>
      </c>
      <c r="G2232">
        <v>96</v>
      </c>
      <c r="H2232">
        <v>100</v>
      </c>
      <c r="I2232">
        <v>58</v>
      </c>
      <c r="J2232">
        <v>52</v>
      </c>
      <c r="K2232">
        <v>49</v>
      </c>
      <c r="L2232">
        <v>0</v>
      </c>
      <c r="M2232">
        <v>2021</v>
      </c>
      <c r="N2232">
        <f t="shared" ca="1" si="138"/>
        <v>210</v>
      </c>
      <c r="O2232">
        <f t="shared" ca="1" si="139"/>
        <v>29272</v>
      </c>
      <c r="P2232">
        <f ca="1">_20206[[#This Row],[最低排名]]-_20206[[#This Row],[同分人数]]+1</f>
        <v>29063</v>
      </c>
      <c r="Q2232">
        <f ca="1">IF(O2232&gt;=开始!$B$6, 1, 0)</f>
        <v>1</v>
      </c>
      <c r="R2232">
        <f ca="1">_20206[[#This Row],[最低排名]]-开始!$B$6</f>
        <v>29272</v>
      </c>
    </row>
    <row r="2233" spans="1:18">
      <c r="A2233">
        <v>65202</v>
      </c>
      <c r="B2233" t="s">
        <v>1041</v>
      </c>
      <c r="C2233" t="str">
        <f t="shared" si="136"/>
        <v>青岛农大</v>
      </c>
      <c r="D2233" t="str">
        <f t="shared" si="137"/>
        <v>02</v>
      </c>
      <c r="E2233" t="s">
        <v>232</v>
      </c>
      <c r="F2233">
        <v>198</v>
      </c>
      <c r="G2233">
        <v>103</v>
      </c>
      <c r="H2233">
        <v>93</v>
      </c>
      <c r="I2233">
        <v>49</v>
      </c>
      <c r="J2233">
        <v>49</v>
      </c>
      <c r="K2233">
        <v>49</v>
      </c>
      <c r="L2233">
        <v>0</v>
      </c>
      <c r="M2233">
        <v>2021</v>
      </c>
      <c r="N2233">
        <f t="shared" ca="1" si="138"/>
        <v>198</v>
      </c>
      <c r="O2233">
        <f t="shared" ca="1" si="139"/>
        <v>29062</v>
      </c>
      <c r="P2233">
        <f ca="1">_20206[[#This Row],[最低排名]]-_20206[[#This Row],[同分人数]]+1</f>
        <v>28865</v>
      </c>
      <c r="Q2233">
        <f ca="1">IF(O2233&gt;=开始!$B$6, 1, 0)</f>
        <v>1</v>
      </c>
      <c r="R2233">
        <f ca="1">_20206[[#This Row],[最低排名]]-开始!$B$6</f>
        <v>29062</v>
      </c>
    </row>
    <row r="2234" spans="1:18">
      <c r="A2234">
        <v>65301</v>
      </c>
      <c r="B2234" t="s">
        <v>1042</v>
      </c>
      <c r="C2234" t="str">
        <f t="shared" si="136"/>
        <v>潍坊医学</v>
      </c>
      <c r="D2234" t="str">
        <f t="shared" si="137"/>
        <v>01</v>
      </c>
      <c r="E2234" t="s">
        <v>323</v>
      </c>
      <c r="F2234">
        <v>214</v>
      </c>
      <c r="G2234">
        <v>122</v>
      </c>
      <c r="H2234">
        <v>87</v>
      </c>
      <c r="I2234">
        <v>67</v>
      </c>
      <c r="J2234">
        <v>61</v>
      </c>
      <c r="K2234">
        <v>52</v>
      </c>
      <c r="L2234">
        <v>0</v>
      </c>
      <c r="M2234">
        <v>2021</v>
      </c>
      <c r="N2234">
        <f t="shared" ca="1" si="138"/>
        <v>211</v>
      </c>
      <c r="O2234">
        <f t="shared" ca="1" si="139"/>
        <v>19970</v>
      </c>
      <c r="P2234">
        <f ca="1">_20206[[#This Row],[最低排名]]-_20206[[#This Row],[同分人数]]+1</f>
        <v>19760</v>
      </c>
      <c r="Q2234">
        <f ca="1">IF(O2234&gt;=开始!$B$6, 1, 0)</f>
        <v>1</v>
      </c>
      <c r="R2234">
        <f ca="1">_20206[[#This Row],[最低排名]]-开始!$B$6</f>
        <v>19970</v>
      </c>
    </row>
    <row r="2235" spans="1:18">
      <c r="A2235">
        <v>65401</v>
      </c>
      <c r="B2235" t="s">
        <v>1044</v>
      </c>
      <c r="C2235" t="str">
        <f t="shared" si="136"/>
        <v>滨州医学</v>
      </c>
      <c r="D2235" t="str">
        <f t="shared" si="137"/>
        <v>01</v>
      </c>
      <c r="E2235" t="s">
        <v>287</v>
      </c>
      <c r="F2235">
        <v>214</v>
      </c>
      <c r="G2235">
        <v>108</v>
      </c>
      <c r="H2235">
        <v>98</v>
      </c>
      <c r="I2235">
        <v>55</v>
      </c>
      <c r="J2235">
        <v>52</v>
      </c>
      <c r="K2235">
        <v>49</v>
      </c>
      <c r="L2235">
        <v>0</v>
      </c>
      <c r="M2235">
        <v>2021</v>
      </c>
      <c r="N2235">
        <f t="shared" ca="1" si="138"/>
        <v>238</v>
      </c>
      <c r="O2235">
        <f t="shared" ca="1" si="139"/>
        <v>22835</v>
      </c>
      <c r="P2235">
        <f ca="1">_20206[[#This Row],[最低排名]]-_20206[[#This Row],[同分人数]]+1</f>
        <v>22598</v>
      </c>
      <c r="Q2235">
        <f ca="1">IF(O2235&gt;=开始!$B$6, 1, 0)</f>
        <v>1</v>
      </c>
      <c r="R2235">
        <f ca="1">_20206[[#This Row],[最低排名]]-开始!$B$6</f>
        <v>22835</v>
      </c>
    </row>
    <row r="2236" spans="1:18">
      <c r="A2236">
        <v>65501</v>
      </c>
      <c r="B2236" t="s">
        <v>1045</v>
      </c>
      <c r="C2236" t="str">
        <f t="shared" si="136"/>
        <v>济宁医学</v>
      </c>
      <c r="D2236" t="str">
        <f t="shared" si="137"/>
        <v>01</v>
      </c>
      <c r="E2236" t="s">
        <v>485</v>
      </c>
      <c r="F2236">
        <v>207</v>
      </c>
      <c r="G2236">
        <v>107</v>
      </c>
      <c r="H2236">
        <v>94</v>
      </c>
      <c r="I2236">
        <v>52</v>
      </c>
      <c r="J2236">
        <v>46</v>
      </c>
      <c r="K2236">
        <v>46</v>
      </c>
      <c r="L2236">
        <v>0</v>
      </c>
      <c r="M2236">
        <v>2021</v>
      </c>
      <c r="N2236">
        <f t="shared" ca="1" si="138"/>
        <v>196</v>
      </c>
      <c r="O2236">
        <f t="shared" ca="1" si="139"/>
        <v>27738</v>
      </c>
      <c r="P2236">
        <f ca="1">_20206[[#This Row],[最低排名]]-_20206[[#This Row],[同分人数]]+1</f>
        <v>27543</v>
      </c>
      <c r="Q2236">
        <f ca="1">IF(O2236&gt;=开始!$B$6, 1, 0)</f>
        <v>1</v>
      </c>
      <c r="R2236">
        <f ca="1">_20206[[#This Row],[最低排名]]-开始!$B$6</f>
        <v>27738</v>
      </c>
    </row>
    <row r="2237" spans="1:18">
      <c r="A2237">
        <v>65502</v>
      </c>
      <c r="B2237" t="s">
        <v>1046</v>
      </c>
      <c r="C2237" t="str">
        <f t="shared" si="136"/>
        <v>济宁医学</v>
      </c>
      <c r="D2237" t="str">
        <f t="shared" si="137"/>
        <v>02</v>
      </c>
      <c r="E2237" t="s">
        <v>431</v>
      </c>
      <c r="F2237">
        <v>193</v>
      </c>
      <c r="G2237">
        <v>99</v>
      </c>
      <c r="H2237">
        <v>107</v>
      </c>
      <c r="I2237">
        <v>61</v>
      </c>
      <c r="J2237">
        <v>52</v>
      </c>
      <c r="K2237">
        <v>49</v>
      </c>
      <c r="L2237">
        <v>0</v>
      </c>
      <c r="M2237">
        <v>2021</v>
      </c>
      <c r="N2237">
        <f t="shared" ca="1" si="138"/>
        <v>203</v>
      </c>
      <c r="O2237">
        <f t="shared" ca="1" si="139"/>
        <v>24151</v>
      </c>
      <c r="P2237">
        <f ca="1">_20206[[#This Row],[最低排名]]-_20206[[#This Row],[同分人数]]+1</f>
        <v>23949</v>
      </c>
      <c r="Q2237">
        <f ca="1">IF(O2237&gt;=开始!$B$6, 1, 0)</f>
        <v>1</v>
      </c>
      <c r="R2237">
        <f ca="1">_20206[[#This Row],[最低排名]]-开始!$B$6</f>
        <v>24151</v>
      </c>
    </row>
    <row r="2238" spans="1:18">
      <c r="A2238">
        <v>65601</v>
      </c>
      <c r="B2238" t="s">
        <v>1047</v>
      </c>
      <c r="C2238" t="str">
        <f t="shared" si="136"/>
        <v>山东师大</v>
      </c>
      <c r="D2238" t="str">
        <f t="shared" si="137"/>
        <v>01</v>
      </c>
      <c r="E2238" t="s">
        <v>643</v>
      </c>
      <c r="F2238">
        <v>206</v>
      </c>
      <c r="G2238">
        <v>106</v>
      </c>
      <c r="H2238">
        <v>85</v>
      </c>
      <c r="I2238">
        <v>67</v>
      </c>
      <c r="J2238">
        <v>64</v>
      </c>
      <c r="K2238">
        <v>55</v>
      </c>
      <c r="L2238">
        <v>0</v>
      </c>
      <c r="M2238">
        <v>2021</v>
      </c>
      <c r="N2238">
        <f t="shared" ca="1" si="138"/>
        <v>223</v>
      </c>
      <c r="O2238">
        <f t="shared" ca="1" si="139"/>
        <v>20819</v>
      </c>
      <c r="P2238">
        <f ca="1">_20206[[#This Row],[最低排名]]-_20206[[#This Row],[同分人数]]+1</f>
        <v>20597</v>
      </c>
      <c r="Q2238">
        <f ca="1">IF(O2238&gt;=开始!$B$6, 1, 0)</f>
        <v>1</v>
      </c>
      <c r="R2238">
        <f ca="1">_20206[[#This Row],[最低排名]]-开始!$B$6</f>
        <v>20819</v>
      </c>
    </row>
    <row r="2239" spans="1:18">
      <c r="A2239">
        <v>65602</v>
      </c>
      <c r="B2239" t="s">
        <v>1048</v>
      </c>
      <c r="C2239" t="str">
        <f t="shared" si="136"/>
        <v>山东师大</v>
      </c>
      <c r="D2239" t="str">
        <f t="shared" si="137"/>
        <v>02</v>
      </c>
      <c r="E2239" t="s">
        <v>128</v>
      </c>
      <c r="F2239">
        <v>216</v>
      </c>
      <c r="G2239">
        <v>119</v>
      </c>
      <c r="H2239">
        <v>98</v>
      </c>
      <c r="I2239">
        <v>58</v>
      </c>
      <c r="J2239">
        <v>55</v>
      </c>
      <c r="K2239">
        <v>52</v>
      </c>
      <c r="L2239">
        <v>0</v>
      </c>
      <c r="M2239">
        <v>2021</v>
      </c>
      <c r="N2239">
        <f t="shared" ca="1" si="138"/>
        <v>212</v>
      </c>
      <c r="O2239">
        <f t="shared" ca="1" si="139"/>
        <v>20397</v>
      </c>
      <c r="P2239">
        <f ca="1">_20206[[#This Row],[最低排名]]-_20206[[#This Row],[同分人数]]+1</f>
        <v>20186</v>
      </c>
      <c r="Q2239">
        <f ca="1">IF(O2239&gt;=开始!$B$6, 1, 0)</f>
        <v>1</v>
      </c>
      <c r="R2239">
        <f ca="1">_20206[[#This Row],[最低排名]]-开始!$B$6</f>
        <v>20397</v>
      </c>
    </row>
    <row r="2240" spans="1:18">
      <c r="A2240">
        <v>65603</v>
      </c>
      <c r="B2240" t="s">
        <v>1049</v>
      </c>
      <c r="C2240" t="str">
        <f t="shared" si="136"/>
        <v>山东师大</v>
      </c>
      <c r="D2240" t="str">
        <f t="shared" si="137"/>
        <v>03</v>
      </c>
      <c r="E2240" t="s">
        <v>152</v>
      </c>
      <c r="F2240">
        <v>203</v>
      </c>
      <c r="G2240">
        <v>107</v>
      </c>
      <c r="H2240">
        <v>111</v>
      </c>
      <c r="I2240">
        <v>67</v>
      </c>
      <c r="J2240">
        <v>58</v>
      </c>
      <c r="K2240">
        <v>52</v>
      </c>
      <c r="L2240">
        <v>0</v>
      </c>
      <c r="M2240">
        <v>2021</v>
      </c>
      <c r="N2240">
        <f t="shared" ca="1" si="138"/>
        <v>235</v>
      </c>
      <c r="O2240">
        <f t="shared" ca="1" si="139"/>
        <v>17726</v>
      </c>
      <c r="P2240">
        <f ca="1">_20206[[#This Row],[最低排名]]-_20206[[#This Row],[同分人数]]+1</f>
        <v>17492</v>
      </c>
      <c r="Q2240">
        <f ca="1">IF(O2240&gt;=开始!$B$6, 1, 0)</f>
        <v>1</v>
      </c>
      <c r="R2240">
        <f ca="1">_20206[[#This Row],[最低排名]]-开始!$B$6</f>
        <v>17726</v>
      </c>
    </row>
    <row r="2241" spans="1:18">
      <c r="A2241">
        <v>65604</v>
      </c>
      <c r="B2241" t="s">
        <v>1050</v>
      </c>
      <c r="C2241" t="str">
        <f t="shared" si="136"/>
        <v>山东师大</v>
      </c>
      <c r="D2241" t="str">
        <f t="shared" si="137"/>
        <v>04</v>
      </c>
      <c r="E2241" t="s">
        <v>195</v>
      </c>
      <c r="F2241">
        <v>206</v>
      </c>
      <c r="G2241">
        <v>110</v>
      </c>
      <c r="H2241">
        <v>118</v>
      </c>
      <c r="I2241">
        <v>70</v>
      </c>
      <c r="J2241">
        <v>64</v>
      </c>
      <c r="K2241">
        <v>52</v>
      </c>
      <c r="L2241">
        <v>0</v>
      </c>
      <c r="M2241">
        <v>2021</v>
      </c>
      <c r="N2241">
        <f t="shared" ca="1" si="138"/>
        <v>222</v>
      </c>
      <c r="O2241">
        <f t="shared" ca="1" si="139"/>
        <v>13526</v>
      </c>
      <c r="P2241">
        <f ca="1">_20206[[#This Row],[最低排名]]-_20206[[#This Row],[同分人数]]+1</f>
        <v>13305</v>
      </c>
      <c r="Q2241">
        <f ca="1">IF(O2241&gt;=开始!$B$6, 1, 0)</f>
        <v>1</v>
      </c>
      <c r="R2241">
        <f ca="1">_20206[[#This Row],[最低排名]]-开始!$B$6</f>
        <v>13526</v>
      </c>
    </row>
    <row r="2242" spans="1:18">
      <c r="A2242">
        <v>65605</v>
      </c>
      <c r="B2242" t="s">
        <v>1051</v>
      </c>
      <c r="C2242" t="str">
        <f t="shared" ref="C2242:C2305" si="140">LEFT(B2242, FIND("(", B2242) - 1)</f>
        <v>山东师大</v>
      </c>
      <c r="D2242" t="str">
        <f t="shared" ref="D2242:D2305" si="141">MID(B2242, FIND("(", B2242) + 1, FIND(")", B2242) - FIND("(", B2242) - 1)</f>
        <v>05</v>
      </c>
      <c r="E2242" t="s">
        <v>83</v>
      </c>
      <c r="F2242">
        <v>196</v>
      </c>
      <c r="G2242">
        <v>101</v>
      </c>
      <c r="H2242">
        <v>105</v>
      </c>
      <c r="I2242">
        <v>67</v>
      </c>
      <c r="J2242">
        <v>61</v>
      </c>
      <c r="K2242">
        <v>58</v>
      </c>
      <c r="L2242">
        <v>0</v>
      </c>
      <c r="M2242">
        <v>2021</v>
      </c>
      <c r="N2242">
        <f t="shared" ref="N2242:N2305" ca="1" si="142">VLOOKUP(E2242, INDIRECT("'" &amp; M2242 &amp; "D'!$A$2:$G$500"), 2, FALSE)</f>
        <v>206</v>
      </c>
      <c r="O2242">
        <f t="shared" ref="O2242:O2305" ca="1" si="143">VLOOKUP(E2242, INDIRECT("'" &amp; M2242 &amp; "D'!$A$2:$G$500"), 3, FALSE)</f>
        <v>18620</v>
      </c>
      <c r="P2242">
        <f ca="1">_20206[[#This Row],[最低排名]]-_20206[[#This Row],[同分人数]]+1</f>
        <v>18415</v>
      </c>
      <c r="Q2242">
        <f ca="1">IF(O2242&gt;=开始!$B$6, 1, 0)</f>
        <v>1</v>
      </c>
      <c r="R2242">
        <f ca="1">_20206[[#This Row],[最低排名]]-开始!$B$6</f>
        <v>18620</v>
      </c>
    </row>
    <row r="2243" spans="1:18">
      <c r="A2243">
        <v>65606</v>
      </c>
      <c r="B2243" t="s">
        <v>1052</v>
      </c>
      <c r="C2243" t="str">
        <f t="shared" si="140"/>
        <v>山东师大</v>
      </c>
      <c r="D2243" t="str">
        <f t="shared" si="141"/>
        <v>06</v>
      </c>
      <c r="E2243" t="s">
        <v>155</v>
      </c>
      <c r="F2243">
        <v>200</v>
      </c>
      <c r="G2243">
        <v>103</v>
      </c>
      <c r="H2243">
        <v>100</v>
      </c>
      <c r="I2243">
        <v>64</v>
      </c>
      <c r="J2243">
        <v>64</v>
      </c>
      <c r="K2243">
        <v>61</v>
      </c>
      <c r="L2243">
        <v>0</v>
      </c>
      <c r="M2243">
        <v>2021</v>
      </c>
      <c r="N2243">
        <f t="shared" ca="1" si="142"/>
        <v>248</v>
      </c>
      <c r="O2243">
        <f t="shared" ca="1" si="143"/>
        <v>18200</v>
      </c>
      <c r="P2243">
        <f ca="1">_20206[[#This Row],[最低排名]]-_20206[[#This Row],[同分人数]]+1</f>
        <v>17953</v>
      </c>
      <c r="Q2243">
        <f ca="1">IF(O2243&gt;=开始!$B$6, 1, 0)</f>
        <v>1</v>
      </c>
      <c r="R2243">
        <f ca="1">_20206[[#This Row],[最低排名]]-开始!$B$6</f>
        <v>18200</v>
      </c>
    </row>
    <row r="2244" spans="1:18">
      <c r="A2244">
        <v>65701</v>
      </c>
      <c r="B2244" t="s">
        <v>1054</v>
      </c>
      <c r="C2244" t="str">
        <f t="shared" si="140"/>
        <v>曲阜师大</v>
      </c>
      <c r="D2244" t="str">
        <f t="shared" si="141"/>
        <v>01</v>
      </c>
      <c r="E2244" t="s">
        <v>146</v>
      </c>
      <c r="F2244">
        <v>200</v>
      </c>
      <c r="G2244">
        <v>101</v>
      </c>
      <c r="H2244">
        <v>104</v>
      </c>
      <c r="I2244">
        <v>67</v>
      </c>
      <c r="J2244">
        <v>64</v>
      </c>
      <c r="K2244">
        <v>49</v>
      </c>
      <c r="L2244">
        <v>0</v>
      </c>
      <c r="M2244">
        <v>2021</v>
      </c>
      <c r="N2244">
        <f t="shared" ca="1" si="142"/>
        <v>223</v>
      </c>
      <c r="O2244">
        <f t="shared" ca="1" si="143"/>
        <v>19303</v>
      </c>
      <c r="P2244">
        <f ca="1">_20206[[#This Row],[最低排名]]-_20206[[#This Row],[同分人数]]+1</f>
        <v>19081</v>
      </c>
      <c r="Q2244">
        <f ca="1">IF(O2244&gt;=开始!$B$6, 1, 0)</f>
        <v>1</v>
      </c>
      <c r="R2244">
        <f ca="1">_20206[[#This Row],[最低排名]]-开始!$B$6</f>
        <v>19303</v>
      </c>
    </row>
    <row r="2245" spans="1:18">
      <c r="A2245">
        <v>65702</v>
      </c>
      <c r="B2245" t="s">
        <v>1055</v>
      </c>
      <c r="C2245" t="str">
        <f t="shared" si="140"/>
        <v>曲阜师大</v>
      </c>
      <c r="D2245" t="str">
        <f t="shared" si="141"/>
        <v>02</v>
      </c>
      <c r="E2245" t="s">
        <v>287</v>
      </c>
      <c r="F2245">
        <v>205</v>
      </c>
      <c r="G2245">
        <v>109</v>
      </c>
      <c r="H2245">
        <v>95</v>
      </c>
      <c r="I2245">
        <v>64</v>
      </c>
      <c r="J2245">
        <v>55</v>
      </c>
      <c r="K2245">
        <v>49</v>
      </c>
      <c r="L2245">
        <v>0</v>
      </c>
      <c r="M2245">
        <v>2021</v>
      </c>
      <c r="N2245">
        <f t="shared" ca="1" si="142"/>
        <v>238</v>
      </c>
      <c r="O2245">
        <f t="shared" ca="1" si="143"/>
        <v>22835</v>
      </c>
      <c r="P2245">
        <f ca="1">_20206[[#This Row],[最低排名]]-_20206[[#This Row],[同分人数]]+1</f>
        <v>22598</v>
      </c>
      <c r="Q2245">
        <f ca="1">IF(O2245&gt;=开始!$B$6, 1, 0)</f>
        <v>1</v>
      </c>
      <c r="R2245">
        <f ca="1">_20206[[#This Row],[最低排名]]-开始!$B$6</f>
        <v>22835</v>
      </c>
    </row>
    <row r="2246" spans="1:18">
      <c r="A2246">
        <v>65901</v>
      </c>
      <c r="B2246" t="s">
        <v>1056</v>
      </c>
      <c r="C2246" t="str">
        <f t="shared" si="140"/>
        <v>鲁东大学</v>
      </c>
      <c r="D2246" t="str">
        <f t="shared" si="141"/>
        <v>01</v>
      </c>
      <c r="E2246" t="s">
        <v>232</v>
      </c>
      <c r="F2246">
        <v>199</v>
      </c>
      <c r="G2246">
        <v>100</v>
      </c>
      <c r="H2246">
        <v>95</v>
      </c>
      <c r="I2246">
        <v>49</v>
      </c>
      <c r="J2246">
        <v>49</v>
      </c>
      <c r="K2246">
        <v>46</v>
      </c>
      <c r="L2246">
        <v>0</v>
      </c>
      <c r="M2246">
        <v>2021</v>
      </c>
      <c r="N2246">
        <f t="shared" ca="1" si="142"/>
        <v>198</v>
      </c>
      <c r="O2246">
        <f t="shared" ca="1" si="143"/>
        <v>29062</v>
      </c>
      <c r="P2246">
        <f ca="1">_20206[[#This Row],[最低排名]]-_20206[[#This Row],[同分人数]]+1</f>
        <v>28865</v>
      </c>
      <c r="Q2246">
        <f ca="1">IF(O2246&gt;=开始!$B$6, 1, 0)</f>
        <v>1</v>
      </c>
      <c r="R2246">
        <f ca="1">_20206[[#This Row],[最低排名]]-开始!$B$6</f>
        <v>29062</v>
      </c>
    </row>
    <row r="2247" spans="1:18">
      <c r="A2247">
        <v>65902</v>
      </c>
      <c r="B2247" t="s">
        <v>1057</v>
      </c>
      <c r="C2247" t="str">
        <f t="shared" si="140"/>
        <v>鲁东大学</v>
      </c>
      <c r="D2247" t="str">
        <f t="shared" si="141"/>
        <v>02</v>
      </c>
      <c r="E2247" t="s">
        <v>440</v>
      </c>
      <c r="F2247">
        <v>181</v>
      </c>
      <c r="G2247">
        <v>91</v>
      </c>
      <c r="H2247">
        <v>97</v>
      </c>
      <c r="I2247">
        <v>55</v>
      </c>
      <c r="J2247">
        <v>55</v>
      </c>
      <c r="K2247">
        <v>49</v>
      </c>
      <c r="L2247">
        <v>0</v>
      </c>
      <c r="M2247">
        <v>2021</v>
      </c>
      <c r="N2247">
        <f t="shared" ca="1" si="142"/>
        <v>210</v>
      </c>
      <c r="O2247">
        <f t="shared" ca="1" si="143"/>
        <v>29272</v>
      </c>
      <c r="P2247">
        <f ca="1">_20206[[#This Row],[最低排名]]-_20206[[#This Row],[同分人数]]+1</f>
        <v>29063</v>
      </c>
      <c r="Q2247">
        <f ca="1">IF(O2247&gt;=开始!$B$6, 1, 0)</f>
        <v>1</v>
      </c>
      <c r="R2247">
        <f ca="1">_20206[[#This Row],[最低排名]]-开始!$B$6</f>
        <v>29272</v>
      </c>
    </row>
    <row r="2248" spans="1:18">
      <c r="A2248">
        <v>66001</v>
      </c>
      <c r="B2248" t="s">
        <v>1058</v>
      </c>
      <c r="C2248" t="str">
        <f t="shared" si="140"/>
        <v>济宁学院</v>
      </c>
      <c r="D2248" t="str">
        <f t="shared" si="141"/>
        <v>01</v>
      </c>
      <c r="E2248" t="s">
        <v>52</v>
      </c>
      <c r="F2248">
        <v>197</v>
      </c>
      <c r="G2248">
        <v>100</v>
      </c>
      <c r="H2248">
        <v>80</v>
      </c>
      <c r="I2248">
        <v>55</v>
      </c>
      <c r="J2248">
        <v>46</v>
      </c>
      <c r="K2248">
        <v>46</v>
      </c>
      <c r="L2248">
        <v>0</v>
      </c>
      <c r="M2248">
        <v>2021</v>
      </c>
      <c r="N2248">
        <f t="shared" ca="1" si="142"/>
        <v>188</v>
      </c>
      <c r="O2248">
        <f t="shared" ca="1" si="143"/>
        <v>31735</v>
      </c>
      <c r="P2248">
        <f ca="1">_20206[[#This Row],[最低排名]]-_20206[[#This Row],[同分人数]]+1</f>
        <v>31548</v>
      </c>
      <c r="Q2248">
        <f ca="1">IF(O2248&gt;=开始!$B$6, 1, 0)</f>
        <v>1</v>
      </c>
      <c r="R2248">
        <f ca="1">_20206[[#This Row],[最低排名]]-开始!$B$6</f>
        <v>31735</v>
      </c>
    </row>
    <row r="2249" spans="1:18">
      <c r="A2249">
        <v>66002</v>
      </c>
      <c r="B2249" t="s">
        <v>1059</v>
      </c>
      <c r="C2249" t="str">
        <f t="shared" si="140"/>
        <v>济宁学院</v>
      </c>
      <c r="D2249" t="str">
        <f t="shared" si="141"/>
        <v>02</v>
      </c>
      <c r="E2249" t="s">
        <v>408</v>
      </c>
      <c r="F2249">
        <v>182</v>
      </c>
      <c r="G2249">
        <v>95</v>
      </c>
      <c r="H2249">
        <v>84</v>
      </c>
      <c r="I2249">
        <v>55</v>
      </c>
      <c r="J2249">
        <v>55</v>
      </c>
      <c r="K2249">
        <v>43</v>
      </c>
      <c r="L2249">
        <v>0</v>
      </c>
      <c r="M2249">
        <v>2021</v>
      </c>
      <c r="N2249">
        <f t="shared" ca="1" si="142"/>
        <v>169</v>
      </c>
      <c r="O2249">
        <f t="shared" ca="1" si="143"/>
        <v>32613</v>
      </c>
      <c r="P2249">
        <f ca="1">_20206[[#This Row],[最低排名]]-_20206[[#This Row],[同分人数]]+1</f>
        <v>32445</v>
      </c>
      <c r="Q2249">
        <f ca="1">IF(O2249&gt;=开始!$B$6, 1, 0)</f>
        <v>1</v>
      </c>
      <c r="R2249">
        <f ca="1">_20206[[#This Row],[最低排名]]-开始!$B$6</f>
        <v>32613</v>
      </c>
    </row>
    <row r="2250" spans="1:18">
      <c r="A2250">
        <v>66101</v>
      </c>
      <c r="B2250" t="s">
        <v>1060</v>
      </c>
      <c r="C2250" t="str">
        <f t="shared" si="140"/>
        <v>齐鲁医药</v>
      </c>
      <c r="D2250" t="str">
        <f t="shared" si="141"/>
        <v>01</v>
      </c>
      <c r="E2250" t="s">
        <v>209</v>
      </c>
      <c r="F2250">
        <v>178</v>
      </c>
      <c r="G2250">
        <v>90</v>
      </c>
      <c r="H2250">
        <v>99</v>
      </c>
      <c r="I2250">
        <v>55</v>
      </c>
      <c r="J2250">
        <v>43</v>
      </c>
      <c r="K2250">
        <v>40</v>
      </c>
      <c r="L2250">
        <v>0</v>
      </c>
      <c r="M2250">
        <v>2021</v>
      </c>
      <c r="N2250">
        <f t="shared" ca="1" si="142"/>
        <v>197</v>
      </c>
      <c r="O2250">
        <f t="shared" ca="1" si="143"/>
        <v>33300</v>
      </c>
      <c r="P2250">
        <f ca="1">_20206[[#This Row],[最低排名]]-_20206[[#This Row],[同分人数]]+1</f>
        <v>33104</v>
      </c>
      <c r="Q2250">
        <f ca="1">IF(O2250&gt;=开始!$B$6, 1, 0)</f>
        <v>1</v>
      </c>
      <c r="R2250">
        <f ca="1">_20206[[#This Row],[最低排名]]-开始!$B$6</f>
        <v>33300</v>
      </c>
    </row>
    <row r="2251" spans="1:18">
      <c r="A2251">
        <v>66102</v>
      </c>
      <c r="B2251" t="s">
        <v>1061</v>
      </c>
      <c r="C2251" t="str">
        <f t="shared" si="140"/>
        <v>齐鲁医药</v>
      </c>
      <c r="D2251" t="str">
        <f t="shared" si="141"/>
        <v>02</v>
      </c>
      <c r="E2251" t="s">
        <v>1629</v>
      </c>
      <c r="M2251">
        <v>2021</v>
      </c>
      <c r="N2251" t="e">
        <f t="shared" ca="1" si="142"/>
        <v>#N/A</v>
      </c>
      <c r="O2251" t="e">
        <f t="shared" ca="1" si="143"/>
        <v>#N/A</v>
      </c>
      <c r="P2251" t="e">
        <f ca="1">_20206[[#This Row],[最低排名]]-_20206[[#This Row],[同分人数]]+1</f>
        <v>#N/A</v>
      </c>
      <c r="Q2251" t="e">
        <f ca="1">IF(O2251&gt;=开始!$B$6, 1, 0)</f>
        <v>#N/A</v>
      </c>
      <c r="R2251" t="e">
        <f ca="1">_20206[[#This Row],[最低排名]]-开始!$B$6</f>
        <v>#N/A</v>
      </c>
    </row>
    <row r="2252" spans="1:18">
      <c r="A2252">
        <v>66103</v>
      </c>
      <c r="B2252" t="s">
        <v>1688</v>
      </c>
      <c r="C2252" t="str">
        <f t="shared" si="140"/>
        <v>齐鲁医药</v>
      </c>
      <c r="D2252" t="str">
        <f t="shared" si="141"/>
        <v>03</v>
      </c>
      <c r="E2252" t="s">
        <v>209</v>
      </c>
      <c r="F2252">
        <v>183</v>
      </c>
      <c r="G2252">
        <v>104</v>
      </c>
      <c r="H2252">
        <v>85</v>
      </c>
      <c r="I2252">
        <v>55</v>
      </c>
      <c r="J2252">
        <v>46</v>
      </c>
      <c r="K2252">
        <v>46</v>
      </c>
      <c r="L2252">
        <v>0</v>
      </c>
      <c r="M2252">
        <v>2021</v>
      </c>
      <c r="N2252">
        <f t="shared" ca="1" si="142"/>
        <v>197</v>
      </c>
      <c r="O2252">
        <f t="shared" ca="1" si="143"/>
        <v>33300</v>
      </c>
      <c r="P2252">
        <f ca="1">_20206[[#This Row],[最低排名]]-_20206[[#This Row],[同分人数]]+1</f>
        <v>33104</v>
      </c>
      <c r="Q2252">
        <f ca="1">IF(O2252&gt;=开始!$B$6, 1, 0)</f>
        <v>1</v>
      </c>
      <c r="R2252">
        <f ca="1">_20206[[#This Row],[最低排名]]-开始!$B$6</f>
        <v>33300</v>
      </c>
    </row>
    <row r="2253" spans="1:18">
      <c r="A2253">
        <v>66201</v>
      </c>
      <c r="B2253" t="s">
        <v>1062</v>
      </c>
      <c r="C2253" t="str">
        <f t="shared" si="140"/>
        <v>潍坊学院</v>
      </c>
      <c r="D2253" t="str">
        <f t="shared" si="141"/>
        <v>01</v>
      </c>
      <c r="E2253" t="s">
        <v>408</v>
      </c>
      <c r="F2253">
        <v>174</v>
      </c>
      <c r="G2253">
        <v>97</v>
      </c>
      <c r="H2253">
        <v>83</v>
      </c>
      <c r="I2253">
        <v>58</v>
      </c>
      <c r="J2253">
        <v>58</v>
      </c>
      <c r="K2253">
        <v>46</v>
      </c>
      <c r="L2253">
        <v>0</v>
      </c>
      <c r="M2253">
        <v>2021</v>
      </c>
      <c r="N2253">
        <f t="shared" ca="1" si="142"/>
        <v>169</v>
      </c>
      <c r="O2253">
        <f t="shared" ca="1" si="143"/>
        <v>32613</v>
      </c>
      <c r="P2253">
        <f ca="1">_20206[[#This Row],[最低排名]]-_20206[[#This Row],[同分人数]]+1</f>
        <v>32445</v>
      </c>
      <c r="Q2253">
        <f ca="1">IF(O2253&gt;=开始!$B$6, 1, 0)</f>
        <v>1</v>
      </c>
      <c r="R2253">
        <f ca="1">_20206[[#This Row],[最低排名]]-开始!$B$6</f>
        <v>32613</v>
      </c>
    </row>
    <row r="2254" spans="1:18">
      <c r="A2254">
        <v>66202</v>
      </c>
      <c r="B2254" t="s">
        <v>1689</v>
      </c>
      <c r="C2254" t="str">
        <f t="shared" si="140"/>
        <v>潍坊学院</v>
      </c>
      <c r="D2254" t="str">
        <f t="shared" si="141"/>
        <v>02</v>
      </c>
      <c r="E2254" t="s">
        <v>1548</v>
      </c>
      <c r="F2254">
        <v>179</v>
      </c>
      <c r="G2254">
        <v>93</v>
      </c>
      <c r="H2254">
        <v>68</v>
      </c>
      <c r="I2254">
        <v>61</v>
      </c>
      <c r="J2254">
        <v>49</v>
      </c>
      <c r="K2254">
        <v>46</v>
      </c>
      <c r="L2254">
        <v>0</v>
      </c>
      <c r="M2254">
        <v>2021</v>
      </c>
      <c r="N2254">
        <f t="shared" ca="1" si="142"/>
        <v>149</v>
      </c>
      <c r="O2254">
        <f t="shared" ca="1" si="143"/>
        <v>35224</v>
      </c>
      <c r="P2254">
        <f ca="1">_20206[[#This Row],[最低排名]]-_20206[[#This Row],[同分人数]]+1</f>
        <v>35076</v>
      </c>
      <c r="Q2254">
        <f ca="1">IF(O2254&gt;=开始!$B$6, 1, 0)</f>
        <v>1</v>
      </c>
      <c r="R2254">
        <f ca="1">_20206[[#This Row],[最低排名]]-开始!$B$6</f>
        <v>35224</v>
      </c>
    </row>
    <row r="2255" spans="1:18">
      <c r="A2255">
        <v>66301</v>
      </c>
      <c r="B2255" t="s">
        <v>1063</v>
      </c>
      <c r="C2255" t="str">
        <f t="shared" si="140"/>
        <v>山东交通</v>
      </c>
      <c r="D2255" t="str">
        <f t="shared" si="141"/>
        <v>01</v>
      </c>
      <c r="E2255" t="s">
        <v>447</v>
      </c>
      <c r="F2255">
        <v>189</v>
      </c>
      <c r="G2255">
        <v>97</v>
      </c>
      <c r="H2255">
        <v>82</v>
      </c>
      <c r="I2255">
        <v>52</v>
      </c>
      <c r="J2255">
        <v>49</v>
      </c>
      <c r="K2255">
        <v>49</v>
      </c>
      <c r="L2255">
        <v>0</v>
      </c>
      <c r="M2255">
        <v>2021</v>
      </c>
      <c r="N2255">
        <f t="shared" ca="1" si="142"/>
        <v>156</v>
      </c>
      <c r="O2255">
        <f t="shared" ca="1" si="143"/>
        <v>32280</v>
      </c>
      <c r="P2255">
        <f ca="1">_20206[[#This Row],[最低排名]]-_20206[[#This Row],[同分人数]]+1</f>
        <v>32125</v>
      </c>
      <c r="Q2255">
        <f ca="1">IF(O2255&gt;=开始!$B$6, 1, 0)</f>
        <v>1</v>
      </c>
      <c r="R2255">
        <f ca="1">_20206[[#This Row],[最低排名]]-开始!$B$6</f>
        <v>32280</v>
      </c>
    </row>
    <row r="2256" spans="1:18">
      <c r="A2256">
        <v>66302</v>
      </c>
      <c r="B2256" t="s">
        <v>1690</v>
      </c>
      <c r="C2256" t="str">
        <f t="shared" si="140"/>
        <v>山东交通</v>
      </c>
      <c r="D2256" t="str">
        <f t="shared" si="141"/>
        <v>02</v>
      </c>
      <c r="E2256" t="s">
        <v>738</v>
      </c>
      <c r="F2256">
        <v>190</v>
      </c>
      <c r="G2256">
        <v>102</v>
      </c>
      <c r="H2256">
        <v>84</v>
      </c>
      <c r="I2256">
        <v>52</v>
      </c>
      <c r="J2256">
        <v>46</v>
      </c>
      <c r="K2256">
        <v>40</v>
      </c>
      <c r="L2256">
        <v>0</v>
      </c>
      <c r="M2256">
        <v>2021</v>
      </c>
      <c r="N2256">
        <f t="shared" ca="1" si="142"/>
        <v>141</v>
      </c>
      <c r="O2256">
        <f t="shared" ca="1" si="143"/>
        <v>33810</v>
      </c>
      <c r="P2256">
        <f ca="1">_20206[[#This Row],[最低排名]]-_20206[[#This Row],[同分人数]]+1</f>
        <v>33670</v>
      </c>
      <c r="Q2256">
        <f ca="1">IF(O2256&gt;=开始!$B$6, 1, 0)</f>
        <v>1</v>
      </c>
      <c r="R2256">
        <f ca="1">_20206[[#This Row],[最低排名]]-开始!$B$6</f>
        <v>33810</v>
      </c>
    </row>
    <row r="2257" spans="1:18">
      <c r="A2257">
        <v>66401</v>
      </c>
      <c r="B2257" t="s">
        <v>1064</v>
      </c>
      <c r="C2257" t="str">
        <f t="shared" si="140"/>
        <v>山东工商</v>
      </c>
      <c r="D2257" t="str">
        <f t="shared" si="141"/>
        <v>01</v>
      </c>
      <c r="E2257" t="s">
        <v>398</v>
      </c>
      <c r="F2257">
        <v>181</v>
      </c>
      <c r="G2257">
        <v>94</v>
      </c>
      <c r="H2257">
        <v>93</v>
      </c>
      <c r="I2257">
        <v>61</v>
      </c>
      <c r="J2257">
        <v>52</v>
      </c>
      <c r="K2257">
        <v>46</v>
      </c>
      <c r="L2257">
        <v>0</v>
      </c>
      <c r="M2257">
        <v>2021</v>
      </c>
      <c r="N2257">
        <f t="shared" ca="1" si="142"/>
        <v>199</v>
      </c>
      <c r="O2257">
        <f t="shared" ca="1" si="143"/>
        <v>30070</v>
      </c>
      <c r="P2257">
        <f ca="1">_20206[[#This Row],[最低排名]]-_20206[[#This Row],[同分人数]]+1</f>
        <v>29872</v>
      </c>
      <c r="Q2257">
        <f ca="1">IF(O2257&gt;=开始!$B$6, 1, 0)</f>
        <v>1</v>
      </c>
      <c r="R2257">
        <f ca="1">_20206[[#This Row],[最低排名]]-开始!$B$6</f>
        <v>30070</v>
      </c>
    </row>
    <row r="2258" spans="1:18">
      <c r="A2258">
        <v>66501</v>
      </c>
      <c r="B2258" t="s">
        <v>1065</v>
      </c>
      <c r="C2258" t="str">
        <f t="shared" si="140"/>
        <v>山东石化</v>
      </c>
      <c r="D2258" t="str">
        <f t="shared" si="141"/>
        <v>01</v>
      </c>
      <c r="E2258" t="s">
        <v>585</v>
      </c>
      <c r="F2258">
        <v>200</v>
      </c>
      <c r="G2258">
        <v>100</v>
      </c>
      <c r="H2258">
        <v>78</v>
      </c>
      <c r="I2258">
        <v>49</v>
      </c>
      <c r="J2258">
        <v>46</v>
      </c>
      <c r="K2258">
        <v>43</v>
      </c>
      <c r="L2258">
        <v>0</v>
      </c>
      <c r="M2258">
        <v>2021</v>
      </c>
      <c r="N2258">
        <f t="shared" ca="1" si="142"/>
        <v>162</v>
      </c>
      <c r="O2258">
        <f t="shared" ca="1" si="143"/>
        <v>33103</v>
      </c>
      <c r="P2258">
        <f ca="1">_20206[[#This Row],[最低排名]]-_20206[[#This Row],[同分人数]]+1</f>
        <v>32942</v>
      </c>
      <c r="Q2258">
        <f ca="1">IF(O2258&gt;=开始!$B$6, 1, 0)</f>
        <v>1</v>
      </c>
      <c r="R2258">
        <f ca="1">_20206[[#This Row],[最低排名]]-开始!$B$6</f>
        <v>33103</v>
      </c>
    </row>
    <row r="2259" spans="1:18">
      <c r="A2259">
        <v>66601</v>
      </c>
      <c r="B2259" t="s">
        <v>1691</v>
      </c>
      <c r="C2259" t="str">
        <f t="shared" si="140"/>
        <v>聊城东昌</v>
      </c>
      <c r="D2259" t="str">
        <f t="shared" si="141"/>
        <v>01</v>
      </c>
      <c r="E2259" t="s">
        <v>1534</v>
      </c>
      <c r="F2259">
        <v>174</v>
      </c>
      <c r="G2259">
        <v>88</v>
      </c>
      <c r="H2259">
        <v>88</v>
      </c>
      <c r="I2259">
        <v>58</v>
      </c>
      <c r="J2259">
        <v>40</v>
      </c>
      <c r="K2259">
        <v>40</v>
      </c>
      <c r="L2259">
        <v>0</v>
      </c>
      <c r="M2259">
        <v>2021</v>
      </c>
      <c r="N2259">
        <f t="shared" ca="1" si="142"/>
        <v>159</v>
      </c>
      <c r="O2259">
        <f t="shared" ca="1" si="143"/>
        <v>35686</v>
      </c>
      <c r="P2259">
        <f ca="1">_20206[[#This Row],[最低排名]]-_20206[[#This Row],[同分人数]]+1</f>
        <v>35528</v>
      </c>
      <c r="Q2259">
        <f ca="1">IF(O2259&gt;=开始!$B$6, 1, 0)</f>
        <v>1</v>
      </c>
      <c r="R2259">
        <f ca="1">_20206[[#This Row],[最低排名]]-开始!$B$6</f>
        <v>35686</v>
      </c>
    </row>
    <row r="2260" spans="1:18">
      <c r="A2260">
        <v>66701</v>
      </c>
      <c r="B2260" t="s">
        <v>1066</v>
      </c>
      <c r="C2260" t="str">
        <f t="shared" si="140"/>
        <v>青岛大学</v>
      </c>
      <c r="D2260" t="str">
        <f t="shared" si="141"/>
        <v>01</v>
      </c>
      <c r="E2260" t="s">
        <v>302</v>
      </c>
      <c r="F2260">
        <v>209</v>
      </c>
      <c r="G2260">
        <v>115</v>
      </c>
      <c r="H2260">
        <v>104</v>
      </c>
      <c r="I2260">
        <v>67</v>
      </c>
      <c r="J2260">
        <v>55</v>
      </c>
      <c r="K2260">
        <v>55</v>
      </c>
      <c r="L2260">
        <v>0</v>
      </c>
      <c r="M2260">
        <v>2021</v>
      </c>
      <c r="N2260">
        <f t="shared" ca="1" si="142"/>
        <v>226</v>
      </c>
      <c r="O2260">
        <f t="shared" ca="1" si="143"/>
        <v>17952</v>
      </c>
      <c r="P2260">
        <f ca="1">_20206[[#This Row],[最低排名]]-_20206[[#This Row],[同分人数]]+1</f>
        <v>17727</v>
      </c>
      <c r="Q2260">
        <f ca="1">IF(O2260&gt;=开始!$B$6, 1, 0)</f>
        <v>1</v>
      </c>
      <c r="R2260">
        <f ca="1">_20206[[#This Row],[最低排名]]-开始!$B$6</f>
        <v>17952</v>
      </c>
    </row>
    <row r="2261" spans="1:18">
      <c r="A2261">
        <v>66702</v>
      </c>
      <c r="B2261" t="s">
        <v>1067</v>
      </c>
      <c r="C2261" t="str">
        <f t="shared" si="140"/>
        <v>青岛大学</v>
      </c>
      <c r="D2261" t="str">
        <f t="shared" si="141"/>
        <v>02</v>
      </c>
      <c r="E2261" t="s">
        <v>120</v>
      </c>
      <c r="F2261">
        <v>208</v>
      </c>
      <c r="G2261">
        <v>112</v>
      </c>
      <c r="H2261">
        <v>95</v>
      </c>
      <c r="I2261">
        <v>64</v>
      </c>
      <c r="J2261">
        <v>61</v>
      </c>
      <c r="K2261">
        <v>52</v>
      </c>
      <c r="L2261">
        <v>0</v>
      </c>
      <c r="M2261">
        <v>2021</v>
      </c>
      <c r="N2261">
        <f t="shared" ca="1" si="142"/>
        <v>215</v>
      </c>
      <c r="O2261">
        <f t="shared" ca="1" si="143"/>
        <v>20185</v>
      </c>
      <c r="P2261">
        <f ca="1">_20206[[#This Row],[最低排名]]-_20206[[#This Row],[同分人数]]+1</f>
        <v>19971</v>
      </c>
      <c r="Q2261">
        <f ca="1">IF(O2261&gt;=开始!$B$6, 1, 0)</f>
        <v>1</v>
      </c>
      <c r="R2261">
        <f ca="1">_20206[[#This Row],[最低排名]]-开始!$B$6</f>
        <v>20185</v>
      </c>
    </row>
    <row r="2262" spans="1:18">
      <c r="A2262">
        <v>66703</v>
      </c>
      <c r="B2262" t="s">
        <v>1068</v>
      </c>
      <c r="C2262" t="str">
        <f t="shared" si="140"/>
        <v>青岛大学</v>
      </c>
      <c r="D2262" t="str">
        <f t="shared" si="141"/>
        <v>03</v>
      </c>
      <c r="E2262" t="s">
        <v>92</v>
      </c>
      <c r="F2262">
        <v>211</v>
      </c>
      <c r="G2262">
        <v>112</v>
      </c>
      <c r="H2262">
        <v>112</v>
      </c>
      <c r="I2262">
        <v>55</v>
      </c>
      <c r="J2262">
        <v>55</v>
      </c>
      <c r="K2262">
        <v>49</v>
      </c>
      <c r="L2262">
        <v>0</v>
      </c>
      <c r="M2262">
        <v>2021</v>
      </c>
      <c r="N2262">
        <f t="shared" ca="1" si="142"/>
        <v>226</v>
      </c>
      <c r="O2262">
        <f t="shared" ca="1" si="143"/>
        <v>19759</v>
      </c>
      <c r="P2262">
        <f ca="1">_20206[[#This Row],[最低排名]]-_20206[[#This Row],[同分人数]]+1</f>
        <v>19534</v>
      </c>
      <c r="Q2262">
        <f ca="1">IF(O2262&gt;=开始!$B$6, 1, 0)</f>
        <v>1</v>
      </c>
      <c r="R2262">
        <f ca="1">_20206[[#This Row],[最低排名]]-开始!$B$6</f>
        <v>19759</v>
      </c>
    </row>
    <row r="2263" spans="1:18">
      <c r="A2263">
        <v>66801</v>
      </c>
      <c r="B2263" t="s">
        <v>1692</v>
      </c>
      <c r="C2263" t="str">
        <f t="shared" si="140"/>
        <v>青岛恒星</v>
      </c>
      <c r="D2263" t="str">
        <f t="shared" si="141"/>
        <v>01</v>
      </c>
      <c r="E2263" t="s">
        <v>1542</v>
      </c>
      <c r="F2263">
        <v>178</v>
      </c>
      <c r="G2263">
        <v>92</v>
      </c>
      <c r="H2263">
        <v>76</v>
      </c>
      <c r="I2263">
        <v>52</v>
      </c>
      <c r="J2263">
        <v>49</v>
      </c>
      <c r="K2263">
        <v>46</v>
      </c>
      <c r="L2263">
        <v>0</v>
      </c>
      <c r="M2263">
        <v>2021</v>
      </c>
      <c r="N2263">
        <f t="shared" ca="1" si="142"/>
        <v>146</v>
      </c>
      <c r="O2263">
        <f t="shared" ca="1" si="143"/>
        <v>35527</v>
      </c>
      <c r="P2263">
        <f ca="1">_20206[[#This Row],[最低排名]]-_20206[[#This Row],[同分人数]]+1</f>
        <v>35382</v>
      </c>
      <c r="Q2263">
        <f ca="1">IF(O2263&gt;=开始!$B$6, 1, 0)</f>
        <v>1</v>
      </c>
      <c r="R2263">
        <f ca="1">_20206[[#This Row],[最低排名]]-开始!$B$6</f>
        <v>35527</v>
      </c>
    </row>
    <row r="2264" spans="1:18">
      <c r="A2264">
        <v>66802</v>
      </c>
      <c r="B2264" t="s">
        <v>1070</v>
      </c>
      <c r="C2264" t="str">
        <f t="shared" si="140"/>
        <v>青岛恒星</v>
      </c>
      <c r="D2264" t="str">
        <f t="shared" si="141"/>
        <v>02</v>
      </c>
      <c r="E2264" t="s">
        <v>1629</v>
      </c>
      <c r="M2264">
        <v>2021</v>
      </c>
      <c r="N2264" t="e">
        <f t="shared" ca="1" si="142"/>
        <v>#N/A</v>
      </c>
      <c r="O2264" t="e">
        <f t="shared" ca="1" si="143"/>
        <v>#N/A</v>
      </c>
      <c r="P2264" t="e">
        <f ca="1">_20206[[#This Row],[最低排名]]-_20206[[#This Row],[同分人数]]+1</f>
        <v>#N/A</v>
      </c>
      <c r="Q2264" t="e">
        <f ca="1">IF(O2264&gt;=开始!$B$6, 1, 0)</f>
        <v>#N/A</v>
      </c>
      <c r="R2264" t="e">
        <f ca="1">_20206[[#This Row],[最低排名]]-开始!$B$6</f>
        <v>#N/A</v>
      </c>
    </row>
    <row r="2265" spans="1:18">
      <c r="A2265">
        <v>66901</v>
      </c>
      <c r="B2265" t="s">
        <v>1071</v>
      </c>
      <c r="C2265" t="str">
        <f t="shared" si="140"/>
        <v>烟台大学</v>
      </c>
      <c r="D2265" t="str">
        <f t="shared" si="141"/>
        <v>01</v>
      </c>
      <c r="E2265" t="s">
        <v>187</v>
      </c>
      <c r="F2265">
        <v>187</v>
      </c>
      <c r="G2265">
        <v>97</v>
      </c>
      <c r="H2265">
        <v>93</v>
      </c>
      <c r="I2265">
        <v>61</v>
      </c>
      <c r="J2265">
        <v>55</v>
      </c>
      <c r="K2265">
        <v>52</v>
      </c>
      <c r="L2265">
        <v>0</v>
      </c>
      <c r="M2265">
        <v>2021</v>
      </c>
      <c r="N2265">
        <f t="shared" ca="1" si="142"/>
        <v>190</v>
      </c>
      <c r="O2265">
        <f t="shared" ca="1" si="143"/>
        <v>27131</v>
      </c>
      <c r="P2265">
        <f ca="1">_20206[[#This Row],[最低排名]]-_20206[[#This Row],[同分人数]]+1</f>
        <v>26942</v>
      </c>
      <c r="Q2265">
        <f ca="1">IF(O2265&gt;=开始!$B$6, 1, 0)</f>
        <v>1</v>
      </c>
      <c r="R2265">
        <f ca="1">_20206[[#This Row],[最低排名]]-开始!$B$6</f>
        <v>27131</v>
      </c>
    </row>
    <row r="2266" spans="1:18">
      <c r="A2266">
        <v>66902</v>
      </c>
      <c r="B2266" t="s">
        <v>1072</v>
      </c>
      <c r="C2266" t="str">
        <f t="shared" si="140"/>
        <v>烟台大学</v>
      </c>
      <c r="D2266" t="str">
        <f t="shared" si="141"/>
        <v>02</v>
      </c>
      <c r="E2266" t="s">
        <v>383</v>
      </c>
      <c r="F2266">
        <v>187</v>
      </c>
      <c r="G2266">
        <v>94</v>
      </c>
      <c r="H2266">
        <v>83</v>
      </c>
      <c r="I2266">
        <v>58</v>
      </c>
      <c r="J2266">
        <v>52</v>
      </c>
      <c r="K2266">
        <v>43</v>
      </c>
      <c r="L2266">
        <v>0</v>
      </c>
      <c r="M2266">
        <v>2021</v>
      </c>
      <c r="N2266">
        <f t="shared" ca="1" si="142"/>
        <v>196</v>
      </c>
      <c r="O2266">
        <f t="shared" ca="1" si="143"/>
        <v>31931</v>
      </c>
      <c r="P2266">
        <f ca="1">_20206[[#This Row],[最低排名]]-_20206[[#This Row],[同分人数]]+1</f>
        <v>31736</v>
      </c>
      <c r="Q2266">
        <f ca="1">IF(O2266&gt;=开始!$B$6, 1, 0)</f>
        <v>1</v>
      </c>
      <c r="R2266">
        <f ca="1">_20206[[#This Row],[最低排名]]-开始!$B$6</f>
        <v>31931</v>
      </c>
    </row>
    <row r="2267" spans="1:18">
      <c r="A2267">
        <v>67001</v>
      </c>
      <c r="B2267" t="s">
        <v>1073</v>
      </c>
      <c r="C2267" t="str">
        <f t="shared" si="140"/>
        <v>齐鲁工大</v>
      </c>
      <c r="D2267" t="str">
        <f t="shared" si="141"/>
        <v>01</v>
      </c>
      <c r="E2267" t="s">
        <v>309</v>
      </c>
      <c r="F2267">
        <v>186</v>
      </c>
      <c r="G2267">
        <v>99</v>
      </c>
      <c r="H2267">
        <v>97</v>
      </c>
      <c r="I2267">
        <v>61</v>
      </c>
      <c r="J2267">
        <v>52</v>
      </c>
      <c r="K2267">
        <v>46</v>
      </c>
      <c r="L2267">
        <v>0</v>
      </c>
      <c r="M2267">
        <v>2021</v>
      </c>
      <c r="N2267">
        <f t="shared" ca="1" si="142"/>
        <v>188</v>
      </c>
      <c r="O2267">
        <f t="shared" ca="1" si="143"/>
        <v>28283</v>
      </c>
      <c r="P2267">
        <f ca="1">_20206[[#This Row],[最低排名]]-_20206[[#This Row],[同分人数]]+1</f>
        <v>28096</v>
      </c>
      <c r="Q2267">
        <f ca="1">IF(O2267&gt;=开始!$B$6, 1, 0)</f>
        <v>1</v>
      </c>
      <c r="R2267">
        <f ca="1">_20206[[#This Row],[最低排名]]-开始!$B$6</f>
        <v>28283</v>
      </c>
    </row>
    <row r="2268" spans="1:18">
      <c r="A2268">
        <v>67101</v>
      </c>
      <c r="B2268" t="s">
        <v>1074</v>
      </c>
      <c r="C2268" t="str">
        <f t="shared" si="140"/>
        <v>滨州学院</v>
      </c>
      <c r="D2268" t="str">
        <f t="shared" si="141"/>
        <v>01</v>
      </c>
      <c r="E2268" t="s">
        <v>1629</v>
      </c>
      <c r="M2268">
        <v>2021</v>
      </c>
      <c r="N2268" t="e">
        <f t="shared" ca="1" si="142"/>
        <v>#N/A</v>
      </c>
      <c r="O2268" t="e">
        <f t="shared" ca="1" si="143"/>
        <v>#N/A</v>
      </c>
      <c r="P2268" t="e">
        <f ca="1">_20206[[#This Row],[最低排名]]-_20206[[#This Row],[同分人数]]+1</f>
        <v>#N/A</v>
      </c>
      <c r="Q2268" t="e">
        <f ca="1">IF(O2268&gt;=开始!$B$6, 1, 0)</f>
        <v>#N/A</v>
      </c>
      <c r="R2268" t="e">
        <f ca="1">_20206[[#This Row],[最低排名]]-开始!$B$6</f>
        <v>#N/A</v>
      </c>
    </row>
    <row r="2269" spans="1:18">
      <c r="A2269">
        <v>67102</v>
      </c>
      <c r="B2269" t="s">
        <v>1075</v>
      </c>
      <c r="C2269" t="str">
        <f t="shared" si="140"/>
        <v>滨州学院</v>
      </c>
      <c r="D2269" t="str">
        <f t="shared" si="141"/>
        <v>02</v>
      </c>
      <c r="E2269" t="s">
        <v>207</v>
      </c>
      <c r="F2269">
        <v>184</v>
      </c>
      <c r="G2269">
        <v>100</v>
      </c>
      <c r="H2269">
        <v>76</v>
      </c>
      <c r="I2269">
        <v>55</v>
      </c>
      <c r="J2269">
        <v>52</v>
      </c>
      <c r="K2269">
        <v>46</v>
      </c>
      <c r="L2269">
        <v>0</v>
      </c>
      <c r="M2269">
        <v>2021</v>
      </c>
      <c r="N2269">
        <f t="shared" ca="1" si="142"/>
        <v>170</v>
      </c>
      <c r="O2269">
        <f t="shared" ca="1" si="143"/>
        <v>33669</v>
      </c>
      <c r="P2269">
        <f ca="1">_20206[[#This Row],[最低排名]]-_20206[[#This Row],[同分人数]]+1</f>
        <v>33500</v>
      </c>
      <c r="Q2269">
        <f ca="1">IF(O2269&gt;=开始!$B$6, 1, 0)</f>
        <v>1</v>
      </c>
      <c r="R2269">
        <f ca="1">_20206[[#This Row],[最低排名]]-开始!$B$6</f>
        <v>33669</v>
      </c>
    </row>
    <row r="2270" spans="1:18">
      <c r="A2270">
        <v>68101</v>
      </c>
      <c r="B2270" t="s">
        <v>1078</v>
      </c>
      <c r="C2270" t="str">
        <f t="shared" si="140"/>
        <v>华北水电</v>
      </c>
      <c r="D2270" t="str">
        <f t="shared" si="141"/>
        <v>01</v>
      </c>
      <c r="E2270" t="s">
        <v>1629</v>
      </c>
      <c r="M2270">
        <v>2021</v>
      </c>
      <c r="N2270" t="e">
        <f t="shared" ca="1" si="142"/>
        <v>#N/A</v>
      </c>
      <c r="O2270" t="e">
        <f t="shared" ca="1" si="143"/>
        <v>#N/A</v>
      </c>
      <c r="P2270" t="e">
        <f ca="1">_20206[[#This Row],[最低排名]]-_20206[[#This Row],[同分人数]]+1</f>
        <v>#N/A</v>
      </c>
      <c r="Q2270" t="e">
        <f ca="1">IF(O2270&gt;=开始!$B$6, 1, 0)</f>
        <v>#N/A</v>
      </c>
      <c r="R2270" t="e">
        <f ca="1">_20206[[#This Row],[最低排名]]-开始!$B$6</f>
        <v>#N/A</v>
      </c>
    </row>
    <row r="2271" spans="1:18">
      <c r="A2271">
        <v>68102</v>
      </c>
      <c r="B2271" t="s">
        <v>1079</v>
      </c>
      <c r="C2271" t="str">
        <f t="shared" si="140"/>
        <v>华北水电</v>
      </c>
      <c r="D2271" t="str">
        <f t="shared" si="141"/>
        <v>02</v>
      </c>
      <c r="E2271" t="s">
        <v>1534</v>
      </c>
      <c r="F2271">
        <v>172</v>
      </c>
      <c r="G2271">
        <v>91</v>
      </c>
      <c r="H2271">
        <v>75</v>
      </c>
      <c r="I2271">
        <v>55</v>
      </c>
      <c r="J2271">
        <v>49</v>
      </c>
      <c r="K2271">
        <v>49</v>
      </c>
      <c r="L2271">
        <v>0</v>
      </c>
      <c r="M2271">
        <v>2021</v>
      </c>
      <c r="N2271">
        <f t="shared" ca="1" si="142"/>
        <v>159</v>
      </c>
      <c r="O2271">
        <f t="shared" ca="1" si="143"/>
        <v>35686</v>
      </c>
      <c r="P2271">
        <f ca="1">_20206[[#This Row],[最低排名]]-_20206[[#This Row],[同分人数]]+1</f>
        <v>35528</v>
      </c>
      <c r="Q2271">
        <f ca="1">IF(O2271&gt;=开始!$B$6, 1, 0)</f>
        <v>1</v>
      </c>
      <c r="R2271">
        <f ca="1">_20206[[#This Row],[最低排名]]-开始!$B$6</f>
        <v>35686</v>
      </c>
    </row>
    <row r="2272" spans="1:18">
      <c r="A2272">
        <v>68103</v>
      </c>
      <c r="B2272" t="s">
        <v>1693</v>
      </c>
      <c r="C2272" t="str">
        <f t="shared" si="140"/>
        <v>华北水电</v>
      </c>
      <c r="D2272" t="str">
        <f t="shared" si="141"/>
        <v>03</v>
      </c>
      <c r="E2272" t="s">
        <v>50</v>
      </c>
      <c r="F2272">
        <v>191</v>
      </c>
      <c r="G2272">
        <v>98</v>
      </c>
      <c r="H2272">
        <v>84</v>
      </c>
      <c r="I2272">
        <v>55</v>
      </c>
      <c r="J2272">
        <v>52</v>
      </c>
      <c r="K2272">
        <v>49</v>
      </c>
      <c r="L2272">
        <v>0</v>
      </c>
      <c r="M2272">
        <v>2021</v>
      </c>
      <c r="N2272">
        <f t="shared" ca="1" si="142"/>
        <v>207</v>
      </c>
      <c r="O2272">
        <f t="shared" ca="1" si="143"/>
        <v>30461</v>
      </c>
      <c r="P2272">
        <f ca="1">_20206[[#This Row],[最低排名]]-_20206[[#This Row],[同分人数]]+1</f>
        <v>30255</v>
      </c>
      <c r="Q2272">
        <f ca="1">IF(O2272&gt;=开始!$B$6, 1, 0)</f>
        <v>1</v>
      </c>
      <c r="R2272">
        <f ca="1">_20206[[#This Row],[最低排名]]-开始!$B$6</f>
        <v>30461</v>
      </c>
    </row>
    <row r="2273" spans="1:18">
      <c r="A2273">
        <v>68201</v>
      </c>
      <c r="B2273" t="s">
        <v>1080</v>
      </c>
      <c r="C2273" t="str">
        <f t="shared" si="140"/>
        <v>郑州大学</v>
      </c>
      <c r="D2273" t="str">
        <f t="shared" si="141"/>
        <v>01</v>
      </c>
      <c r="E2273" t="s">
        <v>1130</v>
      </c>
      <c r="F2273">
        <v>226</v>
      </c>
      <c r="G2273">
        <v>117</v>
      </c>
      <c r="H2273">
        <v>122</v>
      </c>
      <c r="I2273">
        <v>67</v>
      </c>
      <c r="J2273">
        <v>58</v>
      </c>
      <c r="K2273">
        <v>52</v>
      </c>
      <c r="L2273">
        <v>0</v>
      </c>
      <c r="M2273">
        <v>2021</v>
      </c>
      <c r="N2273">
        <f t="shared" ca="1" si="142"/>
        <v>225</v>
      </c>
      <c r="O2273">
        <f t="shared" ca="1" si="143"/>
        <v>10342</v>
      </c>
      <c r="P2273">
        <f ca="1">_20206[[#This Row],[最低排名]]-_20206[[#This Row],[同分人数]]+1</f>
        <v>10118</v>
      </c>
      <c r="Q2273">
        <f ca="1">IF(O2273&gt;=开始!$B$6, 1, 0)</f>
        <v>1</v>
      </c>
      <c r="R2273">
        <f ca="1">_20206[[#This Row],[最低排名]]-开始!$B$6</f>
        <v>10342</v>
      </c>
    </row>
    <row r="2274" spans="1:18">
      <c r="A2274">
        <v>68202</v>
      </c>
      <c r="B2274" t="s">
        <v>1081</v>
      </c>
      <c r="C2274" t="str">
        <f t="shared" si="140"/>
        <v>郑州大学</v>
      </c>
      <c r="D2274" t="str">
        <f t="shared" si="141"/>
        <v>02</v>
      </c>
      <c r="E2274" t="s">
        <v>502</v>
      </c>
      <c r="F2274">
        <v>229</v>
      </c>
      <c r="G2274">
        <v>122</v>
      </c>
      <c r="H2274">
        <v>118</v>
      </c>
      <c r="I2274">
        <v>67</v>
      </c>
      <c r="J2274">
        <v>55</v>
      </c>
      <c r="K2274">
        <v>52</v>
      </c>
      <c r="L2274">
        <v>0</v>
      </c>
      <c r="M2274">
        <v>2021</v>
      </c>
      <c r="N2274">
        <f t="shared" ca="1" si="142"/>
        <v>187</v>
      </c>
      <c r="O2274">
        <f t="shared" ca="1" si="143"/>
        <v>11175</v>
      </c>
      <c r="P2274">
        <f ca="1">_20206[[#This Row],[最低排名]]-_20206[[#This Row],[同分人数]]+1</f>
        <v>10989</v>
      </c>
      <c r="Q2274">
        <f ca="1">IF(O2274&gt;=开始!$B$6, 1, 0)</f>
        <v>1</v>
      </c>
      <c r="R2274">
        <f ca="1">_20206[[#This Row],[最低排名]]-开始!$B$6</f>
        <v>11175</v>
      </c>
    </row>
    <row r="2275" spans="1:18">
      <c r="A2275">
        <v>68203</v>
      </c>
      <c r="B2275" t="s">
        <v>1591</v>
      </c>
      <c r="C2275" t="str">
        <f t="shared" si="140"/>
        <v>郑州大学</v>
      </c>
      <c r="D2275" t="str">
        <f t="shared" si="141"/>
        <v>03</v>
      </c>
      <c r="E2275" t="s">
        <v>502</v>
      </c>
      <c r="F2275">
        <v>227</v>
      </c>
      <c r="G2275">
        <v>120</v>
      </c>
      <c r="H2275">
        <v>114</v>
      </c>
      <c r="I2275">
        <v>61</v>
      </c>
      <c r="J2275">
        <v>61</v>
      </c>
      <c r="K2275">
        <v>58</v>
      </c>
      <c r="L2275">
        <v>0</v>
      </c>
      <c r="M2275">
        <v>2021</v>
      </c>
      <c r="N2275">
        <f t="shared" ca="1" si="142"/>
        <v>187</v>
      </c>
      <c r="O2275">
        <f t="shared" ca="1" si="143"/>
        <v>11175</v>
      </c>
      <c r="P2275">
        <f ca="1">_20206[[#This Row],[最低排名]]-_20206[[#This Row],[同分人数]]+1</f>
        <v>10989</v>
      </c>
      <c r="Q2275">
        <f ca="1">IF(O2275&gt;=开始!$B$6, 1, 0)</f>
        <v>1</v>
      </c>
      <c r="R2275">
        <f ca="1">_20206[[#This Row],[最低排名]]-开始!$B$6</f>
        <v>11175</v>
      </c>
    </row>
    <row r="2276" spans="1:18">
      <c r="A2276">
        <v>68301</v>
      </c>
      <c r="B2276" t="s">
        <v>1082</v>
      </c>
      <c r="C2276" t="str">
        <f t="shared" si="140"/>
        <v>河南理工</v>
      </c>
      <c r="D2276" t="str">
        <f t="shared" si="141"/>
        <v>01</v>
      </c>
      <c r="E2276" t="s">
        <v>513</v>
      </c>
      <c r="F2276">
        <v>202</v>
      </c>
      <c r="G2276">
        <v>109</v>
      </c>
      <c r="H2276">
        <v>59</v>
      </c>
      <c r="I2276">
        <v>58</v>
      </c>
      <c r="J2276">
        <v>55</v>
      </c>
      <c r="K2276">
        <v>46</v>
      </c>
      <c r="L2276">
        <v>0</v>
      </c>
      <c r="M2276">
        <v>2021</v>
      </c>
      <c r="N2276">
        <f t="shared" ca="1" si="142"/>
        <v>164</v>
      </c>
      <c r="O2276">
        <f t="shared" ca="1" si="143"/>
        <v>32444</v>
      </c>
      <c r="P2276">
        <f ca="1">_20206[[#This Row],[最低排名]]-_20206[[#This Row],[同分人数]]+1</f>
        <v>32281</v>
      </c>
      <c r="Q2276">
        <f ca="1">IF(O2276&gt;=开始!$B$6, 1, 0)</f>
        <v>1</v>
      </c>
      <c r="R2276">
        <f ca="1">_20206[[#This Row],[最低排名]]-开始!$B$6</f>
        <v>32444</v>
      </c>
    </row>
    <row r="2277" spans="1:18">
      <c r="A2277">
        <v>68302</v>
      </c>
      <c r="B2277" t="s">
        <v>1083</v>
      </c>
      <c r="C2277" t="str">
        <f t="shared" si="140"/>
        <v>河南理工</v>
      </c>
      <c r="D2277" t="str">
        <f t="shared" si="141"/>
        <v>02</v>
      </c>
      <c r="E2277" t="s">
        <v>440</v>
      </c>
      <c r="F2277">
        <v>189</v>
      </c>
      <c r="G2277">
        <v>104</v>
      </c>
      <c r="H2277">
        <v>83</v>
      </c>
      <c r="I2277">
        <v>64</v>
      </c>
      <c r="J2277">
        <v>58</v>
      </c>
      <c r="K2277">
        <v>43</v>
      </c>
      <c r="L2277">
        <v>0</v>
      </c>
      <c r="M2277">
        <v>2021</v>
      </c>
      <c r="N2277">
        <f t="shared" ca="1" si="142"/>
        <v>210</v>
      </c>
      <c r="O2277">
        <f t="shared" ca="1" si="143"/>
        <v>29272</v>
      </c>
      <c r="P2277">
        <f ca="1">_20206[[#This Row],[最低排名]]-_20206[[#This Row],[同分人数]]+1</f>
        <v>29063</v>
      </c>
      <c r="Q2277">
        <f ca="1">IF(O2277&gt;=开始!$B$6, 1, 0)</f>
        <v>1</v>
      </c>
      <c r="R2277">
        <f ca="1">_20206[[#This Row],[最低排名]]-开始!$B$6</f>
        <v>29272</v>
      </c>
    </row>
    <row r="2278" spans="1:18">
      <c r="A2278">
        <v>68303</v>
      </c>
      <c r="B2278" t="s">
        <v>1084</v>
      </c>
      <c r="C2278" t="str">
        <f t="shared" si="140"/>
        <v>河南理工</v>
      </c>
      <c r="D2278" t="str">
        <f t="shared" si="141"/>
        <v>03</v>
      </c>
      <c r="E2278" t="s">
        <v>232</v>
      </c>
      <c r="F2278">
        <v>189</v>
      </c>
      <c r="G2278">
        <v>99</v>
      </c>
      <c r="H2278">
        <v>90</v>
      </c>
      <c r="I2278">
        <v>55</v>
      </c>
      <c r="J2278">
        <v>52</v>
      </c>
      <c r="K2278">
        <v>52</v>
      </c>
      <c r="L2278">
        <v>0</v>
      </c>
      <c r="M2278">
        <v>2021</v>
      </c>
      <c r="N2278">
        <f t="shared" ca="1" si="142"/>
        <v>198</v>
      </c>
      <c r="O2278">
        <f t="shared" ca="1" si="143"/>
        <v>29062</v>
      </c>
      <c r="P2278">
        <f ca="1">_20206[[#This Row],[最低排名]]-_20206[[#This Row],[同分人数]]+1</f>
        <v>28865</v>
      </c>
      <c r="Q2278">
        <f ca="1">IF(O2278&gt;=开始!$B$6, 1, 0)</f>
        <v>1</v>
      </c>
      <c r="R2278">
        <f ca="1">_20206[[#This Row],[最低排名]]-开始!$B$6</f>
        <v>29062</v>
      </c>
    </row>
    <row r="2279" spans="1:18">
      <c r="A2279">
        <v>68401</v>
      </c>
      <c r="B2279" t="s">
        <v>1085</v>
      </c>
      <c r="C2279" t="str">
        <f t="shared" si="140"/>
        <v>郑州轻工</v>
      </c>
      <c r="D2279" t="str">
        <f t="shared" si="141"/>
        <v>01</v>
      </c>
      <c r="E2279" t="s">
        <v>479</v>
      </c>
      <c r="F2279">
        <v>181</v>
      </c>
      <c r="G2279">
        <v>94</v>
      </c>
      <c r="H2279">
        <v>94</v>
      </c>
      <c r="I2279">
        <v>52</v>
      </c>
      <c r="J2279">
        <v>49</v>
      </c>
      <c r="K2279">
        <v>46</v>
      </c>
      <c r="L2279">
        <v>0</v>
      </c>
      <c r="M2279">
        <v>2021</v>
      </c>
      <c r="N2279">
        <f t="shared" ca="1" si="142"/>
        <v>193</v>
      </c>
      <c r="O2279">
        <f t="shared" ca="1" si="143"/>
        <v>32124</v>
      </c>
      <c r="P2279">
        <f ca="1">_20206[[#This Row],[最低排名]]-_20206[[#This Row],[同分人数]]+1</f>
        <v>31932</v>
      </c>
      <c r="Q2279">
        <f ca="1">IF(O2279&gt;=开始!$B$6, 1, 0)</f>
        <v>1</v>
      </c>
      <c r="R2279">
        <f ca="1">_20206[[#This Row],[最低排名]]-开始!$B$6</f>
        <v>32124</v>
      </c>
    </row>
    <row r="2280" spans="1:18">
      <c r="A2280">
        <v>68402</v>
      </c>
      <c r="B2280" t="s">
        <v>1086</v>
      </c>
      <c r="C2280" t="str">
        <f t="shared" si="140"/>
        <v>郑州轻工</v>
      </c>
      <c r="D2280" t="str">
        <f t="shared" si="141"/>
        <v>02</v>
      </c>
      <c r="E2280" t="s">
        <v>419</v>
      </c>
      <c r="F2280">
        <v>210</v>
      </c>
      <c r="G2280">
        <v>105</v>
      </c>
      <c r="H2280">
        <v>71</v>
      </c>
      <c r="I2280">
        <v>52</v>
      </c>
      <c r="J2280">
        <v>52</v>
      </c>
      <c r="K2280">
        <v>49</v>
      </c>
      <c r="L2280">
        <v>0</v>
      </c>
      <c r="M2280">
        <v>2021</v>
      </c>
      <c r="N2280">
        <f t="shared" ca="1" si="142"/>
        <v>190</v>
      </c>
      <c r="O2280">
        <f t="shared" ca="1" si="143"/>
        <v>29871</v>
      </c>
      <c r="P2280">
        <f ca="1">_20206[[#This Row],[最低排名]]-_20206[[#This Row],[同分人数]]+1</f>
        <v>29682</v>
      </c>
      <c r="Q2280">
        <f ca="1">IF(O2280&gt;=开始!$B$6, 1, 0)</f>
        <v>1</v>
      </c>
      <c r="R2280">
        <f ca="1">_20206[[#This Row],[最低排名]]-开始!$B$6</f>
        <v>29871</v>
      </c>
    </row>
    <row r="2281" spans="1:18">
      <c r="A2281">
        <v>68501</v>
      </c>
      <c r="B2281" t="s">
        <v>1087</v>
      </c>
      <c r="C2281" t="str">
        <f t="shared" si="140"/>
        <v>河南工大</v>
      </c>
      <c r="D2281" t="str">
        <f t="shared" si="141"/>
        <v>01</v>
      </c>
      <c r="E2281" t="s">
        <v>56</v>
      </c>
      <c r="F2281">
        <v>193</v>
      </c>
      <c r="G2281">
        <v>99</v>
      </c>
      <c r="H2281">
        <v>74</v>
      </c>
      <c r="I2281">
        <v>52</v>
      </c>
      <c r="J2281">
        <v>49</v>
      </c>
      <c r="K2281">
        <v>46</v>
      </c>
      <c r="L2281">
        <v>0</v>
      </c>
      <c r="M2281">
        <v>2021</v>
      </c>
      <c r="N2281">
        <f t="shared" ca="1" si="142"/>
        <v>199</v>
      </c>
      <c r="O2281">
        <f t="shared" ca="1" si="143"/>
        <v>33499</v>
      </c>
      <c r="P2281">
        <f ca="1">_20206[[#This Row],[最低排名]]-_20206[[#This Row],[同分人数]]+1</f>
        <v>33301</v>
      </c>
      <c r="Q2281">
        <f ca="1">IF(O2281&gt;=开始!$B$6, 1, 0)</f>
        <v>1</v>
      </c>
      <c r="R2281">
        <f ca="1">_20206[[#This Row],[最低排名]]-开始!$B$6</f>
        <v>33499</v>
      </c>
    </row>
    <row r="2282" spans="1:18">
      <c r="A2282">
        <v>68502</v>
      </c>
      <c r="B2282" t="s">
        <v>1088</v>
      </c>
      <c r="C2282" t="str">
        <f t="shared" si="140"/>
        <v>河南工大</v>
      </c>
      <c r="D2282" t="str">
        <f t="shared" si="141"/>
        <v>02</v>
      </c>
      <c r="E2282" t="s">
        <v>412</v>
      </c>
      <c r="F2282">
        <v>189</v>
      </c>
      <c r="G2282">
        <v>106</v>
      </c>
      <c r="H2282">
        <v>69</v>
      </c>
      <c r="I2282">
        <v>58</v>
      </c>
      <c r="J2282">
        <v>52</v>
      </c>
      <c r="K2282">
        <v>49</v>
      </c>
      <c r="L2282">
        <v>0</v>
      </c>
      <c r="M2282">
        <v>2021</v>
      </c>
      <c r="N2282">
        <f t="shared" ca="1" si="142"/>
        <v>168</v>
      </c>
      <c r="O2282">
        <f t="shared" ca="1" si="143"/>
        <v>32941</v>
      </c>
      <c r="P2282">
        <f ca="1">_20206[[#This Row],[最低排名]]-_20206[[#This Row],[同分人数]]+1</f>
        <v>32774</v>
      </c>
      <c r="Q2282">
        <f ca="1">IF(O2282&gt;=开始!$B$6, 1, 0)</f>
        <v>1</v>
      </c>
      <c r="R2282">
        <f ca="1">_20206[[#This Row],[最低排名]]-开始!$B$6</f>
        <v>32941</v>
      </c>
    </row>
    <row r="2283" spans="1:18">
      <c r="A2283">
        <v>68503</v>
      </c>
      <c r="B2283" t="s">
        <v>1089</v>
      </c>
      <c r="C2283" t="str">
        <f t="shared" si="140"/>
        <v>河南工大</v>
      </c>
      <c r="D2283" t="str">
        <f t="shared" si="141"/>
        <v>03</v>
      </c>
      <c r="E2283" t="s">
        <v>1542</v>
      </c>
      <c r="F2283">
        <v>169</v>
      </c>
      <c r="G2283">
        <v>100</v>
      </c>
      <c r="H2283">
        <v>88</v>
      </c>
      <c r="I2283">
        <v>49</v>
      </c>
      <c r="J2283">
        <v>49</v>
      </c>
      <c r="K2283">
        <v>46</v>
      </c>
      <c r="L2283">
        <v>0</v>
      </c>
      <c r="M2283">
        <v>2021</v>
      </c>
      <c r="N2283">
        <f t="shared" ca="1" si="142"/>
        <v>146</v>
      </c>
      <c r="O2283">
        <f t="shared" ca="1" si="143"/>
        <v>35527</v>
      </c>
      <c r="P2283">
        <f ca="1">_20206[[#This Row],[最低排名]]-_20206[[#This Row],[同分人数]]+1</f>
        <v>35382</v>
      </c>
      <c r="Q2283">
        <f ca="1">IF(O2283&gt;=开始!$B$6, 1, 0)</f>
        <v>1</v>
      </c>
      <c r="R2283">
        <f ca="1">_20206[[#This Row],[最低排名]]-开始!$B$6</f>
        <v>35527</v>
      </c>
    </row>
    <row r="2284" spans="1:18">
      <c r="A2284">
        <v>68504</v>
      </c>
      <c r="B2284" t="s">
        <v>1694</v>
      </c>
      <c r="C2284" t="str">
        <f t="shared" si="140"/>
        <v>河南工大</v>
      </c>
      <c r="D2284" t="str">
        <f t="shared" si="141"/>
        <v>04</v>
      </c>
      <c r="E2284" t="s">
        <v>1629</v>
      </c>
      <c r="M2284">
        <v>2021</v>
      </c>
      <c r="N2284" t="e">
        <f t="shared" ca="1" si="142"/>
        <v>#N/A</v>
      </c>
      <c r="O2284" t="e">
        <f t="shared" ca="1" si="143"/>
        <v>#N/A</v>
      </c>
      <c r="P2284" t="e">
        <f ca="1">_20206[[#This Row],[最低排名]]-_20206[[#This Row],[同分人数]]+1</f>
        <v>#N/A</v>
      </c>
      <c r="Q2284" t="e">
        <f ca="1">IF(O2284&gt;=开始!$B$6, 1, 0)</f>
        <v>#N/A</v>
      </c>
      <c r="R2284" t="e">
        <f ca="1">_20206[[#This Row],[最低排名]]-开始!$B$6</f>
        <v>#N/A</v>
      </c>
    </row>
    <row r="2285" spans="1:18">
      <c r="A2285">
        <v>68601</v>
      </c>
      <c r="B2285" t="s">
        <v>1090</v>
      </c>
      <c r="C2285" t="str">
        <f t="shared" si="140"/>
        <v>河南科大</v>
      </c>
      <c r="D2285" t="str">
        <f t="shared" si="141"/>
        <v>01</v>
      </c>
      <c r="E2285" t="s">
        <v>232</v>
      </c>
      <c r="F2285">
        <v>190</v>
      </c>
      <c r="G2285">
        <v>103</v>
      </c>
      <c r="H2285">
        <v>101</v>
      </c>
      <c r="I2285">
        <v>52</v>
      </c>
      <c r="J2285">
        <v>49</v>
      </c>
      <c r="K2285">
        <v>46</v>
      </c>
      <c r="L2285">
        <v>0</v>
      </c>
      <c r="M2285">
        <v>2021</v>
      </c>
      <c r="N2285">
        <f t="shared" ca="1" si="142"/>
        <v>198</v>
      </c>
      <c r="O2285">
        <f t="shared" ca="1" si="143"/>
        <v>29062</v>
      </c>
      <c r="P2285">
        <f ca="1">_20206[[#This Row],[最低排名]]-_20206[[#This Row],[同分人数]]+1</f>
        <v>28865</v>
      </c>
      <c r="Q2285">
        <f ca="1">IF(O2285&gt;=开始!$B$6, 1, 0)</f>
        <v>1</v>
      </c>
      <c r="R2285">
        <f ca="1">_20206[[#This Row],[最低排名]]-开始!$B$6</f>
        <v>29062</v>
      </c>
    </row>
    <row r="2286" spans="1:18">
      <c r="A2286">
        <v>68602</v>
      </c>
      <c r="B2286" t="s">
        <v>1091</v>
      </c>
      <c r="C2286" t="str">
        <f t="shared" si="140"/>
        <v>河南科大</v>
      </c>
      <c r="D2286" t="str">
        <f t="shared" si="141"/>
        <v>02</v>
      </c>
      <c r="E2286" t="s">
        <v>232</v>
      </c>
      <c r="F2286">
        <v>181</v>
      </c>
      <c r="G2286">
        <v>96</v>
      </c>
      <c r="H2286">
        <v>86</v>
      </c>
      <c r="I2286">
        <v>64</v>
      </c>
      <c r="J2286">
        <v>55</v>
      </c>
      <c r="K2286">
        <v>52</v>
      </c>
      <c r="L2286">
        <v>0</v>
      </c>
      <c r="M2286">
        <v>2021</v>
      </c>
      <c r="N2286">
        <f t="shared" ca="1" si="142"/>
        <v>198</v>
      </c>
      <c r="O2286">
        <f t="shared" ca="1" si="143"/>
        <v>29062</v>
      </c>
      <c r="P2286">
        <f ca="1">_20206[[#This Row],[最低排名]]-_20206[[#This Row],[同分人数]]+1</f>
        <v>28865</v>
      </c>
      <c r="Q2286">
        <f ca="1">IF(O2286&gt;=开始!$B$6, 1, 0)</f>
        <v>1</v>
      </c>
      <c r="R2286">
        <f ca="1">_20206[[#This Row],[最低排名]]-开始!$B$6</f>
        <v>29062</v>
      </c>
    </row>
    <row r="2287" spans="1:18">
      <c r="A2287">
        <v>68701</v>
      </c>
      <c r="B2287" t="s">
        <v>1092</v>
      </c>
      <c r="C2287" t="str">
        <f t="shared" si="140"/>
        <v>中原工院</v>
      </c>
      <c r="D2287" t="str">
        <f t="shared" si="141"/>
        <v>01</v>
      </c>
      <c r="E2287" t="s">
        <v>223</v>
      </c>
      <c r="F2287">
        <v>185</v>
      </c>
      <c r="G2287">
        <v>97</v>
      </c>
      <c r="H2287">
        <v>82</v>
      </c>
      <c r="I2287">
        <v>52</v>
      </c>
      <c r="J2287">
        <v>46</v>
      </c>
      <c r="K2287">
        <v>43</v>
      </c>
      <c r="L2287">
        <v>0</v>
      </c>
      <c r="M2287">
        <v>2021</v>
      </c>
      <c r="N2287">
        <f t="shared" ca="1" si="142"/>
        <v>153</v>
      </c>
      <c r="O2287">
        <f t="shared" ca="1" si="143"/>
        <v>34464</v>
      </c>
      <c r="P2287">
        <f ca="1">_20206[[#This Row],[最低排名]]-_20206[[#This Row],[同分人数]]+1</f>
        <v>34312</v>
      </c>
      <c r="Q2287">
        <f ca="1">IF(O2287&gt;=开始!$B$6, 1, 0)</f>
        <v>1</v>
      </c>
      <c r="R2287">
        <f ca="1">_20206[[#This Row],[最低排名]]-开始!$B$6</f>
        <v>34464</v>
      </c>
    </row>
    <row r="2288" spans="1:18">
      <c r="A2288">
        <v>68702</v>
      </c>
      <c r="B2288" t="s">
        <v>1695</v>
      </c>
      <c r="C2288" t="str">
        <f t="shared" si="140"/>
        <v>中原工院</v>
      </c>
      <c r="D2288" t="str">
        <f t="shared" si="141"/>
        <v>02</v>
      </c>
      <c r="E2288" t="s">
        <v>221</v>
      </c>
      <c r="F2288">
        <v>200</v>
      </c>
      <c r="G2288">
        <v>112</v>
      </c>
      <c r="H2288">
        <v>47</v>
      </c>
      <c r="I2288">
        <v>55</v>
      </c>
      <c r="J2288">
        <v>55</v>
      </c>
      <c r="K2288">
        <v>52</v>
      </c>
      <c r="L2288">
        <v>0</v>
      </c>
      <c r="M2288">
        <v>2021</v>
      </c>
      <c r="N2288">
        <f t="shared" ca="1" si="142"/>
        <v>171</v>
      </c>
      <c r="O2288">
        <f t="shared" ca="1" si="143"/>
        <v>34311</v>
      </c>
      <c r="P2288">
        <f ca="1">_20206[[#This Row],[最低排名]]-_20206[[#This Row],[同分人数]]+1</f>
        <v>34141</v>
      </c>
      <c r="Q2288">
        <f ca="1">IF(O2288&gt;=开始!$B$6, 1, 0)</f>
        <v>1</v>
      </c>
      <c r="R2288">
        <f ca="1">_20206[[#This Row],[最低排名]]-开始!$B$6</f>
        <v>34311</v>
      </c>
    </row>
    <row r="2289" spans="1:18">
      <c r="A2289">
        <v>68801</v>
      </c>
      <c r="B2289" t="s">
        <v>1093</v>
      </c>
      <c r="C2289" t="str">
        <f t="shared" si="140"/>
        <v>河南农大</v>
      </c>
      <c r="D2289" t="str">
        <f t="shared" si="141"/>
        <v>01</v>
      </c>
      <c r="E2289" t="s">
        <v>701</v>
      </c>
      <c r="F2289">
        <v>199</v>
      </c>
      <c r="G2289">
        <v>101</v>
      </c>
      <c r="H2289">
        <v>74</v>
      </c>
      <c r="I2289">
        <v>64</v>
      </c>
      <c r="J2289">
        <v>55</v>
      </c>
      <c r="K2289">
        <v>52</v>
      </c>
      <c r="L2289">
        <v>0</v>
      </c>
      <c r="M2289">
        <v>2021</v>
      </c>
      <c r="N2289">
        <f t="shared" ca="1" si="142"/>
        <v>166</v>
      </c>
      <c r="O2289">
        <f t="shared" ca="1" si="143"/>
        <v>27904</v>
      </c>
      <c r="P2289">
        <f ca="1">_20206[[#This Row],[最低排名]]-_20206[[#This Row],[同分人数]]+1</f>
        <v>27739</v>
      </c>
      <c r="Q2289">
        <f ca="1">IF(O2289&gt;=开始!$B$6, 1, 0)</f>
        <v>1</v>
      </c>
      <c r="R2289">
        <f ca="1">_20206[[#This Row],[最低排名]]-开始!$B$6</f>
        <v>27904</v>
      </c>
    </row>
    <row r="2290" spans="1:18">
      <c r="A2290">
        <v>68802</v>
      </c>
      <c r="B2290" t="s">
        <v>1094</v>
      </c>
      <c r="C2290" t="str">
        <f t="shared" si="140"/>
        <v>河南农大</v>
      </c>
      <c r="D2290" t="str">
        <f t="shared" si="141"/>
        <v>02</v>
      </c>
      <c r="E2290" t="s">
        <v>228</v>
      </c>
      <c r="F2290">
        <v>192</v>
      </c>
      <c r="G2290">
        <v>96</v>
      </c>
      <c r="H2290">
        <v>88</v>
      </c>
      <c r="I2290">
        <v>55</v>
      </c>
      <c r="J2290">
        <v>52</v>
      </c>
      <c r="K2290">
        <v>52</v>
      </c>
      <c r="L2290">
        <v>0</v>
      </c>
      <c r="M2290">
        <v>2021</v>
      </c>
      <c r="N2290">
        <f t="shared" ca="1" si="142"/>
        <v>198</v>
      </c>
      <c r="O2290">
        <f t="shared" ca="1" si="143"/>
        <v>28864</v>
      </c>
      <c r="P2290">
        <f ca="1">_20206[[#This Row],[最低排名]]-_20206[[#This Row],[同分人数]]+1</f>
        <v>28667</v>
      </c>
      <c r="Q2290">
        <f ca="1">IF(O2290&gt;=开始!$B$6, 1, 0)</f>
        <v>1</v>
      </c>
      <c r="R2290">
        <f ca="1">_20206[[#This Row],[最低排名]]-开始!$B$6</f>
        <v>28864</v>
      </c>
    </row>
    <row r="2291" spans="1:18">
      <c r="A2291">
        <v>68803</v>
      </c>
      <c r="B2291" t="s">
        <v>1095</v>
      </c>
      <c r="C2291" t="str">
        <f t="shared" si="140"/>
        <v>河南农大</v>
      </c>
      <c r="D2291" t="str">
        <f t="shared" si="141"/>
        <v>03</v>
      </c>
      <c r="E2291" t="s">
        <v>228</v>
      </c>
      <c r="F2291">
        <v>186</v>
      </c>
      <c r="G2291">
        <v>100</v>
      </c>
      <c r="H2291">
        <v>76</v>
      </c>
      <c r="I2291">
        <v>64</v>
      </c>
      <c r="J2291">
        <v>58</v>
      </c>
      <c r="K2291">
        <v>55</v>
      </c>
      <c r="L2291">
        <v>0</v>
      </c>
      <c r="M2291">
        <v>2021</v>
      </c>
      <c r="N2291">
        <f t="shared" ca="1" si="142"/>
        <v>198</v>
      </c>
      <c r="O2291">
        <f t="shared" ca="1" si="143"/>
        <v>28864</v>
      </c>
      <c r="P2291">
        <f ca="1">_20206[[#This Row],[最低排名]]-_20206[[#This Row],[同分人数]]+1</f>
        <v>28667</v>
      </c>
      <c r="Q2291">
        <f ca="1">IF(O2291&gt;=开始!$B$6, 1, 0)</f>
        <v>1</v>
      </c>
      <c r="R2291">
        <f ca="1">_20206[[#This Row],[最低排名]]-开始!$B$6</f>
        <v>28864</v>
      </c>
    </row>
    <row r="2292" spans="1:18">
      <c r="A2292">
        <v>68901</v>
      </c>
      <c r="B2292" t="s">
        <v>1096</v>
      </c>
      <c r="C2292" t="str">
        <f t="shared" si="140"/>
        <v>河南中医</v>
      </c>
      <c r="D2292" t="str">
        <f t="shared" si="141"/>
        <v>01</v>
      </c>
      <c r="E2292" t="s">
        <v>182</v>
      </c>
      <c r="F2292">
        <v>186</v>
      </c>
      <c r="G2292">
        <v>96</v>
      </c>
      <c r="H2292">
        <v>107</v>
      </c>
      <c r="I2292">
        <v>58</v>
      </c>
      <c r="J2292">
        <v>58</v>
      </c>
      <c r="K2292">
        <v>52</v>
      </c>
      <c r="L2292">
        <v>0</v>
      </c>
      <c r="M2292">
        <v>2021</v>
      </c>
      <c r="N2292">
        <f t="shared" ca="1" si="142"/>
        <v>230</v>
      </c>
      <c r="O2292">
        <f t="shared" ca="1" si="143"/>
        <v>24381</v>
      </c>
      <c r="P2292">
        <f ca="1">_20206[[#This Row],[最低排名]]-_20206[[#This Row],[同分人数]]+1</f>
        <v>24152</v>
      </c>
      <c r="Q2292">
        <f ca="1">IF(O2292&gt;=开始!$B$6, 1, 0)</f>
        <v>1</v>
      </c>
      <c r="R2292">
        <f ca="1">_20206[[#This Row],[最低排名]]-开始!$B$6</f>
        <v>24381</v>
      </c>
    </row>
    <row r="2293" spans="1:18">
      <c r="A2293">
        <v>69001</v>
      </c>
      <c r="B2293" t="s">
        <v>1097</v>
      </c>
      <c r="C2293" t="str">
        <f t="shared" si="140"/>
        <v>新乡医学</v>
      </c>
      <c r="D2293" t="str">
        <f t="shared" si="141"/>
        <v>01</v>
      </c>
      <c r="E2293" t="s">
        <v>232</v>
      </c>
      <c r="F2293">
        <v>193</v>
      </c>
      <c r="G2293">
        <v>101</v>
      </c>
      <c r="H2293">
        <v>95</v>
      </c>
      <c r="I2293">
        <v>52</v>
      </c>
      <c r="J2293">
        <v>49</v>
      </c>
      <c r="K2293">
        <v>49</v>
      </c>
      <c r="L2293">
        <v>0</v>
      </c>
      <c r="M2293">
        <v>2021</v>
      </c>
      <c r="N2293">
        <f t="shared" ca="1" si="142"/>
        <v>198</v>
      </c>
      <c r="O2293">
        <f t="shared" ca="1" si="143"/>
        <v>29062</v>
      </c>
      <c r="P2293">
        <f ca="1">_20206[[#This Row],[最低排名]]-_20206[[#This Row],[同分人数]]+1</f>
        <v>28865</v>
      </c>
      <c r="Q2293">
        <f ca="1">IF(O2293&gt;=开始!$B$6, 1, 0)</f>
        <v>1</v>
      </c>
      <c r="R2293">
        <f ca="1">_20206[[#This Row],[最低排名]]-开始!$B$6</f>
        <v>29062</v>
      </c>
    </row>
    <row r="2294" spans="1:18">
      <c r="A2294">
        <v>69101</v>
      </c>
      <c r="B2294" t="s">
        <v>1098</v>
      </c>
      <c r="C2294" t="str">
        <f t="shared" si="140"/>
        <v>河南大学</v>
      </c>
      <c r="D2294" t="str">
        <f t="shared" si="141"/>
        <v>01</v>
      </c>
      <c r="E2294" t="s">
        <v>96</v>
      </c>
      <c r="F2294">
        <v>202</v>
      </c>
      <c r="G2294">
        <v>113</v>
      </c>
      <c r="H2294">
        <v>96</v>
      </c>
      <c r="I2294">
        <v>61</v>
      </c>
      <c r="J2294">
        <v>58</v>
      </c>
      <c r="K2294">
        <v>55</v>
      </c>
      <c r="L2294">
        <v>0</v>
      </c>
      <c r="M2294">
        <v>2021</v>
      </c>
      <c r="N2294">
        <f t="shared" ca="1" si="142"/>
        <v>211</v>
      </c>
      <c r="O2294">
        <f t="shared" ca="1" si="143"/>
        <v>21949</v>
      </c>
      <c r="P2294">
        <f ca="1">_20206[[#This Row],[最低排名]]-_20206[[#This Row],[同分人数]]+1</f>
        <v>21739</v>
      </c>
      <c r="Q2294">
        <f ca="1">IF(O2294&gt;=开始!$B$6, 1, 0)</f>
        <v>1</v>
      </c>
      <c r="R2294">
        <f ca="1">_20206[[#This Row],[最低排名]]-开始!$B$6</f>
        <v>21949</v>
      </c>
    </row>
    <row r="2295" spans="1:18">
      <c r="A2295">
        <v>69102</v>
      </c>
      <c r="B2295" t="s">
        <v>1099</v>
      </c>
      <c r="C2295" t="str">
        <f t="shared" si="140"/>
        <v>河南大学</v>
      </c>
      <c r="D2295" t="str">
        <f t="shared" si="141"/>
        <v>02</v>
      </c>
      <c r="E2295" t="s">
        <v>90</v>
      </c>
      <c r="F2295">
        <v>205</v>
      </c>
      <c r="G2295">
        <v>105</v>
      </c>
      <c r="H2295">
        <v>108</v>
      </c>
      <c r="I2295">
        <v>64</v>
      </c>
      <c r="J2295">
        <v>58</v>
      </c>
      <c r="K2295">
        <v>58</v>
      </c>
      <c r="L2295">
        <v>0</v>
      </c>
      <c r="M2295">
        <v>2021</v>
      </c>
      <c r="N2295">
        <f t="shared" ca="1" si="142"/>
        <v>212</v>
      </c>
      <c r="O2295">
        <f t="shared" ca="1" si="143"/>
        <v>17269</v>
      </c>
      <c r="P2295">
        <f ca="1">_20206[[#This Row],[最低排名]]-_20206[[#This Row],[同分人数]]+1</f>
        <v>17058</v>
      </c>
      <c r="Q2295">
        <f ca="1">IF(O2295&gt;=开始!$B$6, 1, 0)</f>
        <v>1</v>
      </c>
      <c r="R2295">
        <f ca="1">_20206[[#This Row],[最低排名]]-开始!$B$6</f>
        <v>17269</v>
      </c>
    </row>
    <row r="2296" spans="1:18">
      <c r="A2296">
        <v>69103</v>
      </c>
      <c r="B2296" t="s">
        <v>1100</v>
      </c>
      <c r="C2296" t="str">
        <f t="shared" si="140"/>
        <v>河南大学</v>
      </c>
      <c r="D2296" t="str">
        <f t="shared" si="141"/>
        <v>03</v>
      </c>
      <c r="E2296" t="s">
        <v>83</v>
      </c>
      <c r="F2296">
        <v>205</v>
      </c>
      <c r="G2296">
        <v>110</v>
      </c>
      <c r="H2296">
        <v>108</v>
      </c>
      <c r="I2296">
        <v>64</v>
      </c>
      <c r="J2296">
        <v>64</v>
      </c>
      <c r="K2296">
        <v>46</v>
      </c>
      <c r="L2296">
        <v>0</v>
      </c>
      <c r="M2296">
        <v>2021</v>
      </c>
      <c r="N2296">
        <f t="shared" ca="1" si="142"/>
        <v>206</v>
      </c>
      <c r="O2296">
        <f t="shared" ca="1" si="143"/>
        <v>18620</v>
      </c>
      <c r="P2296">
        <f ca="1">_20206[[#This Row],[最低排名]]-_20206[[#This Row],[同分人数]]+1</f>
        <v>18415</v>
      </c>
      <c r="Q2296">
        <f ca="1">IF(O2296&gt;=开始!$B$6, 1, 0)</f>
        <v>1</v>
      </c>
      <c r="R2296">
        <f ca="1">_20206[[#This Row],[最低排名]]-开始!$B$6</f>
        <v>18620</v>
      </c>
    </row>
    <row r="2297" spans="1:18">
      <c r="A2297">
        <v>69104</v>
      </c>
      <c r="B2297" t="s">
        <v>1101</v>
      </c>
      <c r="C2297" t="str">
        <f t="shared" si="140"/>
        <v>河南大学</v>
      </c>
      <c r="D2297" t="str">
        <f t="shared" si="141"/>
        <v>04</v>
      </c>
      <c r="E2297" t="s">
        <v>863</v>
      </c>
      <c r="F2297">
        <v>187</v>
      </c>
      <c r="G2297">
        <v>99</v>
      </c>
      <c r="H2297">
        <v>102</v>
      </c>
      <c r="I2297">
        <v>61</v>
      </c>
      <c r="J2297">
        <v>58</v>
      </c>
      <c r="K2297">
        <v>58</v>
      </c>
      <c r="L2297">
        <v>0</v>
      </c>
      <c r="M2297">
        <v>2021</v>
      </c>
      <c r="N2297">
        <f t="shared" ca="1" si="142"/>
        <v>205</v>
      </c>
      <c r="O2297">
        <f t="shared" ca="1" si="143"/>
        <v>23275</v>
      </c>
      <c r="P2297">
        <f ca="1">_20206[[#This Row],[最低排名]]-_20206[[#This Row],[同分人数]]+1</f>
        <v>23071</v>
      </c>
      <c r="Q2297">
        <f ca="1">IF(O2297&gt;=开始!$B$6, 1, 0)</f>
        <v>1</v>
      </c>
      <c r="R2297">
        <f ca="1">_20206[[#This Row],[最低排名]]-开始!$B$6</f>
        <v>23275</v>
      </c>
    </row>
    <row r="2298" spans="1:18">
      <c r="A2298">
        <v>69105</v>
      </c>
      <c r="B2298" t="s">
        <v>1102</v>
      </c>
      <c r="C2298" t="str">
        <f t="shared" si="140"/>
        <v>河南大学</v>
      </c>
      <c r="D2298" t="str">
        <f t="shared" si="141"/>
        <v>05</v>
      </c>
      <c r="E2298" t="s">
        <v>180</v>
      </c>
      <c r="F2298">
        <v>186</v>
      </c>
      <c r="G2298">
        <v>94</v>
      </c>
      <c r="H2298">
        <v>99</v>
      </c>
      <c r="I2298">
        <v>61</v>
      </c>
      <c r="J2298">
        <v>55</v>
      </c>
      <c r="K2298">
        <v>49</v>
      </c>
      <c r="L2298">
        <v>0</v>
      </c>
      <c r="M2298">
        <v>2021</v>
      </c>
      <c r="N2298">
        <f t="shared" ca="1" si="142"/>
        <v>212</v>
      </c>
      <c r="O2298">
        <f t="shared" ca="1" si="143"/>
        <v>26748</v>
      </c>
      <c r="P2298">
        <f ca="1">_20206[[#This Row],[最低排名]]-_20206[[#This Row],[同分人数]]+1</f>
        <v>26537</v>
      </c>
      <c r="Q2298">
        <f ca="1">IF(O2298&gt;=开始!$B$6, 1, 0)</f>
        <v>1</v>
      </c>
      <c r="R2298">
        <f ca="1">_20206[[#This Row],[最低排名]]-开始!$B$6</f>
        <v>26748</v>
      </c>
    </row>
    <row r="2299" spans="1:18">
      <c r="A2299">
        <v>69201</v>
      </c>
      <c r="B2299" t="s">
        <v>1103</v>
      </c>
      <c r="C2299" t="str">
        <f t="shared" si="140"/>
        <v>南阳师范</v>
      </c>
      <c r="D2299" t="str">
        <f t="shared" si="141"/>
        <v>01</v>
      </c>
      <c r="E2299" t="s">
        <v>752</v>
      </c>
      <c r="F2299">
        <v>188</v>
      </c>
      <c r="G2299">
        <v>97</v>
      </c>
      <c r="H2299">
        <v>99</v>
      </c>
      <c r="I2299">
        <v>49</v>
      </c>
      <c r="J2299">
        <v>46</v>
      </c>
      <c r="K2299">
        <v>43</v>
      </c>
      <c r="L2299">
        <v>0</v>
      </c>
      <c r="M2299">
        <v>2021</v>
      </c>
      <c r="N2299">
        <f t="shared" ca="1" si="142"/>
        <v>183</v>
      </c>
      <c r="O2299">
        <f t="shared" ca="1" si="143"/>
        <v>31547</v>
      </c>
      <c r="P2299">
        <f ca="1">_20206[[#This Row],[最低排名]]-_20206[[#This Row],[同分人数]]+1</f>
        <v>31365</v>
      </c>
      <c r="Q2299">
        <f ca="1">IF(O2299&gt;=开始!$B$6, 1, 0)</f>
        <v>1</v>
      </c>
      <c r="R2299">
        <f ca="1">_20206[[#This Row],[最低排名]]-开始!$B$6</f>
        <v>31547</v>
      </c>
    </row>
    <row r="2300" spans="1:18">
      <c r="A2300">
        <v>69301</v>
      </c>
      <c r="B2300" t="s">
        <v>1104</v>
      </c>
      <c r="C2300" t="str">
        <f t="shared" si="140"/>
        <v>商丘师范</v>
      </c>
      <c r="D2300" t="str">
        <f t="shared" si="141"/>
        <v>01</v>
      </c>
      <c r="E2300" t="s">
        <v>447</v>
      </c>
      <c r="F2300">
        <v>193</v>
      </c>
      <c r="G2300">
        <v>100</v>
      </c>
      <c r="H2300">
        <v>87</v>
      </c>
      <c r="I2300">
        <v>49</v>
      </c>
      <c r="J2300">
        <v>46</v>
      </c>
      <c r="K2300">
        <v>46</v>
      </c>
      <c r="L2300">
        <v>0</v>
      </c>
      <c r="M2300">
        <v>2021</v>
      </c>
      <c r="N2300">
        <f t="shared" ca="1" si="142"/>
        <v>156</v>
      </c>
      <c r="O2300">
        <f t="shared" ca="1" si="143"/>
        <v>32280</v>
      </c>
      <c r="P2300">
        <f ca="1">_20206[[#This Row],[最低排名]]-_20206[[#This Row],[同分人数]]+1</f>
        <v>32125</v>
      </c>
      <c r="Q2300">
        <f ca="1">IF(O2300&gt;=开始!$B$6, 1, 0)</f>
        <v>1</v>
      </c>
      <c r="R2300">
        <f ca="1">_20206[[#This Row],[最低排名]]-开始!$B$6</f>
        <v>32280</v>
      </c>
    </row>
    <row r="2301" spans="1:18">
      <c r="A2301">
        <v>69401</v>
      </c>
      <c r="B2301" t="s">
        <v>1107</v>
      </c>
      <c r="C2301" t="str">
        <f t="shared" si="140"/>
        <v>河南财政</v>
      </c>
      <c r="D2301" t="str">
        <f t="shared" si="141"/>
        <v>01</v>
      </c>
      <c r="E2301" t="s">
        <v>187</v>
      </c>
      <c r="F2301">
        <v>215</v>
      </c>
      <c r="G2301">
        <v>109</v>
      </c>
      <c r="H2301">
        <v>74</v>
      </c>
      <c r="I2301">
        <v>55</v>
      </c>
      <c r="J2301">
        <v>55</v>
      </c>
      <c r="K2301">
        <v>49</v>
      </c>
      <c r="L2301">
        <v>0</v>
      </c>
      <c r="M2301">
        <v>2021</v>
      </c>
      <c r="N2301">
        <f t="shared" ca="1" si="142"/>
        <v>190</v>
      </c>
      <c r="O2301">
        <f t="shared" ca="1" si="143"/>
        <v>27131</v>
      </c>
      <c r="P2301">
        <f ca="1">_20206[[#This Row],[最低排名]]-_20206[[#This Row],[同分人数]]+1</f>
        <v>26942</v>
      </c>
      <c r="Q2301">
        <f ca="1">IF(O2301&gt;=开始!$B$6, 1, 0)</f>
        <v>1</v>
      </c>
      <c r="R2301">
        <f ca="1">_20206[[#This Row],[最低排名]]-开始!$B$6</f>
        <v>27131</v>
      </c>
    </row>
    <row r="2302" spans="1:18">
      <c r="A2302">
        <v>69501</v>
      </c>
      <c r="B2302" t="s">
        <v>1108</v>
      </c>
      <c r="C2302" t="str">
        <f t="shared" si="140"/>
        <v>郑州航空</v>
      </c>
      <c r="D2302" t="str">
        <f t="shared" si="141"/>
        <v>01</v>
      </c>
      <c r="E2302" t="s">
        <v>205</v>
      </c>
      <c r="F2302">
        <v>186</v>
      </c>
      <c r="G2302">
        <v>96</v>
      </c>
      <c r="H2302">
        <v>70</v>
      </c>
      <c r="I2302">
        <v>61</v>
      </c>
      <c r="J2302">
        <v>52</v>
      </c>
      <c r="K2302">
        <v>49</v>
      </c>
      <c r="L2302">
        <v>0</v>
      </c>
      <c r="M2302">
        <v>2021</v>
      </c>
      <c r="N2302">
        <f t="shared" ca="1" si="142"/>
        <v>160</v>
      </c>
      <c r="O2302">
        <f t="shared" ca="1" si="143"/>
        <v>32773</v>
      </c>
      <c r="P2302">
        <f ca="1">_20206[[#This Row],[最低排名]]-_20206[[#This Row],[同分人数]]+1</f>
        <v>32614</v>
      </c>
      <c r="Q2302">
        <f ca="1">IF(O2302&gt;=开始!$B$6, 1, 0)</f>
        <v>1</v>
      </c>
      <c r="R2302">
        <f ca="1">_20206[[#This Row],[最低排名]]-开始!$B$6</f>
        <v>32773</v>
      </c>
    </row>
    <row r="2303" spans="1:18">
      <c r="A2303">
        <v>69601</v>
      </c>
      <c r="B2303" t="s">
        <v>1109</v>
      </c>
      <c r="C2303" t="str">
        <f t="shared" si="140"/>
        <v>洛阳理工</v>
      </c>
      <c r="D2303" t="str">
        <f t="shared" si="141"/>
        <v>01</v>
      </c>
      <c r="E2303" t="s">
        <v>207</v>
      </c>
      <c r="F2303">
        <v>195</v>
      </c>
      <c r="G2303">
        <v>112</v>
      </c>
      <c r="H2303">
        <v>59</v>
      </c>
      <c r="I2303">
        <v>67</v>
      </c>
      <c r="J2303">
        <v>49</v>
      </c>
      <c r="K2303">
        <v>43</v>
      </c>
      <c r="L2303">
        <v>0</v>
      </c>
      <c r="M2303">
        <v>2021</v>
      </c>
      <c r="N2303">
        <f t="shared" ca="1" si="142"/>
        <v>170</v>
      </c>
      <c r="O2303">
        <f t="shared" ca="1" si="143"/>
        <v>33669</v>
      </c>
      <c r="P2303">
        <f ca="1">_20206[[#This Row],[最低排名]]-_20206[[#This Row],[同分人数]]+1</f>
        <v>33500</v>
      </c>
      <c r="Q2303">
        <f ca="1">IF(O2303&gt;=开始!$B$6, 1, 0)</f>
        <v>1</v>
      </c>
      <c r="R2303">
        <f ca="1">_20206[[#This Row],[最低排名]]-开始!$B$6</f>
        <v>33669</v>
      </c>
    </row>
    <row r="2304" spans="1:18">
      <c r="A2304">
        <v>69701</v>
      </c>
      <c r="B2304" t="s">
        <v>1110</v>
      </c>
      <c r="C2304" t="str">
        <f t="shared" si="140"/>
        <v>安阳工院</v>
      </c>
      <c r="D2304" t="str">
        <f t="shared" si="141"/>
        <v>01</v>
      </c>
      <c r="E2304" t="s">
        <v>1629</v>
      </c>
      <c r="M2304">
        <v>2021</v>
      </c>
      <c r="N2304" t="e">
        <f t="shared" ca="1" si="142"/>
        <v>#N/A</v>
      </c>
      <c r="O2304" t="e">
        <f t="shared" ca="1" si="143"/>
        <v>#N/A</v>
      </c>
      <c r="P2304" t="e">
        <f ca="1">_20206[[#This Row],[最低排名]]-_20206[[#This Row],[同分人数]]+1</f>
        <v>#N/A</v>
      </c>
      <c r="Q2304" t="e">
        <f ca="1">IF(O2304&gt;=开始!$B$6, 1, 0)</f>
        <v>#N/A</v>
      </c>
      <c r="R2304" t="e">
        <f ca="1">_20206[[#This Row],[最低排名]]-开始!$B$6</f>
        <v>#N/A</v>
      </c>
    </row>
    <row r="2305" spans="1:18">
      <c r="A2305">
        <v>69702</v>
      </c>
      <c r="B2305" t="s">
        <v>1696</v>
      </c>
      <c r="C2305" t="str">
        <f t="shared" si="140"/>
        <v>安阳工院</v>
      </c>
      <c r="D2305" t="str">
        <f t="shared" si="141"/>
        <v>02</v>
      </c>
      <c r="E2305" t="s">
        <v>412</v>
      </c>
      <c r="F2305">
        <v>180</v>
      </c>
      <c r="G2305">
        <v>98</v>
      </c>
      <c r="H2305">
        <v>81</v>
      </c>
      <c r="I2305">
        <v>58</v>
      </c>
      <c r="J2305">
        <v>55</v>
      </c>
      <c r="K2305">
        <v>43</v>
      </c>
      <c r="L2305">
        <v>0</v>
      </c>
      <c r="M2305">
        <v>2021</v>
      </c>
      <c r="N2305">
        <f t="shared" ca="1" si="142"/>
        <v>168</v>
      </c>
      <c r="O2305">
        <f t="shared" ca="1" si="143"/>
        <v>32941</v>
      </c>
      <c r="P2305">
        <f ca="1">_20206[[#This Row],[最低排名]]-_20206[[#This Row],[同分人数]]+1</f>
        <v>32774</v>
      </c>
      <c r="Q2305">
        <f ca="1">IF(O2305&gt;=开始!$B$6, 1, 0)</f>
        <v>1</v>
      </c>
      <c r="R2305">
        <f ca="1">_20206[[#This Row],[最低排名]]-开始!$B$6</f>
        <v>32941</v>
      </c>
    </row>
    <row r="2306" spans="1:18">
      <c r="A2306">
        <v>69801</v>
      </c>
      <c r="B2306" t="s">
        <v>1111</v>
      </c>
      <c r="C2306" t="str">
        <f t="shared" ref="C2306:C2369" si="144">LEFT(B2306, FIND("(", B2306) - 1)</f>
        <v>河南城建</v>
      </c>
      <c r="D2306" t="str">
        <f t="shared" ref="D2306:D2369" si="145">MID(B2306, FIND("(", B2306) + 1, FIND(")", B2306) - FIND("(", B2306) - 1)</f>
        <v>01</v>
      </c>
      <c r="E2306" t="s">
        <v>412</v>
      </c>
      <c r="F2306">
        <v>199</v>
      </c>
      <c r="G2306">
        <v>102</v>
      </c>
      <c r="H2306">
        <v>77</v>
      </c>
      <c r="I2306">
        <v>49</v>
      </c>
      <c r="J2306">
        <v>49</v>
      </c>
      <c r="K2306">
        <v>43</v>
      </c>
      <c r="L2306">
        <v>0</v>
      </c>
      <c r="M2306">
        <v>2021</v>
      </c>
      <c r="N2306">
        <f t="shared" ref="N2306:N2369" ca="1" si="146">VLOOKUP(E2306, INDIRECT("'" &amp; M2306 &amp; "D'!$A$2:$G$500"), 2, FALSE)</f>
        <v>168</v>
      </c>
      <c r="O2306">
        <f t="shared" ref="O2306:O2369" ca="1" si="147">VLOOKUP(E2306, INDIRECT("'" &amp; M2306 &amp; "D'!$A$2:$G$500"), 3, FALSE)</f>
        <v>32941</v>
      </c>
      <c r="P2306">
        <f ca="1">_20206[[#This Row],[最低排名]]-_20206[[#This Row],[同分人数]]+1</f>
        <v>32774</v>
      </c>
      <c r="Q2306">
        <f ca="1">IF(O2306&gt;=开始!$B$6, 1, 0)</f>
        <v>1</v>
      </c>
      <c r="R2306">
        <f ca="1">_20206[[#This Row],[最低排名]]-开始!$B$6</f>
        <v>32941</v>
      </c>
    </row>
    <row r="2307" spans="1:18">
      <c r="A2307">
        <v>69802</v>
      </c>
      <c r="B2307" t="s">
        <v>1112</v>
      </c>
      <c r="C2307" t="str">
        <f t="shared" si="144"/>
        <v>河南城建</v>
      </c>
      <c r="D2307" t="str">
        <f t="shared" si="145"/>
        <v>02</v>
      </c>
      <c r="E2307" t="s">
        <v>209</v>
      </c>
      <c r="F2307">
        <v>178</v>
      </c>
      <c r="G2307">
        <v>96</v>
      </c>
      <c r="H2307">
        <v>75</v>
      </c>
      <c r="I2307">
        <v>55</v>
      </c>
      <c r="J2307">
        <v>55</v>
      </c>
      <c r="K2307">
        <v>52</v>
      </c>
      <c r="L2307">
        <v>0</v>
      </c>
      <c r="M2307">
        <v>2021</v>
      </c>
      <c r="N2307">
        <f t="shared" ca="1" si="146"/>
        <v>197</v>
      </c>
      <c r="O2307">
        <f t="shared" ca="1" si="147"/>
        <v>33300</v>
      </c>
      <c r="P2307">
        <f ca="1">_20206[[#This Row],[最低排名]]-_20206[[#This Row],[同分人数]]+1</f>
        <v>33104</v>
      </c>
      <c r="Q2307">
        <f ca="1">IF(O2307&gt;=开始!$B$6, 1, 0)</f>
        <v>1</v>
      </c>
      <c r="R2307">
        <f ca="1">_20206[[#This Row],[最低排名]]-开始!$B$6</f>
        <v>33300</v>
      </c>
    </row>
    <row r="2308" spans="1:18">
      <c r="A2308">
        <v>69901</v>
      </c>
      <c r="B2308" t="s">
        <v>1113</v>
      </c>
      <c r="C2308" t="str">
        <f t="shared" si="144"/>
        <v>河南师大</v>
      </c>
      <c r="D2308" t="str">
        <f t="shared" si="145"/>
        <v>01</v>
      </c>
      <c r="E2308" t="s">
        <v>863</v>
      </c>
      <c r="F2308">
        <v>214</v>
      </c>
      <c r="G2308">
        <v>110</v>
      </c>
      <c r="H2308">
        <v>96</v>
      </c>
      <c r="I2308">
        <v>55</v>
      </c>
      <c r="J2308">
        <v>52</v>
      </c>
      <c r="K2308">
        <v>49</v>
      </c>
      <c r="L2308">
        <v>0</v>
      </c>
      <c r="M2308">
        <v>2021</v>
      </c>
      <c r="N2308">
        <f t="shared" ca="1" si="146"/>
        <v>205</v>
      </c>
      <c r="O2308">
        <f t="shared" ca="1" si="147"/>
        <v>23275</v>
      </c>
      <c r="P2308">
        <f ca="1">_20206[[#This Row],[最低排名]]-_20206[[#This Row],[同分人数]]+1</f>
        <v>23071</v>
      </c>
      <c r="Q2308">
        <f ca="1">IF(O2308&gt;=开始!$B$6, 1, 0)</f>
        <v>1</v>
      </c>
      <c r="R2308">
        <f ca="1">_20206[[#This Row],[最低排名]]-开始!$B$6</f>
        <v>23275</v>
      </c>
    </row>
    <row r="2309" spans="1:18">
      <c r="A2309">
        <v>69902</v>
      </c>
      <c r="B2309" t="s">
        <v>1114</v>
      </c>
      <c r="C2309" t="str">
        <f t="shared" si="144"/>
        <v>河南师大</v>
      </c>
      <c r="D2309" t="str">
        <f t="shared" si="145"/>
        <v>02</v>
      </c>
      <c r="E2309" t="s">
        <v>128</v>
      </c>
      <c r="F2309">
        <v>202</v>
      </c>
      <c r="G2309">
        <v>103</v>
      </c>
      <c r="H2309">
        <v>97</v>
      </c>
      <c r="I2309">
        <v>64</v>
      </c>
      <c r="J2309">
        <v>61</v>
      </c>
      <c r="K2309">
        <v>55</v>
      </c>
      <c r="L2309">
        <v>0</v>
      </c>
      <c r="M2309">
        <v>2021</v>
      </c>
      <c r="N2309">
        <f t="shared" ca="1" si="146"/>
        <v>212</v>
      </c>
      <c r="O2309">
        <f t="shared" ca="1" si="147"/>
        <v>20397</v>
      </c>
      <c r="P2309">
        <f ca="1">_20206[[#This Row],[最低排名]]-_20206[[#This Row],[同分人数]]+1</f>
        <v>20186</v>
      </c>
      <c r="Q2309">
        <f ca="1">IF(O2309&gt;=开始!$B$6, 1, 0)</f>
        <v>1</v>
      </c>
      <c r="R2309">
        <f ca="1">_20206[[#This Row],[最低排名]]-开始!$B$6</f>
        <v>20397</v>
      </c>
    </row>
    <row r="2310" spans="1:18">
      <c r="A2310">
        <v>69903</v>
      </c>
      <c r="B2310" t="s">
        <v>1592</v>
      </c>
      <c r="C2310" t="str">
        <f t="shared" si="144"/>
        <v>河南师大</v>
      </c>
      <c r="D2310" t="str">
        <f t="shared" si="145"/>
        <v>03</v>
      </c>
      <c r="E2310" t="s">
        <v>130</v>
      </c>
      <c r="F2310">
        <v>204</v>
      </c>
      <c r="G2310">
        <v>112</v>
      </c>
      <c r="H2310">
        <v>99</v>
      </c>
      <c r="I2310">
        <v>55</v>
      </c>
      <c r="J2310">
        <v>52</v>
      </c>
      <c r="K2310">
        <v>49</v>
      </c>
      <c r="L2310">
        <v>0</v>
      </c>
      <c r="M2310">
        <v>2021</v>
      </c>
      <c r="N2310">
        <f t="shared" ca="1" si="146"/>
        <v>231</v>
      </c>
      <c r="O2310">
        <f t="shared" ca="1" si="147"/>
        <v>24823</v>
      </c>
      <c r="P2310">
        <f ca="1">_20206[[#This Row],[最低排名]]-_20206[[#This Row],[同分人数]]+1</f>
        <v>24593</v>
      </c>
      <c r="Q2310">
        <f ca="1">IF(O2310&gt;=开始!$B$6, 1, 0)</f>
        <v>1</v>
      </c>
      <c r="R2310">
        <f ca="1">_20206[[#This Row],[最低排名]]-开始!$B$6</f>
        <v>24823</v>
      </c>
    </row>
    <row r="2311" spans="1:18">
      <c r="A2311">
        <v>70101</v>
      </c>
      <c r="B2311" t="s">
        <v>1115</v>
      </c>
      <c r="C2311" t="str">
        <f t="shared" si="144"/>
        <v>平顶学院</v>
      </c>
      <c r="D2311" t="str">
        <f t="shared" si="145"/>
        <v>01</v>
      </c>
      <c r="E2311" t="s">
        <v>752</v>
      </c>
      <c r="F2311">
        <v>196</v>
      </c>
      <c r="G2311">
        <v>104</v>
      </c>
      <c r="H2311">
        <v>70</v>
      </c>
      <c r="I2311">
        <v>55</v>
      </c>
      <c r="J2311">
        <v>52</v>
      </c>
      <c r="K2311">
        <v>52</v>
      </c>
      <c r="L2311">
        <v>0</v>
      </c>
      <c r="M2311">
        <v>2021</v>
      </c>
      <c r="N2311">
        <f t="shared" ca="1" si="146"/>
        <v>183</v>
      </c>
      <c r="O2311">
        <f t="shared" ca="1" si="147"/>
        <v>31547</v>
      </c>
      <c r="P2311">
        <f ca="1">_20206[[#This Row],[最低排名]]-_20206[[#This Row],[同分人数]]+1</f>
        <v>31365</v>
      </c>
      <c r="Q2311">
        <f ca="1">IF(O2311&gt;=开始!$B$6, 1, 0)</f>
        <v>1</v>
      </c>
      <c r="R2311">
        <f ca="1">_20206[[#This Row],[最低排名]]-开始!$B$6</f>
        <v>31547</v>
      </c>
    </row>
    <row r="2312" spans="1:18">
      <c r="A2312">
        <v>70102</v>
      </c>
      <c r="B2312" t="s">
        <v>1116</v>
      </c>
      <c r="C2312" t="str">
        <f t="shared" si="144"/>
        <v>平顶学院</v>
      </c>
      <c r="D2312" t="str">
        <f t="shared" si="145"/>
        <v>02</v>
      </c>
      <c r="E2312" t="s">
        <v>209</v>
      </c>
      <c r="F2312">
        <v>195</v>
      </c>
      <c r="G2312">
        <v>98</v>
      </c>
      <c r="H2312">
        <v>61</v>
      </c>
      <c r="I2312">
        <v>64</v>
      </c>
      <c r="J2312">
        <v>49</v>
      </c>
      <c r="K2312">
        <v>46</v>
      </c>
      <c r="L2312">
        <v>0</v>
      </c>
      <c r="M2312">
        <v>2021</v>
      </c>
      <c r="N2312">
        <f t="shared" ca="1" si="146"/>
        <v>197</v>
      </c>
      <c r="O2312">
        <f t="shared" ca="1" si="147"/>
        <v>33300</v>
      </c>
      <c r="P2312">
        <f ca="1">_20206[[#This Row],[最低排名]]-_20206[[#This Row],[同分人数]]+1</f>
        <v>33104</v>
      </c>
      <c r="Q2312">
        <f ca="1">IF(O2312&gt;=开始!$B$6, 1, 0)</f>
        <v>1</v>
      </c>
      <c r="R2312">
        <f ca="1">_20206[[#This Row],[最低排名]]-开始!$B$6</f>
        <v>33300</v>
      </c>
    </row>
    <row r="2313" spans="1:18">
      <c r="A2313">
        <v>70201</v>
      </c>
      <c r="B2313" t="s">
        <v>1117</v>
      </c>
      <c r="C2313" t="str">
        <f t="shared" si="144"/>
        <v>河南工院</v>
      </c>
      <c r="D2313" t="str">
        <f t="shared" si="145"/>
        <v>01</v>
      </c>
      <c r="E2313" t="s">
        <v>738</v>
      </c>
      <c r="F2313">
        <v>183</v>
      </c>
      <c r="G2313">
        <v>92</v>
      </c>
      <c r="H2313">
        <v>91</v>
      </c>
      <c r="I2313">
        <v>52</v>
      </c>
      <c r="J2313">
        <v>43</v>
      </c>
      <c r="K2313">
        <v>43</v>
      </c>
      <c r="L2313">
        <v>0</v>
      </c>
      <c r="M2313">
        <v>2021</v>
      </c>
      <c r="N2313">
        <f t="shared" ca="1" si="146"/>
        <v>141</v>
      </c>
      <c r="O2313">
        <f t="shared" ca="1" si="147"/>
        <v>33810</v>
      </c>
      <c r="P2313">
        <f ca="1">_20206[[#This Row],[最低排名]]-_20206[[#This Row],[同分人数]]+1</f>
        <v>33670</v>
      </c>
      <c r="Q2313">
        <f ca="1">IF(O2313&gt;=开始!$B$6, 1, 0)</f>
        <v>1</v>
      </c>
      <c r="R2313">
        <f ca="1">_20206[[#This Row],[最低排名]]-开始!$B$6</f>
        <v>33810</v>
      </c>
    </row>
    <row r="2314" spans="1:18">
      <c r="A2314">
        <v>71101</v>
      </c>
      <c r="B2314" t="s">
        <v>1119</v>
      </c>
      <c r="C2314" t="str">
        <f t="shared" si="144"/>
        <v>中南民族</v>
      </c>
      <c r="D2314" t="str">
        <f t="shared" si="145"/>
        <v>01</v>
      </c>
      <c r="E2314" t="s">
        <v>340</v>
      </c>
      <c r="F2314">
        <v>204</v>
      </c>
      <c r="G2314">
        <v>107</v>
      </c>
      <c r="H2314">
        <v>85</v>
      </c>
      <c r="I2314">
        <v>67</v>
      </c>
      <c r="J2314">
        <v>52</v>
      </c>
      <c r="K2314">
        <v>49</v>
      </c>
      <c r="L2314">
        <v>0</v>
      </c>
      <c r="M2314">
        <v>2021</v>
      </c>
      <c r="N2314">
        <f t="shared" ca="1" si="146"/>
        <v>223</v>
      </c>
      <c r="O2314">
        <f t="shared" ca="1" si="147"/>
        <v>25247</v>
      </c>
      <c r="P2314">
        <f ca="1">_20206[[#This Row],[最低排名]]-_20206[[#This Row],[同分人数]]+1</f>
        <v>25025</v>
      </c>
      <c r="Q2314">
        <f ca="1">IF(O2314&gt;=开始!$B$6, 1, 0)</f>
        <v>1</v>
      </c>
      <c r="R2314">
        <f ca="1">_20206[[#This Row],[最低排名]]-开始!$B$6</f>
        <v>25247</v>
      </c>
    </row>
    <row r="2315" spans="1:18">
      <c r="A2315">
        <v>71102</v>
      </c>
      <c r="B2315" t="s">
        <v>1120</v>
      </c>
      <c r="C2315" t="str">
        <f t="shared" si="144"/>
        <v>中南民族</v>
      </c>
      <c r="D2315" t="str">
        <f t="shared" si="145"/>
        <v>02</v>
      </c>
      <c r="E2315" t="s">
        <v>180</v>
      </c>
      <c r="F2315">
        <v>188</v>
      </c>
      <c r="G2315">
        <v>110</v>
      </c>
      <c r="H2315">
        <v>85</v>
      </c>
      <c r="I2315">
        <v>64</v>
      </c>
      <c r="J2315">
        <v>58</v>
      </c>
      <c r="K2315">
        <v>55</v>
      </c>
      <c r="L2315">
        <v>0</v>
      </c>
      <c r="M2315">
        <v>2021</v>
      </c>
      <c r="N2315">
        <f t="shared" ca="1" si="146"/>
        <v>212</v>
      </c>
      <c r="O2315">
        <f t="shared" ca="1" si="147"/>
        <v>26748</v>
      </c>
      <c r="P2315">
        <f ca="1">_20206[[#This Row],[最低排名]]-_20206[[#This Row],[同分人数]]+1</f>
        <v>26537</v>
      </c>
      <c r="Q2315">
        <f ca="1">IF(O2315&gt;=开始!$B$6, 1, 0)</f>
        <v>1</v>
      </c>
      <c r="R2315">
        <f ca="1">_20206[[#This Row],[最低排名]]-开始!$B$6</f>
        <v>26748</v>
      </c>
    </row>
    <row r="2316" spans="1:18">
      <c r="A2316">
        <v>71201</v>
      </c>
      <c r="B2316" t="s">
        <v>1121</v>
      </c>
      <c r="C2316" t="str">
        <f t="shared" si="144"/>
        <v>武汉大学</v>
      </c>
      <c r="D2316" t="str">
        <f t="shared" si="145"/>
        <v>01</v>
      </c>
      <c r="E2316" t="s">
        <v>601</v>
      </c>
      <c r="F2316">
        <v>246</v>
      </c>
      <c r="G2316">
        <v>127</v>
      </c>
      <c r="H2316">
        <v>125</v>
      </c>
      <c r="I2316">
        <v>70</v>
      </c>
      <c r="J2316">
        <v>70</v>
      </c>
      <c r="K2316">
        <v>61</v>
      </c>
      <c r="L2316">
        <v>0</v>
      </c>
      <c r="M2316">
        <v>2021</v>
      </c>
      <c r="N2316">
        <f t="shared" ca="1" si="146"/>
        <v>112</v>
      </c>
      <c r="O2316">
        <f t="shared" ca="1" si="147"/>
        <v>2323</v>
      </c>
      <c r="P2316">
        <f ca="1">_20206[[#This Row],[最低排名]]-_20206[[#This Row],[同分人数]]+1</f>
        <v>2212</v>
      </c>
      <c r="Q2316">
        <f ca="1">IF(O2316&gt;=开始!$B$6, 1, 0)</f>
        <v>1</v>
      </c>
      <c r="R2316">
        <f ca="1">_20206[[#This Row],[最低排名]]-开始!$B$6</f>
        <v>2323</v>
      </c>
    </row>
    <row r="2317" spans="1:18">
      <c r="A2317">
        <v>71202</v>
      </c>
      <c r="B2317" t="s">
        <v>1122</v>
      </c>
      <c r="C2317" t="str">
        <f t="shared" si="144"/>
        <v>武汉大学</v>
      </c>
      <c r="D2317" t="str">
        <f t="shared" si="145"/>
        <v>02</v>
      </c>
      <c r="E2317" t="s">
        <v>332</v>
      </c>
      <c r="F2317">
        <v>237</v>
      </c>
      <c r="G2317">
        <v>124</v>
      </c>
      <c r="H2317">
        <v>137</v>
      </c>
      <c r="I2317">
        <v>67</v>
      </c>
      <c r="J2317">
        <v>61</v>
      </c>
      <c r="K2317">
        <v>61</v>
      </c>
      <c r="L2317">
        <v>0</v>
      </c>
      <c r="M2317">
        <v>2021</v>
      </c>
      <c r="N2317">
        <f t="shared" ca="1" si="146"/>
        <v>118</v>
      </c>
      <c r="O2317">
        <f t="shared" ca="1" si="147"/>
        <v>3504</v>
      </c>
      <c r="P2317">
        <f ca="1">_20206[[#This Row],[最低排名]]-_20206[[#This Row],[同分人数]]+1</f>
        <v>3387</v>
      </c>
      <c r="Q2317">
        <f ca="1">IF(O2317&gt;=开始!$B$6, 1, 0)</f>
        <v>1</v>
      </c>
      <c r="R2317">
        <f ca="1">_20206[[#This Row],[最低排名]]-开始!$B$6</f>
        <v>3504</v>
      </c>
    </row>
    <row r="2318" spans="1:18">
      <c r="A2318">
        <v>71203</v>
      </c>
      <c r="B2318" t="s">
        <v>1123</v>
      </c>
      <c r="C2318" t="str">
        <f t="shared" si="144"/>
        <v>武汉大学</v>
      </c>
      <c r="D2318" t="str">
        <f t="shared" si="145"/>
        <v>03</v>
      </c>
      <c r="E2318" t="s">
        <v>273</v>
      </c>
      <c r="F2318">
        <v>250</v>
      </c>
      <c r="G2318">
        <v>143</v>
      </c>
      <c r="H2318">
        <v>121</v>
      </c>
      <c r="I2318">
        <v>64</v>
      </c>
      <c r="J2318">
        <v>64</v>
      </c>
      <c r="K2318">
        <v>61</v>
      </c>
      <c r="L2318">
        <v>0</v>
      </c>
      <c r="M2318">
        <v>2021</v>
      </c>
      <c r="N2318">
        <f t="shared" ca="1" si="146"/>
        <v>171</v>
      </c>
      <c r="O2318">
        <f t="shared" ca="1" si="147"/>
        <v>3965</v>
      </c>
      <c r="P2318">
        <f ca="1">_20206[[#This Row],[最低排名]]-_20206[[#This Row],[同分人数]]+1</f>
        <v>3795</v>
      </c>
      <c r="Q2318">
        <f ca="1">IF(O2318&gt;=开始!$B$6, 1, 0)</f>
        <v>1</v>
      </c>
      <c r="R2318">
        <f ca="1">_20206[[#This Row],[最低排名]]-开始!$B$6</f>
        <v>3965</v>
      </c>
    </row>
    <row r="2319" spans="1:18">
      <c r="A2319">
        <v>71204</v>
      </c>
      <c r="B2319" t="s">
        <v>1124</v>
      </c>
      <c r="C2319" t="str">
        <f t="shared" si="144"/>
        <v>武汉大学</v>
      </c>
      <c r="D2319" t="str">
        <f t="shared" si="145"/>
        <v>04</v>
      </c>
      <c r="E2319" t="s">
        <v>601</v>
      </c>
      <c r="F2319">
        <v>249</v>
      </c>
      <c r="G2319">
        <v>126</v>
      </c>
      <c r="H2319">
        <v>125</v>
      </c>
      <c r="I2319">
        <v>67</v>
      </c>
      <c r="J2319">
        <v>67</v>
      </c>
      <c r="K2319">
        <v>64</v>
      </c>
      <c r="L2319">
        <v>0</v>
      </c>
      <c r="M2319">
        <v>2021</v>
      </c>
      <c r="N2319">
        <f t="shared" ca="1" si="146"/>
        <v>112</v>
      </c>
      <c r="O2319">
        <f t="shared" ca="1" si="147"/>
        <v>2323</v>
      </c>
      <c r="P2319">
        <f ca="1">_20206[[#This Row],[最低排名]]-_20206[[#This Row],[同分人数]]+1</f>
        <v>2212</v>
      </c>
      <c r="Q2319">
        <f ca="1">IF(O2319&gt;=开始!$B$6, 1, 0)</f>
        <v>1</v>
      </c>
      <c r="R2319">
        <f ca="1">_20206[[#This Row],[最低排名]]-开始!$B$6</f>
        <v>2323</v>
      </c>
    </row>
    <row r="2320" spans="1:18">
      <c r="A2320">
        <v>71301</v>
      </c>
      <c r="B2320" t="s">
        <v>1125</v>
      </c>
      <c r="C2320" t="str">
        <f t="shared" si="144"/>
        <v>华中科大</v>
      </c>
      <c r="D2320" t="str">
        <f t="shared" si="145"/>
        <v>01</v>
      </c>
      <c r="E2320" t="s">
        <v>111</v>
      </c>
      <c r="F2320">
        <v>239</v>
      </c>
      <c r="G2320">
        <v>127</v>
      </c>
      <c r="H2320">
        <v>121</v>
      </c>
      <c r="I2320">
        <v>70</v>
      </c>
      <c r="J2320">
        <v>67</v>
      </c>
      <c r="K2320">
        <v>64</v>
      </c>
      <c r="L2320">
        <v>0</v>
      </c>
      <c r="M2320">
        <v>2021</v>
      </c>
      <c r="N2320">
        <f t="shared" ca="1" si="146"/>
        <v>141</v>
      </c>
      <c r="O2320">
        <f t="shared" ca="1" si="147"/>
        <v>3794</v>
      </c>
      <c r="P2320">
        <f ca="1">_20206[[#This Row],[最低排名]]-_20206[[#This Row],[同分人数]]+1</f>
        <v>3654</v>
      </c>
      <c r="Q2320">
        <f ca="1">IF(O2320&gt;=开始!$B$6, 1, 0)</f>
        <v>1</v>
      </c>
      <c r="R2320">
        <f ca="1">_20206[[#This Row],[最低排名]]-开始!$B$6</f>
        <v>3794</v>
      </c>
    </row>
    <row r="2321" spans="1:18">
      <c r="A2321">
        <v>71302</v>
      </c>
      <c r="B2321" t="s">
        <v>1126</v>
      </c>
      <c r="C2321" t="str">
        <f t="shared" si="144"/>
        <v>华中科大</v>
      </c>
      <c r="D2321" t="str">
        <f t="shared" si="145"/>
        <v>02</v>
      </c>
      <c r="E2321" t="s">
        <v>58</v>
      </c>
      <c r="F2321">
        <v>228</v>
      </c>
      <c r="G2321">
        <v>135</v>
      </c>
      <c r="H2321">
        <v>129</v>
      </c>
      <c r="I2321">
        <v>70</v>
      </c>
      <c r="J2321">
        <v>70</v>
      </c>
      <c r="K2321">
        <v>67</v>
      </c>
      <c r="L2321">
        <v>0</v>
      </c>
      <c r="M2321">
        <v>2021</v>
      </c>
      <c r="N2321">
        <f t="shared" ca="1" si="146"/>
        <v>160</v>
      </c>
      <c r="O2321">
        <f t="shared" ca="1" si="147"/>
        <v>3386</v>
      </c>
      <c r="P2321">
        <f ca="1">_20206[[#This Row],[最低排名]]-_20206[[#This Row],[同分人数]]+1</f>
        <v>3227</v>
      </c>
      <c r="Q2321">
        <f ca="1">IF(O2321&gt;=开始!$B$6, 1, 0)</f>
        <v>1</v>
      </c>
      <c r="R2321">
        <f ca="1">_20206[[#This Row],[最低排名]]-开始!$B$6</f>
        <v>3386</v>
      </c>
    </row>
    <row r="2322" spans="1:18">
      <c r="A2322">
        <v>71401</v>
      </c>
      <c r="B2322" t="s">
        <v>1128</v>
      </c>
      <c r="C2322" t="str">
        <f t="shared" si="144"/>
        <v>地大武汉</v>
      </c>
      <c r="D2322" t="str">
        <f t="shared" si="145"/>
        <v>01</v>
      </c>
      <c r="E2322" t="s">
        <v>72</v>
      </c>
      <c r="F2322">
        <v>220</v>
      </c>
      <c r="G2322">
        <v>112</v>
      </c>
      <c r="H2322">
        <v>110</v>
      </c>
      <c r="I2322">
        <v>67</v>
      </c>
      <c r="J2322">
        <v>67</v>
      </c>
      <c r="K2322">
        <v>58</v>
      </c>
      <c r="L2322">
        <v>0</v>
      </c>
      <c r="M2322">
        <v>2021</v>
      </c>
      <c r="N2322">
        <f t="shared" ca="1" si="146"/>
        <v>212</v>
      </c>
      <c r="O2322">
        <f t="shared" ca="1" si="147"/>
        <v>10988</v>
      </c>
      <c r="P2322">
        <f ca="1">_20206[[#This Row],[最低排名]]-_20206[[#This Row],[同分人数]]+1</f>
        <v>10777</v>
      </c>
      <c r="Q2322">
        <f ca="1">IF(O2322&gt;=开始!$B$6, 1, 0)</f>
        <v>1</v>
      </c>
      <c r="R2322">
        <f ca="1">_20206[[#This Row],[最低排名]]-开始!$B$6</f>
        <v>10988</v>
      </c>
    </row>
    <row r="2323" spans="1:18">
      <c r="A2323">
        <v>71402</v>
      </c>
      <c r="B2323" t="s">
        <v>1129</v>
      </c>
      <c r="C2323" t="str">
        <f t="shared" si="144"/>
        <v>地大武汉</v>
      </c>
      <c r="D2323" t="str">
        <f t="shared" si="145"/>
        <v>02</v>
      </c>
      <c r="E2323" t="s">
        <v>87</v>
      </c>
      <c r="F2323">
        <v>227</v>
      </c>
      <c r="G2323">
        <v>121</v>
      </c>
      <c r="H2323">
        <v>119</v>
      </c>
      <c r="I2323">
        <v>64</v>
      </c>
      <c r="J2323">
        <v>64</v>
      </c>
      <c r="K2323">
        <v>52</v>
      </c>
      <c r="L2323">
        <v>0</v>
      </c>
      <c r="M2323">
        <v>2021</v>
      </c>
      <c r="N2323">
        <f t="shared" ca="1" si="146"/>
        <v>222</v>
      </c>
      <c r="O2323">
        <f t="shared" ca="1" si="147"/>
        <v>10117</v>
      </c>
      <c r="P2323">
        <f ca="1">_20206[[#This Row],[最低排名]]-_20206[[#This Row],[同分人数]]+1</f>
        <v>9896</v>
      </c>
      <c r="Q2323">
        <f ca="1">IF(O2323&gt;=开始!$B$6, 1, 0)</f>
        <v>1</v>
      </c>
      <c r="R2323">
        <f ca="1">_20206[[#This Row],[最低排名]]-开始!$B$6</f>
        <v>10117</v>
      </c>
    </row>
    <row r="2324" spans="1:18">
      <c r="A2324">
        <v>71501</v>
      </c>
      <c r="B2324" t="s">
        <v>1131</v>
      </c>
      <c r="C2324" t="str">
        <f t="shared" si="144"/>
        <v>武汉理工</v>
      </c>
      <c r="D2324" t="str">
        <f t="shared" si="145"/>
        <v>01</v>
      </c>
      <c r="E2324" t="s">
        <v>256</v>
      </c>
      <c r="F2324">
        <v>216</v>
      </c>
      <c r="G2324">
        <v>112</v>
      </c>
      <c r="H2324">
        <v>114</v>
      </c>
      <c r="I2324">
        <v>70</v>
      </c>
      <c r="J2324">
        <v>67</v>
      </c>
      <c r="K2324">
        <v>64</v>
      </c>
      <c r="L2324">
        <v>0</v>
      </c>
      <c r="M2324">
        <v>2021</v>
      </c>
      <c r="N2324">
        <f t="shared" ca="1" si="146"/>
        <v>213</v>
      </c>
      <c r="O2324">
        <f t="shared" ca="1" si="147"/>
        <v>9087</v>
      </c>
      <c r="P2324">
        <f ca="1">_20206[[#This Row],[最低排名]]-_20206[[#This Row],[同分人数]]+1</f>
        <v>8875</v>
      </c>
      <c r="Q2324">
        <f ca="1">IF(O2324&gt;=开始!$B$6, 1, 0)</f>
        <v>1</v>
      </c>
      <c r="R2324">
        <f ca="1">_20206[[#This Row],[最低排名]]-开始!$B$6</f>
        <v>9087</v>
      </c>
    </row>
    <row r="2325" spans="1:18">
      <c r="A2325">
        <v>71502</v>
      </c>
      <c r="B2325" t="s">
        <v>1132</v>
      </c>
      <c r="C2325" t="str">
        <f t="shared" si="144"/>
        <v>武汉理工</v>
      </c>
      <c r="D2325" t="str">
        <f t="shared" si="145"/>
        <v>02</v>
      </c>
      <c r="E2325" t="s">
        <v>62</v>
      </c>
      <c r="F2325">
        <v>230</v>
      </c>
      <c r="G2325">
        <v>125</v>
      </c>
      <c r="H2325">
        <v>117</v>
      </c>
      <c r="I2325">
        <v>67</v>
      </c>
      <c r="J2325">
        <v>61</v>
      </c>
      <c r="K2325">
        <v>52</v>
      </c>
      <c r="L2325">
        <v>0</v>
      </c>
      <c r="M2325">
        <v>2021</v>
      </c>
      <c r="N2325">
        <f t="shared" ca="1" si="146"/>
        <v>196</v>
      </c>
      <c r="O2325">
        <f t="shared" ca="1" si="147"/>
        <v>9895</v>
      </c>
      <c r="P2325">
        <f ca="1">_20206[[#This Row],[最低排名]]-_20206[[#This Row],[同分人数]]+1</f>
        <v>9700</v>
      </c>
      <c r="Q2325">
        <f ca="1">IF(O2325&gt;=开始!$B$6, 1, 0)</f>
        <v>1</v>
      </c>
      <c r="R2325">
        <f ca="1">_20206[[#This Row],[最低排名]]-开始!$B$6</f>
        <v>9895</v>
      </c>
    </row>
    <row r="2326" spans="1:18">
      <c r="A2326">
        <v>71503</v>
      </c>
      <c r="B2326" t="s">
        <v>1595</v>
      </c>
      <c r="C2326" t="str">
        <f t="shared" si="144"/>
        <v>武汉理工</v>
      </c>
      <c r="D2326" t="str">
        <f t="shared" si="145"/>
        <v>03</v>
      </c>
      <c r="E2326" t="s">
        <v>248</v>
      </c>
      <c r="F2326">
        <v>239</v>
      </c>
      <c r="G2326">
        <v>136</v>
      </c>
      <c r="H2326">
        <v>113</v>
      </c>
      <c r="I2326">
        <v>64</v>
      </c>
      <c r="J2326">
        <v>61</v>
      </c>
      <c r="K2326">
        <v>52</v>
      </c>
      <c r="L2326">
        <v>0</v>
      </c>
      <c r="M2326">
        <v>2021</v>
      </c>
      <c r="N2326">
        <f t="shared" ca="1" si="146"/>
        <v>209</v>
      </c>
      <c r="O2326">
        <f t="shared" ca="1" si="147"/>
        <v>9496</v>
      </c>
      <c r="P2326">
        <f ca="1">_20206[[#This Row],[最低排名]]-_20206[[#This Row],[同分人数]]+1</f>
        <v>9288</v>
      </c>
      <c r="Q2326">
        <f ca="1">IF(O2326&gt;=开始!$B$6, 1, 0)</f>
        <v>1</v>
      </c>
      <c r="R2326">
        <f ca="1">_20206[[#This Row],[最低排名]]-开始!$B$6</f>
        <v>9496</v>
      </c>
    </row>
    <row r="2327" spans="1:18">
      <c r="A2327">
        <v>71601</v>
      </c>
      <c r="B2327" t="s">
        <v>1133</v>
      </c>
      <c r="C2327" t="str">
        <f t="shared" si="144"/>
        <v>华中农大</v>
      </c>
      <c r="D2327" t="str">
        <f t="shared" si="145"/>
        <v>01</v>
      </c>
      <c r="E2327" t="s">
        <v>136</v>
      </c>
      <c r="F2327">
        <v>209</v>
      </c>
      <c r="G2327">
        <v>109</v>
      </c>
      <c r="H2327">
        <v>119</v>
      </c>
      <c r="I2327">
        <v>67</v>
      </c>
      <c r="J2327">
        <v>64</v>
      </c>
      <c r="K2327">
        <v>52</v>
      </c>
      <c r="L2327">
        <v>0</v>
      </c>
      <c r="M2327">
        <v>2021</v>
      </c>
      <c r="N2327">
        <f t="shared" ca="1" si="146"/>
        <v>224</v>
      </c>
      <c r="O2327">
        <f t="shared" ca="1" si="147"/>
        <v>13304</v>
      </c>
      <c r="P2327">
        <f ca="1">_20206[[#This Row],[最低排名]]-_20206[[#This Row],[同分人数]]+1</f>
        <v>13081</v>
      </c>
      <c r="Q2327">
        <f ca="1">IF(O2327&gt;=开始!$B$6, 1, 0)</f>
        <v>1</v>
      </c>
      <c r="R2327">
        <f ca="1">_20206[[#This Row],[最低排名]]-开始!$B$6</f>
        <v>13304</v>
      </c>
    </row>
    <row r="2328" spans="1:18">
      <c r="A2328">
        <v>71602</v>
      </c>
      <c r="B2328" t="s">
        <v>1134</v>
      </c>
      <c r="C2328" t="str">
        <f t="shared" si="144"/>
        <v>华中农大</v>
      </c>
      <c r="D2328" t="str">
        <f t="shared" si="145"/>
        <v>02</v>
      </c>
      <c r="E2328" t="s">
        <v>506</v>
      </c>
      <c r="F2328">
        <v>212</v>
      </c>
      <c r="G2328">
        <v>107</v>
      </c>
      <c r="H2328">
        <v>113</v>
      </c>
      <c r="I2328">
        <v>70</v>
      </c>
      <c r="J2328">
        <v>64</v>
      </c>
      <c r="K2328">
        <v>58</v>
      </c>
      <c r="L2328">
        <v>0</v>
      </c>
      <c r="M2328">
        <v>2021</v>
      </c>
      <c r="N2328">
        <f t="shared" ca="1" si="146"/>
        <v>200</v>
      </c>
      <c r="O2328">
        <f t="shared" ca="1" si="147"/>
        <v>12039</v>
      </c>
      <c r="P2328">
        <f ca="1">_20206[[#This Row],[最低排名]]-_20206[[#This Row],[同分人数]]+1</f>
        <v>11840</v>
      </c>
      <c r="Q2328">
        <f ca="1">IF(O2328&gt;=开始!$B$6, 1, 0)</f>
        <v>1</v>
      </c>
      <c r="R2328">
        <f ca="1">_20206[[#This Row],[最低排名]]-开始!$B$6</f>
        <v>12039</v>
      </c>
    </row>
    <row r="2329" spans="1:18">
      <c r="A2329">
        <v>71701</v>
      </c>
      <c r="B2329" t="s">
        <v>1135</v>
      </c>
      <c r="C2329" t="str">
        <f t="shared" si="144"/>
        <v>华中师大</v>
      </c>
      <c r="D2329" t="str">
        <f t="shared" si="145"/>
        <v>01</v>
      </c>
      <c r="E2329" t="s">
        <v>20</v>
      </c>
      <c r="F2329">
        <v>211</v>
      </c>
      <c r="G2329">
        <v>109</v>
      </c>
      <c r="H2329">
        <v>129</v>
      </c>
      <c r="I2329">
        <v>70</v>
      </c>
      <c r="J2329">
        <v>67</v>
      </c>
      <c r="K2329">
        <v>64</v>
      </c>
      <c r="L2329">
        <v>0</v>
      </c>
      <c r="M2329">
        <v>2021</v>
      </c>
      <c r="N2329">
        <f t="shared" ca="1" si="146"/>
        <v>160</v>
      </c>
      <c r="O2329">
        <f t="shared" ca="1" si="147"/>
        <v>7145</v>
      </c>
      <c r="P2329">
        <f ca="1">_20206[[#This Row],[最低排名]]-_20206[[#This Row],[同分人数]]+1</f>
        <v>6986</v>
      </c>
      <c r="Q2329">
        <f ca="1">IF(O2329&gt;=开始!$B$6, 1, 0)</f>
        <v>1</v>
      </c>
      <c r="R2329">
        <f ca="1">_20206[[#This Row],[最低排名]]-开始!$B$6</f>
        <v>7145</v>
      </c>
    </row>
    <row r="2330" spans="1:18">
      <c r="A2330">
        <v>71702</v>
      </c>
      <c r="B2330" t="s">
        <v>1136</v>
      </c>
      <c r="C2330" t="str">
        <f t="shared" si="144"/>
        <v>华中师大</v>
      </c>
      <c r="D2330" t="str">
        <f t="shared" si="145"/>
        <v>02</v>
      </c>
      <c r="E2330" t="s">
        <v>160</v>
      </c>
      <c r="F2330">
        <v>235</v>
      </c>
      <c r="G2330">
        <v>121</v>
      </c>
      <c r="H2330">
        <v>107</v>
      </c>
      <c r="I2330">
        <v>67</v>
      </c>
      <c r="J2330">
        <v>64</v>
      </c>
      <c r="K2330">
        <v>61</v>
      </c>
      <c r="L2330">
        <v>0</v>
      </c>
      <c r="M2330">
        <v>2021</v>
      </c>
      <c r="N2330">
        <f t="shared" ca="1" si="146"/>
        <v>198</v>
      </c>
      <c r="O2330">
        <f t="shared" ca="1" si="147"/>
        <v>8481</v>
      </c>
      <c r="P2330">
        <f ca="1">_20206[[#This Row],[最低排名]]-_20206[[#This Row],[同分人数]]+1</f>
        <v>8284</v>
      </c>
      <c r="Q2330">
        <f ca="1">IF(O2330&gt;=开始!$B$6, 1, 0)</f>
        <v>1</v>
      </c>
      <c r="R2330">
        <f ca="1">_20206[[#This Row],[最低排名]]-开始!$B$6</f>
        <v>8481</v>
      </c>
    </row>
    <row r="2331" spans="1:18">
      <c r="A2331">
        <v>71703</v>
      </c>
      <c r="B2331" t="s">
        <v>1137</v>
      </c>
      <c r="C2331" t="str">
        <f t="shared" si="144"/>
        <v>华中师大</v>
      </c>
      <c r="D2331" t="str">
        <f t="shared" si="145"/>
        <v>03</v>
      </c>
      <c r="E2331" t="s">
        <v>23</v>
      </c>
      <c r="F2331">
        <v>227</v>
      </c>
      <c r="G2331">
        <v>124</v>
      </c>
      <c r="H2331">
        <v>121</v>
      </c>
      <c r="I2331">
        <v>70</v>
      </c>
      <c r="J2331">
        <v>67</v>
      </c>
      <c r="K2331">
        <v>61</v>
      </c>
      <c r="L2331">
        <v>0</v>
      </c>
      <c r="M2331">
        <v>2021</v>
      </c>
      <c r="N2331">
        <f t="shared" ca="1" si="146"/>
        <v>189</v>
      </c>
      <c r="O2331">
        <f t="shared" ca="1" si="147"/>
        <v>6270</v>
      </c>
      <c r="P2331">
        <f ca="1">_20206[[#This Row],[最低排名]]-_20206[[#This Row],[同分人数]]+1</f>
        <v>6082</v>
      </c>
      <c r="Q2331">
        <f ca="1">IF(O2331&gt;=开始!$B$6, 1, 0)</f>
        <v>1</v>
      </c>
      <c r="R2331">
        <f ca="1">_20206[[#This Row],[最低排名]]-开始!$B$6</f>
        <v>6270</v>
      </c>
    </row>
    <row r="2332" spans="1:18">
      <c r="A2332">
        <v>71704</v>
      </c>
      <c r="B2332" t="s">
        <v>1138</v>
      </c>
      <c r="C2332" t="str">
        <f t="shared" si="144"/>
        <v>华中师大</v>
      </c>
      <c r="D2332" t="str">
        <f t="shared" si="145"/>
        <v>04</v>
      </c>
      <c r="E2332" t="s">
        <v>160</v>
      </c>
      <c r="F2332">
        <v>218</v>
      </c>
      <c r="G2332">
        <v>111</v>
      </c>
      <c r="H2332">
        <v>124</v>
      </c>
      <c r="I2332">
        <v>64</v>
      </c>
      <c r="J2332">
        <v>64</v>
      </c>
      <c r="K2332">
        <v>64</v>
      </c>
      <c r="L2332">
        <v>0</v>
      </c>
      <c r="M2332">
        <v>2021</v>
      </c>
      <c r="N2332">
        <f t="shared" ca="1" si="146"/>
        <v>198</v>
      </c>
      <c r="O2332">
        <f t="shared" ca="1" si="147"/>
        <v>8481</v>
      </c>
      <c r="P2332">
        <f ca="1">_20206[[#This Row],[最低排名]]-_20206[[#This Row],[同分人数]]+1</f>
        <v>8284</v>
      </c>
      <c r="Q2332">
        <f ca="1">IF(O2332&gt;=开始!$B$6, 1, 0)</f>
        <v>1</v>
      </c>
      <c r="R2332">
        <f ca="1">_20206[[#This Row],[最低排名]]-开始!$B$6</f>
        <v>8481</v>
      </c>
    </row>
    <row r="2333" spans="1:18">
      <c r="A2333">
        <v>71801</v>
      </c>
      <c r="B2333" t="s">
        <v>1139</v>
      </c>
      <c r="C2333" t="str">
        <f t="shared" si="144"/>
        <v>中南财政</v>
      </c>
      <c r="D2333" t="str">
        <f t="shared" si="145"/>
        <v>01</v>
      </c>
      <c r="E2333" t="s">
        <v>23</v>
      </c>
      <c r="F2333">
        <v>230</v>
      </c>
      <c r="G2333">
        <v>123</v>
      </c>
      <c r="H2333">
        <v>121</v>
      </c>
      <c r="I2333">
        <v>67</v>
      </c>
      <c r="J2333">
        <v>67</v>
      </c>
      <c r="K2333">
        <v>61</v>
      </c>
      <c r="L2333">
        <v>0</v>
      </c>
      <c r="M2333">
        <v>2021</v>
      </c>
      <c r="N2333">
        <f t="shared" ca="1" si="146"/>
        <v>189</v>
      </c>
      <c r="O2333">
        <f t="shared" ca="1" si="147"/>
        <v>6270</v>
      </c>
      <c r="P2333">
        <f ca="1">_20206[[#This Row],[最低排名]]-_20206[[#This Row],[同分人数]]+1</f>
        <v>6082</v>
      </c>
      <c r="Q2333">
        <f ca="1">IF(O2333&gt;=开始!$B$6, 1, 0)</f>
        <v>1</v>
      </c>
      <c r="R2333">
        <f ca="1">_20206[[#This Row],[最低排名]]-开始!$B$6</f>
        <v>6270</v>
      </c>
    </row>
    <row r="2334" spans="1:18">
      <c r="A2334">
        <v>71901</v>
      </c>
      <c r="B2334" t="s">
        <v>1141</v>
      </c>
      <c r="C2334" t="str">
        <f t="shared" si="144"/>
        <v>武汉科大</v>
      </c>
      <c r="D2334" t="str">
        <f t="shared" si="145"/>
        <v>01</v>
      </c>
      <c r="E2334" t="s">
        <v>217</v>
      </c>
      <c r="F2334">
        <v>201</v>
      </c>
      <c r="G2334">
        <v>105</v>
      </c>
      <c r="H2334">
        <v>87</v>
      </c>
      <c r="I2334">
        <v>67</v>
      </c>
      <c r="J2334">
        <v>61</v>
      </c>
      <c r="K2334">
        <v>58</v>
      </c>
      <c r="L2334">
        <v>0</v>
      </c>
      <c r="M2334">
        <v>2021</v>
      </c>
      <c r="N2334">
        <f t="shared" ca="1" si="146"/>
        <v>222</v>
      </c>
      <c r="O2334">
        <f t="shared" ca="1" si="147"/>
        <v>21513</v>
      </c>
      <c r="P2334">
        <f ca="1">_20206[[#This Row],[最低排名]]-_20206[[#This Row],[同分人数]]+1</f>
        <v>21292</v>
      </c>
      <c r="Q2334">
        <f ca="1">IF(O2334&gt;=开始!$B$6, 1, 0)</f>
        <v>1</v>
      </c>
      <c r="R2334">
        <f ca="1">_20206[[#This Row],[最低排名]]-开始!$B$6</f>
        <v>21513</v>
      </c>
    </row>
    <row r="2335" spans="1:18">
      <c r="A2335">
        <v>71902</v>
      </c>
      <c r="B2335" t="s">
        <v>1142</v>
      </c>
      <c r="C2335" t="str">
        <f t="shared" si="144"/>
        <v>武汉科大</v>
      </c>
      <c r="D2335" t="str">
        <f t="shared" si="145"/>
        <v>02</v>
      </c>
      <c r="E2335" t="s">
        <v>96</v>
      </c>
      <c r="F2335">
        <v>206</v>
      </c>
      <c r="G2335">
        <v>112</v>
      </c>
      <c r="H2335">
        <v>104</v>
      </c>
      <c r="I2335">
        <v>55</v>
      </c>
      <c r="J2335">
        <v>55</v>
      </c>
      <c r="K2335">
        <v>52</v>
      </c>
      <c r="L2335">
        <v>0</v>
      </c>
      <c r="M2335">
        <v>2021</v>
      </c>
      <c r="N2335">
        <f t="shared" ca="1" si="146"/>
        <v>211</v>
      </c>
      <c r="O2335">
        <f t="shared" ca="1" si="147"/>
        <v>21949</v>
      </c>
      <c r="P2335">
        <f ca="1">_20206[[#This Row],[最低排名]]-_20206[[#This Row],[同分人数]]+1</f>
        <v>21739</v>
      </c>
      <c r="Q2335">
        <f ca="1">IF(O2335&gt;=开始!$B$6, 1, 0)</f>
        <v>1</v>
      </c>
      <c r="R2335">
        <f ca="1">_20206[[#This Row],[最低排名]]-开始!$B$6</f>
        <v>21949</v>
      </c>
    </row>
    <row r="2336" spans="1:18">
      <c r="A2336">
        <v>71903</v>
      </c>
      <c r="B2336" t="s">
        <v>1143</v>
      </c>
      <c r="C2336" t="str">
        <f t="shared" si="144"/>
        <v>武汉科大</v>
      </c>
      <c r="D2336" t="str">
        <f t="shared" si="145"/>
        <v>03</v>
      </c>
      <c r="E2336" t="s">
        <v>120</v>
      </c>
      <c r="F2336">
        <v>214</v>
      </c>
      <c r="G2336">
        <v>111</v>
      </c>
      <c r="H2336">
        <v>101</v>
      </c>
      <c r="I2336">
        <v>67</v>
      </c>
      <c r="J2336">
        <v>52</v>
      </c>
      <c r="K2336">
        <v>46</v>
      </c>
      <c r="L2336">
        <v>0</v>
      </c>
      <c r="M2336">
        <v>2021</v>
      </c>
      <c r="N2336">
        <f t="shared" ca="1" si="146"/>
        <v>215</v>
      </c>
      <c r="O2336">
        <f t="shared" ca="1" si="147"/>
        <v>20185</v>
      </c>
      <c r="P2336">
        <f ca="1">_20206[[#This Row],[最低排名]]-_20206[[#This Row],[同分人数]]+1</f>
        <v>19971</v>
      </c>
      <c r="Q2336">
        <f ca="1">IF(O2336&gt;=开始!$B$6, 1, 0)</f>
        <v>1</v>
      </c>
      <c r="R2336">
        <f ca="1">_20206[[#This Row],[最低排名]]-开始!$B$6</f>
        <v>20185</v>
      </c>
    </row>
    <row r="2337" spans="1:18">
      <c r="A2337">
        <v>72001</v>
      </c>
      <c r="B2337" t="s">
        <v>1144</v>
      </c>
      <c r="C2337" t="str">
        <f t="shared" si="144"/>
        <v>长江大学</v>
      </c>
      <c r="D2337" t="str">
        <f t="shared" si="145"/>
        <v>01</v>
      </c>
      <c r="E2337" t="s">
        <v>230</v>
      </c>
      <c r="F2337">
        <v>194</v>
      </c>
      <c r="G2337">
        <v>99</v>
      </c>
      <c r="H2337">
        <v>93</v>
      </c>
      <c r="I2337">
        <v>61</v>
      </c>
      <c r="J2337">
        <v>49</v>
      </c>
      <c r="K2337">
        <v>46</v>
      </c>
      <c r="L2337">
        <v>0</v>
      </c>
      <c r="M2337">
        <v>2021</v>
      </c>
      <c r="N2337">
        <f t="shared" ca="1" si="146"/>
        <v>191</v>
      </c>
      <c r="O2337">
        <f t="shared" ca="1" si="147"/>
        <v>28095</v>
      </c>
      <c r="P2337">
        <f ca="1">_20206[[#This Row],[最低排名]]-_20206[[#This Row],[同分人数]]+1</f>
        <v>27905</v>
      </c>
      <c r="Q2337">
        <f ca="1">IF(O2337&gt;=开始!$B$6, 1, 0)</f>
        <v>1</v>
      </c>
      <c r="R2337">
        <f ca="1">_20206[[#This Row],[最低排名]]-开始!$B$6</f>
        <v>28095</v>
      </c>
    </row>
    <row r="2338" spans="1:18">
      <c r="A2338">
        <v>72002</v>
      </c>
      <c r="B2338" t="s">
        <v>1145</v>
      </c>
      <c r="C2338" t="str">
        <f t="shared" si="144"/>
        <v>长江大学</v>
      </c>
      <c r="D2338" t="str">
        <f t="shared" si="145"/>
        <v>02</v>
      </c>
      <c r="E2338" t="s">
        <v>560</v>
      </c>
      <c r="F2338">
        <v>208</v>
      </c>
      <c r="G2338">
        <v>115</v>
      </c>
      <c r="H2338">
        <v>91</v>
      </c>
      <c r="I2338">
        <v>58</v>
      </c>
      <c r="J2338">
        <v>46</v>
      </c>
      <c r="K2338">
        <v>46</v>
      </c>
      <c r="L2338">
        <v>0</v>
      </c>
      <c r="M2338">
        <v>2021</v>
      </c>
      <c r="N2338">
        <f t="shared" ca="1" si="146"/>
        <v>193</v>
      </c>
      <c r="O2338">
        <f t="shared" ca="1" si="147"/>
        <v>26941</v>
      </c>
      <c r="P2338">
        <f ca="1">_20206[[#This Row],[最低排名]]-_20206[[#This Row],[同分人数]]+1</f>
        <v>26749</v>
      </c>
      <c r="Q2338">
        <f ca="1">IF(O2338&gt;=开始!$B$6, 1, 0)</f>
        <v>1</v>
      </c>
      <c r="R2338">
        <f ca="1">_20206[[#This Row],[最低排名]]-开始!$B$6</f>
        <v>26941</v>
      </c>
    </row>
    <row r="2339" spans="1:18">
      <c r="A2339">
        <v>72101</v>
      </c>
      <c r="B2339" t="s">
        <v>1147</v>
      </c>
      <c r="C2339" t="str">
        <f t="shared" si="144"/>
        <v>武汉工程</v>
      </c>
      <c r="D2339" t="str">
        <f t="shared" si="145"/>
        <v>01</v>
      </c>
      <c r="E2339" t="s">
        <v>180</v>
      </c>
      <c r="F2339">
        <v>207</v>
      </c>
      <c r="G2339">
        <v>106</v>
      </c>
      <c r="H2339">
        <v>93</v>
      </c>
      <c r="I2339">
        <v>52</v>
      </c>
      <c r="J2339">
        <v>49</v>
      </c>
      <c r="K2339">
        <v>49</v>
      </c>
      <c r="L2339">
        <v>0</v>
      </c>
      <c r="M2339">
        <v>2021</v>
      </c>
      <c r="N2339">
        <f t="shared" ca="1" si="146"/>
        <v>212</v>
      </c>
      <c r="O2339">
        <f t="shared" ca="1" si="147"/>
        <v>26748</v>
      </c>
      <c r="P2339">
        <f ca="1">_20206[[#This Row],[最低排名]]-_20206[[#This Row],[同分人数]]+1</f>
        <v>26537</v>
      </c>
      <c r="Q2339">
        <f ca="1">IF(O2339&gt;=开始!$B$6, 1, 0)</f>
        <v>1</v>
      </c>
      <c r="R2339">
        <f ca="1">_20206[[#This Row],[最低排名]]-开始!$B$6</f>
        <v>26748</v>
      </c>
    </row>
    <row r="2340" spans="1:18">
      <c r="A2340">
        <v>72201</v>
      </c>
      <c r="B2340" t="s">
        <v>1148</v>
      </c>
      <c r="C2340" t="str">
        <f t="shared" si="144"/>
        <v>武汉轻工</v>
      </c>
      <c r="D2340" t="str">
        <f t="shared" si="145"/>
        <v>01</v>
      </c>
      <c r="E2340" t="s">
        <v>447</v>
      </c>
      <c r="F2340">
        <v>186</v>
      </c>
      <c r="G2340">
        <v>97</v>
      </c>
      <c r="H2340">
        <v>91</v>
      </c>
      <c r="I2340">
        <v>52</v>
      </c>
      <c r="J2340">
        <v>46</v>
      </c>
      <c r="K2340">
        <v>46</v>
      </c>
      <c r="L2340">
        <v>0</v>
      </c>
      <c r="M2340">
        <v>2021</v>
      </c>
      <c r="N2340">
        <f t="shared" ca="1" si="146"/>
        <v>156</v>
      </c>
      <c r="O2340">
        <f t="shared" ca="1" si="147"/>
        <v>32280</v>
      </c>
      <c r="P2340">
        <f ca="1">_20206[[#This Row],[最低排名]]-_20206[[#This Row],[同分人数]]+1</f>
        <v>32125</v>
      </c>
      <c r="Q2340">
        <f ca="1">IF(O2340&gt;=开始!$B$6, 1, 0)</f>
        <v>1</v>
      </c>
      <c r="R2340">
        <f ca="1">_20206[[#This Row],[最低排名]]-开始!$B$6</f>
        <v>32280</v>
      </c>
    </row>
    <row r="2341" spans="1:18">
      <c r="A2341">
        <v>72202</v>
      </c>
      <c r="B2341" t="s">
        <v>1149</v>
      </c>
      <c r="C2341" t="str">
        <f t="shared" si="144"/>
        <v>武汉轻工</v>
      </c>
      <c r="D2341" t="str">
        <f t="shared" si="145"/>
        <v>02</v>
      </c>
      <c r="E2341" t="s">
        <v>389</v>
      </c>
      <c r="F2341">
        <v>191</v>
      </c>
      <c r="G2341">
        <v>99</v>
      </c>
      <c r="H2341">
        <v>93</v>
      </c>
      <c r="I2341">
        <v>64</v>
      </c>
      <c r="J2341">
        <v>52</v>
      </c>
      <c r="K2341">
        <v>52</v>
      </c>
      <c r="L2341">
        <v>0</v>
      </c>
      <c r="M2341">
        <v>2021</v>
      </c>
      <c r="N2341">
        <f t="shared" ca="1" si="146"/>
        <v>205</v>
      </c>
      <c r="O2341">
        <f t="shared" ca="1" si="147"/>
        <v>26311</v>
      </c>
      <c r="P2341">
        <f ca="1">_20206[[#This Row],[最低排名]]-_20206[[#This Row],[同分人数]]+1</f>
        <v>26107</v>
      </c>
      <c r="Q2341">
        <f ca="1">IF(O2341&gt;=开始!$B$6, 1, 0)</f>
        <v>1</v>
      </c>
      <c r="R2341">
        <f ca="1">_20206[[#This Row],[最低排名]]-开始!$B$6</f>
        <v>26311</v>
      </c>
    </row>
    <row r="2342" spans="1:18">
      <c r="A2342">
        <v>72203</v>
      </c>
      <c r="B2342" t="s">
        <v>1596</v>
      </c>
      <c r="C2342" t="str">
        <f t="shared" si="144"/>
        <v>武汉轻工</v>
      </c>
      <c r="D2342" t="str">
        <f t="shared" si="145"/>
        <v>03</v>
      </c>
      <c r="E2342" t="s">
        <v>230</v>
      </c>
      <c r="F2342">
        <v>188</v>
      </c>
      <c r="G2342">
        <v>98</v>
      </c>
      <c r="H2342">
        <v>93</v>
      </c>
      <c r="I2342">
        <v>58</v>
      </c>
      <c r="J2342">
        <v>55</v>
      </c>
      <c r="K2342">
        <v>49</v>
      </c>
      <c r="L2342">
        <v>0</v>
      </c>
      <c r="M2342">
        <v>2021</v>
      </c>
      <c r="N2342">
        <f t="shared" ca="1" si="146"/>
        <v>191</v>
      </c>
      <c r="O2342">
        <f t="shared" ca="1" si="147"/>
        <v>28095</v>
      </c>
      <c r="P2342">
        <f ca="1">_20206[[#This Row],[最低排名]]-_20206[[#This Row],[同分人数]]+1</f>
        <v>27905</v>
      </c>
      <c r="Q2342">
        <f ca="1">IF(O2342&gt;=开始!$B$6, 1, 0)</f>
        <v>1</v>
      </c>
      <c r="R2342">
        <f ca="1">_20206[[#This Row],[最低排名]]-开始!$B$6</f>
        <v>28095</v>
      </c>
    </row>
    <row r="2343" spans="1:18">
      <c r="A2343">
        <v>72301</v>
      </c>
      <c r="B2343" t="s">
        <v>1150</v>
      </c>
      <c r="C2343" t="str">
        <f t="shared" si="144"/>
        <v>湖北中医</v>
      </c>
      <c r="D2343" t="str">
        <f t="shared" si="145"/>
        <v>01</v>
      </c>
      <c r="E2343" t="s">
        <v>533</v>
      </c>
      <c r="F2343">
        <v>211</v>
      </c>
      <c r="G2343">
        <v>113</v>
      </c>
      <c r="H2343">
        <v>92</v>
      </c>
      <c r="I2343">
        <v>67</v>
      </c>
      <c r="J2343">
        <v>55</v>
      </c>
      <c r="K2343">
        <v>46</v>
      </c>
      <c r="L2343">
        <v>0</v>
      </c>
      <c r="M2343">
        <v>2021</v>
      </c>
      <c r="N2343">
        <f t="shared" ca="1" si="146"/>
        <v>231</v>
      </c>
      <c r="O2343">
        <f t="shared" ca="1" si="147"/>
        <v>22180</v>
      </c>
      <c r="P2343">
        <f ca="1">_20206[[#This Row],[最低排名]]-_20206[[#This Row],[同分人数]]+1</f>
        <v>21950</v>
      </c>
      <c r="Q2343">
        <f ca="1">IF(O2343&gt;=开始!$B$6, 1, 0)</f>
        <v>1</v>
      </c>
      <c r="R2343">
        <f ca="1">_20206[[#This Row],[最低排名]]-开始!$B$6</f>
        <v>22180</v>
      </c>
    </row>
    <row r="2344" spans="1:18">
      <c r="A2344">
        <v>72302</v>
      </c>
      <c r="B2344" t="s">
        <v>1597</v>
      </c>
      <c r="C2344" t="str">
        <f t="shared" si="144"/>
        <v>湖北中医</v>
      </c>
      <c r="D2344" t="str">
        <f t="shared" si="145"/>
        <v>02</v>
      </c>
      <c r="E2344" t="s">
        <v>485</v>
      </c>
      <c r="F2344">
        <v>204</v>
      </c>
      <c r="G2344">
        <v>103</v>
      </c>
      <c r="H2344">
        <v>91</v>
      </c>
      <c r="I2344">
        <v>55</v>
      </c>
      <c r="J2344">
        <v>49</v>
      </c>
      <c r="K2344">
        <v>46</v>
      </c>
      <c r="L2344">
        <v>0</v>
      </c>
      <c r="M2344">
        <v>2021</v>
      </c>
      <c r="N2344">
        <f t="shared" ca="1" si="146"/>
        <v>196</v>
      </c>
      <c r="O2344">
        <f t="shared" ca="1" si="147"/>
        <v>27738</v>
      </c>
      <c r="P2344">
        <f ca="1">_20206[[#This Row],[最低排名]]-_20206[[#This Row],[同分人数]]+1</f>
        <v>27543</v>
      </c>
      <c r="Q2344">
        <f ca="1">IF(O2344&gt;=开始!$B$6, 1, 0)</f>
        <v>1</v>
      </c>
      <c r="R2344">
        <f ca="1">_20206[[#This Row],[最低排名]]-开始!$B$6</f>
        <v>27738</v>
      </c>
    </row>
    <row r="2345" spans="1:18">
      <c r="A2345">
        <v>72303</v>
      </c>
      <c r="B2345" t="s">
        <v>1151</v>
      </c>
      <c r="C2345" t="str">
        <f t="shared" si="144"/>
        <v>湖北中医</v>
      </c>
      <c r="D2345" t="str">
        <f t="shared" si="145"/>
        <v>03</v>
      </c>
      <c r="E2345" t="s">
        <v>228</v>
      </c>
      <c r="F2345">
        <v>187</v>
      </c>
      <c r="G2345">
        <v>102</v>
      </c>
      <c r="H2345">
        <v>96</v>
      </c>
      <c r="I2345">
        <v>61</v>
      </c>
      <c r="J2345">
        <v>49</v>
      </c>
      <c r="K2345">
        <v>46</v>
      </c>
      <c r="L2345">
        <v>0</v>
      </c>
      <c r="M2345">
        <v>2021</v>
      </c>
      <c r="N2345">
        <f t="shared" ca="1" si="146"/>
        <v>198</v>
      </c>
      <c r="O2345">
        <f t="shared" ca="1" si="147"/>
        <v>28864</v>
      </c>
      <c r="P2345">
        <f ca="1">_20206[[#This Row],[最低排名]]-_20206[[#This Row],[同分人数]]+1</f>
        <v>28667</v>
      </c>
      <c r="Q2345">
        <f ca="1">IF(O2345&gt;=开始!$B$6, 1, 0)</f>
        <v>1</v>
      </c>
      <c r="R2345">
        <f ca="1">_20206[[#This Row],[最低排名]]-开始!$B$6</f>
        <v>28864</v>
      </c>
    </row>
    <row r="2346" spans="1:18">
      <c r="A2346">
        <v>72401</v>
      </c>
      <c r="B2346" t="s">
        <v>1153</v>
      </c>
      <c r="C2346" t="str">
        <f t="shared" si="144"/>
        <v>湖北大学</v>
      </c>
      <c r="D2346" t="str">
        <f t="shared" si="145"/>
        <v>01</v>
      </c>
      <c r="E2346" t="s">
        <v>863</v>
      </c>
      <c r="F2346">
        <v>201</v>
      </c>
      <c r="G2346">
        <v>103</v>
      </c>
      <c r="H2346">
        <v>97</v>
      </c>
      <c r="I2346">
        <v>58</v>
      </c>
      <c r="J2346">
        <v>58</v>
      </c>
      <c r="K2346">
        <v>52</v>
      </c>
      <c r="L2346">
        <v>0</v>
      </c>
      <c r="M2346">
        <v>2021</v>
      </c>
      <c r="N2346">
        <f t="shared" ca="1" si="146"/>
        <v>205</v>
      </c>
      <c r="O2346">
        <f t="shared" ca="1" si="147"/>
        <v>23275</v>
      </c>
      <c r="P2346">
        <f ca="1">_20206[[#This Row],[最低排名]]-_20206[[#This Row],[同分人数]]+1</f>
        <v>23071</v>
      </c>
      <c r="Q2346">
        <f ca="1">IF(O2346&gt;=开始!$B$6, 1, 0)</f>
        <v>1</v>
      </c>
      <c r="R2346">
        <f ca="1">_20206[[#This Row],[最低排名]]-开始!$B$6</f>
        <v>23275</v>
      </c>
    </row>
    <row r="2347" spans="1:18">
      <c r="A2347">
        <v>72402</v>
      </c>
      <c r="B2347" t="s">
        <v>1154</v>
      </c>
      <c r="C2347" t="str">
        <f t="shared" si="144"/>
        <v>湖北大学</v>
      </c>
      <c r="D2347" t="str">
        <f t="shared" si="145"/>
        <v>02</v>
      </c>
      <c r="E2347" t="s">
        <v>144</v>
      </c>
      <c r="F2347">
        <v>194</v>
      </c>
      <c r="G2347">
        <v>99</v>
      </c>
      <c r="H2347">
        <v>102</v>
      </c>
      <c r="I2347">
        <v>67</v>
      </c>
      <c r="J2347">
        <v>55</v>
      </c>
      <c r="K2347">
        <v>49</v>
      </c>
      <c r="L2347">
        <v>0</v>
      </c>
      <c r="M2347">
        <v>2021</v>
      </c>
      <c r="N2347">
        <f t="shared" ca="1" si="146"/>
        <v>235</v>
      </c>
      <c r="O2347">
        <f t="shared" ca="1" si="147"/>
        <v>23070</v>
      </c>
      <c r="P2347">
        <f ca="1">_20206[[#This Row],[最低排名]]-_20206[[#This Row],[同分人数]]+1</f>
        <v>22836</v>
      </c>
      <c r="Q2347">
        <f ca="1">IF(O2347&gt;=开始!$B$6, 1, 0)</f>
        <v>1</v>
      </c>
      <c r="R2347">
        <f ca="1">_20206[[#This Row],[最低排名]]-开始!$B$6</f>
        <v>23070</v>
      </c>
    </row>
    <row r="2348" spans="1:18">
      <c r="A2348">
        <v>72501</v>
      </c>
      <c r="B2348" t="s">
        <v>1155</v>
      </c>
      <c r="C2348" t="str">
        <f t="shared" si="144"/>
        <v>湖北医药</v>
      </c>
      <c r="D2348" t="str">
        <f t="shared" si="145"/>
        <v>01</v>
      </c>
      <c r="E2348" t="s">
        <v>170</v>
      </c>
      <c r="F2348">
        <v>208</v>
      </c>
      <c r="G2348">
        <v>105</v>
      </c>
      <c r="H2348">
        <v>92</v>
      </c>
      <c r="I2348">
        <v>61</v>
      </c>
      <c r="J2348">
        <v>49</v>
      </c>
      <c r="K2348">
        <v>43</v>
      </c>
      <c r="L2348">
        <v>0</v>
      </c>
      <c r="M2348">
        <v>2021</v>
      </c>
      <c r="N2348">
        <f t="shared" ca="1" si="146"/>
        <v>206</v>
      </c>
      <c r="O2348">
        <f t="shared" ca="1" si="147"/>
        <v>26106</v>
      </c>
      <c r="P2348">
        <f ca="1">_20206[[#This Row],[最低排名]]-_20206[[#This Row],[同分人数]]+1</f>
        <v>25901</v>
      </c>
      <c r="Q2348">
        <f ca="1">IF(O2348&gt;=开始!$B$6, 1, 0)</f>
        <v>1</v>
      </c>
      <c r="R2348">
        <f ca="1">_20206[[#This Row],[最低排名]]-开始!$B$6</f>
        <v>26106</v>
      </c>
    </row>
    <row r="2349" spans="1:18">
      <c r="A2349">
        <v>72601</v>
      </c>
      <c r="B2349" t="s">
        <v>1156</v>
      </c>
      <c r="C2349" t="str">
        <f t="shared" si="144"/>
        <v>三峡大学</v>
      </c>
      <c r="D2349" t="str">
        <f t="shared" si="145"/>
        <v>01</v>
      </c>
      <c r="E2349" t="s">
        <v>412</v>
      </c>
      <c r="F2349">
        <v>168</v>
      </c>
      <c r="G2349">
        <v>89</v>
      </c>
      <c r="H2349">
        <v>93</v>
      </c>
      <c r="I2349">
        <v>55</v>
      </c>
      <c r="J2349">
        <v>55</v>
      </c>
      <c r="K2349">
        <v>46</v>
      </c>
      <c r="L2349">
        <v>0</v>
      </c>
      <c r="M2349">
        <v>2021</v>
      </c>
      <c r="N2349">
        <f t="shared" ca="1" si="146"/>
        <v>168</v>
      </c>
      <c r="O2349">
        <f t="shared" ca="1" si="147"/>
        <v>32941</v>
      </c>
      <c r="P2349">
        <f ca="1">_20206[[#This Row],[最低排名]]-_20206[[#This Row],[同分人数]]+1</f>
        <v>32774</v>
      </c>
      <c r="Q2349">
        <f ca="1">IF(O2349&gt;=开始!$B$6, 1, 0)</f>
        <v>1</v>
      </c>
      <c r="R2349">
        <f ca="1">_20206[[#This Row],[最低排名]]-开始!$B$6</f>
        <v>32941</v>
      </c>
    </row>
    <row r="2350" spans="1:18">
      <c r="A2350">
        <v>72602</v>
      </c>
      <c r="B2350" t="s">
        <v>1157</v>
      </c>
      <c r="C2350" t="str">
        <f t="shared" si="144"/>
        <v>三峡大学</v>
      </c>
      <c r="D2350" t="str">
        <f t="shared" si="145"/>
        <v>02</v>
      </c>
      <c r="E2350" t="s">
        <v>187</v>
      </c>
      <c r="F2350">
        <v>180</v>
      </c>
      <c r="G2350">
        <v>96</v>
      </c>
      <c r="H2350">
        <v>97</v>
      </c>
      <c r="I2350">
        <v>61</v>
      </c>
      <c r="J2350">
        <v>58</v>
      </c>
      <c r="K2350">
        <v>52</v>
      </c>
      <c r="L2350">
        <v>0</v>
      </c>
      <c r="M2350">
        <v>2021</v>
      </c>
      <c r="N2350">
        <f t="shared" ca="1" si="146"/>
        <v>190</v>
      </c>
      <c r="O2350">
        <f t="shared" ca="1" si="147"/>
        <v>27131</v>
      </c>
      <c r="P2350">
        <f ca="1">_20206[[#This Row],[最低排名]]-_20206[[#This Row],[同分人数]]+1</f>
        <v>26942</v>
      </c>
      <c r="Q2350">
        <f ca="1">IF(O2350&gt;=开始!$B$6, 1, 0)</f>
        <v>1</v>
      </c>
      <c r="R2350">
        <f ca="1">_20206[[#This Row],[最低排名]]-开始!$B$6</f>
        <v>27131</v>
      </c>
    </row>
    <row r="2351" spans="1:18">
      <c r="A2351">
        <v>72603</v>
      </c>
      <c r="B2351" t="s">
        <v>1158</v>
      </c>
      <c r="C2351" t="str">
        <f t="shared" si="144"/>
        <v>三峡大学</v>
      </c>
      <c r="D2351" t="str">
        <f t="shared" si="145"/>
        <v>03</v>
      </c>
      <c r="E2351" t="s">
        <v>335</v>
      </c>
      <c r="F2351">
        <v>192</v>
      </c>
      <c r="G2351">
        <v>98</v>
      </c>
      <c r="H2351">
        <v>90</v>
      </c>
      <c r="I2351">
        <v>58</v>
      </c>
      <c r="J2351">
        <v>55</v>
      </c>
      <c r="K2351">
        <v>52</v>
      </c>
      <c r="L2351">
        <v>0</v>
      </c>
      <c r="M2351">
        <v>2021</v>
      </c>
      <c r="N2351">
        <f t="shared" ca="1" si="146"/>
        <v>210</v>
      </c>
      <c r="O2351">
        <f t="shared" ca="1" si="147"/>
        <v>27341</v>
      </c>
      <c r="P2351">
        <f ca="1">_20206[[#This Row],[最低排名]]-_20206[[#This Row],[同分人数]]+1</f>
        <v>27132</v>
      </c>
      <c r="Q2351">
        <f ca="1">IF(O2351&gt;=开始!$B$6, 1, 0)</f>
        <v>1</v>
      </c>
      <c r="R2351">
        <f ca="1">_20206[[#This Row],[最低排名]]-开始!$B$6</f>
        <v>27341</v>
      </c>
    </row>
    <row r="2352" spans="1:18">
      <c r="A2352">
        <v>72701</v>
      </c>
      <c r="B2352" t="s">
        <v>1697</v>
      </c>
      <c r="C2352" t="str">
        <f t="shared" si="144"/>
        <v>东湖学院</v>
      </c>
      <c r="D2352" t="str">
        <f t="shared" si="145"/>
        <v>01</v>
      </c>
      <c r="E2352" t="s">
        <v>1542</v>
      </c>
      <c r="F2352">
        <v>169</v>
      </c>
      <c r="G2352">
        <v>90</v>
      </c>
      <c r="H2352">
        <v>97</v>
      </c>
      <c r="I2352">
        <v>46</v>
      </c>
      <c r="J2352">
        <v>46</v>
      </c>
      <c r="K2352">
        <v>43</v>
      </c>
      <c r="L2352">
        <v>0</v>
      </c>
      <c r="M2352">
        <v>2021</v>
      </c>
      <c r="N2352">
        <f t="shared" ca="1" si="146"/>
        <v>146</v>
      </c>
      <c r="O2352">
        <f t="shared" ca="1" si="147"/>
        <v>35527</v>
      </c>
      <c r="P2352">
        <f ca="1">_20206[[#This Row],[最低排名]]-_20206[[#This Row],[同分人数]]+1</f>
        <v>35382</v>
      </c>
      <c r="Q2352">
        <f ca="1">IF(O2352&gt;=开始!$B$6, 1, 0)</f>
        <v>1</v>
      </c>
      <c r="R2352">
        <f ca="1">_20206[[#This Row],[最低排名]]-开始!$B$6</f>
        <v>35527</v>
      </c>
    </row>
    <row r="2353" spans="1:18">
      <c r="A2353">
        <v>72801</v>
      </c>
      <c r="B2353" t="s">
        <v>1159</v>
      </c>
      <c r="C2353" t="str">
        <f t="shared" si="144"/>
        <v>武昌首义</v>
      </c>
      <c r="D2353" t="str">
        <f t="shared" si="145"/>
        <v>01</v>
      </c>
      <c r="E2353" t="s">
        <v>316</v>
      </c>
      <c r="F2353">
        <v>166</v>
      </c>
      <c r="G2353">
        <v>85</v>
      </c>
      <c r="H2353">
        <v>81</v>
      </c>
      <c r="I2353">
        <v>58</v>
      </c>
      <c r="J2353">
        <v>52</v>
      </c>
      <c r="K2353">
        <v>49</v>
      </c>
      <c r="L2353">
        <v>0</v>
      </c>
      <c r="M2353">
        <v>2021</v>
      </c>
      <c r="N2353">
        <f t="shared" ca="1" si="146"/>
        <v>147</v>
      </c>
      <c r="O2353">
        <f t="shared" ca="1" si="147"/>
        <v>34765</v>
      </c>
      <c r="P2353">
        <f ca="1">_20206[[#This Row],[最低排名]]-_20206[[#This Row],[同分人数]]+1</f>
        <v>34619</v>
      </c>
      <c r="Q2353">
        <f ca="1">IF(O2353&gt;=开始!$B$6, 1, 0)</f>
        <v>1</v>
      </c>
      <c r="R2353">
        <f ca="1">_20206[[#This Row],[最低排名]]-开始!$B$6</f>
        <v>34765</v>
      </c>
    </row>
    <row r="2354" spans="1:18">
      <c r="A2354">
        <v>72802</v>
      </c>
      <c r="B2354" t="s">
        <v>1160</v>
      </c>
      <c r="C2354" t="str">
        <f t="shared" si="144"/>
        <v>武昌首义</v>
      </c>
      <c r="D2354" t="str">
        <f t="shared" si="145"/>
        <v>02</v>
      </c>
      <c r="E2354" t="s">
        <v>1629</v>
      </c>
      <c r="M2354">
        <v>2021</v>
      </c>
      <c r="N2354" t="e">
        <f t="shared" ca="1" si="146"/>
        <v>#N/A</v>
      </c>
      <c r="O2354" t="e">
        <f t="shared" ca="1" si="147"/>
        <v>#N/A</v>
      </c>
      <c r="P2354" t="e">
        <f ca="1">_20206[[#This Row],[最低排名]]-_20206[[#This Row],[同分人数]]+1</f>
        <v>#N/A</v>
      </c>
      <c r="Q2354" t="e">
        <f ca="1">IF(O2354&gt;=开始!$B$6, 1, 0)</f>
        <v>#N/A</v>
      </c>
      <c r="R2354" t="e">
        <f ca="1">_20206[[#This Row],[最低排名]]-开始!$B$6</f>
        <v>#N/A</v>
      </c>
    </row>
    <row r="2355" spans="1:18">
      <c r="A2355">
        <v>72901</v>
      </c>
      <c r="B2355" t="s">
        <v>1698</v>
      </c>
      <c r="C2355" t="str">
        <f t="shared" si="144"/>
        <v>武昌理工</v>
      </c>
      <c r="D2355" t="str">
        <f t="shared" si="145"/>
        <v>01</v>
      </c>
      <c r="E2355" t="s">
        <v>1534</v>
      </c>
      <c r="F2355">
        <v>167</v>
      </c>
      <c r="G2355">
        <v>86</v>
      </c>
      <c r="H2355">
        <v>83</v>
      </c>
      <c r="I2355">
        <v>55</v>
      </c>
      <c r="J2355">
        <v>52</v>
      </c>
      <c r="K2355">
        <v>43</v>
      </c>
      <c r="L2355">
        <v>0</v>
      </c>
      <c r="M2355">
        <v>2021</v>
      </c>
      <c r="N2355">
        <f t="shared" ca="1" si="146"/>
        <v>159</v>
      </c>
      <c r="O2355">
        <f t="shared" ca="1" si="147"/>
        <v>35686</v>
      </c>
      <c r="P2355">
        <f ca="1">_20206[[#This Row],[最低排名]]-_20206[[#This Row],[同分人数]]+1</f>
        <v>35528</v>
      </c>
      <c r="Q2355">
        <f ca="1">IF(O2355&gt;=开始!$B$6, 1, 0)</f>
        <v>1</v>
      </c>
      <c r="R2355">
        <f ca="1">_20206[[#This Row],[最低排名]]-开始!$B$6</f>
        <v>35686</v>
      </c>
    </row>
    <row r="2356" spans="1:18">
      <c r="A2356">
        <v>72902</v>
      </c>
      <c r="B2356" t="s">
        <v>1161</v>
      </c>
      <c r="C2356" t="str">
        <f t="shared" si="144"/>
        <v>武昌理工</v>
      </c>
      <c r="D2356" t="str">
        <f t="shared" si="145"/>
        <v>02</v>
      </c>
      <c r="E2356" t="s">
        <v>223</v>
      </c>
      <c r="F2356">
        <v>185</v>
      </c>
      <c r="G2356">
        <v>93</v>
      </c>
      <c r="H2356">
        <v>76</v>
      </c>
      <c r="I2356">
        <v>52</v>
      </c>
      <c r="J2356">
        <v>49</v>
      </c>
      <c r="K2356">
        <v>46</v>
      </c>
      <c r="L2356">
        <v>0</v>
      </c>
      <c r="M2356">
        <v>2021</v>
      </c>
      <c r="N2356">
        <f t="shared" ca="1" si="146"/>
        <v>153</v>
      </c>
      <c r="O2356">
        <f t="shared" ca="1" si="147"/>
        <v>34464</v>
      </c>
      <c r="P2356">
        <f ca="1">_20206[[#This Row],[最低排名]]-_20206[[#This Row],[同分人数]]+1</f>
        <v>34312</v>
      </c>
      <c r="Q2356">
        <f ca="1">IF(O2356&gt;=开始!$B$6, 1, 0)</f>
        <v>1</v>
      </c>
      <c r="R2356">
        <f ca="1">_20206[[#This Row],[最低排名]]-开始!$B$6</f>
        <v>34464</v>
      </c>
    </row>
    <row r="2357" spans="1:18">
      <c r="A2357">
        <v>73001</v>
      </c>
      <c r="B2357" t="s">
        <v>1162</v>
      </c>
      <c r="C2357" t="str">
        <f t="shared" si="144"/>
        <v>武汉城院</v>
      </c>
      <c r="D2357" t="str">
        <f t="shared" si="145"/>
        <v>01</v>
      </c>
      <c r="E2357" t="s">
        <v>1533</v>
      </c>
      <c r="F2357">
        <v>164</v>
      </c>
      <c r="G2357">
        <v>83</v>
      </c>
      <c r="H2357">
        <v>85</v>
      </c>
      <c r="I2357">
        <v>55</v>
      </c>
      <c r="J2357">
        <v>49</v>
      </c>
      <c r="K2357">
        <v>49</v>
      </c>
      <c r="L2357">
        <v>0</v>
      </c>
      <c r="M2357">
        <v>2021</v>
      </c>
      <c r="N2357">
        <f t="shared" ca="1" si="146"/>
        <v>157</v>
      </c>
      <c r="O2357">
        <f t="shared" ca="1" si="147"/>
        <v>35381</v>
      </c>
      <c r="P2357">
        <f ca="1">_20206[[#This Row],[最低排名]]-_20206[[#This Row],[同分人数]]+1</f>
        <v>35225</v>
      </c>
      <c r="Q2357">
        <f ca="1">IF(O2357&gt;=开始!$B$6, 1, 0)</f>
        <v>1</v>
      </c>
      <c r="R2357">
        <f ca="1">_20206[[#This Row],[最低排名]]-开始!$B$6</f>
        <v>35381</v>
      </c>
    </row>
    <row r="2358" spans="1:18">
      <c r="A2358">
        <v>73002</v>
      </c>
      <c r="B2358" t="s">
        <v>1699</v>
      </c>
      <c r="C2358" t="str">
        <f t="shared" si="144"/>
        <v>武汉城院</v>
      </c>
      <c r="D2358" t="str">
        <f t="shared" si="145"/>
        <v>02</v>
      </c>
      <c r="E2358" t="s">
        <v>1629</v>
      </c>
      <c r="M2358">
        <v>2021</v>
      </c>
      <c r="N2358" t="e">
        <f t="shared" ca="1" si="146"/>
        <v>#N/A</v>
      </c>
      <c r="O2358" t="e">
        <f t="shared" ca="1" si="147"/>
        <v>#N/A</v>
      </c>
      <c r="P2358" t="e">
        <f ca="1">_20206[[#This Row],[最低排名]]-_20206[[#This Row],[同分人数]]+1</f>
        <v>#N/A</v>
      </c>
      <c r="Q2358" t="e">
        <f ca="1">IF(O2358&gt;=开始!$B$6, 1, 0)</f>
        <v>#N/A</v>
      </c>
      <c r="R2358" t="e">
        <f ca="1">_20206[[#This Row],[最低排名]]-开始!$B$6</f>
        <v>#N/A</v>
      </c>
    </row>
    <row r="2359" spans="1:18">
      <c r="A2359">
        <v>73101</v>
      </c>
      <c r="B2359" t="s">
        <v>1163</v>
      </c>
      <c r="C2359" t="str">
        <f t="shared" si="144"/>
        <v>三峡科技</v>
      </c>
      <c r="D2359" t="str">
        <f t="shared" si="145"/>
        <v>01</v>
      </c>
      <c r="E2359" t="s">
        <v>198</v>
      </c>
      <c r="F2359">
        <v>180</v>
      </c>
      <c r="G2359">
        <v>98</v>
      </c>
      <c r="H2359">
        <v>72</v>
      </c>
      <c r="I2359">
        <v>55</v>
      </c>
      <c r="J2359">
        <v>52</v>
      </c>
      <c r="K2359">
        <v>46</v>
      </c>
      <c r="L2359">
        <v>0</v>
      </c>
      <c r="M2359">
        <v>2021</v>
      </c>
      <c r="N2359">
        <f t="shared" ca="1" si="146"/>
        <v>148</v>
      </c>
      <c r="O2359">
        <f t="shared" ca="1" si="147"/>
        <v>34913</v>
      </c>
      <c r="P2359">
        <f ca="1">_20206[[#This Row],[最低排名]]-_20206[[#This Row],[同分人数]]+1</f>
        <v>34766</v>
      </c>
      <c r="Q2359">
        <f ca="1">IF(O2359&gt;=开始!$B$6, 1, 0)</f>
        <v>1</v>
      </c>
      <c r="R2359">
        <f ca="1">_20206[[#This Row],[最低排名]]-开始!$B$6</f>
        <v>34913</v>
      </c>
    </row>
    <row r="2360" spans="1:18">
      <c r="A2360">
        <v>73201</v>
      </c>
      <c r="B2360" t="s">
        <v>1164</v>
      </c>
      <c r="C2360" t="str">
        <f t="shared" si="144"/>
        <v>武汉文理</v>
      </c>
      <c r="D2360" t="str">
        <f t="shared" si="145"/>
        <v>01</v>
      </c>
      <c r="E2360" t="s">
        <v>1548</v>
      </c>
      <c r="F2360">
        <v>150</v>
      </c>
      <c r="G2360">
        <v>80</v>
      </c>
      <c r="H2360">
        <v>88</v>
      </c>
      <c r="I2360">
        <v>61</v>
      </c>
      <c r="J2360">
        <v>55</v>
      </c>
      <c r="K2360">
        <v>49</v>
      </c>
      <c r="L2360">
        <v>0</v>
      </c>
      <c r="M2360">
        <v>2021</v>
      </c>
      <c r="N2360">
        <f t="shared" ca="1" si="146"/>
        <v>149</v>
      </c>
      <c r="O2360">
        <f t="shared" ca="1" si="147"/>
        <v>35224</v>
      </c>
      <c r="P2360">
        <f ca="1">_20206[[#This Row],[最低排名]]-_20206[[#This Row],[同分人数]]+1</f>
        <v>35076</v>
      </c>
      <c r="Q2360">
        <f ca="1">IF(O2360&gt;=开始!$B$6, 1, 0)</f>
        <v>1</v>
      </c>
      <c r="R2360">
        <f ca="1">_20206[[#This Row],[最低排名]]-开始!$B$6</f>
        <v>35224</v>
      </c>
    </row>
    <row r="2361" spans="1:18">
      <c r="A2361">
        <v>73202</v>
      </c>
      <c r="B2361" t="s">
        <v>1165</v>
      </c>
      <c r="C2361" t="str">
        <f t="shared" si="144"/>
        <v>武汉文理</v>
      </c>
      <c r="D2361" t="str">
        <f t="shared" si="145"/>
        <v>02</v>
      </c>
      <c r="E2361" t="s">
        <v>320</v>
      </c>
      <c r="F2361">
        <v>147</v>
      </c>
      <c r="G2361">
        <v>90</v>
      </c>
      <c r="H2361">
        <v>104</v>
      </c>
      <c r="I2361">
        <v>61</v>
      </c>
      <c r="J2361">
        <v>52</v>
      </c>
      <c r="K2361">
        <v>46</v>
      </c>
      <c r="L2361">
        <v>0</v>
      </c>
      <c r="M2361">
        <v>2021</v>
      </c>
      <c r="N2361">
        <f t="shared" ca="1" si="146"/>
        <v>158</v>
      </c>
      <c r="O2361">
        <f t="shared" ca="1" si="147"/>
        <v>34140</v>
      </c>
      <c r="P2361">
        <f ca="1">_20206[[#This Row],[最低排名]]-_20206[[#This Row],[同分人数]]+1</f>
        <v>33983</v>
      </c>
      <c r="Q2361">
        <f ca="1">IF(O2361&gt;=开始!$B$6, 1, 0)</f>
        <v>1</v>
      </c>
      <c r="R2361">
        <f ca="1">_20206[[#This Row],[最低排名]]-开始!$B$6</f>
        <v>34140</v>
      </c>
    </row>
    <row r="2362" spans="1:18">
      <c r="A2362">
        <v>73301</v>
      </c>
      <c r="B2362" t="s">
        <v>1166</v>
      </c>
      <c r="C2362" t="str">
        <f t="shared" si="144"/>
        <v>文华学院</v>
      </c>
      <c r="D2362" t="str">
        <f t="shared" si="145"/>
        <v>01</v>
      </c>
      <c r="E2362" t="s">
        <v>1556</v>
      </c>
      <c r="F2362">
        <v>183</v>
      </c>
      <c r="G2362">
        <v>97</v>
      </c>
      <c r="H2362">
        <v>68</v>
      </c>
      <c r="I2362">
        <v>58</v>
      </c>
      <c r="J2362">
        <v>52</v>
      </c>
      <c r="K2362">
        <v>43</v>
      </c>
      <c r="L2362">
        <v>0</v>
      </c>
      <c r="M2362">
        <v>2021</v>
      </c>
      <c r="N2362">
        <f t="shared" ca="1" si="146"/>
        <v>162</v>
      </c>
      <c r="O2362">
        <f t="shared" ca="1" si="147"/>
        <v>35075</v>
      </c>
      <c r="P2362">
        <f ca="1">_20206[[#This Row],[最低排名]]-_20206[[#This Row],[同分人数]]+1</f>
        <v>34914</v>
      </c>
      <c r="Q2362">
        <f ca="1">IF(O2362&gt;=开始!$B$6, 1, 0)</f>
        <v>1</v>
      </c>
      <c r="R2362">
        <f ca="1">_20206[[#This Row],[最低排名]]-开始!$B$6</f>
        <v>35075</v>
      </c>
    </row>
    <row r="2363" spans="1:18">
      <c r="A2363">
        <v>73302</v>
      </c>
      <c r="B2363" t="s">
        <v>1167</v>
      </c>
      <c r="C2363" t="str">
        <f t="shared" si="144"/>
        <v>文华学院</v>
      </c>
      <c r="D2363" t="str">
        <f t="shared" si="145"/>
        <v>02</v>
      </c>
      <c r="E2363" t="s">
        <v>1629</v>
      </c>
      <c r="M2363">
        <v>2021</v>
      </c>
      <c r="N2363" t="e">
        <f t="shared" ca="1" si="146"/>
        <v>#N/A</v>
      </c>
      <c r="O2363" t="e">
        <f t="shared" ca="1" si="147"/>
        <v>#N/A</v>
      </c>
      <c r="P2363" t="e">
        <f ca="1">_20206[[#This Row],[最低排名]]-_20206[[#This Row],[同分人数]]+1</f>
        <v>#N/A</v>
      </c>
      <c r="Q2363" t="e">
        <f ca="1">IF(O2363&gt;=开始!$B$6, 1, 0)</f>
        <v>#N/A</v>
      </c>
      <c r="R2363" t="e">
        <f ca="1">_20206[[#This Row],[最低排名]]-开始!$B$6</f>
        <v>#N/A</v>
      </c>
    </row>
    <row r="2364" spans="1:18">
      <c r="A2364">
        <v>73303</v>
      </c>
      <c r="B2364" t="s">
        <v>1700</v>
      </c>
      <c r="C2364" t="str">
        <f t="shared" si="144"/>
        <v>文华学院</v>
      </c>
      <c r="D2364" t="str">
        <f t="shared" si="145"/>
        <v>03</v>
      </c>
      <c r="E2364" t="s">
        <v>1556</v>
      </c>
      <c r="F2364">
        <v>192</v>
      </c>
      <c r="G2364">
        <v>97</v>
      </c>
      <c r="H2364">
        <v>62</v>
      </c>
      <c r="I2364">
        <v>52</v>
      </c>
      <c r="J2364">
        <v>49</v>
      </c>
      <c r="K2364">
        <v>49</v>
      </c>
      <c r="L2364">
        <v>0</v>
      </c>
      <c r="M2364">
        <v>2021</v>
      </c>
      <c r="N2364">
        <f t="shared" ca="1" si="146"/>
        <v>162</v>
      </c>
      <c r="O2364">
        <f t="shared" ca="1" si="147"/>
        <v>35075</v>
      </c>
      <c r="P2364">
        <f ca="1">_20206[[#This Row],[最低排名]]-_20206[[#This Row],[同分人数]]+1</f>
        <v>34914</v>
      </c>
      <c r="Q2364">
        <f ca="1">IF(O2364&gt;=开始!$B$6, 1, 0)</f>
        <v>1</v>
      </c>
      <c r="R2364">
        <f ca="1">_20206[[#This Row],[最低排名]]-开始!$B$6</f>
        <v>35075</v>
      </c>
    </row>
    <row r="2365" spans="1:18">
      <c r="A2365">
        <v>73401</v>
      </c>
      <c r="B2365" t="s">
        <v>1168</v>
      </c>
      <c r="C2365" t="str">
        <f t="shared" si="144"/>
        <v>武汉华夏</v>
      </c>
      <c r="D2365" t="str">
        <f t="shared" si="145"/>
        <v>01</v>
      </c>
      <c r="E2365" t="s">
        <v>1629</v>
      </c>
      <c r="M2365">
        <v>2021</v>
      </c>
      <c r="N2365" t="e">
        <f t="shared" ca="1" si="146"/>
        <v>#N/A</v>
      </c>
      <c r="O2365" t="e">
        <f t="shared" ca="1" si="147"/>
        <v>#N/A</v>
      </c>
      <c r="P2365" t="e">
        <f ca="1">_20206[[#This Row],[最低排名]]-_20206[[#This Row],[同分人数]]+1</f>
        <v>#N/A</v>
      </c>
      <c r="Q2365" t="e">
        <f ca="1">IF(O2365&gt;=开始!$B$6, 1, 0)</f>
        <v>#N/A</v>
      </c>
      <c r="R2365" t="e">
        <f ca="1">_20206[[#This Row],[最低排名]]-开始!$B$6</f>
        <v>#N/A</v>
      </c>
    </row>
    <row r="2366" spans="1:18">
      <c r="A2366">
        <v>73402</v>
      </c>
      <c r="B2366" t="s">
        <v>1169</v>
      </c>
      <c r="C2366" t="str">
        <f t="shared" si="144"/>
        <v>武汉华夏</v>
      </c>
      <c r="D2366" t="str">
        <f t="shared" si="145"/>
        <v>02</v>
      </c>
      <c r="E2366" t="s">
        <v>1542</v>
      </c>
      <c r="F2366">
        <v>186</v>
      </c>
      <c r="G2366">
        <v>98</v>
      </c>
      <c r="H2366">
        <v>65</v>
      </c>
      <c r="I2366">
        <v>55</v>
      </c>
      <c r="J2366">
        <v>49</v>
      </c>
      <c r="K2366">
        <v>46</v>
      </c>
      <c r="L2366">
        <v>0</v>
      </c>
      <c r="M2366">
        <v>2021</v>
      </c>
      <c r="N2366">
        <f t="shared" ca="1" si="146"/>
        <v>146</v>
      </c>
      <c r="O2366">
        <f t="shared" ca="1" si="147"/>
        <v>35527</v>
      </c>
      <c r="P2366">
        <f ca="1">_20206[[#This Row],[最低排名]]-_20206[[#This Row],[同分人数]]+1</f>
        <v>35382</v>
      </c>
      <c r="Q2366">
        <f ca="1">IF(O2366&gt;=开始!$B$6, 1, 0)</f>
        <v>1</v>
      </c>
      <c r="R2366">
        <f ca="1">_20206[[#This Row],[最低排名]]-开始!$B$6</f>
        <v>35527</v>
      </c>
    </row>
    <row r="2367" spans="1:18">
      <c r="A2367">
        <v>73501</v>
      </c>
      <c r="B2367" t="s">
        <v>1170</v>
      </c>
      <c r="C2367" t="str">
        <f t="shared" si="144"/>
        <v>鄂医药护</v>
      </c>
      <c r="D2367" t="str">
        <f t="shared" si="145"/>
        <v>01</v>
      </c>
      <c r="E2367" t="s">
        <v>366</v>
      </c>
      <c r="F2367">
        <v>187</v>
      </c>
      <c r="G2367">
        <v>96</v>
      </c>
      <c r="H2367">
        <v>73</v>
      </c>
      <c r="I2367">
        <v>58</v>
      </c>
      <c r="J2367">
        <v>46</v>
      </c>
      <c r="K2367">
        <v>43</v>
      </c>
      <c r="L2367">
        <v>0</v>
      </c>
      <c r="M2367">
        <v>2021</v>
      </c>
      <c r="N2367">
        <f t="shared" ca="1" si="146"/>
        <v>154</v>
      </c>
      <c r="O2367">
        <f t="shared" ca="1" si="147"/>
        <v>34618</v>
      </c>
      <c r="P2367">
        <f ca="1">_20206[[#This Row],[最低排名]]-_20206[[#This Row],[同分人数]]+1</f>
        <v>34465</v>
      </c>
      <c r="Q2367">
        <f ca="1">IF(O2367&gt;=开始!$B$6, 1, 0)</f>
        <v>1</v>
      </c>
      <c r="R2367">
        <f ca="1">_20206[[#This Row],[最低排名]]-开始!$B$6</f>
        <v>34618</v>
      </c>
    </row>
    <row r="2368" spans="1:18">
      <c r="A2368">
        <v>73601</v>
      </c>
      <c r="B2368" t="s">
        <v>1701</v>
      </c>
      <c r="C2368" t="str">
        <f t="shared" si="144"/>
        <v>江汉大学</v>
      </c>
      <c r="D2368" t="str">
        <f t="shared" si="145"/>
        <v>01</v>
      </c>
      <c r="E2368" t="s">
        <v>54</v>
      </c>
      <c r="F2368">
        <v>184</v>
      </c>
      <c r="G2368">
        <v>97</v>
      </c>
      <c r="H2368">
        <v>77</v>
      </c>
      <c r="I2368">
        <v>64</v>
      </c>
      <c r="J2368">
        <v>58</v>
      </c>
      <c r="K2368">
        <v>58</v>
      </c>
      <c r="L2368">
        <v>0</v>
      </c>
      <c r="M2368">
        <v>2021</v>
      </c>
      <c r="N2368">
        <f t="shared" ca="1" si="146"/>
        <v>201</v>
      </c>
      <c r="O2368">
        <f t="shared" ca="1" si="147"/>
        <v>28484</v>
      </c>
      <c r="P2368">
        <f ca="1">_20206[[#This Row],[最低排名]]-_20206[[#This Row],[同分人数]]+1</f>
        <v>28284</v>
      </c>
      <c r="Q2368">
        <f ca="1">IF(O2368&gt;=开始!$B$6, 1, 0)</f>
        <v>1</v>
      </c>
      <c r="R2368">
        <f ca="1">_20206[[#This Row],[最低排名]]-开始!$B$6</f>
        <v>28484</v>
      </c>
    </row>
    <row r="2369" spans="1:18">
      <c r="A2369">
        <v>73602</v>
      </c>
      <c r="B2369" t="s">
        <v>1702</v>
      </c>
      <c r="C2369" t="str">
        <f t="shared" si="144"/>
        <v>江汉大学</v>
      </c>
      <c r="D2369" t="str">
        <f t="shared" si="145"/>
        <v>02</v>
      </c>
      <c r="E2369" t="s">
        <v>412</v>
      </c>
      <c r="F2369">
        <v>177</v>
      </c>
      <c r="G2369">
        <v>90</v>
      </c>
      <c r="H2369">
        <v>81</v>
      </c>
      <c r="I2369">
        <v>61</v>
      </c>
      <c r="J2369">
        <v>52</v>
      </c>
      <c r="K2369">
        <v>46</v>
      </c>
      <c r="L2369">
        <v>0</v>
      </c>
      <c r="M2369">
        <v>2021</v>
      </c>
      <c r="N2369">
        <f t="shared" ca="1" si="146"/>
        <v>168</v>
      </c>
      <c r="O2369">
        <f t="shared" ca="1" si="147"/>
        <v>32941</v>
      </c>
      <c r="P2369">
        <f ca="1">_20206[[#This Row],[最低排名]]-_20206[[#This Row],[同分人数]]+1</f>
        <v>32774</v>
      </c>
      <c r="Q2369">
        <f ca="1">IF(O2369&gt;=开始!$B$6, 1, 0)</f>
        <v>1</v>
      </c>
      <c r="R2369">
        <f ca="1">_20206[[#This Row],[最低排名]]-开始!$B$6</f>
        <v>32941</v>
      </c>
    </row>
    <row r="2370" spans="1:18">
      <c r="A2370">
        <v>73701</v>
      </c>
      <c r="B2370" t="s">
        <v>1703</v>
      </c>
      <c r="C2370" t="str">
        <f t="shared" ref="C2370:C2433" si="148">LEFT(B2370, FIND("(", B2370) - 1)</f>
        <v>武汉晴川</v>
      </c>
      <c r="D2370" t="str">
        <f t="shared" ref="D2370:D2433" si="149">MID(B2370, FIND("(", B2370) + 1, FIND(")", B2370) - FIND("(", B2370) - 1)</f>
        <v>01</v>
      </c>
      <c r="E2370" t="s">
        <v>1534</v>
      </c>
      <c r="F2370">
        <v>173</v>
      </c>
      <c r="G2370">
        <v>88</v>
      </c>
      <c r="H2370">
        <v>83</v>
      </c>
      <c r="I2370">
        <v>49</v>
      </c>
      <c r="J2370">
        <v>49</v>
      </c>
      <c r="K2370">
        <v>46</v>
      </c>
      <c r="L2370">
        <v>0</v>
      </c>
      <c r="M2370">
        <v>2021</v>
      </c>
      <c r="N2370">
        <f t="shared" ref="N2370:N2433" ca="1" si="150">VLOOKUP(E2370, INDIRECT("'" &amp; M2370 &amp; "D'!$A$2:$G$500"), 2, FALSE)</f>
        <v>159</v>
      </c>
      <c r="O2370">
        <f t="shared" ref="O2370:O2433" ca="1" si="151">VLOOKUP(E2370, INDIRECT("'" &amp; M2370 &amp; "D'!$A$2:$G$500"), 3, FALSE)</f>
        <v>35686</v>
      </c>
      <c r="P2370">
        <f ca="1">_20206[[#This Row],[最低排名]]-_20206[[#This Row],[同分人数]]+1</f>
        <v>35528</v>
      </c>
      <c r="Q2370">
        <f ca="1">IF(O2370&gt;=开始!$B$6, 1, 0)</f>
        <v>1</v>
      </c>
      <c r="R2370">
        <f ca="1">_20206[[#This Row],[最低排名]]-开始!$B$6</f>
        <v>35686</v>
      </c>
    </row>
    <row r="2371" spans="1:18">
      <c r="A2371">
        <v>73702</v>
      </c>
      <c r="B2371" t="s">
        <v>1704</v>
      </c>
      <c r="C2371" t="str">
        <f t="shared" si="148"/>
        <v>武汉晴川</v>
      </c>
      <c r="D2371" t="str">
        <f t="shared" si="149"/>
        <v>02</v>
      </c>
      <c r="E2371" t="s">
        <v>1629</v>
      </c>
      <c r="M2371">
        <v>2021</v>
      </c>
      <c r="N2371" t="e">
        <f t="shared" ca="1" si="150"/>
        <v>#N/A</v>
      </c>
      <c r="O2371" t="e">
        <f t="shared" ca="1" si="151"/>
        <v>#N/A</v>
      </c>
      <c r="P2371" t="e">
        <f ca="1">_20206[[#This Row],[最低排名]]-_20206[[#This Row],[同分人数]]+1</f>
        <v>#N/A</v>
      </c>
      <c r="Q2371" t="e">
        <f ca="1">IF(O2371&gt;=开始!$B$6, 1, 0)</f>
        <v>#N/A</v>
      </c>
      <c r="R2371" t="e">
        <f ca="1">_20206[[#This Row],[最低排名]]-开始!$B$6</f>
        <v>#N/A</v>
      </c>
    </row>
    <row r="2372" spans="1:18">
      <c r="A2372">
        <v>74101</v>
      </c>
      <c r="B2372" t="s">
        <v>1172</v>
      </c>
      <c r="C2372" t="str">
        <f t="shared" si="148"/>
        <v>湖南大学</v>
      </c>
      <c r="D2372" t="str">
        <f t="shared" si="149"/>
        <v>01</v>
      </c>
      <c r="E2372" t="s">
        <v>158</v>
      </c>
      <c r="F2372">
        <v>223</v>
      </c>
      <c r="G2372">
        <v>115</v>
      </c>
      <c r="H2372">
        <v>131</v>
      </c>
      <c r="I2372">
        <v>67</v>
      </c>
      <c r="J2372">
        <v>67</v>
      </c>
      <c r="K2372">
        <v>61</v>
      </c>
      <c r="L2372">
        <v>0</v>
      </c>
      <c r="M2372">
        <v>2021</v>
      </c>
      <c r="N2372">
        <f t="shared" ca="1" si="150"/>
        <v>189</v>
      </c>
      <c r="O2372">
        <f t="shared" ca="1" si="151"/>
        <v>5724</v>
      </c>
      <c r="P2372">
        <f ca="1">_20206[[#This Row],[最低排名]]-_20206[[#This Row],[同分人数]]+1</f>
        <v>5536</v>
      </c>
      <c r="Q2372">
        <f ca="1">IF(O2372&gt;=开始!$B$6, 1, 0)</f>
        <v>1</v>
      </c>
      <c r="R2372">
        <f ca="1">_20206[[#This Row],[最低排名]]-开始!$B$6</f>
        <v>5724</v>
      </c>
    </row>
    <row r="2373" spans="1:18">
      <c r="A2373">
        <v>74102</v>
      </c>
      <c r="B2373" t="s">
        <v>1173</v>
      </c>
      <c r="C2373" t="str">
        <f t="shared" si="148"/>
        <v>湖南大学</v>
      </c>
      <c r="D2373" t="str">
        <f t="shared" si="149"/>
        <v>02</v>
      </c>
      <c r="E2373" t="s">
        <v>619</v>
      </c>
      <c r="F2373">
        <v>234</v>
      </c>
      <c r="G2373">
        <v>122</v>
      </c>
      <c r="H2373">
        <v>118</v>
      </c>
      <c r="I2373">
        <v>70</v>
      </c>
      <c r="J2373">
        <v>70</v>
      </c>
      <c r="K2373">
        <v>58</v>
      </c>
      <c r="L2373">
        <v>0</v>
      </c>
      <c r="M2373">
        <v>2021</v>
      </c>
      <c r="N2373">
        <f t="shared" ca="1" si="150"/>
        <v>179</v>
      </c>
      <c r="O2373">
        <f t="shared" ca="1" si="151"/>
        <v>5535</v>
      </c>
      <c r="P2373">
        <f ca="1">_20206[[#This Row],[最低排名]]-_20206[[#This Row],[同分人数]]+1</f>
        <v>5357</v>
      </c>
      <c r="Q2373">
        <f ca="1">IF(O2373&gt;=开始!$B$6, 1, 0)</f>
        <v>1</v>
      </c>
      <c r="R2373">
        <f ca="1">_20206[[#This Row],[最低排名]]-开始!$B$6</f>
        <v>5535</v>
      </c>
    </row>
    <row r="2374" spans="1:18">
      <c r="A2374">
        <v>74103</v>
      </c>
      <c r="B2374" t="s">
        <v>1174</v>
      </c>
      <c r="C2374" t="str">
        <f t="shared" si="148"/>
        <v>湖南大学</v>
      </c>
      <c r="D2374" t="str">
        <f t="shared" si="149"/>
        <v>03</v>
      </c>
      <c r="E2374" t="s">
        <v>158</v>
      </c>
      <c r="F2374">
        <v>227</v>
      </c>
      <c r="G2374">
        <v>117</v>
      </c>
      <c r="H2374">
        <v>133</v>
      </c>
      <c r="I2374">
        <v>67</v>
      </c>
      <c r="J2374">
        <v>64</v>
      </c>
      <c r="K2374">
        <v>58</v>
      </c>
      <c r="L2374">
        <v>0</v>
      </c>
      <c r="M2374">
        <v>2021</v>
      </c>
      <c r="N2374">
        <f t="shared" ca="1" si="150"/>
        <v>189</v>
      </c>
      <c r="O2374">
        <f t="shared" ca="1" si="151"/>
        <v>5724</v>
      </c>
      <c r="P2374">
        <f ca="1">_20206[[#This Row],[最低排名]]-_20206[[#This Row],[同分人数]]+1</f>
        <v>5536</v>
      </c>
      <c r="Q2374">
        <f ca="1">IF(O2374&gt;=开始!$B$6, 1, 0)</f>
        <v>1</v>
      </c>
      <c r="R2374">
        <f ca="1">_20206[[#This Row],[最低排名]]-开始!$B$6</f>
        <v>5724</v>
      </c>
    </row>
    <row r="2375" spans="1:18">
      <c r="A2375">
        <v>74201</v>
      </c>
      <c r="B2375" t="s">
        <v>1176</v>
      </c>
      <c r="C2375" t="str">
        <f t="shared" si="148"/>
        <v>中南大学</v>
      </c>
      <c r="D2375" t="str">
        <f t="shared" si="149"/>
        <v>01</v>
      </c>
      <c r="E2375" t="s">
        <v>111</v>
      </c>
      <c r="F2375">
        <v>241</v>
      </c>
      <c r="G2375">
        <v>129</v>
      </c>
      <c r="H2375">
        <v>131</v>
      </c>
      <c r="I2375">
        <v>64</v>
      </c>
      <c r="J2375">
        <v>64</v>
      </c>
      <c r="K2375">
        <v>61</v>
      </c>
      <c r="L2375">
        <v>0</v>
      </c>
      <c r="M2375">
        <v>2021</v>
      </c>
      <c r="N2375">
        <f t="shared" ca="1" si="150"/>
        <v>141</v>
      </c>
      <c r="O2375">
        <f t="shared" ca="1" si="151"/>
        <v>3794</v>
      </c>
      <c r="P2375">
        <f ca="1">_20206[[#This Row],[最低排名]]-_20206[[#This Row],[同分人数]]+1</f>
        <v>3654</v>
      </c>
      <c r="Q2375">
        <f ca="1">IF(O2375&gt;=开始!$B$6, 1, 0)</f>
        <v>1</v>
      </c>
      <c r="R2375">
        <f ca="1">_20206[[#This Row],[最低排名]]-开始!$B$6</f>
        <v>3794</v>
      </c>
    </row>
    <row r="2376" spans="1:18">
      <c r="A2376">
        <v>74202</v>
      </c>
      <c r="B2376" t="s">
        <v>1178</v>
      </c>
      <c r="C2376" t="str">
        <f t="shared" si="148"/>
        <v>中南大学</v>
      </c>
      <c r="D2376" t="str">
        <f t="shared" si="149"/>
        <v>02</v>
      </c>
      <c r="E2376" t="s">
        <v>111</v>
      </c>
      <c r="F2376">
        <v>235</v>
      </c>
      <c r="G2376">
        <v>128</v>
      </c>
      <c r="H2376">
        <v>134</v>
      </c>
      <c r="I2376">
        <v>64</v>
      </c>
      <c r="J2376">
        <v>64</v>
      </c>
      <c r="K2376">
        <v>64</v>
      </c>
      <c r="L2376">
        <v>0</v>
      </c>
      <c r="M2376">
        <v>2021</v>
      </c>
      <c r="N2376">
        <f t="shared" ca="1" si="150"/>
        <v>141</v>
      </c>
      <c r="O2376">
        <f t="shared" ca="1" si="151"/>
        <v>3794</v>
      </c>
      <c r="P2376">
        <f ca="1">_20206[[#This Row],[最低排名]]-_20206[[#This Row],[同分人数]]+1</f>
        <v>3654</v>
      </c>
      <c r="Q2376">
        <f ca="1">IF(O2376&gt;=开始!$B$6, 1, 0)</f>
        <v>1</v>
      </c>
      <c r="R2376">
        <f ca="1">_20206[[#This Row],[最低排名]]-开始!$B$6</f>
        <v>3794</v>
      </c>
    </row>
    <row r="2377" spans="1:18">
      <c r="A2377">
        <v>74301</v>
      </c>
      <c r="B2377" t="s">
        <v>1180</v>
      </c>
      <c r="C2377" t="str">
        <f t="shared" si="148"/>
        <v>湘潭大学</v>
      </c>
      <c r="D2377" t="str">
        <f t="shared" si="149"/>
        <v>01</v>
      </c>
      <c r="E2377" t="s">
        <v>678</v>
      </c>
      <c r="F2377">
        <v>215</v>
      </c>
      <c r="G2377">
        <v>111</v>
      </c>
      <c r="H2377">
        <v>94</v>
      </c>
      <c r="I2377">
        <v>67</v>
      </c>
      <c r="J2377">
        <v>55</v>
      </c>
      <c r="K2377">
        <v>52</v>
      </c>
      <c r="L2377">
        <v>0</v>
      </c>
      <c r="M2377">
        <v>2021</v>
      </c>
      <c r="N2377">
        <f t="shared" ca="1" si="150"/>
        <v>230</v>
      </c>
      <c r="O2377">
        <f t="shared" ca="1" si="151"/>
        <v>19533</v>
      </c>
      <c r="P2377">
        <f ca="1">_20206[[#This Row],[最低排名]]-_20206[[#This Row],[同分人数]]+1</f>
        <v>19304</v>
      </c>
      <c r="Q2377">
        <f ca="1">IF(O2377&gt;=开始!$B$6, 1, 0)</f>
        <v>1</v>
      </c>
      <c r="R2377">
        <f ca="1">_20206[[#This Row],[最低排名]]-开始!$B$6</f>
        <v>19533</v>
      </c>
    </row>
    <row r="2378" spans="1:18">
      <c r="A2378">
        <v>74401</v>
      </c>
      <c r="B2378" t="s">
        <v>1181</v>
      </c>
      <c r="C2378" t="str">
        <f t="shared" si="148"/>
        <v>湖南科大</v>
      </c>
      <c r="D2378" t="str">
        <f t="shared" si="149"/>
        <v>01</v>
      </c>
      <c r="E2378" t="s">
        <v>408</v>
      </c>
      <c r="F2378">
        <v>184</v>
      </c>
      <c r="G2378">
        <v>94</v>
      </c>
      <c r="H2378">
        <v>97</v>
      </c>
      <c r="I2378">
        <v>49</v>
      </c>
      <c r="J2378">
        <v>46</v>
      </c>
      <c r="K2378">
        <v>43</v>
      </c>
      <c r="L2378">
        <v>0</v>
      </c>
      <c r="M2378">
        <v>2021</v>
      </c>
      <c r="N2378">
        <f t="shared" ca="1" si="150"/>
        <v>169</v>
      </c>
      <c r="O2378">
        <f t="shared" ca="1" si="151"/>
        <v>32613</v>
      </c>
      <c r="P2378">
        <f ca="1">_20206[[#This Row],[最低排名]]-_20206[[#This Row],[同分人数]]+1</f>
        <v>32445</v>
      </c>
      <c r="Q2378">
        <f ca="1">IF(O2378&gt;=开始!$B$6, 1, 0)</f>
        <v>1</v>
      </c>
      <c r="R2378">
        <f ca="1">_20206[[#This Row],[最低排名]]-开始!$B$6</f>
        <v>32613</v>
      </c>
    </row>
    <row r="2379" spans="1:18">
      <c r="A2379">
        <v>74402</v>
      </c>
      <c r="B2379" t="s">
        <v>1182</v>
      </c>
      <c r="C2379" t="str">
        <f t="shared" si="148"/>
        <v>湖南科大</v>
      </c>
      <c r="D2379" t="str">
        <f t="shared" si="149"/>
        <v>02</v>
      </c>
      <c r="E2379" t="s">
        <v>485</v>
      </c>
      <c r="F2379">
        <v>204</v>
      </c>
      <c r="G2379">
        <v>104</v>
      </c>
      <c r="H2379">
        <v>91</v>
      </c>
      <c r="I2379">
        <v>55</v>
      </c>
      <c r="J2379">
        <v>49</v>
      </c>
      <c r="K2379">
        <v>46</v>
      </c>
      <c r="L2379">
        <v>0</v>
      </c>
      <c r="M2379">
        <v>2021</v>
      </c>
      <c r="N2379">
        <f t="shared" ca="1" si="150"/>
        <v>196</v>
      </c>
      <c r="O2379">
        <f t="shared" ca="1" si="151"/>
        <v>27738</v>
      </c>
      <c r="P2379">
        <f ca="1">_20206[[#This Row],[最低排名]]-_20206[[#This Row],[同分人数]]+1</f>
        <v>27543</v>
      </c>
      <c r="Q2379">
        <f ca="1">IF(O2379&gt;=开始!$B$6, 1, 0)</f>
        <v>1</v>
      </c>
      <c r="R2379">
        <f ca="1">_20206[[#This Row],[最低排名]]-开始!$B$6</f>
        <v>27738</v>
      </c>
    </row>
    <row r="2380" spans="1:18">
      <c r="A2380">
        <v>74403</v>
      </c>
      <c r="B2380" t="s">
        <v>1183</v>
      </c>
      <c r="C2380" t="str">
        <f t="shared" si="148"/>
        <v>湖南科大</v>
      </c>
      <c r="D2380" t="str">
        <f t="shared" si="149"/>
        <v>03</v>
      </c>
      <c r="E2380" t="s">
        <v>230</v>
      </c>
      <c r="F2380">
        <v>197</v>
      </c>
      <c r="G2380">
        <v>102</v>
      </c>
      <c r="H2380">
        <v>75</v>
      </c>
      <c r="I2380">
        <v>61</v>
      </c>
      <c r="J2380">
        <v>58</v>
      </c>
      <c r="K2380">
        <v>52</v>
      </c>
      <c r="L2380">
        <v>0</v>
      </c>
      <c r="M2380">
        <v>2021</v>
      </c>
      <c r="N2380">
        <f t="shared" ca="1" si="150"/>
        <v>191</v>
      </c>
      <c r="O2380">
        <f t="shared" ca="1" si="151"/>
        <v>28095</v>
      </c>
      <c r="P2380">
        <f ca="1">_20206[[#This Row],[最低排名]]-_20206[[#This Row],[同分人数]]+1</f>
        <v>27905</v>
      </c>
      <c r="Q2380">
        <f ca="1">IF(O2380&gt;=开始!$B$6, 1, 0)</f>
        <v>1</v>
      </c>
      <c r="R2380">
        <f ca="1">_20206[[#This Row],[最低排名]]-开始!$B$6</f>
        <v>28095</v>
      </c>
    </row>
    <row r="2381" spans="1:18">
      <c r="A2381">
        <v>74404</v>
      </c>
      <c r="B2381" t="s">
        <v>1184</v>
      </c>
      <c r="C2381" t="str">
        <f t="shared" si="148"/>
        <v>湖南科大</v>
      </c>
      <c r="D2381" t="str">
        <f t="shared" si="149"/>
        <v>04</v>
      </c>
      <c r="E2381" t="s">
        <v>335</v>
      </c>
      <c r="F2381">
        <v>189</v>
      </c>
      <c r="G2381">
        <v>98</v>
      </c>
      <c r="H2381">
        <v>108</v>
      </c>
      <c r="I2381">
        <v>52</v>
      </c>
      <c r="J2381">
        <v>49</v>
      </c>
      <c r="K2381">
        <v>49</v>
      </c>
      <c r="L2381">
        <v>0</v>
      </c>
      <c r="M2381">
        <v>2021</v>
      </c>
      <c r="N2381">
        <f t="shared" ca="1" si="150"/>
        <v>210</v>
      </c>
      <c r="O2381">
        <f t="shared" ca="1" si="151"/>
        <v>27341</v>
      </c>
      <c r="P2381">
        <f ca="1">_20206[[#This Row],[最低排名]]-_20206[[#This Row],[同分人数]]+1</f>
        <v>27132</v>
      </c>
      <c r="Q2381">
        <f ca="1">IF(O2381&gt;=开始!$B$6, 1, 0)</f>
        <v>1</v>
      </c>
      <c r="R2381">
        <f ca="1">_20206[[#This Row],[最低排名]]-开始!$B$6</f>
        <v>27341</v>
      </c>
    </row>
    <row r="2382" spans="1:18">
      <c r="A2382">
        <v>74405</v>
      </c>
      <c r="B2382" t="s">
        <v>1185</v>
      </c>
      <c r="C2382" t="str">
        <f t="shared" si="148"/>
        <v>湖南科大</v>
      </c>
      <c r="D2382" t="str">
        <f t="shared" si="149"/>
        <v>05</v>
      </c>
      <c r="E2382" t="s">
        <v>180</v>
      </c>
      <c r="F2382">
        <v>197</v>
      </c>
      <c r="G2382">
        <v>101</v>
      </c>
      <c r="H2382">
        <v>67</v>
      </c>
      <c r="I2382">
        <v>64</v>
      </c>
      <c r="J2382">
        <v>61</v>
      </c>
      <c r="K2382">
        <v>61</v>
      </c>
      <c r="L2382">
        <v>0</v>
      </c>
      <c r="M2382">
        <v>2021</v>
      </c>
      <c r="N2382">
        <f t="shared" ca="1" si="150"/>
        <v>212</v>
      </c>
      <c r="O2382">
        <f t="shared" ca="1" si="151"/>
        <v>26748</v>
      </c>
      <c r="P2382">
        <f ca="1">_20206[[#This Row],[最低排名]]-_20206[[#This Row],[同分人数]]+1</f>
        <v>26537</v>
      </c>
      <c r="Q2382">
        <f ca="1">IF(O2382&gt;=开始!$B$6, 1, 0)</f>
        <v>1</v>
      </c>
      <c r="R2382">
        <f ca="1">_20206[[#This Row],[最低排名]]-开始!$B$6</f>
        <v>26748</v>
      </c>
    </row>
    <row r="2383" spans="1:18">
      <c r="A2383">
        <v>74406</v>
      </c>
      <c r="B2383" t="s">
        <v>1186</v>
      </c>
      <c r="C2383" t="str">
        <f t="shared" si="148"/>
        <v>湖南科大</v>
      </c>
      <c r="D2383" t="str">
        <f t="shared" si="149"/>
        <v>06</v>
      </c>
      <c r="E2383" t="s">
        <v>170</v>
      </c>
      <c r="F2383">
        <v>211</v>
      </c>
      <c r="G2383">
        <v>115</v>
      </c>
      <c r="H2383">
        <v>89</v>
      </c>
      <c r="I2383">
        <v>55</v>
      </c>
      <c r="J2383">
        <v>49</v>
      </c>
      <c r="K2383">
        <v>49</v>
      </c>
      <c r="L2383">
        <v>0</v>
      </c>
      <c r="M2383">
        <v>2021</v>
      </c>
      <c r="N2383">
        <f t="shared" ca="1" si="150"/>
        <v>206</v>
      </c>
      <c r="O2383">
        <f t="shared" ca="1" si="151"/>
        <v>26106</v>
      </c>
      <c r="P2383">
        <f ca="1">_20206[[#This Row],[最低排名]]-_20206[[#This Row],[同分人数]]+1</f>
        <v>25901</v>
      </c>
      <c r="Q2383">
        <f ca="1">IF(O2383&gt;=开始!$B$6, 1, 0)</f>
        <v>1</v>
      </c>
      <c r="R2383">
        <f ca="1">_20206[[#This Row],[最低排名]]-开始!$B$6</f>
        <v>26106</v>
      </c>
    </row>
    <row r="2384" spans="1:18">
      <c r="A2384">
        <v>74501</v>
      </c>
      <c r="B2384" t="s">
        <v>1187</v>
      </c>
      <c r="C2384" t="str">
        <f t="shared" si="148"/>
        <v>长沙理工</v>
      </c>
      <c r="D2384" t="str">
        <f t="shared" si="149"/>
        <v>01</v>
      </c>
      <c r="E2384" t="s">
        <v>347</v>
      </c>
      <c r="F2384">
        <v>208</v>
      </c>
      <c r="G2384">
        <v>108</v>
      </c>
      <c r="H2384">
        <v>97</v>
      </c>
      <c r="I2384">
        <v>58</v>
      </c>
      <c r="J2384">
        <v>58</v>
      </c>
      <c r="K2384">
        <v>52</v>
      </c>
      <c r="L2384">
        <v>0</v>
      </c>
      <c r="M2384">
        <v>2021</v>
      </c>
      <c r="N2384">
        <f t="shared" ca="1" si="150"/>
        <v>225</v>
      </c>
      <c r="O2384">
        <f t="shared" ca="1" si="151"/>
        <v>21738</v>
      </c>
      <c r="P2384">
        <f ca="1">_20206[[#This Row],[最低排名]]-_20206[[#This Row],[同分人数]]+1</f>
        <v>21514</v>
      </c>
      <c r="Q2384">
        <f ca="1">IF(O2384&gt;=开始!$B$6, 1, 0)</f>
        <v>1</v>
      </c>
      <c r="R2384">
        <f ca="1">_20206[[#This Row],[最低排名]]-开始!$B$6</f>
        <v>21738</v>
      </c>
    </row>
    <row r="2385" spans="1:18">
      <c r="A2385">
        <v>74502</v>
      </c>
      <c r="B2385" t="s">
        <v>1188</v>
      </c>
      <c r="C2385" t="str">
        <f t="shared" si="148"/>
        <v>长沙理工</v>
      </c>
      <c r="D2385" t="str">
        <f t="shared" si="149"/>
        <v>02</v>
      </c>
      <c r="E2385" t="s">
        <v>182</v>
      </c>
      <c r="F2385">
        <v>191</v>
      </c>
      <c r="G2385">
        <v>103</v>
      </c>
      <c r="H2385">
        <v>102</v>
      </c>
      <c r="I2385">
        <v>70</v>
      </c>
      <c r="J2385">
        <v>55</v>
      </c>
      <c r="K2385">
        <v>43</v>
      </c>
      <c r="L2385">
        <v>0</v>
      </c>
      <c r="M2385">
        <v>2021</v>
      </c>
      <c r="N2385">
        <f t="shared" ca="1" si="150"/>
        <v>230</v>
      </c>
      <c r="O2385">
        <f t="shared" ca="1" si="151"/>
        <v>24381</v>
      </c>
      <c r="P2385">
        <f ca="1">_20206[[#This Row],[最低排名]]-_20206[[#This Row],[同分人数]]+1</f>
        <v>24152</v>
      </c>
      <c r="Q2385">
        <f ca="1">IF(O2385&gt;=开始!$B$6, 1, 0)</f>
        <v>1</v>
      </c>
      <c r="R2385">
        <f ca="1">_20206[[#This Row],[最低排名]]-开始!$B$6</f>
        <v>24381</v>
      </c>
    </row>
    <row r="2386" spans="1:18">
      <c r="A2386">
        <v>74601</v>
      </c>
      <c r="B2386" t="s">
        <v>1189</v>
      </c>
      <c r="C2386" t="str">
        <f t="shared" si="148"/>
        <v>湖南农大</v>
      </c>
      <c r="D2386" t="str">
        <f t="shared" si="149"/>
        <v>01</v>
      </c>
      <c r="E2386" t="s">
        <v>309</v>
      </c>
      <c r="F2386">
        <v>191</v>
      </c>
      <c r="G2386">
        <v>97</v>
      </c>
      <c r="H2386">
        <v>98</v>
      </c>
      <c r="I2386">
        <v>55</v>
      </c>
      <c r="J2386">
        <v>52</v>
      </c>
      <c r="K2386">
        <v>46</v>
      </c>
      <c r="L2386">
        <v>0</v>
      </c>
      <c r="M2386">
        <v>2021</v>
      </c>
      <c r="N2386">
        <f t="shared" ca="1" si="150"/>
        <v>188</v>
      </c>
      <c r="O2386">
        <f t="shared" ca="1" si="151"/>
        <v>28283</v>
      </c>
      <c r="P2386">
        <f ca="1">_20206[[#This Row],[最低排名]]-_20206[[#This Row],[同分人数]]+1</f>
        <v>28096</v>
      </c>
      <c r="Q2386">
        <f ca="1">IF(O2386&gt;=开始!$B$6, 1, 0)</f>
        <v>1</v>
      </c>
      <c r="R2386">
        <f ca="1">_20206[[#This Row],[最低排名]]-开始!$B$6</f>
        <v>28283</v>
      </c>
    </row>
    <row r="2387" spans="1:18">
      <c r="A2387">
        <v>74602</v>
      </c>
      <c r="B2387" t="s">
        <v>1190</v>
      </c>
      <c r="C2387" t="str">
        <f t="shared" si="148"/>
        <v>湖南农大</v>
      </c>
      <c r="D2387" t="str">
        <f t="shared" si="149"/>
        <v>02</v>
      </c>
      <c r="E2387" t="s">
        <v>309</v>
      </c>
      <c r="F2387">
        <v>180</v>
      </c>
      <c r="G2387">
        <v>91</v>
      </c>
      <c r="H2387">
        <v>103</v>
      </c>
      <c r="I2387">
        <v>58</v>
      </c>
      <c r="J2387">
        <v>52</v>
      </c>
      <c r="K2387">
        <v>49</v>
      </c>
      <c r="L2387">
        <v>0</v>
      </c>
      <c r="M2387">
        <v>2021</v>
      </c>
      <c r="N2387">
        <f t="shared" ca="1" si="150"/>
        <v>188</v>
      </c>
      <c r="O2387">
        <f t="shared" ca="1" si="151"/>
        <v>28283</v>
      </c>
      <c r="P2387">
        <f ca="1">_20206[[#This Row],[最低排名]]-_20206[[#This Row],[同分人数]]+1</f>
        <v>28096</v>
      </c>
      <c r="Q2387">
        <f ca="1">IF(O2387&gt;=开始!$B$6, 1, 0)</f>
        <v>1</v>
      </c>
      <c r="R2387">
        <f ca="1">_20206[[#This Row],[最低排名]]-开始!$B$6</f>
        <v>28283</v>
      </c>
    </row>
    <row r="2388" spans="1:18">
      <c r="A2388">
        <v>74701</v>
      </c>
      <c r="B2388" t="s">
        <v>1191</v>
      </c>
      <c r="C2388" t="str">
        <f t="shared" si="148"/>
        <v>湖南中医</v>
      </c>
      <c r="D2388" t="str">
        <f t="shared" si="149"/>
        <v>01</v>
      </c>
      <c r="E2388" t="s">
        <v>149</v>
      </c>
      <c r="F2388">
        <v>219</v>
      </c>
      <c r="G2388">
        <v>116</v>
      </c>
      <c r="H2388">
        <v>104</v>
      </c>
      <c r="I2388">
        <v>61</v>
      </c>
      <c r="J2388">
        <v>61</v>
      </c>
      <c r="K2388">
        <v>52</v>
      </c>
      <c r="L2388">
        <v>0</v>
      </c>
      <c r="M2388">
        <v>2021</v>
      </c>
      <c r="N2388">
        <f t="shared" ca="1" si="150"/>
        <v>221</v>
      </c>
      <c r="O2388">
        <f t="shared" ca="1" si="151"/>
        <v>16381</v>
      </c>
      <c r="P2388">
        <f ca="1">_20206[[#This Row],[最低排名]]-_20206[[#This Row],[同分人数]]+1</f>
        <v>16161</v>
      </c>
      <c r="Q2388">
        <f ca="1">IF(O2388&gt;=开始!$B$6, 1, 0)</f>
        <v>1</v>
      </c>
      <c r="R2388">
        <f ca="1">_20206[[#This Row],[最低排名]]-开始!$B$6</f>
        <v>16381</v>
      </c>
    </row>
    <row r="2389" spans="1:18">
      <c r="A2389">
        <v>74702</v>
      </c>
      <c r="B2389" t="s">
        <v>1192</v>
      </c>
      <c r="C2389" t="str">
        <f t="shared" si="148"/>
        <v>湖南中医</v>
      </c>
      <c r="D2389" t="str">
        <f t="shared" si="149"/>
        <v>02</v>
      </c>
      <c r="E2389" t="s">
        <v>83</v>
      </c>
      <c r="F2389">
        <v>201</v>
      </c>
      <c r="G2389">
        <v>113</v>
      </c>
      <c r="H2389">
        <v>121</v>
      </c>
      <c r="I2389">
        <v>61</v>
      </c>
      <c r="J2389">
        <v>58</v>
      </c>
      <c r="K2389">
        <v>46</v>
      </c>
      <c r="L2389">
        <v>0</v>
      </c>
      <c r="M2389">
        <v>2021</v>
      </c>
      <c r="N2389">
        <f t="shared" ca="1" si="150"/>
        <v>206</v>
      </c>
      <c r="O2389">
        <f t="shared" ca="1" si="151"/>
        <v>18620</v>
      </c>
      <c r="P2389">
        <f ca="1">_20206[[#This Row],[最低排名]]-_20206[[#This Row],[同分人数]]+1</f>
        <v>18415</v>
      </c>
      <c r="Q2389">
        <f ca="1">IF(O2389&gt;=开始!$B$6, 1, 0)</f>
        <v>1</v>
      </c>
      <c r="R2389">
        <f ca="1">_20206[[#This Row],[最低排名]]-开始!$B$6</f>
        <v>18620</v>
      </c>
    </row>
    <row r="2390" spans="1:18">
      <c r="A2390">
        <v>74703</v>
      </c>
      <c r="B2390" t="s">
        <v>1193</v>
      </c>
      <c r="C2390" t="str">
        <f t="shared" si="148"/>
        <v>湖南中医</v>
      </c>
      <c r="D2390" t="str">
        <f t="shared" si="149"/>
        <v>03</v>
      </c>
      <c r="E2390" t="s">
        <v>340</v>
      </c>
      <c r="F2390">
        <v>202</v>
      </c>
      <c r="G2390">
        <v>108</v>
      </c>
      <c r="H2390">
        <v>99</v>
      </c>
      <c r="I2390">
        <v>61</v>
      </c>
      <c r="J2390">
        <v>52</v>
      </c>
      <c r="K2390">
        <v>43</v>
      </c>
      <c r="L2390">
        <v>0</v>
      </c>
      <c r="M2390">
        <v>2021</v>
      </c>
      <c r="N2390">
        <f t="shared" ca="1" si="150"/>
        <v>223</v>
      </c>
      <c r="O2390">
        <f t="shared" ca="1" si="151"/>
        <v>25247</v>
      </c>
      <c r="P2390">
        <f ca="1">_20206[[#This Row],[最低排名]]-_20206[[#This Row],[同分人数]]+1</f>
        <v>25025</v>
      </c>
      <c r="Q2390">
        <f ca="1">IF(O2390&gt;=开始!$B$6, 1, 0)</f>
        <v>1</v>
      </c>
      <c r="R2390">
        <f ca="1">_20206[[#This Row],[最低排名]]-开始!$B$6</f>
        <v>25247</v>
      </c>
    </row>
    <row r="2391" spans="1:18">
      <c r="A2391">
        <v>74801</v>
      </c>
      <c r="B2391" t="s">
        <v>1194</v>
      </c>
      <c r="C2391" t="str">
        <f t="shared" si="148"/>
        <v>湖南师大</v>
      </c>
      <c r="D2391" t="str">
        <f t="shared" si="149"/>
        <v>01</v>
      </c>
      <c r="E2391" t="s">
        <v>72</v>
      </c>
      <c r="F2391">
        <v>200</v>
      </c>
      <c r="G2391">
        <v>105</v>
      </c>
      <c r="H2391">
        <v>133</v>
      </c>
      <c r="I2391">
        <v>70</v>
      </c>
      <c r="J2391">
        <v>64</v>
      </c>
      <c r="K2391">
        <v>55</v>
      </c>
      <c r="L2391">
        <v>0</v>
      </c>
      <c r="M2391">
        <v>2021</v>
      </c>
      <c r="N2391">
        <f t="shared" ca="1" si="150"/>
        <v>212</v>
      </c>
      <c r="O2391">
        <f t="shared" ca="1" si="151"/>
        <v>10988</v>
      </c>
      <c r="P2391">
        <f ca="1">_20206[[#This Row],[最低排名]]-_20206[[#This Row],[同分人数]]+1</f>
        <v>10777</v>
      </c>
      <c r="Q2391">
        <f ca="1">IF(O2391&gt;=开始!$B$6, 1, 0)</f>
        <v>1</v>
      </c>
      <c r="R2391">
        <f ca="1">_20206[[#This Row],[最低排名]]-开始!$B$6</f>
        <v>10988</v>
      </c>
    </row>
    <row r="2392" spans="1:18">
      <c r="A2392">
        <v>74802</v>
      </c>
      <c r="B2392" t="s">
        <v>1195</v>
      </c>
      <c r="C2392" t="str">
        <f t="shared" si="148"/>
        <v>湖南师大</v>
      </c>
      <c r="D2392" t="str">
        <f t="shared" si="149"/>
        <v>02</v>
      </c>
      <c r="E2392" t="s">
        <v>68</v>
      </c>
      <c r="F2392">
        <v>216</v>
      </c>
      <c r="G2392">
        <v>119</v>
      </c>
      <c r="H2392">
        <v>115</v>
      </c>
      <c r="I2392">
        <v>67</v>
      </c>
      <c r="J2392">
        <v>64</v>
      </c>
      <c r="K2392">
        <v>58</v>
      </c>
      <c r="L2392">
        <v>0</v>
      </c>
      <c r="M2392">
        <v>2021</v>
      </c>
      <c r="N2392">
        <f t="shared" ca="1" si="150"/>
        <v>216</v>
      </c>
      <c r="O2392">
        <f t="shared" ca="1" si="151"/>
        <v>11391</v>
      </c>
      <c r="P2392">
        <f ca="1">_20206[[#This Row],[最低排名]]-_20206[[#This Row],[同分人数]]+1</f>
        <v>11176</v>
      </c>
      <c r="Q2392">
        <f ca="1">IF(O2392&gt;=开始!$B$6, 1, 0)</f>
        <v>1</v>
      </c>
      <c r="R2392">
        <f ca="1">_20206[[#This Row],[最低排名]]-开始!$B$6</f>
        <v>11391</v>
      </c>
    </row>
    <row r="2393" spans="1:18">
      <c r="A2393">
        <v>74901</v>
      </c>
      <c r="B2393" t="s">
        <v>1197</v>
      </c>
      <c r="C2393" t="str">
        <f t="shared" si="148"/>
        <v>湖南理工</v>
      </c>
      <c r="D2393" t="str">
        <f t="shared" si="149"/>
        <v>01</v>
      </c>
      <c r="E2393" t="s">
        <v>752</v>
      </c>
      <c r="F2393">
        <v>185</v>
      </c>
      <c r="G2393">
        <v>99</v>
      </c>
      <c r="H2393">
        <v>84</v>
      </c>
      <c r="I2393">
        <v>58</v>
      </c>
      <c r="J2393">
        <v>49</v>
      </c>
      <c r="K2393">
        <v>49</v>
      </c>
      <c r="L2393">
        <v>0</v>
      </c>
      <c r="M2393">
        <v>2021</v>
      </c>
      <c r="N2393">
        <f t="shared" ca="1" si="150"/>
        <v>183</v>
      </c>
      <c r="O2393">
        <f t="shared" ca="1" si="151"/>
        <v>31547</v>
      </c>
      <c r="P2393">
        <f ca="1">_20206[[#This Row],[最低排名]]-_20206[[#This Row],[同分人数]]+1</f>
        <v>31365</v>
      </c>
      <c r="Q2393">
        <f ca="1">IF(O2393&gt;=开始!$B$6, 1, 0)</f>
        <v>1</v>
      </c>
      <c r="R2393">
        <f ca="1">_20206[[#This Row],[最低排名]]-开始!$B$6</f>
        <v>31547</v>
      </c>
    </row>
    <row r="2394" spans="1:18">
      <c r="A2394">
        <v>74902</v>
      </c>
      <c r="B2394" t="s">
        <v>1198</v>
      </c>
      <c r="C2394" t="str">
        <f t="shared" si="148"/>
        <v>湖南理工</v>
      </c>
      <c r="D2394" t="str">
        <f t="shared" si="149"/>
        <v>02</v>
      </c>
      <c r="E2394" t="s">
        <v>1534</v>
      </c>
      <c r="F2394">
        <v>180</v>
      </c>
      <c r="G2394">
        <v>93</v>
      </c>
      <c r="H2394">
        <v>85</v>
      </c>
      <c r="I2394">
        <v>49</v>
      </c>
      <c r="J2394">
        <v>43</v>
      </c>
      <c r="K2394">
        <v>43</v>
      </c>
      <c r="L2394">
        <v>0</v>
      </c>
      <c r="M2394">
        <v>2021</v>
      </c>
      <c r="N2394">
        <f t="shared" ca="1" si="150"/>
        <v>159</v>
      </c>
      <c r="O2394">
        <f t="shared" ca="1" si="151"/>
        <v>35686</v>
      </c>
      <c r="P2394">
        <f ca="1">_20206[[#This Row],[最低排名]]-_20206[[#This Row],[同分人数]]+1</f>
        <v>35528</v>
      </c>
      <c r="Q2394">
        <f ca="1">IF(O2394&gt;=开始!$B$6, 1, 0)</f>
        <v>1</v>
      </c>
      <c r="R2394">
        <f ca="1">_20206[[#This Row],[最低排名]]-开始!$B$6</f>
        <v>35686</v>
      </c>
    </row>
    <row r="2395" spans="1:18">
      <c r="A2395">
        <v>74903</v>
      </c>
      <c r="B2395" t="s">
        <v>1199</v>
      </c>
      <c r="C2395" t="str">
        <f t="shared" si="148"/>
        <v>湖南理工</v>
      </c>
      <c r="D2395" t="str">
        <f t="shared" si="149"/>
        <v>03</v>
      </c>
      <c r="E2395" t="s">
        <v>738</v>
      </c>
      <c r="F2395">
        <v>178</v>
      </c>
      <c r="G2395">
        <v>91</v>
      </c>
      <c r="H2395">
        <v>84</v>
      </c>
      <c r="I2395">
        <v>58</v>
      </c>
      <c r="J2395">
        <v>46</v>
      </c>
      <c r="K2395">
        <v>46</v>
      </c>
      <c r="L2395">
        <v>0</v>
      </c>
      <c r="M2395">
        <v>2021</v>
      </c>
      <c r="N2395">
        <f t="shared" ca="1" si="150"/>
        <v>141</v>
      </c>
      <c r="O2395">
        <f t="shared" ca="1" si="151"/>
        <v>33810</v>
      </c>
      <c r="P2395">
        <f ca="1">_20206[[#This Row],[最低排名]]-_20206[[#This Row],[同分人数]]+1</f>
        <v>33670</v>
      </c>
      <c r="Q2395">
        <f ca="1">IF(O2395&gt;=开始!$B$6, 1, 0)</f>
        <v>1</v>
      </c>
      <c r="R2395">
        <f ca="1">_20206[[#This Row],[最低排名]]-开始!$B$6</f>
        <v>33810</v>
      </c>
    </row>
    <row r="2396" spans="1:18">
      <c r="A2396">
        <v>75001</v>
      </c>
      <c r="B2396" t="s">
        <v>1200</v>
      </c>
      <c r="C2396" t="str">
        <f t="shared" si="148"/>
        <v>湘南学院</v>
      </c>
      <c r="D2396" t="str">
        <f t="shared" si="149"/>
        <v>01</v>
      </c>
      <c r="E2396" t="s">
        <v>513</v>
      </c>
      <c r="F2396">
        <v>153</v>
      </c>
      <c r="G2396">
        <v>103</v>
      </c>
      <c r="H2396">
        <v>105</v>
      </c>
      <c r="I2396">
        <v>61</v>
      </c>
      <c r="J2396">
        <v>52</v>
      </c>
      <c r="K2396">
        <v>49</v>
      </c>
      <c r="L2396">
        <v>0</v>
      </c>
      <c r="M2396">
        <v>2021</v>
      </c>
      <c r="N2396">
        <f t="shared" ca="1" si="150"/>
        <v>164</v>
      </c>
      <c r="O2396">
        <f t="shared" ca="1" si="151"/>
        <v>32444</v>
      </c>
      <c r="P2396">
        <f ca="1">_20206[[#This Row],[最低排名]]-_20206[[#This Row],[同分人数]]+1</f>
        <v>32281</v>
      </c>
      <c r="Q2396">
        <f ca="1">IF(O2396&gt;=开始!$B$6, 1, 0)</f>
        <v>1</v>
      </c>
      <c r="R2396">
        <f ca="1">_20206[[#This Row],[最低排名]]-开始!$B$6</f>
        <v>32444</v>
      </c>
    </row>
    <row r="2397" spans="1:18">
      <c r="A2397">
        <v>75002</v>
      </c>
      <c r="B2397" t="s">
        <v>1201</v>
      </c>
      <c r="C2397" t="str">
        <f t="shared" si="148"/>
        <v>湘南学院</v>
      </c>
      <c r="D2397" t="str">
        <f t="shared" si="149"/>
        <v>02</v>
      </c>
      <c r="E2397" t="s">
        <v>221</v>
      </c>
      <c r="F2397">
        <v>187</v>
      </c>
      <c r="G2397">
        <v>99</v>
      </c>
      <c r="H2397">
        <v>84</v>
      </c>
      <c r="I2397">
        <v>49</v>
      </c>
      <c r="J2397">
        <v>46</v>
      </c>
      <c r="K2397">
        <v>43</v>
      </c>
      <c r="L2397">
        <v>0</v>
      </c>
      <c r="M2397">
        <v>2021</v>
      </c>
      <c r="N2397">
        <f t="shared" ca="1" si="150"/>
        <v>171</v>
      </c>
      <c r="O2397">
        <f t="shared" ca="1" si="151"/>
        <v>34311</v>
      </c>
      <c r="P2397">
        <f ca="1">_20206[[#This Row],[最低排名]]-_20206[[#This Row],[同分人数]]+1</f>
        <v>34141</v>
      </c>
      <c r="Q2397">
        <f ca="1">IF(O2397&gt;=开始!$B$6, 1, 0)</f>
        <v>1</v>
      </c>
      <c r="R2397">
        <f ca="1">_20206[[#This Row],[最低排名]]-开始!$B$6</f>
        <v>34311</v>
      </c>
    </row>
    <row r="2398" spans="1:18">
      <c r="A2398">
        <v>75003</v>
      </c>
      <c r="B2398" t="s">
        <v>1202</v>
      </c>
      <c r="C2398" t="str">
        <f t="shared" si="148"/>
        <v>湘南学院</v>
      </c>
      <c r="D2398" t="str">
        <f t="shared" si="149"/>
        <v>03</v>
      </c>
      <c r="E2398" t="s">
        <v>419</v>
      </c>
      <c r="F2398">
        <v>185</v>
      </c>
      <c r="G2398">
        <v>94</v>
      </c>
      <c r="H2398">
        <v>90</v>
      </c>
      <c r="I2398">
        <v>55</v>
      </c>
      <c r="J2398">
        <v>55</v>
      </c>
      <c r="K2398">
        <v>49</v>
      </c>
      <c r="L2398">
        <v>0</v>
      </c>
      <c r="M2398">
        <v>2021</v>
      </c>
      <c r="N2398">
        <f t="shared" ca="1" si="150"/>
        <v>190</v>
      </c>
      <c r="O2398">
        <f t="shared" ca="1" si="151"/>
        <v>29871</v>
      </c>
      <c r="P2398">
        <f ca="1">_20206[[#This Row],[最低排名]]-_20206[[#This Row],[同分人数]]+1</f>
        <v>29682</v>
      </c>
      <c r="Q2398">
        <f ca="1">IF(O2398&gt;=开始!$B$6, 1, 0)</f>
        <v>1</v>
      </c>
      <c r="R2398">
        <f ca="1">_20206[[#This Row],[最低排名]]-开始!$B$6</f>
        <v>29871</v>
      </c>
    </row>
    <row r="2399" spans="1:18">
      <c r="A2399">
        <v>75101</v>
      </c>
      <c r="B2399" t="s">
        <v>1203</v>
      </c>
      <c r="C2399" t="str">
        <f t="shared" si="148"/>
        <v>衡阳师范</v>
      </c>
      <c r="D2399" t="str">
        <f t="shared" si="149"/>
        <v>01</v>
      </c>
      <c r="E2399" t="s">
        <v>427</v>
      </c>
      <c r="F2399">
        <v>186</v>
      </c>
      <c r="G2399">
        <v>101</v>
      </c>
      <c r="H2399">
        <v>87</v>
      </c>
      <c r="I2399">
        <v>58</v>
      </c>
      <c r="J2399">
        <v>52</v>
      </c>
      <c r="K2399">
        <v>52</v>
      </c>
      <c r="L2399">
        <v>0</v>
      </c>
      <c r="M2399">
        <v>2021</v>
      </c>
      <c r="N2399">
        <f t="shared" ca="1" si="150"/>
        <v>227</v>
      </c>
      <c r="O2399">
        <f t="shared" ca="1" si="151"/>
        <v>29681</v>
      </c>
      <c r="P2399">
        <f ca="1">_20206[[#This Row],[最低排名]]-_20206[[#This Row],[同分人数]]+1</f>
        <v>29455</v>
      </c>
      <c r="Q2399">
        <f ca="1">IF(O2399&gt;=开始!$B$6, 1, 0)</f>
        <v>1</v>
      </c>
      <c r="R2399">
        <f ca="1">_20206[[#This Row],[最低排名]]-开始!$B$6</f>
        <v>29681</v>
      </c>
    </row>
    <row r="2400" spans="1:18">
      <c r="A2400">
        <v>75102</v>
      </c>
      <c r="B2400" t="s">
        <v>1204</v>
      </c>
      <c r="C2400" t="str">
        <f t="shared" si="148"/>
        <v>衡阳师范</v>
      </c>
      <c r="D2400" t="str">
        <f t="shared" si="149"/>
        <v>02</v>
      </c>
      <c r="E2400" t="s">
        <v>419</v>
      </c>
      <c r="F2400">
        <v>189</v>
      </c>
      <c r="G2400">
        <v>97</v>
      </c>
      <c r="H2400">
        <v>50</v>
      </c>
      <c r="I2400">
        <v>70</v>
      </c>
      <c r="J2400">
        <v>67</v>
      </c>
      <c r="K2400">
        <v>58</v>
      </c>
      <c r="L2400">
        <v>0</v>
      </c>
      <c r="M2400">
        <v>2021</v>
      </c>
      <c r="N2400">
        <f t="shared" ca="1" si="150"/>
        <v>190</v>
      </c>
      <c r="O2400">
        <f t="shared" ca="1" si="151"/>
        <v>29871</v>
      </c>
      <c r="P2400">
        <f ca="1">_20206[[#This Row],[最低排名]]-_20206[[#This Row],[同分人数]]+1</f>
        <v>29682</v>
      </c>
      <c r="Q2400">
        <f ca="1">IF(O2400&gt;=开始!$B$6, 1, 0)</f>
        <v>1</v>
      </c>
      <c r="R2400">
        <f ca="1">_20206[[#This Row],[最低排名]]-开始!$B$6</f>
        <v>29871</v>
      </c>
    </row>
    <row r="2401" spans="1:18">
      <c r="A2401">
        <v>75103</v>
      </c>
      <c r="B2401" t="s">
        <v>1205</v>
      </c>
      <c r="C2401" t="str">
        <f t="shared" si="148"/>
        <v>衡阳师范</v>
      </c>
      <c r="D2401" t="str">
        <f t="shared" si="149"/>
        <v>03</v>
      </c>
      <c r="E2401" t="s">
        <v>469</v>
      </c>
      <c r="F2401">
        <v>198</v>
      </c>
      <c r="G2401">
        <v>102</v>
      </c>
      <c r="H2401">
        <v>60</v>
      </c>
      <c r="I2401">
        <v>64</v>
      </c>
      <c r="J2401">
        <v>55</v>
      </c>
      <c r="K2401">
        <v>55</v>
      </c>
      <c r="L2401">
        <v>0</v>
      </c>
      <c r="M2401">
        <v>2021</v>
      </c>
      <c r="N2401">
        <f t="shared" ca="1" si="150"/>
        <v>184</v>
      </c>
      <c r="O2401">
        <f t="shared" ca="1" si="151"/>
        <v>30254</v>
      </c>
      <c r="P2401">
        <f ca="1">_20206[[#This Row],[最低排名]]-_20206[[#This Row],[同分人数]]+1</f>
        <v>30071</v>
      </c>
      <c r="Q2401">
        <f ca="1">IF(O2401&gt;=开始!$B$6, 1, 0)</f>
        <v>1</v>
      </c>
      <c r="R2401">
        <f ca="1">_20206[[#This Row],[最低排名]]-开始!$B$6</f>
        <v>30254</v>
      </c>
    </row>
    <row r="2402" spans="1:18">
      <c r="A2402">
        <v>75104</v>
      </c>
      <c r="B2402" t="s">
        <v>1206</v>
      </c>
      <c r="C2402" t="str">
        <f t="shared" si="148"/>
        <v>衡阳师范</v>
      </c>
      <c r="D2402" t="str">
        <f t="shared" si="149"/>
        <v>04</v>
      </c>
      <c r="E2402" t="s">
        <v>383</v>
      </c>
      <c r="F2402">
        <v>181</v>
      </c>
      <c r="G2402">
        <v>95</v>
      </c>
      <c r="H2402">
        <v>83</v>
      </c>
      <c r="I2402">
        <v>58</v>
      </c>
      <c r="J2402">
        <v>52</v>
      </c>
      <c r="K2402">
        <v>49</v>
      </c>
      <c r="L2402">
        <v>0</v>
      </c>
      <c r="M2402">
        <v>2021</v>
      </c>
      <c r="N2402">
        <f t="shared" ca="1" si="150"/>
        <v>196</v>
      </c>
      <c r="O2402">
        <f t="shared" ca="1" si="151"/>
        <v>31931</v>
      </c>
      <c r="P2402">
        <f ca="1">_20206[[#This Row],[最低排名]]-_20206[[#This Row],[同分人数]]+1</f>
        <v>31736</v>
      </c>
      <c r="Q2402">
        <f ca="1">IF(O2402&gt;=开始!$B$6, 1, 0)</f>
        <v>1</v>
      </c>
      <c r="R2402">
        <f ca="1">_20206[[#This Row],[最低排名]]-开始!$B$6</f>
        <v>31931</v>
      </c>
    </row>
    <row r="2403" spans="1:18">
      <c r="A2403">
        <v>75201</v>
      </c>
      <c r="B2403" t="s">
        <v>1207</v>
      </c>
      <c r="C2403" t="str">
        <f t="shared" si="148"/>
        <v>邵阳学院</v>
      </c>
      <c r="D2403" t="str">
        <f t="shared" si="149"/>
        <v>01</v>
      </c>
      <c r="E2403" t="s">
        <v>56</v>
      </c>
      <c r="F2403">
        <v>194</v>
      </c>
      <c r="G2403">
        <v>97</v>
      </c>
      <c r="H2403">
        <v>70</v>
      </c>
      <c r="I2403">
        <v>58</v>
      </c>
      <c r="J2403">
        <v>49</v>
      </c>
      <c r="K2403">
        <v>43</v>
      </c>
      <c r="L2403">
        <v>0</v>
      </c>
      <c r="M2403">
        <v>2021</v>
      </c>
      <c r="N2403">
        <f t="shared" ca="1" si="150"/>
        <v>199</v>
      </c>
      <c r="O2403">
        <f t="shared" ca="1" si="151"/>
        <v>33499</v>
      </c>
      <c r="P2403">
        <f ca="1">_20206[[#This Row],[最低排名]]-_20206[[#This Row],[同分人数]]+1</f>
        <v>33301</v>
      </c>
      <c r="Q2403">
        <f ca="1">IF(O2403&gt;=开始!$B$6, 1, 0)</f>
        <v>1</v>
      </c>
      <c r="R2403">
        <f ca="1">_20206[[#This Row],[最低排名]]-开始!$B$6</f>
        <v>33499</v>
      </c>
    </row>
    <row r="2404" spans="1:18">
      <c r="A2404">
        <v>75202</v>
      </c>
      <c r="B2404" t="s">
        <v>1208</v>
      </c>
      <c r="C2404" t="str">
        <f t="shared" si="148"/>
        <v>邵阳学院</v>
      </c>
      <c r="D2404" t="str">
        <f t="shared" si="149"/>
        <v>02</v>
      </c>
      <c r="E2404" t="s">
        <v>221</v>
      </c>
      <c r="F2404">
        <v>182</v>
      </c>
      <c r="G2404">
        <v>95</v>
      </c>
      <c r="H2404">
        <v>71</v>
      </c>
      <c r="I2404">
        <v>58</v>
      </c>
      <c r="J2404">
        <v>55</v>
      </c>
      <c r="K2404">
        <v>43</v>
      </c>
      <c r="L2404">
        <v>0</v>
      </c>
      <c r="M2404">
        <v>2021</v>
      </c>
      <c r="N2404">
        <f t="shared" ca="1" si="150"/>
        <v>171</v>
      </c>
      <c r="O2404">
        <f t="shared" ca="1" si="151"/>
        <v>34311</v>
      </c>
      <c r="P2404">
        <f ca="1">_20206[[#This Row],[最低排名]]-_20206[[#This Row],[同分人数]]+1</f>
        <v>34141</v>
      </c>
      <c r="Q2404">
        <f ca="1">IF(O2404&gt;=开始!$B$6, 1, 0)</f>
        <v>1</v>
      </c>
      <c r="R2404">
        <f ca="1">_20206[[#This Row],[最低排名]]-开始!$B$6</f>
        <v>34311</v>
      </c>
    </row>
    <row r="2405" spans="1:18">
      <c r="A2405">
        <v>75301</v>
      </c>
      <c r="B2405" t="s">
        <v>1209</v>
      </c>
      <c r="C2405" t="str">
        <f t="shared" si="148"/>
        <v>湖南文理</v>
      </c>
      <c r="D2405" t="str">
        <f t="shared" si="149"/>
        <v>01</v>
      </c>
      <c r="E2405" t="s">
        <v>203</v>
      </c>
      <c r="F2405">
        <v>182</v>
      </c>
      <c r="G2405">
        <v>93</v>
      </c>
      <c r="H2405">
        <v>86</v>
      </c>
      <c r="I2405">
        <v>61</v>
      </c>
      <c r="J2405">
        <v>52</v>
      </c>
      <c r="K2405">
        <v>49</v>
      </c>
      <c r="L2405">
        <v>0</v>
      </c>
      <c r="M2405">
        <v>2021</v>
      </c>
      <c r="N2405">
        <f t="shared" ca="1" si="150"/>
        <v>204</v>
      </c>
      <c r="O2405">
        <f t="shared" ca="1" si="151"/>
        <v>30665</v>
      </c>
      <c r="P2405">
        <f ca="1">_20206[[#This Row],[最低排名]]-_20206[[#This Row],[同分人数]]+1</f>
        <v>30462</v>
      </c>
      <c r="Q2405">
        <f ca="1">IF(O2405&gt;=开始!$B$6, 1, 0)</f>
        <v>1</v>
      </c>
      <c r="R2405">
        <f ca="1">_20206[[#This Row],[最低排名]]-开始!$B$6</f>
        <v>30665</v>
      </c>
    </row>
    <row r="2406" spans="1:18">
      <c r="A2406">
        <v>75302</v>
      </c>
      <c r="B2406" t="s">
        <v>1210</v>
      </c>
      <c r="C2406" t="str">
        <f t="shared" si="148"/>
        <v>湖南文理</v>
      </c>
      <c r="D2406" t="str">
        <f t="shared" si="149"/>
        <v>02</v>
      </c>
      <c r="E2406" t="s">
        <v>1629</v>
      </c>
      <c r="M2406">
        <v>2021</v>
      </c>
      <c r="N2406" t="e">
        <f t="shared" ca="1" si="150"/>
        <v>#N/A</v>
      </c>
      <c r="O2406" t="e">
        <f t="shared" ca="1" si="151"/>
        <v>#N/A</v>
      </c>
      <c r="P2406" t="e">
        <f ca="1">_20206[[#This Row],[最低排名]]-_20206[[#This Row],[同分人数]]+1</f>
        <v>#N/A</v>
      </c>
      <c r="Q2406" t="e">
        <f ca="1">IF(O2406&gt;=开始!$B$6, 1, 0)</f>
        <v>#N/A</v>
      </c>
      <c r="R2406" t="e">
        <f ca="1">_20206[[#This Row],[最低排名]]-开始!$B$6</f>
        <v>#N/A</v>
      </c>
    </row>
    <row r="2407" spans="1:18">
      <c r="A2407">
        <v>75303</v>
      </c>
      <c r="B2407" t="s">
        <v>1211</v>
      </c>
      <c r="C2407" t="str">
        <f t="shared" si="148"/>
        <v>湖南文理</v>
      </c>
      <c r="D2407" t="str">
        <f t="shared" si="149"/>
        <v>03</v>
      </c>
      <c r="E2407" t="s">
        <v>354</v>
      </c>
      <c r="F2407">
        <v>198</v>
      </c>
      <c r="G2407">
        <v>101</v>
      </c>
      <c r="H2407">
        <v>71</v>
      </c>
      <c r="I2407">
        <v>55</v>
      </c>
      <c r="J2407">
        <v>52</v>
      </c>
      <c r="K2407">
        <v>52</v>
      </c>
      <c r="L2407">
        <v>0</v>
      </c>
      <c r="M2407">
        <v>2021</v>
      </c>
      <c r="N2407">
        <f t="shared" ca="1" si="150"/>
        <v>177</v>
      </c>
      <c r="O2407">
        <f t="shared" ca="1" si="151"/>
        <v>31038</v>
      </c>
      <c r="P2407">
        <f ca="1">_20206[[#This Row],[最低排名]]-_20206[[#This Row],[同分人数]]+1</f>
        <v>30862</v>
      </c>
      <c r="Q2407">
        <f ca="1">IF(O2407&gt;=开始!$B$6, 1, 0)</f>
        <v>1</v>
      </c>
      <c r="R2407">
        <f ca="1">_20206[[#This Row],[最低排名]]-开始!$B$6</f>
        <v>31038</v>
      </c>
    </row>
    <row r="2408" spans="1:18">
      <c r="A2408">
        <v>75304</v>
      </c>
      <c r="B2408" t="s">
        <v>1212</v>
      </c>
      <c r="C2408" t="str">
        <f t="shared" si="148"/>
        <v>湖南文理</v>
      </c>
      <c r="D2408" t="str">
        <f t="shared" si="149"/>
        <v>04</v>
      </c>
      <c r="E2408" t="s">
        <v>180</v>
      </c>
      <c r="F2408">
        <v>194</v>
      </c>
      <c r="G2408">
        <v>99</v>
      </c>
      <c r="H2408">
        <v>88</v>
      </c>
      <c r="I2408">
        <v>64</v>
      </c>
      <c r="J2408">
        <v>58</v>
      </c>
      <c r="K2408">
        <v>46</v>
      </c>
      <c r="L2408">
        <v>0</v>
      </c>
      <c r="M2408">
        <v>2021</v>
      </c>
      <c r="N2408">
        <f t="shared" ca="1" si="150"/>
        <v>212</v>
      </c>
      <c r="O2408">
        <f t="shared" ca="1" si="151"/>
        <v>26748</v>
      </c>
      <c r="P2408">
        <f ca="1">_20206[[#This Row],[最低排名]]-_20206[[#This Row],[同分人数]]+1</f>
        <v>26537</v>
      </c>
      <c r="Q2408">
        <f ca="1">IF(O2408&gt;=开始!$B$6, 1, 0)</f>
        <v>1</v>
      </c>
      <c r="R2408">
        <f ca="1">_20206[[#This Row],[最低排名]]-开始!$B$6</f>
        <v>26748</v>
      </c>
    </row>
    <row r="2409" spans="1:18">
      <c r="A2409">
        <v>75401</v>
      </c>
      <c r="B2409" t="s">
        <v>1213</v>
      </c>
      <c r="C2409" t="str">
        <f t="shared" si="148"/>
        <v>湖南科技</v>
      </c>
      <c r="D2409" t="str">
        <f t="shared" si="149"/>
        <v>01</v>
      </c>
      <c r="E2409" t="s">
        <v>52</v>
      </c>
      <c r="F2409">
        <v>172</v>
      </c>
      <c r="G2409">
        <v>92</v>
      </c>
      <c r="H2409">
        <v>84</v>
      </c>
      <c r="I2409">
        <v>61</v>
      </c>
      <c r="J2409">
        <v>58</v>
      </c>
      <c r="K2409">
        <v>49</v>
      </c>
      <c r="L2409">
        <v>0</v>
      </c>
      <c r="M2409">
        <v>2021</v>
      </c>
      <c r="N2409">
        <f t="shared" ca="1" si="150"/>
        <v>188</v>
      </c>
      <c r="O2409">
        <f t="shared" ca="1" si="151"/>
        <v>31735</v>
      </c>
      <c r="P2409">
        <f ca="1">_20206[[#This Row],[最低排名]]-_20206[[#This Row],[同分人数]]+1</f>
        <v>31548</v>
      </c>
      <c r="Q2409">
        <f ca="1">IF(O2409&gt;=开始!$B$6, 1, 0)</f>
        <v>1</v>
      </c>
      <c r="R2409">
        <f ca="1">_20206[[#This Row],[最低排名]]-开始!$B$6</f>
        <v>31735</v>
      </c>
    </row>
    <row r="2410" spans="1:18">
      <c r="A2410">
        <v>75402</v>
      </c>
      <c r="B2410" t="s">
        <v>1214</v>
      </c>
      <c r="C2410" t="str">
        <f t="shared" si="148"/>
        <v>湖南科技</v>
      </c>
      <c r="D2410" t="str">
        <f t="shared" si="149"/>
        <v>02</v>
      </c>
      <c r="E2410" t="s">
        <v>1548</v>
      </c>
      <c r="F2410">
        <v>193</v>
      </c>
      <c r="G2410">
        <v>112</v>
      </c>
      <c r="H2410">
        <v>48</v>
      </c>
      <c r="I2410">
        <v>61</v>
      </c>
      <c r="J2410">
        <v>52</v>
      </c>
      <c r="K2410">
        <v>49</v>
      </c>
      <c r="L2410">
        <v>0</v>
      </c>
      <c r="M2410">
        <v>2021</v>
      </c>
      <c r="N2410">
        <f t="shared" ca="1" si="150"/>
        <v>149</v>
      </c>
      <c r="O2410">
        <f t="shared" ca="1" si="151"/>
        <v>35224</v>
      </c>
      <c r="P2410">
        <f ca="1">_20206[[#This Row],[最低排名]]-_20206[[#This Row],[同分人数]]+1</f>
        <v>35076</v>
      </c>
      <c r="Q2410">
        <f ca="1">IF(O2410&gt;=开始!$B$6, 1, 0)</f>
        <v>1</v>
      </c>
      <c r="R2410">
        <f ca="1">_20206[[#This Row],[最低排名]]-开始!$B$6</f>
        <v>35224</v>
      </c>
    </row>
    <row r="2411" spans="1:18">
      <c r="A2411">
        <v>75501</v>
      </c>
      <c r="B2411" t="s">
        <v>1215</v>
      </c>
      <c r="C2411" t="str">
        <f t="shared" si="148"/>
        <v>湖南工商</v>
      </c>
      <c r="D2411" t="str">
        <f t="shared" si="149"/>
        <v>01</v>
      </c>
      <c r="E2411" t="s">
        <v>230</v>
      </c>
      <c r="F2411">
        <v>197</v>
      </c>
      <c r="G2411">
        <v>102</v>
      </c>
      <c r="H2411">
        <v>69</v>
      </c>
      <c r="I2411">
        <v>67</v>
      </c>
      <c r="J2411">
        <v>58</v>
      </c>
      <c r="K2411">
        <v>52</v>
      </c>
      <c r="L2411">
        <v>0</v>
      </c>
      <c r="M2411">
        <v>2021</v>
      </c>
      <c r="N2411">
        <f t="shared" ca="1" si="150"/>
        <v>191</v>
      </c>
      <c r="O2411">
        <f t="shared" ca="1" si="151"/>
        <v>28095</v>
      </c>
      <c r="P2411">
        <f ca="1">_20206[[#This Row],[最低排名]]-_20206[[#This Row],[同分人数]]+1</f>
        <v>27905</v>
      </c>
      <c r="Q2411">
        <f ca="1">IF(O2411&gt;=开始!$B$6, 1, 0)</f>
        <v>1</v>
      </c>
      <c r="R2411">
        <f ca="1">_20206[[#This Row],[最低排名]]-开始!$B$6</f>
        <v>28095</v>
      </c>
    </row>
    <row r="2412" spans="1:18">
      <c r="A2412">
        <v>75601</v>
      </c>
      <c r="B2412" t="s">
        <v>1216</v>
      </c>
      <c r="C2412" t="str">
        <f t="shared" si="148"/>
        <v>南华大学</v>
      </c>
      <c r="D2412" t="str">
        <f t="shared" si="149"/>
        <v>01</v>
      </c>
      <c r="E2412" t="s">
        <v>209</v>
      </c>
      <c r="F2412">
        <v>174</v>
      </c>
      <c r="G2412">
        <v>95</v>
      </c>
      <c r="H2412">
        <v>88</v>
      </c>
      <c r="I2412">
        <v>55</v>
      </c>
      <c r="J2412">
        <v>49</v>
      </c>
      <c r="K2412">
        <v>49</v>
      </c>
      <c r="L2412">
        <v>0</v>
      </c>
      <c r="M2412">
        <v>2021</v>
      </c>
      <c r="N2412">
        <f t="shared" ca="1" si="150"/>
        <v>197</v>
      </c>
      <c r="O2412">
        <f t="shared" ca="1" si="151"/>
        <v>33300</v>
      </c>
      <c r="P2412">
        <f ca="1">_20206[[#This Row],[最低排名]]-_20206[[#This Row],[同分人数]]+1</f>
        <v>33104</v>
      </c>
      <c r="Q2412">
        <f ca="1">IF(O2412&gt;=开始!$B$6, 1, 0)</f>
        <v>1</v>
      </c>
      <c r="R2412">
        <f ca="1">_20206[[#This Row],[最低排名]]-开始!$B$6</f>
        <v>33300</v>
      </c>
    </row>
    <row r="2413" spans="1:18">
      <c r="A2413">
        <v>75602</v>
      </c>
      <c r="B2413" t="s">
        <v>1217</v>
      </c>
      <c r="C2413" t="str">
        <f t="shared" si="148"/>
        <v>南华大学</v>
      </c>
      <c r="D2413" t="str">
        <f t="shared" si="149"/>
        <v>02</v>
      </c>
      <c r="E2413" t="s">
        <v>427</v>
      </c>
      <c r="F2413">
        <v>199</v>
      </c>
      <c r="G2413">
        <v>101</v>
      </c>
      <c r="H2413">
        <v>86</v>
      </c>
      <c r="I2413">
        <v>55</v>
      </c>
      <c r="J2413">
        <v>52</v>
      </c>
      <c r="K2413">
        <v>43</v>
      </c>
      <c r="L2413">
        <v>0</v>
      </c>
      <c r="M2413">
        <v>2021</v>
      </c>
      <c r="N2413">
        <f t="shared" ca="1" si="150"/>
        <v>227</v>
      </c>
      <c r="O2413">
        <f t="shared" ca="1" si="151"/>
        <v>29681</v>
      </c>
      <c r="P2413">
        <f ca="1">_20206[[#This Row],[最低排名]]-_20206[[#This Row],[同分人数]]+1</f>
        <v>29455</v>
      </c>
      <c r="Q2413">
        <f ca="1">IF(O2413&gt;=开始!$B$6, 1, 0)</f>
        <v>1</v>
      </c>
      <c r="R2413">
        <f ca="1">_20206[[#This Row],[最低排名]]-开始!$B$6</f>
        <v>29681</v>
      </c>
    </row>
    <row r="2414" spans="1:18">
      <c r="A2414">
        <v>75701</v>
      </c>
      <c r="B2414" t="s">
        <v>1218</v>
      </c>
      <c r="C2414" t="str">
        <f t="shared" si="148"/>
        <v>长沙医学</v>
      </c>
      <c r="D2414" t="str">
        <f t="shared" si="149"/>
        <v>01</v>
      </c>
      <c r="E2414" t="s">
        <v>52</v>
      </c>
      <c r="F2414">
        <v>182</v>
      </c>
      <c r="G2414">
        <v>92</v>
      </c>
      <c r="H2414">
        <v>92</v>
      </c>
      <c r="I2414">
        <v>55</v>
      </c>
      <c r="J2414">
        <v>49</v>
      </c>
      <c r="K2414">
        <v>46</v>
      </c>
      <c r="L2414">
        <v>0</v>
      </c>
      <c r="M2414">
        <v>2021</v>
      </c>
      <c r="N2414">
        <f t="shared" ca="1" si="150"/>
        <v>188</v>
      </c>
      <c r="O2414">
        <f t="shared" ca="1" si="151"/>
        <v>31735</v>
      </c>
      <c r="P2414">
        <f ca="1">_20206[[#This Row],[最低排名]]-_20206[[#This Row],[同分人数]]+1</f>
        <v>31548</v>
      </c>
      <c r="Q2414">
        <f ca="1">IF(O2414&gt;=开始!$B$6, 1, 0)</f>
        <v>1</v>
      </c>
      <c r="R2414">
        <f ca="1">_20206[[#This Row],[最低排名]]-开始!$B$6</f>
        <v>31735</v>
      </c>
    </row>
    <row r="2415" spans="1:18">
      <c r="A2415">
        <v>75702</v>
      </c>
      <c r="B2415" t="s">
        <v>1219</v>
      </c>
      <c r="C2415" t="str">
        <f t="shared" si="148"/>
        <v>长沙医学</v>
      </c>
      <c r="D2415" t="str">
        <f t="shared" si="149"/>
        <v>02</v>
      </c>
      <c r="E2415" t="s">
        <v>221</v>
      </c>
      <c r="F2415">
        <v>190</v>
      </c>
      <c r="G2415">
        <v>107</v>
      </c>
      <c r="H2415">
        <v>72</v>
      </c>
      <c r="I2415">
        <v>55</v>
      </c>
      <c r="J2415">
        <v>46</v>
      </c>
      <c r="K2415">
        <v>46</v>
      </c>
      <c r="L2415">
        <v>0</v>
      </c>
      <c r="M2415">
        <v>2021</v>
      </c>
      <c r="N2415">
        <f t="shared" ca="1" si="150"/>
        <v>171</v>
      </c>
      <c r="O2415">
        <f t="shared" ca="1" si="151"/>
        <v>34311</v>
      </c>
      <c r="P2415">
        <f ca="1">_20206[[#This Row],[最低排名]]-_20206[[#This Row],[同分人数]]+1</f>
        <v>34141</v>
      </c>
      <c r="Q2415">
        <f ca="1">IF(O2415&gt;=开始!$B$6, 1, 0)</f>
        <v>1</v>
      </c>
      <c r="R2415">
        <f ca="1">_20206[[#This Row],[最低排名]]-开始!$B$6</f>
        <v>34311</v>
      </c>
    </row>
    <row r="2416" spans="1:18">
      <c r="A2416">
        <v>75801</v>
      </c>
      <c r="B2416" t="s">
        <v>1220</v>
      </c>
      <c r="C2416" t="str">
        <f t="shared" si="148"/>
        <v>长沙学院</v>
      </c>
      <c r="D2416" t="str">
        <f t="shared" si="149"/>
        <v>01</v>
      </c>
      <c r="E2416" t="s">
        <v>398</v>
      </c>
      <c r="F2416">
        <v>195</v>
      </c>
      <c r="G2416">
        <v>98</v>
      </c>
      <c r="H2416">
        <v>85</v>
      </c>
      <c r="I2416">
        <v>58</v>
      </c>
      <c r="J2416">
        <v>49</v>
      </c>
      <c r="K2416">
        <v>46</v>
      </c>
      <c r="L2416">
        <v>0</v>
      </c>
      <c r="M2416">
        <v>2021</v>
      </c>
      <c r="N2416">
        <f t="shared" ca="1" si="150"/>
        <v>199</v>
      </c>
      <c r="O2416">
        <f t="shared" ca="1" si="151"/>
        <v>30070</v>
      </c>
      <c r="P2416">
        <f ca="1">_20206[[#This Row],[最低排名]]-_20206[[#This Row],[同分人数]]+1</f>
        <v>29872</v>
      </c>
      <c r="Q2416">
        <f ca="1">IF(O2416&gt;=开始!$B$6, 1, 0)</f>
        <v>1</v>
      </c>
      <c r="R2416">
        <f ca="1">_20206[[#This Row],[最低排名]]-开始!$B$6</f>
        <v>30070</v>
      </c>
    </row>
    <row r="2417" spans="1:18">
      <c r="A2417">
        <v>75802</v>
      </c>
      <c r="B2417" t="s">
        <v>1221</v>
      </c>
      <c r="C2417" t="str">
        <f t="shared" si="148"/>
        <v>长沙学院</v>
      </c>
      <c r="D2417" t="str">
        <f t="shared" si="149"/>
        <v>02</v>
      </c>
      <c r="E2417" t="s">
        <v>198</v>
      </c>
      <c r="F2417">
        <v>171</v>
      </c>
      <c r="G2417">
        <v>92</v>
      </c>
      <c r="H2417">
        <v>78</v>
      </c>
      <c r="I2417">
        <v>64</v>
      </c>
      <c r="J2417">
        <v>49</v>
      </c>
      <c r="K2417">
        <v>43</v>
      </c>
      <c r="L2417">
        <v>0</v>
      </c>
      <c r="M2417">
        <v>2021</v>
      </c>
      <c r="N2417">
        <f t="shared" ca="1" si="150"/>
        <v>148</v>
      </c>
      <c r="O2417">
        <f t="shared" ca="1" si="151"/>
        <v>34913</v>
      </c>
      <c r="P2417">
        <f ca="1">_20206[[#This Row],[最低排名]]-_20206[[#This Row],[同分人数]]+1</f>
        <v>34766</v>
      </c>
      <c r="Q2417">
        <f ca="1">IF(O2417&gt;=开始!$B$6, 1, 0)</f>
        <v>1</v>
      </c>
      <c r="R2417">
        <f ca="1">_20206[[#This Row],[最低排名]]-开始!$B$6</f>
        <v>34913</v>
      </c>
    </row>
    <row r="2418" spans="1:18">
      <c r="A2418">
        <v>75901</v>
      </c>
      <c r="B2418" t="s">
        <v>1222</v>
      </c>
      <c r="C2418" t="str">
        <f t="shared" si="148"/>
        <v>湖南工程</v>
      </c>
      <c r="D2418" t="str">
        <f t="shared" si="149"/>
        <v>01</v>
      </c>
      <c r="E2418" t="s">
        <v>412</v>
      </c>
      <c r="F2418">
        <v>196</v>
      </c>
      <c r="G2418">
        <v>100</v>
      </c>
      <c r="H2418">
        <v>71</v>
      </c>
      <c r="I2418">
        <v>55</v>
      </c>
      <c r="J2418">
        <v>49</v>
      </c>
      <c r="K2418">
        <v>46</v>
      </c>
      <c r="L2418">
        <v>0</v>
      </c>
      <c r="M2418">
        <v>2021</v>
      </c>
      <c r="N2418">
        <f t="shared" ca="1" si="150"/>
        <v>168</v>
      </c>
      <c r="O2418">
        <f t="shared" ca="1" si="151"/>
        <v>32941</v>
      </c>
      <c r="P2418">
        <f ca="1">_20206[[#This Row],[最低排名]]-_20206[[#This Row],[同分人数]]+1</f>
        <v>32774</v>
      </c>
      <c r="Q2418">
        <f ca="1">IF(O2418&gt;=开始!$B$6, 1, 0)</f>
        <v>1</v>
      </c>
      <c r="R2418">
        <f ca="1">_20206[[#This Row],[最低排名]]-开始!$B$6</f>
        <v>32941</v>
      </c>
    </row>
    <row r="2419" spans="1:18">
      <c r="A2419">
        <v>75902</v>
      </c>
      <c r="B2419" t="s">
        <v>1223</v>
      </c>
      <c r="C2419" t="str">
        <f t="shared" si="148"/>
        <v>湖南工程</v>
      </c>
      <c r="D2419" t="str">
        <f t="shared" si="149"/>
        <v>02</v>
      </c>
      <c r="E2419" t="s">
        <v>316</v>
      </c>
      <c r="F2419">
        <v>196</v>
      </c>
      <c r="G2419">
        <v>103</v>
      </c>
      <c r="H2419">
        <v>69</v>
      </c>
      <c r="I2419">
        <v>52</v>
      </c>
      <c r="J2419">
        <v>49</v>
      </c>
      <c r="K2419">
        <v>40</v>
      </c>
      <c r="L2419">
        <v>0</v>
      </c>
      <c r="M2419">
        <v>2021</v>
      </c>
      <c r="N2419">
        <f t="shared" ca="1" si="150"/>
        <v>147</v>
      </c>
      <c r="O2419">
        <f t="shared" ca="1" si="151"/>
        <v>34765</v>
      </c>
      <c r="P2419">
        <f ca="1">_20206[[#This Row],[最低排名]]-_20206[[#This Row],[同分人数]]+1</f>
        <v>34619</v>
      </c>
      <c r="Q2419">
        <f ca="1">IF(O2419&gt;=开始!$B$6, 1, 0)</f>
        <v>1</v>
      </c>
      <c r="R2419">
        <f ca="1">_20206[[#This Row],[最低排名]]-开始!$B$6</f>
        <v>34765</v>
      </c>
    </row>
    <row r="2420" spans="1:18">
      <c r="A2420">
        <v>76001</v>
      </c>
      <c r="B2420" t="s">
        <v>1224</v>
      </c>
      <c r="C2420" t="str">
        <f t="shared" si="148"/>
        <v>湖南工学</v>
      </c>
      <c r="D2420" t="str">
        <f t="shared" si="149"/>
        <v>01</v>
      </c>
      <c r="E2420" t="s">
        <v>752</v>
      </c>
      <c r="F2420">
        <v>167</v>
      </c>
      <c r="G2420">
        <v>84</v>
      </c>
      <c r="H2420">
        <v>84</v>
      </c>
      <c r="I2420">
        <v>67</v>
      </c>
      <c r="J2420">
        <v>58</v>
      </c>
      <c r="K2420">
        <v>49</v>
      </c>
      <c r="L2420">
        <v>0</v>
      </c>
      <c r="M2420">
        <v>2021</v>
      </c>
      <c r="N2420">
        <f t="shared" ca="1" si="150"/>
        <v>183</v>
      </c>
      <c r="O2420">
        <f t="shared" ca="1" si="151"/>
        <v>31547</v>
      </c>
      <c r="P2420">
        <f ca="1">_20206[[#This Row],[最低排名]]-_20206[[#This Row],[同分人数]]+1</f>
        <v>31365</v>
      </c>
      <c r="Q2420">
        <f ca="1">IF(O2420&gt;=开始!$B$6, 1, 0)</f>
        <v>1</v>
      </c>
      <c r="R2420">
        <f ca="1">_20206[[#This Row],[最低排名]]-开始!$B$6</f>
        <v>31547</v>
      </c>
    </row>
    <row r="2421" spans="1:18">
      <c r="A2421">
        <v>76002</v>
      </c>
      <c r="B2421" t="s">
        <v>1225</v>
      </c>
      <c r="C2421" t="str">
        <f t="shared" si="148"/>
        <v>湖南工学</v>
      </c>
      <c r="D2421" t="str">
        <f t="shared" si="149"/>
        <v>02</v>
      </c>
      <c r="E2421" t="s">
        <v>1534</v>
      </c>
      <c r="F2421">
        <v>190</v>
      </c>
      <c r="G2421">
        <v>105</v>
      </c>
      <c r="H2421">
        <v>75</v>
      </c>
      <c r="I2421">
        <v>46</v>
      </c>
      <c r="J2421">
        <v>46</v>
      </c>
      <c r="K2421">
        <v>43</v>
      </c>
      <c r="L2421">
        <v>0</v>
      </c>
      <c r="M2421">
        <v>2021</v>
      </c>
      <c r="N2421">
        <f t="shared" ca="1" si="150"/>
        <v>159</v>
      </c>
      <c r="O2421">
        <f t="shared" ca="1" si="151"/>
        <v>35686</v>
      </c>
      <c r="P2421">
        <f ca="1">_20206[[#This Row],[最低排名]]-_20206[[#This Row],[同分人数]]+1</f>
        <v>35528</v>
      </c>
      <c r="Q2421">
        <f ca="1">IF(O2421&gt;=开始!$B$6, 1, 0)</f>
        <v>1</v>
      </c>
      <c r="R2421">
        <f ca="1">_20206[[#This Row],[最低排名]]-开始!$B$6</f>
        <v>35686</v>
      </c>
    </row>
    <row r="2422" spans="1:18">
      <c r="A2422">
        <v>76003</v>
      </c>
      <c r="B2422" t="s">
        <v>1226</v>
      </c>
      <c r="C2422" t="str">
        <f t="shared" si="148"/>
        <v>湖南工学</v>
      </c>
      <c r="D2422" t="str">
        <f t="shared" si="149"/>
        <v>03</v>
      </c>
      <c r="E2422" t="s">
        <v>412</v>
      </c>
      <c r="F2422">
        <v>188</v>
      </c>
      <c r="G2422">
        <v>102</v>
      </c>
      <c r="H2422">
        <v>94</v>
      </c>
      <c r="I2422">
        <v>46</v>
      </c>
      <c r="J2422">
        <v>46</v>
      </c>
      <c r="K2422">
        <v>43</v>
      </c>
      <c r="L2422">
        <v>0</v>
      </c>
      <c r="M2422">
        <v>2021</v>
      </c>
      <c r="N2422">
        <f t="shared" ca="1" si="150"/>
        <v>168</v>
      </c>
      <c r="O2422">
        <f t="shared" ca="1" si="151"/>
        <v>32941</v>
      </c>
      <c r="P2422">
        <f ca="1">_20206[[#This Row],[最低排名]]-_20206[[#This Row],[同分人数]]+1</f>
        <v>32774</v>
      </c>
      <c r="Q2422">
        <f ca="1">IF(O2422&gt;=开始!$B$6, 1, 0)</f>
        <v>1</v>
      </c>
      <c r="R2422">
        <f ca="1">_20206[[#This Row],[最低排名]]-开始!$B$6</f>
        <v>32941</v>
      </c>
    </row>
    <row r="2423" spans="1:18">
      <c r="A2423">
        <v>76004</v>
      </c>
      <c r="B2423" t="s">
        <v>1598</v>
      </c>
      <c r="C2423" t="str">
        <f t="shared" si="148"/>
        <v>湖南工学</v>
      </c>
      <c r="D2423" t="str">
        <f t="shared" si="149"/>
        <v>04</v>
      </c>
      <c r="E2423" t="s">
        <v>318</v>
      </c>
      <c r="F2423">
        <v>211</v>
      </c>
      <c r="G2423">
        <v>113</v>
      </c>
      <c r="H2423">
        <v>56</v>
      </c>
      <c r="I2423">
        <v>58</v>
      </c>
      <c r="J2423">
        <v>52</v>
      </c>
      <c r="K2423">
        <v>49</v>
      </c>
      <c r="L2423">
        <v>0</v>
      </c>
      <c r="M2423">
        <v>2021</v>
      </c>
      <c r="N2423">
        <f t="shared" ca="1" si="150"/>
        <v>157</v>
      </c>
      <c r="O2423">
        <f t="shared" ca="1" si="151"/>
        <v>31364</v>
      </c>
      <c r="P2423">
        <f ca="1">_20206[[#This Row],[最低排名]]-_20206[[#This Row],[同分人数]]+1</f>
        <v>31208</v>
      </c>
      <c r="Q2423">
        <f ca="1">IF(O2423&gt;=开始!$B$6, 1, 0)</f>
        <v>1</v>
      </c>
      <c r="R2423">
        <f ca="1">_20206[[#This Row],[最低排名]]-开始!$B$6</f>
        <v>31364</v>
      </c>
    </row>
    <row r="2424" spans="1:18">
      <c r="A2424">
        <v>76101</v>
      </c>
      <c r="B2424" t="s">
        <v>1227</v>
      </c>
      <c r="C2424" t="str">
        <f t="shared" si="148"/>
        <v>湖南财经</v>
      </c>
      <c r="D2424" t="str">
        <f t="shared" si="149"/>
        <v>01</v>
      </c>
      <c r="E2424" t="s">
        <v>419</v>
      </c>
      <c r="F2424">
        <v>208</v>
      </c>
      <c r="G2424">
        <v>119</v>
      </c>
      <c r="H2424">
        <v>76</v>
      </c>
      <c r="I2424">
        <v>61</v>
      </c>
      <c r="J2424">
        <v>46</v>
      </c>
      <c r="K2424">
        <v>43</v>
      </c>
      <c r="L2424">
        <v>0</v>
      </c>
      <c r="M2424">
        <v>2021</v>
      </c>
      <c r="N2424">
        <f t="shared" ca="1" si="150"/>
        <v>190</v>
      </c>
      <c r="O2424">
        <f t="shared" ca="1" si="151"/>
        <v>29871</v>
      </c>
      <c r="P2424">
        <f ca="1">_20206[[#This Row],[最低排名]]-_20206[[#This Row],[同分人数]]+1</f>
        <v>29682</v>
      </c>
      <c r="Q2424">
        <f ca="1">IF(O2424&gt;=开始!$B$6, 1, 0)</f>
        <v>1</v>
      </c>
      <c r="R2424">
        <f ca="1">_20206[[#This Row],[最低排名]]-开始!$B$6</f>
        <v>29871</v>
      </c>
    </row>
    <row r="2425" spans="1:18">
      <c r="A2425">
        <v>76201</v>
      </c>
      <c r="B2425" t="s">
        <v>1228</v>
      </c>
      <c r="C2425" t="str">
        <f t="shared" si="148"/>
        <v>湘理南湖</v>
      </c>
      <c r="D2425" t="str">
        <f t="shared" si="149"/>
        <v>01</v>
      </c>
      <c r="E2425" t="s">
        <v>1629</v>
      </c>
      <c r="M2425">
        <v>2021</v>
      </c>
      <c r="N2425" t="e">
        <f t="shared" ca="1" si="150"/>
        <v>#N/A</v>
      </c>
      <c r="O2425" t="e">
        <f t="shared" ca="1" si="151"/>
        <v>#N/A</v>
      </c>
      <c r="P2425" t="e">
        <f ca="1">_20206[[#This Row],[最低排名]]-_20206[[#This Row],[同分人数]]+1</f>
        <v>#N/A</v>
      </c>
      <c r="Q2425" t="e">
        <f ca="1">IF(O2425&gt;=开始!$B$6, 1, 0)</f>
        <v>#N/A</v>
      </c>
      <c r="R2425" t="e">
        <f ca="1">_20206[[#This Row],[最低排名]]-开始!$B$6</f>
        <v>#N/A</v>
      </c>
    </row>
    <row r="2426" spans="1:18">
      <c r="A2426">
        <v>76202</v>
      </c>
      <c r="B2426" t="s">
        <v>1229</v>
      </c>
      <c r="C2426" t="str">
        <f t="shared" si="148"/>
        <v>湘理南湖</v>
      </c>
      <c r="D2426" t="str">
        <f t="shared" si="149"/>
        <v>02</v>
      </c>
      <c r="E2426" t="s">
        <v>316</v>
      </c>
      <c r="F2426">
        <v>180</v>
      </c>
      <c r="G2426">
        <v>99</v>
      </c>
      <c r="H2426">
        <v>73</v>
      </c>
      <c r="I2426">
        <v>61</v>
      </c>
      <c r="J2426">
        <v>46</v>
      </c>
      <c r="K2426">
        <v>46</v>
      </c>
      <c r="L2426">
        <v>0</v>
      </c>
      <c r="M2426">
        <v>2021</v>
      </c>
      <c r="N2426">
        <f t="shared" ca="1" si="150"/>
        <v>147</v>
      </c>
      <c r="O2426">
        <f t="shared" ca="1" si="151"/>
        <v>34765</v>
      </c>
      <c r="P2426">
        <f ca="1">_20206[[#This Row],[最低排名]]-_20206[[#This Row],[同分人数]]+1</f>
        <v>34619</v>
      </c>
      <c r="Q2426">
        <f ca="1">IF(O2426&gt;=开始!$B$6, 1, 0)</f>
        <v>1</v>
      </c>
      <c r="R2426">
        <f ca="1">_20206[[#This Row],[最低排名]]-开始!$B$6</f>
        <v>34765</v>
      </c>
    </row>
    <row r="2427" spans="1:18">
      <c r="A2427">
        <v>76301</v>
      </c>
      <c r="B2427" t="s">
        <v>1231</v>
      </c>
      <c r="C2427" t="str">
        <f t="shared" si="148"/>
        <v>湖南工大</v>
      </c>
      <c r="D2427" t="str">
        <f t="shared" si="149"/>
        <v>01</v>
      </c>
      <c r="E2427" t="s">
        <v>228</v>
      </c>
      <c r="F2427">
        <v>181</v>
      </c>
      <c r="G2427">
        <v>95</v>
      </c>
      <c r="H2427">
        <v>99</v>
      </c>
      <c r="I2427">
        <v>55</v>
      </c>
      <c r="J2427">
        <v>55</v>
      </c>
      <c r="K2427">
        <v>49</v>
      </c>
      <c r="L2427">
        <v>0</v>
      </c>
      <c r="M2427">
        <v>2021</v>
      </c>
      <c r="N2427">
        <f t="shared" ca="1" si="150"/>
        <v>198</v>
      </c>
      <c r="O2427">
        <f t="shared" ca="1" si="151"/>
        <v>28864</v>
      </c>
      <c r="P2427">
        <f ca="1">_20206[[#This Row],[最低排名]]-_20206[[#This Row],[同分人数]]+1</f>
        <v>28667</v>
      </c>
      <c r="Q2427">
        <f ca="1">IF(O2427&gt;=开始!$B$6, 1, 0)</f>
        <v>1</v>
      </c>
      <c r="R2427">
        <f ca="1">_20206[[#This Row],[最低排名]]-开始!$B$6</f>
        <v>28864</v>
      </c>
    </row>
    <row r="2428" spans="1:18">
      <c r="A2428">
        <v>76302</v>
      </c>
      <c r="B2428" t="s">
        <v>1599</v>
      </c>
      <c r="C2428" t="str">
        <f t="shared" si="148"/>
        <v>湖南工大</v>
      </c>
      <c r="D2428" t="str">
        <f t="shared" si="149"/>
        <v>02</v>
      </c>
      <c r="E2428" t="s">
        <v>223</v>
      </c>
      <c r="F2428">
        <v>183</v>
      </c>
      <c r="G2428">
        <v>96</v>
      </c>
      <c r="H2428">
        <v>72</v>
      </c>
      <c r="I2428">
        <v>58</v>
      </c>
      <c r="J2428">
        <v>49</v>
      </c>
      <c r="K2428">
        <v>46</v>
      </c>
      <c r="L2428">
        <v>0</v>
      </c>
      <c r="M2428">
        <v>2021</v>
      </c>
      <c r="N2428">
        <f t="shared" ca="1" si="150"/>
        <v>153</v>
      </c>
      <c r="O2428">
        <f t="shared" ca="1" si="151"/>
        <v>34464</v>
      </c>
      <c r="P2428">
        <f ca="1">_20206[[#This Row],[最低排名]]-_20206[[#This Row],[同分人数]]+1</f>
        <v>34312</v>
      </c>
      <c r="Q2428">
        <f ca="1">IF(O2428&gt;=开始!$B$6, 1, 0)</f>
        <v>1</v>
      </c>
      <c r="R2428">
        <f ca="1">_20206[[#This Row],[最低排名]]-开始!$B$6</f>
        <v>34464</v>
      </c>
    </row>
    <row r="2429" spans="1:18">
      <c r="A2429">
        <v>76303</v>
      </c>
      <c r="B2429" t="s">
        <v>1600</v>
      </c>
      <c r="C2429" t="str">
        <f t="shared" si="148"/>
        <v>湖南工大</v>
      </c>
      <c r="D2429" t="str">
        <f t="shared" si="149"/>
        <v>03</v>
      </c>
      <c r="E2429" t="s">
        <v>381</v>
      </c>
      <c r="F2429">
        <v>176</v>
      </c>
      <c r="G2429">
        <v>90</v>
      </c>
      <c r="H2429">
        <v>88</v>
      </c>
      <c r="I2429">
        <v>67</v>
      </c>
      <c r="J2429">
        <v>55</v>
      </c>
      <c r="K2429">
        <v>43</v>
      </c>
      <c r="L2429">
        <v>0</v>
      </c>
      <c r="M2429">
        <v>2021</v>
      </c>
      <c r="N2429">
        <f t="shared" ca="1" si="150"/>
        <v>196</v>
      </c>
      <c r="O2429">
        <f t="shared" ca="1" si="151"/>
        <v>30861</v>
      </c>
      <c r="P2429">
        <f ca="1">_20206[[#This Row],[最低排名]]-_20206[[#This Row],[同分人数]]+1</f>
        <v>30666</v>
      </c>
      <c r="Q2429">
        <f ca="1">IF(O2429&gt;=开始!$B$6, 1, 0)</f>
        <v>1</v>
      </c>
      <c r="R2429">
        <f ca="1">_20206[[#This Row],[最低排名]]-开始!$B$6</f>
        <v>30861</v>
      </c>
    </row>
    <row r="2430" spans="1:18">
      <c r="A2430">
        <v>77101</v>
      </c>
      <c r="B2430" t="s">
        <v>1232</v>
      </c>
      <c r="C2430" t="str">
        <f t="shared" si="148"/>
        <v>中山大学</v>
      </c>
      <c r="D2430" t="str">
        <f t="shared" si="149"/>
        <v>01</v>
      </c>
      <c r="E2430" t="s">
        <v>265</v>
      </c>
      <c r="F2430">
        <v>218</v>
      </c>
      <c r="G2430">
        <v>114</v>
      </c>
      <c r="H2430">
        <v>137</v>
      </c>
      <c r="I2430">
        <v>67</v>
      </c>
      <c r="J2430">
        <v>67</v>
      </c>
      <c r="K2430">
        <v>64</v>
      </c>
      <c r="L2430">
        <v>5</v>
      </c>
      <c r="M2430">
        <v>2021</v>
      </c>
      <c r="N2430">
        <f t="shared" ca="1" si="150"/>
        <v>172</v>
      </c>
      <c r="O2430">
        <f t="shared" ca="1" si="151"/>
        <v>4266</v>
      </c>
      <c r="P2430">
        <f ca="1">_20206[[#This Row],[最低排名]]-_20206[[#This Row],[同分人数]]+1</f>
        <v>4095</v>
      </c>
      <c r="Q2430">
        <f ca="1">IF(O2430&gt;=开始!$B$6, 1, 0)</f>
        <v>1</v>
      </c>
      <c r="R2430">
        <f ca="1">_20206[[#This Row],[最低排名]]-开始!$B$6</f>
        <v>4266</v>
      </c>
    </row>
    <row r="2431" spans="1:18">
      <c r="A2431">
        <v>77102</v>
      </c>
      <c r="B2431" t="s">
        <v>1233</v>
      </c>
      <c r="C2431" t="str">
        <f t="shared" si="148"/>
        <v>中山大学</v>
      </c>
      <c r="D2431" t="str">
        <f t="shared" si="149"/>
        <v>02</v>
      </c>
      <c r="E2431" t="s">
        <v>16</v>
      </c>
      <c r="F2431">
        <v>239</v>
      </c>
      <c r="G2431">
        <v>132</v>
      </c>
      <c r="H2431">
        <v>123</v>
      </c>
      <c r="I2431">
        <v>70</v>
      </c>
      <c r="J2431">
        <v>64</v>
      </c>
      <c r="K2431">
        <v>58</v>
      </c>
      <c r="L2431">
        <v>0</v>
      </c>
      <c r="M2431">
        <v>2021</v>
      </c>
      <c r="N2431">
        <f t="shared" ca="1" si="150"/>
        <v>154</v>
      </c>
      <c r="O2431">
        <f t="shared" ca="1" si="151"/>
        <v>4880</v>
      </c>
      <c r="P2431">
        <f ca="1">_20206[[#This Row],[最低排名]]-_20206[[#This Row],[同分人数]]+1</f>
        <v>4727</v>
      </c>
      <c r="Q2431">
        <f ca="1">IF(O2431&gt;=开始!$B$6, 1, 0)</f>
        <v>1</v>
      </c>
      <c r="R2431">
        <f ca="1">_20206[[#This Row],[最低排名]]-开始!$B$6</f>
        <v>4880</v>
      </c>
    </row>
    <row r="2432" spans="1:18">
      <c r="A2432">
        <v>77103</v>
      </c>
      <c r="B2432" t="s">
        <v>1234</v>
      </c>
      <c r="C2432" t="str">
        <f t="shared" si="148"/>
        <v>中山大学</v>
      </c>
      <c r="D2432" t="str">
        <f t="shared" si="149"/>
        <v>03</v>
      </c>
      <c r="E2432" t="s">
        <v>265</v>
      </c>
      <c r="F2432">
        <v>229</v>
      </c>
      <c r="G2432">
        <v>123</v>
      </c>
      <c r="H2432">
        <v>125</v>
      </c>
      <c r="I2432">
        <v>70</v>
      </c>
      <c r="J2432">
        <v>67</v>
      </c>
      <c r="K2432">
        <v>67</v>
      </c>
      <c r="L2432">
        <v>0</v>
      </c>
      <c r="M2432">
        <v>2021</v>
      </c>
      <c r="N2432">
        <f t="shared" ca="1" si="150"/>
        <v>172</v>
      </c>
      <c r="O2432">
        <f t="shared" ca="1" si="151"/>
        <v>4266</v>
      </c>
      <c r="P2432">
        <f ca="1">_20206[[#This Row],[最低排名]]-_20206[[#This Row],[同分人数]]+1</f>
        <v>4095</v>
      </c>
      <c r="Q2432">
        <f ca="1">IF(O2432&gt;=开始!$B$6, 1, 0)</f>
        <v>1</v>
      </c>
      <c r="R2432">
        <f ca="1">_20206[[#This Row],[最低排名]]-开始!$B$6</f>
        <v>4266</v>
      </c>
    </row>
    <row r="2433" spans="1:18">
      <c r="A2433">
        <v>77201</v>
      </c>
      <c r="B2433" t="s">
        <v>1235</v>
      </c>
      <c r="C2433" t="str">
        <f t="shared" si="148"/>
        <v>华南理工</v>
      </c>
      <c r="D2433" t="str">
        <f t="shared" si="149"/>
        <v>01</v>
      </c>
      <c r="E2433" t="s">
        <v>33</v>
      </c>
      <c r="F2433">
        <v>227</v>
      </c>
      <c r="G2433">
        <v>126</v>
      </c>
      <c r="H2433">
        <v>123</v>
      </c>
      <c r="I2433">
        <v>70</v>
      </c>
      <c r="J2433">
        <v>70</v>
      </c>
      <c r="K2433">
        <v>67</v>
      </c>
      <c r="L2433">
        <v>0</v>
      </c>
      <c r="M2433">
        <v>2021</v>
      </c>
      <c r="N2433">
        <f t="shared" ca="1" si="150"/>
        <v>140</v>
      </c>
      <c r="O2433">
        <f t="shared" ca="1" si="151"/>
        <v>4406</v>
      </c>
      <c r="P2433">
        <f ca="1">_20206[[#This Row],[最低排名]]-_20206[[#This Row],[同分人数]]+1</f>
        <v>4267</v>
      </c>
      <c r="Q2433">
        <f ca="1">IF(O2433&gt;=开始!$B$6, 1, 0)</f>
        <v>1</v>
      </c>
      <c r="R2433">
        <f ca="1">_20206[[#This Row],[最低排名]]-开始!$B$6</f>
        <v>4406</v>
      </c>
    </row>
    <row r="2434" spans="1:18">
      <c r="A2434">
        <v>77202</v>
      </c>
      <c r="B2434" t="s">
        <v>1236</v>
      </c>
      <c r="C2434" t="str">
        <f t="shared" ref="C2434:C2497" si="152">LEFT(B2434, FIND("(", B2434) - 1)</f>
        <v>华南理工</v>
      </c>
      <c r="D2434" t="str">
        <f t="shared" ref="D2434:D2497" si="153">MID(B2434, FIND("(", B2434) + 1, FIND(")", B2434) - FIND("(", B2434) - 1)</f>
        <v>02</v>
      </c>
      <c r="E2434" t="s">
        <v>265</v>
      </c>
      <c r="F2434">
        <v>227</v>
      </c>
      <c r="G2434">
        <v>119</v>
      </c>
      <c r="H2434">
        <v>127</v>
      </c>
      <c r="I2434">
        <v>70</v>
      </c>
      <c r="J2434">
        <v>70</v>
      </c>
      <c r="K2434">
        <v>64</v>
      </c>
      <c r="L2434">
        <v>0</v>
      </c>
      <c r="M2434">
        <v>2021</v>
      </c>
      <c r="N2434">
        <f t="shared" ref="N2434:N2497" ca="1" si="154">VLOOKUP(E2434, INDIRECT("'" &amp; M2434 &amp; "D'!$A$2:$G$500"), 2, FALSE)</f>
        <v>172</v>
      </c>
      <c r="O2434">
        <f t="shared" ref="O2434:O2497" ca="1" si="155">VLOOKUP(E2434, INDIRECT("'" &amp; M2434 &amp; "D'!$A$2:$G$500"), 3, FALSE)</f>
        <v>4266</v>
      </c>
      <c r="P2434">
        <f ca="1">_20206[[#This Row],[最低排名]]-_20206[[#This Row],[同分人数]]+1</f>
        <v>4095</v>
      </c>
      <c r="Q2434">
        <f ca="1">IF(O2434&gt;=开始!$B$6, 1, 0)</f>
        <v>1</v>
      </c>
      <c r="R2434">
        <f ca="1">_20206[[#This Row],[最低排名]]-开始!$B$6</f>
        <v>4266</v>
      </c>
    </row>
    <row r="2435" spans="1:18">
      <c r="A2435">
        <v>77203</v>
      </c>
      <c r="B2435" t="s">
        <v>1602</v>
      </c>
      <c r="C2435" t="str">
        <f t="shared" si="152"/>
        <v>华南理工</v>
      </c>
      <c r="D2435" t="str">
        <f t="shared" si="153"/>
        <v>03</v>
      </c>
      <c r="E2435" t="s">
        <v>16</v>
      </c>
      <c r="F2435">
        <v>241</v>
      </c>
      <c r="G2435">
        <v>121</v>
      </c>
      <c r="H2435">
        <v>127</v>
      </c>
      <c r="I2435">
        <v>67</v>
      </c>
      <c r="J2435">
        <v>67</v>
      </c>
      <c r="K2435">
        <v>52</v>
      </c>
      <c r="L2435">
        <v>0</v>
      </c>
      <c r="M2435">
        <v>2021</v>
      </c>
      <c r="N2435">
        <f t="shared" ca="1" si="154"/>
        <v>154</v>
      </c>
      <c r="O2435">
        <f t="shared" ca="1" si="155"/>
        <v>4880</v>
      </c>
      <c r="P2435">
        <f ca="1">_20206[[#This Row],[最低排名]]-_20206[[#This Row],[同分人数]]+1</f>
        <v>4727</v>
      </c>
      <c r="Q2435">
        <f ca="1">IF(O2435&gt;=开始!$B$6, 1, 0)</f>
        <v>1</v>
      </c>
      <c r="R2435">
        <f ca="1">_20206[[#This Row],[最低排名]]-开始!$B$6</f>
        <v>4880</v>
      </c>
    </row>
    <row r="2436" spans="1:18">
      <c r="A2436">
        <v>77301</v>
      </c>
      <c r="B2436" t="s">
        <v>1237</v>
      </c>
      <c r="C2436" t="str">
        <f t="shared" si="152"/>
        <v>暨南大学</v>
      </c>
      <c r="D2436" t="str">
        <f t="shared" si="153"/>
        <v>01</v>
      </c>
      <c r="E2436" t="s">
        <v>160</v>
      </c>
      <c r="F2436">
        <v>211</v>
      </c>
      <c r="G2436">
        <v>113</v>
      </c>
      <c r="H2436">
        <v>134</v>
      </c>
      <c r="I2436">
        <v>67</v>
      </c>
      <c r="J2436">
        <v>64</v>
      </c>
      <c r="K2436">
        <v>58</v>
      </c>
      <c r="L2436">
        <v>0</v>
      </c>
      <c r="M2436">
        <v>2021</v>
      </c>
      <c r="N2436">
        <f t="shared" ca="1" si="154"/>
        <v>198</v>
      </c>
      <c r="O2436">
        <f t="shared" ca="1" si="155"/>
        <v>8481</v>
      </c>
      <c r="P2436">
        <f ca="1">_20206[[#This Row],[最低排名]]-_20206[[#This Row],[同分人数]]+1</f>
        <v>8284</v>
      </c>
      <c r="Q2436">
        <f ca="1">IF(O2436&gt;=开始!$B$6, 1, 0)</f>
        <v>1</v>
      </c>
      <c r="R2436">
        <f ca="1">_20206[[#This Row],[最低排名]]-开始!$B$6</f>
        <v>8481</v>
      </c>
    </row>
    <row r="2437" spans="1:18">
      <c r="A2437">
        <v>77302</v>
      </c>
      <c r="B2437" t="s">
        <v>1238</v>
      </c>
      <c r="C2437" t="str">
        <f t="shared" si="152"/>
        <v>暨南大学</v>
      </c>
      <c r="D2437" t="str">
        <f t="shared" si="153"/>
        <v>02</v>
      </c>
      <c r="E2437" t="s">
        <v>87</v>
      </c>
      <c r="F2437">
        <v>229</v>
      </c>
      <c r="G2437">
        <v>127</v>
      </c>
      <c r="H2437">
        <v>117</v>
      </c>
      <c r="I2437">
        <v>64</v>
      </c>
      <c r="J2437">
        <v>64</v>
      </c>
      <c r="K2437">
        <v>52</v>
      </c>
      <c r="L2437">
        <v>0</v>
      </c>
      <c r="M2437">
        <v>2021</v>
      </c>
      <c r="N2437">
        <f t="shared" ca="1" si="154"/>
        <v>222</v>
      </c>
      <c r="O2437">
        <f t="shared" ca="1" si="155"/>
        <v>10117</v>
      </c>
      <c r="P2437">
        <f ca="1">_20206[[#This Row],[最低排名]]-_20206[[#This Row],[同分人数]]+1</f>
        <v>9896</v>
      </c>
      <c r="Q2437">
        <f ca="1">IF(O2437&gt;=开始!$B$6, 1, 0)</f>
        <v>1</v>
      </c>
      <c r="R2437">
        <f ca="1">_20206[[#This Row],[最低排名]]-开始!$B$6</f>
        <v>10117</v>
      </c>
    </row>
    <row r="2438" spans="1:18">
      <c r="A2438">
        <v>77303</v>
      </c>
      <c r="B2438" t="s">
        <v>1239</v>
      </c>
      <c r="C2438" t="str">
        <f t="shared" si="152"/>
        <v>暨南大学</v>
      </c>
      <c r="D2438" t="str">
        <f t="shared" si="153"/>
        <v>03</v>
      </c>
      <c r="E2438" t="s">
        <v>134</v>
      </c>
      <c r="F2438">
        <v>216</v>
      </c>
      <c r="G2438">
        <v>117</v>
      </c>
      <c r="H2438">
        <v>108</v>
      </c>
      <c r="I2438">
        <v>70</v>
      </c>
      <c r="J2438">
        <v>70</v>
      </c>
      <c r="K2438">
        <v>64</v>
      </c>
      <c r="L2438">
        <v>0</v>
      </c>
      <c r="M2438">
        <v>2021</v>
      </c>
      <c r="N2438">
        <f t="shared" ca="1" si="154"/>
        <v>203</v>
      </c>
      <c r="O2438">
        <f t="shared" ca="1" si="155"/>
        <v>9699</v>
      </c>
      <c r="P2438">
        <f ca="1">_20206[[#This Row],[最低排名]]-_20206[[#This Row],[同分人数]]+1</f>
        <v>9497</v>
      </c>
      <c r="Q2438">
        <f ca="1">IF(O2438&gt;=开始!$B$6, 1, 0)</f>
        <v>1</v>
      </c>
      <c r="R2438">
        <f ca="1">_20206[[#This Row],[最低排名]]-开始!$B$6</f>
        <v>9699</v>
      </c>
    </row>
    <row r="2439" spans="1:18">
      <c r="A2439">
        <v>77304</v>
      </c>
      <c r="B2439" t="s">
        <v>1240</v>
      </c>
      <c r="C2439" t="str">
        <f t="shared" si="152"/>
        <v>暨南大学</v>
      </c>
      <c r="D2439" t="str">
        <f t="shared" si="153"/>
        <v>04</v>
      </c>
      <c r="E2439" t="s">
        <v>64</v>
      </c>
      <c r="F2439">
        <v>222</v>
      </c>
      <c r="G2439">
        <v>116</v>
      </c>
      <c r="H2439">
        <v>126</v>
      </c>
      <c r="I2439">
        <v>64</v>
      </c>
      <c r="J2439">
        <v>64</v>
      </c>
      <c r="K2439">
        <v>64</v>
      </c>
      <c r="L2439">
        <v>0</v>
      </c>
      <c r="M2439">
        <v>2021</v>
      </c>
      <c r="N2439">
        <f t="shared" ca="1" si="154"/>
        <v>183</v>
      </c>
      <c r="O2439">
        <f t="shared" ca="1" si="155"/>
        <v>7328</v>
      </c>
      <c r="P2439">
        <f ca="1">_20206[[#This Row],[最低排名]]-_20206[[#This Row],[同分人数]]+1</f>
        <v>7146</v>
      </c>
      <c r="Q2439">
        <f ca="1">IF(O2439&gt;=开始!$B$6, 1, 0)</f>
        <v>1</v>
      </c>
      <c r="R2439">
        <f ca="1">_20206[[#This Row],[最低排名]]-开始!$B$6</f>
        <v>7328</v>
      </c>
    </row>
    <row r="2440" spans="1:18">
      <c r="A2440">
        <v>77401</v>
      </c>
      <c r="B2440" t="s">
        <v>1241</v>
      </c>
      <c r="C2440" t="str">
        <f t="shared" si="152"/>
        <v>广东海洋</v>
      </c>
      <c r="D2440" t="str">
        <f t="shared" si="153"/>
        <v>01</v>
      </c>
      <c r="E2440" t="s">
        <v>998</v>
      </c>
      <c r="F2440">
        <v>207</v>
      </c>
      <c r="G2440">
        <v>114</v>
      </c>
      <c r="H2440">
        <v>69</v>
      </c>
      <c r="I2440">
        <v>46</v>
      </c>
      <c r="J2440">
        <v>46</v>
      </c>
      <c r="K2440">
        <v>43</v>
      </c>
      <c r="L2440">
        <v>0</v>
      </c>
      <c r="M2440">
        <v>2021</v>
      </c>
      <c r="N2440">
        <f t="shared" ca="1" si="154"/>
        <v>172</v>
      </c>
      <c r="O2440">
        <f t="shared" ca="1" si="155"/>
        <v>33982</v>
      </c>
      <c r="P2440">
        <f ca="1">_20206[[#This Row],[最低排名]]-_20206[[#This Row],[同分人数]]+1</f>
        <v>33811</v>
      </c>
      <c r="Q2440">
        <f ca="1">IF(O2440&gt;=开始!$B$6, 1, 0)</f>
        <v>1</v>
      </c>
      <c r="R2440">
        <f ca="1">_20206[[#This Row],[最低排名]]-开始!$B$6</f>
        <v>33982</v>
      </c>
    </row>
    <row r="2441" spans="1:18">
      <c r="A2441">
        <v>77402</v>
      </c>
      <c r="B2441" t="s">
        <v>1242</v>
      </c>
      <c r="C2441" t="str">
        <f t="shared" si="152"/>
        <v>广东海洋</v>
      </c>
      <c r="D2441" t="str">
        <f t="shared" si="153"/>
        <v>02</v>
      </c>
      <c r="E2441" t="s">
        <v>309</v>
      </c>
      <c r="F2441">
        <v>185</v>
      </c>
      <c r="G2441">
        <v>97</v>
      </c>
      <c r="H2441">
        <v>98</v>
      </c>
      <c r="I2441">
        <v>61</v>
      </c>
      <c r="J2441">
        <v>55</v>
      </c>
      <c r="K2441">
        <v>43</v>
      </c>
      <c r="L2441">
        <v>0</v>
      </c>
      <c r="M2441">
        <v>2021</v>
      </c>
      <c r="N2441">
        <f t="shared" ca="1" si="154"/>
        <v>188</v>
      </c>
      <c r="O2441">
        <f t="shared" ca="1" si="155"/>
        <v>28283</v>
      </c>
      <c r="P2441">
        <f ca="1">_20206[[#This Row],[最低排名]]-_20206[[#This Row],[同分人数]]+1</f>
        <v>28096</v>
      </c>
      <c r="Q2441">
        <f ca="1">IF(O2441&gt;=开始!$B$6, 1, 0)</f>
        <v>1</v>
      </c>
      <c r="R2441">
        <f ca="1">_20206[[#This Row],[最低排名]]-开始!$B$6</f>
        <v>28283</v>
      </c>
    </row>
    <row r="2442" spans="1:18">
      <c r="A2442">
        <v>77403</v>
      </c>
      <c r="B2442" t="s">
        <v>1243</v>
      </c>
      <c r="C2442" t="str">
        <f t="shared" si="152"/>
        <v>广东海洋</v>
      </c>
      <c r="D2442" t="str">
        <f t="shared" si="153"/>
        <v>03</v>
      </c>
      <c r="E2442" t="s">
        <v>56</v>
      </c>
      <c r="F2442">
        <v>179</v>
      </c>
      <c r="G2442">
        <v>90</v>
      </c>
      <c r="H2442">
        <v>88</v>
      </c>
      <c r="I2442">
        <v>58</v>
      </c>
      <c r="J2442">
        <v>46</v>
      </c>
      <c r="K2442">
        <v>43</v>
      </c>
      <c r="L2442">
        <v>0</v>
      </c>
      <c r="M2442">
        <v>2021</v>
      </c>
      <c r="N2442">
        <f t="shared" ca="1" si="154"/>
        <v>199</v>
      </c>
      <c r="O2442">
        <f t="shared" ca="1" si="155"/>
        <v>33499</v>
      </c>
      <c r="P2442">
        <f ca="1">_20206[[#This Row],[最低排名]]-_20206[[#This Row],[同分人数]]+1</f>
        <v>33301</v>
      </c>
      <c r="Q2442">
        <f ca="1">IF(O2442&gt;=开始!$B$6, 1, 0)</f>
        <v>1</v>
      </c>
      <c r="R2442">
        <f ca="1">_20206[[#This Row],[最低排名]]-开始!$B$6</f>
        <v>33499</v>
      </c>
    </row>
    <row r="2443" spans="1:18">
      <c r="A2443">
        <v>77501</v>
      </c>
      <c r="B2443" t="s">
        <v>1246</v>
      </c>
      <c r="C2443" t="str">
        <f t="shared" si="152"/>
        <v>广州中医</v>
      </c>
      <c r="D2443" t="str">
        <f t="shared" si="153"/>
        <v>01</v>
      </c>
      <c r="E2443" t="s">
        <v>256</v>
      </c>
      <c r="F2443">
        <v>231</v>
      </c>
      <c r="G2443">
        <v>120</v>
      </c>
      <c r="H2443">
        <v>114</v>
      </c>
      <c r="I2443">
        <v>64</v>
      </c>
      <c r="J2443">
        <v>64</v>
      </c>
      <c r="K2443">
        <v>58</v>
      </c>
      <c r="L2443">
        <v>0</v>
      </c>
      <c r="M2443">
        <v>2021</v>
      </c>
      <c r="N2443">
        <f t="shared" ca="1" si="154"/>
        <v>213</v>
      </c>
      <c r="O2443">
        <f t="shared" ca="1" si="155"/>
        <v>9087</v>
      </c>
      <c r="P2443">
        <f ca="1">_20206[[#This Row],[最低排名]]-_20206[[#This Row],[同分人数]]+1</f>
        <v>8875</v>
      </c>
      <c r="Q2443">
        <f ca="1">IF(O2443&gt;=开始!$B$6, 1, 0)</f>
        <v>1</v>
      </c>
      <c r="R2443">
        <f ca="1">_20206[[#This Row],[最低排名]]-开始!$B$6</f>
        <v>9087</v>
      </c>
    </row>
    <row r="2444" spans="1:18">
      <c r="A2444">
        <v>77502</v>
      </c>
      <c r="B2444" t="s">
        <v>1247</v>
      </c>
      <c r="C2444" t="str">
        <f t="shared" si="152"/>
        <v>广州中医</v>
      </c>
      <c r="D2444" t="str">
        <f t="shared" si="153"/>
        <v>02</v>
      </c>
      <c r="E2444" t="s">
        <v>149</v>
      </c>
      <c r="F2444">
        <v>212</v>
      </c>
      <c r="G2444">
        <v>109</v>
      </c>
      <c r="H2444">
        <v>99</v>
      </c>
      <c r="I2444">
        <v>64</v>
      </c>
      <c r="J2444">
        <v>61</v>
      </c>
      <c r="K2444">
        <v>61</v>
      </c>
      <c r="L2444">
        <v>0</v>
      </c>
      <c r="M2444">
        <v>2021</v>
      </c>
      <c r="N2444">
        <f t="shared" ca="1" si="154"/>
        <v>221</v>
      </c>
      <c r="O2444">
        <f t="shared" ca="1" si="155"/>
        <v>16381</v>
      </c>
      <c r="P2444">
        <f ca="1">_20206[[#This Row],[最低排名]]-_20206[[#This Row],[同分人数]]+1</f>
        <v>16161</v>
      </c>
      <c r="Q2444">
        <f ca="1">IF(O2444&gt;=开始!$B$6, 1, 0)</f>
        <v>1</v>
      </c>
      <c r="R2444">
        <f ca="1">_20206[[#This Row],[最低排名]]-开始!$B$6</f>
        <v>16381</v>
      </c>
    </row>
    <row r="2445" spans="1:18">
      <c r="A2445">
        <v>77601</v>
      </c>
      <c r="B2445" t="s">
        <v>1248</v>
      </c>
      <c r="C2445" t="str">
        <f t="shared" si="152"/>
        <v>广东药科</v>
      </c>
      <c r="D2445" t="str">
        <f t="shared" si="153"/>
        <v>01</v>
      </c>
      <c r="E2445" t="s">
        <v>577</v>
      </c>
      <c r="F2445">
        <v>206</v>
      </c>
      <c r="G2445">
        <v>110</v>
      </c>
      <c r="H2445">
        <v>95</v>
      </c>
      <c r="I2445">
        <v>64</v>
      </c>
      <c r="J2445">
        <v>64</v>
      </c>
      <c r="K2445">
        <v>49</v>
      </c>
      <c r="L2445">
        <v>0</v>
      </c>
      <c r="M2445">
        <v>2021</v>
      </c>
      <c r="N2445">
        <f t="shared" ca="1" si="154"/>
        <v>199</v>
      </c>
      <c r="O2445">
        <f t="shared" ca="1" si="155"/>
        <v>20596</v>
      </c>
      <c r="P2445">
        <f ca="1">_20206[[#This Row],[最低排名]]-_20206[[#This Row],[同分人数]]+1</f>
        <v>20398</v>
      </c>
      <c r="Q2445">
        <f ca="1">IF(O2445&gt;=开始!$B$6, 1, 0)</f>
        <v>1</v>
      </c>
      <c r="R2445">
        <f ca="1">_20206[[#This Row],[最低排名]]-开始!$B$6</f>
        <v>20596</v>
      </c>
    </row>
    <row r="2446" spans="1:18">
      <c r="A2446">
        <v>77701</v>
      </c>
      <c r="B2446" t="s">
        <v>1705</v>
      </c>
      <c r="C2446" t="str">
        <f t="shared" si="152"/>
        <v>惠州学院</v>
      </c>
      <c r="D2446" t="str">
        <f t="shared" si="153"/>
        <v>01</v>
      </c>
      <c r="E2446" t="s">
        <v>1542</v>
      </c>
      <c r="F2446">
        <v>184</v>
      </c>
      <c r="G2446">
        <v>94</v>
      </c>
      <c r="H2446">
        <v>79</v>
      </c>
      <c r="I2446">
        <v>46</v>
      </c>
      <c r="J2446">
        <v>46</v>
      </c>
      <c r="K2446">
        <v>46</v>
      </c>
      <c r="L2446">
        <v>0</v>
      </c>
      <c r="M2446">
        <v>2021</v>
      </c>
      <c r="N2446">
        <f t="shared" ca="1" si="154"/>
        <v>146</v>
      </c>
      <c r="O2446">
        <f t="shared" ca="1" si="155"/>
        <v>35527</v>
      </c>
      <c r="P2446">
        <f ca="1">_20206[[#This Row],[最低排名]]-_20206[[#This Row],[同分人数]]+1</f>
        <v>35382</v>
      </c>
      <c r="Q2446">
        <f ca="1">IF(O2446&gt;=开始!$B$6, 1, 0)</f>
        <v>1</v>
      </c>
      <c r="R2446">
        <f ca="1">_20206[[#This Row],[最低排名]]-开始!$B$6</f>
        <v>35527</v>
      </c>
    </row>
    <row r="2447" spans="1:18">
      <c r="A2447">
        <v>77801</v>
      </c>
      <c r="B2447" t="s">
        <v>1249</v>
      </c>
      <c r="C2447" t="str">
        <f t="shared" si="152"/>
        <v>广东金融</v>
      </c>
      <c r="D2447" t="str">
        <f t="shared" si="153"/>
        <v>01</v>
      </c>
      <c r="E2447" t="s">
        <v>469</v>
      </c>
      <c r="F2447">
        <v>207</v>
      </c>
      <c r="G2447">
        <v>109</v>
      </c>
      <c r="H2447">
        <v>78</v>
      </c>
      <c r="I2447">
        <v>52</v>
      </c>
      <c r="J2447">
        <v>49</v>
      </c>
      <c r="K2447">
        <v>46</v>
      </c>
      <c r="L2447">
        <v>0</v>
      </c>
      <c r="M2447">
        <v>2021</v>
      </c>
      <c r="N2447">
        <f t="shared" ca="1" si="154"/>
        <v>184</v>
      </c>
      <c r="O2447">
        <f t="shared" ca="1" si="155"/>
        <v>30254</v>
      </c>
      <c r="P2447">
        <f ca="1">_20206[[#This Row],[最低排名]]-_20206[[#This Row],[同分人数]]+1</f>
        <v>30071</v>
      </c>
      <c r="Q2447">
        <f ca="1">IF(O2447&gt;=开始!$B$6, 1, 0)</f>
        <v>1</v>
      </c>
      <c r="R2447">
        <f ca="1">_20206[[#This Row],[最低排名]]-开始!$B$6</f>
        <v>30254</v>
      </c>
    </row>
    <row r="2448" spans="1:18">
      <c r="A2448">
        <v>77802</v>
      </c>
      <c r="B2448" t="s">
        <v>1250</v>
      </c>
      <c r="C2448" t="str">
        <f t="shared" si="152"/>
        <v>广东金融</v>
      </c>
      <c r="D2448" t="str">
        <f t="shared" si="153"/>
        <v>02</v>
      </c>
      <c r="E2448" t="s">
        <v>383</v>
      </c>
      <c r="F2448">
        <v>185</v>
      </c>
      <c r="G2448">
        <v>93</v>
      </c>
      <c r="H2448">
        <v>76</v>
      </c>
      <c r="I2448">
        <v>58</v>
      </c>
      <c r="J2448">
        <v>55</v>
      </c>
      <c r="K2448">
        <v>49</v>
      </c>
      <c r="L2448">
        <v>0</v>
      </c>
      <c r="M2448">
        <v>2021</v>
      </c>
      <c r="N2448">
        <f t="shared" ca="1" si="154"/>
        <v>196</v>
      </c>
      <c r="O2448">
        <f t="shared" ca="1" si="155"/>
        <v>31931</v>
      </c>
      <c r="P2448">
        <f ca="1">_20206[[#This Row],[最低排名]]-_20206[[#This Row],[同分人数]]+1</f>
        <v>31736</v>
      </c>
      <c r="Q2448">
        <f ca="1">IF(O2448&gt;=开始!$B$6, 1, 0)</f>
        <v>1</v>
      </c>
      <c r="R2448">
        <f ca="1">_20206[[#This Row],[最低排名]]-开始!$B$6</f>
        <v>31931</v>
      </c>
    </row>
    <row r="2449" spans="1:18">
      <c r="A2449">
        <v>77901</v>
      </c>
      <c r="B2449" t="s">
        <v>1251</v>
      </c>
      <c r="C2449" t="str">
        <f t="shared" si="152"/>
        <v>南方医科</v>
      </c>
      <c r="D2449" t="str">
        <f t="shared" si="153"/>
        <v>01</v>
      </c>
      <c r="E2449" t="s">
        <v>23</v>
      </c>
      <c r="F2449">
        <v>230</v>
      </c>
      <c r="G2449">
        <v>119</v>
      </c>
      <c r="H2449">
        <v>127</v>
      </c>
      <c r="I2449">
        <v>64</v>
      </c>
      <c r="J2449">
        <v>64</v>
      </c>
      <c r="K2449">
        <v>61</v>
      </c>
      <c r="L2449">
        <v>0</v>
      </c>
      <c r="M2449">
        <v>2021</v>
      </c>
      <c r="N2449">
        <f t="shared" ca="1" si="154"/>
        <v>189</v>
      </c>
      <c r="O2449">
        <f t="shared" ca="1" si="155"/>
        <v>6270</v>
      </c>
      <c r="P2449">
        <f ca="1">_20206[[#This Row],[最低排名]]-_20206[[#This Row],[同分人数]]+1</f>
        <v>6082</v>
      </c>
      <c r="Q2449">
        <f ca="1">IF(O2449&gt;=开始!$B$6, 1, 0)</f>
        <v>1</v>
      </c>
      <c r="R2449">
        <f ca="1">_20206[[#This Row],[最低排名]]-开始!$B$6</f>
        <v>6270</v>
      </c>
    </row>
    <row r="2450" spans="1:18">
      <c r="A2450">
        <v>77902</v>
      </c>
      <c r="B2450" t="s">
        <v>1252</v>
      </c>
      <c r="C2450" t="str">
        <f t="shared" si="152"/>
        <v>南方医科</v>
      </c>
      <c r="D2450" t="str">
        <f t="shared" si="153"/>
        <v>02</v>
      </c>
      <c r="E2450" t="s">
        <v>649</v>
      </c>
      <c r="F2450">
        <v>231</v>
      </c>
      <c r="G2450">
        <v>125</v>
      </c>
      <c r="H2450">
        <v>97</v>
      </c>
      <c r="I2450">
        <v>61</v>
      </c>
      <c r="J2450">
        <v>61</v>
      </c>
      <c r="K2450">
        <v>58</v>
      </c>
      <c r="L2450">
        <v>0</v>
      </c>
      <c r="M2450">
        <v>2021</v>
      </c>
      <c r="N2450">
        <f t="shared" ca="1" si="154"/>
        <v>218</v>
      </c>
      <c r="O2450">
        <f t="shared" ca="1" si="155"/>
        <v>13979</v>
      </c>
      <c r="P2450">
        <f ca="1">_20206[[#This Row],[最低排名]]-_20206[[#This Row],[同分人数]]+1</f>
        <v>13762</v>
      </c>
      <c r="Q2450">
        <f ca="1">IF(O2450&gt;=开始!$B$6, 1, 0)</f>
        <v>1</v>
      </c>
      <c r="R2450">
        <f ca="1">_20206[[#This Row],[最低排名]]-开始!$B$6</f>
        <v>13979</v>
      </c>
    </row>
    <row r="2451" spans="1:18">
      <c r="A2451">
        <v>78001</v>
      </c>
      <c r="B2451" t="s">
        <v>1253</v>
      </c>
      <c r="C2451" t="str">
        <f t="shared" si="152"/>
        <v>华南农大</v>
      </c>
      <c r="D2451" t="str">
        <f t="shared" si="153"/>
        <v>01</v>
      </c>
      <c r="E2451" t="s">
        <v>94</v>
      </c>
      <c r="F2451">
        <v>199</v>
      </c>
      <c r="G2451">
        <v>109</v>
      </c>
      <c r="H2451">
        <v>112</v>
      </c>
      <c r="I2451">
        <v>67</v>
      </c>
      <c r="J2451">
        <v>58</v>
      </c>
      <c r="K2451">
        <v>49</v>
      </c>
      <c r="L2451">
        <v>0</v>
      </c>
      <c r="M2451">
        <v>2021</v>
      </c>
      <c r="N2451">
        <f t="shared" ca="1" si="154"/>
        <v>215</v>
      </c>
      <c r="O2451">
        <f t="shared" ca="1" si="155"/>
        <v>19080</v>
      </c>
      <c r="P2451">
        <f ca="1">_20206[[#This Row],[最低排名]]-_20206[[#This Row],[同分人数]]+1</f>
        <v>18866</v>
      </c>
      <c r="Q2451">
        <f ca="1">IF(O2451&gt;=开始!$B$6, 1, 0)</f>
        <v>1</v>
      </c>
      <c r="R2451">
        <f ca="1">_20206[[#This Row],[最低排名]]-开始!$B$6</f>
        <v>19080</v>
      </c>
    </row>
    <row r="2452" spans="1:18">
      <c r="A2452">
        <v>78002</v>
      </c>
      <c r="B2452" t="s">
        <v>1605</v>
      </c>
      <c r="C2452" t="str">
        <f t="shared" si="152"/>
        <v>华南农大</v>
      </c>
      <c r="D2452" t="str">
        <f t="shared" si="153"/>
        <v>02</v>
      </c>
      <c r="E2452" t="s">
        <v>48</v>
      </c>
      <c r="F2452">
        <v>208</v>
      </c>
      <c r="G2452">
        <v>110</v>
      </c>
      <c r="H2452">
        <v>109</v>
      </c>
      <c r="I2452">
        <v>67</v>
      </c>
      <c r="J2452">
        <v>67</v>
      </c>
      <c r="K2452">
        <v>58</v>
      </c>
      <c r="L2452">
        <v>0</v>
      </c>
      <c r="M2452">
        <v>2021</v>
      </c>
      <c r="N2452">
        <f t="shared" ca="1" si="154"/>
        <v>235</v>
      </c>
      <c r="O2452">
        <f t="shared" ca="1" si="155"/>
        <v>13761</v>
      </c>
      <c r="P2452">
        <f ca="1">_20206[[#This Row],[最低排名]]-_20206[[#This Row],[同分人数]]+1</f>
        <v>13527</v>
      </c>
      <c r="Q2452">
        <f ca="1">IF(O2452&gt;=开始!$B$6, 1, 0)</f>
        <v>1</v>
      </c>
      <c r="R2452">
        <f ca="1">_20206[[#This Row],[最低排名]]-开始!$B$6</f>
        <v>13761</v>
      </c>
    </row>
    <row r="2453" spans="1:18">
      <c r="A2453">
        <v>78003</v>
      </c>
      <c r="B2453" t="s">
        <v>1706</v>
      </c>
      <c r="C2453" t="str">
        <f t="shared" si="152"/>
        <v>华南农大</v>
      </c>
      <c r="D2453" t="str">
        <f t="shared" si="153"/>
        <v>03</v>
      </c>
      <c r="E2453" t="s">
        <v>77</v>
      </c>
      <c r="F2453">
        <v>228</v>
      </c>
      <c r="G2453">
        <v>116</v>
      </c>
      <c r="H2453">
        <v>99</v>
      </c>
      <c r="I2453">
        <v>58</v>
      </c>
      <c r="J2453">
        <v>58</v>
      </c>
      <c r="K2453">
        <v>55</v>
      </c>
      <c r="L2453">
        <v>0</v>
      </c>
      <c r="M2453">
        <v>2021</v>
      </c>
      <c r="N2453">
        <f t="shared" ca="1" si="154"/>
        <v>221</v>
      </c>
      <c r="O2453">
        <f t="shared" ca="1" si="155"/>
        <v>16160</v>
      </c>
      <c r="P2453">
        <f ca="1">_20206[[#This Row],[最低排名]]-_20206[[#This Row],[同分人数]]+1</f>
        <v>15940</v>
      </c>
      <c r="Q2453">
        <f ca="1">IF(O2453&gt;=开始!$B$6, 1, 0)</f>
        <v>1</v>
      </c>
      <c r="R2453">
        <f ca="1">_20206[[#This Row],[最低排名]]-开始!$B$6</f>
        <v>16160</v>
      </c>
    </row>
    <row r="2454" spans="1:18">
      <c r="A2454">
        <v>78101</v>
      </c>
      <c r="B2454" t="s">
        <v>1254</v>
      </c>
      <c r="C2454" t="str">
        <f t="shared" si="152"/>
        <v>珠海科院</v>
      </c>
      <c r="D2454" t="str">
        <f t="shared" si="153"/>
        <v>01</v>
      </c>
      <c r="E2454" t="s">
        <v>198</v>
      </c>
      <c r="F2454">
        <v>176</v>
      </c>
      <c r="G2454">
        <v>93</v>
      </c>
      <c r="H2454">
        <v>70</v>
      </c>
      <c r="I2454">
        <v>58</v>
      </c>
      <c r="J2454">
        <v>55</v>
      </c>
      <c r="K2454">
        <v>46</v>
      </c>
      <c r="L2454">
        <v>0</v>
      </c>
      <c r="M2454">
        <v>2021</v>
      </c>
      <c r="N2454">
        <f t="shared" ca="1" si="154"/>
        <v>148</v>
      </c>
      <c r="O2454">
        <f t="shared" ca="1" si="155"/>
        <v>34913</v>
      </c>
      <c r="P2454">
        <f ca="1">_20206[[#This Row],[最低排名]]-_20206[[#This Row],[同分人数]]+1</f>
        <v>34766</v>
      </c>
      <c r="Q2454">
        <f ca="1">IF(O2454&gt;=开始!$B$6, 1, 0)</f>
        <v>1</v>
      </c>
      <c r="R2454">
        <f ca="1">_20206[[#This Row],[最低排名]]-开始!$B$6</f>
        <v>34913</v>
      </c>
    </row>
    <row r="2455" spans="1:18">
      <c r="A2455">
        <v>78102</v>
      </c>
      <c r="B2455" t="s">
        <v>1255</v>
      </c>
      <c r="C2455" t="str">
        <f t="shared" si="152"/>
        <v>珠海科院</v>
      </c>
      <c r="D2455" t="str">
        <f t="shared" si="153"/>
        <v>02</v>
      </c>
      <c r="E2455" t="s">
        <v>1542</v>
      </c>
      <c r="F2455">
        <v>182</v>
      </c>
      <c r="G2455">
        <v>105</v>
      </c>
      <c r="H2455">
        <v>90</v>
      </c>
      <c r="I2455">
        <v>43</v>
      </c>
      <c r="J2455">
        <v>43</v>
      </c>
      <c r="K2455">
        <v>43</v>
      </c>
      <c r="L2455">
        <v>0</v>
      </c>
      <c r="M2455">
        <v>2021</v>
      </c>
      <c r="N2455">
        <f t="shared" ca="1" si="154"/>
        <v>146</v>
      </c>
      <c r="O2455">
        <f t="shared" ca="1" si="155"/>
        <v>35527</v>
      </c>
      <c r="P2455">
        <f ca="1">_20206[[#This Row],[最低排名]]-_20206[[#This Row],[同分人数]]+1</f>
        <v>35382</v>
      </c>
      <c r="Q2455">
        <f ca="1">IF(O2455&gt;=开始!$B$6, 1, 0)</f>
        <v>1</v>
      </c>
      <c r="R2455">
        <f ca="1">_20206[[#This Row],[最低排名]]-开始!$B$6</f>
        <v>35527</v>
      </c>
    </row>
    <row r="2456" spans="1:18">
      <c r="A2456">
        <v>78201</v>
      </c>
      <c r="B2456" t="s">
        <v>1256</v>
      </c>
      <c r="C2456" t="str">
        <f t="shared" si="152"/>
        <v>北师浸会</v>
      </c>
      <c r="D2456" t="str">
        <f t="shared" si="153"/>
        <v>01</v>
      </c>
      <c r="E2456" t="s">
        <v>122</v>
      </c>
      <c r="F2456">
        <v>203</v>
      </c>
      <c r="G2456">
        <v>106</v>
      </c>
      <c r="H2456">
        <v>114</v>
      </c>
      <c r="I2456">
        <v>67</v>
      </c>
      <c r="J2456">
        <v>61</v>
      </c>
      <c r="K2456">
        <v>61</v>
      </c>
      <c r="L2456">
        <v>0</v>
      </c>
      <c r="M2456">
        <v>2021</v>
      </c>
      <c r="N2456">
        <f t="shared" ca="1" si="154"/>
        <v>219</v>
      </c>
      <c r="O2456">
        <f t="shared" ca="1" si="155"/>
        <v>14431</v>
      </c>
      <c r="P2456">
        <f ca="1">_20206[[#This Row],[最低排名]]-_20206[[#This Row],[同分人数]]+1</f>
        <v>14213</v>
      </c>
      <c r="Q2456">
        <f ca="1">IF(O2456&gt;=开始!$B$6, 1, 0)</f>
        <v>1</v>
      </c>
      <c r="R2456">
        <f ca="1">_20206[[#This Row],[最低排名]]-开始!$B$6</f>
        <v>14431</v>
      </c>
    </row>
    <row r="2457" spans="1:18">
      <c r="A2457">
        <v>78301</v>
      </c>
      <c r="B2457" t="s">
        <v>1259</v>
      </c>
      <c r="C2457" t="str">
        <f t="shared" si="152"/>
        <v>深圳大学</v>
      </c>
      <c r="D2457" t="str">
        <f t="shared" si="153"/>
        <v>01</v>
      </c>
      <c r="E2457" t="s">
        <v>134</v>
      </c>
      <c r="F2457">
        <v>223</v>
      </c>
      <c r="G2457">
        <v>114</v>
      </c>
      <c r="H2457">
        <v>113</v>
      </c>
      <c r="I2457">
        <v>70</v>
      </c>
      <c r="J2457">
        <v>64</v>
      </c>
      <c r="K2457">
        <v>58</v>
      </c>
      <c r="L2457">
        <v>0</v>
      </c>
      <c r="M2457">
        <v>2021</v>
      </c>
      <c r="N2457">
        <f t="shared" ca="1" si="154"/>
        <v>203</v>
      </c>
      <c r="O2457">
        <f t="shared" ca="1" si="155"/>
        <v>9699</v>
      </c>
      <c r="P2457">
        <f ca="1">_20206[[#This Row],[最低排名]]-_20206[[#This Row],[同分人数]]+1</f>
        <v>9497</v>
      </c>
      <c r="Q2457">
        <f ca="1">IF(O2457&gt;=开始!$B$6, 1, 0)</f>
        <v>1</v>
      </c>
      <c r="R2457">
        <f ca="1">_20206[[#This Row],[最低排名]]-开始!$B$6</f>
        <v>9699</v>
      </c>
    </row>
    <row r="2458" spans="1:18">
      <c r="A2458">
        <v>78302</v>
      </c>
      <c r="B2458" t="s">
        <v>1260</v>
      </c>
      <c r="C2458" t="str">
        <f t="shared" si="152"/>
        <v>深圳大学</v>
      </c>
      <c r="D2458" t="str">
        <f t="shared" si="153"/>
        <v>02</v>
      </c>
      <c r="E2458" t="s">
        <v>115</v>
      </c>
      <c r="F2458">
        <v>222</v>
      </c>
      <c r="G2458">
        <v>128</v>
      </c>
      <c r="H2458">
        <v>122</v>
      </c>
      <c r="I2458">
        <v>64</v>
      </c>
      <c r="J2458">
        <v>64</v>
      </c>
      <c r="K2458">
        <v>58</v>
      </c>
      <c r="L2458">
        <v>0</v>
      </c>
      <c r="M2458">
        <v>2021</v>
      </c>
      <c r="N2458">
        <f t="shared" ca="1" si="154"/>
        <v>200</v>
      </c>
      <c r="O2458">
        <f t="shared" ca="1" si="155"/>
        <v>9287</v>
      </c>
      <c r="P2458">
        <f ca="1">_20206[[#This Row],[最低排名]]-_20206[[#This Row],[同分人数]]+1</f>
        <v>9088</v>
      </c>
      <c r="Q2458">
        <f ca="1">IF(O2458&gt;=开始!$B$6, 1, 0)</f>
        <v>1</v>
      </c>
      <c r="R2458">
        <f ca="1">_20206[[#This Row],[最低排名]]-开始!$B$6</f>
        <v>9287</v>
      </c>
    </row>
    <row r="2459" spans="1:18">
      <c r="A2459">
        <v>78303</v>
      </c>
      <c r="B2459" t="s">
        <v>1606</v>
      </c>
      <c r="C2459" t="str">
        <f t="shared" si="152"/>
        <v>深圳大学</v>
      </c>
      <c r="D2459" t="str">
        <f t="shared" si="153"/>
        <v>03</v>
      </c>
      <c r="E2459" t="s">
        <v>279</v>
      </c>
      <c r="F2459">
        <v>220</v>
      </c>
      <c r="G2459">
        <v>113</v>
      </c>
      <c r="H2459">
        <v>115</v>
      </c>
      <c r="I2459">
        <v>70</v>
      </c>
      <c r="J2459">
        <v>64</v>
      </c>
      <c r="K2459">
        <v>64</v>
      </c>
      <c r="L2459">
        <v>0</v>
      </c>
      <c r="M2459">
        <v>2021</v>
      </c>
      <c r="N2459">
        <f t="shared" ca="1" si="154"/>
        <v>197</v>
      </c>
      <c r="O2459">
        <f t="shared" ca="1" si="155"/>
        <v>8678</v>
      </c>
      <c r="P2459">
        <f ca="1">_20206[[#This Row],[最低排名]]-_20206[[#This Row],[同分人数]]+1</f>
        <v>8482</v>
      </c>
      <c r="Q2459">
        <f ca="1">IF(O2459&gt;=开始!$B$6, 1, 0)</f>
        <v>1</v>
      </c>
      <c r="R2459">
        <f ca="1">_20206[[#This Row],[最低排名]]-开始!$B$6</f>
        <v>8678</v>
      </c>
    </row>
    <row r="2460" spans="1:18">
      <c r="A2460">
        <v>78304</v>
      </c>
      <c r="B2460" t="s">
        <v>1707</v>
      </c>
      <c r="C2460" t="str">
        <f t="shared" si="152"/>
        <v>深圳大学</v>
      </c>
      <c r="D2460" t="str">
        <f t="shared" si="153"/>
        <v>04</v>
      </c>
      <c r="E2460" t="s">
        <v>48</v>
      </c>
      <c r="F2460">
        <v>217</v>
      </c>
      <c r="G2460">
        <v>114</v>
      </c>
      <c r="H2460">
        <v>115</v>
      </c>
      <c r="I2460">
        <v>67</v>
      </c>
      <c r="J2460">
        <v>55</v>
      </c>
      <c r="K2460">
        <v>55</v>
      </c>
      <c r="L2460">
        <v>0</v>
      </c>
      <c r="M2460">
        <v>2021</v>
      </c>
      <c r="N2460">
        <f t="shared" ca="1" si="154"/>
        <v>235</v>
      </c>
      <c r="O2460">
        <f t="shared" ca="1" si="155"/>
        <v>13761</v>
      </c>
      <c r="P2460">
        <f ca="1">_20206[[#This Row],[最低排名]]-_20206[[#This Row],[同分人数]]+1</f>
        <v>13527</v>
      </c>
      <c r="Q2460">
        <f ca="1">IF(O2460&gt;=开始!$B$6, 1, 0)</f>
        <v>1</v>
      </c>
      <c r="R2460">
        <f ca="1">_20206[[#This Row],[最低排名]]-开始!$B$6</f>
        <v>13761</v>
      </c>
    </row>
    <row r="2461" spans="1:18">
      <c r="A2461">
        <v>78401</v>
      </c>
      <c r="B2461" t="s">
        <v>1261</v>
      </c>
      <c r="C2461" t="str">
        <f t="shared" si="152"/>
        <v>广以理工</v>
      </c>
      <c r="D2461" t="str">
        <f t="shared" si="153"/>
        <v>01</v>
      </c>
      <c r="E2461" t="s">
        <v>39</v>
      </c>
      <c r="F2461">
        <v>216</v>
      </c>
      <c r="G2461">
        <v>119</v>
      </c>
      <c r="H2461">
        <v>106</v>
      </c>
      <c r="I2461">
        <v>67</v>
      </c>
      <c r="J2461">
        <v>64</v>
      </c>
      <c r="K2461">
        <v>49</v>
      </c>
      <c r="L2461">
        <v>0</v>
      </c>
      <c r="M2461">
        <v>2021</v>
      </c>
      <c r="N2461">
        <f t="shared" ca="1" si="154"/>
        <v>218</v>
      </c>
      <c r="O2461">
        <f t="shared" ca="1" si="155"/>
        <v>15285</v>
      </c>
      <c r="P2461">
        <f ca="1">_20206[[#This Row],[最低排名]]-_20206[[#This Row],[同分人数]]+1</f>
        <v>15068</v>
      </c>
      <c r="Q2461">
        <f ca="1">IF(O2461&gt;=开始!$B$6, 1, 0)</f>
        <v>1</v>
      </c>
      <c r="R2461">
        <f ca="1">_20206[[#This Row],[最低排名]]-开始!$B$6</f>
        <v>15285</v>
      </c>
    </row>
    <row r="2462" spans="1:18">
      <c r="A2462">
        <v>78501</v>
      </c>
      <c r="B2462" t="s">
        <v>1262</v>
      </c>
      <c r="C2462" t="str">
        <f t="shared" si="152"/>
        <v>广州医大</v>
      </c>
      <c r="D2462" t="str">
        <f t="shared" si="153"/>
        <v>01</v>
      </c>
      <c r="E2462" t="s">
        <v>138</v>
      </c>
      <c r="F2462">
        <v>212</v>
      </c>
      <c r="G2462">
        <v>108</v>
      </c>
      <c r="H2462">
        <v>111</v>
      </c>
      <c r="I2462">
        <v>67</v>
      </c>
      <c r="J2462">
        <v>64</v>
      </c>
      <c r="K2462">
        <v>61</v>
      </c>
      <c r="L2462">
        <v>0</v>
      </c>
      <c r="M2462">
        <v>2021</v>
      </c>
      <c r="N2462">
        <f t="shared" ca="1" si="154"/>
        <v>207</v>
      </c>
      <c r="O2462">
        <f t="shared" ca="1" si="155"/>
        <v>12432</v>
      </c>
      <c r="P2462">
        <f ca="1">_20206[[#This Row],[最低排名]]-_20206[[#This Row],[同分人数]]+1</f>
        <v>12226</v>
      </c>
      <c r="Q2462">
        <f ca="1">IF(O2462&gt;=开始!$B$6, 1, 0)</f>
        <v>1</v>
      </c>
      <c r="R2462">
        <f ca="1">_20206[[#This Row],[最低排名]]-开始!$B$6</f>
        <v>12432</v>
      </c>
    </row>
    <row r="2463" spans="1:18">
      <c r="A2463">
        <v>78601</v>
      </c>
      <c r="B2463" t="s">
        <v>1263</v>
      </c>
      <c r="C2463" t="str">
        <f t="shared" si="152"/>
        <v>岭南师院</v>
      </c>
      <c r="D2463" t="str">
        <f t="shared" si="153"/>
        <v>01</v>
      </c>
      <c r="E2463" t="s">
        <v>175</v>
      </c>
      <c r="F2463">
        <v>214</v>
      </c>
      <c r="G2463">
        <v>109</v>
      </c>
      <c r="H2463">
        <v>100</v>
      </c>
      <c r="I2463">
        <v>55</v>
      </c>
      <c r="J2463">
        <v>49</v>
      </c>
      <c r="K2463">
        <v>46</v>
      </c>
      <c r="L2463">
        <v>0</v>
      </c>
      <c r="M2463">
        <v>2021</v>
      </c>
      <c r="N2463">
        <f t="shared" ca="1" si="154"/>
        <v>213</v>
      </c>
      <c r="O2463">
        <f t="shared" ca="1" si="155"/>
        <v>23714</v>
      </c>
      <c r="P2463">
        <f ca="1">_20206[[#This Row],[最低排名]]-_20206[[#This Row],[同分人数]]+1</f>
        <v>23502</v>
      </c>
      <c r="Q2463">
        <f ca="1">IF(O2463&gt;=开始!$B$6, 1, 0)</f>
        <v>1</v>
      </c>
      <c r="R2463">
        <f ca="1">_20206[[#This Row],[最低排名]]-开始!$B$6</f>
        <v>23714</v>
      </c>
    </row>
    <row r="2464" spans="1:18">
      <c r="A2464">
        <v>78602</v>
      </c>
      <c r="B2464" t="s">
        <v>1264</v>
      </c>
      <c r="C2464" t="str">
        <f t="shared" si="152"/>
        <v>岭南师院</v>
      </c>
      <c r="D2464" t="str">
        <f t="shared" si="153"/>
        <v>02</v>
      </c>
      <c r="E2464" t="s">
        <v>1629</v>
      </c>
      <c r="M2464">
        <v>2021</v>
      </c>
      <c r="N2464" t="e">
        <f t="shared" ca="1" si="154"/>
        <v>#N/A</v>
      </c>
      <c r="O2464" t="e">
        <f t="shared" ca="1" si="155"/>
        <v>#N/A</v>
      </c>
      <c r="P2464" t="e">
        <f ca="1">_20206[[#This Row],[最低排名]]-_20206[[#This Row],[同分人数]]+1</f>
        <v>#N/A</v>
      </c>
      <c r="Q2464" t="e">
        <f ca="1">IF(O2464&gt;=开始!$B$6, 1, 0)</f>
        <v>#N/A</v>
      </c>
      <c r="R2464" t="e">
        <f ca="1">_20206[[#This Row],[最低排名]]-开始!$B$6</f>
        <v>#N/A</v>
      </c>
    </row>
    <row r="2465" spans="1:18">
      <c r="A2465">
        <v>78603</v>
      </c>
      <c r="B2465" t="s">
        <v>1708</v>
      </c>
      <c r="C2465" t="str">
        <f t="shared" si="152"/>
        <v>岭南师院</v>
      </c>
      <c r="D2465" t="str">
        <f t="shared" si="153"/>
        <v>03</v>
      </c>
      <c r="E2465" t="s">
        <v>1556</v>
      </c>
      <c r="F2465">
        <v>191</v>
      </c>
      <c r="G2465">
        <v>96</v>
      </c>
      <c r="H2465">
        <v>81</v>
      </c>
      <c r="I2465">
        <v>46</v>
      </c>
      <c r="J2465">
        <v>43</v>
      </c>
      <c r="K2465">
        <v>43</v>
      </c>
      <c r="L2465">
        <v>0</v>
      </c>
      <c r="M2465">
        <v>2021</v>
      </c>
      <c r="N2465">
        <f t="shared" ca="1" si="154"/>
        <v>162</v>
      </c>
      <c r="O2465">
        <f t="shared" ca="1" si="155"/>
        <v>35075</v>
      </c>
      <c r="P2465">
        <f ca="1">_20206[[#This Row],[最低排名]]-_20206[[#This Row],[同分人数]]+1</f>
        <v>34914</v>
      </c>
      <c r="Q2465">
        <f ca="1">IF(O2465&gt;=开始!$B$6, 1, 0)</f>
        <v>1</v>
      </c>
      <c r="R2465">
        <f ca="1">_20206[[#This Row],[最低排名]]-开始!$B$6</f>
        <v>35075</v>
      </c>
    </row>
    <row r="2466" spans="1:18">
      <c r="A2466">
        <v>78604</v>
      </c>
      <c r="B2466" t="s">
        <v>1709</v>
      </c>
      <c r="C2466" t="str">
        <f t="shared" si="152"/>
        <v>岭南师院</v>
      </c>
      <c r="D2466" t="str">
        <f t="shared" si="153"/>
        <v>04</v>
      </c>
      <c r="E2466" t="s">
        <v>209</v>
      </c>
      <c r="F2466">
        <v>186</v>
      </c>
      <c r="G2466">
        <v>97</v>
      </c>
      <c r="H2466">
        <v>91</v>
      </c>
      <c r="I2466">
        <v>52</v>
      </c>
      <c r="J2466">
        <v>43</v>
      </c>
      <c r="K2466">
        <v>43</v>
      </c>
      <c r="L2466">
        <v>0</v>
      </c>
      <c r="M2466">
        <v>2021</v>
      </c>
      <c r="N2466">
        <f t="shared" ca="1" si="154"/>
        <v>197</v>
      </c>
      <c r="O2466">
        <f t="shared" ca="1" si="155"/>
        <v>33300</v>
      </c>
      <c r="P2466">
        <f ca="1">_20206[[#This Row],[最低排名]]-_20206[[#This Row],[同分人数]]+1</f>
        <v>33104</v>
      </c>
      <c r="Q2466">
        <f ca="1">IF(O2466&gt;=开始!$B$6, 1, 0)</f>
        <v>1</v>
      </c>
      <c r="R2466">
        <f ca="1">_20206[[#This Row],[最低排名]]-开始!$B$6</f>
        <v>33300</v>
      </c>
    </row>
    <row r="2467" spans="1:18">
      <c r="A2467">
        <v>78701</v>
      </c>
      <c r="B2467" t="s">
        <v>1265</v>
      </c>
      <c r="C2467" t="str">
        <f t="shared" si="152"/>
        <v>汕头大学</v>
      </c>
      <c r="D2467" t="str">
        <f t="shared" si="153"/>
        <v>01</v>
      </c>
      <c r="E2467" t="s">
        <v>175</v>
      </c>
      <c r="F2467">
        <v>198</v>
      </c>
      <c r="G2467">
        <v>110</v>
      </c>
      <c r="H2467">
        <v>104</v>
      </c>
      <c r="I2467">
        <v>58</v>
      </c>
      <c r="J2467">
        <v>52</v>
      </c>
      <c r="K2467">
        <v>52</v>
      </c>
      <c r="L2467">
        <v>0</v>
      </c>
      <c r="M2467">
        <v>2021</v>
      </c>
      <c r="N2467">
        <f t="shared" ca="1" si="154"/>
        <v>213</v>
      </c>
      <c r="O2467">
        <f t="shared" ca="1" si="155"/>
        <v>23714</v>
      </c>
      <c r="P2467">
        <f ca="1">_20206[[#This Row],[最低排名]]-_20206[[#This Row],[同分人数]]+1</f>
        <v>23502</v>
      </c>
      <c r="Q2467">
        <f ca="1">IF(O2467&gt;=开始!$B$6, 1, 0)</f>
        <v>1</v>
      </c>
      <c r="R2467">
        <f ca="1">_20206[[#This Row],[最低排名]]-开始!$B$6</f>
        <v>23714</v>
      </c>
    </row>
    <row r="2468" spans="1:18">
      <c r="A2468">
        <v>79101</v>
      </c>
      <c r="B2468" t="s">
        <v>1270</v>
      </c>
      <c r="C2468" t="str">
        <f t="shared" si="152"/>
        <v>桂林电子</v>
      </c>
      <c r="D2468" t="str">
        <f t="shared" si="153"/>
        <v>01</v>
      </c>
      <c r="E2468" t="s">
        <v>207</v>
      </c>
      <c r="F2468">
        <v>199</v>
      </c>
      <c r="G2468">
        <v>104</v>
      </c>
      <c r="H2468">
        <v>76</v>
      </c>
      <c r="I2468">
        <v>49</v>
      </c>
      <c r="J2468">
        <v>46</v>
      </c>
      <c r="K2468">
        <v>43</v>
      </c>
      <c r="L2468">
        <v>0</v>
      </c>
      <c r="M2468">
        <v>2021</v>
      </c>
      <c r="N2468">
        <f t="shared" ca="1" si="154"/>
        <v>170</v>
      </c>
      <c r="O2468">
        <f t="shared" ca="1" si="155"/>
        <v>33669</v>
      </c>
      <c r="P2468">
        <f ca="1">_20206[[#This Row],[最低排名]]-_20206[[#This Row],[同分人数]]+1</f>
        <v>33500</v>
      </c>
      <c r="Q2468">
        <f ca="1">IF(O2468&gt;=开始!$B$6, 1, 0)</f>
        <v>1</v>
      </c>
      <c r="R2468">
        <f ca="1">_20206[[#This Row],[最低排名]]-开始!$B$6</f>
        <v>33669</v>
      </c>
    </row>
    <row r="2469" spans="1:18">
      <c r="A2469">
        <v>79102</v>
      </c>
      <c r="B2469" t="s">
        <v>1271</v>
      </c>
      <c r="C2469" t="str">
        <f t="shared" si="152"/>
        <v>桂林电子</v>
      </c>
      <c r="D2469" t="str">
        <f t="shared" si="153"/>
        <v>02</v>
      </c>
      <c r="E2469" t="s">
        <v>405</v>
      </c>
      <c r="F2469">
        <v>174</v>
      </c>
      <c r="G2469">
        <v>89</v>
      </c>
      <c r="H2469">
        <v>97</v>
      </c>
      <c r="I2469">
        <v>67</v>
      </c>
      <c r="J2469">
        <v>46</v>
      </c>
      <c r="K2469">
        <v>43</v>
      </c>
      <c r="L2469">
        <v>0</v>
      </c>
      <c r="M2469">
        <v>2021</v>
      </c>
      <c r="N2469">
        <f t="shared" ca="1" si="154"/>
        <v>169</v>
      </c>
      <c r="O2469">
        <f t="shared" ca="1" si="155"/>
        <v>31207</v>
      </c>
      <c r="P2469">
        <f ca="1">_20206[[#This Row],[最低排名]]-_20206[[#This Row],[同分人数]]+1</f>
        <v>31039</v>
      </c>
      <c r="Q2469">
        <f ca="1">IF(O2469&gt;=开始!$B$6, 1, 0)</f>
        <v>1</v>
      </c>
      <c r="R2469">
        <f ca="1">_20206[[#This Row],[最低排名]]-开始!$B$6</f>
        <v>31207</v>
      </c>
    </row>
    <row r="2470" spans="1:18">
      <c r="A2470">
        <v>79201</v>
      </c>
      <c r="B2470" t="s">
        <v>1272</v>
      </c>
      <c r="C2470" t="str">
        <f t="shared" si="152"/>
        <v>桂林理工</v>
      </c>
      <c r="D2470" t="str">
        <f t="shared" si="153"/>
        <v>01</v>
      </c>
      <c r="E2470" t="s">
        <v>479</v>
      </c>
      <c r="F2470">
        <v>189</v>
      </c>
      <c r="G2470">
        <v>102</v>
      </c>
      <c r="H2470">
        <v>74</v>
      </c>
      <c r="I2470">
        <v>64</v>
      </c>
      <c r="J2470">
        <v>49</v>
      </c>
      <c r="K2470">
        <v>46</v>
      </c>
      <c r="L2470">
        <v>0</v>
      </c>
      <c r="M2470">
        <v>2021</v>
      </c>
      <c r="N2470">
        <f t="shared" ca="1" si="154"/>
        <v>193</v>
      </c>
      <c r="O2470">
        <f t="shared" ca="1" si="155"/>
        <v>32124</v>
      </c>
      <c r="P2470">
        <f ca="1">_20206[[#This Row],[最低排名]]-_20206[[#This Row],[同分人数]]+1</f>
        <v>31932</v>
      </c>
      <c r="Q2470">
        <f ca="1">IF(O2470&gt;=开始!$B$6, 1, 0)</f>
        <v>1</v>
      </c>
      <c r="R2470">
        <f ca="1">_20206[[#This Row],[最低排名]]-开始!$B$6</f>
        <v>32124</v>
      </c>
    </row>
    <row r="2471" spans="1:18">
      <c r="A2471">
        <v>79301</v>
      </c>
      <c r="B2471" t="s">
        <v>1273</v>
      </c>
      <c r="C2471" t="str">
        <f t="shared" si="152"/>
        <v>广西师大</v>
      </c>
      <c r="D2471" t="str">
        <f t="shared" si="153"/>
        <v>01</v>
      </c>
      <c r="E2471" t="s">
        <v>141</v>
      </c>
      <c r="F2471">
        <v>196</v>
      </c>
      <c r="G2471">
        <v>109</v>
      </c>
      <c r="H2471">
        <v>88</v>
      </c>
      <c r="I2471">
        <v>67</v>
      </c>
      <c r="J2471">
        <v>64</v>
      </c>
      <c r="K2471">
        <v>55</v>
      </c>
      <c r="L2471">
        <v>0</v>
      </c>
      <c r="M2471">
        <v>2021</v>
      </c>
      <c r="N2471">
        <f t="shared" ca="1" si="154"/>
        <v>227</v>
      </c>
      <c r="O2471">
        <f t="shared" ca="1" si="155"/>
        <v>22407</v>
      </c>
      <c r="P2471">
        <f ca="1">_20206[[#This Row],[最低排名]]-_20206[[#This Row],[同分人数]]+1</f>
        <v>22181</v>
      </c>
      <c r="Q2471">
        <f ca="1">IF(O2471&gt;=开始!$B$6, 1, 0)</f>
        <v>1</v>
      </c>
      <c r="R2471">
        <f ca="1">_20206[[#This Row],[最低排名]]-开始!$B$6</f>
        <v>22407</v>
      </c>
    </row>
    <row r="2472" spans="1:18">
      <c r="A2472">
        <v>79302</v>
      </c>
      <c r="B2472" t="s">
        <v>1274</v>
      </c>
      <c r="C2472" t="str">
        <f t="shared" si="152"/>
        <v>广西师大</v>
      </c>
      <c r="D2472" t="str">
        <f t="shared" si="153"/>
        <v>02</v>
      </c>
      <c r="E2472" t="s">
        <v>752</v>
      </c>
      <c r="F2472">
        <v>180</v>
      </c>
      <c r="G2472">
        <v>95</v>
      </c>
      <c r="H2472">
        <v>95</v>
      </c>
      <c r="I2472">
        <v>58</v>
      </c>
      <c r="J2472">
        <v>49</v>
      </c>
      <c r="K2472">
        <v>43</v>
      </c>
      <c r="L2472">
        <v>0</v>
      </c>
      <c r="M2472">
        <v>2021</v>
      </c>
      <c r="N2472">
        <f t="shared" ca="1" si="154"/>
        <v>183</v>
      </c>
      <c r="O2472">
        <f t="shared" ca="1" si="155"/>
        <v>31547</v>
      </c>
      <c r="P2472">
        <f ca="1">_20206[[#This Row],[最低排名]]-_20206[[#This Row],[同分人数]]+1</f>
        <v>31365</v>
      </c>
      <c r="Q2472">
        <f ca="1">IF(O2472&gt;=开始!$B$6, 1, 0)</f>
        <v>1</v>
      </c>
      <c r="R2472">
        <f ca="1">_20206[[#This Row],[最低排名]]-开始!$B$6</f>
        <v>31547</v>
      </c>
    </row>
    <row r="2473" spans="1:18">
      <c r="A2473">
        <v>79303</v>
      </c>
      <c r="B2473" t="s">
        <v>1275</v>
      </c>
      <c r="C2473" t="str">
        <f t="shared" si="152"/>
        <v>广西师大</v>
      </c>
      <c r="D2473" t="str">
        <f t="shared" si="153"/>
        <v>03</v>
      </c>
      <c r="E2473" t="s">
        <v>381</v>
      </c>
      <c r="F2473">
        <v>188</v>
      </c>
      <c r="G2473">
        <v>98</v>
      </c>
      <c r="H2473">
        <v>55</v>
      </c>
      <c r="I2473">
        <v>64</v>
      </c>
      <c r="J2473">
        <v>61</v>
      </c>
      <c r="K2473">
        <v>61</v>
      </c>
      <c r="L2473">
        <v>0</v>
      </c>
      <c r="M2473">
        <v>2021</v>
      </c>
      <c r="N2473">
        <f t="shared" ca="1" si="154"/>
        <v>196</v>
      </c>
      <c r="O2473">
        <f t="shared" ca="1" si="155"/>
        <v>30861</v>
      </c>
      <c r="P2473">
        <f ca="1">_20206[[#This Row],[最低排名]]-_20206[[#This Row],[同分人数]]+1</f>
        <v>30666</v>
      </c>
      <c r="Q2473">
        <f ca="1">IF(O2473&gt;=开始!$B$6, 1, 0)</f>
        <v>1</v>
      </c>
      <c r="R2473">
        <f ca="1">_20206[[#This Row],[最低排名]]-开始!$B$6</f>
        <v>30861</v>
      </c>
    </row>
    <row r="2474" spans="1:18">
      <c r="A2474">
        <v>79304</v>
      </c>
      <c r="B2474" t="s">
        <v>1276</v>
      </c>
      <c r="C2474" t="str">
        <f t="shared" si="152"/>
        <v>广西师大</v>
      </c>
      <c r="D2474" t="str">
        <f t="shared" si="153"/>
        <v>04</v>
      </c>
      <c r="E2474" t="s">
        <v>381</v>
      </c>
      <c r="F2474">
        <v>202</v>
      </c>
      <c r="G2474">
        <v>107</v>
      </c>
      <c r="H2474">
        <v>80</v>
      </c>
      <c r="I2474">
        <v>52</v>
      </c>
      <c r="J2474">
        <v>52</v>
      </c>
      <c r="K2474">
        <v>43</v>
      </c>
      <c r="L2474">
        <v>0</v>
      </c>
      <c r="M2474">
        <v>2021</v>
      </c>
      <c r="N2474">
        <f t="shared" ca="1" si="154"/>
        <v>196</v>
      </c>
      <c r="O2474">
        <f t="shared" ca="1" si="155"/>
        <v>30861</v>
      </c>
      <c r="P2474">
        <f ca="1">_20206[[#This Row],[最低排名]]-_20206[[#This Row],[同分人数]]+1</f>
        <v>30666</v>
      </c>
      <c r="Q2474">
        <f ca="1">IF(O2474&gt;=开始!$B$6, 1, 0)</f>
        <v>1</v>
      </c>
      <c r="R2474">
        <f ca="1">_20206[[#This Row],[最低排名]]-开始!$B$6</f>
        <v>30861</v>
      </c>
    </row>
    <row r="2475" spans="1:18">
      <c r="A2475">
        <v>79401</v>
      </c>
      <c r="B2475" t="s">
        <v>1279</v>
      </c>
      <c r="C2475" t="str">
        <f t="shared" si="152"/>
        <v>广西大学</v>
      </c>
      <c r="D2475" t="str">
        <f t="shared" si="153"/>
        <v>01</v>
      </c>
      <c r="E2475" t="s">
        <v>155</v>
      </c>
      <c r="F2475">
        <v>213</v>
      </c>
      <c r="G2475">
        <v>110</v>
      </c>
      <c r="H2475">
        <v>87</v>
      </c>
      <c r="I2475">
        <v>70</v>
      </c>
      <c r="J2475">
        <v>61</v>
      </c>
      <c r="K2475">
        <v>58</v>
      </c>
      <c r="L2475">
        <v>0</v>
      </c>
      <c r="M2475">
        <v>2021</v>
      </c>
      <c r="N2475">
        <f t="shared" ca="1" si="154"/>
        <v>248</v>
      </c>
      <c r="O2475">
        <f t="shared" ca="1" si="155"/>
        <v>18200</v>
      </c>
      <c r="P2475">
        <f ca="1">_20206[[#This Row],[最低排名]]-_20206[[#This Row],[同分人数]]+1</f>
        <v>17953</v>
      </c>
      <c r="Q2475">
        <f ca="1">IF(O2475&gt;=开始!$B$6, 1, 0)</f>
        <v>1</v>
      </c>
      <c r="R2475">
        <f ca="1">_20206[[#This Row],[最低排名]]-开始!$B$6</f>
        <v>18200</v>
      </c>
    </row>
    <row r="2476" spans="1:18">
      <c r="A2476">
        <v>79501</v>
      </c>
      <c r="B2476" t="s">
        <v>1710</v>
      </c>
      <c r="C2476" t="str">
        <f t="shared" si="152"/>
        <v>北海艺术</v>
      </c>
      <c r="D2476" t="str">
        <f t="shared" si="153"/>
        <v>01</v>
      </c>
      <c r="E2476" t="s">
        <v>1534</v>
      </c>
      <c r="F2476">
        <v>165</v>
      </c>
      <c r="G2476">
        <v>83</v>
      </c>
      <c r="H2476">
        <v>88</v>
      </c>
      <c r="I2476">
        <v>58</v>
      </c>
      <c r="J2476">
        <v>46</v>
      </c>
      <c r="K2476">
        <v>43</v>
      </c>
      <c r="L2476">
        <v>0</v>
      </c>
      <c r="M2476">
        <v>2021</v>
      </c>
      <c r="N2476">
        <f t="shared" ca="1" si="154"/>
        <v>159</v>
      </c>
      <c r="O2476">
        <f t="shared" ca="1" si="155"/>
        <v>35686</v>
      </c>
      <c r="P2476">
        <f ca="1">_20206[[#This Row],[最低排名]]-_20206[[#This Row],[同分人数]]+1</f>
        <v>35528</v>
      </c>
      <c r="Q2476">
        <f ca="1">IF(O2476&gt;=开始!$B$6, 1, 0)</f>
        <v>1</v>
      </c>
      <c r="R2476">
        <f ca="1">_20206[[#This Row],[最低排名]]-开始!$B$6</f>
        <v>35686</v>
      </c>
    </row>
    <row r="2477" spans="1:18">
      <c r="A2477">
        <v>79502</v>
      </c>
      <c r="B2477" t="s">
        <v>1711</v>
      </c>
      <c r="C2477" t="str">
        <f t="shared" si="152"/>
        <v>北海艺术</v>
      </c>
      <c r="D2477" t="str">
        <f t="shared" si="153"/>
        <v>02</v>
      </c>
      <c r="E2477" t="s">
        <v>1629</v>
      </c>
      <c r="M2477">
        <v>2021</v>
      </c>
      <c r="N2477" t="e">
        <f t="shared" ca="1" si="154"/>
        <v>#N/A</v>
      </c>
      <c r="O2477" t="e">
        <f t="shared" ca="1" si="155"/>
        <v>#N/A</v>
      </c>
      <c r="P2477" t="e">
        <f ca="1">_20206[[#This Row],[最低排名]]-_20206[[#This Row],[同分人数]]+1</f>
        <v>#N/A</v>
      </c>
      <c r="Q2477" t="e">
        <f ca="1">IF(O2477&gt;=开始!$B$6, 1, 0)</f>
        <v>#N/A</v>
      </c>
      <c r="R2477" t="e">
        <f ca="1">_20206[[#This Row],[最低排名]]-开始!$B$6</f>
        <v>#N/A</v>
      </c>
    </row>
    <row r="2478" spans="1:18">
      <c r="A2478">
        <v>79503</v>
      </c>
      <c r="B2478" t="s">
        <v>1712</v>
      </c>
      <c r="C2478" t="str">
        <f t="shared" si="152"/>
        <v>北海艺术</v>
      </c>
      <c r="D2478" t="str">
        <f t="shared" si="153"/>
        <v>03</v>
      </c>
      <c r="E2478" t="s">
        <v>1534</v>
      </c>
      <c r="F2478">
        <v>191</v>
      </c>
      <c r="G2478">
        <v>101</v>
      </c>
      <c r="H2478">
        <v>71</v>
      </c>
      <c r="I2478">
        <v>52</v>
      </c>
      <c r="J2478">
        <v>43</v>
      </c>
      <c r="K2478">
        <v>43</v>
      </c>
      <c r="L2478">
        <v>0</v>
      </c>
      <c r="M2478">
        <v>2021</v>
      </c>
      <c r="N2478">
        <f t="shared" ca="1" si="154"/>
        <v>159</v>
      </c>
      <c r="O2478">
        <f t="shared" ca="1" si="155"/>
        <v>35686</v>
      </c>
      <c r="P2478">
        <f ca="1">_20206[[#This Row],[最低排名]]-_20206[[#This Row],[同分人数]]+1</f>
        <v>35528</v>
      </c>
      <c r="Q2478">
        <f ca="1">IF(O2478&gt;=开始!$B$6, 1, 0)</f>
        <v>1</v>
      </c>
      <c r="R2478">
        <f ca="1">_20206[[#This Row],[最低排名]]-开始!$B$6</f>
        <v>35686</v>
      </c>
    </row>
    <row r="2479" spans="1:18">
      <c r="A2479">
        <v>80101</v>
      </c>
      <c r="B2479" t="s">
        <v>1281</v>
      </c>
      <c r="C2479" t="str">
        <f t="shared" si="152"/>
        <v>海南大学</v>
      </c>
      <c r="D2479" t="str">
        <f t="shared" si="153"/>
        <v>01</v>
      </c>
      <c r="E2479" t="s">
        <v>195</v>
      </c>
      <c r="F2479">
        <v>214</v>
      </c>
      <c r="G2479">
        <v>116</v>
      </c>
      <c r="H2479">
        <v>116</v>
      </c>
      <c r="I2479">
        <v>61</v>
      </c>
      <c r="J2479">
        <v>61</v>
      </c>
      <c r="K2479">
        <v>58</v>
      </c>
      <c r="L2479">
        <v>0</v>
      </c>
      <c r="M2479">
        <v>2021</v>
      </c>
      <c r="N2479">
        <f t="shared" ca="1" si="154"/>
        <v>222</v>
      </c>
      <c r="O2479">
        <f t="shared" ca="1" si="155"/>
        <v>13526</v>
      </c>
      <c r="P2479">
        <f ca="1">_20206[[#This Row],[最低排名]]-_20206[[#This Row],[同分人数]]+1</f>
        <v>13305</v>
      </c>
      <c r="Q2479">
        <f ca="1">IF(O2479&gt;=开始!$B$6, 1, 0)</f>
        <v>1</v>
      </c>
      <c r="R2479">
        <f ca="1">_20206[[#This Row],[最低排名]]-开始!$B$6</f>
        <v>13526</v>
      </c>
    </row>
    <row r="2480" spans="1:18">
      <c r="A2480">
        <v>80102</v>
      </c>
      <c r="B2480" t="s">
        <v>1282</v>
      </c>
      <c r="C2480" t="str">
        <f t="shared" si="152"/>
        <v>海南大学</v>
      </c>
      <c r="D2480" t="str">
        <f t="shared" si="153"/>
        <v>02</v>
      </c>
      <c r="E2480" t="s">
        <v>749</v>
      </c>
      <c r="F2480">
        <v>204</v>
      </c>
      <c r="G2480">
        <v>117</v>
      </c>
      <c r="H2480">
        <v>114</v>
      </c>
      <c r="I2480">
        <v>64</v>
      </c>
      <c r="J2480">
        <v>64</v>
      </c>
      <c r="K2480">
        <v>58</v>
      </c>
      <c r="L2480">
        <v>0</v>
      </c>
      <c r="M2480">
        <v>2021</v>
      </c>
      <c r="N2480">
        <f t="shared" ca="1" si="154"/>
        <v>222</v>
      </c>
      <c r="O2480">
        <f t="shared" ca="1" si="155"/>
        <v>14850</v>
      </c>
      <c r="P2480">
        <f ca="1">_20206[[#This Row],[最低排名]]-_20206[[#This Row],[同分人数]]+1</f>
        <v>14629</v>
      </c>
      <c r="Q2480">
        <f ca="1">IF(O2480&gt;=开始!$B$6, 1, 0)</f>
        <v>1</v>
      </c>
      <c r="R2480">
        <f ca="1">_20206[[#This Row],[最低排名]]-开始!$B$6</f>
        <v>14850</v>
      </c>
    </row>
    <row r="2481" spans="1:18">
      <c r="A2481">
        <v>80103</v>
      </c>
      <c r="B2481" t="s">
        <v>1283</v>
      </c>
      <c r="C2481" t="str">
        <f t="shared" si="152"/>
        <v>海南大学</v>
      </c>
      <c r="D2481" t="str">
        <f t="shared" si="153"/>
        <v>03</v>
      </c>
      <c r="E2481" t="s">
        <v>100</v>
      </c>
      <c r="F2481">
        <v>192</v>
      </c>
      <c r="G2481">
        <v>103</v>
      </c>
      <c r="H2481">
        <v>123</v>
      </c>
      <c r="I2481">
        <v>67</v>
      </c>
      <c r="J2481">
        <v>64</v>
      </c>
      <c r="K2481">
        <v>61</v>
      </c>
      <c r="L2481">
        <v>0</v>
      </c>
      <c r="M2481">
        <v>2021</v>
      </c>
      <c r="N2481">
        <f t="shared" ca="1" si="154"/>
        <v>233</v>
      </c>
      <c r="O2481">
        <f t="shared" ca="1" si="155"/>
        <v>14212</v>
      </c>
      <c r="P2481">
        <f ca="1">_20206[[#This Row],[最低排名]]-_20206[[#This Row],[同分人数]]+1</f>
        <v>13980</v>
      </c>
      <c r="Q2481">
        <f ca="1">IF(O2481&gt;=开始!$B$6, 1, 0)</f>
        <v>1</v>
      </c>
      <c r="R2481">
        <f ca="1">_20206[[#This Row],[最低排名]]-开始!$B$6</f>
        <v>14212</v>
      </c>
    </row>
    <row r="2482" spans="1:18">
      <c r="A2482">
        <v>80201</v>
      </c>
      <c r="B2482" t="s">
        <v>1285</v>
      </c>
      <c r="C2482" t="str">
        <f t="shared" si="152"/>
        <v>海南师大</v>
      </c>
      <c r="D2482" t="str">
        <f t="shared" si="153"/>
        <v>01</v>
      </c>
      <c r="E2482" t="s">
        <v>701</v>
      </c>
      <c r="F2482">
        <v>196</v>
      </c>
      <c r="G2482">
        <v>105</v>
      </c>
      <c r="H2482">
        <v>92</v>
      </c>
      <c r="I2482">
        <v>58</v>
      </c>
      <c r="J2482">
        <v>49</v>
      </c>
      <c r="K2482">
        <v>49</v>
      </c>
      <c r="L2482">
        <v>0</v>
      </c>
      <c r="M2482">
        <v>2021</v>
      </c>
      <c r="N2482">
        <f t="shared" ca="1" si="154"/>
        <v>166</v>
      </c>
      <c r="O2482">
        <f t="shared" ca="1" si="155"/>
        <v>27904</v>
      </c>
      <c r="P2482">
        <f ca="1">_20206[[#This Row],[最低排名]]-_20206[[#This Row],[同分人数]]+1</f>
        <v>27739</v>
      </c>
      <c r="Q2482">
        <f ca="1">IF(O2482&gt;=开始!$B$6, 1, 0)</f>
        <v>1</v>
      </c>
      <c r="R2482">
        <f ca="1">_20206[[#This Row],[最低排名]]-开始!$B$6</f>
        <v>27904</v>
      </c>
    </row>
    <row r="2483" spans="1:18">
      <c r="A2483">
        <v>80202</v>
      </c>
      <c r="B2483" t="s">
        <v>1286</v>
      </c>
      <c r="C2483" t="str">
        <f t="shared" si="152"/>
        <v>海南师大</v>
      </c>
      <c r="D2483" t="str">
        <f t="shared" si="153"/>
        <v>02</v>
      </c>
      <c r="E2483" t="s">
        <v>433</v>
      </c>
      <c r="F2483">
        <v>204</v>
      </c>
      <c r="G2483">
        <v>104</v>
      </c>
      <c r="H2483">
        <v>85</v>
      </c>
      <c r="I2483">
        <v>61</v>
      </c>
      <c r="J2483">
        <v>52</v>
      </c>
      <c r="K2483">
        <v>52</v>
      </c>
      <c r="L2483">
        <v>0</v>
      </c>
      <c r="M2483">
        <v>2021</v>
      </c>
      <c r="N2483">
        <f t="shared" ca="1" si="154"/>
        <v>224</v>
      </c>
      <c r="O2483">
        <f t="shared" ca="1" si="155"/>
        <v>25900</v>
      </c>
      <c r="P2483">
        <f ca="1">_20206[[#This Row],[最低排名]]-_20206[[#This Row],[同分人数]]+1</f>
        <v>25677</v>
      </c>
      <c r="Q2483">
        <f ca="1">IF(O2483&gt;=开始!$B$6, 1, 0)</f>
        <v>1</v>
      </c>
      <c r="R2483">
        <f ca="1">_20206[[#This Row],[最低排名]]-开始!$B$6</f>
        <v>25900</v>
      </c>
    </row>
    <row r="2484" spans="1:18">
      <c r="A2484">
        <v>80203</v>
      </c>
      <c r="B2484" t="s">
        <v>1608</v>
      </c>
      <c r="C2484" t="str">
        <f t="shared" si="152"/>
        <v>海南师大</v>
      </c>
      <c r="D2484" t="str">
        <f t="shared" si="153"/>
        <v>03</v>
      </c>
      <c r="E2484" t="s">
        <v>372</v>
      </c>
      <c r="F2484">
        <v>228</v>
      </c>
      <c r="G2484">
        <v>124</v>
      </c>
      <c r="H2484">
        <v>92</v>
      </c>
      <c r="I2484">
        <v>52</v>
      </c>
      <c r="J2484">
        <v>52</v>
      </c>
      <c r="K2484">
        <v>52</v>
      </c>
      <c r="L2484">
        <v>0</v>
      </c>
      <c r="M2484">
        <v>2021</v>
      </c>
      <c r="N2484">
        <f t="shared" ca="1" si="154"/>
        <v>239</v>
      </c>
      <c r="O2484">
        <f t="shared" ca="1" si="155"/>
        <v>21058</v>
      </c>
      <c r="P2484">
        <f ca="1">_20206[[#This Row],[最低排名]]-_20206[[#This Row],[同分人数]]+1</f>
        <v>20820</v>
      </c>
      <c r="Q2484">
        <f ca="1">IF(O2484&gt;=开始!$B$6, 1, 0)</f>
        <v>1</v>
      </c>
      <c r="R2484">
        <f ca="1">_20206[[#This Row],[最低排名]]-开始!$B$6</f>
        <v>21058</v>
      </c>
    </row>
    <row r="2485" spans="1:18">
      <c r="A2485">
        <v>80204</v>
      </c>
      <c r="B2485" t="s">
        <v>1609</v>
      </c>
      <c r="C2485" t="str">
        <f t="shared" si="152"/>
        <v>海南师大</v>
      </c>
      <c r="D2485" t="str">
        <f t="shared" si="153"/>
        <v>04</v>
      </c>
      <c r="E2485" t="s">
        <v>175</v>
      </c>
      <c r="F2485">
        <v>176</v>
      </c>
      <c r="G2485">
        <v>107</v>
      </c>
      <c r="H2485">
        <v>117</v>
      </c>
      <c r="I2485">
        <v>67</v>
      </c>
      <c r="J2485">
        <v>58</v>
      </c>
      <c r="K2485">
        <v>46</v>
      </c>
      <c r="L2485">
        <v>0</v>
      </c>
      <c r="M2485">
        <v>2021</v>
      </c>
      <c r="N2485">
        <f t="shared" ca="1" si="154"/>
        <v>213</v>
      </c>
      <c r="O2485">
        <f t="shared" ca="1" si="155"/>
        <v>23714</v>
      </c>
      <c r="P2485">
        <f ca="1">_20206[[#This Row],[最低排名]]-_20206[[#This Row],[同分人数]]+1</f>
        <v>23502</v>
      </c>
      <c r="Q2485">
        <f ca="1">IF(O2485&gt;=开始!$B$6, 1, 0)</f>
        <v>1</v>
      </c>
      <c r="R2485">
        <f ca="1">_20206[[#This Row],[最低排名]]-开始!$B$6</f>
        <v>23714</v>
      </c>
    </row>
    <row r="2486" spans="1:18">
      <c r="A2486">
        <v>80205</v>
      </c>
      <c r="B2486" t="s">
        <v>1610</v>
      </c>
      <c r="C2486" t="str">
        <f t="shared" si="152"/>
        <v>海南师大</v>
      </c>
      <c r="D2486" t="str">
        <f t="shared" si="153"/>
        <v>05</v>
      </c>
      <c r="E2486" t="s">
        <v>175</v>
      </c>
      <c r="F2486">
        <v>200</v>
      </c>
      <c r="G2486">
        <v>102</v>
      </c>
      <c r="H2486">
        <v>99</v>
      </c>
      <c r="I2486">
        <v>64</v>
      </c>
      <c r="J2486">
        <v>55</v>
      </c>
      <c r="K2486">
        <v>46</v>
      </c>
      <c r="L2486">
        <v>0</v>
      </c>
      <c r="M2486">
        <v>2021</v>
      </c>
      <c r="N2486">
        <f t="shared" ca="1" si="154"/>
        <v>213</v>
      </c>
      <c r="O2486">
        <f t="shared" ca="1" si="155"/>
        <v>23714</v>
      </c>
      <c r="P2486">
        <f ca="1">_20206[[#This Row],[最低排名]]-_20206[[#This Row],[同分人数]]+1</f>
        <v>23502</v>
      </c>
      <c r="Q2486">
        <f ca="1">IF(O2486&gt;=开始!$B$6, 1, 0)</f>
        <v>1</v>
      </c>
      <c r="R2486">
        <f ca="1">_20206[[#This Row],[最低排名]]-开始!$B$6</f>
        <v>23714</v>
      </c>
    </row>
    <row r="2487" spans="1:18">
      <c r="A2487">
        <v>80301</v>
      </c>
      <c r="B2487" t="s">
        <v>1287</v>
      </c>
      <c r="C2487" t="str">
        <f t="shared" si="152"/>
        <v>海南医学</v>
      </c>
      <c r="D2487" t="str">
        <f t="shared" si="153"/>
        <v>01</v>
      </c>
      <c r="E2487" t="s">
        <v>187</v>
      </c>
      <c r="F2487">
        <v>199</v>
      </c>
      <c r="G2487">
        <v>100</v>
      </c>
      <c r="H2487">
        <v>108</v>
      </c>
      <c r="I2487">
        <v>52</v>
      </c>
      <c r="J2487">
        <v>46</v>
      </c>
      <c r="K2487">
        <v>43</v>
      </c>
      <c r="L2487">
        <v>0</v>
      </c>
      <c r="M2487">
        <v>2021</v>
      </c>
      <c r="N2487">
        <f t="shared" ca="1" si="154"/>
        <v>190</v>
      </c>
      <c r="O2487">
        <f t="shared" ca="1" si="155"/>
        <v>27131</v>
      </c>
      <c r="P2487">
        <f ca="1">_20206[[#This Row],[最低排名]]-_20206[[#This Row],[同分人数]]+1</f>
        <v>26942</v>
      </c>
      <c r="Q2487">
        <f ca="1">IF(O2487&gt;=开始!$B$6, 1, 0)</f>
        <v>1</v>
      </c>
      <c r="R2487">
        <f ca="1">_20206[[#This Row],[最低排名]]-开始!$B$6</f>
        <v>27131</v>
      </c>
    </row>
    <row r="2488" spans="1:18">
      <c r="A2488">
        <v>80302</v>
      </c>
      <c r="B2488" t="s">
        <v>1288</v>
      </c>
      <c r="C2488" t="str">
        <f t="shared" si="152"/>
        <v>海南医学</v>
      </c>
      <c r="D2488" t="str">
        <f t="shared" si="153"/>
        <v>02</v>
      </c>
      <c r="E2488" t="s">
        <v>54</v>
      </c>
      <c r="F2488">
        <v>207</v>
      </c>
      <c r="G2488">
        <v>115</v>
      </c>
      <c r="H2488">
        <v>69</v>
      </c>
      <c r="I2488">
        <v>61</v>
      </c>
      <c r="J2488">
        <v>58</v>
      </c>
      <c r="K2488">
        <v>46</v>
      </c>
      <c r="L2488">
        <v>0</v>
      </c>
      <c r="M2488">
        <v>2021</v>
      </c>
      <c r="N2488">
        <f t="shared" ca="1" si="154"/>
        <v>201</v>
      </c>
      <c r="O2488">
        <f t="shared" ca="1" si="155"/>
        <v>28484</v>
      </c>
      <c r="P2488">
        <f ca="1">_20206[[#This Row],[最低排名]]-_20206[[#This Row],[同分人数]]+1</f>
        <v>28284</v>
      </c>
      <c r="Q2488">
        <f ca="1">IF(O2488&gt;=开始!$B$6, 1, 0)</f>
        <v>1</v>
      </c>
      <c r="R2488">
        <f ca="1">_20206[[#This Row],[最低排名]]-开始!$B$6</f>
        <v>28484</v>
      </c>
    </row>
    <row r="2489" spans="1:18">
      <c r="A2489">
        <v>80401</v>
      </c>
      <c r="B2489" t="s">
        <v>1289</v>
      </c>
      <c r="C2489" t="str">
        <f t="shared" si="152"/>
        <v>三亚学院</v>
      </c>
      <c r="D2489" t="str">
        <f t="shared" si="153"/>
        <v>01</v>
      </c>
      <c r="E2489" t="s">
        <v>1629</v>
      </c>
      <c r="M2489">
        <v>2021</v>
      </c>
      <c r="N2489" t="e">
        <f t="shared" ca="1" si="154"/>
        <v>#N/A</v>
      </c>
      <c r="O2489" t="e">
        <f t="shared" ca="1" si="155"/>
        <v>#N/A</v>
      </c>
      <c r="P2489" t="e">
        <f ca="1">_20206[[#This Row],[最低排名]]-_20206[[#This Row],[同分人数]]+1</f>
        <v>#N/A</v>
      </c>
      <c r="Q2489" t="e">
        <f ca="1">IF(O2489&gt;=开始!$B$6, 1, 0)</f>
        <v>#N/A</v>
      </c>
      <c r="R2489" t="e">
        <f ca="1">_20206[[#This Row],[最低排名]]-开始!$B$6</f>
        <v>#N/A</v>
      </c>
    </row>
    <row r="2490" spans="1:18">
      <c r="A2490">
        <v>80402</v>
      </c>
      <c r="B2490" t="s">
        <v>1713</v>
      </c>
      <c r="C2490" t="str">
        <f t="shared" si="152"/>
        <v>三亚学院</v>
      </c>
      <c r="D2490" t="str">
        <f t="shared" si="153"/>
        <v>02</v>
      </c>
      <c r="E2490" t="s">
        <v>1534</v>
      </c>
      <c r="F2490">
        <v>194</v>
      </c>
      <c r="G2490">
        <v>107</v>
      </c>
      <c r="H2490">
        <v>59</v>
      </c>
      <c r="I2490">
        <v>52</v>
      </c>
      <c r="J2490">
        <v>49</v>
      </c>
      <c r="K2490">
        <v>46</v>
      </c>
      <c r="L2490">
        <v>0</v>
      </c>
      <c r="M2490">
        <v>2021</v>
      </c>
      <c r="N2490">
        <f t="shared" ca="1" si="154"/>
        <v>159</v>
      </c>
      <c r="O2490">
        <f t="shared" ca="1" si="155"/>
        <v>35686</v>
      </c>
      <c r="P2490">
        <f ca="1">_20206[[#This Row],[最低排名]]-_20206[[#This Row],[同分人数]]+1</f>
        <v>35528</v>
      </c>
      <c r="Q2490">
        <f ca="1">IF(O2490&gt;=开始!$B$6, 1, 0)</f>
        <v>1</v>
      </c>
      <c r="R2490">
        <f ca="1">_20206[[#This Row],[最低排名]]-开始!$B$6</f>
        <v>35686</v>
      </c>
    </row>
    <row r="2491" spans="1:18">
      <c r="A2491">
        <v>81101</v>
      </c>
      <c r="B2491" t="s">
        <v>1291</v>
      </c>
      <c r="C2491" t="str">
        <f t="shared" si="152"/>
        <v>重庆大学</v>
      </c>
      <c r="D2491" t="str">
        <f t="shared" si="153"/>
        <v>01</v>
      </c>
      <c r="E2491" t="s">
        <v>246</v>
      </c>
      <c r="F2491">
        <v>236</v>
      </c>
      <c r="G2491">
        <v>132</v>
      </c>
      <c r="H2491">
        <v>121</v>
      </c>
      <c r="I2491">
        <v>67</v>
      </c>
      <c r="J2491">
        <v>64</v>
      </c>
      <c r="K2491">
        <v>64</v>
      </c>
      <c r="L2491">
        <v>0</v>
      </c>
      <c r="M2491">
        <v>2021</v>
      </c>
      <c r="N2491">
        <f t="shared" ca="1" si="154"/>
        <v>170</v>
      </c>
      <c r="O2491">
        <f t="shared" ca="1" si="155"/>
        <v>5198</v>
      </c>
      <c r="P2491">
        <f ca="1">_20206[[#This Row],[最低排名]]-_20206[[#This Row],[同分人数]]+1</f>
        <v>5029</v>
      </c>
      <c r="Q2491">
        <f ca="1">IF(O2491&gt;=开始!$B$6, 1, 0)</f>
        <v>1</v>
      </c>
      <c r="R2491">
        <f ca="1">_20206[[#This Row],[最低排名]]-开始!$B$6</f>
        <v>5198</v>
      </c>
    </row>
    <row r="2492" spans="1:18">
      <c r="A2492">
        <v>81102</v>
      </c>
      <c r="B2492" t="s">
        <v>1292</v>
      </c>
      <c r="C2492" t="str">
        <f t="shared" si="152"/>
        <v>重庆大学</v>
      </c>
      <c r="D2492" t="str">
        <f t="shared" si="153"/>
        <v>02</v>
      </c>
      <c r="E2492" t="s">
        <v>1020</v>
      </c>
      <c r="F2492">
        <v>235</v>
      </c>
      <c r="G2492">
        <v>119</v>
      </c>
      <c r="H2492">
        <v>121</v>
      </c>
      <c r="I2492">
        <v>70</v>
      </c>
      <c r="J2492">
        <v>64</v>
      </c>
      <c r="K2492">
        <v>61</v>
      </c>
      <c r="L2492">
        <v>0</v>
      </c>
      <c r="M2492">
        <v>2021</v>
      </c>
      <c r="N2492">
        <f t="shared" ca="1" si="154"/>
        <v>158</v>
      </c>
      <c r="O2492">
        <f t="shared" ca="1" si="155"/>
        <v>5356</v>
      </c>
      <c r="P2492">
        <f ca="1">_20206[[#This Row],[最低排名]]-_20206[[#This Row],[同分人数]]+1</f>
        <v>5199</v>
      </c>
      <c r="Q2492">
        <f ca="1">IF(O2492&gt;=开始!$B$6, 1, 0)</f>
        <v>1</v>
      </c>
      <c r="R2492">
        <f ca="1">_20206[[#This Row],[最低排名]]-开始!$B$6</f>
        <v>5356</v>
      </c>
    </row>
    <row r="2493" spans="1:18">
      <c r="A2493">
        <v>81201</v>
      </c>
      <c r="B2493" t="s">
        <v>1293</v>
      </c>
      <c r="C2493" t="str">
        <f t="shared" si="152"/>
        <v>西南大学</v>
      </c>
      <c r="D2493" t="str">
        <f t="shared" si="153"/>
        <v>01</v>
      </c>
      <c r="E2493" t="s">
        <v>248</v>
      </c>
      <c r="F2493">
        <v>220</v>
      </c>
      <c r="G2493">
        <v>114</v>
      </c>
      <c r="H2493">
        <v>111</v>
      </c>
      <c r="I2493">
        <v>67</v>
      </c>
      <c r="J2493">
        <v>67</v>
      </c>
      <c r="K2493">
        <v>64</v>
      </c>
      <c r="L2493">
        <v>0</v>
      </c>
      <c r="M2493">
        <v>2021</v>
      </c>
      <c r="N2493">
        <f t="shared" ca="1" si="154"/>
        <v>209</v>
      </c>
      <c r="O2493">
        <f t="shared" ca="1" si="155"/>
        <v>9496</v>
      </c>
      <c r="P2493">
        <f ca="1">_20206[[#This Row],[最低排名]]-_20206[[#This Row],[同分人数]]+1</f>
        <v>9288</v>
      </c>
      <c r="Q2493">
        <f ca="1">IF(O2493&gt;=开始!$B$6, 1, 0)</f>
        <v>1</v>
      </c>
      <c r="R2493">
        <f ca="1">_20206[[#This Row],[最低排名]]-开始!$B$6</f>
        <v>9496</v>
      </c>
    </row>
    <row r="2494" spans="1:18">
      <c r="A2494">
        <v>81202</v>
      </c>
      <c r="B2494" t="s">
        <v>1294</v>
      </c>
      <c r="C2494" t="str">
        <f t="shared" si="152"/>
        <v>西南大学</v>
      </c>
      <c r="D2494" t="str">
        <f t="shared" si="153"/>
        <v>02</v>
      </c>
      <c r="E2494" t="s">
        <v>62</v>
      </c>
      <c r="F2494">
        <v>223</v>
      </c>
      <c r="G2494">
        <v>118</v>
      </c>
      <c r="H2494">
        <v>112</v>
      </c>
      <c r="I2494">
        <v>64</v>
      </c>
      <c r="J2494">
        <v>64</v>
      </c>
      <c r="K2494">
        <v>64</v>
      </c>
      <c r="L2494">
        <v>0</v>
      </c>
      <c r="M2494">
        <v>2021</v>
      </c>
      <c r="N2494">
        <f t="shared" ca="1" si="154"/>
        <v>196</v>
      </c>
      <c r="O2494">
        <f t="shared" ca="1" si="155"/>
        <v>9895</v>
      </c>
      <c r="P2494">
        <f ca="1">_20206[[#This Row],[最低排名]]-_20206[[#This Row],[同分人数]]+1</f>
        <v>9700</v>
      </c>
      <c r="Q2494">
        <f ca="1">IF(O2494&gt;=开始!$B$6, 1, 0)</f>
        <v>1</v>
      </c>
      <c r="R2494">
        <f ca="1">_20206[[#This Row],[最低排名]]-开始!$B$6</f>
        <v>9895</v>
      </c>
    </row>
    <row r="2495" spans="1:18">
      <c r="A2495">
        <v>81203</v>
      </c>
      <c r="B2495" t="s">
        <v>1295</v>
      </c>
      <c r="C2495" t="str">
        <f t="shared" si="152"/>
        <v>西南大学</v>
      </c>
      <c r="D2495" t="str">
        <f t="shared" si="153"/>
        <v>03</v>
      </c>
      <c r="E2495" t="s">
        <v>607</v>
      </c>
      <c r="F2495">
        <v>222</v>
      </c>
      <c r="G2495">
        <v>128</v>
      </c>
      <c r="H2495">
        <v>120</v>
      </c>
      <c r="I2495">
        <v>67</v>
      </c>
      <c r="J2495">
        <v>67</v>
      </c>
      <c r="K2495">
        <v>61</v>
      </c>
      <c r="L2495">
        <v>0</v>
      </c>
      <c r="M2495">
        <v>2021</v>
      </c>
      <c r="N2495">
        <f t="shared" ca="1" si="154"/>
        <v>172</v>
      </c>
      <c r="O2495">
        <f t="shared" ca="1" si="155"/>
        <v>7895</v>
      </c>
      <c r="P2495">
        <f ca="1">_20206[[#This Row],[最低排名]]-_20206[[#This Row],[同分人数]]+1</f>
        <v>7724</v>
      </c>
      <c r="Q2495">
        <f ca="1">IF(O2495&gt;=开始!$B$6, 1, 0)</f>
        <v>1</v>
      </c>
      <c r="R2495">
        <f ca="1">_20206[[#This Row],[最低排名]]-开始!$B$6</f>
        <v>7895</v>
      </c>
    </row>
    <row r="2496" spans="1:18">
      <c r="A2496">
        <v>81204</v>
      </c>
      <c r="B2496" t="s">
        <v>1296</v>
      </c>
      <c r="C2496" t="str">
        <f t="shared" si="152"/>
        <v>西南大学</v>
      </c>
      <c r="D2496" t="str">
        <f t="shared" si="153"/>
        <v>04</v>
      </c>
      <c r="E2496" t="s">
        <v>1130</v>
      </c>
      <c r="F2496">
        <v>232</v>
      </c>
      <c r="G2496">
        <v>128</v>
      </c>
      <c r="H2496">
        <v>107</v>
      </c>
      <c r="I2496">
        <v>67</v>
      </c>
      <c r="J2496">
        <v>67</v>
      </c>
      <c r="K2496">
        <v>52</v>
      </c>
      <c r="L2496">
        <v>0</v>
      </c>
      <c r="M2496">
        <v>2021</v>
      </c>
      <c r="N2496">
        <f t="shared" ca="1" si="154"/>
        <v>225</v>
      </c>
      <c r="O2496">
        <f t="shared" ca="1" si="155"/>
        <v>10342</v>
      </c>
      <c r="P2496">
        <f ca="1">_20206[[#This Row],[最低排名]]-_20206[[#This Row],[同分人数]]+1</f>
        <v>10118</v>
      </c>
      <c r="Q2496">
        <f ca="1">IF(O2496&gt;=开始!$B$6, 1, 0)</f>
        <v>1</v>
      </c>
      <c r="R2496">
        <f ca="1">_20206[[#This Row],[最低排名]]-开始!$B$6</f>
        <v>10342</v>
      </c>
    </row>
    <row r="2497" spans="1:18">
      <c r="A2497">
        <v>81301</v>
      </c>
      <c r="B2497" t="s">
        <v>1297</v>
      </c>
      <c r="C2497" t="str">
        <f t="shared" si="152"/>
        <v>重庆邮电</v>
      </c>
      <c r="D2497" t="str">
        <f t="shared" si="153"/>
        <v>01</v>
      </c>
      <c r="E2497" t="s">
        <v>39</v>
      </c>
      <c r="F2497">
        <v>197</v>
      </c>
      <c r="G2497">
        <v>103</v>
      </c>
      <c r="H2497">
        <v>122</v>
      </c>
      <c r="I2497">
        <v>64</v>
      </c>
      <c r="J2497">
        <v>61</v>
      </c>
      <c r="K2497">
        <v>58</v>
      </c>
      <c r="L2497">
        <v>0</v>
      </c>
      <c r="M2497">
        <v>2021</v>
      </c>
      <c r="N2497">
        <f t="shared" ca="1" si="154"/>
        <v>218</v>
      </c>
      <c r="O2497">
        <f t="shared" ca="1" si="155"/>
        <v>15285</v>
      </c>
      <c r="P2497">
        <f ca="1">_20206[[#This Row],[最低排名]]-_20206[[#This Row],[同分人数]]+1</f>
        <v>15068</v>
      </c>
      <c r="Q2497">
        <f ca="1">IF(O2497&gt;=开始!$B$6, 1, 0)</f>
        <v>1</v>
      </c>
      <c r="R2497">
        <f ca="1">_20206[[#This Row],[最低排名]]-开始!$B$6</f>
        <v>15285</v>
      </c>
    </row>
    <row r="2498" spans="1:18">
      <c r="A2498">
        <v>81401</v>
      </c>
      <c r="B2498" t="s">
        <v>1298</v>
      </c>
      <c r="C2498" t="str">
        <f t="shared" ref="C2498:C2561" si="156">LEFT(B2498, FIND("(", B2498) - 1)</f>
        <v>重庆交大</v>
      </c>
      <c r="D2498" t="str">
        <f t="shared" ref="D2498:D2561" si="157">MID(B2498, FIND("(", B2498) + 1, FIND(")", B2498) - FIND("(", B2498) - 1)</f>
        <v>01</v>
      </c>
      <c r="E2498" t="s">
        <v>182</v>
      </c>
      <c r="F2498">
        <v>201</v>
      </c>
      <c r="G2498">
        <v>108</v>
      </c>
      <c r="H2498">
        <v>77</v>
      </c>
      <c r="I2498">
        <v>67</v>
      </c>
      <c r="J2498">
        <v>58</v>
      </c>
      <c r="K2498">
        <v>58</v>
      </c>
      <c r="L2498">
        <v>0</v>
      </c>
      <c r="M2498">
        <v>2021</v>
      </c>
      <c r="N2498">
        <f t="shared" ref="N2498:N2561" ca="1" si="158">VLOOKUP(E2498, INDIRECT("'" &amp; M2498 &amp; "D'!$A$2:$G$500"), 2, FALSE)</f>
        <v>230</v>
      </c>
      <c r="O2498">
        <f t="shared" ref="O2498:O2561" ca="1" si="159">VLOOKUP(E2498, INDIRECT("'" &amp; M2498 &amp; "D'!$A$2:$G$500"), 3, FALSE)</f>
        <v>24381</v>
      </c>
      <c r="P2498">
        <f ca="1">_20206[[#This Row],[最低排名]]-_20206[[#This Row],[同分人数]]+1</f>
        <v>24152</v>
      </c>
      <c r="Q2498">
        <f ca="1">IF(O2498&gt;=开始!$B$6, 1, 0)</f>
        <v>1</v>
      </c>
      <c r="R2498">
        <f ca="1">_20206[[#This Row],[最低排名]]-开始!$B$6</f>
        <v>24381</v>
      </c>
    </row>
    <row r="2499" spans="1:18">
      <c r="A2499">
        <v>81402</v>
      </c>
      <c r="B2499" t="s">
        <v>1299</v>
      </c>
      <c r="C2499" t="str">
        <f t="shared" si="156"/>
        <v>重庆交大</v>
      </c>
      <c r="D2499" t="str">
        <f t="shared" si="157"/>
        <v>02</v>
      </c>
      <c r="E2499" t="s">
        <v>118</v>
      </c>
      <c r="F2499">
        <v>207</v>
      </c>
      <c r="G2499">
        <v>112</v>
      </c>
      <c r="H2499">
        <v>87</v>
      </c>
      <c r="I2499">
        <v>64</v>
      </c>
      <c r="J2499">
        <v>52</v>
      </c>
      <c r="K2499">
        <v>46</v>
      </c>
      <c r="L2499">
        <v>0</v>
      </c>
      <c r="M2499">
        <v>2021</v>
      </c>
      <c r="N2499">
        <f t="shared" ca="1" si="158"/>
        <v>213</v>
      </c>
      <c r="O2499">
        <f t="shared" ca="1" si="159"/>
        <v>25460</v>
      </c>
      <c r="P2499">
        <f ca="1">_20206[[#This Row],[最低排名]]-_20206[[#This Row],[同分人数]]+1</f>
        <v>25248</v>
      </c>
      <c r="Q2499">
        <f ca="1">IF(O2499&gt;=开始!$B$6, 1, 0)</f>
        <v>1</v>
      </c>
      <c r="R2499">
        <f ca="1">_20206[[#This Row],[最低排名]]-开始!$B$6</f>
        <v>25460</v>
      </c>
    </row>
    <row r="2500" spans="1:18">
      <c r="A2500">
        <v>81501</v>
      </c>
      <c r="B2500" t="s">
        <v>1300</v>
      </c>
      <c r="C2500" t="str">
        <f t="shared" si="156"/>
        <v>重庆医大</v>
      </c>
      <c r="D2500" t="str">
        <f t="shared" si="157"/>
        <v>01</v>
      </c>
      <c r="E2500" t="s">
        <v>41</v>
      </c>
      <c r="F2500">
        <v>215</v>
      </c>
      <c r="G2500">
        <v>108</v>
      </c>
      <c r="H2500">
        <v>104</v>
      </c>
      <c r="I2500">
        <v>61</v>
      </c>
      <c r="J2500">
        <v>61</v>
      </c>
      <c r="K2500">
        <v>58</v>
      </c>
      <c r="L2500">
        <v>0</v>
      </c>
      <c r="M2500">
        <v>2021</v>
      </c>
      <c r="N2500">
        <f t="shared" ca="1" si="158"/>
        <v>216</v>
      </c>
      <c r="O2500">
        <f t="shared" ca="1" si="159"/>
        <v>15939</v>
      </c>
      <c r="P2500">
        <f ca="1">_20206[[#This Row],[最低排名]]-_20206[[#This Row],[同分人数]]+1</f>
        <v>15724</v>
      </c>
      <c r="Q2500">
        <f ca="1">IF(O2500&gt;=开始!$B$6, 1, 0)</f>
        <v>1</v>
      </c>
      <c r="R2500">
        <f ca="1">_20206[[#This Row],[最低排名]]-开始!$B$6</f>
        <v>15939</v>
      </c>
    </row>
    <row r="2501" spans="1:18">
      <c r="A2501">
        <v>81502</v>
      </c>
      <c r="B2501" t="s">
        <v>1301</v>
      </c>
      <c r="C2501" t="str">
        <f t="shared" si="156"/>
        <v>重庆医大</v>
      </c>
      <c r="D2501" t="str">
        <f t="shared" si="157"/>
        <v>02</v>
      </c>
      <c r="E2501" t="s">
        <v>450</v>
      </c>
      <c r="F2501">
        <v>220</v>
      </c>
      <c r="G2501">
        <v>115</v>
      </c>
      <c r="H2501">
        <v>88</v>
      </c>
      <c r="I2501">
        <v>64</v>
      </c>
      <c r="J2501">
        <v>64</v>
      </c>
      <c r="K2501">
        <v>58</v>
      </c>
      <c r="L2501">
        <v>0</v>
      </c>
      <c r="M2501">
        <v>2021</v>
      </c>
      <c r="N2501">
        <f t="shared" ca="1" si="158"/>
        <v>236</v>
      </c>
      <c r="O2501">
        <f t="shared" ca="1" si="159"/>
        <v>17057</v>
      </c>
      <c r="P2501">
        <f ca="1">_20206[[#This Row],[最低排名]]-_20206[[#This Row],[同分人数]]+1</f>
        <v>16822</v>
      </c>
      <c r="Q2501">
        <f ca="1">IF(O2501&gt;=开始!$B$6, 1, 0)</f>
        <v>1</v>
      </c>
      <c r="R2501">
        <f ca="1">_20206[[#This Row],[最低排名]]-开始!$B$6</f>
        <v>17057</v>
      </c>
    </row>
    <row r="2502" spans="1:18">
      <c r="A2502">
        <v>81503</v>
      </c>
      <c r="B2502" t="s">
        <v>1302</v>
      </c>
      <c r="C2502" t="str">
        <f t="shared" si="156"/>
        <v>重庆医大</v>
      </c>
      <c r="D2502" t="str">
        <f t="shared" si="157"/>
        <v>03</v>
      </c>
      <c r="E2502" t="s">
        <v>450</v>
      </c>
      <c r="F2502">
        <v>212</v>
      </c>
      <c r="G2502">
        <v>107</v>
      </c>
      <c r="H2502">
        <v>102</v>
      </c>
      <c r="I2502">
        <v>64</v>
      </c>
      <c r="J2502">
        <v>61</v>
      </c>
      <c r="K2502">
        <v>55</v>
      </c>
      <c r="L2502">
        <v>0</v>
      </c>
      <c r="M2502">
        <v>2021</v>
      </c>
      <c r="N2502">
        <f t="shared" ca="1" si="158"/>
        <v>236</v>
      </c>
      <c r="O2502">
        <f t="shared" ca="1" si="159"/>
        <v>17057</v>
      </c>
      <c r="P2502">
        <f ca="1">_20206[[#This Row],[最低排名]]-_20206[[#This Row],[同分人数]]+1</f>
        <v>16822</v>
      </c>
      <c r="Q2502">
        <f ca="1">IF(O2502&gt;=开始!$B$6, 1, 0)</f>
        <v>1</v>
      </c>
      <c r="R2502">
        <f ca="1">_20206[[#This Row],[最低排名]]-开始!$B$6</f>
        <v>17057</v>
      </c>
    </row>
    <row r="2503" spans="1:18">
      <c r="A2503">
        <v>81504</v>
      </c>
      <c r="B2503" t="s">
        <v>1303</v>
      </c>
      <c r="C2503" t="str">
        <f t="shared" si="156"/>
        <v>重庆医大</v>
      </c>
      <c r="D2503" t="str">
        <f t="shared" si="157"/>
        <v>04</v>
      </c>
      <c r="E2503" t="s">
        <v>546</v>
      </c>
      <c r="F2503">
        <v>215</v>
      </c>
      <c r="G2503">
        <v>119</v>
      </c>
      <c r="H2503">
        <v>111</v>
      </c>
      <c r="I2503">
        <v>61</v>
      </c>
      <c r="J2503">
        <v>52</v>
      </c>
      <c r="K2503">
        <v>49</v>
      </c>
      <c r="L2503">
        <v>0</v>
      </c>
      <c r="M2503">
        <v>2021</v>
      </c>
      <c r="N2503">
        <f t="shared" ca="1" si="158"/>
        <v>214</v>
      </c>
      <c r="O2503">
        <f t="shared" ca="1" si="159"/>
        <v>18414</v>
      </c>
      <c r="P2503">
        <f ca="1">_20206[[#This Row],[最低排名]]-_20206[[#This Row],[同分人数]]+1</f>
        <v>18201</v>
      </c>
      <c r="Q2503">
        <f ca="1">IF(O2503&gt;=开始!$B$6, 1, 0)</f>
        <v>1</v>
      </c>
      <c r="R2503">
        <f ca="1">_20206[[#This Row],[最低排名]]-开始!$B$6</f>
        <v>18414</v>
      </c>
    </row>
    <row r="2504" spans="1:18">
      <c r="A2504">
        <v>81505</v>
      </c>
      <c r="B2504" t="s">
        <v>1304</v>
      </c>
      <c r="C2504" t="str">
        <f t="shared" si="156"/>
        <v>重庆医大</v>
      </c>
      <c r="D2504" t="str">
        <f t="shared" si="157"/>
        <v>05</v>
      </c>
      <c r="E2504" t="s">
        <v>678</v>
      </c>
      <c r="F2504">
        <v>203</v>
      </c>
      <c r="G2504">
        <v>102</v>
      </c>
      <c r="H2504">
        <v>121</v>
      </c>
      <c r="I2504">
        <v>55</v>
      </c>
      <c r="J2504">
        <v>52</v>
      </c>
      <c r="K2504">
        <v>52</v>
      </c>
      <c r="L2504">
        <v>0</v>
      </c>
      <c r="M2504">
        <v>2021</v>
      </c>
      <c r="N2504">
        <f t="shared" ca="1" si="158"/>
        <v>230</v>
      </c>
      <c r="O2504">
        <f t="shared" ca="1" si="159"/>
        <v>19533</v>
      </c>
      <c r="P2504">
        <f ca="1">_20206[[#This Row],[最低排名]]-_20206[[#This Row],[同分人数]]+1</f>
        <v>19304</v>
      </c>
      <c r="Q2504">
        <f ca="1">IF(O2504&gt;=开始!$B$6, 1, 0)</f>
        <v>1</v>
      </c>
      <c r="R2504">
        <f ca="1">_20206[[#This Row],[最低排名]]-开始!$B$6</f>
        <v>19533</v>
      </c>
    </row>
    <row r="2505" spans="1:18">
      <c r="A2505">
        <v>81506</v>
      </c>
      <c r="B2505" t="s">
        <v>1305</v>
      </c>
      <c r="C2505" t="str">
        <f t="shared" si="156"/>
        <v>重庆医大</v>
      </c>
      <c r="D2505" t="str">
        <f t="shared" si="157"/>
        <v>06</v>
      </c>
      <c r="E2505" t="s">
        <v>248</v>
      </c>
      <c r="F2505">
        <v>216</v>
      </c>
      <c r="G2505">
        <v>119</v>
      </c>
      <c r="H2505">
        <v>115</v>
      </c>
      <c r="I2505">
        <v>67</v>
      </c>
      <c r="J2505">
        <v>67</v>
      </c>
      <c r="K2505">
        <v>64</v>
      </c>
      <c r="L2505">
        <v>0</v>
      </c>
      <c r="M2505">
        <v>2021</v>
      </c>
      <c r="N2505">
        <f t="shared" ca="1" si="158"/>
        <v>209</v>
      </c>
      <c r="O2505">
        <f t="shared" ca="1" si="159"/>
        <v>9496</v>
      </c>
      <c r="P2505">
        <f ca="1">_20206[[#This Row],[最低排名]]-_20206[[#This Row],[同分人数]]+1</f>
        <v>9288</v>
      </c>
      <c r="Q2505">
        <f ca="1">IF(O2505&gt;=开始!$B$6, 1, 0)</f>
        <v>1</v>
      </c>
      <c r="R2505">
        <f ca="1">_20206[[#This Row],[最低排名]]-开始!$B$6</f>
        <v>9496</v>
      </c>
    </row>
    <row r="2506" spans="1:18">
      <c r="A2506">
        <v>81601</v>
      </c>
      <c r="B2506" t="s">
        <v>1307</v>
      </c>
      <c r="C2506" t="str">
        <f t="shared" si="156"/>
        <v>重庆师大</v>
      </c>
      <c r="D2506" t="str">
        <f t="shared" si="157"/>
        <v>01</v>
      </c>
      <c r="E2506" t="s">
        <v>302</v>
      </c>
      <c r="F2506">
        <v>207</v>
      </c>
      <c r="G2506">
        <v>108</v>
      </c>
      <c r="H2506">
        <v>100</v>
      </c>
      <c r="I2506">
        <v>64</v>
      </c>
      <c r="J2506">
        <v>61</v>
      </c>
      <c r="K2506">
        <v>58</v>
      </c>
      <c r="L2506">
        <v>0</v>
      </c>
      <c r="M2506">
        <v>2021</v>
      </c>
      <c r="N2506">
        <f t="shared" ca="1" si="158"/>
        <v>226</v>
      </c>
      <c r="O2506">
        <f t="shared" ca="1" si="159"/>
        <v>17952</v>
      </c>
      <c r="P2506">
        <f ca="1">_20206[[#This Row],[最低排名]]-_20206[[#This Row],[同分人数]]+1</f>
        <v>17727</v>
      </c>
      <c r="Q2506">
        <f ca="1">IF(O2506&gt;=开始!$B$6, 1, 0)</f>
        <v>1</v>
      </c>
      <c r="R2506">
        <f ca="1">_20206[[#This Row],[最低排名]]-开始!$B$6</f>
        <v>17952</v>
      </c>
    </row>
    <row r="2507" spans="1:18">
      <c r="A2507">
        <v>81602</v>
      </c>
      <c r="B2507" t="s">
        <v>1308</v>
      </c>
      <c r="C2507" t="str">
        <f t="shared" si="156"/>
        <v>重庆师大</v>
      </c>
      <c r="D2507" t="str">
        <f t="shared" si="157"/>
        <v>02</v>
      </c>
      <c r="E2507" t="s">
        <v>126</v>
      </c>
      <c r="F2507">
        <v>190</v>
      </c>
      <c r="G2507">
        <v>96</v>
      </c>
      <c r="H2507">
        <v>108</v>
      </c>
      <c r="I2507">
        <v>61</v>
      </c>
      <c r="J2507">
        <v>55</v>
      </c>
      <c r="K2507">
        <v>55</v>
      </c>
      <c r="L2507">
        <v>0</v>
      </c>
      <c r="M2507">
        <v>2021</v>
      </c>
      <c r="N2507">
        <f t="shared" ca="1" si="158"/>
        <v>190</v>
      </c>
      <c r="O2507">
        <f t="shared" ca="1" si="159"/>
        <v>22597</v>
      </c>
      <c r="P2507">
        <f ca="1">_20206[[#This Row],[最低排名]]-_20206[[#This Row],[同分人数]]+1</f>
        <v>22408</v>
      </c>
      <c r="Q2507">
        <f ca="1">IF(O2507&gt;=开始!$B$6, 1, 0)</f>
        <v>1</v>
      </c>
      <c r="R2507">
        <f ca="1">_20206[[#This Row],[最低排名]]-开始!$B$6</f>
        <v>22597</v>
      </c>
    </row>
    <row r="2508" spans="1:18">
      <c r="A2508">
        <v>81603</v>
      </c>
      <c r="B2508" t="s">
        <v>1309</v>
      </c>
      <c r="C2508" t="str">
        <f t="shared" si="156"/>
        <v>重庆师大</v>
      </c>
      <c r="D2508" t="str">
        <f t="shared" si="157"/>
        <v>03</v>
      </c>
      <c r="E2508" t="s">
        <v>94</v>
      </c>
      <c r="F2508">
        <v>193</v>
      </c>
      <c r="G2508">
        <v>101</v>
      </c>
      <c r="H2508">
        <v>106</v>
      </c>
      <c r="I2508">
        <v>64</v>
      </c>
      <c r="J2508">
        <v>61</v>
      </c>
      <c r="K2508">
        <v>61</v>
      </c>
      <c r="L2508">
        <v>0</v>
      </c>
      <c r="M2508">
        <v>2021</v>
      </c>
      <c r="N2508">
        <f t="shared" ca="1" si="158"/>
        <v>215</v>
      </c>
      <c r="O2508">
        <f t="shared" ca="1" si="159"/>
        <v>19080</v>
      </c>
      <c r="P2508">
        <f ca="1">_20206[[#This Row],[最低排名]]-_20206[[#This Row],[同分人数]]+1</f>
        <v>18866</v>
      </c>
      <c r="Q2508">
        <f ca="1">IF(O2508&gt;=开始!$B$6, 1, 0)</f>
        <v>1</v>
      </c>
      <c r="R2508">
        <f ca="1">_20206[[#This Row],[最低排名]]-开始!$B$6</f>
        <v>19080</v>
      </c>
    </row>
    <row r="2509" spans="1:18">
      <c r="A2509">
        <v>81604</v>
      </c>
      <c r="B2509" t="s">
        <v>1310</v>
      </c>
      <c r="C2509" t="str">
        <f t="shared" si="156"/>
        <v>重庆师大</v>
      </c>
      <c r="D2509" t="str">
        <f t="shared" si="157"/>
        <v>04</v>
      </c>
      <c r="E2509" t="s">
        <v>173</v>
      </c>
      <c r="F2509">
        <v>211</v>
      </c>
      <c r="G2509">
        <v>114</v>
      </c>
      <c r="H2509">
        <v>99</v>
      </c>
      <c r="I2509">
        <v>55</v>
      </c>
      <c r="J2509">
        <v>52</v>
      </c>
      <c r="K2509">
        <v>46</v>
      </c>
      <c r="L2509">
        <v>0</v>
      </c>
      <c r="M2509">
        <v>2021</v>
      </c>
      <c r="N2509">
        <f t="shared" ca="1" si="158"/>
        <v>234</v>
      </c>
      <c r="O2509">
        <f t="shared" ca="1" si="159"/>
        <v>23948</v>
      </c>
      <c r="P2509">
        <f ca="1">_20206[[#This Row],[最低排名]]-_20206[[#This Row],[同分人数]]+1</f>
        <v>23715</v>
      </c>
      <c r="Q2509">
        <f ca="1">IF(O2509&gt;=开始!$B$6, 1, 0)</f>
        <v>1</v>
      </c>
      <c r="R2509">
        <f ca="1">_20206[[#This Row],[最低排名]]-开始!$B$6</f>
        <v>23948</v>
      </c>
    </row>
    <row r="2510" spans="1:18">
      <c r="A2510">
        <v>81605</v>
      </c>
      <c r="B2510" t="s">
        <v>1311</v>
      </c>
      <c r="C2510" t="str">
        <f t="shared" si="156"/>
        <v>重庆师大</v>
      </c>
      <c r="D2510" t="str">
        <f t="shared" si="157"/>
        <v>05</v>
      </c>
      <c r="E2510" t="s">
        <v>173</v>
      </c>
      <c r="F2510">
        <v>211</v>
      </c>
      <c r="G2510">
        <v>112</v>
      </c>
      <c r="H2510">
        <v>87</v>
      </c>
      <c r="I2510">
        <v>67</v>
      </c>
      <c r="J2510">
        <v>52</v>
      </c>
      <c r="K2510">
        <v>46</v>
      </c>
      <c r="L2510">
        <v>0</v>
      </c>
      <c r="M2510">
        <v>2021</v>
      </c>
      <c r="N2510">
        <f t="shared" ca="1" si="158"/>
        <v>234</v>
      </c>
      <c r="O2510">
        <f t="shared" ca="1" si="159"/>
        <v>23948</v>
      </c>
      <c r="P2510">
        <f ca="1">_20206[[#This Row],[最低排名]]-_20206[[#This Row],[同分人数]]+1</f>
        <v>23715</v>
      </c>
      <c r="Q2510">
        <f ca="1">IF(O2510&gt;=开始!$B$6, 1, 0)</f>
        <v>1</v>
      </c>
      <c r="R2510">
        <f ca="1">_20206[[#This Row],[最低排名]]-开始!$B$6</f>
        <v>23948</v>
      </c>
    </row>
    <row r="2511" spans="1:18">
      <c r="A2511">
        <v>81606</v>
      </c>
      <c r="B2511" t="s">
        <v>1611</v>
      </c>
      <c r="C2511" t="str">
        <f t="shared" si="156"/>
        <v>重庆师大</v>
      </c>
      <c r="D2511" t="str">
        <f t="shared" si="157"/>
        <v>06</v>
      </c>
      <c r="E2511" t="s">
        <v>287</v>
      </c>
      <c r="F2511">
        <v>213</v>
      </c>
      <c r="G2511">
        <v>110</v>
      </c>
      <c r="H2511">
        <v>87</v>
      </c>
      <c r="I2511">
        <v>58</v>
      </c>
      <c r="J2511">
        <v>55</v>
      </c>
      <c r="K2511">
        <v>55</v>
      </c>
      <c r="L2511">
        <v>0</v>
      </c>
      <c r="M2511">
        <v>2021</v>
      </c>
      <c r="N2511">
        <f t="shared" ca="1" si="158"/>
        <v>238</v>
      </c>
      <c r="O2511">
        <f t="shared" ca="1" si="159"/>
        <v>22835</v>
      </c>
      <c r="P2511">
        <f ca="1">_20206[[#This Row],[最低排名]]-_20206[[#This Row],[同分人数]]+1</f>
        <v>22598</v>
      </c>
      <c r="Q2511">
        <f ca="1">IF(O2511&gt;=开始!$B$6, 1, 0)</f>
        <v>1</v>
      </c>
      <c r="R2511">
        <f ca="1">_20206[[#This Row],[最低排名]]-开始!$B$6</f>
        <v>22835</v>
      </c>
    </row>
    <row r="2512" spans="1:18">
      <c r="A2512">
        <v>81607</v>
      </c>
      <c r="B2512" t="s">
        <v>1714</v>
      </c>
      <c r="C2512" t="str">
        <f t="shared" si="156"/>
        <v>重庆师大</v>
      </c>
      <c r="D2512" t="str">
        <f t="shared" si="157"/>
        <v>07</v>
      </c>
      <c r="E2512" t="s">
        <v>440</v>
      </c>
      <c r="F2512">
        <v>189</v>
      </c>
      <c r="G2512">
        <v>102</v>
      </c>
      <c r="H2512">
        <v>92</v>
      </c>
      <c r="I2512">
        <v>58</v>
      </c>
      <c r="J2512">
        <v>55</v>
      </c>
      <c r="K2512">
        <v>43</v>
      </c>
      <c r="L2512">
        <v>0</v>
      </c>
      <c r="M2512">
        <v>2021</v>
      </c>
      <c r="N2512">
        <f t="shared" ca="1" si="158"/>
        <v>210</v>
      </c>
      <c r="O2512">
        <f t="shared" ca="1" si="159"/>
        <v>29272</v>
      </c>
      <c r="P2512">
        <f ca="1">_20206[[#This Row],[最低排名]]-_20206[[#This Row],[同分人数]]+1</f>
        <v>29063</v>
      </c>
      <c r="Q2512">
        <f ca="1">IF(O2512&gt;=开始!$B$6, 1, 0)</f>
        <v>1</v>
      </c>
      <c r="R2512">
        <f ca="1">_20206[[#This Row],[最低排名]]-开始!$B$6</f>
        <v>29272</v>
      </c>
    </row>
    <row r="2513" spans="1:18">
      <c r="A2513">
        <v>81701</v>
      </c>
      <c r="B2513" t="s">
        <v>1312</v>
      </c>
      <c r="C2513" t="str">
        <f t="shared" si="156"/>
        <v>川外国语</v>
      </c>
      <c r="D2513" t="str">
        <f t="shared" si="157"/>
        <v>01</v>
      </c>
      <c r="E2513" t="s">
        <v>643</v>
      </c>
      <c r="F2513">
        <v>174</v>
      </c>
      <c r="G2513">
        <v>104</v>
      </c>
      <c r="H2513">
        <v>114</v>
      </c>
      <c r="I2513">
        <v>64</v>
      </c>
      <c r="J2513">
        <v>64</v>
      </c>
      <c r="K2513">
        <v>61</v>
      </c>
      <c r="L2513">
        <v>0</v>
      </c>
      <c r="M2513">
        <v>2021</v>
      </c>
      <c r="N2513">
        <f t="shared" ca="1" si="158"/>
        <v>223</v>
      </c>
      <c r="O2513">
        <f t="shared" ca="1" si="159"/>
        <v>20819</v>
      </c>
      <c r="P2513">
        <f ca="1">_20206[[#This Row],[最低排名]]-_20206[[#This Row],[同分人数]]+1</f>
        <v>20597</v>
      </c>
      <c r="Q2513">
        <f ca="1">IF(O2513&gt;=开始!$B$6, 1, 0)</f>
        <v>1</v>
      </c>
      <c r="R2513">
        <f ca="1">_20206[[#This Row],[最低排名]]-开始!$B$6</f>
        <v>20819</v>
      </c>
    </row>
    <row r="2514" spans="1:18">
      <c r="A2514">
        <v>81702</v>
      </c>
      <c r="B2514" t="s">
        <v>1313</v>
      </c>
      <c r="C2514" t="str">
        <f t="shared" si="156"/>
        <v>川外国语</v>
      </c>
      <c r="D2514" t="str">
        <f t="shared" si="157"/>
        <v>02</v>
      </c>
      <c r="E2514" t="s">
        <v>96</v>
      </c>
      <c r="F2514">
        <v>208</v>
      </c>
      <c r="G2514">
        <v>108</v>
      </c>
      <c r="H2514">
        <v>102</v>
      </c>
      <c r="I2514">
        <v>58</v>
      </c>
      <c r="J2514">
        <v>58</v>
      </c>
      <c r="K2514">
        <v>46</v>
      </c>
      <c r="L2514">
        <v>0</v>
      </c>
      <c r="M2514">
        <v>2021</v>
      </c>
      <c r="N2514">
        <f t="shared" ca="1" si="158"/>
        <v>211</v>
      </c>
      <c r="O2514">
        <f t="shared" ca="1" si="159"/>
        <v>21949</v>
      </c>
      <c r="P2514">
        <f ca="1">_20206[[#This Row],[最低排名]]-_20206[[#This Row],[同分人数]]+1</f>
        <v>21739</v>
      </c>
      <c r="Q2514">
        <f ca="1">IF(O2514&gt;=开始!$B$6, 1, 0)</f>
        <v>1</v>
      </c>
      <c r="R2514">
        <f ca="1">_20206[[#This Row],[最低排名]]-开始!$B$6</f>
        <v>21949</v>
      </c>
    </row>
    <row r="2515" spans="1:18">
      <c r="A2515">
        <v>81801</v>
      </c>
      <c r="B2515" t="s">
        <v>1316</v>
      </c>
      <c r="C2515" t="str">
        <f t="shared" si="156"/>
        <v>西南政法</v>
      </c>
      <c r="D2515" t="str">
        <f t="shared" si="157"/>
        <v>01</v>
      </c>
      <c r="E2515" t="s">
        <v>607</v>
      </c>
      <c r="F2515">
        <v>221</v>
      </c>
      <c r="G2515">
        <v>111</v>
      </c>
      <c r="H2515">
        <v>124</v>
      </c>
      <c r="I2515">
        <v>67</v>
      </c>
      <c r="J2515">
        <v>67</v>
      </c>
      <c r="K2515">
        <v>58</v>
      </c>
      <c r="L2515">
        <v>0</v>
      </c>
      <c r="M2515">
        <v>2021</v>
      </c>
      <c r="N2515">
        <f t="shared" ca="1" si="158"/>
        <v>172</v>
      </c>
      <c r="O2515">
        <f t="shared" ca="1" si="159"/>
        <v>7895</v>
      </c>
      <c r="P2515">
        <f ca="1">_20206[[#This Row],[最低排名]]-_20206[[#This Row],[同分人数]]+1</f>
        <v>7724</v>
      </c>
      <c r="Q2515">
        <f ca="1">IF(O2515&gt;=开始!$B$6, 1, 0)</f>
        <v>1</v>
      </c>
      <c r="R2515">
        <f ca="1">_20206[[#This Row],[最低排名]]-开始!$B$6</f>
        <v>7895</v>
      </c>
    </row>
    <row r="2516" spans="1:18">
      <c r="A2516">
        <v>81901</v>
      </c>
      <c r="B2516" t="s">
        <v>1317</v>
      </c>
      <c r="C2516" t="str">
        <f t="shared" si="156"/>
        <v>重庆科院</v>
      </c>
      <c r="D2516" t="str">
        <f t="shared" si="157"/>
        <v>01</v>
      </c>
      <c r="E2516" t="s">
        <v>223</v>
      </c>
      <c r="F2516">
        <v>197</v>
      </c>
      <c r="G2516">
        <v>111</v>
      </c>
      <c r="H2516">
        <v>61</v>
      </c>
      <c r="I2516">
        <v>55</v>
      </c>
      <c r="J2516">
        <v>52</v>
      </c>
      <c r="K2516">
        <v>43</v>
      </c>
      <c r="L2516">
        <v>0</v>
      </c>
      <c r="M2516">
        <v>2021</v>
      </c>
      <c r="N2516">
        <f t="shared" ca="1" si="158"/>
        <v>153</v>
      </c>
      <c r="O2516">
        <f t="shared" ca="1" si="159"/>
        <v>34464</v>
      </c>
      <c r="P2516">
        <f ca="1">_20206[[#This Row],[最低排名]]-_20206[[#This Row],[同分人数]]+1</f>
        <v>34312</v>
      </c>
      <c r="Q2516">
        <f ca="1">IF(O2516&gt;=开始!$B$6, 1, 0)</f>
        <v>1</v>
      </c>
      <c r="R2516">
        <f ca="1">_20206[[#This Row],[最低排名]]-开始!$B$6</f>
        <v>34464</v>
      </c>
    </row>
    <row r="2517" spans="1:18">
      <c r="A2517">
        <v>81902</v>
      </c>
      <c r="B2517" t="s">
        <v>1318</v>
      </c>
      <c r="C2517" t="str">
        <f t="shared" si="156"/>
        <v>重庆科院</v>
      </c>
      <c r="D2517" t="str">
        <f t="shared" si="157"/>
        <v>02</v>
      </c>
      <c r="E2517" t="s">
        <v>363</v>
      </c>
      <c r="F2517">
        <v>189</v>
      </c>
      <c r="G2517">
        <v>95</v>
      </c>
      <c r="H2517">
        <v>94</v>
      </c>
      <c r="I2517">
        <v>55</v>
      </c>
      <c r="J2517">
        <v>49</v>
      </c>
      <c r="K2517">
        <v>49</v>
      </c>
      <c r="L2517">
        <v>0</v>
      </c>
      <c r="M2517">
        <v>2021</v>
      </c>
      <c r="N2517">
        <f t="shared" ca="1" si="158"/>
        <v>182</v>
      </c>
      <c r="O2517">
        <f t="shared" ca="1" si="159"/>
        <v>29454</v>
      </c>
      <c r="P2517">
        <f ca="1">_20206[[#This Row],[最低排名]]-_20206[[#This Row],[同分人数]]+1</f>
        <v>29273</v>
      </c>
      <c r="Q2517">
        <f ca="1">IF(O2517&gt;=开始!$B$6, 1, 0)</f>
        <v>1</v>
      </c>
      <c r="R2517">
        <f ca="1">_20206[[#This Row],[最低排名]]-开始!$B$6</f>
        <v>29454</v>
      </c>
    </row>
    <row r="2518" spans="1:18">
      <c r="A2518">
        <v>82001</v>
      </c>
      <c r="B2518" t="s">
        <v>1319</v>
      </c>
      <c r="C2518" t="str">
        <f t="shared" si="156"/>
        <v>重庆理工</v>
      </c>
      <c r="D2518" t="str">
        <f t="shared" si="157"/>
        <v>01</v>
      </c>
      <c r="E2518" t="s">
        <v>387</v>
      </c>
      <c r="F2518">
        <v>212</v>
      </c>
      <c r="G2518">
        <v>109</v>
      </c>
      <c r="H2518">
        <v>72</v>
      </c>
      <c r="I2518">
        <v>64</v>
      </c>
      <c r="J2518">
        <v>52</v>
      </c>
      <c r="K2518">
        <v>46</v>
      </c>
      <c r="L2518">
        <v>0</v>
      </c>
      <c r="M2518">
        <v>2021</v>
      </c>
      <c r="N2518">
        <f t="shared" ca="1" si="158"/>
        <v>201</v>
      </c>
      <c r="O2518">
        <f t="shared" ca="1" si="159"/>
        <v>27542</v>
      </c>
      <c r="P2518">
        <f ca="1">_20206[[#This Row],[最低排名]]-_20206[[#This Row],[同分人数]]+1</f>
        <v>27342</v>
      </c>
      <c r="Q2518">
        <f ca="1">IF(O2518&gt;=开始!$B$6, 1, 0)</f>
        <v>1</v>
      </c>
      <c r="R2518">
        <f ca="1">_20206[[#This Row],[最低排名]]-开始!$B$6</f>
        <v>27542</v>
      </c>
    </row>
    <row r="2519" spans="1:18">
      <c r="A2519">
        <v>82002</v>
      </c>
      <c r="B2519" t="s">
        <v>1320</v>
      </c>
      <c r="C2519" t="str">
        <f t="shared" si="156"/>
        <v>重庆理工</v>
      </c>
      <c r="D2519" t="str">
        <f t="shared" si="157"/>
        <v>02</v>
      </c>
      <c r="E2519" t="s">
        <v>383</v>
      </c>
      <c r="F2519">
        <v>175</v>
      </c>
      <c r="G2519">
        <v>96</v>
      </c>
      <c r="H2519">
        <v>101</v>
      </c>
      <c r="I2519">
        <v>55</v>
      </c>
      <c r="J2519">
        <v>46</v>
      </c>
      <c r="K2519">
        <v>46</v>
      </c>
      <c r="L2519">
        <v>0</v>
      </c>
      <c r="M2519">
        <v>2021</v>
      </c>
      <c r="N2519">
        <f t="shared" ca="1" si="158"/>
        <v>196</v>
      </c>
      <c r="O2519">
        <f t="shared" ca="1" si="159"/>
        <v>31931</v>
      </c>
      <c r="P2519">
        <f ca="1">_20206[[#This Row],[最低排名]]-_20206[[#This Row],[同分人数]]+1</f>
        <v>31736</v>
      </c>
      <c r="Q2519">
        <f ca="1">IF(O2519&gt;=开始!$B$6, 1, 0)</f>
        <v>1</v>
      </c>
      <c r="R2519">
        <f ca="1">_20206[[#This Row],[最低排名]]-开始!$B$6</f>
        <v>31931</v>
      </c>
    </row>
    <row r="2520" spans="1:18">
      <c r="A2520">
        <v>82101</v>
      </c>
      <c r="B2520" t="s">
        <v>1321</v>
      </c>
      <c r="C2520" t="str">
        <f t="shared" si="156"/>
        <v>重庆工商</v>
      </c>
      <c r="D2520" t="str">
        <f t="shared" si="157"/>
        <v>01</v>
      </c>
      <c r="E2520" t="s">
        <v>178</v>
      </c>
      <c r="F2520">
        <v>190</v>
      </c>
      <c r="G2520">
        <v>101</v>
      </c>
      <c r="H2520">
        <v>97</v>
      </c>
      <c r="I2520">
        <v>67</v>
      </c>
      <c r="J2520">
        <v>55</v>
      </c>
      <c r="K2520">
        <v>49</v>
      </c>
      <c r="L2520">
        <v>0</v>
      </c>
      <c r="M2520">
        <v>2021</v>
      </c>
      <c r="N2520">
        <f t="shared" ca="1" si="158"/>
        <v>201</v>
      </c>
      <c r="O2520">
        <f t="shared" ca="1" si="159"/>
        <v>25024</v>
      </c>
      <c r="P2520">
        <f ca="1">_20206[[#This Row],[最低排名]]-_20206[[#This Row],[同分人数]]+1</f>
        <v>24824</v>
      </c>
      <c r="Q2520">
        <f ca="1">IF(O2520&gt;=开始!$B$6, 1, 0)</f>
        <v>1</v>
      </c>
      <c r="R2520">
        <f ca="1">_20206[[#This Row],[最低排名]]-开始!$B$6</f>
        <v>25024</v>
      </c>
    </row>
    <row r="2521" spans="1:18">
      <c r="A2521">
        <v>82301</v>
      </c>
      <c r="B2521" t="s">
        <v>1322</v>
      </c>
      <c r="C2521" t="str">
        <f t="shared" si="156"/>
        <v>重庆外事</v>
      </c>
      <c r="D2521" t="str">
        <f t="shared" si="157"/>
        <v>01</v>
      </c>
      <c r="E2521" t="s">
        <v>1556</v>
      </c>
      <c r="F2521">
        <v>181</v>
      </c>
      <c r="G2521">
        <v>101</v>
      </c>
      <c r="H2521">
        <v>61</v>
      </c>
      <c r="I2521">
        <v>55</v>
      </c>
      <c r="J2521">
        <v>55</v>
      </c>
      <c r="K2521">
        <v>52</v>
      </c>
      <c r="L2521">
        <v>0</v>
      </c>
      <c r="M2521">
        <v>2021</v>
      </c>
      <c r="N2521">
        <f t="shared" ca="1" si="158"/>
        <v>162</v>
      </c>
      <c r="O2521">
        <f t="shared" ca="1" si="159"/>
        <v>35075</v>
      </c>
      <c r="P2521">
        <f ca="1">_20206[[#This Row],[最低排名]]-_20206[[#This Row],[同分人数]]+1</f>
        <v>34914</v>
      </c>
      <c r="Q2521">
        <f ca="1">IF(O2521&gt;=开始!$B$6, 1, 0)</f>
        <v>1</v>
      </c>
      <c r="R2521">
        <f ca="1">_20206[[#This Row],[最低排名]]-开始!$B$6</f>
        <v>35075</v>
      </c>
    </row>
    <row r="2522" spans="1:18">
      <c r="A2522">
        <v>82401</v>
      </c>
      <c r="B2522" t="s">
        <v>1323</v>
      </c>
      <c r="C2522" t="str">
        <f t="shared" si="156"/>
        <v>重庆外贸</v>
      </c>
      <c r="D2522" t="str">
        <f t="shared" si="157"/>
        <v>01</v>
      </c>
      <c r="E2522" t="s">
        <v>1533</v>
      </c>
      <c r="F2522">
        <v>187</v>
      </c>
      <c r="G2522">
        <v>97</v>
      </c>
      <c r="H2522">
        <v>80</v>
      </c>
      <c r="I2522">
        <v>49</v>
      </c>
      <c r="J2522">
        <v>43</v>
      </c>
      <c r="K2522">
        <v>43</v>
      </c>
      <c r="L2522">
        <v>0</v>
      </c>
      <c r="M2522">
        <v>2021</v>
      </c>
      <c r="N2522">
        <f t="shared" ca="1" si="158"/>
        <v>157</v>
      </c>
      <c r="O2522">
        <f t="shared" ca="1" si="159"/>
        <v>35381</v>
      </c>
      <c r="P2522">
        <f ca="1">_20206[[#This Row],[最低排名]]-_20206[[#This Row],[同分人数]]+1</f>
        <v>35225</v>
      </c>
      <c r="Q2522">
        <f ca="1">IF(O2522&gt;=开始!$B$6, 1, 0)</f>
        <v>1</v>
      </c>
      <c r="R2522">
        <f ca="1">_20206[[#This Row],[最低排名]]-开始!$B$6</f>
        <v>35381</v>
      </c>
    </row>
    <row r="2523" spans="1:18">
      <c r="A2523">
        <v>82501</v>
      </c>
      <c r="B2523" t="s">
        <v>1715</v>
      </c>
      <c r="C2523" t="str">
        <f t="shared" si="156"/>
        <v>重庆移通</v>
      </c>
      <c r="D2523" t="str">
        <f t="shared" si="157"/>
        <v>01</v>
      </c>
      <c r="E2523" t="s">
        <v>1629</v>
      </c>
      <c r="M2523">
        <v>2021</v>
      </c>
      <c r="N2523" t="e">
        <f t="shared" ca="1" si="158"/>
        <v>#N/A</v>
      </c>
      <c r="O2523" t="e">
        <f t="shared" ca="1" si="159"/>
        <v>#N/A</v>
      </c>
      <c r="P2523" t="e">
        <f ca="1">_20206[[#This Row],[最低排名]]-_20206[[#This Row],[同分人数]]+1</f>
        <v>#N/A</v>
      </c>
      <c r="Q2523" t="e">
        <f ca="1">IF(O2523&gt;=开始!$B$6, 1, 0)</f>
        <v>#N/A</v>
      </c>
      <c r="R2523" t="e">
        <f ca="1">_20206[[#This Row],[最低排名]]-开始!$B$6</f>
        <v>#N/A</v>
      </c>
    </row>
    <row r="2524" spans="1:18">
      <c r="A2524">
        <v>82502</v>
      </c>
      <c r="B2524" t="s">
        <v>1325</v>
      </c>
      <c r="C2524" t="str">
        <f t="shared" si="156"/>
        <v>重庆移通</v>
      </c>
      <c r="D2524" t="str">
        <f t="shared" si="157"/>
        <v>02</v>
      </c>
      <c r="E2524" t="s">
        <v>1534</v>
      </c>
      <c r="F2524">
        <v>181</v>
      </c>
      <c r="G2524">
        <v>93</v>
      </c>
      <c r="H2524">
        <v>72</v>
      </c>
      <c r="I2524">
        <v>55</v>
      </c>
      <c r="J2524">
        <v>46</v>
      </c>
      <c r="K2524">
        <v>46</v>
      </c>
      <c r="L2524">
        <v>0</v>
      </c>
      <c r="M2524">
        <v>2021</v>
      </c>
      <c r="N2524">
        <f t="shared" ca="1" si="158"/>
        <v>159</v>
      </c>
      <c r="O2524">
        <f t="shared" ca="1" si="159"/>
        <v>35686</v>
      </c>
      <c r="P2524">
        <f ca="1">_20206[[#This Row],[最低排名]]-_20206[[#This Row],[同分人数]]+1</f>
        <v>35528</v>
      </c>
      <c r="Q2524">
        <f ca="1">IF(O2524&gt;=开始!$B$6, 1, 0)</f>
        <v>1</v>
      </c>
      <c r="R2524">
        <f ca="1">_20206[[#This Row],[最低排名]]-开始!$B$6</f>
        <v>35686</v>
      </c>
    </row>
    <row r="2525" spans="1:18">
      <c r="A2525">
        <v>82601</v>
      </c>
      <c r="B2525" t="s">
        <v>1326</v>
      </c>
      <c r="C2525" t="str">
        <f t="shared" si="156"/>
        <v>四川美院</v>
      </c>
      <c r="D2525" t="str">
        <f t="shared" si="157"/>
        <v>01</v>
      </c>
      <c r="E2525" t="s">
        <v>122</v>
      </c>
      <c r="F2525">
        <v>224</v>
      </c>
      <c r="G2525">
        <v>117</v>
      </c>
      <c r="H2525">
        <v>117</v>
      </c>
      <c r="I2525">
        <v>58</v>
      </c>
      <c r="J2525">
        <v>55</v>
      </c>
      <c r="K2525">
        <v>52</v>
      </c>
      <c r="L2525">
        <v>0</v>
      </c>
      <c r="M2525">
        <v>2021</v>
      </c>
      <c r="N2525">
        <f t="shared" ca="1" si="158"/>
        <v>219</v>
      </c>
      <c r="O2525">
        <f t="shared" ca="1" si="159"/>
        <v>14431</v>
      </c>
      <c r="P2525">
        <f ca="1">_20206[[#This Row],[最低排名]]-_20206[[#This Row],[同分人数]]+1</f>
        <v>14213</v>
      </c>
      <c r="Q2525">
        <f ca="1">IF(O2525&gt;=开始!$B$6, 1, 0)</f>
        <v>1</v>
      </c>
      <c r="R2525">
        <f ca="1">_20206[[#This Row],[最低排名]]-开始!$B$6</f>
        <v>14431</v>
      </c>
    </row>
    <row r="2526" spans="1:18">
      <c r="A2526">
        <v>82602</v>
      </c>
      <c r="B2526" t="s">
        <v>1327</v>
      </c>
      <c r="C2526" t="str">
        <f t="shared" si="156"/>
        <v>四川美院</v>
      </c>
      <c r="D2526" t="str">
        <f t="shared" si="157"/>
        <v>02</v>
      </c>
      <c r="E2526" t="s">
        <v>75</v>
      </c>
      <c r="F2526">
        <v>216</v>
      </c>
      <c r="G2526">
        <v>110</v>
      </c>
      <c r="H2526">
        <v>113</v>
      </c>
      <c r="I2526">
        <v>64</v>
      </c>
      <c r="J2526">
        <v>58</v>
      </c>
      <c r="K2526">
        <v>49</v>
      </c>
      <c r="L2526">
        <v>0</v>
      </c>
      <c r="M2526">
        <v>2021</v>
      </c>
      <c r="N2526">
        <f t="shared" ca="1" si="158"/>
        <v>227</v>
      </c>
      <c r="O2526">
        <f t="shared" ca="1" si="159"/>
        <v>15723</v>
      </c>
      <c r="P2526">
        <f ca="1">_20206[[#This Row],[最低排名]]-_20206[[#This Row],[同分人数]]+1</f>
        <v>15497</v>
      </c>
      <c r="Q2526">
        <f ca="1">IF(O2526&gt;=开始!$B$6, 1, 0)</f>
        <v>1</v>
      </c>
      <c r="R2526">
        <f ca="1">_20206[[#This Row],[最低排名]]-开始!$B$6</f>
        <v>15723</v>
      </c>
    </row>
    <row r="2527" spans="1:18">
      <c r="A2527">
        <v>83101</v>
      </c>
      <c r="B2527" t="s">
        <v>1328</v>
      </c>
      <c r="C2527" t="str">
        <f t="shared" si="156"/>
        <v>西南民族</v>
      </c>
      <c r="D2527" t="str">
        <f t="shared" si="157"/>
        <v>01</v>
      </c>
      <c r="E2527" t="s">
        <v>387</v>
      </c>
      <c r="F2527">
        <v>196</v>
      </c>
      <c r="G2527">
        <v>104</v>
      </c>
      <c r="H2527">
        <v>85</v>
      </c>
      <c r="I2527">
        <v>58</v>
      </c>
      <c r="J2527">
        <v>58</v>
      </c>
      <c r="K2527">
        <v>49</v>
      </c>
      <c r="L2527">
        <v>0</v>
      </c>
      <c r="M2527">
        <v>2021</v>
      </c>
      <c r="N2527">
        <f t="shared" ca="1" si="158"/>
        <v>201</v>
      </c>
      <c r="O2527">
        <f t="shared" ca="1" si="159"/>
        <v>27542</v>
      </c>
      <c r="P2527">
        <f ca="1">_20206[[#This Row],[最低排名]]-_20206[[#This Row],[同分人数]]+1</f>
        <v>27342</v>
      </c>
      <c r="Q2527">
        <f ca="1">IF(O2527&gt;=开始!$B$6, 1, 0)</f>
        <v>1</v>
      </c>
      <c r="R2527">
        <f ca="1">_20206[[#This Row],[最低排名]]-开始!$B$6</f>
        <v>27542</v>
      </c>
    </row>
    <row r="2528" spans="1:18">
      <c r="A2528">
        <v>83102</v>
      </c>
      <c r="B2528" t="s">
        <v>1329</v>
      </c>
      <c r="C2528" t="str">
        <f t="shared" si="156"/>
        <v>西南民族</v>
      </c>
      <c r="D2528" t="str">
        <f t="shared" si="157"/>
        <v>02</v>
      </c>
      <c r="E2528" t="s">
        <v>230</v>
      </c>
      <c r="F2528">
        <v>202</v>
      </c>
      <c r="G2528">
        <v>106</v>
      </c>
      <c r="H2528">
        <v>100</v>
      </c>
      <c r="I2528">
        <v>49</v>
      </c>
      <c r="J2528">
        <v>49</v>
      </c>
      <c r="K2528">
        <v>43</v>
      </c>
      <c r="L2528">
        <v>0</v>
      </c>
      <c r="M2528">
        <v>2021</v>
      </c>
      <c r="N2528">
        <f t="shared" ca="1" si="158"/>
        <v>191</v>
      </c>
      <c r="O2528">
        <f t="shared" ca="1" si="159"/>
        <v>28095</v>
      </c>
      <c r="P2528">
        <f ca="1">_20206[[#This Row],[最低排名]]-_20206[[#This Row],[同分人数]]+1</f>
        <v>27905</v>
      </c>
      <c r="Q2528">
        <f ca="1">IF(O2528&gt;=开始!$B$6, 1, 0)</f>
        <v>1</v>
      </c>
      <c r="R2528">
        <f ca="1">_20206[[#This Row],[最低排名]]-开始!$B$6</f>
        <v>28095</v>
      </c>
    </row>
    <row r="2529" spans="1:18">
      <c r="A2529">
        <v>83201</v>
      </c>
      <c r="B2529" t="s">
        <v>1331</v>
      </c>
      <c r="C2529" t="str">
        <f t="shared" si="156"/>
        <v>四川大学</v>
      </c>
      <c r="D2529" t="str">
        <f t="shared" si="157"/>
        <v>01</v>
      </c>
      <c r="E2529" t="s">
        <v>244</v>
      </c>
      <c r="F2529">
        <v>237</v>
      </c>
      <c r="G2529">
        <v>127</v>
      </c>
      <c r="H2529">
        <v>123</v>
      </c>
      <c r="I2529">
        <v>67</v>
      </c>
      <c r="J2529">
        <v>64</v>
      </c>
      <c r="K2529">
        <v>64</v>
      </c>
      <c r="L2529">
        <v>0</v>
      </c>
      <c r="M2529">
        <v>2021</v>
      </c>
      <c r="N2529">
        <f t="shared" ca="1" si="158"/>
        <v>170</v>
      </c>
      <c r="O2529">
        <f t="shared" ca="1" si="159"/>
        <v>4726</v>
      </c>
      <c r="P2529">
        <f ca="1">_20206[[#This Row],[最低排名]]-_20206[[#This Row],[同分人数]]+1</f>
        <v>4557</v>
      </c>
      <c r="Q2529">
        <f ca="1">IF(O2529&gt;=开始!$B$6, 1, 0)</f>
        <v>1</v>
      </c>
      <c r="R2529">
        <f ca="1">_20206[[#This Row],[最低排名]]-开始!$B$6</f>
        <v>4726</v>
      </c>
    </row>
    <row r="2530" spans="1:18">
      <c r="A2530">
        <v>83202</v>
      </c>
      <c r="B2530" t="s">
        <v>1332</v>
      </c>
      <c r="C2530" t="str">
        <f t="shared" si="156"/>
        <v>四川大学</v>
      </c>
      <c r="D2530" t="str">
        <f t="shared" si="157"/>
        <v>02</v>
      </c>
      <c r="E2530" t="s">
        <v>332</v>
      </c>
      <c r="F2530">
        <v>246</v>
      </c>
      <c r="G2530">
        <v>139</v>
      </c>
      <c r="H2530">
        <v>125</v>
      </c>
      <c r="I2530">
        <v>64</v>
      </c>
      <c r="J2530">
        <v>64</v>
      </c>
      <c r="K2530">
        <v>64</v>
      </c>
      <c r="L2530">
        <v>0</v>
      </c>
      <c r="M2530">
        <v>2021</v>
      </c>
      <c r="N2530">
        <f t="shared" ca="1" si="158"/>
        <v>118</v>
      </c>
      <c r="O2530">
        <f t="shared" ca="1" si="159"/>
        <v>3504</v>
      </c>
      <c r="P2530">
        <f ca="1">_20206[[#This Row],[最低排名]]-_20206[[#This Row],[同分人数]]+1</f>
        <v>3387</v>
      </c>
      <c r="Q2530">
        <f ca="1">IF(O2530&gt;=开始!$B$6, 1, 0)</f>
        <v>1</v>
      </c>
      <c r="R2530">
        <f ca="1">_20206[[#This Row],[最低排名]]-开始!$B$6</f>
        <v>3504</v>
      </c>
    </row>
    <row r="2531" spans="1:18">
      <c r="A2531">
        <v>83203</v>
      </c>
      <c r="B2531" t="s">
        <v>1333</v>
      </c>
      <c r="C2531" t="str">
        <f t="shared" si="156"/>
        <v>四川大学</v>
      </c>
      <c r="D2531" t="str">
        <f t="shared" si="157"/>
        <v>03</v>
      </c>
      <c r="E2531" t="s">
        <v>244</v>
      </c>
      <c r="F2531">
        <v>243</v>
      </c>
      <c r="G2531">
        <v>143</v>
      </c>
      <c r="H2531">
        <v>111</v>
      </c>
      <c r="I2531">
        <v>70</v>
      </c>
      <c r="J2531">
        <v>67</v>
      </c>
      <c r="K2531">
        <v>64</v>
      </c>
      <c r="L2531">
        <v>0</v>
      </c>
      <c r="M2531">
        <v>2021</v>
      </c>
      <c r="N2531">
        <f t="shared" ca="1" si="158"/>
        <v>170</v>
      </c>
      <c r="O2531">
        <f t="shared" ca="1" si="159"/>
        <v>4726</v>
      </c>
      <c r="P2531">
        <f ca="1">_20206[[#This Row],[最低排名]]-_20206[[#This Row],[同分人数]]+1</f>
        <v>4557</v>
      </c>
      <c r="Q2531">
        <f ca="1">IF(O2531&gt;=开始!$B$6, 1, 0)</f>
        <v>1</v>
      </c>
      <c r="R2531">
        <f ca="1">_20206[[#This Row],[最低排名]]-开始!$B$6</f>
        <v>4726</v>
      </c>
    </row>
    <row r="2532" spans="1:18">
      <c r="A2532">
        <v>83204</v>
      </c>
      <c r="B2532" t="s">
        <v>1334</v>
      </c>
      <c r="C2532" t="str">
        <f t="shared" si="156"/>
        <v>四川大学</v>
      </c>
      <c r="D2532" t="str">
        <f t="shared" si="157"/>
        <v>04</v>
      </c>
      <c r="E2532" t="s">
        <v>328</v>
      </c>
      <c r="F2532">
        <v>239</v>
      </c>
      <c r="G2532">
        <v>124</v>
      </c>
      <c r="H2532">
        <v>132</v>
      </c>
      <c r="I2532">
        <v>70</v>
      </c>
      <c r="J2532">
        <v>67</v>
      </c>
      <c r="K2532">
        <v>67</v>
      </c>
      <c r="L2532">
        <v>0</v>
      </c>
      <c r="M2532">
        <v>2021</v>
      </c>
      <c r="N2532">
        <f t="shared" ca="1" si="158"/>
        <v>82</v>
      </c>
      <c r="O2532">
        <f t="shared" ca="1" si="159"/>
        <v>1998</v>
      </c>
      <c r="P2532">
        <f ca="1">_20206[[#This Row],[最低排名]]-_20206[[#This Row],[同分人数]]+1</f>
        <v>1917</v>
      </c>
      <c r="Q2532">
        <f ca="1">IF(O2532&gt;=开始!$B$6, 1, 0)</f>
        <v>1</v>
      </c>
      <c r="R2532">
        <f ca="1">_20206[[#This Row],[最低排名]]-开始!$B$6</f>
        <v>1998</v>
      </c>
    </row>
    <row r="2533" spans="1:18">
      <c r="A2533">
        <v>83205</v>
      </c>
      <c r="B2533" t="s">
        <v>1335</v>
      </c>
      <c r="C2533" t="str">
        <f t="shared" si="156"/>
        <v>四川大学</v>
      </c>
      <c r="D2533" t="str">
        <f t="shared" si="157"/>
        <v>05</v>
      </c>
      <c r="E2533" t="s">
        <v>20</v>
      </c>
      <c r="F2533">
        <v>220</v>
      </c>
      <c r="G2533">
        <v>124</v>
      </c>
      <c r="H2533">
        <v>138</v>
      </c>
      <c r="I2533">
        <v>64</v>
      </c>
      <c r="J2533">
        <v>61</v>
      </c>
      <c r="K2533">
        <v>58</v>
      </c>
      <c r="L2533">
        <v>0</v>
      </c>
      <c r="M2533">
        <v>2021</v>
      </c>
      <c r="N2533">
        <f t="shared" ca="1" si="158"/>
        <v>160</v>
      </c>
      <c r="O2533">
        <f t="shared" ca="1" si="159"/>
        <v>7145</v>
      </c>
      <c r="P2533">
        <f ca="1">_20206[[#This Row],[最低排名]]-_20206[[#This Row],[同分人数]]+1</f>
        <v>6986</v>
      </c>
      <c r="Q2533">
        <f ca="1">IF(O2533&gt;=开始!$B$6, 1, 0)</f>
        <v>1</v>
      </c>
      <c r="R2533">
        <f ca="1">_20206[[#This Row],[最低排名]]-开始!$B$6</f>
        <v>7145</v>
      </c>
    </row>
    <row r="2534" spans="1:18">
      <c r="A2534">
        <v>83301</v>
      </c>
      <c r="B2534" t="s">
        <v>1336</v>
      </c>
      <c r="C2534" t="str">
        <f t="shared" si="156"/>
        <v>西南交大</v>
      </c>
      <c r="D2534" t="str">
        <f t="shared" si="157"/>
        <v>01</v>
      </c>
      <c r="E2534" t="s">
        <v>62</v>
      </c>
      <c r="F2534">
        <v>213</v>
      </c>
      <c r="G2534">
        <v>113</v>
      </c>
      <c r="H2534">
        <v>116</v>
      </c>
      <c r="I2534">
        <v>70</v>
      </c>
      <c r="J2534">
        <v>67</v>
      </c>
      <c r="K2534">
        <v>61</v>
      </c>
      <c r="L2534">
        <v>0</v>
      </c>
      <c r="M2534">
        <v>2021</v>
      </c>
      <c r="N2534">
        <f t="shared" ca="1" si="158"/>
        <v>196</v>
      </c>
      <c r="O2534">
        <f t="shared" ca="1" si="159"/>
        <v>9895</v>
      </c>
      <c r="P2534">
        <f ca="1">_20206[[#This Row],[最低排名]]-_20206[[#This Row],[同分人数]]+1</f>
        <v>9700</v>
      </c>
      <c r="Q2534">
        <f ca="1">IF(O2534&gt;=开始!$B$6, 1, 0)</f>
        <v>1</v>
      </c>
      <c r="R2534">
        <f ca="1">_20206[[#This Row],[最低排名]]-开始!$B$6</f>
        <v>9895</v>
      </c>
    </row>
    <row r="2535" spans="1:18">
      <c r="A2535">
        <v>83302</v>
      </c>
      <c r="B2535" t="s">
        <v>1337</v>
      </c>
      <c r="C2535" t="str">
        <f t="shared" si="156"/>
        <v>西南交大</v>
      </c>
      <c r="D2535" t="str">
        <f t="shared" si="157"/>
        <v>02</v>
      </c>
      <c r="E2535" t="s">
        <v>98</v>
      </c>
      <c r="F2535">
        <v>214</v>
      </c>
      <c r="G2535">
        <v>120</v>
      </c>
      <c r="H2535">
        <v>110</v>
      </c>
      <c r="I2535">
        <v>70</v>
      </c>
      <c r="J2535">
        <v>67</v>
      </c>
      <c r="K2535">
        <v>52</v>
      </c>
      <c r="L2535">
        <v>0</v>
      </c>
      <c r="M2535">
        <v>2021</v>
      </c>
      <c r="N2535">
        <f t="shared" ca="1" si="158"/>
        <v>218</v>
      </c>
      <c r="O2535">
        <f t="shared" ca="1" si="159"/>
        <v>12866</v>
      </c>
      <c r="P2535">
        <f ca="1">_20206[[#This Row],[最低排名]]-_20206[[#This Row],[同分人数]]+1</f>
        <v>12649</v>
      </c>
      <c r="Q2535">
        <f ca="1">IF(O2535&gt;=开始!$B$6, 1, 0)</f>
        <v>1</v>
      </c>
      <c r="R2535">
        <f ca="1">_20206[[#This Row],[最低排名]]-开始!$B$6</f>
        <v>12866</v>
      </c>
    </row>
    <row r="2536" spans="1:18">
      <c r="A2536">
        <v>83303</v>
      </c>
      <c r="B2536" t="s">
        <v>1338</v>
      </c>
      <c r="C2536" t="str">
        <f t="shared" si="156"/>
        <v>西南交大</v>
      </c>
      <c r="D2536" t="str">
        <f t="shared" si="157"/>
        <v>03</v>
      </c>
      <c r="E2536" t="s">
        <v>70</v>
      </c>
      <c r="F2536">
        <v>219</v>
      </c>
      <c r="G2536">
        <v>114</v>
      </c>
      <c r="H2536">
        <v>113</v>
      </c>
      <c r="I2536">
        <v>64</v>
      </c>
      <c r="J2536">
        <v>61</v>
      </c>
      <c r="K2536">
        <v>61</v>
      </c>
      <c r="L2536">
        <v>0</v>
      </c>
      <c r="M2536">
        <v>2021</v>
      </c>
      <c r="N2536">
        <f t="shared" ca="1" si="158"/>
        <v>225</v>
      </c>
      <c r="O2536">
        <f t="shared" ca="1" si="159"/>
        <v>11839</v>
      </c>
      <c r="P2536">
        <f ca="1">_20206[[#This Row],[最低排名]]-_20206[[#This Row],[同分人数]]+1</f>
        <v>11615</v>
      </c>
      <c r="Q2536">
        <f ca="1">IF(O2536&gt;=开始!$B$6, 1, 0)</f>
        <v>1</v>
      </c>
      <c r="R2536">
        <f ca="1">_20206[[#This Row],[最低排名]]-开始!$B$6</f>
        <v>11839</v>
      </c>
    </row>
    <row r="2537" spans="1:18">
      <c r="A2537">
        <v>83304</v>
      </c>
      <c r="B2537" t="s">
        <v>1339</v>
      </c>
      <c r="C2537" t="str">
        <f t="shared" si="156"/>
        <v>西南交大</v>
      </c>
      <c r="D2537" t="str">
        <f t="shared" si="157"/>
        <v>04</v>
      </c>
      <c r="E2537" t="s">
        <v>115</v>
      </c>
      <c r="F2537">
        <v>213</v>
      </c>
      <c r="G2537">
        <v>116</v>
      </c>
      <c r="H2537">
        <v>122</v>
      </c>
      <c r="I2537">
        <v>67</v>
      </c>
      <c r="J2537">
        <v>64</v>
      </c>
      <c r="K2537">
        <v>64</v>
      </c>
      <c r="L2537">
        <v>0</v>
      </c>
      <c r="M2537">
        <v>2021</v>
      </c>
      <c r="N2537">
        <f t="shared" ca="1" si="158"/>
        <v>200</v>
      </c>
      <c r="O2537">
        <f t="shared" ca="1" si="159"/>
        <v>9287</v>
      </c>
      <c r="P2537">
        <f ca="1">_20206[[#This Row],[最低排名]]-_20206[[#This Row],[同分人数]]+1</f>
        <v>9088</v>
      </c>
      <c r="Q2537">
        <f ca="1">IF(O2537&gt;=开始!$B$6, 1, 0)</f>
        <v>1</v>
      </c>
      <c r="R2537">
        <f ca="1">_20206[[#This Row],[最低排名]]-开始!$B$6</f>
        <v>9287</v>
      </c>
    </row>
    <row r="2538" spans="1:18">
      <c r="A2538">
        <v>83401</v>
      </c>
      <c r="B2538" t="s">
        <v>1340</v>
      </c>
      <c r="C2538" t="str">
        <f t="shared" si="156"/>
        <v>电子科大</v>
      </c>
      <c r="D2538" t="str">
        <f t="shared" si="157"/>
        <v>01</v>
      </c>
      <c r="E2538" t="s">
        <v>1541</v>
      </c>
      <c r="F2538">
        <v>231</v>
      </c>
      <c r="G2538">
        <v>137</v>
      </c>
      <c r="H2538">
        <v>127</v>
      </c>
      <c r="I2538">
        <v>70</v>
      </c>
      <c r="J2538">
        <v>67</v>
      </c>
      <c r="K2538">
        <v>64</v>
      </c>
      <c r="L2538">
        <v>0</v>
      </c>
      <c r="M2538">
        <v>2021</v>
      </c>
      <c r="N2538">
        <f t="shared" ca="1" si="158"/>
        <v>129</v>
      </c>
      <c r="O2538">
        <f t="shared" ca="1" si="159"/>
        <v>4094</v>
      </c>
      <c r="P2538">
        <f ca="1">_20206[[#This Row],[最低排名]]-_20206[[#This Row],[同分人数]]+1</f>
        <v>3966</v>
      </c>
      <c r="Q2538">
        <f ca="1">IF(O2538&gt;=开始!$B$6, 1, 0)</f>
        <v>1</v>
      </c>
      <c r="R2538">
        <f ca="1">_20206[[#This Row],[最低排名]]-开始!$B$6</f>
        <v>4094</v>
      </c>
    </row>
    <row r="2539" spans="1:18">
      <c r="A2539">
        <v>83501</v>
      </c>
      <c r="B2539" t="s">
        <v>1341</v>
      </c>
      <c r="C2539" t="str">
        <f t="shared" si="156"/>
        <v>西南财大</v>
      </c>
      <c r="D2539" t="str">
        <f t="shared" si="157"/>
        <v>01</v>
      </c>
      <c r="E2539" t="s">
        <v>158</v>
      </c>
      <c r="F2539">
        <v>225</v>
      </c>
      <c r="G2539">
        <v>120</v>
      </c>
      <c r="H2539">
        <v>126</v>
      </c>
      <c r="I2539">
        <v>70</v>
      </c>
      <c r="J2539">
        <v>67</v>
      </c>
      <c r="K2539">
        <v>61</v>
      </c>
      <c r="L2539">
        <v>0</v>
      </c>
      <c r="M2539">
        <v>2021</v>
      </c>
      <c r="N2539">
        <f t="shared" ca="1" si="158"/>
        <v>189</v>
      </c>
      <c r="O2539">
        <f t="shared" ca="1" si="159"/>
        <v>5724</v>
      </c>
      <c r="P2539">
        <f ca="1">_20206[[#This Row],[最低排名]]-_20206[[#This Row],[同分人数]]+1</f>
        <v>5536</v>
      </c>
      <c r="Q2539">
        <f ca="1">IF(O2539&gt;=开始!$B$6, 1, 0)</f>
        <v>1</v>
      </c>
      <c r="R2539">
        <f ca="1">_20206[[#This Row],[最低排名]]-开始!$B$6</f>
        <v>5724</v>
      </c>
    </row>
    <row r="2540" spans="1:18">
      <c r="A2540">
        <v>83502</v>
      </c>
      <c r="B2540" t="s">
        <v>1342</v>
      </c>
      <c r="C2540" t="str">
        <f t="shared" si="156"/>
        <v>西南财大</v>
      </c>
      <c r="D2540" t="str">
        <f t="shared" si="157"/>
        <v>02</v>
      </c>
      <c r="E2540" t="s">
        <v>103</v>
      </c>
      <c r="F2540">
        <v>230</v>
      </c>
      <c r="G2540">
        <v>120</v>
      </c>
      <c r="H2540">
        <v>122</v>
      </c>
      <c r="I2540">
        <v>67</v>
      </c>
      <c r="J2540">
        <v>64</v>
      </c>
      <c r="K2540">
        <v>61</v>
      </c>
      <c r="L2540">
        <v>0</v>
      </c>
      <c r="M2540">
        <v>2021</v>
      </c>
      <c r="N2540">
        <f t="shared" ca="1" si="158"/>
        <v>170</v>
      </c>
      <c r="O2540">
        <f t="shared" ca="1" si="159"/>
        <v>6617</v>
      </c>
      <c r="P2540">
        <f ca="1">_20206[[#This Row],[最低排名]]-_20206[[#This Row],[同分人数]]+1</f>
        <v>6448</v>
      </c>
      <c r="Q2540">
        <f ca="1">IF(O2540&gt;=开始!$B$6, 1, 0)</f>
        <v>1</v>
      </c>
      <c r="R2540">
        <f ca="1">_20206[[#This Row],[最低排名]]-开始!$B$6</f>
        <v>6617</v>
      </c>
    </row>
    <row r="2541" spans="1:18">
      <c r="A2541">
        <v>83503</v>
      </c>
      <c r="B2541" t="s">
        <v>1343</v>
      </c>
      <c r="C2541" t="str">
        <f t="shared" si="156"/>
        <v>西南财大</v>
      </c>
      <c r="D2541" t="str">
        <f t="shared" si="157"/>
        <v>03</v>
      </c>
      <c r="E2541" t="s">
        <v>66</v>
      </c>
      <c r="F2541">
        <v>216</v>
      </c>
      <c r="G2541">
        <v>115</v>
      </c>
      <c r="H2541">
        <v>122</v>
      </c>
      <c r="I2541">
        <v>67</v>
      </c>
      <c r="J2541">
        <v>67</v>
      </c>
      <c r="K2541">
        <v>67</v>
      </c>
      <c r="L2541">
        <v>0</v>
      </c>
      <c r="M2541">
        <v>2021</v>
      </c>
      <c r="N2541">
        <f t="shared" ca="1" si="158"/>
        <v>203</v>
      </c>
      <c r="O2541">
        <f t="shared" ca="1" si="159"/>
        <v>7531</v>
      </c>
      <c r="P2541">
        <f ca="1">_20206[[#This Row],[最低排名]]-_20206[[#This Row],[同分人数]]+1</f>
        <v>7329</v>
      </c>
      <c r="Q2541">
        <f ca="1">IF(O2541&gt;=开始!$B$6, 1, 0)</f>
        <v>1</v>
      </c>
      <c r="R2541">
        <f ca="1">_20206[[#This Row],[最低排名]]-开始!$B$6</f>
        <v>7531</v>
      </c>
    </row>
    <row r="2542" spans="1:18">
      <c r="A2542">
        <v>83601</v>
      </c>
      <c r="B2542" t="s">
        <v>1345</v>
      </c>
      <c r="C2542" t="str">
        <f t="shared" si="156"/>
        <v>民航飞院</v>
      </c>
      <c r="D2542" t="str">
        <f t="shared" si="157"/>
        <v>01</v>
      </c>
      <c r="E2542" t="s">
        <v>1542</v>
      </c>
      <c r="F2542">
        <v>196</v>
      </c>
      <c r="G2542">
        <v>99</v>
      </c>
      <c r="H2542">
        <v>61</v>
      </c>
      <c r="I2542">
        <v>52</v>
      </c>
      <c r="J2542">
        <v>46</v>
      </c>
      <c r="K2542">
        <v>46</v>
      </c>
      <c r="L2542">
        <v>0</v>
      </c>
      <c r="M2542">
        <v>2021</v>
      </c>
      <c r="N2542">
        <f t="shared" ca="1" si="158"/>
        <v>146</v>
      </c>
      <c r="O2542">
        <f t="shared" ca="1" si="159"/>
        <v>35527</v>
      </c>
      <c r="P2542">
        <f ca="1">_20206[[#This Row],[最低排名]]-_20206[[#This Row],[同分人数]]+1</f>
        <v>35382</v>
      </c>
      <c r="Q2542">
        <f ca="1">IF(O2542&gt;=开始!$B$6, 1, 0)</f>
        <v>1</v>
      </c>
      <c r="R2542">
        <f ca="1">_20206[[#This Row],[最低排名]]-开始!$B$6</f>
        <v>35527</v>
      </c>
    </row>
    <row r="2543" spans="1:18">
      <c r="A2543">
        <v>83602</v>
      </c>
      <c r="B2543" t="s">
        <v>1346</v>
      </c>
      <c r="C2543" t="str">
        <f t="shared" si="156"/>
        <v>民航飞院</v>
      </c>
      <c r="D2543" t="str">
        <f t="shared" si="157"/>
        <v>02</v>
      </c>
      <c r="E2543" t="s">
        <v>1542</v>
      </c>
      <c r="F2543">
        <v>167</v>
      </c>
      <c r="G2543">
        <v>90</v>
      </c>
      <c r="H2543">
        <v>93</v>
      </c>
      <c r="I2543">
        <v>55</v>
      </c>
      <c r="J2543">
        <v>43</v>
      </c>
      <c r="K2543">
        <v>43</v>
      </c>
      <c r="L2543">
        <v>0</v>
      </c>
      <c r="M2543">
        <v>2021</v>
      </c>
      <c r="N2543">
        <f t="shared" ca="1" si="158"/>
        <v>146</v>
      </c>
      <c r="O2543">
        <f t="shared" ca="1" si="159"/>
        <v>35527</v>
      </c>
      <c r="P2543">
        <f ca="1">_20206[[#This Row],[最低排名]]-_20206[[#This Row],[同分人数]]+1</f>
        <v>35382</v>
      </c>
      <c r="Q2543">
        <f ca="1">IF(O2543&gt;=开始!$B$6, 1, 0)</f>
        <v>1</v>
      </c>
      <c r="R2543">
        <f ca="1">_20206[[#This Row],[最低排名]]-开始!$B$6</f>
        <v>35527</v>
      </c>
    </row>
    <row r="2544" spans="1:18">
      <c r="A2544">
        <v>83603</v>
      </c>
      <c r="B2544" t="s">
        <v>1347</v>
      </c>
      <c r="C2544" t="str">
        <f t="shared" si="156"/>
        <v>民航飞院</v>
      </c>
      <c r="D2544" t="str">
        <f t="shared" si="157"/>
        <v>03</v>
      </c>
      <c r="E2544" t="s">
        <v>383</v>
      </c>
      <c r="F2544">
        <v>191</v>
      </c>
      <c r="G2544">
        <v>103</v>
      </c>
      <c r="H2544">
        <v>73</v>
      </c>
      <c r="I2544">
        <v>58</v>
      </c>
      <c r="J2544">
        <v>55</v>
      </c>
      <c r="K2544">
        <v>46</v>
      </c>
      <c r="L2544">
        <v>0</v>
      </c>
      <c r="M2544">
        <v>2021</v>
      </c>
      <c r="N2544">
        <f t="shared" ca="1" si="158"/>
        <v>196</v>
      </c>
      <c r="O2544">
        <f t="shared" ca="1" si="159"/>
        <v>31931</v>
      </c>
      <c r="P2544">
        <f ca="1">_20206[[#This Row],[最低排名]]-_20206[[#This Row],[同分人数]]+1</f>
        <v>31736</v>
      </c>
      <c r="Q2544">
        <f ca="1">IF(O2544&gt;=开始!$B$6, 1, 0)</f>
        <v>1</v>
      </c>
      <c r="R2544">
        <f ca="1">_20206[[#This Row],[最低排名]]-开始!$B$6</f>
        <v>31931</v>
      </c>
    </row>
    <row r="2545" spans="1:18">
      <c r="A2545">
        <v>83604</v>
      </c>
      <c r="B2545" t="s">
        <v>1348</v>
      </c>
      <c r="C2545" t="str">
        <f t="shared" si="156"/>
        <v>民航飞院</v>
      </c>
      <c r="D2545" t="str">
        <f t="shared" si="157"/>
        <v>04</v>
      </c>
      <c r="E2545" t="s">
        <v>419</v>
      </c>
      <c r="F2545">
        <v>185</v>
      </c>
      <c r="G2545">
        <v>95</v>
      </c>
      <c r="H2545">
        <v>108</v>
      </c>
      <c r="I2545">
        <v>49</v>
      </c>
      <c r="J2545">
        <v>46</v>
      </c>
      <c r="K2545">
        <v>46</v>
      </c>
      <c r="L2545">
        <v>0</v>
      </c>
      <c r="M2545">
        <v>2021</v>
      </c>
      <c r="N2545">
        <f t="shared" ca="1" si="158"/>
        <v>190</v>
      </c>
      <c r="O2545">
        <f t="shared" ca="1" si="159"/>
        <v>29871</v>
      </c>
      <c r="P2545">
        <f ca="1">_20206[[#This Row],[最低排名]]-_20206[[#This Row],[同分人数]]+1</f>
        <v>29682</v>
      </c>
      <c r="Q2545">
        <f ca="1">IF(O2545&gt;=开始!$B$6, 1, 0)</f>
        <v>1</v>
      </c>
      <c r="R2545">
        <f ca="1">_20206[[#This Row],[最低排名]]-开始!$B$6</f>
        <v>29871</v>
      </c>
    </row>
    <row r="2546" spans="1:18">
      <c r="A2546">
        <v>83605</v>
      </c>
      <c r="B2546" t="s">
        <v>1716</v>
      </c>
      <c r="C2546" t="str">
        <f t="shared" si="156"/>
        <v>民航飞院</v>
      </c>
      <c r="D2546" t="str">
        <f t="shared" si="157"/>
        <v>05</v>
      </c>
      <c r="E2546" t="s">
        <v>419</v>
      </c>
      <c r="F2546">
        <v>186</v>
      </c>
      <c r="G2546">
        <v>106</v>
      </c>
      <c r="H2546">
        <v>95</v>
      </c>
      <c r="I2546">
        <v>52</v>
      </c>
      <c r="J2546">
        <v>52</v>
      </c>
      <c r="K2546">
        <v>49</v>
      </c>
      <c r="L2546">
        <v>0</v>
      </c>
      <c r="M2546">
        <v>2021</v>
      </c>
      <c r="N2546">
        <f t="shared" ca="1" si="158"/>
        <v>190</v>
      </c>
      <c r="O2546">
        <f t="shared" ca="1" si="159"/>
        <v>29871</v>
      </c>
      <c r="P2546">
        <f ca="1">_20206[[#This Row],[最低排名]]-_20206[[#This Row],[同分人数]]+1</f>
        <v>29682</v>
      </c>
      <c r="Q2546">
        <f ca="1">IF(O2546&gt;=开始!$B$6, 1, 0)</f>
        <v>1</v>
      </c>
      <c r="R2546">
        <f ca="1">_20206[[#This Row],[最低排名]]-开始!$B$6</f>
        <v>29871</v>
      </c>
    </row>
    <row r="2547" spans="1:18">
      <c r="A2547">
        <v>83701</v>
      </c>
      <c r="B2547" t="s">
        <v>1349</v>
      </c>
      <c r="C2547" t="str">
        <f t="shared" si="156"/>
        <v>西南石油</v>
      </c>
      <c r="D2547" t="str">
        <f t="shared" si="157"/>
        <v>01</v>
      </c>
      <c r="E2547" t="s">
        <v>340</v>
      </c>
      <c r="F2547">
        <v>199</v>
      </c>
      <c r="G2547">
        <v>105</v>
      </c>
      <c r="H2547">
        <v>93</v>
      </c>
      <c r="I2547">
        <v>64</v>
      </c>
      <c r="J2547">
        <v>58</v>
      </c>
      <c r="K2547">
        <v>43</v>
      </c>
      <c r="L2547">
        <v>0</v>
      </c>
      <c r="M2547">
        <v>2021</v>
      </c>
      <c r="N2547">
        <f t="shared" ca="1" si="158"/>
        <v>223</v>
      </c>
      <c r="O2547">
        <f t="shared" ca="1" si="159"/>
        <v>25247</v>
      </c>
      <c r="P2547">
        <f ca="1">_20206[[#This Row],[最低排名]]-_20206[[#This Row],[同分人数]]+1</f>
        <v>25025</v>
      </c>
      <c r="Q2547">
        <f ca="1">IF(O2547&gt;=开始!$B$6, 1, 0)</f>
        <v>1</v>
      </c>
      <c r="R2547">
        <f ca="1">_20206[[#This Row],[最低排名]]-开始!$B$6</f>
        <v>25247</v>
      </c>
    </row>
    <row r="2548" spans="1:18">
      <c r="A2548">
        <v>83702</v>
      </c>
      <c r="B2548" t="s">
        <v>1350</v>
      </c>
      <c r="C2548" t="str">
        <f t="shared" si="156"/>
        <v>西南石油</v>
      </c>
      <c r="D2548" t="str">
        <f t="shared" si="157"/>
        <v>02</v>
      </c>
      <c r="E2548" t="s">
        <v>175</v>
      </c>
      <c r="F2548">
        <v>183</v>
      </c>
      <c r="G2548">
        <v>98</v>
      </c>
      <c r="H2548">
        <v>116</v>
      </c>
      <c r="I2548">
        <v>58</v>
      </c>
      <c r="J2548">
        <v>55</v>
      </c>
      <c r="K2548">
        <v>52</v>
      </c>
      <c r="L2548">
        <v>0</v>
      </c>
      <c r="M2548">
        <v>2021</v>
      </c>
      <c r="N2548">
        <f t="shared" ca="1" si="158"/>
        <v>213</v>
      </c>
      <c r="O2548">
        <f t="shared" ca="1" si="159"/>
        <v>23714</v>
      </c>
      <c r="P2548">
        <f ca="1">_20206[[#This Row],[最低排名]]-_20206[[#This Row],[同分人数]]+1</f>
        <v>23502</v>
      </c>
      <c r="Q2548">
        <f ca="1">IF(O2548&gt;=开始!$B$6, 1, 0)</f>
        <v>1</v>
      </c>
      <c r="R2548">
        <f ca="1">_20206[[#This Row],[最低排名]]-开始!$B$6</f>
        <v>23714</v>
      </c>
    </row>
    <row r="2549" spans="1:18">
      <c r="A2549">
        <v>83801</v>
      </c>
      <c r="B2549" t="s">
        <v>1352</v>
      </c>
      <c r="C2549" t="str">
        <f t="shared" si="156"/>
        <v>成都理工</v>
      </c>
      <c r="D2549" t="str">
        <f t="shared" si="157"/>
        <v>01</v>
      </c>
      <c r="E2549" t="s">
        <v>124</v>
      </c>
      <c r="F2549">
        <v>199</v>
      </c>
      <c r="G2549">
        <v>107</v>
      </c>
      <c r="H2549">
        <v>113</v>
      </c>
      <c r="I2549">
        <v>55</v>
      </c>
      <c r="J2549">
        <v>52</v>
      </c>
      <c r="K2549">
        <v>46</v>
      </c>
      <c r="L2549">
        <v>0</v>
      </c>
      <c r="M2549">
        <v>2021</v>
      </c>
      <c r="N2549">
        <f t="shared" ca="1" si="158"/>
        <v>226</v>
      </c>
      <c r="O2549">
        <f t="shared" ca="1" si="159"/>
        <v>23501</v>
      </c>
      <c r="P2549">
        <f ca="1">_20206[[#This Row],[最低排名]]-_20206[[#This Row],[同分人数]]+1</f>
        <v>23276</v>
      </c>
      <c r="Q2549">
        <f ca="1">IF(O2549&gt;=开始!$B$6, 1, 0)</f>
        <v>1</v>
      </c>
      <c r="R2549">
        <f ca="1">_20206[[#This Row],[最低排名]]-开始!$B$6</f>
        <v>23501</v>
      </c>
    </row>
    <row r="2550" spans="1:18">
      <c r="A2550">
        <v>83802</v>
      </c>
      <c r="B2550" t="s">
        <v>1353</v>
      </c>
      <c r="C2550" t="str">
        <f t="shared" si="156"/>
        <v>成都理工</v>
      </c>
      <c r="D2550" t="str">
        <f t="shared" si="157"/>
        <v>02</v>
      </c>
      <c r="E2550" t="s">
        <v>141</v>
      </c>
      <c r="F2550">
        <v>201</v>
      </c>
      <c r="G2550">
        <v>103</v>
      </c>
      <c r="H2550">
        <v>104</v>
      </c>
      <c r="I2550">
        <v>64</v>
      </c>
      <c r="J2550">
        <v>55</v>
      </c>
      <c r="K2550">
        <v>46</v>
      </c>
      <c r="L2550">
        <v>0</v>
      </c>
      <c r="M2550">
        <v>2021</v>
      </c>
      <c r="N2550">
        <f t="shared" ca="1" si="158"/>
        <v>227</v>
      </c>
      <c r="O2550">
        <f t="shared" ca="1" si="159"/>
        <v>22407</v>
      </c>
      <c r="P2550">
        <f ca="1">_20206[[#This Row],[最低排名]]-_20206[[#This Row],[同分人数]]+1</f>
        <v>22181</v>
      </c>
      <c r="Q2550">
        <f ca="1">IF(O2550&gt;=开始!$B$6, 1, 0)</f>
        <v>1</v>
      </c>
      <c r="R2550">
        <f ca="1">_20206[[#This Row],[最低排名]]-开始!$B$6</f>
        <v>22407</v>
      </c>
    </row>
    <row r="2551" spans="1:18">
      <c r="A2551">
        <v>83901</v>
      </c>
      <c r="B2551" t="s">
        <v>1354</v>
      </c>
      <c r="C2551" t="str">
        <f t="shared" si="156"/>
        <v>西南科大</v>
      </c>
      <c r="D2551" t="str">
        <f t="shared" si="157"/>
        <v>01</v>
      </c>
      <c r="E2551" t="s">
        <v>56</v>
      </c>
      <c r="F2551">
        <v>207</v>
      </c>
      <c r="G2551">
        <v>110</v>
      </c>
      <c r="H2551">
        <v>72</v>
      </c>
      <c r="I2551">
        <v>49</v>
      </c>
      <c r="J2551">
        <v>43</v>
      </c>
      <c r="K2551">
        <v>43</v>
      </c>
      <c r="L2551">
        <v>0</v>
      </c>
      <c r="M2551">
        <v>2021</v>
      </c>
      <c r="N2551">
        <f t="shared" ca="1" si="158"/>
        <v>199</v>
      </c>
      <c r="O2551">
        <f t="shared" ca="1" si="159"/>
        <v>33499</v>
      </c>
      <c r="P2551">
        <f ca="1">_20206[[#This Row],[最低排名]]-_20206[[#This Row],[同分人数]]+1</f>
        <v>33301</v>
      </c>
      <c r="Q2551">
        <f ca="1">IF(O2551&gt;=开始!$B$6, 1, 0)</f>
        <v>1</v>
      </c>
      <c r="R2551">
        <f ca="1">_20206[[#This Row],[最低排名]]-开始!$B$6</f>
        <v>33499</v>
      </c>
    </row>
    <row r="2552" spans="1:18">
      <c r="A2552">
        <v>83902</v>
      </c>
      <c r="B2552" t="s">
        <v>1355</v>
      </c>
      <c r="C2552" t="str">
        <f t="shared" si="156"/>
        <v>西南科大</v>
      </c>
      <c r="D2552" t="str">
        <f t="shared" si="157"/>
        <v>02</v>
      </c>
      <c r="E2552" t="s">
        <v>427</v>
      </c>
      <c r="F2552">
        <v>196</v>
      </c>
      <c r="G2552">
        <v>104</v>
      </c>
      <c r="H2552">
        <v>98</v>
      </c>
      <c r="I2552">
        <v>49</v>
      </c>
      <c r="J2552">
        <v>46</v>
      </c>
      <c r="K2552">
        <v>46</v>
      </c>
      <c r="L2552">
        <v>0</v>
      </c>
      <c r="M2552">
        <v>2021</v>
      </c>
      <c r="N2552">
        <f t="shared" ca="1" si="158"/>
        <v>227</v>
      </c>
      <c r="O2552">
        <f t="shared" ca="1" si="159"/>
        <v>29681</v>
      </c>
      <c r="P2552">
        <f ca="1">_20206[[#This Row],[最低排名]]-_20206[[#This Row],[同分人数]]+1</f>
        <v>29455</v>
      </c>
      <c r="Q2552">
        <f ca="1">IF(O2552&gt;=开始!$B$6, 1, 0)</f>
        <v>1</v>
      </c>
      <c r="R2552">
        <f ca="1">_20206[[#This Row],[最低排名]]-开始!$B$6</f>
        <v>29681</v>
      </c>
    </row>
    <row r="2553" spans="1:18">
      <c r="A2553">
        <v>83903</v>
      </c>
      <c r="B2553" t="s">
        <v>1356</v>
      </c>
      <c r="C2553" t="str">
        <f t="shared" si="156"/>
        <v>西南科大</v>
      </c>
      <c r="D2553" t="str">
        <f t="shared" si="157"/>
        <v>03</v>
      </c>
      <c r="E2553" t="s">
        <v>354</v>
      </c>
      <c r="F2553">
        <v>195</v>
      </c>
      <c r="G2553">
        <v>105</v>
      </c>
      <c r="H2553">
        <v>86</v>
      </c>
      <c r="I2553">
        <v>52</v>
      </c>
      <c r="J2553">
        <v>49</v>
      </c>
      <c r="K2553">
        <v>46</v>
      </c>
      <c r="L2553">
        <v>0</v>
      </c>
      <c r="M2553">
        <v>2021</v>
      </c>
      <c r="N2553">
        <f t="shared" ca="1" si="158"/>
        <v>177</v>
      </c>
      <c r="O2553">
        <f t="shared" ca="1" si="159"/>
        <v>31038</v>
      </c>
      <c r="P2553">
        <f ca="1">_20206[[#This Row],[最低排名]]-_20206[[#This Row],[同分人数]]+1</f>
        <v>30862</v>
      </c>
      <c r="Q2553">
        <f ca="1">IF(O2553&gt;=开始!$B$6, 1, 0)</f>
        <v>1</v>
      </c>
      <c r="R2553">
        <f ca="1">_20206[[#This Row],[最低排名]]-开始!$B$6</f>
        <v>31038</v>
      </c>
    </row>
    <row r="2554" spans="1:18">
      <c r="A2554">
        <v>84001</v>
      </c>
      <c r="B2554" t="s">
        <v>1357</v>
      </c>
      <c r="C2554" t="str">
        <f t="shared" si="156"/>
        <v>成都信息</v>
      </c>
      <c r="D2554" t="str">
        <f t="shared" si="157"/>
        <v>01</v>
      </c>
      <c r="E2554" t="s">
        <v>381</v>
      </c>
      <c r="F2554">
        <v>191</v>
      </c>
      <c r="G2554">
        <v>99</v>
      </c>
      <c r="H2554">
        <v>88</v>
      </c>
      <c r="I2554">
        <v>52</v>
      </c>
      <c r="J2554">
        <v>49</v>
      </c>
      <c r="K2554">
        <v>49</v>
      </c>
      <c r="L2554">
        <v>0</v>
      </c>
      <c r="M2554">
        <v>2021</v>
      </c>
      <c r="N2554">
        <f t="shared" ca="1" si="158"/>
        <v>196</v>
      </c>
      <c r="O2554">
        <f t="shared" ca="1" si="159"/>
        <v>30861</v>
      </c>
      <c r="P2554">
        <f ca="1">_20206[[#This Row],[最低排名]]-_20206[[#This Row],[同分人数]]+1</f>
        <v>30666</v>
      </c>
      <c r="Q2554">
        <f ca="1">IF(O2554&gt;=开始!$B$6, 1, 0)</f>
        <v>1</v>
      </c>
      <c r="R2554">
        <f ca="1">_20206[[#This Row],[最低排名]]-开始!$B$6</f>
        <v>30861</v>
      </c>
    </row>
    <row r="2555" spans="1:18">
      <c r="A2555">
        <v>84002</v>
      </c>
      <c r="B2555" t="s">
        <v>1358</v>
      </c>
      <c r="C2555" t="str">
        <f t="shared" si="156"/>
        <v>成都信息</v>
      </c>
      <c r="D2555" t="str">
        <f t="shared" si="157"/>
        <v>02</v>
      </c>
      <c r="E2555" t="s">
        <v>228</v>
      </c>
      <c r="F2555">
        <v>202</v>
      </c>
      <c r="G2555">
        <v>104</v>
      </c>
      <c r="H2555">
        <v>90</v>
      </c>
      <c r="I2555">
        <v>55</v>
      </c>
      <c r="J2555">
        <v>49</v>
      </c>
      <c r="K2555">
        <v>43</v>
      </c>
      <c r="L2555">
        <v>0</v>
      </c>
      <c r="M2555">
        <v>2021</v>
      </c>
      <c r="N2555">
        <f t="shared" ca="1" si="158"/>
        <v>198</v>
      </c>
      <c r="O2555">
        <f t="shared" ca="1" si="159"/>
        <v>28864</v>
      </c>
      <c r="P2555">
        <f ca="1">_20206[[#This Row],[最低排名]]-_20206[[#This Row],[同分人数]]+1</f>
        <v>28667</v>
      </c>
      <c r="Q2555">
        <f ca="1">IF(O2555&gt;=开始!$B$6, 1, 0)</f>
        <v>1</v>
      </c>
      <c r="R2555">
        <f ca="1">_20206[[#This Row],[最低排名]]-开始!$B$6</f>
        <v>28864</v>
      </c>
    </row>
    <row r="2556" spans="1:18">
      <c r="A2556">
        <v>84101</v>
      </c>
      <c r="B2556" t="s">
        <v>1359</v>
      </c>
      <c r="C2556" t="str">
        <f t="shared" si="156"/>
        <v>西华大学</v>
      </c>
      <c r="D2556" t="str">
        <f t="shared" si="157"/>
        <v>01</v>
      </c>
      <c r="E2556" t="s">
        <v>427</v>
      </c>
      <c r="F2556">
        <v>169</v>
      </c>
      <c r="G2556">
        <v>88</v>
      </c>
      <c r="H2556">
        <v>104</v>
      </c>
      <c r="I2556">
        <v>58</v>
      </c>
      <c r="J2556">
        <v>52</v>
      </c>
      <c r="K2556">
        <v>52</v>
      </c>
      <c r="L2556">
        <v>0</v>
      </c>
      <c r="M2556">
        <v>2021</v>
      </c>
      <c r="N2556">
        <f t="shared" ca="1" si="158"/>
        <v>227</v>
      </c>
      <c r="O2556">
        <f t="shared" ca="1" si="159"/>
        <v>29681</v>
      </c>
      <c r="P2556">
        <f ca="1">_20206[[#This Row],[最低排名]]-_20206[[#This Row],[同分人数]]+1</f>
        <v>29455</v>
      </c>
      <c r="Q2556">
        <f ca="1">IF(O2556&gt;=开始!$B$6, 1, 0)</f>
        <v>1</v>
      </c>
      <c r="R2556">
        <f ca="1">_20206[[#This Row],[最低排名]]-开始!$B$6</f>
        <v>29681</v>
      </c>
    </row>
    <row r="2557" spans="1:18">
      <c r="A2557">
        <v>84102</v>
      </c>
      <c r="B2557" t="s">
        <v>1360</v>
      </c>
      <c r="C2557" t="str">
        <f t="shared" si="156"/>
        <v>西华大学</v>
      </c>
      <c r="D2557" t="str">
        <f t="shared" si="157"/>
        <v>02</v>
      </c>
      <c r="E2557" t="s">
        <v>528</v>
      </c>
      <c r="F2557">
        <v>196</v>
      </c>
      <c r="G2557">
        <v>104</v>
      </c>
      <c r="H2557">
        <v>79</v>
      </c>
      <c r="I2557">
        <v>61</v>
      </c>
      <c r="J2557">
        <v>52</v>
      </c>
      <c r="K2557">
        <v>52</v>
      </c>
      <c r="L2557">
        <v>0</v>
      </c>
      <c r="M2557">
        <v>2021</v>
      </c>
      <c r="N2557">
        <f t="shared" ca="1" si="158"/>
        <v>182</v>
      </c>
      <c r="O2557">
        <f t="shared" ca="1" si="159"/>
        <v>28666</v>
      </c>
      <c r="P2557">
        <f ca="1">_20206[[#This Row],[最低排名]]-_20206[[#This Row],[同分人数]]+1</f>
        <v>28485</v>
      </c>
      <c r="Q2557">
        <f ca="1">IF(O2557&gt;=开始!$B$6, 1, 0)</f>
        <v>1</v>
      </c>
      <c r="R2557">
        <f ca="1">_20206[[#This Row],[最低排名]]-开始!$B$6</f>
        <v>28666</v>
      </c>
    </row>
    <row r="2558" spans="1:18">
      <c r="A2558">
        <v>84201</v>
      </c>
      <c r="B2558" t="s">
        <v>1361</v>
      </c>
      <c r="C2558" t="str">
        <f t="shared" si="156"/>
        <v>西南医大</v>
      </c>
      <c r="D2558" t="str">
        <f t="shared" si="157"/>
        <v>01</v>
      </c>
      <c r="E2558" t="s">
        <v>146</v>
      </c>
      <c r="F2558">
        <v>208</v>
      </c>
      <c r="G2558">
        <v>108</v>
      </c>
      <c r="H2558">
        <v>111</v>
      </c>
      <c r="I2558">
        <v>58</v>
      </c>
      <c r="J2558">
        <v>58</v>
      </c>
      <c r="K2558">
        <v>49</v>
      </c>
      <c r="L2558">
        <v>0</v>
      </c>
      <c r="M2558">
        <v>2021</v>
      </c>
      <c r="N2558">
        <f t="shared" ca="1" si="158"/>
        <v>223</v>
      </c>
      <c r="O2558">
        <f t="shared" ca="1" si="159"/>
        <v>19303</v>
      </c>
      <c r="P2558">
        <f ca="1">_20206[[#This Row],[最低排名]]-_20206[[#This Row],[同分人数]]+1</f>
        <v>19081</v>
      </c>
      <c r="Q2558">
        <f ca="1">IF(O2558&gt;=开始!$B$6, 1, 0)</f>
        <v>1</v>
      </c>
      <c r="R2558">
        <f ca="1">_20206[[#This Row],[最低排名]]-开始!$B$6</f>
        <v>19303</v>
      </c>
    </row>
    <row r="2559" spans="1:18">
      <c r="A2559">
        <v>84301</v>
      </c>
      <c r="B2559" t="s">
        <v>1362</v>
      </c>
      <c r="C2559" t="str">
        <f t="shared" si="156"/>
        <v>西华师大</v>
      </c>
      <c r="D2559" t="str">
        <f t="shared" si="157"/>
        <v>01</v>
      </c>
      <c r="E2559" t="s">
        <v>405</v>
      </c>
      <c r="F2559">
        <v>194</v>
      </c>
      <c r="G2559">
        <v>104</v>
      </c>
      <c r="H2559">
        <v>83</v>
      </c>
      <c r="I2559">
        <v>52</v>
      </c>
      <c r="J2559">
        <v>52</v>
      </c>
      <c r="K2559">
        <v>46</v>
      </c>
      <c r="L2559">
        <v>0</v>
      </c>
      <c r="M2559">
        <v>2021</v>
      </c>
      <c r="N2559">
        <f t="shared" ca="1" si="158"/>
        <v>169</v>
      </c>
      <c r="O2559">
        <f t="shared" ca="1" si="159"/>
        <v>31207</v>
      </c>
      <c r="P2559">
        <f ca="1">_20206[[#This Row],[最低排名]]-_20206[[#This Row],[同分人数]]+1</f>
        <v>31039</v>
      </c>
      <c r="Q2559">
        <f ca="1">IF(O2559&gt;=开始!$B$6, 1, 0)</f>
        <v>1</v>
      </c>
      <c r="R2559">
        <f ca="1">_20206[[#This Row],[最低排名]]-开始!$B$6</f>
        <v>31207</v>
      </c>
    </row>
    <row r="2560" spans="1:18">
      <c r="A2560">
        <v>84401</v>
      </c>
      <c r="B2560" t="s">
        <v>1717</v>
      </c>
      <c r="C2560" t="str">
        <f t="shared" si="156"/>
        <v>成都东软</v>
      </c>
      <c r="D2560" t="str">
        <f t="shared" si="157"/>
        <v>01</v>
      </c>
      <c r="E2560" t="s">
        <v>1629</v>
      </c>
      <c r="M2560">
        <v>2021</v>
      </c>
      <c r="N2560" t="e">
        <f t="shared" ca="1" si="158"/>
        <v>#N/A</v>
      </c>
      <c r="O2560" t="e">
        <f t="shared" ca="1" si="159"/>
        <v>#N/A</v>
      </c>
      <c r="P2560" t="e">
        <f ca="1">_20206[[#This Row],[最低排名]]-_20206[[#This Row],[同分人数]]+1</f>
        <v>#N/A</v>
      </c>
      <c r="Q2560" t="e">
        <f ca="1">IF(O2560&gt;=开始!$B$6, 1, 0)</f>
        <v>#N/A</v>
      </c>
      <c r="R2560" t="e">
        <f ca="1">_20206[[#This Row],[最低排名]]-开始!$B$6</f>
        <v>#N/A</v>
      </c>
    </row>
    <row r="2561" spans="1:18">
      <c r="A2561">
        <v>84402</v>
      </c>
      <c r="B2561" t="s">
        <v>1363</v>
      </c>
      <c r="C2561" t="str">
        <f t="shared" si="156"/>
        <v>成都东软</v>
      </c>
      <c r="D2561" t="str">
        <f t="shared" si="157"/>
        <v>02</v>
      </c>
      <c r="E2561" t="s">
        <v>1534</v>
      </c>
      <c r="F2561">
        <v>169</v>
      </c>
      <c r="G2561">
        <v>93</v>
      </c>
      <c r="H2561">
        <v>87</v>
      </c>
      <c r="I2561">
        <v>49</v>
      </c>
      <c r="J2561">
        <v>49</v>
      </c>
      <c r="K2561">
        <v>46</v>
      </c>
      <c r="L2561">
        <v>0</v>
      </c>
      <c r="M2561">
        <v>2021</v>
      </c>
      <c r="N2561">
        <f t="shared" ca="1" si="158"/>
        <v>159</v>
      </c>
      <c r="O2561">
        <f t="shared" ca="1" si="159"/>
        <v>35686</v>
      </c>
      <c r="P2561">
        <f ca="1">_20206[[#This Row],[最低排名]]-_20206[[#This Row],[同分人数]]+1</f>
        <v>35528</v>
      </c>
      <c r="Q2561">
        <f ca="1">IF(O2561&gt;=开始!$B$6, 1, 0)</f>
        <v>1</v>
      </c>
      <c r="R2561">
        <f ca="1">_20206[[#This Row],[最低排名]]-开始!$B$6</f>
        <v>35686</v>
      </c>
    </row>
    <row r="2562" spans="1:18">
      <c r="A2562">
        <v>84501</v>
      </c>
      <c r="B2562" t="s">
        <v>1364</v>
      </c>
      <c r="C2562" t="str">
        <f t="shared" ref="C2562:C2625" si="160">LEFT(B2562, FIND("(", B2562) - 1)</f>
        <v>西财天府</v>
      </c>
      <c r="D2562" t="str">
        <f t="shared" ref="D2562:D2625" si="161">MID(B2562, FIND("(", B2562) + 1, FIND(")", B2562) - FIND("(", B2562) - 1)</f>
        <v>01</v>
      </c>
      <c r="E2562" t="s">
        <v>1542</v>
      </c>
      <c r="F2562">
        <v>192</v>
      </c>
      <c r="G2562">
        <v>103</v>
      </c>
      <c r="H2562">
        <v>59</v>
      </c>
      <c r="I2562">
        <v>55</v>
      </c>
      <c r="J2562">
        <v>49</v>
      </c>
      <c r="K2562">
        <v>46</v>
      </c>
      <c r="L2562">
        <v>0</v>
      </c>
      <c r="M2562">
        <v>2021</v>
      </c>
      <c r="N2562">
        <f t="shared" ref="N2562:N2625" ca="1" si="162">VLOOKUP(E2562, INDIRECT("'" &amp; M2562 &amp; "D'!$A$2:$G$500"), 2, FALSE)</f>
        <v>146</v>
      </c>
      <c r="O2562">
        <f t="shared" ref="O2562:O2625" ca="1" si="163">VLOOKUP(E2562, INDIRECT("'" &amp; M2562 &amp; "D'!$A$2:$G$500"), 3, FALSE)</f>
        <v>35527</v>
      </c>
      <c r="P2562">
        <f ca="1">_20206[[#This Row],[最低排名]]-_20206[[#This Row],[同分人数]]+1</f>
        <v>35382</v>
      </c>
      <c r="Q2562">
        <f ca="1">IF(O2562&gt;=开始!$B$6, 1, 0)</f>
        <v>1</v>
      </c>
      <c r="R2562">
        <f ca="1">_20206[[#This Row],[最低排名]]-开始!$B$6</f>
        <v>35527</v>
      </c>
    </row>
    <row r="2563" spans="1:18">
      <c r="A2563">
        <v>84601</v>
      </c>
      <c r="B2563" t="s">
        <v>1365</v>
      </c>
      <c r="C2563" t="str">
        <f t="shared" si="160"/>
        <v>四川轻化</v>
      </c>
      <c r="D2563" t="str">
        <f t="shared" si="161"/>
        <v>01</v>
      </c>
      <c r="E2563" t="s">
        <v>419</v>
      </c>
      <c r="F2563">
        <v>191</v>
      </c>
      <c r="G2563">
        <v>97</v>
      </c>
      <c r="H2563">
        <v>75</v>
      </c>
      <c r="I2563">
        <v>61</v>
      </c>
      <c r="J2563">
        <v>55</v>
      </c>
      <c r="K2563">
        <v>52</v>
      </c>
      <c r="L2563">
        <v>0</v>
      </c>
      <c r="M2563">
        <v>2021</v>
      </c>
      <c r="N2563">
        <f t="shared" ca="1" si="162"/>
        <v>190</v>
      </c>
      <c r="O2563">
        <f t="shared" ca="1" si="163"/>
        <v>29871</v>
      </c>
      <c r="P2563">
        <f ca="1">_20206[[#This Row],[最低排名]]-_20206[[#This Row],[同分人数]]+1</f>
        <v>29682</v>
      </c>
      <c r="Q2563">
        <f ca="1">IF(O2563&gt;=开始!$B$6, 1, 0)</f>
        <v>1</v>
      </c>
      <c r="R2563">
        <f ca="1">_20206[[#This Row],[最低排名]]-开始!$B$6</f>
        <v>29871</v>
      </c>
    </row>
    <row r="2564" spans="1:18">
      <c r="A2564">
        <v>84602</v>
      </c>
      <c r="B2564" t="s">
        <v>1614</v>
      </c>
      <c r="C2564" t="str">
        <f t="shared" si="160"/>
        <v>四川轻化</v>
      </c>
      <c r="D2564" t="str">
        <f t="shared" si="161"/>
        <v>02</v>
      </c>
      <c r="E2564" t="s">
        <v>752</v>
      </c>
      <c r="F2564">
        <v>197</v>
      </c>
      <c r="G2564">
        <v>102</v>
      </c>
      <c r="H2564">
        <v>81</v>
      </c>
      <c r="I2564">
        <v>55</v>
      </c>
      <c r="J2564">
        <v>52</v>
      </c>
      <c r="K2564">
        <v>40</v>
      </c>
      <c r="L2564">
        <v>0</v>
      </c>
      <c r="M2564">
        <v>2021</v>
      </c>
      <c r="N2564">
        <f t="shared" ca="1" si="162"/>
        <v>183</v>
      </c>
      <c r="O2564">
        <f t="shared" ca="1" si="163"/>
        <v>31547</v>
      </c>
      <c r="P2564">
        <f ca="1">_20206[[#This Row],[最低排名]]-_20206[[#This Row],[同分人数]]+1</f>
        <v>31365</v>
      </c>
      <c r="Q2564">
        <f ca="1">IF(O2564&gt;=开始!$B$6, 1, 0)</f>
        <v>1</v>
      </c>
      <c r="R2564">
        <f ca="1">_20206[[#This Row],[最低排名]]-开始!$B$6</f>
        <v>31547</v>
      </c>
    </row>
    <row r="2565" spans="1:18">
      <c r="A2565">
        <v>84701</v>
      </c>
      <c r="B2565" t="s">
        <v>1366</v>
      </c>
      <c r="C2565" t="str">
        <f t="shared" si="160"/>
        <v>四川农大</v>
      </c>
      <c r="D2565" t="str">
        <f t="shared" si="161"/>
        <v>01</v>
      </c>
      <c r="E2565" t="s">
        <v>81</v>
      </c>
      <c r="F2565">
        <v>212</v>
      </c>
      <c r="G2565">
        <v>111</v>
      </c>
      <c r="H2565">
        <v>85</v>
      </c>
      <c r="I2565">
        <v>70</v>
      </c>
      <c r="J2565">
        <v>64</v>
      </c>
      <c r="K2565">
        <v>61</v>
      </c>
      <c r="L2565">
        <v>0</v>
      </c>
      <c r="M2565">
        <v>2021</v>
      </c>
      <c r="N2565">
        <f t="shared" ca="1" si="162"/>
        <v>222</v>
      </c>
      <c r="O2565">
        <f t="shared" ca="1" si="163"/>
        <v>17491</v>
      </c>
      <c r="P2565">
        <f ca="1">_20206[[#This Row],[最低排名]]-_20206[[#This Row],[同分人数]]+1</f>
        <v>17270</v>
      </c>
      <c r="Q2565">
        <f ca="1">IF(O2565&gt;=开始!$B$6, 1, 0)</f>
        <v>1</v>
      </c>
      <c r="R2565">
        <f ca="1">_20206[[#This Row],[最低排名]]-开始!$B$6</f>
        <v>17491</v>
      </c>
    </row>
    <row r="2566" spans="1:18">
      <c r="A2566">
        <v>84801</v>
      </c>
      <c r="B2566" t="s">
        <v>1367</v>
      </c>
      <c r="C2566" t="str">
        <f t="shared" si="160"/>
        <v>四川师大</v>
      </c>
      <c r="D2566" t="str">
        <f t="shared" si="161"/>
        <v>01</v>
      </c>
      <c r="E2566" t="s">
        <v>546</v>
      </c>
      <c r="F2566">
        <v>204</v>
      </c>
      <c r="G2566">
        <v>104</v>
      </c>
      <c r="H2566">
        <v>104</v>
      </c>
      <c r="I2566">
        <v>64</v>
      </c>
      <c r="J2566">
        <v>61</v>
      </c>
      <c r="K2566">
        <v>55</v>
      </c>
      <c r="L2566">
        <v>0</v>
      </c>
      <c r="M2566">
        <v>2021</v>
      </c>
      <c r="N2566">
        <f t="shared" ca="1" si="162"/>
        <v>214</v>
      </c>
      <c r="O2566">
        <f t="shared" ca="1" si="163"/>
        <v>18414</v>
      </c>
      <c r="P2566">
        <f ca="1">_20206[[#This Row],[最低排名]]-_20206[[#This Row],[同分人数]]+1</f>
        <v>18201</v>
      </c>
      <c r="Q2566">
        <f ca="1">IF(O2566&gt;=开始!$B$6, 1, 0)</f>
        <v>1</v>
      </c>
      <c r="R2566">
        <f ca="1">_20206[[#This Row],[最低排名]]-开始!$B$6</f>
        <v>18414</v>
      </c>
    </row>
    <row r="2567" spans="1:18">
      <c r="A2567">
        <v>84802</v>
      </c>
      <c r="B2567" t="s">
        <v>1368</v>
      </c>
      <c r="C2567" t="str">
        <f t="shared" si="160"/>
        <v>四川师大</v>
      </c>
      <c r="D2567" t="str">
        <f t="shared" si="161"/>
        <v>02</v>
      </c>
      <c r="E2567" t="s">
        <v>372</v>
      </c>
      <c r="F2567">
        <v>188</v>
      </c>
      <c r="G2567">
        <v>100</v>
      </c>
      <c r="H2567">
        <v>108</v>
      </c>
      <c r="I2567">
        <v>67</v>
      </c>
      <c r="J2567">
        <v>58</v>
      </c>
      <c r="K2567">
        <v>55</v>
      </c>
      <c r="L2567">
        <v>0</v>
      </c>
      <c r="M2567">
        <v>2021</v>
      </c>
      <c r="N2567">
        <f t="shared" ca="1" si="162"/>
        <v>239</v>
      </c>
      <c r="O2567">
        <f t="shared" ca="1" si="163"/>
        <v>21058</v>
      </c>
      <c r="P2567">
        <f ca="1">_20206[[#This Row],[最低排名]]-_20206[[#This Row],[同分人数]]+1</f>
        <v>20820</v>
      </c>
      <c r="Q2567">
        <f ca="1">IF(O2567&gt;=开始!$B$6, 1, 0)</f>
        <v>1</v>
      </c>
      <c r="R2567">
        <f ca="1">_20206[[#This Row],[最低排名]]-开始!$B$6</f>
        <v>21058</v>
      </c>
    </row>
    <row r="2568" spans="1:18">
      <c r="A2568">
        <v>84901</v>
      </c>
      <c r="B2568" t="s">
        <v>1369</v>
      </c>
      <c r="C2568" t="str">
        <f t="shared" si="160"/>
        <v>成都中医</v>
      </c>
      <c r="D2568" t="str">
        <f t="shared" si="161"/>
        <v>01</v>
      </c>
      <c r="E2568" t="s">
        <v>70</v>
      </c>
      <c r="F2568">
        <v>208</v>
      </c>
      <c r="G2568">
        <v>106</v>
      </c>
      <c r="H2568">
        <v>118</v>
      </c>
      <c r="I2568">
        <v>67</v>
      </c>
      <c r="J2568">
        <v>64</v>
      </c>
      <c r="K2568">
        <v>61</v>
      </c>
      <c r="L2568">
        <v>0</v>
      </c>
      <c r="M2568">
        <v>2021</v>
      </c>
      <c r="N2568">
        <f t="shared" ca="1" si="162"/>
        <v>225</v>
      </c>
      <c r="O2568">
        <f t="shared" ca="1" si="163"/>
        <v>11839</v>
      </c>
      <c r="P2568">
        <f ca="1">_20206[[#This Row],[最低排名]]-_20206[[#This Row],[同分人数]]+1</f>
        <v>11615</v>
      </c>
      <c r="Q2568">
        <f ca="1">IF(O2568&gt;=开始!$B$6, 1, 0)</f>
        <v>1</v>
      </c>
      <c r="R2568">
        <f ca="1">_20206[[#This Row],[最低排名]]-开始!$B$6</f>
        <v>11839</v>
      </c>
    </row>
    <row r="2569" spans="1:18">
      <c r="A2569">
        <v>85001</v>
      </c>
      <c r="B2569" t="s">
        <v>1370</v>
      </c>
      <c r="C2569" t="str">
        <f t="shared" si="160"/>
        <v>成都大学</v>
      </c>
      <c r="D2569" t="str">
        <f t="shared" si="161"/>
        <v>01</v>
      </c>
      <c r="E2569" t="s">
        <v>528</v>
      </c>
      <c r="F2569">
        <v>208</v>
      </c>
      <c r="G2569">
        <v>104</v>
      </c>
      <c r="H2569">
        <v>79</v>
      </c>
      <c r="I2569">
        <v>55</v>
      </c>
      <c r="J2569">
        <v>52</v>
      </c>
      <c r="K2569">
        <v>46</v>
      </c>
      <c r="L2569">
        <v>0</v>
      </c>
      <c r="M2569">
        <v>2021</v>
      </c>
      <c r="N2569">
        <f t="shared" ca="1" si="162"/>
        <v>182</v>
      </c>
      <c r="O2569">
        <f t="shared" ca="1" si="163"/>
        <v>28666</v>
      </c>
      <c r="P2569">
        <f ca="1">_20206[[#This Row],[最低排名]]-_20206[[#This Row],[同分人数]]+1</f>
        <v>28485</v>
      </c>
      <c r="Q2569">
        <f ca="1">IF(O2569&gt;=开始!$B$6, 1, 0)</f>
        <v>1</v>
      </c>
      <c r="R2569">
        <f ca="1">_20206[[#This Row],[最低排名]]-开始!$B$6</f>
        <v>28666</v>
      </c>
    </row>
    <row r="2570" spans="1:18">
      <c r="A2570">
        <v>85002</v>
      </c>
      <c r="B2570" t="s">
        <v>1371</v>
      </c>
      <c r="C2570" t="str">
        <f t="shared" si="160"/>
        <v>成都大学</v>
      </c>
      <c r="D2570" t="str">
        <f t="shared" si="161"/>
        <v>02</v>
      </c>
      <c r="E2570" t="s">
        <v>209</v>
      </c>
      <c r="F2570">
        <v>178</v>
      </c>
      <c r="G2570">
        <v>90</v>
      </c>
      <c r="H2570">
        <v>90</v>
      </c>
      <c r="I2570">
        <v>58</v>
      </c>
      <c r="J2570">
        <v>46</v>
      </c>
      <c r="K2570">
        <v>43</v>
      </c>
      <c r="L2570">
        <v>0</v>
      </c>
      <c r="M2570">
        <v>2021</v>
      </c>
      <c r="N2570">
        <f t="shared" ca="1" si="162"/>
        <v>197</v>
      </c>
      <c r="O2570">
        <f t="shared" ca="1" si="163"/>
        <v>33300</v>
      </c>
      <c r="P2570">
        <f ca="1">_20206[[#This Row],[最低排名]]-_20206[[#This Row],[同分人数]]+1</f>
        <v>33104</v>
      </c>
      <c r="Q2570">
        <f ca="1">IF(O2570&gt;=开始!$B$6, 1, 0)</f>
        <v>1</v>
      </c>
      <c r="R2570">
        <f ca="1">_20206[[#This Row],[最低排名]]-开始!$B$6</f>
        <v>33300</v>
      </c>
    </row>
    <row r="2571" spans="1:18">
      <c r="A2571">
        <v>85101</v>
      </c>
      <c r="B2571" t="s">
        <v>1372</v>
      </c>
      <c r="C2571" t="str">
        <f t="shared" si="160"/>
        <v>昆明理工</v>
      </c>
      <c r="D2571" t="str">
        <f t="shared" si="161"/>
        <v>01</v>
      </c>
      <c r="E2571" t="s">
        <v>203</v>
      </c>
      <c r="F2571">
        <v>193</v>
      </c>
      <c r="G2571">
        <v>97</v>
      </c>
      <c r="H2571">
        <v>84</v>
      </c>
      <c r="I2571">
        <v>52</v>
      </c>
      <c r="J2571">
        <v>52</v>
      </c>
      <c r="K2571">
        <v>49</v>
      </c>
      <c r="L2571">
        <v>0</v>
      </c>
      <c r="M2571">
        <v>2021</v>
      </c>
      <c r="N2571">
        <f t="shared" ca="1" si="162"/>
        <v>204</v>
      </c>
      <c r="O2571">
        <f t="shared" ca="1" si="163"/>
        <v>30665</v>
      </c>
      <c r="P2571">
        <f ca="1">_20206[[#This Row],[最低排名]]-_20206[[#This Row],[同分人数]]+1</f>
        <v>30462</v>
      </c>
      <c r="Q2571">
        <f ca="1">IF(O2571&gt;=开始!$B$6, 1, 0)</f>
        <v>1</v>
      </c>
      <c r="R2571">
        <f ca="1">_20206[[#This Row],[最低排名]]-开始!$B$6</f>
        <v>30665</v>
      </c>
    </row>
    <row r="2572" spans="1:18">
      <c r="A2572">
        <v>85201</v>
      </c>
      <c r="B2572" t="s">
        <v>1373</v>
      </c>
      <c r="C2572" t="str">
        <f t="shared" si="160"/>
        <v>云南农大</v>
      </c>
      <c r="D2572" t="str">
        <f t="shared" si="161"/>
        <v>01</v>
      </c>
      <c r="E2572" t="s">
        <v>427</v>
      </c>
      <c r="F2572">
        <v>193</v>
      </c>
      <c r="G2572">
        <v>106</v>
      </c>
      <c r="H2572">
        <v>89</v>
      </c>
      <c r="I2572">
        <v>52</v>
      </c>
      <c r="J2572">
        <v>52</v>
      </c>
      <c r="K2572">
        <v>49</v>
      </c>
      <c r="L2572">
        <v>0</v>
      </c>
      <c r="M2572">
        <v>2021</v>
      </c>
      <c r="N2572">
        <f t="shared" ca="1" si="162"/>
        <v>227</v>
      </c>
      <c r="O2572">
        <f t="shared" ca="1" si="163"/>
        <v>29681</v>
      </c>
      <c r="P2572">
        <f ca="1">_20206[[#This Row],[最低排名]]-_20206[[#This Row],[同分人数]]+1</f>
        <v>29455</v>
      </c>
      <c r="Q2572">
        <f ca="1">IF(O2572&gt;=开始!$B$6, 1, 0)</f>
        <v>1</v>
      </c>
      <c r="R2572">
        <f ca="1">_20206[[#This Row],[最低排名]]-开始!$B$6</f>
        <v>29681</v>
      </c>
    </row>
    <row r="2573" spans="1:18">
      <c r="A2573">
        <v>85301</v>
      </c>
      <c r="B2573" t="s">
        <v>1374</v>
      </c>
      <c r="C2573" t="str">
        <f t="shared" si="160"/>
        <v>昆明医大</v>
      </c>
      <c r="D2573" t="str">
        <f t="shared" si="161"/>
        <v>01</v>
      </c>
      <c r="E2573" t="s">
        <v>155</v>
      </c>
      <c r="F2573">
        <v>217</v>
      </c>
      <c r="G2573">
        <v>109</v>
      </c>
      <c r="H2573">
        <v>101</v>
      </c>
      <c r="I2573">
        <v>61</v>
      </c>
      <c r="J2573">
        <v>55</v>
      </c>
      <c r="K2573">
        <v>55</v>
      </c>
      <c r="L2573">
        <v>0</v>
      </c>
      <c r="M2573">
        <v>2021</v>
      </c>
      <c r="N2573">
        <f t="shared" ca="1" si="162"/>
        <v>248</v>
      </c>
      <c r="O2573">
        <f t="shared" ca="1" si="163"/>
        <v>18200</v>
      </c>
      <c r="P2573">
        <f ca="1">_20206[[#This Row],[最低排名]]-_20206[[#This Row],[同分人数]]+1</f>
        <v>17953</v>
      </c>
      <c r="Q2573">
        <f ca="1">IF(O2573&gt;=开始!$B$6, 1, 0)</f>
        <v>1</v>
      </c>
      <c r="R2573">
        <f ca="1">_20206[[#This Row],[最低排名]]-开始!$B$6</f>
        <v>18200</v>
      </c>
    </row>
    <row r="2574" spans="1:18">
      <c r="A2574">
        <v>85302</v>
      </c>
      <c r="B2574" t="s">
        <v>1375</v>
      </c>
      <c r="C2574" t="str">
        <f t="shared" si="160"/>
        <v>昆明医大</v>
      </c>
      <c r="D2574" t="str">
        <f t="shared" si="161"/>
        <v>02</v>
      </c>
      <c r="E2574" t="s">
        <v>340</v>
      </c>
      <c r="F2574">
        <v>197</v>
      </c>
      <c r="G2574">
        <v>103</v>
      </c>
      <c r="H2574">
        <v>104</v>
      </c>
      <c r="I2574">
        <v>58</v>
      </c>
      <c r="J2574">
        <v>58</v>
      </c>
      <c r="K2574">
        <v>40</v>
      </c>
      <c r="L2574">
        <v>0</v>
      </c>
      <c r="M2574">
        <v>2021</v>
      </c>
      <c r="N2574">
        <f t="shared" ca="1" si="162"/>
        <v>223</v>
      </c>
      <c r="O2574">
        <f t="shared" ca="1" si="163"/>
        <v>25247</v>
      </c>
      <c r="P2574">
        <f ca="1">_20206[[#This Row],[最低排名]]-_20206[[#This Row],[同分人数]]+1</f>
        <v>25025</v>
      </c>
      <c r="Q2574">
        <f ca="1">IF(O2574&gt;=开始!$B$6, 1, 0)</f>
        <v>1</v>
      </c>
      <c r="R2574">
        <f ca="1">_20206[[#This Row],[最低排名]]-开始!$B$6</f>
        <v>25247</v>
      </c>
    </row>
    <row r="2575" spans="1:18">
      <c r="A2575">
        <v>85401</v>
      </c>
      <c r="B2575" t="s">
        <v>1376</v>
      </c>
      <c r="C2575" t="str">
        <f t="shared" si="160"/>
        <v>大理大学</v>
      </c>
      <c r="D2575" t="str">
        <f t="shared" si="161"/>
        <v>01</v>
      </c>
      <c r="E2575" t="s">
        <v>408</v>
      </c>
      <c r="F2575">
        <v>188</v>
      </c>
      <c r="G2575">
        <v>95</v>
      </c>
      <c r="H2575">
        <v>84</v>
      </c>
      <c r="I2575">
        <v>52</v>
      </c>
      <c r="J2575">
        <v>49</v>
      </c>
      <c r="K2575">
        <v>46</v>
      </c>
      <c r="L2575">
        <v>0</v>
      </c>
      <c r="M2575">
        <v>2021</v>
      </c>
      <c r="N2575">
        <f t="shared" ca="1" si="162"/>
        <v>169</v>
      </c>
      <c r="O2575">
        <f t="shared" ca="1" si="163"/>
        <v>32613</v>
      </c>
      <c r="P2575">
        <f ca="1">_20206[[#This Row],[最低排名]]-_20206[[#This Row],[同分人数]]+1</f>
        <v>32445</v>
      </c>
      <c r="Q2575">
        <f ca="1">IF(O2575&gt;=开始!$B$6, 1, 0)</f>
        <v>1</v>
      </c>
      <c r="R2575">
        <f ca="1">_20206[[#This Row],[最低排名]]-开始!$B$6</f>
        <v>32613</v>
      </c>
    </row>
    <row r="2576" spans="1:18">
      <c r="A2576">
        <v>85402</v>
      </c>
      <c r="B2576" t="s">
        <v>1377</v>
      </c>
      <c r="C2576" t="str">
        <f t="shared" si="160"/>
        <v>大理大学</v>
      </c>
      <c r="D2576" t="str">
        <f t="shared" si="161"/>
        <v>02</v>
      </c>
      <c r="E2576" t="s">
        <v>228</v>
      </c>
      <c r="F2576">
        <v>198</v>
      </c>
      <c r="G2576">
        <v>102</v>
      </c>
      <c r="H2576">
        <v>89</v>
      </c>
      <c r="I2576">
        <v>52</v>
      </c>
      <c r="J2576">
        <v>49</v>
      </c>
      <c r="K2576">
        <v>46</v>
      </c>
      <c r="L2576">
        <v>5</v>
      </c>
      <c r="M2576">
        <v>2021</v>
      </c>
      <c r="N2576">
        <f t="shared" ca="1" si="162"/>
        <v>198</v>
      </c>
      <c r="O2576">
        <f t="shared" ca="1" si="163"/>
        <v>28864</v>
      </c>
      <c r="P2576">
        <f ca="1">_20206[[#This Row],[最低排名]]-_20206[[#This Row],[同分人数]]+1</f>
        <v>28667</v>
      </c>
      <c r="Q2576">
        <f ca="1">IF(O2576&gt;=开始!$B$6, 1, 0)</f>
        <v>1</v>
      </c>
      <c r="R2576">
        <f ca="1">_20206[[#This Row],[最低排名]]-开始!$B$6</f>
        <v>28864</v>
      </c>
    </row>
    <row r="2577" spans="1:18">
      <c r="A2577">
        <v>85403</v>
      </c>
      <c r="B2577" t="s">
        <v>1378</v>
      </c>
      <c r="C2577" t="str">
        <f t="shared" si="160"/>
        <v>大理大学</v>
      </c>
      <c r="D2577" t="str">
        <f t="shared" si="161"/>
        <v>03</v>
      </c>
      <c r="E2577" t="s">
        <v>155</v>
      </c>
      <c r="F2577">
        <v>202</v>
      </c>
      <c r="G2577">
        <v>109</v>
      </c>
      <c r="H2577">
        <v>110</v>
      </c>
      <c r="I2577">
        <v>67</v>
      </c>
      <c r="J2577">
        <v>58</v>
      </c>
      <c r="K2577">
        <v>52</v>
      </c>
      <c r="L2577">
        <v>0</v>
      </c>
      <c r="M2577">
        <v>2021</v>
      </c>
      <c r="N2577">
        <f t="shared" ca="1" si="162"/>
        <v>248</v>
      </c>
      <c r="O2577">
        <f t="shared" ca="1" si="163"/>
        <v>18200</v>
      </c>
      <c r="P2577">
        <f ca="1">_20206[[#This Row],[最低排名]]-_20206[[#This Row],[同分人数]]+1</f>
        <v>17953</v>
      </c>
      <c r="Q2577">
        <f ca="1">IF(O2577&gt;=开始!$B$6, 1, 0)</f>
        <v>1</v>
      </c>
      <c r="R2577">
        <f ca="1">_20206[[#This Row],[最低排名]]-开始!$B$6</f>
        <v>18200</v>
      </c>
    </row>
    <row r="2578" spans="1:18">
      <c r="A2578">
        <v>85404</v>
      </c>
      <c r="B2578" t="s">
        <v>1379</v>
      </c>
      <c r="C2578" t="str">
        <f t="shared" si="160"/>
        <v>大理大学</v>
      </c>
      <c r="D2578" t="str">
        <f t="shared" si="161"/>
        <v>04</v>
      </c>
      <c r="E2578" t="s">
        <v>387</v>
      </c>
      <c r="F2578">
        <v>189</v>
      </c>
      <c r="G2578">
        <v>95</v>
      </c>
      <c r="H2578">
        <v>86</v>
      </c>
      <c r="I2578">
        <v>61</v>
      </c>
      <c r="J2578">
        <v>58</v>
      </c>
      <c r="K2578">
        <v>52</v>
      </c>
      <c r="L2578">
        <v>0</v>
      </c>
      <c r="M2578">
        <v>2021</v>
      </c>
      <c r="N2578">
        <f t="shared" ca="1" si="162"/>
        <v>201</v>
      </c>
      <c r="O2578">
        <f t="shared" ca="1" si="163"/>
        <v>27542</v>
      </c>
      <c r="P2578">
        <f ca="1">_20206[[#This Row],[最低排名]]-_20206[[#This Row],[同分人数]]+1</f>
        <v>27342</v>
      </c>
      <c r="Q2578">
        <f ca="1">IF(O2578&gt;=开始!$B$6, 1, 0)</f>
        <v>1</v>
      </c>
      <c r="R2578">
        <f ca="1">_20206[[#This Row],[最低排名]]-开始!$B$6</f>
        <v>27542</v>
      </c>
    </row>
    <row r="2579" spans="1:18">
      <c r="A2579">
        <v>85501</v>
      </c>
      <c r="B2579" t="s">
        <v>1380</v>
      </c>
      <c r="C2579" t="str">
        <f t="shared" si="160"/>
        <v>云南师大</v>
      </c>
      <c r="D2579" t="str">
        <f t="shared" si="161"/>
        <v>01</v>
      </c>
      <c r="E2579" t="s">
        <v>372</v>
      </c>
      <c r="F2579">
        <v>213</v>
      </c>
      <c r="G2579">
        <v>107</v>
      </c>
      <c r="H2579">
        <v>86</v>
      </c>
      <c r="I2579">
        <v>67</v>
      </c>
      <c r="J2579">
        <v>61</v>
      </c>
      <c r="K2579">
        <v>49</v>
      </c>
      <c r="L2579">
        <v>0</v>
      </c>
      <c r="M2579">
        <v>2021</v>
      </c>
      <c r="N2579">
        <f t="shared" ca="1" si="162"/>
        <v>239</v>
      </c>
      <c r="O2579">
        <f t="shared" ca="1" si="163"/>
        <v>21058</v>
      </c>
      <c r="P2579">
        <f ca="1">_20206[[#This Row],[最低排名]]-_20206[[#This Row],[同分人数]]+1</f>
        <v>20820</v>
      </c>
      <c r="Q2579">
        <f ca="1">IF(O2579&gt;=开始!$B$6, 1, 0)</f>
        <v>1</v>
      </c>
      <c r="R2579">
        <f ca="1">_20206[[#This Row],[最低排名]]-开始!$B$6</f>
        <v>21058</v>
      </c>
    </row>
    <row r="2580" spans="1:18">
      <c r="A2580">
        <v>85502</v>
      </c>
      <c r="B2580" t="s">
        <v>1381</v>
      </c>
      <c r="C2580" t="str">
        <f t="shared" si="160"/>
        <v>云南师大</v>
      </c>
      <c r="D2580" t="str">
        <f t="shared" si="161"/>
        <v>02</v>
      </c>
      <c r="E2580" t="s">
        <v>130</v>
      </c>
      <c r="F2580">
        <v>208</v>
      </c>
      <c r="G2580">
        <v>108</v>
      </c>
      <c r="H2580">
        <v>86</v>
      </c>
      <c r="I2580">
        <v>64</v>
      </c>
      <c r="J2580">
        <v>52</v>
      </c>
      <c r="K2580">
        <v>49</v>
      </c>
      <c r="L2580">
        <v>0</v>
      </c>
      <c r="M2580">
        <v>2021</v>
      </c>
      <c r="N2580">
        <f t="shared" ca="1" si="162"/>
        <v>231</v>
      </c>
      <c r="O2580">
        <f t="shared" ca="1" si="163"/>
        <v>24823</v>
      </c>
      <c r="P2580">
        <f ca="1">_20206[[#This Row],[最低排名]]-_20206[[#This Row],[同分人数]]+1</f>
        <v>24593</v>
      </c>
      <c r="Q2580">
        <f ca="1">IF(O2580&gt;=开始!$B$6, 1, 0)</f>
        <v>1</v>
      </c>
      <c r="R2580">
        <f ca="1">_20206[[#This Row],[最低排名]]-开始!$B$6</f>
        <v>24823</v>
      </c>
    </row>
    <row r="2581" spans="1:18">
      <c r="A2581">
        <v>85601</v>
      </c>
      <c r="B2581" t="s">
        <v>1382</v>
      </c>
      <c r="C2581" t="str">
        <f t="shared" si="160"/>
        <v>云南财大</v>
      </c>
      <c r="D2581" t="str">
        <f t="shared" si="161"/>
        <v>01</v>
      </c>
      <c r="E2581" t="s">
        <v>335</v>
      </c>
      <c r="F2581">
        <v>181</v>
      </c>
      <c r="G2581">
        <v>102</v>
      </c>
      <c r="H2581">
        <v>101</v>
      </c>
      <c r="I2581">
        <v>67</v>
      </c>
      <c r="J2581">
        <v>49</v>
      </c>
      <c r="K2581">
        <v>49</v>
      </c>
      <c r="L2581">
        <v>0</v>
      </c>
      <c r="M2581">
        <v>2021</v>
      </c>
      <c r="N2581">
        <f t="shared" ca="1" si="162"/>
        <v>210</v>
      </c>
      <c r="O2581">
        <f t="shared" ca="1" si="163"/>
        <v>27341</v>
      </c>
      <c r="P2581">
        <f ca="1">_20206[[#This Row],[最低排名]]-_20206[[#This Row],[同分人数]]+1</f>
        <v>27132</v>
      </c>
      <c r="Q2581">
        <f ca="1">IF(O2581&gt;=开始!$B$6, 1, 0)</f>
        <v>1</v>
      </c>
      <c r="R2581">
        <f ca="1">_20206[[#This Row],[最低排名]]-开始!$B$6</f>
        <v>27341</v>
      </c>
    </row>
    <row r="2582" spans="1:18">
      <c r="A2582">
        <v>85701</v>
      </c>
      <c r="B2582" t="s">
        <v>1383</v>
      </c>
      <c r="C2582" t="str">
        <f t="shared" si="160"/>
        <v>云南警官</v>
      </c>
      <c r="D2582" t="str">
        <f t="shared" si="161"/>
        <v>01</v>
      </c>
      <c r="E2582" t="s">
        <v>309</v>
      </c>
      <c r="F2582">
        <v>195</v>
      </c>
      <c r="G2582">
        <v>101</v>
      </c>
      <c r="H2582">
        <v>97</v>
      </c>
      <c r="I2582">
        <v>55</v>
      </c>
      <c r="J2582">
        <v>52</v>
      </c>
      <c r="K2582">
        <v>43</v>
      </c>
      <c r="L2582">
        <v>0</v>
      </c>
      <c r="M2582">
        <v>2021</v>
      </c>
      <c r="N2582">
        <f t="shared" ca="1" si="162"/>
        <v>188</v>
      </c>
      <c r="O2582">
        <f t="shared" ca="1" si="163"/>
        <v>28283</v>
      </c>
      <c r="P2582">
        <f ca="1">_20206[[#This Row],[最低排名]]-_20206[[#This Row],[同分人数]]+1</f>
        <v>28096</v>
      </c>
      <c r="Q2582">
        <f ca="1">IF(O2582&gt;=开始!$B$6, 1, 0)</f>
        <v>1</v>
      </c>
      <c r="R2582">
        <f ca="1">_20206[[#This Row],[最低排名]]-开始!$B$6</f>
        <v>28283</v>
      </c>
    </row>
    <row r="2583" spans="1:18">
      <c r="A2583">
        <v>85801</v>
      </c>
      <c r="B2583" t="s">
        <v>1718</v>
      </c>
      <c r="C2583" t="str">
        <f t="shared" si="160"/>
        <v>云大滇池</v>
      </c>
      <c r="D2583" t="str">
        <f t="shared" si="161"/>
        <v>01</v>
      </c>
      <c r="E2583" t="s">
        <v>1534</v>
      </c>
      <c r="F2583">
        <v>182</v>
      </c>
      <c r="G2583">
        <v>97</v>
      </c>
      <c r="H2583">
        <v>80</v>
      </c>
      <c r="I2583">
        <v>49</v>
      </c>
      <c r="J2583">
        <v>46</v>
      </c>
      <c r="K2583">
        <v>43</v>
      </c>
      <c r="L2583">
        <v>0</v>
      </c>
      <c r="M2583">
        <v>2021</v>
      </c>
      <c r="N2583">
        <f t="shared" ca="1" si="162"/>
        <v>159</v>
      </c>
      <c r="O2583">
        <f t="shared" ca="1" si="163"/>
        <v>35686</v>
      </c>
      <c r="P2583">
        <f ca="1">_20206[[#This Row],[最低排名]]-_20206[[#This Row],[同分人数]]+1</f>
        <v>35528</v>
      </c>
      <c r="Q2583">
        <f ca="1">IF(O2583&gt;=开始!$B$6, 1, 0)</f>
        <v>1</v>
      </c>
      <c r="R2583">
        <f ca="1">_20206[[#This Row],[最低排名]]-开始!$B$6</f>
        <v>35686</v>
      </c>
    </row>
    <row r="2584" spans="1:18">
      <c r="A2584">
        <v>85802</v>
      </c>
      <c r="B2584" t="s">
        <v>1384</v>
      </c>
      <c r="C2584" t="str">
        <f t="shared" si="160"/>
        <v>云大滇池</v>
      </c>
      <c r="D2584" t="str">
        <f t="shared" si="161"/>
        <v>02</v>
      </c>
      <c r="E2584" t="s">
        <v>1629</v>
      </c>
      <c r="M2584">
        <v>2021</v>
      </c>
      <c r="N2584" t="e">
        <f t="shared" ca="1" si="162"/>
        <v>#N/A</v>
      </c>
      <c r="O2584" t="e">
        <f t="shared" ca="1" si="163"/>
        <v>#N/A</v>
      </c>
      <c r="P2584" t="e">
        <f ca="1">_20206[[#This Row],[最低排名]]-_20206[[#This Row],[同分人数]]+1</f>
        <v>#N/A</v>
      </c>
      <c r="Q2584" t="e">
        <f ca="1">IF(O2584&gt;=开始!$B$6, 1, 0)</f>
        <v>#N/A</v>
      </c>
      <c r="R2584" t="e">
        <f ca="1">_20206[[#This Row],[最低排名]]-开始!$B$6</f>
        <v>#N/A</v>
      </c>
    </row>
    <row r="2585" spans="1:18">
      <c r="A2585">
        <v>85901</v>
      </c>
      <c r="B2585" t="s">
        <v>1385</v>
      </c>
      <c r="C2585" t="str">
        <f t="shared" si="160"/>
        <v>丽江文旅</v>
      </c>
      <c r="D2585" t="str">
        <f t="shared" si="161"/>
        <v>01</v>
      </c>
      <c r="E2585" t="s">
        <v>1534</v>
      </c>
      <c r="F2585">
        <v>168</v>
      </c>
      <c r="G2585">
        <v>88</v>
      </c>
      <c r="H2585">
        <v>85</v>
      </c>
      <c r="I2585">
        <v>52</v>
      </c>
      <c r="J2585">
        <v>49</v>
      </c>
      <c r="K2585">
        <v>46</v>
      </c>
      <c r="L2585">
        <v>0</v>
      </c>
      <c r="M2585">
        <v>2021</v>
      </c>
      <c r="N2585">
        <f t="shared" ca="1" si="162"/>
        <v>159</v>
      </c>
      <c r="O2585">
        <f t="shared" ca="1" si="163"/>
        <v>35686</v>
      </c>
      <c r="P2585">
        <f ca="1">_20206[[#This Row],[最低排名]]-_20206[[#This Row],[同分人数]]+1</f>
        <v>35528</v>
      </c>
      <c r="Q2585">
        <f ca="1">IF(O2585&gt;=开始!$B$6, 1, 0)</f>
        <v>1</v>
      </c>
      <c r="R2585">
        <f ca="1">_20206[[#This Row],[最低排名]]-开始!$B$6</f>
        <v>35686</v>
      </c>
    </row>
    <row r="2586" spans="1:18">
      <c r="A2586">
        <v>86001</v>
      </c>
      <c r="B2586" t="s">
        <v>1386</v>
      </c>
      <c r="C2586" t="str">
        <f t="shared" si="160"/>
        <v>昆医海源</v>
      </c>
      <c r="D2586" t="str">
        <f t="shared" si="161"/>
        <v>01</v>
      </c>
      <c r="E2586" t="s">
        <v>738</v>
      </c>
      <c r="F2586">
        <v>182</v>
      </c>
      <c r="G2586">
        <v>94</v>
      </c>
      <c r="H2586">
        <v>83</v>
      </c>
      <c r="I2586">
        <v>52</v>
      </c>
      <c r="J2586">
        <v>49</v>
      </c>
      <c r="K2586">
        <v>46</v>
      </c>
      <c r="L2586">
        <v>0</v>
      </c>
      <c r="M2586">
        <v>2021</v>
      </c>
      <c r="N2586">
        <f t="shared" ca="1" si="162"/>
        <v>141</v>
      </c>
      <c r="O2586">
        <f t="shared" ca="1" si="163"/>
        <v>33810</v>
      </c>
      <c r="P2586">
        <f ca="1">_20206[[#This Row],[最低排名]]-_20206[[#This Row],[同分人数]]+1</f>
        <v>33670</v>
      </c>
      <c r="Q2586">
        <f ca="1">IF(O2586&gt;=开始!$B$6, 1, 0)</f>
        <v>1</v>
      </c>
      <c r="R2586">
        <f ca="1">_20206[[#This Row],[最低排名]]-开始!$B$6</f>
        <v>33810</v>
      </c>
    </row>
    <row r="2587" spans="1:18">
      <c r="A2587">
        <v>86002</v>
      </c>
      <c r="B2587" t="s">
        <v>1387</v>
      </c>
      <c r="C2587" t="str">
        <f t="shared" si="160"/>
        <v>昆医海源</v>
      </c>
      <c r="D2587" t="str">
        <f t="shared" si="161"/>
        <v>02</v>
      </c>
      <c r="E2587" t="s">
        <v>312</v>
      </c>
      <c r="F2587">
        <v>199</v>
      </c>
      <c r="G2587">
        <v>100</v>
      </c>
      <c r="H2587">
        <v>108</v>
      </c>
      <c r="I2587">
        <v>55</v>
      </c>
      <c r="J2587">
        <v>52</v>
      </c>
      <c r="K2587">
        <v>46</v>
      </c>
      <c r="L2587">
        <v>0</v>
      </c>
      <c r="M2587">
        <v>2021</v>
      </c>
      <c r="N2587">
        <f t="shared" ca="1" si="162"/>
        <v>211</v>
      </c>
      <c r="O2587">
        <f t="shared" ca="1" si="163"/>
        <v>24592</v>
      </c>
      <c r="P2587">
        <f ca="1">_20206[[#This Row],[最低排名]]-_20206[[#This Row],[同分人数]]+1</f>
        <v>24382</v>
      </c>
      <c r="Q2587">
        <f ca="1">IF(O2587&gt;=开始!$B$6, 1, 0)</f>
        <v>1</v>
      </c>
      <c r="R2587">
        <f ca="1">_20206[[#This Row],[最低排名]]-开始!$B$6</f>
        <v>24592</v>
      </c>
    </row>
    <row r="2588" spans="1:18">
      <c r="A2588">
        <v>86101</v>
      </c>
      <c r="B2588" t="s">
        <v>1388</v>
      </c>
      <c r="C2588" t="str">
        <f t="shared" si="160"/>
        <v>昆理津桥</v>
      </c>
      <c r="D2588" t="str">
        <f t="shared" si="161"/>
        <v>01</v>
      </c>
      <c r="E2588" t="s">
        <v>1533</v>
      </c>
      <c r="F2588">
        <v>168</v>
      </c>
      <c r="G2588">
        <v>100</v>
      </c>
      <c r="H2588">
        <v>75</v>
      </c>
      <c r="I2588">
        <v>55</v>
      </c>
      <c r="J2588">
        <v>55</v>
      </c>
      <c r="K2588">
        <v>49</v>
      </c>
      <c r="L2588">
        <v>0</v>
      </c>
      <c r="M2588">
        <v>2021</v>
      </c>
      <c r="N2588">
        <f t="shared" ca="1" si="162"/>
        <v>157</v>
      </c>
      <c r="O2588">
        <f t="shared" ca="1" si="163"/>
        <v>35381</v>
      </c>
      <c r="P2588">
        <f ca="1">_20206[[#This Row],[最低排名]]-_20206[[#This Row],[同分人数]]+1</f>
        <v>35225</v>
      </c>
      <c r="Q2588">
        <f ca="1">IF(O2588&gt;=开始!$B$6, 1, 0)</f>
        <v>1</v>
      </c>
      <c r="R2588">
        <f ca="1">_20206[[#This Row],[最低排名]]-开始!$B$6</f>
        <v>35381</v>
      </c>
    </row>
    <row r="2589" spans="1:18">
      <c r="A2589">
        <v>86201</v>
      </c>
      <c r="B2589" t="s">
        <v>1389</v>
      </c>
      <c r="C2589" t="str">
        <f t="shared" si="160"/>
        <v>云南大学</v>
      </c>
      <c r="D2589" t="str">
        <f t="shared" si="161"/>
        <v>01</v>
      </c>
      <c r="E2589" t="s">
        <v>48</v>
      </c>
      <c r="F2589">
        <v>228</v>
      </c>
      <c r="G2589">
        <v>132</v>
      </c>
      <c r="H2589">
        <v>101</v>
      </c>
      <c r="I2589">
        <v>64</v>
      </c>
      <c r="J2589">
        <v>58</v>
      </c>
      <c r="K2589">
        <v>58</v>
      </c>
      <c r="L2589">
        <v>0</v>
      </c>
      <c r="M2589">
        <v>2021</v>
      </c>
      <c r="N2589">
        <f t="shared" ca="1" si="162"/>
        <v>235</v>
      </c>
      <c r="O2589">
        <f t="shared" ca="1" si="163"/>
        <v>13761</v>
      </c>
      <c r="P2589">
        <f ca="1">_20206[[#This Row],[最低排名]]-_20206[[#This Row],[同分人数]]+1</f>
        <v>13527</v>
      </c>
      <c r="Q2589">
        <f ca="1">IF(O2589&gt;=开始!$B$6, 1, 0)</f>
        <v>1</v>
      </c>
      <c r="R2589">
        <f ca="1">_20206[[#This Row],[最低排名]]-开始!$B$6</f>
        <v>13761</v>
      </c>
    </row>
    <row r="2590" spans="1:18">
      <c r="A2590">
        <v>86202</v>
      </c>
      <c r="B2590" t="s">
        <v>1390</v>
      </c>
      <c r="C2590" t="str">
        <f t="shared" si="160"/>
        <v>云南大学</v>
      </c>
      <c r="D2590" t="str">
        <f t="shared" si="161"/>
        <v>02</v>
      </c>
      <c r="E2590" t="s">
        <v>43</v>
      </c>
      <c r="F2590">
        <v>193</v>
      </c>
      <c r="G2590">
        <v>102</v>
      </c>
      <c r="H2590">
        <v>121</v>
      </c>
      <c r="I2590">
        <v>70</v>
      </c>
      <c r="J2590">
        <v>61</v>
      </c>
      <c r="K2590">
        <v>58</v>
      </c>
      <c r="L2590">
        <v>0</v>
      </c>
      <c r="M2590">
        <v>2021</v>
      </c>
      <c r="N2590">
        <f t="shared" ca="1" si="162"/>
        <v>217</v>
      </c>
      <c r="O2590">
        <f t="shared" ca="1" si="163"/>
        <v>15067</v>
      </c>
      <c r="P2590">
        <f ca="1">_20206[[#This Row],[最低排名]]-_20206[[#This Row],[同分人数]]+1</f>
        <v>14851</v>
      </c>
      <c r="Q2590">
        <f ca="1">IF(O2590&gt;=开始!$B$6, 1, 0)</f>
        <v>1</v>
      </c>
      <c r="R2590">
        <f ca="1">_20206[[#This Row],[最低排名]]-开始!$B$6</f>
        <v>15067</v>
      </c>
    </row>
    <row r="2591" spans="1:18">
      <c r="A2591">
        <v>86203</v>
      </c>
      <c r="B2591" t="s">
        <v>1391</v>
      </c>
      <c r="C2591" t="str">
        <f t="shared" si="160"/>
        <v>云南大学</v>
      </c>
      <c r="D2591" t="str">
        <f t="shared" si="161"/>
        <v>03</v>
      </c>
      <c r="E2591" t="s">
        <v>195</v>
      </c>
      <c r="F2591">
        <v>226</v>
      </c>
      <c r="G2591">
        <v>116</v>
      </c>
      <c r="H2591">
        <v>110</v>
      </c>
      <c r="I2591">
        <v>70</v>
      </c>
      <c r="J2591">
        <v>55</v>
      </c>
      <c r="K2591">
        <v>49</v>
      </c>
      <c r="L2591">
        <v>0</v>
      </c>
      <c r="M2591">
        <v>2021</v>
      </c>
      <c r="N2591">
        <f t="shared" ca="1" si="162"/>
        <v>222</v>
      </c>
      <c r="O2591">
        <f t="shared" ca="1" si="163"/>
        <v>13526</v>
      </c>
      <c r="P2591">
        <f ca="1">_20206[[#This Row],[最低排名]]-_20206[[#This Row],[同分人数]]+1</f>
        <v>13305</v>
      </c>
      <c r="Q2591">
        <f ca="1">IF(O2591&gt;=开始!$B$6, 1, 0)</f>
        <v>1</v>
      </c>
      <c r="R2591">
        <f ca="1">_20206[[#This Row],[最低排名]]-开始!$B$6</f>
        <v>13526</v>
      </c>
    </row>
    <row r="2592" spans="1:18">
      <c r="A2592">
        <v>86204</v>
      </c>
      <c r="B2592" t="s">
        <v>1392</v>
      </c>
      <c r="C2592" t="str">
        <f t="shared" si="160"/>
        <v>云南大学</v>
      </c>
      <c r="D2592" t="str">
        <f t="shared" si="161"/>
        <v>04</v>
      </c>
      <c r="E2592" t="s">
        <v>48</v>
      </c>
      <c r="F2592">
        <v>201</v>
      </c>
      <c r="G2592">
        <v>103</v>
      </c>
      <c r="H2592">
        <v>116</v>
      </c>
      <c r="I2592">
        <v>67</v>
      </c>
      <c r="J2592">
        <v>64</v>
      </c>
      <c r="K2592">
        <v>61</v>
      </c>
      <c r="L2592">
        <v>0</v>
      </c>
      <c r="M2592">
        <v>2021</v>
      </c>
      <c r="N2592">
        <f t="shared" ca="1" si="162"/>
        <v>235</v>
      </c>
      <c r="O2592">
        <f t="shared" ca="1" si="163"/>
        <v>13761</v>
      </c>
      <c r="P2592">
        <f ca="1">_20206[[#This Row],[最低排名]]-_20206[[#This Row],[同分人数]]+1</f>
        <v>13527</v>
      </c>
      <c r="Q2592">
        <f ca="1">IF(O2592&gt;=开始!$B$6, 1, 0)</f>
        <v>1</v>
      </c>
      <c r="R2592">
        <f ca="1">_20206[[#This Row],[最低排名]]-开始!$B$6</f>
        <v>13761</v>
      </c>
    </row>
    <row r="2593" spans="1:18">
      <c r="A2593">
        <v>86205</v>
      </c>
      <c r="B2593" t="s">
        <v>1393</v>
      </c>
      <c r="C2593" t="str">
        <f t="shared" si="160"/>
        <v>云南大学</v>
      </c>
      <c r="D2593" t="str">
        <f t="shared" si="161"/>
        <v>05</v>
      </c>
      <c r="E2593" t="s">
        <v>500</v>
      </c>
      <c r="F2593">
        <v>227</v>
      </c>
      <c r="G2593">
        <v>115</v>
      </c>
      <c r="H2593">
        <v>123</v>
      </c>
      <c r="I2593">
        <v>64</v>
      </c>
      <c r="J2593">
        <v>64</v>
      </c>
      <c r="K2593">
        <v>58</v>
      </c>
      <c r="L2593">
        <v>0</v>
      </c>
      <c r="M2593">
        <v>2021</v>
      </c>
      <c r="N2593">
        <f t="shared" ca="1" si="162"/>
        <v>187</v>
      </c>
      <c r="O2593">
        <f t="shared" ca="1" si="163"/>
        <v>8082</v>
      </c>
      <c r="P2593">
        <f ca="1">_20206[[#This Row],[最低排名]]-_20206[[#This Row],[同分人数]]+1</f>
        <v>7896</v>
      </c>
      <c r="Q2593">
        <f ca="1">IF(O2593&gt;=开始!$B$6, 1, 0)</f>
        <v>1</v>
      </c>
      <c r="R2593">
        <f ca="1">_20206[[#This Row],[最低排名]]-开始!$B$6</f>
        <v>8082</v>
      </c>
    </row>
    <row r="2594" spans="1:18">
      <c r="A2594">
        <v>86401</v>
      </c>
      <c r="B2594" t="s">
        <v>1394</v>
      </c>
      <c r="C2594" t="str">
        <f t="shared" si="160"/>
        <v>云南民大</v>
      </c>
      <c r="D2594" t="str">
        <f t="shared" si="161"/>
        <v>01</v>
      </c>
      <c r="E2594" t="s">
        <v>427</v>
      </c>
      <c r="F2594">
        <v>194</v>
      </c>
      <c r="G2594">
        <v>100</v>
      </c>
      <c r="H2594">
        <v>85</v>
      </c>
      <c r="I2594">
        <v>58</v>
      </c>
      <c r="J2594">
        <v>52</v>
      </c>
      <c r="K2594">
        <v>46</v>
      </c>
      <c r="L2594">
        <v>0</v>
      </c>
      <c r="M2594">
        <v>2021</v>
      </c>
      <c r="N2594">
        <f t="shared" ca="1" si="162"/>
        <v>227</v>
      </c>
      <c r="O2594">
        <f t="shared" ca="1" si="163"/>
        <v>29681</v>
      </c>
      <c r="P2594">
        <f ca="1">_20206[[#This Row],[最低排名]]-_20206[[#This Row],[同分人数]]+1</f>
        <v>29455</v>
      </c>
      <c r="Q2594">
        <f ca="1">IF(O2594&gt;=开始!$B$6, 1, 0)</f>
        <v>1</v>
      </c>
      <c r="R2594">
        <f ca="1">_20206[[#This Row],[最低排名]]-开始!$B$6</f>
        <v>29681</v>
      </c>
    </row>
    <row r="2595" spans="1:18">
      <c r="A2595">
        <v>86402</v>
      </c>
      <c r="B2595" t="s">
        <v>1395</v>
      </c>
      <c r="C2595" t="str">
        <f t="shared" si="160"/>
        <v>云南民大</v>
      </c>
      <c r="D2595" t="str">
        <f t="shared" si="161"/>
        <v>02</v>
      </c>
      <c r="E2595" t="s">
        <v>232</v>
      </c>
      <c r="F2595">
        <v>182</v>
      </c>
      <c r="G2595">
        <v>92</v>
      </c>
      <c r="H2595">
        <v>85</v>
      </c>
      <c r="I2595">
        <v>58</v>
      </c>
      <c r="J2595">
        <v>58</v>
      </c>
      <c r="K2595">
        <v>55</v>
      </c>
      <c r="L2595">
        <v>0</v>
      </c>
      <c r="M2595">
        <v>2021</v>
      </c>
      <c r="N2595">
        <f t="shared" ca="1" si="162"/>
        <v>198</v>
      </c>
      <c r="O2595">
        <f t="shared" ca="1" si="163"/>
        <v>29062</v>
      </c>
      <c r="P2595">
        <f ca="1">_20206[[#This Row],[最低排名]]-_20206[[#This Row],[同分人数]]+1</f>
        <v>28865</v>
      </c>
      <c r="Q2595">
        <f ca="1">IF(O2595&gt;=开始!$B$6, 1, 0)</f>
        <v>1</v>
      </c>
      <c r="R2595">
        <f ca="1">_20206[[#This Row],[最低排名]]-开始!$B$6</f>
        <v>29062</v>
      </c>
    </row>
    <row r="2596" spans="1:18">
      <c r="A2596">
        <v>86403</v>
      </c>
      <c r="B2596" t="s">
        <v>1396</v>
      </c>
      <c r="C2596" t="str">
        <f t="shared" si="160"/>
        <v>云南民大</v>
      </c>
      <c r="D2596" t="str">
        <f t="shared" si="161"/>
        <v>03</v>
      </c>
      <c r="E2596" t="s">
        <v>223</v>
      </c>
      <c r="F2596">
        <v>179</v>
      </c>
      <c r="G2596">
        <v>98</v>
      </c>
      <c r="H2596">
        <v>79</v>
      </c>
      <c r="I2596">
        <v>52</v>
      </c>
      <c r="J2596">
        <v>52</v>
      </c>
      <c r="K2596">
        <v>46</v>
      </c>
      <c r="L2596">
        <v>0</v>
      </c>
      <c r="M2596">
        <v>2021</v>
      </c>
      <c r="N2596">
        <f t="shared" ca="1" si="162"/>
        <v>153</v>
      </c>
      <c r="O2596">
        <f t="shared" ca="1" si="163"/>
        <v>34464</v>
      </c>
      <c r="P2596">
        <f ca="1">_20206[[#This Row],[最低排名]]-_20206[[#This Row],[同分人数]]+1</f>
        <v>34312</v>
      </c>
      <c r="Q2596">
        <f ca="1">IF(O2596&gt;=开始!$B$6, 1, 0)</f>
        <v>1</v>
      </c>
      <c r="R2596">
        <f ca="1">_20206[[#This Row],[最低排名]]-开始!$B$6</f>
        <v>34464</v>
      </c>
    </row>
    <row r="2597" spans="1:18">
      <c r="A2597">
        <v>86601</v>
      </c>
      <c r="B2597" t="s">
        <v>1397</v>
      </c>
      <c r="C2597" t="str">
        <f t="shared" si="160"/>
        <v>贵州大学</v>
      </c>
      <c r="D2597" t="str">
        <f t="shared" si="161"/>
        <v>01</v>
      </c>
      <c r="E2597" t="s">
        <v>323</v>
      </c>
      <c r="F2597">
        <v>215</v>
      </c>
      <c r="G2597">
        <v>110</v>
      </c>
      <c r="H2597">
        <v>95</v>
      </c>
      <c r="I2597">
        <v>61</v>
      </c>
      <c r="J2597">
        <v>58</v>
      </c>
      <c r="K2597">
        <v>52</v>
      </c>
      <c r="L2597">
        <v>0</v>
      </c>
      <c r="M2597">
        <v>2021</v>
      </c>
      <c r="N2597">
        <f t="shared" ca="1" si="162"/>
        <v>211</v>
      </c>
      <c r="O2597">
        <f t="shared" ca="1" si="163"/>
        <v>19970</v>
      </c>
      <c r="P2597">
        <f ca="1">_20206[[#This Row],[最低排名]]-_20206[[#This Row],[同分人数]]+1</f>
        <v>19760</v>
      </c>
      <c r="Q2597">
        <f ca="1">IF(O2597&gt;=开始!$B$6, 1, 0)</f>
        <v>1</v>
      </c>
      <c r="R2597">
        <f ca="1">_20206[[#This Row],[最低排名]]-开始!$B$6</f>
        <v>19970</v>
      </c>
    </row>
    <row r="2598" spans="1:18">
      <c r="A2598">
        <v>86602</v>
      </c>
      <c r="B2598" t="s">
        <v>1398</v>
      </c>
      <c r="C2598" t="str">
        <f t="shared" si="160"/>
        <v>贵州大学</v>
      </c>
      <c r="D2598" t="str">
        <f t="shared" si="161"/>
        <v>02</v>
      </c>
      <c r="E2598" t="s">
        <v>149</v>
      </c>
      <c r="F2598">
        <v>205</v>
      </c>
      <c r="G2598">
        <v>113</v>
      </c>
      <c r="H2598">
        <v>103</v>
      </c>
      <c r="I2598">
        <v>67</v>
      </c>
      <c r="J2598">
        <v>64</v>
      </c>
      <c r="K2598">
        <v>58</v>
      </c>
      <c r="L2598">
        <v>0</v>
      </c>
      <c r="M2598">
        <v>2021</v>
      </c>
      <c r="N2598">
        <f t="shared" ca="1" si="162"/>
        <v>221</v>
      </c>
      <c r="O2598">
        <f t="shared" ca="1" si="163"/>
        <v>16381</v>
      </c>
      <c r="P2598">
        <f ca="1">_20206[[#This Row],[最低排名]]-_20206[[#This Row],[同分人数]]+1</f>
        <v>16161</v>
      </c>
      <c r="Q2598">
        <f ca="1">IF(O2598&gt;=开始!$B$6, 1, 0)</f>
        <v>1</v>
      </c>
      <c r="R2598">
        <f ca="1">_20206[[#This Row],[最低排名]]-开始!$B$6</f>
        <v>16381</v>
      </c>
    </row>
    <row r="2599" spans="1:18">
      <c r="A2599">
        <v>86701</v>
      </c>
      <c r="B2599" t="s">
        <v>1402</v>
      </c>
      <c r="C2599" t="str">
        <f t="shared" si="160"/>
        <v>贵州财大</v>
      </c>
      <c r="D2599" t="str">
        <f t="shared" si="161"/>
        <v>01</v>
      </c>
      <c r="E2599" t="s">
        <v>1556</v>
      </c>
      <c r="F2599">
        <v>155</v>
      </c>
      <c r="G2599">
        <v>80</v>
      </c>
      <c r="H2599">
        <v>93</v>
      </c>
      <c r="I2599">
        <v>55</v>
      </c>
      <c r="J2599">
        <v>52</v>
      </c>
      <c r="K2599">
        <v>49</v>
      </c>
      <c r="L2599">
        <v>0</v>
      </c>
      <c r="M2599">
        <v>2021</v>
      </c>
      <c r="N2599">
        <f t="shared" ca="1" si="162"/>
        <v>162</v>
      </c>
      <c r="O2599">
        <f t="shared" ca="1" si="163"/>
        <v>35075</v>
      </c>
      <c r="P2599">
        <f ca="1">_20206[[#This Row],[最低排名]]-_20206[[#This Row],[同分人数]]+1</f>
        <v>34914</v>
      </c>
      <c r="Q2599">
        <f ca="1">IF(O2599&gt;=开始!$B$6, 1, 0)</f>
        <v>1</v>
      </c>
      <c r="R2599">
        <f ca="1">_20206[[#This Row],[最低排名]]-开始!$B$6</f>
        <v>35075</v>
      </c>
    </row>
    <row r="2600" spans="1:18">
      <c r="A2600">
        <v>86801</v>
      </c>
      <c r="B2600" t="s">
        <v>1403</v>
      </c>
      <c r="C2600" t="str">
        <f t="shared" si="160"/>
        <v>贵州中医</v>
      </c>
      <c r="D2600" t="str">
        <f t="shared" si="161"/>
        <v>01</v>
      </c>
      <c r="E2600" t="s">
        <v>162</v>
      </c>
      <c r="F2600">
        <v>200</v>
      </c>
      <c r="G2600">
        <v>107</v>
      </c>
      <c r="H2600">
        <v>101</v>
      </c>
      <c r="I2600">
        <v>67</v>
      </c>
      <c r="J2600">
        <v>61</v>
      </c>
      <c r="K2600">
        <v>46</v>
      </c>
      <c r="L2600">
        <v>0</v>
      </c>
      <c r="M2600">
        <v>2021</v>
      </c>
      <c r="N2600">
        <f t="shared" ca="1" si="162"/>
        <v>233</v>
      </c>
      <c r="O2600">
        <f t="shared" ca="1" si="163"/>
        <v>21291</v>
      </c>
      <c r="P2600">
        <f ca="1">_20206[[#This Row],[最低排名]]-_20206[[#This Row],[同分人数]]+1</f>
        <v>21059</v>
      </c>
      <c r="Q2600">
        <f ca="1">IF(O2600&gt;=开始!$B$6, 1, 0)</f>
        <v>1</v>
      </c>
      <c r="R2600">
        <f ca="1">_20206[[#This Row],[最低排名]]-开始!$B$6</f>
        <v>21291</v>
      </c>
    </row>
    <row r="2601" spans="1:18">
      <c r="A2601">
        <v>86802</v>
      </c>
      <c r="B2601" t="s">
        <v>1404</v>
      </c>
      <c r="C2601" t="str">
        <f t="shared" si="160"/>
        <v>贵州中医</v>
      </c>
      <c r="D2601" t="str">
        <f t="shared" si="161"/>
        <v>02</v>
      </c>
      <c r="E2601" t="s">
        <v>203</v>
      </c>
      <c r="F2601">
        <v>169</v>
      </c>
      <c r="G2601">
        <v>94</v>
      </c>
      <c r="H2601">
        <v>108</v>
      </c>
      <c r="I2601">
        <v>58</v>
      </c>
      <c r="J2601">
        <v>49</v>
      </c>
      <c r="K2601">
        <v>46</v>
      </c>
      <c r="L2601">
        <v>0</v>
      </c>
      <c r="M2601">
        <v>2021</v>
      </c>
      <c r="N2601">
        <f t="shared" ca="1" si="162"/>
        <v>204</v>
      </c>
      <c r="O2601">
        <f t="shared" ca="1" si="163"/>
        <v>30665</v>
      </c>
      <c r="P2601">
        <f ca="1">_20206[[#This Row],[最低排名]]-_20206[[#This Row],[同分人数]]+1</f>
        <v>30462</v>
      </c>
      <c r="Q2601">
        <f ca="1">IF(O2601&gt;=开始!$B$6, 1, 0)</f>
        <v>1</v>
      </c>
      <c r="R2601">
        <f ca="1">_20206[[#This Row],[最低排名]]-开始!$B$6</f>
        <v>30665</v>
      </c>
    </row>
    <row r="2602" spans="1:18">
      <c r="A2602">
        <v>87101</v>
      </c>
      <c r="B2602" t="s">
        <v>1405</v>
      </c>
      <c r="C2602" t="str">
        <f t="shared" si="160"/>
        <v>西安交大</v>
      </c>
      <c r="D2602" t="str">
        <f t="shared" si="161"/>
        <v>01</v>
      </c>
      <c r="E2602" t="s">
        <v>111</v>
      </c>
      <c r="F2602">
        <v>221</v>
      </c>
      <c r="G2602">
        <v>112</v>
      </c>
      <c r="H2602">
        <v>136</v>
      </c>
      <c r="I2602">
        <v>70</v>
      </c>
      <c r="J2602">
        <v>67</v>
      </c>
      <c r="K2602">
        <v>67</v>
      </c>
      <c r="L2602">
        <v>0</v>
      </c>
      <c r="M2602">
        <v>2021</v>
      </c>
      <c r="N2602">
        <f t="shared" ca="1" si="162"/>
        <v>141</v>
      </c>
      <c r="O2602">
        <f t="shared" ca="1" si="163"/>
        <v>3794</v>
      </c>
      <c r="P2602">
        <f ca="1">_20206[[#This Row],[最低排名]]-_20206[[#This Row],[同分人数]]+1</f>
        <v>3654</v>
      </c>
      <c r="Q2602">
        <f ca="1">IF(O2602&gt;=开始!$B$6, 1, 0)</f>
        <v>1</v>
      </c>
      <c r="R2602">
        <f ca="1">_20206[[#This Row],[最低排名]]-开始!$B$6</f>
        <v>3794</v>
      </c>
    </row>
    <row r="2603" spans="1:18">
      <c r="A2603">
        <v>87201</v>
      </c>
      <c r="B2603" t="s">
        <v>1407</v>
      </c>
      <c r="C2603" t="str">
        <f t="shared" si="160"/>
        <v>西电科大</v>
      </c>
      <c r="D2603" t="str">
        <f t="shared" si="161"/>
        <v>01</v>
      </c>
      <c r="E2603" t="s">
        <v>16</v>
      </c>
      <c r="F2603">
        <v>222</v>
      </c>
      <c r="G2603">
        <v>120</v>
      </c>
      <c r="H2603">
        <v>125</v>
      </c>
      <c r="I2603">
        <v>70</v>
      </c>
      <c r="J2603">
        <v>70</v>
      </c>
      <c r="K2603">
        <v>67</v>
      </c>
      <c r="L2603">
        <v>0</v>
      </c>
      <c r="M2603">
        <v>2021</v>
      </c>
      <c r="N2603">
        <f t="shared" ca="1" si="162"/>
        <v>154</v>
      </c>
      <c r="O2603">
        <f t="shared" ca="1" si="163"/>
        <v>4880</v>
      </c>
      <c r="P2603">
        <f ca="1">_20206[[#This Row],[最低排名]]-_20206[[#This Row],[同分人数]]+1</f>
        <v>4727</v>
      </c>
      <c r="Q2603">
        <f ca="1">IF(O2603&gt;=开始!$B$6, 1, 0)</f>
        <v>1</v>
      </c>
      <c r="R2603">
        <f ca="1">_20206[[#This Row],[最低排名]]-开始!$B$6</f>
        <v>4880</v>
      </c>
    </row>
    <row r="2604" spans="1:18">
      <c r="A2604">
        <v>87301</v>
      </c>
      <c r="B2604" t="s">
        <v>1408</v>
      </c>
      <c r="C2604" t="str">
        <f t="shared" si="160"/>
        <v>长安大学</v>
      </c>
      <c r="D2604" t="str">
        <f t="shared" si="161"/>
        <v>01</v>
      </c>
      <c r="E2604" t="s">
        <v>136</v>
      </c>
      <c r="F2604">
        <v>220</v>
      </c>
      <c r="G2604">
        <v>119</v>
      </c>
      <c r="H2604">
        <v>117</v>
      </c>
      <c r="I2604">
        <v>64</v>
      </c>
      <c r="J2604">
        <v>61</v>
      </c>
      <c r="K2604">
        <v>49</v>
      </c>
      <c r="L2604">
        <v>0</v>
      </c>
      <c r="M2604">
        <v>2021</v>
      </c>
      <c r="N2604">
        <f t="shared" ca="1" si="162"/>
        <v>224</v>
      </c>
      <c r="O2604">
        <f t="shared" ca="1" si="163"/>
        <v>13304</v>
      </c>
      <c r="P2604">
        <f ca="1">_20206[[#This Row],[最低排名]]-_20206[[#This Row],[同分人数]]+1</f>
        <v>13081</v>
      </c>
      <c r="Q2604">
        <f ca="1">IF(O2604&gt;=开始!$B$6, 1, 0)</f>
        <v>1</v>
      </c>
      <c r="R2604">
        <f ca="1">_20206[[#This Row],[最低排名]]-开始!$B$6</f>
        <v>13304</v>
      </c>
    </row>
    <row r="2605" spans="1:18">
      <c r="A2605">
        <v>87302</v>
      </c>
      <c r="B2605" t="s">
        <v>1409</v>
      </c>
      <c r="C2605" t="str">
        <f t="shared" si="160"/>
        <v>长安大学</v>
      </c>
      <c r="D2605" t="str">
        <f t="shared" si="161"/>
        <v>02</v>
      </c>
      <c r="E2605" t="s">
        <v>649</v>
      </c>
      <c r="F2605">
        <v>222</v>
      </c>
      <c r="G2605">
        <v>116</v>
      </c>
      <c r="H2605">
        <v>106</v>
      </c>
      <c r="I2605">
        <v>64</v>
      </c>
      <c r="J2605">
        <v>61</v>
      </c>
      <c r="K2605">
        <v>55</v>
      </c>
      <c r="L2605">
        <v>0</v>
      </c>
      <c r="M2605">
        <v>2021</v>
      </c>
      <c r="N2605">
        <f t="shared" ca="1" si="162"/>
        <v>218</v>
      </c>
      <c r="O2605">
        <f t="shared" ca="1" si="163"/>
        <v>13979</v>
      </c>
      <c r="P2605">
        <f ca="1">_20206[[#This Row],[最低排名]]-_20206[[#This Row],[同分人数]]+1</f>
        <v>13762</v>
      </c>
      <c r="Q2605">
        <f ca="1">IF(O2605&gt;=开始!$B$6, 1, 0)</f>
        <v>1</v>
      </c>
      <c r="R2605">
        <f ca="1">_20206[[#This Row],[最低排名]]-开始!$B$6</f>
        <v>13979</v>
      </c>
    </row>
    <row r="2606" spans="1:18">
      <c r="A2606">
        <v>87401</v>
      </c>
      <c r="B2606" t="s">
        <v>1411</v>
      </c>
      <c r="C2606" t="str">
        <f t="shared" si="160"/>
        <v>西北农林</v>
      </c>
      <c r="D2606" t="str">
        <f t="shared" si="161"/>
        <v>01</v>
      </c>
      <c r="E2606" t="s">
        <v>195</v>
      </c>
      <c r="F2606">
        <v>211</v>
      </c>
      <c r="G2606">
        <v>106</v>
      </c>
      <c r="H2606">
        <v>116</v>
      </c>
      <c r="I2606">
        <v>64</v>
      </c>
      <c r="J2606">
        <v>61</v>
      </c>
      <c r="K2606">
        <v>58</v>
      </c>
      <c r="L2606">
        <v>0</v>
      </c>
      <c r="M2606">
        <v>2021</v>
      </c>
      <c r="N2606">
        <f t="shared" ca="1" si="162"/>
        <v>222</v>
      </c>
      <c r="O2606">
        <f t="shared" ca="1" si="163"/>
        <v>13526</v>
      </c>
      <c r="P2606">
        <f ca="1">_20206[[#This Row],[最低排名]]-_20206[[#This Row],[同分人数]]+1</f>
        <v>13305</v>
      </c>
      <c r="Q2606">
        <f ca="1">IF(O2606&gt;=开始!$B$6, 1, 0)</f>
        <v>1</v>
      </c>
      <c r="R2606">
        <f ca="1">_20206[[#This Row],[最低排名]]-开始!$B$6</f>
        <v>13526</v>
      </c>
    </row>
    <row r="2607" spans="1:18">
      <c r="A2607">
        <v>87402</v>
      </c>
      <c r="B2607" t="s">
        <v>1412</v>
      </c>
      <c r="C2607" t="str">
        <f t="shared" si="160"/>
        <v>西北农林</v>
      </c>
      <c r="D2607" t="str">
        <f t="shared" si="161"/>
        <v>02</v>
      </c>
      <c r="E2607" t="s">
        <v>191</v>
      </c>
      <c r="F2607">
        <v>217</v>
      </c>
      <c r="G2607">
        <v>115</v>
      </c>
      <c r="H2607">
        <v>116</v>
      </c>
      <c r="I2607">
        <v>64</v>
      </c>
      <c r="J2607">
        <v>61</v>
      </c>
      <c r="K2607">
        <v>58</v>
      </c>
      <c r="L2607">
        <v>0</v>
      </c>
      <c r="M2607">
        <v>2021</v>
      </c>
      <c r="N2607">
        <f t="shared" ca="1" si="162"/>
        <v>186</v>
      </c>
      <c r="O2607">
        <f t="shared" ca="1" si="163"/>
        <v>12225</v>
      </c>
      <c r="P2607">
        <f ca="1">_20206[[#This Row],[最低排名]]-_20206[[#This Row],[同分人数]]+1</f>
        <v>12040</v>
      </c>
      <c r="Q2607">
        <f ca="1">IF(O2607&gt;=开始!$B$6, 1, 0)</f>
        <v>1</v>
      </c>
      <c r="R2607">
        <f ca="1">_20206[[#This Row],[最低排名]]-开始!$B$6</f>
        <v>12225</v>
      </c>
    </row>
    <row r="2608" spans="1:18">
      <c r="A2608">
        <v>87501</v>
      </c>
      <c r="B2608" t="s">
        <v>1413</v>
      </c>
      <c r="C2608" t="str">
        <f t="shared" si="160"/>
        <v>陕西师大</v>
      </c>
      <c r="D2608" t="str">
        <f t="shared" si="161"/>
        <v>01</v>
      </c>
      <c r="E2608" t="s">
        <v>87</v>
      </c>
      <c r="F2608">
        <v>217</v>
      </c>
      <c r="G2608">
        <v>114</v>
      </c>
      <c r="H2608">
        <v>120</v>
      </c>
      <c r="I2608">
        <v>67</v>
      </c>
      <c r="J2608">
        <v>67</v>
      </c>
      <c r="K2608">
        <v>55</v>
      </c>
      <c r="L2608">
        <v>0</v>
      </c>
      <c r="M2608">
        <v>2021</v>
      </c>
      <c r="N2608">
        <f t="shared" ca="1" si="162"/>
        <v>222</v>
      </c>
      <c r="O2608">
        <f t="shared" ca="1" si="163"/>
        <v>10117</v>
      </c>
      <c r="P2608">
        <f ca="1">_20206[[#This Row],[最低排名]]-_20206[[#This Row],[同分人数]]+1</f>
        <v>9896</v>
      </c>
      <c r="Q2608">
        <f ca="1">IF(O2608&gt;=开始!$B$6, 1, 0)</f>
        <v>1</v>
      </c>
      <c r="R2608">
        <f ca="1">_20206[[#This Row],[最低排名]]-开始!$B$6</f>
        <v>10117</v>
      </c>
    </row>
    <row r="2609" spans="1:18">
      <c r="A2609">
        <v>87502</v>
      </c>
      <c r="B2609" t="s">
        <v>1414</v>
      </c>
      <c r="C2609" t="str">
        <f t="shared" si="160"/>
        <v>陕西师大</v>
      </c>
      <c r="D2609" t="str">
        <f t="shared" si="161"/>
        <v>02</v>
      </c>
      <c r="E2609" t="s">
        <v>138</v>
      </c>
      <c r="F2609">
        <v>208</v>
      </c>
      <c r="G2609">
        <v>110</v>
      </c>
      <c r="H2609">
        <v>127</v>
      </c>
      <c r="I2609">
        <v>67</v>
      </c>
      <c r="J2609">
        <v>61</v>
      </c>
      <c r="K2609">
        <v>52</v>
      </c>
      <c r="L2609">
        <v>0</v>
      </c>
      <c r="M2609">
        <v>2021</v>
      </c>
      <c r="N2609">
        <f t="shared" ca="1" si="162"/>
        <v>207</v>
      </c>
      <c r="O2609">
        <f t="shared" ca="1" si="163"/>
        <v>12432</v>
      </c>
      <c r="P2609">
        <f ca="1">_20206[[#This Row],[最低排名]]-_20206[[#This Row],[同分人数]]+1</f>
        <v>12226</v>
      </c>
      <c r="Q2609">
        <f ca="1">IF(O2609&gt;=开始!$B$6, 1, 0)</f>
        <v>1</v>
      </c>
      <c r="R2609">
        <f ca="1">_20206[[#This Row],[最低排名]]-开始!$B$6</f>
        <v>12432</v>
      </c>
    </row>
    <row r="2610" spans="1:18">
      <c r="A2610">
        <v>87503</v>
      </c>
      <c r="B2610" t="s">
        <v>1415</v>
      </c>
      <c r="C2610" t="str">
        <f t="shared" si="160"/>
        <v>陕西师大</v>
      </c>
      <c r="D2610" t="str">
        <f t="shared" si="161"/>
        <v>03</v>
      </c>
      <c r="E2610" t="s">
        <v>506</v>
      </c>
      <c r="F2610">
        <v>223</v>
      </c>
      <c r="G2610">
        <v>115</v>
      </c>
      <c r="H2610">
        <v>108</v>
      </c>
      <c r="I2610">
        <v>64</v>
      </c>
      <c r="J2610">
        <v>64</v>
      </c>
      <c r="K2610">
        <v>58</v>
      </c>
      <c r="L2610">
        <v>0</v>
      </c>
      <c r="M2610">
        <v>2021</v>
      </c>
      <c r="N2610">
        <f t="shared" ca="1" si="162"/>
        <v>200</v>
      </c>
      <c r="O2610">
        <f t="shared" ca="1" si="163"/>
        <v>12039</v>
      </c>
      <c r="P2610">
        <f ca="1">_20206[[#This Row],[最低排名]]-_20206[[#This Row],[同分人数]]+1</f>
        <v>11840</v>
      </c>
      <c r="Q2610">
        <f ca="1">IF(O2610&gt;=开始!$B$6, 1, 0)</f>
        <v>1</v>
      </c>
      <c r="R2610">
        <f ca="1">_20206[[#This Row],[最低排名]]-开始!$B$6</f>
        <v>12039</v>
      </c>
    </row>
    <row r="2611" spans="1:18">
      <c r="A2611">
        <v>87504</v>
      </c>
      <c r="B2611" t="s">
        <v>1416</v>
      </c>
      <c r="C2611" t="str">
        <f t="shared" si="160"/>
        <v>陕西师大</v>
      </c>
      <c r="D2611" t="str">
        <f t="shared" si="161"/>
        <v>04</v>
      </c>
      <c r="E2611" t="s">
        <v>518</v>
      </c>
      <c r="F2611">
        <v>239</v>
      </c>
      <c r="G2611">
        <v>121</v>
      </c>
      <c r="H2611">
        <v>95</v>
      </c>
      <c r="I2611">
        <v>64</v>
      </c>
      <c r="J2611">
        <v>61</v>
      </c>
      <c r="K2611">
        <v>55</v>
      </c>
      <c r="L2611">
        <v>0</v>
      </c>
      <c r="M2611">
        <v>2021</v>
      </c>
      <c r="N2611">
        <f t="shared" ca="1" si="162"/>
        <v>216</v>
      </c>
      <c r="O2611">
        <f t="shared" ca="1" si="163"/>
        <v>12648</v>
      </c>
      <c r="P2611">
        <f ca="1">_20206[[#This Row],[最低排名]]-_20206[[#This Row],[同分人数]]+1</f>
        <v>12433</v>
      </c>
      <c r="Q2611">
        <f ca="1">IF(O2611&gt;=开始!$B$6, 1, 0)</f>
        <v>1</v>
      </c>
      <c r="R2611">
        <f ca="1">_20206[[#This Row],[最低排名]]-开始!$B$6</f>
        <v>12648</v>
      </c>
    </row>
    <row r="2612" spans="1:18">
      <c r="A2612">
        <v>87601</v>
      </c>
      <c r="B2612" t="s">
        <v>1417</v>
      </c>
      <c r="C2612" t="str">
        <f t="shared" si="160"/>
        <v>西北工大</v>
      </c>
      <c r="D2612" t="str">
        <f t="shared" si="161"/>
        <v>01</v>
      </c>
      <c r="E2612" t="s">
        <v>20</v>
      </c>
      <c r="F2612">
        <v>231</v>
      </c>
      <c r="G2612">
        <v>130</v>
      </c>
      <c r="H2612">
        <v>112</v>
      </c>
      <c r="I2612">
        <v>70</v>
      </c>
      <c r="J2612">
        <v>67</v>
      </c>
      <c r="K2612">
        <v>61</v>
      </c>
      <c r="L2612">
        <v>0</v>
      </c>
      <c r="M2612">
        <v>2021</v>
      </c>
      <c r="N2612">
        <f t="shared" ca="1" si="162"/>
        <v>160</v>
      </c>
      <c r="O2612">
        <f t="shared" ca="1" si="163"/>
        <v>7145</v>
      </c>
      <c r="P2612">
        <f ca="1">_20206[[#This Row],[最低排名]]-_20206[[#This Row],[同分人数]]+1</f>
        <v>6986</v>
      </c>
      <c r="Q2612">
        <f ca="1">IF(O2612&gt;=开始!$B$6, 1, 0)</f>
        <v>1</v>
      </c>
      <c r="R2612">
        <f ca="1">_20206[[#This Row],[最低排名]]-开始!$B$6</f>
        <v>7145</v>
      </c>
    </row>
    <row r="2613" spans="1:18">
      <c r="A2613">
        <v>87602</v>
      </c>
      <c r="B2613" t="s">
        <v>1418</v>
      </c>
      <c r="C2613" t="str">
        <f t="shared" si="160"/>
        <v>西北工大</v>
      </c>
      <c r="D2613" t="str">
        <f t="shared" si="161"/>
        <v>02</v>
      </c>
      <c r="E2613" t="s">
        <v>260</v>
      </c>
      <c r="F2613">
        <v>240</v>
      </c>
      <c r="G2613">
        <v>124</v>
      </c>
      <c r="H2613">
        <v>121</v>
      </c>
      <c r="I2613">
        <v>70</v>
      </c>
      <c r="J2613">
        <v>64</v>
      </c>
      <c r="K2613">
        <v>61</v>
      </c>
      <c r="L2613">
        <v>0</v>
      </c>
      <c r="M2613">
        <v>2021</v>
      </c>
      <c r="N2613">
        <f t="shared" ca="1" si="162"/>
        <v>150</v>
      </c>
      <c r="O2613">
        <f t="shared" ca="1" si="163"/>
        <v>4556</v>
      </c>
      <c r="P2613">
        <f ca="1">_20206[[#This Row],[最低排名]]-_20206[[#This Row],[同分人数]]+1</f>
        <v>4407</v>
      </c>
      <c r="Q2613">
        <f ca="1">IF(O2613&gt;=开始!$B$6, 1, 0)</f>
        <v>1</v>
      </c>
      <c r="R2613">
        <f ca="1">_20206[[#This Row],[最低排名]]-开始!$B$6</f>
        <v>4556</v>
      </c>
    </row>
    <row r="2614" spans="1:18">
      <c r="A2614">
        <v>87603</v>
      </c>
      <c r="B2614" t="s">
        <v>1419</v>
      </c>
      <c r="C2614" t="str">
        <f t="shared" si="160"/>
        <v>西北工大</v>
      </c>
      <c r="D2614" t="str">
        <f t="shared" si="161"/>
        <v>03</v>
      </c>
      <c r="E2614" t="s">
        <v>500</v>
      </c>
      <c r="F2614">
        <v>228</v>
      </c>
      <c r="G2614">
        <v>124</v>
      </c>
      <c r="H2614">
        <v>122</v>
      </c>
      <c r="I2614">
        <v>64</v>
      </c>
      <c r="J2614">
        <v>61</v>
      </c>
      <c r="K2614">
        <v>61</v>
      </c>
      <c r="L2614">
        <v>0</v>
      </c>
      <c r="M2614">
        <v>2021</v>
      </c>
      <c r="N2614">
        <f t="shared" ca="1" si="162"/>
        <v>187</v>
      </c>
      <c r="O2614">
        <f t="shared" ca="1" si="163"/>
        <v>8082</v>
      </c>
      <c r="P2614">
        <f ca="1">_20206[[#This Row],[最低排名]]-_20206[[#This Row],[同分人数]]+1</f>
        <v>7896</v>
      </c>
      <c r="Q2614">
        <f ca="1">IF(O2614&gt;=开始!$B$6, 1, 0)</f>
        <v>1</v>
      </c>
      <c r="R2614">
        <f ca="1">_20206[[#This Row],[最低排名]]-开始!$B$6</f>
        <v>8082</v>
      </c>
    </row>
    <row r="2615" spans="1:18">
      <c r="A2615">
        <v>87701</v>
      </c>
      <c r="B2615" t="s">
        <v>1421</v>
      </c>
      <c r="C2615" t="str">
        <f t="shared" si="160"/>
        <v>西北大学</v>
      </c>
      <c r="D2615" t="str">
        <f t="shared" si="161"/>
        <v>01</v>
      </c>
      <c r="E2615" t="s">
        <v>37</v>
      </c>
      <c r="F2615">
        <v>219</v>
      </c>
      <c r="G2615">
        <v>114</v>
      </c>
      <c r="H2615">
        <v>121</v>
      </c>
      <c r="I2615">
        <v>67</v>
      </c>
      <c r="J2615">
        <v>64</v>
      </c>
      <c r="K2615">
        <v>52</v>
      </c>
      <c r="L2615">
        <v>0</v>
      </c>
      <c r="M2615">
        <v>2021</v>
      </c>
      <c r="N2615">
        <f t="shared" ca="1" si="162"/>
        <v>202</v>
      </c>
      <c r="O2615">
        <f t="shared" ca="1" si="163"/>
        <v>10776</v>
      </c>
      <c r="P2615">
        <f ca="1">_20206[[#This Row],[最低排名]]-_20206[[#This Row],[同分人数]]+1</f>
        <v>10575</v>
      </c>
      <c r="Q2615">
        <f ca="1">IF(O2615&gt;=开始!$B$6, 1, 0)</f>
        <v>1</v>
      </c>
      <c r="R2615">
        <f ca="1">_20206[[#This Row],[最低排名]]-开始!$B$6</f>
        <v>10776</v>
      </c>
    </row>
    <row r="2616" spans="1:18">
      <c r="A2616">
        <v>87702</v>
      </c>
      <c r="B2616" t="s">
        <v>1422</v>
      </c>
      <c r="C2616" t="str">
        <f t="shared" si="160"/>
        <v>西北大学</v>
      </c>
      <c r="D2616" t="str">
        <f t="shared" si="161"/>
        <v>02</v>
      </c>
      <c r="E2616" t="s">
        <v>1020</v>
      </c>
      <c r="F2616">
        <v>222</v>
      </c>
      <c r="G2616">
        <v>112</v>
      </c>
      <c r="H2616">
        <v>128</v>
      </c>
      <c r="I2616">
        <v>67</v>
      </c>
      <c r="J2616">
        <v>67</v>
      </c>
      <c r="K2616">
        <v>67</v>
      </c>
      <c r="L2616">
        <v>0</v>
      </c>
      <c r="M2616">
        <v>2021</v>
      </c>
      <c r="N2616">
        <f t="shared" ca="1" si="162"/>
        <v>158</v>
      </c>
      <c r="O2616">
        <f t="shared" ca="1" si="163"/>
        <v>5356</v>
      </c>
      <c r="P2616">
        <f ca="1">_20206[[#This Row],[最低排名]]-_20206[[#This Row],[同分人数]]+1</f>
        <v>5199</v>
      </c>
      <c r="Q2616">
        <f ca="1">IF(O2616&gt;=开始!$B$6, 1, 0)</f>
        <v>1</v>
      </c>
      <c r="R2616">
        <f ca="1">_20206[[#This Row],[最低排名]]-开始!$B$6</f>
        <v>5356</v>
      </c>
    </row>
    <row r="2617" spans="1:18">
      <c r="A2617">
        <v>87703</v>
      </c>
      <c r="B2617" t="s">
        <v>1423</v>
      </c>
      <c r="C2617" t="str">
        <f t="shared" si="160"/>
        <v>西北大学</v>
      </c>
      <c r="D2617" t="str">
        <f t="shared" si="161"/>
        <v>03</v>
      </c>
      <c r="E2617" t="s">
        <v>307</v>
      </c>
      <c r="F2617">
        <v>216</v>
      </c>
      <c r="G2617">
        <v>118</v>
      </c>
      <c r="H2617">
        <v>117</v>
      </c>
      <c r="I2617">
        <v>64</v>
      </c>
      <c r="J2617">
        <v>64</v>
      </c>
      <c r="K2617">
        <v>58</v>
      </c>
      <c r="L2617">
        <v>0</v>
      </c>
      <c r="M2617">
        <v>2021</v>
      </c>
      <c r="N2617">
        <f t="shared" ca="1" si="162"/>
        <v>223</v>
      </c>
      <c r="O2617">
        <f t="shared" ca="1" si="163"/>
        <v>11614</v>
      </c>
      <c r="P2617">
        <f ca="1">_20206[[#This Row],[最低排名]]-_20206[[#This Row],[同分人数]]+1</f>
        <v>11392</v>
      </c>
      <c r="Q2617">
        <f ca="1">IF(O2617&gt;=开始!$B$6, 1, 0)</f>
        <v>1</v>
      </c>
      <c r="R2617">
        <f ca="1">_20206[[#This Row],[最低排名]]-开始!$B$6</f>
        <v>11614</v>
      </c>
    </row>
    <row r="2618" spans="1:18">
      <c r="A2618">
        <v>87801</v>
      </c>
      <c r="B2618" t="s">
        <v>1424</v>
      </c>
      <c r="C2618" t="str">
        <f t="shared" si="160"/>
        <v>西安理工</v>
      </c>
      <c r="D2618" t="str">
        <f t="shared" si="161"/>
        <v>01</v>
      </c>
      <c r="E2618" t="s">
        <v>130</v>
      </c>
      <c r="F2618">
        <v>203</v>
      </c>
      <c r="G2618">
        <v>115</v>
      </c>
      <c r="H2618">
        <v>100</v>
      </c>
      <c r="I2618">
        <v>55</v>
      </c>
      <c r="J2618">
        <v>52</v>
      </c>
      <c r="K2618">
        <v>49</v>
      </c>
      <c r="L2618">
        <v>0</v>
      </c>
      <c r="M2618">
        <v>2021</v>
      </c>
      <c r="N2618">
        <f t="shared" ca="1" si="162"/>
        <v>231</v>
      </c>
      <c r="O2618">
        <f t="shared" ca="1" si="163"/>
        <v>24823</v>
      </c>
      <c r="P2618">
        <f ca="1">_20206[[#This Row],[最低排名]]-_20206[[#This Row],[同分人数]]+1</f>
        <v>24593</v>
      </c>
      <c r="Q2618">
        <f ca="1">IF(O2618&gt;=开始!$B$6, 1, 0)</f>
        <v>1</v>
      </c>
      <c r="R2618">
        <f ca="1">_20206[[#This Row],[最低排名]]-开始!$B$6</f>
        <v>24823</v>
      </c>
    </row>
    <row r="2619" spans="1:18">
      <c r="A2619">
        <v>87901</v>
      </c>
      <c r="B2619" t="s">
        <v>1425</v>
      </c>
      <c r="C2619" t="str">
        <f t="shared" si="160"/>
        <v>西安工大</v>
      </c>
      <c r="D2619" t="str">
        <f t="shared" si="161"/>
        <v>01</v>
      </c>
      <c r="E2619" t="s">
        <v>513</v>
      </c>
      <c r="F2619">
        <v>190</v>
      </c>
      <c r="G2619">
        <v>101</v>
      </c>
      <c r="H2619">
        <v>77</v>
      </c>
      <c r="I2619">
        <v>52</v>
      </c>
      <c r="J2619">
        <v>52</v>
      </c>
      <c r="K2619">
        <v>49</v>
      </c>
      <c r="L2619">
        <v>0</v>
      </c>
      <c r="M2619">
        <v>2021</v>
      </c>
      <c r="N2619">
        <f t="shared" ca="1" si="162"/>
        <v>164</v>
      </c>
      <c r="O2619">
        <f t="shared" ca="1" si="163"/>
        <v>32444</v>
      </c>
      <c r="P2619">
        <f ca="1">_20206[[#This Row],[最低排名]]-_20206[[#This Row],[同分人数]]+1</f>
        <v>32281</v>
      </c>
      <c r="Q2619">
        <f ca="1">IF(O2619&gt;=开始!$B$6, 1, 0)</f>
        <v>1</v>
      </c>
      <c r="R2619">
        <f ca="1">_20206[[#This Row],[最低排名]]-开始!$B$6</f>
        <v>32444</v>
      </c>
    </row>
    <row r="2620" spans="1:18">
      <c r="A2620">
        <v>87902</v>
      </c>
      <c r="B2620" t="s">
        <v>1426</v>
      </c>
      <c r="C2620" t="str">
        <f t="shared" si="160"/>
        <v>西安工大</v>
      </c>
      <c r="D2620" t="str">
        <f t="shared" si="161"/>
        <v>02</v>
      </c>
      <c r="E2620" t="s">
        <v>180</v>
      </c>
      <c r="F2620">
        <v>202</v>
      </c>
      <c r="G2620">
        <v>108</v>
      </c>
      <c r="H2620">
        <v>89</v>
      </c>
      <c r="I2620">
        <v>61</v>
      </c>
      <c r="J2620">
        <v>52</v>
      </c>
      <c r="K2620">
        <v>46</v>
      </c>
      <c r="L2620">
        <v>0</v>
      </c>
      <c r="M2620">
        <v>2021</v>
      </c>
      <c r="N2620">
        <f t="shared" ca="1" si="162"/>
        <v>212</v>
      </c>
      <c r="O2620">
        <f t="shared" ca="1" si="163"/>
        <v>26748</v>
      </c>
      <c r="P2620">
        <f ca="1">_20206[[#This Row],[最低排名]]-_20206[[#This Row],[同分人数]]+1</f>
        <v>26537</v>
      </c>
      <c r="Q2620">
        <f ca="1">IF(O2620&gt;=开始!$B$6, 1, 0)</f>
        <v>1</v>
      </c>
      <c r="R2620">
        <f ca="1">_20206[[#This Row],[最低排名]]-开始!$B$6</f>
        <v>26748</v>
      </c>
    </row>
    <row r="2621" spans="1:18">
      <c r="A2621">
        <v>88001</v>
      </c>
      <c r="B2621" t="s">
        <v>1427</v>
      </c>
      <c r="C2621" t="str">
        <f t="shared" si="160"/>
        <v>西安建科</v>
      </c>
      <c r="D2621" t="str">
        <f t="shared" si="161"/>
        <v>01</v>
      </c>
      <c r="E2621" t="s">
        <v>701</v>
      </c>
      <c r="F2621">
        <v>213</v>
      </c>
      <c r="G2621">
        <v>114</v>
      </c>
      <c r="H2621">
        <v>72</v>
      </c>
      <c r="I2621">
        <v>58</v>
      </c>
      <c r="J2621">
        <v>55</v>
      </c>
      <c r="K2621">
        <v>46</v>
      </c>
      <c r="L2621">
        <v>0</v>
      </c>
      <c r="M2621">
        <v>2021</v>
      </c>
      <c r="N2621">
        <f t="shared" ca="1" si="162"/>
        <v>166</v>
      </c>
      <c r="O2621">
        <f t="shared" ca="1" si="163"/>
        <v>27904</v>
      </c>
      <c r="P2621">
        <f ca="1">_20206[[#This Row],[最低排名]]-_20206[[#This Row],[同分人数]]+1</f>
        <v>27739</v>
      </c>
      <c r="Q2621">
        <f ca="1">IF(O2621&gt;=开始!$B$6, 1, 0)</f>
        <v>1</v>
      </c>
      <c r="R2621">
        <f ca="1">_20206[[#This Row],[最低排名]]-开始!$B$6</f>
        <v>27904</v>
      </c>
    </row>
    <row r="2622" spans="1:18">
      <c r="A2622">
        <v>88002</v>
      </c>
      <c r="B2622" t="s">
        <v>1428</v>
      </c>
      <c r="C2622" t="str">
        <f t="shared" si="160"/>
        <v>西安建科</v>
      </c>
      <c r="D2622" t="str">
        <f t="shared" si="161"/>
        <v>02</v>
      </c>
      <c r="E2622" t="s">
        <v>533</v>
      </c>
      <c r="F2622">
        <v>206</v>
      </c>
      <c r="G2622">
        <v>113</v>
      </c>
      <c r="H2622">
        <v>73</v>
      </c>
      <c r="I2622">
        <v>67</v>
      </c>
      <c r="J2622">
        <v>67</v>
      </c>
      <c r="K2622">
        <v>58</v>
      </c>
      <c r="L2622">
        <v>0</v>
      </c>
      <c r="M2622">
        <v>2021</v>
      </c>
      <c r="N2622">
        <f t="shared" ca="1" si="162"/>
        <v>231</v>
      </c>
      <c r="O2622">
        <f t="shared" ca="1" si="163"/>
        <v>22180</v>
      </c>
      <c r="P2622">
        <f ca="1">_20206[[#This Row],[最低排名]]-_20206[[#This Row],[同分人数]]+1</f>
        <v>21950</v>
      </c>
      <c r="Q2622">
        <f ca="1">IF(O2622&gt;=开始!$B$6, 1, 0)</f>
        <v>1</v>
      </c>
      <c r="R2622">
        <f ca="1">_20206[[#This Row],[最低排名]]-开始!$B$6</f>
        <v>22180</v>
      </c>
    </row>
    <row r="2623" spans="1:18">
      <c r="A2623">
        <v>88003</v>
      </c>
      <c r="B2623" t="s">
        <v>1429</v>
      </c>
      <c r="C2623" t="str">
        <f t="shared" si="160"/>
        <v>西安建科</v>
      </c>
      <c r="D2623" t="str">
        <f t="shared" si="161"/>
        <v>03</v>
      </c>
      <c r="E2623" t="s">
        <v>48</v>
      </c>
      <c r="F2623">
        <v>212</v>
      </c>
      <c r="G2623">
        <v>113</v>
      </c>
      <c r="H2623">
        <v>126</v>
      </c>
      <c r="I2623">
        <v>64</v>
      </c>
      <c r="J2623">
        <v>55</v>
      </c>
      <c r="K2623">
        <v>52</v>
      </c>
      <c r="L2623">
        <v>0</v>
      </c>
      <c r="M2623">
        <v>2021</v>
      </c>
      <c r="N2623">
        <f t="shared" ca="1" si="162"/>
        <v>235</v>
      </c>
      <c r="O2623">
        <f t="shared" ca="1" si="163"/>
        <v>13761</v>
      </c>
      <c r="P2623">
        <f ca="1">_20206[[#This Row],[最低排名]]-_20206[[#This Row],[同分人数]]+1</f>
        <v>13527</v>
      </c>
      <c r="Q2623">
        <f ca="1">IF(O2623&gt;=开始!$B$6, 1, 0)</f>
        <v>1</v>
      </c>
      <c r="R2623">
        <f ca="1">_20206[[#This Row],[最低排名]]-开始!$B$6</f>
        <v>13761</v>
      </c>
    </row>
    <row r="2624" spans="1:18">
      <c r="A2624">
        <v>88004</v>
      </c>
      <c r="B2624" t="s">
        <v>1430</v>
      </c>
      <c r="C2624" t="str">
        <f t="shared" si="160"/>
        <v>西安建科</v>
      </c>
      <c r="D2624" t="str">
        <f t="shared" si="161"/>
        <v>04</v>
      </c>
      <c r="E2624" t="s">
        <v>387</v>
      </c>
      <c r="F2624">
        <v>181</v>
      </c>
      <c r="G2624">
        <v>108</v>
      </c>
      <c r="H2624">
        <v>97</v>
      </c>
      <c r="I2624">
        <v>64</v>
      </c>
      <c r="J2624">
        <v>55</v>
      </c>
      <c r="K2624">
        <v>49</v>
      </c>
      <c r="L2624">
        <v>0</v>
      </c>
      <c r="M2624">
        <v>2021</v>
      </c>
      <c r="N2624">
        <f t="shared" ca="1" si="162"/>
        <v>201</v>
      </c>
      <c r="O2624">
        <f t="shared" ca="1" si="163"/>
        <v>27542</v>
      </c>
      <c r="P2624">
        <f ca="1">_20206[[#This Row],[最低排名]]-_20206[[#This Row],[同分人数]]+1</f>
        <v>27342</v>
      </c>
      <c r="Q2624">
        <f ca="1">IF(O2624&gt;=开始!$B$6, 1, 0)</f>
        <v>1</v>
      </c>
      <c r="R2624">
        <f ca="1">_20206[[#This Row],[最低排名]]-开始!$B$6</f>
        <v>27542</v>
      </c>
    </row>
    <row r="2625" spans="1:18">
      <c r="A2625">
        <v>88005</v>
      </c>
      <c r="B2625" t="s">
        <v>1431</v>
      </c>
      <c r="C2625" t="str">
        <f t="shared" si="160"/>
        <v>西安建科</v>
      </c>
      <c r="D2625" t="str">
        <f t="shared" si="161"/>
        <v>05</v>
      </c>
      <c r="E2625" t="s">
        <v>387</v>
      </c>
      <c r="F2625">
        <v>183</v>
      </c>
      <c r="G2625">
        <v>97</v>
      </c>
      <c r="H2625">
        <v>89</v>
      </c>
      <c r="I2625">
        <v>64</v>
      </c>
      <c r="J2625">
        <v>64</v>
      </c>
      <c r="K2625">
        <v>46</v>
      </c>
      <c r="L2625">
        <v>0</v>
      </c>
      <c r="M2625">
        <v>2021</v>
      </c>
      <c r="N2625">
        <f t="shared" ca="1" si="162"/>
        <v>201</v>
      </c>
      <c r="O2625">
        <f t="shared" ca="1" si="163"/>
        <v>27542</v>
      </c>
      <c r="P2625">
        <f ca="1">_20206[[#This Row],[最低排名]]-_20206[[#This Row],[同分人数]]+1</f>
        <v>27342</v>
      </c>
      <c r="Q2625">
        <f ca="1">IF(O2625&gt;=开始!$B$6, 1, 0)</f>
        <v>1</v>
      </c>
      <c r="R2625">
        <f ca="1">_20206[[#This Row],[最低排名]]-开始!$B$6</f>
        <v>27542</v>
      </c>
    </row>
    <row r="2626" spans="1:18">
      <c r="A2626">
        <v>88101</v>
      </c>
      <c r="B2626" t="s">
        <v>1432</v>
      </c>
      <c r="C2626" t="str">
        <f t="shared" ref="C2626:C2689" si="164">LEFT(B2626, FIND("(", B2626) - 1)</f>
        <v>西安科大</v>
      </c>
      <c r="D2626" t="str">
        <f t="shared" ref="D2626:D2689" si="165">MID(B2626, FIND("(", B2626) + 1, FIND(")", B2626) - FIND("(", B2626) - 1)</f>
        <v>01</v>
      </c>
      <c r="E2626" t="s">
        <v>485</v>
      </c>
      <c r="F2626">
        <v>184</v>
      </c>
      <c r="G2626">
        <v>104</v>
      </c>
      <c r="H2626">
        <v>84</v>
      </c>
      <c r="I2626">
        <v>64</v>
      </c>
      <c r="J2626">
        <v>58</v>
      </c>
      <c r="K2626">
        <v>55</v>
      </c>
      <c r="L2626">
        <v>0</v>
      </c>
      <c r="M2626">
        <v>2021</v>
      </c>
      <c r="N2626">
        <f t="shared" ref="N2626:N2689" ca="1" si="166">VLOOKUP(E2626, INDIRECT("'" &amp; M2626 &amp; "D'!$A$2:$G$500"), 2, FALSE)</f>
        <v>196</v>
      </c>
      <c r="O2626">
        <f t="shared" ref="O2626:O2689" ca="1" si="167">VLOOKUP(E2626, INDIRECT("'" &amp; M2626 &amp; "D'!$A$2:$G$500"), 3, FALSE)</f>
        <v>27738</v>
      </c>
      <c r="P2626">
        <f ca="1">_20206[[#This Row],[最低排名]]-_20206[[#This Row],[同分人数]]+1</f>
        <v>27543</v>
      </c>
      <c r="Q2626">
        <f ca="1">IF(O2626&gt;=开始!$B$6, 1, 0)</f>
        <v>1</v>
      </c>
      <c r="R2626">
        <f ca="1">_20206[[#This Row],[最低排名]]-开始!$B$6</f>
        <v>27738</v>
      </c>
    </row>
    <row r="2627" spans="1:18">
      <c r="A2627">
        <v>88102</v>
      </c>
      <c r="B2627" t="s">
        <v>1433</v>
      </c>
      <c r="C2627" t="str">
        <f t="shared" si="164"/>
        <v>西安科大</v>
      </c>
      <c r="D2627" t="str">
        <f t="shared" si="165"/>
        <v>02</v>
      </c>
      <c r="E2627" t="s">
        <v>469</v>
      </c>
      <c r="F2627">
        <v>203</v>
      </c>
      <c r="G2627">
        <v>109</v>
      </c>
      <c r="H2627">
        <v>91</v>
      </c>
      <c r="I2627">
        <v>49</v>
      </c>
      <c r="J2627">
        <v>46</v>
      </c>
      <c r="K2627">
        <v>43</v>
      </c>
      <c r="L2627">
        <v>0</v>
      </c>
      <c r="M2627">
        <v>2021</v>
      </c>
      <c r="N2627">
        <f t="shared" ca="1" si="166"/>
        <v>184</v>
      </c>
      <c r="O2627">
        <f t="shared" ca="1" si="167"/>
        <v>30254</v>
      </c>
      <c r="P2627">
        <f ca="1">_20206[[#This Row],[最低排名]]-_20206[[#This Row],[同分人数]]+1</f>
        <v>30071</v>
      </c>
      <c r="Q2627">
        <f ca="1">IF(O2627&gt;=开始!$B$6, 1, 0)</f>
        <v>1</v>
      </c>
      <c r="R2627">
        <f ca="1">_20206[[#This Row],[最低排名]]-开始!$B$6</f>
        <v>30254</v>
      </c>
    </row>
    <row r="2628" spans="1:18">
      <c r="A2628">
        <v>88201</v>
      </c>
      <c r="B2628" t="s">
        <v>1434</v>
      </c>
      <c r="C2628" t="str">
        <f t="shared" si="164"/>
        <v>西安石油</v>
      </c>
      <c r="D2628" t="str">
        <f t="shared" si="165"/>
        <v>01</v>
      </c>
      <c r="E2628" t="s">
        <v>309</v>
      </c>
      <c r="F2628">
        <v>170</v>
      </c>
      <c r="G2628">
        <v>90</v>
      </c>
      <c r="H2628">
        <v>110</v>
      </c>
      <c r="I2628">
        <v>61</v>
      </c>
      <c r="J2628">
        <v>52</v>
      </c>
      <c r="K2628">
        <v>49</v>
      </c>
      <c r="L2628">
        <v>0</v>
      </c>
      <c r="M2628">
        <v>2021</v>
      </c>
      <c r="N2628">
        <f t="shared" ca="1" si="166"/>
        <v>188</v>
      </c>
      <c r="O2628">
        <f t="shared" ca="1" si="167"/>
        <v>28283</v>
      </c>
      <c r="P2628">
        <f ca="1">_20206[[#This Row],[最低排名]]-_20206[[#This Row],[同分人数]]+1</f>
        <v>28096</v>
      </c>
      <c r="Q2628">
        <f ca="1">IF(O2628&gt;=开始!$B$6, 1, 0)</f>
        <v>1</v>
      </c>
      <c r="R2628">
        <f ca="1">_20206[[#This Row],[最低排名]]-开始!$B$6</f>
        <v>28283</v>
      </c>
    </row>
    <row r="2629" spans="1:18">
      <c r="A2629">
        <v>88202</v>
      </c>
      <c r="B2629" t="s">
        <v>1435</v>
      </c>
      <c r="C2629" t="str">
        <f t="shared" si="164"/>
        <v>西安石油</v>
      </c>
      <c r="D2629" t="str">
        <f t="shared" si="165"/>
        <v>02</v>
      </c>
      <c r="E2629" t="s">
        <v>513</v>
      </c>
      <c r="F2629">
        <v>195</v>
      </c>
      <c r="G2629">
        <v>102</v>
      </c>
      <c r="H2629">
        <v>87</v>
      </c>
      <c r="I2629">
        <v>49</v>
      </c>
      <c r="J2629">
        <v>46</v>
      </c>
      <c r="K2629">
        <v>43</v>
      </c>
      <c r="L2629">
        <v>0</v>
      </c>
      <c r="M2629">
        <v>2021</v>
      </c>
      <c r="N2629">
        <f t="shared" ca="1" si="166"/>
        <v>164</v>
      </c>
      <c r="O2629">
        <f t="shared" ca="1" si="167"/>
        <v>32444</v>
      </c>
      <c r="P2629">
        <f ca="1">_20206[[#This Row],[最低排名]]-_20206[[#This Row],[同分人数]]+1</f>
        <v>32281</v>
      </c>
      <c r="Q2629">
        <f ca="1">IF(O2629&gt;=开始!$B$6, 1, 0)</f>
        <v>1</v>
      </c>
      <c r="R2629">
        <f ca="1">_20206[[#This Row],[最低排名]]-开始!$B$6</f>
        <v>32444</v>
      </c>
    </row>
    <row r="2630" spans="1:18">
      <c r="A2630">
        <v>88203</v>
      </c>
      <c r="B2630" t="s">
        <v>1436</v>
      </c>
      <c r="C2630" t="str">
        <f t="shared" si="164"/>
        <v>西安石油</v>
      </c>
      <c r="D2630" t="str">
        <f t="shared" si="165"/>
        <v>03</v>
      </c>
      <c r="E2630" t="s">
        <v>228</v>
      </c>
      <c r="F2630">
        <v>188</v>
      </c>
      <c r="G2630">
        <v>96</v>
      </c>
      <c r="H2630">
        <v>107</v>
      </c>
      <c r="I2630">
        <v>55</v>
      </c>
      <c r="J2630">
        <v>46</v>
      </c>
      <c r="K2630">
        <v>43</v>
      </c>
      <c r="L2630">
        <v>0</v>
      </c>
      <c r="M2630">
        <v>2021</v>
      </c>
      <c r="N2630">
        <f t="shared" ca="1" si="166"/>
        <v>198</v>
      </c>
      <c r="O2630">
        <f t="shared" ca="1" si="167"/>
        <v>28864</v>
      </c>
      <c r="P2630">
        <f ca="1">_20206[[#This Row],[最低排名]]-_20206[[#This Row],[同分人数]]+1</f>
        <v>28667</v>
      </c>
      <c r="Q2630">
        <f ca="1">IF(O2630&gt;=开始!$B$6, 1, 0)</f>
        <v>1</v>
      </c>
      <c r="R2630">
        <f ca="1">_20206[[#This Row],[最低排名]]-开始!$B$6</f>
        <v>28864</v>
      </c>
    </row>
    <row r="2631" spans="1:18">
      <c r="A2631">
        <v>88204</v>
      </c>
      <c r="B2631" t="s">
        <v>1437</v>
      </c>
      <c r="C2631" t="str">
        <f t="shared" si="164"/>
        <v>西安石油</v>
      </c>
      <c r="D2631" t="str">
        <f t="shared" si="165"/>
        <v>04</v>
      </c>
      <c r="E2631" t="s">
        <v>309</v>
      </c>
      <c r="F2631">
        <v>188</v>
      </c>
      <c r="G2631">
        <v>99</v>
      </c>
      <c r="H2631">
        <v>104</v>
      </c>
      <c r="I2631">
        <v>52</v>
      </c>
      <c r="J2631">
        <v>49</v>
      </c>
      <c r="K2631">
        <v>49</v>
      </c>
      <c r="L2631">
        <v>0</v>
      </c>
      <c r="M2631">
        <v>2021</v>
      </c>
      <c r="N2631">
        <f t="shared" ca="1" si="166"/>
        <v>188</v>
      </c>
      <c r="O2631">
        <f t="shared" ca="1" si="167"/>
        <v>28283</v>
      </c>
      <c r="P2631">
        <f ca="1">_20206[[#This Row],[最低排名]]-_20206[[#This Row],[同分人数]]+1</f>
        <v>28096</v>
      </c>
      <c r="Q2631">
        <f ca="1">IF(O2631&gt;=开始!$B$6, 1, 0)</f>
        <v>1</v>
      </c>
      <c r="R2631">
        <f ca="1">_20206[[#This Row],[最低排名]]-开始!$B$6</f>
        <v>28283</v>
      </c>
    </row>
    <row r="2632" spans="1:18">
      <c r="A2632">
        <v>88301</v>
      </c>
      <c r="B2632" t="s">
        <v>1438</v>
      </c>
      <c r="C2632" t="str">
        <f t="shared" si="164"/>
        <v>陕西科大</v>
      </c>
      <c r="D2632" t="str">
        <f t="shared" si="165"/>
        <v>01</v>
      </c>
      <c r="E2632" t="s">
        <v>701</v>
      </c>
      <c r="F2632">
        <v>198</v>
      </c>
      <c r="G2632">
        <v>107</v>
      </c>
      <c r="H2632">
        <v>90</v>
      </c>
      <c r="I2632">
        <v>55</v>
      </c>
      <c r="J2632">
        <v>52</v>
      </c>
      <c r="K2632">
        <v>49</v>
      </c>
      <c r="L2632">
        <v>0</v>
      </c>
      <c r="M2632">
        <v>2021</v>
      </c>
      <c r="N2632">
        <f t="shared" ca="1" si="166"/>
        <v>166</v>
      </c>
      <c r="O2632">
        <f t="shared" ca="1" si="167"/>
        <v>27904</v>
      </c>
      <c r="P2632">
        <f ca="1">_20206[[#This Row],[最低排名]]-_20206[[#This Row],[同分人数]]+1</f>
        <v>27739</v>
      </c>
      <c r="Q2632">
        <f ca="1">IF(O2632&gt;=开始!$B$6, 1, 0)</f>
        <v>1</v>
      </c>
      <c r="R2632">
        <f ca="1">_20206[[#This Row],[最低排名]]-开始!$B$6</f>
        <v>27904</v>
      </c>
    </row>
    <row r="2633" spans="1:18">
      <c r="A2633">
        <v>88302</v>
      </c>
      <c r="B2633" t="s">
        <v>1439</v>
      </c>
      <c r="C2633" t="str">
        <f t="shared" si="164"/>
        <v>陕西科大</v>
      </c>
      <c r="D2633" t="str">
        <f t="shared" si="165"/>
        <v>02</v>
      </c>
      <c r="E2633" t="s">
        <v>440</v>
      </c>
      <c r="F2633">
        <v>192</v>
      </c>
      <c r="G2633">
        <v>100</v>
      </c>
      <c r="H2633">
        <v>98</v>
      </c>
      <c r="I2633">
        <v>55</v>
      </c>
      <c r="J2633">
        <v>49</v>
      </c>
      <c r="K2633">
        <v>43</v>
      </c>
      <c r="L2633">
        <v>0</v>
      </c>
      <c r="M2633">
        <v>2021</v>
      </c>
      <c r="N2633">
        <f t="shared" ca="1" si="166"/>
        <v>210</v>
      </c>
      <c r="O2633">
        <f t="shared" ca="1" si="167"/>
        <v>29272</v>
      </c>
      <c r="P2633">
        <f ca="1">_20206[[#This Row],[最低排名]]-_20206[[#This Row],[同分人数]]+1</f>
        <v>29063</v>
      </c>
      <c r="Q2633">
        <f ca="1">IF(O2633&gt;=开始!$B$6, 1, 0)</f>
        <v>1</v>
      </c>
      <c r="R2633">
        <f ca="1">_20206[[#This Row],[最低排名]]-开始!$B$6</f>
        <v>29272</v>
      </c>
    </row>
    <row r="2634" spans="1:18">
      <c r="A2634">
        <v>88303</v>
      </c>
      <c r="B2634" t="s">
        <v>1617</v>
      </c>
      <c r="C2634" t="str">
        <f t="shared" si="164"/>
        <v>陕西科大</v>
      </c>
      <c r="D2634" t="str">
        <f t="shared" si="165"/>
        <v>03</v>
      </c>
      <c r="E2634" t="s">
        <v>560</v>
      </c>
      <c r="F2634">
        <v>192</v>
      </c>
      <c r="G2634">
        <v>106</v>
      </c>
      <c r="H2634">
        <v>83</v>
      </c>
      <c r="I2634">
        <v>64</v>
      </c>
      <c r="J2634">
        <v>55</v>
      </c>
      <c r="K2634">
        <v>55</v>
      </c>
      <c r="L2634">
        <v>0</v>
      </c>
      <c r="M2634">
        <v>2021</v>
      </c>
      <c r="N2634">
        <f t="shared" ca="1" si="166"/>
        <v>193</v>
      </c>
      <c r="O2634">
        <f t="shared" ca="1" si="167"/>
        <v>26941</v>
      </c>
      <c r="P2634">
        <f ca="1">_20206[[#This Row],[最低排名]]-_20206[[#This Row],[同分人数]]+1</f>
        <v>26749</v>
      </c>
      <c r="Q2634">
        <f ca="1">IF(O2634&gt;=开始!$B$6, 1, 0)</f>
        <v>1</v>
      </c>
      <c r="R2634">
        <f ca="1">_20206[[#This Row],[最低排名]]-开始!$B$6</f>
        <v>26941</v>
      </c>
    </row>
    <row r="2635" spans="1:18">
      <c r="A2635">
        <v>88304</v>
      </c>
      <c r="B2635" t="s">
        <v>1618</v>
      </c>
      <c r="C2635" t="str">
        <f t="shared" si="164"/>
        <v>陕西科大</v>
      </c>
      <c r="D2635" t="str">
        <f t="shared" si="165"/>
        <v>04</v>
      </c>
      <c r="E2635" t="s">
        <v>50</v>
      </c>
      <c r="F2635">
        <v>182</v>
      </c>
      <c r="G2635">
        <v>98</v>
      </c>
      <c r="H2635">
        <v>99</v>
      </c>
      <c r="I2635">
        <v>61</v>
      </c>
      <c r="J2635">
        <v>46</v>
      </c>
      <c r="K2635">
        <v>43</v>
      </c>
      <c r="L2635">
        <v>0</v>
      </c>
      <c r="M2635">
        <v>2021</v>
      </c>
      <c r="N2635">
        <f t="shared" ca="1" si="166"/>
        <v>207</v>
      </c>
      <c r="O2635">
        <f t="shared" ca="1" si="167"/>
        <v>30461</v>
      </c>
      <c r="P2635">
        <f ca="1">_20206[[#This Row],[最低排名]]-_20206[[#This Row],[同分人数]]+1</f>
        <v>30255</v>
      </c>
      <c r="Q2635">
        <f ca="1">IF(O2635&gt;=开始!$B$6, 1, 0)</f>
        <v>1</v>
      </c>
      <c r="R2635">
        <f ca="1">_20206[[#This Row],[最低排名]]-开始!$B$6</f>
        <v>30461</v>
      </c>
    </row>
    <row r="2636" spans="1:18">
      <c r="A2636">
        <v>88401</v>
      </c>
      <c r="B2636" t="s">
        <v>1440</v>
      </c>
      <c r="C2636" t="str">
        <f t="shared" si="164"/>
        <v>陕西理工</v>
      </c>
      <c r="D2636" t="str">
        <f t="shared" si="165"/>
        <v>01</v>
      </c>
      <c r="E2636" t="s">
        <v>752</v>
      </c>
      <c r="F2636">
        <v>203</v>
      </c>
      <c r="G2636">
        <v>109</v>
      </c>
      <c r="H2636">
        <v>75</v>
      </c>
      <c r="I2636">
        <v>52</v>
      </c>
      <c r="J2636">
        <v>49</v>
      </c>
      <c r="K2636">
        <v>46</v>
      </c>
      <c r="L2636">
        <v>0</v>
      </c>
      <c r="M2636">
        <v>2021</v>
      </c>
      <c r="N2636">
        <f t="shared" ca="1" si="166"/>
        <v>183</v>
      </c>
      <c r="O2636">
        <f t="shared" ca="1" si="167"/>
        <v>31547</v>
      </c>
      <c r="P2636">
        <f ca="1">_20206[[#This Row],[最低排名]]-_20206[[#This Row],[同分人数]]+1</f>
        <v>31365</v>
      </c>
      <c r="Q2636">
        <f ca="1">IF(O2636&gt;=开始!$B$6, 1, 0)</f>
        <v>1</v>
      </c>
      <c r="R2636">
        <f ca="1">_20206[[#This Row],[最低排名]]-开始!$B$6</f>
        <v>31547</v>
      </c>
    </row>
    <row r="2637" spans="1:18">
      <c r="A2637">
        <v>88402</v>
      </c>
      <c r="B2637" t="s">
        <v>1441</v>
      </c>
      <c r="C2637" t="str">
        <f t="shared" si="164"/>
        <v>陕西理工</v>
      </c>
      <c r="D2637" t="str">
        <f t="shared" si="165"/>
        <v>02</v>
      </c>
      <c r="E2637" t="s">
        <v>203</v>
      </c>
      <c r="F2637">
        <v>202</v>
      </c>
      <c r="G2637">
        <v>109</v>
      </c>
      <c r="H2637">
        <v>78</v>
      </c>
      <c r="I2637">
        <v>58</v>
      </c>
      <c r="J2637">
        <v>46</v>
      </c>
      <c r="K2637">
        <v>46</v>
      </c>
      <c r="L2637">
        <v>0</v>
      </c>
      <c r="M2637">
        <v>2021</v>
      </c>
      <c r="N2637">
        <f t="shared" ca="1" si="166"/>
        <v>204</v>
      </c>
      <c r="O2637">
        <f t="shared" ca="1" si="167"/>
        <v>30665</v>
      </c>
      <c r="P2637">
        <f ca="1">_20206[[#This Row],[最低排名]]-_20206[[#This Row],[同分人数]]+1</f>
        <v>30462</v>
      </c>
      <c r="Q2637">
        <f ca="1">IF(O2637&gt;=开始!$B$6, 1, 0)</f>
        <v>1</v>
      </c>
      <c r="R2637">
        <f ca="1">_20206[[#This Row],[最低排名]]-开始!$B$6</f>
        <v>30665</v>
      </c>
    </row>
    <row r="2638" spans="1:18">
      <c r="A2638">
        <v>88501</v>
      </c>
      <c r="B2638" t="s">
        <v>1442</v>
      </c>
      <c r="C2638" t="str">
        <f t="shared" si="164"/>
        <v>宝鸡文理</v>
      </c>
      <c r="D2638" t="str">
        <f t="shared" si="165"/>
        <v>01</v>
      </c>
      <c r="E2638" t="s">
        <v>479</v>
      </c>
      <c r="F2638">
        <v>193</v>
      </c>
      <c r="G2638">
        <v>108</v>
      </c>
      <c r="H2638">
        <v>73</v>
      </c>
      <c r="I2638">
        <v>61</v>
      </c>
      <c r="J2638">
        <v>52</v>
      </c>
      <c r="K2638">
        <v>43</v>
      </c>
      <c r="L2638">
        <v>0</v>
      </c>
      <c r="M2638">
        <v>2021</v>
      </c>
      <c r="N2638">
        <f t="shared" ca="1" si="166"/>
        <v>193</v>
      </c>
      <c r="O2638">
        <f t="shared" ca="1" si="167"/>
        <v>32124</v>
      </c>
      <c r="P2638">
        <f ca="1">_20206[[#This Row],[最低排名]]-_20206[[#This Row],[同分人数]]+1</f>
        <v>31932</v>
      </c>
      <c r="Q2638">
        <f ca="1">IF(O2638&gt;=开始!$B$6, 1, 0)</f>
        <v>1</v>
      </c>
      <c r="R2638">
        <f ca="1">_20206[[#This Row],[最低排名]]-开始!$B$6</f>
        <v>32124</v>
      </c>
    </row>
    <row r="2639" spans="1:18">
      <c r="A2639">
        <v>88502</v>
      </c>
      <c r="B2639" t="s">
        <v>1619</v>
      </c>
      <c r="C2639" t="str">
        <f t="shared" si="164"/>
        <v>宝鸡文理</v>
      </c>
      <c r="D2639" t="str">
        <f t="shared" si="165"/>
        <v>02</v>
      </c>
      <c r="E2639" t="s">
        <v>1556</v>
      </c>
      <c r="F2639">
        <v>182</v>
      </c>
      <c r="G2639">
        <v>108</v>
      </c>
      <c r="H2639">
        <v>66</v>
      </c>
      <c r="I2639">
        <v>58</v>
      </c>
      <c r="J2639">
        <v>52</v>
      </c>
      <c r="K2639">
        <v>46</v>
      </c>
      <c r="L2639">
        <v>0</v>
      </c>
      <c r="M2639">
        <v>2021</v>
      </c>
      <c r="N2639">
        <f t="shared" ca="1" si="166"/>
        <v>162</v>
      </c>
      <c r="O2639">
        <f t="shared" ca="1" si="167"/>
        <v>35075</v>
      </c>
      <c r="P2639">
        <f ca="1">_20206[[#This Row],[最低排名]]-_20206[[#This Row],[同分人数]]+1</f>
        <v>34914</v>
      </c>
      <c r="Q2639">
        <f ca="1">IF(O2639&gt;=开始!$B$6, 1, 0)</f>
        <v>1</v>
      </c>
      <c r="R2639">
        <f ca="1">_20206[[#This Row],[最低排名]]-开始!$B$6</f>
        <v>35075</v>
      </c>
    </row>
    <row r="2640" spans="1:18">
      <c r="A2640">
        <v>88601</v>
      </c>
      <c r="B2640" t="s">
        <v>1443</v>
      </c>
      <c r="C2640" t="str">
        <f t="shared" si="164"/>
        <v>渭南师范</v>
      </c>
      <c r="D2640" t="str">
        <f t="shared" si="165"/>
        <v>01</v>
      </c>
      <c r="E2640" t="s">
        <v>209</v>
      </c>
      <c r="F2640">
        <v>208</v>
      </c>
      <c r="G2640">
        <v>110</v>
      </c>
      <c r="H2640">
        <v>66</v>
      </c>
      <c r="I2640">
        <v>49</v>
      </c>
      <c r="J2640">
        <v>49</v>
      </c>
      <c r="K2640">
        <v>43</v>
      </c>
      <c r="L2640">
        <v>0</v>
      </c>
      <c r="M2640">
        <v>2021</v>
      </c>
      <c r="N2640">
        <f t="shared" ca="1" si="166"/>
        <v>197</v>
      </c>
      <c r="O2640">
        <f t="shared" ca="1" si="167"/>
        <v>33300</v>
      </c>
      <c r="P2640">
        <f ca="1">_20206[[#This Row],[最低排名]]-_20206[[#This Row],[同分人数]]+1</f>
        <v>33104</v>
      </c>
      <c r="Q2640">
        <f ca="1">IF(O2640&gt;=开始!$B$6, 1, 0)</f>
        <v>1</v>
      </c>
      <c r="R2640">
        <f ca="1">_20206[[#This Row],[最低排名]]-开始!$B$6</f>
        <v>33300</v>
      </c>
    </row>
    <row r="2641" spans="1:18">
      <c r="A2641">
        <v>88701</v>
      </c>
      <c r="B2641" t="s">
        <v>1444</v>
      </c>
      <c r="C2641" t="str">
        <f t="shared" si="164"/>
        <v>西安外大</v>
      </c>
      <c r="D2641" t="str">
        <f t="shared" si="165"/>
        <v>01</v>
      </c>
      <c r="E2641" t="s">
        <v>302</v>
      </c>
      <c r="F2641">
        <v>220</v>
      </c>
      <c r="G2641">
        <v>112</v>
      </c>
      <c r="H2641">
        <v>117</v>
      </c>
      <c r="I2641">
        <v>55</v>
      </c>
      <c r="J2641">
        <v>52</v>
      </c>
      <c r="K2641">
        <v>46</v>
      </c>
      <c r="L2641">
        <v>0</v>
      </c>
      <c r="M2641">
        <v>2021</v>
      </c>
      <c r="N2641">
        <f t="shared" ca="1" si="166"/>
        <v>226</v>
      </c>
      <c r="O2641">
        <f t="shared" ca="1" si="167"/>
        <v>17952</v>
      </c>
      <c r="P2641">
        <f ca="1">_20206[[#This Row],[最低排名]]-_20206[[#This Row],[同分人数]]+1</f>
        <v>17727</v>
      </c>
      <c r="Q2641">
        <f ca="1">IF(O2641&gt;=开始!$B$6, 1, 0)</f>
        <v>1</v>
      </c>
      <c r="R2641">
        <f ca="1">_20206[[#This Row],[最低排名]]-开始!$B$6</f>
        <v>17952</v>
      </c>
    </row>
    <row r="2642" spans="1:18">
      <c r="A2642">
        <v>88801</v>
      </c>
      <c r="B2642" t="s">
        <v>1445</v>
      </c>
      <c r="C2642" t="str">
        <f t="shared" si="164"/>
        <v>西北政法</v>
      </c>
      <c r="D2642" t="str">
        <f t="shared" si="165"/>
        <v>01</v>
      </c>
      <c r="E2642" t="s">
        <v>100</v>
      </c>
      <c r="F2642">
        <v>217</v>
      </c>
      <c r="G2642">
        <v>109</v>
      </c>
      <c r="H2642">
        <v>119</v>
      </c>
      <c r="I2642">
        <v>67</v>
      </c>
      <c r="J2642">
        <v>58</v>
      </c>
      <c r="K2642">
        <v>46</v>
      </c>
      <c r="L2642">
        <v>0</v>
      </c>
      <c r="M2642">
        <v>2021</v>
      </c>
      <c r="N2642">
        <f t="shared" ca="1" si="166"/>
        <v>233</v>
      </c>
      <c r="O2642">
        <f t="shared" ca="1" si="167"/>
        <v>14212</v>
      </c>
      <c r="P2642">
        <f ca="1">_20206[[#This Row],[最低排名]]-_20206[[#This Row],[同分人数]]+1</f>
        <v>13980</v>
      </c>
      <c r="Q2642">
        <f ca="1">IF(O2642&gt;=开始!$B$6, 1, 0)</f>
        <v>1</v>
      </c>
      <c r="R2642">
        <f ca="1">_20206[[#This Row],[最低排名]]-开始!$B$6</f>
        <v>14212</v>
      </c>
    </row>
    <row r="2643" spans="1:18">
      <c r="A2643">
        <v>88901</v>
      </c>
      <c r="B2643" t="s">
        <v>1446</v>
      </c>
      <c r="C2643" t="str">
        <f t="shared" si="164"/>
        <v>西安培华</v>
      </c>
      <c r="D2643" t="str">
        <f t="shared" si="165"/>
        <v>01</v>
      </c>
      <c r="E2643" t="s">
        <v>1629</v>
      </c>
      <c r="M2643">
        <v>2021</v>
      </c>
      <c r="N2643" t="e">
        <f t="shared" ca="1" si="166"/>
        <v>#N/A</v>
      </c>
      <c r="O2643" t="e">
        <f t="shared" ca="1" si="167"/>
        <v>#N/A</v>
      </c>
      <c r="P2643" t="e">
        <f ca="1">_20206[[#This Row],[最低排名]]-_20206[[#This Row],[同分人数]]+1</f>
        <v>#N/A</v>
      </c>
      <c r="Q2643" t="e">
        <f ca="1">IF(O2643&gt;=开始!$B$6, 1, 0)</f>
        <v>#N/A</v>
      </c>
      <c r="R2643" t="e">
        <f ca="1">_20206[[#This Row],[最低排名]]-开始!$B$6</f>
        <v>#N/A</v>
      </c>
    </row>
    <row r="2644" spans="1:18">
      <c r="A2644">
        <v>88902</v>
      </c>
      <c r="B2644" t="s">
        <v>1447</v>
      </c>
      <c r="C2644" t="str">
        <f t="shared" si="164"/>
        <v>西安培华</v>
      </c>
      <c r="D2644" t="str">
        <f t="shared" si="165"/>
        <v>02</v>
      </c>
      <c r="E2644" t="s">
        <v>1542</v>
      </c>
      <c r="F2644">
        <v>167</v>
      </c>
      <c r="G2644">
        <v>95</v>
      </c>
      <c r="H2644">
        <v>72</v>
      </c>
      <c r="I2644">
        <v>61</v>
      </c>
      <c r="J2644">
        <v>52</v>
      </c>
      <c r="K2644">
        <v>49</v>
      </c>
      <c r="L2644">
        <v>0</v>
      </c>
      <c r="M2644">
        <v>2021</v>
      </c>
      <c r="N2644">
        <f t="shared" ca="1" si="166"/>
        <v>146</v>
      </c>
      <c r="O2644">
        <f t="shared" ca="1" si="167"/>
        <v>35527</v>
      </c>
      <c r="P2644">
        <f ca="1">_20206[[#This Row],[最低排名]]-_20206[[#This Row],[同分人数]]+1</f>
        <v>35382</v>
      </c>
      <c r="Q2644">
        <f ca="1">IF(O2644&gt;=开始!$B$6, 1, 0)</f>
        <v>1</v>
      </c>
      <c r="R2644">
        <f ca="1">_20206[[#This Row],[最低排名]]-开始!$B$6</f>
        <v>35527</v>
      </c>
    </row>
    <row r="2645" spans="1:18">
      <c r="A2645">
        <v>88903</v>
      </c>
      <c r="B2645" t="s">
        <v>1448</v>
      </c>
      <c r="C2645" t="str">
        <f t="shared" si="164"/>
        <v>西安培华</v>
      </c>
      <c r="D2645" t="str">
        <f t="shared" si="165"/>
        <v>03</v>
      </c>
      <c r="E2645" t="s">
        <v>223</v>
      </c>
      <c r="F2645">
        <v>196</v>
      </c>
      <c r="G2645">
        <v>109</v>
      </c>
      <c r="H2645">
        <v>65</v>
      </c>
      <c r="I2645">
        <v>55</v>
      </c>
      <c r="J2645">
        <v>46</v>
      </c>
      <c r="K2645">
        <v>46</v>
      </c>
      <c r="L2645">
        <v>0</v>
      </c>
      <c r="M2645">
        <v>2021</v>
      </c>
      <c r="N2645">
        <f t="shared" ca="1" si="166"/>
        <v>153</v>
      </c>
      <c r="O2645">
        <f t="shared" ca="1" si="167"/>
        <v>34464</v>
      </c>
      <c r="P2645">
        <f ca="1">_20206[[#This Row],[最低排名]]-_20206[[#This Row],[同分人数]]+1</f>
        <v>34312</v>
      </c>
      <c r="Q2645">
        <f ca="1">IF(O2645&gt;=开始!$B$6, 1, 0)</f>
        <v>1</v>
      </c>
      <c r="R2645">
        <f ca="1">_20206[[#This Row],[最低排名]]-开始!$B$6</f>
        <v>34464</v>
      </c>
    </row>
    <row r="2646" spans="1:18">
      <c r="A2646">
        <v>88904</v>
      </c>
      <c r="B2646" t="s">
        <v>1449</v>
      </c>
      <c r="C2646" t="str">
        <f t="shared" si="164"/>
        <v>西安培华</v>
      </c>
      <c r="D2646" t="str">
        <f t="shared" si="165"/>
        <v>04</v>
      </c>
      <c r="E2646" t="s">
        <v>1533</v>
      </c>
      <c r="F2646">
        <v>179</v>
      </c>
      <c r="G2646">
        <v>91</v>
      </c>
      <c r="H2646">
        <v>88</v>
      </c>
      <c r="I2646">
        <v>46</v>
      </c>
      <c r="J2646">
        <v>46</v>
      </c>
      <c r="K2646">
        <v>43</v>
      </c>
      <c r="L2646">
        <v>0</v>
      </c>
      <c r="M2646">
        <v>2021</v>
      </c>
      <c r="N2646">
        <f t="shared" ca="1" si="166"/>
        <v>157</v>
      </c>
      <c r="O2646">
        <f t="shared" ca="1" si="167"/>
        <v>35381</v>
      </c>
      <c r="P2646">
        <f ca="1">_20206[[#This Row],[最低排名]]-_20206[[#This Row],[同分人数]]+1</f>
        <v>35225</v>
      </c>
      <c r="Q2646">
        <f ca="1">IF(O2646&gt;=开始!$B$6, 1, 0)</f>
        <v>1</v>
      </c>
      <c r="R2646">
        <f ca="1">_20206[[#This Row],[最低排名]]-开始!$B$6</f>
        <v>35381</v>
      </c>
    </row>
    <row r="2647" spans="1:18">
      <c r="A2647">
        <v>88905</v>
      </c>
      <c r="B2647" t="s">
        <v>1450</v>
      </c>
      <c r="C2647" t="str">
        <f t="shared" si="164"/>
        <v>西安培华</v>
      </c>
      <c r="D2647" t="str">
        <f t="shared" si="165"/>
        <v>05</v>
      </c>
      <c r="E2647" t="s">
        <v>1542</v>
      </c>
      <c r="F2647">
        <v>157</v>
      </c>
      <c r="G2647">
        <v>88</v>
      </c>
      <c r="H2647">
        <v>76</v>
      </c>
      <c r="I2647">
        <v>64</v>
      </c>
      <c r="J2647">
        <v>61</v>
      </c>
      <c r="K2647">
        <v>43</v>
      </c>
      <c r="L2647">
        <v>0</v>
      </c>
      <c r="M2647">
        <v>2021</v>
      </c>
      <c r="N2647">
        <f t="shared" ca="1" si="166"/>
        <v>146</v>
      </c>
      <c r="O2647">
        <f t="shared" ca="1" si="167"/>
        <v>35527</v>
      </c>
      <c r="P2647">
        <f ca="1">_20206[[#This Row],[最低排名]]-_20206[[#This Row],[同分人数]]+1</f>
        <v>35382</v>
      </c>
      <c r="Q2647">
        <f ca="1">IF(O2647&gt;=开始!$B$6, 1, 0)</f>
        <v>1</v>
      </c>
      <c r="R2647">
        <f ca="1">_20206[[#This Row],[最低排名]]-开始!$B$6</f>
        <v>35527</v>
      </c>
    </row>
    <row r="2648" spans="1:18">
      <c r="A2648">
        <v>89001</v>
      </c>
      <c r="B2648" t="s">
        <v>1451</v>
      </c>
      <c r="C2648" t="str">
        <f t="shared" si="164"/>
        <v>西安财大</v>
      </c>
      <c r="D2648" t="str">
        <f t="shared" si="165"/>
        <v>01</v>
      </c>
      <c r="E2648" t="s">
        <v>485</v>
      </c>
      <c r="F2648">
        <v>199</v>
      </c>
      <c r="G2648">
        <v>100</v>
      </c>
      <c r="H2648">
        <v>78</v>
      </c>
      <c r="I2648">
        <v>61</v>
      </c>
      <c r="J2648">
        <v>61</v>
      </c>
      <c r="K2648">
        <v>46</v>
      </c>
      <c r="L2648">
        <v>0</v>
      </c>
      <c r="M2648">
        <v>2021</v>
      </c>
      <c r="N2648">
        <f t="shared" ca="1" si="166"/>
        <v>196</v>
      </c>
      <c r="O2648">
        <f t="shared" ca="1" si="167"/>
        <v>27738</v>
      </c>
      <c r="P2648">
        <f ca="1">_20206[[#This Row],[最低排名]]-_20206[[#This Row],[同分人数]]+1</f>
        <v>27543</v>
      </c>
      <c r="Q2648">
        <f ca="1">IF(O2648&gt;=开始!$B$6, 1, 0)</f>
        <v>1</v>
      </c>
      <c r="R2648">
        <f ca="1">_20206[[#This Row],[最低排名]]-开始!$B$6</f>
        <v>27738</v>
      </c>
    </row>
    <row r="2649" spans="1:18">
      <c r="A2649">
        <v>89002</v>
      </c>
      <c r="B2649" t="s">
        <v>1719</v>
      </c>
      <c r="C2649" t="str">
        <f t="shared" si="164"/>
        <v>西安财大</v>
      </c>
      <c r="D2649" t="str">
        <f t="shared" si="165"/>
        <v>02</v>
      </c>
      <c r="E2649" t="s">
        <v>178</v>
      </c>
      <c r="F2649">
        <v>197</v>
      </c>
      <c r="G2649">
        <v>103</v>
      </c>
      <c r="H2649">
        <v>96</v>
      </c>
      <c r="I2649">
        <v>55</v>
      </c>
      <c r="J2649">
        <v>55</v>
      </c>
      <c r="K2649">
        <v>55</v>
      </c>
      <c r="L2649">
        <v>0</v>
      </c>
      <c r="M2649">
        <v>2021</v>
      </c>
      <c r="N2649">
        <f t="shared" ca="1" si="166"/>
        <v>201</v>
      </c>
      <c r="O2649">
        <f t="shared" ca="1" si="167"/>
        <v>25024</v>
      </c>
      <c r="P2649">
        <f ca="1">_20206[[#This Row],[最低排名]]-_20206[[#This Row],[同分人数]]+1</f>
        <v>24824</v>
      </c>
      <c r="Q2649">
        <f ca="1">IF(O2649&gt;=开始!$B$6, 1, 0)</f>
        <v>1</v>
      </c>
      <c r="R2649">
        <f ca="1">_20206[[#This Row],[最低排名]]-开始!$B$6</f>
        <v>25024</v>
      </c>
    </row>
    <row r="2650" spans="1:18">
      <c r="A2650">
        <v>89101</v>
      </c>
      <c r="B2650" t="s">
        <v>1452</v>
      </c>
      <c r="C2650" t="str">
        <f t="shared" si="164"/>
        <v>西安邮电</v>
      </c>
      <c r="D2650" t="str">
        <f t="shared" si="165"/>
        <v>01</v>
      </c>
      <c r="E2650" t="s">
        <v>128</v>
      </c>
      <c r="F2650">
        <v>209</v>
      </c>
      <c r="G2650">
        <v>120</v>
      </c>
      <c r="H2650">
        <v>93</v>
      </c>
      <c r="I2650">
        <v>64</v>
      </c>
      <c r="J2650">
        <v>58</v>
      </c>
      <c r="K2650">
        <v>55</v>
      </c>
      <c r="L2650">
        <v>0</v>
      </c>
      <c r="M2650">
        <v>2021</v>
      </c>
      <c r="N2650">
        <f t="shared" ca="1" si="166"/>
        <v>212</v>
      </c>
      <c r="O2650">
        <f t="shared" ca="1" si="167"/>
        <v>20397</v>
      </c>
      <c r="P2650">
        <f ca="1">_20206[[#This Row],[最低排名]]-_20206[[#This Row],[同分人数]]+1</f>
        <v>20186</v>
      </c>
      <c r="Q2650">
        <f ca="1">IF(O2650&gt;=开始!$B$6, 1, 0)</f>
        <v>1</v>
      </c>
      <c r="R2650">
        <f ca="1">_20206[[#This Row],[最低排名]]-开始!$B$6</f>
        <v>20397</v>
      </c>
    </row>
    <row r="2651" spans="1:18">
      <c r="A2651">
        <v>89102</v>
      </c>
      <c r="B2651" t="s">
        <v>1453</v>
      </c>
      <c r="C2651" t="str">
        <f t="shared" si="164"/>
        <v>西安邮电</v>
      </c>
      <c r="D2651" t="str">
        <f t="shared" si="165"/>
        <v>02</v>
      </c>
      <c r="E2651" t="s">
        <v>184</v>
      </c>
      <c r="F2651">
        <v>202</v>
      </c>
      <c r="G2651">
        <v>103</v>
      </c>
      <c r="H2651">
        <v>84</v>
      </c>
      <c r="I2651">
        <v>58</v>
      </c>
      <c r="J2651">
        <v>55</v>
      </c>
      <c r="K2651">
        <v>52</v>
      </c>
      <c r="L2651">
        <v>0</v>
      </c>
      <c r="M2651">
        <v>2021</v>
      </c>
      <c r="N2651">
        <f t="shared" ca="1" si="166"/>
        <v>225</v>
      </c>
      <c r="O2651">
        <f t="shared" ca="1" si="167"/>
        <v>26536</v>
      </c>
      <c r="P2651">
        <f ca="1">_20206[[#This Row],[最低排名]]-_20206[[#This Row],[同分人数]]+1</f>
        <v>26312</v>
      </c>
      <c r="Q2651">
        <f ca="1">IF(O2651&gt;=开始!$B$6, 1, 0)</f>
        <v>1</v>
      </c>
      <c r="R2651">
        <f ca="1">_20206[[#This Row],[最低排名]]-开始!$B$6</f>
        <v>26536</v>
      </c>
    </row>
    <row r="2652" spans="1:18">
      <c r="A2652">
        <v>89201</v>
      </c>
      <c r="B2652" t="s">
        <v>1454</v>
      </c>
      <c r="C2652" t="str">
        <f t="shared" si="164"/>
        <v>西安思源</v>
      </c>
      <c r="D2652" t="str">
        <f t="shared" si="165"/>
        <v>01</v>
      </c>
      <c r="E2652" t="s">
        <v>1533</v>
      </c>
      <c r="F2652">
        <v>175</v>
      </c>
      <c r="G2652">
        <v>92</v>
      </c>
      <c r="H2652">
        <v>86</v>
      </c>
      <c r="I2652">
        <v>49</v>
      </c>
      <c r="J2652">
        <v>46</v>
      </c>
      <c r="K2652">
        <v>46</v>
      </c>
      <c r="L2652">
        <v>0</v>
      </c>
      <c r="M2652">
        <v>2021</v>
      </c>
      <c r="N2652">
        <f t="shared" ca="1" si="166"/>
        <v>157</v>
      </c>
      <c r="O2652">
        <f t="shared" ca="1" si="167"/>
        <v>35381</v>
      </c>
      <c r="P2652">
        <f ca="1">_20206[[#This Row],[最低排名]]-_20206[[#This Row],[同分人数]]+1</f>
        <v>35225</v>
      </c>
      <c r="Q2652">
        <f ca="1">IF(O2652&gt;=开始!$B$6, 1, 0)</f>
        <v>1</v>
      </c>
      <c r="R2652">
        <f ca="1">_20206[[#This Row],[最低排名]]-开始!$B$6</f>
        <v>35381</v>
      </c>
    </row>
    <row r="2653" spans="1:18">
      <c r="A2653">
        <v>89202</v>
      </c>
      <c r="B2653" t="s">
        <v>1455</v>
      </c>
      <c r="C2653" t="str">
        <f t="shared" si="164"/>
        <v>西安思源</v>
      </c>
      <c r="D2653" t="str">
        <f t="shared" si="165"/>
        <v>02</v>
      </c>
      <c r="E2653" t="s">
        <v>1629</v>
      </c>
      <c r="M2653">
        <v>2021</v>
      </c>
      <c r="N2653" t="e">
        <f t="shared" ca="1" si="166"/>
        <v>#N/A</v>
      </c>
      <c r="O2653" t="e">
        <f t="shared" ca="1" si="167"/>
        <v>#N/A</v>
      </c>
      <c r="P2653" t="e">
        <f ca="1">_20206[[#This Row],[最低排名]]-_20206[[#This Row],[同分人数]]+1</f>
        <v>#N/A</v>
      </c>
      <c r="Q2653" t="e">
        <f ca="1">IF(O2653&gt;=开始!$B$6, 1, 0)</f>
        <v>#N/A</v>
      </c>
      <c r="R2653" t="e">
        <f ca="1">_20206[[#This Row],[最低排名]]-开始!$B$6</f>
        <v>#N/A</v>
      </c>
    </row>
    <row r="2654" spans="1:18">
      <c r="A2654">
        <v>89301</v>
      </c>
      <c r="B2654" t="s">
        <v>1456</v>
      </c>
      <c r="C2654" t="str">
        <f t="shared" si="164"/>
        <v>西交城市</v>
      </c>
      <c r="D2654" t="str">
        <f t="shared" si="165"/>
        <v>01</v>
      </c>
      <c r="E2654" t="s">
        <v>1548</v>
      </c>
      <c r="F2654">
        <v>176</v>
      </c>
      <c r="G2654">
        <v>94</v>
      </c>
      <c r="H2654">
        <v>56</v>
      </c>
      <c r="I2654">
        <v>67</v>
      </c>
      <c r="J2654">
        <v>55</v>
      </c>
      <c r="K2654">
        <v>49</v>
      </c>
      <c r="L2654">
        <v>0</v>
      </c>
      <c r="M2654">
        <v>2021</v>
      </c>
      <c r="N2654">
        <f t="shared" ca="1" si="166"/>
        <v>149</v>
      </c>
      <c r="O2654">
        <f t="shared" ca="1" si="167"/>
        <v>35224</v>
      </c>
      <c r="P2654">
        <f ca="1">_20206[[#This Row],[最低排名]]-_20206[[#This Row],[同分人数]]+1</f>
        <v>35076</v>
      </c>
      <c r="Q2654">
        <f ca="1">IF(O2654&gt;=开始!$B$6, 1, 0)</f>
        <v>1</v>
      </c>
      <c r="R2654">
        <f ca="1">_20206[[#This Row],[最低排名]]-开始!$B$6</f>
        <v>35224</v>
      </c>
    </row>
    <row r="2655" spans="1:18">
      <c r="A2655">
        <v>89401</v>
      </c>
      <c r="B2655" t="s">
        <v>1720</v>
      </c>
      <c r="C2655" t="str">
        <f t="shared" si="164"/>
        <v>西建华清</v>
      </c>
      <c r="D2655" t="str">
        <f t="shared" si="165"/>
        <v>01</v>
      </c>
      <c r="E2655" t="s">
        <v>1629</v>
      </c>
      <c r="M2655">
        <v>2021</v>
      </c>
      <c r="N2655" t="e">
        <f t="shared" ca="1" si="166"/>
        <v>#N/A</v>
      </c>
      <c r="O2655" t="e">
        <f t="shared" ca="1" si="167"/>
        <v>#N/A</v>
      </c>
      <c r="P2655" t="e">
        <f ca="1">_20206[[#This Row],[最低排名]]-_20206[[#This Row],[同分人数]]+1</f>
        <v>#N/A</v>
      </c>
      <c r="Q2655" t="e">
        <f ca="1">IF(O2655&gt;=开始!$B$6, 1, 0)</f>
        <v>#N/A</v>
      </c>
      <c r="R2655" t="e">
        <f ca="1">_20206[[#This Row],[最低排名]]-开始!$B$6</f>
        <v>#N/A</v>
      </c>
    </row>
    <row r="2656" spans="1:18">
      <c r="A2656">
        <v>89501</v>
      </c>
      <c r="B2656" t="s">
        <v>1721</v>
      </c>
      <c r="C2656" t="str">
        <f t="shared" si="164"/>
        <v>西财行知</v>
      </c>
      <c r="D2656" t="str">
        <f t="shared" si="165"/>
        <v>01</v>
      </c>
      <c r="E2656" t="s">
        <v>198</v>
      </c>
      <c r="F2656">
        <v>169</v>
      </c>
      <c r="G2656">
        <v>93</v>
      </c>
      <c r="H2656">
        <v>83</v>
      </c>
      <c r="I2656">
        <v>64</v>
      </c>
      <c r="J2656">
        <v>46</v>
      </c>
      <c r="K2656">
        <v>43</v>
      </c>
      <c r="L2656">
        <v>0</v>
      </c>
      <c r="M2656">
        <v>2021</v>
      </c>
      <c r="N2656">
        <f t="shared" ca="1" si="166"/>
        <v>148</v>
      </c>
      <c r="O2656">
        <f t="shared" ca="1" si="167"/>
        <v>34913</v>
      </c>
      <c r="P2656">
        <f ca="1">_20206[[#This Row],[最低排名]]-_20206[[#This Row],[同分人数]]+1</f>
        <v>34766</v>
      </c>
      <c r="Q2656">
        <f ca="1">IF(O2656&gt;=开始!$B$6, 1, 0)</f>
        <v>1</v>
      </c>
      <c r="R2656">
        <f ca="1">_20206[[#This Row],[最低排名]]-开始!$B$6</f>
        <v>34913</v>
      </c>
    </row>
    <row r="2657" spans="1:18">
      <c r="A2657">
        <v>89601</v>
      </c>
      <c r="B2657" t="s">
        <v>1457</v>
      </c>
      <c r="C2657" t="str">
        <f t="shared" si="164"/>
        <v>延安大学</v>
      </c>
      <c r="D2657" t="str">
        <f t="shared" si="165"/>
        <v>01</v>
      </c>
      <c r="E2657" t="s">
        <v>318</v>
      </c>
      <c r="F2657">
        <v>178</v>
      </c>
      <c r="G2657">
        <v>96</v>
      </c>
      <c r="H2657">
        <v>83</v>
      </c>
      <c r="I2657">
        <v>58</v>
      </c>
      <c r="J2657">
        <v>58</v>
      </c>
      <c r="K2657">
        <v>49</v>
      </c>
      <c r="L2657">
        <v>0</v>
      </c>
      <c r="M2657">
        <v>2021</v>
      </c>
      <c r="N2657">
        <f t="shared" ca="1" si="166"/>
        <v>157</v>
      </c>
      <c r="O2657">
        <f t="shared" ca="1" si="167"/>
        <v>31364</v>
      </c>
      <c r="P2657">
        <f ca="1">_20206[[#This Row],[最低排名]]-_20206[[#This Row],[同分人数]]+1</f>
        <v>31208</v>
      </c>
      <c r="Q2657">
        <f ca="1">IF(O2657&gt;=开始!$B$6, 1, 0)</f>
        <v>1</v>
      </c>
      <c r="R2657">
        <f ca="1">_20206[[#This Row],[最低排名]]-开始!$B$6</f>
        <v>31364</v>
      </c>
    </row>
    <row r="2658" spans="1:18">
      <c r="A2658">
        <v>89602</v>
      </c>
      <c r="B2658" t="s">
        <v>1458</v>
      </c>
      <c r="C2658" t="str">
        <f t="shared" si="164"/>
        <v>延安大学</v>
      </c>
      <c r="D2658" t="str">
        <f t="shared" si="165"/>
        <v>02</v>
      </c>
      <c r="E2658" t="s">
        <v>223</v>
      </c>
      <c r="F2658">
        <v>178</v>
      </c>
      <c r="G2658">
        <v>93</v>
      </c>
      <c r="H2658">
        <v>86</v>
      </c>
      <c r="I2658">
        <v>52</v>
      </c>
      <c r="J2658">
        <v>49</v>
      </c>
      <c r="K2658">
        <v>43</v>
      </c>
      <c r="L2658">
        <v>0</v>
      </c>
      <c r="M2658">
        <v>2021</v>
      </c>
      <c r="N2658">
        <f t="shared" ca="1" si="166"/>
        <v>153</v>
      </c>
      <c r="O2658">
        <f t="shared" ca="1" si="167"/>
        <v>34464</v>
      </c>
      <c r="P2658">
        <f ca="1">_20206[[#This Row],[最低排名]]-_20206[[#This Row],[同分人数]]+1</f>
        <v>34312</v>
      </c>
      <c r="Q2658">
        <f ca="1">IF(O2658&gt;=开始!$B$6, 1, 0)</f>
        <v>1</v>
      </c>
      <c r="R2658">
        <f ca="1">_20206[[#This Row],[最低排名]]-开始!$B$6</f>
        <v>34464</v>
      </c>
    </row>
    <row r="2659" spans="1:18">
      <c r="A2659">
        <v>91101</v>
      </c>
      <c r="B2659" t="s">
        <v>1459</v>
      </c>
      <c r="C2659" t="str">
        <f t="shared" si="164"/>
        <v>西北民族</v>
      </c>
      <c r="D2659" t="str">
        <f t="shared" si="165"/>
        <v>01</v>
      </c>
      <c r="E2659" t="s">
        <v>203</v>
      </c>
      <c r="F2659">
        <v>161</v>
      </c>
      <c r="G2659">
        <v>86</v>
      </c>
      <c r="H2659">
        <v>107</v>
      </c>
      <c r="I2659">
        <v>55</v>
      </c>
      <c r="J2659">
        <v>55</v>
      </c>
      <c r="K2659">
        <v>52</v>
      </c>
      <c r="L2659">
        <v>0</v>
      </c>
      <c r="M2659">
        <v>2021</v>
      </c>
      <c r="N2659">
        <f t="shared" ca="1" si="166"/>
        <v>204</v>
      </c>
      <c r="O2659">
        <f t="shared" ca="1" si="167"/>
        <v>30665</v>
      </c>
      <c r="P2659">
        <f ca="1">_20206[[#This Row],[最低排名]]-_20206[[#This Row],[同分人数]]+1</f>
        <v>30462</v>
      </c>
      <c r="Q2659">
        <f ca="1">IF(O2659&gt;=开始!$B$6, 1, 0)</f>
        <v>1</v>
      </c>
      <c r="R2659">
        <f ca="1">_20206[[#This Row],[最低排名]]-开始!$B$6</f>
        <v>30665</v>
      </c>
    </row>
    <row r="2660" spans="1:18">
      <c r="A2660">
        <v>91102</v>
      </c>
      <c r="B2660" t="s">
        <v>1460</v>
      </c>
      <c r="C2660" t="str">
        <f t="shared" si="164"/>
        <v>西北民族</v>
      </c>
      <c r="D2660" t="str">
        <f t="shared" si="165"/>
        <v>02</v>
      </c>
      <c r="E2660" t="s">
        <v>752</v>
      </c>
      <c r="F2660">
        <v>176</v>
      </c>
      <c r="G2660">
        <v>92</v>
      </c>
      <c r="H2660">
        <v>93</v>
      </c>
      <c r="I2660">
        <v>58</v>
      </c>
      <c r="J2660">
        <v>55</v>
      </c>
      <c r="K2660">
        <v>43</v>
      </c>
      <c r="L2660">
        <v>0</v>
      </c>
      <c r="M2660">
        <v>2021</v>
      </c>
      <c r="N2660">
        <f t="shared" ca="1" si="166"/>
        <v>183</v>
      </c>
      <c r="O2660">
        <f t="shared" ca="1" si="167"/>
        <v>31547</v>
      </c>
      <c r="P2660">
        <f ca="1">_20206[[#This Row],[最低排名]]-_20206[[#This Row],[同分人数]]+1</f>
        <v>31365</v>
      </c>
      <c r="Q2660">
        <f ca="1">IF(O2660&gt;=开始!$B$6, 1, 0)</f>
        <v>1</v>
      </c>
      <c r="R2660">
        <f ca="1">_20206[[#This Row],[最低排名]]-开始!$B$6</f>
        <v>31547</v>
      </c>
    </row>
    <row r="2661" spans="1:18">
      <c r="A2661">
        <v>91103</v>
      </c>
      <c r="B2661" t="s">
        <v>1461</v>
      </c>
      <c r="C2661" t="str">
        <f t="shared" si="164"/>
        <v>西北民族</v>
      </c>
      <c r="D2661" t="str">
        <f t="shared" si="165"/>
        <v>03</v>
      </c>
      <c r="E2661" t="s">
        <v>585</v>
      </c>
      <c r="F2661">
        <v>181</v>
      </c>
      <c r="G2661">
        <v>98</v>
      </c>
      <c r="H2661">
        <v>61</v>
      </c>
      <c r="I2661">
        <v>64</v>
      </c>
      <c r="J2661">
        <v>55</v>
      </c>
      <c r="K2661">
        <v>55</v>
      </c>
      <c r="L2661">
        <v>0</v>
      </c>
      <c r="M2661">
        <v>2021</v>
      </c>
      <c r="N2661">
        <f t="shared" ca="1" si="166"/>
        <v>162</v>
      </c>
      <c r="O2661">
        <f t="shared" ca="1" si="167"/>
        <v>33103</v>
      </c>
      <c r="P2661">
        <f ca="1">_20206[[#This Row],[最低排名]]-_20206[[#This Row],[同分人数]]+1</f>
        <v>32942</v>
      </c>
      <c r="Q2661">
        <f ca="1">IF(O2661&gt;=开始!$B$6, 1, 0)</f>
        <v>1</v>
      </c>
      <c r="R2661">
        <f ca="1">_20206[[#This Row],[最低排名]]-开始!$B$6</f>
        <v>33103</v>
      </c>
    </row>
    <row r="2662" spans="1:18">
      <c r="A2662">
        <v>91201</v>
      </c>
      <c r="B2662" t="s">
        <v>1462</v>
      </c>
      <c r="C2662" t="str">
        <f t="shared" si="164"/>
        <v>兰州大学</v>
      </c>
      <c r="D2662" t="str">
        <f t="shared" si="165"/>
        <v>01</v>
      </c>
      <c r="E2662" t="s">
        <v>189</v>
      </c>
      <c r="F2662">
        <v>222</v>
      </c>
      <c r="G2662">
        <v>113</v>
      </c>
      <c r="H2662">
        <v>118</v>
      </c>
      <c r="I2662">
        <v>67</v>
      </c>
      <c r="J2662">
        <v>67</v>
      </c>
      <c r="K2662">
        <v>61</v>
      </c>
      <c r="L2662">
        <v>0</v>
      </c>
      <c r="M2662">
        <v>2021</v>
      </c>
      <c r="N2662">
        <f t="shared" ca="1" si="166"/>
        <v>201</v>
      </c>
      <c r="O2662">
        <f t="shared" ca="1" si="167"/>
        <v>8283</v>
      </c>
      <c r="P2662">
        <f ca="1">_20206[[#This Row],[最低排名]]-_20206[[#This Row],[同分人数]]+1</f>
        <v>8083</v>
      </c>
      <c r="Q2662">
        <f ca="1">IF(O2662&gt;=开始!$B$6, 1, 0)</f>
        <v>1</v>
      </c>
      <c r="R2662">
        <f ca="1">_20206[[#This Row],[最低排名]]-开始!$B$6</f>
        <v>8283</v>
      </c>
    </row>
    <row r="2663" spans="1:18">
      <c r="A2663">
        <v>91202</v>
      </c>
      <c r="B2663" t="s">
        <v>1463</v>
      </c>
      <c r="C2663" t="str">
        <f t="shared" si="164"/>
        <v>兰州大学</v>
      </c>
      <c r="D2663" t="str">
        <f t="shared" si="165"/>
        <v>02</v>
      </c>
      <c r="E2663" t="s">
        <v>607</v>
      </c>
      <c r="F2663">
        <v>216</v>
      </c>
      <c r="G2663">
        <v>120</v>
      </c>
      <c r="H2663">
        <v>132</v>
      </c>
      <c r="I2663">
        <v>70</v>
      </c>
      <c r="J2663">
        <v>61</v>
      </c>
      <c r="K2663">
        <v>58</v>
      </c>
      <c r="L2663">
        <v>0</v>
      </c>
      <c r="M2663">
        <v>2021</v>
      </c>
      <c r="N2663">
        <f t="shared" ca="1" si="166"/>
        <v>172</v>
      </c>
      <c r="O2663">
        <f t="shared" ca="1" si="167"/>
        <v>7895</v>
      </c>
      <c r="P2663">
        <f ca="1">_20206[[#This Row],[最低排名]]-_20206[[#This Row],[同分人数]]+1</f>
        <v>7724</v>
      </c>
      <c r="Q2663">
        <f ca="1">IF(O2663&gt;=开始!$B$6, 1, 0)</f>
        <v>1</v>
      </c>
      <c r="R2663">
        <f ca="1">_20206[[#This Row],[最低排名]]-开始!$B$6</f>
        <v>7895</v>
      </c>
    </row>
    <row r="2664" spans="1:18">
      <c r="A2664">
        <v>91203</v>
      </c>
      <c r="B2664" t="s">
        <v>1464</v>
      </c>
      <c r="C2664" t="str">
        <f t="shared" si="164"/>
        <v>兰州大学</v>
      </c>
      <c r="D2664" t="str">
        <f t="shared" si="165"/>
        <v>03</v>
      </c>
      <c r="E2664" t="s">
        <v>307</v>
      </c>
      <c r="F2664">
        <v>228</v>
      </c>
      <c r="G2664">
        <v>117</v>
      </c>
      <c r="H2664">
        <v>111</v>
      </c>
      <c r="I2664">
        <v>64</v>
      </c>
      <c r="J2664">
        <v>58</v>
      </c>
      <c r="K2664">
        <v>58</v>
      </c>
      <c r="L2664">
        <v>0</v>
      </c>
      <c r="M2664">
        <v>2021</v>
      </c>
      <c r="N2664">
        <f t="shared" ca="1" si="166"/>
        <v>223</v>
      </c>
      <c r="O2664">
        <f t="shared" ca="1" si="167"/>
        <v>11614</v>
      </c>
      <c r="P2664">
        <f ca="1">_20206[[#This Row],[最低排名]]-_20206[[#This Row],[同分人数]]+1</f>
        <v>11392</v>
      </c>
      <c r="Q2664">
        <f ca="1">IF(O2664&gt;=开始!$B$6, 1, 0)</f>
        <v>1</v>
      </c>
      <c r="R2664">
        <f ca="1">_20206[[#This Row],[最低排名]]-开始!$B$6</f>
        <v>11614</v>
      </c>
    </row>
    <row r="2665" spans="1:18">
      <c r="A2665">
        <v>91204</v>
      </c>
      <c r="B2665" t="s">
        <v>1465</v>
      </c>
      <c r="C2665" t="str">
        <f t="shared" si="164"/>
        <v>兰州大学</v>
      </c>
      <c r="D2665" t="str">
        <f t="shared" si="165"/>
        <v>04</v>
      </c>
      <c r="E2665" t="s">
        <v>298</v>
      </c>
      <c r="F2665">
        <v>223</v>
      </c>
      <c r="G2665">
        <v>113</v>
      </c>
      <c r="H2665">
        <v>132</v>
      </c>
      <c r="I2665">
        <v>67</v>
      </c>
      <c r="J2665">
        <v>61</v>
      </c>
      <c r="K2665">
        <v>49</v>
      </c>
      <c r="L2665">
        <v>0</v>
      </c>
      <c r="M2665">
        <v>2021</v>
      </c>
      <c r="N2665">
        <f t="shared" ca="1" si="166"/>
        <v>196</v>
      </c>
      <c r="O2665">
        <f t="shared" ca="1" si="167"/>
        <v>8874</v>
      </c>
      <c r="P2665">
        <f ca="1">_20206[[#This Row],[最低排名]]-_20206[[#This Row],[同分人数]]+1</f>
        <v>8679</v>
      </c>
      <c r="Q2665">
        <f ca="1">IF(O2665&gt;=开始!$B$6, 1, 0)</f>
        <v>1</v>
      </c>
      <c r="R2665">
        <f ca="1">_20206[[#This Row],[最低排名]]-开始!$B$6</f>
        <v>8874</v>
      </c>
    </row>
    <row r="2666" spans="1:18">
      <c r="A2666">
        <v>91205</v>
      </c>
      <c r="B2666" t="s">
        <v>1620</v>
      </c>
      <c r="C2666" t="str">
        <f t="shared" si="164"/>
        <v>兰州大学</v>
      </c>
      <c r="D2666" t="str">
        <f t="shared" si="165"/>
        <v>05</v>
      </c>
      <c r="E2666" t="s">
        <v>115</v>
      </c>
      <c r="F2666">
        <v>234</v>
      </c>
      <c r="G2666">
        <v>129</v>
      </c>
      <c r="H2666">
        <v>110</v>
      </c>
      <c r="I2666">
        <v>67</v>
      </c>
      <c r="J2666">
        <v>64</v>
      </c>
      <c r="K2666">
        <v>55</v>
      </c>
      <c r="L2666">
        <v>0</v>
      </c>
      <c r="M2666">
        <v>2021</v>
      </c>
      <c r="N2666">
        <f t="shared" ca="1" si="166"/>
        <v>200</v>
      </c>
      <c r="O2666">
        <f t="shared" ca="1" si="167"/>
        <v>9287</v>
      </c>
      <c r="P2666">
        <f ca="1">_20206[[#This Row],[最低排名]]-_20206[[#This Row],[同分人数]]+1</f>
        <v>9088</v>
      </c>
      <c r="Q2666">
        <f ca="1">IF(O2666&gt;=开始!$B$6, 1, 0)</f>
        <v>1</v>
      </c>
      <c r="R2666">
        <f ca="1">_20206[[#This Row],[最低排名]]-开始!$B$6</f>
        <v>9287</v>
      </c>
    </row>
    <row r="2667" spans="1:18">
      <c r="A2667">
        <v>91301</v>
      </c>
      <c r="B2667" t="s">
        <v>1466</v>
      </c>
      <c r="C2667" t="str">
        <f t="shared" si="164"/>
        <v>兰州理工</v>
      </c>
      <c r="D2667" t="str">
        <f t="shared" si="165"/>
        <v>01</v>
      </c>
      <c r="E2667" t="s">
        <v>1533</v>
      </c>
      <c r="F2667">
        <v>173</v>
      </c>
      <c r="G2667">
        <v>91</v>
      </c>
      <c r="H2667">
        <v>76</v>
      </c>
      <c r="I2667">
        <v>55</v>
      </c>
      <c r="J2667">
        <v>52</v>
      </c>
      <c r="K2667">
        <v>46</v>
      </c>
      <c r="L2667">
        <v>0</v>
      </c>
      <c r="M2667">
        <v>2021</v>
      </c>
      <c r="N2667">
        <f t="shared" ca="1" si="166"/>
        <v>157</v>
      </c>
      <c r="O2667">
        <f t="shared" ca="1" si="167"/>
        <v>35381</v>
      </c>
      <c r="P2667">
        <f ca="1">_20206[[#This Row],[最低排名]]-_20206[[#This Row],[同分人数]]+1</f>
        <v>35225</v>
      </c>
      <c r="Q2667">
        <f ca="1">IF(O2667&gt;=开始!$B$6, 1, 0)</f>
        <v>1</v>
      </c>
      <c r="R2667">
        <f ca="1">_20206[[#This Row],[最低排名]]-开始!$B$6</f>
        <v>35381</v>
      </c>
    </row>
    <row r="2668" spans="1:18">
      <c r="A2668">
        <v>91302</v>
      </c>
      <c r="B2668" t="s">
        <v>1467</v>
      </c>
      <c r="C2668" t="str">
        <f t="shared" si="164"/>
        <v>兰州理工</v>
      </c>
      <c r="D2668" t="str">
        <f t="shared" si="165"/>
        <v>02</v>
      </c>
      <c r="E2668" t="s">
        <v>1629</v>
      </c>
      <c r="M2668">
        <v>2021</v>
      </c>
      <c r="N2668" t="e">
        <f t="shared" ca="1" si="166"/>
        <v>#N/A</v>
      </c>
      <c r="O2668" t="e">
        <f t="shared" ca="1" si="167"/>
        <v>#N/A</v>
      </c>
      <c r="P2668" t="e">
        <f ca="1">_20206[[#This Row],[最低排名]]-_20206[[#This Row],[同分人数]]+1</f>
        <v>#N/A</v>
      </c>
      <c r="Q2668" t="e">
        <f ca="1">IF(O2668&gt;=开始!$B$6, 1, 0)</f>
        <v>#N/A</v>
      </c>
      <c r="R2668" t="e">
        <f ca="1">_20206[[#This Row],[最低排名]]-开始!$B$6</f>
        <v>#N/A</v>
      </c>
    </row>
    <row r="2669" spans="1:18">
      <c r="A2669">
        <v>91303</v>
      </c>
      <c r="B2669" t="s">
        <v>1722</v>
      </c>
      <c r="C2669" t="str">
        <f t="shared" si="164"/>
        <v>兰州理工</v>
      </c>
      <c r="D2669" t="str">
        <f t="shared" si="165"/>
        <v>03</v>
      </c>
      <c r="E2669" t="s">
        <v>203</v>
      </c>
      <c r="F2669">
        <v>178</v>
      </c>
      <c r="G2669">
        <v>97</v>
      </c>
      <c r="H2669">
        <v>96</v>
      </c>
      <c r="I2669">
        <v>55</v>
      </c>
      <c r="J2669">
        <v>52</v>
      </c>
      <c r="K2669">
        <v>49</v>
      </c>
      <c r="L2669">
        <v>0</v>
      </c>
      <c r="M2669">
        <v>2021</v>
      </c>
      <c r="N2669">
        <f t="shared" ca="1" si="166"/>
        <v>204</v>
      </c>
      <c r="O2669">
        <f t="shared" ca="1" si="167"/>
        <v>30665</v>
      </c>
      <c r="P2669">
        <f ca="1">_20206[[#This Row],[最低排名]]-_20206[[#This Row],[同分人数]]+1</f>
        <v>30462</v>
      </c>
      <c r="Q2669">
        <f ca="1">IF(O2669&gt;=开始!$B$6, 1, 0)</f>
        <v>1</v>
      </c>
      <c r="R2669">
        <f ca="1">_20206[[#This Row],[最低排名]]-开始!$B$6</f>
        <v>30665</v>
      </c>
    </row>
    <row r="2670" spans="1:18">
      <c r="A2670">
        <v>91401</v>
      </c>
      <c r="B2670" t="s">
        <v>1468</v>
      </c>
      <c r="C2670" t="str">
        <f t="shared" si="164"/>
        <v>兰州交大</v>
      </c>
      <c r="D2670" t="str">
        <f t="shared" si="165"/>
        <v>01</v>
      </c>
      <c r="E2670" t="s">
        <v>479</v>
      </c>
      <c r="F2670">
        <v>176</v>
      </c>
      <c r="G2670">
        <v>94</v>
      </c>
      <c r="H2670">
        <v>93</v>
      </c>
      <c r="I2670">
        <v>52</v>
      </c>
      <c r="J2670">
        <v>52</v>
      </c>
      <c r="K2670">
        <v>49</v>
      </c>
      <c r="L2670">
        <v>0</v>
      </c>
      <c r="M2670">
        <v>2021</v>
      </c>
      <c r="N2670">
        <f t="shared" ca="1" si="166"/>
        <v>193</v>
      </c>
      <c r="O2670">
        <f t="shared" ca="1" si="167"/>
        <v>32124</v>
      </c>
      <c r="P2670">
        <f ca="1">_20206[[#This Row],[最低排名]]-_20206[[#This Row],[同分人数]]+1</f>
        <v>31932</v>
      </c>
      <c r="Q2670">
        <f ca="1">IF(O2670&gt;=开始!$B$6, 1, 0)</f>
        <v>1</v>
      </c>
      <c r="R2670">
        <f ca="1">_20206[[#This Row],[最低排名]]-开始!$B$6</f>
        <v>32124</v>
      </c>
    </row>
    <row r="2671" spans="1:18">
      <c r="A2671">
        <v>91501</v>
      </c>
      <c r="B2671" t="s">
        <v>1469</v>
      </c>
      <c r="C2671" t="str">
        <f t="shared" si="164"/>
        <v>西北师大</v>
      </c>
      <c r="D2671" t="str">
        <f t="shared" si="165"/>
        <v>01</v>
      </c>
      <c r="E2671" t="s">
        <v>528</v>
      </c>
      <c r="F2671">
        <v>180</v>
      </c>
      <c r="G2671">
        <v>96</v>
      </c>
      <c r="H2671">
        <v>107</v>
      </c>
      <c r="I2671">
        <v>52</v>
      </c>
      <c r="J2671">
        <v>52</v>
      </c>
      <c r="K2671">
        <v>49</v>
      </c>
      <c r="L2671">
        <v>0</v>
      </c>
      <c r="M2671">
        <v>2021</v>
      </c>
      <c r="N2671">
        <f t="shared" ca="1" si="166"/>
        <v>182</v>
      </c>
      <c r="O2671">
        <f t="shared" ca="1" si="167"/>
        <v>28666</v>
      </c>
      <c r="P2671">
        <f ca="1">_20206[[#This Row],[最低排名]]-_20206[[#This Row],[同分人数]]+1</f>
        <v>28485</v>
      </c>
      <c r="Q2671">
        <f ca="1">IF(O2671&gt;=开始!$B$6, 1, 0)</f>
        <v>1</v>
      </c>
      <c r="R2671">
        <f ca="1">_20206[[#This Row],[最低排名]]-开始!$B$6</f>
        <v>28666</v>
      </c>
    </row>
    <row r="2672" spans="1:18">
      <c r="A2672">
        <v>91502</v>
      </c>
      <c r="B2672" t="s">
        <v>1470</v>
      </c>
      <c r="C2672" t="str">
        <f t="shared" si="164"/>
        <v>西北师大</v>
      </c>
      <c r="D2672" t="str">
        <f t="shared" si="165"/>
        <v>02</v>
      </c>
      <c r="E2672" t="s">
        <v>752</v>
      </c>
      <c r="F2672">
        <v>188</v>
      </c>
      <c r="G2672">
        <v>101</v>
      </c>
      <c r="H2672">
        <v>78</v>
      </c>
      <c r="I2672">
        <v>58</v>
      </c>
      <c r="J2672">
        <v>52</v>
      </c>
      <c r="K2672">
        <v>49</v>
      </c>
      <c r="L2672">
        <v>0</v>
      </c>
      <c r="M2672">
        <v>2021</v>
      </c>
      <c r="N2672">
        <f t="shared" ca="1" si="166"/>
        <v>183</v>
      </c>
      <c r="O2672">
        <f t="shared" ca="1" si="167"/>
        <v>31547</v>
      </c>
      <c r="P2672">
        <f ca="1">_20206[[#This Row],[最低排名]]-_20206[[#This Row],[同分人数]]+1</f>
        <v>31365</v>
      </c>
      <c r="Q2672">
        <f ca="1">IF(O2672&gt;=开始!$B$6, 1, 0)</f>
        <v>1</v>
      </c>
      <c r="R2672">
        <f ca="1">_20206[[#This Row],[最低排名]]-开始!$B$6</f>
        <v>31547</v>
      </c>
    </row>
    <row r="2673" spans="1:18">
      <c r="A2673">
        <v>91503</v>
      </c>
      <c r="B2673" t="s">
        <v>1471</v>
      </c>
      <c r="C2673" t="str">
        <f t="shared" si="164"/>
        <v>西北师大</v>
      </c>
      <c r="D2673" t="str">
        <f t="shared" si="165"/>
        <v>03</v>
      </c>
      <c r="E2673" t="s">
        <v>54</v>
      </c>
      <c r="F2673">
        <v>197</v>
      </c>
      <c r="G2673">
        <v>104</v>
      </c>
      <c r="H2673">
        <v>103</v>
      </c>
      <c r="I2673">
        <v>52</v>
      </c>
      <c r="J2673">
        <v>46</v>
      </c>
      <c r="K2673">
        <v>43</v>
      </c>
      <c r="L2673">
        <v>0</v>
      </c>
      <c r="M2673">
        <v>2021</v>
      </c>
      <c r="N2673">
        <f t="shared" ca="1" si="166"/>
        <v>201</v>
      </c>
      <c r="O2673">
        <f t="shared" ca="1" si="167"/>
        <v>28484</v>
      </c>
      <c r="P2673">
        <f ca="1">_20206[[#This Row],[最低排名]]-_20206[[#This Row],[同分人数]]+1</f>
        <v>28284</v>
      </c>
      <c r="Q2673">
        <f ca="1">IF(O2673&gt;=开始!$B$6, 1, 0)</f>
        <v>1</v>
      </c>
      <c r="R2673">
        <f ca="1">_20206[[#This Row],[最低排名]]-开始!$B$6</f>
        <v>28484</v>
      </c>
    </row>
    <row r="2674" spans="1:18">
      <c r="A2674">
        <v>91504</v>
      </c>
      <c r="B2674" t="s">
        <v>1472</v>
      </c>
      <c r="C2674" t="str">
        <f t="shared" si="164"/>
        <v>西北师大</v>
      </c>
      <c r="D2674" t="str">
        <f t="shared" si="165"/>
        <v>04</v>
      </c>
      <c r="E2674" t="s">
        <v>387</v>
      </c>
      <c r="F2674">
        <v>196</v>
      </c>
      <c r="G2674">
        <v>99</v>
      </c>
      <c r="H2674">
        <v>76</v>
      </c>
      <c r="I2674">
        <v>64</v>
      </c>
      <c r="J2674">
        <v>58</v>
      </c>
      <c r="K2674">
        <v>52</v>
      </c>
      <c r="L2674">
        <v>0</v>
      </c>
      <c r="M2674">
        <v>2021</v>
      </c>
      <c r="N2674">
        <f t="shared" ca="1" si="166"/>
        <v>201</v>
      </c>
      <c r="O2674">
        <f t="shared" ca="1" si="167"/>
        <v>27542</v>
      </c>
      <c r="P2674">
        <f ca="1">_20206[[#This Row],[最低排名]]-_20206[[#This Row],[同分人数]]+1</f>
        <v>27342</v>
      </c>
      <c r="Q2674">
        <f ca="1">IF(O2674&gt;=开始!$B$6, 1, 0)</f>
        <v>1</v>
      </c>
      <c r="R2674">
        <f ca="1">_20206[[#This Row],[最低排名]]-开始!$B$6</f>
        <v>27542</v>
      </c>
    </row>
    <row r="2675" spans="1:18">
      <c r="A2675">
        <v>91601</v>
      </c>
      <c r="B2675" t="s">
        <v>1474</v>
      </c>
      <c r="C2675" t="str">
        <f t="shared" si="164"/>
        <v>兰州财大</v>
      </c>
      <c r="D2675" t="str">
        <f t="shared" si="165"/>
        <v>01</v>
      </c>
      <c r="E2675" t="s">
        <v>381</v>
      </c>
      <c r="F2675">
        <v>208</v>
      </c>
      <c r="G2675">
        <v>106</v>
      </c>
      <c r="H2675">
        <v>77</v>
      </c>
      <c r="I2675">
        <v>52</v>
      </c>
      <c r="J2675">
        <v>49</v>
      </c>
      <c r="K2675">
        <v>43</v>
      </c>
      <c r="L2675">
        <v>0</v>
      </c>
      <c r="M2675">
        <v>2021</v>
      </c>
      <c r="N2675">
        <f t="shared" ca="1" si="166"/>
        <v>196</v>
      </c>
      <c r="O2675">
        <f t="shared" ca="1" si="167"/>
        <v>30861</v>
      </c>
      <c r="P2675">
        <f ca="1">_20206[[#This Row],[最低排名]]-_20206[[#This Row],[同分人数]]+1</f>
        <v>30666</v>
      </c>
      <c r="Q2675">
        <f ca="1">IF(O2675&gt;=开始!$B$6, 1, 0)</f>
        <v>1</v>
      </c>
      <c r="R2675">
        <f ca="1">_20206[[#This Row],[最低排名]]-开始!$B$6</f>
        <v>30861</v>
      </c>
    </row>
    <row r="2676" spans="1:18">
      <c r="A2676">
        <v>91701</v>
      </c>
      <c r="B2676" t="s">
        <v>1476</v>
      </c>
      <c r="C2676" t="str">
        <f t="shared" si="164"/>
        <v>甘肃政法</v>
      </c>
      <c r="D2676" t="str">
        <f t="shared" si="165"/>
        <v>01</v>
      </c>
      <c r="E2676" t="s">
        <v>1534</v>
      </c>
      <c r="F2676">
        <v>174</v>
      </c>
      <c r="G2676">
        <v>88</v>
      </c>
      <c r="H2676">
        <v>82</v>
      </c>
      <c r="I2676">
        <v>49</v>
      </c>
      <c r="J2676">
        <v>49</v>
      </c>
      <c r="K2676">
        <v>46</v>
      </c>
      <c r="L2676">
        <v>0</v>
      </c>
      <c r="M2676">
        <v>2021</v>
      </c>
      <c r="N2676">
        <f t="shared" ca="1" si="166"/>
        <v>159</v>
      </c>
      <c r="O2676">
        <f t="shared" ca="1" si="167"/>
        <v>35686</v>
      </c>
      <c r="P2676">
        <f ca="1">_20206[[#This Row],[最低排名]]-_20206[[#This Row],[同分人数]]+1</f>
        <v>35528</v>
      </c>
      <c r="Q2676">
        <f ca="1">IF(O2676&gt;=开始!$B$6, 1, 0)</f>
        <v>1</v>
      </c>
      <c r="R2676">
        <f ca="1">_20206[[#This Row],[最低排名]]-开始!$B$6</f>
        <v>35686</v>
      </c>
    </row>
    <row r="2677" spans="1:18">
      <c r="A2677">
        <v>91702</v>
      </c>
      <c r="B2677" t="s">
        <v>1477</v>
      </c>
      <c r="C2677" t="str">
        <f t="shared" si="164"/>
        <v>甘肃政法</v>
      </c>
      <c r="D2677" t="str">
        <f t="shared" si="165"/>
        <v>02</v>
      </c>
      <c r="E2677" t="s">
        <v>752</v>
      </c>
      <c r="F2677">
        <v>204</v>
      </c>
      <c r="G2677">
        <v>102</v>
      </c>
      <c r="H2677">
        <v>62</v>
      </c>
      <c r="I2677">
        <v>58</v>
      </c>
      <c r="J2677">
        <v>52</v>
      </c>
      <c r="K2677">
        <v>49</v>
      </c>
      <c r="L2677">
        <v>0</v>
      </c>
      <c r="M2677">
        <v>2021</v>
      </c>
      <c r="N2677">
        <f t="shared" ca="1" si="166"/>
        <v>183</v>
      </c>
      <c r="O2677">
        <f t="shared" ca="1" si="167"/>
        <v>31547</v>
      </c>
      <c r="P2677">
        <f ca="1">_20206[[#This Row],[最低排名]]-_20206[[#This Row],[同分人数]]+1</f>
        <v>31365</v>
      </c>
      <c r="Q2677">
        <f ca="1">IF(O2677&gt;=开始!$B$6, 1, 0)</f>
        <v>1</v>
      </c>
      <c r="R2677">
        <f ca="1">_20206[[#This Row],[最低排名]]-开始!$B$6</f>
        <v>31547</v>
      </c>
    </row>
    <row r="2678" spans="1:18">
      <c r="A2678">
        <v>92101</v>
      </c>
      <c r="B2678" t="s">
        <v>1479</v>
      </c>
      <c r="C2678" t="str">
        <f t="shared" si="164"/>
        <v>青海大学</v>
      </c>
      <c r="D2678" t="str">
        <f t="shared" si="165"/>
        <v>01</v>
      </c>
      <c r="E2678" t="s">
        <v>287</v>
      </c>
      <c r="F2678">
        <v>204</v>
      </c>
      <c r="G2678">
        <v>122</v>
      </c>
      <c r="H2678">
        <v>87</v>
      </c>
      <c r="I2678">
        <v>64</v>
      </c>
      <c r="J2678">
        <v>58</v>
      </c>
      <c r="K2678">
        <v>55</v>
      </c>
      <c r="L2678">
        <v>0</v>
      </c>
      <c r="M2678">
        <v>2021</v>
      </c>
      <c r="N2678">
        <f t="shared" ca="1" si="166"/>
        <v>238</v>
      </c>
      <c r="O2678">
        <f t="shared" ca="1" si="167"/>
        <v>22835</v>
      </c>
      <c r="P2678">
        <f ca="1">_20206[[#This Row],[最低排名]]-_20206[[#This Row],[同分人数]]+1</f>
        <v>22598</v>
      </c>
      <c r="Q2678">
        <f ca="1">IF(O2678&gt;=开始!$B$6, 1, 0)</f>
        <v>1</v>
      </c>
      <c r="R2678">
        <f ca="1">_20206[[#This Row],[最低排名]]-开始!$B$6</f>
        <v>22835</v>
      </c>
    </row>
    <row r="2679" spans="1:18">
      <c r="A2679">
        <v>92102</v>
      </c>
      <c r="B2679" t="s">
        <v>1480</v>
      </c>
      <c r="C2679" t="str">
        <f t="shared" si="164"/>
        <v>青海大学</v>
      </c>
      <c r="D2679" t="str">
        <f t="shared" si="165"/>
        <v>02</v>
      </c>
      <c r="E2679" t="s">
        <v>128</v>
      </c>
      <c r="F2679">
        <v>183</v>
      </c>
      <c r="G2679">
        <v>92</v>
      </c>
      <c r="H2679">
        <v>95</v>
      </c>
      <c r="I2679">
        <v>70</v>
      </c>
      <c r="J2679">
        <v>67</v>
      </c>
      <c r="K2679">
        <v>64</v>
      </c>
      <c r="L2679">
        <v>0</v>
      </c>
      <c r="M2679">
        <v>2021</v>
      </c>
      <c r="N2679">
        <f t="shared" ca="1" si="166"/>
        <v>212</v>
      </c>
      <c r="O2679">
        <f t="shared" ca="1" si="167"/>
        <v>20397</v>
      </c>
      <c r="P2679">
        <f ca="1">_20206[[#This Row],[最低排名]]-_20206[[#This Row],[同分人数]]+1</f>
        <v>20186</v>
      </c>
      <c r="Q2679">
        <f ca="1">IF(O2679&gt;=开始!$B$6, 1, 0)</f>
        <v>1</v>
      </c>
      <c r="R2679">
        <f ca="1">_20206[[#This Row],[最低排名]]-开始!$B$6</f>
        <v>20397</v>
      </c>
    </row>
    <row r="2680" spans="1:18">
      <c r="A2680">
        <v>92103</v>
      </c>
      <c r="B2680" t="s">
        <v>1481</v>
      </c>
      <c r="C2680" t="str">
        <f t="shared" si="164"/>
        <v>青海大学</v>
      </c>
      <c r="D2680" t="str">
        <f t="shared" si="165"/>
        <v>03</v>
      </c>
      <c r="E2680" t="s">
        <v>643</v>
      </c>
      <c r="F2680">
        <v>206</v>
      </c>
      <c r="G2680">
        <v>114</v>
      </c>
      <c r="H2680">
        <v>100</v>
      </c>
      <c r="I2680">
        <v>64</v>
      </c>
      <c r="J2680">
        <v>55</v>
      </c>
      <c r="K2680">
        <v>52</v>
      </c>
      <c r="L2680">
        <v>0</v>
      </c>
      <c r="M2680">
        <v>2021</v>
      </c>
      <c r="N2680">
        <f t="shared" ca="1" si="166"/>
        <v>223</v>
      </c>
      <c r="O2680">
        <f t="shared" ca="1" si="167"/>
        <v>20819</v>
      </c>
      <c r="P2680">
        <f ca="1">_20206[[#This Row],[最低排名]]-_20206[[#This Row],[同分人数]]+1</f>
        <v>20597</v>
      </c>
      <c r="Q2680">
        <f ca="1">IF(O2680&gt;=开始!$B$6, 1, 0)</f>
        <v>1</v>
      </c>
      <c r="R2680">
        <f ca="1">_20206[[#This Row],[最低排名]]-开始!$B$6</f>
        <v>20819</v>
      </c>
    </row>
    <row r="2681" spans="1:18">
      <c r="A2681">
        <v>92104</v>
      </c>
      <c r="B2681" t="s">
        <v>1482</v>
      </c>
      <c r="C2681" t="str">
        <f t="shared" si="164"/>
        <v>青海大学</v>
      </c>
      <c r="D2681" t="str">
        <f t="shared" si="165"/>
        <v>04</v>
      </c>
      <c r="E2681" t="s">
        <v>347</v>
      </c>
      <c r="F2681">
        <v>202</v>
      </c>
      <c r="G2681">
        <v>103</v>
      </c>
      <c r="H2681">
        <v>100</v>
      </c>
      <c r="I2681">
        <v>58</v>
      </c>
      <c r="J2681">
        <v>58</v>
      </c>
      <c r="K2681">
        <v>55</v>
      </c>
      <c r="L2681">
        <v>0</v>
      </c>
      <c r="M2681">
        <v>2021</v>
      </c>
      <c r="N2681">
        <f t="shared" ca="1" si="166"/>
        <v>225</v>
      </c>
      <c r="O2681">
        <f t="shared" ca="1" si="167"/>
        <v>21738</v>
      </c>
      <c r="P2681">
        <f ca="1">_20206[[#This Row],[最低排名]]-_20206[[#This Row],[同分人数]]+1</f>
        <v>21514</v>
      </c>
      <c r="Q2681">
        <f ca="1">IF(O2681&gt;=开始!$B$6, 1, 0)</f>
        <v>1</v>
      </c>
      <c r="R2681">
        <f ca="1">_20206[[#This Row],[最低排名]]-开始!$B$6</f>
        <v>21738</v>
      </c>
    </row>
    <row r="2682" spans="1:18">
      <c r="A2682">
        <v>92105</v>
      </c>
      <c r="B2682" t="s">
        <v>1483</v>
      </c>
      <c r="C2682" t="str">
        <f t="shared" si="164"/>
        <v>青海大学</v>
      </c>
      <c r="D2682" t="str">
        <f t="shared" si="165"/>
        <v>05</v>
      </c>
      <c r="E2682" t="s">
        <v>323</v>
      </c>
      <c r="F2682">
        <v>204</v>
      </c>
      <c r="G2682">
        <v>103</v>
      </c>
      <c r="H2682">
        <v>109</v>
      </c>
      <c r="I2682">
        <v>58</v>
      </c>
      <c r="J2682">
        <v>58</v>
      </c>
      <c r="K2682">
        <v>52</v>
      </c>
      <c r="L2682">
        <v>0</v>
      </c>
      <c r="M2682">
        <v>2021</v>
      </c>
      <c r="N2682">
        <f t="shared" ca="1" si="166"/>
        <v>211</v>
      </c>
      <c r="O2682">
        <f t="shared" ca="1" si="167"/>
        <v>19970</v>
      </c>
      <c r="P2682">
        <f ca="1">_20206[[#This Row],[最低排名]]-_20206[[#This Row],[同分人数]]+1</f>
        <v>19760</v>
      </c>
      <c r="Q2682">
        <f ca="1">IF(O2682&gt;=开始!$B$6, 1, 0)</f>
        <v>1</v>
      </c>
      <c r="R2682">
        <f ca="1">_20206[[#This Row],[最低排名]]-开始!$B$6</f>
        <v>19970</v>
      </c>
    </row>
    <row r="2683" spans="1:18">
      <c r="A2683">
        <v>93101</v>
      </c>
      <c r="B2683" t="s">
        <v>1484</v>
      </c>
      <c r="C2683" t="str">
        <f t="shared" si="164"/>
        <v>北方民族</v>
      </c>
      <c r="D2683" t="str">
        <f t="shared" si="165"/>
        <v>01</v>
      </c>
      <c r="E2683" t="s">
        <v>52</v>
      </c>
      <c r="F2683">
        <v>173</v>
      </c>
      <c r="G2683">
        <v>89</v>
      </c>
      <c r="H2683">
        <v>101</v>
      </c>
      <c r="I2683">
        <v>52</v>
      </c>
      <c r="J2683">
        <v>52</v>
      </c>
      <c r="K2683">
        <v>46</v>
      </c>
      <c r="L2683">
        <v>0</v>
      </c>
      <c r="M2683">
        <v>2021</v>
      </c>
      <c r="N2683">
        <f t="shared" ca="1" si="166"/>
        <v>188</v>
      </c>
      <c r="O2683">
        <f t="shared" ca="1" si="167"/>
        <v>31735</v>
      </c>
      <c r="P2683">
        <f ca="1">_20206[[#This Row],[最低排名]]-_20206[[#This Row],[同分人数]]+1</f>
        <v>31548</v>
      </c>
      <c r="Q2683">
        <f ca="1">IF(O2683&gt;=开始!$B$6, 1, 0)</f>
        <v>1</v>
      </c>
      <c r="R2683">
        <f ca="1">_20206[[#This Row],[最低排名]]-开始!$B$6</f>
        <v>31735</v>
      </c>
    </row>
    <row r="2684" spans="1:18">
      <c r="A2684">
        <v>94101</v>
      </c>
      <c r="B2684" t="s">
        <v>1488</v>
      </c>
      <c r="C2684" t="str">
        <f t="shared" si="164"/>
        <v>石河子</v>
      </c>
      <c r="D2684" t="str">
        <f t="shared" si="165"/>
        <v>01</v>
      </c>
      <c r="E2684" t="s">
        <v>52</v>
      </c>
      <c r="F2684">
        <v>190</v>
      </c>
      <c r="G2684">
        <v>102</v>
      </c>
      <c r="H2684">
        <v>90</v>
      </c>
      <c r="I2684">
        <v>52</v>
      </c>
      <c r="J2684">
        <v>46</v>
      </c>
      <c r="K2684">
        <v>46</v>
      </c>
      <c r="L2684">
        <v>0</v>
      </c>
      <c r="M2684">
        <v>2021</v>
      </c>
      <c r="N2684">
        <f t="shared" ca="1" si="166"/>
        <v>188</v>
      </c>
      <c r="O2684">
        <f t="shared" ca="1" si="167"/>
        <v>31735</v>
      </c>
      <c r="P2684">
        <f ca="1">_20206[[#This Row],[最低排名]]-_20206[[#This Row],[同分人数]]+1</f>
        <v>31548</v>
      </c>
      <c r="Q2684">
        <f ca="1">IF(O2684&gt;=开始!$B$6, 1, 0)</f>
        <v>1</v>
      </c>
      <c r="R2684">
        <f ca="1">_20206[[#This Row],[最低排名]]-开始!$B$6</f>
        <v>31735</v>
      </c>
    </row>
    <row r="2685" spans="1:18">
      <c r="A2685">
        <v>94102</v>
      </c>
      <c r="B2685" t="s">
        <v>1489</v>
      </c>
      <c r="C2685" t="str">
        <f t="shared" si="164"/>
        <v>石河子</v>
      </c>
      <c r="D2685" t="str">
        <f t="shared" si="165"/>
        <v>02</v>
      </c>
      <c r="E2685" t="s">
        <v>180</v>
      </c>
      <c r="F2685">
        <v>212</v>
      </c>
      <c r="G2685">
        <v>116</v>
      </c>
      <c r="H2685">
        <v>76</v>
      </c>
      <c r="I2685">
        <v>55</v>
      </c>
      <c r="J2685">
        <v>55</v>
      </c>
      <c r="K2685">
        <v>52</v>
      </c>
      <c r="L2685">
        <v>0</v>
      </c>
      <c r="M2685">
        <v>2021</v>
      </c>
      <c r="N2685">
        <f t="shared" ca="1" si="166"/>
        <v>212</v>
      </c>
      <c r="O2685">
        <f t="shared" ca="1" si="167"/>
        <v>26748</v>
      </c>
      <c r="P2685">
        <f ca="1">_20206[[#This Row],[最低排名]]-_20206[[#This Row],[同分人数]]+1</f>
        <v>26537</v>
      </c>
      <c r="Q2685">
        <f ca="1">IF(O2685&gt;=开始!$B$6, 1, 0)</f>
        <v>1</v>
      </c>
      <c r="R2685">
        <f ca="1">_20206[[#This Row],[最低排名]]-开始!$B$6</f>
        <v>26748</v>
      </c>
    </row>
    <row r="2686" spans="1:18">
      <c r="A2686">
        <v>94103</v>
      </c>
      <c r="B2686" t="s">
        <v>1490</v>
      </c>
      <c r="C2686" t="str">
        <f t="shared" si="164"/>
        <v>石河子</v>
      </c>
      <c r="D2686" t="str">
        <f t="shared" si="165"/>
        <v>03</v>
      </c>
      <c r="E2686" t="s">
        <v>232</v>
      </c>
      <c r="F2686">
        <v>186</v>
      </c>
      <c r="G2686">
        <v>93</v>
      </c>
      <c r="H2686">
        <v>87</v>
      </c>
      <c r="I2686">
        <v>58</v>
      </c>
      <c r="J2686">
        <v>55</v>
      </c>
      <c r="K2686">
        <v>52</v>
      </c>
      <c r="L2686">
        <v>0</v>
      </c>
      <c r="M2686">
        <v>2021</v>
      </c>
      <c r="N2686">
        <f t="shared" ca="1" si="166"/>
        <v>198</v>
      </c>
      <c r="O2686">
        <f t="shared" ca="1" si="167"/>
        <v>29062</v>
      </c>
      <c r="P2686">
        <f ca="1">_20206[[#This Row],[最低排名]]-_20206[[#This Row],[同分人数]]+1</f>
        <v>28865</v>
      </c>
      <c r="Q2686">
        <f ca="1">IF(O2686&gt;=开始!$B$6, 1, 0)</f>
        <v>1</v>
      </c>
      <c r="R2686">
        <f ca="1">_20206[[#This Row],[最低排名]]-开始!$B$6</f>
        <v>29062</v>
      </c>
    </row>
    <row r="2687" spans="1:18">
      <c r="A2687">
        <v>94201</v>
      </c>
      <c r="B2687" t="s">
        <v>1491</v>
      </c>
      <c r="C2687" t="str">
        <f t="shared" si="164"/>
        <v>塔里木</v>
      </c>
      <c r="D2687" t="str">
        <f t="shared" si="165"/>
        <v>01</v>
      </c>
      <c r="E2687" t="s">
        <v>1542</v>
      </c>
      <c r="F2687">
        <v>190</v>
      </c>
      <c r="G2687">
        <v>106</v>
      </c>
      <c r="H2687">
        <v>52</v>
      </c>
      <c r="I2687">
        <v>58</v>
      </c>
      <c r="J2687">
        <v>58</v>
      </c>
      <c r="K2687">
        <v>43</v>
      </c>
      <c r="L2687">
        <v>0</v>
      </c>
      <c r="M2687">
        <v>2021</v>
      </c>
      <c r="N2687">
        <f t="shared" ca="1" si="166"/>
        <v>146</v>
      </c>
      <c r="O2687">
        <f t="shared" ca="1" si="167"/>
        <v>35527</v>
      </c>
      <c r="P2687">
        <f ca="1">_20206[[#This Row],[最低排名]]-_20206[[#This Row],[同分人数]]+1</f>
        <v>35382</v>
      </c>
      <c r="Q2687">
        <f ca="1">IF(O2687&gt;=开始!$B$6, 1, 0)</f>
        <v>1</v>
      </c>
      <c r="R2687">
        <f ca="1">_20206[[#This Row],[最低排名]]-开始!$B$6</f>
        <v>35527</v>
      </c>
    </row>
    <row r="2688" spans="1:18">
      <c r="A2688">
        <v>94202</v>
      </c>
      <c r="B2688" t="s">
        <v>1723</v>
      </c>
      <c r="C2688" t="str">
        <f t="shared" si="164"/>
        <v>塔里木</v>
      </c>
      <c r="D2688" t="str">
        <f t="shared" si="165"/>
        <v>02</v>
      </c>
      <c r="E2688" t="s">
        <v>1556</v>
      </c>
      <c r="F2688">
        <v>182</v>
      </c>
      <c r="G2688">
        <v>97</v>
      </c>
      <c r="H2688">
        <v>72</v>
      </c>
      <c r="I2688">
        <v>55</v>
      </c>
      <c r="J2688">
        <v>49</v>
      </c>
      <c r="K2688">
        <v>46</v>
      </c>
      <c r="L2688">
        <v>0</v>
      </c>
      <c r="M2688">
        <v>2021</v>
      </c>
      <c r="N2688">
        <f t="shared" ca="1" si="166"/>
        <v>162</v>
      </c>
      <c r="O2688">
        <f t="shared" ca="1" si="167"/>
        <v>35075</v>
      </c>
      <c r="P2688">
        <f ca="1">_20206[[#This Row],[最低排名]]-_20206[[#This Row],[同分人数]]+1</f>
        <v>34914</v>
      </c>
      <c r="Q2688">
        <f ca="1">IF(O2688&gt;=开始!$B$6, 1, 0)</f>
        <v>1</v>
      </c>
      <c r="R2688">
        <f ca="1">_20206[[#This Row],[最低排名]]-开始!$B$6</f>
        <v>35075</v>
      </c>
    </row>
    <row r="2689" spans="1:18">
      <c r="A2689">
        <v>94301</v>
      </c>
      <c r="B2689" t="s">
        <v>1492</v>
      </c>
      <c r="C2689" t="str">
        <f t="shared" si="164"/>
        <v>新疆大学</v>
      </c>
      <c r="D2689" t="str">
        <f t="shared" si="165"/>
        <v>01</v>
      </c>
      <c r="E2689" t="s">
        <v>173</v>
      </c>
      <c r="F2689">
        <v>199</v>
      </c>
      <c r="G2689">
        <v>105</v>
      </c>
      <c r="H2689">
        <v>96</v>
      </c>
      <c r="I2689">
        <v>64</v>
      </c>
      <c r="J2689">
        <v>55</v>
      </c>
      <c r="K2689">
        <v>49</v>
      </c>
      <c r="L2689">
        <v>0</v>
      </c>
      <c r="M2689">
        <v>2021</v>
      </c>
      <c r="N2689">
        <f t="shared" ca="1" si="166"/>
        <v>234</v>
      </c>
      <c r="O2689">
        <f t="shared" ca="1" si="167"/>
        <v>23948</v>
      </c>
      <c r="P2689">
        <f ca="1">_20206[[#This Row],[最低排名]]-_20206[[#This Row],[同分人数]]+1</f>
        <v>23715</v>
      </c>
      <c r="Q2689">
        <f ca="1">IF(O2689&gt;=开始!$B$6, 1, 0)</f>
        <v>1</v>
      </c>
      <c r="R2689">
        <f ca="1">_20206[[#This Row],[最低排名]]-开始!$B$6</f>
        <v>23948</v>
      </c>
    </row>
    <row r="2690" spans="1:18">
      <c r="A2690">
        <v>94302</v>
      </c>
      <c r="B2690" t="s">
        <v>1493</v>
      </c>
      <c r="C2690" t="str">
        <f t="shared" ref="C2690:C2768" si="168">LEFT(B2690, FIND("(", B2690) - 1)</f>
        <v>新疆大学</v>
      </c>
      <c r="D2690" t="str">
        <f t="shared" ref="D2690:D2768" si="169">MID(B2690, FIND("(", B2690) + 1, FIND(")", B2690) - FIND("(", B2690) - 1)</f>
        <v>02</v>
      </c>
      <c r="E2690" t="s">
        <v>152</v>
      </c>
      <c r="F2690">
        <v>212</v>
      </c>
      <c r="G2690">
        <v>108</v>
      </c>
      <c r="H2690">
        <v>96</v>
      </c>
      <c r="I2690">
        <v>67</v>
      </c>
      <c r="J2690">
        <v>64</v>
      </c>
      <c r="K2690">
        <v>52</v>
      </c>
      <c r="L2690">
        <v>0</v>
      </c>
      <c r="M2690">
        <v>2021</v>
      </c>
      <c r="N2690">
        <f t="shared" ref="N2690:N2753" ca="1" si="170">VLOOKUP(E2690, INDIRECT("'" &amp; M2690 &amp; "D'!$A$2:$G$500"), 2, FALSE)</f>
        <v>235</v>
      </c>
      <c r="O2690">
        <f t="shared" ref="O2690:O2753" ca="1" si="171">VLOOKUP(E2690, INDIRECT("'" &amp; M2690 &amp; "D'!$A$2:$G$500"), 3, FALSE)</f>
        <v>17726</v>
      </c>
      <c r="P2690">
        <f ca="1">_20206[[#This Row],[最低排名]]-_20206[[#This Row],[同分人数]]+1</f>
        <v>17492</v>
      </c>
      <c r="Q2690">
        <f ca="1">IF(O2690&gt;=开始!$B$6, 1, 0)</f>
        <v>1</v>
      </c>
      <c r="R2690">
        <f ca="1">_20206[[#This Row],[最低排名]]-开始!$B$6</f>
        <v>17726</v>
      </c>
    </row>
    <row r="2691" spans="1:18">
      <c r="A2691">
        <v>94401</v>
      </c>
      <c r="B2691" t="s">
        <v>1494</v>
      </c>
      <c r="C2691" t="str">
        <f t="shared" si="168"/>
        <v>新疆农大</v>
      </c>
      <c r="D2691" t="str">
        <f t="shared" si="169"/>
        <v>01</v>
      </c>
      <c r="E2691" t="s">
        <v>1556</v>
      </c>
      <c r="F2691">
        <v>176</v>
      </c>
      <c r="G2691">
        <v>90</v>
      </c>
      <c r="H2691">
        <v>84</v>
      </c>
      <c r="I2691">
        <v>55</v>
      </c>
      <c r="J2691">
        <v>46</v>
      </c>
      <c r="K2691">
        <v>43</v>
      </c>
      <c r="L2691">
        <v>0</v>
      </c>
      <c r="M2691">
        <v>2021</v>
      </c>
      <c r="N2691">
        <f t="shared" ca="1" si="170"/>
        <v>162</v>
      </c>
      <c r="O2691">
        <f t="shared" ca="1" si="171"/>
        <v>35075</v>
      </c>
      <c r="P2691">
        <f ca="1">_20206[[#This Row],[最低排名]]-_20206[[#This Row],[同分人数]]+1</f>
        <v>34914</v>
      </c>
      <c r="Q2691">
        <f ca="1">IF(O2691&gt;=开始!$B$6, 1, 0)</f>
        <v>1</v>
      </c>
      <c r="R2691">
        <f ca="1">_20206[[#This Row],[最低排名]]-开始!$B$6</f>
        <v>35075</v>
      </c>
    </row>
    <row r="2692" spans="1:18">
      <c r="A2692">
        <v>94402</v>
      </c>
      <c r="B2692" t="s">
        <v>1495</v>
      </c>
      <c r="C2692" t="str">
        <f t="shared" si="168"/>
        <v>新疆农大</v>
      </c>
      <c r="D2692" t="str">
        <f t="shared" si="169"/>
        <v>02</v>
      </c>
      <c r="E2692" t="s">
        <v>1629</v>
      </c>
      <c r="M2692">
        <v>2021</v>
      </c>
      <c r="N2692" t="e">
        <f t="shared" ca="1" si="170"/>
        <v>#N/A</v>
      </c>
      <c r="O2692" t="e">
        <f t="shared" ca="1" si="171"/>
        <v>#N/A</v>
      </c>
      <c r="P2692" t="e">
        <f ca="1">_20206[[#This Row],[最低排名]]-_20206[[#This Row],[同分人数]]+1</f>
        <v>#N/A</v>
      </c>
      <c r="Q2692" t="e">
        <f ca="1">IF(O2692&gt;=开始!$B$6, 1, 0)</f>
        <v>#N/A</v>
      </c>
      <c r="R2692" t="e">
        <f ca="1">_20206[[#This Row],[最低排名]]-开始!$B$6</f>
        <v>#N/A</v>
      </c>
    </row>
    <row r="2693" spans="1:18">
      <c r="A2693">
        <v>94403</v>
      </c>
      <c r="B2693" t="s">
        <v>1724</v>
      </c>
      <c r="C2693" t="str">
        <f t="shared" si="168"/>
        <v>新疆农大</v>
      </c>
      <c r="D2693" t="str">
        <f t="shared" si="169"/>
        <v>03</v>
      </c>
      <c r="E2693" t="s">
        <v>738</v>
      </c>
      <c r="F2693">
        <v>157</v>
      </c>
      <c r="G2693">
        <v>82</v>
      </c>
      <c r="H2693">
        <v>99</v>
      </c>
      <c r="I2693">
        <v>61</v>
      </c>
      <c r="J2693">
        <v>49</v>
      </c>
      <c r="K2693">
        <v>46</v>
      </c>
      <c r="L2693">
        <v>0</v>
      </c>
      <c r="M2693">
        <v>2021</v>
      </c>
      <c r="N2693">
        <f t="shared" ca="1" si="170"/>
        <v>141</v>
      </c>
      <c r="O2693">
        <f t="shared" ca="1" si="171"/>
        <v>33810</v>
      </c>
      <c r="P2693">
        <f ca="1">_20206[[#This Row],[最低排名]]-_20206[[#This Row],[同分人数]]+1</f>
        <v>33670</v>
      </c>
      <c r="Q2693">
        <f ca="1">IF(O2693&gt;=开始!$B$6, 1, 0)</f>
        <v>1</v>
      </c>
      <c r="R2693">
        <f ca="1">_20206[[#This Row],[最低排名]]-开始!$B$6</f>
        <v>33810</v>
      </c>
    </row>
    <row r="2694" spans="1:18">
      <c r="A2694">
        <v>95101</v>
      </c>
      <c r="B2694" t="s">
        <v>1506</v>
      </c>
      <c r="C2694" t="str">
        <f t="shared" si="168"/>
        <v>西藏大学</v>
      </c>
      <c r="D2694" t="str">
        <f t="shared" si="169"/>
        <v>01</v>
      </c>
      <c r="E2694" t="s">
        <v>405</v>
      </c>
      <c r="F2694">
        <v>180</v>
      </c>
      <c r="G2694">
        <v>104</v>
      </c>
      <c r="H2694">
        <v>91</v>
      </c>
      <c r="I2694">
        <v>55</v>
      </c>
      <c r="J2694">
        <v>52</v>
      </c>
      <c r="K2694">
        <v>49</v>
      </c>
      <c r="L2694">
        <v>0</v>
      </c>
      <c r="M2694">
        <v>2021</v>
      </c>
      <c r="N2694">
        <f t="shared" ca="1" si="170"/>
        <v>169</v>
      </c>
      <c r="O2694">
        <f t="shared" ca="1" si="171"/>
        <v>31207</v>
      </c>
      <c r="P2694">
        <f ca="1">_20206[[#This Row],[最低排名]]-_20206[[#This Row],[同分人数]]+1</f>
        <v>31039</v>
      </c>
      <c r="Q2694">
        <f ca="1">IF(O2694&gt;=开始!$B$6, 1, 0)</f>
        <v>1</v>
      </c>
      <c r="R2694">
        <f ca="1">_20206[[#This Row],[最低排名]]-开始!$B$6</f>
        <v>31207</v>
      </c>
    </row>
    <row r="2695" spans="1:18">
      <c r="A2695">
        <v>95102</v>
      </c>
      <c r="B2695" t="s">
        <v>1507</v>
      </c>
      <c r="C2695" t="str">
        <f t="shared" si="168"/>
        <v>西藏大学</v>
      </c>
      <c r="D2695" t="str">
        <f t="shared" si="169"/>
        <v>02</v>
      </c>
      <c r="E2695" t="s">
        <v>187</v>
      </c>
      <c r="F2695">
        <v>199</v>
      </c>
      <c r="G2695">
        <v>100</v>
      </c>
      <c r="H2695">
        <v>84</v>
      </c>
      <c r="I2695">
        <v>61</v>
      </c>
      <c r="J2695">
        <v>55</v>
      </c>
      <c r="K2695">
        <v>49</v>
      </c>
      <c r="L2695">
        <v>0</v>
      </c>
      <c r="M2695">
        <v>2021</v>
      </c>
      <c r="N2695">
        <f t="shared" ca="1" si="170"/>
        <v>190</v>
      </c>
      <c r="O2695">
        <f t="shared" ca="1" si="171"/>
        <v>27131</v>
      </c>
      <c r="P2695">
        <f ca="1">_20206[[#This Row],[最低排名]]-_20206[[#This Row],[同分人数]]+1</f>
        <v>26942</v>
      </c>
      <c r="Q2695">
        <f ca="1">IF(O2695&gt;=开始!$B$6, 1, 0)</f>
        <v>1</v>
      </c>
      <c r="R2695">
        <f ca="1">_20206[[#This Row],[最低排名]]-开始!$B$6</f>
        <v>27131</v>
      </c>
    </row>
    <row r="2696" spans="1:18">
      <c r="A2696">
        <v>95103</v>
      </c>
      <c r="B2696" t="s">
        <v>1508</v>
      </c>
      <c r="C2696" t="str">
        <f t="shared" si="168"/>
        <v>西藏大学</v>
      </c>
      <c r="D2696" t="str">
        <f t="shared" si="169"/>
        <v>03</v>
      </c>
      <c r="E2696" t="s">
        <v>1629</v>
      </c>
      <c r="M2696">
        <v>2021</v>
      </c>
      <c r="N2696" t="e">
        <f t="shared" ca="1" si="170"/>
        <v>#N/A</v>
      </c>
      <c r="O2696" t="e">
        <f t="shared" ca="1" si="171"/>
        <v>#N/A</v>
      </c>
      <c r="P2696" t="e">
        <f ca="1">_20206[[#This Row],[最低排名]]-_20206[[#This Row],[同分人数]]+1</f>
        <v>#N/A</v>
      </c>
      <c r="Q2696" t="e">
        <f ca="1">IF(O2696&gt;=开始!$B$6, 1, 0)</f>
        <v>#N/A</v>
      </c>
      <c r="R2696" t="e">
        <f ca="1">_20206[[#This Row],[最低排名]]-开始!$B$6</f>
        <v>#N/A</v>
      </c>
    </row>
    <row r="2697" spans="1:18">
      <c r="A2697">
        <v>95104</v>
      </c>
      <c r="B2697" t="s">
        <v>1509</v>
      </c>
      <c r="C2697" t="str">
        <f t="shared" si="168"/>
        <v>西藏大学</v>
      </c>
      <c r="D2697" t="str">
        <f t="shared" si="169"/>
        <v>04</v>
      </c>
      <c r="E2697" t="s">
        <v>485</v>
      </c>
      <c r="F2697">
        <v>198</v>
      </c>
      <c r="G2697">
        <v>100</v>
      </c>
      <c r="H2697">
        <v>91</v>
      </c>
      <c r="I2697">
        <v>55</v>
      </c>
      <c r="J2697">
        <v>52</v>
      </c>
      <c r="K2697">
        <v>49</v>
      </c>
      <c r="L2697">
        <v>0</v>
      </c>
      <c r="M2697">
        <v>2021</v>
      </c>
      <c r="N2697">
        <f t="shared" ca="1" si="170"/>
        <v>196</v>
      </c>
      <c r="O2697">
        <f t="shared" ca="1" si="171"/>
        <v>27738</v>
      </c>
      <c r="P2697">
        <f ca="1">_20206[[#This Row],[最低排名]]-_20206[[#This Row],[同分人数]]+1</f>
        <v>27543</v>
      </c>
      <c r="Q2697">
        <f ca="1">IF(O2697&gt;=开始!$B$6, 1, 0)</f>
        <v>1</v>
      </c>
      <c r="R2697">
        <f ca="1">_20206[[#This Row],[最低排名]]-开始!$B$6</f>
        <v>27738</v>
      </c>
    </row>
    <row r="2698" spans="1:18">
      <c r="A2698">
        <v>95105</v>
      </c>
      <c r="B2698" t="s">
        <v>1510</v>
      </c>
      <c r="C2698" t="str">
        <f t="shared" si="168"/>
        <v>西藏大学</v>
      </c>
      <c r="D2698" t="str">
        <f t="shared" si="169"/>
        <v>05</v>
      </c>
      <c r="E2698" t="s">
        <v>427</v>
      </c>
      <c r="F2698">
        <v>193</v>
      </c>
      <c r="G2698">
        <v>101</v>
      </c>
      <c r="H2698">
        <v>74</v>
      </c>
      <c r="I2698">
        <v>61</v>
      </c>
      <c r="J2698">
        <v>55</v>
      </c>
      <c r="K2698">
        <v>52</v>
      </c>
      <c r="L2698">
        <v>0</v>
      </c>
      <c r="M2698">
        <v>2021</v>
      </c>
      <c r="N2698">
        <f t="shared" ca="1" si="170"/>
        <v>227</v>
      </c>
      <c r="O2698">
        <f t="shared" ca="1" si="171"/>
        <v>29681</v>
      </c>
      <c r="P2698">
        <f ca="1">_20206[[#This Row],[最低排名]]-_20206[[#This Row],[同分人数]]+1</f>
        <v>29455</v>
      </c>
      <c r="Q2698">
        <f ca="1">IF(O2698&gt;=开始!$B$6, 1, 0)</f>
        <v>1</v>
      </c>
      <c r="R2698">
        <f ca="1">_20206[[#This Row],[最低排名]]-开始!$B$6</f>
        <v>29681</v>
      </c>
    </row>
    <row r="2699" spans="1:18">
      <c r="A2699">
        <v>95106</v>
      </c>
      <c r="B2699" t="s">
        <v>1511</v>
      </c>
      <c r="C2699" t="str">
        <f t="shared" si="168"/>
        <v>西藏大学</v>
      </c>
      <c r="D2699" t="str">
        <f t="shared" si="169"/>
        <v>06</v>
      </c>
      <c r="E2699" t="s">
        <v>1629</v>
      </c>
      <c r="M2699">
        <v>2021</v>
      </c>
      <c r="N2699" t="e">
        <f t="shared" ca="1" si="170"/>
        <v>#N/A</v>
      </c>
      <c r="O2699" t="e">
        <f t="shared" ca="1" si="171"/>
        <v>#N/A</v>
      </c>
      <c r="P2699" t="e">
        <f ca="1">_20206[[#This Row],[最低排名]]-_20206[[#This Row],[同分人数]]+1</f>
        <v>#N/A</v>
      </c>
      <c r="Q2699" t="e">
        <f ca="1">IF(O2699&gt;=开始!$B$6, 1, 0)</f>
        <v>#N/A</v>
      </c>
      <c r="R2699" t="e">
        <f ca="1">_20206[[#This Row],[最低排名]]-开始!$B$6</f>
        <v>#N/A</v>
      </c>
    </row>
    <row r="2700" spans="1:18">
      <c r="A2700">
        <v>96001</v>
      </c>
      <c r="B2700" t="s">
        <v>1725</v>
      </c>
      <c r="C2700" t="str">
        <f t="shared" si="168"/>
        <v>四川音乐</v>
      </c>
      <c r="D2700" t="str">
        <f t="shared" si="169"/>
        <v>01</v>
      </c>
      <c r="E2700" t="s">
        <v>469</v>
      </c>
      <c r="F2700">
        <v>183</v>
      </c>
      <c r="G2700">
        <v>92</v>
      </c>
      <c r="H2700">
        <v>96</v>
      </c>
      <c r="I2700">
        <v>52</v>
      </c>
      <c r="J2700">
        <v>52</v>
      </c>
      <c r="K2700">
        <v>49</v>
      </c>
      <c r="L2700">
        <v>0</v>
      </c>
      <c r="M2700">
        <v>2021</v>
      </c>
      <c r="N2700">
        <f t="shared" ca="1" si="170"/>
        <v>184</v>
      </c>
      <c r="O2700">
        <f t="shared" ca="1" si="171"/>
        <v>30254</v>
      </c>
      <c r="P2700">
        <f ca="1">_20206[[#This Row],[最低排名]]-_20206[[#This Row],[同分人数]]+1</f>
        <v>30071</v>
      </c>
      <c r="Q2700">
        <f ca="1">IF(O2700&gt;=开始!$B$6, 1, 0)</f>
        <v>1</v>
      </c>
      <c r="R2700">
        <f ca="1">_20206[[#This Row],[最低排名]]-开始!$B$6</f>
        <v>30254</v>
      </c>
    </row>
    <row r="2701" spans="1:18">
      <c r="A2701" s="21" t="s">
        <v>2089</v>
      </c>
      <c r="B2701" s="19" t="s">
        <v>2121</v>
      </c>
      <c r="C2701" s="19" t="str">
        <f t="shared" si="168"/>
        <v>上海交大</v>
      </c>
      <c r="D2701" s="19" t="str">
        <f t="shared" si="169"/>
        <v>Q2</v>
      </c>
      <c r="E2701" s="20" t="s">
        <v>2104</v>
      </c>
      <c r="F2701" s="19">
        <v>246</v>
      </c>
      <c r="G2701" s="19">
        <v>133</v>
      </c>
      <c r="H2701" s="19">
        <v>131</v>
      </c>
      <c r="I2701" s="19">
        <v>67</v>
      </c>
      <c r="J2701" s="19">
        <v>67</v>
      </c>
      <c r="K2701" s="19">
        <v>64</v>
      </c>
      <c r="L2701" s="19">
        <v>0</v>
      </c>
      <c r="M2701" s="19">
        <v>2021</v>
      </c>
      <c r="N2701">
        <f t="shared" ca="1" si="170"/>
        <v>82</v>
      </c>
      <c r="O2701">
        <f t="shared" ca="1" si="171"/>
        <v>1998</v>
      </c>
      <c r="P2701">
        <f ca="1">_20206[[#This Row],[最低排名]]-_20206[[#This Row],[同分人数]]+1</f>
        <v>1917</v>
      </c>
      <c r="Q2701">
        <f ca="1">IF(O2701&gt;=开始!$B$6, 1, 0)</f>
        <v>1</v>
      </c>
      <c r="R2701">
        <f ca="1">_20206[[#This Row],[最低排名]]-开始!$B$6</f>
        <v>1998</v>
      </c>
    </row>
    <row r="2702" spans="1:18">
      <c r="A2702" s="21" t="s">
        <v>2090</v>
      </c>
      <c r="B2702" s="19" t="s">
        <v>2122</v>
      </c>
      <c r="C2702" s="19" t="str">
        <f t="shared" si="168"/>
        <v>同济大学</v>
      </c>
      <c r="D2702" s="19" t="str">
        <f t="shared" si="169"/>
        <v>Q3</v>
      </c>
      <c r="E2702" s="20" t="s">
        <v>2105</v>
      </c>
      <c r="F2702" s="19">
        <v>223</v>
      </c>
      <c r="G2702" s="19">
        <v>112</v>
      </c>
      <c r="H2702" s="19">
        <v>108</v>
      </c>
      <c r="I2702" s="19">
        <v>67</v>
      </c>
      <c r="J2702" s="19">
        <v>58</v>
      </c>
      <c r="K2702" s="19">
        <v>55</v>
      </c>
      <c r="L2702" s="19">
        <v>0</v>
      </c>
      <c r="M2702" s="19">
        <v>2021</v>
      </c>
      <c r="N2702">
        <f t="shared" ca="1" si="170"/>
        <v>224</v>
      </c>
      <c r="O2702">
        <f t="shared" ca="1" si="171"/>
        <v>13304</v>
      </c>
      <c r="P2702">
        <f ca="1">_20206[[#This Row],[最低排名]]-_20206[[#This Row],[同分人数]]+1</f>
        <v>13081</v>
      </c>
      <c r="Q2702">
        <f ca="1">IF(O2702&gt;=开始!$B$6, 1, 0)</f>
        <v>1</v>
      </c>
      <c r="R2702">
        <f ca="1">_20206[[#This Row],[最低排名]]-开始!$B$6</f>
        <v>13304</v>
      </c>
    </row>
    <row r="2703" spans="1:18">
      <c r="A2703" s="21" t="s">
        <v>2091</v>
      </c>
      <c r="B2703" s="19" t="s">
        <v>2123</v>
      </c>
      <c r="C2703" s="19" t="str">
        <f t="shared" si="168"/>
        <v>同济大学</v>
      </c>
      <c r="D2703" s="19" t="str">
        <f t="shared" si="169"/>
        <v>Q4</v>
      </c>
      <c r="E2703" s="20" t="s">
        <v>2106</v>
      </c>
      <c r="F2703" s="19">
        <v>223</v>
      </c>
      <c r="G2703" s="19">
        <v>113</v>
      </c>
      <c r="H2703" s="19">
        <v>131</v>
      </c>
      <c r="I2703" s="19">
        <v>67</v>
      </c>
      <c r="J2703" s="19">
        <v>64</v>
      </c>
      <c r="K2703" s="19">
        <v>55</v>
      </c>
      <c r="L2703" s="19">
        <v>0</v>
      </c>
      <c r="M2703" s="19">
        <v>2021</v>
      </c>
      <c r="N2703">
        <f t="shared" ca="1" si="170"/>
        <v>183</v>
      </c>
      <c r="O2703">
        <f t="shared" ca="1" si="171"/>
        <v>7328</v>
      </c>
      <c r="P2703">
        <f ca="1">_20206[[#This Row],[最低排名]]-_20206[[#This Row],[同分人数]]+1</f>
        <v>7146</v>
      </c>
      <c r="Q2703">
        <f ca="1">IF(O2703&gt;=开始!$B$6, 1, 0)</f>
        <v>1</v>
      </c>
      <c r="R2703">
        <f ca="1">_20206[[#This Row],[最低排名]]-开始!$B$6</f>
        <v>7328</v>
      </c>
    </row>
    <row r="2704" spans="1:18">
      <c r="A2704" s="21" t="s">
        <v>2092</v>
      </c>
      <c r="B2704" s="19" t="s">
        <v>2124</v>
      </c>
      <c r="C2704" s="19" t="str">
        <f t="shared" si="168"/>
        <v>华东师大</v>
      </c>
      <c r="D2704" s="19" t="str">
        <f t="shared" si="169"/>
        <v>Q5</v>
      </c>
      <c r="E2704" s="20" t="s">
        <v>2107</v>
      </c>
      <c r="F2704" s="19">
        <v>231</v>
      </c>
      <c r="G2704" s="19">
        <v>128</v>
      </c>
      <c r="H2704" s="19">
        <v>122</v>
      </c>
      <c r="I2704" s="19">
        <v>67</v>
      </c>
      <c r="J2704" s="19">
        <v>67</v>
      </c>
      <c r="K2704" s="19">
        <v>64</v>
      </c>
      <c r="L2704" s="19">
        <v>0</v>
      </c>
      <c r="M2704" s="19">
        <v>2021</v>
      </c>
      <c r="N2704">
        <f t="shared" ca="1" si="170"/>
        <v>158</v>
      </c>
      <c r="O2704">
        <f t="shared" ca="1" si="171"/>
        <v>5356</v>
      </c>
      <c r="P2704">
        <f ca="1">_20206[[#This Row],[最低排名]]-_20206[[#This Row],[同分人数]]+1</f>
        <v>5199</v>
      </c>
      <c r="Q2704">
        <f ca="1">IF(O2704&gt;=开始!$B$6, 1, 0)</f>
        <v>1</v>
      </c>
      <c r="R2704">
        <f ca="1">_20206[[#This Row],[最低排名]]-开始!$B$6</f>
        <v>5356</v>
      </c>
    </row>
    <row r="2705" spans="1:18">
      <c r="A2705" s="21" t="s">
        <v>2093</v>
      </c>
      <c r="B2705" s="19" t="s">
        <v>2125</v>
      </c>
      <c r="C2705" s="19" t="str">
        <f t="shared" si="168"/>
        <v>东华大学</v>
      </c>
      <c r="D2705" s="19" t="str">
        <f t="shared" si="169"/>
        <v>Q5</v>
      </c>
      <c r="E2705" s="20" t="s">
        <v>2108</v>
      </c>
      <c r="F2705" s="19">
        <v>208</v>
      </c>
      <c r="G2705" s="19">
        <v>107</v>
      </c>
      <c r="H2705" s="19">
        <v>128</v>
      </c>
      <c r="I2705" s="19">
        <v>70</v>
      </c>
      <c r="J2705" s="19">
        <v>67</v>
      </c>
      <c r="K2705" s="19">
        <v>64</v>
      </c>
      <c r="L2705" s="19">
        <v>0</v>
      </c>
      <c r="M2705" s="19">
        <v>2021</v>
      </c>
      <c r="N2705">
        <f t="shared" ca="1" si="170"/>
        <v>172</v>
      </c>
      <c r="O2705">
        <f t="shared" ca="1" si="171"/>
        <v>7895</v>
      </c>
      <c r="P2705">
        <f ca="1">_20206[[#This Row],[最低排名]]-_20206[[#This Row],[同分人数]]+1</f>
        <v>7724</v>
      </c>
      <c r="Q2705">
        <f ca="1">IF(O2705&gt;=开始!$B$6, 1, 0)</f>
        <v>1</v>
      </c>
      <c r="R2705">
        <f ca="1">_20206[[#This Row],[最低排名]]-开始!$B$6</f>
        <v>7895</v>
      </c>
    </row>
    <row r="2706" spans="1:18">
      <c r="A2706" s="21" t="s">
        <v>2094</v>
      </c>
      <c r="B2706" s="19" t="s">
        <v>2126</v>
      </c>
      <c r="C2706" s="19" t="str">
        <f t="shared" si="168"/>
        <v>复旦医学</v>
      </c>
      <c r="D2706" s="19" t="str">
        <f t="shared" si="169"/>
        <v>Q2</v>
      </c>
      <c r="E2706" s="20" t="s">
        <v>2109</v>
      </c>
      <c r="F2706" s="19">
        <v>217</v>
      </c>
      <c r="G2706" s="19">
        <v>117</v>
      </c>
      <c r="H2706" s="19">
        <v>110</v>
      </c>
      <c r="I2706" s="19">
        <v>67</v>
      </c>
      <c r="J2706" s="19">
        <v>64</v>
      </c>
      <c r="K2706" s="19">
        <v>61</v>
      </c>
      <c r="L2706" s="19">
        <v>0</v>
      </c>
      <c r="M2706" s="19">
        <v>2021</v>
      </c>
      <c r="N2706">
        <f t="shared" ca="1" si="170"/>
        <v>223</v>
      </c>
      <c r="O2706">
        <f t="shared" ca="1" si="171"/>
        <v>11614</v>
      </c>
      <c r="P2706">
        <f ca="1">_20206[[#This Row],[最低排名]]-_20206[[#This Row],[同分人数]]+1</f>
        <v>11392</v>
      </c>
      <c r="Q2706">
        <f ca="1">IF(O2706&gt;=开始!$B$6, 1, 0)</f>
        <v>1</v>
      </c>
      <c r="R2706">
        <f ca="1">_20206[[#This Row],[最低排名]]-开始!$B$6</f>
        <v>11614</v>
      </c>
    </row>
    <row r="2707" spans="1:18">
      <c r="A2707" s="21" t="s">
        <v>2095</v>
      </c>
      <c r="B2707" s="19" t="s">
        <v>2127</v>
      </c>
      <c r="C2707" s="19" t="str">
        <f t="shared" si="168"/>
        <v>交大医学</v>
      </c>
      <c r="D2707" s="19" t="str">
        <f t="shared" si="169"/>
        <v>Q2</v>
      </c>
      <c r="E2707" s="20" t="s">
        <v>2110</v>
      </c>
      <c r="F2707" s="19">
        <v>234</v>
      </c>
      <c r="G2707" s="19">
        <v>120</v>
      </c>
      <c r="H2707" s="19">
        <v>124</v>
      </c>
      <c r="I2707" s="19">
        <v>70</v>
      </c>
      <c r="J2707" s="19">
        <v>67</v>
      </c>
      <c r="K2707" s="19">
        <v>61</v>
      </c>
      <c r="L2707" s="19">
        <v>0</v>
      </c>
      <c r="M2707" s="19">
        <v>2021</v>
      </c>
      <c r="N2707">
        <f t="shared" ca="1" si="170"/>
        <v>150</v>
      </c>
      <c r="O2707">
        <f t="shared" ca="1" si="171"/>
        <v>4556</v>
      </c>
      <c r="P2707">
        <f ca="1">_20206[[#This Row],[最低排名]]-_20206[[#This Row],[同分人数]]+1</f>
        <v>4407</v>
      </c>
      <c r="Q2707">
        <f ca="1">IF(O2707&gt;=开始!$B$6, 1, 0)</f>
        <v>1</v>
      </c>
      <c r="R2707">
        <f ca="1">_20206[[#This Row],[最低排名]]-开始!$B$6</f>
        <v>4556</v>
      </c>
    </row>
    <row r="2708" spans="1:18">
      <c r="A2708" s="21" t="s">
        <v>2096</v>
      </c>
      <c r="B2708" s="19" t="s">
        <v>2128</v>
      </c>
      <c r="C2708" s="19" t="str">
        <f t="shared" si="168"/>
        <v>上海商院</v>
      </c>
      <c r="D2708" s="19" t="str">
        <f t="shared" si="169"/>
        <v>Q4</v>
      </c>
      <c r="E2708" s="20" t="s">
        <v>2111</v>
      </c>
      <c r="F2708" s="19">
        <v>163</v>
      </c>
      <c r="G2708" s="19">
        <v>108</v>
      </c>
      <c r="H2708" s="19">
        <v>115</v>
      </c>
      <c r="I2708" s="19">
        <v>58</v>
      </c>
      <c r="J2708" s="19">
        <v>46</v>
      </c>
      <c r="K2708" s="19">
        <v>46</v>
      </c>
      <c r="L2708" s="19">
        <v>0</v>
      </c>
      <c r="M2708" s="19">
        <v>2021</v>
      </c>
      <c r="N2708">
        <f t="shared" ca="1" si="170"/>
        <v>177</v>
      </c>
      <c r="O2708">
        <f t="shared" ca="1" si="171"/>
        <v>31038</v>
      </c>
      <c r="P2708">
        <f ca="1">_20206[[#This Row],[最低排名]]-_20206[[#This Row],[同分人数]]+1</f>
        <v>30862</v>
      </c>
      <c r="Q2708">
        <f ca="1">IF(O2708&gt;=开始!$B$6, 1, 0)</f>
        <v>1</v>
      </c>
      <c r="R2708">
        <f ca="1">_20206[[#This Row],[最低排名]]-开始!$B$6</f>
        <v>31038</v>
      </c>
    </row>
    <row r="2709" spans="1:18">
      <c r="A2709" s="21" t="s">
        <v>2097</v>
      </c>
      <c r="B2709" s="19" t="s">
        <v>2129</v>
      </c>
      <c r="C2709" s="19" t="str">
        <f t="shared" si="168"/>
        <v>上海政法</v>
      </c>
      <c r="D2709" s="19" t="str">
        <f t="shared" si="169"/>
        <v>Q6</v>
      </c>
      <c r="E2709" s="20" t="s">
        <v>2112</v>
      </c>
      <c r="F2709" s="19">
        <v>192</v>
      </c>
      <c r="G2709" s="19">
        <v>101</v>
      </c>
      <c r="H2709" s="19">
        <v>116</v>
      </c>
      <c r="I2709" s="19">
        <v>70</v>
      </c>
      <c r="J2709" s="19">
        <v>61</v>
      </c>
      <c r="K2709" s="19">
        <v>55</v>
      </c>
      <c r="L2709" s="19">
        <v>0</v>
      </c>
      <c r="M2709" s="19">
        <v>2021</v>
      </c>
      <c r="N2709">
        <f t="shared" ca="1" si="170"/>
        <v>236</v>
      </c>
      <c r="O2709">
        <f t="shared" ca="1" si="171"/>
        <v>17057</v>
      </c>
      <c r="P2709">
        <f ca="1">_20206[[#This Row],[最低排名]]-_20206[[#This Row],[同分人数]]+1</f>
        <v>16822</v>
      </c>
      <c r="Q2709">
        <f ca="1">IF(O2709&gt;=开始!$B$6, 1, 0)</f>
        <v>1</v>
      </c>
      <c r="R2709">
        <f ca="1">_20206[[#This Row],[最低排名]]-开始!$B$6</f>
        <v>17057</v>
      </c>
    </row>
    <row r="2710" spans="1:18">
      <c r="A2710" s="21" t="s">
        <v>2098</v>
      </c>
      <c r="B2710" s="19" t="s">
        <v>2130</v>
      </c>
      <c r="C2710" s="19" t="str">
        <f t="shared" si="168"/>
        <v>健康医学</v>
      </c>
      <c r="D2710" s="19" t="str">
        <f t="shared" si="169"/>
        <v>Q6</v>
      </c>
      <c r="E2710" s="20" t="s">
        <v>2113</v>
      </c>
      <c r="F2710" s="19">
        <v>213</v>
      </c>
      <c r="G2710" s="19">
        <v>112</v>
      </c>
      <c r="H2710" s="19">
        <v>77</v>
      </c>
      <c r="I2710" s="19">
        <v>61</v>
      </c>
      <c r="J2710" s="19">
        <v>55</v>
      </c>
      <c r="K2710" s="19">
        <v>55</v>
      </c>
      <c r="L2710" s="19">
        <v>0</v>
      </c>
      <c r="M2710" s="19">
        <v>2021</v>
      </c>
      <c r="N2710">
        <f t="shared" ca="1" si="170"/>
        <v>230</v>
      </c>
      <c r="O2710">
        <f t="shared" ca="1" si="171"/>
        <v>24381</v>
      </c>
      <c r="P2710">
        <f ca="1">_20206[[#This Row],[最低排名]]-_20206[[#This Row],[同分人数]]+1</f>
        <v>24152</v>
      </c>
      <c r="Q2710">
        <f ca="1">IF(O2710&gt;=开始!$B$6, 1, 0)</f>
        <v>1</v>
      </c>
      <c r="R2710">
        <f ca="1">_20206[[#This Row],[最低排名]]-开始!$B$6</f>
        <v>24381</v>
      </c>
    </row>
    <row r="2711" spans="1:18">
      <c r="A2711" s="21" t="s">
        <v>2099</v>
      </c>
      <c r="B2711" s="19" t="s">
        <v>2131</v>
      </c>
      <c r="C2711" s="19" t="str">
        <f t="shared" si="168"/>
        <v>北京理工</v>
      </c>
      <c r="D2711" s="19" t="str">
        <f t="shared" si="169"/>
        <v>Q2</v>
      </c>
      <c r="E2711" s="20" t="s">
        <v>2114</v>
      </c>
      <c r="F2711" s="19">
        <v>232</v>
      </c>
      <c r="G2711" s="19">
        <v>123</v>
      </c>
      <c r="H2711" s="19">
        <v>121</v>
      </c>
      <c r="I2711" s="19">
        <v>70</v>
      </c>
      <c r="J2711" s="19">
        <v>70</v>
      </c>
      <c r="K2711" s="19">
        <v>67</v>
      </c>
      <c r="L2711" s="19">
        <v>0</v>
      </c>
      <c r="M2711" s="19">
        <v>2021</v>
      </c>
      <c r="N2711">
        <f t="shared" ca="1" si="170"/>
        <v>171</v>
      </c>
      <c r="O2711">
        <f t="shared" ca="1" si="171"/>
        <v>3965</v>
      </c>
      <c r="P2711">
        <f ca="1">_20206[[#This Row],[最低排名]]-_20206[[#This Row],[同分人数]]+1</f>
        <v>3795</v>
      </c>
      <c r="Q2711">
        <f ca="1">IF(O2711&gt;=开始!$B$6, 1, 0)</f>
        <v>1</v>
      </c>
      <c r="R2711">
        <f ca="1">_20206[[#This Row],[最低排名]]-开始!$B$6</f>
        <v>3965</v>
      </c>
    </row>
    <row r="2712" spans="1:18">
      <c r="A2712" s="21" t="s">
        <v>2100</v>
      </c>
      <c r="B2712" s="19" t="s">
        <v>2132</v>
      </c>
      <c r="C2712" s="19" t="str">
        <f t="shared" si="168"/>
        <v>天津大学</v>
      </c>
      <c r="D2712" s="19" t="str">
        <f t="shared" si="169"/>
        <v>Q5</v>
      </c>
      <c r="E2712" s="20" t="s">
        <v>2116</v>
      </c>
      <c r="F2712" s="19">
        <v>238</v>
      </c>
      <c r="G2712" s="19">
        <v>123</v>
      </c>
      <c r="H2712" s="19">
        <v>122</v>
      </c>
      <c r="I2712" s="19">
        <v>70</v>
      </c>
      <c r="J2712" s="19">
        <v>67</v>
      </c>
      <c r="K2712" s="19">
        <v>61</v>
      </c>
      <c r="L2712" s="19">
        <v>0</v>
      </c>
      <c r="M2712" s="19">
        <v>2021</v>
      </c>
      <c r="N2712">
        <f t="shared" ca="1" si="170"/>
        <v>172</v>
      </c>
      <c r="O2712">
        <f t="shared" ca="1" si="171"/>
        <v>4266</v>
      </c>
      <c r="P2712">
        <f ca="1">_20206[[#This Row],[最低排名]]-_20206[[#This Row],[同分人数]]+1</f>
        <v>4095</v>
      </c>
      <c r="Q2712">
        <f ca="1">IF(O2712&gt;=开始!$B$6, 1, 0)</f>
        <v>1</v>
      </c>
      <c r="R2712">
        <f ca="1">_20206[[#This Row],[最低排名]]-开始!$B$6</f>
        <v>4266</v>
      </c>
    </row>
    <row r="2713" spans="1:18">
      <c r="A2713" s="21" t="s">
        <v>2101</v>
      </c>
      <c r="B2713" s="19" t="s">
        <v>2133</v>
      </c>
      <c r="C2713" s="19" t="str">
        <f t="shared" si="168"/>
        <v>天津大学</v>
      </c>
      <c r="D2713" s="19" t="str">
        <f t="shared" si="169"/>
        <v>Q6</v>
      </c>
      <c r="E2713" s="20" t="s">
        <v>2117</v>
      </c>
      <c r="F2713" s="19">
        <v>239</v>
      </c>
      <c r="G2713" s="19">
        <v>123</v>
      </c>
      <c r="H2713" s="19">
        <v>119</v>
      </c>
      <c r="I2713" s="19">
        <v>70</v>
      </c>
      <c r="J2713" s="19">
        <v>67</v>
      </c>
      <c r="K2713" s="19">
        <v>64</v>
      </c>
      <c r="L2713" s="19">
        <v>0</v>
      </c>
      <c r="M2713" s="19">
        <v>2021</v>
      </c>
      <c r="N2713">
        <f t="shared" ca="1" si="170"/>
        <v>129</v>
      </c>
      <c r="O2713">
        <f t="shared" ca="1" si="171"/>
        <v>4094</v>
      </c>
      <c r="P2713">
        <f ca="1">_20206[[#This Row],[最低排名]]-_20206[[#This Row],[同分人数]]+1</f>
        <v>3966</v>
      </c>
      <c r="Q2713">
        <f ca="1">IF(O2713&gt;=开始!$B$6, 1, 0)</f>
        <v>1</v>
      </c>
      <c r="R2713">
        <f ca="1">_20206[[#This Row],[最低排名]]-开始!$B$6</f>
        <v>4094</v>
      </c>
    </row>
    <row r="2714" spans="1:18">
      <c r="A2714" s="21" t="s">
        <v>2102</v>
      </c>
      <c r="B2714" s="19" t="s">
        <v>2134</v>
      </c>
      <c r="C2714" s="19" t="str">
        <f t="shared" si="168"/>
        <v>西北工大</v>
      </c>
      <c r="D2714" s="19" t="str">
        <f t="shared" si="169"/>
        <v>Q4</v>
      </c>
      <c r="E2714" s="20" t="s">
        <v>2118</v>
      </c>
      <c r="F2714" s="19">
        <v>239</v>
      </c>
      <c r="G2714" s="19">
        <v>125</v>
      </c>
      <c r="H2714" s="19">
        <v>120</v>
      </c>
      <c r="I2714" s="19">
        <v>70</v>
      </c>
      <c r="J2714" s="19">
        <v>58</v>
      </c>
      <c r="K2714" s="19">
        <v>55</v>
      </c>
      <c r="L2714" s="19">
        <v>0</v>
      </c>
      <c r="M2714" s="19">
        <v>2021</v>
      </c>
      <c r="N2714">
        <f t="shared" ca="1" si="170"/>
        <v>185</v>
      </c>
      <c r="O2714">
        <f t="shared" ca="1" si="171"/>
        <v>6985</v>
      </c>
      <c r="P2714">
        <f ca="1">_20206[[#This Row],[最低排名]]-_20206[[#This Row],[同分人数]]+1</f>
        <v>6801</v>
      </c>
      <c r="Q2714">
        <f ca="1">IF(O2714&gt;=开始!$B$6, 1, 0)</f>
        <v>1</v>
      </c>
      <c r="R2714">
        <f ca="1">_20206[[#This Row],[最低排名]]-开始!$B$6</f>
        <v>6985</v>
      </c>
    </row>
    <row r="2715" spans="1:18">
      <c r="A2715" s="21" t="s">
        <v>2103</v>
      </c>
      <c r="B2715" s="19" t="s">
        <v>2135</v>
      </c>
      <c r="C2715" s="19" t="str">
        <f t="shared" si="168"/>
        <v>西北工大</v>
      </c>
      <c r="D2715" s="19" t="str">
        <f t="shared" si="169"/>
        <v>Q5</v>
      </c>
      <c r="E2715" s="20" t="s">
        <v>2119</v>
      </c>
      <c r="F2715" s="19">
        <v>233</v>
      </c>
      <c r="G2715" s="19">
        <v>119</v>
      </c>
      <c r="H2715" s="19">
        <v>122</v>
      </c>
      <c r="I2715" s="19">
        <v>67</v>
      </c>
      <c r="J2715" s="19">
        <v>61</v>
      </c>
      <c r="K2715" s="19">
        <v>61</v>
      </c>
      <c r="L2715" s="19">
        <v>0</v>
      </c>
      <c r="M2715" s="19">
        <v>2021</v>
      </c>
      <c r="N2715">
        <f t="shared" ca="1" si="170"/>
        <v>170</v>
      </c>
      <c r="O2715">
        <f t="shared" ca="1" si="171"/>
        <v>6617</v>
      </c>
      <c r="P2715">
        <f ca="1">_20206[[#This Row],[最低排名]]-_20206[[#This Row],[同分人数]]+1</f>
        <v>6448</v>
      </c>
      <c r="Q2715">
        <f ca="1">IF(O2715&gt;=开始!$B$6, 1, 0)</f>
        <v>1</v>
      </c>
      <c r="R2715">
        <f ca="1">_20206[[#This Row],[最低排名]]-开始!$B$6</f>
        <v>6617</v>
      </c>
    </row>
    <row r="2716" spans="1:18">
      <c r="A2716">
        <v>10101</v>
      </c>
      <c r="B2716" t="s">
        <v>1531</v>
      </c>
      <c r="C2716" t="str">
        <f t="shared" si="168"/>
        <v>复旦大学</v>
      </c>
      <c r="D2716" t="str">
        <f t="shared" si="169"/>
        <v>01</v>
      </c>
      <c r="E2716" t="s">
        <v>0</v>
      </c>
      <c r="M2716">
        <v>2022</v>
      </c>
      <c r="N2716">
        <f t="shared" ca="1" si="170"/>
        <v>2335</v>
      </c>
      <c r="O2716">
        <f t="shared" ca="1" si="171"/>
        <v>2335</v>
      </c>
      <c r="P2716">
        <f ca="1">_20206[[#This Row],[最低排名]]-_20206[[#This Row],[同分人数]]+1</f>
        <v>1</v>
      </c>
      <c r="Q2716">
        <f ca="1">IF(O2716&gt;=开始!$B$6, 1, 0)</f>
        <v>1</v>
      </c>
      <c r="R2716">
        <f ca="1">_20206[[#This Row],[最低排名]]-开始!$B$6</f>
        <v>2335</v>
      </c>
    </row>
    <row r="2717" spans="1:18">
      <c r="A2717">
        <v>10102</v>
      </c>
      <c r="B2717" t="s">
        <v>1</v>
      </c>
      <c r="C2717" t="str">
        <f t="shared" si="168"/>
        <v>复旦大学</v>
      </c>
      <c r="D2717" t="str">
        <f t="shared" si="169"/>
        <v>02</v>
      </c>
      <c r="E2717" t="s">
        <v>0</v>
      </c>
      <c r="M2717">
        <v>2022</v>
      </c>
      <c r="N2717">
        <f t="shared" ca="1" si="170"/>
        <v>2335</v>
      </c>
      <c r="O2717">
        <f t="shared" ca="1" si="171"/>
        <v>2335</v>
      </c>
      <c r="P2717">
        <f ca="1">_20206[[#This Row],[最低排名]]-_20206[[#This Row],[同分人数]]+1</f>
        <v>1</v>
      </c>
      <c r="Q2717">
        <f ca="1">IF(O2717&gt;=开始!$B$6, 1, 0)</f>
        <v>1</v>
      </c>
      <c r="R2717">
        <f ca="1">_20206[[#This Row],[最低排名]]-开始!$B$6</f>
        <v>2335</v>
      </c>
    </row>
    <row r="2718" spans="1:18">
      <c r="A2718">
        <v>10103</v>
      </c>
      <c r="B2718" t="s">
        <v>2</v>
      </c>
      <c r="C2718" t="str">
        <f t="shared" si="168"/>
        <v>复旦大学</v>
      </c>
      <c r="D2718" t="str">
        <f t="shared" si="169"/>
        <v>03</v>
      </c>
      <c r="E2718" t="s">
        <v>0</v>
      </c>
      <c r="M2718">
        <v>2022</v>
      </c>
      <c r="N2718">
        <f t="shared" ca="1" si="170"/>
        <v>2335</v>
      </c>
      <c r="O2718">
        <f t="shared" ca="1" si="171"/>
        <v>2335</v>
      </c>
      <c r="P2718">
        <f ca="1">_20206[[#This Row],[最低排名]]-_20206[[#This Row],[同分人数]]+1</f>
        <v>1</v>
      </c>
      <c r="Q2718">
        <f ca="1">IF(O2718&gt;=开始!$B$6, 1, 0)</f>
        <v>1</v>
      </c>
      <c r="R2718">
        <f ca="1">_20206[[#This Row],[最低排名]]-开始!$B$6</f>
        <v>2335</v>
      </c>
    </row>
    <row r="2719" spans="1:18">
      <c r="A2719">
        <v>10201</v>
      </c>
      <c r="B2719" t="s">
        <v>3</v>
      </c>
      <c r="C2719" t="str">
        <f t="shared" si="168"/>
        <v>上海交大</v>
      </c>
      <c r="D2719" t="str">
        <f t="shared" si="169"/>
        <v>01</v>
      </c>
      <c r="E2719" t="s">
        <v>0</v>
      </c>
      <c r="M2719">
        <v>2022</v>
      </c>
      <c r="N2719">
        <f t="shared" ca="1" si="170"/>
        <v>2335</v>
      </c>
      <c r="O2719">
        <f t="shared" ca="1" si="171"/>
        <v>2335</v>
      </c>
      <c r="P2719">
        <f ca="1">_20206[[#This Row],[最低排名]]-_20206[[#This Row],[同分人数]]+1</f>
        <v>1</v>
      </c>
      <c r="Q2719">
        <f ca="1">IF(O2719&gt;=开始!$B$6, 1, 0)</f>
        <v>1</v>
      </c>
      <c r="R2719">
        <f ca="1">_20206[[#This Row],[最低排名]]-开始!$B$6</f>
        <v>2335</v>
      </c>
    </row>
    <row r="2720" spans="1:18">
      <c r="A2720">
        <v>10301</v>
      </c>
      <c r="B2720" t="s">
        <v>4</v>
      </c>
      <c r="C2720" t="str">
        <f t="shared" si="168"/>
        <v>同济大学</v>
      </c>
      <c r="D2720" t="str">
        <f t="shared" si="169"/>
        <v>01</v>
      </c>
      <c r="E2720" t="s">
        <v>0</v>
      </c>
      <c r="M2720">
        <v>2022</v>
      </c>
      <c r="N2720">
        <f t="shared" ca="1" si="170"/>
        <v>2335</v>
      </c>
      <c r="O2720">
        <f t="shared" ca="1" si="171"/>
        <v>2335</v>
      </c>
      <c r="P2720">
        <f ca="1">_20206[[#This Row],[最低排名]]-_20206[[#This Row],[同分人数]]+1</f>
        <v>1</v>
      </c>
      <c r="Q2720">
        <f ca="1">IF(O2720&gt;=开始!$B$6, 1, 0)</f>
        <v>1</v>
      </c>
      <c r="R2720">
        <f ca="1">_20206[[#This Row],[最低排名]]-开始!$B$6</f>
        <v>2335</v>
      </c>
    </row>
    <row r="2721" spans="1:18">
      <c r="A2721">
        <v>10302</v>
      </c>
      <c r="B2721" t="s">
        <v>5</v>
      </c>
      <c r="C2721" t="str">
        <f t="shared" si="168"/>
        <v>同济大学</v>
      </c>
      <c r="D2721" t="str">
        <f t="shared" si="169"/>
        <v>02</v>
      </c>
      <c r="E2721" t="s">
        <v>11</v>
      </c>
      <c r="F2721">
        <v>246</v>
      </c>
      <c r="G2721">
        <v>127</v>
      </c>
      <c r="H2721">
        <v>138</v>
      </c>
      <c r="I2721">
        <v>67</v>
      </c>
      <c r="J2721">
        <v>64</v>
      </c>
      <c r="K2721">
        <v>58</v>
      </c>
      <c r="L2721">
        <v>0</v>
      </c>
      <c r="M2721">
        <v>2022</v>
      </c>
      <c r="N2721">
        <f t="shared" ca="1" si="170"/>
        <v>141</v>
      </c>
      <c r="O2721">
        <f t="shared" ca="1" si="171"/>
        <v>3221</v>
      </c>
      <c r="P2721">
        <f ca="1">_20206[[#This Row],[最低排名]]-_20206[[#This Row],[同分人数]]+1</f>
        <v>3081</v>
      </c>
      <c r="Q2721">
        <f ca="1">IF(O2721&gt;=开始!$B$6, 1, 0)</f>
        <v>1</v>
      </c>
      <c r="R2721">
        <f ca="1">_20206[[#This Row],[最低排名]]-开始!$B$6</f>
        <v>3221</v>
      </c>
    </row>
    <row r="2722" spans="1:18">
      <c r="A2722">
        <v>10401</v>
      </c>
      <c r="B2722" t="s">
        <v>7</v>
      </c>
      <c r="C2722" t="str">
        <f t="shared" si="168"/>
        <v>华东师大</v>
      </c>
      <c r="D2722" t="str">
        <f t="shared" si="169"/>
        <v>01</v>
      </c>
      <c r="E2722" t="s">
        <v>11</v>
      </c>
      <c r="F2722">
        <v>240</v>
      </c>
      <c r="G2722">
        <v>122</v>
      </c>
      <c r="H2722">
        <v>135</v>
      </c>
      <c r="I2722">
        <v>67</v>
      </c>
      <c r="J2722">
        <v>67</v>
      </c>
      <c r="K2722">
        <v>64</v>
      </c>
      <c r="L2722">
        <v>0</v>
      </c>
      <c r="M2722">
        <v>2022</v>
      </c>
      <c r="N2722">
        <f t="shared" ca="1" si="170"/>
        <v>141</v>
      </c>
      <c r="O2722">
        <f t="shared" ca="1" si="171"/>
        <v>3221</v>
      </c>
      <c r="P2722">
        <f ca="1">_20206[[#This Row],[最低排名]]-_20206[[#This Row],[同分人数]]+1</f>
        <v>3081</v>
      </c>
      <c r="Q2722">
        <f ca="1">IF(O2722&gt;=开始!$B$6, 1, 0)</f>
        <v>1</v>
      </c>
      <c r="R2722">
        <f ca="1">_20206[[#This Row],[最低排名]]-开始!$B$6</f>
        <v>3221</v>
      </c>
    </row>
    <row r="2723" spans="1:18">
      <c r="A2723">
        <v>10402</v>
      </c>
      <c r="B2723" t="s">
        <v>9</v>
      </c>
      <c r="C2723" t="str">
        <f t="shared" si="168"/>
        <v>华东师大</v>
      </c>
      <c r="D2723" t="str">
        <f t="shared" si="169"/>
        <v>02</v>
      </c>
      <c r="E2723" t="s">
        <v>6</v>
      </c>
      <c r="F2723">
        <v>236</v>
      </c>
      <c r="G2723">
        <v>124</v>
      </c>
      <c r="H2723">
        <v>125</v>
      </c>
      <c r="I2723">
        <v>70</v>
      </c>
      <c r="J2723">
        <v>70</v>
      </c>
      <c r="K2723">
        <v>70</v>
      </c>
      <c r="L2723">
        <v>0</v>
      </c>
      <c r="M2723">
        <v>2022</v>
      </c>
      <c r="N2723">
        <f t="shared" ca="1" si="170"/>
        <v>144</v>
      </c>
      <c r="O2723">
        <f t="shared" ca="1" si="171"/>
        <v>3506</v>
      </c>
      <c r="P2723">
        <f ca="1">_20206[[#This Row],[最低排名]]-_20206[[#This Row],[同分人数]]+1</f>
        <v>3363</v>
      </c>
      <c r="Q2723">
        <f ca="1">IF(O2723&gt;=开始!$B$6, 1, 0)</f>
        <v>1</v>
      </c>
      <c r="R2723">
        <f ca="1">_20206[[#This Row],[最低排名]]-开始!$B$6</f>
        <v>3506</v>
      </c>
    </row>
    <row r="2724" spans="1:18">
      <c r="A2724">
        <v>10403</v>
      </c>
      <c r="B2724" t="s">
        <v>10</v>
      </c>
      <c r="C2724" t="str">
        <f t="shared" si="168"/>
        <v>华东师大</v>
      </c>
      <c r="D2724" t="str">
        <f t="shared" si="169"/>
        <v>03</v>
      </c>
      <c r="E2724" t="s">
        <v>11</v>
      </c>
      <c r="F2724">
        <v>247</v>
      </c>
      <c r="G2724">
        <v>132</v>
      </c>
      <c r="H2724">
        <v>131</v>
      </c>
      <c r="I2724">
        <v>67</v>
      </c>
      <c r="J2724">
        <v>64</v>
      </c>
      <c r="K2724">
        <v>64</v>
      </c>
      <c r="L2724">
        <v>0</v>
      </c>
      <c r="M2724">
        <v>2022</v>
      </c>
      <c r="N2724">
        <f t="shared" ca="1" si="170"/>
        <v>141</v>
      </c>
      <c r="O2724">
        <f t="shared" ca="1" si="171"/>
        <v>3221</v>
      </c>
      <c r="P2724">
        <f ca="1">_20206[[#This Row],[最低排名]]-_20206[[#This Row],[同分人数]]+1</f>
        <v>3081</v>
      </c>
      <c r="Q2724">
        <f ca="1">IF(O2724&gt;=开始!$B$6, 1, 0)</f>
        <v>1</v>
      </c>
      <c r="R2724">
        <f ca="1">_20206[[#This Row],[最低排名]]-开始!$B$6</f>
        <v>3221</v>
      </c>
    </row>
    <row r="2725" spans="1:18">
      <c r="A2725">
        <v>10404</v>
      </c>
      <c r="B2725" t="s">
        <v>12</v>
      </c>
      <c r="C2725" t="str">
        <f t="shared" si="168"/>
        <v>华东师大</v>
      </c>
      <c r="D2725" t="str">
        <f t="shared" si="169"/>
        <v>04</v>
      </c>
      <c r="E2725" t="s">
        <v>601</v>
      </c>
      <c r="F2725">
        <v>231</v>
      </c>
      <c r="G2725">
        <v>117</v>
      </c>
      <c r="H2725">
        <v>134</v>
      </c>
      <c r="I2725">
        <v>70</v>
      </c>
      <c r="J2725">
        <v>70</v>
      </c>
      <c r="K2725">
        <v>67</v>
      </c>
      <c r="L2725">
        <v>0</v>
      </c>
      <c r="M2725">
        <v>2022</v>
      </c>
      <c r="N2725">
        <f t="shared" ca="1" si="170"/>
        <v>141</v>
      </c>
      <c r="O2725">
        <f t="shared" ca="1" si="171"/>
        <v>3362</v>
      </c>
      <c r="P2725">
        <f ca="1">_20206[[#This Row],[最低排名]]-_20206[[#This Row],[同分人数]]+1</f>
        <v>3222</v>
      </c>
      <c r="Q2725">
        <f ca="1">IF(O2725&gt;=开始!$B$6, 1, 0)</f>
        <v>1</v>
      </c>
      <c r="R2725">
        <f ca="1">_20206[[#This Row],[最低排名]]-开始!$B$6</f>
        <v>3362</v>
      </c>
    </row>
    <row r="2726" spans="1:18">
      <c r="A2726">
        <v>10501</v>
      </c>
      <c r="B2726" t="s">
        <v>13</v>
      </c>
      <c r="C2726" t="str">
        <f t="shared" si="168"/>
        <v>华东理工</v>
      </c>
      <c r="D2726" t="str">
        <f t="shared" si="169"/>
        <v>01</v>
      </c>
      <c r="E2726" t="s">
        <v>246</v>
      </c>
      <c r="F2726">
        <v>238</v>
      </c>
      <c r="G2726">
        <v>127</v>
      </c>
      <c r="H2726">
        <v>125</v>
      </c>
      <c r="I2726">
        <v>67</v>
      </c>
      <c r="J2726">
        <v>64</v>
      </c>
      <c r="K2726">
        <v>58</v>
      </c>
      <c r="L2726">
        <v>0</v>
      </c>
      <c r="M2726">
        <v>2022</v>
      </c>
      <c r="N2726">
        <f t="shared" ca="1" si="170"/>
        <v>196</v>
      </c>
      <c r="O2726">
        <f t="shared" ca="1" si="171"/>
        <v>6653</v>
      </c>
      <c r="P2726">
        <f ca="1">_20206[[#This Row],[最低排名]]-_20206[[#This Row],[同分人数]]+1</f>
        <v>6458</v>
      </c>
      <c r="Q2726">
        <f ca="1">IF(O2726&gt;=开始!$B$6, 1, 0)</f>
        <v>1</v>
      </c>
      <c r="R2726">
        <f ca="1">_20206[[#This Row],[最低排名]]-开始!$B$6</f>
        <v>6653</v>
      </c>
    </row>
    <row r="2727" spans="1:18">
      <c r="A2727">
        <v>10502</v>
      </c>
      <c r="B2727" t="s">
        <v>15</v>
      </c>
      <c r="C2727" t="str">
        <f t="shared" si="168"/>
        <v>华东理工</v>
      </c>
      <c r="D2727" t="str">
        <f t="shared" si="169"/>
        <v>02</v>
      </c>
      <c r="E2727" t="s">
        <v>260</v>
      </c>
      <c r="F2727">
        <v>246</v>
      </c>
      <c r="G2727">
        <v>138</v>
      </c>
      <c r="H2727">
        <v>118</v>
      </c>
      <c r="I2727">
        <v>67</v>
      </c>
      <c r="J2727">
        <v>64</v>
      </c>
      <c r="K2727">
        <v>61</v>
      </c>
      <c r="L2727">
        <v>0</v>
      </c>
      <c r="M2727">
        <v>2022</v>
      </c>
      <c r="N2727">
        <f t="shared" ca="1" si="170"/>
        <v>195</v>
      </c>
      <c r="O2727">
        <f t="shared" ca="1" si="171"/>
        <v>5925</v>
      </c>
      <c r="P2727">
        <f ca="1">_20206[[#This Row],[最低排名]]-_20206[[#This Row],[同分人数]]+1</f>
        <v>5731</v>
      </c>
      <c r="Q2727">
        <f ca="1">IF(O2727&gt;=开始!$B$6, 1, 0)</f>
        <v>1</v>
      </c>
      <c r="R2727">
        <f ca="1">_20206[[#This Row],[最低排名]]-开始!$B$6</f>
        <v>5925</v>
      </c>
    </row>
    <row r="2728" spans="1:18">
      <c r="A2728">
        <v>10503</v>
      </c>
      <c r="B2728" t="s">
        <v>17</v>
      </c>
      <c r="C2728" t="str">
        <f t="shared" si="168"/>
        <v>华东理工</v>
      </c>
      <c r="D2728" t="str">
        <f t="shared" si="169"/>
        <v>03</v>
      </c>
      <c r="E2728" t="s">
        <v>628</v>
      </c>
      <c r="F2728">
        <v>225</v>
      </c>
      <c r="G2728">
        <v>114</v>
      </c>
      <c r="H2728">
        <v>124</v>
      </c>
      <c r="I2728">
        <v>67</v>
      </c>
      <c r="J2728">
        <v>67</v>
      </c>
      <c r="K2728">
        <v>64</v>
      </c>
      <c r="L2728">
        <v>0</v>
      </c>
      <c r="M2728">
        <v>2022</v>
      </c>
      <c r="N2728">
        <f t="shared" ca="1" si="170"/>
        <v>206</v>
      </c>
      <c r="O2728">
        <f t="shared" ca="1" si="171"/>
        <v>7633</v>
      </c>
      <c r="P2728">
        <f ca="1">_20206[[#This Row],[最低排名]]-_20206[[#This Row],[同分人数]]+1</f>
        <v>7428</v>
      </c>
      <c r="Q2728">
        <f ca="1">IF(O2728&gt;=开始!$B$6, 1, 0)</f>
        <v>1</v>
      </c>
      <c r="R2728">
        <f ca="1">_20206[[#This Row],[最低排名]]-开始!$B$6</f>
        <v>7633</v>
      </c>
    </row>
    <row r="2729" spans="1:18">
      <c r="A2729">
        <v>10504</v>
      </c>
      <c r="B2729" t="s">
        <v>1532</v>
      </c>
      <c r="C2729" t="str">
        <f t="shared" si="168"/>
        <v>华东理工</v>
      </c>
      <c r="D2729" t="str">
        <f t="shared" si="169"/>
        <v>04</v>
      </c>
      <c r="E2729" t="s">
        <v>23</v>
      </c>
      <c r="F2729">
        <v>231</v>
      </c>
      <c r="G2729">
        <v>128</v>
      </c>
      <c r="H2729">
        <v>123</v>
      </c>
      <c r="I2729">
        <v>67</v>
      </c>
      <c r="J2729">
        <v>64</v>
      </c>
      <c r="K2729">
        <v>61</v>
      </c>
      <c r="L2729">
        <v>0</v>
      </c>
      <c r="M2729">
        <v>2022</v>
      </c>
      <c r="N2729">
        <f t="shared" ca="1" si="170"/>
        <v>167</v>
      </c>
      <c r="O2729">
        <f t="shared" ca="1" si="171"/>
        <v>7800</v>
      </c>
      <c r="P2729">
        <f ca="1">_20206[[#This Row],[最低排名]]-_20206[[#This Row],[同分人数]]+1</f>
        <v>7634</v>
      </c>
      <c r="Q2729">
        <f ca="1">IF(O2729&gt;=开始!$B$6, 1, 0)</f>
        <v>1</v>
      </c>
      <c r="R2729">
        <f ca="1">_20206[[#This Row],[最低排名]]-开始!$B$6</f>
        <v>7800</v>
      </c>
    </row>
    <row r="2730" spans="1:18">
      <c r="A2730">
        <v>10601</v>
      </c>
      <c r="B2730" t="s">
        <v>19</v>
      </c>
      <c r="C2730" t="str">
        <f t="shared" si="168"/>
        <v>东华大学</v>
      </c>
      <c r="D2730" t="str">
        <f t="shared" si="169"/>
        <v>01</v>
      </c>
      <c r="E2730" t="s">
        <v>20</v>
      </c>
      <c r="F2730">
        <v>222</v>
      </c>
      <c r="G2730">
        <v>113</v>
      </c>
      <c r="H2730">
        <v>124</v>
      </c>
      <c r="I2730">
        <v>67</v>
      </c>
      <c r="J2730">
        <v>64</v>
      </c>
      <c r="K2730">
        <v>64</v>
      </c>
      <c r="L2730">
        <v>0</v>
      </c>
      <c r="M2730">
        <v>2022</v>
      </c>
      <c r="N2730">
        <f t="shared" ca="1" si="170"/>
        <v>223</v>
      </c>
      <c r="O2730">
        <f t="shared" ca="1" si="171"/>
        <v>8780</v>
      </c>
      <c r="P2730">
        <f ca="1">_20206[[#This Row],[最低排名]]-_20206[[#This Row],[同分人数]]+1</f>
        <v>8558</v>
      </c>
      <c r="Q2730">
        <f ca="1">IF(O2730&gt;=开始!$B$6, 1, 0)</f>
        <v>1</v>
      </c>
      <c r="R2730">
        <f ca="1">_20206[[#This Row],[最低排名]]-开始!$B$6</f>
        <v>8780</v>
      </c>
    </row>
    <row r="2731" spans="1:18">
      <c r="A2731">
        <v>10602</v>
      </c>
      <c r="B2731" t="s">
        <v>21</v>
      </c>
      <c r="C2731" t="str">
        <f t="shared" si="168"/>
        <v>东华大学</v>
      </c>
      <c r="D2731" t="str">
        <f t="shared" si="169"/>
        <v>02</v>
      </c>
      <c r="E2731" t="s">
        <v>66</v>
      </c>
      <c r="F2731">
        <v>241</v>
      </c>
      <c r="G2731">
        <v>131</v>
      </c>
      <c r="H2731">
        <v>103</v>
      </c>
      <c r="I2731">
        <v>70</v>
      </c>
      <c r="J2731">
        <v>64</v>
      </c>
      <c r="K2731">
        <v>61</v>
      </c>
      <c r="L2731">
        <v>0</v>
      </c>
      <c r="M2731">
        <v>2022</v>
      </c>
      <c r="N2731">
        <f t="shared" ca="1" si="170"/>
        <v>193</v>
      </c>
      <c r="O2731">
        <f t="shared" ca="1" si="171"/>
        <v>9192</v>
      </c>
      <c r="P2731">
        <f ca="1">_20206[[#This Row],[最低排名]]-_20206[[#This Row],[同分人数]]+1</f>
        <v>9000</v>
      </c>
      <c r="Q2731">
        <f ca="1">IF(O2731&gt;=开始!$B$6, 1, 0)</f>
        <v>1</v>
      </c>
      <c r="R2731">
        <f ca="1">_20206[[#This Row],[最低排名]]-开始!$B$6</f>
        <v>9192</v>
      </c>
    </row>
    <row r="2732" spans="1:18">
      <c r="A2732">
        <v>10603</v>
      </c>
      <c r="B2732" t="s">
        <v>22</v>
      </c>
      <c r="C2732" t="str">
        <f t="shared" si="168"/>
        <v>东华大学</v>
      </c>
      <c r="D2732" t="str">
        <f t="shared" si="169"/>
        <v>03</v>
      </c>
      <c r="E2732" t="s">
        <v>20</v>
      </c>
      <c r="F2732">
        <v>226</v>
      </c>
      <c r="G2732">
        <v>132</v>
      </c>
      <c r="H2732">
        <v>120</v>
      </c>
      <c r="I2732">
        <v>67</v>
      </c>
      <c r="J2732">
        <v>64</v>
      </c>
      <c r="K2732">
        <v>64</v>
      </c>
      <c r="L2732">
        <v>0</v>
      </c>
      <c r="M2732">
        <v>2022</v>
      </c>
      <c r="N2732">
        <f t="shared" ca="1" si="170"/>
        <v>223</v>
      </c>
      <c r="O2732">
        <f t="shared" ca="1" si="171"/>
        <v>8780</v>
      </c>
      <c r="P2732">
        <f ca="1">_20206[[#This Row],[最低排名]]-_20206[[#This Row],[同分人数]]+1</f>
        <v>8558</v>
      </c>
      <c r="Q2732">
        <f ca="1">IF(O2732&gt;=开始!$B$6, 1, 0)</f>
        <v>1</v>
      </c>
      <c r="R2732">
        <f ca="1">_20206[[#This Row],[最低排名]]-开始!$B$6</f>
        <v>8780</v>
      </c>
    </row>
    <row r="2733" spans="1:18">
      <c r="A2733">
        <v>10604</v>
      </c>
      <c r="B2733" t="s">
        <v>24</v>
      </c>
      <c r="C2733" t="str">
        <f t="shared" si="168"/>
        <v>东华大学</v>
      </c>
      <c r="D2733" t="str">
        <f t="shared" si="169"/>
        <v>04</v>
      </c>
      <c r="E2733" t="s">
        <v>66</v>
      </c>
      <c r="F2733">
        <v>232</v>
      </c>
      <c r="G2733">
        <v>116</v>
      </c>
      <c r="H2733">
        <v>118</v>
      </c>
      <c r="I2733">
        <v>67</v>
      </c>
      <c r="J2733">
        <v>64</v>
      </c>
      <c r="K2733">
        <v>58</v>
      </c>
      <c r="L2733">
        <v>0</v>
      </c>
      <c r="M2733">
        <v>2022</v>
      </c>
      <c r="N2733">
        <f t="shared" ca="1" si="170"/>
        <v>193</v>
      </c>
      <c r="O2733">
        <f t="shared" ca="1" si="171"/>
        <v>9192</v>
      </c>
      <c r="P2733">
        <f ca="1">_20206[[#This Row],[最低排名]]-_20206[[#This Row],[同分人数]]+1</f>
        <v>9000</v>
      </c>
      <c r="Q2733">
        <f ca="1">IF(O2733&gt;=开始!$B$6, 1, 0)</f>
        <v>1</v>
      </c>
      <c r="R2733">
        <f ca="1">_20206[[#This Row],[最低排名]]-开始!$B$6</f>
        <v>9192</v>
      </c>
    </row>
    <row r="2734" spans="1:18">
      <c r="A2734">
        <v>10701</v>
      </c>
      <c r="B2734" t="s">
        <v>26</v>
      </c>
      <c r="C2734" t="str">
        <f t="shared" si="168"/>
        <v>上海财大</v>
      </c>
      <c r="D2734" t="str">
        <f t="shared" si="169"/>
        <v>01</v>
      </c>
      <c r="E2734" t="s">
        <v>254</v>
      </c>
      <c r="F2734">
        <v>238</v>
      </c>
      <c r="G2734">
        <v>120</v>
      </c>
      <c r="H2734">
        <v>126</v>
      </c>
      <c r="I2734">
        <v>70</v>
      </c>
      <c r="J2734">
        <v>67</v>
      </c>
      <c r="K2734">
        <v>64</v>
      </c>
      <c r="L2734">
        <v>0</v>
      </c>
      <c r="M2734">
        <v>2022</v>
      </c>
      <c r="N2734">
        <f t="shared" ca="1" si="170"/>
        <v>134</v>
      </c>
      <c r="O2734">
        <f t="shared" ca="1" si="171"/>
        <v>4410</v>
      </c>
      <c r="P2734">
        <f ca="1">_20206[[#This Row],[最低排名]]-_20206[[#This Row],[同分人数]]+1</f>
        <v>4277</v>
      </c>
      <c r="Q2734">
        <f ca="1">IF(O2734&gt;=开始!$B$6, 1, 0)</f>
        <v>1</v>
      </c>
      <c r="R2734">
        <f ca="1">_20206[[#This Row],[最低排名]]-开始!$B$6</f>
        <v>4410</v>
      </c>
    </row>
    <row r="2735" spans="1:18">
      <c r="A2735">
        <v>10702</v>
      </c>
      <c r="B2735" t="s">
        <v>28</v>
      </c>
      <c r="C2735" t="str">
        <f t="shared" si="168"/>
        <v>上海财大</v>
      </c>
      <c r="D2735" t="str">
        <f t="shared" si="169"/>
        <v>02</v>
      </c>
      <c r="E2735" t="s">
        <v>29</v>
      </c>
      <c r="F2735">
        <v>241</v>
      </c>
      <c r="G2735">
        <v>128</v>
      </c>
      <c r="H2735">
        <v>133</v>
      </c>
      <c r="I2735">
        <v>67</v>
      </c>
      <c r="J2735">
        <v>67</v>
      </c>
      <c r="K2735">
        <v>58</v>
      </c>
      <c r="L2735">
        <v>0</v>
      </c>
      <c r="M2735">
        <v>2022</v>
      </c>
      <c r="N2735">
        <f t="shared" ca="1" si="170"/>
        <v>173</v>
      </c>
      <c r="O2735">
        <f t="shared" ca="1" si="171"/>
        <v>4276</v>
      </c>
      <c r="P2735">
        <f ca="1">_20206[[#This Row],[最低排名]]-_20206[[#This Row],[同分人数]]+1</f>
        <v>4104</v>
      </c>
      <c r="Q2735">
        <f ca="1">IF(O2735&gt;=开始!$B$6, 1, 0)</f>
        <v>1</v>
      </c>
      <c r="R2735">
        <f ca="1">_20206[[#This Row],[最低排名]]-开始!$B$6</f>
        <v>4276</v>
      </c>
    </row>
    <row r="2736" spans="1:18">
      <c r="A2736">
        <v>10703</v>
      </c>
      <c r="B2736" t="s">
        <v>30</v>
      </c>
      <c r="C2736" t="str">
        <f t="shared" si="168"/>
        <v>上海财大</v>
      </c>
      <c r="D2736" t="str">
        <f t="shared" si="169"/>
        <v>03</v>
      </c>
      <c r="E2736" t="s">
        <v>27</v>
      </c>
      <c r="F2736">
        <v>234</v>
      </c>
      <c r="G2736">
        <v>128</v>
      </c>
      <c r="H2736">
        <v>132</v>
      </c>
      <c r="I2736">
        <v>70</v>
      </c>
      <c r="J2736">
        <v>67</v>
      </c>
      <c r="K2736">
        <v>64</v>
      </c>
      <c r="L2736">
        <v>0</v>
      </c>
      <c r="M2736">
        <v>2022</v>
      </c>
      <c r="N2736">
        <f t="shared" ca="1" si="170"/>
        <v>161</v>
      </c>
      <c r="O2736">
        <f t="shared" ca="1" si="171"/>
        <v>4103</v>
      </c>
      <c r="P2736">
        <f ca="1">_20206[[#This Row],[最低排名]]-_20206[[#This Row],[同分人数]]+1</f>
        <v>3943</v>
      </c>
      <c r="Q2736">
        <f ca="1">IF(O2736&gt;=开始!$B$6, 1, 0)</f>
        <v>1</v>
      </c>
      <c r="R2736">
        <f ca="1">_20206[[#This Row],[最低排名]]-开始!$B$6</f>
        <v>4103</v>
      </c>
    </row>
    <row r="2737" spans="1:18">
      <c r="A2737">
        <v>10801</v>
      </c>
      <c r="B2737" t="s">
        <v>32</v>
      </c>
      <c r="C2737" t="str">
        <f t="shared" si="168"/>
        <v>上海外大</v>
      </c>
      <c r="D2737" t="str">
        <f t="shared" si="169"/>
        <v>01</v>
      </c>
      <c r="E2737" t="s">
        <v>111</v>
      </c>
      <c r="F2737">
        <v>228</v>
      </c>
      <c r="G2737">
        <v>117</v>
      </c>
      <c r="H2737">
        <v>132</v>
      </c>
      <c r="I2737">
        <v>70</v>
      </c>
      <c r="J2737">
        <v>67</v>
      </c>
      <c r="K2737">
        <v>64</v>
      </c>
      <c r="L2737">
        <v>0</v>
      </c>
      <c r="M2737">
        <v>2022</v>
      </c>
      <c r="N2737">
        <f t="shared" ca="1" si="170"/>
        <v>159</v>
      </c>
      <c r="O2737">
        <f t="shared" ca="1" si="171"/>
        <v>5036</v>
      </c>
      <c r="P2737">
        <f ca="1">_20206[[#This Row],[最低排名]]-_20206[[#This Row],[同分人数]]+1</f>
        <v>4878</v>
      </c>
      <c r="Q2737">
        <f ca="1">IF(O2737&gt;=开始!$B$6, 1, 0)</f>
        <v>1</v>
      </c>
      <c r="R2737">
        <f ca="1">_20206[[#This Row],[最低排名]]-开始!$B$6</f>
        <v>5036</v>
      </c>
    </row>
    <row r="2738" spans="1:18">
      <c r="A2738">
        <v>10802</v>
      </c>
      <c r="B2738" t="s">
        <v>34</v>
      </c>
      <c r="C2738" t="str">
        <f t="shared" si="168"/>
        <v>上海外大</v>
      </c>
      <c r="D2738" t="str">
        <f t="shared" si="169"/>
        <v>02</v>
      </c>
      <c r="E2738" t="s">
        <v>111</v>
      </c>
      <c r="F2738">
        <v>219</v>
      </c>
      <c r="G2738">
        <v>114</v>
      </c>
      <c r="H2738">
        <v>138</v>
      </c>
      <c r="I2738">
        <v>70</v>
      </c>
      <c r="J2738">
        <v>67</v>
      </c>
      <c r="K2738">
        <v>67</v>
      </c>
      <c r="L2738">
        <v>0</v>
      </c>
      <c r="M2738">
        <v>2022</v>
      </c>
      <c r="N2738">
        <f t="shared" ca="1" si="170"/>
        <v>159</v>
      </c>
      <c r="O2738">
        <f t="shared" ca="1" si="171"/>
        <v>5036</v>
      </c>
      <c r="P2738">
        <f ca="1">_20206[[#This Row],[最低排名]]-_20206[[#This Row],[同分人数]]+1</f>
        <v>4878</v>
      </c>
      <c r="Q2738">
        <f ca="1">IF(O2738&gt;=开始!$B$6, 1, 0)</f>
        <v>1</v>
      </c>
      <c r="R2738">
        <f ca="1">_20206[[#This Row],[最低排名]]-开始!$B$6</f>
        <v>5036</v>
      </c>
    </row>
    <row r="2739" spans="1:18">
      <c r="A2739">
        <v>10901</v>
      </c>
      <c r="B2739" t="s">
        <v>36</v>
      </c>
      <c r="C2739" t="str">
        <f t="shared" si="168"/>
        <v>上海海事</v>
      </c>
      <c r="D2739" t="str">
        <f t="shared" si="169"/>
        <v>01</v>
      </c>
      <c r="E2739" t="s">
        <v>70</v>
      </c>
      <c r="F2739">
        <v>221</v>
      </c>
      <c r="G2739">
        <v>122</v>
      </c>
      <c r="H2739">
        <v>108</v>
      </c>
      <c r="I2739">
        <v>67</v>
      </c>
      <c r="J2739">
        <v>64</v>
      </c>
      <c r="K2739">
        <v>58</v>
      </c>
      <c r="L2739">
        <v>0</v>
      </c>
      <c r="M2739">
        <v>2022</v>
      </c>
      <c r="N2739">
        <f t="shared" ca="1" si="170"/>
        <v>229</v>
      </c>
      <c r="O2739">
        <f t="shared" ca="1" si="171"/>
        <v>13736</v>
      </c>
      <c r="P2739">
        <f ca="1">_20206[[#This Row],[最低排名]]-_20206[[#This Row],[同分人数]]+1</f>
        <v>13508</v>
      </c>
      <c r="Q2739">
        <f ca="1">IF(O2739&gt;=开始!$B$6, 1, 0)</f>
        <v>1</v>
      </c>
      <c r="R2739">
        <f ca="1">_20206[[#This Row],[最低排名]]-开始!$B$6</f>
        <v>13736</v>
      </c>
    </row>
    <row r="2740" spans="1:18">
      <c r="A2740">
        <v>10902</v>
      </c>
      <c r="B2740" t="s">
        <v>38</v>
      </c>
      <c r="C2740" t="str">
        <f t="shared" si="168"/>
        <v>上海海事</v>
      </c>
      <c r="D2740" t="str">
        <f t="shared" si="169"/>
        <v>02</v>
      </c>
      <c r="E2740" t="s">
        <v>43</v>
      </c>
      <c r="F2740">
        <v>218</v>
      </c>
      <c r="G2740">
        <v>109</v>
      </c>
      <c r="H2740">
        <v>117</v>
      </c>
      <c r="I2740">
        <v>64</v>
      </c>
      <c r="J2740">
        <v>52</v>
      </c>
      <c r="K2740">
        <v>52</v>
      </c>
      <c r="L2740">
        <v>0</v>
      </c>
      <c r="M2740">
        <v>2022</v>
      </c>
      <c r="N2740">
        <f t="shared" ca="1" si="170"/>
        <v>212</v>
      </c>
      <c r="O2740">
        <f t="shared" ca="1" si="171"/>
        <v>16925</v>
      </c>
      <c r="P2740">
        <f ca="1">_20206[[#This Row],[最低排名]]-_20206[[#This Row],[同分人数]]+1</f>
        <v>16714</v>
      </c>
      <c r="Q2740">
        <f ca="1">IF(O2740&gt;=开始!$B$6, 1, 0)</f>
        <v>1</v>
      </c>
      <c r="R2740">
        <f ca="1">_20206[[#This Row],[最低排名]]-开始!$B$6</f>
        <v>16925</v>
      </c>
    </row>
    <row r="2741" spans="1:18">
      <c r="A2741">
        <v>10903</v>
      </c>
      <c r="B2741" t="s">
        <v>40</v>
      </c>
      <c r="C2741" t="str">
        <f t="shared" si="168"/>
        <v>上海海事</v>
      </c>
      <c r="D2741" t="str">
        <f t="shared" si="169"/>
        <v>03</v>
      </c>
      <c r="E2741" t="s">
        <v>152</v>
      </c>
      <c r="F2741">
        <v>215</v>
      </c>
      <c r="G2741">
        <v>111</v>
      </c>
      <c r="H2741">
        <v>99</v>
      </c>
      <c r="I2741">
        <v>61</v>
      </c>
      <c r="J2741">
        <v>61</v>
      </c>
      <c r="K2741">
        <v>55</v>
      </c>
      <c r="L2741">
        <v>0</v>
      </c>
      <c r="M2741">
        <v>2022</v>
      </c>
      <c r="N2741">
        <f t="shared" ca="1" si="170"/>
        <v>227</v>
      </c>
      <c r="O2741">
        <f t="shared" ca="1" si="171"/>
        <v>19548</v>
      </c>
      <c r="P2741">
        <f ca="1">_20206[[#This Row],[最低排名]]-_20206[[#This Row],[同分人数]]+1</f>
        <v>19322</v>
      </c>
      <c r="Q2741">
        <f ca="1">IF(O2741&gt;=开始!$B$6, 1, 0)</f>
        <v>1</v>
      </c>
      <c r="R2741">
        <f ca="1">_20206[[#This Row],[最低排名]]-开始!$B$6</f>
        <v>19548</v>
      </c>
    </row>
    <row r="2742" spans="1:18">
      <c r="A2742">
        <v>10904</v>
      </c>
      <c r="B2742" t="s">
        <v>42</v>
      </c>
      <c r="C2742" t="str">
        <f t="shared" si="168"/>
        <v>上海海事</v>
      </c>
      <c r="D2742" t="str">
        <f t="shared" si="169"/>
        <v>04</v>
      </c>
      <c r="E2742" t="s">
        <v>75</v>
      </c>
      <c r="F2742">
        <v>216</v>
      </c>
      <c r="G2742">
        <v>117</v>
      </c>
      <c r="H2742">
        <v>101</v>
      </c>
      <c r="I2742">
        <v>64</v>
      </c>
      <c r="J2742">
        <v>61</v>
      </c>
      <c r="K2742">
        <v>58</v>
      </c>
      <c r="L2742">
        <v>0</v>
      </c>
      <c r="M2742">
        <v>2022</v>
      </c>
      <c r="N2742">
        <f t="shared" ca="1" si="170"/>
        <v>216</v>
      </c>
      <c r="O2742">
        <f t="shared" ca="1" si="171"/>
        <v>17571</v>
      </c>
      <c r="P2742">
        <f ca="1">_20206[[#This Row],[最低排名]]-_20206[[#This Row],[同分人数]]+1</f>
        <v>17356</v>
      </c>
      <c r="Q2742">
        <f ca="1">IF(O2742&gt;=开始!$B$6, 1, 0)</f>
        <v>1</v>
      </c>
      <c r="R2742">
        <f ca="1">_20206[[#This Row],[最低排名]]-开始!$B$6</f>
        <v>17571</v>
      </c>
    </row>
    <row r="2743" spans="1:18">
      <c r="A2743">
        <v>11001</v>
      </c>
      <c r="B2743" t="s">
        <v>44</v>
      </c>
      <c r="C2743" t="str">
        <f t="shared" si="168"/>
        <v>上海理工</v>
      </c>
      <c r="D2743" t="str">
        <f t="shared" si="169"/>
        <v>01</v>
      </c>
      <c r="E2743" t="s">
        <v>160</v>
      </c>
      <c r="F2743">
        <v>224</v>
      </c>
      <c r="G2743">
        <v>133</v>
      </c>
      <c r="H2743">
        <v>121</v>
      </c>
      <c r="I2743">
        <v>70</v>
      </c>
      <c r="J2743">
        <v>61</v>
      </c>
      <c r="K2743">
        <v>58</v>
      </c>
      <c r="L2743">
        <v>0</v>
      </c>
      <c r="M2743">
        <v>2022</v>
      </c>
      <c r="N2743">
        <f t="shared" ca="1" si="170"/>
        <v>213</v>
      </c>
      <c r="O2743">
        <f t="shared" ca="1" si="171"/>
        <v>10296</v>
      </c>
      <c r="P2743">
        <f ca="1">_20206[[#This Row],[最低排名]]-_20206[[#This Row],[同分人数]]+1</f>
        <v>10084</v>
      </c>
      <c r="Q2743">
        <f ca="1">IF(O2743&gt;=开始!$B$6, 1, 0)</f>
        <v>1</v>
      </c>
      <c r="R2743">
        <f ca="1">_20206[[#This Row],[最低排名]]-开始!$B$6</f>
        <v>10296</v>
      </c>
    </row>
    <row r="2744" spans="1:18">
      <c r="A2744">
        <v>11002</v>
      </c>
      <c r="B2744" t="s">
        <v>45</v>
      </c>
      <c r="C2744" t="str">
        <f t="shared" si="168"/>
        <v>上海理工</v>
      </c>
      <c r="D2744" t="str">
        <f t="shared" si="169"/>
        <v>02</v>
      </c>
      <c r="E2744" t="s">
        <v>68</v>
      </c>
      <c r="F2744">
        <v>222</v>
      </c>
      <c r="G2744">
        <v>112</v>
      </c>
      <c r="H2744">
        <v>115</v>
      </c>
      <c r="I2744">
        <v>67</v>
      </c>
      <c r="J2744">
        <v>61</v>
      </c>
      <c r="K2744">
        <v>55</v>
      </c>
      <c r="L2744">
        <v>0</v>
      </c>
      <c r="M2744">
        <v>2022</v>
      </c>
      <c r="N2744">
        <f t="shared" ca="1" si="170"/>
        <v>211</v>
      </c>
      <c r="O2744">
        <f t="shared" ca="1" si="171"/>
        <v>13286</v>
      </c>
      <c r="P2744">
        <f ca="1">_20206[[#This Row],[最低排名]]-_20206[[#This Row],[同分人数]]+1</f>
        <v>13076</v>
      </c>
      <c r="Q2744">
        <f ca="1">IF(O2744&gt;=开始!$B$6, 1, 0)</f>
        <v>1</v>
      </c>
      <c r="R2744">
        <f ca="1">_20206[[#This Row],[最低排名]]-开始!$B$6</f>
        <v>13286</v>
      </c>
    </row>
    <row r="2745" spans="1:18">
      <c r="A2745">
        <v>11003</v>
      </c>
      <c r="B2745" t="s">
        <v>46</v>
      </c>
      <c r="C2745" t="str">
        <f t="shared" si="168"/>
        <v>上海理工</v>
      </c>
      <c r="D2745" t="str">
        <f t="shared" si="169"/>
        <v>03</v>
      </c>
      <c r="E2745" t="s">
        <v>138</v>
      </c>
      <c r="F2745">
        <v>222</v>
      </c>
      <c r="G2745">
        <v>119</v>
      </c>
      <c r="H2745">
        <v>98</v>
      </c>
      <c r="I2745">
        <v>67</v>
      </c>
      <c r="J2745">
        <v>67</v>
      </c>
      <c r="K2745">
        <v>61</v>
      </c>
      <c r="L2745">
        <v>0</v>
      </c>
      <c r="M2745">
        <v>2022</v>
      </c>
      <c r="N2745">
        <f t="shared" ca="1" si="170"/>
        <v>220</v>
      </c>
      <c r="O2745">
        <f t="shared" ca="1" si="171"/>
        <v>14379</v>
      </c>
      <c r="P2745">
        <f ca="1">_20206[[#This Row],[最低排名]]-_20206[[#This Row],[同分人数]]+1</f>
        <v>14160</v>
      </c>
      <c r="Q2745">
        <f ca="1">IF(O2745&gt;=开始!$B$6, 1, 0)</f>
        <v>1</v>
      </c>
      <c r="R2745">
        <f ca="1">_20206[[#This Row],[最低排名]]-开始!$B$6</f>
        <v>14379</v>
      </c>
    </row>
    <row r="2746" spans="1:18">
      <c r="A2746">
        <v>11004</v>
      </c>
      <c r="B2746" t="s">
        <v>47</v>
      </c>
      <c r="C2746" t="str">
        <f t="shared" si="168"/>
        <v>上海理工</v>
      </c>
      <c r="D2746" t="str">
        <f t="shared" si="169"/>
        <v>04</v>
      </c>
      <c r="E2746" t="s">
        <v>122</v>
      </c>
      <c r="F2746">
        <v>212</v>
      </c>
      <c r="G2746">
        <v>109</v>
      </c>
      <c r="H2746">
        <v>114</v>
      </c>
      <c r="I2746">
        <v>64</v>
      </c>
      <c r="J2746">
        <v>61</v>
      </c>
      <c r="K2746">
        <v>55</v>
      </c>
      <c r="L2746">
        <v>0</v>
      </c>
      <c r="M2746">
        <v>2022</v>
      </c>
      <c r="N2746">
        <f t="shared" ca="1" si="170"/>
        <v>208</v>
      </c>
      <c r="O2746">
        <f t="shared" ca="1" si="171"/>
        <v>16282</v>
      </c>
      <c r="P2746">
        <f ca="1">_20206[[#This Row],[最低排名]]-_20206[[#This Row],[同分人数]]+1</f>
        <v>16075</v>
      </c>
      <c r="Q2746">
        <f ca="1">IF(O2746&gt;=开始!$B$6, 1, 0)</f>
        <v>1</v>
      </c>
      <c r="R2746">
        <f ca="1">_20206[[#This Row],[最低排名]]-开始!$B$6</f>
        <v>16282</v>
      </c>
    </row>
    <row r="2747" spans="1:18">
      <c r="A2747">
        <v>11101</v>
      </c>
      <c r="B2747" t="s">
        <v>49</v>
      </c>
      <c r="C2747" t="str">
        <f t="shared" si="168"/>
        <v>上海杉达</v>
      </c>
      <c r="D2747" t="str">
        <f t="shared" si="169"/>
        <v>01</v>
      </c>
      <c r="E2747" t="s">
        <v>752</v>
      </c>
      <c r="F2747">
        <v>189</v>
      </c>
      <c r="G2747">
        <v>96</v>
      </c>
      <c r="H2747">
        <v>86</v>
      </c>
      <c r="I2747">
        <v>55</v>
      </c>
      <c r="J2747">
        <v>49</v>
      </c>
      <c r="K2747">
        <v>46</v>
      </c>
      <c r="L2747">
        <v>0</v>
      </c>
      <c r="M2747">
        <v>2022</v>
      </c>
      <c r="N2747">
        <f t="shared" ca="1" si="170"/>
        <v>167</v>
      </c>
      <c r="O2747">
        <f t="shared" ca="1" si="171"/>
        <v>32560</v>
      </c>
      <c r="P2747">
        <f ca="1">_20206[[#This Row],[最低排名]]-_20206[[#This Row],[同分人数]]+1</f>
        <v>32394</v>
      </c>
      <c r="Q2747">
        <f ca="1">IF(O2747&gt;=开始!$B$6, 1, 0)</f>
        <v>1</v>
      </c>
      <c r="R2747">
        <f ca="1">_20206[[#This Row],[最低排名]]-开始!$B$6</f>
        <v>32560</v>
      </c>
    </row>
    <row r="2748" spans="1:18">
      <c r="A2748">
        <v>11102</v>
      </c>
      <c r="B2748" t="s">
        <v>51</v>
      </c>
      <c r="C2748" t="str">
        <f t="shared" si="168"/>
        <v>上海杉达</v>
      </c>
      <c r="D2748" t="str">
        <f t="shared" si="169"/>
        <v>02</v>
      </c>
      <c r="E2748" t="s">
        <v>1533</v>
      </c>
      <c r="F2748">
        <v>185</v>
      </c>
      <c r="G2748">
        <v>101</v>
      </c>
      <c r="H2748">
        <v>79</v>
      </c>
      <c r="I2748">
        <v>49</v>
      </c>
      <c r="J2748">
        <v>46</v>
      </c>
      <c r="K2748">
        <v>43</v>
      </c>
      <c r="L2748">
        <v>0</v>
      </c>
      <c r="M2748">
        <v>2022</v>
      </c>
      <c r="N2748">
        <f t="shared" ca="1" si="170"/>
        <v>141</v>
      </c>
      <c r="O2748">
        <f t="shared" ca="1" si="171"/>
        <v>36115</v>
      </c>
      <c r="P2748">
        <f ca="1">_20206[[#This Row],[最低排名]]-_20206[[#This Row],[同分人数]]+1</f>
        <v>35975</v>
      </c>
      <c r="Q2748">
        <f ca="1">IF(O2748&gt;=开始!$B$6, 1, 0)</f>
        <v>1</v>
      </c>
      <c r="R2748">
        <f ca="1">_20206[[#This Row],[最低排名]]-开始!$B$6</f>
        <v>36115</v>
      </c>
    </row>
    <row r="2749" spans="1:18">
      <c r="A2749">
        <v>11103</v>
      </c>
      <c r="B2749" t="s">
        <v>53</v>
      </c>
      <c r="C2749" t="str">
        <f t="shared" si="168"/>
        <v>上海杉达</v>
      </c>
      <c r="D2749" t="str">
        <f t="shared" si="169"/>
        <v>03</v>
      </c>
      <c r="E2749" t="s">
        <v>440</v>
      </c>
      <c r="F2749">
        <v>189</v>
      </c>
      <c r="G2749">
        <v>98</v>
      </c>
      <c r="H2749">
        <v>80</v>
      </c>
      <c r="I2749">
        <v>58</v>
      </c>
      <c r="J2749">
        <v>55</v>
      </c>
      <c r="K2749">
        <v>55</v>
      </c>
      <c r="L2749">
        <v>0</v>
      </c>
      <c r="M2749">
        <v>2022</v>
      </c>
      <c r="N2749">
        <f t="shared" ca="1" si="170"/>
        <v>188</v>
      </c>
      <c r="O2749">
        <f t="shared" ca="1" si="171"/>
        <v>30533</v>
      </c>
      <c r="P2749">
        <f ca="1">_20206[[#This Row],[最低排名]]-_20206[[#This Row],[同分人数]]+1</f>
        <v>30346</v>
      </c>
      <c r="Q2749">
        <f ca="1">IF(O2749&gt;=开始!$B$6, 1, 0)</f>
        <v>1</v>
      </c>
      <c r="R2749">
        <f ca="1">_20206[[#This Row],[最低排名]]-开始!$B$6</f>
        <v>30533</v>
      </c>
    </row>
    <row r="2750" spans="1:18">
      <c r="A2750">
        <v>11104</v>
      </c>
      <c r="B2750" t="s">
        <v>55</v>
      </c>
      <c r="C2750" t="str">
        <f t="shared" si="168"/>
        <v>上海杉达</v>
      </c>
      <c r="D2750" t="str">
        <f t="shared" si="169"/>
        <v>04</v>
      </c>
      <c r="E2750" t="s">
        <v>1534</v>
      </c>
      <c r="F2750">
        <v>173</v>
      </c>
      <c r="G2750">
        <v>87</v>
      </c>
      <c r="H2750">
        <v>92</v>
      </c>
      <c r="I2750">
        <v>49</v>
      </c>
      <c r="J2750">
        <v>43</v>
      </c>
      <c r="K2750">
        <v>43</v>
      </c>
      <c r="L2750">
        <v>0</v>
      </c>
      <c r="M2750">
        <v>2022</v>
      </c>
      <c r="N2750">
        <f t="shared" ca="1" si="170"/>
        <v>161</v>
      </c>
      <c r="O2750">
        <f t="shared" ca="1" si="171"/>
        <v>36413</v>
      </c>
      <c r="P2750">
        <f ca="1">_20206[[#This Row],[最低排名]]-_20206[[#This Row],[同分人数]]+1</f>
        <v>36253</v>
      </c>
      <c r="Q2750">
        <f ca="1">IF(O2750&gt;=开始!$B$6, 1, 0)</f>
        <v>1</v>
      </c>
      <c r="R2750">
        <f ca="1">_20206[[#This Row],[最低排名]]-开始!$B$6</f>
        <v>36413</v>
      </c>
    </row>
    <row r="2751" spans="1:18">
      <c r="A2751">
        <v>11201</v>
      </c>
      <c r="B2751" t="s">
        <v>57</v>
      </c>
      <c r="C2751" t="str">
        <f t="shared" si="168"/>
        <v>华东政法</v>
      </c>
      <c r="D2751" t="str">
        <f t="shared" si="169"/>
        <v>01</v>
      </c>
      <c r="E2751" t="s">
        <v>58</v>
      </c>
      <c r="F2751">
        <v>234</v>
      </c>
      <c r="G2751">
        <v>123</v>
      </c>
      <c r="H2751">
        <v>126</v>
      </c>
      <c r="I2751">
        <v>70</v>
      </c>
      <c r="J2751">
        <v>67</v>
      </c>
      <c r="K2751">
        <v>67</v>
      </c>
      <c r="L2751">
        <v>0</v>
      </c>
      <c r="M2751">
        <v>2022</v>
      </c>
      <c r="N2751">
        <f t="shared" ca="1" si="170"/>
        <v>158</v>
      </c>
      <c r="O2751">
        <f t="shared" ca="1" si="171"/>
        <v>4568</v>
      </c>
      <c r="P2751">
        <f ca="1">_20206[[#This Row],[最低排名]]-_20206[[#This Row],[同分人数]]+1</f>
        <v>4411</v>
      </c>
      <c r="Q2751">
        <f ca="1">IF(O2751&gt;=开始!$B$6, 1, 0)</f>
        <v>1</v>
      </c>
      <c r="R2751">
        <f ca="1">_20206[[#This Row],[最低排名]]-开始!$B$6</f>
        <v>4568</v>
      </c>
    </row>
    <row r="2752" spans="1:18">
      <c r="A2752">
        <v>11202</v>
      </c>
      <c r="B2752" t="s">
        <v>59</v>
      </c>
      <c r="C2752" t="str">
        <f t="shared" si="168"/>
        <v>华东政法</v>
      </c>
      <c r="D2752" t="str">
        <f t="shared" si="169"/>
        <v>02</v>
      </c>
      <c r="E2752" t="s">
        <v>23</v>
      </c>
      <c r="F2752">
        <v>228</v>
      </c>
      <c r="G2752">
        <v>122</v>
      </c>
      <c r="H2752">
        <v>120</v>
      </c>
      <c r="I2752">
        <v>70</v>
      </c>
      <c r="J2752">
        <v>67</v>
      </c>
      <c r="K2752">
        <v>61</v>
      </c>
      <c r="L2752">
        <v>0</v>
      </c>
      <c r="M2752">
        <v>2022</v>
      </c>
      <c r="N2752">
        <f t="shared" ca="1" si="170"/>
        <v>167</v>
      </c>
      <c r="O2752">
        <f t="shared" ca="1" si="171"/>
        <v>7800</v>
      </c>
      <c r="P2752">
        <f ca="1">_20206[[#This Row],[最低排名]]-_20206[[#This Row],[同分人数]]+1</f>
        <v>7634</v>
      </c>
      <c r="Q2752">
        <f ca="1">IF(O2752&gt;=开始!$B$6, 1, 0)</f>
        <v>1</v>
      </c>
      <c r="R2752">
        <f ca="1">_20206[[#This Row],[最低排名]]-开始!$B$6</f>
        <v>7800</v>
      </c>
    </row>
    <row r="2753" spans="1:18">
      <c r="A2753">
        <v>11203</v>
      </c>
      <c r="B2753" t="s">
        <v>61</v>
      </c>
      <c r="C2753" t="str">
        <f t="shared" si="168"/>
        <v>华东政法</v>
      </c>
      <c r="D2753" t="str">
        <f t="shared" si="169"/>
        <v>03</v>
      </c>
      <c r="E2753" t="s">
        <v>115</v>
      </c>
      <c r="F2753">
        <v>217</v>
      </c>
      <c r="G2753">
        <v>111</v>
      </c>
      <c r="H2753">
        <v>124</v>
      </c>
      <c r="I2753">
        <v>70</v>
      </c>
      <c r="J2753">
        <v>61</v>
      </c>
      <c r="K2753">
        <v>58</v>
      </c>
      <c r="L2753">
        <v>0</v>
      </c>
      <c r="M2753">
        <v>2022</v>
      </c>
      <c r="N2753">
        <f t="shared" ca="1" si="170"/>
        <v>238</v>
      </c>
      <c r="O2753">
        <f t="shared" ca="1" si="171"/>
        <v>11182</v>
      </c>
      <c r="P2753">
        <f ca="1">_20206[[#This Row],[最低排名]]-_20206[[#This Row],[同分人数]]+1</f>
        <v>10945</v>
      </c>
      <c r="Q2753">
        <f ca="1">IF(O2753&gt;=开始!$B$6, 1, 0)</f>
        <v>1</v>
      </c>
      <c r="R2753">
        <f ca="1">_20206[[#This Row],[最低排名]]-开始!$B$6</f>
        <v>11182</v>
      </c>
    </row>
    <row r="2754" spans="1:18">
      <c r="A2754">
        <v>11204</v>
      </c>
      <c r="B2754" t="s">
        <v>63</v>
      </c>
      <c r="C2754" t="str">
        <f t="shared" si="168"/>
        <v>华东政法</v>
      </c>
      <c r="D2754" t="str">
        <f t="shared" si="169"/>
        <v>04</v>
      </c>
      <c r="E2754" t="s">
        <v>105</v>
      </c>
      <c r="F2754">
        <v>223</v>
      </c>
      <c r="G2754">
        <v>118</v>
      </c>
      <c r="H2754">
        <v>120</v>
      </c>
      <c r="I2754">
        <v>67</v>
      </c>
      <c r="J2754">
        <v>64</v>
      </c>
      <c r="K2754">
        <v>64</v>
      </c>
      <c r="L2754">
        <v>0</v>
      </c>
      <c r="M2754">
        <v>2022</v>
      </c>
      <c r="N2754">
        <f t="shared" ref="N2754:N2817" ca="1" si="172">VLOOKUP(E2754, INDIRECT("'" &amp; M2754 &amp; "D'!$A$2:$G$500"), 2, FALSE)</f>
        <v>217</v>
      </c>
      <c r="O2754">
        <f t="shared" ref="O2754:O2817" ca="1" si="173">VLOOKUP(E2754, INDIRECT("'" &amp; M2754 &amp; "D'!$A$2:$G$500"), 3, FALSE)</f>
        <v>9409</v>
      </c>
      <c r="P2754">
        <f ca="1">_20206[[#This Row],[最低排名]]-_20206[[#This Row],[同分人数]]+1</f>
        <v>9193</v>
      </c>
      <c r="Q2754">
        <f ca="1">IF(O2754&gt;=开始!$B$6, 1, 0)</f>
        <v>1</v>
      </c>
      <c r="R2754">
        <f ca="1">_20206[[#This Row],[最低排名]]-开始!$B$6</f>
        <v>9409</v>
      </c>
    </row>
    <row r="2755" spans="1:18">
      <c r="A2755">
        <v>11301</v>
      </c>
      <c r="B2755" t="s">
        <v>65</v>
      </c>
      <c r="C2755" t="str">
        <f t="shared" si="168"/>
        <v>上经贸大</v>
      </c>
      <c r="D2755" t="str">
        <f t="shared" si="169"/>
        <v>01</v>
      </c>
      <c r="E2755" t="s">
        <v>105</v>
      </c>
      <c r="F2755">
        <v>221</v>
      </c>
      <c r="G2755">
        <v>117</v>
      </c>
      <c r="H2755">
        <v>131</v>
      </c>
      <c r="I2755">
        <v>70</v>
      </c>
      <c r="J2755">
        <v>64</v>
      </c>
      <c r="K2755">
        <v>52</v>
      </c>
      <c r="L2755">
        <v>0</v>
      </c>
      <c r="M2755">
        <v>2022</v>
      </c>
      <c r="N2755">
        <f t="shared" ca="1" si="172"/>
        <v>217</v>
      </c>
      <c r="O2755">
        <f t="shared" ca="1" si="173"/>
        <v>9409</v>
      </c>
      <c r="P2755">
        <f ca="1">_20206[[#This Row],[最低排名]]-_20206[[#This Row],[同分人数]]+1</f>
        <v>9193</v>
      </c>
      <c r="Q2755">
        <f ca="1">IF(O2755&gt;=开始!$B$6, 1, 0)</f>
        <v>1</v>
      </c>
      <c r="R2755">
        <f ca="1">_20206[[#This Row],[最低排名]]-开始!$B$6</f>
        <v>9409</v>
      </c>
    </row>
    <row r="2756" spans="1:18">
      <c r="A2756">
        <v>11302</v>
      </c>
      <c r="B2756" t="s">
        <v>67</v>
      </c>
      <c r="C2756" t="str">
        <f t="shared" si="168"/>
        <v>上经贸大</v>
      </c>
      <c r="D2756" t="str">
        <f t="shared" si="169"/>
        <v>02</v>
      </c>
      <c r="E2756" t="s">
        <v>68</v>
      </c>
      <c r="F2756">
        <v>207</v>
      </c>
      <c r="G2756">
        <v>107</v>
      </c>
      <c r="H2756">
        <v>127</v>
      </c>
      <c r="I2756">
        <v>67</v>
      </c>
      <c r="J2756">
        <v>61</v>
      </c>
      <c r="K2756">
        <v>58</v>
      </c>
      <c r="L2756">
        <v>0</v>
      </c>
      <c r="M2756">
        <v>2022</v>
      </c>
      <c r="N2756">
        <f t="shared" ca="1" si="172"/>
        <v>211</v>
      </c>
      <c r="O2756">
        <f t="shared" ca="1" si="173"/>
        <v>13286</v>
      </c>
      <c r="P2756">
        <f ca="1">_20206[[#This Row],[最低排名]]-_20206[[#This Row],[同分人数]]+1</f>
        <v>13076</v>
      </c>
      <c r="Q2756">
        <f ca="1">IF(O2756&gt;=开始!$B$6, 1, 0)</f>
        <v>1</v>
      </c>
      <c r="R2756">
        <f ca="1">_20206[[#This Row],[最低排名]]-开始!$B$6</f>
        <v>13286</v>
      </c>
    </row>
    <row r="2757" spans="1:18">
      <c r="A2757">
        <v>11303</v>
      </c>
      <c r="B2757" t="s">
        <v>69</v>
      </c>
      <c r="C2757" t="str">
        <f t="shared" si="168"/>
        <v>上经贸大</v>
      </c>
      <c r="D2757" t="str">
        <f t="shared" si="169"/>
        <v>03</v>
      </c>
      <c r="E2757" t="s">
        <v>307</v>
      </c>
      <c r="F2757">
        <v>211</v>
      </c>
      <c r="G2757">
        <v>108</v>
      </c>
      <c r="H2757">
        <v>119</v>
      </c>
      <c r="I2757">
        <v>70</v>
      </c>
      <c r="J2757">
        <v>64</v>
      </c>
      <c r="K2757">
        <v>55</v>
      </c>
      <c r="L2757">
        <v>0</v>
      </c>
      <c r="M2757">
        <v>2022</v>
      </c>
      <c r="N2757">
        <f t="shared" ca="1" si="172"/>
        <v>221</v>
      </c>
      <c r="O2757">
        <f t="shared" ca="1" si="173"/>
        <v>13507</v>
      </c>
      <c r="P2757">
        <f ca="1">_20206[[#This Row],[最低排名]]-_20206[[#This Row],[同分人数]]+1</f>
        <v>13287</v>
      </c>
      <c r="Q2757">
        <f ca="1">IF(O2757&gt;=开始!$B$6, 1, 0)</f>
        <v>1</v>
      </c>
      <c r="R2757">
        <f ca="1">_20206[[#This Row],[最低排名]]-开始!$B$6</f>
        <v>13507</v>
      </c>
    </row>
    <row r="2758" spans="1:18">
      <c r="A2758">
        <v>11304</v>
      </c>
      <c r="B2758" t="s">
        <v>71</v>
      </c>
      <c r="C2758" t="str">
        <f t="shared" si="168"/>
        <v>上经贸大</v>
      </c>
      <c r="D2758" t="str">
        <f t="shared" si="169"/>
        <v>04</v>
      </c>
      <c r="E2758" t="s">
        <v>62</v>
      </c>
      <c r="F2758">
        <v>220</v>
      </c>
      <c r="G2758">
        <v>112</v>
      </c>
      <c r="H2758">
        <v>118</v>
      </c>
      <c r="I2758">
        <v>70</v>
      </c>
      <c r="J2758">
        <v>64</v>
      </c>
      <c r="K2758">
        <v>55</v>
      </c>
      <c r="L2758">
        <v>0</v>
      </c>
      <c r="M2758">
        <v>2022</v>
      </c>
      <c r="N2758">
        <f t="shared" ca="1" si="172"/>
        <v>206</v>
      </c>
      <c r="O2758">
        <f t="shared" ca="1" si="173"/>
        <v>11799</v>
      </c>
      <c r="P2758">
        <f ca="1">_20206[[#This Row],[最低排名]]-_20206[[#This Row],[同分人数]]+1</f>
        <v>11594</v>
      </c>
      <c r="Q2758">
        <f ca="1">IF(O2758&gt;=开始!$B$6, 1, 0)</f>
        <v>1</v>
      </c>
      <c r="R2758">
        <f ca="1">_20206[[#This Row],[最低排名]]-开始!$B$6</f>
        <v>11799</v>
      </c>
    </row>
    <row r="2759" spans="1:18">
      <c r="A2759">
        <v>11401</v>
      </c>
      <c r="B2759" t="s">
        <v>73</v>
      </c>
      <c r="C2759" t="str">
        <f t="shared" si="168"/>
        <v>复旦医学</v>
      </c>
      <c r="D2759" t="str">
        <f t="shared" si="169"/>
        <v>01</v>
      </c>
      <c r="E2759" t="s">
        <v>0</v>
      </c>
      <c r="M2759">
        <v>2022</v>
      </c>
      <c r="N2759">
        <f t="shared" ca="1" si="172"/>
        <v>2335</v>
      </c>
      <c r="O2759">
        <f t="shared" ca="1" si="173"/>
        <v>2335</v>
      </c>
      <c r="P2759">
        <f ca="1">_20206[[#This Row],[最低排名]]-_20206[[#This Row],[同分人数]]+1</f>
        <v>1</v>
      </c>
      <c r="Q2759">
        <f ca="1">IF(O2759&gt;=开始!$B$6, 1, 0)</f>
        <v>1</v>
      </c>
      <c r="R2759">
        <f ca="1">_20206[[#This Row],[最低排名]]-开始!$B$6</f>
        <v>2335</v>
      </c>
    </row>
    <row r="2760" spans="1:18">
      <c r="A2760">
        <v>11501</v>
      </c>
      <c r="B2760" t="s">
        <v>74</v>
      </c>
      <c r="C2760" t="str">
        <f t="shared" si="168"/>
        <v>上海海大</v>
      </c>
      <c r="D2760" t="str">
        <f t="shared" si="169"/>
        <v>01</v>
      </c>
      <c r="E2760" t="s">
        <v>149</v>
      </c>
      <c r="F2760">
        <v>202</v>
      </c>
      <c r="G2760">
        <v>110</v>
      </c>
      <c r="H2760">
        <v>115</v>
      </c>
      <c r="I2760">
        <v>67</v>
      </c>
      <c r="J2760">
        <v>58</v>
      </c>
      <c r="K2760">
        <v>55</v>
      </c>
      <c r="L2760">
        <v>0</v>
      </c>
      <c r="M2760">
        <v>2022</v>
      </c>
      <c r="N2760">
        <f t="shared" ca="1" si="172"/>
        <v>218</v>
      </c>
      <c r="O2760">
        <f t="shared" ca="1" si="173"/>
        <v>18231</v>
      </c>
      <c r="P2760">
        <f ca="1">_20206[[#This Row],[最低排名]]-_20206[[#This Row],[同分人数]]+1</f>
        <v>18014</v>
      </c>
      <c r="Q2760">
        <f ca="1">IF(O2760&gt;=开始!$B$6, 1, 0)</f>
        <v>1</v>
      </c>
      <c r="R2760">
        <f ca="1">_20206[[#This Row],[最低排名]]-开始!$B$6</f>
        <v>18231</v>
      </c>
    </row>
    <row r="2761" spans="1:18">
      <c r="A2761">
        <v>11502</v>
      </c>
      <c r="B2761" t="s">
        <v>76</v>
      </c>
      <c r="C2761" t="str">
        <f t="shared" si="168"/>
        <v>上海海大</v>
      </c>
      <c r="D2761" t="str">
        <f t="shared" si="169"/>
        <v>02</v>
      </c>
      <c r="E2761" t="s">
        <v>81</v>
      </c>
      <c r="F2761">
        <v>220</v>
      </c>
      <c r="G2761">
        <v>118</v>
      </c>
      <c r="H2761">
        <v>101</v>
      </c>
      <c r="I2761">
        <v>64</v>
      </c>
      <c r="J2761">
        <v>58</v>
      </c>
      <c r="K2761">
        <v>49</v>
      </c>
      <c r="L2761">
        <v>0</v>
      </c>
      <c r="M2761">
        <v>2022</v>
      </c>
      <c r="N2761">
        <f t="shared" ca="1" si="172"/>
        <v>220</v>
      </c>
      <c r="O2761">
        <f t="shared" ca="1" si="173"/>
        <v>19321</v>
      </c>
      <c r="P2761">
        <f ca="1">_20206[[#This Row],[最低排名]]-_20206[[#This Row],[同分人数]]+1</f>
        <v>19102</v>
      </c>
      <c r="Q2761">
        <f ca="1">IF(O2761&gt;=开始!$B$6, 1, 0)</f>
        <v>1</v>
      </c>
      <c r="R2761">
        <f ca="1">_20206[[#This Row],[最低排名]]-开始!$B$6</f>
        <v>19321</v>
      </c>
    </row>
    <row r="2762" spans="1:18">
      <c r="A2762">
        <v>11503</v>
      </c>
      <c r="B2762" t="s">
        <v>78</v>
      </c>
      <c r="C2762" t="str">
        <f t="shared" si="168"/>
        <v>上海海大</v>
      </c>
      <c r="D2762" t="str">
        <f t="shared" si="169"/>
        <v>03</v>
      </c>
      <c r="E2762" t="s">
        <v>152</v>
      </c>
      <c r="F2762">
        <v>210</v>
      </c>
      <c r="G2762">
        <v>114</v>
      </c>
      <c r="H2762">
        <v>104</v>
      </c>
      <c r="I2762">
        <v>61</v>
      </c>
      <c r="J2762">
        <v>61</v>
      </c>
      <c r="K2762">
        <v>55</v>
      </c>
      <c r="L2762">
        <v>0</v>
      </c>
      <c r="M2762">
        <v>2022</v>
      </c>
      <c r="N2762">
        <f t="shared" ca="1" si="172"/>
        <v>227</v>
      </c>
      <c r="O2762">
        <f t="shared" ca="1" si="173"/>
        <v>19548</v>
      </c>
      <c r="P2762">
        <f ca="1">_20206[[#This Row],[最低排名]]-_20206[[#This Row],[同分人数]]+1</f>
        <v>19322</v>
      </c>
      <c r="Q2762">
        <f ca="1">IF(O2762&gt;=开始!$B$6, 1, 0)</f>
        <v>1</v>
      </c>
      <c r="R2762">
        <f ca="1">_20206[[#This Row],[最低排名]]-开始!$B$6</f>
        <v>19548</v>
      </c>
    </row>
    <row r="2763" spans="1:18">
      <c r="A2763">
        <v>11504</v>
      </c>
      <c r="B2763" t="s">
        <v>80</v>
      </c>
      <c r="C2763" t="str">
        <f t="shared" si="168"/>
        <v>上海海大</v>
      </c>
      <c r="D2763" t="str">
        <f t="shared" si="169"/>
        <v>04</v>
      </c>
      <c r="E2763" t="s">
        <v>152</v>
      </c>
      <c r="F2763">
        <v>207</v>
      </c>
      <c r="G2763">
        <v>115</v>
      </c>
      <c r="H2763">
        <v>104</v>
      </c>
      <c r="I2763">
        <v>64</v>
      </c>
      <c r="J2763">
        <v>61</v>
      </c>
      <c r="K2763">
        <v>55</v>
      </c>
      <c r="L2763">
        <v>0</v>
      </c>
      <c r="M2763">
        <v>2022</v>
      </c>
      <c r="N2763">
        <f t="shared" ca="1" si="172"/>
        <v>227</v>
      </c>
      <c r="O2763">
        <f t="shared" ca="1" si="173"/>
        <v>19548</v>
      </c>
      <c r="P2763">
        <f ca="1">_20206[[#This Row],[最低排名]]-_20206[[#This Row],[同分人数]]+1</f>
        <v>19322</v>
      </c>
      <c r="Q2763">
        <f ca="1">IF(O2763&gt;=开始!$B$6, 1, 0)</f>
        <v>1</v>
      </c>
      <c r="R2763">
        <f ca="1">_20206[[#This Row],[最低排名]]-开始!$B$6</f>
        <v>19548</v>
      </c>
    </row>
    <row r="2764" spans="1:18">
      <c r="A2764">
        <v>11505</v>
      </c>
      <c r="B2764" t="s">
        <v>82</v>
      </c>
      <c r="C2764" t="str">
        <f t="shared" si="168"/>
        <v>上海海大</v>
      </c>
      <c r="D2764" t="str">
        <f t="shared" si="169"/>
        <v>05</v>
      </c>
      <c r="E2764" t="s">
        <v>128</v>
      </c>
      <c r="F2764">
        <v>219</v>
      </c>
      <c r="G2764">
        <v>124</v>
      </c>
      <c r="H2764">
        <v>92</v>
      </c>
      <c r="I2764">
        <v>64</v>
      </c>
      <c r="J2764">
        <v>55</v>
      </c>
      <c r="K2764">
        <v>49</v>
      </c>
      <c r="L2764">
        <v>0</v>
      </c>
      <c r="M2764">
        <v>2022</v>
      </c>
      <c r="N2764">
        <f t="shared" ca="1" si="172"/>
        <v>228</v>
      </c>
      <c r="O2764">
        <f t="shared" ca="1" si="173"/>
        <v>22159</v>
      </c>
      <c r="P2764">
        <f ca="1">_20206[[#This Row],[最低排名]]-_20206[[#This Row],[同分人数]]+1</f>
        <v>21932</v>
      </c>
      <c r="Q2764">
        <f ca="1">IF(O2764&gt;=开始!$B$6, 1, 0)</f>
        <v>1</v>
      </c>
      <c r="R2764">
        <f ca="1">_20206[[#This Row],[最低排名]]-开始!$B$6</f>
        <v>22159</v>
      </c>
    </row>
    <row r="2765" spans="1:18">
      <c r="A2765">
        <v>11506</v>
      </c>
      <c r="B2765" t="s">
        <v>84</v>
      </c>
      <c r="C2765" t="str">
        <f t="shared" si="168"/>
        <v>上海海大</v>
      </c>
      <c r="D2765" t="str">
        <f t="shared" si="169"/>
        <v>06</v>
      </c>
      <c r="E2765" t="s">
        <v>678</v>
      </c>
      <c r="F2765">
        <v>211</v>
      </c>
      <c r="G2765">
        <v>107</v>
      </c>
      <c r="H2765">
        <v>95</v>
      </c>
      <c r="I2765">
        <v>67</v>
      </c>
      <c r="J2765">
        <v>58</v>
      </c>
      <c r="K2765">
        <v>52</v>
      </c>
      <c r="L2765">
        <v>0</v>
      </c>
      <c r="M2765">
        <v>2022</v>
      </c>
      <c r="N2765">
        <f t="shared" ca="1" si="172"/>
        <v>234</v>
      </c>
      <c r="O2765">
        <f t="shared" ca="1" si="173"/>
        <v>21316</v>
      </c>
      <c r="P2765">
        <f ca="1">_20206[[#This Row],[最低排名]]-_20206[[#This Row],[同分人数]]+1</f>
        <v>21083</v>
      </c>
      <c r="Q2765">
        <f ca="1">IF(O2765&gt;=开始!$B$6, 1, 0)</f>
        <v>1</v>
      </c>
      <c r="R2765">
        <f ca="1">_20206[[#This Row],[最低排名]]-开始!$B$6</f>
        <v>21316</v>
      </c>
    </row>
    <row r="2766" spans="1:18">
      <c r="A2766">
        <v>11601</v>
      </c>
      <c r="B2766" t="s">
        <v>86</v>
      </c>
      <c r="C2766" t="str">
        <f t="shared" si="168"/>
        <v>上海戏剧</v>
      </c>
      <c r="D2766" t="str">
        <f t="shared" si="169"/>
        <v>01</v>
      </c>
      <c r="E2766" t="s">
        <v>279</v>
      </c>
      <c r="F2766">
        <v>223</v>
      </c>
      <c r="G2766">
        <v>121</v>
      </c>
      <c r="H2766">
        <v>118</v>
      </c>
      <c r="I2766">
        <v>67</v>
      </c>
      <c r="J2766">
        <v>64</v>
      </c>
      <c r="K2766">
        <v>61</v>
      </c>
      <c r="L2766">
        <v>0</v>
      </c>
      <c r="M2766">
        <v>2022</v>
      </c>
      <c r="N2766">
        <f t="shared" ca="1" si="172"/>
        <v>197</v>
      </c>
      <c r="O2766">
        <f t="shared" ca="1" si="173"/>
        <v>10493</v>
      </c>
      <c r="P2766">
        <f ca="1">_20206[[#This Row],[最低排名]]-_20206[[#This Row],[同分人数]]+1</f>
        <v>10297</v>
      </c>
      <c r="Q2766">
        <f ca="1">IF(O2766&gt;=开始!$B$6, 1, 0)</f>
        <v>1</v>
      </c>
      <c r="R2766">
        <f ca="1">_20206[[#This Row],[最低排名]]-开始!$B$6</f>
        <v>10493</v>
      </c>
    </row>
    <row r="2767" spans="1:18">
      <c r="A2767">
        <v>11701</v>
      </c>
      <c r="B2767" t="s">
        <v>88</v>
      </c>
      <c r="C2767" t="str">
        <f t="shared" si="168"/>
        <v>上海电力</v>
      </c>
      <c r="D2767" t="str">
        <f t="shared" si="169"/>
        <v>01</v>
      </c>
      <c r="E2767" t="s">
        <v>649</v>
      </c>
      <c r="F2767">
        <v>224</v>
      </c>
      <c r="G2767">
        <v>126</v>
      </c>
      <c r="H2767">
        <v>101</v>
      </c>
      <c r="I2767">
        <v>67</v>
      </c>
      <c r="J2767">
        <v>64</v>
      </c>
      <c r="K2767">
        <v>52</v>
      </c>
      <c r="L2767">
        <v>0</v>
      </c>
      <c r="M2767">
        <v>2022</v>
      </c>
      <c r="N2767">
        <f t="shared" ca="1" si="172"/>
        <v>217</v>
      </c>
      <c r="O2767">
        <f t="shared" ca="1" si="173"/>
        <v>15882</v>
      </c>
      <c r="P2767">
        <f ca="1">_20206[[#This Row],[最低排名]]-_20206[[#This Row],[同分人数]]+1</f>
        <v>15666</v>
      </c>
      <c r="Q2767">
        <f ca="1">IF(O2767&gt;=开始!$B$6, 1, 0)</f>
        <v>1</v>
      </c>
      <c r="R2767">
        <f ca="1">_20206[[#This Row],[最低排名]]-开始!$B$6</f>
        <v>15882</v>
      </c>
    </row>
    <row r="2768" spans="1:18">
      <c r="A2768">
        <v>11702</v>
      </c>
      <c r="B2768" t="s">
        <v>89</v>
      </c>
      <c r="C2768" t="str">
        <f t="shared" si="168"/>
        <v>上海电力</v>
      </c>
      <c r="D2768" t="str">
        <f t="shared" si="169"/>
        <v>02</v>
      </c>
      <c r="E2768" t="s">
        <v>141</v>
      </c>
      <c r="F2768">
        <v>213</v>
      </c>
      <c r="G2768">
        <v>113</v>
      </c>
      <c r="H2768">
        <v>92</v>
      </c>
      <c r="I2768">
        <v>61</v>
      </c>
      <c r="J2768">
        <v>55</v>
      </c>
      <c r="K2768">
        <v>49</v>
      </c>
      <c r="L2768">
        <v>0</v>
      </c>
      <c r="M2768">
        <v>2022</v>
      </c>
      <c r="N2768">
        <f t="shared" ca="1" si="172"/>
        <v>187</v>
      </c>
      <c r="O2768">
        <f t="shared" ca="1" si="173"/>
        <v>24016</v>
      </c>
      <c r="P2768">
        <f ca="1">_20206[[#This Row],[最低排名]]-_20206[[#This Row],[同分人数]]+1</f>
        <v>23830</v>
      </c>
      <c r="Q2768">
        <f ca="1">IF(O2768&gt;=开始!$B$6, 1, 0)</f>
        <v>1</v>
      </c>
      <c r="R2768">
        <f ca="1">_20206[[#This Row],[最低排名]]-开始!$B$6</f>
        <v>24016</v>
      </c>
    </row>
    <row r="2769" spans="1:18">
      <c r="A2769">
        <v>11703</v>
      </c>
      <c r="B2769" t="s">
        <v>91</v>
      </c>
      <c r="C2769" t="str">
        <f t="shared" ref="C2769:C2832" si="174">LEFT(B2769, FIND("(", B2769) - 1)</f>
        <v>上海电力</v>
      </c>
      <c r="D2769" t="str">
        <f t="shared" ref="D2769:D2832" si="175">MID(B2769, FIND("(", B2769) + 1, FIND(")", B2769) - FIND("(", B2769) - 1)</f>
        <v>03</v>
      </c>
      <c r="E2769" t="s">
        <v>863</v>
      </c>
      <c r="F2769">
        <v>214</v>
      </c>
      <c r="G2769">
        <v>108</v>
      </c>
      <c r="H2769">
        <v>90</v>
      </c>
      <c r="I2769">
        <v>58</v>
      </c>
      <c r="J2769">
        <v>58</v>
      </c>
      <c r="K2769">
        <v>46</v>
      </c>
      <c r="L2769">
        <v>0</v>
      </c>
      <c r="M2769">
        <v>2022</v>
      </c>
      <c r="N2769">
        <f t="shared" ca="1" si="172"/>
        <v>199</v>
      </c>
      <c r="O2769">
        <f t="shared" ca="1" si="173"/>
        <v>24851</v>
      </c>
      <c r="P2769">
        <f ca="1">_20206[[#This Row],[最低排名]]-_20206[[#This Row],[同分人数]]+1</f>
        <v>24653</v>
      </c>
      <c r="Q2769">
        <f ca="1">IF(O2769&gt;=开始!$B$6, 1, 0)</f>
        <v>1</v>
      </c>
      <c r="R2769">
        <f ca="1">_20206[[#This Row],[最低排名]]-开始!$B$6</f>
        <v>24851</v>
      </c>
    </row>
    <row r="2770" spans="1:18">
      <c r="A2770">
        <v>11704</v>
      </c>
      <c r="B2770" t="s">
        <v>93</v>
      </c>
      <c r="C2770" t="str">
        <f t="shared" si="174"/>
        <v>上海电力</v>
      </c>
      <c r="D2770" t="str">
        <f t="shared" si="175"/>
        <v>04</v>
      </c>
      <c r="E2770" t="s">
        <v>144</v>
      </c>
      <c r="F2770">
        <v>218</v>
      </c>
      <c r="G2770">
        <v>110</v>
      </c>
      <c r="H2770">
        <v>99</v>
      </c>
      <c r="I2770">
        <v>52</v>
      </c>
      <c r="J2770">
        <v>49</v>
      </c>
      <c r="K2770">
        <v>49</v>
      </c>
      <c r="L2770">
        <v>0</v>
      </c>
      <c r="M2770">
        <v>2022</v>
      </c>
      <c r="N2770">
        <f t="shared" ca="1" si="172"/>
        <v>221</v>
      </c>
      <c r="O2770">
        <f t="shared" ca="1" si="173"/>
        <v>24652</v>
      </c>
      <c r="P2770">
        <f ca="1">_20206[[#This Row],[最低排名]]-_20206[[#This Row],[同分人数]]+1</f>
        <v>24432</v>
      </c>
      <c r="Q2770">
        <f ca="1">IF(O2770&gt;=开始!$B$6, 1, 0)</f>
        <v>1</v>
      </c>
      <c r="R2770">
        <f ca="1">_20206[[#This Row],[最低排名]]-开始!$B$6</f>
        <v>24652</v>
      </c>
    </row>
    <row r="2771" spans="1:18">
      <c r="A2771">
        <v>11705</v>
      </c>
      <c r="B2771" t="s">
        <v>95</v>
      </c>
      <c r="C2771" t="str">
        <f t="shared" si="174"/>
        <v>上海电力</v>
      </c>
      <c r="D2771" t="str">
        <f t="shared" si="175"/>
        <v>05</v>
      </c>
      <c r="E2771" t="s">
        <v>144</v>
      </c>
      <c r="F2771">
        <v>206</v>
      </c>
      <c r="G2771">
        <v>107</v>
      </c>
      <c r="H2771">
        <v>105</v>
      </c>
      <c r="I2771">
        <v>55</v>
      </c>
      <c r="J2771">
        <v>52</v>
      </c>
      <c r="K2771">
        <v>49</v>
      </c>
      <c r="L2771">
        <v>0</v>
      </c>
      <c r="M2771">
        <v>2022</v>
      </c>
      <c r="N2771">
        <f t="shared" ca="1" si="172"/>
        <v>221</v>
      </c>
      <c r="O2771">
        <f t="shared" ca="1" si="173"/>
        <v>24652</v>
      </c>
      <c r="P2771">
        <f ca="1">_20206[[#This Row],[最低排名]]-_20206[[#This Row],[同分人数]]+1</f>
        <v>24432</v>
      </c>
      <c r="Q2771">
        <f ca="1">IF(O2771&gt;=开始!$B$6, 1, 0)</f>
        <v>1</v>
      </c>
      <c r="R2771">
        <f ca="1">_20206[[#This Row],[最低排名]]-开始!$B$6</f>
        <v>24652</v>
      </c>
    </row>
    <row r="2772" spans="1:18">
      <c r="A2772">
        <v>11801</v>
      </c>
      <c r="B2772" t="s">
        <v>97</v>
      </c>
      <c r="C2772" t="str">
        <f t="shared" si="174"/>
        <v>上海音乐</v>
      </c>
      <c r="D2772" t="str">
        <f t="shared" si="175"/>
        <v>01</v>
      </c>
      <c r="E2772" t="s">
        <v>70</v>
      </c>
      <c r="F2772">
        <v>218</v>
      </c>
      <c r="G2772">
        <v>123</v>
      </c>
      <c r="H2772">
        <v>138</v>
      </c>
      <c r="I2772">
        <v>64</v>
      </c>
      <c r="J2772">
        <v>55</v>
      </c>
      <c r="K2772">
        <v>43</v>
      </c>
      <c r="L2772">
        <v>0</v>
      </c>
      <c r="M2772">
        <v>2022</v>
      </c>
      <c r="N2772">
        <f t="shared" ca="1" si="172"/>
        <v>229</v>
      </c>
      <c r="O2772">
        <f t="shared" ca="1" si="173"/>
        <v>13736</v>
      </c>
      <c r="P2772">
        <f ca="1">_20206[[#This Row],[最低排名]]-_20206[[#This Row],[同分人数]]+1</f>
        <v>13508</v>
      </c>
      <c r="Q2772">
        <f ca="1">IF(O2772&gt;=开始!$B$6, 1, 0)</f>
        <v>1</v>
      </c>
      <c r="R2772">
        <f ca="1">_20206[[#This Row],[最低排名]]-开始!$B$6</f>
        <v>13736</v>
      </c>
    </row>
    <row r="2773" spans="1:18">
      <c r="A2773">
        <v>11802</v>
      </c>
      <c r="B2773" t="s">
        <v>99</v>
      </c>
      <c r="C2773" t="str">
        <f t="shared" si="174"/>
        <v>上海音乐</v>
      </c>
      <c r="D2773" t="str">
        <f t="shared" si="175"/>
        <v>02</v>
      </c>
      <c r="E2773" t="s">
        <v>195</v>
      </c>
      <c r="F2773">
        <v>225</v>
      </c>
      <c r="G2773">
        <v>116</v>
      </c>
      <c r="H2773">
        <v>96</v>
      </c>
      <c r="I2773">
        <v>67</v>
      </c>
      <c r="J2773">
        <v>64</v>
      </c>
      <c r="K2773">
        <v>58</v>
      </c>
      <c r="L2773">
        <v>0</v>
      </c>
      <c r="M2773">
        <v>2022</v>
      </c>
      <c r="N2773">
        <f t="shared" ca="1" si="172"/>
        <v>224</v>
      </c>
      <c r="O2773">
        <f t="shared" ca="1" si="173"/>
        <v>15437</v>
      </c>
      <c r="P2773">
        <f ca="1">_20206[[#This Row],[最低排名]]-_20206[[#This Row],[同分人数]]+1</f>
        <v>15214</v>
      </c>
      <c r="Q2773">
        <f ca="1">IF(O2773&gt;=开始!$B$6, 1, 0)</f>
        <v>1</v>
      </c>
      <c r="R2773">
        <f ca="1">_20206[[#This Row],[最低排名]]-开始!$B$6</f>
        <v>15437</v>
      </c>
    </row>
    <row r="2774" spans="1:18">
      <c r="A2774">
        <v>11901</v>
      </c>
      <c r="B2774" t="s">
        <v>101</v>
      </c>
      <c r="C2774" t="str">
        <f t="shared" si="174"/>
        <v>上海大学</v>
      </c>
      <c r="D2774" t="str">
        <f t="shared" si="175"/>
        <v>01</v>
      </c>
      <c r="E2774" t="s">
        <v>158</v>
      </c>
      <c r="F2774">
        <v>239</v>
      </c>
      <c r="G2774">
        <v>121</v>
      </c>
      <c r="H2774">
        <v>112</v>
      </c>
      <c r="I2774">
        <v>70</v>
      </c>
      <c r="J2774">
        <v>70</v>
      </c>
      <c r="K2774">
        <v>58</v>
      </c>
      <c r="L2774">
        <v>0</v>
      </c>
      <c r="M2774">
        <v>2022</v>
      </c>
      <c r="N2774">
        <f t="shared" ca="1" si="172"/>
        <v>205</v>
      </c>
      <c r="O2774">
        <f t="shared" ca="1" si="173"/>
        <v>7201</v>
      </c>
      <c r="P2774">
        <f ca="1">_20206[[#This Row],[最低排名]]-_20206[[#This Row],[同分人数]]+1</f>
        <v>6997</v>
      </c>
      <c r="Q2774">
        <f ca="1">IF(O2774&gt;=开始!$B$6, 1, 0)</f>
        <v>1</v>
      </c>
      <c r="R2774">
        <f ca="1">_20206[[#This Row],[最低排名]]-开始!$B$6</f>
        <v>7201</v>
      </c>
    </row>
    <row r="2775" spans="1:18">
      <c r="A2775">
        <v>11902</v>
      </c>
      <c r="B2775" t="s">
        <v>102</v>
      </c>
      <c r="C2775" t="str">
        <f t="shared" si="174"/>
        <v>上海大学</v>
      </c>
      <c r="D2775" t="str">
        <f t="shared" si="175"/>
        <v>02</v>
      </c>
      <c r="E2775" t="s">
        <v>105</v>
      </c>
      <c r="F2775">
        <v>224</v>
      </c>
      <c r="G2775">
        <v>121</v>
      </c>
      <c r="H2775">
        <v>113</v>
      </c>
      <c r="I2775">
        <v>70</v>
      </c>
      <c r="J2775">
        <v>67</v>
      </c>
      <c r="K2775">
        <v>64</v>
      </c>
      <c r="L2775">
        <v>0</v>
      </c>
      <c r="M2775">
        <v>2022</v>
      </c>
      <c r="N2775">
        <f t="shared" ca="1" si="172"/>
        <v>217</v>
      </c>
      <c r="O2775">
        <f t="shared" ca="1" si="173"/>
        <v>9409</v>
      </c>
      <c r="P2775">
        <f ca="1">_20206[[#This Row],[最低排名]]-_20206[[#This Row],[同分人数]]+1</f>
        <v>9193</v>
      </c>
      <c r="Q2775">
        <f ca="1">IF(O2775&gt;=开始!$B$6, 1, 0)</f>
        <v>1</v>
      </c>
      <c r="R2775">
        <f ca="1">_20206[[#This Row],[最低排名]]-开始!$B$6</f>
        <v>9409</v>
      </c>
    </row>
    <row r="2776" spans="1:18">
      <c r="A2776">
        <v>11903</v>
      </c>
      <c r="B2776" t="s">
        <v>104</v>
      </c>
      <c r="C2776" t="str">
        <f t="shared" si="174"/>
        <v>上海大学</v>
      </c>
      <c r="D2776" t="str">
        <f t="shared" si="175"/>
        <v>03</v>
      </c>
      <c r="E2776" t="s">
        <v>189</v>
      </c>
      <c r="F2776">
        <v>232</v>
      </c>
      <c r="G2776">
        <v>129</v>
      </c>
      <c r="H2776">
        <v>120</v>
      </c>
      <c r="I2776">
        <v>67</v>
      </c>
      <c r="J2776">
        <v>61</v>
      </c>
      <c r="K2776">
        <v>55</v>
      </c>
      <c r="L2776">
        <v>0</v>
      </c>
      <c r="M2776">
        <v>2022</v>
      </c>
      <c r="N2776">
        <f t="shared" ca="1" si="172"/>
        <v>232</v>
      </c>
      <c r="O2776">
        <f t="shared" ca="1" si="173"/>
        <v>10083</v>
      </c>
      <c r="P2776">
        <f ca="1">_20206[[#This Row],[最低排名]]-_20206[[#This Row],[同分人数]]+1</f>
        <v>9852</v>
      </c>
      <c r="Q2776">
        <f ca="1">IF(O2776&gt;=开始!$B$6, 1, 0)</f>
        <v>1</v>
      </c>
      <c r="R2776">
        <f ca="1">_20206[[#This Row],[最低排名]]-开始!$B$6</f>
        <v>10083</v>
      </c>
    </row>
    <row r="2777" spans="1:18">
      <c r="A2777">
        <v>11904</v>
      </c>
      <c r="B2777" t="s">
        <v>106</v>
      </c>
      <c r="C2777" t="str">
        <f t="shared" si="174"/>
        <v>上海大学</v>
      </c>
      <c r="D2777" t="str">
        <f t="shared" si="175"/>
        <v>04</v>
      </c>
      <c r="E2777" t="s">
        <v>25</v>
      </c>
      <c r="F2777">
        <v>232</v>
      </c>
      <c r="G2777">
        <v>121</v>
      </c>
      <c r="H2777">
        <v>128</v>
      </c>
      <c r="I2777">
        <v>70</v>
      </c>
      <c r="J2777">
        <v>64</v>
      </c>
      <c r="K2777">
        <v>49</v>
      </c>
      <c r="L2777">
        <v>0</v>
      </c>
      <c r="M2777">
        <v>2022</v>
      </c>
      <c r="N2777">
        <f t="shared" ca="1" si="172"/>
        <v>205</v>
      </c>
      <c r="O2777">
        <f t="shared" ca="1" si="173"/>
        <v>8365</v>
      </c>
      <c r="P2777">
        <f ca="1">_20206[[#This Row],[最低排名]]-_20206[[#This Row],[同分人数]]+1</f>
        <v>8161</v>
      </c>
      <c r="Q2777">
        <f ca="1">IF(O2777&gt;=开始!$B$6, 1, 0)</f>
        <v>1</v>
      </c>
      <c r="R2777">
        <f ca="1">_20206[[#This Row],[最低排名]]-开始!$B$6</f>
        <v>8365</v>
      </c>
    </row>
    <row r="2778" spans="1:18">
      <c r="A2778">
        <v>11905</v>
      </c>
      <c r="B2778" t="s">
        <v>108</v>
      </c>
      <c r="C2778" t="str">
        <f t="shared" si="174"/>
        <v>上海大学</v>
      </c>
      <c r="D2778" t="str">
        <f t="shared" si="175"/>
        <v>05</v>
      </c>
      <c r="E2778" t="s">
        <v>18</v>
      </c>
      <c r="F2778">
        <v>209</v>
      </c>
      <c r="G2778">
        <v>112</v>
      </c>
      <c r="H2778">
        <v>132</v>
      </c>
      <c r="I2778">
        <v>70</v>
      </c>
      <c r="J2778">
        <v>67</v>
      </c>
      <c r="K2778">
        <v>67</v>
      </c>
      <c r="L2778">
        <v>0</v>
      </c>
      <c r="M2778">
        <v>2022</v>
      </c>
      <c r="N2778">
        <f t="shared" ca="1" si="172"/>
        <v>177</v>
      </c>
      <c r="O2778">
        <f t="shared" ca="1" si="173"/>
        <v>7977</v>
      </c>
      <c r="P2778">
        <f ca="1">_20206[[#This Row],[最低排名]]-_20206[[#This Row],[同分人数]]+1</f>
        <v>7801</v>
      </c>
      <c r="Q2778">
        <f ca="1">IF(O2778&gt;=开始!$B$6, 1, 0)</f>
        <v>1</v>
      </c>
      <c r="R2778">
        <f ca="1">_20206[[#This Row],[最低排名]]-开始!$B$6</f>
        <v>7977</v>
      </c>
    </row>
    <row r="2779" spans="1:18">
      <c r="A2779">
        <v>12001</v>
      </c>
      <c r="B2779" t="s">
        <v>109</v>
      </c>
      <c r="C2779" t="str">
        <f t="shared" si="174"/>
        <v>交大医学</v>
      </c>
      <c r="D2779" t="str">
        <f t="shared" si="175"/>
        <v>01</v>
      </c>
      <c r="E2779" t="s">
        <v>0</v>
      </c>
      <c r="M2779">
        <v>2022</v>
      </c>
      <c r="N2779">
        <f t="shared" ca="1" si="172"/>
        <v>2335</v>
      </c>
      <c r="O2779">
        <f t="shared" ca="1" si="173"/>
        <v>2335</v>
      </c>
      <c r="P2779">
        <f ca="1">_20206[[#This Row],[最低排名]]-_20206[[#This Row],[同分人数]]+1</f>
        <v>1</v>
      </c>
      <c r="Q2779">
        <f ca="1">IF(O2779&gt;=开始!$B$6, 1, 0)</f>
        <v>1</v>
      </c>
      <c r="R2779">
        <f ca="1">_20206[[#This Row],[最低排名]]-开始!$B$6</f>
        <v>2335</v>
      </c>
    </row>
    <row r="2780" spans="1:18">
      <c r="A2780">
        <v>12101</v>
      </c>
      <c r="B2780" t="s">
        <v>110</v>
      </c>
      <c r="C2780" t="str">
        <f t="shared" si="174"/>
        <v>上海中医</v>
      </c>
      <c r="D2780" t="str">
        <f t="shared" si="175"/>
        <v>01</v>
      </c>
      <c r="E2780" t="s">
        <v>87</v>
      </c>
      <c r="F2780">
        <v>214</v>
      </c>
      <c r="G2780">
        <v>110</v>
      </c>
      <c r="H2780">
        <v>123</v>
      </c>
      <c r="I2780">
        <v>64</v>
      </c>
      <c r="J2780">
        <v>64</v>
      </c>
      <c r="K2780">
        <v>61</v>
      </c>
      <c r="L2780">
        <v>0</v>
      </c>
      <c r="M2780">
        <v>2022</v>
      </c>
      <c r="N2780">
        <f t="shared" ca="1" si="172"/>
        <v>231</v>
      </c>
      <c r="O2780">
        <f t="shared" ca="1" si="173"/>
        <v>12030</v>
      </c>
      <c r="P2780">
        <f ca="1">_20206[[#This Row],[最低排名]]-_20206[[#This Row],[同分人数]]+1</f>
        <v>11800</v>
      </c>
      <c r="Q2780">
        <f ca="1">IF(O2780&gt;=开始!$B$6, 1, 0)</f>
        <v>1</v>
      </c>
      <c r="R2780">
        <f ca="1">_20206[[#This Row],[最低排名]]-开始!$B$6</f>
        <v>12030</v>
      </c>
    </row>
    <row r="2781" spans="1:18">
      <c r="A2781">
        <v>12102</v>
      </c>
      <c r="B2781" t="s">
        <v>112</v>
      </c>
      <c r="C2781" t="str">
        <f t="shared" si="174"/>
        <v>上海中医</v>
      </c>
      <c r="D2781" t="str">
        <f t="shared" si="175"/>
        <v>02</v>
      </c>
      <c r="E2781" t="s">
        <v>136</v>
      </c>
      <c r="F2781">
        <v>222</v>
      </c>
      <c r="G2781">
        <v>115</v>
      </c>
      <c r="H2781">
        <v>115</v>
      </c>
      <c r="I2781">
        <v>61</v>
      </c>
      <c r="J2781">
        <v>61</v>
      </c>
      <c r="K2781">
        <v>52</v>
      </c>
      <c r="L2781">
        <v>0</v>
      </c>
      <c r="M2781">
        <v>2022</v>
      </c>
      <c r="N2781">
        <f t="shared" ca="1" si="172"/>
        <v>219</v>
      </c>
      <c r="O2781">
        <f t="shared" ca="1" si="173"/>
        <v>15213</v>
      </c>
      <c r="P2781">
        <f ca="1">_20206[[#This Row],[最低排名]]-_20206[[#This Row],[同分人数]]+1</f>
        <v>14995</v>
      </c>
      <c r="Q2781">
        <f ca="1">IF(O2781&gt;=开始!$B$6, 1, 0)</f>
        <v>1</v>
      </c>
      <c r="R2781">
        <f ca="1">_20206[[#This Row],[最低排名]]-开始!$B$6</f>
        <v>15213</v>
      </c>
    </row>
    <row r="2782" spans="1:18">
      <c r="A2782">
        <v>12201</v>
      </c>
      <c r="B2782" t="s">
        <v>117</v>
      </c>
      <c r="C2782" t="str">
        <f t="shared" si="174"/>
        <v>上应大</v>
      </c>
      <c r="D2782" t="str">
        <f t="shared" si="175"/>
        <v>01</v>
      </c>
      <c r="E2782" t="s">
        <v>440</v>
      </c>
      <c r="F2782">
        <v>196</v>
      </c>
      <c r="G2782">
        <v>100</v>
      </c>
      <c r="H2782">
        <v>85</v>
      </c>
      <c r="I2782">
        <v>64</v>
      </c>
      <c r="J2782">
        <v>46</v>
      </c>
      <c r="K2782">
        <v>46</v>
      </c>
      <c r="L2782">
        <v>0</v>
      </c>
      <c r="M2782">
        <v>2022</v>
      </c>
      <c r="N2782">
        <f t="shared" ca="1" si="172"/>
        <v>188</v>
      </c>
      <c r="O2782">
        <f t="shared" ca="1" si="173"/>
        <v>30533</v>
      </c>
      <c r="P2782">
        <f ca="1">_20206[[#This Row],[最低排名]]-_20206[[#This Row],[同分人数]]+1</f>
        <v>30346</v>
      </c>
      <c r="Q2782">
        <f ca="1">IF(O2782&gt;=开始!$B$6, 1, 0)</f>
        <v>1</v>
      </c>
      <c r="R2782">
        <f ca="1">_20206[[#This Row],[最低排名]]-开始!$B$6</f>
        <v>30533</v>
      </c>
    </row>
    <row r="2783" spans="1:18">
      <c r="A2783">
        <v>12202</v>
      </c>
      <c r="B2783" t="s">
        <v>119</v>
      </c>
      <c r="C2783" t="str">
        <f t="shared" si="174"/>
        <v>上应大</v>
      </c>
      <c r="D2783" t="str">
        <f t="shared" si="175"/>
        <v>02</v>
      </c>
      <c r="E2783" t="s">
        <v>96</v>
      </c>
      <c r="F2783">
        <v>202</v>
      </c>
      <c r="G2783">
        <v>111</v>
      </c>
      <c r="H2783">
        <v>81</v>
      </c>
      <c r="I2783">
        <v>64</v>
      </c>
      <c r="J2783">
        <v>64</v>
      </c>
      <c r="K2783">
        <v>61</v>
      </c>
      <c r="L2783">
        <v>0</v>
      </c>
      <c r="M2783">
        <v>2022</v>
      </c>
      <c r="N2783">
        <f t="shared" ca="1" si="172"/>
        <v>195</v>
      </c>
      <c r="O2783">
        <f t="shared" ca="1" si="173"/>
        <v>23636</v>
      </c>
      <c r="P2783">
        <f ca="1">_20206[[#This Row],[最低排名]]-_20206[[#This Row],[同分人数]]+1</f>
        <v>23442</v>
      </c>
      <c r="Q2783">
        <f ca="1">IF(O2783&gt;=开始!$B$6, 1, 0)</f>
        <v>1</v>
      </c>
      <c r="R2783">
        <f ca="1">_20206[[#This Row],[最低排名]]-开始!$B$6</f>
        <v>23636</v>
      </c>
    </row>
    <row r="2784" spans="1:18">
      <c r="A2784">
        <v>12203</v>
      </c>
      <c r="B2784" t="s">
        <v>121</v>
      </c>
      <c r="C2784" t="str">
        <f t="shared" si="174"/>
        <v>上应大</v>
      </c>
      <c r="D2784" t="str">
        <f t="shared" si="175"/>
        <v>03</v>
      </c>
      <c r="E2784" t="s">
        <v>77</v>
      </c>
      <c r="F2784">
        <v>210</v>
      </c>
      <c r="G2784">
        <v>109</v>
      </c>
      <c r="H2784">
        <v>120</v>
      </c>
      <c r="I2784">
        <v>58</v>
      </c>
      <c r="J2784">
        <v>55</v>
      </c>
      <c r="K2784">
        <v>55</v>
      </c>
      <c r="L2784">
        <v>0</v>
      </c>
      <c r="M2784">
        <v>2022</v>
      </c>
      <c r="N2784">
        <f t="shared" ca="1" si="172"/>
        <v>221</v>
      </c>
      <c r="O2784">
        <f t="shared" ca="1" si="173"/>
        <v>18013</v>
      </c>
      <c r="P2784">
        <f ca="1">_20206[[#This Row],[最低排名]]-_20206[[#This Row],[同分人数]]+1</f>
        <v>17793</v>
      </c>
      <c r="Q2784">
        <f ca="1">IF(O2784&gt;=开始!$B$6, 1, 0)</f>
        <v>1</v>
      </c>
      <c r="R2784">
        <f ca="1">_20206[[#This Row],[最低排名]]-开始!$B$6</f>
        <v>18013</v>
      </c>
    </row>
    <row r="2785" spans="1:18">
      <c r="A2785">
        <v>12204</v>
      </c>
      <c r="B2785" t="s">
        <v>123</v>
      </c>
      <c r="C2785" t="str">
        <f t="shared" si="174"/>
        <v>上应大</v>
      </c>
      <c r="D2785" t="str">
        <f t="shared" si="175"/>
        <v>04</v>
      </c>
      <c r="E2785" t="s">
        <v>340</v>
      </c>
      <c r="F2785">
        <v>193</v>
      </c>
      <c r="G2785">
        <v>100</v>
      </c>
      <c r="H2785">
        <v>87</v>
      </c>
      <c r="I2785">
        <v>70</v>
      </c>
      <c r="J2785">
        <v>55</v>
      </c>
      <c r="K2785">
        <v>52</v>
      </c>
      <c r="L2785">
        <v>0</v>
      </c>
      <c r="M2785">
        <v>2022</v>
      </c>
      <c r="N2785">
        <f t="shared" ca="1" si="172"/>
        <v>216</v>
      </c>
      <c r="O2785">
        <f t="shared" ca="1" si="173"/>
        <v>26729</v>
      </c>
      <c r="P2785">
        <f ca="1">_20206[[#This Row],[最低排名]]-_20206[[#This Row],[同分人数]]+1</f>
        <v>26514</v>
      </c>
      <c r="Q2785">
        <f ca="1">IF(O2785&gt;=开始!$B$6, 1, 0)</f>
        <v>1</v>
      </c>
      <c r="R2785">
        <f ca="1">_20206[[#This Row],[最低排名]]-开始!$B$6</f>
        <v>26729</v>
      </c>
    </row>
    <row r="2786" spans="1:18">
      <c r="A2786">
        <v>12205</v>
      </c>
      <c r="B2786" t="s">
        <v>125</v>
      </c>
      <c r="C2786" t="str">
        <f t="shared" si="174"/>
        <v>上应大</v>
      </c>
      <c r="D2786" t="str">
        <f t="shared" si="175"/>
        <v>05</v>
      </c>
      <c r="E2786" t="s">
        <v>431</v>
      </c>
      <c r="F2786">
        <v>202</v>
      </c>
      <c r="G2786">
        <v>103</v>
      </c>
      <c r="H2786">
        <v>89</v>
      </c>
      <c r="I2786">
        <v>64</v>
      </c>
      <c r="J2786">
        <v>55</v>
      </c>
      <c r="K2786">
        <v>52</v>
      </c>
      <c r="L2786">
        <v>0</v>
      </c>
      <c r="M2786">
        <v>2022</v>
      </c>
      <c r="N2786">
        <f t="shared" ca="1" si="172"/>
        <v>210</v>
      </c>
      <c r="O2786">
        <f t="shared" ca="1" si="173"/>
        <v>25688</v>
      </c>
      <c r="P2786">
        <f ca="1">_20206[[#This Row],[最低排名]]-_20206[[#This Row],[同分人数]]+1</f>
        <v>25479</v>
      </c>
      <c r="Q2786">
        <f ca="1">IF(O2786&gt;=开始!$B$6, 1, 0)</f>
        <v>1</v>
      </c>
      <c r="R2786">
        <f ca="1">_20206[[#This Row],[最低排名]]-开始!$B$6</f>
        <v>25688</v>
      </c>
    </row>
    <row r="2787" spans="1:18">
      <c r="A2787">
        <v>12206</v>
      </c>
      <c r="B2787" t="s">
        <v>127</v>
      </c>
      <c r="C2787" t="str">
        <f t="shared" si="174"/>
        <v>上应大</v>
      </c>
      <c r="D2787" t="str">
        <f t="shared" si="175"/>
        <v>06</v>
      </c>
      <c r="E2787" t="s">
        <v>217</v>
      </c>
      <c r="F2787">
        <v>213</v>
      </c>
      <c r="G2787">
        <v>108</v>
      </c>
      <c r="H2787">
        <v>96</v>
      </c>
      <c r="I2787">
        <v>58</v>
      </c>
      <c r="J2787">
        <v>55</v>
      </c>
      <c r="K2787">
        <v>52</v>
      </c>
      <c r="L2787">
        <v>0</v>
      </c>
      <c r="M2787">
        <v>2022</v>
      </c>
      <c r="N2787">
        <f t="shared" ca="1" si="172"/>
        <v>201</v>
      </c>
      <c r="O2787">
        <f t="shared" ca="1" si="173"/>
        <v>23219</v>
      </c>
      <c r="P2787">
        <f ca="1">_20206[[#This Row],[最低排名]]-_20206[[#This Row],[同分人数]]+1</f>
        <v>23019</v>
      </c>
      <c r="Q2787">
        <f ca="1">IF(O2787&gt;=开始!$B$6, 1, 0)</f>
        <v>1</v>
      </c>
      <c r="R2787">
        <f ca="1">_20206[[#This Row],[最低排名]]-开始!$B$6</f>
        <v>23219</v>
      </c>
    </row>
    <row r="2788" spans="1:18">
      <c r="A2788">
        <v>12207</v>
      </c>
      <c r="B2788" t="s">
        <v>129</v>
      </c>
      <c r="C2788" t="str">
        <f t="shared" si="174"/>
        <v>上应大</v>
      </c>
      <c r="D2788" t="str">
        <f t="shared" si="175"/>
        <v>07</v>
      </c>
      <c r="E2788" t="s">
        <v>184</v>
      </c>
      <c r="F2788">
        <v>200</v>
      </c>
      <c r="G2788">
        <v>106</v>
      </c>
      <c r="H2788">
        <v>110</v>
      </c>
      <c r="I2788">
        <v>58</v>
      </c>
      <c r="J2788">
        <v>43</v>
      </c>
      <c r="K2788">
        <v>40</v>
      </c>
      <c r="L2788">
        <v>0</v>
      </c>
      <c r="M2788">
        <v>2022</v>
      </c>
      <c r="N2788">
        <f t="shared" ca="1" si="172"/>
        <v>201</v>
      </c>
      <c r="O2788">
        <f t="shared" ca="1" si="173"/>
        <v>27920</v>
      </c>
      <c r="P2788">
        <f ca="1">_20206[[#This Row],[最低排名]]-_20206[[#This Row],[同分人数]]+1</f>
        <v>27720</v>
      </c>
      <c r="Q2788">
        <f ca="1">IF(O2788&gt;=开始!$B$6, 1, 0)</f>
        <v>1</v>
      </c>
      <c r="R2788">
        <f ca="1">_20206[[#This Row],[最低排名]]-开始!$B$6</f>
        <v>27920</v>
      </c>
    </row>
    <row r="2789" spans="1:18">
      <c r="A2789">
        <v>12301</v>
      </c>
      <c r="B2789" t="s">
        <v>131</v>
      </c>
      <c r="C2789" t="str">
        <f t="shared" si="174"/>
        <v>上海师大</v>
      </c>
      <c r="D2789" t="str">
        <f t="shared" si="175"/>
        <v>01</v>
      </c>
      <c r="E2789" t="s">
        <v>138</v>
      </c>
      <c r="F2789">
        <v>212</v>
      </c>
      <c r="G2789">
        <v>107</v>
      </c>
      <c r="H2789">
        <v>123</v>
      </c>
      <c r="I2789">
        <v>64</v>
      </c>
      <c r="J2789">
        <v>61</v>
      </c>
      <c r="K2789">
        <v>55</v>
      </c>
      <c r="L2789">
        <v>0</v>
      </c>
      <c r="M2789">
        <v>2022</v>
      </c>
      <c r="N2789">
        <f t="shared" ca="1" si="172"/>
        <v>220</v>
      </c>
      <c r="O2789">
        <f t="shared" ca="1" si="173"/>
        <v>14379</v>
      </c>
      <c r="P2789">
        <f ca="1">_20206[[#This Row],[最低排名]]-_20206[[#This Row],[同分人数]]+1</f>
        <v>14160</v>
      </c>
      <c r="Q2789">
        <f ca="1">IF(O2789&gt;=开始!$B$6, 1, 0)</f>
        <v>1</v>
      </c>
      <c r="R2789">
        <f ca="1">_20206[[#This Row],[最低排名]]-开始!$B$6</f>
        <v>14379</v>
      </c>
    </row>
    <row r="2790" spans="1:18">
      <c r="A2790">
        <v>12302</v>
      </c>
      <c r="B2790" t="s">
        <v>133</v>
      </c>
      <c r="C2790" t="str">
        <f t="shared" si="174"/>
        <v>上海师大</v>
      </c>
      <c r="D2790" t="str">
        <f t="shared" si="175"/>
        <v>02</v>
      </c>
      <c r="E2790" t="s">
        <v>256</v>
      </c>
      <c r="F2790">
        <v>209</v>
      </c>
      <c r="G2790">
        <v>107</v>
      </c>
      <c r="H2790">
        <v>124</v>
      </c>
      <c r="I2790">
        <v>67</v>
      </c>
      <c r="J2790">
        <v>67</v>
      </c>
      <c r="K2790">
        <v>64</v>
      </c>
      <c r="L2790">
        <v>0</v>
      </c>
      <c r="M2790">
        <v>2022</v>
      </c>
      <c r="N2790">
        <f t="shared" ca="1" si="172"/>
        <v>224</v>
      </c>
      <c r="O2790">
        <f t="shared" ca="1" si="173"/>
        <v>10944</v>
      </c>
      <c r="P2790">
        <f ca="1">_20206[[#This Row],[最低排名]]-_20206[[#This Row],[同分人数]]+1</f>
        <v>10721</v>
      </c>
      <c r="Q2790">
        <f ca="1">IF(O2790&gt;=开始!$B$6, 1, 0)</f>
        <v>1</v>
      </c>
      <c r="R2790">
        <f ca="1">_20206[[#This Row],[最低排名]]-开始!$B$6</f>
        <v>10944</v>
      </c>
    </row>
    <row r="2791" spans="1:18">
      <c r="A2791">
        <v>12303</v>
      </c>
      <c r="B2791" t="s">
        <v>135</v>
      </c>
      <c r="C2791" t="str">
        <f t="shared" si="174"/>
        <v>上海师大</v>
      </c>
      <c r="D2791" t="str">
        <f t="shared" si="175"/>
        <v>03</v>
      </c>
      <c r="E2791" t="s">
        <v>98</v>
      </c>
      <c r="F2791">
        <v>214</v>
      </c>
      <c r="G2791">
        <v>108</v>
      </c>
      <c r="H2791">
        <v>110</v>
      </c>
      <c r="I2791">
        <v>67</v>
      </c>
      <c r="J2791">
        <v>64</v>
      </c>
      <c r="K2791">
        <v>58</v>
      </c>
      <c r="L2791">
        <v>0</v>
      </c>
      <c r="M2791">
        <v>2022</v>
      </c>
      <c r="N2791">
        <f t="shared" ca="1" si="172"/>
        <v>218</v>
      </c>
      <c r="O2791">
        <f t="shared" ca="1" si="173"/>
        <v>14797</v>
      </c>
      <c r="P2791">
        <f ca="1">_20206[[#This Row],[最低排名]]-_20206[[#This Row],[同分人数]]+1</f>
        <v>14580</v>
      </c>
      <c r="Q2791">
        <f ca="1">IF(O2791&gt;=开始!$B$6, 1, 0)</f>
        <v>1</v>
      </c>
      <c r="R2791">
        <f ca="1">_20206[[#This Row],[最低排名]]-开始!$B$6</f>
        <v>14797</v>
      </c>
    </row>
    <row r="2792" spans="1:18">
      <c r="A2792">
        <v>12304</v>
      </c>
      <c r="B2792" t="s">
        <v>137</v>
      </c>
      <c r="C2792" t="str">
        <f t="shared" si="174"/>
        <v>上海师大</v>
      </c>
      <c r="D2792" t="str">
        <f t="shared" si="175"/>
        <v>04</v>
      </c>
      <c r="E2792" t="s">
        <v>649</v>
      </c>
      <c r="F2792">
        <v>212</v>
      </c>
      <c r="G2792">
        <v>111</v>
      </c>
      <c r="H2792">
        <v>110</v>
      </c>
      <c r="I2792">
        <v>67</v>
      </c>
      <c r="J2792">
        <v>61</v>
      </c>
      <c r="K2792">
        <v>58</v>
      </c>
      <c r="L2792">
        <v>0</v>
      </c>
      <c r="M2792">
        <v>2022</v>
      </c>
      <c r="N2792">
        <f t="shared" ca="1" si="172"/>
        <v>217</v>
      </c>
      <c r="O2792">
        <f t="shared" ca="1" si="173"/>
        <v>15882</v>
      </c>
      <c r="P2792">
        <f ca="1">_20206[[#This Row],[最低排名]]-_20206[[#This Row],[同分人数]]+1</f>
        <v>15666</v>
      </c>
      <c r="Q2792">
        <f ca="1">IF(O2792&gt;=开始!$B$6, 1, 0)</f>
        <v>1</v>
      </c>
      <c r="R2792">
        <f ca="1">_20206[[#This Row],[最低排名]]-开始!$B$6</f>
        <v>15882</v>
      </c>
    </row>
    <row r="2793" spans="1:18">
      <c r="A2793">
        <v>12401</v>
      </c>
      <c r="B2793" t="s">
        <v>139</v>
      </c>
      <c r="C2793" t="str">
        <f t="shared" si="174"/>
        <v>工程大</v>
      </c>
      <c r="D2793" t="str">
        <f t="shared" si="175"/>
        <v>01</v>
      </c>
      <c r="E2793" t="s">
        <v>863</v>
      </c>
      <c r="F2793">
        <v>199</v>
      </c>
      <c r="G2793">
        <v>105</v>
      </c>
      <c r="H2793">
        <v>99</v>
      </c>
      <c r="I2793">
        <v>61</v>
      </c>
      <c r="J2793">
        <v>58</v>
      </c>
      <c r="K2793">
        <v>49</v>
      </c>
      <c r="L2793">
        <v>0</v>
      </c>
      <c r="M2793">
        <v>2022</v>
      </c>
      <c r="N2793">
        <f t="shared" ca="1" si="172"/>
        <v>199</v>
      </c>
      <c r="O2793">
        <f t="shared" ca="1" si="173"/>
        <v>24851</v>
      </c>
      <c r="P2793">
        <f ca="1">_20206[[#This Row],[最低排名]]-_20206[[#This Row],[同分人数]]+1</f>
        <v>24653</v>
      </c>
      <c r="Q2793">
        <f ca="1">IF(O2793&gt;=开始!$B$6, 1, 0)</f>
        <v>1</v>
      </c>
      <c r="R2793">
        <f ca="1">_20206[[#This Row],[最低排名]]-开始!$B$6</f>
        <v>24851</v>
      </c>
    </row>
    <row r="2794" spans="1:18">
      <c r="A2794">
        <v>12402</v>
      </c>
      <c r="B2794" t="s">
        <v>140</v>
      </c>
      <c r="C2794" t="str">
        <f t="shared" si="174"/>
        <v>工程大</v>
      </c>
      <c r="D2794" t="str">
        <f t="shared" si="175"/>
        <v>02</v>
      </c>
      <c r="E2794" t="s">
        <v>170</v>
      </c>
      <c r="F2794">
        <v>194</v>
      </c>
      <c r="G2794">
        <v>103</v>
      </c>
      <c r="H2794">
        <v>100</v>
      </c>
      <c r="I2794">
        <v>70</v>
      </c>
      <c r="J2794">
        <v>46</v>
      </c>
      <c r="K2794">
        <v>43</v>
      </c>
      <c r="L2794">
        <v>0</v>
      </c>
      <c r="M2794">
        <v>2022</v>
      </c>
      <c r="N2794">
        <f t="shared" ca="1" si="172"/>
        <v>192</v>
      </c>
      <c r="O2794">
        <f t="shared" ca="1" si="173"/>
        <v>27530</v>
      </c>
      <c r="P2794">
        <f ca="1">_20206[[#This Row],[最低排名]]-_20206[[#This Row],[同分人数]]+1</f>
        <v>27339</v>
      </c>
      <c r="Q2794">
        <f ca="1">IF(O2794&gt;=开始!$B$6, 1, 0)</f>
        <v>1</v>
      </c>
      <c r="R2794">
        <f ca="1">_20206[[#This Row],[最低排名]]-开始!$B$6</f>
        <v>27530</v>
      </c>
    </row>
    <row r="2795" spans="1:18">
      <c r="A2795">
        <v>12403</v>
      </c>
      <c r="B2795" t="s">
        <v>142</v>
      </c>
      <c r="C2795" t="str">
        <f t="shared" si="174"/>
        <v>工程大</v>
      </c>
      <c r="D2795" t="str">
        <f t="shared" si="175"/>
        <v>03</v>
      </c>
      <c r="E2795" t="s">
        <v>126</v>
      </c>
      <c r="F2795">
        <v>199</v>
      </c>
      <c r="G2795">
        <v>101</v>
      </c>
      <c r="H2795">
        <v>102</v>
      </c>
      <c r="I2795">
        <v>64</v>
      </c>
      <c r="J2795">
        <v>52</v>
      </c>
      <c r="K2795">
        <v>52</v>
      </c>
      <c r="L2795">
        <v>0</v>
      </c>
      <c r="M2795">
        <v>2022</v>
      </c>
      <c r="N2795">
        <f t="shared" ca="1" si="172"/>
        <v>211</v>
      </c>
      <c r="O2795">
        <f t="shared" ca="1" si="173"/>
        <v>24227</v>
      </c>
      <c r="P2795">
        <f ca="1">_20206[[#This Row],[最低排名]]-_20206[[#This Row],[同分人数]]+1</f>
        <v>24017</v>
      </c>
      <c r="Q2795">
        <f ca="1">IF(O2795&gt;=开始!$B$6, 1, 0)</f>
        <v>1</v>
      </c>
      <c r="R2795">
        <f ca="1">_20206[[#This Row],[最低排名]]-开始!$B$6</f>
        <v>24227</v>
      </c>
    </row>
    <row r="2796" spans="1:18">
      <c r="A2796">
        <v>12404</v>
      </c>
      <c r="B2796" t="s">
        <v>143</v>
      </c>
      <c r="C2796" t="str">
        <f t="shared" si="174"/>
        <v>工程大</v>
      </c>
      <c r="D2796" t="str">
        <f t="shared" si="175"/>
        <v>04</v>
      </c>
      <c r="E2796" t="s">
        <v>173</v>
      </c>
      <c r="F2796">
        <v>209</v>
      </c>
      <c r="G2796">
        <v>107</v>
      </c>
      <c r="H2796">
        <v>101</v>
      </c>
      <c r="I2796">
        <v>55</v>
      </c>
      <c r="J2796">
        <v>52</v>
      </c>
      <c r="K2796">
        <v>46</v>
      </c>
      <c r="L2796">
        <v>0</v>
      </c>
      <c r="M2796">
        <v>2022</v>
      </c>
      <c r="N2796">
        <f t="shared" ca="1" si="172"/>
        <v>224</v>
      </c>
      <c r="O2796">
        <f t="shared" ca="1" si="173"/>
        <v>25478</v>
      </c>
      <c r="P2796">
        <f ca="1">_20206[[#This Row],[最低排名]]-_20206[[#This Row],[同分人数]]+1</f>
        <v>25255</v>
      </c>
      <c r="Q2796">
        <f ca="1">IF(O2796&gt;=开始!$B$6, 1, 0)</f>
        <v>1</v>
      </c>
      <c r="R2796">
        <f ca="1">_20206[[#This Row],[最低排名]]-开始!$B$6</f>
        <v>25478</v>
      </c>
    </row>
    <row r="2797" spans="1:18">
      <c r="A2797">
        <v>12405</v>
      </c>
      <c r="B2797" t="s">
        <v>145</v>
      </c>
      <c r="C2797" t="str">
        <f t="shared" si="174"/>
        <v>工程大</v>
      </c>
      <c r="D2797" t="str">
        <f t="shared" si="175"/>
        <v>05</v>
      </c>
      <c r="E2797" t="s">
        <v>120</v>
      </c>
      <c r="F2797">
        <v>199</v>
      </c>
      <c r="G2797">
        <v>115</v>
      </c>
      <c r="H2797">
        <v>92</v>
      </c>
      <c r="I2797">
        <v>64</v>
      </c>
      <c r="J2797">
        <v>64</v>
      </c>
      <c r="K2797">
        <v>61</v>
      </c>
      <c r="L2797">
        <v>0</v>
      </c>
      <c r="M2797">
        <v>2022</v>
      </c>
      <c r="N2797">
        <f t="shared" ca="1" si="172"/>
        <v>205</v>
      </c>
      <c r="O2797">
        <f t="shared" ca="1" si="173"/>
        <v>21931</v>
      </c>
      <c r="P2797">
        <f ca="1">_20206[[#This Row],[最低排名]]-_20206[[#This Row],[同分人数]]+1</f>
        <v>21727</v>
      </c>
      <c r="Q2797">
        <f ca="1">IF(O2797&gt;=开始!$B$6, 1, 0)</f>
        <v>1</v>
      </c>
      <c r="R2797">
        <f ca="1">_20206[[#This Row],[最低排名]]-开始!$B$6</f>
        <v>21931</v>
      </c>
    </row>
    <row r="2798" spans="1:18">
      <c r="A2798">
        <v>12501</v>
      </c>
      <c r="B2798" t="s">
        <v>1535</v>
      </c>
      <c r="C2798" t="str">
        <f t="shared" si="174"/>
        <v>上海体院</v>
      </c>
      <c r="D2798" t="str">
        <f t="shared" si="175"/>
        <v>01</v>
      </c>
      <c r="E2798" t="s">
        <v>195</v>
      </c>
      <c r="F2798">
        <v>201</v>
      </c>
      <c r="G2798">
        <v>115</v>
      </c>
      <c r="H2798">
        <v>117</v>
      </c>
      <c r="I2798">
        <v>67</v>
      </c>
      <c r="J2798">
        <v>64</v>
      </c>
      <c r="K2798">
        <v>61</v>
      </c>
      <c r="L2798">
        <v>0</v>
      </c>
      <c r="M2798">
        <v>2022</v>
      </c>
      <c r="N2798">
        <f t="shared" ca="1" si="172"/>
        <v>224</v>
      </c>
      <c r="O2798">
        <f t="shared" ca="1" si="173"/>
        <v>15437</v>
      </c>
      <c r="P2798">
        <f ca="1">_20206[[#This Row],[最低排名]]-_20206[[#This Row],[同分人数]]+1</f>
        <v>15214</v>
      </c>
      <c r="Q2798">
        <f ca="1">IF(O2798&gt;=开始!$B$6, 1, 0)</f>
        <v>1</v>
      </c>
      <c r="R2798">
        <f ca="1">_20206[[#This Row],[最低排名]]-开始!$B$6</f>
        <v>15437</v>
      </c>
    </row>
    <row r="2799" spans="1:18">
      <c r="A2799">
        <v>12502</v>
      </c>
      <c r="B2799" t="s">
        <v>1536</v>
      </c>
      <c r="C2799" t="str">
        <f t="shared" si="174"/>
        <v>上海体院</v>
      </c>
      <c r="D2799" t="str">
        <f t="shared" si="175"/>
        <v>02</v>
      </c>
      <c r="E2799" t="s">
        <v>302</v>
      </c>
      <c r="F2799">
        <v>197</v>
      </c>
      <c r="G2799">
        <v>121</v>
      </c>
      <c r="H2799">
        <v>113</v>
      </c>
      <c r="I2799">
        <v>64</v>
      </c>
      <c r="J2799">
        <v>61</v>
      </c>
      <c r="K2799">
        <v>55</v>
      </c>
      <c r="L2799">
        <v>0</v>
      </c>
      <c r="M2799">
        <v>2022</v>
      </c>
      <c r="N2799">
        <f t="shared" ca="1" si="172"/>
        <v>217</v>
      </c>
      <c r="O2799">
        <f t="shared" ca="1" si="173"/>
        <v>19765</v>
      </c>
      <c r="P2799">
        <f ca="1">_20206[[#This Row],[最低排名]]-_20206[[#This Row],[同分人数]]+1</f>
        <v>19549</v>
      </c>
      <c r="Q2799">
        <f ca="1">IF(O2799&gt;=开始!$B$6, 1, 0)</f>
        <v>1</v>
      </c>
      <c r="R2799">
        <f ca="1">_20206[[#This Row],[最低排名]]-开始!$B$6</f>
        <v>19765</v>
      </c>
    </row>
    <row r="2800" spans="1:18">
      <c r="A2800">
        <v>12503</v>
      </c>
      <c r="B2800" t="s">
        <v>1537</v>
      </c>
      <c r="C2800" t="str">
        <f t="shared" si="174"/>
        <v>上海体院</v>
      </c>
      <c r="D2800" t="str">
        <f t="shared" si="175"/>
        <v>03</v>
      </c>
      <c r="E2800" t="s">
        <v>152</v>
      </c>
      <c r="F2800">
        <v>225</v>
      </c>
      <c r="G2800">
        <v>117</v>
      </c>
      <c r="H2800">
        <v>98</v>
      </c>
      <c r="I2800">
        <v>58</v>
      </c>
      <c r="J2800">
        <v>58</v>
      </c>
      <c r="K2800">
        <v>52</v>
      </c>
      <c r="L2800">
        <v>0</v>
      </c>
      <c r="M2800">
        <v>2022</v>
      </c>
      <c r="N2800">
        <f t="shared" ca="1" si="172"/>
        <v>227</v>
      </c>
      <c r="O2800">
        <f t="shared" ca="1" si="173"/>
        <v>19548</v>
      </c>
      <c r="P2800">
        <f ca="1">_20206[[#This Row],[最低排名]]-_20206[[#This Row],[同分人数]]+1</f>
        <v>19322</v>
      </c>
      <c r="Q2800">
        <f ca="1">IF(O2800&gt;=开始!$B$6, 1, 0)</f>
        <v>1</v>
      </c>
      <c r="R2800">
        <f ca="1">_20206[[#This Row],[最低排名]]-开始!$B$6</f>
        <v>19548</v>
      </c>
    </row>
    <row r="2801" spans="1:18">
      <c r="A2801">
        <v>12504</v>
      </c>
      <c r="B2801" t="s">
        <v>1538</v>
      </c>
      <c r="C2801" t="str">
        <f t="shared" si="174"/>
        <v>上海体院</v>
      </c>
      <c r="D2801" t="str">
        <f t="shared" si="175"/>
        <v>04</v>
      </c>
      <c r="E2801" t="s">
        <v>302</v>
      </c>
      <c r="F2801">
        <v>224</v>
      </c>
      <c r="G2801">
        <v>120</v>
      </c>
      <c r="H2801">
        <v>101</v>
      </c>
      <c r="I2801">
        <v>64</v>
      </c>
      <c r="J2801">
        <v>52</v>
      </c>
      <c r="K2801">
        <v>49</v>
      </c>
      <c r="L2801">
        <v>0</v>
      </c>
      <c r="M2801">
        <v>2022</v>
      </c>
      <c r="N2801">
        <f t="shared" ca="1" si="172"/>
        <v>217</v>
      </c>
      <c r="O2801">
        <f t="shared" ca="1" si="173"/>
        <v>19765</v>
      </c>
      <c r="P2801">
        <f ca="1">_20206[[#This Row],[最低排名]]-_20206[[#This Row],[同分人数]]+1</f>
        <v>19549</v>
      </c>
      <c r="Q2801">
        <f ca="1">IF(O2801&gt;=开始!$B$6, 1, 0)</f>
        <v>1</v>
      </c>
      <c r="R2801">
        <f ca="1">_20206[[#This Row],[最低排名]]-开始!$B$6</f>
        <v>19765</v>
      </c>
    </row>
    <row r="2802" spans="1:18">
      <c r="A2802">
        <v>12505</v>
      </c>
      <c r="B2802" t="s">
        <v>1539</v>
      </c>
      <c r="C2802" t="str">
        <f t="shared" si="174"/>
        <v>上海体院</v>
      </c>
      <c r="D2802" t="str">
        <f t="shared" si="175"/>
        <v>05</v>
      </c>
      <c r="E2802" t="s">
        <v>678</v>
      </c>
      <c r="F2802">
        <v>207</v>
      </c>
      <c r="G2802">
        <v>108</v>
      </c>
      <c r="H2802">
        <v>87</v>
      </c>
      <c r="I2802">
        <v>64</v>
      </c>
      <c r="J2802">
        <v>64</v>
      </c>
      <c r="K2802">
        <v>61</v>
      </c>
      <c r="L2802">
        <v>0</v>
      </c>
      <c r="M2802">
        <v>2022</v>
      </c>
      <c r="N2802">
        <f t="shared" ca="1" si="172"/>
        <v>234</v>
      </c>
      <c r="O2802">
        <f t="shared" ca="1" si="173"/>
        <v>21316</v>
      </c>
      <c r="P2802">
        <f ca="1">_20206[[#This Row],[最低排名]]-_20206[[#This Row],[同分人数]]+1</f>
        <v>21083</v>
      </c>
      <c r="Q2802">
        <f ca="1">IF(O2802&gt;=开始!$B$6, 1, 0)</f>
        <v>1</v>
      </c>
      <c r="R2802">
        <f ca="1">_20206[[#This Row],[最低排名]]-开始!$B$6</f>
        <v>21316</v>
      </c>
    </row>
    <row r="2803" spans="1:18">
      <c r="A2803">
        <v>12506</v>
      </c>
      <c r="B2803" t="s">
        <v>1540</v>
      </c>
      <c r="C2803" t="str">
        <f t="shared" si="174"/>
        <v>上海体院</v>
      </c>
      <c r="D2803" t="str">
        <f t="shared" si="175"/>
        <v>06</v>
      </c>
      <c r="E2803" t="s">
        <v>141</v>
      </c>
      <c r="F2803">
        <v>211</v>
      </c>
      <c r="G2803">
        <v>116</v>
      </c>
      <c r="H2803">
        <v>106</v>
      </c>
      <c r="I2803">
        <v>52</v>
      </c>
      <c r="J2803">
        <v>52</v>
      </c>
      <c r="K2803">
        <v>49</v>
      </c>
      <c r="L2803">
        <v>0</v>
      </c>
      <c r="M2803">
        <v>2022</v>
      </c>
      <c r="N2803">
        <f t="shared" ca="1" si="172"/>
        <v>187</v>
      </c>
      <c r="O2803">
        <f t="shared" ca="1" si="173"/>
        <v>24016</v>
      </c>
      <c r="P2803">
        <f ca="1">_20206[[#This Row],[最低排名]]-_20206[[#This Row],[同分人数]]+1</f>
        <v>23830</v>
      </c>
      <c r="Q2803">
        <f ca="1">IF(O2803&gt;=开始!$B$6, 1, 0)</f>
        <v>1</v>
      </c>
      <c r="R2803">
        <f ca="1">_20206[[#This Row],[最低排名]]-开始!$B$6</f>
        <v>24016</v>
      </c>
    </row>
    <row r="2804" spans="1:18">
      <c r="A2804">
        <v>12601</v>
      </c>
      <c r="B2804" t="s">
        <v>156</v>
      </c>
      <c r="C2804" t="str">
        <f t="shared" si="174"/>
        <v>海医大</v>
      </c>
      <c r="D2804" t="str">
        <f t="shared" si="175"/>
        <v>01</v>
      </c>
      <c r="E2804" t="s">
        <v>1541</v>
      </c>
      <c r="F2804">
        <v>229</v>
      </c>
      <c r="G2804">
        <v>124</v>
      </c>
      <c r="H2804">
        <v>141</v>
      </c>
      <c r="I2804">
        <v>64</v>
      </c>
      <c r="J2804">
        <v>64</v>
      </c>
      <c r="K2804">
        <v>61</v>
      </c>
      <c r="L2804">
        <v>0</v>
      </c>
      <c r="M2804">
        <v>2022</v>
      </c>
      <c r="N2804">
        <f t="shared" ca="1" si="172"/>
        <v>171</v>
      </c>
      <c r="O2804">
        <f t="shared" ca="1" si="173"/>
        <v>5369</v>
      </c>
      <c r="P2804">
        <f ca="1">_20206[[#This Row],[最低排名]]-_20206[[#This Row],[同分人数]]+1</f>
        <v>5199</v>
      </c>
      <c r="Q2804">
        <f ca="1">IF(O2804&gt;=开始!$B$6, 1, 0)</f>
        <v>1</v>
      </c>
      <c r="R2804">
        <f ca="1">_20206[[#This Row],[最低排名]]-开始!$B$6</f>
        <v>5369</v>
      </c>
    </row>
    <row r="2805" spans="1:18">
      <c r="A2805">
        <v>12602</v>
      </c>
      <c r="B2805" t="s">
        <v>157</v>
      </c>
      <c r="C2805" t="str">
        <f t="shared" si="174"/>
        <v>海医大</v>
      </c>
      <c r="D2805" t="str">
        <f t="shared" si="175"/>
        <v>02</v>
      </c>
      <c r="E2805" t="s">
        <v>25</v>
      </c>
      <c r="F2805">
        <v>240</v>
      </c>
      <c r="G2805">
        <v>122</v>
      </c>
      <c r="H2805">
        <v>120</v>
      </c>
      <c r="I2805">
        <v>67</v>
      </c>
      <c r="J2805">
        <v>61</v>
      </c>
      <c r="K2805">
        <v>55</v>
      </c>
      <c r="L2805">
        <v>0</v>
      </c>
      <c r="M2805">
        <v>2022</v>
      </c>
      <c r="N2805">
        <f t="shared" ca="1" si="172"/>
        <v>205</v>
      </c>
      <c r="O2805">
        <f t="shared" ca="1" si="173"/>
        <v>8365</v>
      </c>
      <c r="P2805">
        <f ca="1">_20206[[#This Row],[最低排名]]-_20206[[#This Row],[同分人数]]+1</f>
        <v>8161</v>
      </c>
      <c r="Q2805">
        <f ca="1">IF(O2805&gt;=开始!$B$6, 1, 0)</f>
        <v>1</v>
      </c>
      <c r="R2805">
        <f ca="1">_20206[[#This Row],[最低排名]]-开始!$B$6</f>
        <v>8365</v>
      </c>
    </row>
    <row r="2806" spans="1:18">
      <c r="A2806">
        <v>12603</v>
      </c>
      <c r="B2806" t="s">
        <v>159</v>
      </c>
      <c r="C2806" t="str">
        <f t="shared" si="174"/>
        <v>海医大</v>
      </c>
      <c r="D2806" t="str">
        <f t="shared" si="175"/>
        <v>03</v>
      </c>
      <c r="E2806" t="s">
        <v>37</v>
      </c>
      <c r="F2806">
        <v>220</v>
      </c>
      <c r="G2806">
        <v>112</v>
      </c>
      <c r="H2806">
        <v>126</v>
      </c>
      <c r="I2806">
        <v>64</v>
      </c>
      <c r="J2806">
        <v>58</v>
      </c>
      <c r="K2806">
        <v>55</v>
      </c>
      <c r="L2806">
        <v>0</v>
      </c>
      <c r="M2806">
        <v>2022</v>
      </c>
      <c r="N2806">
        <f t="shared" ca="1" si="172"/>
        <v>201</v>
      </c>
      <c r="O2806">
        <f t="shared" ca="1" si="173"/>
        <v>12620</v>
      </c>
      <c r="P2806">
        <f ca="1">_20206[[#This Row],[最低排名]]-_20206[[#This Row],[同分人数]]+1</f>
        <v>12420</v>
      </c>
      <c r="Q2806">
        <f ca="1">IF(O2806&gt;=开始!$B$6, 1, 0)</f>
        <v>1</v>
      </c>
      <c r="R2806">
        <f ca="1">_20206[[#This Row],[最低排名]]-开始!$B$6</f>
        <v>12620</v>
      </c>
    </row>
    <row r="2807" spans="1:18">
      <c r="A2807">
        <v>12701</v>
      </c>
      <c r="B2807" t="s">
        <v>161</v>
      </c>
      <c r="C2807" t="str">
        <f t="shared" si="174"/>
        <v>立信金融</v>
      </c>
      <c r="D2807" t="str">
        <f t="shared" si="175"/>
        <v>01</v>
      </c>
      <c r="E2807" t="s">
        <v>217</v>
      </c>
      <c r="F2807">
        <v>215</v>
      </c>
      <c r="G2807">
        <v>110</v>
      </c>
      <c r="H2807">
        <v>106</v>
      </c>
      <c r="I2807">
        <v>55</v>
      </c>
      <c r="J2807">
        <v>52</v>
      </c>
      <c r="K2807">
        <v>46</v>
      </c>
      <c r="L2807">
        <v>0</v>
      </c>
      <c r="M2807">
        <v>2022</v>
      </c>
      <c r="N2807">
        <f t="shared" ca="1" si="172"/>
        <v>201</v>
      </c>
      <c r="O2807">
        <f t="shared" ca="1" si="173"/>
        <v>23219</v>
      </c>
      <c r="P2807">
        <f ca="1">_20206[[#This Row],[最低排名]]-_20206[[#This Row],[同分人数]]+1</f>
        <v>23019</v>
      </c>
      <c r="Q2807">
        <f ca="1">IF(O2807&gt;=开始!$B$6, 1, 0)</f>
        <v>1</v>
      </c>
      <c r="R2807">
        <f ca="1">_20206[[#This Row],[最低排名]]-开始!$B$6</f>
        <v>23219</v>
      </c>
    </row>
    <row r="2808" spans="1:18">
      <c r="A2808">
        <v>12702</v>
      </c>
      <c r="B2808" t="s">
        <v>163</v>
      </c>
      <c r="C2808" t="str">
        <f t="shared" si="174"/>
        <v>立信金融</v>
      </c>
      <c r="D2808" t="str">
        <f t="shared" si="175"/>
        <v>02</v>
      </c>
      <c r="E2808" t="s">
        <v>92</v>
      </c>
      <c r="F2808">
        <v>216</v>
      </c>
      <c r="G2808">
        <v>109</v>
      </c>
      <c r="H2808">
        <v>104</v>
      </c>
      <c r="I2808">
        <v>64</v>
      </c>
      <c r="J2808">
        <v>49</v>
      </c>
      <c r="K2808">
        <v>49</v>
      </c>
      <c r="L2808">
        <v>0</v>
      </c>
      <c r="M2808">
        <v>2022</v>
      </c>
      <c r="N2808">
        <f t="shared" ca="1" si="172"/>
        <v>198</v>
      </c>
      <c r="O2808">
        <f t="shared" ca="1" si="173"/>
        <v>21514</v>
      </c>
      <c r="P2808">
        <f ca="1">_20206[[#This Row],[最低排名]]-_20206[[#This Row],[同分人数]]+1</f>
        <v>21317</v>
      </c>
      <c r="Q2808">
        <f ca="1">IF(O2808&gt;=开始!$B$6, 1, 0)</f>
        <v>1</v>
      </c>
      <c r="R2808">
        <f ca="1">_20206[[#This Row],[最低排名]]-开始!$B$6</f>
        <v>21514</v>
      </c>
    </row>
    <row r="2809" spans="1:18">
      <c r="A2809">
        <v>12703</v>
      </c>
      <c r="B2809" t="s">
        <v>164</v>
      </c>
      <c r="C2809" t="str">
        <f t="shared" si="174"/>
        <v>立信金融</v>
      </c>
      <c r="D2809" t="str">
        <f t="shared" si="175"/>
        <v>03</v>
      </c>
      <c r="E2809" t="s">
        <v>387</v>
      </c>
      <c r="F2809">
        <v>200</v>
      </c>
      <c r="G2809">
        <v>116</v>
      </c>
      <c r="H2809">
        <v>93</v>
      </c>
      <c r="I2809">
        <v>55</v>
      </c>
      <c r="J2809">
        <v>52</v>
      </c>
      <c r="K2809">
        <v>46</v>
      </c>
      <c r="L2809">
        <v>0</v>
      </c>
      <c r="M2809">
        <v>2022</v>
      </c>
      <c r="N2809">
        <f t="shared" ca="1" si="172"/>
        <v>167</v>
      </c>
      <c r="O2809">
        <f t="shared" ca="1" si="173"/>
        <v>28846</v>
      </c>
      <c r="P2809">
        <f ca="1">_20206[[#This Row],[最低排名]]-_20206[[#This Row],[同分人数]]+1</f>
        <v>28680</v>
      </c>
      <c r="Q2809">
        <f ca="1">IF(O2809&gt;=开始!$B$6, 1, 0)</f>
        <v>1</v>
      </c>
      <c r="R2809">
        <f ca="1">_20206[[#This Row],[最低排名]]-开始!$B$6</f>
        <v>28846</v>
      </c>
    </row>
    <row r="2810" spans="1:18">
      <c r="A2810">
        <v>12704</v>
      </c>
      <c r="B2810" t="s">
        <v>166</v>
      </c>
      <c r="C2810" t="str">
        <f t="shared" si="174"/>
        <v>立信金融</v>
      </c>
      <c r="D2810" t="str">
        <f t="shared" si="175"/>
        <v>04</v>
      </c>
      <c r="E2810" t="s">
        <v>126</v>
      </c>
      <c r="F2810">
        <v>217</v>
      </c>
      <c r="G2810">
        <v>124</v>
      </c>
      <c r="H2810">
        <v>93</v>
      </c>
      <c r="I2810">
        <v>58</v>
      </c>
      <c r="J2810">
        <v>52</v>
      </c>
      <c r="K2810">
        <v>49</v>
      </c>
      <c r="L2810">
        <v>0</v>
      </c>
      <c r="M2810">
        <v>2022</v>
      </c>
      <c r="N2810">
        <f t="shared" ca="1" si="172"/>
        <v>211</v>
      </c>
      <c r="O2810">
        <f t="shared" ca="1" si="173"/>
        <v>24227</v>
      </c>
      <c r="P2810">
        <f ca="1">_20206[[#This Row],[最低排名]]-_20206[[#This Row],[同分人数]]+1</f>
        <v>24017</v>
      </c>
      <c r="Q2810">
        <f ca="1">IF(O2810&gt;=开始!$B$6, 1, 0)</f>
        <v>1</v>
      </c>
      <c r="R2810">
        <f ca="1">_20206[[#This Row],[最低排名]]-开始!$B$6</f>
        <v>24227</v>
      </c>
    </row>
    <row r="2811" spans="1:18">
      <c r="A2811">
        <v>12705</v>
      </c>
      <c r="B2811" t="s">
        <v>167</v>
      </c>
      <c r="C2811" t="str">
        <f t="shared" si="174"/>
        <v>立信金融</v>
      </c>
      <c r="D2811" t="str">
        <f t="shared" si="175"/>
        <v>05</v>
      </c>
      <c r="E2811" t="s">
        <v>450</v>
      </c>
      <c r="F2811">
        <v>220</v>
      </c>
      <c r="G2811">
        <v>120</v>
      </c>
      <c r="H2811">
        <v>91</v>
      </c>
      <c r="I2811">
        <v>64</v>
      </c>
      <c r="J2811">
        <v>61</v>
      </c>
      <c r="K2811">
        <v>58</v>
      </c>
      <c r="L2811">
        <v>0</v>
      </c>
      <c r="M2811">
        <v>2022</v>
      </c>
      <c r="N2811">
        <f t="shared" ca="1" si="172"/>
        <v>219</v>
      </c>
      <c r="O2811">
        <f t="shared" ca="1" si="173"/>
        <v>18893</v>
      </c>
      <c r="P2811">
        <f ca="1">_20206[[#This Row],[最低排名]]-_20206[[#This Row],[同分人数]]+1</f>
        <v>18675</v>
      </c>
      <c r="Q2811">
        <f ca="1">IF(O2811&gt;=开始!$B$6, 1, 0)</f>
        <v>1</v>
      </c>
      <c r="R2811">
        <f ca="1">_20206[[#This Row],[最低排名]]-开始!$B$6</f>
        <v>18893</v>
      </c>
    </row>
    <row r="2812" spans="1:18">
      <c r="A2812">
        <v>12801</v>
      </c>
      <c r="B2812" t="s">
        <v>169</v>
      </c>
      <c r="C2812" t="str">
        <f t="shared" si="174"/>
        <v>二工大</v>
      </c>
      <c r="D2812" t="str">
        <f t="shared" si="175"/>
        <v>01</v>
      </c>
      <c r="E2812" t="s">
        <v>54</v>
      </c>
      <c r="F2812">
        <v>181</v>
      </c>
      <c r="G2812">
        <v>91</v>
      </c>
      <c r="H2812">
        <v>107</v>
      </c>
      <c r="I2812">
        <v>52</v>
      </c>
      <c r="J2812">
        <v>52</v>
      </c>
      <c r="K2812">
        <v>49</v>
      </c>
      <c r="L2812">
        <v>0</v>
      </c>
      <c r="M2812">
        <v>2022</v>
      </c>
      <c r="N2812">
        <f t="shared" ca="1" si="172"/>
        <v>178</v>
      </c>
      <c r="O2812">
        <f t="shared" ca="1" si="173"/>
        <v>29768</v>
      </c>
      <c r="P2812">
        <f ca="1">_20206[[#This Row],[最低排名]]-_20206[[#This Row],[同分人数]]+1</f>
        <v>29591</v>
      </c>
      <c r="Q2812">
        <f ca="1">IF(O2812&gt;=开始!$B$6, 1, 0)</f>
        <v>1</v>
      </c>
      <c r="R2812">
        <f ca="1">_20206[[#This Row],[最低排名]]-开始!$B$6</f>
        <v>29768</v>
      </c>
    </row>
    <row r="2813" spans="1:18">
      <c r="A2813">
        <v>12802</v>
      </c>
      <c r="B2813" t="s">
        <v>171</v>
      </c>
      <c r="C2813" t="str">
        <f t="shared" si="174"/>
        <v>二工大</v>
      </c>
      <c r="D2813" t="str">
        <f t="shared" si="175"/>
        <v>02</v>
      </c>
      <c r="E2813" t="s">
        <v>178</v>
      </c>
      <c r="F2813">
        <v>211</v>
      </c>
      <c r="G2813">
        <v>109</v>
      </c>
      <c r="H2813">
        <v>91</v>
      </c>
      <c r="I2813">
        <v>61</v>
      </c>
      <c r="J2813">
        <v>49</v>
      </c>
      <c r="K2813">
        <v>46</v>
      </c>
      <c r="L2813">
        <v>0</v>
      </c>
      <c r="M2813">
        <v>2022</v>
      </c>
      <c r="N2813">
        <f t="shared" ca="1" si="172"/>
        <v>223</v>
      </c>
      <c r="O2813">
        <f t="shared" ca="1" si="173"/>
        <v>26513</v>
      </c>
      <c r="P2813">
        <f ca="1">_20206[[#This Row],[最低排名]]-_20206[[#This Row],[同分人数]]+1</f>
        <v>26291</v>
      </c>
      <c r="Q2813">
        <f ca="1">IF(O2813&gt;=开始!$B$6, 1, 0)</f>
        <v>1</v>
      </c>
      <c r="R2813">
        <f ca="1">_20206[[#This Row],[最低排名]]-开始!$B$6</f>
        <v>26513</v>
      </c>
    </row>
    <row r="2814" spans="1:18">
      <c r="A2814">
        <v>12803</v>
      </c>
      <c r="B2814" t="s">
        <v>172</v>
      </c>
      <c r="C2814" t="str">
        <f t="shared" si="174"/>
        <v>二工大</v>
      </c>
      <c r="D2814" t="str">
        <f t="shared" si="175"/>
        <v>03</v>
      </c>
      <c r="E2814" t="s">
        <v>340</v>
      </c>
      <c r="F2814">
        <v>186</v>
      </c>
      <c r="G2814">
        <v>94</v>
      </c>
      <c r="H2814">
        <v>109</v>
      </c>
      <c r="I2814">
        <v>58</v>
      </c>
      <c r="J2814">
        <v>55</v>
      </c>
      <c r="K2814">
        <v>49</v>
      </c>
      <c r="L2814">
        <v>0</v>
      </c>
      <c r="M2814">
        <v>2022</v>
      </c>
      <c r="N2814">
        <f t="shared" ca="1" si="172"/>
        <v>216</v>
      </c>
      <c r="O2814">
        <f t="shared" ca="1" si="173"/>
        <v>26729</v>
      </c>
      <c r="P2814">
        <f ca="1">_20206[[#This Row],[最低排名]]-_20206[[#This Row],[同分人数]]+1</f>
        <v>26514</v>
      </c>
      <c r="Q2814">
        <f ca="1">IF(O2814&gt;=开始!$B$6, 1, 0)</f>
        <v>1</v>
      </c>
      <c r="R2814">
        <f ca="1">_20206[[#This Row],[最低排名]]-开始!$B$6</f>
        <v>26729</v>
      </c>
    </row>
    <row r="2815" spans="1:18">
      <c r="A2815">
        <v>12804</v>
      </c>
      <c r="B2815" t="s">
        <v>174</v>
      </c>
      <c r="C2815" t="str">
        <f t="shared" si="174"/>
        <v>二工大</v>
      </c>
      <c r="D2815" t="str">
        <f t="shared" si="175"/>
        <v>04</v>
      </c>
      <c r="E2815" t="s">
        <v>178</v>
      </c>
      <c r="F2815">
        <v>195</v>
      </c>
      <c r="G2815">
        <v>102</v>
      </c>
      <c r="H2815">
        <v>95</v>
      </c>
      <c r="I2815">
        <v>58</v>
      </c>
      <c r="J2815">
        <v>55</v>
      </c>
      <c r="K2815">
        <v>55</v>
      </c>
      <c r="L2815">
        <v>0</v>
      </c>
      <c r="M2815">
        <v>2022</v>
      </c>
      <c r="N2815">
        <f t="shared" ca="1" si="172"/>
        <v>223</v>
      </c>
      <c r="O2815">
        <f t="shared" ca="1" si="173"/>
        <v>26513</v>
      </c>
      <c r="P2815">
        <f ca="1">_20206[[#This Row],[最低排名]]-_20206[[#This Row],[同分人数]]+1</f>
        <v>26291</v>
      </c>
      <c r="Q2815">
        <f ca="1">IF(O2815&gt;=开始!$B$6, 1, 0)</f>
        <v>1</v>
      </c>
      <c r="R2815">
        <f ca="1">_20206[[#This Row],[最低排名]]-开始!$B$6</f>
        <v>26513</v>
      </c>
    </row>
    <row r="2816" spans="1:18">
      <c r="A2816">
        <v>12805</v>
      </c>
      <c r="B2816" t="s">
        <v>176</v>
      </c>
      <c r="C2816" t="str">
        <f t="shared" si="174"/>
        <v>二工大</v>
      </c>
      <c r="D2816" t="str">
        <f t="shared" si="175"/>
        <v>05</v>
      </c>
      <c r="E2816" t="s">
        <v>184</v>
      </c>
      <c r="F2816">
        <v>199</v>
      </c>
      <c r="G2816">
        <v>107</v>
      </c>
      <c r="H2816">
        <v>84</v>
      </c>
      <c r="I2816">
        <v>64</v>
      </c>
      <c r="J2816">
        <v>58</v>
      </c>
      <c r="K2816">
        <v>46</v>
      </c>
      <c r="L2816">
        <v>0</v>
      </c>
      <c r="M2816">
        <v>2022</v>
      </c>
      <c r="N2816">
        <f t="shared" ca="1" si="172"/>
        <v>201</v>
      </c>
      <c r="O2816">
        <f t="shared" ca="1" si="173"/>
        <v>27920</v>
      </c>
      <c r="P2816">
        <f ca="1">_20206[[#This Row],[最低排名]]-_20206[[#This Row],[同分人数]]+1</f>
        <v>27720</v>
      </c>
      <c r="Q2816">
        <f ca="1">IF(O2816&gt;=开始!$B$6, 1, 0)</f>
        <v>1</v>
      </c>
      <c r="R2816">
        <f ca="1">_20206[[#This Row],[最低排名]]-开始!$B$6</f>
        <v>27920</v>
      </c>
    </row>
    <row r="2817" spans="1:18">
      <c r="A2817">
        <v>12901</v>
      </c>
      <c r="B2817" t="s">
        <v>177</v>
      </c>
      <c r="C2817" t="str">
        <f t="shared" si="174"/>
        <v>上海商院</v>
      </c>
      <c r="D2817" t="str">
        <f t="shared" si="175"/>
        <v>01</v>
      </c>
      <c r="E2817" t="s">
        <v>178</v>
      </c>
      <c r="F2817">
        <v>219</v>
      </c>
      <c r="G2817">
        <v>123</v>
      </c>
      <c r="H2817">
        <v>101</v>
      </c>
      <c r="I2817">
        <v>49</v>
      </c>
      <c r="J2817">
        <v>46</v>
      </c>
      <c r="K2817">
        <v>43</v>
      </c>
      <c r="L2817">
        <v>0</v>
      </c>
      <c r="M2817">
        <v>2022</v>
      </c>
      <c r="N2817">
        <f t="shared" ca="1" si="172"/>
        <v>223</v>
      </c>
      <c r="O2817">
        <f t="shared" ca="1" si="173"/>
        <v>26513</v>
      </c>
      <c r="P2817">
        <f ca="1">_20206[[#This Row],[最低排名]]-_20206[[#This Row],[同分人数]]+1</f>
        <v>26291</v>
      </c>
      <c r="Q2817">
        <f ca="1">IF(O2817&gt;=开始!$B$6, 1, 0)</f>
        <v>1</v>
      </c>
      <c r="R2817">
        <f ca="1">_20206[[#This Row],[最低排名]]-开始!$B$6</f>
        <v>26513</v>
      </c>
    </row>
    <row r="2818" spans="1:18">
      <c r="A2818">
        <v>12902</v>
      </c>
      <c r="B2818" t="s">
        <v>179</v>
      </c>
      <c r="C2818" t="str">
        <f t="shared" si="174"/>
        <v>上海商院</v>
      </c>
      <c r="D2818" t="str">
        <f t="shared" si="175"/>
        <v>02</v>
      </c>
      <c r="E2818" t="s">
        <v>228</v>
      </c>
      <c r="F2818">
        <v>185</v>
      </c>
      <c r="G2818">
        <v>105</v>
      </c>
      <c r="H2818">
        <v>86</v>
      </c>
      <c r="I2818">
        <v>61</v>
      </c>
      <c r="J2818">
        <v>58</v>
      </c>
      <c r="K2818">
        <v>49</v>
      </c>
      <c r="L2818">
        <v>0</v>
      </c>
      <c r="M2818">
        <v>2022</v>
      </c>
      <c r="N2818">
        <f t="shared" ref="N2818:N2881" ca="1" si="176">VLOOKUP(E2818, INDIRECT("'" &amp; M2818 &amp; "D'!$A$2:$G$500"), 2, FALSE)</f>
        <v>199</v>
      </c>
      <c r="O2818">
        <f t="shared" ref="O2818:O2881" ca="1" si="177">VLOOKUP(E2818, INDIRECT("'" &amp; M2818 &amp; "D'!$A$2:$G$500"), 3, FALSE)</f>
        <v>30154</v>
      </c>
      <c r="P2818">
        <f ca="1">_20206[[#This Row],[最低排名]]-_20206[[#This Row],[同分人数]]+1</f>
        <v>29956</v>
      </c>
      <c r="Q2818">
        <f ca="1">IF(O2818&gt;=开始!$B$6, 1, 0)</f>
        <v>1</v>
      </c>
      <c r="R2818">
        <f ca="1">_20206[[#This Row],[最低排名]]-开始!$B$6</f>
        <v>30154</v>
      </c>
    </row>
    <row r="2819" spans="1:18">
      <c r="A2819">
        <v>12903</v>
      </c>
      <c r="B2819" t="s">
        <v>181</v>
      </c>
      <c r="C2819" t="str">
        <f t="shared" si="174"/>
        <v>上海商院</v>
      </c>
      <c r="D2819" t="str">
        <f t="shared" si="175"/>
        <v>03</v>
      </c>
      <c r="E2819" t="s">
        <v>178</v>
      </c>
      <c r="F2819">
        <v>215</v>
      </c>
      <c r="G2819">
        <v>109</v>
      </c>
      <c r="H2819">
        <v>84</v>
      </c>
      <c r="I2819">
        <v>58</v>
      </c>
      <c r="J2819">
        <v>52</v>
      </c>
      <c r="K2819">
        <v>49</v>
      </c>
      <c r="L2819">
        <v>0</v>
      </c>
      <c r="M2819">
        <v>2022</v>
      </c>
      <c r="N2819">
        <f t="shared" ca="1" si="176"/>
        <v>223</v>
      </c>
      <c r="O2819">
        <f t="shared" ca="1" si="177"/>
        <v>26513</v>
      </c>
      <c r="P2819">
        <f ca="1">_20206[[#This Row],[最低排名]]-_20206[[#This Row],[同分人数]]+1</f>
        <v>26291</v>
      </c>
      <c r="Q2819">
        <f ca="1">IF(O2819&gt;=开始!$B$6, 1, 0)</f>
        <v>1</v>
      </c>
      <c r="R2819">
        <f ca="1">_20206[[#This Row],[最低排名]]-开始!$B$6</f>
        <v>26513</v>
      </c>
    </row>
    <row r="2820" spans="1:18">
      <c r="A2820">
        <v>13001</v>
      </c>
      <c r="B2820" t="s">
        <v>183</v>
      </c>
      <c r="C2820" t="str">
        <f t="shared" si="174"/>
        <v>上海电机</v>
      </c>
      <c r="D2820" t="str">
        <f t="shared" si="175"/>
        <v>01</v>
      </c>
      <c r="E2820" t="s">
        <v>363</v>
      </c>
      <c r="F2820">
        <v>179</v>
      </c>
      <c r="G2820">
        <v>96</v>
      </c>
      <c r="H2820">
        <v>110</v>
      </c>
      <c r="I2820">
        <v>55</v>
      </c>
      <c r="J2820">
        <v>49</v>
      </c>
      <c r="K2820">
        <v>43</v>
      </c>
      <c r="L2820">
        <v>0</v>
      </c>
      <c r="M2820">
        <v>2022</v>
      </c>
      <c r="N2820">
        <f t="shared" ca="1" si="176"/>
        <v>197</v>
      </c>
      <c r="O2820">
        <f t="shared" ca="1" si="177"/>
        <v>30730</v>
      </c>
      <c r="P2820">
        <f ca="1">_20206[[#This Row],[最低排名]]-_20206[[#This Row],[同分人数]]+1</f>
        <v>30534</v>
      </c>
      <c r="Q2820">
        <f ca="1">IF(O2820&gt;=开始!$B$6, 1, 0)</f>
        <v>1</v>
      </c>
      <c r="R2820">
        <f ca="1">_20206[[#This Row],[最低排名]]-开始!$B$6</f>
        <v>30730</v>
      </c>
    </row>
    <row r="2821" spans="1:18">
      <c r="A2821">
        <v>13002</v>
      </c>
      <c r="B2821" t="s">
        <v>185</v>
      </c>
      <c r="C2821" t="str">
        <f t="shared" si="174"/>
        <v>上海电机</v>
      </c>
      <c r="D2821" t="str">
        <f t="shared" si="175"/>
        <v>02</v>
      </c>
      <c r="E2821" t="s">
        <v>203</v>
      </c>
      <c r="F2821">
        <v>204</v>
      </c>
      <c r="G2821">
        <v>104</v>
      </c>
      <c r="H2821">
        <v>70</v>
      </c>
      <c r="I2821">
        <v>58</v>
      </c>
      <c r="J2821">
        <v>52</v>
      </c>
      <c r="K2821">
        <v>46</v>
      </c>
      <c r="L2821">
        <v>0</v>
      </c>
      <c r="M2821">
        <v>2022</v>
      </c>
      <c r="N2821">
        <f t="shared" ca="1" si="176"/>
        <v>183</v>
      </c>
      <c r="O2821">
        <f t="shared" ca="1" si="177"/>
        <v>31709</v>
      </c>
      <c r="P2821">
        <f ca="1">_20206[[#This Row],[最低排名]]-_20206[[#This Row],[同分人数]]+1</f>
        <v>31527</v>
      </c>
      <c r="Q2821">
        <f ca="1">IF(O2821&gt;=开始!$B$6, 1, 0)</f>
        <v>1</v>
      </c>
      <c r="R2821">
        <f ca="1">_20206[[#This Row],[最低排名]]-开始!$B$6</f>
        <v>31709</v>
      </c>
    </row>
    <row r="2822" spans="1:18">
      <c r="A2822">
        <v>13003</v>
      </c>
      <c r="B2822" t="s">
        <v>186</v>
      </c>
      <c r="C2822" t="str">
        <f t="shared" si="174"/>
        <v>上海电机</v>
      </c>
      <c r="D2822" t="str">
        <f t="shared" si="175"/>
        <v>03</v>
      </c>
      <c r="E2822" t="s">
        <v>230</v>
      </c>
      <c r="F2822">
        <v>186</v>
      </c>
      <c r="G2822">
        <v>100</v>
      </c>
      <c r="H2822">
        <v>80</v>
      </c>
      <c r="I2822">
        <v>64</v>
      </c>
      <c r="J2822">
        <v>58</v>
      </c>
      <c r="K2822">
        <v>55</v>
      </c>
      <c r="L2822">
        <v>0</v>
      </c>
      <c r="M2822">
        <v>2022</v>
      </c>
      <c r="N2822">
        <f t="shared" ca="1" si="176"/>
        <v>192</v>
      </c>
      <c r="O2822">
        <f t="shared" ca="1" si="177"/>
        <v>29402</v>
      </c>
      <c r="P2822">
        <f ca="1">_20206[[#This Row],[最低排名]]-_20206[[#This Row],[同分人数]]+1</f>
        <v>29211</v>
      </c>
      <c r="Q2822">
        <f ca="1">IF(O2822&gt;=开始!$B$6, 1, 0)</f>
        <v>1</v>
      </c>
      <c r="R2822">
        <f ca="1">_20206[[#This Row],[最低排名]]-开始!$B$6</f>
        <v>29402</v>
      </c>
    </row>
    <row r="2823" spans="1:18">
      <c r="A2823">
        <v>13101</v>
      </c>
      <c r="B2823" t="s">
        <v>188</v>
      </c>
      <c r="C2823" t="str">
        <f t="shared" si="174"/>
        <v>上海政法</v>
      </c>
      <c r="D2823" t="str">
        <f t="shared" si="175"/>
        <v>01</v>
      </c>
      <c r="E2823" t="s">
        <v>248</v>
      </c>
      <c r="F2823">
        <v>233</v>
      </c>
      <c r="G2823">
        <v>121</v>
      </c>
      <c r="H2823">
        <v>116</v>
      </c>
      <c r="I2823">
        <v>67</v>
      </c>
      <c r="J2823">
        <v>58</v>
      </c>
      <c r="K2823">
        <v>55</v>
      </c>
      <c r="L2823">
        <v>0</v>
      </c>
      <c r="M2823">
        <v>2022</v>
      </c>
      <c r="N2823">
        <f t="shared" ca="1" si="176"/>
        <v>203</v>
      </c>
      <c r="O2823">
        <f t="shared" ca="1" si="177"/>
        <v>11385</v>
      </c>
      <c r="P2823">
        <f ca="1">_20206[[#This Row],[最低排名]]-_20206[[#This Row],[同分人数]]+1</f>
        <v>11183</v>
      </c>
      <c r="Q2823">
        <f ca="1">IF(O2823&gt;=开始!$B$6, 1, 0)</f>
        <v>1</v>
      </c>
      <c r="R2823">
        <f ca="1">_20206[[#This Row],[最低排名]]-开始!$B$6</f>
        <v>11385</v>
      </c>
    </row>
    <row r="2824" spans="1:18">
      <c r="A2824">
        <v>13102</v>
      </c>
      <c r="B2824" t="s">
        <v>190</v>
      </c>
      <c r="C2824" t="str">
        <f t="shared" si="174"/>
        <v>上海政法</v>
      </c>
      <c r="D2824" t="str">
        <f t="shared" si="175"/>
        <v>02</v>
      </c>
      <c r="E2824" t="s">
        <v>136</v>
      </c>
      <c r="F2824">
        <v>202</v>
      </c>
      <c r="G2824">
        <v>103</v>
      </c>
      <c r="H2824">
        <v>123</v>
      </c>
      <c r="I2824">
        <v>67</v>
      </c>
      <c r="J2824">
        <v>64</v>
      </c>
      <c r="K2824">
        <v>55</v>
      </c>
      <c r="L2824">
        <v>0</v>
      </c>
      <c r="M2824">
        <v>2022</v>
      </c>
      <c r="N2824">
        <f t="shared" ca="1" si="176"/>
        <v>219</v>
      </c>
      <c r="O2824">
        <f t="shared" ca="1" si="177"/>
        <v>15213</v>
      </c>
      <c r="P2824">
        <f ca="1">_20206[[#This Row],[最低排名]]-_20206[[#This Row],[同分人数]]+1</f>
        <v>14995</v>
      </c>
      <c r="Q2824">
        <f ca="1">IF(O2824&gt;=开始!$B$6, 1, 0)</f>
        <v>1</v>
      </c>
      <c r="R2824">
        <f ca="1">_20206[[#This Row],[最低排名]]-开始!$B$6</f>
        <v>15213</v>
      </c>
    </row>
    <row r="2825" spans="1:18">
      <c r="A2825">
        <v>13103</v>
      </c>
      <c r="B2825" t="s">
        <v>192</v>
      </c>
      <c r="C2825" t="str">
        <f t="shared" si="174"/>
        <v>上海政法</v>
      </c>
      <c r="D2825" t="str">
        <f t="shared" si="175"/>
        <v>03</v>
      </c>
      <c r="E2825" t="s">
        <v>90</v>
      </c>
      <c r="F2825">
        <v>225</v>
      </c>
      <c r="G2825">
        <v>120</v>
      </c>
      <c r="H2825">
        <v>106</v>
      </c>
      <c r="I2825">
        <v>58</v>
      </c>
      <c r="J2825">
        <v>52</v>
      </c>
      <c r="K2825">
        <v>52</v>
      </c>
      <c r="L2825">
        <v>0</v>
      </c>
      <c r="M2825">
        <v>2022</v>
      </c>
      <c r="N2825">
        <f t="shared" ca="1" si="176"/>
        <v>208</v>
      </c>
      <c r="O2825">
        <f t="shared" ca="1" si="177"/>
        <v>19101</v>
      </c>
      <c r="P2825">
        <f ca="1">_20206[[#This Row],[最低排名]]-_20206[[#This Row],[同分人数]]+1</f>
        <v>18894</v>
      </c>
      <c r="Q2825">
        <f ca="1">IF(O2825&gt;=开始!$B$6, 1, 0)</f>
        <v>1</v>
      </c>
      <c r="R2825">
        <f ca="1">_20206[[#This Row],[最低排名]]-开始!$B$6</f>
        <v>19101</v>
      </c>
    </row>
    <row r="2826" spans="1:18">
      <c r="A2826">
        <v>13104</v>
      </c>
      <c r="B2826" t="s">
        <v>193</v>
      </c>
      <c r="C2826" t="str">
        <f t="shared" si="174"/>
        <v>上海政法</v>
      </c>
      <c r="D2826" t="str">
        <f t="shared" si="175"/>
        <v>04</v>
      </c>
      <c r="E2826" t="s">
        <v>41</v>
      </c>
      <c r="F2826">
        <v>214</v>
      </c>
      <c r="G2826">
        <v>109</v>
      </c>
      <c r="H2826">
        <v>99</v>
      </c>
      <c r="I2826">
        <v>64</v>
      </c>
      <c r="J2826">
        <v>64</v>
      </c>
      <c r="K2826">
        <v>58</v>
      </c>
      <c r="L2826">
        <v>0</v>
      </c>
      <c r="M2826">
        <v>2022</v>
      </c>
      <c r="N2826">
        <f t="shared" ca="1" si="176"/>
        <v>221</v>
      </c>
      <c r="O2826">
        <f t="shared" ca="1" si="177"/>
        <v>17792</v>
      </c>
      <c r="P2826">
        <f ca="1">_20206[[#This Row],[最低排名]]-_20206[[#This Row],[同分人数]]+1</f>
        <v>17572</v>
      </c>
      <c r="Q2826">
        <f ca="1">IF(O2826&gt;=开始!$B$6, 1, 0)</f>
        <v>1</v>
      </c>
      <c r="R2826">
        <f ca="1">_20206[[#This Row],[最低排名]]-开始!$B$6</f>
        <v>17792</v>
      </c>
    </row>
    <row r="2827" spans="1:18">
      <c r="A2827">
        <v>13105</v>
      </c>
      <c r="B2827" t="s">
        <v>194</v>
      </c>
      <c r="C2827" t="str">
        <f t="shared" si="174"/>
        <v>上海政法</v>
      </c>
      <c r="D2827" t="str">
        <f t="shared" si="175"/>
        <v>05</v>
      </c>
      <c r="E2827" t="s">
        <v>100</v>
      </c>
      <c r="F2827">
        <v>240</v>
      </c>
      <c r="G2827">
        <v>122</v>
      </c>
      <c r="H2827">
        <v>105</v>
      </c>
      <c r="I2827">
        <v>55</v>
      </c>
      <c r="J2827">
        <v>55</v>
      </c>
      <c r="K2827">
        <v>52</v>
      </c>
      <c r="L2827">
        <v>0</v>
      </c>
      <c r="M2827">
        <v>2022</v>
      </c>
      <c r="N2827">
        <f t="shared" ca="1" si="176"/>
        <v>192</v>
      </c>
      <c r="O2827">
        <f t="shared" ca="1" si="177"/>
        <v>16074</v>
      </c>
      <c r="P2827">
        <f ca="1">_20206[[#This Row],[最低排名]]-_20206[[#This Row],[同分人数]]+1</f>
        <v>15883</v>
      </c>
      <c r="Q2827">
        <f ca="1">IF(O2827&gt;=开始!$B$6, 1, 0)</f>
        <v>1</v>
      </c>
      <c r="R2827">
        <f ca="1">_20206[[#This Row],[最低排名]]-开始!$B$6</f>
        <v>16074</v>
      </c>
    </row>
    <row r="2828" spans="1:18">
      <c r="A2828">
        <v>13106</v>
      </c>
      <c r="B2828" t="s">
        <v>196</v>
      </c>
      <c r="C2828" t="str">
        <f t="shared" si="174"/>
        <v>上海政法</v>
      </c>
      <c r="D2828" t="str">
        <f t="shared" si="175"/>
        <v>06</v>
      </c>
      <c r="E2828" t="s">
        <v>39</v>
      </c>
      <c r="F2828">
        <v>209</v>
      </c>
      <c r="G2828">
        <v>114</v>
      </c>
      <c r="H2828">
        <v>110</v>
      </c>
      <c r="I2828">
        <v>61</v>
      </c>
      <c r="J2828">
        <v>61</v>
      </c>
      <c r="K2828">
        <v>61</v>
      </c>
      <c r="L2828">
        <v>0</v>
      </c>
      <c r="M2828">
        <v>2022</v>
      </c>
      <c r="N2828">
        <f t="shared" ca="1" si="176"/>
        <v>223</v>
      </c>
      <c r="O2828">
        <f t="shared" ca="1" si="177"/>
        <v>17148</v>
      </c>
      <c r="P2828">
        <f ca="1">_20206[[#This Row],[最低排名]]-_20206[[#This Row],[同分人数]]+1</f>
        <v>16926</v>
      </c>
      <c r="Q2828">
        <f ca="1">IF(O2828&gt;=开始!$B$6, 1, 0)</f>
        <v>1</v>
      </c>
      <c r="R2828">
        <f ca="1">_20206[[#This Row],[最低排名]]-开始!$B$6</f>
        <v>17148</v>
      </c>
    </row>
    <row r="2829" spans="1:18">
      <c r="A2829">
        <v>13301</v>
      </c>
      <c r="B2829" t="s">
        <v>197</v>
      </c>
      <c r="C2829" t="str">
        <f t="shared" si="174"/>
        <v>上外贤达</v>
      </c>
      <c r="D2829" t="str">
        <f t="shared" si="175"/>
        <v>01</v>
      </c>
      <c r="E2829" t="s">
        <v>1534</v>
      </c>
      <c r="F2829">
        <v>142</v>
      </c>
      <c r="G2829">
        <v>102</v>
      </c>
      <c r="H2829">
        <v>105</v>
      </c>
      <c r="I2829">
        <v>58</v>
      </c>
      <c r="J2829">
        <v>52</v>
      </c>
      <c r="K2829">
        <v>43</v>
      </c>
      <c r="L2829">
        <v>0</v>
      </c>
      <c r="M2829">
        <v>2022</v>
      </c>
      <c r="N2829">
        <f t="shared" ca="1" si="176"/>
        <v>161</v>
      </c>
      <c r="O2829">
        <f t="shared" ca="1" si="177"/>
        <v>36413</v>
      </c>
      <c r="P2829">
        <f ca="1">_20206[[#This Row],[最低排名]]-_20206[[#This Row],[同分人数]]+1</f>
        <v>36253</v>
      </c>
      <c r="Q2829">
        <f ca="1">IF(O2829&gt;=开始!$B$6, 1, 0)</f>
        <v>1</v>
      </c>
      <c r="R2829">
        <f ca="1">_20206[[#This Row],[最低排名]]-开始!$B$6</f>
        <v>36413</v>
      </c>
    </row>
    <row r="2830" spans="1:18">
      <c r="A2830">
        <v>13302</v>
      </c>
      <c r="B2830" t="s">
        <v>199</v>
      </c>
      <c r="C2830" t="str">
        <f t="shared" si="174"/>
        <v>上外贤达</v>
      </c>
      <c r="D2830" t="str">
        <f t="shared" si="175"/>
        <v>02</v>
      </c>
      <c r="E2830" t="s">
        <v>738</v>
      </c>
      <c r="F2830">
        <v>184</v>
      </c>
      <c r="G2830">
        <v>98</v>
      </c>
      <c r="H2830">
        <v>81</v>
      </c>
      <c r="I2830">
        <v>55</v>
      </c>
      <c r="J2830">
        <v>49</v>
      </c>
      <c r="K2830">
        <v>43</v>
      </c>
      <c r="L2830">
        <v>0</v>
      </c>
      <c r="M2830">
        <v>2022</v>
      </c>
      <c r="N2830">
        <f t="shared" ca="1" si="176"/>
        <v>131</v>
      </c>
      <c r="O2830">
        <f t="shared" ca="1" si="177"/>
        <v>34643</v>
      </c>
      <c r="P2830">
        <f ca="1">_20206[[#This Row],[最低排名]]-_20206[[#This Row],[同分人数]]+1</f>
        <v>34513</v>
      </c>
      <c r="Q2830">
        <f ca="1">IF(O2830&gt;=开始!$B$6, 1, 0)</f>
        <v>1</v>
      </c>
      <c r="R2830">
        <f ca="1">_20206[[#This Row],[最低排名]]-开始!$B$6</f>
        <v>34643</v>
      </c>
    </row>
    <row r="2831" spans="1:18">
      <c r="A2831">
        <v>13303</v>
      </c>
      <c r="B2831" t="s">
        <v>200</v>
      </c>
      <c r="C2831" t="str">
        <f t="shared" si="174"/>
        <v>上外贤达</v>
      </c>
      <c r="D2831" t="str">
        <f t="shared" si="175"/>
        <v>03</v>
      </c>
      <c r="E2831" t="s">
        <v>1534</v>
      </c>
      <c r="F2831">
        <v>169</v>
      </c>
      <c r="G2831">
        <v>90</v>
      </c>
      <c r="H2831">
        <v>81</v>
      </c>
      <c r="I2831">
        <v>55</v>
      </c>
      <c r="J2831">
        <v>49</v>
      </c>
      <c r="K2831">
        <v>46</v>
      </c>
      <c r="L2831">
        <v>0</v>
      </c>
      <c r="M2831">
        <v>2022</v>
      </c>
      <c r="N2831">
        <f t="shared" ca="1" si="176"/>
        <v>161</v>
      </c>
      <c r="O2831">
        <f t="shared" ca="1" si="177"/>
        <v>36413</v>
      </c>
      <c r="P2831">
        <f ca="1">_20206[[#This Row],[最低排名]]-_20206[[#This Row],[同分人数]]+1</f>
        <v>36253</v>
      </c>
      <c r="Q2831">
        <f ca="1">IF(O2831&gt;=开始!$B$6, 1, 0)</f>
        <v>1</v>
      </c>
      <c r="R2831">
        <f ca="1">_20206[[#This Row],[最低排名]]-开始!$B$6</f>
        <v>36413</v>
      </c>
    </row>
    <row r="2832" spans="1:18">
      <c r="A2832">
        <v>13304</v>
      </c>
      <c r="B2832" t="s">
        <v>201</v>
      </c>
      <c r="C2832" t="str">
        <f t="shared" si="174"/>
        <v>上外贤达</v>
      </c>
      <c r="D2832" t="str">
        <f t="shared" si="175"/>
        <v>04</v>
      </c>
      <c r="E2832" t="s">
        <v>1534</v>
      </c>
      <c r="F2832">
        <v>184</v>
      </c>
      <c r="G2832">
        <v>101</v>
      </c>
      <c r="H2832">
        <v>72</v>
      </c>
      <c r="I2832">
        <v>52</v>
      </c>
      <c r="J2832">
        <v>46</v>
      </c>
      <c r="K2832">
        <v>46</v>
      </c>
      <c r="L2832">
        <v>0</v>
      </c>
      <c r="M2832">
        <v>2022</v>
      </c>
      <c r="N2832">
        <f t="shared" ca="1" si="176"/>
        <v>161</v>
      </c>
      <c r="O2832">
        <f t="shared" ca="1" si="177"/>
        <v>36413</v>
      </c>
      <c r="P2832">
        <f ca="1">_20206[[#This Row],[最低排名]]-_20206[[#This Row],[同分人数]]+1</f>
        <v>36253</v>
      </c>
      <c r="Q2832">
        <f ca="1">IF(O2832&gt;=开始!$B$6, 1, 0)</f>
        <v>1</v>
      </c>
      <c r="R2832">
        <f ca="1">_20206[[#This Row],[最低排名]]-开始!$B$6</f>
        <v>36413</v>
      </c>
    </row>
    <row r="2833" spans="1:18">
      <c r="A2833">
        <v>13401</v>
      </c>
      <c r="B2833" t="s">
        <v>202</v>
      </c>
      <c r="C2833" t="str">
        <f t="shared" ref="C2833:C2896" si="178">LEFT(B2833, FIND("(", B2833) - 1)</f>
        <v>建桥学院</v>
      </c>
      <c r="D2833" t="str">
        <f t="shared" ref="D2833:D2896" si="179">MID(B2833, FIND("(", B2833) + 1, FIND(")", B2833) - FIND("(", B2833) - 1)</f>
        <v>01</v>
      </c>
      <c r="E2833" t="s">
        <v>221</v>
      </c>
      <c r="F2833">
        <v>208</v>
      </c>
      <c r="G2833">
        <v>107</v>
      </c>
      <c r="H2833">
        <v>54</v>
      </c>
      <c r="I2833">
        <v>55</v>
      </c>
      <c r="J2833">
        <v>46</v>
      </c>
      <c r="K2833">
        <v>46</v>
      </c>
      <c r="L2833">
        <v>0</v>
      </c>
      <c r="M2833">
        <v>2022</v>
      </c>
      <c r="N2833">
        <f t="shared" ca="1" si="176"/>
        <v>156</v>
      </c>
      <c r="O2833">
        <f t="shared" ca="1" si="177"/>
        <v>35102</v>
      </c>
      <c r="P2833">
        <f ca="1">_20206[[#This Row],[最低排名]]-_20206[[#This Row],[同分人数]]+1</f>
        <v>34947</v>
      </c>
      <c r="Q2833">
        <f ca="1">IF(O2833&gt;=开始!$B$6, 1, 0)</f>
        <v>1</v>
      </c>
      <c r="R2833">
        <f ca="1">_20206[[#This Row],[最低排名]]-开始!$B$6</f>
        <v>35102</v>
      </c>
    </row>
    <row r="2834" spans="1:18">
      <c r="A2834">
        <v>13402</v>
      </c>
      <c r="B2834" t="s">
        <v>204</v>
      </c>
      <c r="C2834" t="str">
        <f t="shared" si="178"/>
        <v>建桥学院</v>
      </c>
      <c r="D2834" t="str">
        <f t="shared" si="179"/>
        <v>02</v>
      </c>
      <c r="E2834" t="s">
        <v>198</v>
      </c>
      <c r="F2834">
        <v>166</v>
      </c>
      <c r="G2834">
        <v>84</v>
      </c>
      <c r="H2834">
        <v>89</v>
      </c>
      <c r="I2834">
        <v>58</v>
      </c>
      <c r="J2834">
        <v>46</v>
      </c>
      <c r="K2834">
        <v>46</v>
      </c>
      <c r="L2834">
        <v>0</v>
      </c>
      <c r="M2834">
        <v>2022</v>
      </c>
      <c r="N2834">
        <f t="shared" ca="1" si="176"/>
        <v>137</v>
      </c>
      <c r="O2834">
        <f t="shared" ca="1" si="177"/>
        <v>35698</v>
      </c>
      <c r="P2834">
        <f ca="1">_20206[[#This Row],[最低排名]]-_20206[[#This Row],[同分人数]]+1</f>
        <v>35562</v>
      </c>
      <c r="Q2834">
        <f ca="1">IF(O2834&gt;=开始!$B$6, 1, 0)</f>
        <v>1</v>
      </c>
      <c r="R2834">
        <f ca="1">_20206[[#This Row],[最低排名]]-开始!$B$6</f>
        <v>35698</v>
      </c>
    </row>
    <row r="2835" spans="1:18">
      <c r="A2835">
        <v>13403</v>
      </c>
      <c r="B2835" t="s">
        <v>206</v>
      </c>
      <c r="C2835" t="str">
        <f t="shared" si="178"/>
        <v>建桥学院</v>
      </c>
      <c r="D2835" t="str">
        <f t="shared" si="179"/>
        <v>03</v>
      </c>
      <c r="E2835" t="s">
        <v>1542</v>
      </c>
      <c r="F2835">
        <v>161</v>
      </c>
      <c r="G2835">
        <v>83</v>
      </c>
      <c r="H2835">
        <v>90</v>
      </c>
      <c r="I2835">
        <v>58</v>
      </c>
      <c r="J2835">
        <v>49</v>
      </c>
      <c r="K2835">
        <v>43</v>
      </c>
      <c r="L2835">
        <v>0</v>
      </c>
      <c r="M2835">
        <v>2022</v>
      </c>
      <c r="N2835">
        <f t="shared" ca="1" si="176"/>
        <v>137</v>
      </c>
      <c r="O2835">
        <f t="shared" ca="1" si="177"/>
        <v>36252</v>
      </c>
      <c r="P2835">
        <f ca="1">_20206[[#This Row],[最低排名]]-_20206[[#This Row],[同分人数]]+1</f>
        <v>36116</v>
      </c>
      <c r="Q2835">
        <f ca="1">IF(O2835&gt;=开始!$B$6, 1, 0)</f>
        <v>1</v>
      </c>
      <c r="R2835">
        <f ca="1">_20206[[#This Row],[最低排名]]-开始!$B$6</f>
        <v>36252</v>
      </c>
    </row>
    <row r="2836" spans="1:18">
      <c r="A2836">
        <v>13404</v>
      </c>
      <c r="B2836" t="s">
        <v>208</v>
      </c>
      <c r="C2836" t="str">
        <f t="shared" si="178"/>
        <v>建桥学院</v>
      </c>
      <c r="D2836" t="str">
        <f t="shared" si="179"/>
        <v>04</v>
      </c>
      <c r="E2836" t="s">
        <v>1542</v>
      </c>
      <c r="F2836">
        <v>165</v>
      </c>
      <c r="G2836">
        <v>94</v>
      </c>
      <c r="H2836">
        <v>95</v>
      </c>
      <c r="I2836">
        <v>52</v>
      </c>
      <c r="J2836">
        <v>46</v>
      </c>
      <c r="K2836">
        <v>43</v>
      </c>
      <c r="L2836">
        <v>0</v>
      </c>
      <c r="M2836">
        <v>2022</v>
      </c>
      <c r="N2836">
        <f t="shared" ca="1" si="176"/>
        <v>137</v>
      </c>
      <c r="O2836">
        <f t="shared" ca="1" si="177"/>
        <v>36252</v>
      </c>
      <c r="P2836">
        <f ca="1">_20206[[#This Row],[最低排名]]-_20206[[#This Row],[同分人数]]+1</f>
        <v>36116</v>
      </c>
      <c r="Q2836">
        <f ca="1">IF(O2836&gt;=开始!$B$6, 1, 0)</f>
        <v>1</v>
      </c>
      <c r="R2836">
        <f ca="1">_20206[[#This Row],[最低排名]]-开始!$B$6</f>
        <v>36252</v>
      </c>
    </row>
    <row r="2837" spans="1:18">
      <c r="A2837">
        <v>13501</v>
      </c>
      <c r="B2837" t="s">
        <v>210</v>
      </c>
      <c r="C2837" t="str">
        <f t="shared" si="178"/>
        <v>健康医学</v>
      </c>
      <c r="D2837" t="str">
        <f t="shared" si="179"/>
        <v>01</v>
      </c>
      <c r="E2837" t="s">
        <v>149</v>
      </c>
      <c r="F2837">
        <v>217</v>
      </c>
      <c r="G2837">
        <v>111</v>
      </c>
      <c r="H2837">
        <v>112</v>
      </c>
      <c r="I2837">
        <v>61</v>
      </c>
      <c r="J2837">
        <v>55</v>
      </c>
      <c r="K2837">
        <v>52</v>
      </c>
      <c r="L2837">
        <v>0</v>
      </c>
      <c r="M2837">
        <v>2022</v>
      </c>
      <c r="N2837">
        <f t="shared" ca="1" si="176"/>
        <v>218</v>
      </c>
      <c r="O2837">
        <f t="shared" ca="1" si="177"/>
        <v>18231</v>
      </c>
      <c r="P2837">
        <f ca="1">_20206[[#This Row],[最低排名]]-_20206[[#This Row],[同分人数]]+1</f>
        <v>18014</v>
      </c>
      <c r="Q2837">
        <f ca="1">IF(O2837&gt;=开始!$B$6, 1, 0)</f>
        <v>1</v>
      </c>
      <c r="R2837">
        <f ca="1">_20206[[#This Row],[最低排名]]-开始!$B$6</f>
        <v>18231</v>
      </c>
    </row>
    <row r="2838" spans="1:18">
      <c r="A2838">
        <v>13502</v>
      </c>
      <c r="B2838" t="s">
        <v>211</v>
      </c>
      <c r="C2838" t="str">
        <f t="shared" si="178"/>
        <v>健康医学</v>
      </c>
      <c r="D2838" t="str">
        <f t="shared" si="179"/>
        <v>02</v>
      </c>
      <c r="E2838" t="s">
        <v>79</v>
      </c>
      <c r="F2838">
        <v>218</v>
      </c>
      <c r="G2838">
        <v>119</v>
      </c>
      <c r="H2838">
        <v>106</v>
      </c>
      <c r="I2838">
        <v>64</v>
      </c>
      <c r="J2838">
        <v>61</v>
      </c>
      <c r="K2838">
        <v>52</v>
      </c>
      <c r="L2838">
        <v>0</v>
      </c>
      <c r="M2838">
        <v>2022</v>
      </c>
      <c r="N2838">
        <f t="shared" ca="1" si="176"/>
        <v>207</v>
      </c>
      <c r="O2838">
        <f t="shared" ca="1" si="177"/>
        <v>17355</v>
      </c>
      <c r="P2838">
        <f ca="1">_20206[[#This Row],[最低排名]]-_20206[[#This Row],[同分人数]]+1</f>
        <v>17149</v>
      </c>
      <c r="Q2838">
        <f ca="1">IF(O2838&gt;=开始!$B$6, 1, 0)</f>
        <v>1</v>
      </c>
      <c r="R2838">
        <f ca="1">_20206[[#This Row],[最低排名]]-开始!$B$6</f>
        <v>17355</v>
      </c>
    </row>
    <row r="2839" spans="1:18">
      <c r="A2839">
        <v>13503</v>
      </c>
      <c r="B2839" t="s">
        <v>212</v>
      </c>
      <c r="C2839" t="str">
        <f t="shared" si="178"/>
        <v>健康医学</v>
      </c>
      <c r="D2839" t="str">
        <f t="shared" si="179"/>
        <v>03</v>
      </c>
      <c r="E2839" t="s">
        <v>146</v>
      </c>
      <c r="F2839">
        <v>194</v>
      </c>
      <c r="G2839">
        <v>100</v>
      </c>
      <c r="H2839">
        <v>107</v>
      </c>
      <c r="I2839">
        <v>64</v>
      </c>
      <c r="J2839">
        <v>61</v>
      </c>
      <c r="K2839">
        <v>58</v>
      </c>
      <c r="L2839">
        <v>0</v>
      </c>
      <c r="M2839">
        <v>2022</v>
      </c>
      <c r="N2839">
        <f t="shared" ca="1" si="176"/>
        <v>233</v>
      </c>
      <c r="O2839">
        <f t="shared" ca="1" si="177"/>
        <v>21082</v>
      </c>
      <c r="P2839">
        <f ca="1">_20206[[#This Row],[最低排名]]-_20206[[#This Row],[同分人数]]+1</f>
        <v>20850</v>
      </c>
      <c r="Q2839">
        <f ca="1">IF(O2839&gt;=开始!$B$6, 1, 0)</f>
        <v>1</v>
      </c>
      <c r="R2839">
        <f ca="1">_20206[[#This Row],[最低排名]]-开始!$B$6</f>
        <v>21082</v>
      </c>
    </row>
    <row r="2840" spans="1:18">
      <c r="A2840">
        <v>13504</v>
      </c>
      <c r="B2840" t="s">
        <v>213</v>
      </c>
      <c r="C2840" t="str">
        <f t="shared" si="178"/>
        <v>健康医学</v>
      </c>
      <c r="D2840" t="str">
        <f t="shared" si="179"/>
        <v>04</v>
      </c>
      <c r="E2840" t="s">
        <v>162</v>
      </c>
      <c r="F2840">
        <v>219</v>
      </c>
      <c r="G2840">
        <v>116</v>
      </c>
      <c r="H2840">
        <v>88</v>
      </c>
      <c r="I2840">
        <v>61</v>
      </c>
      <c r="J2840">
        <v>58</v>
      </c>
      <c r="K2840">
        <v>49</v>
      </c>
      <c r="L2840">
        <v>0</v>
      </c>
      <c r="M2840">
        <v>2022</v>
      </c>
      <c r="N2840">
        <f t="shared" ca="1" si="176"/>
        <v>214</v>
      </c>
      <c r="O2840">
        <f t="shared" ca="1" si="177"/>
        <v>23018</v>
      </c>
      <c r="P2840">
        <f ca="1">_20206[[#This Row],[最低排名]]-_20206[[#This Row],[同分人数]]+1</f>
        <v>22805</v>
      </c>
      <c r="Q2840">
        <f ca="1">IF(O2840&gt;=开始!$B$6, 1, 0)</f>
        <v>1</v>
      </c>
      <c r="R2840">
        <f ca="1">_20206[[#This Row],[最低排名]]-开始!$B$6</f>
        <v>23018</v>
      </c>
    </row>
    <row r="2841" spans="1:18">
      <c r="A2841">
        <v>13505</v>
      </c>
      <c r="B2841" t="s">
        <v>214</v>
      </c>
      <c r="C2841" t="str">
        <f t="shared" si="178"/>
        <v>健康医学</v>
      </c>
      <c r="D2841" t="str">
        <f t="shared" si="179"/>
        <v>05</v>
      </c>
      <c r="E2841" t="s">
        <v>144</v>
      </c>
      <c r="F2841">
        <v>212</v>
      </c>
      <c r="G2841">
        <v>118</v>
      </c>
      <c r="H2841">
        <v>78</v>
      </c>
      <c r="I2841">
        <v>64</v>
      </c>
      <c r="J2841">
        <v>58</v>
      </c>
      <c r="K2841">
        <v>55</v>
      </c>
      <c r="L2841">
        <v>0</v>
      </c>
      <c r="M2841">
        <v>2022</v>
      </c>
      <c r="N2841">
        <f t="shared" ca="1" si="176"/>
        <v>221</v>
      </c>
      <c r="O2841">
        <f t="shared" ca="1" si="177"/>
        <v>24652</v>
      </c>
      <c r="P2841">
        <f ca="1">_20206[[#This Row],[最低排名]]-_20206[[#This Row],[同分人数]]+1</f>
        <v>24432</v>
      </c>
      <c r="Q2841">
        <f ca="1">IF(O2841&gt;=开始!$B$6, 1, 0)</f>
        <v>1</v>
      </c>
      <c r="R2841">
        <f ca="1">_20206[[#This Row],[最低排名]]-开始!$B$6</f>
        <v>24652</v>
      </c>
    </row>
    <row r="2842" spans="1:18">
      <c r="A2842">
        <v>13506</v>
      </c>
      <c r="B2842" t="s">
        <v>215</v>
      </c>
      <c r="C2842" t="str">
        <f t="shared" si="178"/>
        <v>健康医学</v>
      </c>
      <c r="D2842" t="str">
        <f t="shared" si="179"/>
        <v>06</v>
      </c>
      <c r="E2842" t="s">
        <v>431</v>
      </c>
      <c r="F2842">
        <v>206</v>
      </c>
      <c r="G2842">
        <v>108</v>
      </c>
      <c r="H2842">
        <v>103</v>
      </c>
      <c r="I2842">
        <v>55</v>
      </c>
      <c r="J2842">
        <v>49</v>
      </c>
      <c r="K2842">
        <v>49</v>
      </c>
      <c r="L2842">
        <v>0</v>
      </c>
      <c r="M2842">
        <v>2022</v>
      </c>
      <c r="N2842">
        <f t="shared" ca="1" si="176"/>
        <v>210</v>
      </c>
      <c r="O2842">
        <f t="shared" ca="1" si="177"/>
        <v>25688</v>
      </c>
      <c r="P2842">
        <f ca="1">_20206[[#This Row],[最低排名]]-_20206[[#This Row],[同分人数]]+1</f>
        <v>25479</v>
      </c>
      <c r="Q2842">
        <f ca="1">IF(O2842&gt;=开始!$B$6, 1, 0)</f>
        <v>1</v>
      </c>
      <c r="R2842">
        <f ca="1">_20206[[#This Row],[最低排名]]-开始!$B$6</f>
        <v>25688</v>
      </c>
    </row>
    <row r="2843" spans="1:18">
      <c r="A2843">
        <v>13507</v>
      </c>
      <c r="B2843" t="s">
        <v>216</v>
      </c>
      <c r="C2843" t="str">
        <f t="shared" si="178"/>
        <v>健康医学</v>
      </c>
      <c r="D2843" t="str">
        <f t="shared" si="179"/>
        <v>07</v>
      </c>
      <c r="E2843" t="s">
        <v>126</v>
      </c>
      <c r="F2843">
        <v>208</v>
      </c>
      <c r="G2843">
        <v>107</v>
      </c>
      <c r="H2843">
        <v>99</v>
      </c>
      <c r="I2843">
        <v>61</v>
      </c>
      <c r="J2843">
        <v>52</v>
      </c>
      <c r="K2843">
        <v>49</v>
      </c>
      <c r="L2843">
        <v>0</v>
      </c>
      <c r="M2843">
        <v>2022</v>
      </c>
      <c r="N2843">
        <f t="shared" ca="1" si="176"/>
        <v>211</v>
      </c>
      <c r="O2843">
        <f t="shared" ca="1" si="177"/>
        <v>24227</v>
      </c>
      <c r="P2843">
        <f ca="1">_20206[[#This Row],[最低排名]]-_20206[[#This Row],[同分人数]]+1</f>
        <v>24017</v>
      </c>
      <c r="Q2843">
        <f ca="1">IF(O2843&gt;=开始!$B$6, 1, 0)</f>
        <v>1</v>
      </c>
      <c r="R2843">
        <f ca="1">_20206[[#This Row],[最低排名]]-开始!$B$6</f>
        <v>24227</v>
      </c>
    </row>
    <row r="2844" spans="1:18">
      <c r="A2844">
        <v>13601</v>
      </c>
      <c r="B2844" t="s">
        <v>219</v>
      </c>
      <c r="C2844" t="str">
        <f t="shared" si="178"/>
        <v>海关学院</v>
      </c>
      <c r="D2844" t="str">
        <f t="shared" si="179"/>
        <v>01</v>
      </c>
      <c r="E2844" t="s">
        <v>132</v>
      </c>
      <c r="F2844">
        <v>210</v>
      </c>
      <c r="G2844">
        <v>107</v>
      </c>
      <c r="H2844">
        <v>110</v>
      </c>
      <c r="I2844">
        <v>70</v>
      </c>
      <c r="J2844">
        <v>64</v>
      </c>
      <c r="K2844">
        <v>58</v>
      </c>
      <c r="L2844">
        <v>0</v>
      </c>
      <c r="M2844">
        <v>2022</v>
      </c>
      <c r="N2844">
        <f t="shared" ca="1" si="176"/>
        <v>197</v>
      </c>
      <c r="O2844">
        <f t="shared" ca="1" si="177"/>
        <v>14994</v>
      </c>
      <c r="P2844">
        <f ca="1">_20206[[#This Row],[最低排名]]-_20206[[#This Row],[同分人数]]+1</f>
        <v>14798</v>
      </c>
      <c r="Q2844">
        <f ca="1">IF(O2844&gt;=开始!$B$6, 1, 0)</f>
        <v>1</v>
      </c>
      <c r="R2844">
        <f ca="1">_20206[[#This Row],[最低排名]]-开始!$B$6</f>
        <v>14994</v>
      </c>
    </row>
    <row r="2845" spans="1:18">
      <c r="A2845">
        <v>16201</v>
      </c>
      <c r="B2845" t="s">
        <v>220</v>
      </c>
      <c r="C2845" t="str">
        <f t="shared" si="178"/>
        <v>中侨大学</v>
      </c>
      <c r="D2845" t="str">
        <f t="shared" si="179"/>
        <v>01</v>
      </c>
      <c r="E2845" t="s">
        <v>1534</v>
      </c>
      <c r="F2845">
        <v>173</v>
      </c>
      <c r="G2845">
        <v>97</v>
      </c>
      <c r="H2845">
        <v>71</v>
      </c>
      <c r="I2845">
        <v>58</v>
      </c>
      <c r="J2845">
        <v>55</v>
      </c>
      <c r="K2845">
        <v>43</v>
      </c>
      <c r="L2845">
        <v>0</v>
      </c>
      <c r="M2845">
        <v>2022</v>
      </c>
      <c r="N2845">
        <f t="shared" ca="1" si="176"/>
        <v>161</v>
      </c>
      <c r="O2845">
        <f t="shared" ca="1" si="177"/>
        <v>36413</v>
      </c>
      <c r="P2845">
        <f ca="1">_20206[[#This Row],[最低排名]]-_20206[[#This Row],[同分人数]]+1</f>
        <v>36253</v>
      </c>
      <c r="Q2845">
        <f ca="1">IF(O2845&gt;=开始!$B$6, 1, 0)</f>
        <v>1</v>
      </c>
      <c r="R2845">
        <f ca="1">_20206[[#This Row],[最低排名]]-开始!$B$6</f>
        <v>36413</v>
      </c>
    </row>
    <row r="2846" spans="1:18">
      <c r="A2846">
        <v>16202</v>
      </c>
      <c r="B2846" t="s">
        <v>222</v>
      </c>
      <c r="C2846" t="str">
        <f t="shared" si="178"/>
        <v>中侨大学</v>
      </c>
      <c r="D2846" t="str">
        <f t="shared" si="179"/>
        <v>02</v>
      </c>
      <c r="E2846" t="s">
        <v>205</v>
      </c>
      <c r="F2846">
        <v>192</v>
      </c>
      <c r="G2846">
        <v>102</v>
      </c>
      <c r="H2846">
        <v>73</v>
      </c>
      <c r="I2846">
        <v>64</v>
      </c>
      <c r="J2846">
        <v>46</v>
      </c>
      <c r="K2846">
        <v>43</v>
      </c>
      <c r="L2846">
        <v>0</v>
      </c>
      <c r="M2846">
        <v>2022</v>
      </c>
      <c r="N2846">
        <f t="shared" ca="1" si="176"/>
        <v>162</v>
      </c>
      <c r="O2846">
        <f t="shared" ca="1" si="177"/>
        <v>33700</v>
      </c>
      <c r="P2846">
        <f ca="1">_20206[[#This Row],[最低排名]]-_20206[[#This Row],[同分人数]]+1</f>
        <v>33539</v>
      </c>
      <c r="Q2846">
        <f ca="1">IF(O2846&gt;=开始!$B$6, 1, 0)</f>
        <v>1</v>
      </c>
      <c r="R2846">
        <f ca="1">_20206[[#This Row],[最低排名]]-开始!$B$6</f>
        <v>33700</v>
      </c>
    </row>
    <row r="2847" spans="1:18">
      <c r="A2847">
        <v>16203</v>
      </c>
      <c r="B2847" t="s">
        <v>224</v>
      </c>
      <c r="C2847" t="str">
        <f t="shared" si="178"/>
        <v>中侨大学</v>
      </c>
      <c r="D2847" t="str">
        <f t="shared" si="179"/>
        <v>03</v>
      </c>
      <c r="E2847" t="s">
        <v>1534</v>
      </c>
      <c r="F2847">
        <v>166</v>
      </c>
      <c r="G2847">
        <v>90</v>
      </c>
      <c r="H2847">
        <v>75</v>
      </c>
      <c r="I2847">
        <v>58</v>
      </c>
      <c r="J2847">
        <v>52</v>
      </c>
      <c r="K2847">
        <v>49</v>
      </c>
      <c r="L2847">
        <v>0</v>
      </c>
      <c r="M2847">
        <v>2022</v>
      </c>
      <c r="N2847">
        <f t="shared" ca="1" si="176"/>
        <v>161</v>
      </c>
      <c r="O2847">
        <f t="shared" ca="1" si="177"/>
        <v>36413</v>
      </c>
      <c r="P2847">
        <f ca="1">_20206[[#This Row],[最低排名]]-_20206[[#This Row],[同分人数]]+1</f>
        <v>36253</v>
      </c>
      <c r="Q2847">
        <f ca="1">IF(O2847&gt;=开始!$B$6, 1, 0)</f>
        <v>1</v>
      </c>
      <c r="R2847">
        <f ca="1">_20206[[#This Row],[最低排名]]-开始!$B$6</f>
        <v>36413</v>
      </c>
    </row>
    <row r="2848" spans="1:18">
      <c r="A2848">
        <v>16501</v>
      </c>
      <c r="B2848" t="s">
        <v>225</v>
      </c>
      <c r="C2848" t="str">
        <f t="shared" si="178"/>
        <v>立达学院</v>
      </c>
      <c r="D2848" t="str">
        <f t="shared" si="179"/>
        <v>01</v>
      </c>
      <c r="E2848" t="s">
        <v>1534</v>
      </c>
      <c r="F2848">
        <v>173</v>
      </c>
      <c r="G2848">
        <v>94</v>
      </c>
      <c r="H2848">
        <v>77</v>
      </c>
      <c r="I2848">
        <v>52</v>
      </c>
      <c r="J2848">
        <v>49</v>
      </c>
      <c r="K2848">
        <v>49</v>
      </c>
      <c r="L2848">
        <v>0</v>
      </c>
      <c r="M2848">
        <v>2022</v>
      </c>
      <c r="N2848">
        <f t="shared" ca="1" si="176"/>
        <v>161</v>
      </c>
      <c r="O2848">
        <f t="shared" ca="1" si="177"/>
        <v>36413</v>
      </c>
      <c r="P2848">
        <f ca="1">_20206[[#This Row],[最低排名]]-_20206[[#This Row],[同分人数]]+1</f>
        <v>36253</v>
      </c>
      <c r="Q2848">
        <f ca="1">IF(O2848&gt;=开始!$B$6, 1, 0)</f>
        <v>1</v>
      </c>
      <c r="R2848">
        <f ca="1">_20206[[#This Row],[最低排名]]-开始!$B$6</f>
        <v>36413</v>
      </c>
    </row>
    <row r="2849" spans="1:18">
      <c r="A2849">
        <v>17001</v>
      </c>
      <c r="B2849" t="s">
        <v>227</v>
      </c>
      <c r="C2849" t="str">
        <f t="shared" si="178"/>
        <v>上海视觉</v>
      </c>
      <c r="D2849" t="str">
        <f t="shared" si="179"/>
        <v>01</v>
      </c>
      <c r="E2849" t="s">
        <v>387</v>
      </c>
      <c r="F2849">
        <v>209</v>
      </c>
      <c r="G2849">
        <v>106</v>
      </c>
      <c r="H2849">
        <v>81</v>
      </c>
      <c r="I2849">
        <v>61</v>
      </c>
      <c r="J2849">
        <v>49</v>
      </c>
      <c r="K2849">
        <v>46</v>
      </c>
      <c r="L2849">
        <v>0</v>
      </c>
      <c r="M2849">
        <v>2022</v>
      </c>
      <c r="N2849">
        <f t="shared" ca="1" si="176"/>
        <v>167</v>
      </c>
      <c r="O2849">
        <f t="shared" ca="1" si="177"/>
        <v>28846</v>
      </c>
      <c r="P2849">
        <f ca="1">_20206[[#This Row],[最低排名]]-_20206[[#This Row],[同分人数]]+1</f>
        <v>28680</v>
      </c>
      <c r="Q2849">
        <f ca="1">IF(O2849&gt;=开始!$B$6, 1, 0)</f>
        <v>1</v>
      </c>
      <c r="R2849">
        <f ca="1">_20206[[#This Row],[最低排名]]-开始!$B$6</f>
        <v>28846</v>
      </c>
    </row>
    <row r="2850" spans="1:18">
      <c r="A2850">
        <v>17201</v>
      </c>
      <c r="B2850" t="s">
        <v>229</v>
      </c>
      <c r="C2850" t="str">
        <f t="shared" si="178"/>
        <v>上师天华</v>
      </c>
      <c r="D2850" t="str">
        <f t="shared" si="179"/>
        <v>01</v>
      </c>
      <c r="E2850" t="s">
        <v>228</v>
      </c>
      <c r="F2850">
        <v>185</v>
      </c>
      <c r="G2850">
        <v>102</v>
      </c>
      <c r="H2850">
        <v>107</v>
      </c>
      <c r="I2850">
        <v>55</v>
      </c>
      <c r="J2850">
        <v>46</v>
      </c>
      <c r="K2850">
        <v>46</v>
      </c>
      <c r="L2850">
        <v>0</v>
      </c>
      <c r="M2850">
        <v>2022</v>
      </c>
      <c r="N2850">
        <f t="shared" ca="1" si="176"/>
        <v>199</v>
      </c>
      <c r="O2850">
        <f t="shared" ca="1" si="177"/>
        <v>30154</v>
      </c>
      <c r="P2850">
        <f ca="1">_20206[[#This Row],[最低排名]]-_20206[[#This Row],[同分人数]]+1</f>
        <v>29956</v>
      </c>
      <c r="Q2850">
        <f ca="1">IF(O2850&gt;=开始!$B$6, 1, 0)</f>
        <v>1</v>
      </c>
      <c r="R2850">
        <f ca="1">_20206[[#This Row],[最低排名]]-开始!$B$6</f>
        <v>30154</v>
      </c>
    </row>
    <row r="2851" spans="1:18">
      <c r="A2851">
        <v>17202</v>
      </c>
      <c r="B2851" t="s">
        <v>231</v>
      </c>
      <c r="C2851" t="str">
        <f t="shared" si="178"/>
        <v>上师天华</v>
      </c>
      <c r="D2851" t="str">
        <f t="shared" si="179"/>
        <v>02</v>
      </c>
      <c r="E2851" t="s">
        <v>398</v>
      </c>
      <c r="F2851">
        <v>187</v>
      </c>
      <c r="G2851">
        <v>101</v>
      </c>
      <c r="H2851">
        <v>87</v>
      </c>
      <c r="I2851">
        <v>58</v>
      </c>
      <c r="J2851">
        <v>58</v>
      </c>
      <c r="K2851">
        <v>43</v>
      </c>
      <c r="L2851">
        <v>0</v>
      </c>
      <c r="M2851">
        <v>2022</v>
      </c>
      <c r="N2851">
        <f t="shared" ca="1" si="176"/>
        <v>183</v>
      </c>
      <c r="O2851">
        <f t="shared" ca="1" si="177"/>
        <v>31228</v>
      </c>
      <c r="P2851">
        <f ca="1">_20206[[#This Row],[最低排名]]-_20206[[#This Row],[同分人数]]+1</f>
        <v>31046</v>
      </c>
      <c r="Q2851">
        <f ca="1">IF(O2851&gt;=开始!$B$6, 1, 0)</f>
        <v>1</v>
      </c>
      <c r="R2851">
        <f ca="1">_20206[[#This Row],[最低排名]]-开始!$B$6</f>
        <v>31228</v>
      </c>
    </row>
    <row r="2852" spans="1:18">
      <c r="A2852">
        <v>20101</v>
      </c>
      <c r="B2852" t="s">
        <v>233</v>
      </c>
      <c r="C2852" t="str">
        <f t="shared" si="178"/>
        <v>中央民族</v>
      </c>
      <c r="D2852" t="str">
        <f t="shared" si="179"/>
        <v>01</v>
      </c>
      <c r="E2852" t="s">
        <v>20</v>
      </c>
      <c r="F2852">
        <v>227</v>
      </c>
      <c r="G2852">
        <v>115</v>
      </c>
      <c r="H2852">
        <v>128</v>
      </c>
      <c r="I2852">
        <v>64</v>
      </c>
      <c r="J2852">
        <v>64</v>
      </c>
      <c r="K2852">
        <v>58</v>
      </c>
      <c r="L2852">
        <v>0</v>
      </c>
      <c r="M2852">
        <v>2022</v>
      </c>
      <c r="N2852">
        <f t="shared" ca="1" si="176"/>
        <v>223</v>
      </c>
      <c r="O2852">
        <f t="shared" ca="1" si="177"/>
        <v>8780</v>
      </c>
      <c r="P2852">
        <f ca="1">_20206[[#This Row],[最低排名]]-_20206[[#This Row],[同分人数]]+1</f>
        <v>8558</v>
      </c>
      <c r="Q2852">
        <f ca="1">IF(O2852&gt;=开始!$B$6, 1, 0)</f>
        <v>1</v>
      </c>
      <c r="R2852">
        <f ca="1">_20206[[#This Row],[最低排名]]-开始!$B$6</f>
        <v>8780</v>
      </c>
    </row>
    <row r="2853" spans="1:18">
      <c r="A2853">
        <v>20102</v>
      </c>
      <c r="B2853" t="s">
        <v>234</v>
      </c>
      <c r="C2853" t="str">
        <f t="shared" si="178"/>
        <v>中央民族</v>
      </c>
      <c r="D2853" t="str">
        <f t="shared" si="179"/>
        <v>02</v>
      </c>
      <c r="E2853" t="s">
        <v>107</v>
      </c>
      <c r="F2853">
        <v>230</v>
      </c>
      <c r="G2853">
        <v>126</v>
      </c>
      <c r="H2853">
        <v>117</v>
      </c>
      <c r="I2853">
        <v>67</v>
      </c>
      <c r="J2853">
        <v>64</v>
      </c>
      <c r="K2853">
        <v>64</v>
      </c>
      <c r="L2853">
        <v>0</v>
      </c>
      <c r="M2853">
        <v>2022</v>
      </c>
      <c r="N2853">
        <f t="shared" ca="1" si="176"/>
        <v>192</v>
      </c>
      <c r="O2853">
        <f t="shared" ca="1" si="177"/>
        <v>8557</v>
      </c>
      <c r="P2853">
        <f ca="1">_20206[[#This Row],[最低排名]]-_20206[[#This Row],[同分人数]]+1</f>
        <v>8366</v>
      </c>
      <c r="Q2853">
        <f ca="1">IF(O2853&gt;=开始!$B$6, 1, 0)</f>
        <v>1</v>
      </c>
      <c r="R2853">
        <f ca="1">_20206[[#This Row],[最低排名]]-开始!$B$6</f>
        <v>8557</v>
      </c>
    </row>
    <row r="2854" spans="1:18">
      <c r="A2854">
        <v>20201</v>
      </c>
      <c r="B2854" t="s">
        <v>236</v>
      </c>
      <c r="C2854" t="str">
        <f t="shared" si="178"/>
        <v>中国人大</v>
      </c>
      <c r="D2854" t="str">
        <f t="shared" si="179"/>
        <v>01</v>
      </c>
      <c r="E2854" t="s">
        <v>0</v>
      </c>
      <c r="M2854">
        <v>2022</v>
      </c>
      <c r="N2854">
        <f t="shared" ca="1" si="176"/>
        <v>2335</v>
      </c>
      <c r="O2854">
        <f t="shared" ca="1" si="177"/>
        <v>2335</v>
      </c>
      <c r="P2854">
        <f ca="1">_20206[[#This Row],[最低排名]]-_20206[[#This Row],[同分人数]]+1</f>
        <v>1</v>
      </c>
      <c r="Q2854">
        <f ca="1">IF(O2854&gt;=开始!$B$6, 1, 0)</f>
        <v>1</v>
      </c>
      <c r="R2854">
        <f ca="1">_20206[[#This Row],[最低排名]]-开始!$B$6</f>
        <v>2335</v>
      </c>
    </row>
    <row r="2855" spans="1:18">
      <c r="A2855">
        <v>20202</v>
      </c>
      <c r="B2855" t="s">
        <v>237</v>
      </c>
      <c r="C2855" t="str">
        <f t="shared" si="178"/>
        <v>中国人大</v>
      </c>
      <c r="D2855" t="str">
        <f t="shared" si="179"/>
        <v>02</v>
      </c>
      <c r="E2855" t="s">
        <v>0</v>
      </c>
      <c r="M2855">
        <v>2022</v>
      </c>
      <c r="N2855">
        <f t="shared" ca="1" si="176"/>
        <v>2335</v>
      </c>
      <c r="O2855">
        <f t="shared" ca="1" si="177"/>
        <v>2335</v>
      </c>
      <c r="P2855">
        <f ca="1">_20206[[#This Row],[最低排名]]-_20206[[#This Row],[同分人数]]+1</f>
        <v>1</v>
      </c>
      <c r="Q2855">
        <f ca="1">IF(O2855&gt;=开始!$B$6, 1, 0)</f>
        <v>1</v>
      </c>
      <c r="R2855">
        <f ca="1">_20206[[#This Row],[最低排名]]-开始!$B$6</f>
        <v>2335</v>
      </c>
    </row>
    <row r="2856" spans="1:18">
      <c r="A2856">
        <v>20203</v>
      </c>
      <c r="B2856" t="s">
        <v>238</v>
      </c>
      <c r="C2856" t="str">
        <f t="shared" si="178"/>
        <v>中国人大</v>
      </c>
      <c r="D2856" t="str">
        <f t="shared" si="179"/>
        <v>03</v>
      </c>
      <c r="E2856" t="s">
        <v>0</v>
      </c>
      <c r="M2856">
        <v>2022</v>
      </c>
      <c r="N2856">
        <f t="shared" ca="1" si="176"/>
        <v>2335</v>
      </c>
      <c r="O2856">
        <f t="shared" ca="1" si="177"/>
        <v>2335</v>
      </c>
      <c r="P2856">
        <f ca="1">_20206[[#This Row],[最低排名]]-_20206[[#This Row],[同分人数]]+1</f>
        <v>1</v>
      </c>
      <c r="Q2856">
        <f ca="1">IF(O2856&gt;=开始!$B$6, 1, 0)</f>
        <v>1</v>
      </c>
      <c r="R2856">
        <f ca="1">_20206[[#This Row],[最低排名]]-开始!$B$6</f>
        <v>2335</v>
      </c>
    </row>
    <row r="2857" spans="1:18">
      <c r="A2857">
        <v>20301</v>
      </c>
      <c r="B2857" t="s">
        <v>239</v>
      </c>
      <c r="C2857" t="str">
        <f t="shared" si="178"/>
        <v>北京交大</v>
      </c>
      <c r="D2857" t="str">
        <f t="shared" si="179"/>
        <v>01</v>
      </c>
      <c r="E2857" t="s">
        <v>619</v>
      </c>
      <c r="F2857">
        <v>222</v>
      </c>
      <c r="G2857">
        <v>135</v>
      </c>
      <c r="H2857">
        <v>122</v>
      </c>
      <c r="I2857">
        <v>67</v>
      </c>
      <c r="J2857">
        <v>67</v>
      </c>
      <c r="K2857">
        <v>67</v>
      </c>
      <c r="L2857">
        <v>5</v>
      </c>
      <c r="M2857">
        <v>2022</v>
      </c>
      <c r="N2857">
        <f t="shared" ca="1" si="176"/>
        <v>172</v>
      </c>
      <c r="O2857">
        <f t="shared" ca="1" si="177"/>
        <v>6996</v>
      </c>
      <c r="P2857">
        <f ca="1">_20206[[#This Row],[最低排名]]-_20206[[#This Row],[同分人数]]+1</f>
        <v>6825</v>
      </c>
      <c r="Q2857">
        <f ca="1">IF(O2857&gt;=开始!$B$6, 1, 0)</f>
        <v>1</v>
      </c>
      <c r="R2857">
        <f ca="1">_20206[[#This Row],[最低排名]]-开始!$B$6</f>
        <v>6996</v>
      </c>
    </row>
    <row r="2858" spans="1:18">
      <c r="A2858">
        <v>20302</v>
      </c>
      <c r="B2858" t="s">
        <v>240</v>
      </c>
      <c r="C2858" t="str">
        <f t="shared" si="178"/>
        <v>北京交大</v>
      </c>
      <c r="D2858" t="str">
        <f t="shared" si="179"/>
        <v>02</v>
      </c>
      <c r="E2858" t="s">
        <v>273</v>
      </c>
      <c r="F2858">
        <v>241</v>
      </c>
      <c r="G2858">
        <v>138</v>
      </c>
      <c r="H2858">
        <v>130</v>
      </c>
      <c r="I2858">
        <v>64</v>
      </c>
      <c r="J2858">
        <v>64</v>
      </c>
      <c r="K2858">
        <v>61</v>
      </c>
      <c r="L2858">
        <v>0</v>
      </c>
      <c r="M2858">
        <v>2022</v>
      </c>
      <c r="N2858">
        <f t="shared" ca="1" si="176"/>
        <v>162</v>
      </c>
      <c r="O2858">
        <f t="shared" ca="1" si="177"/>
        <v>5198</v>
      </c>
      <c r="P2858">
        <f ca="1">_20206[[#This Row],[最低排名]]-_20206[[#This Row],[同分人数]]+1</f>
        <v>5037</v>
      </c>
      <c r="Q2858">
        <f ca="1">IF(O2858&gt;=开始!$B$6, 1, 0)</f>
        <v>1</v>
      </c>
      <c r="R2858">
        <f ca="1">_20206[[#This Row],[最低排名]]-开始!$B$6</f>
        <v>5198</v>
      </c>
    </row>
    <row r="2859" spans="1:18">
      <c r="A2859">
        <v>20303</v>
      </c>
      <c r="B2859" t="s">
        <v>241</v>
      </c>
      <c r="C2859" t="str">
        <f t="shared" si="178"/>
        <v>北京交大</v>
      </c>
      <c r="D2859" t="str">
        <f t="shared" si="179"/>
        <v>03</v>
      </c>
      <c r="E2859" t="s">
        <v>25</v>
      </c>
      <c r="F2859">
        <v>230</v>
      </c>
      <c r="G2859">
        <v>126</v>
      </c>
      <c r="H2859">
        <v>121</v>
      </c>
      <c r="I2859">
        <v>67</v>
      </c>
      <c r="J2859">
        <v>64</v>
      </c>
      <c r="K2859">
        <v>61</v>
      </c>
      <c r="L2859">
        <v>0</v>
      </c>
      <c r="M2859">
        <v>2022</v>
      </c>
      <c r="N2859">
        <f t="shared" ca="1" si="176"/>
        <v>205</v>
      </c>
      <c r="O2859">
        <f t="shared" ca="1" si="177"/>
        <v>8365</v>
      </c>
      <c r="P2859">
        <f ca="1">_20206[[#This Row],[最低排名]]-_20206[[#This Row],[同分人数]]+1</f>
        <v>8161</v>
      </c>
      <c r="Q2859">
        <f ca="1">IF(O2859&gt;=开始!$B$6, 1, 0)</f>
        <v>1</v>
      </c>
      <c r="R2859">
        <f ca="1">_20206[[#This Row],[最低排名]]-开始!$B$6</f>
        <v>8365</v>
      </c>
    </row>
    <row r="2860" spans="1:18">
      <c r="A2860">
        <v>20401</v>
      </c>
      <c r="B2860" t="s">
        <v>243</v>
      </c>
      <c r="C2860" t="str">
        <f t="shared" si="178"/>
        <v>北京科大</v>
      </c>
      <c r="D2860" t="str">
        <f t="shared" si="179"/>
        <v>01</v>
      </c>
      <c r="E2860" t="s">
        <v>158</v>
      </c>
      <c r="F2860">
        <v>243</v>
      </c>
      <c r="G2860">
        <v>128</v>
      </c>
      <c r="H2860">
        <v>120</v>
      </c>
      <c r="I2860">
        <v>67</v>
      </c>
      <c r="J2860">
        <v>61</v>
      </c>
      <c r="K2860">
        <v>58</v>
      </c>
      <c r="L2860">
        <v>0</v>
      </c>
      <c r="M2860">
        <v>2022</v>
      </c>
      <c r="N2860">
        <f t="shared" ca="1" si="176"/>
        <v>205</v>
      </c>
      <c r="O2860">
        <f t="shared" ca="1" si="177"/>
        <v>7201</v>
      </c>
      <c r="P2860">
        <f ca="1">_20206[[#This Row],[最低排名]]-_20206[[#This Row],[同分人数]]+1</f>
        <v>6997</v>
      </c>
      <c r="Q2860">
        <f ca="1">IF(O2860&gt;=开始!$B$6, 1, 0)</f>
        <v>1</v>
      </c>
      <c r="R2860">
        <f ca="1">_20206[[#This Row],[最低排名]]-开始!$B$6</f>
        <v>7201</v>
      </c>
    </row>
    <row r="2861" spans="1:18">
      <c r="A2861">
        <v>20402</v>
      </c>
      <c r="B2861" t="s">
        <v>245</v>
      </c>
      <c r="C2861" t="str">
        <f t="shared" si="178"/>
        <v>北京科大</v>
      </c>
      <c r="D2861" t="str">
        <f t="shared" si="179"/>
        <v>02</v>
      </c>
      <c r="E2861" t="s">
        <v>18</v>
      </c>
      <c r="F2861">
        <v>228</v>
      </c>
      <c r="G2861">
        <v>120</v>
      </c>
      <c r="H2861">
        <v>122</v>
      </c>
      <c r="I2861">
        <v>70</v>
      </c>
      <c r="J2861">
        <v>64</v>
      </c>
      <c r="K2861">
        <v>61</v>
      </c>
      <c r="L2861">
        <v>0</v>
      </c>
      <c r="M2861">
        <v>2022</v>
      </c>
      <c r="N2861">
        <f t="shared" ca="1" si="176"/>
        <v>177</v>
      </c>
      <c r="O2861">
        <f t="shared" ca="1" si="177"/>
        <v>7977</v>
      </c>
      <c r="P2861">
        <f ca="1">_20206[[#This Row],[最低排名]]-_20206[[#This Row],[同分人数]]+1</f>
        <v>7801</v>
      </c>
      <c r="Q2861">
        <f ca="1">IF(O2861&gt;=开始!$B$6, 1, 0)</f>
        <v>1</v>
      </c>
      <c r="R2861">
        <f ca="1">_20206[[#This Row],[最低排名]]-开始!$B$6</f>
        <v>7977</v>
      </c>
    </row>
    <row r="2862" spans="1:18">
      <c r="A2862">
        <v>20501</v>
      </c>
      <c r="B2862" t="s">
        <v>247</v>
      </c>
      <c r="C2862" t="str">
        <f t="shared" si="178"/>
        <v>北京化工</v>
      </c>
      <c r="D2862" t="str">
        <f t="shared" si="179"/>
        <v>01</v>
      </c>
      <c r="E2862" t="s">
        <v>307</v>
      </c>
      <c r="F2862">
        <v>221</v>
      </c>
      <c r="G2862">
        <v>115</v>
      </c>
      <c r="H2862">
        <v>133</v>
      </c>
      <c r="I2862">
        <v>67</v>
      </c>
      <c r="J2862">
        <v>49</v>
      </c>
      <c r="K2862">
        <v>49</v>
      </c>
      <c r="L2862">
        <v>0</v>
      </c>
      <c r="M2862">
        <v>2022</v>
      </c>
      <c r="N2862">
        <f t="shared" ca="1" si="176"/>
        <v>221</v>
      </c>
      <c r="O2862">
        <f t="shared" ca="1" si="177"/>
        <v>13507</v>
      </c>
      <c r="P2862">
        <f ca="1">_20206[[#This Row],[最低排名]]-_20206[[#This Row],[同分人数]]+1</f>
        <v>13287</v>
      </c>
      <c r="Q2862">
        <f ca="1">IF(O2862&gt;=开始!$B$6, 1, 0)</f>
        <v>1</v>
      </c>
      <c r="R2862">
        <f ca="1">_20206[[#This Row],[最低排名]]-开始!$B$6</f>
        <v>13507</v>
      </c>
    </row>
    <row r="2863" spans="1:18">
      <c r="A2863">
        <v>20601</v>
      </c>
      <c r="B2863" t="s">
        <v>249</v>
      </c>
      <c r="C2863" t="str">
        <f t="shared" si="178"/>
        <v>北京邮电</v>
      </c>
      <c r="D2863" t="str">
        <f t="shared" si="179"/>
        <v>01</v>
      </c>
      <c r="E2863" t="s">
        <v>601</v>
      </c>
      <c r="F2863">
        <v>238</v>
      </c>
      <c r="G2863">
        <v>126</v>
      </c>
      <c r="H2863">
        <v>127</v>
      </c>
      <c r="I2863">
        <v>70</v>
      </c>
      <c r="J2863">
        <v>70</v>
      </c>
      <c r="K2863">
        <v>67</v>
      </c>
      <c r="L2863">
        <v>0</v>
      </c>
      <c r="M2863">
        <v>2022</v>
      </c>
      <c r="N2863">
        <f t="shared" ca="1" si="176"/>
        <v>141</v>
      </c>
      <c r="O2863">
        <f t="shared" ca="1" si="177"/>
        <v>3362</v>
      </c>
      <c r="P2863">
        <f ca="1">_20206[[#This Row],[最低排名]]-_20206[[#This Row],[同分人数]]+1</f>
        <v>3222</v>
      </c>
      <c r="Q2863">
        <f ca="1">IF(O2863&gt;=开始!$B$6, 1, 0)</f>
        <v>1</v>
      </c>
      <c r="R2863">
        <f ca="1">_20206[[#This Row],[最低排名]]-开始!$B$6</f>
        <v>3362</v>
      </c>
    </row>
    <row r="2864" spans="1:18">
      <c r="A2864">
        <v>20602</v>
      </c>
      <c r="B2864" t="s">
        <v>251</v>
      </c>
      <c r="C2864" t="str">
        <f t="shared" si="178"/>
        <v>北京邮电</v>
      </c>
      <c r="D2864" t="str">
        <f t="shared" si="179"/>
        <v>02</v>
      </c>
      <c r="E2864" t="s">
        <v>29</v>
      </c>
      <c r="F2864">
        <v>237</v>
      </c>
      <c r="G2864">
        <v>129</v>
      </c>
      <c r="H2864">
        <v>128</v>
      </c>
      <c r="I2864">
        <v>70</v>
      </c>
      <c r="J2864">
        <v>67</v>
      </c>
      <c r="K2864">
        <v>64</v>
      </c>
      <c r="L2864">
        <v>0</v>
      </c>
      <c r="M2864">
        <v>2022</v>
      </c>
      <c r="N2864">
        <f t="shared" ca="1" si="176"/>
        <v>173</v>
      </c>
      <c r="O2864">
        <f t="shared" ca="1" si="177"/>
        <v>4276</v>
      </c>
      <c r="P2864">
        <f ca="1">_20206[[#This Row],[最低排名]]-_20206[[#This Row],[同分人数]]+1</f>
        <v>4104</v>
      </c>
      <c r="Q2864">
        <f ca="1">IF(O2864&gt;=开始!$B$6, 1, 0)</f>
        <v>1</v>
      </c>
      <c r="R2864">
        <f ca="1">_20206[[#This Row],[最低排名]]-开始!$B$6</f>
        <v>4276</v>
      </c>
    </row>
    <row r="2865" spans="1:18">
      <c r="A2865">
        <v>20701</v>
      </c>
      <c r="B2865" t="s">
        <v>252</v>
      </c>
      <c r="C2865" t="str">
        <f t="shared" si="178"/>
        <v>中国农大</v>
      </c>
      <c r="D2865" t="str">
        <f t="shared" si="179"/>
        <v>01</v>
      </c>
      <c r="E2865" t="s">
        <v>260</v>
      </c>
      <c r="F2865">
        <v>238</v>
      </c>
      <c r="G2865">
        <v>122</v>
      </c>
      <c r="H2865">
        <v>126</v>
      </c>
      <c r="I2865">
        <v>70</v>
      </c>
      <c r="J2865">
        <v>67</v>
      </c>
      <c r="K2865">
        <v>55</v>
      </c>
      <c r="L2865">
        <v>0</v>
      </c>
      <c r="M2865">
        <v>2022</v>
      </c>
      <c r="N2865">
        <f t="shared" ca="1" si="176"/>
        <v>195</v>
      </c>
      <c r="O2865">
        <f t="shared" ca="1" si="177"/>
        <v>5925</v>
      </c>
      <c r="P2865">
        <f ca="1">_20206[[#This Row],[最低排名]]-_20206[[#This Row],[同分人数]]+1</f>
        <v>5731</v>
      </c>
      <c r="Q2865">
        <f ca="1">IF(O2865&gt;=开始!$B$6, 1, 0)</f>
        <v>1</v>
      </c>
      <c r="R2865">
        <f ca="1">_20206[[#This Row],[最低排名]]-开始!$B$6</f>
        <v>5925</v>
      </c>
    </row>
    <row r="2866" spans="1:18">
      <c r="A2866">
        <v>20702</v>
      </c>
      <c r="B2866" t="s">
        <v>253</v>
      </c>
      <c r="C2866" t="str">
        <f t="shared" si="178"/>
        <v>中国农大</v>
      </c>
      <c r="D2866" t="str">
        <f t="shared" si="179"/>
        <v>02</v>
      </c>
      <c r="E2866" t="s">
        <v>16</v>
      </c>
      <c r="F2866">
        <v>237</v>
      </c>
      <c r="G2866">
        <v>127</v>
      </c>
      <c r="H2866">
        <v>119</v>
      </c>
      <c r="I2866">
        <v>70</v>
      </c>
      <c r="J2866">
        <v>64</v>
      </c>
      <c r="K2866">
        <v>64</v>
      </c>
      <c r="L2866">
        <v>0</v>
      </c>
      <c r="M2866">
        <v>2022</v>
      </c>
      <c r="N2866">
        <f t="shared" ca="1" si="176"/>
        <v>174</v>
      </c>
      <c r="O2866">
        <f t="shared" ca="1" si="177"/>
        <v>6263</v>
      </c>
      <c r="P2866">
        <f ca="1">_20206[[#This Row],[最低排名]]-_20206[[#This Row],[同分人数]]+1</f>
        <v>6090</v>
      </c>
      <c r="Q2866">
        <f ca="1">IF(O2866&gt;=开始!$B$6, 1, 0)</f>
        <v>1</v>
      </c>
      <c r="R2866">
        <f ca="1">_20206[[#This Row],[最低排名]]-开始!$B$6</f>
        <v>6263</v>
      </c>
    </row>
    <row r="2867" spans="1:18">
      <c r="A2867">
        <v>20801</v>
      </c>
      <c r="B2867" t="s">
        <v>255</v>
      </c>
      <c r="C2867" t="str">
        <f t="shared" si="178"/>
        <v>北京林大</v>
      </c>
      <c r="D2867" t="str">
        <f t="shared" si="179"/>
        <v>01</v>
      </c>
      <c r="E2867" t="s">
        <v>160</v>
      </c>
      <c r="F2867">
        <v>231</v>
      </c>
      <c r="G2867">
        <v>117</v>
      </c>
      <c r="H2867">
        <v>114</v>
      </c>
      <c r="I2867">
        <v>64</v>
      </c>
      <c r="J2867">
        <v>64</v>
      </c>
      <c r="K2867">
        <v>61</v>
      </c>
      <c r="L2867">
        <v>0</v>
      </c>
      <c r="M2867">
        <v>2022</v>
      </c>
      <c r="N2867">
        <f t="shared" ca="1" si="176"/>
        <v>213</v>
      </c>
      <c r="O2867">
        <f t="shared" ca="1" si="177"/>
        <v>10296</v>
      </c>
      <c r="P2867">
        <f ca="1">_20206[[#This Row],[最低排名]]-_20206[[#This Row],[同分人数]]+1</f>
        <v>10084</v>
      </c>
      <c r="Q2867">
        <f ca="1">IF(O2867&gt;=开始!$B$6, 1, 0)</f>
        <v>1</v>
      </c>
      <c r="R2867">
        <f ca="1">_20206[[#This Row],[最低排名]]-开始!$B$6</f>
        <v>10296</v>
      </c>
    </row>
    <row r="2868" spans="1:18">
      <c r="A2868">
        <v>20802</v>
      </c>
      <c r="B2868" t="s">
        <v>257</v>
      </c>
      <c r="C2868" t="str">
        <f t="shared" si="178"/>
        <v>北京林大</v>
      </c>
      <c r="D2868" t="str">
        <f t="shared" si="179"/>
        <v>02</v>
      </c>
      <c r="E2868" t="s">
        <v>500</v>
      </c>
      <c r="F2868">
        <v>225</v>
      </c>
      <c r="G2868">
        <v>124</v>
      </c>
      <c r="H2868">
        <v>128</v>
      </c>
      <c r="I2868">
        <v>67</v>
      </c>
      <c r="J2868">
        <v>64</v>
      </c>
      <c r="K2868">
        <v>52</v>
      </c>
      <c r="L2868">
        <v>0</v>
      </c>
      <c r="M2868">
        <v>2022</v>
      </c>
      <c r="N2868">
        <f t="shared" ca="1" si="176"/>
        <v>231</v>
      </c>
      <c r="O2868">
        <f t="shared" ca="1" si="177"/>
        <v>9851</v>
      </c>
      <c r="P2868">
        <f ca="1">_20206[[#This Row],[最低排名]]-_20206[[#This Row],[同分人数]]+1</f>
        <v>9621</v>
      </c>
      <c r="Q2868">
        <f ca="1">IF(O2868&gt;=开始!$B$6, 1, 0)</f>
        <v>1</v>
      </c>
      <c r="R2868">
        <f ca="1">_20206[[#This Row],[最低排名]]-开始!$B$6</f>
        <v>9851</v>
      </c>
    </row>
    <row r="2869" spans="1:18">
      <c r="A2869">
        <v>20803</v>
      </c>
      <c r="B2869" t="s">
        <v>258</v>
      </c>
      <c r="C2869" t="str">
        <f t="shared" si="178"/>
        <v>北京林大</v>
      </c>
      <c r="D2869" t="str">
        <f t="shared" si="179"/>
        <v>03</v>
      </c>
      <c r="E2869" t="s">
        <v>87</v>
      </c>
      <c r="F2869">
        <v>223</v>
      </c>
      <c r="G2869">
        <v>122</v>
      </c>
      <c r="H2869">
        <v>114</v>
      </c>
      <c r="I2869">
        <v>67</v>
      </c>
      <c r="J2869">
        <v>64</v>
      </c>
      <c r="K2869">
        <v>58</v>
      </c>
      <c r="L2869">
        <v>0</v>
      </c>
      <c r="M2869">
        <v>2022</v>
      </c>
      <c r="N2869">
        <f t="shared" ca="1" si="176"/>
        <v>231</v>
      </c>
      <c r="O2869">
        <f t="shared" ca="1" si="177"/>
        <v>12030</v>
      </c>
      <c r="P2869">
        <f ca="1">_20206[[#This Row],[最低排名]]-_20206[[#This Row],[同分人数]]+1</f>
        <v>11800</v>
      </c>
      <c r="Q2869">
        <f ca="1">IF(O2869&gt;=开始!$B$6, 1, 0)</f>
        <v>1</v>
      </c>
      <c r="R2869">
        <f ca="1">_20206[[#This Row],[最低排名]]-开始!$B$6</f>
        <v>12030</v>
      </c>
    </row>
    <row r="2870" spans="1:18">
      <c r="A2870">
        <v>20804</v>
      </c>
      <c r="B2870" t="s">
        <v>259</v>
      </c>
      <c r="C2870" t="str">
        <f t="shared" si="178"/>
        <v>北京林大</v>
      </c>
      <c r="D2870" t="str">
        <f t="shared" si="179"/>
        <v>04</v>
      </c>
      <c r="E2870" t="s">
        <v>628</v>
      </c>
      <c r="F2870">
        <v>240</v>
      </c>
      <c r="G2870">
        <v>128</v>
      </c>
      <c r="H2870">
        <v>124</v>
      </c>
      <c r="I2870">
        <v>64</v>
      </c>
      <c r="J2870">
        <v>64</v>
      </c>
      <c r="K2870">
        <v>55</v>
      </c>
      <c r="L2870">
        <v>0</v>
      </c>
      <c r="M2870">
        <v>2022</v>
      </c>
      <c r="N2870">
        <f t="shared" ca="1" si="176"/>
        <v>206</v>
      </c>
      <c r="O2870">
        <f t="shared" ca="1" si="177"/>
        <v>7633</v>
      </c>
      <c r="P2870">
        <f ca="1">_20206[[#This Row],[最低排名]]-_20206[[#This Row],[同分人数]]+1</f>
        <v>7428</v>
      </c>
      <c r="Q2870">
        <f ca="1">IF(O2870&gt;=开始!$B$6, 1, 0)</f>
        <v>1</v>
      </c>
      <c r="R2870">
        <f ca="1">_20206[[#This Row],[最低排名]]-开始!$B$6</f>
        <v>7633</v>
      </c>
    </row>
    <row r="2871" spans="1:18">
      <c r="A2871">
        <v>20805</v>
      </c>
      <c r="B2871" t="s">
        <v>261</v>
      </c>
      <c r="C2871" t="str">
        <f t="shared" si="178"/>
        <v>北京林大</v>
      </c>
      <c r="D2871" t="str">
        <f t="shared" si="179"/>
        <v>05</v>
      </c>
      <c r="E2871" t="s">
        <v>1130</v>
      </c>
      <c r="F2871">
        <v>208</v>
      </c>
      <c r="G2871">
        <v>124</v>
      </c>
      <c r="H2871">
        <v>119</v>
      </c>
      <c r="I2871">
        <v>67</v>
      </c>
      <c r="J2871">
        <v>67</v>
      </c>
      <c r="K2871">
        <v>64</v>
      </c>
      <c r="L2871">
        <v>0</v>
      </c>
      <c r="M2871">
        <v>2022</v>
      </c>
      <c r="N2871">
        <f t="shared" ca="1" si="176"/>
        <v>194</v>
      </c>
      <c r="O2871">
        <f t="shared" ca="1" si="177"/>
        <v>12224</v>
      </c>
      <c r="P2871">
        <f ca="1">_20206[[#This Row],[最低排名]]-_20206[[#This Row],[同分人数]]+1</f>
        <v>12031</v>
      </c>
      <c r="Q2871">
        <f ca="1">IF(O2871&gt;=开始!$B$6, 1, 0)</f>
        <v>1</v>
      </c>
      <c r="R2871">
        <f ca="1">_20206[[#This Row],[最低排名]]-开始!$B$6</f>
        <v>12224</v>
      </c>
    </row>
    <row r="2872" spans="1:18">
      <c r="A2872">
        <v>20901</v>
      </c>
      <c r="B2872" t="s">
        <v>262</v>
      </c>
      <c r="C2872" t="str">
        <f t="shared" si="178"/>
        <v>北京中医</v>
      </c>
      <c r="D2872" t="str">
        <f t="shared" si="179"/>
        <v>01</v>
      </c>
      <c r="E2872" t="s">
        <v>244</v>
      </c>
      <c r="F2872">
        <v>241</v>
      </c>
      <c r="G2872">
        <v>129</v>
      </c>
      <c r="H2872">
        <v>119</v>
      </c>
      <c r="I2872">
        <v>67</v>
      </c>
      <c r="J2872">
        <v>67</v>
      </c>
      <c r="K2872">
        <v>61</v>
      </c>
      <c r="L2872">
        <v>0</v>
      </c>
      <c r="M2872">
        <v>2022</v>
      </c>
      <c r="N2872">
        <f t="shared" ca="1" si="176"/>
        <v>164</v>
      </c>
      <c r="O2872">
        <f t="shared" ca="1" si="177"/>
        <v>6089</v>
      </c>
      <c r="P2872">
        <f ca="1">_20206[[#This Row],[最低排名]]-_20206[[#This Row],[同分人数]]+1</f>
        <v>5926</v>
      </c>
      <c r="Q2872">
        <f ca="1">IF(O2872&gt;=开始!$B$6, 1, 0)</f>
        <v>1</v>
      </c>
      <c r="R2872">
        <f ca="1">_20206[[#This Row],[最低排名]]-开始!$B$6</f>
        <v>6089</v>
      </c>
    </row>
    <row r="2873" spans="1:18">
      <c r="A2873">
        <v>21001</v>
      </c>
      <c r="B2873" t="s">
        <v>263</v>
      </c>
      <c r="C2873" t="str">
        <f t="shared" si="178"/>
        <v>北师大</v>
      </c>
      <c r="D2873" t="str">
        <f t="shared" si="179"/>
        <v>01</v>
      </c>
      <c r="E2873" t="s">
        <v>8</v>
      </c>
      <c r="F2873">
        <v>232</v>
      </c>
      <c r="G2873">
        <v>119</v>
      </c>
      <c r="H2873">
        <v>133</v>
      </c>
      <c r="I2873">
        <v>70</v>
      </c>
      <c r="J2873">
        <v>67</v>
      </c>
      <c r="K2873">
        <v>67</v>
      </c>
      <c r="L2873">
        <v>0</v>
      </c>
      <c r="M2873">
        <v>2022</v>
      </c>
      <c r="N2873">
        <f t="shared" ca="1" si="176"/>
        <v>130</v>
      </c>
      <c r="O2873">
        <f t="shared" ca="1" si="177"/>
        <v>3780</v>
      </c>
      <c r="P2873">
        <f ca="1">_20206[[#This Row],[最低排名]]-_20206[[#This Row],[同分人数]]+1</f>
        <v>3651</v>
      </c>
      <c r="Q2873">
        <f ca="1">IF(O2873&gt;=开始!$B$6, 1, 0)</f>
        <v>1</v>
      </c>
      <c r="R2873">
        <f ca="1">_20206[[#This Row],[最低排名]]-开始!$B$6</f>
        <v>3780</v>
      </c>
    </row>
    <row r="2874" spans="1:18">
      <c r="A2874">
        <v>21101</v>
      </c>
      <c r="B2874" t="s">
        <v>264</v>
      </c>
      <c r="C2874" t="str">
        <f t="shared" si="178"/>
        <v>北外大</v>
      </c>
      <c r="D2874" t="str">
        <f t="shared" si="179"/>
        <v>01</v>
      </c>
      <c r="E2874" t="s">
        <v>273</v>
      </c>
      <c r="F2874">
        <v>251</v>
      </c>
      <c r="G2874">
        <v>130</v>
      </c>
      <c r="H2874">
        <v>129</v>
      </c>
      <c r="I2874">
        <v>64</v>
      </c>
      <c r="J2874">
        <v>58</v>
      </c>
      <c r="K2874">
        <v>58</v>
      </c>
      <c r="L2874">
        <v>0</v>
      </c>
      <c r="M2874">
        <v>2022</v>
      </c>
      <c r="N2874">
        <f t="shared" ca="1" si="176"/>
        <v>162</v>
      </c>
      <c r="O2874">
        <f t="shared" ca="1" si="177"/>
        <v>5198</v>
      </c>
      <c r="P2874">
        <f ca="1">_20206[[#This Row],[最低排名]]-_20206[[#This Row],[同分人数]]+1</f>
        <v>5037</v>
      </c>
      <c r="Q2874">
        <f ca="1">IF(O2874&gt;=开始!$B$6, 1, 0)</f>
        <v>1</v>
      </c>
      <c r="R2874">
        <f ca="1">_20206[[#This Row],[最低排名]]-开始!$B$6</f>
        <v>5198</v>
      </c>
    </row>
    <row r="2875" spans="1:18">
      <c r="A2875">
        <v>21102</v>
      </c>
      <c r="B2875" t="s">
        <v>1543</v>
      </c>
      <c r="C2875" t="str">
        <f t="shared" si="178"/>
        <v>北外大</v>
      </c>
      <c r="D2875" t="str">
        <f t="shared" si="179"/>
        <v>02</v>
      </c>
      <c r="E2875" t="s">
        <v>254</v>
      </c>
      <c r="F2875">
        <v>237</v>
      </c>
      <c r="G2875">
        <v>122</v>
      </c>
      <c r="H2875">
        <v>124</v>
      </c>
      <c r="I2875">
        <v>70</v>
      </c>
      <c r="J2875">
        <v>70</v>
      </c>
      <c r="K2875">
        <v>64</v>
      </c>
      <c r="L2875">
        <v>0</v>
      </c>
      <c r="M2875">
        <v>2022</v>
      </c>
      <c r="N2875">
        <f t="shared" ca="1" si="176"/>
        <v>134</v>
      </c>
      <c r="O2875">
        <f t="shared" ca="1" si="177"/>
        <v>4410</v>
      </c>
      <c r="P2875">
        <f ca="1">_20206[[#This Row],[最低排名]]-_20206[[#This Row],[同分人数]]+1</f>
        <v>4277</v>
      </c>
      <c r="Q2875">
        <f ca="1">IF(O2875&gt;=开始!$B$6, 1, 0)</f>
        <v>1</v>
      </c>
      <c r="R2875">
        <f ca="1">_20206[[#This Row],[最低排名]]-开始!$B$6</f>
        <v>4410</v>
      </c>
    </row>
    <row r="2876" spans="1:18">
      <c r="A2876">
        <v>21201</v>
      </c>
      <c r="B2876" t="s">
        <v>266</v>
      </c>
      <c r="C2876" t="str">
        <f t="shared" si="178"/>
        <v>中国传媒</v>
      </c>
      <c r="D2876" t="str">
        <f t="shared" si="179"/>
        <v>01</v>
      </c>
      <c r="E2876" t="s">
        <v>35</v>
      </c>
      <c r="F2876">
        <v>235</v>
      </c>
      <c r="G2876">
        <v>121</v>
      </c>
      <c r="H2876">
        <v>129</v>
      </c>
      <c r="I2876">
        <v>70</v>
      </c>
      <c r="J2876">
        <v>67</v>
      </c>
      <c r="K2876">
        <v>61</v>
      </c>
      <c r="L2876">
        <v>0</v>
      </c>
      <c r="M2876">
        <v>2022</v>
      </c>
      <c r="N2876">
        <f t="shared" ca="1" si="176"/>
        <v>150</v>
      </c>
      <c r="O2876">
        <f t="shared" ca="1" si="177"/>
        <v>4877</v>
      </c>
      <c r="P2876">
        <f ca="1">_20206[[#This Row],[最低排名]]-_20206[[#This Row],[同分人数]]+1</f>
        <v>4728</v>
      </c>
      <c r="Q2876">
        <f ca="1">IF(O2876&gt;=开始!$B$6, 1, 0)</f>
        <v>1</v>
      </c>
      <c r="R2876">
        <f ca="1">_20206[[#This Row],[最低排名]]-开始!$B$6</f>
        <v>4877</v>
      </c>
    </row>
    <row r="2877" spans="1:18">
      <c r="A2877">
        <v>21202</v>
      </c>
      <c r="B2877" t="s">
        <v>267</v>
      </c>
      <c r="C2877" t="str">
        <f t="shared" si="178"/>
        <v>中国传媒</v>
      </c>
      <c r="D2877" t="str">
        <f t="shared" si="179"/>
        <v>02</v>
      </c>
      <c r="E2877" t="s">
        <v>244</v>
      </c>
      <c r="F2877">
        <v>238</v>
      </c>
      <c r="G2877">
        <v>119</v>
      </c>
      <c r="H2877">
        <v>125</v>
      </c>
      <c r="I2877">
        <v>64</v>
      </c>
      <c r="J2877">
        <v>64</v>
      </c>
      <c r="K2877">
        <v>64</v>
      </c>
      <c r="L2877">
        <v>0</v>
      </c>
      <c r="M2877">
        <v>2022</v>
      </c>
      <c r="N2877">
        <f t="shared" ca="1" si="176"/>
        <v>164</v>
      </c>
      <c r="O2877">
        <f t="shared" ca="1" si="177"/>
        <v>6089</v>
      </c>
      <c r="P2877">
        <f ca="1">_20206[[#This Row],[最低排名]]-_20206[[#This Row],[同分人数]]+1</f>
        <v>5926</v>
      </c>
      <c r="Q2877">
        <f ca="1">IF(O2877&gt;=开始!$B$6, 1, 0)</f>
        <v>1</v>
      </c>
      <c r="R2877">
        <f ca="1">_20206[[#This Row],[最低排名]]-开始!$B$6</f>
        <v>6089</v>
      </c>
    </row>
    <row r="2878" spans="1:18">
      <c r="A2878">
        <v>21203</v>
      </c>
      <c r="B2878" t="s">
        <v>268</v>
      </c>
      <c r="C2878" t="str">
        <f t="shared" si="178"/>
        <v>中国传媒</v>
      </c>
      <c r="D2878" t="str">
        <f t="shared" si="179"/>
        <v>03</v>
      </c>
      <c r="E2878" t="s">
        <v>33</v>
      </c>
      <c r="F2878">
        <v>222</v>
      </c>
      <c r="G2878">
        <v>118</v>
      </c>
      <c r="H2878">
        <v>134</v>
      </c>
      <c r="I2878">
        <v>70</v>
      </c>
      <c r="J2878">
        <v>67</v>
      </c>
      <c r="K2878">
        <v>64</v>
      </c>
      <c r="L2878">
        <v>0</v>
      </c>
      <c r="M2878">
        <v>2022</v>
      </c>
      <c r="N2878">
        <f t="shared" ca="1" si="176"/>
        <v>179</v>
      </c>
      <c r="O2878">
        <f t="shared" ca="1" si="177"/>
        <v>5730</v>
      </c>
      <c r="P2878">
        <f ca="1">_20206[[#This Row],[最低排名]]-_20206[[#This Row],[同分人数]]+1</f>
        <v>5552</v>
      </c>
      <c r="Q2878">
        <f ca="1">IF(O2878&gt;=开始!$B$6, 1, 0)</f>
        <v>1</v>
      </c>
      <c r="R2878">
        <f ca="1">_20206[[#This Row],[最低排名]]-开始!$B$6</f>
        <v>5730</v>
      </c>
    </row>
    <row r="2879" spans="1:18">
      <c r="A2879">
        <v>21204</v>
      </c>
      <c r="B2879" t="s">
        <v>269</v>
      </c>
      <c r="C2879" t="str">
        <f t="shared" si="178"/>
        <v>中国传媒</v>
      </c>
      <c r="D2879" t="str">
        <f t="shared" si="179"/>
        <v>04</v>
      </c>
      <c r="E2879" t="s">
        <v>132</v>
      </c>
      <c r="F2879">
        <v>226</v>
      </c>
      <c r="G2879">
        <v>128</v>
      </c>
      <c r="H2879">
        <v>103</v>
      </c>
      <c r="I2879">
        <v>64</v>
      </c>
      <c r="J2879">
        <v>64</v>
      </c>
      <c r="K2879">
        <v>55</v>
      </c>
      <c r="L2879">
        <v>0</v>
      </c>
      <c r="M2879">
        <v>2022</v>
      </c>
      <c r="N2879">
        <f t="shared" ca="1" si="176"/>
        <v>197</v>
      </c>
      <c r="O2879">
        <f t="shared" ca="1" si="177"/>
        <v>14994</v>
      </c>
      <c r="P2879">
        <f ca="1">_20206[[#This Row],[最低排名]]-_20206[[#This Row],[同分人数]]+1</f>
        <v>14798</v>
      </c>
      <c r="Q2879">
        <f ca="1">IF(O2879&gt;=开始!$B$6, 1, 0)</f>
        <v>1</v>
      </c>
      <c r="R2879">
        <f ca="1">_20206[[#This Row],[最低排名]]-开始!$B$6</f>
        <v>14994</v>
      </c>
    </row>
    <row r="2880" spans="1:18">
      <c r="A2880">
        <v>21301</v>
      </c>
      <c r="B2880" t="s">
        <v>270</v>
      </c>
      <c r="C2880" t="str">
        <f t="shared" si="178"/>
        <v>中央财大</v>
      </c>
      <c r="D2880" t="str">
        <f t="shared" si="179"/>
        <v>01</v>
      </c>
      <c r="E2880" t="s">
        <v>332</v>
      </c>
      <c r="F2880">
        <v>238</v>
      </c>
      <c r="G2880">
        <v>125</v>
      </c>
      <c r="H2880">
        <v>121</v>
      </c>
      <c r="I2880">
        <v>70</v>
      </c>
      <c r="J2880">
        <v>67</v>
      </c>
      <c r="K2880">
        <v>67</v>
      </c>
      <c r="L2880">
        <v>0</v>
      </c>
      <c r="M2880">
        <v>2022</v>
      </c>
      <c r="N2880">
        <f t="shared" ca="1" si="176"/>
        <v>159</v>
      </c>
      <c r="O2880">
        <f t="shared" ca="1" si="177"/>
        <v>4727</v>
      </c>
      <c r="P2880">
        <f ca="1">_20206[[#This Row],[最低排名]]-_20206[[#This Row],[同分人数]]+1</f>
        <v>4569</v>
      </c>
      <c r="Q2880">
        <f ca="1">IF(O2880&gt;=开始!$B$6, 1, 0)</f>
        <v>1</v>
      </c>
      <c r="R2880">
        <f ca="1">_20206[[#This Row],[最低排名]]-开始!$B$6</f>
        <v>4727</v>
      </c>
    </row>
    <row r="2881" spans="1:18">
      <c r="A2881">
        <v>21302</v>
      </c>
      <c r="B2881" t="s">
        <v>271</v>
      </c>
      <c r="C2881" t="str">
        <f t="shared" si="178"/>
        <v>中央财大</v>
      </c>
      <c r="D2881" t="str">
        <f t="shared" si="179"/>
        <v>02</v>
      </c>
      <c r="E2881" t="s">
        <v>254</v>
      </c>
      <c r="F2881">
        <v>236</v>
      </c>
      <c r="G2881">
        <v>125</v>
      </c>
      <c r="H2881">
        <v>128</v>
      </c>
      <c r="I2881">
        <v>70</v>
      </c>
      <c r="J2881">
        <v>67</v>
      </c>
      <c r="K2881">
        <v>64</v>
      </c>
      <c r="L2881">
        <v>0</v>
      </c>
      <c r="M2881">
        <v>2022</v>
      </c>
      <c r="N2881">
        <f t="shared" ca="1" si="176"/>
        <v>134</v>
      </c>
      <c r="O2881">
        <f t="shared" ca="1" si="177"/>
        <v>4410</v>
      </c>
      <c r="P2881">
        <f ca="1">_20206[[#This Row],[最低排名]]-_20206[[#This Row],[同分人数]]+1</f>
        <v>4277</v>
      </c>
      <c r="Q2881">
        <f ca="1">IF(O2881&gt;=开始!$B$6, 1, 0)</f>
        <v>1</v>
      </c>
      <c r="R2881">
        <f ca="1">_20206[[#This Row],[最低排名]]-开始!$B$6</f>
        <v>4410</v>
      </c>
    </row>
    <row r="2882" spans="1:18">
      <c r="A2882">
        <v>21401</v>
      </c>
      <c r="B2882" t="s">
        <v>272</v>
      </c>
      <c r="C2882" t="str">
        <f t="shared" si="178"/>
        <v>外经贸大</v>
      </c>
      <c r="D2882" t="str">
        <f t="shared" si="179"/>
        <v>01</v>
      </c>
      <c r="E2882" t="s">
        <v>35</v>
      </c>
      <c r="F2882">
        <v>229</v>
      </c>
      <c r="G2882">
        <v>125</v>
      </c>
      <c r="H2882">
        <v>129</v>
      </c>
      <c r="I2882">
        <v>70</v>
      </c>
      <c r="J2882">
        <v>67</v>
      </c>
      <c r="K2882">
        <v>67</v>
      </c>
      <c r="L2882">
        <v>0</v>
      </c>
      <c r="M2882">
        <v>2022</v>
      </c>
      <c r="N2882">
        <f t="shared" ref="N2882:N2945" ca="1" si="180">VLOOKUP(E2882, INDIRECT("'" &amp; M2882 &amp; "D'!$A$2:$G$500"), 2, FALSE)</f>
        <v>150</v>
      </c>
      <c r="O2882">
        <f t="shared" ref="O2882:O2945" ca="1" si="181">VLOOKUP(E2882, INDIRECT("'" &amp; M2882 &amp; "D'!$A$2:$G$500"), 3, FALSE)</f>
        <v>4877</v>
      </c>
      <c r="P2882">
        <f ca="1">_20206[[#This Row],[最低排名]]-_20206[[#This Row],[同分人数]]+1</f>
        <v>4728</v>
      </c>
      <c r="Q2882">
        <f ca="1">IF(O2882&gt;=开始!$B$6, 1, 0)</f>
        <v>1</v>
      </c>
      <c r="R2882">
        <f ca="1">_20206[[#This Row],[最低排名]]-开始!$B$6</f>
        <v>4877</v>
      </c>
    </row>
    <row r="2883" spans="1:18">
      <c r="A2883">
        <v>21402</v>
      </c>
      <c r="B2883" t="s">
        <v>274</v>
      </c>
      <c r="C2883" t="str">
        <f t="shared" si="178"/>
        <v>外经贸大</v>
      </c>
      <c r="D2883" t="str">
        <f t="shared" si="179"/>
        <v>02</v>
      </c>
      <c r="E2883" t="s">
        <v>254</v>
      </c>
      <c r="F2883">
        <v>229</v>
      </c>
      <c r="G2883">
        <v>124</v>
      </c>
      <c r="H2883">
        <v>135</v>
      </c>
      <c r="I2883">
        <v>70</v>
      </c>
      <c r="J2883">
        <v>67</v>
      </c>
      <c r="K2883">
        <v>64</v>
      </c>
      <c r="L2883">
        <v>0</v>
      </c>
      <c r="M2883">
        <v>2022</v>
      </c>
      <c r="N2883">
        <f t="shared" ca="1" si="180"/>
        <v>134</v>
      </c>
      <c r="O2883">
        <f t="shared" ca="1" si="181"/>
        <v>4410</v>
      </c>
      <c r="P2883">
        <f ca="1">_20206[[#This Row],[最低排名]]-_20206[[#This Row],[同分人数]]+1</f>
        <v>4277</v>
      </c>
      <c r="Q2883">
        <f ca="1">IF(O2883&gt;=开始!$B$6, 1, 0)</f>
        <v>1</v>
      </c>
      <c r="R2883">
        <f ca="1">_20206[[#This Row],[最低排名]]-开始!$B$6</f>
        <v>4410</v>
      </c>
    </row>
    <row r="2884" spans="1:18">
      <c r="A2884">
        <v>21501</v>
      </c>
      <c r="B2884" t="s">
        <v>275</v>
      </c>
      <c r="C2884" t="str">
        <f t="shared" si="178"/>
        <v>中国政法</v>
      </c>
      <c r="D2884" t="str">
        <f t="shared" si="179"/>
        <v>01</v>
      </c>
      <c r="E2884" t="s">
        <v>332</v>
      </c>
      <c r="F2884">
        <v>239</v>
      </c>
      <c r="G2884">
        <v>120</v>
      </c>
      <c r="H2884">
        <v>132</v>
      </c>
      <c r="I2884">
        <v>70</v>
      </c>
      <c r="J2884">
        <v>67</v>
      </c>
      <c r="K2884">
        <v>55</v>
      </c>
      <c r="L2884">
        <v>0</v>
      </c>
      <c r="M2884">
        <v>2022</v>
      </c>
      <c r="N2884">
        <f t="shared" ca="1" si="180"/>
        <v>159</v>
      </c>
      <c r="O2884">
        <f t="shared" ca="1" si="181"/>
        <v>4727</v>
      </c>
      <c r="P2884">
        <f ca="1">_20206[[#This Row],[最低排名]]-_20206[[#This Row],[同分人数]]+1</f>
        <v>4569</v>
      </c>
      <c r="Q2884">
        <f ca="1">IF(O2884&gt;=开始!$B$6, 1, 0)</f>
        <v>1</v>
      </c>
      <c r="R2884">
        <f ca="1">_20206[[#This Row],[最低排名]]-开始!$B$6</f>
        <v>4727</v>
      </c>
    </row>
    <row r="2885" spans="1:18">
      <c r="A2885">
        <v>21601</v>
      </c>
      <c r="B2885" t="s">
        <v>276</v>
      </c>
      <c r="C2885" t="str">
        <f t="shared" si="178"/>
        <v>华电北京</v>
      </c>
      <c r="D2885" t="str">
        <f t="shared" si="179"/>
        <v>01</v>
      </c>
      <c r="E2885" t="s">
        <v>607</v>
      </c>
      <c r="F2885">
        <v>223</v>
      </c>
      <c r="G2885">
        <v>115</v>
      </c>
      <c r="H2885">
        <v>134</v>
      </c>
      <c r="I2885">
        <v>67</v>
      </c>
      <c r="J2885">
        <v>61</v>
      </c>
      <c r="K2885">
        <v>52</v>
      </c>
      <c r="L2885">
        <v>0</v>
      </c>
      <c r="M2885">
        <v>2022</v>
      </c>
      <c r="N2885">
        <f t="shared" ca="1" si="180"/>
        <v>211</v>
      </c>
      <c r="O2885">
        <f t="shared" ca="1" si="181"/>
        <v>9620</v>
      </c>
      <c r="P2885">
        <f ca="1">_20206[[#This Row],[最低排名]]-_20206[[#This Row],[同分人数]]+1</f>
        <v>9410</v>
      </c>
      <c r="Q2885">
        <f ca="1">IF(O2885&gt;=开始!$B$6, 1, 0)</f>
        <v>1</v>
      </c>
      <c r="R2885">
        <f ca="1">_20206[[#This Row],[最低排名]]-开始!$B$6</f>
        <v>9620</v>
      </c>
    </row>
    <row r="2886" spans="1:18">
      <c r="A2886">
        <v>21602</v>
      </c>
      <c r="B2886" t="s">
        <v>277</v>
      </c>
      <c r="C2886" t="str">
        <f t="shared" si="178"/>
        <v>华电北京</v>
      </c>
      <c r="D2886" t="str">
        <f t="shared" si="179"/>
        <v>02</v>
      </c>
      <c r="E2886" t="s">
        <v>298</v>
      </c>
      <c r="F2886">
        <v>229</v>
      </c>
      <c r="G2886">
        <v>118</v>
      </c>
      <c r="H2886">
        <v>126</v>
      </c>
      <c r="I2886">
        <v>61</v>
      </c>
      <c r="J2886">
        <v>58</v>
      </c>
      <c r="K2886">
        <v>58</v>
      </c>
      <c r="L2886">
        <v>0</v>
      </c>
      <c r="M2886">
        <v>2022</v>
      </c>
      <c r="N2886">
        <f t="shared" ca="1" si="180"/>
        <v>227</v>
      </c>
      <c r="O2886">
        <f t="shared" ca="1" si="181"/>
        <v>10720</v>
      </c>
      <c r="P2886">
        <f ca="1">_20206[[#This Row],[最低排名]]-_20206[[#This Row],[同分人数]]+1</f>
        <v>10494</v>
      </c>
      <c r="Q2886">
        <f ca="1">IF(O2886&gt;=开始!$B$6, 1, 0)</f>
        <v>1</v>
      </c>
      <c r="R2886">
        <f ca="1">_20206[[#This Row],[最低排名]]-开始!$B$6</f>
        <v>10720</v>
      </c>
    </row>
    <row r="2887" spans="1:18">
      <c r="A2887">
        <v>21701</v>
      </c>
      <c r="B2887" t="s">
        <v>278</v>
      </c>
      <c r="C2887" t="str">
        <f t="shared" si="178"/>
        <v>石油北京</v>
      </c>
      <c r="D2887" t="str">
        <f t="shared" si="179"/>
        <v>01</v>
      </c>
      <c r="E2887" t="s">
        <v>37</v>
      </c>
      <c r="F2887">
        <v>237</v>
      </c>
      <c r="G2887">
        <v>122</v>
      </c>
      <c r="H2887">
        <v>118</v>
      </c>
      <c r="I2887">
        <v>64</v>
      </c>
      <c r="J2887">
        <v>55</v>
      </c>
      <c r="K2887">
        <v>49</v>
      </c>
      <c r="L2887">
        <v>0</v>
      </c>
      <c r="M2887">
        <v>2022</v>
      </c>
      <c r="N2887">
        <f t="shared" ca="1" si="180"/>
        <v>201</v>
      </c>
      <c r="O2887">
        <f t="shared" ca="1" si="181"/>
        <v>12620</v>
      </c>
      <c r="P2887">
        <f ca="1">_20206[[#This Row],[最低排名]]-_20206[[#This Row],[同分人数]]+1</f>
        <v>12420</v>
      </c>
      <c r="Q2887">
        <f ca="1">IF(O2887&gt;=开始!$B$6, 1, 0)</f>
        <v>1</v>
      </c>
      <c r="R2887">
        <f ca="1">_20206[[#This Row],[最低排名]]-开始!$B$6</f>
        <v>12620</v>
      </c>
    </row>
    <row r="2888" spans="1:18">
      <c r="A2888">
        <v>21702</v>
      </c>
      <c r="B2888" t="s">
        <v>280</v>
      </c>
      <c r="C2888" t="str">
        <f t="shared" si="178"/>
        <v>石油北京</v>
      </c>
      <c r="D2888" t="str">
        <f t="shared" si="179"/>
        <v>02</v>
      </c>
      <c r="E2888" t="s">
        <v>160</v>
      </c>
      <c r="F2888">
        <v>232</v>
      </c>
      <c r="G2888">
        <v>119</v>
      </c>
      <c r="H2888">
        <v>122</v>
      </c>
      <c r="I2888">
        <v>64</v>
      </c>
      <c r="J2888">
        <v>61</v>
      </c>
      <c r="K2888">
        <v>55</v>
      </c>
      <c r="L2888">
        <v>0</v>
      </c>
      <c r="M2888">
        <v>2022</v>
      </c>
      <c r="N2888">
        <f t="shared" ca="1" si="180"/>
        <v>213</v>
      </c>
      <c r="O2888">
        <f t="shared" ca="1" si="181"/>
        <v>10296</v>
      </c>
      <c r="P2888">
        <f ca="1">_20206[[#This Row],[最低排名]]-_20206[[#This Row],[同分人数]]+1</f>
        <v>10084</v>
      </c>
      <c r="Q2888">
        <f ca="1">IF(O2888&gt;=开始!$B$6, 1, 0)</f>
        <v>1</v>
      </c>
      <c r="R2888">
        <f ca="1">_20206[[#This Row],[最低排名]]-开始!$B$6</f>
        <v>10296</v>
      </c>
    </row>
    <row r="2889" spans="1:18">
      <c r="A2889">
        <v>21703</v>
      </c>
      <c r="B2889" t="s">
        <v>281</v>
      </c>
      <c r="C2889" t="str">
        <f t="shared" si="178"/>
        <v>石油北京</v>
      </c>
      <c r="D2889" t="str">
        <f t="shared" si="179"/>
        <v>03</v>
      </c>
      <c r="E2889" t="s">
        <v>160</v>
      </c>
      <c r="F2889">
        <v>227</v>
      </c>
      <c r="G2889">
        <v>124</v>
      </c>
      <c r="H2889">
        <v>115</v>
      </c>
      <c r="I2889">
        <v>67</v>
      </c>
      <c r="J2889">
        <v>64</v>
      </c>
      <c r="K2889">
        <v>61</v>
      </c>
      <c r="L2889">
        <v>0</v>
      </c>
      <c r="M2889">
        <v>2022</v>
      </c>
      <c r="N2889">
        <f t="shared" ca="1" si="180"/>
        <v>213</v>
      </c>
      <c r="O2889">
        <f t="shared" ca="1" si="181"/>
        <v>10296</v>
      </c>
      <c r="P2889">
        <f ca="1">_20206[[#This Row],[最低排名]]-_20206[[#This Row],[同分人数]]+1</f>
        <v>10084</v>
      </c>
      <c r="Q2889">
        <f ca="1">IF(O2889&gt;=开始!$B$6, 1, 0)</f>
        <v>1</v>
      </c>
      <c r="R2889">
        <f ca="1">_20206[[#This Row],[最低排名]]-开始!$B$6</f>
        <v>10296</v>
      </c>
    </row>
    <row r="2890" spans="1:18">
      <c r="A2890">
        <v>21801</v>
      </c>
      <c r="B2890" t="s">
        <v>282</v>
      </c>
      <c r="C2890" t="str">
        <f t="shared" si="178"/>
        <v>地大北京</v>
      </c>
      <c r="D2890" t="str">
        <f t="shared" si="179"/>
        <v>01</v>
      </c>
      <c r="E2890" t="s">
        <v>68</v>
      </c>
      <c r="F2890">
        <v>216</v>
      </c>
      <c r="G2890">
        <v>114</v>
      </c>
      <c r="H2890">
        <v>127</v>
      </c>
      <c r="I2890">
        <v>64</v>
      </c>
      <c r="J2890">
        <v>61</v>
      </c>
      <c r="K2890">
        <v>52</v>
      </c>
      <c r="L2890">
        <v>0</v>
      </c>
      <c r="M2890">
        <v>2022</v>
      </c>
      <c r="N2890">
        <f t="shared" ca="1" si="180"/>
        <v>211</v>
      </c>
      <c r="O2890">
        <f t="shared" ca="1" si="181"/>
        <v>13286</v>
      </c>
      <c r="P2890">
        <f ca="1">_20206[[#This Row],[最低排名]]-_20206[[#This Row],[同分人数]]+1</f>
        <v>13076</v>
      </c>
      <c r="Q2890">
        <f ca="1">IF(O2890&gt;=开始!$B$6, 1, 0)</f>
        <v>1</v>
      </c>
      <c r="R2890">
        <f ca="1">_20206[[#This Row],[最低排名]]-开始!$B$6</f>
        <v>13286</v>
      </c>
    </row>
    <row r="2891" spans="1:18">
      <c r="A2891">
        <v>21802</v>
      </c>
      <c r="B2891" t="s">
        <v>283</v>
      </c>
      <c r="C2891" t="str">
        <f t="shared" si="178"/>
        <v>地大北京</v>
      </c>
      <c r="D2891" t="str">
        <f t="shared" si="179"/>
        <v>02</v>
      </c>
      <c r="E2891" t="s">
        <v>518</v>
      </c>
      <c r="F2891">
        <v>226</v>
      </c>
      <c r="G2891">
        <v>117</v>
      </c>
      <c r="H2891">
        <v>117</v>
      </c>
      <c r="I2891">
        <v>64</v>
      </c>
      <c r="J2891">
        <v>55</v>
      </c>
      <c r="K2891">
        <v>52</v>
      </c>
      <c r="L2891">
        <v>0</v>
      </c>
      <c r="M2891">
        <v>2022</v>
      </c>
      <c r="N2891">
        <f t="shared" ca="1" si="180"/>
        <v>200</v>
      </c>
      <c r="O2891">
        <f t="shared" ca="1" si="181"/>
        <v>14579</v>
      </c>
      <c r="P2891">
        <f ca="1">_20206[[#This Row],[最低排名]]-_20206[[#This Row],[同分人数]]+1</f>
        <v>14380</v>
      </c>
      <c r="Q2891">
        <f ca="1">IF(O2891&gt;=开始!$B$6, 1, 0)</f>
        <v>1</v>
      </c>
      <c r="R2891">
        <f ca="1">_20206[[#This Row],[最低排名]]-开始!$B$6</f>
        <v>14579</v>
      </c>
    </row>
    <row r="2892" spans="1:18">
      <c r="A2892">
        <v>21901</v>
      </c>
      <c r="B2892" t="s">
        <v>284</v>
      </c>
      <c r="C2892" t="str">
        <f t="shared" si="178"/>
        <v>北邮宏福</v>
      </c>
      <c r="D2892" t="str">
        <f t="shared" si="179"/>
        <v>01</v>
      </c>
      <c r="E2892" t="s">
        <v>273</v>
      </c>
      <c r="F2892">
        <v>241</v>
      </c>
      <c r="G2892">
        <v>128</v>
      </c>
      <c r="H2892">
        <v>127</v>
      </c>
      <c r="I2892">
        <v>70</v>
      </c>
      <c r="J2892">
        <v>61</v>
      </c>
      <c r="K2892">
        <v>61</v>
      </c>
      <c r="L2892">
        <v>0</v>
      </c>
      <c r="M2892">
        <v>2022</v>
      </c>
      <c r="N2892">
        <f t="shared" ca="1" si="180"/>
        <v>162</v>
      </c>
      <c r="O2892">
        <f t="shared" ca="1" si="181"/>
        <v>5198</v>
      </c>
      <c r="P2892">
        <f ca="1">_20206[[#This Row],[最低排名]]-_20206[[#This Row],[同分人数]]+1</f>
        <v>5037</v>
      </c>
      <c r="Q2892">
        <f ca="1">IF(O2892&gt;=开始!$B$6, 1, 0)</f>
        <v>1</v>
      </c>
      <c r="R2892">
        <f ca="1">_20206[[#This Row],[最低排名]]-开始!$B$6</f>
        <v>5198</v>
      </c>
    </row>
    <row r="2893" spans="1:18">
      <c r="A2893">
        <v>21902</v>
      </c>
      <c r="B2893" t="s">
        <v>285</v>
      </c>
      <c r="C2893" t="str">
        <f t="shared" si="178"/>
        <v>北邮宏福</v>
      </c>
      <c r="D2893" t="str">
        <f t="shared" si="179"/>
        <v>02</v>
      </c>
      <c r="E2893" t="s">
        <v>14</v>
      </c>
      <c r="F2893">
        <v>235</v>
      </c>
      <c r="G2893">
        <v>119</v>
      </c>
      <c r="H2893">
        <v>120</v>
      </c>
      <c r="I2893">
        <v>67</v>
      </c>
      <c r="J2893">
        <v>67</v>
      </c>
      <c r="K2893">
        <v>64</v>
      </c>
      <c r="L2893">
        <v>0</v>
      </c>
      <c r="M2893">
        <v>2022</v>
      </c>
      <c r="N2893">
        <f t="shared" ca="1" si="180"/>
        <v>194</v>
      </c>
      <c r="O2893">
        <f t="shared" ca="1" si="181"/>
        <v>6457</v>
      </c>
      <c r="P2893">
        <f ca="1">_20206[[#This Row],[最低排名]]-_20206[[#This Row],[同分人数]]+1</f>
        <v>6264</v>
      </c>
      <c r="Q2893">
        <f ca="1">IF(O2893&gt;=开始!$B$6, 1, 0)</f>
        <v>1</v>
      </c>
      <c r="R2893">
        <f ca="1">_20206[[#This Row],[最低排名]]-开始!$B$6</f>
        <v>6457</v>
      </c>
    </row>
    <row r="2894" spans="1:18">
      <c r="A2894">
        <v>22001</v>
      </c>
      <c r="B2894" t="s">
        <v>286</v>
      </c>
      <c r="C2894" t="str">
        <f t="shared" si="178"/>
        <v>北京体育</v>
      </c>
      <c r="D2894" t="str">
        <f t="shared" si="179"/>
        <v>01</v>
      </c>
      <c r="E2894" t="s">
        <v>607</v>
      </c>
      <c r="F2894">
        <v>230</v>
      </c>
      <c r="G2894">
        <v>118</v>
      </c>
      <c r="H2894">
        <v>112</v>
      </c>
      <c r="I2894">
        <v>70</v>
      </c>
      <c r="J2894">
        <v>67</v>
      </c>
      <c r="K2894">
        <v>58</v>
      </c>
      <c r="L2894">
        <v>0</v>
      </c>
      <c r="M2894">
        <v>2022</v>
      </c>
      <c r="N2894">
        <f t="shared" ca="1" si="180"/>
        <v>211</v>
      </c>
      <c r="O2894">
        <f t="shared" ca="1" si="181"/>
        <v>9620</v>
      </c>
      <c r="P2894">
        <f ca="1">_20206[[#This Row],[最低排名]]-_20206[[#This Row],[同分人数]]+1</f>
        <v>9410</v>
      </c>
      <c r="Q2894">
        <f ca="1">IF(O2894&gt;=开始!$B$6, 1, 0)</f>
        <v>1</v>
      </c>
      <c r="R2894">
        <f ca="1">_20206[[#This Row],[最低排名]]-开始!$B$6</f>
        <v>9620</v>
      </c>
    </row>
    <row r="2895" spans="1:18">
      <c r="A2895">
        <v>22101</v>
      </c>
      <c r="B2895" t="s">
        <v>288</v>
      </c>
      <c r="C2895" t="str">
        <f t="shared" si="178"/>
        <v>北京航大</v>
      </c>
      <c r="D2895" t="str">
        <f t="shared" si="179"/>
        <v>01</v>
      </c>
      <c r="E2895" t="s">
        <v>29</v>
      </c>
      <c r="F2895">
        <v>246</v>
      </c>
      <c r="G2895">
        <v>125</v>
      </c>
      <c r="H2895">
        <v>131</v>
      </c>
      <c r="I2895">
        <v>67</v>
      </c>
      <c r="J2895">
        <v>64</v>
      </c>
      <c r="K2895">
        <v>58</v>
      </c>
      <c r="L2895">
        <v>0</v>
      </c>
      <c r="M2895">
        <v>2022</v>
      </c>
      <c r="N2895">
        <f t="shared" ca="1" si="180"/>
        <v>173</v>
      </c>
      <c r="O2895">
        <f t="shared" ca="1" si="181"/>
        <v>4276</v>
      </c>
      <c r="P2895">
        <f ca="1">_20206[[#This Row],[最低排名]]-_20206[[#This Row],[同分人数]]+1</f>
        <v>4104</v>
      </c>
      <c r="Q2895">
        <f ca="1">IF(O2895&gt;=开始!$B$6, 1, 0)</f>
        <v>1</v>
      </c>
      <c r="R2895">
        <f ca="1">_20206[[#This Row],[最低排名]]-开始!$B$6</f>
        <v>4276</v>
      </c>
    </row>
    <row r="2896" spans="1:18">
      <c r="A2896">
        <v>22102</v>
      </c>
      <c r="B2896" t="s">
        <v>290</v>
      </c>
      <c r="C2896" t="str">
        <f t="shared" si="178"/>
        <v>北京航大</v>
      </c>
      <c r="D2896" t="str">
        <f t="shared" si="179"/>
        <v>02</v>
      </c>
      <c r="E2896" t="s">
        <v>0</v>
      </c>
      <c r="M2896">
        <v>2022</v>
      </c>
      <c r="N2896">
        <f t="shared" ca="1" si="180"/>
        <v>2335</v>
      </c>
      <c r="O2896">
        <f t="shared" ca="1" si="181"/>
        <v>2335</v>
      </c>
      <c r="P2896">
        <f ca="1">_20206[[#This Row],[最低排名]]-_20206[[#This Row],[同分人数]]+1</f>
        <v>1</v>
      </c>
      <c r="Q2896">
        <f ca="1">IF(O2896&gt;=开始!$B$6, 1, 0)</f>
        <v>1</v>
      </c>
      <c r="R2896">
        <f ca="1">_20206[[#This Row],[最低排名]]-开始!$B$6</f>
        <v>2335</v>
      </c>
    </row>
    <row r="2897" spans="1:18">
      <c r="A2897">
        <v>22201</v>
      </c>
      <c r="B2897" t="s">
        <v>291</v>
      </c>
      <c r="C2897" t="str">
        <f t="shared" ref="C2897:C2960" si="182">LEFT(B2897, FIND("(", B2897) - 1)</f>
        <v>北京理工</v>
      </c>
      <c r="D2897" t="str">
        <f t="shared" ref="D2897:D2960" si="183">MID(B2897, FIND("(", B2897) + 1, FIND(")", B2897) - FIND("(", B2897) - 1)</f>
        <v>01</v>
      </c>
      <c r="E2897" t="s">
        <v>250</v>
      </c>
      <c r="F2897">
        <v>249</v>
      </c>
      <c r="G2897">
        <v>137</v>
      </c>
      <c r="H2897">
        <v>130</v>
      </c>
      <c r="I2897">
        <v>70</v>
      </c>
      <c r="J2897">
        <v>64</v>
      </c>
      <c r="K2897">
        <v>61</v>
      </c>
      <c r="L2897">
        <v>0</v>
      </c>
      <c r="M2897">
        <v>2022</v>
      </c>
      <c r="N2897">
        <f t="shared" ca="1" si="180"/>
        <v>132</v>
      </c>
      <c r="O2897">
        <f t="shared" ca="1" si="181"/>
        <v>3080</v>
      </c>
      <c r="P2897">
        <f ca="1">_20206[[#This Row],[最低排名]]-_20206[[#This Row],[同分人数]]+1</f>
        <v>2949</v>
      </c>
      <c r="Q2897">
        <f ca="1">IF(O2897&gt;=开始!$B$6, 1, 0)</f>
        <v>1</v>
      </c>
      <c r="R2897">
        <f ca="1">_20206[[#This Row],[最低排名]]-开始!$B$6</f>
        <v>3080</v>
      </c>
    </row>
    <row r="2898" spans="1:18">
      <c r="A2898">
        <v>22301</v>
      </c>
      <c r="B2898" t="s">
        <v>293</v>
      </c>
      <c r="C2898" t="str">
        <f t="shared" si="182"/>
        <v>中国劳关</v>
      </c>
      <c r="D2898" t="str">
        <f t="shared" si="183"/>
        <v>01</v>
      </c>
      <c r="E2898" t="s">
        <v>528</v>
      </c>
      <c r="F2898">
        <v>182</v>
      </c>
      <c r="G2898">
        <v>98</v>
      </c>
      <c r="H2898">
        <v>93</v>
      </c>
      <c r="I2898">
        <v>61</v>
      </c>
      <c r="J2898">
        <v>58</v>
      </c>
      <c r="K2898">
        <v>46</v>
      </c>
      <c r="L2898">
        <v>0</v>
      </c>
      <c r="M2898">
        <v>2022</v>
      </c>
      <c r="N2898">
        <f t="shared" ca="1" si="180"/>
        <v>187</v>
      </c>
      <c r="O2898">
        <f t="shared" ca="1" si="181"/>
        <v>29955</v>
      </c>
      <c r="P2898">
        <f ca="1">_20206[[#This Row],[最低排名]]-_20206[[#This Row],[同分人数]]+1</f>
        <v>29769</v>
      </c>
      <c r="Q2898">
        <f ca="1">IF(O2898&gt;=开始!$B$6, 1, 0)</f>
        <v>1</v>
      </c>
      <c r="R2898">
        <f ca="1">_20206[[#This Row],[最低排名]]-开始!$B$6</f>
        <v>29955</v>
      </c>
    </row>
    <row r="2899" spans="1:18">
      <c r="A2899">
        <v>22401</v>
      </c>
      <c r="B2899" t="s">
        <v>294</v>
      </c>
      <c r="C2899" t="str">
        <f t="shared" si="182"/>
        <v>中华女子</v>
      </c>
      <c r="D2899" t="str">
        <f t="shared" si="183"/>
        <v>01</v>
      </c>
      <c r="E2899" t="s">
        <v>427</v>
      </c>
      <c r="F2899">
        <v>181</v>
      </c>
      <c r="G2899">
        <v>112</v>
      </c>
      <c r="H2899">
        <v>98</v>
      </c>
      <c r="I2899">
        <v>55</v>
      </c>
      <c r="J2899">
        <v>52</v>
      </c>
      <c r="K2899">
        <v>49</v>
      </c>
      <c r="L2899">
        <v>0</v>
      </c>
      <c r="M2899">
        <v>2022</v>
      </c>
      <c r="N2899">
        <f t="shared" ca="1" si="180"/>
        <v>157</v>
      </c>
      <c r="O2899">
        <f t="shared" ca="1" si="181"/>
        <v>30887</v>
      </c>
      <c r="P2899">
        <f ca="1">_20206[[#This Row],[最低排名]]-_20206[[#This Row],[同分人数]]+1</f>
        <v>30731</v>
      </c>
      <c r="Q2899">
        <f ca="1">IF(O2899&gt;=开始!$B$6, 1, 0)</f>
        <v>1</v>
      </c>
      <c r="R2899">
        <f ca="1">_20206[[#This Row],[最低排名]]-开始!$B$6</f>
        <v>30887</v>
      </c>
    </row>
    <row r="2900" spans="1:18">
      <c r="A2900">
        <v>22501</v>
      </c>
      <c r="B2900" t="s">
        <v>295</v>
      </c>
      <c r="C2900" t="str">
        <f t="shared" si="182"/>
        <v>北京工商</v>
      </c>
      <c r="D2900" t="str">
        <f t="shared" si="183"/>
        <v>01</v>
      </c>
      <c r="E2900" t="s">
        <v>41</v>
      </c>
      <c r="F2900">
        <v>209</v>
      </c>
      <c r="G2900">
        <v>108</v>
      </c>
      <c r="H2900">
        <v>125</v>
      </c>
      <c r="I2900">
        <v>64</v>
      </c>
      <c r="J2900">
        <v>52</v>
      </c>
      <c r="K2900">
        <v>49</v>
      </c>
      <c r="L2900">
        <v>0</v>
      </c>
      <c r="M2900">
        <v>2022</v>
      </c>
      <c r="N2900">
        <f t="shared" ca="1" si="180"/>
        <v>221</v>
      </c>
      <c r="O2900">
        <f t="shared" ca="1" si="181"/>
        <v>17792</v>
      </c>
      <c r="P2900">
        <f ca="1">_20206[[#This Row],[最低排名]]-_20206[[#This Row],[同分人数]]+1</f>
        <v>17572</v>
      </c>
      <c r="Q2900">
        <f ca="1">IF(O2900&gt;=开始!$B$6, 1, 0)</f>
        <v>1</v>
      </c>
      <c r="R2900">
        <f ca="1">_20206[[#This Row],[最低排名]]-开始!$B$6</f>
        <v>17792</v>
      </c>
    </row>
    <row r="2901" spans="1:18">
      <c r="A2901">
        <v>22601</v>
      </c>
      <c r="B2901" t="s">
        <v>297</v>
      </c>
      <c r="C2901" t="str">
        <f t="shared" si="182"/>
        <v>北京建筑</v>
      </c>
      <c r="D2901" t="str">
        <f t="shared" si="183"/>
        <v>01</v>
      </c>
      <c r="E2901" t="s">
        <v>81</v>
      </c>
      <c r="F2901">
        <v>204</v>
      </c>
      <c r="G2901">
        <v>102</v>
      </c>
      <c r="H2901">
        <v>102</v>
      </c>
      <c r="I2901">
        <v>67</v>
      </c>
      <c r="J2901">
        <v>64</v>
      </c>
      <c r="K2901">
        <v>55</v>
      </c>
      <c r="L2901">
        <v>0</v>
      </c>
      <c r="M2901">
        <v>2022</v>
      </c>
      <c r="N2901">
        <f t="shared" ca="1" si="180"/>
        <v>220</v>
      </c>
      <c r="O2901">
        <f t="shared" ca="1" si="181"/>
        <v>19321</v>
      </c>
      <c r="P2901">
        <f ca="1">_20206[[#This Row],[最低排名]]-_20206[[#This Row],[同分人数]]+1</f>
        <v>19102</v>
      </c>
      <c r="Q2901">
        <f ca="1">IF(O2901&gt;=开始!$B$6, 1, 0)</f>
        <v>1</v>
      </c>
      <c r="R2901">
        <f ca="1">_20206[[#This Row],[最低排名]]-开始!$B$6</f>
        <v>19321</v>
      </c>
    </row>
    <row r="2902" spans="1:18">
      <c r="A2902">
        <v>22602</v>
      </c>
      <c r="B2902" t="s">
        <v>299</v>
      </c>
      <c r="C2902" t="str">
        <f t="shared" si="182"/>
        <v>北京建筑</v>
      </c>
      <c r="D2902" t="str">
        <f t="shared" si="183"/>
        <v>02</v>
      </c>
      <c r="E2902" t="s">
        <v>128</v>
      </c>
      <c r="F2902">
        <v>210</v>
      </c>
      <c r="G2902">
        <v>114</v>
      </c>
      <c r="H2902">
        <v>92</v>
      </c>
      <c r="I2902">
        <v>64</v>
      </c>
      <c r="J2902">
        <v>64</v>
      </c>
      <c r="K2902">
        <v>49</v>
      </c>
      <c r="L2902">
        <v>0</v>
      </c>
      <c r="M2902">
        <v>2022</v>
      </c>
      <c r="N2902">
        <f t="shared" ca="1" si="180"/>
        <v>228</v>
      </c>
      <c r="O2902">
        <f t="shared" ca="1" si="181"/>
        <v>22159</v>
      </c>
      <c r="P2902">
        <f ca="1">_20206[[#This Row],[最低排名]]-_20206[[#This Row],[同分人数]]+1</f>
        <v>21932</v>
      </c>
      <c r="Q2902">
        <f ca="1">IF(O2902&gt;=开始!$B$6, 1, 0)</f>
        <v>1</v>
      </c>
      <c r="R2902">
        <f ca="1">_20206[[#This Row],[最低排名]]-开始!$B$6</f>
        <v>22159</v>
      </c>
    </row>
    <row r="2903" spans="1:18">
      <c r="A2903">
        <v>22603</v>
      </c>
      <c r="B2903" t="s">
        <v>301</v>
      </c>
      <c r="C2903" t="str">
        <f t="shared" si="182"/>
        <v>北京建筑</v>
      </c>
      <c r="D2903" t="str">
        <f t="shared" si="183"/>
        <v>03</v>
      </c>
      <c r="E2903" t="s">
        <v>115</v>
      </c>
      <c r="F2903">
        <v>227</v>
      </c>
      <c r="G2903">
        <v>125</v>
      </c>
      <c r="H2903">
        <v>114</v>
      </c>
      <c r="I2903">
        <v>67</v>
      </c>
      <c r="J2903">
        <v>64</v>
      </c>
      <c r="K2903">
        <v>58</v>
      </c>
      <c r="L2903">
        <v>0</v>
      </c>
      <c r="M2903">
        <v>2022</v>
      </c>
      <c r="N2903">
        <f t="shared" ca="1" si="180"/>
        <v>238</v>
      </c>
      <c r="O2903">
        <f t="shared" ca="1" si="181"/>
        <v>11182</v>
      </c>
      <c r="P2903">
        <f ca="1">_20206[[#This Row],[最低排名]]-_20206[[#This Row],[同分人数]]+1</f>
        <v>10945</v>
      </c>
      <c r="Q2903">
        <f ca="1">IF(O2903&gt;=开始!$B$6, 1, 0)</f>
        <v>1</v>
      </c>
      <c r="R2903">
        <f ca="1">_20206[[#This Row],[最低排名]]-开始!$B$6</f>
        <v>11182</v>
      </c>
    </row>
    <row r="2904" spans="1:18">
      <c r="A2904">
        <v>22701</v>
      </c>
      <c r="B2904" t="s">
        <v>303</v>
      </c>
      <c r="C2904" t="str">
        <f t="shared" si="182"/>
        <v>北京协和</v>
      </c>
      <c r="D2904" t="str">
        <f t="shared" si="183"/>
        <v>01</v>
      </c>
      <c r="E2904" t="s">
        <v>307</v>
      </c>
      <c r="F2904">
        <v>224</v>
      </c>
      <c r="G2904">
        <v>113</v>
      </c>
      <c r="H2904">
        <v>115</v>
      </c>
      <c r="I2904">
        <v>70</v>
      </c>
      <c r="J2904">
        <v>55</v>
      </c>
      <c r="K2904">
        <v>55</v>
      </c>
      <c r="L2904">
        <v>0</v>
      </c>
      <c r="M2904">
        <v>2022</v>
      </c>
      <c r="N2904">
        <f t="shared" ca="1" si="180"/>
        <v>221</v>
      </c>
      <c r="O2904">
        <f t="shared" ca="1" si="181"/>
        <v>13507</v>
      </c>
      <c r="P2904">
        <f ca="1">_20206[[#This Row],[最低排名]]-_20206[[#This Row],[同分人数]]+1</f>
        <v>13287</v>
      </c>
      <c r="Q2904">
        <f ca="1">IF(O2904&gt;=开始!$B$6, 1, 0)</f>
        <v>1</v>
      </c>
      <c r="R2904">
        <f ca="1">_20206[[#This Row],[最低排名]]-开始!$B$6</f>
        <v>13507</v>
      </c>
    </row>
    <row r="2905" spans="1:18">
      <c r="A2905">
        <v>22801</v>
      </c>
      <c r="B2905" t="s">
        <v>304</v>
      </c>
      <c r="C2905" t="str">
        <f t="shared" si="182"/>
        <v>北京二外</v>
      </c>
      <c r="D2905" t="str">
        <f t="shared" si="183"/>
        <v>01</v>
      </c>
      <c r="E2905" t="s">
        <v>132</v>
      </c>
      <c r="F2905">
        <v>199</v>
      </c>
      <c r="G2905">
        <v>109</v>
      </c>
      <c r="H2905">
        <v>127</v>
      </c>
      <c r="I2905">
        <v>67</v>
      </c>
      <c r="J2905">
        <v>61</v>
      </c>
      <c r="K2905">
        <v>58</v>
      </c>
      <c r="L2905">
        <v>0</v>
      </c>
      <c r="M2905">
        <v>2022</v>
      </c>
      <c r="N2905">
        <f t="shared" ca="1" si="180"/>
        <v>197</v>
      </c>
      <c r="O2905">
        <f t="shared" ca="1" si="181"/>
        <v>14994</v>
      </c>
      <c r="P2905">
        <f ca="1">_20206[[#This Row],[最低排名]]-_20206[[#This Row],[同分人数]]+1</f>
        <v>14798</v>
      </c>
      <c r="Q2905">
        <f ca="1">IF(O2905&gt;=开始!$B$6, 1, 0)</f>
        <v>1</v>
      </c>
      <c r="R2905">
        <f ca="1">_20206[[#This Row],[最低排名]]-开始!$B$6</f>
        <v>14994</v>
      </c>
    </row>
    <row r="2906" spans="1:18">
      <c r="A2906">
        <v>22901</v>
      </c>
      <c r="B2906" t="s">
        <v>305</v>
      </c>
      <c r="C2906" t="str">
        <f t="shared" si="182"/>
        <v>北京物资</v>
      </c>
      <c r="D2906" t="str">
        <f t="shared" si="183"/>
        <v>01</v>
      </c>
      <c r="E2906" t="s">
        <v>701</v>
      </c>
      <c r="F2906">
        <v>195</v>
      </c>
      <c r="G2906">
        <v>98</v>
      </c>
      <c r="H2906">
        <v>99</v>
      </c>
      <c r="I2906">
        <v>55</v>
      </c>
      <c r="J2906">
        <v>49</v>
      </c>
      <c r="K2906">
        <v>46</v>
      </c>
      <c r="L2906">
        <v>0</v>
      </c>
      <c r="M2906">
        <v>2022</v>
      </c>
      <c r="N2906">
        <f t="shared" ca="1" si="180"/>
        <v>180</v>
      </c>
      <c r="O2906">
        <f t="shared" ca="1" si="181"/>
        <v>29210</v>
      </c>
      <c r="P2906">
        <f ca="1">_20206[[#This Row],[最低排名]]-_20206[[#This Row],[同分人数]]+1</f>
        <v>29031</v>
      </c>
      <c r="Q2906">
        <f ca="1">IF(O2906&gt;=开始!$B$6, 1, 0)</f>
        <v>1</v>
      </c>
      <c r="R2906">
        <f ca="1">_20206[[#This Row],[最低排名]]-开始!$B$6</f>
        <v>29210</v>
      </c>
    </row>
    <row r="2907" spans="1:18">
      <c r="A2907">
        <v>22902</v>
      </c>
      <c r="B2907" t="s">
        <v>1544</v>
      </c>
      <c r="C2907" t="str">
        <f t="shared" si="182"/>
        <v>北京物资</v>
      </c>
      <c r="D2907" t="str">
        <f t="shared" si="183"/>
        <v>02</v>
      </c>
      <c r="E2907" t="s">
        <v>389</v>
      </c>
      <c r="F2907">
        <v>203</v>
      </c>
      <c r="G2907">
        <v>106</v>
      </c>
      <c r="H2907">
        <v>81</v>
      </c>
      <c r="I2907">
        <v>67</v>
      </c>
      <c r="J2907">
        <v>52</v>
      </c>
      <c r="K2907">
        <v>49</v>
      </c>
      <c r="L2907">
        <v>0</v>
      </c>
      <c r="M2907">
        <v>2022</v>
      </c>
      <c r="N2907">
        <f t="shared" ca="1" si="180"/>
        <v>189</v>
      </c>
      <c r="O2907">
        <f t="shared" ca="1" si="181"/>
        <v>27719</v>
      </c>
      <c r="P2907">
        <f ca="1">_20206[[#This Row],[最低排名]]-_20206[[#This Row],[同分人数]]+1</f>
        <v>27531</v>
      </c>
      <c r="Q2907">
        <f ca="1">IF(O2907&gt;=开始!$B$6, 1, 0)</f>
        <v>1</v>
      </c>
      <c r="R2907">
        <f ca="1">_20206[[#This Row],[最低排名]]-开始!$B$6</f>
        <v>27719</v>
      </c>
    </row>
    <row r="2908" spans="1:18">
      <c r="A2908">
        <v>23001</v>
      </c>
      <c r="B2908" t="s">
        <v>306</v>
      </c>
      <c r="C2908" t="str">
        <f t="shared" si="182"/>
        <v>首都经贸</v>
      </c>
      <c r="D2908" t="str">
        <f t="shared" si="183"/>
        <v>01</v>
      </c>
      <c r="E2908" t="s">
        <v>68</v>
      </c>
      <c r="F2908">
        <v>233</v>
      </c>
      <c r="G2908">
        <v>123</v>
      </c>
      <c r="H2908">
        <v>110</v>
      </c>
      <c r="I2908">
        <v>64</v>
      </c>
      <c r="J2908">
        <v>61</v>
      </c>
      <c r="K2908">
        <v>52</v>
      </c>
      <c r="L2908">
        <v>0</v>
      </c>
      <c r="M2908">
        <v>2022</v>
      </c>
      <c r="N2908">
        <f t="shared" ca="1" si="180"/>
        <v>211</v>
      </c>
      <c r="O2908">
        <f t="shared" ca="1" si="181"/>
        <v>13286</v>
      </c>
      <c r="P2908">
        <f ca="1">_20206[[#This Row],[最低排名]]-_20206[[#This Row],[同分人数]]+1</f>
        <v>13076</v>
      </c>
      <c r="Q2908">
        <f ca="1">IF(O2908&gt;=开始!$B$6, 1, 0)</f>
        <v>1</v>
      </c>
      <c r="R2908">
        <f ca="1">_20206[[#This Row],[最低排名]]-开始!$B$6</f>
        <v>13286</v>
      </c>
    </row>
    <row r="2909" spans="1:18">
      <c r="A2909">
        <v>23101</v>
      </c>
      <c r="B2909" t="s">
        <v>308</v>
      </c>
      <c r="C2909" t="str">
        <f t="shared" si="182"/>
        <v>北京联大</v>
      </c>
      <c r="D2909" t="str">
        <f t="shared" si="183"/>
        <v>01</v>
      </c>
      <c r="E2909" t="s">
        <v>309</v>
      </c>
      <c r="F2909">
        <v>201</v>
      </c>
      <c r="G2909">
        <v>104</v>
      </c>
      <c r="H2909">
        <v>94</v>
      </c>
      <c r="I2909">
        <v>52</v>
      </c>
      <c r="J2909">
        <v>49</v>
      </c>
      <c r="K2909">
        <v>46</v>
      </c>
      <c r="L2909">
        <v>0</v>
      </c>
      <c r="M2909">
        <v>2022</v>
      </c>
      <c r="N2909">
        <f t="shared" ca="1" si="180"/>
        <v>188</v>
      </c>
      <c r="O2909">
        <f t="shared" ca="1" si="181"/>
        <v>29590</v>
      </c>
      <c r="P2909">
        <f ca="1">_20206[[#This Row],[最低排名]]-_20206[[#This Row],[同分人数]]+1</f>
        <v>29403</v>
      </c>
      <c r="Q2909">
        <f ca="1">IF(O2909&gt;=开始!$B$6, 1, 0)</f>
        <v>1</v>
      </c>
      <c r="R2909">
        <f ca="1">_20206[[#This Row],[最低排名]]-开始!$B$6</f>
        <v>29590</v>
      </c>
    </row>
    <row r="2910" spans="1:18">
      <c r="A2910">
        <v>23102</v>
      </c>
      <c r="B2910" t="s">
        <v>310</v>
      </c>
      <c r="C2910" t="str">
        <f t="shared" si="182"/>
        <v>北京联大</v>
      </c>
      <c r="D2910" t="str">
        <f t="shared" si="183"/>
        <v>02</v>
      </c>
      <c r="E2910" t="s">
        <v>405</v>
      </c>
      <c r="F2910">
        <v>211</v>
      </c>
      <c r="G2910">
        <v>116</v>
      </c>
      <c r="H2910">
        <v>72</v>
      </c>
      <c r="I2910">
        <v>55</v>
      </c>
      <c r="J2910">
        <v>46</v>
      </c>
      <c r="K2910">
        <v>43</v>
      </c>
      <c r="L2910">
        <v>0</v>
      </c>
      <c r="M2910">
        <v>2022</v>
      </c>
      <c r="N2910">
        <f t="shared" ca="1" si="180"/>
        <v>164</v>
      </c>
      <c r="O2910">
        <f t="shared" ca="1" si="181"/>
        <v>32225</v>
      </c>
      <c r="P2910">
        <f ca="1">_20206[[#This Row],[最低排名]]-_20206[[#This Row],[同分人数]]+1</f>
        <v>32062</v>
      </c>
      <c r="Q2910">
        <f ca="1">IF(O2910&gt;=开始!$B$6, 1, 0)</f>
        <v>1</v>
      </c>
      <c r="R2910">
        <f ca="1">_20206[[#This Row],[最低排名]]-开始!$B$6</f>
        <v>32225</v>
      </c>
    </row>
    <row r="2911" spans="1:18">
      <c r="A2911">
        <v>23103</v>
      </c>
      <c r="B2911" t="s">
        <v>311</v>
      </c>
      <c r="C2911" t="str">
        <f t="shared" si="182"/>
        <v>北京联大</v>
      </c>
      <c r="D2911" t="str">
        <f t="shared" si="183"/>
        <v>03</v>
      </c>
      <c r="E2911" t="s">
        <v>528</v>
      </c>
      <c r="F2911">
        <v>192</v>
      </c>
      <c r="G2911">
        <v>98</v>
      </c>
      <c r="H2911">
        <v>86</v>
      </c>
      <c r="I2911">
        <v>64</v>
      </c>
      <c r="J2911">
        <v>55</v>
      </c>
      <c r="K2911">
        <v>43</v>
      </c>
      <c r="L2911">
        <v>0</v>
      </c>
      <c r="M2911">
        <v>2022</v>
      </c>
      <c r="N2911">
        <f t="shared" ca="1" si="180"/>
        <v>187</v>
      </c>
      <c r="O2911">
        <f t="shared" ca="1" si="181"/>
        <v>29955</v>
      </c>
      <c r="P2911">
        <f ca="1">_20206[[#This Row],[最低排名]]-_20206[[#This Row],[同分人数]]+1</f>
        <v>29769</v>
      </c>
      <c r="Q2911">
        <f ca="1">IF(O2911&gt;=开始!$B$6, 1, 0)</f>
        <v>1</v>
      </c>
      <c r="R2911">
        <f ca="1">_20206[[#This Row],[最低排名]]-开始!$B$6</f>
        <v>29955</v>
      </c>
    </row>
    <row r="2912" spans="1:18">
      <c r="A2912">
        <v>23201</v>
      </c>
      <c r="B2912" t="s">
        <v>313</v>
      </c>
      <c r="C2912" t="str">
        <f t="shared" si="182"/>
        <v>中国公安</v>
      </c>
      <c r="D2912" t="str">
        <f t="shared" si="183"/>
        <v>01</v>
      </c>
      <c r="E2912" t="s">
        <v>66</v>
      </c>
      <c r="F2912">
        <v>229</v>
      </c>
      <c r="G2912">
        <v>117</v>
      </c>
      <c r="H2912">
        <v>118</v>
      </c>
      <c r="I2912">
        <v>70</v>
      </c>
      <c r="J2912">
        <v>67</v>
      </c>
      <c r="K2912">
        <v>55</v>
      </c>
      <c r="L2912">
        <v>0</v>
      </c>
      <c r="M2912">
        <v>2022</v>
      </c>
      <c r="N2912">
        <f t="shared" ca="1" si="180"/>
        <v>193</v>
      </c>
      <c r="O2912">
        <f t="shared" ca="1" si="181"/>
        <v>9192</v>
      </c>
      <c r="P2912">
        <f ca="1">_20206[[#This Row],[最低排名]]-_20206[[#This Row],[同分人数]]+1</f>
        <v>9000</v>
      </c>
      <c r="Q2912">
        <f ca="1">IF(O2912&gt;=开始!$B$6, 1, 0)</f>
        <v>1</v>
      </c>
      <c r="R2912">
        <f ca="1">_20206[[#This Row],[最低排名]]-开始!$B$6</f>
        <v>9192</v>
      </c>
    </row>
    <row r="2913" spans="1:18">
      <c r="A2913">
        <v>23301</v>
      </c>
      <c r="B2913" t="s">
        <v>314</v>
      </c>
      <c r="C2913" t="str">
        <f t="shared" si="182"/>
        <v>中国戏曲</v>
      </c>
      <c r="D2913" t="str">
        <f t="shared" si="183"/>
        <v>01</v>
      </c>
      <c r="E2913" t="s">
        <v>300</v>
      </c>
      <c r="F2913">
        <v>196</v>
      </c>
      <c r="G2913">
        <v>112</v>
      </c>
      <c r="H2913">
        <v>123</v>
      </c>
      <c r="I2913">
        <v>64</v>
      </c>
      <c r="J2913">
        <v>58</v>
      </c>
      <c r="K2913">
        <v>55</v>
      </c>
      <c r="L2913">
        <v>0</v>
      </c>
      <c r="M2913">
        <v>2022</v>
      </c>
      <c r="N2913">
        <f t="shared" ca="1" si="180"/>
        <v>217</v>
      </c>
      <c r="O2913">
        <f t="shared" ca="1" si="181"/>
        <v>18448</v>
      </c>
      <c r="P2913">
        <f ca="1">_20206[[#This Row],[最低排名]]-_20206[[#This Row],[同分人数]]+1</f>
        <v>18232</v>
      </c>
      <c r="Q2913">
        <f ca="1">IF(O2913&gt;=开始!$B$6, 1, 0)</f>
        <v>1</v>
      </c>
      <c r="R2913">
        <f ca="1">_20206[[#This Row],[最低排名]]-开始!$B$6</f>
        <v>18448</v>
      </c>
    </row>
    <row r="2914" spans="1:18">
      <c r="A2914">
        <v>23402</v>
      </c>
      <c r="B2914" t="s">
        <v>1545</v>
      </c>
      <c r="C2914" t="str">
        <f t="shared" si="182"/>
        <v>京工耿丹</v>
      </c>
      <c r="D2914" t="str">
        <f t="shared" si="183"/>
        <v>02</v>
      </c>
      <c r="E2914" t="s">
        <v>749</v>
      </c>
      <c r="F2914">
        <v>211</v>
      </c>
      <c r="G2914">
        <v>111</v>
      </c>
      <c r="H2914">
        <v>113</v>
      </c>
      <c r="I2914">
        <v>67</v>
      </c>
      <c r="J2914">
        <v>64</v>
      </c>
      <c r="K2914">
        <v>49</v>
      </c>
      <c r="L2914">
        <v>0</v>
      </c>
      <c r="M2914">
        <v>2022</v>
      </c>
      <c r="N2914">
        <f t="shared" ca="1" si="180"/>
        <v>229</v>
      </c>
      <c r="O2914">
        <f t="shared" ca="1" si="181"/>
        <v>16713</v>
      </c>
      <c r="P2914">
        <f ca="1">_20206[[#This Row],[最低排名]]-_20206[[#This Row],[同分人数]]+1</f>
        <v>16485</v>
      </c>
      <c r="Q2914">
        <f ca="1">IF(O2914&gt;=开始!$B$6, 1, 0)</f>
        <v>1</v>
      </c>
      <c r="R2914">
        <f ca="1">_20206[[#This Row],[最低排名]]-开始!$B$6</f>
        <v>16713</v>
      </c>
    </row>
    <row r="2915" spans="1:18">
      <c r="A2915">
        <v>23501</v>
      </c>
      <c r="B2915" t="s">
        <v>1546</v>
      </c>
      <c r="C2915" t="str">
        <f t="shared" si="182"/>
        <v>二外中瑞</v>
      </c>
      <c r="D2915" t="str">
        <f t="shared" si="183"/>
        <v>01</v>
      </c>
      <c r="E2915" t="s">
        <v>479</v>
      </c>
      <c r="F2915">
        <v>184</v>
      </c>
      <c r="G2915">
        <v>99</v>
      </c>
      <c r="H2915">
        <v>97</v>
      </c>
      <c r="I2915">
        <v>52</v>
      </c>
      <c r="J2915">
        <v>49</v>
      </c>
      <c r="K2915">
        <v>40</v>
      </c>
      <c r="L2915">
        <v>0</v>
      </c>
      <c r="M2915">
        <v>2022</v>
      </c>
      <c r="N2915">
        <f t="shared" ca="1" si="180"/>
        <v>163</v>
      </c>
      <c r="O2915">
        <f t="shared" ca="1" si="181"/>
        <v>33024</v>
      </c>
      <c r="P2915">
        <f ca="1">_20206[[#This Row],[最低排名]]-_20206[[#This Row],[同分人数]]+1</f>
        <v>32862</v>
      </c>
      <c r="Q2915">
        <f ca="1">IF(O2915&gt;=开始!$B$6, 1, 0)</f>
        <v>1</v>
      </c>
      <c r="R2915">
        <f ca="1">_20206[[#This Row],[最低排名]]-开始!$B$6</f>
        <v>33024</v>
      </c>
    </row>
    <row r="2916" spans="1:18">
      <c r="A2916">
        <v>23601</v>
      </c>
      <c r="B2916" t="s">
        <v>315</v>
      </c>
      <c r="C2916" t="str">
        <f t="shared" si="182"/>
        <v>北京城市</v>
      </c>
      <c r="D2916" t="str">
        <f t="shared" si="183"/>
        <v>01</v>
      </c>
      <c r="E2916" t="s">
        <v>752</v>
      </c>
      <c r="F2916">
        <v>204</v>
      </c>
      <c r="G2916">
        <v>112</v>
      </c>
      <c r="H2916">
        <v>53</v>
      </c>
      <c r="I2916">
        <v>58</v>
      </c>
      <c r="J2916">
        <v>55</v>
      </c>
      <c r="K2916">
        <v>55</v>
      </c>
      <c r="L2916">
        <v>0</v>
      </c>
      <c r="M2916">
        <v>2022</v>
      </c>
      <c r="N2916">
        <f t="shared" ca="1" si="180"/>
        <v>167</v>
      </c>
      <c r="O2916">
        <f t="shared" ca="1" si="181"/>
        <v>32560</v>
      </c>
      <c r="P2916">
        <f ca="1">_20206[[#This Row],[最低排名]]-_20206[[#This Row],[同分人数]]+1</f>
        <v>32394</v>
      </c>
      <c r="Q2916">
        <f ca="1">IF(O2916&gt;=开始!$B$6, 1, 0)</f>
        <v>1</v>
      </c>
      <c r="R2916">
        <f ca="1">_20206[[#This Row],[最低排名]]-开始!$B$6</f>
        <v>32560</v>
      </c>
    </row>
    <row r="2917" spans="1:18">
      <c r="A2917">
        <v>23602</v>
      </c>
      <c r="B2917" t="s">
        <v>317</v>
      </c>
      <c r="C2917" t="str">
        <f t="shared" si="182"/>
        <v>北京城市</v>
      </c>
      <c r="D2917" t="str">
        <f t="shared" si="183"/>
        <v>02</v>
      </c>
      <c r="E2917" t="s">
        <v>316</v>
      </c>
      <c r="F2917">
        <v>198</v>
      </c>
      <c r="G2917">
        <v>99</v>
      </c>
      <c r="H2917">
        <v>70</v>
      </c>
      <c r="I2917">
        <v>49</v>
      </c>
      <c r="J2917">
        <v>46</v>
      </c>
      <c r="K2917">
        <v>43</v>
      </c>
      <c r="L2917">
        <v>0</v>
      </c>
      <c r="M2917">
        <v>2022</v>
      </c>
      <c r="N2917">
        <f t="shared" ca="1" si="180"/>
        <v>139</v>
      </c>
      <c r="O2917">
        <f t="shared" ca="1" si="181"/>
        <v>35561</v>
      </c>
      <c r="P2917">
        <f ca="1">_20206[[#This Row],[最低排名]]-_20206[[#This Row],[同分人数]]+1</f>
        <v>35423</v>
      </c>
      <c r="Q2917">
        <f ca="1">IF(O2917&gt;=开始!$B$6, 1, 0)</f>
        <v>1</v>
      </c>
      <c r="R2917">
        <f ca="1">_20206[[#This Row],[最低排名]]-开始!$B$6</f>
        <v>35561</v>
      </c>
    </row>
    <row r="2918" spans="1:18">
      <c r="A2918">
        <v>23701</v>
      </c>
      <c r="B2918" t="s">
        <v>321</v>
      </c>
      <c r="C2918" t="str">
        <f t="shared" si="182"/>
        <v>北京印刷</v>
      </c>
      <c r="D2918" t="str">
        <f t="shared" si="183"/>
        <v>01</v>
      </c>
      <c r="E2918" t="s">
        <v>431</v>
      </c>
      <c r="F2918">
        <v>188</v>
      </c>
      <c r="G2918">
        <v>104</v>
      </c>
      <c r="H2918">
        <v>97</v>
      </c>
      <c r="I2918">
        <v>61</v>
      </c>
      <c r="J2918">
        <v>58</v>
      </c>
      <c r="K2918">
        <v>58</v>
      </c>
      <c r="L2918">
        <v>0</v>
      </c>
      <c r="M2918">
        <v>2022</v>
      </c>
      <c r="N2918">
        <f t="shared" ca="1" si="180"/>
        <v>210</v>
      </c>
      <c r="O2918">
        <f t="shared" ca="1" si="181"/>
        <v>25688</v>
      </c>
      <c r="P2918">
        <f ca="1">_20206[[#This Row],[最低排名]]-_20206[[#This Row],[同分人数]]+1</f>
        <v>25479</v>
      </c>
      <c r="Q2918">
        <f ca="1">IF(O2918&gt;=开始!$B$6, 1, 0)</f>
        <v>1</v>
      </c>
      <c r="R2918">
        <f ca="1">_20206[[#This Row],[最低排名]]-开始!$B$6</f>
        <v>25688</v>
      </c>
    </row>
    <row r="2919" spans="1:18">
      <c r="A2919">
        <v>23901</v>
      </c>
      <c r="B2919" t="s">
        <v>322</v>
      </c>
      <c r="C2919" t="str">
        <f t="shared" si="182"/>
        <v>首都体院</v>
      </c>
      <c r="D2919" t="str">
        <f t="shared" si="183"/>
        <v>01</v>
      </c>
      <c r="E2919" t="s">
        <v>431</v>
      </c>
      <c r="F2919">
        <v>217</v>
      </c>
      <c r="G2919">
        <v>112</v>
      </c>
      <c r="H2919">
        <v>80</v>
      </c>
      <c r="I2919">
        <v>58</v>
      </c>
      <c r="J2919">
        <v>58</v>
      </c>
      <c r="K2919">
        <v>49</v>
      </c>
      <c r="L2919">
        <v>0</v>
      </c>
      <c r="M2919">
        <v>2022</v>
      </c>
      <c r="N2919">
        <f t="shared" ca="1" si="180"/>
        <v>210</v>
      </c>
      <c r="O2919">
        <f t="shared" ca="1" si="181"/>
        <v>25688</v>
      </c>
      <c r="P2919">
        <f ca="1">_20206[[#This Row],[最低排名]]-_20206[[#This Row],[同分人数]]+1</f>
        <v>25479</v>
      </c>
      <c r="Q2919">
        <f ca="1">IF(O2919&gt;=开始!$B$6, 1, 0)</f>
        <v>1</v>
      </c>
      <c r="R2919">
        <f ca="1">_20206[[#This Row],[最低排名]]-开始!$B$6</f>
        <v>25688</v>
      </c>
    </row>
    <row r="2920" spans="1:18">
      <c r="A2920">
        <v>24001</v>
      </c>
      <c r="B2920" t="s">
        <v>324</v>
      </c>
      <c r="C2920" t="str">
        <f t="shared" si="182"/>
        <v>北京语言</v>
      </c>
      <c r="D2920" t="str">
        <f t="shared" si="183"/>
        <v>01</v>
      </c>
      <c r="E2920" t="s">
        <v>138</v>
      </c>
      <c r="F2920">
        <v>211</v>
      </c>
      <c r="G2920">
        <v>113</v>
      </c>
      <c r="H2920">
        <v>127</v>
      </c>
      <c r="I2920">
        <v>61</v>
      </c>
      <c r="J2920">
        <v>58</v>
      </c>
      <c r="K2920">
        <v>58</v>
      </c>
      <c r="L2920">
        <v>0</v>
      </c>
      <c r="M2920">
        <v>2022</v>
      </c>
      <c r="N2920">
        <f t="shared" ca="1" si="180"/>
        <v>220</v>
      </c>
      <c r="O2920">
        <f t="shared" ca="1" si="181"/>
        <v>14379</v>
      </c>
      <c r="P2920">
        <f ca="1">_20206[[#This Row],[最低排名]]-_20206[[#This Row],[同分人数]]+1</f>
        <v>14160</v>
      </c>
      <c r="Q2920">
        <f ca="1">IF(O2920&gt;=开始!$B$6, 1, 0)</f>
        <v>1</v>
      </c>
      <c r="R2920">
        <f ca="1">_20206[[#This Row],[最低排名]]-开始!$B$6</f>
        <v>14379</v>
      </c>
    </row>
    <row r="2921" spans="1:18">
      <c r="A2921">
        <v>24101</v>
      </c>
      <c r="B2921" t="s">
        <v>1547</v>
      </c>
      <c r="C2921" t="str">
        <f t="shared" si="182"/>
        <v>北京电影</v>
      </c>
      <c r="D2921" t="str">
        <f t="shared" si="183"/>
        <v>01</v>
      </c>
      <c r="E2921" t="s">
        <v>20</v>
      </c>
      <c r="F2921">
        <v>232</v>
      </c>
      <c r="G2921">
        <v>120</v>
      </c>
      <c r="H2921">
        <v>120</v>
      </c>
      <c r="I2921">
        <v>64</v>
      </c>
      <c r="J2921">
        <v>64</v>
      </c>
      <c r="K2921">
        <v>61</v>
      </c>
      <c r="L2921">
        <v>0</v>
      </c>
      <c r="M2921">
        <v>2022</v>
      </c>
      <c r="N2921">
        <f t="shared" ca="1" si="180"/>
        <v>223</v>
      </c>
      <c r="O2921">
        <f t="shared" ca="1" si="181"/>
        <v>8780</v>
      </c>
      <c r="P2921">
        <f ca="1">_20206[[#This Row],[最低排名]]-_20206[[#This Row],[同分人数]]+1</f>
        <v>8558</v>
      </c>
      <c r="Q2921">
        <f ca="1">IF(O2921&gt;=开始!$B$6, 1, 0)</f>
        <v>1</v>
      </c>
      <c r="R2921">
        <f ca="1">_20206[[#This Row],[最低排名]]-开始!$B$6</f>
        <v>8780</v>
      </c>
    </row>
    <row r="2922" spans="1:18">
      <c r="A2922">
        <v>25101</v>
      </c>
      <c r="B2922" t="s">
        <v>326</v>
      </c>
      <c r="C2922" t="str">
        <f t="shared" si="182"/>
        <v>南开大学</v>
      </c>
      <c r="D2922" t="str">
        <f t="shared" si="183"/>
        <v>01</v>
      </c>
      <c r="E2922" t="s">
        <v>6</v>
      </c>
      <c r="F2922">
        <v>241</v>
      </c>
      <c r="G2922">
        <v>124</v>
      </c>
      <c r="H2922">
        <v>129</v>
      </c>
      <c r="I2922">
        <v>67</v>
      </c>
      <c r="J2922">
        <v>67</v>
      </c>
      <c r="K2922">
        <v>67</v>
      </c>
      <c r="L2922">
        <v>0</v>
      </c>
      <c r="M2922">
        <v>2022</v>
      </c>
      <c r="N2922">
        <f t="shared" ca="1" si="180"/>
        <v>144</v>
      </c>
      <c r="O2922">
        <f t="shared" ca="1" si="181"/>
        <v>3506</v>
      </c>
      <c r="P2922">
        <f ca="1">_20206[[#This Row],[最低排名]]-_20206[[#This Row],[同分人数]]+1</f>
        <v>3363</v>
      </c>
      <c r="Q2922">
        <f ca="1">IF(O2922&gt;=开始!$B$6, 1, 0)</f>
        <v>1</v>
      </c>
      <c r="R2922">
        <f ca="1">_20206[[#This Row],[最低排名]]-开始!$B$6</f>
        <v>3506</v>
      </c>
    </row>
    <row r="2923" spans="1:18">
      <c r="A2923">
        <v>25102</v>
      </c>
      <c r="B2923" t="s">
        <v>327</v>
      </c>
      <c r="C2923" t="str">
        <f t="shared" si="182"/>
        <v>南开大学</v>
      </c>
      <c r="D2923" t="str">
        <f t="shared" si="183"/>
        <v>02</v>
      </c>
      <c r="E2923" t="s">
        <v>6</v>
      </c>
      <c r="F2923">
        <v>239</v>
      </c>
      <c r="G2923">
        <v>126</v>
      </c>
      <c r="H2923">
        <v>131</v>
      </c>
      <c r="I2923">
        <v>70</v>
      </c>
      <c r="J2923">
        <v>67</v>
      </c>
      <c r="K2923">
        <v>64</v>
      </c>
      <c r="L2923">
        <v>0</v>
      </c>
      <c r="M2923">
        <v>2022</v>
      </c>
      <c r="N2923">
        <f t="shared" ca="1" si="180"/>
        <v>144</v>
      </c>
      <c r="O2923">
        <f t="shared" ca="1" si="181"/>
        <v>3506</v>
      </c>
      <c r="P2923">
        <f ca="1">_20206[[#This Row],[最低排名]]-_20206[[#This Row],[同分人数]]+1</f>
        <v>3363</v>
      </c>
      <c r="Q2923">
        <f ca="1">IF(O2923&gt;=开始!$B$6, 1, 0)</f>
        <v>1</v>
      </c>
      <c r="R2923">
        <f ca="1">_20206[[#This Row],[最低排名]]-开始!$B$6</f>
        <v>3506</v>
      </c>
    </row>
    <row r="2924" spans="1:18">
      <c r="A2924">
        <v>25201</v>
      </c>
      <c r="B2924" t="s">
        <v>329</v>
      </c>
      <c r="C2924" t="str">
        <f t="shared" si="182"/>
        <v>天津大学</v>
      </c>
      <c r="D2924" t="str">
        <f t="shared" si="183"/>
        <v>01</v>
      </c>
      <c r="E2924" t="s">
        <v>332</v>
      </c>
      <c r="F2924">
        <v>232</v>
      </c>
      <c r="G2924">
        <v>121</v>
      </c>
      <c r="H2924">
        <v>136</v>
      </c>
      <c r="I2924">
        <v>67</v>
      </c>
      <c r="J2924">
        <v>67</v>
      </c>
      <c r="K2924">
        <v>61</v>
      </c>
      <c r="L2924">
        <v>0</v>
      </c>
      <c r="M2924">
        <v>2022</v>
      </c>
      <c r="N2924">
        <f t="shared" ca="1" si="180"/>
        <v>159</v>
      </c>
      <c r="O2924">
        <f t="shared" ca="1" si="181"/>
        <v>4727</v>
      </c>
      <c r="P2924">
        <f ca="1">_20206[[#This Row],[最低排名]]-_20206[[#This Row],[同分人数]]+1</f>
        <v>4569</v>
      </c>
      <c r="Q2924">
        <f ca="1">IF(O2924&gt;=开始!$B$6, 1, 0)</f>
        <v>1</v>
      </c>
      <c r="R2924">
        <f ca="1">_20206[[#This Row],[最低排名]]-开始!$B$6</f>
        <v>4727</v>
      </c>
    </row>
    <row r="2925" spans="1:18">
      <c r="A2925">
        <v>25202</v>
      </c>
      <c r="B2925" t="s">
        <v>330</v>
      </c>
      <c r="C2925" t="str">
        <f t="shared" si="182"/>
        <v>天津大学</v>
      </c>
      <c r="D2925" t="str">
        <f t="shared" si="183"/>
        <v>02</v>
      </c>
      <c r="E2925" t="s">
        <v>35</v>
      </c>
      <c r="F2925">
        <v>229</v>
      </c>
      <c r="G2925">
        <v>116</v>
      </c>
      <c r="H2925">
        <v>132</v>
      </c>
      <c r="I2925">
        <v>70</v>
      </c>
      <c r="J2925">
        <v>70</v>
      </c>
      <c r="K2925">
        <v>61</v>
      </c>
      <c r="L2925">
        <v>0</v>
      </c>
      <c r="M2925">
        <v>2022</v>
      </c>
      <c r="N2925">
        <f t="shared" ca="1" si="180"/>
        <v>150</v>
      </c>
      <c r="O2925">
        <f t="shared" ca="1" si="181"/>
        <v>4877</v>
      </c>
      <c r="P2925">
        <f ca="1">_20206[[#This Row],[最低排名]]-_20206[[#This Row],[同分人数]]+1</f>
        <v>4728</v>
      </c>
      <c r="Q2925">
        <f ca="1">IF(O2925&gt;=开始!$B$6, 1, 0)</f>
        <v>1</v>
      </c>
      <c r="R2925">
        <f ca="1">_20206[[#This Row],[最低排名]]-开始!$B$6</f>
        <v>4877</v>
      </c>
    </row>
    <row r="2926" spans="1:18">
      <c r="A2926">
        <v>25203</v>
      </c>
      <c r="B2926" t="s">
        <v>331</v>
      </c>
      <c r="C2926" t="str">
        <f t="shared" si="182"/>
        <v>天津大学</v>
      </c>
      <c r="D2926" t="str">
        <f t="shared" si="183"/>
        <v>03</v>
      </c>
      <c r="E2926" t="s">
        <v>29</v>
      </c>
      <c r="F2926">
        <v>244</v>
      </c>
      <c r="G2926">
        <v>128</v>
      </c>
      <c r="H2926">
        <v>130</v>
      </c>
      <c r="I2926">
        <v>67</v>
      </c>
      <c r="J2926">
        <v>67</v>
      </c>
      <c r="K2926">
        <v>58</v>
      </c>
      <c r="L2926">
        <v>0</v>
      </c>
      <c r="M2926">
        <v>2022</v>
      </c>
      <c r="N2926">
        <f t="shared" ca="1" si="180"/>
        <v>173</v>
      </c>
      <c r="O2926">
        <f t="shared" ca="1" si="181"/>
        <v>4276</v>
      </c>
      <c r="P2926">
        <f ca="1">_20206[[#This Row],[最低排名]]-_20206[[#This Row],[同分人数]]+1</f>
        <v>4104</v>
      </c>
      <c r="Q2926">
        <f ca="1">IF(O2926&gt;=开始!$B$6, 1, 0)</f>
        <v>1</v>
      </c>
      <c r="R2926">
        <f ca="1">_20206[[#This Row],[最低排名]]-开始!$B$6</f>
        <v>4276</v>
      </c>
    </row>
    <row r="2927" spans="1:18">
      <c r="A2927">
        <v>25204</v>
      </c>
      <c r="B2927" t="s">
        <v>333</v>
      </c>
      <c r="C2927" t="str">
        <f t="shared" si="182"/>
        <v>天津大学</v>
      </c>
      <c r="D2927" t="str">
        <f t="shared" si="183"/>
        <v>04</v>
      </c>
      <c r="E2927" t="s">
        <v>58</v>
      </c>
      <c r="F2927">
        <v>254</v>
      </c>
      <c r="G2927">
        <v>131</v>
      </c>
      <c r="H2927">
        <v>115</v>
      </c>
      <c r="I2927">
        <v>70</v>
      </c>
      <c r="J2927">
        <v>67</v>
      </c>
      <c r="K2927">
        <v>58</v>
      </c>
      <c r="L2927">
        <v>0</v>
      </c>
      <c r="M2927">
        <v>2022</v>
      </c>
      <c r="N2927">
        <f t="shared" ca="1" si="180"/>
        <v>158</v>
      </c>
      <c r="O2927">
        <f t="shared" ca="1" si="181"/>
        <v>4568</v>
      </c>
      <c r="P2927">
        <f ca="1">_20206[[#This Row],[最低排名]]-_20206[[#This Row],[同分人数]]+1</f>
        <v>4411</v>
      </c>
      <c r="Q2927">
        <f ca="1">IF(O2927&gt;=开始!$B$6, 1, 0)</f>
        <v>1</v>
      </c>
      <c r="R2927">
        <f ca="1">_20206[[#This Row],[最低排名]]-开始!$B$6</f>
        <v>4568</v>
      </c>
    </row>
    <row r="2928" spans="1:18">
      <c r="A2928">
        <v>25301</v>
      </c>
      <c r="B2928" t="s">
        <v>334</v>
      </c>
      <c r="C2928" t="str">
        <f t="shared" si="182"/>
        <v>中国民航</v>
      </c>
      <c r="D2928" t="str">
        <f t="shared" si="183"/>
        <v>01</v>
      </c>
      <c r="E2928" t="s">
        <v>335</v>
      </c>
      <c r="F2928">
        <v>190</v>
      </c>
      <c r="G2928">
        <v>96</v>
      </c>
      <c r="H2928">
        <v>86</v>
      </c>
      <c r="I2928">
        <v>67</v>
      </c>
      <c r="J2928">
        <v>55</v>
      </c>
      <c r="K2928">
        <v>49</v>
      </c>
      <c r="L2928">
        <v>0</v>
      </c>
      <c r="M2928">
        <v>2022</v>
      </c>
      <c r="N2928">
        <f t="shared" ca="1" si="180"/>
        <v>188</v>
      </c>
      <c r="O2928">
        <f t="shared" ca="1" si="181"/>
        <v>28679</v>
      </c>
      <c r="P2928">
        <f ca="1">_20206[[#This Row],[最低排名]]-_20206[[#This Row],[同分人数]]+1</f>
        <v>28492</v>
      </c>
      <c r="Q2928">
        <f ca="1">IF(O2928&gt;=开始!$B$6, 1, 0)</f>
        <v>1</v>
      </c>
      <c r="R2928">
        <f ca="1">_20206[[#This Row],[最低排名]]-开始!$B$6</f>
        <v>28679</v>
      </c>
    </row>
    <row r="2929" spans="1:18">
      <c r="A2929">
        <v>25302</v>
      </c>
      <c r="B2929" t="s">
        <v>336</v>
      </c>
      <c r="C2929" t="str">
        <f t="shared" si="182"/>
        <v>中国民航</v>
      </c>
      <c r="D2929" t="str">
        <f t="shared" si="183"/>
        <v>02</v>
      </c>
      <c r="E2929" t="s">
        <v>205</v>
      </c>
      <c r="F2929">
        <v>181</v>
      </c>
      <c r="G2929">
        <v>92</v>
      </c>
      <c r="H2929">
        <v>99</v>
      </c>
      <c r="I2929">
        <v>49</v>
      </c>
      <c r="J2929">
        <v>46</v>
      </c>
      <c r="K2929">
        <v>43</v>
      </c>
      <c r="L2929">
        <v>0</v>
      </c>
      <c r="M2929">
        <v>2022</v>
      </c>
      <c r="N2929">
        <f t="shared" ca="1" si="180"/>
        <v>162</v>
      </c>
      <c r="O2929">
        <f t="shared" ca="1" si="181"/>
        <v>33700</v>
      </c>
      <c r="P2929">
        <f ca="1">_20206[[#This Row],[最低排名]]-_20206[[#This Row],[同分人数]]+1</f>
        <v>33539</v>
      </c>
      <c r="Q2929">
        <f ca="1">IF(O2929&gt;=开始!$B$6, 1, 0)</f>
        <v>1</v>
      </c>
      <c r="R2929">
        <f ca="1">_20206[[#This Row],[最低排名]]-开始!$B$6</f>
        <v>33700</v>
      </c>
    </row>
    <row r="2930" spans="1:18">
      <c r="A2930">
        <v>25303</v>
      </c>
      <c r="B2930" t="s">
        <v>337</v>
      </c>
      <c r="C2930" t="str">
        <f t="shared" si="182"/>
        <v>中国民航</v>
      </c>
      <c r="D2930" t="str">
        <f t="shared" si="183"/>
        <v>03</v>
      </c>
      <c r="E2930" t="s">
        <v>96</v>
      </c>
      <c r="F2930">
        <v>184</v>
      </c>
      <c r="G2930">
        <v>113</v>
      </c>
      <c r="H2930">
        <v>114</v>
      </c>
      <c r="I2930">
        <v>64</v>
      </c>
      <c r="J2930">
        <v>58</v>
      </c>
      <c r="K2930">
        <v>52</v>
      </c>
      <c r="L2930">
        <v>0</v>
      </c>
      <c r="M2930">
        <v>2022</v>
      </c>
      <c r="N2930">
        <f t="shared" ca="1" si="180"/>
        <v>195</v>
      </c>
      <c r="O2930">
        <f t="shared" ca="1" si="181"/>
        <v>23636</v>
      </c>
      <c r="P2930">
        <f ca="1">_20206[[#This Row],[最低排名]]-_20206[[#This Row],[同分人数]]+1</f>
        <v>23442</v>
      </c>
      <c r="Q2930">
        <f ca="1">IF(O2930&gt;=开始!$B$6, 1, 0)</f>
        <v>1</v>
      </c>
      <c r="R2930">
        <f ca="1">_20206[[#This Row],[最低排名]]-开始!$B$6</f>
        <v>23636</v>
      </c>
    </row>
    <row r="2931" spans="1:18">
      <c r="A2931">
        <v>25304</v>
      </c>
      <c r="B2931" t="s">
        <v>338</v>
      </c>
      <c r="C2931" t="str">
        <f t="shared" si="182"/>
        <v>中国民航</v>
      </c>
      <c r="D2931" t="str">
        <f t="shared" si="183"/>
        <v>04</v>
      </c>
      <c r="E2931" t="s">
        <v>182</v>
      </c>
      <c r="F2931">
        <v>219</v>
      </c>
      <c r="G2931">
        <v>110</v>
      </c>
      <c r="H2931">
        <v>89</v>
      </c>
      <c r="I2931">
        <v>58</v>
      </c>
      <c r="J2931">
        <v>49</v>
      </c>
      <c r="K2931">
        <v>46</v>
      </c>
      <c r="L2931">
        <v>0</v>
      </c>
      <c r="M2931">
        <v>2022</v>
      </c>
      <c r="N2931">
        <f t="shared" ca="1" si="180"/>
        <v>212</v>
      </c>
      <c r="O2931">
        <f t="shared" ca="1" si="181"/>
        <v>25900</v>
      </c>
      <c r="P2931">
        <f ca="1">_20206[[#This Row],[最低排名]]-_20206[[#This Row],[同分人数]]+1</f>
        <v>25689</v>
      </c>
      <c r="Q2931">
        <f ca="1">IF(O2931&gt;=开始!$B$6, 1, 0)</f>
        <v>1</v>
      </c>
      <c r="R2931">
        <f ca="1">_20206[[#This Row],[最低排名]]-开始!$B$6</f>
        <v>25900</v>
      </c>
    </row>
    <row r="2932" spans="1:18">
      <c r="A2932">
        <v>25401</v>
      </c>
      <c r="B2932" t="s">
        <v>339</v>
      </c>
      <c r="C2932" t="str">
        <f t="shared" si="182"/>
        <v>天津科大</v>
      </c>
      <c r="D2932" t="str">
        <f t="shared" si="183"/>
        <v>01</v>
      </c>
      <c r="E2932" t="s">
        <v>335</v>
      </c>
      <c r="F2932">
        <v>183</v>
      </c>
      <c r="G2932">
        <v>106</v>
      </c>
      <c r="H2932">
        <v>102</v>
      </c>
      <c r="I2932">
        <v>55</v>
      </c>
      <c r="J2932">
        <v>55</v>
      </c>
      <c r="K2932">
        <v>52</v>
      </c>
      <c r="L2932">
        <v>0</v>
      </c>
      <c r="M2932">
        <v>2022</v>
      </c>
      <c r="N2932">
        <f t="shared" ca="1" si="180"/>
        <v>188</v>
      </c>
      <c r="O2932">
        <f t="shared" ca="1" si="181"/>
        <v>28679</v>
      </c>
      <c r="P2932">
        <f ca="1">_20206[[#This Row],[最低排名]]-_20206[[#This Row],[同分人数]]+1</f>
        <v>28492</v>
      </c>
      <c r="Q2932">
        <f ca="1">IF(O2932&gt;=开始!$B$6, 1, 0)</f>
        <v>1</v>
      </c>
      <c r="R2932">
        <f ca="1">_20206[[#This Row],[最低排名]]-开始!$B$6</f>
        <v>28679</v>
      </c>
    </row>
    <row r="2933" spans="1:18">
      <c r="A2933">
        <v>25402</v>
      </c>
      <c r="B2933" t="s">
        <v>341</v>
      </c>
      <c r="C2933" t="str">
        <f t="shared" si="182"/>
        <v>天津科大</v>
      </c>
      <c r="D2933" t="str">
        <f t="shared" si="183"/>
        <v>02</v>
      </c>
      <c r="E2933" t="s">
        <v>419</v>
      </c>
      <c r="F2933">
        <v>208</v>
      </c>
      <c r="G2933">
        <v>115</v>
      </c>
      <c r="H2933">
        <v>76</v>
      </c>
      <c r="I2933">
        <v>55</v>
      </c>
      <c r="J2933">
        <v>52</v>
      </c>
      <c r="K2933">
        <v>43</v>
      </c>
      <c r="L2933">
        <v>0</v>
      </c>
      <c r="M2933">
        <v>2022</v>
      </c>
      <c r="N2933">
        <f t="shared" ca="1" si="180"/>
        <v>158</v>
      </c>
      <c r="O2933">
        <f t="shared" ca="1" si="181"/>
        <v>31045</v>
      </c>
      <c r="P2933">
        <f ca="1">_20206[[#This Row],[最低排名]]-_20206[[#This Row],[同分人数]]+1</f>
        <v>30888</v>
      </c>
      <c r="Q2933">
        <f ca="1">IF(O2933&gt;=开始!$B$6, 1, 0)</f>
        <v>1</v>
      </c>
      <c r="R2933">
        <f ca="1">_20206[[#This Row],[最低排名]]-开始!$B$6</f>
        <v>31045</v>
      </c>
    </row>
    <row r="2934" spans="1:18">
      <c r="A2934">
        <v>25403</v>
      </c>
      <c r="B2934" t="s">
        <v>342</v>
      </c>
      <c r="C2934" t="str">
        <f t="shared" si="182"/>
        <v>天津科大</v>
      </c>
      <c r="D2934" t="str">
        <f t="shared" si="183"/>
        <v>03</v>
      </c>
      <c r="E2934" t="s">
        <v>389</v>
      </c>
      <c r="F2934">
        <v>186</v>
      </c>
      <c r="G2934">
        <v>95</v>
      </c>
      <c r="H2934">
        <v>98</v>
      </c>
      <c r="I2934">
        <v>58</v>
      </c>
      <c r="J2934">
        <v>58</v>
      </c>
      <c r="K2934">
        <v>52</v>
      </c>
      <c r="L2934">
        <v>0</v>
      </c>
      <c r="M2934">
        <v>2022</v>
      </c>
      <c r="N2934">
        <f t="shared" ca="1" si="180"/>
        <v>189</v>
      </c>
      <c r="O2934">
        <f t="shared" ca="1" si="181"/>
        <v>27719</v>
      </c>
      <c r="P2934">
        <f ca="1">_20206[[#This Row],[最低排名]]-_20206[[#This Row],[同分人数]]+1</f>
        <v>27531</v>
      </c>
      <c r="Q2934">
        <f ca="1">IF(O2934&gt;=开始!$B$6, 1, 0)</f>
        <v>1</v>
      </c>
      <c r="R2934">
        <f ca="1">_20206[[#This Row],[最低排名]]-开始!$B$6</f>
        <v>27719</v>
      </c>
    </row>
    <row r="2935" spans="1:18">
      <c r="A2935">
        <v>25404</v>
      </c>
      <c r="B2935" t="s">
        <v>343</v>
      </c>
      <c r="C2935" t="str">
        <f t="shared" si="182"/>
        <v>天津科大</v>
      </c>
      <c r="D2935" t="str">
        <f t="shared" si="183"/>
        <v>04</v>
      </c>
      <c r="E2935" t="s">
        <v>175</v>
      </c>
      <c r="F2935">
        <v>215</v>
      </c>
      <c r="G2935">
        <v>117</v>
      </c>
      <c r="H2935">
        <v>81</v>
      </c>
      <c r="I2935">
        <v>61</v>
      </c>
      <c r="J2935">
        <v>58</v>
      </c>
      <c r="K2935">
        <v>49</v>
      </c>
      <c r="L2935">
        <v>0</v>
      </c>
      <c r="M2935">
        <v>2022</v>
      </c>
      <c r="N2935">
        <f t="shared" ca="1" si="180"/>
        <v>211</v>
      </c>
      <c r="O2935">
        <f t="shared" ca="1" si="181"/>
        <v>25254</v>
      </c>
      <c r="P2935">
        <f ca="1">_20206[[#This Row],[最低排名]]-_20206[[#This Row],[同分人数]]+1</f>
        <v>25044</v>
      </c>
      <c r="Q2935">
        <f ca="1">IF(O2935&gt;=开始!$B$6, 1, 0)</f>
        <v>1</v>
      </c>
      <c r="R2935">
        <f ca="1">_20206[[#This Row],[最低排名]]-开始!$B$6</f>
        <v>25254</v>
      </c>
    </row>
    <row r="2936" spans="1:18">
      <c r="A2936">
        <v>25501</v>
      </c>
      <c r="B2936" t="s">
        <v>344</v>
      </c>
      <c r="C2936" t="str">
        <f t="shared" si="182"/>
        <v>天津工大</v>
      </c>
      <c r="D2936" t="str">
        <f t="shared" si="183"/>
        <v>01</v>
      </c>
      <c r="E2936" t="s">
        <v>85</v>
      </c>
      <c r="F2936">
        <v>226</v>
      </c>
      <c r="G2936">
        <v>114</v>
      </c>
      <c r="H2936">
        <v>95</v>
      </c>
      <c r="I2936">
        <v>61</v>
      </c>
      <c r="J2936">
        <v>55</v>
      </c>
      <c r="K2936">
        <v>49</v>
      </c>
      <c r="L2936">
        <v>0</v>
      </c>
      <c r="M2936">
        <v>2022</v>
      </c>
      <c r="N2936">
        <f t="shared" ca="1" si="180"/>
        <v>231</v>
      </c>
      <c r="O2936">
        <f t="shared" ca="1" si="181"/>
        <v>20634</v>
      </c>
      <c r="P2936">
        <f ca="1">_20206[[#This Row],[最低排名]]-_20206[[#This Row],[同分人数]]+1</f>
        <v>20404</v>
      </c>
      <c r="Q2936">
        <f ca="1">IF(O2936&gt;=开始!$B$6, 1, 0)</f>
        <v>1</v>
      </c>
      <c r="R2936">
        <f ca="1">_20206[[#This Row],[最低排名]]-开始!$B$6</f>
        <v>20634</v>
      </c>
    </row>
    <row r="2937" spans="1:18">
      <c r="A2937">
        <v>25502</v>
      </c>
      <c r="B2937" t="s">
        <v>345</v>
      </c>
      <c r="C2937" t="str">
        <f t="shared" si="182"/>
        <v>天津工大</v>
      </c>
      <c r="D2937" t="str">
        <f t="shared" si="183"/>
        <v>02</v>
      </c>
      <c r="E2937" t="s">
        <v>77</v>
      </c>
      <c r="F2937">
        <v>219</v>
      </c>
      <c r="G2937">
        <v>123</v>
      </c>
      <c r="H2937">
        <v>93</v>
      </c>
      <c r="I2937">
        <v>64</v>
      </c>
      <c r="J2937">
        <v>64</v>
      </c>
      <c r="K2937">
        <v>58</v>
      </c>
      <c r="L2937">
        <v>0</v>
      </c>
      <c r="M2937">
        <v>2022</v>
      </c>
      <c r="N2937">
        <f t="shared" ca="1" si="180"/>
        <v>221</v>
      </c>
      <c r="O2937">
        <f t="shared" ca="1" si="181"/>
        <v>18013</v>
      </c>
      <c r="P2937">
        <f ca="1">_20206[[#This Row],[最低排名]]-_20206[[#This Row],[同分人数]]+1</f>
        <v>17793</v>
      </c>
      <c r="Q2937">
        <f ca="1">IF(O2937&gt;=开始!$B$6, 1, 0)</f>
        <v>1</v>
      </c>
      <c r="R2937">
        <f ca="1">_20206[[#This Row],[最低排名]]-开始!$B$6</f>
        <v>18013</v>
      </c>
    </row>
    <row r="2938" spans="1:18">
      <c r="A2938">
        <v>25601</v>
      </c>
      <c r="B2938" t="s">
        <v>346</v>
      </c>
      <c r="C2938" t="str">
        <f t="shared" si="182"/>
        <v>天津中医</v>
      </c>
      <c r="D2938" t="str">
        <f t="shared" si="183"/>
        <v>01</v>
      </c>
      <c r="E2938" t="s">
        <v>678</v>
      </c>
      <c r="F2938">
        <v>187</v>
      </c>
      <c r="G2938">
        <v>109</v>
      </c>
      <c r="H2938">
        <v>125</v>
      </c>
      <c r="I2938">
        <v>64</v>
      </c>
      <c r="J2938">
        <v>55</v>
      </c>
      <c r="K2938">
        <v>52</v>
      </c>
      <c r="L2938">
        <v>0</v>
      </c>
      <c r="M2938">
        <v>2022</v>
      </c>
      <c r="N2938">
        <f t="shared" ca="1" si="180"/>
        <v>234</v>
      </c>
      <c r="O2938">
        <f t="shared" ca="1" si="181"/>
        <v>21316</v>
      </c>
      <c r="P2938">
        <f ca="1">_20206[[#This Row],[最低排名]]-_20206[[#This Row],[同分人数]]+1</f>
        <v>21083</v>
      </c>
      <c r="Q2938">
        <f ca="1">IF(O2938&gt;=开始!$B$6, 1, 0)</f>
        <v>1</v>
      </c>
      <c r="R2938">
        <f ca="1">_20206[[#This Row],[最低排名]]-开始!$B$6</f>
        <v>21316</v>
      </c>
    </row>
    <row r="2939" spans="1:18">
      <c r="A2939">
        <v>25602</v>
      </c>
      <c r="B2939" t="s">
        <v>348</v>
      </c>
      <c r="C2939" t="str">
        <f t="shared" si="182"/>
        <v>天津中医</v>
      </c>
      <c r="D2939" t="str">
        <f t="shared" si="183"/>
        <v>02</v>
      </c>
      <c r="E2939" t="s">
        <v>533</v>
      </c>
      <c r="F2939">
        <v>214</v>
      </c>
      <c r="G2939">
        <v>111</v>
      </c>
      <c r="H2939">
        <v>98</v>
      </c>
      <c r="I2939">
        <v>55</v>
      </c>
      <c r="J2939">
        <v>52</v>
      </c>
      <c r="K2939">
        <v>52</v>
      </c>
      <c r="L2939">
        <v>0</v>
      </c>
      <c r="M2939">
        <v>2022</v>
      </c>
      <c r="N2939">
        <f t="shared" ca="1" si="180"/>
        <v>193</v>
      </c>
      <c r="O2939">
        <f t="shared" ca="1" si="181"/>
        <v>23829</v>
      </c>
      <c r="P2939">
        <f ca="1">_20206[[#This Row],[最低排名]]-_20206[[#This Row],[同分人数]]+1</f>
        <v>23637</v>
      </c>
      <c r="Q2939">
        <f ca="1">IF(O2939&gt;=开始!$B$6, 1, 0)</f>
        <v>1</v>
      </c>
      <c r="R2939">
        <f ca="1">_20206[[#This Row],[最低排名]]-开始!$B$6</f>
        <v>23829</v>
      </c>
    </row>
    <row r="2940" spans="1:18">
      <c r="A2940">
        <v>25603</v>
      </c>
      <c r="B2940" t="s">
        <v>349</v>
      </c>
      <c r="C2940" t="str">
        <f t="shared" si="182"/>
        <v>天津中医</v>
      </c>
      <c r="D2940" t="str">
        <f t="shared" si="183"/>
        <v>03</v>
      </c>
      <c r="E2940" t="s">
        <v>39</v>
      </c>
      <c r="F2940">
        <v>225</v>
      </c>
      <c r="G2940">
        <v>124</v>
      </c>
      <c r="H2940">
        <v>85</v>
      </c>
      <c r="I2940">
        <v>67</v>
      </c>
      <c r="J2940">
        <v>67</v>
      </c>
      <c r="K2940">
        <v>58</v>
      </c>
      <c r="L2940">
        <v>0</v>
      </c>
      <c r="M2940">
        <v>2022</v>
      </c>
      <c r="N2940">
        <f t="shared" ca="1" si="180"/>
        <v>223</v>
      </c>
      <c r="O2940">
        <f t="shared" ca="1" si="181"/>
        <v>17148</v>
      </c>
      <c r="P2940">
        <f ca="1">_20206[[#This Row],[最低排名]]-_20206[[#This Row],[同分人数]]+1</f>
        <v>16926</v>
      </c>
      <c r="Q2940">
        <f ca="1">IF(O2940&gt;=开始!$B$6, 1, 0)</f>
        <v>1</v>
      </c>
      <c r="R2940">
        <f ca="1">_20206[[#This Row],[最低排名]]-开始!$B$6</f>
        <v>17148</v>
      </c>
    </row>
    <row r="2941" spans="1:18">
      <c r="A2941">
        <v>25604</v>
      </c>
      <c r="B2941" t="s">
        <v>350</v>
      </c>
      <c r="C2941" t="str">
        <f t="shared" si="182"/>
        <v>天津中医</v>
      </c>
      <c r="D2941" t="str">
        <f t="shared" si="183"/>
        <v>04</v>
      </c>
      <c r="E2941" t="s">
        <v>100</v>
      </c>
      <c r="F2941">
        <v>221</v>
      </c>
      <c r="G2941">
        <v>118</v>
      </c>
      <c r="H2941">
        <v>121</v>
      </c>
      <c r="I2941">
        <v>64</v>
      </c>
      <c r="J2941">
        <v>52</v>
      </c>
      <c r="K2941">
        <v>49</v>
      </c>
      <c r="L2941">
        <v>0</v>
      </c>
      <c r="M2941">
        <v>2022</v>
      </c>
      <c r="N2941">
        <f t="shared" ca="1" si="180"/>
        <v>192</v>
      </c>
      <c r="O2941">
        <f t="shared" ca="1" si="181"/>
        <v>16074</v>
      </c>
      <c r="P2941">
        <f ca="1">_20206[[#This Row],[最低排名]]-_20206[[#This Row],[同分人数]]+1</f>
        <v>15883</v>
      </c>
      <c r="Q2941">
        <f ca="1">IF(O2941&gt;=开始!$B$6, 1, 0)</f>
        <v>1</v>
      </c>
      <c r="R2941">
        <f ca="1">_20206[[#This Row],[最低排名]]-开始!$B$6</f>
        <v>16074</v>
      </c>
    </row>
    <row r="2942" spans="1:18">
      <c r="A2942">
        <v>25605</v>
      </c>
      <c r="B2942" t="s">
        <v>351</v>
      </c>
      <c r="C2942" t="str">
        <f t="shared" si="182"/>
        <v>天津中医</v>
      </c>
      <c r="D2942" t="str">
        <f t="shared" si="183"/>
        <v>05</v>
      </c>
      <c r="E2942" t="s">
        <v>300</v>
      </c>
      <c r="F2942">
        <v>221</v>
      </c>
      <c r="G2942">
        <v>115</v>
      </c>
      <c r="H2942">
        <v>104</v>
      </c>
      <c r="I2942">
        <v>61</v>
      </c>
      <c r="J2942">
        <v>58</v>
      </c>
      <c r="K2942">
        <v>52</v>
      </c>
      <c r="L2942">
        <v>0</v>
      </c>
      <c r="M2942">
        <v>2022</v>
      </c>
      <c r="N2942">
        <f t="shared" ca="1" si="180"/>
        <v>217</v>
      </c>
      <c r="O2942">
        <f t="shared" ca="1" si="181"/>
        <v>18448</v>
      </c>
      <c r="P2942">
        <f ca="1">_20206[[#This Row],[最低排名]]-_20206[[#This Row],[同分人数]]+1</f>
        <v>18232</v>
      </c>
      <c r="Q2942">
        <f ca="1">IF(O2942&gt;=开始!$B$6, 1, 0)</f>
        <v>1</v>
      </c>
      <c r="R2942">
        <f ca="1">_20206[[#This Row],[最低排名]]-开始!$B$6</f>
        <v>18448</v>
      </c>
    </row>
    <row r="2943" spans="1:18">
      <c r="A2943">
        <v>25701</v>
      </c>
      <c r="B2943" t="s">
        <v>352</v>
      </c>
      <c r="C2943" t="str">
        <f t="shared" si="182"/>
        <v>天津职师</v>
      </c>
      <c r="D2943" t="str">
        <f t="shared" si="183"/>
        <v>01</v>
      </c>
      <c r="E2943" t="s">
        <v>398</v>
      </c>
      <c r="F2943">
        <v>200</v>
      </c>
      <c r="G2943">
        <v>102</v>
      </c>
      <c r="H2943">
        <v>86</v>
      </c>
      <c r="I2943">
        <v>52</v>
      </c>
      <c r="J2943">
        <v>49</v>
      </c>
      <c r="K2943">
        <v>46</v>
      </c>
      <c r="L2943">
        <v>0</v>
      </c>
      <c r="M2943">
        <v>2022</v>
      </c>
      <c r="N2943">
        <f t="shared" ca="1" si="180"/>
        <v>183</v>
      </c>
      <c r="O2943">
        <f t="shared" ca="1" si="181"/>
        <v>31228</v>
      </c>
      <c r="P2943">
        <f ca="1">_20206[[#This Row],[最低排名]]-_20206[[#This Row],[同分人数]]+1</f>
        <v>31046</v>
      </c>
      <c r="Q2943">
        <f ca="1">IF(O2943&gt;=开始!$B$6, 1, 0)</f>
        <v>1</v>
      </c>
      <c r="R2943">
        <f ca="1">_20206[[#This Row],[最低排名]]-开始!$B$6</f>
        <v>31228</v>
      </c>
    </row>
    <row r="2944" spans="1:18">
      <c r="A2944">
        <v>25702</v>
      </c>
      <c r="B2944" t="s">
        <v>353</v>
      </c>
      <c r="C2944" t="str">
        <f t="shared" si="182"/>
        <v>天津职师</v>
      </c>
      <c r="D2944" t="str">
        <f t="shared" si="183"/>
        <v>02</v>
      </c>
      <c r="E2944" t="s">
        <v>1548</v>
      </c>
      <c r="F2944">
        <v>181</v>
      </c>
      <c r="G2944">
        <v>93</v>
      </c>
      <c r="H2944">
        <v>66</v>
      </c>
      <c r="I2944">
        <v>61</v>
      </c>
      <c r="J2944">
        <v>49</v>
      </c>
      <c r="K2944">
        <v>46</v>
      </c>
      <c r="L2944">
        <v>0</v>
      </c>
      <c r="M2944">
        <v>2022</v>
      </c>
      <c r="N2944">
        <f t="shared" ca="1" si="180"/>
        <v>137</v>
      </c>
      <c r="O2944">
        <f t="shared" ca="1" si="181"/>
        <v>35974</v>
      </c>
      <c r="P2944">
        <f ca="1">_20206[[#This Row],[最低排名]]-_20206[[#This Row],[同分人数]]+1</f>
        <v>35838</v>
      </c>
      <c r="Q2944">
        <f ca="1">IF(O2944&gt;=开始!$B$6, 1, 0)</f>
        <v>1</v>
      </c>
      <c r="R2944">
        <f ca="1">_20206[[#This Row],[最低排名]]-开始!$B$6</f>
        <v>35974</v>
      </c>
    </row>
    <row r="2945" spans="1:18">
      <c r="A2945">
        <v>25801</v>
      </c>
      <c r="B2945" t="s">
        <v>355</v>
      </c>
      <c r="C2945" t="str">
        <f t="shared" si="182"/>
        <v>天津商大</v>
      </c>
      <c r="D2945" t="str">
        <f t="shared" si="183"/>
        <v>01</v>
      </c>
      <c r="E2945" t="s">
        <v>205</v>
      </c>
      <c r="F2945">
        <v>177</v>
      </c>
      <c r="G2945">
        <v>96</v>
      </c>
      <c r="H2945">
        <v>67</v>
      </c>
      <c r="I2945">
        <v>61</v>
      </c>
      <c r="J2945">
        <v>61</v>
      </c>
      <c r="K2945">
        <v>52</v>
      </c>
      <c r="L2945">
        <v>0</v>
      </c>
      <c r="M2945">
        <v>2022</v>
      </c>
      <c r="N2945">
        <f t="shared" ca="1" si="180"/>
        <v>162</v>
      </c>
      <c r="O2945">
        <f t="shared" ca="1" si="181"/>
        <v>33700</v>
      </c>
      <c r="P2945">
        <f ca="1">_20206[[#This Row],[最低排名]]-_20206[[#This Row],[同分人数]]+1</f>
        <v>33539</v>
      </c>
      <c r="Q2945">
        <f ca="1">IF(O2945&gt;=开始!$B$6, 1, 0)</f>
        <v>1</v>
      </c>
      <c r="R2945">
        <f ca="1">_20206[[#This Row],[最低排名]]-开始!$B$6</f>
        <v>33700</v>
      </c>
    </row>
    <row r="2946" spans="1:18">
      <c r="A2946">
        <v>25802</v>
      </c>
      <c r="B2946" t="s">
        <v>356</v>
      </c>
      <c r="C2946" t="str">
        <f t="shared" si="182"/>
        <v>天津商大</v>
      </c>
      <c r="D2946" t="str">
        <f t="shared" si="183"/>
        <v>02</v>
      </c>
      <c r="E2946" t="s">
        <v>752</v>
      </c>
      <c r="F2946">
        <v>184</v>
      </c>
      <c r="G2946">
        <v>94</v>
      </c>
      <c r="H2946">
        <v>91</v>
      </c>
      <c r="I2946">
        <v>52</v>
      </c>
      <c r="J2946">
        <v>49</v>
      </c>
      <c r="K2946">
        <v>49</v>
      </c>
      <c r="L2946">
        <v>0</v>
      </c>
      <c r="M2946">
        <v>2022</v>
      </c>
      <c r="N2946">
        <f t="shared" ref="N2946:N3009" ca="1" si="184">VLOOKUP(E2946, INDIRECT("'" &amp; M2946 &amp; "D'!$A$2:$G$500"), 2, FALSE)</f>
        <v>167</v>
      </c>
      <c r="O2946">
        <f t="shared" ref="O2946:O3009" ca="1" si="185">VLOOKUP(E2946, INDIRECT("'" &amp; M2946 &amp; "D'!$A$2:$G$500"), 3, FALSE)</f>
        <v>32560</v>
      </c>
      <c r="P2946">
        <f ca="1">_20206[[#This Row],[最低排名]]-_20206[[#This Row],[同分人数]]+1</f>
        <v>32394</v>
      </c>
      <c r="Q2946">
        <f ca="1">IF(O2946&gt;=开始!$B$6, 1, 0)</f>
        <v>1</v>
      </c>
      <c r="R2946">
        <f ca="1">_20206[[#This Row],[最低排名]]-开始!$B$6</f>
        <v>32560</v>
      </c>
    </row>
    <row r="2947" spans="1:18">
      <c r="A2947">
        <v>25901</v>
      </c>
      <c r="B2947" t="s">
        <v>357</v>
      </c>
      <c r="C2947" t="str">
        <f t="shared" si="182"/>
        <v>天津财大</v>
      </c>
      <c r="D2947" t="str">
        <f t="shared" si="183"/>
        <v>01</v>
      </c>
      <c r="E2947" t="s">
        <v>302</v>
      </c>
      <c r="F2947">
        <v>218</v>
      </c>
      <c r="G2947">
        <v>114</v>
      </c>
      <c r="H2947">
        <v>107</v>
      </c>
      <c r="I2947">
        <v>61</v>
      </c>
      <c r="J2947">
        <v>55</v>
      </c>
      <c r="K2947">
        <v>49</v>
      </c>
      <c r="L2947">
        <v>0</v>
      </c>
      <c r="M2947">
        <v>2022</v>
      </c>
      <c r="N2947">
        <f t="shared" ca="1" si="184"/>
        <v>217</v>
      </c>
      <c r="O2947">
        <f t="shared" ca="1" si="185"/>
        <v>19765</v>
      </c>
      <c r="P2947">
        <f ca="1">_20206[[#This Row],[最低排名]]-_20206[[#This Row],[同分人数]]+1</f>
        <v>19549</v>
      </c>
      <c r="Q2947">
        <f ca="1">IF(O2947&gt;=开始!$B$6, 1, 0)</f>
        <v>1</v>
      </c>
      <c r="R2947">
        <f ca="1">_20206[[#This Row],[最低排名]]-开始!$B$6</f>
        <v>19765</v>
      </c>
    </row>
    <row r="2948" spans="1:18">
      <c r="A2948">
        <v>25902</v>
      </c>
      <c r="B2948" t="s">
        <v>358</v>
      </c>
      <c r="C2948" t="str">
        <f t="shared" si="182"/>
        <v>天津财大</v>
      </c>
      <c r="D2948" t="str">
        <f t="shared" si="183"/>
        <v>02</v>
      </c>
      <c r="E2948" t="s">
        <v>300</v>
      </c>
      <c r="F2948">
        <v>213</v>
      </c>
      <c r="G2948">
        <v>114</v>
      </c>
      <c r="H2948">
        <v>121</v>
      </c>
      <c r="I2948">
        <v>61</v>
      </c>
      <c r="J2948">
        <v>52</v>
      </c>
      <c r="K2948">
        <v>49</v>
      </c>
      <c r="L2948">
        <v>0</v>
      </c>
      <c r="M2948">
        <v>2022</v>
      </c>
      <c r="N2948">
        <f t="shared" ca="1" si="184"/>
        <v>217</v>
      </c>
      <c r="O2948">
        <f t="shared" ca="1" si="185"/>
        <v>18448</v>
      </c>
      <c r="P2948">
        <f ca="1">_20206[[#This Row],[最低排名]]-_20206[[#This Row],[同分人数]]+1</f>
        <v>18232</v>
      </c>
      <c r="Q2948">
        <f ca="1">IF(O2948&gt;=开始!$B$6, 1, 0)</f>
        <v>1</v>
      </c>
      <c r="R2948">
        <f ca="1">_20206[[#This Row],[最低排名]]-开始!$B$6</f>
        <v>18448</v>
      </c>
    </row>
    <row r="2949" spans="1:18">
      <c r="A2949">
        <v>26001</v>
      </c>
      <c r="B2949" t="s">
        <v>359</v>
      </c>
      <c r="C2949" t="str">
        <f t="shared" si="182"/>
        <v>天津城建</v>
      </c>
      <c r="D2949" t="str">
        <f t="shared" si="183"/>
        <v>01</v>
      </c>
      <c r="E2949" t="s">
        <v>221</v>
      </c>
      <c r="F2949">
        <v>196</v>
      </c>
      <c r="G2949">
        <v>111</v>
      </c>
      <c r="H2949">
        <v>63</v>
      </c>
      <c r="I2949">
        <v>55</v>
      </c>
      <c r="J2949">
        <v>49</v>
      </c>
      <c r="K2949">
        <v>46</v>
      </c>
      <c r="L2949">
        <v>0</v>
      </c>
      <c r="M2949">
        <v>2022</v>
      </c>
      <c r="N2949">
        <f t="shared" ca="1" si="184"/>
        <v>156</v>
      </c>
      <c r="O2949">
        <f t="shared" ca="1" si="185"/>
        <v>35102</v>
      </c>
      <c r="P2949">
        <f ca="1">_20206[[#This Row],[最低排名]]-_20206[[#This Row],[同分人数]]+1</f>
        <v>34947</v>
      </c>
      <c r="Q2949">
        <f ca="1">IF(O2949&gt;=开始!$B$6, 1, 0)</f>
        <v>1</v>
      </c>
      <c r="R2949">
        <f ca="1">_20206[[#This Row],[最低排名]]-开始!$B$6</f>
        <v>35102</v>
      </c>
    </row>
    <row r="2950" spans="1:18">
      <c r="A2950">
        <v>26002</v>
      </c>
      <c r="B2950" t="s">
        <v>1549</v>
      </c>
      <c r="C2950" t="str">
        <f t="shared" si="182"/>
        <v>天津城建</v>
      </c>
      <c r="D2950" t="str">
        <f t="shared" si="183"/>
        <v>02</v>
      </c>
      <c r="E2950" t="s">
        <v>187</v>
      </c>
      <c r="F2950">
        <v>182</v>
      </c>
      <c r="G2950">
        <v>98</v>
      </c>
      <c r="H2950">
        <v>95</v>
      </c>
      <c r="I2950">
        <v>58</v>
      </c>
      <c r="J2950">
        <v>58</v>
      </c>
      <c r="K2950">
        <v>55</v>
      </c>
      <c r="L2950">
        <v>0</v>
      </c>
      <c r="M2950">
        <v>2022</v>
      </c>
      <c r="N2950">
        <f t="shared" ca="1" si="184"/>
        <v>205</v>
      </c>
      <c r="O2950">
        <f t="shared" ca="1" si="185"/>
        <v>28491</v>
      </c>
      <c r="P2950">
        <f ca="1">_20206[[#This Row],[最低排名]]-_20206[[#This Row],[同分人数]]+1</f>
        <v>28287</v>
      </c>
      <c r="Q2950">
        <f ca="1">IF(O2950&gt;=开始!$B$6, 1, 0)</f>
        <v>1</v>
      </c>
      <c r="R2950">
        <f ca="1">_20206[[#This Row],[最低排名]]-开始!$B$6</f>
        <v>28491</v>
      </c>
    </row>
    <row r="2951" spans="1:18">
      <c r="A2951">
        <v>26201</v>
      </c>
      <c r="B2951" t="s">
        <v>360</v>
      </c>
      <c r="C2951" t="str">
        <f t="shared" si="182"/>
        <v>津医临床</v>
      </c>
      <c r="D2951" t="str">
        <f t="shared" si="183"/>
        <v>01</v>
      </c>
      <c r="E2951" t="s">
        <v>419</v>
      </c>
      <c r="F2951">
        <v>200</v>
      </c>
      <c r="G2951">
        <v>100</v>
      </c>
      <c r="H2951">
        <v>87</v>
      </c>
      <c r="I2951">
        <v>55</v>
      </c>
      <c r="J2951">
        <v>46</v>
      </c>
      <c r="K2951">
        <v>46</v>
      </c>
      <c r="L2951">
        <v>0</v>
      </c>
      <c r="M2951">
        <v>2022</v>
      </c>
      <c r="N2951">
        <f t="shared" ca="1" si="184"/>
        <v>158</v>
      </c>
      <c r="O2951">
        <f t="shared" ca="1" si="185"/>
        <v>31045</v>
      </c>
      <c r="P2951">
        <f ca="1">_20206[[#This Row],[最低排名]]-_20206[[#This Row],[同分人数]]+1</f>
        <v>30888</v>
      </c>
      <c r="Q2951">
        <f ca="1">IF(O2951&gt;=开始!$B$6, 1, 0)</f>
        <v>1</v>
      </c>
      <c r="R2951">
        <f ca="1">_20206[[#This Row],[最低排名]]-开始!$B$6</f>
        <v>31045</v>
      </c>
    </row>
    <row r="2952" spans="1:18">
      <c r="A2952">
        <v>26202</v>
      </c>
      <c r="B2952" t="s">
        <v>361</v>
      </c>
      <c r="C2952" t="str">
        <f t="shared" si="182"/>
        <v>津医临床</v>
      </c>
      <c r="D2952" t="str">
        <f t="shared" si="183"/>
        <v>02</v>
      </c>
      <c r="E2952" t="s">
        <v>1534</v>
      </c>
      <c r="F2952">
        <v>188</v>
      </c>
      <c r="G2952">
        <v>98</v>
      </c>
      <c r="H2952">
        <v>74</v>
      </c>
      <c r="I2952">
        <v>49</v>
      </c>
      <c r="J2952">
        <v>46</v>
      </c>
      <c r="K2952">
        <v>43</v>
      </c>
      <c r="L2952">
        <v>0</v>
      </c>
      <c r="M2952">
        <v>2022</v>
      </c>
      <c r="N2952">
        <f t="shared" ca="1" si="184"/>
        <v>161</v>
      </c>
      <c r="O2952">
        <f t="shared" ca="1" si="185"/>
        <v>36413</v>
      </c>
      <c r="P2952">
        <f ca="1">_20206[[#This Row],[最低排名]]-_20206[[#This Row],[同分人数]]+1</f>
        <v>36253</v>
      </c>
      <c r="Q2952">
        <f ca="1">IF(O2952&gt;=开始!$B$6, 1, 0)</f>
        <v>1</v>
      </c>
      <c r="R2952">
        <f ca="1">_20206[[#This Row],[最低排名]]-开始!$B$6</f>
        <v>36413</v>
      </c>
    </row>
    <row r="2953" spans="1:18">
      <c r="A2953">
        <v>26203</v>
      </c>
      <c r="B2953" t="s">
        <v>362</v>
      </c>
      <c r="C2953" t="str">
        <f t="shared" si="182"/>
        <v>津医临床</v>
      </c>
      <c r="D2953" t="str">
        <f t="shared" si="183"/>
        <v>03</v>
      </c>
      <c r="E2953" t="s">
        <v>479</v>
      </c>
      <c r="F2953">
        <v>193</v>
      </c>
      <c r="G2953">
        <v>100</v>
      </c>
      <c r="H2953">
        <v>76</v>
      </c>
      <c r="I2953">
        <v>58</v>
      </c>
      <c r="J2953">
        <v>49</v>
      </c>
      <c r="K2953">
        <v>46</v>
      </c>
      <c r="L2953">
        <v>0</v>
      </c>
      <c r="M2953">
        <v>2022</v>
      </c>
      <c r="N2953">
        <f t="shared" ca="1" si="184"/>
        <v>163</v>
      </c>
      <c r="O2953">
        <f t="shared" ca="1" si="185"/>
        <v>33024</v>
      </c>
      <c r="P2953">
        <f ca="1">_20206[[#This Row],[最低排名]]-_20206[[#This Row],[同分人数]]+1</f>
        <v>32862</v>
      </c>
      <c r="Q2953">
        <f ca="1">IF(O2953&gt;=开始!$B$6, 1, 0)</f>
        <v>1</v>
      </c>
      <c r="R2953">
        <f ca="1">_20206[[#This Row],[最低排名]]-开始!$B$6</f>
        <v>33024</v>
      </c>
    </row>
    <row r="2954" spans="1:18">
      <c r="A2954">
        <v>26204</v>
      </c>
      <c r="B2954" t="s">
        <v>364</v>
      </c>
      <c r="C2954" t="str">
        <f t="shared" si="182"/>
        <v>津医临床</v>
      </c>
      <c r="D2954" t="str">
        <f t="shared" si="183"/>
        <v>04</v>
      </c>
      <c r="E2954" t="s">
        <v>440</v>
      </c>
      <c r="F2954">
        <v>167</v>
      </c>
      <c r="G2954">
        <v>88</v>
      </c>
      <c r="H2954">
        <v>108</v>
      </c>
      <c r="I2954">
        <v>61</v>
      </c>
      <c r="J2954">
        <v>52</v>
      </c>
      <c r="K2954">
        <v>49</v>
      </c>
      <c r="L2954">
        <v>0</v>
      </c>
      <c r="M2954">
        <v>2022</v>
      </c>
      <c r="N2954">
        <f t="shared" ca="1" si="184"/>
        <v>188</v>
      </c>
      <c r="O2954">
        <f t="shared" ca="1" si="185"/>
        <v>30533</v>
      </c>
      <c r="P2954">
        <f ca="1">_20206[[#This Row],[最低排名]]-_20206[[#This Row],[同分人数]]+1</f>
        <v>30346</v>
      </c>
      <c r="Q2954">
        <f ca="1">IF(O2954&gt;=开始!$B$6, 1, 0)</f>
        <v>1</v>
      </c>
      <c r="R2954">
        <f ca="1">_20206[[#This Row],[最低排名]]-开始!$B$6</f>
        <v>30533</v>
      </c>
    </row>
    <row r="2955" spans="1:18">
      <c r="A2955">
        <v>26403</v>
      </c>
      <c r="B2955" t="s">
        <v>1550</v>
      </c>
      <c r="C2955" t="str">
        <f t="shared" si="182"/>
        <v>京科天津</v>
      </c>
      <c r="D2955" t="str">
        <f t="shared" si="183"/>
        <v>03</v>
      </c>
      <c r="E2955" t="s">
        <v>320</v>
      </c>
      <c r="F2955">
        <v>182</v>
      </c>
      <c r="G2955">
        <v>99</v>
      </c>
      <c r="H2955">
        <v>78</v>
      </c>
      <c r="I2955">
        <v>58</v>
      </c>
      <c r="J2955">
        <v>46</v>
      </c>
      <c r="K2955">
        <v>46</v>
      </c>
      <c r="L2955">
        <v>0</v>
      </c>
      <c r="M2955">
        <v>2022</v>
      </c>
      <c r="N2955">
        <f t="shared" ca="1" si="184"/>
        <v>133</v>
      </c>
      <c r="O2955">
        <f t="shared" ca="1" si="185"/>
        <v>34946</v>
      </c>
      <c r="P2955">
        <f ca="1">_20206[[#This Row],[最低排名]]-_20206[[#This Row],[同分人数]]+1</f>
        <v>34814</v>
      </c>
      <c r="Q2955">
        <f ca="1">IF(O2955&gt;=开始!$B$6, 1, 0)</f>
        <v>1</v>
      </c>
      <c r="R2955">
        <f ca="1">_20206[[#This Row],[最低排名]]-开始!$B$6</f>
        <v>34946</v>
      </c>
    </row>
    <row r="2956" spans="1:18">
      <c r="A2956">
        <v>26501</v>
      </c>
      <c r="B2956" t="s">
        <v>369</v>
      </c>
      <c r="C2956" t="str">
        <f t="shared" si="182"/>
        <v>津财珠江</v>
      </c>
      <c r="D2956" t="str">
        <f t="shared" si="183"/>
        <v>01</v>
      </c>
      <c r="E2956" t="s">
        <v>738</v>
      </c>
      <c r="F2956">
        <v>173</v>
      </c>
      <c r="G2956">
        <v>95</v>
      </c>
      <c r="H2956">
        <v>71</v>
      </c>
      <c r="I2956">
        <v>64</v>
      </c>
      <c r="J2956">
        <v>52</v>
      </c>
      <c r="K2956">
        <v>52</v>
      </c>
      <c r="L2956">
        <v>0</v>
      </c>
      <c r="M2956">
        <v>2022</v>
      </c>
      <c r="N2956">
        <f t="shared" ca="1" si="184"/>
        <v>131</v>
      </c>
      <c r="O2956">
        <f t="shared" ca="1" si="185"/>
        <v>34643</v>
      </c>
      <c r="P2956">
        <f ca="1">_20206[[#This Row],[最低排名]]-_20206[[#This Row],[同分人数]]+1</f>
        <v>34513</v>
      </c>
      <c r="Q2956">
        <f ca="1">IF(O2956&gt;=开始!$B$6, 1, 0)</f>
        <v>1</v>
      </c>
      <c r="R2956">
        <f ca="1">_20206[[#This Row],[最低排名]]-开始!$B$6</f>
        <v>34643</v>
      </c>
    </row>
    <row r="2957" spans="1:18">
      <c r="A2957">
        <v>26601</v>
      </c>
      <c r="B2957" t="s">
        <v>370</v>
      </c>
      <c r="C2957" t="str">
        <f t="shared" si="182"/>
        <v>河北工大</v>
      </c>
      <c r="D2957" t="str">
        <f t="shared" si="183"/>
        <v>01</v>
      </c>
      <c r="E2957" t="s">
        <v>72</v>
      </c>
      <c r="F2957">
        <v>231</v>
      </c>
      <c r="G2957">
        <v>125</v>
      </c>
      <c r="H2957">
        <v>114</v>
      </c>
      <c r="I2957">
        <v>67</v>
      </c>
      <c r="J2957">
        <v>61</v>
      </c>
      <c r="K2957">
        <v>49</v>
      </c>
      <c r="L2957">
        <v>0</v>
      </c>
      <c r="M2957">
        <v>2022</v>
      </c>
      <c r="N2957">
        <f t="shared" ca="1" si="184"/>
        <v>242</v>
      </c>
      <c r="O2957">
        <f t="shared" ca="1" si="185"/>
        <v>12862</v>
      </c>
      <c r="P2957">
        <f ca="1">_20206[[#This Row],[最低排名]]-_20206[[#This Row],[同分人数]]+1</f>
        <v>12621</v>
      </c>
      <c r="Q2957">
        <f ca="1">IF(O2957&gt;=开始!$B$6, 1, 0)</f>
        <v>1</v>
      </c>
      <c r="R2957">
        <f ca="1">_20206[[#This Row],[最低排名]]-开始!$B$6</f>
        <v>12862</v>
      </c>
    </row>
    <row r="2958" spans="1:18">
      <c r="A2958">
        <v>26701</v>
      </c>
      <c r="B2958" t="s">
        <v>371</v>
      </c>
      <c r="C2958" t="str">
        <f t="shared" si="182"/>
        <v>天津理工</v>
      </c>
      <c r="D2958" t="str">
        <f t="shared" si="183"/>
        <v>01</v>
      </c>
      <c r="E2958" t="s">
        <v>165</v>
      </c>
      <c r="F2958">
        <v>205</v>
      </c>
      <c r="G2958">
        <v>103</v>
      </c>
      <c r="H2958">
        <v>103</v>
      </c>
      <c r="I2958">
        <v>52</v>
      </c>
      <c r="J2958">
        <v>49</v>
      </c>
      <c r="K2958">
        <v>46</v>
      </c>
      <c r="L2958">
        <v>0</v>
      </c>
      <c r="M2958">
        <v>2022</v>
      </c>
      <c r="N2958">
        <f t="shared" ca="1" si="184"/>
        <v>186</v>
      </c>
      <c r="O2958">
        <f t="shared" ca="1" si="185"/>
        <v>27129</v>
      </c>
      <c r="P2958">
        <f ca="1">_20206[[#This Row],[最低排名]]-_20206[[#This Row],[同分人数]]+1</f>
        <v>26944</v>
      </c>
      <c r="Q2958">
        <f ca="1">IF(O2958&gt;=开始!$B$6, 1, 0)</f>
        <v>1</v>
      </c>
      <c r="R2958">
        <f ca="1">_20206[[#This Row],[最低排名]]-开始!$B$6</f>
        <v>27129</v>
      </c>
    </row>
    <row r="2959" spans="1:18">
      <c r="A2959">
        <v>26801</v>
      </c>
      <c r="B2959" t="s">
        <v>373</v>
      </c>
      <c r="C2959" t="str">
        <f t="shared" si="182"/>
        <v>天津外大</v>
      </c>
      <c r="D2959" t="str">
        <f t="shared" si="183"/>
        <v>01</v>
      </c>
      <c r="E2959" t="s">
        <v>130</v>
      </c>
      <c r="F2959">
        <v>209</v>
      </c>
      <c r="G2959">
        <v>108</v>
      </c>
      <c r="H2959">
        <v>97</v>
      </c>
      <c r="I2959">
        <v>52</v>
      </c>
      <c r="J2959">
        <v>52</v>
      </c>
      <c r="K2959">
        <v>49</v>
      </c>
      <c r="L2959">
        <v>0</v>
      </c>
      <c r="M2959">
        <v>2022</v>
      </c>
      <c r="N2959">
        <f t="shared" ca="1" si="184"/>
        <v>205</v>
      </c>
      <c r="O2959">
        <f t="shared" ca="1" si="185"/>
        <v>26290</v>
      </c>
      <c r="P2959">
        <f ca="1">_20206[[#This Row],[最低排名]]-_20206[[#This Row],[同分人数]]+1</f>
        <v>26086</v>
      </c>
      <c r="Q2959">
        <f ca="1">IF(O2959&gt;=开始!$B$6, 1, 0)</f>
        <v>1</v>
      </c>
      <c r="R2959">
        <f ca="1">_20206[[#This Row],[最低排名]]-开始!$B$6</f>
        <v>26290</v>
      </c>
    </row>
    <row r="2960" spans="1:18">
      <c r="A2960">
        <v>26802</v>
      </c>
      <c r="B2960" t="s">
        <v>1551</v>
      </c>
      <c r="C2960" t="str">
        <f t="shared" si="182"/>
        <v>天津外大</v>
      </c>
      <c r="D2960" t="str">
        <f t="shared" si="183"/>
        <v>02</v>
      </c>
      <c r="E2960" t="s">
        <v>124</v>
      </c>
      <c r="F2960">
        <v>200</v>
      </c>
      <c r="G2960">
        <v>105</v>
      </c>
      <c r="H2960">
        <v>82</v>
      </c>
      <c r="I2960">
        <v>67</v>
      </c>
      <c r="J2960">
        <v>58</v>
      </c>
      <c r="K2960">
        <v>58</v>
      </c>
      <c r="L2960">
        <v>0</v>
      </c>
      <c r="M2960">
        <v>2022</v>
      </c>
      <c r="N2960">
        <f t="shared" ca="1" si="184"/>
        <v>192</v>
      </c>
      <c r="O2960">
        <f t="shared" ca="1" si="185"/>
        <v>25043</v>
      </c>
      <c r="P2960">
        <f ca="1">_20206[[#This Row],[最低排名]]-_20206[[#This Row],[同分人数]]+1</f>
        <v>24852</v>
      </c>
      <c r="Q2960">
        <f ca="1">IF(O2960&gt;=开始!$B$6, 1, 0)</f>
        <v>1</v>
      </c>
      <c r="R2960">
        <f ca="1">_20206[[#This Row],[最低排名]]-开始!$B$6</f>
        <v>25043</v>
      </c>
    </row>
    <row r="2961" spans="1:18">
      <c r="A2961">
        <v>28101</v>
      </c>
      <c r="B2961" t="s">
        <v>374</v>
      </c>
      <c r="C2961" t="str">
        <f t="shared" ref="C2961:C3024" si="186">LEFT(B2961, FIND("(", B2961) - 1)</f>
        <v>华电保定</v>
      </c>
      <c r="D2961" t="str">
        <f t="shared" ref="D2961:D3024" si="187">MID(B2961, FIND("(", B2961) + 1, FIND(")", B2961) - FIND("(", B2961) - 1)</f>
        <v>01</v>
      </c>
      <c r="E2961" t="s">
        <v>500</v>
      </c>
      <c r="F2961">
        <v>237</v>
      </c>
      <c r="G2961">
        <v>130</v>
      </c>
      <c r="H2961">
        <v>119</v>
      </c>
      <c r="I2961">
        <v>64</v>
      </c>
      <c r="J2961">
        <v>61</v>
      </c>
      <c r="K2961">
        <v>55</v>
      </c>
      <c r="L2961">
        <v>0</v>
      </c>
      <c r="M2961">
        <v>2022</v>
      </c>
      <c r="N2961">
        <f t="shared" ca="1" si="184"/>
        <v>231</v>
      </c>
      <c r="O2961">
        <f t="shared" ca="1" si="185"/>
        <v>9851</v>
      </c>
      <c r="P2961">
        <f ca="1">_20206[[#This Row],[最低排名]]-_20206[[#This Row],[同分人数]]+1</f>
        <v>9621</v>
      </c>
      <c r="Q2961">
        <f ca="1">IF(O2961&gt;=开始!$B$6, 1, 0)</f>
        <v>1</v>
      </c>
      <c r="R2961">
        <f ca="1">_20206[[#This Row],[最低排名]]-开始!$B$6</f>
        <v>9851</v>
      </c>
    </row>
    <row r="2962" spans="1:18">
      <c r="A2962">
        <v>28201</v>
      </c>
      <c r="B2962" t="s">
        <v>375</v>
      </c>
      <c r="C2962" t="str">
        <f t="shared" si="186"/>
        <v>东大秦岛</v>
      </c>
      <c r="D2962" t="str">
        <f t="shared" si="187"/>
        <v>01</v>
      </c>
      <c r="E2962" t="s">
        <v>134</v>
      </c>
      <c r="F2962">
        <v>215</v>
      </c>
      <c r="G2962">
        <v>109</v>
      </c>
      <c r="H2962">
        <v>127</v>
      </c>
      <c r="I2962">
        <v>67</v>
      </c>
      <c r="J2962">
        <v>64</v>
      </c>
      <c r="K2962">
        <v>55</v>
      </c>
      <c r="L2962">
        <v>0</v>
      </c>
      <c r="M2962">
        <v>2022</v>
      </c>
      <c r="N2962">
        <f t="shared" ca="1" si="184"/>
        <v>208</v>
      </c>
      <c r="O2962">
        <f t="shared" ca="1" si="185"/>
        <v>11593</v>
      </c>
      <c r="P2962">
        <f ca="1">_20206[[#This Row],[最低排名]]-_20206[[#This Row],[同分人数]]+1</f>
        <v>11386</v>
      </c>
      <c r="Q2962">
        <f ca="1">IF(O2962&gt;=开始!$B$6, 1, 0)</f>
        <v>1</v>
      </c>
      <c r="R2962">
        <f ca="1">_20206[[#This Row],[最低排名]]-开始!$B$6</f>
        <v>11593</v>
      </c>
    </row>
    <row r="2963" spans="1:18">
      <c r="A2963">
        <v>28202</v>
      </c>
      <c r="B2963" t="s">
        <v>376</v>
      </c>
      <c r="C2963" t="str">
        <f t="shared" si="186"/>
        <v>东大秦岛</v>
      </c>
      <c r="D2963" t="str">
        <f t="shared" si="187"/>
        <v>02</v>
      </c>
      <c r="E2963" t="s">
        <v>607</v>
      </c>
      <c r="F2963">
        <v>237</v>
      </c>
      <c r="G2963">
        <v>131</v>
      </c>
      <c r="H2963">
        <v>120</v>
      </c>
      <c r="I2963">
        <v>67</v>
      </c>
      <c r="J2963">
        <v>58</v>
      </c>
      <c r="K2963">
        <v>55</v>
      </c>
      <c r="L2963">
        <v>0</v>
      </c>
      <c r="M2963">
        <v>2022</v>
      </c>
      <c r="N2963">
        <f t="shared" ca="1" si="184"/>
        <v>211</v>
      </c>
      <c r="O2963">
        <f t="shared" ca="1" si="185"/>
        <v>9620</v>
      </c>
      <c r="P2963">
        <f ca="1">_20206[[#This Row],[最低排名]]-_20206[[#This Row],[同分人数]]+1</f>
        <v>9410</v>
      </c>
      <c r="Q2963">
        <f ca="1">IF(O2963&gt;=开始!$B$6, 1, 0)</f>
        <v>1</v>
      </c>
      <c r="R2963">
        <f ca="1">_20206[[#This Row],[最低排名]]-开始!$B$6</f>
        <v>9620</v>
      </c>
    </row>
    <row r="2964" spans="1:18">
      <c r="A2964">
        <v>28203</v>
      </c>
      <c r="B2964" t="s">
        <v>377</v>
      </c>
      <c r="C2964" t="str">
        <f t="shared" si="186"/>
        <v>东大秦岛</v>
      </c>
      <c r="D2964" t="str">
        <f t="shared" si="187"/>
        <v>03</v>
      </c>
      <c r="E2964" t="s">
        <v>64</v>
      </c>
      <c r="F2964">
        <v>223</v>
      </c>
      <c r="G2964">
        <v>116</v>
      </c>
      <c r="H2964">
        <v>125</v>
      </c>
      <c r="I2964">
        <v>67</v>
      </c>
      <c r="J2964">
        <v>64</v>
      </c>
      <c r="K2964">
        <v>61</v>
      </c>
      <c r="L2964">
        <v>0</v>
      </c>
      <c r="M2964">
        <v>2022</v>
      </c>
      <c r="N2964">
        <f t="shared" ca="1" si="184"/>
        <v>219</v>
      </c>
      <c r="O2964">
        <f t="shared" ca="1" si="185"/>
        <v>8999</v>
      </c>
      <c r="P2964">
        <f ca="1">_20206[[#This Row],[最低排名]]-_20206[[#This Row],[同分人数]]+1</f>
        <v>8781</v>
      </c>
      <c r="Q2964">
        <f ca="1">IF(O2964&gt;=开始!$B$6, 1, 0)</f>
        <v>1</v>
      </c>
      <c r="R2964">
        <f ca="1">_20206[[#This Row],[最低排名]]-开始!$B$6</f>
        <v>8999</v>
      </c>
    </row>
    <row r="2965" spans="1:18">
      <c r="A2965">
        <v>28301</v>
      </c>
      <c r="B2965" t="s">
        <v>378</v>
      </c>
      <c r="C2965" t="str">
        <f t="shared" si="186"/>
        <v>河北工程</v>
      </c>
      <c r="D2965" t="str">
        <f t="shared" si="187"/>
        <v>01</v>
      </c>
      <c r="E2965" t="s">
        <v>479</v>
      </c>
      <c r="F2965">
        <v>175</v>
      </c>
      <c r="G2965">
        <v>92</v>
      </c>
      <c r="H2965">
        <v>97</v>
      </c>
      <c r="I2965">
        <v>52</v>
      </c>
      <c r="J2965">
        <v>52</v>
      </c>
      <c r="K2965">
        <v>46</v>
      </c>
      <c r="L2965">
        <v>0</v>
      </c>
      <c r="M2965">
        <v>2022</v>
      </c>
      <c r="N2965">
        <f t="shared" ca="1" si="184"/>
        <v>163</v>
      </c>
      <c r="O2965">
        <f t="shared" ca="1" si="185"/>
        <v>33024</v>
      </c>
      <c r="P2965">
        <f ca="1">_20206[[#This Row],[最低排名]]-_20206[[#This Row],[同分人数]]+1</f>
        <v>32862</v>
      </c>
      <c r="Q2965">
        <f ca="1">IF(O2965&gt;=开始!$B$6, 1, 0)</f>
        <v>1</v>
      </c>
      <c r="R2965">
        <f ca="1">_20206[[#This Row],[最低排名]]-开始!$B$6</f>
        <v>33024</v>
      </c>
    </row>
    <row r="2966" spans="1:18">
      <c r="A2966">
        <v>28302</v>
      </c>
      <c r="B2966" t="s">
        <v>379</v>
      </c>
      <c r="C2966" t="str">
        <f t="shared" si="186"/>
        <v>河北工程</v>
      </c>
      <c r="D2966" t="str">
        <f t="shared" si="187"/>
        <v>02</v>
      </c>
      <c r="E2966" t="s">
        <v>1548</v>
      </c>
      <c r="F2966">
        <v>180</v>
      </c>
      <c r="G2966">
        <v>92</v>
      </c>
      <c r="H2966">
        <v>76</v>
      </c>
      <c r="I2966">
        <v>58</v>
      </c>
      <c r="J2966">
        <v>49</v>
      </c>
      <c r="K2966">
        <v>40</v>
      </c>
      <c r="L2966">
        <v>0</v>
      </c>
      <c r="M2966">
        <v>2022</v>
      </c>
      <c r="N2966">
        <f t="shared" ca="1" si="184"/>
        <v>137</v>
      </c>
      <c r="O2966">
        <f t="shared" ca="1" si="185"/>
        <v>35974</v>
      </c>
      <c r="P2966">
        <f ca="1">_20206[[#This Row],[最低排名]]-_20206[[#This Row],[同分人数]]+1</f>
        <v>35838</v>
      </c>
      <c r="Q2966">
        <f ca="1">IF(O2966&gt;=开始!$B$6, 1, 0)</f>
        <v>1</v>
      </c>
      <c r="R2966">
        <f ca="1">_20206[[#This Row],[最低排名]]-开始!$B$6</f>
        <v>35974</v>
      </c>
    </row>
    <row r="2967" spans="1:18">
      <c r="A2967">
        <v>28401</v>
      </c>
      <c r="B2967" t="s">
        <v>380</v>
      </c>
      <c r="C2967" t="str">
        <f t="shared" si="186"/>
        <v>河北地质</v>
      </c>
      <c r="D2967" t="str">
        <f t="shared" si="187"/>
        <v>01</v>
      </c>
      <c r="E2967" t="s">
        <v>412</v>
      </c>
      <c r="F2967">
        <v>183</v>
      </c>
      <c r="G2967">
        <v>95</v>
      </c>
      <c r="H2967">
        <v>81</v>
      </c>
      <c r="I2967">
        <v>55</v>
      </c>
      <c r="J2967">
        <v>55</v>
      </c>
      <c r="K2967">
        <v>43</v>
      </c>
      <c r="L2967">
        <v>0</v>
      </c>
      <c r="M2967">
        <v>2022</v>
      </c>
      <c r="N2967">
        <f t="shared" ca="1" si="184"/>
        <v>164</v>
      </c>
      <c r="O2967">
        <f t="shared" ca="1" si="185"/>
        <v>33864</v>
      </c>
      <c r="P2967">
        <f ca="1">_20206[[#This Row],[最低排名]]-_20206[[#This Row],[同分人数]]+1</f>
        <v>33701</v>
      </c>
      <c r="Q2967">
        <f ca="1">IF(O2967&gt;=开始!$B$6, 1, 0)</f>
        <v>1</v>
      </c>
      <c r="R2967">
        <f ca="1">_20206[[#This Row],[最低排名]]-开始!$B$6</f>
        <v>33864</v>
      </c>
    </row>
    <row r="2968" spans="1:18">
      <c r="A2968">
        <v>28403</v>
      </c>
      <c r="B2968" t="s">
        <v>384</v>
      </c>
      <c r="C2968" t="str">
        <f t="shared" si="186"/>
        <v>河北地质</v>
      </c>
      <c r="D2968" t="str">
        <f t="shared" si="187"/>
        <v>03</v>
      </c>
      <c r="E2968" t="s">
        <v>405</v>
      </c>
      <c r="F2968">
        <v>192</v>
      </c>
      <c r="G2968">
        <v>98</v>
      </c>
      <c r="H2968">
        <v>82</v>
      </c>
      <c r="I2968">
        <v>61</v>
      </c>
      <c r="J2968">
        <v>49</v>
      </c>
      <c r="K2968">
        <v>43</v>
      </c>
      <c r="L2968">
        <v>0</v>
      </c>
      <c r="M2968">
        <v>2022</v>
      </c>
      <c r="N2968">
        <f t="shared" ca="1" si="184"/>
        <v>164</v>
      </c>
      <c r="O2968">
        <f t="shared" ca="1" si="185"/>
        <v>32225</v>
      </c>
      <c r="P2968">
        <f ca="1">_20206[[#This Row],[最低排名]]-_20206[[#This Row],[同分人数]]+1</f>
        <v>32062</v>
      </c>
      <c r="Q2968">
        <f ca="1">IF(O2968&gt;=开始!$B$6, 1, 0)</f>
        <v>1</v>
      </c>
      <c r="R2968">
        <f ca="1">_20206[[#This Row],[最低排名]]-开始!$B$6</f>
        <v>32225</v>
      </c>
    </row>
    <row r="2969" spans="1:18">
      <c r="A2969">
        <v>28404</v>
      </c>
      <c r="B2969" t="s">
        <v>385</v>
      </c>
      <c r="C2969" t="str">
        <f t="shared" si="186"/>
        <v>河北地质</v>
      </c>
      <c r="D2969" t="str">
        <f t="shared" si="187"/>
        <v>04</v>
      </c>
      <c r="E2969" t="s">
        <v>383</v>
      </c>
      <c r="F2969">
        <v>191</v>
      </c>
      <c r="G2969">
        <v>98</v>
      </c>
      <c r="H2969">
        <v>79</v>
      </c>
      <c r="I2969">
        <v>58</v>
      </c>
      <c r="J2969">
        <v>49</v>
      </c>
      <c r="K2969">
        <v>46</v>
      </c>
      <c r="L2969">
        <v>0</v>
      </c>
      <c r="M2969">
        <v>2022</v>
      </c>
      <c r="N2969">
        <f t="shared" ca="1" si="184"/>
        <v>139</v>
      </c>
      <c r="O2969">
        <f t="shared" ca="1" si="185"/>
        <v>32861</v>
      </c>
      <c r="P2969">
        <f ca="1">_20206[[#This Row],[最低排名]]-_20206[[#This Row],[同分人数]]+1</f>
        <v>32723</v>
      </c>
      <c r="Q2969">
        <f ca="1">IF(O2969&gt;=开始!$B$6, 1, 0)</f>
        <v>1</v>
      </c>
      <c r="R2969">
        <f ca="1">_20206[[#This Row],[最低排名]]-开始!$B$6</f>
        <v>32861</v>
      </c>
    </row>
    <row r="2970" spans="1:18">
      <c r="A2970">
        <v>28501</v>
      </c>
      <c r="B2970" t="s">
        <v>386</v>
      </c>
      <c r="C2970" t="str">
        <f t="shared" si="186"/>
        <v>华北理工</v>
      </c>
      <c r="D2970" t="str">
        <f t="shared" si="187"/>
        <v>01</v>
      </c>
      <c r="E2970" t="s">
        <v>398</v>
      </c>
      <c r="F2970">
        <v>177</v>
      </c>
      <c r="G2970">
        <v>90</v>
      </c>
      <c r="H2970">
        <v>85</v>
      </c>
      <c r="I2970">
        <v>64</v>
      </c>
      <c r="J2970">
        <v>55</v>
      </c>
      <c r="K2970">
        <v>52</v>
      </c>
      <c r="L2970">
        <v>0</v>
      </c>
      <c r="M2970">
        <v>2022</v>
      </c>
      <c r="N2970">
        <f t="shared" ca="1" si="184"/>
        <v>183</v>
      </c>
      <c r="O2970">
        <f t="shared" ca="1" si="185"/>
        <v>31228</v>
      </c>
      <c r="P2970">
        <f ca="1">_20206[[#This Row],[最低排名]]-_20206[[#This Row],[同分人数]]+1</f>
        <v>31046</v>
      </c>
      <c r="Q2970">
        <f ca="1">IF(O2970&gt;=开始!$B$6, 1, 0)</f>
        <v>1</v>
      </c>
      <c r="R2970">
        <f ca="1">_20206[[#This Row],[最低排名]]-开始!$B$6</f>
        <v>31228</v>
      </c>
    </row>
    <row r="2971" spans="1:18">
      <c r="A2971">
        <v>28502</v>
      </c>
      <c r="B2971" t="s">
        <v>388</v>
      </c>
      <c r="C2971" t="str">
        <f t="shared" si="186"/>
        <v>华北理工</v>
      </c>
      <c r="D2971" t="str">
        <f t="shared" si="187"/>
        <v>02</v>
      </c>
      <c r="E2971" t="s">
        <v>381</v>
      </c>
      <c r="F2971">
        <v>191</v>
      </c>
      <c r="G2971">
        <v>96</v>
      </c>
      <c r="H2971">
        <v>94</v>
      </c>
      <c r="I2971">
        <v>55</v>
      </c>
      <c r="J2971">
        <v>46</v>
      </c>
      <c r="K2971">
        <v>43</v>
      </c>
      <c r="L2971">
        <v>0</v>
      </c>
      <c r="M2971">
        <v>2022</v>
      </c>
      <c r="N2971">
        <f t="shared" ca="1" si="184"/>
        <v>177</v>
      </c>
      <c r="O2971">
        <f t="shared" ca="1" si="185"/>
        <v>31886</v>
      </c>
      <c r="P2971">
        <f ca="1">_20206[[#This Row],[最低排名]]-_20206[[#This Row],[同分人数]]+1</f>
        <v>31710</v>
      </c>
      <c r="Q2971">
        <f ca="1">IF(O2971&gt;=开始!$B$6, 1, 0)</f>
        <v>1</v>
      </c>
      <c r="R2971">
        <f ca="1">_20206[[#This Row],[最低排名]]-开始!$B$6</f>
        <v>31886</v>
      </c>
    </row>
    <row r="2972" spans="1:18">
      <c r="A2972">
        <v>28503</v>
      </c>
      <c r="B2972" t="s">
        <v>390</v>
      </c>
      <c r="C2972" t="str">
        <f t="shared" si="186"/>
        <v>华北理工</v>
      </c>
      <c r="D2972" t="str">
        <f t="shared" si="187"/>
        <v>03</v>
      </c>
      <c r="E2972" t="s">
        <v>440</v>
      </c>
      <c r="F2972">
        <v>207</v>
      </c>
      <c r="G2972">
        <v>114</v>
      </c>
      <c r="H2972">
        <v>80</v>
      </c>
      <c r="I2972">
        <v>52</v>
      </c>
      <c r="J2972">
        <v>49</v>
      </c>
      <c r="K2972">
        <v>49</v>
      </c>
      <c r="L2972">
        <v>0</v>
      </c>
      <c r="M2972">
        <v>2022</v>
      </c>
      <c r="N2972">
        <f t="shared" ca="1" si="184"/>
        <v>188</v>
      </c>
      <c r="O2972">
        <f t="shared" ca="1" si="185"/>
        <v>30533</v>
      </c>
      <c r="P2972">
        <f ca="1">_20206[[#This Row],[最低排名]]-_20206[[#This Row],[同分人数]]+1</f>
        <v>30346</v>
      </c>
      <c r="Q2972">
        <f ca="1">IF(O2972&gt;=开始!$B$6, 1, 0)</f>
        <v>1</v>
      </c>
      <c r="R2972">
        <f ca="1">_20206[[#This Row],[最低排名]]-开始!$B$6</f>
        <v>30533</v>
      </c>
    </row>
    <row r="2973" spans="1:18">
      <c r="A2973">
        <v>28504</v>
      </c>
      <c r="B2973" t="s">
        <v>1552</v>
      </c>
      <c r="C2973" t="str">
        <f t="shared" si="186"/>
        <v>华北理工</v>
      </c>
      <c r="D2973" t="str">
        <f t="shared" si="187"/>
        <v>04</v>
      </c>
      <c r="E2973" t="s">
        <v>162</v>
      </c>
      <c r="F2973">
        <v>209</v>
      </c>
      <c r="G2973">
        <v>109</v>
      </c>
      <c r="H2973">
        <v>104</v>
      </c>
      <c r="I2973">
        <v>64</v>
      </c>
      <c r="J2973">
        <v>55</v>
      </c>
      <c r="K2973">
        <v>43</v>
      </c>
      <c r="L2973">
        <v>0</v>
      </c>
      <c r="M2973">
        <v>2022</v>
      </c>
      <c r="N2973">
        <f t="shared" ca="1" si="184"/>
        <v>214</v>
      </c>
      <c r="O2973">
        <f t="shared" ca="1" si="185"/>
        <v>23018</v>
      </c>
      <c r="P2973">
        <f ca="1">_20206[[#This Row],[最低排名]]-_20206[[#This Row],[同分人数]]+1</f>
        <v>22805</v>
      </c>
      <c r="Q2973">
        <f ca="1">IF(O2973&gt;=开始!$B$6, 1, 0)</f>
        <v>1</v>
      </c>
      <c r="R2973">
        <f ca="1">_20206[[#This Row],[最低排名]]-开始!$B$6</f>
        <v>23018</v>
      </c>
    </row>
    <row r="2974" spans="1:18">
      <c r="A2974">
        <v>28601</v>
      </c>
      <c r="B2974" t="s">
        <v>391</v>
      </c>
      <c r="C2974" t="str">
        <f t="shared" si="186"/>
        <v>河北医科</v>
      </c>
      <c r="D2974" t="str">
        <f t="shared" si="187"/>
        <v>01</v>
      </c>
      <c r="E2974" t="s">
        <v>296</v>
      </c>
      <c r="F2974">
        <v>222</v>
      </c>
      <c r="G2974">
        <v>118</v>
      </c>
      <c r="H2974">
        <v>112</v>
      </c>
      <c r="I2974">
        <v>61</v>
      </c>
      <c r="J2974">
        <v>55</v>
      </c>
      <c r="K2974">
        <v>55</v>
      </c>
      <c r="L2974">
        <v>0</v>
      </c>
      <c r="M2974">
        <v>2022</v>
      </c>
      <c r="N2974">
        <f t="shared" ca="1" si="184"/>
        <v>202</v>
      </c>
      <c r="O2974">
        <f t="shared" ca="1" si="185"/>
        <v>16484</v>
      </c>
      <c r="P2974">
        <f ca="1">_20206[[#This Row],[最低排名]]-_20206[[#This Row],[同分人数]]+1</f>
        <v>16283</v>
      </c>
      <c r="Q2974">
        <f ca="1">IF(O2974&gt;=开始!$B$6, 1, 0)</f>
        <v>1</v>
      </c>
      <c r="R2974">
        <f ca="1">_20206[[#This Row],[最低排名]]-开始!$B$6</f>
        <v>16484</v>
      </c>
    </row>
    <row r="2975" spans="1:18">
      <c r="A2975">
        <v>28602</v>
      </c>
      <c r="B2975" t="s">
        <v>392</v>
      </c>
      <c r="C2975" t="str">
        <f t="shared" si="186"/>
        <v>河北医科</v>
      </c>
      <c r="D2975" t="str">
        <f t="shared" si="187"/>
        <v>02</v>
      </c>
      <c r="E2975" t="s">
        <v>182</v>
      </c>
      <c r="F2975">
        <v>198</v>
      </c>
      <c r="G2975">
        <v>101</v>
      </c>
      <c r="H2975">
        <v>116</v>
      </c>
      <c r="I2975">
        <v>52</v>
      </c>
      <c r="J2975">
        <v>49</v>
      </c>
      <c r="K2975">
        <v>46</v>
      </c>
      <c r="L2975">
        <v>0</v>
      </c>
      <c r="M2975">
        <v>2022</v>
      </c>
      <c r="N2975">
        <f t="shared" ca="1" si="184"/>
        <v>212</v>
      </c>
      <c r="O2975">
        <f t="shared" ca="1" si="185"/>
        <v>25900</v>
      </c>
      <c r="P2975">
        <f ca="1">_20206[[#This Row],[最低排名]]-_20206[[#This Row],[同分人数]]+1</f>
        <v>25689</v>
      </c>
      <c r="Q2975">
        <f ca="1">IF(O2975&gt;=开始!$B$6, 1, 0)</f>
        <v>1</v>
      </c>
      <c r="R2975">
        <f ca="1">_20206[[#This Row],[最低排名]]-开始!$B$6</f>
        <v>25900</v>
      </c>
    </row>
    <row r="2976" spans="1:18">
      <c r="A2976">
        <v>28603</v>
      </c>
      <c r="B2976" t="s">
        <v>1553</v>
      </c>
      <c r="C2976" t="str">
        <f t="shared" si="186"/>
        <v>河北医科</v>
      </c>
      <c r="D2976" t="str">
        <f t="shared" si="187"/>
        <v>03</v>
      </c>
      <c r="E2976" t="s">
        <v>232</v>
      </c>
      <c r="F2976">
        <v>192</v>
      </c>
      <c r="G2976">
        <v>98</v>
      </c>
      <c r="H2976">
        <v>105</v>
      </c>
      <c r="I2976">
        <v>55</v>
      </c>
      <c r="J2976">
        <v>43</v>
      </c>
      <c r="K2976">
        <v>43</v>
      </c>
      <c r="L2976">
        <v>0</v>
      </c>
      <c r="M2976">
        <v>2022</v>
      </c>
      <c r="N2976">
        <f t="shared" ca="1" si="184"/>
        <v>191</v>
      </c>
      <c r="O2976">
        <f t="shared" ca="1" si="185"/>
        <v>30345</v>
      </c>
      <c r="P2976">
        <f ca="1">_20206[[#This Row],[最低排名]]-_20206[[#This Row],[同分人数]]+1</f>
        <v>30155</v>
      </c>
      <c r="Q2976">
        <f ca="1">IF(O2976&gt;=开始!$B$6, 1, 0)</f>
        <v>1</v>
      </c>
      <c r="R2976">
        <f ca="1">_20206[[#This Row],[最低排名]]-开始!$B$6</f>
        <v>30345</v>
      </c>
    </row>
    <row r="2977" spans="1:18">
      <c r="A2977">
        <v>28604</v>
      </c>
      <c r="B2977" t="s">
        <v>1554</v>
      </c>
      <c r="C2977" t="str">
        <f t="shared" si="186"/>
        <v>河北医科</v>
      </c>
      <c r="D2977" t="str">
        <f t="shared" si="187"/>
        <v>04</v>
      </c>
      <c r="E2977" t="s">
        <v>187</v>
      </c>
      <c r="F2977">
        <v>202</v>
      </c>
      <c r="G2977">
        <v>104</v>
      </c>
      <c r="H2977">
        <v>72</v>
      </c>
      <c r="I2977">
        <v>58</v>
      </c>
      <c r="J2977">
        <v>58</v>
      </c>
      <c r="K2977">
        <v>58</v>
      </c>
      <c r="L2977">
        <v>0</v>
      </c>
      <c r="M2977">
        <v>2022</v>
      </c>
      <c r="N2977">
        <f t="shared" ca="1" si="184"/>
        <v>205</v>
      </c>
      <c r="O2977">
        <f t="shared" ca="1" si="185"/>
        <v>28491</v>
      </c>
      <c r="P2977">
        <f ca="1">_20206[[#This Row],[最低排名]]-_20206[[#This Row],[同分人数]]+1</f>
        <v>28287</v>
      </c>
      <c r="Q2977">
        <f ca="1">IF(O2977&gt;=开始!$B$6, 1, 0)</f>
        <v>1</v>
      </c>
      <c r="R2977">
        <f ca="1">_20206[[#This Row],[最低排名]]-开始!$B$6</f>
        <v>28491</v>
      </c>
    </row>
    <row r="2978" spans="1:18">
      <c r="A2978">
        <v>28701</v>
      </c>
      <c r="B2978" t="s">
        <v>393</v>
      </c>
      <c r="C2978" t="str">
        <f t="shared" si="186"/>
        <v>承德医学</v>
      </c>
      <c r="D2978" t="str">
        <f t="shared" si="187"/>
        <v>01</v>
      </c>
      <c r="E2978" t="s">
        <v>387</v>
      </c>
      <c r="F2978">
        <v>204</v>
      </c>
      <c r="G2978">
        <v>110</v>
      </c>
      <c r="H2978">
        <v>101</v>
      </c>
      <c r="I2978">
        <v>49</v>
      </c>
      <c r="J2978">
        <v>46</v>
      </c>
      <c r="K2978">
        <v>46</v>
      </c>
      <c r="L2978">
        <v>0</v>
      </c>
      <c r="M2978">
        <v>2022</v>
      </c>
      <c r="N2978">
        <f t="shared" ca="1" si="184"/>
        <v>167</v>
      </c>
      <c r="O2978">
        <f t="shared" ca="1" si="185"/>
        <v>28846</v>
      </c>
      <c r="P2978">
        <f ca="1">_20206[[#This Row],[最低排名]]-_20206[[#This Row],[同分人数]]+1</f>
        <v>28680</v>
      </c>
      <c r="Q2978">
        <f ca="1">IF(O2978&gt;=开始!$B$6, 1, 0)</f>
        <v>1</v>
      </c>
      <c r="R2978">
        <f ca="1">_20206[[#This Row],[最低排名]]-开始!$B$6</f>
        <v>28846</v>
      </c>
    </row>
    <row r="2979" spans="1:18">
      <c r="A2979">
        <v>28801</v>
      </c>
      <c r="B2979" t="s">
        <v>394</v>
      </c>
      <c r="C2979" t="str">
        <f t="shared" si="186"/>
        <v>衡水学院</v>
      </c>
      <c r="D2979" t="str">
        <f t="shared" si="187"/>
        <v>01</v>
      </c>
      <c r="E2979" t="s">
        <v>998</v>
      </c>
      <c r="F2979">
        <v>190</v>
      </c>
      <c r="G2979">
        <v>96</v>
      </c>
      <c r="H2979">
        <v>77</v>
      </c>
      <c r="I2979">
        <v>52</v>
      </c>
      <c r="J2979">
        <v>49</v>
      </c>
      <c r="K2979">
        <v>43</v>
      </c>
      <c r="L2979">
        <v>0</v>
      </c>
      <c r="M2979">
        <v>2022</v>
      </c>
      <c r="N2979">
        <f t="shared" ca="1" si="184"/>
        <v>170</v>
      </c>
      <c r="O2979">
        <f t="shared" ca="1" si="185"/>
        <v>34813</v>
      </c>
      <c r="P2979">
        <f ca="1">_20206[[#This Row],[最低排名]]-_20206[[#This Row],[同分人数]]+1</f>
        <v>34644</v>
      </c>
      <c r="Q2979">
        <f ca="1">IF(O2979&gt;=开始!$B$6, 1, 0)</f>
        <v>1</v>
      </c>
      <c r="R2979">
        <f ca="1">_20206[[#This Row],[最低排名]]-开始!$B$6</f>
        <v>34813</v>
      </c>
    </row>
    <row r="2980" spans="1:18">
      <c r="A2980">
        <v>28901</v>
      </c>
      <c r="B2980" t="s">
        <v>395</v>
      </c>
      <c r="C2980" t="str">
        <f t="shared" si="186"/>
        <v>燕山大学</v>
      </c>
      <c r="D2980" t="str">
        <f t="shared" si="187"/>
        <v>01</v>
      </c>
      <c r="E2980" t="s">
        <v>678</v>
      </c>
      <c r="F2980">
        <v>196</v>
      </c>
      <c r="G2980">
        <v>102</v>
      </c>
      <c r="H2980">
        <v>95</v>
      </c>
      <c r="I2980">
        <v>67</v>
      </c>
      <c r="J2980">
        <v>64</v>
      </c>
      <c r="K2980">
        <v>61</v>
      </c>
      <c r="L2980">
        <v>0</v>
      </c>
      <c r="M2980">
        <v>2022</v>
      </c>
      <c r="N2980">
        <f t="shared" ca="1" si="184"/>
        <v>234</v>
      </c>
      <c r="O2980">
        <f t="shared" ca="1" si="185"/>
        <v>21316</v>
      </c>
      <c r="P2980">
        <f ca="1">_20206[[#This Row],[最低排名]]-_20206[[#This Row],[同分人数]]+1</f>
        <v>21083</v>
      </c>
      <c r="Q2980">
        <f ca="1">IF(O2980&gt;=开始!$B$6, 1, 0)</f>
        <v>1</v>
      </c>
      <c r="R2980">
        <f ca="1">_20206[[#This Row],[最低排名]]-开始!$B$6</f>
        <v>21316</v>
      </c>
    </row>
    <row r="2981" spans="1:18">
      <c r="A2981">
        <v>28902</v>
      </c>
      <c r="B2981" t="s">
        <v>396</v>
      </c>
      <c r="C2981" t="str">
        <f t="shared" si="186"/>
        <v>燕山大学</v>
      </c>
      <c r="D2981" t="str">
        <f t="shared" si="187"/>
        <v>02</v>
      </c>
      <c r="E2981" t="s">
        <v>450</v>
      </c>
      <c r="F2981">
        <v>227</v>
      </c>
      <c r="G2981">
        <v>126</v>
      </c>
      <c r="H2981">
        <v>87</v>
      </c>
      <c r="I2981">
        <v>61</v>
      </c>
      <c r="J2981">
        <v>61</v>
      </c>
      <c r="K2981">
        <v>58</v>
      </c>
      <c r="L2981">
        <v>0</v>
      </c>
      <c r="M2981">
        <v>2022</v>
      </c>
      <c r="N2981">
        <f t="shared" ca="1" si="184"/>
        <v>219</v>
      </c>
      <c r="O2981">
        <f t="shared" ca="1" si="185"/>
        <v>18893</v>
      </c>
      <c r="P2981">
        <f ca="1">_20206[[#This Row],[最低排名]]-_20206[[#This Row],[同分人数]]+1</f>
        <v>18675</v>
      </c>
      <c r="Q2981">
        <f ca="1">IF(O2981&gt;=开始!$B$6, 1, 0)</f>
        <v>1</v>
      </c>
      <c r="R2981">
        <f ca="1">_20206[[#This Row],[最低排名]]-开始!$B$6</f>
        <v>18893</v>
      </c>
    </row>
    <row r="2982" spans="1:18">
      <c r="A2982">
        <v>29001</v>
      </c>
      <c r="B2982" t="s">
        <v>397</v>
      </c>
      <c r="C2982" t="str">
        <f t="shared" si="186"/>
        <v>北华航工</v>
      </c>
      <c r="D2982" t="str">
        <f t="shared" si="187"/>
        <v>01</v>
      </c>
      <c r="E2982" t="s">
        <v>998</v>
      </c>
      <c r="F2982">
        <v>169</v>
      </c>
      <c r="G2982">
        <v>92</v>
      </c>
      <c r="H2982">
        <v>101</v>
      </c>
      <c r="I2982">
        <v>49</v>
      </c>
      <c r="J2982">
        <v>46</v>
      </c>
      <c r="K2982">
        <v>46</v>
      </c>
      <c r="L2982">
        <v>0</v>
      </c>
      <c r="M2982">
        <v>2022</v>
      </c>
      <c r="N2982">
        <f t="shared" ca="1" si="184"/>
        <v>170</v>
      </c>
      <c r="O2982">
        <f t="shared" ca="1" si="185"/>
        <v>34813</v>
      </c>
      <c r="P2982">
        <f ca="1">_20206[[#This Row],[最低排名]]-_20206[[#This Row],[同分人数]]+1</f>
        <v>34644</v>
      </c>
      <c r="Q2982">
        <f ca="1">IF(O2982&gt;=开始!$B$6, 1, 0)</f>
        <v>1</v>
      </c>
      <c r="R2982">
        <f ca="1">_20206[[#This Row],[最低排名]]-开始!$B$6</f>
        <v>34813</v>
      </c>
    </row>
    <row r="2983" spans="1:18">
      <c r="A2983">
        <v>29002</v>
      </c>
      <c r="B2983" t="s">
        <v>399</v>
      </c>
      <c r="C2983" t="str">
        <f t="shared" si="186"/>
        <v>北华航工</v>
      </c>
      <c r="D2983" t="str">
        <f t="shared" si="187"/>
        <v>02</v>
      </c>
      <c r="E2983" t="s">
        <v>316</v>
      </c>
      <c r="F2983">
        <v>185</v>
      </c>
      <c r="G2983">
        <v>93</v>
      </c>
      <c r="H2983">
        <v>77</v>
      </c>
      <c r="I2983">
        <v>52</v>
      </c>
      <c r="J2983">
        <v>49</v>
      </c>
      <c r="K2983">
        <v>43</v>
      </c>
      <c r="L2983">
        <v>0</v>
      </c>
      <c r="M2983">
        <v>2022</v>
      </c>
      <c r="N2983">
        <f t="shared" ca="1" si="184"/>
        <v>139</v>
      </c>
      <c r="O2983">
        <f t="shared" ca="1" si="185"/>
        <v>35561</v>
      </c>
      <c r="P2983">
        <f ca="1">_20206[[#This Row],[最低排名]]-_20206[[#This Row],[同分人数]]+1</f>
        <v>35423</v>
      </c>
      <c r="Q2983">
        <f ca="1">IF(O2983&gt;=开始!$B$6, 1, 0)</f>
        <v>1</v>
      </c>
      <c r="R2983">
        <f ca="1">_20206[[#This Row],[最低排名]]-开始!$B$6</f>
        <v>35561</v>
      </c>
    </row>
    <row r="2984" spans="1:18">
      <c r="A2984">
        <v>29501</v>
      </c>
      <c r="B2984" t="s">
        <v>403</v>
      </c>
      <c r="C2984" t="str">
        <f t="shared" si="186"/>
        <v>京中东方</v>
      </c>
      <c r="D2984" t="str">
        <f t="shared" si="187"/>
        <v>01</v>
      </c>
      <c r="E2984" t="s">
        <v>1542</v>
      </c>
      <c r="F2984">
        <v>189</v>
      </c>
      <c r="G2984">
        <v>103</v>
      </c>
      <c r="H2984">
        <v>77</v>
      </c>
      <c r="I2984">
        <v>49</v>
      </c>
      <c r="J2984">
        <v>43</v>
      </c>
      <c r="K2984">
        <v>43</v>
      </c>
      <c r="L2984">
        <v>0</v>
      </c>
      <c r="M2984">
        <v>2022</v>
      </c>
      <c r="N2984">
        <f t="shared" ca="1" si="184"/>
        <v>137</v>
      </c>
      <c r="O2984">
        <f t="shared" ca="1" si="185"/>
        <v>36252</v>
      </c>
      <c r="P2984">
        <f ca="1">_20206[[#This Row],[最低排名]]-_20206[[#This Row],[同分人数]]+1</f>
        <v>36116</v>
      </c>
      <c r="Q2984">
        <f ca="1">IF(O2984&gt;=开始!$B$6, 1, 0)</f>
        <v>1</v>
      </c>
      <c r="R2984">
        <f ca="1">_20206[[#This Row],[最低排名]]-开始!$B$6</f>
        <v>36252</v>
      </c>
    </row>
    <row r="2985" spans="1:18">
      <c r="A2985">
        <v>29503</v>
      </c>
      <c r="B2985" t="s">
        <v>1555</v>
      </c>
      <c r="C2985" t="str">
        <f t="shared" si="186"/>
        <v>京中东方</v>
      </c>
      <c r="D2985" t="str">
        <f t="shared" si="187"/>
        <v>03</v>
      </c>
      <c r="E2985" t="s">
        <v>1548</v>
      </c>
      <c r="F2985">
        <v>187</v>
      </c>
      <c r="G2985">
        <v>94</v>
      </c>
      <c r="H2985">
        <v>63</v>
      </c>
      <c r="I2985">
        <v>61</v>
      </c>
      <c r="J2985">
        <v>49</v>
      </c>
      <c r="K2985">
        <v>43</v>
      </c>
      <c r="L2985">
        <v>0</v>
      </c>
      <c r="M2985">
        <v>2022</v>
      </c>
      <c r="N2985">
        <f t="shared" ca="1" si="184"/>
        <v>137</v>
      </c>
      <c r="O2985">
        <f t="shared" ca="1" si="185"/>
        <v>35974</v>
      </c>
      <c r="P2985">
        <f ca="1">_20206[[#This Row],[最低排名]]-_20206[[#This Row],[同分人数]]+1</f>
        <v>35838</v>
      </c>
      <c r="Q2985">
        <f ca="1">IF(O2985&gt;=开始!$B$6, 1, 0)</f>
        <v>1</v>
      </c>
      <c r="R2985">
        <f ca="1">_20206[[#This Row],[最低排名]]-开始!$B$6</f>
        <v>35974</v>
      </c>
    </row>
    <row r="2986" spans="1:18">
      <c r="A2986">
        <v>29701</v>
      </c>
      <c r="B2986" t="s">
        <v>406</v>
      </c>
      <c r="C2986" t="str">
        <f t="shared" si="186"/>
        <v>河北环境</v>
      </c>
      <c r="D2986" t="str">
        <f t="shared" si="187"/>
        <v>01</v>
      </c>
      <c r="E2986" t="s">
        <v>207</v>
      </c>
      <c r="F2986">
        <v>190</v>
      </c>
      <c r="G2986">
        <v>97</v>
      </c>
      <c r="H2986">
        <v>88</v>
      </c>
      <c r="I2986">
        <v>46</v>
      </c>
      <c r="J2986">
        <v>46</v>
      </c>
      <c r="K2986">
        <v>43</v>
      </c>
      <c r="L2986">
        <v>0</v>
      </c>
      <c r="M2986">
        <v>2022</v>
      </c>
      <c r="N2986">
        <f t="shared" ca="1" si="184"/>
        <v>173</v>
      </c>
      <c r="O2986">
        <f t="shared" ca="1" si="185"/>
        <v>34512</v>
      </c>
      <c r="P2986">
        <f ca="1">_20206[[#This Row],[最低排名]]-_20206[[#This Row],[同分人数]]+1</f>
        <v>34340</v>
      </c>
      <c r="Q2986">
        <f ca="1">IF(O2986&gt;=开始!$B$6, 1, 0)</f>
        <v>1</v>
      </c>
      <c r="R2986">
        <f ca="1">_20206[[#This Row],[最低排名]]-开始!$B$6</f>
        <v>34512</v>
      </c>
    </row>
    <row r="2987" spans="1:18">
      <c r="A2987">
        <v>29702</v>
      </c>
      <c r="B2987" t="s">
        <v>407</v>
      </c>
      <c r="C2987" t="str">
        <f t="shared" si="186"/>
        <v>河北环境</v>
      </c>
      <c r="D2987" t="str">
        <f t="shared" si="187"/>
        <v>02</v>
      </c>
      <c r="E2987" t="s">
        <v>366</v>
      </c>
      <c r="F2987">
        <v>181</v>
      </c>
      <c r="G2987">
        <v>97</v>
      </c>
      <c r="H2987">
        <v>76</v>
      </c>
      <c r="I2987">
        <v>52</v>
      </c>
      <c r="J2987">
        <v>49</v>
      </c>
      <c r="K2987">
        <v>49</v>
      </c>
      <c r="L2987">
        <v>0</v>
      </c>
      <c r="M2987">
        <v>2022</v>
      </c>
      <c r="N2987">
        <f t="shared" ca="1" si="184"/>
        <v>161</v>
      </c>
      <c r="O2987">
        <f t="shared" ca="1" si="185"/>
        <v>35422</v>
      </c>
      <c r="P2987">
        <f ca="1">_20206[[#This Row],[最低排名]]-_20206[[#This Row],[同分人数]]+1</f>
        <v>35262</v>
      </c>
      <c r="Q2987">
        <f ca="1">IF(O2987&gt;=开始!$B$6, 1, 0)</f>
        <v>1</v>
      </c>
      <c r="R2987">
        <f ca="1">_20206[[#This Row],[最低排名]]-开始!$B$6</f>
        <v>35422</v>
      </c>
    </row>
    <row r="2988" spans="1:18">
      <c r="A2988">
        <v>29703</v>
      </c>
      <c r="B2988" t="s">
        <v>409</v>
      </c>
      <c r="C2988" t="str">
        <f t="shared" si="186"/>
        <v>河北环境</v>
      </c>
      <c r="D2988" t="str">
        <f t="shared" si="187"/>
        <v>03</v>
      </c>
      <c r="E2988" t="s">
        <v>1542</v>
      </c>
      <c r="F2988">
        <v>188</v>
      </c>
      <c r="G2988">
        <v>102</v>
      </c>
      <c r="H2988">
        <v>72</v>
      </c>
      <c r="I2988">
        <v>52</v>
      </c>
      <c r="J2988">
        <v>46</v>
      </c>
      <c r="K2988">
        <v>43</v>
      </c>
      <c r="L2988">
        <v>0</v>
      </c>
      <c r="M2988">
        <v>2022</v>
      </c>
      <c r="N2988">
        <f t="shared" ca="1" si="184"/>
        <v>137</v>
      </c>
      <c r="O2988">
        <f t="shared" ca="1" si="185"/>
        <v>36252</v>
      </c>
      <c r="P2988">
        <f ca="1">_20206[[#This Row],[最低排名]]-_20206[[#This Row],[同分人数]]+1</f>
        <v>36116</v>
      </c>
      <c r="Q2988">
        <f ca="1">IF(O2988&gt;=开始!$B$6, 1, 0)</f>
        <v>1</v>
      </c>
      <c r="R2988">
        <f ca="1">_20206[[#This Row],[最低排名]]-开始!$B$6</f>
        <v>36252</v>
      </c>
    </row>
    <row r="2989" spans="1:18">
      <c r="A2989">
        <v>29704</v>
      </c>
      <c r="B2989" t="s">
        <v>410</v>
      </c>
      <c r="C2989" t="str">
        <f t="shared" si="186"/>
        <v>河北环境</v>
      </c>
      <c r="D2989" t="str">
        <f t="shared" si="187"/>
        <v>04</v>
      </c>
      <c r="E2989" t="s">
        <v>1542</v>
      </c>
      <c r="F2989">
        <v>168</v>
      </c>
      <c r="G2989">
        <v>85</v>
      </c>
      <c r="H2989">
        <v>86</v>
      </c>
      <c r="I2989">
        <v>58</v>
      </c>
      <c r="J2989">
        <v>46</v>
      </c>
      <c r="K2989">
        <v>43</v>
      </c>
      <c r="L2989">
        <v>0</v>
      </c>
      <c r="M2989">
        <v>2022</v>
      </c>
      <c r="N2989">
        <f t="shared" ca="1" si="184"/>
        <v>137</v>
      </c>
      <c r="O2989">
        <f t="shared" ca="1" si="185"/>
        <v>36252</v>
      </c>
      <c r="P2989">
        <f ca="1">_20206[[#This Row],[最低排名]]-_20206[[#This Row],[同分人数]]+1</f>
        <v>36116</v>
      </c>
      <c r="Q2989">
        <f ca="1">IF(O2989&gt;=开始!$B$6, 1, 0)</f>
        <v>1</v>
      </c>
      <c r="R2989">
        <f ca="1">_20206[[#This Row],[最低排名]]-开始!$B$6</f>
        <v>36252</v>
      </c>
    </row>
    <row r="2990" spans="1:18">
      <c r="A2990">
        <v>29705</v>
      </c>
      <c r="B2990" t="s">
        <v>411</v>
      </c>
      <c r="C2990" t="str">
        <f t="shared" si="186"/>
        <v>河北环境</v>
      </c>
      <c r="D2990" t="str">
        <f t="shared" si="187"/>
        <v>05</v>
      </c>
      <c r="E2990" t="s">
        <v>1556</v>
      </c>
      <c r="F2990">
        <v>178</v>
      </c>
      <c r="G2990">
        <v>92</v>
      </c>
      <c r="H2990">
        <v>79</v>
      </c>
      <c r="I2990">
        <v>52</v>
      </c>
      <c r="J2990">
        <v>49</v>
      </c>
      <c r="K2990">
        <v>46</v>
      </c>
      <c r="L2990">
        <v>0</v>
      </c>
      <c r="M2990">
        <v>2022</v>
      </c>
      <c r="N2990">
        <f t="shared" ca="1" si="184"/>
        <v>139</v>
      </c>
      <c r="O2990">
        <f t="shared" ca="1" si="185"/>
        <v>35837</v>
      </c>
      <c r="P2990">
        <f ca="1">_20206[[#This Row],[最低排名]]-_20206[[#This Row],[同分人数]]+1</f>
        <v>35699</v>
      </c>
      <c r="Q2990">
        <f ca="1">IF(O2990&gt;=开始!$B$6, 1, 0)</f>
        <v>1</v>
      </c>
      <c r="R2990">
        <f ca="1">_20206[[#This Row],[最低排名]]-开始!$B$6</f>
        <v>35837</v>
      </c>
    </row>
    <row r="2991" spans="1:18">
      <c r="A2991">
        <v>29901</v>
      </c>
      <c r="B2991" t="s">
        <v>414</v>
      </c>
      <c r="C2991" t="str">
        <f t="shared" si="186"/>
        <v>中国警察</v>
      </c>
      <c r="D2991" t="str">
        <f t="shared" si="187"/>
        <v>01</v>
      </c>
      <c r="E2991" t="s">
        <v>431</v>
      </c>
      <c r="F2991">
        <v>221</v>
      </c>
      <c r="G2991">
        <v>114</v>
      </c>
      <c r="H2991">
        <v>79</v>
      </c>
      <c r="I2991">
        <v>58</v>
      </c>
      <c r="J2991">
        <v>55</v>
      </c>
      <c r="K2991">
        <v>49</v>
      </c>
      <c r="L2991">
        <v>0</v>
      </c>
      <c r="M2991">
        <v>2022</v>
      </c>
      <c r="N2991">
        <f t="shared" ca="1" si="184"/>
        <v>210</v>
      </c>
      <c r="O2991">
        <f t="shared" ca="1" si="185"/>
        <v>25688</v>
      </c>
      <c r="P2991">
        <f ca="1">_20206[[#This Row],[最低排名]]-_20206[[#This Row],[同分人数]]+1</f>
        <v>25479</v>
      </c>
      <c r="Q2991">
        <f ca="1">IF(O2991&gt;=开始!$B$6, 1, 0)</f>
        <v>1</v>
      </c>
      <c r="R2991">
        <f ca="1">_20206[[#This Row],[最低排名]]-开始!$B$6</f>
        <v>25688</v>
      </c>
    </row>
    <row r="2992" spans="1:18">
      <c r="A2992">
        <v>29902</v>
      </c>
      <c r="B2992" t="s">
        <v>415</v>
      </c>
      <c r="C2992" t="str">
        <f t="shared" si="186"/>
        <v>中国警察</v>
      </c>
      <c r="D2992" t="str">
        <f t="shared" si="187"/>
        <v>02</v>
      </c>
      <c r="E2992" t="s">
        <v>354</v>
      </c>
      <c r="F2992">
        <v>187</v>
      </c>
      <c r="G2992">
        <v>97</v>
      </c>
      <c r="H2992">
        <v>79</v>
      </c>
      <c r="I2992">
        <v>61</v>
      </c>
      <c r="J2992">
        <v>55</v>
      </c>
      <c r="K2992">
        <v>46</v>
      </c>
      <c r="L2992">
        <v>0</v>
      </c>
      <c r="M2992">
        <v>2022</v>
      </c>
      <c r="N2992">
        <f t="shared" ca="1" si="184"/>
        <v>175</v>
      </c>
      <c r="O2992">
        <f t="shared" ca="1" si="185"/>
        <v>32061</v>
      </c>
      <c r="P2992">
        <f ca="1">_20206[[#This Row],[最低排名]]-_20206[[#This Row],[同分人数]]+1</f>
        <v>31887</v>
      </c>
      <c r="Q2992">
        <f ca="1">IF(O2992&gt;=开始!$B$6, 1, 0)</f>
        <v>1</v>
      </c>
      <c r="R2992">
        <f ca="1">_20206[[#This Row],[最低排名]]-开始!$B$6</f>
        <v>32061</v>
      </c>
    </row>
    <row r="2993" spans="1:18">
      <c r="A2993">
        <v>30103</v>
      </c>
      <c r="B2993" t="s">
        <v>1557</v>
      </c>
      <c r="C2993" t="str">
        <f t="shared" si="186"/>
        <v>河北传媒</v>
      </c>
      <c r="D2993" t="str">
        <f t="shared" si="187"/>
        <v>03</v>
      </c>
      <c r="E2993" t="s">
        <v>118</v>
      </c>
      <c r="F2993">
        <v>188</v>
      </c>
      <c r="G2993">
        <v>98</v>
      </c>
      <c r="H2993">
        <v>100</v>
      </c>
      <c r="I2993">
        <v>61</v>
      </c>
      <c r="J2993">
        <v>58</v>
      </c>
      <c r="K2993">
        <v>49</v>
      </c>
      <c r="L2993">
        <v>0</v>
      </c>
      <c r="M2993">
        <v>2022</v>
      </c>
      <c r="N2993">
        <f t="shared" ca="1" si="184"/>
        <v>214</v>
      </c>
      <c r="O2993">
        <f t="shared" ca="1" si="185"/>
        <v>26943</v>
      </c>
      <c r="P2993">
        <f ca="1">_20206[[#This Row],[最低排名]]-_20206[[#This Row],[同分人数]]+1</f>
        <v>26730</v>
      </c>
      <c r="Q2993">
        <f ca="1">IF(O2993&gt;=开始!$B$6, 1, 0)</f>
        <v>1</v>
      </c>
      <c r="R2993">
        <f ca="1">_20206[[#This Row],[最低排名]]-开始!$B$6</f>
        <v>26943</v>
      </c>
    </row>
    <row r="2994" spans="1:18">
      <c r="A2994">
        <v>30202</v>
      </c>
      <c r="B2994" t="s">
        <v>417</v>
      </c>
      <c r="C2994" t="str">
        <f t="shared" si="186"/>
        <v>冀油职大</v>
      </c>
      <c r="D2994" t="str">
        <f t="shared" si="187"/>
        <v>02</v>
      </c>
      <c r="E2994" t="s">
        <v>1533</v>
      </c>
      <c r="F2994">
        <v>165</v>
      </c>
      <c r="G2994">
        <v>90</v>
      </c>
      <c r="H2994">
        <v>96</v>
      </c>
      <c r="I2994">
        <v>55</v>
      </c>
      <c r="J2994">
        <v>43</v>
      </c>
      <c r="K2994">
        <v>43</v>
      </c>
      <c r="L2994">
        <v>0</v>
      </c>
      <c r="M2994">
        <v>2022</v>
      </c>
      <c r="N2994">
        <f t="shared" ca="1" si="184"/>
        <v>141</v>
      </c>
      <c r="O2994">
        <f t="shared" ca="1" si="185"/>
        <v>36115</v>
      </c>
      <c r="P2994">
        <f ca="1">_20206[[#This Row],[最低排名]]-_20206[[#This Row],[同分人数]]+1</f>
        <v>35975</v>
      </c>
      <c r="Q2994">
        <f ca="1">IF(O2994&gt;=开始!$B$6, 1, 0)</f>
        <v>1</v>
      </c>
      <c r="R2994">
        <f ca="1">_20206[[#This Row],[最低排名]]-开始!$B$6</f>
        <v>36115</v>
      </c>
    </row>
    <row r="2995" spans="1:18">
      <c r="A2995">
        <v>31201</v>
      </c>
      <c r="B2995" t="s">
        <v>420</v>
      </c>
      <c r="C2995" t="str">
        <f t="shared" si="186"/>
        <v>中北大学</v>
      </c>
      <c r="D2995" t="str">
        <f t="shared" si="187"/>
        <v>01</v>
      </c>
      <c r="E2995" t="s">
        <v>412</v>
      </c>
      <c r="F2995">
        <v>193</v>
      </c>
      <c r="G2995">
        <v>102</v>
      </c>
      <c r="H2995">
        <v>74</v>
      </c>
      <c r="I2995">
        <v>58</v>
      </c>
      <c r="J2995">
        <v>46</v>
      </c>
      <c r="K2995">
        <v>46</v>
      </c>
      <c r="L2995">
        <v>0</v>
      </c>
      <c r="M2995">
        <v>2022</v>
      </c>
      <c r="N2995">
        <f t="shared" ca="1" si="184"/>
        <v>164</v>
      </c>
      <c r="O2995">
        <f t="shared" ca="1" si="185"/>
        <v>33864</v>
      </c>
      <c r="P2995">
        <f ca="1">_20206[[#This Row],[最低排名]]-_20206[[#This Row],[同分人数]]+1</f>
        <v>33701</v>
      </c>
      <c r="Q2995">
        <f ca="1">IF(O2995&gt;=开始!$B$6, 1, 0)</f>
        <v>1</v>
      </c>
      <c r="R2995">
        <f ca="1">_20206[[#This Row],[最低排名]]-开始!$B$6</f>
        <v>33864</v>
      </c>
    </row>
    <row r="2996" spans="1:18">
      <c r="A2996">
        <v>31202</v>
      </c>
      <c r="B2996" t="s">
        <v>421</v>
      </c>
      <c r="C2996" t="str">
        <f t="shared" si="186"/>
        <v>中北大学</v>
      </c>
      <c r="D2996" t="str">
        <f t="shared" si="187"/>
        <v>02</v>
      </c>
      <c r="E2996" t="s">
        <v>479</v>
      </c>
      <c r="F2996">
        <v>186</v>
      </c>
      <c r="G2996">
        <v>94</v>
      </c>
      <c r="H2996">
        <v>71</v>
      </c>
      <c r="I2996">
        <v>64</v>
      </c>
      <c r="J2996">
        <v>52</v>
      </c>
      <c r="K2996">
        <v>49</v>
      </c>
      <c r="L2996">
        <v>0</v>
      </c>
      <c r="M2996">
        <v>2022</v>
      </c>
      <c r="N2996">
        <f t="shared" ca="1" si="184"/>
        <v>163</v>
      </c>
      <c r="O2996">
        <f t="shared" ca="1" si="185"/>
        <v>33024</v>
      </c>
      <c r="P2996">
        <f ca="1">_20206[[#This Row],[最低排名]]-_20206[[#This Row],[同分人数]]+1</f>
        <v>32862</v>
      </c>
      <c r="Q2996">
        <f ca="1">IF(O2996&gt;=开始!$B$6, 1, 0)</f>
        <v>1</v>
      </c>
      <c r="R2996">
        <f ca="1">_20206[[#This Row],[最低排名]]-开始!$B$6</f>
        <v>33024</v>
      </c>
    </row>
    <row r="2997" spans="1:18">
      <c r="A2997">
        <v>31301</v>
      </c>
      <c r="B2997" t="s">
        <v>422</v>
      </c>
      <c r="C2997" t="str">
        <f t="shared" si="186"/>
        <v>太原理工</v>
      </c>
      <c r="D2997" t="str">
        <f t="shared" si="187"/>
        <v>01</v>
      </c>
      <c r="E2997" t="s">
        <v>518</v>
      </c>
      <c r="F2997">
        <v>210</v>
      </c>
      <c r="G2997">
        <v>106</v>
      </c>
      <c r="H2997">
        <v>121</v>
      </c>
      <c r="I2997">
        <v>61</v>
      </c>
      <c r="J2997">
        <v>61</v>
      </c>
      <c r="K2997">
        <v>61</v>
      </c>
      <c r="L2997">
        <v>0</v>
      </c>
      <c r="M2997">
        <v>2022</v>
      </c>
      <c r="N2997">
        <f t="shared" ca="1" si="184"/>
        <v>200</v>
      </c>
      <c r="O2997">
        <f t="shared" ca="1" si="185"/>
        <v>14579</v>
      </c>
      <c r="P2997">
        <f ca="1">_20206[[#This Row],[最低排名]]-_20206[[#This Row],[同分人数]]+1</f>
        <v>14380</v>
      </c>
      <c r="Q2997">
        <f ca="1">IF(O2997&gt;=开始!$B$6, 1, 0)</f>
        <v>1</v>
      </c>
      <c r="R2997">
        <f ca="1">_20206[[#This Row],[最低排名]]-开始!$B$6</f>
        <v>14579</v>
      </c>
    </row>
    <row r="2998" spans="1:18">
      <c r="A2998">
        <v>31302</v>
      </c>
      <c r="B2998" t="s">
        <v>423</v>
      </c>
      <c r="C2998" t="str">
        <f t="shared" si="186"/>
        <v>太原理工</v>
      </c>
      <c r="D2998" t="str">
        <f t="shared" si="187"/>
        <v>02</v>
      </c>
      <c r="E2998" t="s">
        <v>502</v>
      </c>
      <c r="F2998">
        <v>218</v>
      </c>
      <c r="G2998">
        <v>118</v>
      </c>
      <c r="H2998">
        <v>126</v>
      </c>
      <c r="I2998">
        <v>61</v>
      </c>
      <c r="J2998">
        <v>61</v>
      </c>
      <c r="K2998">
        <v>55</v>
      </c>
      <c r="L2998">
        <v>0</v>
      </c>
      <c r="M2998">
        <v>2022</v>
      </c>
      <c r="N2998">
        <f t="shared" ca="1" si="184"/>
        <v>213</v>
      </c>
      <c r="O2998">
        <f t="shared" ca="1" si="185"/>
        <v>13075</v>
      </c>
      <c r="P2998">
        <f ca="1">_20206[[#This Row],[最低排名]]-_20206[[#This Row],[同分人数]]+1</f>
        <v>12863</v>
      </c>
      <c r="Q2998">
        <f ca="1">IF(O2998&gt;=开始!$B$6, 1, 0)</f>
        <v>1</v>
      </c>
      <c r="R2998">
        <f ca="1">_20206[[#This Row],[最低排名]]-开始!$B$6</f>
        <v>13075</v>
      </c>
    </row>
    <row r="2999" spans="1:18">
      <c r="A2999">
        <v>31401</v>
      </c>
      <c r="B2999" t="s">
        <v>425</v>
      </c>
      <c r="C2999" t="str">
        <f t="shared" si="186"/>
        <v>山西农大</v>
      </c>
      <c r="D2999" t="str">
        <f t="shared" si="187"/>
        <v>01</v>
      </c>
      <c r="E2999" t="s">
        <v>998</v>
      </c>
      <c r="F2999">
        <v>174</v>
      </c>
      <c r="G2999">
        <v>103</v>
      </c>
      <c r="H2999">
        <v>84</v>
      </c>
      <c r="I2999">
        <v>52</v>
      </c>
      <c r="J2999">
        <v>52</v>
      </c>
      <c r="K2999">
        <v>49</v>
      </c>
      <c r="L2999">
        <v>0</v>
      </c>
      <c r="M2999">
        <v>2022</v>
      </c>
      <c r="N2999">
        <f t="shared" ca="1" si="184"/>
        <v>170</v>
      </c>
      <c r="O2999">
        <f t="shared" ca="1" si="185"/>
        <v>34813</v>
      </c>
      <c r="P2999">
        <f ca="1">_20206[[#This Row],[最低排名]]-_20206[[#This Row],[同分人数]]+1</f>
        <v>34644</v>
      </c>
      <c r="Q2999">
        <f ca="1">IF(O2999&gt;=开始!$B$6, 1, 0)</f>
        <v>1</v>
      </c>
      <c r="R2999">
        <f ca="1">_20206[[#This Row],[最低排名]]-开始!$B$6</f>
        <v>34813</v>
      </c>
    </row>
    <row r="3000" spans="1:18">
      <c r="A3000">
        <v>31402</v>
      </c>
      <c r="B3000" t="s">
        <v>426</v>
      </c>
      <c r="C3000" t="str">
        <f t="shared" si="186"/>
        <v>山西农大</v>
      </c>
      <c r="D3000" t="str">
        <f t="shared" si="187"/>
        <v>02</v>
      </c>
      <c r="E3000" t="s">
        <v>479</v>
      </c>
      <c r="F3000">
        <v>179</v>
      </c>
      <c r="G3000">
        <v>101</v>
      </c>
      <c r="H3000">
        <v>96</v>
      </c>
      <c r="I3000">
        <v>58</v>
      </c>
      <c r="J3000">
        <v>46</v>
      </c>
      <c r="K3000">
        <v>43</v>
      </c>
      <c r="L3000">
        <v>0</v>
      </c>
      <c r="M3000">
        <v>2022</v>
      </c>
      <c r="N3000">
        <f t="shared" ca="1" si="184"/>
        <v>163</v>
      </c>
      <c r="O3000">
        <f t="shared" ca="1" si="185"/>
        <v>33024</v>
      </c>
      <c r="P3000">
        <f ca="1">_20206[[#This Row],[最低排名]]-_20206[[#This Row],[同分人数]]+1</f>
        <v>32862</v>
      </c>
      <c r="Q3000">
        <f ca="1">IF(O3000&gt;=开始!$B$6, 1, 0)</f>
        <v>1</v>
      </c>
      <c r="R3000">
        <f ca="1">_20206[[#This Row],[最低排名]]-开始!$B$6</f>
        <v>33024</v>
      </c>
    </row>
    <row r="3001" spans="1:18">
      <c r="A3001">
        <v>31403</v>
      </c>
      <c r="B3001" t="s">
        <v>428</v>
      </c>
      <c r="C3001" t="str">
        <f t="shared" si="186"/>
        <v>山西农大</v>
      </c>
      <c r="D3001" t="str">
        <f t="shared" si="187"/>
        <v>03</v>
      </c>
      <c r="E3001" t="s">
        <v>412</v>
      </c>
      <c r="F3001">
        <v>181</v>
      </c>
      <c r="G3001">
        <v>91</v>
      </c>
      <c r="H3001">
        <v>77</v>
      </c>
      <c r="I3001">
        <v>58</v>
      </c>
      <c r="J3001">
        <v>55</v>
      </c>
      <c r="K3001">
        <v>46</v>
      </c>
      <c r="L3001">
        <v>0</v>
      </c>
      <c r="M3001">
        <v>2022</v>
      </c>
      <c r="N3001">
        <f t="shared" ca="1" si="184"/>
        <v>164</v>
      </c>
      <c r="O3001">
        <f t="shared" ca="1" si="185"/>
        <v>33864</v>
      </c>
      <c r="P3001">
        <f ca="1">_20206[[#This Row],[最低排名]]-_20206[[#This Row],[同分人数]]+1</f>
        <v>33701</v>
      </c>
      <c r="Q3001">
        <f ca="1">IF(O3001&gt;=开始!$B$6, 1, 0)</f>
        <v>1</v>
      </c>
      <c r="R3001">
        <f ca="1">_20206[[#This Row],[最低排名]]-开始!$B$6</f>
        <v>33864</v>
      </c>
    </row>
    <row r="3002" spans="1:18">
      <c r="A3002">
        <v>31501</v>
      </c>
      <c r="B3002" t="s">
        <v>429</v>
      </c>
      <c r="C3002" t="str">
        <f t="shared" si="186"/>
        <v>山西医大</v>
      </c>
      <c r="D3002" t="str">
        <f t="shared" si="187"/>
        <v>01</v>
      </c>
      <c r="E3002" t="s">
        <v>155</v>
      </c>
      <c r="F3002">
        <v>196</v>
      </c>
      <c r="G3002">
        <v>98</v>
      </c>
      <c r="H3002">
        <v>119</v>
      </c>
      <c r="I3002">
        <v>61</v>
      </c>
      <c r="J3002">
        <v>61</v>
      </c>
      <c r="K3002">
        <v>52</v>
      </c>
      <c r="L3002">
        <v>0</v>
      </c>
      <c r="M3002">
        <v>2022</v>
      </c>
      <c r="N3002">
        <f t="shared" ca="1" si="184"/>
        <v>198</v>
      </c>
      <c r="O3002">
        <f t="shared" ca="1" si="185"/>
        <v>19963</v>
      </c>
      <c r="P3002">
        <f ca="1">_20206[[#This Row],[最低排名]]-_20206[[#This Row],[同分人数]]+1</f>
        <v>19766</v>
      </c>
      <c r="Q3002">
        <f ca="1">IF(O3002&gt;=开始!$B$6, 1, 0)</f>
        <v>1</v>
      </c>
      <c r="R3002">
        <f ca="1">_20206[[#This Row],[最低排名]]-开始!$B$6</f>
        <v>19963</v>
      </c>
    </row>
    <row r="3003" spans="1:18">
      <c r="A3003">
        <v>31502</v>
      </c>
      <c r="B3003" t="s">
        <v>430</v>
      </c>
      <c r="C3003" t="str">
        <f t="shared" si="186"/>
        <v>山西医大</v>
      </c>
      <c r="D3003" t="str">
        <f t="shared" si="187"/>
        <v>02</v>
      </c>
      <c r="E3003" t="s">
        <v>528</v>
      </c>
      <c r="F3003">
        <v>190</v>
      </c>
      <c r="G3003">
        <v>102</v>
      </c>
      <c r="H3003">
        <v>100</v>
      </c>
      <c r="I3003">
        <v>52</v>
      </c>
      <c r="J3003">
        <v>49</v>
      </c>
      <c r="K3003">
        <v>49</v>
      </c>
      <c r="L3003">
        <v>0</v>
      </c>
      <c r="M3003">
        <v>2022</v>
      </c>
      <c r="N3003">
        <f t="shared" ca="1" si="184"/>
        <v>187</v>
      </c>
      <c r="O3003">
        <f t="shared" ca="1" si="185"/>
        <v>29955</v>
      </c>
      <c r="P3003">
        <f ca="1">_20206[[#This Row],[最低排名]]-_20206[[#This Row],[同分人数]]+1</f>
        <v>29769</v>
      </c>
      <c r="Q3003">
        <f ca="1">IF(O3003&gt;=开始!$B$6, 1, 0)</f>
        <v>1</v>
      </c>
      <c r="R3003">
        <f ca="1">_20206[[#This Row],[最低排名]]-开始!$B$6</f>
        <v>29955</v>
      </c>
    </row>
    <row r="3004" spans="1:18">
      <c r="A3004">
        <v>31601</v>
      </c>
      <c r="B3004" t="s">
        <v>432</v>
      </c>
      <c r="C3004" t="str">
        <f t="shared" si="186"/>
        <v>大同大学</v>
      </c>
      <c r="D3004" t="str">
        <f t="shared" si="187"/>
        <v>01</v>
      </c>
      <c r="E3004" t="s">
        <v>205</v>
      </c>
      <c r="F3004">
        <v>183</v>
      </c>
      <c r="G3004">
        <v>94</v>
      </c>
      <c r="H3004">
        <v>82</v>
      </c>
      <c r="I3004">
        <v>52</v>
      </c>
      <c r="J3004">
        <v>52</v>
      </c>
      <c r="K3004">
        <v>49</v>
      </c>
      <c r="L3004">
        <v>0</v>
      </c>
      <c r="M3004">
        <v>2022</v>
      </c>
      <c r="N3004">
        <f t="shared" ca="1" si="184"/>
        <v>162</v>
      </c>
      <c r="O3004">
        <f t="shared" ca="1" si="185"/>
        <v>33700</v>
      </c>
      <c r="P3004">
        <f ca="1">_20206[[#This Row],[最低排名]]-_20206[[#This Row],[同分人数]]+1</f>
        <v>33539</v>
      </c>
      <c r="Q3004">
        <f ca="1">IF(O3004&gt;=开始!$B$6, 1, 0)</f>
        <v>1</v>
      </c>
      <c r="R3004">
        <f ca="1">_20206[[#This Row],[最低排名]]-开始!$B$6</f>
        <v>33700</v>
      </c>
    </row>
    <row r="3005" spans="1:18">
      <c r="A3005">
        <v>31602</v>
      </c>
      <c r="B3005" t="s">
        <v>434</v>
      </c>
      <c r="C3005" t="str">
        <f t="shared" si="186"/>
        <v>大同大学</v>
      </c>
      <c r="D3005" t="str">
        <f t="shared" si="187"/>
        <v>02</v>
      </c>
      <c r="E3005" t="s">
        <v>513</v>
      </c>
      <c r="F3005">
        <v>211</v>
      </c>
      <c r="G3005">
        <v>113</v>
      </c>
      <c r="H3005">
        <v>68</v>
      </c>
      <c r="I3005">
        <v>49</v>
      </c>
      <c r="J3005">
        <v>46</v>
      </c>
      <c r="K3005">
        <v>46</v>
      </c>
      <c r="L3005">
        <v>0</v>
      </c>
      <c r="M3005">
        <v>2022</v>
      </c>
      <c r="N3005">
        <f t="shared" ca="1" si="184"/>
        <v>181</v>
      </c>
      <c r="O3005">
        <f t="shared" ca="1" si="185"/>
        <v>33357</v>
      </c>
      <c r="P3005">
        <f ca="1">_20206[[#This Row],[最低排名]]-_20206[[#This Row],[同分人数]]+1</f>
        <v>33177</v>
      </c>
      <c r="Q3005">
        <f ca="1">IF(O3005&gt;=开始!$B$6, 1, 0)</f>
        <v>1</v>
      </c>
      <c r="R3005">
        <f ca="1">_20206[[#This Row],[最低排名]]-开始!$B$6</f>
        <v>33357</v>
      </c>
    </row>
    <row r="3006" spans="1:18">
      <c r="A3006">
        <v>31701</v>
      </c>
      <c r="B3006" t="s">
        <v>435</v>
      </c>
      <c r="C3006" t="str">
        <f t="shared" si="186"/>
        <v>忻州师院</v>
      </c>
      <c r="D3006" t="str">
        <f t="shared" si="187"/>
        <v>01</v>
      </c>
      <c r="E3006" t="s">
        <v>203</v>
      </c>
      <c r="F3006">
        <v>189</v>
      </c>
      <c r="G3006">
        <v>99</v>
      </c>
      <c r="H3006">
        <v>88</v>
      </c>
      <c r="I3006">
        <v>55</v>
      </c>
      <c r="J3006">
        <v>52</v>
      </c>
      <c r="K3006">
        <v>46</v>
      </c>
      <c r="L3006">
        <v>0</v>
      </c>
      <c r="M3006">
        <v>2022</v>
      </c>
      <c r="N3006">
        <f t="shared" ca="1" si="184"/>
        <v>183</v>
      </c>
      <c r="O3006">
        <f t="shared" ca="1" si="185"/>
        <v>31709</v>
      </c>
      <c r="P3006">
        <f ca="1">_20206[[#This Row],[最低排名]]-_20206[[#This Row],[同分人数]]+1</f>
        <v>31527</v>
      </c>
      <c r="Q3006">
        <f ca="1">IF(O3006&gt;=开始!$B$6, 1, 0)</f>
        <v>1</v>
      </c>
      <c r="R3006">
        <f ca="1">_20206[[#This Row],[最低排名]]-开始!$B$6</f>
        <v>31709</v>
      </c>
    </row>
    <row r="3007" spans="1:18">
      <c r="A3007">
        <v>31702</v>
      </c>
      <c r="B3007" t="s">
        <v>436</v>
      </c>
      <c r="C3007" t="str">
        <f t="shared" si="186"/>
        <v>忻州师院</v>
      </c>
      <c r="D3007" t="str">
        <f t="shared" si="187"/>
        <v>02</v>
      </c>
      <c r="E3007" t="s">
        <v>354</v>
      </c>
      <c r="F3007">
        <v>201</v>
      </c>
      <c r="G3007">
        <v>109</v>
      </c>
      <c r="H3007">
        <v>77</v>
      </c>
      <c r="I3007">
        <v>55</v>
      </c>
      <c r="J3007">
        <v>52</v>
      </c>
      <c r="K3007">
        <v>43</v>
      </c>
      <c r="L3007">
        <v>0</v>
      </c>
      <c r="M3007">
        <v>2022</v>
      </c>
      <c r="N3007">
        <f t="shared" ca="1" si="184"/>
        <v>175</v>
      </c>
      <c r="O3007">
        <f t="shared" ca="1" si="185"/>
        <v>32061</v>
      </c>
      <c r="P3007">
        <f ca="1">_20206[[#This Row],[最低排名]]-_20206[[#This Row],[同分人数]]+1</f>
        <v>31887</v>
      </c>
      <c r="Q3007">
        <f ca="1">IF(O3007&gt;=开始!$B$6, 1, 0)</f>
        <v>1</v>
      </c>
      <c r="R3007">
        <f ca="1">_20206[[#This Row],[最低排名]]-开始!$B$6</f>
        <v>32061</v>
      </c>
    </row>
    <row r="3008" spans="1:18">
      <c r="A3008">
        <v>31703</v>
      </c>
      <c r="B3008" t="s">
        <v>437</v>
      </c>
      <c r="C3008" t="str">
        <f t="shared" si="186"/>
        <v>忻州师院</v>
      </c>
      <c r="D3008" t="str">
        <f t="shared" si="187"/>
        <v>03</v>
      </c>
      <c r="E3008" t="s">
        <v>479</v>
      </c>
      <c r="F3008">
        <v>185</v>
      </c>
      <c r="G3008">
        <v>97</v>
      </c>
      <c r="H3008">
        <v>87</v>
      </c>
      <c r="I3008">
        <v>58</v>
      </c>
      <c r="J3008">
        <v>49</v>
      </c>
      <c r="K3008">
        <v>43</v>
      </c>
      <c r="L3008">
        <v>0</v>
      </c>
      <c r="M3008">
        <v>2022</v>
      </c>
      <c r="N3008">
        <f t="shared" ca="1" si="184"/>
        <v>163</v>
      </c>
      <c r="O3008">
        <f t="shared" ca="1" si="185"/>
        <v>33024</v>
      </c>
      <c r="P3008">
        <f ca="1">_20206[[#This Row],[最低排名]]-_20206[[#This Row],[同分人数]]+1</f>
        <v>32862</v>
      </c>
      <c r="Q3008">
        <f ca="1">IF(O3008&gt;=开始!$B$6, 1, 0)</f>
        <v>1</v>
      </c>
      <c r="R3008">
        <f ca="1">_20206[[#This Row],[最低排名]]-开始!$B$6</f>
        <v>33024</v>
      </c>
    </row>
    <row r="3009" spans="1:18">
      <c r="A3009">
        <v>31704</v>
      </c>
      <c r="B3009" t="s">
        <v>438</v>
      </c>
      <c r="C3009" t="str">
        <f t="shared" si="186"/>
        <v>忻州师院</v>
      </c>
      <c r="D3009" t="str">
        <f t="shared" si="187"/>
        <v>04</v>
      </c>
      <c r="E3009" t="s">
        <v>340</v>
      </c>
      <c r="F3009">
        <v>207</v>
      </c>
      <c r="G3009">
        <v>111</v>
      </c>
      <c r="H3009">
        <v>73</v>
      </c>
      <c r="I3009">
        <v>67</v>
      </c>
      <c r="J3009">
        <v>55</v>
      </c>
      <c r="K3009">
        <v>55</v>
      </c>
      <c r="L3009">
        <v>0</v>
      </c>
      <c r="M3009">
        <v>2022</v>
      </c>
      <c r="N3009">
        <f t="shared" ca="1" si="184"/>
        <v>216</v>
      </c>
      <c r="O3009">
        <f t="shared" ca="1" si="185"/>
        <v>26729</v>
      </c>
      <c r="P3009">
        <f ca="1">_20206[[#This Row],[最低排名]]-_20206[[#This Row],[同分人数]]+1</f>
        <v>26514</v>
      </c>
      <c r="Q3009">
        <f ca="1">IF(O3009&gt;=开始!$B$6, 1, 0)</f>
        <v>1</v>
      </c>
      <c r="R3009">
        <f ca="1">_20206[[#This Row],[最低排名]]-开始!$B$6</f>
        <v>26729</v>
      </c>
    </row>
    <row r="3010" spans="1:18">
      <c r="A3010">
        <v>31705</v>
      </c>
      <c r="B3010" t="s">
        <v>439</v>
      </c>
      <c r="C3010" t="str">
        <f t="shared" si="186"/>
        <v>忻州师院</v>
      </c>
      <c r="D3010" t="str">
        <f t="shared" si="187"/>
        <v>05</v>
      </c>
      <c r="E3010" t="s">
        <v>354</v>
      </c>
      <c r="F3010">
        <v>195</v>
      </c>
      <c r="G3010">
        <v>99</v>
      </c>
      <c r="H3010">
        <v>98</v>
      </c>
      <c r="I3010">
        <v>49</v>
      </c>
      <c r="J3010">
        <v>43</v>
      </c>
      <c r="K3010">
        <v>43</v>
      </c>
      <c r="L3010">
        <v>0</v>
      </c>
      <c r="M3010">
        <v>2022</v>
      </c>
      <c r="N3010">
        <f t="shared" ref="N3010:N3073" ca="1" si="188">VLOOKUP(E3010, INDIRECT("'" &amp; M3010 &amp; "D'!$A$2:$G$500"), 2, FALSE)</f>
        <v>175</v>
      </c>
      <c r="O3010">
        <f t="shared" ref="O3010:O3073" ca="1" si="189">VLOOKUP(E3010, INDIRECT("'" &amp; M3010 &amp; "D'!$A$2:$G$500"), 3, FALSE)</f>
        <v>32061</v>
      </c>
      <c r="P3010">
        <f ca="1">_20206[[#This Row],[最低排名]]-_20206[[#This Row],[同分人数]]+1</f>
        <v>31887</v>
      </c>
      <c r="Q3010">
        <f ca="1">IF(O3010&gt;=开始!$B$6, 1, 0)</f>
        <v>1</v>
      </c>
      <c r="R3010">
        <f ca="1">_20206[[#This Row],[最低排名]]-开始!$B$6</f>
        <v>32061</v>
      </c>
    </row>
    <row r="3011" spans="1:18">
      <c r="A3011">
        <v>31801</v>
      </c>
      <c r="B3011" t="s">
        <v>441</v>
      </c>
      <c r="C3011" t="str">
        <f t="shared" si="186"/>
        <v>山西财大</v>
      </c>
      <c r="D3011" t="str">
        <f t="shared" si="187"/>
        <v>01</v>
      </c>
      <c r="E3011" t="s">
        <v>228</v>
      </c>
      <c r="F3011">
        <v>192</v>
      </c>
      <c r="G3011">
        <v>100</v>
      </c>
      <c r="H3011">
        <v>91</v>
      </c>
      <c r="I3011">
        <v>61</v>
      </c>
      <c r="J3011">
        <v>52</v>
      </c>
      <c r="K3011">
        <v>43</v>
      </c>
      <c r="L3011">
        <v>0</v>
      </c>
      <c r="M3011">
        <v>2022</v>
      </c>
      <c r="N3011">
        <f t="shared" ca="1" si="188"/>
        <v>199</v>
      </c>
      <c r="O3011">
        <f t="shared" ca="1" si="189"/>
        <v>30154</v>
      </c>
      <c r="P3011">
        <f ca="1">_20206[[#This Row],[最低排名]]-_20206[[#This Row],[同分人数]]+1</f>
        <v>29956</v>
      </c>
      <c r="Q3011">
        <f ca="1">IF(O3011&gt;=开始!$B$6, 1, 0)</f>
        <v>1</v>
      </c>
      <c r="R3011">
        <f ca="1">_20206[[#This Row],[最低排名]]-开始!$B$6</f>
        <v>30154</v>
      </c>
    </row>
    <row r="3012" spans="1:18">
      <c r="A3012">
        <v>31802</v>
      </c>
      <c r="B3012" t="s">
        <v>442</v>
      </c>
      <c r="C3012" t="str">
        <f t="shared" si="186"/>
        <v>山西财大</v>
      </c>
      <c r="D3012" t="str">
        <f t="shared" si="187"/>
        <v>02</v>
      </c>
      <c r="E3012" t="s">
        <v>56</v>
      </c>
      <c r="F3012">
        <v>178</v>
      </c>
      <c r="G3012">
        <v>94</v>
      </c>
      <c r="H3012">
        <v>86</v>
      </c>
      <c r="I3012">
        <v>55</v>
      </c>
      <c r="J3012">
        <v>52</v>
      </c>
      <c r="K3012">
        <v>43</v>
      </c>
      <c r="L3012">
        <v>0</v>
      </c>
      <c r="M3012">
        <v>2022</v>
      </c>
      <c r="N3012">
        <f t="shared" ca="1" si="188"/>
        <v>160</v>
      </c>
      <c r="O3012">
        <f t="shared" ca="1" si="189"/>
        <v>34339</v>
      </c>
      <c r="P3012">
        <f ca="1">_20206[[#This Row],[最低排名]]-_20206[[#This Row],[同分人数]]+1</f>
        <v>34180</v>
      </c>
      <c r="Q3012">
        <f ca="1">IF(O3012&gt;=开始!$B$6, 1, 0)</f>
        <v>1</v>
      </c>
      <c r="R3012">
        <f ca="1">_20206[[#This Row],[最低排名]]-开始!$B$6</f>
        <v>34339</v>
      </c>
    </row>
    <row r="3013" spans="1:18">
      <c r="A3013">
        <v>31803</v>
      </c>
      <c r="B3013" t="s">
        <v>443</v>
      </c>
      <c r="C3013" t="str">
        <f t="shared" si="186"/>
        <v>山西财大</v>
      </c>
      <c r="D3013" t="str">
        <f t="shared" si="187"/>
        <v>03</v>
      </c>
      <c r="E3013" t="s">
        <v>863</v>
      </c>
      <c r="F3013">
        <v>197</v>
      </c>
      <c r="G3013">
        <v>107</v>
      </c>
      <c r="H3013">
        <v>89</v>
      </c>
      <c r="I3013">
        <v>67</v>
      </c>
      <c r="J3013">
        <v>58</v>
      </c>
      <c r="K3013">
        <v>55</v>
      </c>
      <c r="L3013">
        <v>0</v>
      </c>
      <c r="M3013">
        <v>2022</v>
      </c>
      <c r="N3013">
        <f t="shared" ca="1" si="188"/>
        <v>199</v>
      </c>
      <c r="O3013">
        <f t="shared" ca="1" si="189"/>
        <v>24851</v>
      </c>
      <c r="P3013">
        <f ca="1">_20206[[#This Row],[最低排名]]-_20206[[#This Row],[同分人数]]+1</f>
        <v>24653</v>
      </c>
      <c r="Q3013">
        <f ca="1">IF(O3013&gt;=开始!$B$6, 1, 0)</f>
        <v>1</v>
      </c>
      <c r="R3013">
        <f ca="1">_20206[[#This Row],[最低排名]]-开始!$B$6</f>
        <v>24851</v>
      </c>
    </row>
    <row r="3014" spans="1:18">
      <c r="A3014">
        <v>31901</v>
      </c>
      <c r="B3014" t="s">
        <v>444</v>
      </c>
      <c r="C3014" t="str">
        <f t="shared" si="186"/>
        <v>山西中医</v>
      </c>
      <c r="D3014" t="str">
        <f t="shared" si="187"/>
        <v>01</v>
      </c>
      <c r="E3014" t="s">
        <v>433</v>
      </c>
      <c r="F3014">
        <v>213</v>
      </c>
      <c r="G3014">
        <v>109</v>
      </c>
      <c r="H3014">
        <v>76</v>
      </c>
      <c r="I3014">
        <v>61</v>
      </c>
      <c r="J3014">
        <v>55</v>
      </c>
      <c r="K3014">
        <v>49</v>
      </c>
      <c r="L3014">
        <v>0</v>
      </c>
      <c r="M3014">
        <v>2022</v>
      </c>
      <c r="N3014">
        <f t="shared" ca="1" si="188"/>
        <v>209</v>
      </c>
      <c r="O3014">
        <f t="shared" ca="1" si="189"/>
        <v>27338</v>
      </c>
      <c r="P3014">
        <f ca="1">_20206[[#This Row],[最低排名]]-_20206[[#This Row],[同分人数]]+1</f>
        <v>27130</v>
      </c>
      <c r="Q3014">
        <f ca="1">IF(O3014&gt;=开始!$B$6, 1, 0)</f>
        <v>1</v>
      </c>
      <c r="R3014">
        <f ca="1">_20206[[#This Row],[最低排名]]-开始!$B$6</f>
        <v>27338</v>
      </c>
    </row>
    <row r="3015" spans="1:18">
      <c r="A3015">
        <v>31902</v>
      </c>
      <c r="B3015" t="s">
        <v>1558</v>
      </c>
      <c r="C3015" t="str">
        <f t="shared" si="186"/>
        <v>山西中医</v>
      </c>
      <c r="D3015" t="str">
        <f t="shared" si="187"/>
        <v>02</v>
      </c>
      <c r="E3015" t="s">
        <v>863</v>
      </c>
      <c r="F3015">
        <v>202</v>
      </c>
      <c r="G3015">
        <v>106</v>
      </c>
      <c r="H3015">
        <v>105</v>
      </c>
      <c r="I3015">
        <v>58</v>
      </c>
      <c r="J3015">
        <v>52</v>
      </c>
      <c r="K3015">
        <v>49</v>
      </c>
      <c r="L3015">
        <v>0</v>
      </c>
      <c r="M3015">
        <v>2022</v>
      </c>
      <c r="N3015">
        <f t="shared" ca="1" si="188"/>
        <v>199</v>
      </c>
      <c r="O3015">
        <f t="shared" ca="1" si="189"/>
        <v>24851</v>
      </c>
      <c r="P3015">
        <f ca="1">_20206[[#This Row],[最低排名]]-_20206[[#This Row],[同分人数]]+1</f>
        <v>24653</v>
      </c>
      <c r="Q3015">
        <f ca="1">IF(O3015&gt;=开始!$B$6, 1, 0)</f>
        <v>1</v>
      </c>
      <c r="R3015">
        <f ca="1">_20206[[#This Row],[最低排名]]-开始!$B$6</f>
        <v>24851</v>
      </c>
    </row>
    <row r="3016" spans="1:18">
      <c r="A3016">
        <v>32001</v>
      </c>
      <c r="B3016" t="s">
        <v>445</v>
      </c>
      <c r="C3016" t="str">
        <f t="shared" si="186"/>
        <v>吕梁学院</v>
      </c>
      <c r="D3016" t="str">
        <f t="shared" si="187"/>
        <v>01</v>
      </c>
      <c r="E3016" t="s">
        <v>56</v>
      </c>
      <c r="F3016">
        <v>176</v>
      </c>
      <c r="G3016">
        <v>90</v>
      </c>
      <c r="H3016">
        <v>88</v>
      </c>
      <c r="I3016">
        <v>61</v>
      </c>
      <c r="J3016">
        <v>46</v>
      </c>
      <c r="K3016">
        <v>43</v>
      </c>
      <c r="L3016">
        <v>0</v>
      </c>
      <c r="M3016">
        <v>2022</v>
      </c>
      <c r="N3016">
        <f t="shared" ca="1" si="188"/>
        <v>160</v>
      </c>
      <c r="O3016">
        <f t="shared" ca="1" si="189"/>
        <v>34339</v>
      </c>
      <c r="P3016">
        <f ca="1">_20206[[#This Row],[最低排名]]-_20206[[#This Row],[同分人数]]+1</f>
        <v>34180</v>
      </c>
      <c r="Q3016">
        <f ca="1">IF(O3016&gt;=开始!$B$6, 1, 0)</f>
        <v>1</v>
      </c>
      <c r="R3016">
        <f ca="1">_20206[[#This Row],[最低排名]]-开始!$B$6</f>
        <v>34339</v>
      </c>
    </row>
    <row r="3017" spans="1:18">
      <c r="A3017">
        <v>32202</v>
      </c>
      <c r="B3017" t="s">
        <v>1559</v>
      </c>
      <c r="C3017" t="str">
        <f t="shared" si="186"/>
        <v>山西工院</v>
      </c>
      <c r="D3017" t="str">
        <f t="shared" si="187"/>
        <v>02</v>
      </c>
      <c r="E3017" t="s">
        <v>316</v>
      </c>
      <c r="F3017">
        <v>189</v>
      </c>
      <c r="G3017">
        <v>98</v>
      </c>
      <c r="H3017">
        <v>64</v>
      </c>
      <c r="I3017">
        <v>58</v>
      </c>
      <c r="J3017">
        <v>49</v>
      </c>
      <c r="K3017">
        <v>46</v>
      </c>
      <c r="L3017">
        <v>0</v>
      </c>
      <c r="M3017">
        <v>2022</v>
      </c>
      <c r="N3017">
        <f t="shared" ca="1" si="188"/>
        <v>139</v>
      </c>
      <c r="O3017">
        <f t="shared" ca="1" si="189"/>
        <v>35561</v>
      </c>
      <c r="P3017">
        <f ca="1">_20206[[#This Row],[最低排名]]-_20206[[#This Row],[同分人数]]+1</f>
        <v>35423</v>
      </c>
      <c r="Q3017">
        <f ca="1">IF(O3017&gt;=开始!$B$6, 1, 0)</f>
        <v>1</v>
      </c>
      <c r="R3017">
        <f ca="1">_20206[[#This Row],[最低排名]]-开始!$B$6</f>
        <v>35561</v>
      </c>
    </row>
    <row r="3018" spans="1:18">
      <c r="A3018">
        <v>32203</v>
      </c>
      <c r="B3018" t="s">
        <v>1560</v>
      </c>
      <c r="C3018" t="str">
        <f t="shared" si="186"/>
        <v>山西工院</v>
      </c>
      <c r="D3018" t="str">
        <f t="shared" si="187"/>
        <v>03</v>
      </c>
      <c r="E3018" t="s">
        <v>1556</v>
      </c>
      <c r="F3018">
        <v>190</v>
      </c>
      <c r="G3018">
        <v>95</v>
      </c>
      <c r="H3018">
        <v>55</v>
      </c>
      <c r="I3018">
        <v>61</v>
      </c>
      <c r="J3018">
        <v>49</v>
      </c>
      <c r="K3018">
        <v>49</v>
      </c>
      <c r="L3018">
        <v>0</v>
      </c>
      <c r="M3018">
        <v>2022</v>
      </c>
      <c r="N3018">
        <f t="shared" ca="1" si="188"/>
        <v>139</v>
      </c>
      <c r="O3018">
        <f t="shared" ca="1" si="189"/>
        <v>35837</v>
      </c>
      <c r="P3018">
        <f ca="1">_20206[[#This Row],[最低排名]]-_20206[[#This Row],[同分人数]]+1</f>
        <v>35699</v>
      </c>
      <c r="Q3018">
        <f ca="1">IF(O3018&gt;=开始!$B$6, 1, 0)</f>
        <v>1</v>
      </c>
      <c r="R3018">
        <f ca="1">_20206[[#This Row],[最低排名]]-开始!$B$6</f>
        <v>35837</v>
      </c>
    </row>
    <row r="3019" spans="1:18">
      <c r="A3019">
        <v>32301</v>
      </c>
      <c r="B3019" t="s">
        <v>449</v>
      </c>
      <c r="C3019" t="str">
        <f t="shared" si="186"/>
        <v>山西大学</v>
      </c>
      <c r="D3019" t="str">
        <f t="shared" si="187"/>
        <v>01</v>
      </c>
      <c r="E3019" t="s">
        <v>77</v>
      </c>
      <c r="F3019">
        <v>220</v>
      </c>
      <c r="G3019">
        <v>113</v>
      </c>
      <c r="H3019">
        <v>95</v>
      </c>
      <c r="I3019">
        <v>64</v>
      </c>
      <c r="J3019">
        <v>61</v>
      </c>
      <c r="K3019">
        <v>58</v>
      </c>
      <c r="L3019">
        <v>0</v>
      </c>
      <c r="M3019">
        <v>2022</v>
      </c>
      <c r="N3019">
        <f t="shared" ca="1" si="188"/>
        <v>221</v>
      </c>
      <c r="O3019">
        <f t="shared" ca="1" si="189"/>
        <v>18013</v>
      </c>
      <c r="P3019">
        <f ca="1">_20206[[#This Row],[最低排名]]-_20206[[#This Row],[同分人数]]+1</f>
        <v>17793</v>
      </c>
      <c r="Q3019">
        <f ca="1">IF(O3019&gt;=开始!$B$6, 1, 0)</f>
        <v>1</v>
      </c>
      <c r="R3019">
        <f ca="1">_20206[[#This Row],[最低排名]]-开始!$B$6</f>
        <v>18013</v>
      </c>
    </row>
    <row r="3020" spans="1:18">
      <c r="A3020">
        <v>32302</v>
      </c>
      <c r="B3020" t="s">
        <v>451</v>
      </c>
      <c r="C3020" t="str">
        <f t="shared" si="186"/>
        <v>山西大学</v>
      </c>
      <c r="D3020" t="str">
        <f t="shared" si="187"/>
        <v>02</v>
      </c>
      <c r="E3020" t="s">
        <v>77</v>
      </c>
      <c r="F3020">
        <v>200</v>
      </c>
      <c r="G3020">
        <v>106</v>
      </c>
      <c r="H3020">
        <v>124</v>
      </c>
      <c r="I3020">
        <v>61</v>
      </c>
      <c r="J3020">
        <v>58</v>
      </c>
      <c r="K3020">
        <v>55</v>
      </c>
      <c r="L3020">
        <v>0</v>
      </c>
      <c r="M3020">
        <v>2022</v>
      </c>
      <c r="N3020">
        <f t="shared" ca="1" si="188"/>
        <v>221</v>
      </c>
      <c r="O3020">
        <f t="shared" ca="1" si="189"/>
        <v>18013</v>
      </c>
      <c r="P3020">
        <f ca="1">_20206[[#This Row],[最低排名]]-_20206[[#This Row],[同分人数]]+1</f>
        <v>17793</v>
      </c>
      <c r="Q3020">
        <f ca="1">IF(O3020&gt;=开始!$B$6, 1, 0)</f>
        <v>1</v>
      </c>
      <c r="R3020">
        <f ca="1">_20206[[#This Row],[最低排名]]-开始!$B$6</f>
        <v>18013</v>
      </c>
    </row>
    <row r="3021" spans="1:18">
      <c r="A3021">
        <v>32303</v>
      </c>
      <c r="B3021" t="s">
        <v>452</v>
      </c>
      <c r="C3021" t="str">
        <f t="shared" si="186"/>
        <v>山西大学</v>
      </c>
      <c r="D3021" t="str">
        <f t="shared" si="187"/>
        <v>03</v>
      </c>
      <c r="E3021" t="s">
        <v>546</v>
      </c>
      <c r="F3021">
        <v>203</v>
      </c>
      <c r="G3021">
        <v>106</v>
      </c>
      <c r="H3021">
        <v>111</v>
      </c>
      <c r="I3021">
        <v>64</v>
      </c>
      <c r="J3021">
        <v>58</v>
      </c>
      <c r="K3021">
        <v>52</v>
      </c>
      <c r="L3021">
        <v>0</v>
      </c>
      <c r="M3021">
        <v>2022</v>
      </c>
      <c r="N3021">
        <f t="shared" ca="1" si="188"/>
        <v>238</v>
      </c>
      <c r="O3021">
        <f t="shared" ca="1" si="189"/>
        <v>20201</v>
      </c>
      <c r="P3021">
        <f ca="1">_20206[[#This Row],[最低排名]]-_20206[[#This Row],[同分人数]]+1</f>
        <v>19964</v>
      </c>
      <c r="Q3021">
        <f ca="1">IF(O3021&gt;=开始!$B$6, 1, 0)</f>
        <v>1</v>
      </c>
      <c r="R3021">
        <f ca="1">_20206[[#This Row],[最低排名]]-开始!$B$6</f>
        <v>20201</v>
      </c>
    </row>
    <row r="3022" spans="1:18">
      <c r="A3022">
        <v>32304</v>
      </c>
      <c r="B3022" t="s">
        <v>1561</v>
      </c>
      <c r="C3022" t="str">
        <f t="shared" si="186"/>
        <v>山西大学</v>
      </c>
      <c r="D3022" t="str">
        <f t="shared" si="187"/>
        <v>04</v>
      </c>
      <c r="E3022" t="s">
        <v>546</v>
      </c>
      <c r="F3022">
        <v>204</v>
      </c>
      <c r="G3022">
        <v>104</v>
      </c>
      <c r="H3022">
        <v>92</v>
      </c>
      <c r="I3022">
        <v>67</v>
      </c>
      <c r="J3022">
        <v>64</v>
      </c>
      <c r="K3022">
        <v>61</v>
      </c>
      <c r="L3022">
        <v>0</v>
      </c>
      <c r="M3022">
        <v>2022</v>
      </c>
      <c r="N3022">
        <f t="shared" ca="1" si="188"/>
        <v>238</v>
      </c>
      <c r="O3022">
        <f t="shared" ca="1" si="189"/>
        <v>20201</v>
      </c>
      <c r="P3022">
        <f ca="1">_20206[[#This Row],[最低排名]]-_20206[[#This Row],[同分人数]]+1</f>
        <v>19964</v>
      </c>
      <c r="Q3022">
        <f ca="1">IF(O3022&gt;=开始!$B$6, 1, 0)</f>
        <v>1</v>
      </c>
      <c r="R3022">
        <f ca="1">_20206[[#This Row],[最低排名]]-开始!$B$6</f>
        <v>20201</v>
      </c>
    </row>
    <row r="3023" spans="1:18">
      <c r="A3023">
        <v>32305</v>
      </c>
      <c r="B3023" t="s">
        <v>1562</v>
      </c>
      <c r="C3023" t="str">
        <f t="shared" si="186"/>
        <v>山西大学</v>
      </c>
      <c r="D3023" t="str">
        <f t="shared" si="187"/>
        <v>05</v>
      </c>
      <c r="E3023" t="s">
        <v>48</v>
      </c>
      <c r="F3023">
        <v>199</v>
      </c>
      <c r="G3023">
        <v>106</v>
      </c>
      <c r="H3023">
        <v>127</v>
      </c>
      <c r="I3023">
        <v>67</v>
      </c>
      <c r="J3023">
        <v>61</v>
      </c>
      <c r="K3023">
        <v>55</v>
      </c>
      <c r="L3023">
        <v>0</v>
      </c>
      <c r="M3023">
        <v>2022</v>
      </c>
      <c r="N3023">
        <f t="shared" ca="1" si="188"/>
        <v>228</v>
      </c>
      <c r="O3023">
        <f t="shared" ca="1" si="189"/>
        <v>15665</v>
      </c>
      <c r="P3023">
        <f ca="1">_20206[[#This Row],[最低排名]]-_20206[[#This Row],[同分人数]]+1</f>
        <v>15438</v>
      </c>
      <c r="Q3023">
        <f ca="1">IF(O3023&gt;=开始!$B$6, 1, 0)</f>
        <v>1</v>
      </c>
      <c r="R3023">
        <f ca="1">_20206[[#This Row],[最低排名]]-开始!$B$6</f>
        <v>15665</v>
      </c>
    </row>
    <row r="3024" spans="1:18">
      <c r="A3024">
        <v>33101</v>
      </c>
      <c r="B3024" t="s">
        <v>454</v>
      </c>
      <c r="C3024" t="str">
        <f t="shared" si="186"/>
        <v>大连民族</v>
      </c>
      <c r="D3024" t="str">
        <f t="shared" si="187"/>
        <v>01</v>
      </c>
      <c r="E3024" t="s">
        <v>1542</v>
      </c>
      <c r="F3024">
        <v>174</v>
      </c>
      <c r="G3024">
        <v>95</v>
      </c>
      <c r="H3024">
        <v>80</v>
      </c>
      <c r="I3024">
        <v>55</v>
      </c>
      <c r="J3024">
        <v>49</v>
      </c>
      <c r="K3024">
        <v>43</v>
      </c>
      <c r="L3024">
        <v>0</v>
      </c>
      <c r="M3024">
        <v>2022</v>
      </c>
      <c r="N3024">
        <f t="shared" ca="1" si="188"/>
        <v>137</v>
      </c>
      <c r="O3024">
        <f t="shared" ca="1" si="189"/>
        <v>36252</v>
      </c>
      <c r="P3024">
        <f ca="1">_20206[[#This Row],[最低排名]]-_20206[[#This Row],[同分人数]]+1</f>
        <v>36116</v>
      </c>
      <c r="Q3024">
        <f ca="1">IF(O3024&gt;=开始!$B$6, 1, 0)</f>
        <v>1</v>
      </c>
      <c r="R3024">
        <f ca="1">_20206[[#This Row],[最低排名]]-开始!$B$6</f>
        <v>36252</v>
      </c>
    </row>
    <row r="3025" spans="1:18">
      <c r="A3025">
        <v>33201</v>
      </c>
      <c r="B3025" t="s">
        <v>455</v>
      </c>
      <c r="C3025" t="str">
        <f t="shared" ref="C3025:C3088" si="190">LEFT(B3025, FIND("(", B3025) - 1)</f>
        <v>大连海事</v>
      </c>
      <c r="D3025" t="str">
        <f t="shared" ref="D3025:D3088" si="191">MID(B3025, FIND("(", B3025) + 1, FIND(")", B3025) - FIND("(", B3025) - 1)</f>
        <v>01</v>
      </c>
      <c r="E3025" t="s">
        <v>72</v>
      </c>
      <c r="F3025">
        <v>236</v>
      </c>
      <c r="G3025">
        <v>126</v>
      </c>
      <c r="H3025">
        <v>106</v>
      </c>
      <c r="I3025">
        <v>64</v>
      </c>
      <c r="J3025">
        <v>61</v>
      </c>
      <c r="K3025">
        <v>55</v>
      </c>
      <c r="L3025">
        <v>0</v>
      </c>
      <c r="M3025">
        <v>2022</v>
      </c>
      <c r="N3025">
        <f t="shared" ca="1" si="188"/>
        <v>242</v>
      </c>
      <c r="O3025">
        <f t="shared" ca="1" si="189"/>
        <v>12862</v>
      </c>
      <c r="P3025">
        <f ca="1">_20206[[#This Row],[最低排名]]-_20206[[#This Row],[同分人数]]+1</f>
        <v>12621</v>
      </c>
      <c r="Q3025">
        <f ca="1">IF(O3025&gt;=开始!$B$6, 1, 0)</f>
        <v>1</v>
      </c>
      <c r="R3025">
        <f ca="1">_20206[[#This Row],[最低排名]]-开始!$B$6</f>
        <v>12862</v>
      </c>
    </row>
    <row r="3026" spans="1:18">
      <c r="A3026">
        <v>33202</v>
      </c>
      <c r="B3026" t="s">
        <v>456</v>
      </c>
      <c r="C3026" t="str">
        <f t="shared" si="190"/>
        <v>大连海事</v>
      </c>
      <c r="D3026" t="str">
        <f t="shared" si="191"/>
        <v>02</v>
      </c>
      <c r="E3026" t="s">
        <v>138</v>
      </c>
      <c r="F3026">
        <v>214</v>
      </c>
      <c r="G3026">
        <v>109</v>
      </c>
      <c r="H3026">
        <v>121</v>
      </c>
      <c r="I3026">
        <v>64</v>
      </c>
      <c r="J3026">
        <v>58</v>
      </c>
      <c r="K3026">
        <v>58</v>
      </c>
      <c r="L3026">
        <v>0</v>
      </c>
      <c r="M3026">
        <v>2022</v>
      </c>
      <c r="N3026">
        <f t="shared" ca="1" si="188"/>
        <v>220</v>
      </c>
      <c r="O3026">
        <f t="shared" ca="1" si="189"/>
        <v>14379</v>
      </c>
      <c r="P3026">
        <f ca="1">_20206[[#This Row],[最低排名]]-_20206[[#This Row],[同分人数]]+1</f>
        <v>14160</v>
      </c>
      <c r="Q3026">
        <f ca="1">IF(O3026&gt;=开始!$B$6, 1, 0)</f>
        <v>1</v>
      </c>
      <c r="R3026">
        <f ca="1">_20206[[#This Row],[最低排名]]-开始!$B$6</f>
        <v>14379</v>
      </c>
    </row>
    <row r="3027" spans="1:18">
      <c r="A3027">
        <v>33203</v>
      </c>
      <c r="B3027" t="s">
        <v>457</v>
      </c>
      <c r="C3027" t="str">
        <f t="shared" si="190"/>
        <v>大连海事</v>
      </c>
      <c r="D3027" t="str">
        <f t="shared" si="191"/>
        <v>03</v>
      </c>
      <c r="E3027" t="s">
        <v>72</v>
      </c>
      <c r="F3027">
        <v>221</v>
      </c>
      <c r="G3027">
        <v>123</v>
      </c>
      <c r="H3027">
        <v>115</v>
      </c>
      <c r="I3027">
        <v>67</v>
      </c>
      <c r="J3027">
        <v>61</v>
      </c>
      <c r="K3027">
        <v>58</v>
      </c>
      <c r="L3027">
        <v>0</v>
      </c>
      <c r="M3027">
        <v>2022</v>
      </c>
      <c r="N3027">
        <f t="shared" ca="1" si="188"/>
        <v>242</v>
      </c>
      <c r="O3027">
        <f t="shared" ca="1" si="189"/>
        <v>12862</v>
      </c>
      <c r="P3027">
        <f ca="1">_20206[[#This Row],[最低排名]]-_20206[[#This Row],[同分人数]]+1</f>
        <v>12621</v>
      </c>
      <c r="Q3027">
        <f ca="1">IF(O3027&gt;=开始!$B$6, 1, 0)</f>
        <v>1</v>
      </c>
      <c r="R3027">
        <f ca="1">_20206[[#This Row],[最低排名]]-开始!$B$6</f>
        <v>12862</v>
      </c>
    </row>
    <row r="3028" spans="1:18">
      <c r="A3028">
        <v>33301</v>
      </c>
      <c r="B3028" t="s">
        <v>458</v>
      </c>
      <c r="C3028" t="str">
        <f t="shared" si="190"/>
        <v>大连理工</v>
      </c>
      <c r="D3028" t="str">
        <f t="shared" si="191"/>
        <v>01</v>
      </c>
      <c r="E3028" t="s">
        <v>35</v>
      </c>
      <c r="F3028">
        <v>236</v>
      </c>
      <c r="G3028">
        <v>132</v>
      </c>
      <c r="H3028">
        <v>125</v>
      </c>
      <c r="I3028">
        <v>70</v>
      </c>
      <c r="J3028">
        <v>67</v>
      </c>
      <c r="K3028">
        <v>64</v>
      </c>
      <c r="L3028">
        <v>0</v>
      </c>
      <c r="M3028">
        <v>2022</v>
      </c>
      <c r="N3028">
        <f t="shared" ca="1" si="188"/>
        <v>150</v>
      </c>
      <c r="O3028">
        <f t="shared" ca="1" si="189"/>
        <v>4877</v>
      </c>
      <c r="P3028">
        <f ca="1">_20206[[#This Row],[最低排名]]-_20206[[#This Row],[同分人数]]+1</f>
        <v>4728</v>
      </c>
      <c r="Q3028">
        <f ca="1">IF(O3028&gt;=开始!$B$6, 1, 0)</f>
        <v>1</v>
      </c>
      <c r="R3028">
        <f ca="1">_20206[[#This Row],[最低排名]]-开始!$B$6</f>
        <v>4877</v>
      </c>
    </row>
    <row r="3029" spans="1:18">
      <c r="A3029">
        <v>33302</v>
      </c>
      <c r="B3029" t="s">
        <v>459</v>
      </c>
      <c r="C3029" t="str">
        <f t="shared" si="190"/>
        <v>大连理工</v>
      </c>
      <c r="D3029" t="str">
        <f t="shared" si="191"/>
        <v>02</v>
      </c>
      <c r="E3029" t="s">
        <v>265</v>
      </c>
      <c r="F3029">
        <v>234</v>
      </c>
      <c r="G3029">
        <v>126</v>
      </c>
      <c r="H3029">
        <v>129</v>
      </c>
      <c r="I3029">
        <v>67</v>
      </c>
      <c r="J3029">
        <v>64</v>
      </c>
      <c r="K3029">
        <v>64</v>
      </c>
      <c r="L3029">
        <v>0</v>
      </c>
      <c r="M3029">
        <v>2022</v>
      </c>
      <c r="N3029">
        <f t="shared" ca="1" si="188"/>
        <v>182</v>
      </c>
      <c r="O3029">
        <f t="shared" ca="1" si="189"/>
        <v>5551</v>
      </c>
      <c r="P3029">
        <f ca="1">_20206[[#This Row],[最低排名]]-_20206[[#This Row],[同分人数]]+1</f>
        <v>5370</v>
      </c>
      <c r="Q3029">
        <f ca="1">IF(O3029&gt;=开始!$B$6, 1, 0)</f>
        <v>1</v>
      </c>
      <c r="R3029">
        <f ca="1">_20206[[#This Row],[最低排名]]-开始!$B$6</f>
        <v>5551</v>
      </c>
    </row>
    <row r="3030" spans="1:18">
      <c r="A3030">
        <v>33401</v>
      </c>
      <c r="B3030" t="s">
        <v>460</v>
      </c>
      <c r="C3030" t="str">
        <f t="shared" si="190"/>
        <v>东北大学</v>
      </c>
      <c r="D3030" t="str">
        <f t="shared" si="191"/>
        <v>01</v>
      </c>
      <c r="E3030" t="s">
        <v>244</v>
      </c>
      <c r="F3030">
        <v>232</v>
      </c>
      <c r="G3030">
        <v>130</v>
      </c>
      <c r="H3030">
        <v>125</v>
      </c>
      <c r="I3030">
        <v>67</v>
      </c>
      <c r="J3030">
        <v>67</v>
      </c>
      <c r="K3030">
        <v>64</v>
      </c>
      <c r="L3030">
        <v>0</v>
      </c>
      <c r="M3030">
        <v>2022</v>
      </c>
      <c r="N3030">
        <f t="shared" ca="1" si="188"/>
        <v>164</v>
      </c>
      <c r="O3030">
        <f t="shared" ca="1" si="189"/>
        <v>6089</v>
      </c>
      <c r="P3030">
        <f ca="1">_20206[[#This Row],[最低排名]]-_20206[[#This Row],[同分人数]]+1</f>
        <v>5926</v>
      </c>
      <c r="Q3030">
        <f ca="1">IF(O3030&gt;=开始!$B$6, 1, 0)</f>
        <v>1</v>
      </c>
      <c r="R3030">
        <f ca="1">_20206[[#This Row],[最低排名]]-开始!$B$6</f>
        <v>6089</v>
      </c>
    </row>
    <row r="3031" spans="1:18">
      <c r="A3031">
        <v>33501</v>
      </c>
      <c r="B3031" t="s">
        <v>461</v>
      </c>
      <c r="C3031" t="str">
        <f t="shared" si="190"/>
        <v>理工盘锦</v>
      </c>
      <c r="D3031" t="str">
        <f t="shared" si="191"/>
        <v>01</v>
      </c>
      <c r="E3031" t="s">
        <v>20</v>
      </c>
      <c r="F3031">
        <v>214</v>
      </c>
      <c r="G3031">
        <v>110</v>
      </c>
      <c r="H3031">
        <v>135</v>
      </c>
      <c r="I3031">
        <v>67</v>
      </c>
      <c r="J3031">
        <v>64</v>
      </c>
      <c r="K3031">
        <v>61</v>
      </c>
      <c r="L3031">
        <v>0</v>
      </c>
      <c r="M3031">
        <v>2022</v>
      </c>
      <c r="N3031">
        <f t="shared" ca="1" si="188"/>
        <v>223</v>
      </c>
      <c r="O3031">
        <f t="shared" ca="1" si="189"/>
        <v>8780</v>
      </c>
      <c r="P3031">
        <f ca="1">_20206[[#This Row],[最低排名]]-_20206[[#This Row],[同分人数]]+1</f>
        <v>8558</v>
      </c>
      <c r="Q3031">
        <f ca="1">IF(O3031&gt;=开始!$B$6, 1, 0)</f>
        <v>1</v>
      </c>
      <c r="R3031">
        <f ca="1">_20206[[#This Row],[最低排名]]-开始!$B$6</f>
        <v>8780</v>
      </c>
    </row>
    <row r="3032" spans="1:18">
      <c r="A3032">
        <v>33601</v>
      </c>
      <c r="B3032" t="s">
        <v>462</v>
      </c>
      <c r="C3032" t="str">
        <f t="shared" si="190"/>
        <v>辽宁大学</v>
      </c>
      <c r="D3032" t="str">
        <f t="shared" si="191"/>
        <v>01</v>
      </c>
      <c r="E3032" t="s">
        <v>152</v>
      </c>
      <c r="F3032">
        <v>213</v>
      </c>
      <c r="G3032">
        <v>113</v>
      </c>
      <c r="H3032">
        <v>107</v>
      </c>
      <c r="I3032">
        <v>67</v>
      </c>
      <c r="J3032">
        <v>58</v>
      </c>
      <c r="K3032">
        <v>46</v>
      </c>
      <c r="L3032">
        <v>0</v>
      </c>
      <c r="M3032">
        <v>2022</v>
      </c>
      <c r="N3032">
        <f t="shared" ca="1" si="188"/>
        <v>227</v>
      </c>
      <c r="O3032">
        <f t="shared" ca="1" si="189"/>
        <v>19548</v>
      </c>
      <c r="P3032">
        <f ca="1">_20206[[#This Row],[最低排名]]-_20206[[#This Row],[同分人数]]+1</f>
        <v>19322</v>
      </c>
      <c r="Q3032">
        <f ca="1">IF(O3032&gt;=开始!$B$6, 1, 0)</f>
        <v>1</v>
      </c>
      <c r="R3032">
        <f ca="1">_20206[[#This Row],[最低排名]]-开始!$B$6</f>
        <v>19548</v>
      </c>
    </row>
    <row r="3033" spans="1:18">
      <c r="A3033">
        <v>33701</v>
      </c>
      <c r="B3033" t="s">
        <v>463</v>
      </c>
      <c r="C3033" t="str">
        <f t="shared" si="190"/>
        <v>沈阳工大</v>
      </c>
      <c r="D3033" t="str">
        <f t="shared" si="191"/>
        <v>01</v>
      </c>
      <c r="E3033" t="s">
        <v>223</v>
      </c>
      <c r="F3033">
        <v>160</v>
      </c>
      <c r="G3033">
        <v>90</v>
      </c>
      <c r="H3033">
        <v>95</v>
      </c>
      <c r="I3033">
        <v>55</v>
      </c>
      <c r="J3033">
        <v>55</v>
      </c>
      <c r="K3033">
        <v>43</v>
      </c>
      <c r="L3033">
        <v>0</v>
      </c>
      <c r="M3033">
        <v>2022</v>
      </c>
      <c r="N3033">
        <f t="shared" ca="1" si="188"/>
        <v>159</v>
      </c>
      <c r="O3033">
        <f t="shared" ca="1" si="189"/>
        <v>35261</v>
      </c>
      <c r="P3033">
        <f ca="1">_20206[[#This Row],[最低排名]]-_20206[[#This Row],[同分人数]]+1</f>
        <v>35103</v>
      </c>
      <c r="Q3033">
        <f ca="1">IF(O3033&gt;=开始!$B$6, 1, 0)</f>
        <v>1</v>
      </c>
      <c r="R3033">
        <f ca="1">_20206[[#This Row],[最低排名]]-开始!$B$6</f>
        <v>35261</v>
      </c>
    </row>
    <row r="3034" spans="1:18">
      <c r="A3034">
        <v>33702</v>
      </c>
      <c r="B3034" t="s">
        <v>464</v>
      </c>
      <c r="C3034" t="str">
        <f t="shared" si="190"/>
        <v>沈阳工大</v>
      </c>
      <c r="D3034" t="str">
        <f t="shared" si="191"/>
        <v>02</v>
      </c>
      <c r="E3034" t="s">
        <v>479</v>
      </c>
      <c r="F3034">
        <v>198</v>
      </c>
      <c r="G3034">
        <v>106</v>
      </c>
      <c r="H3034">
        <v>65</v>
      </c>
      <c r="I3034">
        <v>61</v>
      </c>
      <c r="J3034">
        <v>49</v>
      </c>
      <c r="K3034">
        <v>49</v>
      </c>
      <c r="L3034">
        <v>0</v>
      </c>
      <c r="M3034">
        <v>2022</v>
      </c>
      <c r="N3034">
        <f t="shared" ca="1" si="188"/>
        <v>163</v>
      </c>
      <c r="O3034">
        <f t="shared" ca="1" si="189"/>
        <v>33024</v>
      </c>
      <c r="P3034">
        <f ca="1">_20206[[#This Row],[最低排名]]-_20206[[#This Row],[同分人数]]+1</f>
        <v>32862</v>
      </c>
      <c r="Q3034">
        <f ca="1">IF(O3034&gt;=开始!$B$6, 1, 0)</f>
        <v>1</v>
      </c>
      <c r="R3034">
        <f ca="1">_20206[[#This Row],[最低排名]]-开始!$B$6</f>
        <v>33024</v>
      </c>
    </row>
    <row r="3035" spans="1:18">
      <c r="A3035">
        <v>33801</v>
      </c>
      <c r="B3035" t="s">
        <v>465</v>
      </c>
      <c r="C3035" t="str">
        <f t="shared" si="190"/>
        <v>沈阳航空</v>
      </c>
      <c r="D3035" t="str">
        <f t="shared" si="191"/>
        <v>01</v>
      </c>
      <c r="E3035" t="s">
        <v>387</v>
      </c>
      <c r="F3035">
        <v>198</v>
      </c>
      <c r="G3035">
        <v>100</v>
      </c>
      <c r="H3035">
        <v>74</v>
      </c>
      <c r="I3035">
        <v>67</v>
      </c>
      <c r="J3035">
        <v>55</v>
      </c>
      <c r="K3035">
        <v>52</v>
      </c>
      <c r="L3035">
        <v>0</v>
      </c>
      <c r="M3035">
        <v>2022</v>
      </c>
      <c r="N3035">
        <f t="shared" ca="1" si="188"/>
        <v>167</v>
      </c>
      <c r="O3035">
        <f t="shared" ca="1" si="189"/>
        <v>28846</v>
      </c>
      <c r="P3035">
        <f ca="1">_20206[[#This Row],[最低排名]]-_20206[[#This Row],[同分人数]]+1</f>
        <v>28680</v>
      </c>
      <c r="Q3035">
        <f ca="1">IF(O3035&gt;=开始!$B$6, 1, 0)</f>
        <v>1</v>
      </c>
      <c r="R3035">
        <f ca="1">_20206[[#This Row],[最低排名]]-开始!$B$6</f>
        <v>28846</v>
      </c>
    </row>
    <row r="3036" spans="1:18">
      <c r="A3036">
        <v>33901</v>
      </c>
      <c r="B3036" t="s">
        <v>466</v>
      </c>
      <c r="C3036" t="str">
        <f t="shared" si="190"/>
        <v>沈阳理工</v>
      </c>
      <c r="D3036" t="str">
        <f t="shared" si="191"/>
        <v>01</v>
      </c>
      <c r="E3036" t="s">
        <v>366</v>
      </c>
      <c r="F3036">
        <v>184</v>
      </c>
      <c r="G3036">
        <v>99</v>
      </c>
      <c r="H3036">
        <v>64</v>
      </c>
      <c r="I3036">
        <v>61</v>
      </c>
      <c r="J3036">
        <v>55</v>
      </c>
      <c r="K3036">
        <v>43</v>
      </c>
      <c r="L3036">
        <v>0</v>
      </c>
      <c r="M3036">
        <v>2022</v>
      </c>
      <c r="N3036">
        <f t="shared" ca="1" si="188"/>
        <v>161</v>
      </c>
      <c r="O3036">
        <f t="shared" ca="1" si="189"/>
        <v>35422</v>
      </c>
      <c r="P3036">
        <f ca="1">_20206[[#This Row],[最低排名]]-_20206[[#This Row],[同分人数]]+1</f>
        <v>35262</v>
      </c>
      <c r="Q3036">
        <f ca="1">IF(O3036&gt;=开始!$B$6, 1, 0)</f>
        <v>1</v>
      </c>
      <c r="R3036">
        <f ca="1">_20206[[#This Row],[最低排名]]-开始!$B$6</f>
        <v>35422</v>
      </c>
    </row>
    <row r="3037" spans="1:18">
      <c r="A3037">
        <v>33902</v>
      </c>
      <c r="B3037" t="s">
        <v>467</v>
      </c>
      <c r="C3037" t="str">
        <f t="shared" si="190"/>
        <v>沈阳理工</v>
      </c>
      <c r="D3037" t="str">
        <f t="shared" si="191"/>
        <v>02</v>
      </c>
      <c r="E3037" t="s">
        <v>513</v>
      </c>
      <c r="F3037">
        <v>198</v>
      </c>
      <c r="G3037">
        <v>104</v>
      </c>
      <c r="H3037">
        <v>63</v>
      </c>
      <c r="I3037">
        <v>58</v>
      </c>
      <c r="J3037">
        <v>52</v>
      </c>
      <c r="K3037">
        <v>49</v>
      </c>
      <c r="L3037">
        <v>0</v>
      </c>
      <c r="M3037">
        <v>2022</v>
      </c>
      <c r="N3037">
        <f t="shared" ca="1" si="188"/>
        <v>181</v>
      </c>
      <c r="O3037">
        <f t="shared" ca="1" si="189"/>
        <v>33357</v>
      </c>
      <c r="P3037">
        <f ca="1">_20206[[#This Row],[最低排名]]-_20206[[#This Row],[同分人数]]+1</f>
        <v>33177</v>
      </c>
      <c r="Q3037">
        <f ca="1">IF(O3037&gt;=开始!$B$6, 1, 0)</f>
        <v>1</v>
      </c>
      <c r="R3037">
        <f ca="1">_20206[[#This Row],[最低排名]]-开始!$B$6</f>
        <v>33357</v>
      </c>
    </row>
    <row r="3038" spans="1:18">
      <c r="A3038">
        <v>33903</v>
      </c>
      <c r="B3038" t="s">
        <v>468</v>
      </c>
      <c r="C3038" t="str">
        <f t="shared" si="190"/>
        <v>沈阳理工</v>
      </c>
      <c r="D3038" t="str">
        <f t="shared" si="191"/>
        <v>03</v>
      </c>
      <c r="E3038" t="s">
        <v>52</v>
      </c>
      <c r="F3038">
        <v>190</v>
      </c>
      <c r="G3038">
        <v>99</v>
      </c>
      <c r="H3038">
        <v>78</v>
      </c>
      <c r="I3038">
        <v>55</v>
      </c>
      <c r="J3038">
        <v>52</v>
      </c>
      <c r="K3038">
        <v>49</v>
      </c>
      <c r="L3038">
        <v>0</v>
      </c>
      <c r="M3038">
        <v>2022</v>
      </c>
      <c r="N3038">
        <f t="shared" ca="1" si="188"/>
        <v>162</v>
      </c>
      <c r="O3038">
        <f t="shared" ca="1" si="189"/>
        <v>32722</v>
      </c>
      <c r="P3038">
        <f ca="1">_20206[[#This Row],[最低排名]]-_20206[[#This Row],[同分人数]]+1</f>
        <v>32561</v>
      </c>
      <c r="Q3038">
        <f ca="1">IF(O3038&gt;=开始!$B$6, 1, 0)</f>
        <v>1</v>
      </c>
      <c r="R3038">
        <f ca="1">_20206[[#This Row],[最低排名]]-开始!$B$6</f>
        <v>32722</v>
      </c>
    </row>
    <row r="3039" spans="1:18">
      <c r="A3039">
        <v>34001</v>
      </c>
      <c r="B3039" t="s">
        <v>470</v>
      </c>
      <c r="C3039" t="str">
        <f t="shared" si="190"/>
        <v>辽宁科大</v>
      </c>
      <c r="D3039" t="str">
        <f t="shared" si="191"/>
        <v>01</v>
      </c>
      <c r="E3039" t="s">
        <v>52</v>
      </c>
      <c r="F3039">
        <v>204</v>
      </c>
      <c r="G3039">
        <v>112</v>
      </c>
      <c r="H3039">
        <v>73</v>
      </c>
      <c r="I3039">
        <v>55</v>
      </c>
      <c r="J3039">
        <v>46</v>
      </c>
      <c r="K3039">
        <v>46</v>
      </c>
      <c r="L3039">
        <v>0</v>
      </c>
      <c r="M3039">
        <v>2022</v>
      </c>
      <c r="N3039">
        <f t="shared" ca="1" si="188"/>
        <v>162</v>
      </c>
      <c r="O3039">
        <f t="shared" ca="1" si="189"/>
        <v>32722</v>
      </c>
      <c r="P3039">
        <f ca="1">_20206[[#This Row],[最低排名]]-_20206[[#This Row],[同分人数]]+1</f>
        <v>32561</v>
      </c>
      <c r="Q3039">
        <f ca="1">IF(O3039&gt;=开始!$B$6, 1, 0)</f>
        <v>1</v>
      </c>
      <c r="R3039">
        <f ca="1">_20206[[#This Row],[最低排名]]-开始!$B$6</f>
        <v>32722</v>
      </c>
    </row>
    <row r="3040" spans="1:18">
      <c r="A3040">
        <v>34002</v>
      </c>
      <c r="B3040" t="s">
        <v>471</v>
      </c>
      <c r="C3040" t="str">
        <f t="shared" si="190"/>
        <v>辽宁科大</v>
      </c>
      <c r="D3040" t="str">
        <f t="shared" si="191"/>
        <v>02</v>
      </c>
      <c r="E3040" t="s">
        <v>1542</v>
      </c>
      <c r="F3040">
        <v>184</v>
      </c>
      <c r="G3040">
        <v>95</v>
      </c>
      <c r="H3040">
        <v>82</v>
      </c>
      <c r="I3040">
        <v>49</v>
      </c>
      <c r="J3040">
        <v>43</v>
      </c>
      <c r="K3040">
        <v>43</v>
      </c>
      <c r="L3040">
        <v>0</v>
      </c>
      <c r="M3040">
        <v>2022</v>
      </c>
      <c r="N3040">
        <f t="shared" ca="1" si="188"/>
        <v>137</v>
      </c>
      <c r="O3040">
        <f t="shared" ca="1" si="189"/>
        <v>36252</v>
      </c>
      <c r="P3040">
        <f ca="1">_20206[[#This Row],[最低排名]]-_20206[[#This Row],[同分人数]]+1</f>
        <v>36116</v>
      </c>
      <c r="Q3040">
        <f ca="1">IF(O3040&gt;=开始!$B$6, 1, 0)</f>
        <v>1</v>
      </c>
      <c r="R3040">
        <f ca="1">_20206[[#This Row],[最低排名]]-开始!$B$6</f>
        <v>36252</v>
      </c>
    </row>
    <row r="3041" spans="1:18">
      <c r="A3041">
        <v>34003</v>
      </c>
      <c r="B3041" t="s">
        <v>472</v>
      </c>
      <c r="C3041" t="str">
        <f t="shared" si="190"/>
        <v>辽宁科大</v>
      </c>
      <c r="D3041" t="str">
        <f t="shared" si="191"/>
        <v>03</v>
      </c>
      <c r="E3041" t="s">
        <v>440</v>
      </c>
      <c r="F3041">
        <v>201</v>
      </c>
      <c r="G3041">
        <v>101</v>
      </c>
      <c r="H3041">
        <v>86</v>
      </c>
      <c r="I3041">
        <v>55</v>
      </c>
      <c r="J3041">
        <v>52</v>
      </c>
      <c r="K3041">
        <v>43</v>
      </c>
      <c r="L3041">
        <v>0</v>
      </c>
      <c r="M3041">
        <v>2022</v>
      </c>
      <c r="N3041">
        <f t="shared" ca="1" si="188"/>
        <v>188</v>
      </c>
      <c r="O3041">
        <f t="shared" ca="1" si="189"/>
        <v>30533</v>
      </c>
      <c r="P3041">
        <f ca="1">_20206[[#This Row],[最低排名]]-_20206[[#This Row],[同分人数]]+1</f>
        <v>30346</v>
      </c>
      <c r="Q3041">
        <f ca="1">IF(O3041&gt;=开始!$B$6, 1, 0)</f>
        <v>1</v>
      </c>
      <c r="R3041">
        <f ca="1">_20206[[#This Row],[最低排名]]-开始!$B$6</f>
        <v>30533</v>
      </c>
    </row>
    <row r="3042" spans="1:18">
      <c r="A3042">
        <v>34004</v>
      </c>
      <c r="B3042" t="s">
        <v>473</v>
      </c>
      <c r="C3042" t="str">
        <f t="shared" si="190"/>
        <v>辽宁科大</v>
      </c>
      <c r="D3042" t="str">
        <f t="shared" si="191"/>
        <v>04</v>
      </c>
      <c r="E3042" t="s">
        <v>205</v>
      </c>
      <c r="F3042">
        <v>192</v>
      </c>
      <c r="G3042">
        <v>99</v>
      </c>
      <c r="H3042">
        <v>79</v>
      </c>
      <c r="I3042">
        <v>55</v>
      </c>
      <c r="J3042">
        <v>46</v>
      </c>
      <c r="K3042">
        <v>46</v>
      </c>
      <c r="L3042">
        <v>0</v>
      </c>
      <c r="M3042">
        <v>2022</v>
      </c>
      <c r="N3042">
        <f t="shared" ca="1" si="188"/>
        <v>162</v>
      </c>
      <c r="O3042">
        <f t="shared" ca="1" si="189"/>
        <v>33700</v>
      </c>
      <c r="P3042">
        <f ca="1">_20206[[#This Row],[最低排名]]-_20206[[#This Row],[同分人数]]+1</f>
        <v>33539</v>
      </c>
      <c r="Q3042">
        <f ca="1">IF(O3042&gt;=开始!$B$6, 1, 0)</f>
        <v>1</v>
      </c>
      <c r="R3042">
        <f ca="1">_20206[[#This Row],[最低排名]]-开始!$B$6</f>
        <v>33700</v>
      </c>
    </row>
    <row r="3043" spans="1:18">
      <c r="A3043">
        <v>34101</v>
      </c>
      <c r="B3043" t="s">
        <v>474</v>
      </c>
      <c r="C3043" t="str">
        <f t="shared" si="190"/>
        <v>辽宁工程</v>
      </c>
      <c r="D3043" t="str">
        <f t="shared" si="191"/>
        <v>01</v>
      </c>
      <c r="E3043" t="s">
        <v>1548</v>
      </c>
      <c r="F3043">
        <v>170</v>
      </c>
      <c r="G3043">
        <v>87</v>
      </c>
      <c r="H3043">
        <v>77</v>
      </c>
      <c r="I3043">
        <v>61</v>
      </c>
      <c r="J3043">
        <v>49</v>
      </c>
      <c r="K3043">
        <v>46</v>
      </c>
      <c r="L3043">
        <v>0</v>
      </c>
      <c r="M3043">
        <v>2022</v>
      </c>
      <c r="N3043">
        <f t="shared" ca="1" si="188"/>
        <v>137</v>
      </c>
      <c r="O3043">
        <f t="shared" ca="1" si="189"/>
        <v>35974</v>
      </c>
      <c r="P3043">
        <f ca="1">_20206[[#This Row],[最低排名]]-_20206[[#This Row],[同分人数]]+1</f>
        <v>35838</v>
      </c>
      <c r="Q3043">
        <f ca="1">IF(O3043&gt;=开始!$B$6, 1, 0)</f>
        <v>1</v>
      </c>
      <c r="R3043">
        <f ca="1">_20206[[#This Row],[最低排名]]-开始!$B$6</f>
        <v>35974</v>
      </c>
    </row>
    <row r="3044" spans="1:18">
      <c r="A3044">
        <v>34102</v>
      </c>
      <c r="B3044" t="s">
        <v>475</v>
      </c>
      <c r="C3044" t="str">
        <f t="shared" si="190"/>
        <v>辽宁工程</v>
      </c>
      <c r="D3044" t="str">
        <f t="shared" si="191"/>
        <v>02</v>
      </c>
      <c r="E3044" t="s">
        <v>1542</v>
      </c>
      <c r="F3044">
        <v>185</v>
      </c>
      <c r="G3044">
        <v>95</v>
      </c>
      <c r="H3044">
        <v>78</v>
      </c>
      <c r="I3044">
        <v>49</v>
      </c>
      <c r="J3044">
        <v>46</v>
      </c>
      <c r="K3044">
        <v>43</v>
      </c>
      <c r="L3044">
        <v>0</v>
      </c>
      <c r="M3044">
        <v>2022</v>
      </c>
      <c r="N3044">
        <f t="shared" ca="1" si="188"/>
        <v>137</v>
      </c>
      <c r="O3044">
        <f t="shared" ca="1" si="189"/>
        <v>36252</v>
      </c>
      <c r="P3044">
        <f ca="1">_20206[[#This Row],[最低排名]]-_20206[[#This Row],[同分人数]]+1</f>
        <v>36116</v>
      </c>
      <c r="Q3044">
        <f ca="1">IF(O3044&gt;=开始!$B$6, 1, 0)</f>
        <v>1</v>
      </c>
      <c r="R3044">
        <f ca="1">_20206[[#This Row],[最低排名]]-开始!$B$6</f>
        <v>36252</v>
      </c>
    </row>
    <row r="3045" spans="1:18">
      <c r="A3045">
        <v>34103</v>
      </c>
      <c r="B3045" t="s">
        <v>476</v>
      </c>
      <c r="C3045" t="str">
        <f t="shared" si="190"/>
        <v>辽宁工程</v>
      </c>
      <c r="D3045" t="str">
        <f t="shared" si="191"/>
        <v>03</v>
      </c>
      <c r="E3045" t="s">
        <v>998</v>
      </c>
      <c r="F3045">
        <v>181</v>
      </c>
      <c r="G3045">
        <v>96</v>
      </c>
      <c r="H3045">
        <v>77</v>
      </c>
      <c r="I3045">
        <v>61</v>
      </c>
      <c r="J3045">
        <v>49</v>
      </c>
      <c r="K3045">
        <v>43</v>
      </c>
      <c r="L3045">
        <v>0</v>
      </c>
      <c r="M3045">
        <v>2022</v>
      </c>
      <c r="N3045">
        <f t="shared" ca="1" si="188"/>
        <v>170</v>
      </c>
      <c r="O3045">
        <f t="shared" ca="1" si="189"/>
        <v>34813</v>
      </c>
      <c r="P3045">
        <f ca="1">_20206[[#This Row],[最低排名]]-_20206[[#This Row],[同分人数]]+1</f>
        <v>34644</v>
      </c>
      <c r="Q3045">
        <f ca="1">IF(O3045&gt;=开始!$B$6, 1, 0)</f>
        <v>1</v>
      </c>
      <c r="R3045">
        <f ca="1">_20206[[#This Row],[最低排名]]-开始!$B$6</f>
        <v>34813</v>
      </c>
    </row>
    <row r="3046" spans="1:18">
      <c r="A3046">
        <v>34104</v>
      </c>
      <c r="B3046" t="s">
        <v>477</v>
      </c>
      <c r="C3046" t="str">
        <f t="shared" si="190"/>
        <v>辽宁工程</v>
      </c>
      <c r="D3046" t="str">
        <f t="shared" si="191"/>
        <v>04</v>
      </c>
      <c r="E3046" t="s">
        <v>1533</v>
      </c>
      <c r="F3046">
        <v>159</v>
      </c>
      <c r="G3046">
        <v>99</v>
      </c>
      <c r="H3046">
        <v>105</v>
      </c>
      <c r="I3046">
        <v>52</v>
      </c>
      <c r="J3046">
        <v>46</v>
      </c>
      <c r="K3046">
        <v>40</v>
      </c>
      <c r="L3046">
        <v>0</v>
      </c>
      <c r="M3046">
        <v>2022</v>
      </c>
      <c r="N3046">
        <f t="shared" ca="1" si="188"/>
        <v>141</v>
      </c>
      <c r="O3046">
        <f t="shared" ca="1" si="189"/>
        <v>36115</v>
      </c>
      <c r="P3046">
        <f ca="1">_20206[[#This Row],[最低排名]]-_20206[[#This Row],[同分人数]]+1</f>
        <v>35975</v>
      </c>
      <c r="Q3046">
        <f ca="1">IF(O3046&gt;=开始!$B$6, 1, 0)</f>
        <v>1</v>
      </c>
      <c r="R3046">
        <f ca="1">_20206[[#This Row],[最低排名]]-开始!$B$6</f>
        <v>36115</v>
      </c>
    </row>
    <row r="3047" spans="1:18">
      <c r="A3047">
        <v>34201</v>
      </c>
      <c r="B3047" t="s">
        <v>478</v>
      </c>
      <c r="C3047" t="str">
        <f t="shared" si="190"/>
        <v>辽宁石化</v>
      </c>
      <c r="D3047" t="str">
        <f t="shared" si="191"/>
        <v>01</v>
      </c>
      <c r="E3047" t="s">
        <v>1548</v>
      </c>
      <c r="F3047">
        <v>185</v>
      </c>
      <c r="G3047">
        <v>96</v>
      </c>
      <c r="H3047">
        <v>83</v>
      </c>
      <c r="I3047">
        <v>46</v>
      </c>
      <c r="J3047">
        <v>46</v>
      </c>
      <c r="K3047">
        <v>43</v>
      </c>
      <c r="L3047">
        <v>0</v>
      </c>
      <c r="M3047">
        <v>2022</v>
      </c>
      <c r="N3047">
        <f t="shared" ca="1" si="188"/>
        <v>137</v>
      </c>
      <c r="O3047">
        <f t="shared" ca="1" si="189"/>
        <v>35974</v>
      </c>
      <c r="P3047">
        <f ca="1">_20206[[#This Row],[最低排名]]-_20206[[#This Row],[同分人数]]+1</f>
        <v>35838</v>
      </c>
      <c r="Q3047">
        <f ca="1">IF(O3047&gt;=开始!$B$6, 1, 0)</f>
        <v>1</v>
      </c>
      <c r="R3047">
        <f ca="1">_20206[[#This Row],[最低排名]]-开始!$B$6</f>
        <v>35974</v>
      </c>
    </row>
    <row r="3048" spans="1:18">
      <c r="A3048">
        <v>34202</v>
      </c>
      <c r="B3048" t="s">
        <v>480</v>
      </c>
      <c r="C3048" t="str">
        <f t="shared" si="190"/>
        <v>辽宁石化</v>
      </c>
      <c r="D3048" t="str">
        <f t="shared" si="191"/>
        <v>02</v>
      </c>
      <c r="E3048" t="s">
        <v>366</v>
      </c>
      <c r="F3048">
        <v>158</v>
      </c>
      <c r="G3048">
        <v>100</v>
      </c>
      <c r="H3048">
        <v>99</v>
      </c>
      <c r="I3048">
        <v>58</v>
      </c>
      <c r="J3048">
        <v>49</v>
      </c>
      <c r="K3048">
        <v>43</v>
      </c>
      <c r="L3048">
        <v>0</v>
      </c>
      <c r="M3048">
        <v>2022</v>
      </c>
      <c r="N3048">
        <f t="shared" ca="1" si="188"/>
        <v>161</v>
      </c>
      <c r="O3048">
        <f t="shared" ca="1" si="189"/>
        <v>35422</v>
      </c>
      <c r="P3048">
        <f ca="1">_20206[[#This Row],[最低排名]]-_20206[[#This Row],[同分人数]]+1</f>
        <v>35262</v>
      </c>
      <c r="Q3048">
        <f ca="1">IF(O3048&gt;=开始!$B$6, 1, 0)</f>
        <v>1</v>
      </c>
      <c r="R3048">
        <f ca="1">_20206[[#This Row],[最低排名]]-开始!$B$6</f>
        <v>35422</v>
      </c>
    </row>
    <row r="3049" spans="1:18">
      <c r="A3049">
        <v>34301</v>
      </c>
      <c r="B3049" t="s">
        <v>482</v>
      </c>
      <c r="C3049" t="str">
        <f t="shared" si="190"/>
        <v>沈阳化工</v>
      </c>
      <c r="D3049" t="str">
        <f t="shared" si="191"/>
        <v>01</v>
      </c>
      <c r="E3049" t="s">
        <v>1548</v>
      </c>
      <c r="F3049">
        <v>181</v>
      </c>
      <c r="G3049">
        <v>108</v>
      </c>
      <c r="H3049">
        <v>63</v>
      </c>
      <c r="I3049">
        <v>55</v>
      </c>
      <c r="J3049">
        <v>52</v>
      </c>
      <c r="K3049">
        <v>52</v>
      </c>
      <c r="L3049">
        <v>0</v>
      </c>
      <c r="M3049">
        <v>2022</v>
      </c>
      <c r="N3049">
        <f t="shared" ca="1" si="188"/>
        <v>137</v>
      </c>
      <c r="O3049">
        <f t="shared" ca="1" si="189"/>
        <v>35974</v>
      </c>
      <c r="P3049">
        <f ca="1">_20206[[#This Row],[最低排名]]-_20206[[#This Row],[同分人数]]+1</f>
        <v>35838</v>
      </c>
      <c r="Q3049">
        <f ca="1">IF(O3049&gt;=开始!$B$6, 1, 0)</f>
        <v>1</v>
      </c>
      <c r="R3049">
        <f ca="1">_20206[[#This Row],[最低排名]]-开始!$B$6</f>
        <v>35974</v>
      </c>
    </row>
    <row r="3050" spans="1:18">
      <c r="A3050">
        <v>34302</v>
      </c>
      <c r="B3050" t="s">
        <v>483</v>
      </c>
      <c r="C3050" t="str">
        <f t="shared" si="190"/>
        <v>沈阳化工</v>
      </c>
      <c r="D3050" t="str">
        <f t="shared" si="191"/>
        <v>02</v>
      </c>
      <c r="E3050" t="s">
        <v>513</v>
      </c>
      <c r="F3050">
        <v>194</v>
      </c>
      <c r="G3050">
        <v>102</v>
      </c>
      <c r="H3050">
        <v>67</v>
      </c>
      <c r="I3050">
        <v>55</v>
      </c>
      <c r="J3050">
        <v>55</v>
      </c>
      <c r="K3050">
        <v>49</v>
      </c>
      <c r="L3050">
        <v>0</v>
      </c>
      <c r="M3050">
        <v>2022</v>
      </c>
      <c r="N3050">
        <f t="shared" ca="1" si="188"/>
        <v>181</v>
      </c>
      <c r="O3050">
        <f t="shared" ca="1" si="189"/>
        <v>33357</v>
      </c>
      <c r="P3050">
        <f ca="1">_20206[[#This Row],[最低排名]]-_20206[[#This Row],[同分人数]]+1</f>
        <v>33177</v>
      </c>
      <c r="Q3050">
        <f ca="1">IF(O3050&gt;=开始!$B$6, 1, 0)</f>
        <v>1</v>
      </c>
      <c r="R3050">
        <f ca="1">_20206[[#This Row],[最低排名]]-开始!$B$6</f>
        <v>33357</v>
      </c>
    </row>
    <row r="3051" spans="1:18">
      <c r="A3051">
        <v>34303</v>
      </c>
      <c r="B3051" t="s">
        <v>484</v>
      </c>
      <c r="C3051" t="str">
        <f t="shared" si="190"/>
        <v>沈阳化工</v>
      </c>
      <c r="D3051" t="str">
        <f t="shared" si="191"/>
        <v>03</v>
      </c>
      <c r="E3051" t="s">
        <v>412</v>
      </c>
      <c r="F3051">
        <v>181</v>
      </c>
      <c r="G3051">
        <v>108</v>
      </c>
      <c r="H3051">
        <v>83</v>
      </c>
      <c r="I3051">
        <v>55</v>
      </c>
      <c r="J3051">
        <v>49</v>
      </c>
      <c r="K3051">
        <v>49</v>
      </c>
      <c r="L3051">
        <v>0</v>
      </c>
      <c r="M3051">
        <v>2022</v>
      </c>
      <c r="N3051">
        <f t="shared" ca="1" si="188"/>
        <v>164</v>
      </c>
      <c r="O3051">
        <f t="shared" ca="1" si="189"/>
        <v>33864</v>
      </c>
      <c r="P3051">
        <f ca="1">_20206[[#This Row],[最低排名]]-_20206[[#This Row],[同分人数]]+1</f>
        <v>33701</v>
      </c>
      <c r="Q3051">
        <f ca="1">IF(O3051&gt;=开始!$B$6, 1, 0)</f>
        <v>1</v>
      </c>
      <c r="R3051">
        <f ca="1">_20206[[#This Row],[最低排名]]-开始!$B$6</f>
        <v>33864</v>
      </c>
    </row>
    <row r="3052" spans="1:18">
      <c r="A3052">
        <v>34304</v>
      </c>
      <c r="B3052" t="s">
        <v>486</v>
      </c>
      <c r="C3052" t="str">
        <f t="shared" si="190"/>
        <v>沈阳化工</v>
      </c>
      <c r="D3052" t="str">
        <f t="shared" si="191"/>
        <v>04</v>
      </c>
      <c r="E3052" t="s">
        <v>52</v>
      </c>
      <c r="F3052">
        <v>207</v>
      </c>
      <c r="G3052">
        <v>108</v>
      </c>
      <c r="H3052">
        <v>52</v>
      </c>
      <c r="I3052">
        <v>58</v>
      </c>
      <c r="J3052">
        <v>55</v>
      </c>
      <c r="K3052">
        <v>52</v>
      </c>
      <c r="L3052">
        <v>0</v>
      </c>
      <c r="M3052">
        <v>2022</v>
      </c>
      <c r="N3052">
        <f t="shared" ca="1" si="188"/>
        <v>162</v>
      </c>
      <c r="O3052">
        <f t="shared" ca="1" si="189"/>
        <v>32722</v>
      </c>
      <c r="P3052">
        <f ca="1">_20206[[#This Row],[最低排名]]-_20206[[#This Row],[同分人数]]+1</f>
        <v>32561</v>
      </c>
      <c r="Q3052">
        <f ca="1">IF(O3052&gt;=开始!$B$6, 1, 0)</f>
        <v>1</v>
      </c>
      <c r="R3052">
        <f ca="1">_20206[[#This Row],[最低排名]]-开始!$B$6</f>
        <v>32722</v>
      </c>
    </row>
    <row r="3053" spans="1:18">
      <c r="A3053">
        <v>34401</v>
      </c>
      <c r="B3053" t="s">
        <v>487</v>
      </c>
      <c r="C3053" t="str">
        <f t="shared" si="190"/>
        <v>大连交大</v>
      </c>
      <c r="D3053" t="str">
        <f t="shared" si="191"/>
        <v>01</v>
      </c>
      <c r="E3053" t="s">
        <v>205</v>
      </c>
      <c r="F3053">
        <v>166</v>
      </c>
      <c r="G3053">
        <v>88</v>
      </c>
      <c r="H3053">
        <v>90</v>
      </c>
      <c r="I3053">
        <v>61</v>
      </c>
      <c r="J3053">
        <v>58</v>
      </c>
      <c r="K3053">
        <v>43</v>
      </c>
      <c r="L3053">
        <v>0</v>
      </c>
      <c r="M3053">
        <v>2022</v>
      </c>
      <c r="N3053">
        <f t="shared" ca="1" si="188"/>
        <v>162</v>
      </c>
      <c r="O3053">
        <f t="shared" ca="1" si="189"/>
        <v>33700</v>
      </c>
      <c r="P3053">
        <f ca="1">_20206[[#This Row],[最低排名]]-_20206[[#This Row],[同分人数]]+1</f>
        <v>33539</v>
      </c>
      <c r="Q3053">
        <f ca="1">IF(O3053&gt;=开始!$B$6, 1, 0)</f>
        <v>1</v>
      </c>
      <c r="R3053">
        <f ca="1">_20206[[#This Row],[最低排名]]-开始!$B$6</f>
        <v>33700</v>
      </c>
    </row>
    <row r="3054" spans="1:18">
      <c r="A3054">
        <v>34402</v>
      </c>
      <c r="B3054" t="s">
        <v>488</v>
      </c>
      <c r="C3054" t="str">
        <f t="shared" si="190"/>
        <v>大连交大</v>
      </c>
      <c r="D3054" t="str">
        <f t="shared" si="191"/>
        <v>02</v>
      </c>
      <c r="E3054" t="s">
        <v>479</v>
      </c>
      <c r="F3054">
        <v>190</v>
      </c>
      <c r="G3054">
        <v>97</v>
      </c>
      <c r="H3054">
        <v>88</v>
      </c>
      <c r="I3054">
        <v>52</v>
      </c>
      <c r="J3054">
        <v>49</v>
      </c>
      <c r="K3054">
        <v>43</v>
      </c>
      <c r="L3054">
        <v>0</v>
      </c>
      <c r="M3054">
        <v>2022</v>
      </c>
      <c r="N3054">
        <f t="shared" ca="1" si="188"/>
        <v>163</v>
      </c>
      <c r="O3054">
        <f t="shared" ca="1" si="189"/>
        <v>33024</v>
      </c>
      <c r="P3054">
        <f ca="1">_20206[[#This Row],[最低排名]]-_20206[[#This Row],[同分人数]]+1</f>
        <v>32862</v>
      </c>
      <c r="Q3054">
        <f ca="1">IF(O3054&gt;=开始!$B$6, 1, 0)</f>
        <v>1</v>
      </c>
      <c r="R3054">
        <f ca="1">_20206[[#This Row],[最低排名]]-开始!$B$6</f>
        <v>33024</v>
      </c>
    </row>
    <row r="3055" spans="1:18">
      <c r="A3055">
        <v>34403</v>
      </c>
      <c r="B3055" t="s">
        <v>1563</v>
      </c>
      <c r="C3055" t="str">
        <f t="shared" si="190"/>
        <v>大连交大</v>
      </c>
      <c r="D3055" t="str">
        <f t="shared" si="191"/>
        <v>03</v>
      </c>
      <c r="E3055" t="s">
        <v>56</v>
      </c>
      <c r="F3055">
        <v>180</v>
      </c>
      <c r="G3055">
        <v>94</v>
      </c>
      <c r="H3055">
        <v>93</v>
      </c>
      <c r="I3055">
        <v>52</v>
      </c>
      <c r="J3055">
        <v>46</v>
      </c>
      <c r="K3055">
        <v>43</v>
      </c>
      <c r="L3055">
        <v>0</v>
      </c>
      <c r="M3055">
        <v>2022</v>
      </c>
      <c r="N3055">
        <f t="shared" ca="1" si="188"/>
        <v>160</v>
      </c>
      <c r="O3055">
        <f t="shared" ca="1" si="189"/>
        <v>34339</v>
      </c>
      <c r="P3055">
        <f ca="1">_20206[[#This Row],[最低排名]]-_20206[[#This Row],[同分人数]]+1</f>
        <v>34180</v>
      </c>
      <c r="Q3055">
        <f ca="1">IF(O3055&gt;=开始!$B$6, 1, 0)</f>
        <v>1</v>
      </c>
      <c r="R3055">
        <f ca="1">_20206[[#This Row],[最低排名]]-开始!$B$6</f>
        <v>34339</v>
      </c>
    </row>
    <row r="3056" spans="1:18">
      <c r="A3056">
        <v>34601</v>
      </c>
      <c r="B3056" t="s">
        <v>489</v>
      </c>
      <c r="C3056" t="str">
        <f t="shared" si="190"/>
        <v>沈阳建筑</v>
      </c>
      <c r="D3056" t="str">
        <f t="shared" si="191"/>
        <v>01</v>
      </c>
      <c r="E3056" t="s">
        <v>366</v>
      </c>
      <c r="F3056">
        <v>178</v>
      </c>
      <c r="G3056">
        <v>99</v>
      </c>
      <c r="H3056">
        <v>76</v>
      </c>
      <c r="I3056">
        <v>58</v>
      </c>
      <c r="J3056">
        <v>52</v>
      </c>
      <c r="K3056">
        <v>43</v>
      </c>
      <c r="L3056">
        <v>0</v>
      </c>
      <c r="M3056">
        <v>2022</v>
      </c>
      <c r="N3056">
        <f t="shared" ca="1" si="188"/>
        <v>161</v>
      </c>
      <c r="O3056">
        <f t="shared" ca="1" si="189"/>
        <v>35422</v>
      </c>
      <c r="P3056">
        <f ca="1">_20206[[#This Row],[最低排名]]-_20206[[#This Row],[同分人数]]+1</f>
        <v>35262</v>
      </c>
      <c r="Q3056">
        <f ca="1">IF(O3056&gt;=开始!$B$6, 1, 0)</f>
        <v>1</v>
      </c>
      <c r="R3056">
        <f ca="1">_20206[[#This Row],[最低排名]]-开始!$B$6</f>
        <v>35422</v>
      </c>
    </row>
    <row r="3057" spans="1:18">
      <c r="A3057">
        <v>34602</v>
      </c>
      <c r="B3057" t="s">
        <v>490</v>
      </c>
      <c r="C3057" t="str">
        <f t="shared" si="190"/>
        <v>沈阳建筑</v>
      </c>
      <c r="D3057" t="str">
        <f t="shared" si="191"/>
        <v>02</v>
      </c>
      <c r="E3057" t="s">
        <v>300</v>
      </c>
      <c r="F3057">
        <v>201</v>
      </c>
      <c r="G3057">
        <v>102</v>
      </c>
      <c r="H3057">
        <v>112</v>
      </c>
      <c r="I3057">
        <v>64</v>
      </c>
      <c r="J3057">
        <v>61</v>
      </c>
      <c r="K3057">
        <v>58</v>
      </c>
      <c r="L3057">
        <v>0</v>
      </c>
      <c r="M3057">
        <v>2022</v>
      </c>
      <c r="N3057">
        <f t="shared" ca="1" si="188"/>
        <v>217</v>
      </c>
      <c r="O3057">
        <f t="shared" ca="1" si="189"/>
        <v>18448</v>
      </c>
      <c r="P3057">
        <f ca="1">_20206[[#This Row],[最低排名]]-_20206[[#This Row],[同分人数]]+1</f>
        <v>18232</v>
      </c>
      <c r="Q3057">
        <f ca="1">IF(O3057&gt;=开始!$B$6, 1, 0)</f>
        <v>1</v>
      </c>
      <c r="R3057">
        <f ca="1">_20206[[#This Row],[最低排名]]-开始!$B$6</f>
        <v>18448</v>
      </c>
    </row>
    <row r="3058" spans="1:18">
      <c r="A3058">
        <v>34701</v>
      </c>
      <c r="B3058" t="s">
        <v>491</v>
      </c>
      <c r="C3058" t="str">
        <f t="shared" si="190"/>
        <v>沈阳农大</v>
      </c>
      <c r="D3058" t="str">
        <f t="shared" si="191"/>
        <v>01</v>
      </c>
      <c r="E3058" t="s">
        <v>318</v>
      </c>
      <c r="F3058">
        <v>203</v>
      </c>
      <c r="G3058">
        <v>108</v>
      </c>
      <c r="H3058">
        <v>76</v>
      </c>
      <c r="I3058">
        <v>52</v>
      </c>
      <c r="J3058">
        <v>49</v>
      </c>
      <c r="K3058">
        <v>46</v>
      </c>
      <c r="L3058">
        <v>0</v>
      </c>
      <c r="M3058">
        <v>2022</v>
      </c>
      <c r="N3058">
        <f t="shared" ca="1" si="188"/>
        <v>168</v>
      </c>
      <c r="O3058">
        <f t="shared" ca="1" si="189"/>
        <v>32393</v>
      </c>
      <c r="P3058">
        <f ca="1">_20206[[#This Row],[最低排名]]-_20206[[#This Row],[同分人数]]+1</f>
        <v>32226</v>
      </c>
      <c r="Q3058">
        <f ca="1">IF(O3058&gt;=开始!$B$6, 1, 0)</f>
        <v>1</v>
      </c>
      <c r="R3058">
        <f ca="1">_20206[[#This Row],[最低排名]]-开始!$B$6</f>
        <v>32393</v>
      </c>
    </row>
    <row r="3059" spans="1:18">
      <c r="A3059">
        <v>34702</v>
      </c>
      <c r="B3059" t="s">
        <v>492</v>
      </c>
      <c r="C3059" t="str">
        <f t="shared" si="190"/>
        <v>沈阳农大</v>
      </c>
      <c r="D3059" t="str">
        <f t="shared" si="191"/>
        <v>02</v>
      </c>
      <c r="E3059" t="s">
        <v>998</v>
      </c>
      <c r="F3059">
        <v>197</v>
      </c>
      <c r="G3059">
        <v>100</v>
      </c>
      <c r="H3059">
        <v>61</v>
      </c>
      <c r="I3059">
        <v>52</v>
      </c>
      <c r="J3059">
        <v>52</v>
      </c>
      <c r="K3059">
        <v>49</v>
      </c>
      <c r="L3059">
        <v>0</v>
      </c>
      <c r="M3059">
        <v>2022</v>
      </c>
      <c r="N3059">
        <f t="shared" ca="1" si="188"/>
        <v>170</v>
      </c>
      <c r="O3059">
        <f t="shared" ca="1" si="189"/>
        <v>34813</v>
      </c>
      <c r="P3059">
        <f ca="1">_20206[[#This Row],[最低排名]]-_20206[[#This Row],[同分人数]]+1</f>
        <v>34644</v>
      </c>
      <c r="Q3059">
        <f ca="1">IF(O3059&gt;=开始!$B$6, 1, 0)</f>
        <v>1</v>
      </c>
      <c r="R3059">
        <f ca="1">_20206[[#This Row],[最低排名]]-开始!$B$6</f>
        <v>34813</v>
      </c>
    </row>
    <row r="3060" spans="1:18">
      <c r="A3060">
        <v>34801</v>
      </c>
      <c r="B3060" t="s">
        <v>493</v>
      </c>
      <c r="C3060" t="str">
        <f t="shared" si="190"/>
        <v>大连海洋</v>
      </c>
      <c r="D3060" t="str">
        <f t="shared" si="191"/>
        <v>01</v>
      </c>
      <c r="E3060" t="s">
        <v>207</v>
      </c>
      <c r="F3060">
        <v>201</v>
      </c>
      <c r="G3060">
        <v>105</v>
      </c>
      <c r="H3060">
        <v>50</v>
      </c>
      <c r="I3060">
        <v>61</v>
      </c>
      <c r="J3060">
        <v>55</v>
      </c>
      <c r="K3060">
        <v>46</v>
      </c>
      <c r="L3060">
        <v>0</v>
      </c>
      <c r="M3060">
        <v>2022</v>
      </c>
      <c r="N3060">
        <f t="shared" ca="1" si="188"/>
        <v>173</v>
      </c>
      <c r="O3060">
        <f t="shared" ca="1" si="189"/>
        <v>34512</v>
      </c>
      <c r="P3060">
        <f ca="1">_20206[[#This Row],[最低排名]]-_20206[[#This Row],[同分人数]]+1</f>
        <v>34340</v>
      </c>
      <c r="Q3060">
        <f ca="1">IF(O3060&gt;=开始!$B$6, 1, 0)</f>
        <v>1</v>
      </c>
      <c r="R3060">
        <f ca="1">_20206[[#This Row],[最低排名]]-开始!$B$6</f>
        <v>34512</v>
      </c>
    </row>
    <row r="3061" spans="1:18">
      <c r="A3061">
        <v>34802</v>
      </c>
      <c r="B3061" t="s">
        <v>494</v>
      </c>
      <c r="C3061" t="str">
        <f t="shared" si="190"/>
        <v>大连海洋</v>
      </c>
      <c r="D3061" t="str">
        <f t="shared" si="191"/>
        <v>02</v>
      </c>
      <c r="E3061" t="s">
        <v>318</v>
      </c>
      <c r="F3061">
        <v>185</v>
      </c>
      <c r="G3061">
        <v>96</v>
      </c>
      <c r="H3061">
        <v>100</v>
      </c>
      <c r="I3061">
        <v>52</v>
      </c>
      <c r="J3061">
        <v>46</v>
      </c>
      <c r="K3061">
        <v>43</v>
      </c>
      <c r="L3061">
        <v>0</v>
      </c>
      <c r="M3061">
        <v>2022</v>
      </c>
      <c r="N3061">
        <f t="shared" ca="1" si="188"/>
        <v>168</v>
      </c>
      <c r="O3061">
        <f t="shared" ca="1" si="189"/>
        <v>32393</v>
      </c>
      <c r="P3061">
        <f ca="1">_20206[[#This Row],[最低排名]]-_20206[[#This Row],[同分人数]]+1</f>
        <v>32226</v>
      </c>
      <c r="Q3061">
        <f ca="1">IF(O3061&gt;=开始!$B$6, 1, 0)</f>
        <v>1</v>
      </c>
      <c r="R3061">
        <f ca="1">_20206[[#This Row],[最低排名]]-开始!$B$6</f>
        <v>32393</v>
      </c>
    </row>
    <row r="3062" spans="1:18">
      <c r="A3062">
        <v>34901</v>
      </c>
      <c r="B3062" t="s">
        <v>495</v>
      </c>
      <c r="C3062" t="str">
        <f t="shared" si="190"/>
        <v>中国医大</v>
      </c>
      <c r="D3062" t="str">
        <f t="shared" si="191"/>
        <v>01</v>
      </c>
      <c r="E3062" t="s">
        <v>105</v>
      </c>
      <c r="F3062">
        <v>241</v>
      </c>
      <c r="G3062">
        <v>126</v>
      </c>
      <c r="H3062">
        <v>123</v>
      </c>
      <c r="I3062">
        <v>61</v>
      </c>
      <c r="J3062">
        <v>58</v>
      </c>
      <c r="K3062">
        <v>55</v>
      </c>
      <c r="L3062">
        <v>0</v>
      </c>
      <c r="M3062">
        <v>2022</v>
      </c>
      <c r="N3062">
        <f t="shared" ca="1" si="188"/>
        <v>217</v>
      </c>
      <c r="O3062">
        <f t="shared" ca="1" si="189"/>
        <v>9409</v>
      </c>
      <c r="P3062">
        <f ca="1">_20206[[#This Row],[最低排名]]-_20206[[#This Row],[同分人数]]+1</f>
        <v>9193</v>
      </c>
      <c r="Q3062">
        <f ca="1">IF(O3062&gt;=开始!$B$6, 1, 0)</f>
        <v>1</v>
      </c>
      <c r="R3062">
        <f ca="1">_20206[[#This Row],[最低排名]]-开始!$B$6</f>
        <v>9409</v>
      </c>
    </row>
    <row r="3063" spans="1:18">
      <c r="A3063">
        <v>34902</v>
      </c>
      <c r="B3063" t="s">
        <v>496</v>
      </c>
      <c r="C3063" t="str">
        <f t="shared" si="190"/>
        <v>中国医大</v>
      </c>
      <c r="D3063" t="str">
        <f t="shared" si="191"/>
        <v>02</v>
      </c>
      <c r="E3063" t="s">
        <v>141</v>
      </c>
      <c r="F3063">
        <v>199</v>
      </c>
      <c r="G3063">
        <v>101</v>
      </c>
      <c r="H3063">
        <v>106</v>
      </c>
      <c r="I3063">
        <v>58</v>
      </c>
      <c r="J3063">
        <v>58</v>
      </c>
      <c r="K3063">
        <v>49</v>
      </c>
      <c r="L3063">
        <v>0</v>
      </c>
      <c r="M3063">
        <v>2022</v>
      </c>
      <c r="N3063">
        <f t="shared" ca="1" si="188"/>
        <v>187</v>
      </c>
      <c r="O3063">
        <f t="shared" ca="1" si="189"/>
        <v>24016</v>
      </c>
      <c r="P3063">
        <f ca="1">_20206[[#This Row],[最低排名]]-_20206[[#This Row],[同分人数]]+1</f>
        <v>23830</v>
      </c>
      <c r="Q3063">
        <f ca="1">IF(O3063&gt;=开始!$B$6, 1, 0)</f>
        <v>1</v>
      </c>
      <c r="R3063">
        <f ca="1">_20206[[#This Row],[最低排名]]-开始!$B$6</f>
        <v>24016</v>
      </c>
    </row>
    <row r="3064" spans="1:18">
      <c r="A3064">
        <v>35001</v>
      </c>
      <c r="B3064" t="s">
        <v>497</v>
      </c>
      <c r="C3064" t="str">
        <f t="shared" si="190"/>
        <v>锦州医大</v>
      </c>
      <c r="D3064" t="str">
        <f t="shared" si="191"/>
        <v>01</v>
      </c>
      <c r="E3064" t="s">
        <v>533</v>
      </c>
      <c r="F3064">
        <v>222</v>
      </c>
      <c r="G3064">
        <v>116</v>
      </c>
      <c r="H3064">
        <v>99</v>
      </c>
      <c r="I3064">
        <v>52</v>
      </c>
      <c r="J3064">
        <v>49</v>
      </c>
      <c r="K3064">
        <v>49</v>
      </c>
      <c r="L3064">
        <v>0</v>
      </c>
      <c r="M3064">
        <v>2022</v>
      </c>
      <c r="N3064">
        <f t="shared" ca="1" si="188"/>
        <v>193</v>
      </c>
      <c r="O3064">
        <f t="shared" ca="1" si="189"/>
        <v>23829</v>
      </c>
      <c r="P3064">
        <f ca="1">_20206[[#This Row],[最低排名]]-_20206[[#This Row],[同分人数]]+1</f>
        <v>23637</v>
      </c>
      <c r="Q3064">
        <f ca="1">IF(O3064&gt;=开始!$B$6, 1, 0)</f>
        <v>1</v>
      </c>
      <c r="R3064">
        <f ca="1">_20206[[#This Row],[最低排名]]-开始!$B$6</f>
        <v>23829</v>
      </c>
    </row>
    <row r="3065" spans="1:18">
      <c r="A3065">
        <v>35002</v>
      </c>
      <c r="B3065" t="s">
        <v>498</v>
      </c>
      <c r="C3065" t="str">
        <f t="shared" si="190"/>
        <v>锦州医大</v>
      </c>
      <c r="D3065" t="str">
        <f t="shared" si="191"/>
        <v>02</v>
      </c>
      <c r="E3065" t="s">
        <v>1556</v>
      </c>
      <c r="F3065">
        <v>170</v>
      </c>
      <c r="G3065">
        <v>102</v>
      </c>
      <c r="H3065">
        <v>90</v>
      </c>
      <c r="I3065">
        <v>52</v>
      </c>
      <c r="J3065">
        <v>49</v>
      </c>
      <c r="K3065">
        <v>43</v>
      </c>
      <c r="L3065">
        <v>0</v>
      </c>
      <c r="M3065">
        <v>2022</v>
      </c>
      <c r="N3065">
        <f t="shared" ca="1" si="188"/>
        <v>139</v>
      </c>
      <c r="O3065">
        <f t="shared" ca="1" si="189"/>
        <v>35837</v>
      </c>
      <c r="P3065">
        <f ca="1">_20206[[#This Row],[最低排名]]-_20206[[#This Row],[同分人数]]+1</f>
        <v>35699</v>
      </c>
      <c r="Q3065">
        <f ca="1">IF(O3065&gt;=开始!$B$6, 1, 0)</f>
        <v>1</v>
      </c>
      <c r="R3065">
        <f ca="1">_20206[[#This Row],[最低排名]]-开始!$B$6</f>
        <v>35837</v>
      </c>
    </row>
    <row r="3066" spans="1:18">
      <c r="A3066">
        <v>35101</v>
      </c>
      <c r="B3066" t="s">
        <v>499</v>
      </c>
      <c r="C3066" t="str">
        <f t="shared" si="190"/>
        <v>大连医科</v>
      </c>
      <c r="D3066" t="str">
        <f t="shared" si="191"/>
        <v>01</v>
      </c>
      <c r="E3066" t="s">
        <v>502</v>
      </c>
      <c r="F3066">
        <v>224</v>
      </c>
      <c r="G3066">
        <v>119</v>
      </c>
      <c r="H3066">
        <v>108</v>
      </c>
      <c r="I3066">
        <v>64</v>
      </c>
      <c r="J3066">
        <v>64</v>
      </c>
      <c r="K3066">
        <v>61</v>
      </c>
      <c r="L3066">
        <v>0</v>
      </c>
      <c r="M3066">
        <v>2022</v>
      </c>
      <c r="N3066">
        <f t="shared" ca="1" si="188"/>
        <v>213</v>
      </c>
      <c r="O3066">
        <f t="shared" ca="1" si="189"/>
        <v>13075</v>
      </c>
      <c r="P3066">
        <f ca="1">_20206[[#This Row],[最低排名]]-_20206[[#This Row],[同分人数]]+1</f>
        <v>12863</v>
      </c>
      <c r="Q3066">
        <f ca="1">IF(O3066&gt;=开始!$B$6, 1, 0)</f>
        <v>1</v>
      </c>
      <c r="R3066">
        <f ca="1">_20206[[#This Row],[最低排名]]-开始!$B$6</f>
        <v>13075</v>
      </c>
    </row>
    <row r="3067" spans="1:18">
      <c r="A3067">
        <v>35201</v>
      </c>
      <c r="B3067" t="s">
        <v>501</v>
      </c>
      <c r="C3067" t="str">
        <f t="shared" si="190"/>
        <v>沈阳药大</v>
      </c>
      <c r="D3067" t="str">
        <f t="shared" si="191"/>
        <v>01</v>
      </c>
      <c r="E3067" t="s">
        <v>149</v>
      </c>
      <c r="F3067">
        <v>208</v>
      </c>
      <c r="G3067">
        <v>111</v>
      </c>
      <c r="H3067">
        <v>121</v>
      </c>
      <c r="I3067">
        <v>58</v>
      </c>
      <c r="J3067">
        <v>55</v>
      </c>
      <c r="K3067">
        <v>55</v>
      </c>
      <c r="L3067">
        <v>0</v>
      </c>
      <c r="M3067">
        <v>2022</v>
      </c>
      <c r="N3067">
        <f t="shared" ca="1" si="188"/>
        <v>218</v>
      </c>
      <c r="O3067">
        <f t="shared" ca="1" si="189"/>
        <v>18231</v>
      </c>
      <c r="P3067">
        <f ca="1">_20206[[#This Row],[最低排名]]-_20206[[#This Row],[同分人数]]+1</f>
        <v>18014</v>
      </c>
      <c r="Q3067">
        <f ca="1">IF(O3067&gt;=开始!$B$6, 1, 0)</f>
        <v>1</v>
      </c>
      <c r="R3067">
        <f ca="1">_20206[[#This Row],[最低排名]]-开始!$B$6</f>
        <v>18231</v>
      </c>
    </row>
    <row r="3068" spans="1:18">
      <c r="A3068">
        <v>35301</v>
      </c>
      <c r="B3068" t="s">
        <v>503</v>
      </c>
      <c r="C3068" t="str">
        <f t="shared" si="190"/>
        <v>辽宁师大</v>
      </c>
      <c r="D3068" t="str">
        <f t="shared" si="191"/>
        <v>01</v>
      </c>
      <c r="E3068" t="s">
        <v>309</v>
      </c>
      <c r="F3068">
        <v>186</v>
      </c>
      <c r="G3068">
        <v>97</v>
      </c>
      <c r="H3068">
        <v>88</v>
      </c>
      <c r="I3068">
        <v>61</v>
      </c>
      <c r="J3068">
        <v>55</v>
      </c>
      <c r="K3068">
        <v>52</v>
      </c>
      <c r="L3068">
        <v>0</v>
      </c>
      <c r="M3068">
        <v>2022</v>
      </c>
      <c r="N3068">
        <f t="shared" ca="1" si="188"/>
        <v>188</v>
      </c>
      <c r="O3068">
        <f t="shared" ca="1" si="189"/>
        <v>29590</v>
      </c>
      <c r="P3068">
        <f ca="1">_20206[[#This Row],[最低排名]]-_20206[[#This Row],[同分人数]]+1</f>
        <v>29403</v>
      </c>
      <c r="Q3068">
        <f ca="1">IF(O3068&gt;=开始!$B$6, 1, 0)</f>
        <v>1</v>
      </c>
      <c r="R3068">
        <f ca="1">_20206[[#This Row],[最低排名]]-开始!$B$6</f>
        <v>29590</v>
      </c>
    </row>
    <row r="3069" spans="1:18">
      <c r="A3069">
        <v>35302</v>
      </c>
      <c r="B3069" t="s">
        <v>504</v>
      </c>
      <c r="C3069" t="str">
        <f t="shared" si="190"/>
        <v>辽宁师大</v>
      </c>
      <c r="D3069" t="str">
        <f t="shared" si="191"/>
        <v>02</v>
      </c>
      <c r="E3069" t="s">
        <v>447</v>
      </c>
      <c r="F3069">
        <v>185</v>
      </c>
      <c r="G3069">
        <v>103</v>
      </c>
      <c r="H3069">
        <v>86</v>
      </c>
      <c r="I3069">
        <v>52</v>
      </c>
      <c r="J3069">
        <v>49</v>
      </c>
      <c r="K3069">
        <v>49</v>
      </c>
      <c r="L3069">
        <v>0</v>
      </c>
      <c r="M3069">
        <v>2022</v>
      </c>
      <c r="N3069">
        <f t="shared" ca="1" si="188"/>
        <v>152</v>
      </c>
      <c r="O3069">
        <f t="shared" ca="1" si="189"/>
        <v>33176</v>
      </c>
      <c r="P3069">
        <f ca="1">_20206[[#This Row],[最低排名]]-_20206[[#This Row],[同分人数]]+1</f>
        <v>33025</v>
      </c>
      <c r="Q3069">
        <f ca="1">IF(O3069&gt;=开始!$B$6, 1, 0)</f>
        <v>1</v>
      </c>
      <c r="R3069">
        <f ca="1">_20206[[#This Row],[最低排名]]-开始!$B$6</f>
        <v>33176</v>
      </c>
    </row>
    <row r="3070" spans="1:18">
      <c r="A3070">
        <v>35401</v>
      </c>
      <c r="B3070" t="s">
        <v>505</v>
      </c>
      <c r="C3070" t="str">
        <f t="shared" si="190"/>
        <v>东北财大</v>
      </c>
      <c r="D3070" t="str">
        <f t="shared" si="191"/>
        <v>01</v>
      </c>
      <c r="E3070" t="s">
        <v>37</v>
      </c>
      <c r="F3070">
        <v>228</v>
      </c>
      <c r="G3070">
        <v>128</v>
      </c>
      <c r="H3070">
        <v>106</v>
      </c>
      <c r="I3070">
        <v>67</v>
      </c>
      <c r="J3070">
        <v>64</v>
      </c>
      <c r="K3070">
        <v>58</v>
      </c>
      <c r="L3070">
        <v>0</v>
      </c>
      <c r="M3070">
        <v>2022</v>
      </c>
      <c r="N3070">
        <f t="shared" ca="1" si="188"/>
        <v>201</v>
      </c>
      <c r="O3070">
        <f t="shared" ca="1" si="189"/>
        <v>12620</v>
      </c>
      <c r="P3070">
        <f ca="1">_20206[[#This Row],[最低排名]]-_20206[[#This Row],[同分人数]]+1</f>
        <v>12420</v>
      </c>
      <c r="Q3070">
        <f ca="1">IF(O3070&gt;=开始!$B$6, 1, 0)</f>
        <v>1</v>
      </c>
      <c r="R3070">
        <f ca="1">_20206[[#This Row],[最低排名]]-开始!$B$6</f>
        <v>12620</v>
      </c>
    </row>
    <row r="3071" spans="1:18">
      <c r="A3071">
        <v>35402</v>
      </c>
      <c r="B3071" t="s">
        <v>507</v>
      </c>
      <c r="C3071" t="str">
        <f t="shared" si="190"/>
        <v>东北财大</v>
      </c>
      <c r="D3071" t="str">
        <f t="shared" si="191"/>
        <v>02</v>
      </c>
      <c r="E3071" t="s">
        <v>100</v>
      </c>
      <c r="F3071">
        <v>210</v>
      </c>
      <c r="G3071">
        <v>111</v>
      </c>
      <c r="H3071">
        <v>117</v>
      </c>
      <c r="I3071">
        <v>64</v>
      </c>
      <c r="J3071">
        <v>58</v>
      </c>
      <c r="K3071">
        <v>58</v>
      </c>
      <c r="L3071">
        <v>0</v>
      </c>
      <c r="M3071">
        <v>2022</v>
      </c>
      <c r="N3071">
        <f t="shared" ca="1" si="188"/>
        <v>192</v>
      </c>
      <c r="O3071">
        <f t="shared" ca="1" si="189"/>
        <v>16074</v>
      </c>
      <c r="P3071">
        <f ca="1">_20206[[#This Row],[最低排名]]-_20206[[#This Row],[同分人数]]+1</f>
        <v>15883</v>
      </c>
      <c r="Q3071">
        <f ca="1">IF(O3071&gt;=开始!$B$6, 1, 0)</f>
        <v>1</v>
      </c>
      <c r="R3071">
        <f ca="1">_20206[[#This Row],[最低排名]]-开始!$B$6</f>
        <v>16074</v>
      </c>
    </row>
    <row r="3072" spans="1:18">
      <c r="A3072">
        <v>35601</v>
      </c>
      <c r="B3072" t="s">
        <v>508</v>
      </c>
      <c r="C3072" t="str">
        <f t="shared" si="190"/>
        <v>大连大学</v>
      </c>
      <c r="D3072" t="str">
        <f t="shared" si="191"/>
        <v>01</v>
      </c>
      <c r="E3072" t="s">
        <v>440</v>
      </c>
      <c r="F3072">
        <v>203</v>
      </c>
      <c r="G3072">
        <v>107</v>
      </c>
      <c r="H3072">
        <v>87</v>
      </c>
      <c r="I3072">
        <v>52</v>
      </c>
      <c r="J3072">
        <v>49</v>
      </c>
      <c r="K3072">
        <v>46</v>
      </c>
      <c r="L3072">
        <v>0</v>
      </c>
      <c r="M3072">
        <v>2022</v>
      </c>
      <c r="N3072">
        <f t="shared" ca="1" si="188"/>
        <v>188</v>
      </c>
      <c r="O3072">
        <f t="shared" ca="1" si="189"/>
        <v>30533</v>
      </c>
      <c r="P3072">
        <f ca="1">_20206[[#This Row],[最低排名]]-_20206[[#This Row],[同分人数]]+1</f>
        <v>30346</v>
      </c>
      <c r="Q3072">
        <f ca="1">IF(O3072&gt;=开始!$B$6, 1, 0)</f>
        <v>1</v>
      </c>
      <c r="R3072">
        <f ca="1">_20206[[#This Row],[最低排名]]-开始!$B$6</f>
        <v>30533</v>
      </c>
    </row>
    <row r="3073" spans="1:18">
      <c r="A3073">
        <v>35602</v>
      </c>
      <c r="B3073" t="s">
        <v>509</v>
      </c>
      <c r="C3073" t="str">
        <f t="shared" si="190"/>
        <v>大连大学</v>
      </c>
      <c r="D3073" t="str">
        <f t="shared" si="191"/>
        <v>02</v>
      </c>
      <c r="E3073" t="s">
        <v>408</v>
      </c>
      <c r="F3073">
        <v>195</v>
      </c>
      <c r="G3073">
        <v>106</v>
      </c>
      <c r="H3073">
        <v>77</v>
      </c>
      <c r="I3073">
        <v>55</v>
      </c>
      <c r="J3073">
        <v>46</v>
      </c>
      <c r="K3073">
        <v>46</v>
      </c>
      <c r="L3073">
        <v>0</v>
      </c>
      <c r="M3073">
        <v>2022</v>
      </c>
      <c r="N3073">
        <f t="shared" ca="1" si="188"/>
        <v>181</v>
      </c>
      <c r="O3073">
        <f t="shared" ca="1" si="189"/>
        <v>33538</v>
      </c>
      <c r="P3073">
        <f ca="1">_20206[[#This Row],[最低排名]]-_20206[[#This Row],[同分人数]]+1</f>
        <v>33358</v>
      </c>
      <c r="Q3073">
        <f ca="1">IF(O3073&gt;=开始!$B$6, 1, 0)</f>
        <v>1</v>
      </c>
      <c r="R3073">
        <f ca="1">_20206[[#This Row],[最低排名]]-开始!$B$6</f>
        <v>33538</v>
      </c>
    </row>
    <row r="3074" spans="1:18">
      <c r="A3074">
        <v>35603</v>
      </c>
      <c r="B3074" t="s">
        <v>510</v>
      </c>
      <c r="C3074" t="str">
        <f t="shared" si="190"/>
        <v>大连大学</v>
      </c>
      <c r="D3074" t="str">
        <f t="shared" si="191"/>
        <v>03</v>
      </c>
      <c r="E3074" t="s">
        <v>309</v>
      </c>
      <c r="F3074">
        <v>182</v>
      </c>
      <c r="G3074">
        <v>93</v>
      </c>
      <c r="H3074">
        <v>104</v>
      </c>
      <c r="I3074">
        <v>55</v>
      </c>
      <c r="J3074">
        <v>52</v>
      </c>
      <c r="K3074">
        <v>49</v>
      </c>
      <c r="L3074">
        <v>0</v>
      </c>
      <c r="M3074">
        <v>2022</v>
      </c>
      <c r="N3074">
        <f t="shared" ref="N3074:N3137" ca="1" si="192">VLOOKUP(E3074, INDIRECT("'" &amp; M3074 &amp; "D'!$A$2:$G$500"), 2, FALSE)</f>
        <v>188</v>
      </c>
      <c r="O3074">
        <f t="shared" ref="O3074:O3137" ca="1" si="193">VLOOKUP(E3074, INDIRECT("'" &amp; M3074 &amp; "D'!$A$2:$G$500"), 3, FALSE)</f>
        <v>29590</v>
      </c>
      <c r="P3074">
        <f ca="1">_20206[[#This Row],[最低排名]]-_20206[[#This Row],[同分人数]]+1</f>
        <v>29403</v>
      </c>
      <c r="Q3074">
        <f ca="1">IF(O3074&gt;=开始!$B$6, 1, 0)</f>
        <v>1</v>
      </c>
      <c r="R3074">
        <f ca="1">_20206[[#This Row],[最低排名]]-开始!$B$6</f>
        <v>29590</v>
      </c>
    </row>
    <row r="3075" spans="1:18">
      <c r="A3075">
        <v>35701</v>
      </c>
      <c r="B3075" t="s">
        <v>511</v>
      </c>
      <c r="C3075" t="str">
        <f t="shared" si="190"/>
        <v>沈阳工程</v>
      </c>
      <c r="D3075" t="str">
        <f t="shared" si="191"/>
        <v>01</v>
      </c>
      <c r="E3075" t="s">
        <v>1534</v>
      </c>
      <c r="F3075">
        <v>169</v>
      </c>
      <c r="G3075">
        <v>87</v>
      </c>
      <c r="H3075">
        <v>90</v>
      </c>
      <c r="I3075">
        <v>49</v>
      </c>
      <c r="J3075">
        <v>49</v>
      </c>
      <c r="K3075">
        <v>43</v>
      </c>
      <c r="L3075">
        <v>0</v>
      </c>
      <c r="M3075">
        <v>2022</v>
      </c>
      <c r="N3075">
        <f t="shared" ca="1" si="192"/>
        <v>161</v>
      </c>
      <c r="O3075">
        <f t="shared" ca="1" si="193"/>
        <v>36413</v>
      </c>
      <c r="P3075">
        <f ca="1">_20206[[#This Row],[最低排名]]-_20206[[#This Row],[同分人数]]+1</f>
        <v>36253</v>
      </c>
      <c r="Q3075">
        <f ca="1">IF(O3075&gt;=开始!$B$6, 1, 0)</f>
        <v>1</v>
      </c>
      <c r="R3075">
        <f ca="1">_20206[[#This Row],[最低排名]]-开始!$B$6</f>
        <v>36413</v>
      </c>
    </row>
    <row r="3076" spans="1:18">
      <c r="A3076">
        <v>35801</v>
      </c>
      <c r="B3076" t="s">
        <v>1564</v>
      </c>
      <c r="C3076" t="str">
        <f t="shared" si="190"/>
        <v>理大城市</v>
      </c>
      <c r="D3076" t="str">
        <f t="shared" si="191"/>
        <v>01</v>
      </c>
      <c r="E3076" t="s">
        <v>1533</v>
      </c>
      <c r="F3076">
        <v>172</v>
      </c>
      <c r="G3076">
        <v>88</v>
      </c>
      <c r="H3076">
        <v>68</v>
      </c>
      <c r="I3076">
        <v>58</v>
      </c>
      <c r="J3076">
        <v>55</v>
      </c>
      <c r="K3076">
        <v>49</v>
      </c>
      <c r="L3076">
        <v>0</v>
      </c>
      <c r="M3076">
        <v>2022</v>
      </c>
      <c r="N3076">
        <f t="shared" ca="1" si="192"/>
        <v>141</v>
      </c>
      <c r="O3076">
        <f t="shared" ca="1" si="193"/>
        <v>36115</v>
      </c>
      <c r="P3076">
        <f ca="1">_20206[[#This Row],[最低排名]]-_20206[[#This Row],[同分人数]]+1</f>
        <v>35975</v>
      </c>
      <c r="Q3076">
        <f ca="1">IF(O3076&gt;=开始!$B$6, 1, 0)</f>
        <v>1</v>
      </c>
      <c r="R3076">
        <f ca="1">_20206[[#This Row],[最低排名]]-开始!$B$6</f>
        <v>36115</v>
      </c>
    </row>
    <row r="3077" spans="1:18">
      <c r="A3077">
        <v>35901</v>
      </c>
      <c r="B3077" t="s">
        <v>1565</v>
      </c>
      <c r="C3077" t="str">
        <f t="shared" si="190"/>
        <v>大连财经</v>
      </c>
      <c r="D3077" t="str">
        <f t="shared" si="191"/>
        <v>01</v>
      </c>
      <c r="E3077" t="s">
        <v>1542</v>
      </c>
      <c r="F3077">
        <v>185</v>
      </c>
      <c r="G3077">
        <v>95</v>
      </c>
      <c r="H3077">
        <v>63</v>
      </c>
      <c r="I3077">
        <v>52</v>
      </c>
      <c r="J3077">
        <v>52</v>
      </c>
      <c r="K3077">
        <v>49</v>
      </c>
      <c r="L3077">
        <v>0</v>
      </c>
      <c r="M3077">
        <v>2022</v>
      </c>
      <c r="N3077">
        <f t="shared" ca="1" si="192"/>
        <v>137</v>
      </c>
      <c r="O3077">
        <f t="shared" ca="1" si="193"/>
        <v>36252</v>
      </c>
      <c r="P3077">
        <f ca="1">_20206[[#This Row],[最低排名]]-_20206[[#This Row],[同分人数]]+1</f>
        <v>36116</v>
      </c>
      <c r="Q3077">
        <f ca="1">IF(O3077&gt;=开始!$B$6, 1, 0)</f>
        <v>1</v>
      </c>
      <c r="R3077">
        <f ca="1">_20206[[#This Row],[最低排名]]-开始!$B$6</f>
        <v>36252</v>
      </c>
    </row>
    <row r="3078" spans="1:18">
      <c r="A3078">
        <v>36001</v>
      </c>
      <c r="B3078" t="s">
        <v>514</v>
      </c>
      <c r="C3078" t="str">
        <f t="shared" si="190"/>
        <v>辽宁何氏</v>
      </c>
      <c r="D3078" t="str">
        <f t="shared" si="191"/>
        <v>01</v>
      </c>
      <c r="E3078" t="s">
        <v>1533</v>
      </c>
      <c r="F3078">
        <v>189</v>
      </c>
      <c r="G3078">
        <v>99</v>
      </c>
      <c r="H3078">
        <v>48</v>
      </c>
      <c r="I3078">
        <v>61</v>
      </c>
      <c r="J3078">
        <v>58</v>
      </c>
      <c r="K3078">
        <v>46</v>
      </c>
      <c r="L3078">
        <v>0</v>
      </c>
      <c r="M3078">
        <v>2022</v>
      </c>
      <c r="N3078">
        <f t="shared" ca="1" si="192"/>
        <v>141</v>
      </c>
      <c r="O3078">
        <f t="shared" ca="1" si="193"/>
        <v>36115</v>
      </c>
      <c r="P3078">
        <f ca="1">_20206[[#This Row],[最低排名]]-_20206[[#This Row],[同分人数]]+1</f>
        <v>35975</v>
      </c>
      <c r="Q3078">
        <f ca="1">IF(O3078&gt;=开始!$B$6, 1, 0)</f>
        <v>1</v>
      </c>
      <c r="R3078">
        <f ca="1">_20206[[#This Row],[最低排名]]-开始!$B$6</f>
        <v>36115</v>
      </c>
    </row>
    <row r="3079" spans="1:18">
      <c r="A3079">
        <v>36002</v>
      </c>
      <c r="B3079" t="s">
        <v>515</v>
      </c>
      <c r="C3079" t="str">
        <f t="shared" si="190"/>
        <v>辽宁何氏</v>
      </c>
      <c r="D3079" t="str">
        <f t="shared" si="191"/>
        <v>02</v>
      </c>
      <c r="E3079" t="s">
        <v>1542</v>
      </c>
      <c r="F3079">
        <v>191</v>
      </c>
      <c r="G3079">
        <v>98</v>
      </c>
      <c r="H3079">
        <v>48</v>
      </c>
      <c r="I3079">
        <v>58</v>
      </c>
      <c r="J3079">
        <v>58</v>
      </c>
      <c r="K3079">
        <v>46</v>
      </c>
      <c r="L3079">
        <v>0</v>
      </c>
      <c r="M3079">
        <v>2022</v>
      </c>
      <c r="N3079">
        <f t="shared" ca="1" si="192"/>
        <v>137</v>
      </c>
      <c r="O3079">
        <f t="shared" ca="1" si="193"/>
        <v>36252</v>
      </c>
      <c r="P3079">
        <f ca="1">_20206[[#This Row],[最低排名]]-_20206[[#This Row],[同分人数]]+1</f>
        <v>36116</v>
      </c>
      <c r="Q3079">
        <f ca="1">IF(O3079&gt;=开始!$B$6, 1, 0)</f>
        <v>1</v>
      </c>
      <c r="R3079">
        <f ca="1">_20206[[#This Row],[最低排名]]-开始!$B$6</f>
        <v>36252</v>
      </c>
    </row>
    <row r="3080" spans="1:18">
      <c r="A3080">
        <v>36201</v>
      </c>
      <c r="B3080" t="s">
        <v>517</v>
      </c>
      <c r="C3080" t="str">
        <f t="shared" si="190"/>
        <v>辽宁中医</v>
      </c>
      <c r="D3080" t="str">
        <f t="shared" si="191"/>
        <v>01</v>
      </c>
      <c r="E3080" t="s">
        <v>155</v>
      </c>
      <c r="F3080">
        <v>213</v>
      </c>
      <c r="G3080">
        <v>112</v>
      </c>
      <c r="H3080">
        <v>90</v>
      </c>
      <c r="I3080">
        <v>64</v>
      </c>
      <c r="J3080">
        <v>61</v>
      </c>
      <c r="K3080">
        <v>61</v>
      </c>
      <c r="L3080">
        <v>0</v>
      </c>
      <c r="M3080">
        <v>2022</v>
      </c>
      <c r="N3080">
        <f t="shared" ca="1" si="192"/>
        <v>198</v>
      </c>
      <c r="O3080">
        <f t="shared" ca="1" si="193"/>
        <v>19963</v>
      </c>
      <c r="P3080">
        <f ca="1">_20206[[#This Row],[最低排名]]-_20206[[#This Row],[同分人数]]+1</f>
        <v>19766</v>
      </c>
      <c r="Q3080">
        <f ca="1">IF(O3080&gt;=开始!$B$6, 1, 0)</f>
        <v>1</v>
      </c>
      <c r="R3080">
        <f ca="1">_20206[[#This Row],[最低排名]]-开始!$B$6</f>
        <v>19963</v>
      </c>
    </row>
    <row r="3081" spans="1:18">
      <c r="A3081">
        <v>37101</v>
      </c>
      <c r="B3081" t="s">
        <v>519</v>
      </c>
      <c r="C3081" t="str">
        <f t="shared" si="190"/>
        <v>吉林大学</v>
      </c>
      <c r="D3081" t="str">
        <f t="shared" si="191"/>
        <v>01</v>
      </c>
      <c r="E3081" t="s">
        <v>1541</v>
      </c>
      <c r="F3081">
        <v>248</v>
      </c>
      <c r="G3081">
        <v>128</v>
      </c>
      <c r="H3081">
        <v>122</v>
      </c>
      <c r="I3081">
        <v>67</v>
      </c>
      <c r="J3081">
        <v>64</v>
      </c>
      <c r="K3081">
        <v>58</v>
      </c>
      <c r="L3081">
        <v>0</v>
      </c>
      <c r="M3081">
        <v>2022</v>
      </c>
      <c r="N3081">
        <f t="shared" ca="1" si="192"/>
        <v>171</v>
      </c>
      <c r="O3081">
        <f t="shared" ca="1" si="193"/>
        <v>5369</v>
      </c>
      <c r="P3081">
        <f ca="1">_20206[[#This Row],[最低排名]]-_20206[[#This Row],[同分人数]]+1</f>
        <v>5199</v>
      </c>
      <c r="Q3081">
        <f ca="1">IF(O3081&gt;=开始!$B$6, 1, 0)</f>
        <v>1</v>
      </c>
      <c r="R3081">
        <f ca="1">_20206[[#This Row],[最低排名]]-开始!$B$6</f>
        <v>5369</v>
      </c>
    </row>
    <row r="3082" spans="1:18">
      <c r="A3082">
        <v>37102</v>
      </c>
      <c r="B3082" t="s">
        <v>520</v>
      </c>
      <c r="C3082" t="str">
        <f t="shared" si="190"/>
        <v>吉林大学</v>
      </c>
      <c r="D3082" t="str">
        <f t="shared" si="191"/>
        <v>02</v>
      </c>
      <c r="E3082" t="s">
        <v>60</v>
      </c>
      <c r="F3082">
        <v>242</v>
      </c>
      <c r="G3082">
        <v>127</v>
      </c>
      <c r="H3082">
        <v>129</v>
      </c>
      <c r="I3082">
        <v>67</v>
      </c>
      <c r="J3082">
        <v>58</v>
      </c>
      <c r="K3082">
        <v>52</v>
      </c>
      <c r="L3082">
        <v>0</v>
      </c>
      <c r="M3082">
        <v>2022</v>
      </c>
      <c r="N3082">
        <f t="shared" ca="1" si="192"/>
        <v>226</v>
      </c>
      <c r="O3082">
        <f t="shared" ca="1" si="193"/>
        <v>7427</v>
      </c>
      <c r="P3082">
        <f ca="1">_20206[[#This Row],[最低排名]]-_20206[[#This Row],[同分人数]]+1</f>
        <v>7202</v>
      </c>
      <c r="Q3082">
        <f ca="1">IF(O3082&gt;=开始!$B$6, 1, 0)</f>
        <v>1</v>
      </c>
      <c r="R3082">
        <f ca="1">_20206[[#This Row],[最低排名]]-开始!$B$6</f>
        <v>7427</v>
      </c>
    </row>
    <row r="3083" spans="1:18">
      <c r="A3083">
        <v>37103</v>
      </c>
      <c r="B3083" t="s">
        <v>521</v>
      </c>
      <c r="C3083" t="str">
        <f t="shared" si="190"/>
        <v>吉林大学</v>
      </c>
      <c r="D3083" t="str">
        <f t="shared" si="191"/>
        <v>03</v>
      </c>
      <c r="E3083" t="s">
        <v>158</v>
      </c>
      <c r="F3083">
        <v>224</v>
      </c>
      <c r="G3083">
        <v>116</v>
      </c>
      <c r="H3083">
        <v>121</v>
      </c>
      <c r="I3083">
        <v>70</v>
      </c>
      <c r="J3083">
        <v>70</v>
      </c>
      <c r="K3083">
        <v>64</v>
      </c>
      <c r="L3083">
        <v>0</v>
      </c>
      <c r="M3083">
        <v>2022</v>
      </c>
      <c r="N3083">
        <f t="shared" ca="1" si="192"/>
        <v>205</v>
      </c>
      <c r="O3083">
        <f t="shared" ca="1" si="193"/>
        <v>7201</v>
      </c>
      <c r="P3083">
        <f ca="1">_20206[[#This Row],[最低排名]]-_20206[[#This Row],[同分人数]]+1</f>
        <v>6997</v>
      </c>
      <c r="Q3083">
        <f ca="1">IF(O3083&gt;=开始!$B$6, 1, 0)</f>
        <v>1</v>
      </c>
      <c r="R3083">
        <f ca="1">_20206[[#This Row],[最低排名]]-开始!$B$6</f>
        <v>7201</v>
      </c>
    </row>
    <row r="3084" spans="1:18">
      <c r="A3084">
        <v>37104</v>
      </c>
      <c r="B3084" t="s">
        <v>522</v>
      </c>
      <c r="C3084" t="str">
        <f t="shared" si="190"/>
        <v>吉林大学</v>
      </c>
      <c r="D3084" t="str">
        <f t="shared" si="191"/>
        <v>04</v>
      </c>
      <c r="E3084" t="s">
        <v>244</v>
      </c>
      <c r="F3084">
        <v>232</v>
      </c>
      <c r="G3084">
        <v>117</v>
      </c>
      <c r="H3084">
        <v>125</v>
      </c>
      <c r="I3084">
        <v>70</v>
      </c>
      <c r="J3084">
        <v>67</v>
      </c>
      <c r="K3084">
        <v>61</v>
      </c>
      <c r="L3084">
        <v>0</v>
      </c>
      <c r="M3084">
        <v>2022</v>
      </c>
      <c r="N3084">
        <f t="shared" ca="1" si="192"/>
        <v>164</v>
      </c>
      <c r="O3084">
        <f t="shared" ca="1" si="193"/>
        <v>6089</v>
      </c>
      <c r="P3084">
        <f ca="1">_20206[[#This Row],[最低排名]]-_20206[[#This Row],[同分人数]]+1</f>
        <v>5926</v>
      </c>
      <c r="Q3084">
        <f ca="1">IF(O3084&gt;=开始!$B$6, 1, 0)</f>
        <v>1</v>
      </c>
      <c r="R3084">
        <f ca="1">_20206[[#This Row],[最低排名]]-开始!$B$6</f>
        <v>6089</v>
      </c>
    </row>
    <row r="3085" spans="1:18">
      <c r="A3085">
        <v>37105</v>
      </c>
      <c r="B3085" t="s">
        <v>523</v>
      </c>
      <c r="C3085" t="str">
        <f t="shared" si="190"/>
        <v>吉林大学</v>
      </c>
      <c r="D3085" t="str">
        <f t="shared" si="191"/>
        <v>05</v>
      </c>
      <c r="E3085" t="s">
        <v>1020</v>
      </c>
      <c r="F3085">
        <v>230</v>
      </c>
      <c r="G3085">
        <v>123</v>
      </c>
      <c r="H3085">
        <v>126</v>
      </c>
      <c r="I3085">
        <v>67</v>
      </c>
      <c r="J3085">
        <v>67</v>
      </c>
      <c r="K3085">
        <v>61</v>
      </c>
      <c r="L3085">
        <v>0</v>
      </c>
      <c r="M3085">
        <v>2022</v>
      </c>
      <c r="N3085">
        <f t="shared" ca="1" si="192"/>
        <v>171</v>
      </c>
      <c r="O3085">
        <f t="shared" ca="1" si="193"/>
        <v>6824</v>
      </c>
      <c r="P3085">
        <f ca="1">_20206[[#This Row],[最低排名]]-_20206[[#This Row],[同分人数]]+1</f>
        <v>6654</v>
      </c>
      <c r="Q3085">
        <f ca="1">IF(O3085&gt;=开始!$B$6, 1, 0)</f>
        <v>1</v>
      </c>
      <c r="R3085">
        <f ca="1">_20206[[#This Row],[最低排名]]-开始!$B$6</f>
        <v>6824</v>
      </c>
    </row>
    <row r="3086" spans="1:18">
      <c r="A3086">
        <v>37201</v>
      </c>
      <c r="B3086" t="s">
        <v>525</v>
      </c>
      <c r="C3086" t="str">
        <f t="shared" si="190"/>
        <v>东北师大</v>
      </c>
      <c r="D3086" t="str">
        <f t="shared" si="191"/>
        <v>01</v>
      </c>
      <c r="E3086" t="s">
        <v>502</v>
      </c>
      <c r="F3086">
        <v>211</v>
      </c>
      <c r="G3086">
        <v>116</v>
      </c>
      <c r="H3086">
        <v>121</v>
      </c>
      <c r="I3086">
        <v>67</v>
      </c>
      <c r="J3086">
        <v>61</v>
      </c>
      <c r="K3086">
        <v>61</v>
      </c>
      <c r="L3086">
        <v>0</v>
      </c>
      <c r="M3086">
        <v>2022</v>
      </c>
      <c r="N3086">
        <f t="shared" ca="1" si="192"/>
        <v>213</v>
      </c>
      <c r="O3086">
        <f t="shared" ca="1" si="193"/>
        <v>13075</v>
      </c>
      <c r="P3086">
        <f ca="1">_20206[[#This Row],[最低排名]]-_20206[[#This Row],[同分人数]]+1</f>
        <v>12863</v>
      </c>
      <c r="Q3086">
        <f ca="1">IF(O3086&gt;=开始!$B$6, 1, 0)</f>
        <v>1</v>
      </c>
      <c r="R3086">
        <f ca="1">_20206[[#This Row],[最低排名]]-开始!$B$6</f>
        <v>13075</v>
      </c>
    </row>
    <row r="3087" spans="1:18">
      <c r="A3087">
        <v>37202</v>
      </c>
      <c r="B3087" t="s">
        <v>526</v>
      </c>
      <c r="C3087" t="str">
        <f t="shared" si="190"/>
        <v>东北师大</v>
      </c>
      <c r="D3087" t="str">
        <f t="shared" si="191"/>
        <v>02</v>
      </c>
      <c r="E3087" t="s">
        <v>37</v>
      </c>
      <c r="F3087">
        <v>222</v>
      </c>
      <c r="G3087">
        <v>116</v>
      </c>
      <c r="H3087">
        <v>112</v>
      </c>
      <c r="I3087">
        <v>70</v>
      </c>
      <c r="J3087">
        <v>64</v>
      </c>
      <c r="K3087">
        <v>55</v>
      </c>
      <c r="L3087">
        <v>0</v>
      </c>
      <c r="M3087">
        <v>2022</v>
      </c>
      <c r="N3087">
        <f t="shared" ca="1" si="192"/>
        <v>201</v>
      </c>
      <c r="O3087">
        <f t="shared" ca="1" si="193"/>
        <v>12620</v>
      </c>
      <c r="P3087">
        <f ca="1">_20206[[#This Row],[最低排名]]-_20206[[#This Row],[同分人数]]+1</f>
        <v>12420</v>
      </c>
      <c r="Q3087">
        <f ca="1">IF(O3087&gt;=开始!$B$6, 1, 0)</f>
        <v>1</v>
      </c>
      <c r="R3087">
        <f ca="1">_20206[[#This Row],[最低排名]]-开始!$B$6</f>
        <v>12620</v>
      </c>
    </row>
    <row r="3088" spans="1:18">
      <c r="A3088">
        <v>37203</v>
      </c>
      <c r="B3088" t="s">
        <v>527</v>
      </c>
      <c r="C3088" t="str">
        <f t="shared" si="190"/>
        <v>东北师大</v>
      </c>
      <c r="D3088" t="str">
        <f t="shared" si="191"/>
        <v>03</v>
      </c>
      <c r="E3088" t="s">
        <v>132</v>
      </c>
      <c r="F3088">
        <v>224</v>
      </c>
      <c r="G3088">
        <v>114</v>
      </c>
      <c r="H3088">
        <v>108</v>
      </c>
      <c r="I3088">
        <v>64</v>
      </c>
      <c r="J3088">
        <v>61</v>
      </c>
      <c r="K3088">
        <v>55</v>
      </c>
      <c r="L3088">
        <v>0</v>
      </c>
      <c r="M3088">
        <v>2022</v>
      </c>
      <c r="N3088">
        <f t="shared" ca="1" si="192"/>
        <v>197</v>
      </c>
      <c r="O3088">
        <f t="shared" ca="1" si="193"/>
        <v>14994</v>
      </c>
      <c r="P3088">
        <f ca="1">_20206[[#This Row],[最低排名]]-_20206[[#This Row],[同分人数]]+1</f>
        <v>14798</v>
      </c>
      <c r="Q3088">
        <f ca="1">IF(O3088&gt;=开始!$B$6, 1, 0)</f>
        <v>1</v>
      </c>
      <c r="R3088">
        <f ca="1">_20206[[#This Row],[最低排名]]-开始!$B$6</f>
        <v>14994</v>
      </c>
    </row>
    <row r="3089" spans="1:18">
      <c r="A3089">
        <v>37301</v>
      </c>
      <c r="B3089" t="s">
        <v>529</v>
      </c>
      <c r="C3089" t="str">
        <f t="shared" ref="C3089:C3152" si="194">LEFT(B3089, FIND("(", B3089) - 1)</f>
        <v>延边大学</v>
      </c>
      <c r="D3089" t="str">
        <f t="shared" ref="D3089:D3152" si="195">MID(B3089, FIND("(", B3089) + 1, FIND(")", B3089) - FIND("(", B3089) - 1)</f>
        <v>01</v>
      </c>
      <c r="E3089" t="s">
        <v>340</v>
      </c>
      <c r="F3089">
        <v>192</v>
      </c>
      <c r="G3089">
        <v>101</v>
      </c>
      <c r="H3089">
        <v>112</v>
      </c>
      <c r="I3089">
        <v>58</v>
      </c>
      <c r="J3089">
        <v>49</v>
      </c>
      <c r="K3089">
        <v>46</v>
      </c>
      <c r="L3089">
        <v>0</v>
      </c>
      <c r="M3089">
        <v>2022</v>
      </c>
      <c r="N3089">
        <f t="shared" ca="1" si="192"/>
        <v>216</v>
      </c>
      <c r="O3089">
        <f t="shared" ca="1" si="193"/>
        <v>26729</v>
      </c>
      <c r="P3089">
        <f ca="1">_20206[[#This Row],[最低排名]]-_20206[[#This Row],[同分人数]]+1</f>
        <v>26514</v>
      </c>
      <c r="Q3089">
        <f ca="1">IF(O3089&gt;=开始!$B$6, 1, 0)</f>
        <v>1</v>
      </c>
      <c r="R3089">
        <f ca="1">_20206[[#This Row],[最低排名]]-开始!$B$6</f>
        <v>26729</v>
      </c>
    </row>
    <row r="3090" spans="1:18">
      <c r="A3090">
        <v>37302</v>
      </c>
      <c r="B3090" t="s">
        <v>530</v>
      </c>
      <c r="C3090" t="str">
        <f t="shared" si="194"/>
        <v>延边大学</v>
      </c>
      <c r="D3090" t="str">
        <f t="shared" si="195"/>
        <v>02</v>
      </c>
      <c r="E3090" t="s">
        <v>228</v>
      </c>
      <c r="F3090">
        <v>193</v>
      </c>
      <c r="G3090">
        <v>102</v>
      </c>
      <c r="H3090">
        <v>78</v>
      </c>
      <c r="I3090">
        <v>64</v>
      </c>
      <c r="J3090">
        <v>52</v>
      </c>
      <c r="K3090">
        <v>52</v>
      </c>
      <c r="L3090">
        <v>0</v>
      </c>
      <c r="M3090">
        <v>2022</v>
      </c>
      <c r="N3090">
        <f t="shared" ca="1" si="192"/>
        <v>199</v>
      </c>
      <c r="O3090">
        <f t="shared" ca="1" si="193"/>
        <v>30154</v>
      </c>
      <c r="P3090">
        <f ca="1">_20206[[#This Row],[最低排名]]-_20206[[#This Row],[同分人数]]+1</f>
        <v>29956</v>
      </c>
      <c r="Q3090">
        <f ca="1">IF(O3090&gt;=开始!$B$6, 1, 0)</f>
        <v>1</v>
      </c>
      <c r="R3090">
        <f ca="1">_20206[[#This Row],[最低排名]]-开始!$B$6</f>
        <v>30154</v>
      </c>
    </row>
    <row r="3091" spans="1:18">
      <c r="A3091">
        <v>37303</v>
      </c>
      <c r="B3091" t="s">
        <v>531</v>
      </c>
      <c r="C3091" t="str">
        <f t="shared" si="194"/>
        <v>延边大学</v>
      </c>
      <c r="D3091" t="str">
        <f t="shared" si="195"/>
        <v>03</v>
      </c>
      <c r="E3091" t="s">
        <v>643</v>
      </c>
      <c r="F3091">
        <v>210</v>
      </c>
      <c r="G3091">
        <v>106</v>
      </c>
      <c r="H3091">
        <v>105</v>
      </c>
      <c r="I3091">
        <v>61</v>
      </c>
      <c r="J3091">
        <v>58</v>
      </c>
      <c r="K3091">
        <v>43</v>
      </c>
      <c r="L3091">
        <v>0</v>
      </c>
      <c r="M3091">
        <v>2022</v>
      </c>
      <c r="N3091">
        <f t="shared" ca="1" si="192"/>
        <v>211</v>
      </c>
      <c r="O3091">
        <f t="shared" ca="1" si="193"/>
        <v>22579</v>
      </c>
      <c r="P3091">
        <f ca="1">_20206[[#This Row],[最低排名]]-_20206[[#This Row],[同分人数]]+1</f>
        <v>22369</v>
      </c>
      <c r="Q3091">
        <f ca="1">IF(O3091&gt;=开始!$B$6, 1, 0)</f>
        <v>1</v>
      </c>
      <c r="R3091">
        <f ca="1">_20206[[#This Row],[最低排名]]-开始!$B$6</f>
        <v>22579</v>
      </c>
    </row>
    <row r="3092" spans="1:18">
      <c r="A3092">
        <v>37401</v>
      </c>
      <c r="B3092" t="s">
        <v>532</v>
      </c>
      <c r="C3092" t="str">
        <f t="shared" si="194"/>
        <v>长春理工</v>
      </c>
      <c r="D3092" t="str">
        <f t="shared" si="195"/>
        <v>01</v>
      </c>
      <c r="E3092" t="s">
        <v>408</v>
      </c>
      <c r="F3092">
        <v>188</v>
      </c>
      <c r="G3092">
        <v>100</v>
      </c>
      <c r="H3092">
        <v>93</v>
      </c>
      <c r="I3092">
        <v>49</v>
      </c>
      <c r="J3092">
        <v>46</v>
      </c>
      <c r="K3092">
        <v>43</v>
      </c>
      <c r="L3092">
        <v>0</v>
      </c>
      <c r="M3092">
        <v>2022</v>
      </c>
      <c r="N3092">
        <f t="shared" ca="1" si="192"/>
        <v>181</v>
      </c>
      <c r="O3092">
        <f t="shared" ca="1" si="193"/>
        <v>33538</v>
      </c>
      <c r="P3092">
        <f ca="1">_20206[[#This Row],[最低排名]]-_20206[[#This Row],[同分人数]]+1</f>
        <v>33358</v>
      </c>
      <c r="Q3092">
        <f ca="1">IF(O3092&gt;=开始!$B$6, 1, 0)</f>
        <v>1</v>
      </c>
      <c r="R3092">
        <f ca="1">_20206[[#This Row],[最低排名]]-开始!$B$6</f>
        <v>33538</v>
      </c>
    </row>
    <row r="3093" spans="1:18">
      <c r="A3093">
        <v>37402</v>
      </c>
      <c r="B3093" t="s">
        <v>534</v>
      </c>
      <c r="C3093" t="str">
        <f t="shared" si="194"/>
        <v>长春理工</v>
      </c>
      <c r="D3093" t="str">
        <f t="shared" si="195"/>
        <v>02</v>
      </c>
      <c r="E3093" t="s">
        <v>998</v>
      </c>
      <c r="F3093">
        <v>196</v>
      </c>
      <c r="G3093">
        <v>100</v>
      </c>
      <c r="H3093">
        <v>74</v>
      </c>
      <c r="I3093">
        <v>49</v>
      </c>
      <c r="J3093">
        <v>49</v>
      </c>
      <c r="K3093">
        <v>43</v>
      </c>
      <c r="L3093">
        <v>0</v>
      </c>
      <c r="M3093">
        <v>2022</v>
      </c>
      <c r="N3093">
        <f t="shared" ca="1" si="192"/>
        <v>170</v>
      </c>
      <c r="O3093">
        <f t="shared" ca="1" si="193"/>
        <v>34813</v>
      </c>
      <c r="P3093">
        <f ca="1">_20206[[#This Row],[最低排名]]-_20206[[#This Row],[同分人数]]+1</f>
        <v>34644</v>
      </c>
      <c r="Q3093">
        <f ca="1">IF(O3093&gt;=开始!$B$6, 1, 0)</f>
        <v>1</v>
      </c>
      <c r="R3093">
        <f ca="1">_20206[[#This Row],[最低排名]]-开始!$B$6</f>
        <v>34813</v>
      </c>
    </row>
    <row r="3094" spans="1:18">
      <c r="A3094">
        <v>37501</v>
      </c>
      <c r="B3094" t="s">
        <v>535</v>
      </c>
      <c r="C3094" t="str">
        <f t="shared" si="194"/>
        <v>东北电力</v>
      </c>
      <c r="D3094" t="str">
        <f t="shared" si="195"/>
        <v>01</v>
      </c>
      <c r="E3094" t="s">
        <v>419</v>
      </c>
      <c r="F3094">
        <v>182</v>
      </c>
      <c r="G3094">
        <v>102</v>
      </c>
      <c r="H3094">
        <v>84</v>
      </c>
      <c r="I3094">
        <v>64</v>
      </c>
      <c r="J3094">
        <v>52</v>
      </c>
      <c r="K3094">
        <v>52</v>
      </c>
      <c r="L3094">
        <v>0</v>
      </c>
      <c r="M3094">
        <v>2022</v>
      </c>
      <c r="N3094">
        <f t="shared" ca="1" si="192"/>
        <v>158</v>
      </c>
      <c r="O3094">
        <f t="shared" ca="1" si="193"/>
        <v>31045</v>
      </c>
      <c r="P3094">
        <f ca="1">_20206[[#This Row],[最低排名]]-_20206[[#This Row],[同分人数]]+1</f>
        <v>30888</v>
      </c>
      <c r="Q3094">
        <f ca="1">IF(O3094&gt;=开始!$B$6, 1, 0)</f>
        <v>1</v>
      </c>
      <c r="R3094">
        <f ca="1">_20206[[#This Row],[最低排名]]-开始!$B$6</f>
        <v>31045</v>
      </c>
    </row>
    <row r="3095" spans="1:18">
      <c r="A3095">
        <v>37601</v>
      </c>
      <c r="B3095" t="s">
        <v>536</v>
      </c>
      <c r="C3095" t="str">
        <f t="shared" si="194"/>
        <v>长春工大</v>
      </c>
      <c r="D3095" t="str">
        <f t="shared" si="195"/>
        <v>01</v>
      </c>
      <c r="E3095" t="s">
        <v>1533</v>
      </c>
      <c r="F3095">
        <v>208</v>
      </c>
      <c r="G3095">
        <v>123</v>
      </c>
      <c r="H3095">
        <v>65</v>
      </c>
      <c r="I3095">
        <v>43</v>
      </c>
      <c r="J3095">
        <v>43</v>
      </c>
      <c r="K3095">
        <v>43</v>
      </c>
      <c r="L3095">
        <v>0</v>
      </c>
      <c r="M3095">
        <v>2022</v>
      </c>
      <c r="N3095">
        <f t="shared" ca="1" si="192"/>
        <v>141</v>
      </c>
      <c r="O3095">
        <f t="shared" ca="1" si="193"/>
        <v>36115</v>
      </c>
      <c r="P3095">
        <f ca="1">_20206[[#This Row],[最低排名]]-_20206[[#This Row],[同分人数]]+1</f>
        <v>35975</v>
      </c>
      <c r="Q3095">
        <f ca="1">IF(O3095&gt;=开始!$B$6, 1, 0)</f>
        <v>1</v>
      </c>
      <c r="R3095">
        <f ca="1">_20206[[#This Row],[最低排名]]-开始!$B$6</f>
        <v>36115</v>
      </c>
    </row>
    <row r="3096" spans="1:18">
      <c r="A3096">
        <v>37602</v>
      </c>
      <c r="B3096" t="s">
        <v>537</v>
      </c>
      <c r="C3096" t="str">
        <f t="shared" si="194"/>
        <v>长春工大</v>
      </c>
      <c r="D3096" t="str">
        <f t="shared" si="195"/>
        <v>02</v>
      </c>
      <c r="E3096" t="s">
        <v>221</v>
      </c>
      <c r="F3096">
        <v>198</v>
      </c>
      <c r="G3096">
        <v>103</v>
      </c>
      <c r="H3096">
        <v>64</v>
      </c>
      <c r="I3096">
        <v>52</v>
      </c>
      <c r="J3096">
        <v>49</v>
      </c>
      <c r="K3096">
        <v>46</v>
      </c>
      <c r="L3096">
        <v>0</v>
      </c>
      <c r="M3096">
        <v>2022</v>
      </c>
      <c r="N3096">
        <f t="shared" ca="1" si="192"/>
        <v>156</v>
      </c>
      <c r="O3096">
        <f t="shared" ca="1" si="193"/>
        <v>35102</v>
      </c>
      <c r="P3096">
        <f ca="1">_20206[[#This Row],[最低排名]]-_20206[[#This Row],[同分人数]]+1</f>
        <v>34947</v>
      </c>
      <c r="Q3096">
        <f ca="1">IF(O3096&gt;=开始!$B$6, 1, 0)</f>
        <v>1</v>
      </c>
      <c r="R3096">
        <f ca="1">_20206[[#This Row],[最低排名]]-开始!$B$6</f>
        <v>35102</v>
      </c>
    </row>
    <row r="3097" spans="1:18">
      <c r="A3097">
        <v>37603</v>
      </c>
      <c r="B3097" t="s">
        <v>1566</v>
      </c>
      <c r="C3097" t="str">
        <f t="shared" si="194"/>
        <v>长春工大</v>
      </c>
      <c r="D3097" t="str">
        <f t="shared" si="195"/>
        <v>03</v>
      </c>
      <c r="E3097" t="s">
        <v>366</v>
      </c>
      <c r="F3097">
        <v>183</v>
      </c>
      <c r="G3097">
        <v>105</v>
      </c>
      <c r="H3097">
        <v>89</v>
      </c>
      <c r="I3097">
        <v>49</v>
      </c>
      <c r="J3097">
        <v>43</v>
      </c>
      <c r="K3097">
        <v>43</v>
      </c>
      <c r="L3097">
        <v>0</v>
      </c>
      <c r="M3097">
        <v>2022</v>
      </c>
      <c r="N3097">
        <f t="shared" ca="1" si="192"/>
        <v>161</v>
      </c>
      <c r="O3097">
        <f t="shared" ca="1" si="193"/>
        <v>35422</v>
      </c>
      <c r="P3097">
        <f ca="1">_20206[[#This Row],[最低排名]]-_20206[[#This Row],[同分人数]]+1</f>
        <v>35262</v>
      </c>
      <c r="Q3097">
        <f ca="1">IF(O3097&gt;=开始!$B$6, 1, 0)</f>
        <v>1</v>
      </c>
      <c r="R3097">
        <f ca="1">_20206[[#This Row],[最低排名]]-开始!$B$6</f>
        <v>35422</v>
      </c>
    </row>
    <row r="3098" spans="1:18">
      <c r="A3098">
        <v>37701</v>
      </c>
      <c r="B3098" t="s">
        <v>538</v>
      </c>
      <c r="C3098" t="str">
        <f t="shared" si="194"/>
        <v>北华大学</v>
      </c>
      <c r="D3098" t="str">
        <f t="shared" si="195"/>
        <v>01</v>
      </c>
      <c r="E3098" t="s">
        <v>318</v>
      </c>
      <c r="F3098">
        <v>186</v>
      </c>
      <c r="G3098">
        <v>94</v>
      </c>
      <c r="H3098">
        <v>105</v>
      </c>
      <c r="I3098">
        <v>49</v>
      </c>
      <c r="J3098">
        <v>43</v>
      </c>
      <c r="K3098">
        <v>43</v>
      </c>
      <c r="L3098">
        <v>0</v>
      </c>
      <c r="M3098">
        <v>2022</v>
      </c>
      <c r="N3098">
        <f t="shared" ca="1" si="192"/>
        <v>168</v>
      </c>
      <c r="O3098">
        <f t="shared" ca="1" si="193"/>
        <v>32393</v>
      </c>
      <c r="P3098">
        <f ca="1">_20206[[#This Row],[最低排名]]-_20206[[#This Row],[同分人数]]+1</f>
        <v>32226</v>
      </c>
      <c r="Q3098">
        <f ca="1">IF(O3098&gt;=开始!$B$6, 1, 0)</f>
        <v>1</v>
      </c>
      <c r="R3098">
        <f ca="1">_20206[[#This Row],[最低排名]]-开始!$B$6</f>
        <v>32393</v>
      </c>
    </row>
    <row r="3099" spans="1:18">
      <c r="A3099">
        <v>37702</v>
      </c>
      <c r="B3099" t="s">
        <v>539</v>
      </c>
      <c r="C3099" t="str">
        <f t="shared" si="194"/>
        <v>北华大学</v>
      </c>
      <c r="D3099" t="str">
        <f t="shared" si="195"/>
        <v>02</v>
      </c>
      <c r="E3099" t="s">
        <v>205</v>
      </c>
      <c r="F3099">
        <v>172</v>
      </c>
      <c r="G3099">
        <v>95</v>
      </c>
      <c r="H3099">
        <v>87</v>
      </c>
      <c r="I3099">
        <v>58</v>
      </c>
      <c r="J3099">
        <v>55</v>
      </c>
      <c r="K3099">
        <v>46</v>
      </c>
      <c r="L3099">
        <v>0</v>
      </c>
      <c r="M3099">
        <v>2022</v>
      </c>
      <c r="N3099">
        <f t="shared" ca="1" si="192"/>
        <v>162</v>
      </c>
      <c r="O3099">
        <f t="shared" ca="1" si="193"/>
        <v>33700</v>
      </c>
      <c r="P3099">
        <f ca="1">_20206[[#This Row],[最低排名]]-_20206[[#This Row],[同分人数]]+1</f>
        <v>33539</v>
      </c>
      <c r="Q3099">
        <f ca="1">IF(O3099&gt;=开始!$B$6, 1, 0)</f>
        <v>1</v>
      </c>
      <c r="R3099">
        <f ca="1">_20206[[#This Row],[最低排名]]-开始!$B$6</f>
        <v>33700</v>
      </c>
    </row>
    <row r="3100" spans="1:18">
      <c r="A3100">
        <v>37801</v>
      </c>
      <c r="B3100" t="s">
        <v>540</v>
      </c>
      <c r="C3100" t="str">
        <f t="shared" si="194"/>
        <v>吉林师大</v>
      </c>
      <c r="D3100" t="str">
        <f t="shared" si="195"/>
        <v>01</v>
      </c>
      <c r="E3100" t="s">
        <v>318</v>
      </c>
      <c r="F3100">
        <v>188</v>
      </c>
      <c r="G3100">
        <v>99</v>
      </c>
      <c r="H3100">
        <v>94</v>
      </c>
      <c r="I3100">
        <v>49</v>
      </c>
      <c r="J3100">
        <v>49</v>
      </c>
      <c r="K3100">
        <v>46</v>
      </c>
      <c r="L3100">
        <v>0</v>
      </c>
      <c r="M3100">
        <v>2022</v>
      </c>
      <c r="N3100">
        <f t="shared" ca="1" si="192"/>
        <v>168</v>
      </c>
      <c r="O3100">
        <f t="shared" ca="1" si="193"/>
        <v>32393</v>
      </c>
      <c r="P3100">
        <f ca="1">_20206[[#This Row],[最低排名]]-_20206[[#This Row],[同分人数]]+1</f>
        <v>32226</v>
      </c>
      <c r="Q3100">
        <f ca="1">IF(O3100&gt;=开始!$B$6, 1, 0)</f>
        <v>1</v>
      </c>
      <c r="R3100">
        <f ca="1">_20206[[#This Row],[最低排名]]-开始!$B$6</f>
        <v>32393</v>
      </c>
    </row>
    <row r="3101" spans="1:18">
      <c r="A3101">
        <v>37802</v>
      </c>
      <c r="B3101" t="s">
        <v>541</v>
      </c>
      <c r="C3101" t="str">
        <f t="shared" si="194"/>
        <v>吉林师大</v>
      </c>
      <c r="D3101" t="str">
        <f t="shared" si="195"/>
        <v>02</v>
      </c>
      <c r="E3101" t="s">
        <v>203</v>
      </c>
      <c r="F3101">
        <v>192</v>
      </c>
      <c r="G3101">
        <v>101</v>
      </c>
      <c r="H3101">
        <v>91</v>
      </c>
      <c r="I3101">
        <v>55</v>
      </c>
      <c r="J3101">
        <v>49</v>
      </c>
      <c r="K3101">
        <v>43</v>
      </c>
      <c r="L3101">
        <v>0</v>
      </c>
      <c r="M3101">
        <v>2022</v>
      </c>
      <c r="N3101">
        <f t="shared" ca="1" si="192"/>
        <v>183</v>
      </c>
      <c r="O3101">
        <f t="shared" ca="1" si="193"/>
        <v>31709</v>
      </c>
      <c r="P3101">
        <f ca="1">_20206[[#This Row],[最低排名]]-_20206[[#This Row],[同分人数]]+1</f>
        <v>31527</v>
      </c>
      <c r="Q3101">
        <f ca="1">IF(O3101&gt;=开始!$B$6, 1, 0)</f>
        <v>1</v>
      </c>
      <c r="R3101">
        <f ca="1">_20206[[#This Row],[最低排名]]-开始!$B$6</f>
        <v>31709</v>
      </c>
    </row>
    <row r="3102" spans="1:18">
      <c r="A3102">
        <v>37901</v>
      </c>
      <c r="B3102" t="s">
        <v>542</v>
      </c>
      <c r="C3102" t="str">
        <f t="shared" si="194"/>
        <v>吉林财大</v>
      </c>
      <c r="D3102" t="str">
        <f t="shared" si="195"/>
        <v>01</v>
      </c>
      <c r="E3102" t="s">
        <v>50</v>
      </c>
      <c r="F3102">
        <v>197</v>
      </c>
      <c r="G3102">
        <v>101</v>
      </c>
      <c r="H3102">
        <v>87</v>
      </c>
      <c r="I3102">
        <v>61</v>
      </c>
      <c r="J3102">
        <v>43</v>
      </c>
      <c r="K3102">
        <v>43</v>
      </c>
      <c r="L3102">
        <v>0</v>
      </c>
      <c r="M3102">
        <v>2022</v>
      </c>
      <c r="N3102">
        <f t="shared" ca="1" si="192"/>
        <v>151</v>
      </c>
      <c r="O3102">
        <f t="shared" ca="1" si="193"/>
        <v>31526</v>
      </c>
      <c r="P3102">
        <f ca="1">_20206[[#This Row],[最低排名]]-_20206[[#This Row],[同分人数]]+1</f>
        <v>31376</v>
      </c>
      <c r="Q3102">
        <f ca="1">IF(O3102&gt;=开始!$B$6, 1, 0)</f>
        <v>1</v>
      </c>
      <c r="R3102">
        <f ca="1">_20206[[#This Row],[最低排名]]-开始!$B$6</f>
        <v>31526</v>
      </c>
    </row>
    <row r="3103" spans="1:18">
      <c r="A3103">
        <v>38201</v>
      </c>
      <c r="B3103" t="s">
        <v>543</v>
      </c>
      <c r="C3103" t="str">
        <f t="shared" si="194"/>
        <v>长春工程</v>
      </c>
      <c r="D3103" t="str">
        <f t="shared" si="195"/>
        <v>01</v>
      </c>
      <c r="E3103" t="s">
        <v>1534</v>
      </c>
      <c r="F3103">
        <v>156</v>
      </c>
      <c r="G3103">
        <v>86</v>
      </c>
      <c r="H3103">
        <v>91</v>
      </c>
      <c r="I3103">
        <v>55</v>
      </c>
      <c r="J3103">
        <v>52</v>
      </c>
      <c r="K3103">
        <v>46</v>
      </c>
      <c r="L3103">
        <v>0</v>
      </c>
      <c r="M3103">
        <v>2022</v>
      </c>
      <c r="N3103">
        <f t="shared" ca="1" si="192"/>
        <v>161</v>
      </c>
      <c r="O3103">
        <f t="shared" ca="1" si="193"/>
        <v>36413</v>
      </c>
      <c r="P3103">
        <f ca="1">_20206[[#This Row],[最低排名]]-_20206[[#This Row],[同分人数]]+1</f>
        <v>36253</v>
      </c>
      <c r="Q3103">
        <f ca="1">IF(O3103&gt;=开始!$B$6, 1, 0)</f>
        <v>1</v>
      </c>
      <c r="R3103">
        <f ca="1">_20206[[#This Row],[最低排名]]-开始!$B$6</f>
        <v>36413</v>
      </c>
    </row>
    <row r="3104" spans="1:18">
      <c r="A3104">
        <v>38301</v>
      </c>
      <c r="B3104" t="s">
        <v>544</v>
      </c>
      <c r="C3104" t="str">
        <f t="shared" si="194"/>
        <v>吉林工商</v>
      </c>
      <c r="D3104" t="str">
        <f t="shared" si="195"/>
        <v>01</v>
      </c>
      <c r="E3104" t="s">
        <v>221</v>
      </c>
      <c r="F3104">
        <v>177</v>
      </c>
      <c r="G3104">
        <v>95</v>
      </c>
      <c r="H3104">
        <v>67</v>
      </c>
      <c r="I3104">
        <v>64</v>
      </c>
      <c r="J3104">
        <v>58</v>
      </c>
      <c r="K3104">
        <v>43</v>
      </c>
      <c r="L3104">
        <v>0</v>
      </c>
      <c r="M3104">
        <v>2022</v>
      </c>
      <c r="N3104">
        <f t="shared" ca="1" si="192"/>
        <v>156</v>
      </c>
      <c r="O3104">
        <f t="shared" ca="1" si="193"/>
        <v>35102</v>
      </c>
      <c r="P3104">
        <f ca="1">_20206[[#This Row],[最低排名]]-_20206[[#This Row],[同分人数]]+1</f>
        <v>34947</v>
      </c>
      <c r="Q3104">
        <f ca="1">IF(O3104&gt;=开始!$B$6, 1, 0)</f>
        <v>1</v>
      </c>
      <c r="R3104">
        <f ca="1">_20206[[#This Row],[最低排名]]-开始!$B$6</f>
        <v>35102</v>
      </c>
    </row>
    <row r="3105" spans="1:18">
      <c r="A3105">
        <v>39101</v>
      </c>
      <c r="B3105" t="s">
        <v>548</v>
      </c>
      <c r="C3105" t="str">
        <f t="shared" si="194"/>
        <v>东北林大</v>
      </c>
      <c r="D3105" t="str">
        <f t="shared" si="195"/>
        <v>01</v>
      </c>
      <c r="E3105" t="s">
        <v>749</v>
      </c>
      <c r="F3105">
        <v>230</v>
      </c>
      <c r="G3105">
        <v>116</v>
      </c>
      <c r="H3105">
        <v>112</v>
      </c>
      <c r="I3105">
        <v>67</v>
      </c>
      <c r="J3105">
        <v>49</v>
      </c>
      <c r="K3105">
        <v>46</v>
      </c>
      <c r="L3105">
        <v>0</v>
      </c>
      <c r="M3105">
        <v>2022</v>
      </c>
      <c r="N3105">
        <f t="shared" ca="1" si="192"/>
        <v>229</v>
      </c>
      <c r="O3105">
        <f t="shared" ca="1" si="193"/>
        <v>16713</v>
      </c>
      <c r="P3105">
        <f ca="1">_20206[[#This Row],[最低排名]]-_20206[[#This Row],[同分人数]]+1</f>
        <v>16485</v>
      </c>
      <c r="Q3105">
        <f ca="1">IF(O3105&gt;=开始!$B$6, 1, 0)</f>
        <v>1</v>
      </c>
      <c r="R3105">
        <f ca="1">_20206[[#This Row],[最低排名]]-开始!$B$6</f>
        <v>16713</v>
      </c>
    </row>
    <row r="3106" spans="1:18">
      <c r="A3106">
        <v>39201</v>
      </c>
      <c r="B3106" t="s">
        <v>549</v>
      </c>
      <c r="C3106" t="str">
        <f t="shared" si="194"/>
        <v>哈工大</v>
      </c>
      <c r="D3106" t="str">
        <f t="shared" si="195"/>
        <v>01</v>
      </c>
      <c r="E3106" t="s">
        <v>1127</v>
      </c>
      <c r="F3106">
        <v>250</v>
      </c>
      <c r="G3106">
        <v>141</v>
      </c>
      <c r="H3106">
        <v>136</v>
      </c>
      <c r="I3106">
        <v>67</v>
      </c>
      <c r="J3106">
        <v>67</v>
      </c>
      <c r="K3106">
        <v>58</v>
      </c>
      <c r="L3106">
        <v>0</v>
      </c>
      <c r="M3106">
        <v>2022</v>
      </c>
      <c r="N3106">
        <f t="shared" ca="1" si="192"/>
        <v>118</v>
      </c>
      <c r="O3106">
        <f t="shared" ca="1" si="193"/>
        <v>2579</v>
      </c>
      <c r="P3106">
        <f ca="1">_20206[[#This Row],[最低排名]]-_20206[[#This Row],[同分人数]]+1</f>
        <v>2462</v>
      </c>
      <c r="Q3106">
        <f ca="1">IF(O3106&gt;=开始!$B$6, 1, 0)</f>
        <v>1</v>
      </c>
      <c r="R3106">
        <f ca="1">_20206[[#This Row],[最低排名]]-开始!$B$6</f>
        <v>2579</v>
      </c>
    </row>
    <row r="3107" spans="1:18">
      <c r="A3107">
        <v>39202</v>
      </c>
      <c r="B3107" t="s">
        <v>550</v>
      </c>
      <c r="C3107" t="str">
        <f t="shared" si="194"/>
        <v>哈工大</v>
      </c>
      <c r="D3107" t="str">
        <f t="shared" si="195"/>
        <v>02</v>
      </c>
      <c r="E3107" t="s">
        <v>6</v>
      </c>
      <c r="F3107">
        <v>245</v>
      </c>
      <c r="G3107">
        <v>136</v>
      </c>
      <c r="H3107">
        <v>128</v>
      </c>
      <c r="I3107">
        <v>70</v>
      </c>
      <c r="J3107">
        <v>64</v>
      </c>
      <c r="K3107">
        <v>64</v>
      </c>
      <c r="L3107">
        <v>0</v>
      </c>
      <c r="M3107">
        <v>2022</v>
      </c>
      <c r="N3107">
        <f t="shared" ca="1" si="192"/>
        <v>144</v>
      </c>
      <c r="O3107">
        <f t="shared" ca="1" si="193"/>
        <v>3506</v>
      </c>
      <c r="P3107">
        <f ca="1">_20206[[#This Row],[最低排名]]-_20206[[#This Row],[同分人数]]+1</f>
        <v>3363</v>
      </c>
      <c r="Q3107">
        <f ca="1">IF(O3107&gt;=开始!$B$6, 1, 0)</f>
        <v>1</v>
      </c>
      <c r="R3107">
        <f ca="1">_20206[[#This Row],[最低排名]]-开始!$B$6</f>
        <v>3506</v>
      </c>
    </row>
    <row r="3108" spans="1:18">
      <c r="A3108">
        <v>39203</v>
      </c>
      <c r="B3108" t="s">
        <v>551</v>
      </c>
      <c r="C3108" t="str">
        <f t="shared" si="194"/>
        <v>哈工大</v>
      </c>
      <c r="D3108" t="str">
        <f t="shared" si="195"/>
        <v>03</v>
      </c>
      <c r="E3108" t="s">
        <v>33</v>
      </c>
      <c r="F3108">
        <v>242</v>
      </c>
      <c r="G3108">
        <v>128</v>
      </c>
      <c r="H3108">
        <v>129</v>
      </c>
      <c r="I3108">
        <v>64</v>
      </c>
      <c r="J3108">
        <v>61</v>
      </c>
      <c r="K3108">
        <v>61</v>
      </c>
      <c r="L3108">
        <v>0</v>
      </c>
      <c r="M3108">
        <v>2022</v>
      </c>
      <c r="N3108">
        <f t="shared" ca="1" si="192"/>
        <v>179</v>
      </c>
      <c r="O3108">
        <f t="shared" ca="1" si="193"/>
        <v>5730</v>
      </c>
      <c r="P3108">
        <f ca="1">_20206[[#This Row],[最低排名]]-_20206[[#This Row],[同分人数]]+1</f>
        <v>5552</v>
      </c>
      <c r="Q3108">
        <f ca="1">IF(O3108&gt;=开始!$B$6, 1, 0)</f>
        <v>1</v>
      </c>
      <c r="R3108">
        <f ca="1">_20206[[#This Row],[最低排名]]-开始!$B$6</f>
        <v>5730</v>
      </c>
    </row>
    <row r="3109" spans="1:18">
      <c r="A3109">
        <v>39301</v>
      </c>
      <c r="B3109" t="s">
        <v>553</v>
      </c>
      <c r="C3109" t="str">
        <f t="shared" si="194"/>
        <v>哈工程</v>
      </c>
      <c r="D3109" t="str">
        <f t="shared" si="195"/>
        <v>01</v>
      </c>
      <c r="E3109" t="s">
        <v>105</v>
      </c>
      <c r="F3109">
        <v>230</v>
      </c>
      <c r="G3109">
        <v>116</v>
      </c>
      <c r="H3109">
        <v>113</v>
      </c>
      <c r="I3109">
        <v>67</v>
      </c>
      <c r="J3109">
        <v>67</v>
      </c>
      <c r="K3109">
        <v>61</v>
      </c>
      <c r="L3109">
        <v>0</v>
      </c>
      <c r="M3109">
        <v>2022</v>
      </c>
      <c r="N3109">
        <f t="shared" ca="1" si="192"/>
        <v>217</v>
      </c>
      <c r="O3109">
        <f t="shared" ca="1" si="193"/>
        <v>9409</v>
      </c>
      <c r="P3109">
        <f ca="1">_20206[[#This Row],[最低排名]]-_20206[[#This Row],[同分人数]]+1</f>
        <v>9193</v>
      </c>
      <c r="Q3109">
        <f ca="1">IF(O3109&gt;=开始!$B$6, 1, 0)</f>
        <v>1</v>
      </c>
      <c r="R3109">
        <f ca="1">_20206[[#This Row],[最低排名]]-开始!$B$6</f>
        <v>9409</v>
      </c>
    </row>
    <row r="3110" spans="1:18">
      <c r="A3110">
        <v>39401</v>
      </c>
      <c r="B3110" t="s">
        <v>554</v>
      </c>
      <c r="C3110" t="str">
        <f t="shared" si="194"/>
        <v>黑龙江大</v>
      </c>
      <c r="D3110" t="str">
        <f t="shared" si="195"/>
        <v>01</v>
      </c>
      <c r="E3110" t="s">
        <v>52</v>
      </c>
      <c r="F3110">
        <v>174</v>
      </c>
      <c r="G3110">
        <v>100</v>
      </c>
      <c r="H3110">
        <v>85</v>
      </c>
      <c r="I3110">
        <v>58</v>
      </c>
      <c r="J3110">
        <v>58</v>
      </c>
      <c r="K3110">
        <v>49</v>
      </c>
      <c r="L3110">
        <v>0</v>
      </c>
      <c r="M3110">
        <v>2022</v>
      </c>
      <c r="N3110">
        <f t="shared" ca="1" si="192"/>
        <v>162</v>
      </c>
      <c r="O3110">
        <f t="shared" ca="1" si="193"/>
        <v>32722</v>
      </c>
      <c r="P3110">
        <f ca="1">_20206[[#This Row],[最低排名]]-_20206[[#This Row],[同分人数]]+1</f>
        <v>32561</v>
      </c>
      <c r="Q3110">
        <f ca="1">IF(O3110&gt;=开始!$B$6, 1, 0)</f>
        <v>1</v>
      </c>
      <c r="R3110">
        <f ca="1">_20206[[#This Row],[最低排名]]-开始!$B$6</f>
        <v>32722</v>
      </c>
    </row>
    <row r="3111" spans="1:18">
      <c r="A3111">
        <v>39402</v>
      </c>
      <c r="B3111" t="s">
        <v>555</v>
      </c>
      <c r="C3111" t="str">
        <f t="shared" si="194"/>
        <v>黑龙江大</v>
      </c>
      <c r="D3111" t="str">
        <f t="shared" si="195"/>
        <v>02</v>
      </c>
      <c r="E3111" t="s">
        <v>585</v>
      </c>
      <c r="F3111">
        <v>194</v>
      </c>
      <c r="G3111">
        <v>101</v>
      </c>
      <c r="H3111">
        <v>84</v>
      </c>
      <c r="I3111">
        <v>49</v>
      </c>
      <c r="J3111">
        <v>46</v>
      </c>
      <c r="K3111">
        <v>43</v>
      </c>
      <c r="L3111">
        <v>0</v>
      </c>
      <c r="M3111">
        <v>2022</v>
      </c>
      <c r="N3111">
        <f t="shared" ca="1" si="192"/>
        <v>145</v>
      </c>
      <c r="O3111">
        <f t="shared" ca="1" si="193"/>
        <v>34009</v>
      </c>
      <c r="P3111">
        <f ca="1">_20206[[#This Row],[最低排名]]-_20206[[#This Row],[同分人数]]+1</f>
        <v>33865</v>
      </c>
      <c r="Q3111">
        <f ca="1">IF(O3111&gt;=开始!$B$6, 1, 0)</f>
        <v>1</v>
      </c>
      <c r="R3111">
        <f ca="1">_20206[[#This Row],[最低排名]]-开始!$B$6</f>
        <v>34009</v>
      </c>
    </row>
    <row r="3112" spans="1:18">
      <c r="A3112">
        <v>39403</v>
      </c>
      <c r="B3112" t="s">
        <v>556</v>
      </c>
      <c r="C3112" t="str">
        <f t="shared" si="194"/>
        <v>黑龙江大</v>
      </c>
      <c r="D3112" t="str">
        <f t="shared" si="195"/>
        <v>03</v>
      </c>
      <c r="E3112" t="s">
        <v>50</v>
      </c>
      <c r="F3112">
        <v>207</v>
      </c>
      <c r="G3112">
        <v>106</v>
      </c>
      <c r="H3112">
        <v>71</v>
      </c>
      <c r="I3112">
        <v>58</v>
      </c>
      <c r="J3112">
        <v>49</v>
      </c>
      <c r="K3112">
        <v>46</v>
      </c>
      <c r="L3112">
        <v>0</v>
      </c>
      <c r="M3112">
        <v>2022</v>
      </c>
      <c r="N3112">
        <f t="shared" ca="1" si="192"/>
        <v>151</v>
      </c>
      <c r="O3112">
        <f t="shared" ca="1" si="193"/>
        <v>31526</v>
      </c>
      <c r="P3112">
        <f ca="1">_20206[[#This Row],[最低排名]]-_20206[[#This Row],[同分人数]]+1</f>
        <v>31376</v>
      </c>
      <c r="Q3112">
        <f ca="1">IF(O3112&gt;=开始!$B$6, 1, 0)</f>
        <v>1</v>
      </c>
      <c r="R3112">
        <f ca="1">_20206[[#This Row],[最低排名]]-开始!$B$6</f>
        <v>31526</v>
      </c>
    </row>
    <row r="3113" spans="1:18">
      <c r="A3113">
        <v>39501</v>
      </c>
      <c r="B3113" t="s">
        <v>557</v>
      </c>
      <c r="C3113" t="str">
        <f t="shared" si="194"/>
        <v>哈理工</v>
      </c>
      <c r="D3113" t="str">
        <f t="shared" si="195"/>
        <v>01</v>
      </c>
      <c r="E3113" t="s">
        <v>56</v>
      </c>
      <c r="F3113">
        <v>174</v>
      </c>
      <c r="G3113">
        <v>99</v>
      </c>
      <c r="H3113">
        <v>96</v>
      </c>
      <c r="I3113">
        <v>58</v>
      </c>
      <c r="J3113">
        <v>43</v>
      </c>
      <c r="K3113">
        <v>43</v>
      </c>
      <c r="L3113">
        <v>0</v>
      </c>
      <c r="M3113">
        <v>2022</v>
      </c>
      <c r="N3113">
        <f t="shared" ca="1" si="192"/>
        <v>160</v>
      </c>
      <c r="O3113">
        <f t="shared" ca="1" si="193"/>
        <v>34339</v>
      </c>
      <c r="P3113">
        <f ca="1">_20206[[#This Row],[最低排名]]-_20206[[#This Row],[同分人数]]+1</f>
        <v>34180</v>
      </c>
      <c r="Q3113">
        <f ca="1">IF(O3113&gt;=开始!$B$6, 1, 0)</f>
        <v>1</v>
      </c>
      <c r="R3113">
        <f ca="1">_20206[[#This Row],[最低排名]]-开始!$B$6</f>
        <v>34339</v>
      </c>
    </row>
    <row r="3114" spans="1:18">
      <c r="A3114">
        <v>39502</v>
      </c>
      <c r="B3114" t="s">
        <v>558</v>
      </c>
      <c r="C3114" t="str">
        <f t="shared" si="194"/>
        <v>哈理工</v>
      </c>
      <c r="D3114" t="str">
        <f t="shared" si="195"/>
        <v>02</v>
      </c>
      <c r="E3114" t="s">
        <v>412</v>
      </c>
      <c r="F3114">
        <v>184</v>
      </c>
      <c r="G3114">
        <v>94</v>
      </c>
      <c r="H3114">
        <v>80</v>
      </c>
      <c r="I3114">
        <v>58</v>
      </c>
      <c r="J3114">
        <v>52</v>
      </c>
      <c r="K3114">
        <v>43</v>
      </c>
      <c r="L3114">
        <v>0</v>
      </c>
      <c r="M3114">
        <v>2022</v>
      </c>
      <c r="N3114">
        <f t="shared" ca="1" si="192"/>
        <v>164</v>
      </c>
      <c r="O3114">
        <f t="shared" ca="1" si="193"/>
        <v>33864</v>
      </c>
      <c r="P3114">
        <f ca="1">_20206[[#This Row],[最低排名]]-_20206[[#This Row],[同分人数]]+1</f>
        <v>33701</v>
      </c>
      <c r="Q3114">
        <f ca="1">IF(O3114&gt;=开始!$B$6, 1, 0)</f>
        <v>1</v>
      </c>
      <c r="R3114">
        <f ca="1">_20206[[#This Row],[最低排名]]-开始!$B$6</f>
        <v>33864</v>
      </c>
    </row>
    <row r="3115" spans="1:18">
      <c r="A3115">
        <v>39503</v>
      </c>
      <c r="B3115" t="s">
        <v>559</v>
      </c>
      <c r="C3115" t="str">
        <f t="shared" si="194"/>
        <v>哈理工</v>
      </c>
      <c r="D3115" t="str">
        <f t="shared" si="195"/>
        <v>03</v>
      </c>
      <c r="E3115" t="s">
        <v>381</v>
      </c>
      <c r="F3115">
        <v>174</v>
      </c>
      <c r="G3115">
        <v>95</v>
      </c>
      <c r="H3115">
        <v>96</v>
      </c>
      <c r="I3115">
        <v>55</v>
      </c>
      <c r="J3115">
        <v>52</v>
      </c>
      <c r="K3115">
        <v>52</v>
      </c>
      <c r="L3115">
        <v>0</v>
      </c>
      <c r="M3115">
        <v>2022</v>
      </c>
      <c r="N3115">
        <f t="shared" ca="1" si="192"/>
        <v>177</v>
      </c>
      <c r="O3115">
        <f t="shared" ca="1" si="193"/>
        <v>31886</v>
      </c>
      <c r="P3115">
        <f ca="1">_20206[[#This Row],[最低排名]]-_20206[[#This Row],[同分人数]]+1</f>
        <v>31710</v>
      </c>
      <c r="Q3115">
        <f ca="1">IF(O3115&gt;=开始!$B$6, 1, 0)</f>
        <v>1</v>
      </c>
      <c r="R3115">
        <f ca="1">_20206[[#This Row],[最低排名]]-开始!$B$6</f>
        <v>31886</v>
      </c>
    </row>
    <row r="3116" spans="1:18">
      <c r="A3116">
        <v>39504</v>
      </c>
      <c r="B3116" t="s">
        <v>561</v>
      </c>
      <c r="C3116" t="str">
        <f t="shared" si="194"/>
        <v>哈理工</v>
      </c>
      <c r="D3116" t="str">
        <f t="shared" si="195"/>
        <v>04</v>
      </c>
      <c r="E3116" t="s">
        <v>232</v>
      </c>
      <c r="F3116">
        <v>193</v>
      </c>
      <c r="G3116">
        <v>97</v>
      </c>
      <c r="H3116">
        <v>92</v>
      </c>
      <c r="I3116">
        <v>61</v>
      </c>
      <c r="J3116">
        <v>46</v>
      </c>
      <c r="K3116">
        <v>46</v>
      </c>
      <c r="L3116">
        <v>0</v>
      </c>
      <c r="M3116">
        <v>2022</v>
      </c>
      <c r="N3116">
        <f t="shared" ca="1" si="192"/>
        <v>191</v>
      </c>
      <c r="O3116">
        <f t="shared" ca="1" si="193"/>
        <v>30345</v>
      </c>
      <c r="P3116">
        <f ca="1">_20206[[#This Row],[最低排名]]-_20206[[#This Row],[同分人数]]+1</f>
        <v>30155</v>
      </c>
      <c r="Q3116">
        <f ca="1">IF(O3116&gt;=开始!$B$6, 1, 0)</f>
        <v>1</v>
      </c>
      <c r="R3116">
        <f ca="1">_20206[[#This Row],[最低排名]]-开始!$B$6</f>
        <v>30345</v>
      </c>
    </row>
    <row r="3117" spans="1:18">
      <c r="A3117">
        <v>39601</v>
      </c>
      <c r="B3117" t="s">
        <v>562</v>
      </c>
      <c r="C3117" t="str">
        <f t="shared" si="194"/>
        <v>黑科大</v>
      </c>
      <c r="D3117" t="str">
        <f t="shared" si="195"/>
        <v>01</v>
      </c>
      <c r="E3117" t="s">
        <v>316</v>
      </c>
      <c r="F3117">
        <v>175</v>
      </c>
      <c r="G3117">
        <v>96</v>
      </c>
      <c r="H3117">
        <v>81</v>
      </c>
      <c r="I3117">
        <v>52</v>
      </c>
      <c r="J3117">
        <v>49</v>
      </c>
      <c r="K3117">
        <v>49</v>
      </c>
      <c r="L3117">
        <v>0</v>
      </c>
      <c r="M3117">
        <v>2022</v>
      </c>
      <c r="N3117">
        <f t="shared" ca="1" si="192"/>
        <v>139</v>
      </c>
      <c r="O3117">
        <f t="shared" ca="1" si="193"/>
        <v>35561</v>
      </c>
      <c r="P3117">
        <f ca="1">_20206[[#This Row],[最低排名]]-_20206[[#This Row],[同分人数]]+1</f>
        <v>35423</v>
      </c>
      <c r="Q3117">
        <f ca="1">IF(O3117&gt;=开始!$B$6, 1, 0)</f>
        <v>1</v>
      </c>
      <c r="R3117">
        <f ca="1">_20206[[#This Row],[最低排名]]-开始!$B$6</f>
        <v>35561</v>
      </c>
    </row>
    <row r="3118" spans="1:18">
      <c r="A3118">
        <v>39701</v>
      </c>
      <c r="B3118" t="s">
        <v>563</v>
      </c>
      <c r="C3118" t="str">
        <f t="shared" si="194"/>
        <v>东北石油</v>
      </c>
      <c r="D3118" t="str">
        <f t="shared" si="195"/>
        <v>01</v>
      </c>
      <c r="E3118" t="s">
        <v>209</v>
      </c>
      <c r="F3118">
        <v>192</v>
      </c>
      <c r="G3118">
        <v>103</v>
      </c>
      <c r="H3118">
        <v>61</v>
      </c>
      <c r="I3118">
        <v>61</v>
      </c>
      <c r="J3118">
        <v>55</v>
      </c>
      <c r="K3118">
        <v>46</v>
      </c>
      <c r="L3118">
        <v>0</v>
      </c>
      <c r="M3118">
        <v>2022</v>
      </c>
      <c r="N3118">
        <f t="shared" ca="1" si="192"/>
        <v>170</v>
      </c>
      <c r="O3118">
        <f t="shared" ca="1" si="193"/>
        <v>34179</v>
      </c>
      <c r="P3118">
        <f ca="1">_20206[[#This Row],[最低排名]]-_20206[[#This Row],[同分人数]]+1</f>
        <v>34010</v>
      </c>
      <c r="Q3118">
        <f ca="1">IF(O3118&gt;=开始!$B$6, 1, 0)</f>
        <v>1</v>
      </c>
      <c r="R3118">
        <f ca="1">_20206[[#This Row],[最低排名]]-开始!$B$6</f>
        <v>34179</v>
      </c>
    </row>
    <row r="3119" spans="1:18">
      <c r="A3119">
        <v>39702</v>
      </c>
      <c r="B3119" t="s">
        <v>564</v>
      </c>
      <c r="C3119" t="str">
        <f t="shared" si="194"/>
        <v>东北石油</v>
      </c>
      <c r="D3119" t="str">
        <f t="shared" si="195"/>
        <v>02</v>
      </c>
      <c r="E3119" t="s">
        <v>205</v>
      </c>
      <c r="F3119">
        <v>189</v>
      </c>
      <c r="G3119">
        <v>100</v>
      </c>
      <c r="H3119">
        <v>88</v>
      </c>
      <c r="I3119">
        <v>49</v>
      </c>
      <c r="J3119">
        <v>46</v>
      </c>
      <c r="K3119">
        <v>46</v>
      </c>
      <c r="L3119">
        <v>0</v>
      </c>
      <c r="M3119">
        <v>2022</v>
      </c>
      <c r="N3119">
        <f t="shared" ca="1" si="192"/>
        <v>162</v>
      </c>
      <c r="O3119">
        <f t="shared" ca="1" si="193"/>
        <v>33700</v>
      </c>
      <c r="P3119">
        <f ca="1">_20206[[#This Row],[最低排名]]-_20206[[#This Row],[同分人数]]+1</f>
        <v>33539</v>
      </c>
      <c r="Q3119">
        <f ca="1">IF(O3119&gt;=开始!$B$6, 1, 0)</f>
        <v>1</v>
      </c>
      <c r="R3119">
        <f ca="1">_20206[[#This Row],[最低排名]]-开始!$B$6</f>
        <v>33700</v>
      </c>
    </row>
    <row r="3120" spans="1:18">
      <c r="A3120">
        <v>39703</v>
      </c>
      <c r="B3120" t="s">
        <v>565</v>
      </c>
      <c r="C3120" t="str">
        <f t="shared" si="194"/>
        <v>东北石油</v>
      </c>
      <c r="D3120" t="str">
        <f t="shared" si="195"/>
        <v>03</v>
      </c>
      <c r="E3120" t="s">
        <v>998</v>
      </c>
      <c r="F3120">
        <v>189</v>
      </c>
      <c r="G3120">
        <v>100</v>
      </c>
      <c r="H3120">
        <v>81</v>
      </c>
      <c r="I3120">
        <v>52</v>
      </c>
      <c r="J3120">
        <v>46</v>
      </c>
      <c r="K3120">
        <v>43</v>
      </c>
      <c r="L3120">
        <v>0</v>
      </c>
      <c r="M3120">
        <v>2022</v>
      </c>
      <c r="N3120">
        <f t="shared" ca="1" si="192"/>
        <v>170</v>
      </c>
      <c r="O3120">
        <f t="shared" ca="1" si="193"/>
        <v>34813</v>
      </c>
      <c r="P3120">
        <f ca="1">_20206[[#This Row],[最低排名]]-_20206[[#This Row],[同分人数]]+1</f>
        <v>34644</v>
      </c>
      <c r="Q3120">
        <f ca="1">IF(O3120&gt;=开始!$B$6, 1, 0)</f>
        <v>1</v>
      </c>
      <c r="R3120">
        <f ca="1">_20206[[#This Row],[最低排名]]-开始!$B$6</f>
        <v>34813</v>
      </c>
    </row>
    <row r="3121" spans="1:18">
      <c r="A3121">
        <v>39704</v>
      </c>
      <c r="B3121" t="s">
        <v>566</v>
      </c>
      <c r="C3121" t="str">
        <f t="shared" si="194"/>
        <v>东北石油</v>
      </c>
      <c r="D3121" t="str">
        <f t="shared" si="195"/>
        <v>04</v>
      </c>
      <c r="E3121" t="s">
        <v>366</v>
      </c>
      <c r="F3121">
        <v>189</v>
      </c>
      <c r="G3121">
        <v>100</v>
      </c>
      <c r="H3121">
        <v>71</v>
      </c>
      <c r="I3121">
        <v>52</v>
      </c>
      <c r="J3121">
        <v>49</v>
      </c>
      <c r="K3121">
        <v>46</v>
      </c>
      <c r="L3121">
        <v>0</v>
      </c>
      <c r="M3121">
        <v>2022</v>
      </c>
      <c r="N3121">
        <f t="shared" ca="1" si="192"/>
        <v>161</v>
      </c>
      <c r="O3121">
        <f t="shared" ca="1" si="193"/>
        <v>35422</v>
      </c>
      <c r="P3121">
        <f ca="1">_20206[[#This Row],[最低排名]]-_20206[[#This Row],[同分人数]]+1</f>
        <v>35262</v>
      </c>
      <c r="Q3121">
        <f ca="1">IF(O3121&gt;=开始!$B$6, 1, 0)</f>
        <v>1</v>
      </c>
      <c r="R3121">
        <f ca="1">_20206[[#This Row],[最低排名]]-开始!$B$6</f>
        <v>35422</v>
      </c>
    </row>
    <row r="3122" spans="1:18">
      <c r="A3122">
        <v>39705</v>
      </c>
      <c r="B3122" t="s">
        <v>567</v>
      </c>
      <c r="C3122" t="str">
        <f t="shared" si="194"/>
        <v>东北石油</v>
      </c>
      <c r="D3122" t="str">
        <f t="shared" si="195"/>
        <v>05</v>
      </c>
      <c r="E3122" t="s">
        <v>320</v>
      </c>
      <c r="F3122">
        <v>181</v>
      </c>
      <c r="G3122">
        <v>93</v>
      </c>
      <c r="H3122">
        <v>79</v>
      </c>
      <c r="I3122">
        <v>55</v>
      </c>
      <c r="J3122">
        <v>49</v>
      </c>
      <c r="K3122">
        <v>46</v>
      </c>
      <c r="L3122">
        <v>0</v>
      </c>
      <c r="M3122">
        <v>2022</v>
      </c>
      <c r="N3122">
        <f t="shared" ca="1" si="192"/>
        <v>133</v>
      </c>
      <c r="O3122">
        <f t="shared" ca="1" si="193"/>
        <v>34946</v>
      </c>
      <c r="P3122">
        <f ca="1">_20206[[#This Row],[最低排名]]-_20206[[#This Row],[同分人数]]+1</f>
        <v>34814</v>
      </c>
      <c r="Q3122">
        <f ca="1">IF(O3122&gt;=开始!$B$6, 1, 0)</f>
        <v>1</v>
      </c>
      <c r="R3122">
        <f ca="1">_20206[[#This Row],[最低排名]]-开始!$B$6</f>
        <v>34946</v>
      </c>
    </row>
    <row r="3123" spans="1:18">
      <c r="A3123">
        <v>39801</v>
      </c>
      <c r="B3123" t="s">
        <v>569</v>
      </c>
      <c r="C3123" t="str">
        <f t="shared" si="194"/>
        <v>佳木斯大</v>
      </c>
      <c r="D3123" t="str">
        <f t="shared" si="195"/>
        <v>01</v>
      </c>
      <c r="E3123" t="s">
        <v>447</v>
      </c>
      <c r="F3123">
        <v>191</v>
      </c>
      <c r="G3123">
        <v>98</v>
      </c>
      <c r="H3123">
        <v>86</v>
      </c>
      <c r="I3123">
        <v>52</v>
      </c>
      <c r="J3123">
        <v>46</v>
      </c>
      <c r="K3123">
        <v>46</v>
      </c>
      <c r="L3123">
        <v>0</v>
      </c>
      <c r="M3123">
        <v>2022</v>
      </c>
      <c r="N3123">
        <f t="shared" ca="1" si="192"/>
        <v>152</v>
      </c>
      <c r="O3123">
        <f t="shared" ca="1" si="193"/>
        <v>33176</v>
      </c>
      <c r="P3123">
        <f ca="1">_20206[[#This Row],[最低排名]]-_20206[[#This Row],[同分人数]]+1</f>
        <v>33025</v>
      </c>
      <c r="Q3123">
        <f ca="1">IF(O3123&gt;=开始!$B$6, 1, 0)</f>
        <v>1</v>
      </c>
      <c r="R3123">
        <f ca="1">_20206[[#This Row],[最低排名]]-开始!$B$6</f>
        <v>33176</v>
      </c>
    </row>
    <row r="3124" spans="1:18">
      <c r="A3124">
        <v>39901</v>
      </c>
      <c r="B3124" t="s">
        <v>570</v>
      </c>
      <c r="C3124" t="str">
        <f t="shared" si="194"/>
        <v>东北农大</v>
      </c>
      <c r="D3124" t="str">
        <f t="shared" si="195"/>
        <v>01</v>
      </c>
      <c r="E3124" t="s">
        <v>302</v>
      </c>
      <c r="F3124">
        <v>210</v>
      </c>
      <c r="G3124">
        <v>116</v>
      </c>
      <c r="H3124">
        <v>100</v>
      </c>
      <c r="I3124">
        <v>64</v>
      </c>
      <c r="J3124">
        <v>61</v>
      </c>
      <c r="K3124">
        <v>55</v>
      </c>
      <c r="L3124">
        <v>0</v>
      </c>
      <c r="M3124">
        <v>2022</v>
      </c>
      <c r="N3124">
        <f t="shared" ca="1" si="192"/>
        <v>217</v>
      </c>
      <c r="O3124">
        <f t="shared" ca="1" si="193"/>
        <v>19765</v>
      </c>
      <c r="P3124">
        <f ca="1">_20206[[#This Row],[最低排名]]-_20206[[#This Row],[同分人数]]+1</f>
        <v>19549</v>
      </c>
      <c r="Q3124">
        <f ca="1">IF(O3124&gt;=开始!$B$6, 1, 0)</f>
        <v>1</v>
      </c>
      <c r="R3124">
        <f ca="1">_20206[[#This Row],[最低排名]]-开始!$B$6</f>
        <v>19765</v>
      </c>
    </row>
    <row r="3125" spans="1:18">
      <c r="A3125">
        <v>39902</v>
      </c>
      <c r="B3125" t="s">
        <v>571</v>
      </c>
      <c r="C3125" t="str">
        <f t="shared" si="194"/>
        <v>东北农大</v>
      </c>
      <c r="D3125" t="str">
        <f t="shared" si="195"/>
        <v>02</v>
      </c>
      <c r="E3125" t="s">
        <v>450</v>
      </c>
      <c r="F3125">
        <v>205</v>
      </c>
      <c r="G3125">
        <v>103</v>
      </c>
      <c r="H3125">
        <v>106</v>
      </c>
      <c r="I3125">
        <v>67</v>
      </c>
      <c r="J3125">
        <v>58</v>
      </c>
      <c r="K3125">
        <v>58</v>
      </c>
      <c r="L3125">
        <v>0</v>
      </c>
      <c r="M3125">
        <v>2022</v>
      </c>
      <c r="N3125">
        <f t="shared" ca="1" si="192"/>
        <v>219</v>
      </c>
      <c r="O3125">
        <f t="shared" ca="1" si="193"/>
        <v>18893</v>
      </c>
      <c r="P3125">
        <f ca="1">_20206[[#This Row],[最低排名]]-_20206[[#This Row],[同分人数]]+1</f>
        <v>18675</v>
      </c>
      <c r="Q3125">
        <f ca="1">IF(O3125&gt;=开始!$B$6, 1, 0)</f>
        <v>1</v>
      </c>
      <c r="R3125">
        <f ca="1">_20206[[#This Row],[最低排名]]-开始!$B$6</f>
        <v>18893</v>
      </c>
    </row>
    <row r="3126" spans="1:18">
      <c r="A3126">
        <v>40001</v>
      </c>
      <c r="B3126" t="s">
        <v>572</v>
      </c>
      <c r="C3126" t="str">
        <f t="shared" si="194"/>
        <v>哈医大</v>
      </c>
      <c r="D3126" t="str">
        <f t="shared" si="195"/>
        <v>01</v>
      </c>
      <c r="E3126" t="s">
        <v>502</v>
      </c>
      <c r="F3126">
        <v>219</v>
      </c>
      <c r="G3126">
        <v>121</v>
      </c>
      <c r="H3126">
        <v>119</v>
      </c>
      <c r="I3126">
        <v>64</v>
      </c>
      <c r="J3126">
        <v>61</v>
      </c>
      <c r="K3126">
        <v>58</v>
      </c>
      <c r="L3126">
        <v>0</v>
      </c>
      <c r="M3126">
        <v>2022</v>
      </c>
      <c r="N3126">
        <f t="shared" ca="1" si="192"/>
        <v>213</v>
      </c>
      <c r="O3126">
        <f t="shared" ca="1" si="193"/>
        <v>13075</v>
      </c>
      <c r="P3126">
        <f ca="1">_20206[[#This Row],[最低排名]]-_20206[[#This Row],[同分人数]]+1</f>
        <v>12863</v>
      </c>
      <c r="Q3126">
        <f ca="1">IF(O3126&gt;=开始!$B$6, 1, 0)</f>
        <v>1</v>
      </c>
      <c r="R3126">
        <f ca="1">_20206[[#This Row],[最低排名]]-开始!$B$6</f>
        <v>13075</v>
      </c>
    </row>
    <row r="3127" spans="1:18">
      <c r="A3127">
        <v>40002</v>
      </c>
      <c r="B3127" t="s">
        <v>573</v>
      </c>
      <c r="C3127" t="str">
        <f t="shared" si="194"/>
        <v>哈医大</v>
      </c>
      <c r="D3127" t="str">
        <f t="shared" si="195"/>
        <v>02</v>
      </c>
      <c r="E3127" t="s">
        <v>130</v>
      </c>
      <c r="F3127">
        <v>190</v>
      </c>
      <c r="G3127">
        <v>98</v>
      </c>
      <c r="H3127">
        <v>107</v>
      </c>
      <c r="I3127">
        <v>64</v>
      </c>
      <c r="J3127">
        <v>52</v>
      </c>
      <c r="K3127">
        <v>46</v>
      </c>
      <c r="L3127">
        <v>0</v>
      </c>
      <c r="M3127">
        <v>2022</v>
      </c>
      <c r="N3127">
        <f t="shared" ca="1" si="192"/>
        <v>205</v>
      </c>
      <c r="O3127">
        <f t="shared" ca="1" si="193"/>
        <v>26290</v>
      </c>
      <c r="P3127">
        <f ca="1">_20206[[#This Row],[最低排名]]-_20206[[#This Row],[同分人数]]+1</f>
        <v>26086</v>
      </c>
      <c r="Q3127">
        <f ca="1">IF(O3127&gt;=开始!$B$6, 1, 0)</f>
        <v>1</v>
      </c>
      <c r="R3127">
        <f ca="1">_20206[[#This Row],[最低排名]]-开始!$B$6</f>
        <v>26290</v>
      </c>
    </row>
    <row r="3128" spans="1:18">
      <c r="A3128">
        <v>40003</v>
      </c>
      <c r="B3128" t="s">
        <v>574</v>
      </c>
      <c r="C3128" t="str">
        <f t="shared" si="194"/>
        <v>哈医大</v>
      </c>
      <c r="D3128" t="str">
        <f t="shared" si="195"/>
        <v>03</v>
      </c>
      <c r="E3128" t="s">
        <v>83</v>
      </c>
      <c r="F3128">
        <v>208</v>
      </c>
      <c r="G3128">
        <v>117</v>
      </c>
      <c r="H3128">
        <v>105</v>
      </c>
      <c r="I3128">
        <v>64</v>
      </c>
      <c r="J3128">
        <v>61</v>
      </c>
      <c r="K3128">
        <v>49</v>
      </c>
      <c r="L3128">
        <v>0</v>
      </c>
      <c r="M3128">
        <v>2022</v>
      </c>
      <c r="N3128">
        <f t="shared" ca="1" si="192"/>
        <v>202</v>
      </c>
      <c r="O3128">
        <f t="shared" ca="1" si="193"/>
        <v>20403</v>
      </c>
      <c r="P3128">
        <f ca="1">_20206[[#This Row],[最低排名]]-_20206[[#This Row],[同分人数]]+1</f>
        <v>20202</v>
      </c>
      <c r="Q3128">
        <f ca="1">IF(O3128&gt;=开始!$B$6, 1, 0)</f>
        <v>1</v>
      </c>
      <c r="R3128">
        <f ca="1">_20206[[#This Row],[最低排名]]-开始!$B$6</f>
        <v>20403</v>
      </c>
    </row>
    <row r="3129" spans="1:18">
      <c r="A3129">
        <v>40004</v>
      </c>
      <c r="B3129" t="s">
        <v>575</v>
      </c>
      <c r="C3129" t="str">
        <f t="shared" si="194"/>
        <v>哈医大</v>
      </c>
      <c r="D3129" t="str">
        <f t="shared" si="195"/>
        <v>04</v>
      </c>
      <c r="E3129" t="s">
        <v>863</v>
      </c>
      <c r="F3129">
        <v>198</v>
      </c>
      <c r="G3129">
        <v>99</v>
      </c>
      <c r="H3129">
        <v>103</v>
      </c>
      <c r="I3129">
        <v>61</v>
      </c>
      <c r="J3129">
        <v>52</v>
      </c>
      <c r="K3129">
        <v>52</v>
      </c>
      <c r="L3129">
        <v>0</v>
      </c>
      <c r="M3129">
        <v>2022</v>
      </c>
      <c r="N3129">
        <f t="shared" ca="1" si="192"/>
        <v>199</v>
      </c>
      <c r="O3129">
        <f t="shared" ca="1" si="193"/>
        <v>24851</v>
      </c>
      <c r="P3129">
        <f ca="1">_20206[[#This Row],[最低排名]]-_20206[[#This Row],[同分人数]]+1</f>
        <v>24653</v>
      </c>
      <c r="Q3129">
        <f ca="1">IF(O3129&gt;=开始!$B$6, 1, 0)</f>
        <v>1</v>
      </c>
      <c r="R3129">
        <f ca="1">_20206[[#This Row],[最低排名]]-开始!$B$6</f>
        <v>24851</v>
      </c>
    </row>
    <row r="3130" spans="1:18">
      <c r="A3130">
        <v>40005</v>
      </c>
      <c r="B3130" t="s">
        <v>576</v>
      </c>
      <c r="C3130" t="str">
        <f t="shared" si="194"/>
        <v>哈医大</v>
      </c>
      <c r="D3130" t="str">
        <f t="shared" si="195"/>
        <v>05</v>
      </c>
      <c r="E3130" t="s">
        <v>130</v>
      </c>
      <c r="F3130">
        <v>205</v>
      </c>
      <c r="G3130">
        <v>106</v>
      </c>
      <c r="H3130">
        <v>104</v>
      </c>
      <c r="I3130">
        <v>55</v>
      </c>
      <c r="J3130">
        <v>49</v>
      </c>
      <c r="K3130">
        <v>46</v>
      </c>
      <c r="L3130">
        <v>0</v>
      </c>
      <c r="M3130">
        <v>2022</v>
      </c>
      <c r="N3130">
        <f t="shared" ca="1" si="192"/>
        <v>205</v>
      </c>
      <c r="O3130">
        <f t="shared" ca="1" si="193"/>
        <v>26290</v>
      </c>
      <c r="P3130">
        <f ca="1">_20206[[#This Row],[最低排名]]-_20206[[#This Row],[同分人数]]+1</f>
        <v>26086</v>
      </c>
      <c r="Q3130">
        <f ca="1">IF(O3130&gt;=开始!$B$6, 1, 0)</f>
        <v>1</v>
      </c>
      <c r="R3130">
        <f ca="1">_20206[[#This Row],[最低排名]]-开始!$B$6</f>
        <v>26290</v>
      </c>
    </row>
    <row r="3131" spans="1:18">
      <c r="A3131">
        <v>40101</v>
      </c>
      <c r="B3131" t="s">
        <v>578</v>
      </c>
      <c r="C3131" t="str">
        <f t="shared" si="194"/>
        <v>哈师大</v>
      </c>
      <c r="D3131" t="str">
        <f t="shared" si="195"/>
        <v>01</v>
      </c>
      <c r="E3131" t="s">
        <v>50</v>
      </c>
      <c r="F3131">
        <v>197</v>
      </c>
      <c r="G3131">
        <v>113</v>
      </c>
      <c r="H3131">
        <v>78</v>
      </c>
      <c r="I3131">
        <v>58</v>
      </c>
      <c r="J3131">
        <v>52</v>
      </c>
      <c r="K3131">
        <v>46</v>
      </c>
      <c r="L3131">
        <v>0</v>
      </c>
      <c r="M3131">
        <v>2022</v>
      </c>
      <c r="N3131">
        <f t="shared" ca="1" si="192"/>
        <v>151</v>
      </c>
      <c r="O3131">
        <f t="shared" ca="1" si="193"/>
        <v>31526</v>
      </c>
      <c r="P3131">
        <f ca="1">_20206[[#This Row],[最低排名]]-_20206[[#This Row],[同分人数]]+1</f>
        <v>31376</v>
      </c>
      <c r="Q3131">
        <f ca="1">IF(O3131&gt;=开始!$B$6, 1, 0)</f>
        <v>1</v>
      </c>
      <c r="R3131">
        <f ca="1">_20206[[#This Row],[最低排名]]-开始!$B$6</f>
        <v>31526</v>
      </c>
    </row>
    <row r="3132" spans="1:18">
      <c r="A3132">
        <v>40102</v>
      </c>
      <c r="B3132" t="s">
        <v>579</v>
      </c>
      <c r="C3132" t="str">
        <f t="shared" si="194"/>
        <v>哈师大</v>
      </c>
      <c r="D3132" t="str">
        <f t="shared" si="195"/>
        <v>02</v>
      </c>
      <c r="E3132" t="s">
        <v>48</v>
      </c>
      <c r="F3132">
        <v>215</v>
      </c>
      <c r="G3132">
        <v>109</v>
      </c>
      <c r="H3132">
        <v>117</v>
      </c>
      <c r="I3132">
        <v>64</v>
      </c>
      <c r="J3132">
        <v>64</v>
      </c>
      <c r="K3132">
        <v>49</v>
      </c>
      <c r="L3132">
        <v>0</v>
      </c>
      <c r="M3132">
        <v>2022</v>
      </c>
      <c r="N3132">
        <f t="shared" ca="1" si="192"/>
        <v>228</v>
      </c>
      <c r="O3132">
        <f t="shared" ca="1" si="193"/>
        <v>15665</v>
      </c>
      <c r="P3132">
        <f ca="1">_20206[[#This Row],[最低排名]]-_20206[[#This Row],[同分人数]]+1</f>
        <v>15438</v>
      </c>
      <c r="Q3132">
        <f ca="1">IF(O3132&gt;=开始!$B$6, 1, 0)</f>
        <v>1</v>
      </c>
      <c r="R3132">
        <f ca="1">_20206[[#This Row],[最低排名]]-开始!$B$6</f>
        <v>15665</v>
      </c>
    </row>
    <row r="3133" spans="1:18">
      <c r="A3133">
        <v>40103</v>
      </c>
      <c r="B3133" t="s">
        <v>580</v>
      </c>
      <c r="C3133" t="str">
        <f t="shared" si="194"/>
        <v>哈师大</v>
      </c>
      <c r="D3133" t="str">
        <f t="shared" si="195"/>
        <v>03</v>
      </c>
      <c r="E3133" t="s">
        <v>323</v>
      </c>
      <c r="F3133">
        <v>210</v>
      </c>
      <c r="G3133">
        <v>109</v>
      </c>
      <c r="H3133">
        <v>118</v>
      </c>
      <c r="I3133">
        <v>55</v>
      </c>
      <c r="J3133">
        <v>49</v>
      </c>
      <c r="K3133">
        <v>49</v>
      </c>
      <c r="L3133">
        <v>0</v>
      </c>
      <c r="M3133">
        <v>2022</v>
      </c>
      <c r="N3133">
        <f t="shared" ca="1" si="192"/>
        <v>212</v>
      </c>
      <c r="O3133">
        <f t="shared" ca="1" si="193"/>
        <v>21726</v>
      </c>
      <c r="P3133">
        <f ca="1">_20206[[#This Row],[最低排名]]-_20206[[#This Row],[同分人数]]+1</f>
        <v>21515</v>
      </c>
      <c r="Q3133">
        <f ca="1">IF(O3133&gt;=开始!$B$6, 1, 0)</f>
        <v>1</v>
      </c>
      <c r="R3133">
        <f ca="1">_20206[[#This Row],[最低排名]]-开始!$B$6</f>
        <v>21726</v>
      </c>
    </row>
    <row r="3134" spans="1:18">
      <c r="A3134">
        <v>40201</v>
      </c>
      <c r="B3134" t="s">
        <v>581</v>
      </c>
      <c r="C3134" t="str">
        <f t="shared" si="194"/>
        <v>齐齐哈尔</v>
      </c>
      <c r="D3134" t="str">
        <f t="shared" si="195"/>
        <v>01</v>
      </c>
      <c r="E3134" t="s">
        <v>1556</v>
      </c>
      <c r="F3134">
        <v>167</v>
      </c>
      <c r="G3134">
        <v>92</v>
      </c>
      <c r="H3134">
        <v>102</v>
      </c>
      <c r="I3134">
        <v>49</v>
      </c>
      <c r="J3134">
        <v>43</v>
      </c>
      <c r="K3134">
        <v>43</v>
      </c>
      <c r="L3134">
        <v>0</v>
      </c>
      <c r="M3134">
        <v>2022</v>
      </c>
      <c r="N3134">
        <f t="shared" ca="1" si="192"/>
        <v>139</v>
      </c>
      <c r="O3134">
        <f t="shared" ca="1" si="193"/>
        <v>35837</v>
      </c>
      <c r="P3134">
        <f ca="1">_20206[[#This Row],[最低排名]]-_20206[[#This Row],[同分人数]]+1</f>
        <v>35699</v>
      </c>
      <c r="Q3134">
        <f ca="1">IF(O3134&gt;=开始!$B$6, 1, 0)</f>
        <v>1</v>
      </c>
      <c r="R3134">
        <f ca="1">_20206[[#This Row],[最低排名]]-开始!$B$6</f>
        <v>35837</v>
      </c>
    </row>
    <row r="3135" spans="1:18">
      <c r="A3135">
        <v>40202</v>
      </c>
      <c r="B3135" t="s">
        <v>582</v>
      </c>
      <c r="C3135" t="str">
        <f t="shared" si="194"/>
        <v>齐齐哈尔</v>
      </c>
      <c r="D3135" t="str">
        <f t="shared" si="195"/>
        <v>02</v>
      </c>
      <c r="E3135" t="s">
        <v>1542</v>
      </c>
      <c r="F3135">
        <v>201</v>
      </c>
      <c r="G3135">
        <v>108</v>
      </c>
      <c r="H3135">
        <v>65</v>
      </c>
      <c r="I3135">
        <v>49</v>
      </c>
      <c r="J3135">
        <v>43</v>
      </c>
      <c r="K3135">
        <v>43</v>
      </c>
      <c r="L3135">
        <v>0</v>
      </c>
      <c r="M3135">
        <v>2022</v>
      </c>
      <c r="N3135">
        <f t="shared" ca="1" si="192"/>
        <v>137</v>
      </c>
      <c r="O3135">
        <f t="shared" ca="1" si="193"/>
        <v>36252</v>
      </c>
      <c r="P3135">
        <f ca="1">_20206[[#This Row],[最低排名]]-_20206[[#This Row],[同分人数]]+1</f>
        <v>36116</v>
      </c>
      <c r="Q3135">
        <f ca="1">IF(O3135&gt;=开始!$B$6, 1, 0)</f>
        <v>1</v>
      </c>
      <c r="R3135">
        <f ca="1">_20206[[#This Row],[最低排名]]-开始!$B$6</f>
        <v>36252</v>
      </c>
    </row>
    <row r="3136" spans="1:18">
      <c r="A3136">
        <v>40203</v>
      </c>
      <c r="B3136" t="s">
        <v>583</v>
      </c>
      <c r="C3136" t="str">
        <f t="shared" si="194"/>
        <v>齐齐哈尔</v>
      </c>
      <c r="D3136" t="str">
        <f t="shared" si="195"/>
        <v>03</v>
      </c>
      <c r="E3136" t="s">
        <v>1533</v>
      </c>
      <c r="F3136">
        <v>181</v>
      </c>
      <c r="G3136">
        <v>100</v>
      </c>
      <c r="H3136">
        <v>77</v>
      </c>
      <c r="I3136">
        <v>52</v>
      </c>
      <c r="J3136">
        <v>46</v>
      </c>
      <c r="K3136">
        <v>46</v>
      </c>
      <c r="L3136">
        <v>0</v>
      </c>
      <c r="M3136">
        <v>2022</v>
      </c>
      <c r="N3136">
        <f t="shared" ca="1" si="192"/>
        <v>141</v>
      </c>
      <c r="O3136">
        <f t="shared" ca="1" si="193"/>
        <v>36115</v>
      </c>
      <c r="P3136">
        <f ca="1">_20206[[#This Row],[最低排名]]-_20206[[#This Row],[同分人数]]+1</f>
        <v>35975</v>
      </c>
      <c r="Q3136">
        <f ca="1">IF(O3136&gt;=开始!$B$6, 1, 0)</f>
        <v>1</v>
      </c>
      <c r="R3136">
        <f ca="1">_20206[[#This Row],[最低排名]]-开始!$B$6</f>
        <v>36115</v>
      </c>
    </row>
    <row r="3137" spans="1:18">
      <c r="A3137">
        <v>40204</v>
      </c>
      <c r="B3137" t="s">
        <v>584</v>
      </c>
      <c r="C3137" t="str">
        <f t="shared" si="194"/>
        <v>齐齐哈尔</v>
      </c>
      <c r="D3137" t="str">
        <f t="shared" si="195"/>
        <v>04</v>
      </c>
      <c r="E3137" t="s">
        <v>1533</v>
      </c>
      <c r="F3137">
        <v>189</v>
      </c>
      <c r="G3137">
        <v>96</v>
      </c>
      <c r="H3137">
        <v>72</v>
      </c>
      <c r="I3137">
        <v>52</v>
      </c>
      <c r="J3137">
        <v>46</v>
      </c>
      <c r="K3137">
        <v>43</v>
      </c>
      <c r="L3137">
        <v>0</v>
      </c>
      <c r="M3137">
        <v>2022</v>
      </c>
      <c r="N3137">
        <f t="shared" ca="1" si="192"/>
        <v>141</v>
      </c>
      <c r="O3137">
        <f t="shared" ca="1" si="193"/>
        <v>36115</v>
      </c>
      <c r="P3137">
        <f ca="1">_20206[[#This Row],[最低排名]]-_20206[[#This Row],[同分人数]]+1</f>
        <v>35975</v>
      </c>
      <c r="Q3137">
        <f ca="1">IF(O3137&gt;=开始!$B$6, 1, 0)</f>
        <v>1</v>
      </c>
      <c r="R3137">
        <f ca="1">_20206[[#This Row],[最低排名]]-开始!$B$6</f>
        <v>36115</v>
      </c>
    </row>
    <row r="3138" spans="1:18">
      <c r="A3138">
        <v>40205</v>
      </c>
      <c r="B3138" t="s">
        <v>586</v>
      </c>
      <c r="C3138" t="str">
        <f t="shared" si="194"/>
        <v>齐齐哈尔</v>
      </c>
      <c r="D3138" t="str">
        <f t="shared" si="195"/>
        <v>05</v>
      </c>
      <c r="E3138" t="s">
        <v>56</v>
      </c>
      <c r="F3138">
        <v>180</v>
      </c>
      <c r="G3138">
        <v>102</v>
      </c>
      <c r="H3138">
        <v>66</v>
      </c>
      <c r="I3138">
        <v>58</v>
      </c>
      <c r="J3138">
        <v>55</v>
      </c>
      <c r="K3138">
        <v>55</v>
      </c>
      <c r="L3138">
        <v>0</v>
      </c>
      <c r="M3138">
        <v>2022</v>
      </c>
      <c r="N3138">
        <f t="shared" ref="N3138:N3201" ca="1" si="196">VLOOKUP(E3138, INDIRECT("'" &amp; M3138 &amp; "D'!$A$2:$G$500"), 2, FALSE)</f>
        <v>160</v>
      </c>
      <c r="O3138">
        <f t="shared" ref="O3138:O3201" ca="1" si="197">VLOOKUP(E3138, INDIRECT("'" &amp; M3138 &amp; "D'!$A$2:$G$500"), 3, FALSE)</f>
        <v>34339</v>
      </c>
      <c r="P3138">
        <f ca="1">_20206[[#This Row],[最低排名]]-_20206[[#This Row],[同分人数]]+1</f>
        <v>34180</v>
      </c>
      <c r="Q3138">
        <f ca="1">IF(O3138&gt;=开始!$B$6, 1, 0)</f>
        <v>1</v>
      </c>
      <c r="R3138">
        <f ca="1">_20206[[#This Row],[最低排名]]-开始!$B$6</f>
        <v>34339</v>
      </c>
    </row>
    <row r="3139" spans="1:18">
      <c r="A3139">
        <v>40301</v>
      </c>
      <c r="B3139" t="s">
        <v>587</v>
      </c>
      <c r="C3139" t="str">
        <f t="shared" si="194"/>
        <v>哈商大</v>
      </c>
      <c r="D3139" t="str">
        <f t="shared" si="195"/>
        <v>01</v>
      </c>
      <c r="E3139" t="s">
        <v>998</v>
      </c>
      <c r="F3139">
        <v>186</v>
      </c>
      <c r="G3139">
        <v>102</v>
      </c>
      <c r="H3139">
        <v>75</v>
      </c>
      <c r="I3139">
        <v>52</v>
      </c>
      <c r="J3139">
        <v>49</v>
      </c>
      <c r="K3139">
        <v>49</v>
      </c>
      <c r="L3139">
        <v>0</v>
      </c>
      <c r="M3139">
        <v>2022</v>
      </c>
      <c r="N3139">
        <f t="shared" ca="1" si="196"/>
        <v>170</v>
      </c>
      <c r="O3139">
        <f t="shared" ca="1" si="197"/>
        <v>34813</v>
      </c>
      <c r="P3139">
        <f ca="1">_20206[[#This Row],[最低排名]]-_20206[[#This Row],[同分人数]]+1</f>
        <v>34644</v>
      </c>
      <c r="Q3139">
        <f ca="1">IF(O3139&gt;=开始!$B$6, 1, 0)</f>
        <v>1</v>
      </c>
      <c r="R3139">
        <f ca="1">_20206[[#This Row],[最低排名]]-开始!$B$6</f>
        <v>34813</v>
      </c>
    </row>
    <row r="3140" spans="1:18">
      <c r="A3140">
        <v>40302</v>
      </c>
      <c r="B3140" t="s">
        <v>588</v>
      </c>
      <c r="C3140" t="str">
        <f t="shared" si="194"/>
        <v>哈商大</v>
      </c>
      <c r="D3140" t="str">
        <f t="shared" si="195"/>
        <v>02</v>
      </c>
      <c r="E3140" t="s">
        <v>1542</v>
      </c>
      <c r="F3140">
        <v>191</v>
      </c>
      <c r="G3140">
        <v>106</v>
      </c>
      <c r="H3140">
        <v>66</v>
      </c>
      <c r="I3140">
        <v>49</v>
      </c>
      <c r="J3140">
        <v>49</v>
      </c>
      <c r="K3140">
        <v>46</v>
      </c>
      <c r="L3140">
        <v>0</v>
      </c>
      <c r="M3140">
        <v>2022</v>
      </c>
      <c r="N3140">
        <f t="shared" ca="1" si="196"/>
        <v>137</v>
      </c>
      <c r="O3140">
        <f t="shared" ca="1" si="197"/>
        <v>36252</v>
      </c>
      <c r="P3140">
        <f ca="1">_20206[[#This Row],[最低排名]]-_20206[[#This Row],[同分人数]]+1</f>
        <v>36116</v>
      </c>
      <c r="Q3140">
        <f ca="1">IF(O3140&gt;=开始!$B$6, 1, 0)</f>
        <v>1</v>
      </c>
      <c r="R3140">
        <f ca="1">_20206[[#This Row],[最低排名]]-开始!$B$6</f>
        <v>36252</v>
      </c>
    </row>
    <row r="3141" spans="1:18">
      <c r="A3141">
        <v>40303</v>
      </c>
      <c r="B3141" t="s">
        <v>589</v>
      </c>
      <c r="C3141" t="str">
        <f t="shared" si="194"/>
        <v>哈商大</v>
      </c>
      <c r="D3141" t="str">
        <f t="shared" si="195"/>
        <v>03</v>
      </c>
      <c r="E3141" t="s">
        <v>447</v>
      </c>
      <c r="F3141">
        <v>190</v>
      </c>
      <c r="G3141">
        <v>97</v>
      </c>
      <c r="H3141">
        <v>78</v>
      </c>
      <c r="I3141">
        <v>58</v>
      </c>
      <c r="J3141">
        <v>49</v>
      </c>
      <c r="K3141">
        <v>46</v>
      </c>
      <c r="L3141">
        <v>0</v>
      </c>
      <c r="M3141">
        <v>2022</v>
      </c>
      <c r="N3141">
        <f t="shared" ca="1" si="196"/>
        <v>152</v>
      </c>
      <c r="O3141">
        <f t="shared" ca="1" si="197"/>
        <v>33176</v>
      </c>
      <c r="P3141">
        <f ca="1">_20206[[#This Row],[最低排名]]-_20206[[#This Row],[同分人数]]+1</f>
        <v>33025</v>
      </c>
      <c r="Q3141">
        <f ca="1">IF(O3141&gt;=开始!$B$6, 1, 0)</f>
        <v>1</v>
      </c>
      <c r="R3141">
        <f ca="1">_20206[[#This Row],[最低排名]]-开始!$B$6</f>
        <v>33176</v>
      </c>
    </row>
    <row r="3142" spans="1:18">
      <c r="A3142">
        <v>40401</v>
      </c>
      <c r="B3142" t="s">
        <v>591</v>
      </c>
      <c r="C3142" t="str">
        <f t="shared" si="194"/>
        <v>哈金融</v>
      </c>
      <c r="D3142" t="str">
        <f t="shared" si="195"/>
        <v>01</v>
      </c>
      <c r="E3142" t="s">
        <v>1534</v>
      </c>
      <c r="F3142">
        <v>188</v>
      </c>
      <c r="G3142">
        <v>95</v>
      </c>
      <c r="H3142">
        <v>65</v>
      </c>
      <c r="I3142">
        <v>55</v>
      </c>
      <c r="J3142">
        <v>46</v>
      </c>
      <c r="K3142">
        <v>46</v>
      </c>
      <c r="L3142">
        <v>0</v>
      </c>
      <c r="M3142">
        <v>2022</v>
      </c>
      <c r="N3142">
        <f t="shared" ca="1" si="196"/>
        <v>161</v>
      </c>
      <c r="O3142">
        <f t="shared" ca="1" si="197"/>
        <v>36413</v>
      </c>
      <c r="P3142">
        <f ca="1">_20206[[#This Row],[最低排名]]-_20206[[#This Row],[同分人数]]+1</f>
        <v>36253</v>
      </c>
      <c r="Q3142">
        <f ca="1">IF(O3142&gt;=开始!$B$6, 1, 0)</f>
        <v>1</v>
      </c>
      <c r="R3142">
        <f ca="1">_20206[[#This Row],[最低排名]]-开始!$B$6</f>
        <v>36413</v>
      </c>
    </row>
    <row r="3143" spans="1:18">
      <c r="A3143">
        <v>40501</v>
      </c>
      <c r="B3143" t="s">
        <v>592</v>
      </c>
      <c r="C3143" t="str">
        <f t="shared" si="194"/>
        <v>齐医学院</v>
      </c>
      <c r="D3143" t="str">
        <f t="shared" si="195"/>
        <v>01</v>
      </c>
      <c r="E3143" t="s">
        <v>56</v>
      </c>
      <c r="F3143">
        <v>173</v>
      </c>
      <c r="G3143">
        <v>95</v>
      </c>
      <c r="H3143">
        <v>109</v>
      </c>
      <c r="I3143">
        <v>46</v>
      </c>
      <c r="J3143">
        <v>43</v>
      </c>
      <c r="K3143">
        <v>43</v>
      </c>
      <c r="L3143">
        <v>0</v>
      </c>
      <c r="M3143">
        <v>2022</v>
      </c>
      <c r="N3143">
        <f t="shared" ca="1" si="196"/>
        <v>160</v>
      </c>
      <c r="O3143">
        <f t="shared" ca="1" si="197"/>
        <v>34339</v>
      </c>
      <c r="P3143">
        <f ca="1">_20206[[#This Row],[最低排名]]-_20206[[#This Row],[同分人数]]+1</f>
        <v>34180</v>
      </c>
      <c r="Q3143">
        <f ca="1">IF(O3143&gt;=开始!$B$6, 1, 0)</f>
        <v>1</v>
      </c>
      <c r="R3143">
        <f ca="1">_20206[[#This Row],[最低排名]]-开始!$B$6</f>
        <v>34339</v>
      </c>
    </row>
    <row r="3144" spans="1:18">
      <c r="A3144">
        <v>40502</v>
      </c>
      <c r="B3144" t="s">
        <v>593</v>
      </c>
      <c r="C3144" t="str">
        <f t="shared" si="194"/>
        <v>齐医学院</v>
      </c>
      <c r="D3144" t="str">
        <f t="shared" si="195"/>
        <v>02</v>
      </c>
      <c r="E3144" t="s">
        <v>998</v>
      </c>
      <c r="F3144">
        <v>185</v>
      </c>
      <c r="G3144">
        <v>93</v>
      </c>
      <c r="H3144">
        <v>79</v>
      </c>
      <c r="I3144">
        <v>55</v>
      </c>
      <c r="J3144">
        <v>46</v>
      </c>
      <c r="K3144">
        <v>46</v>
      </c>
      <c r="L3144">
        <v>0</v>
      </c>
      <c r="M3144">
        <v>2022</v>
      </c>
      <c r="N3144">
        <f t="shared" ca="1" si="196"/>
        <v>170</v>
      </c>
      <c r="O3144">
        <f t="shared" ca="1" si="197"/>
        <v>34813</v>
      </c>
      <c r="P3144">
        <f ca="1">_20206[[#This Row],[最低排名]]-_20206[[#This Row],[同分人数]]+1</f>
        <v>34644</v>
      </c>
      <c r="Q3144">
        <f ca="1">IF(O3144&gt;=开始!$B$6, 1, 0)</f>
        <v>1</v>
      </c>
      <c r="R3144">
        <f ca="1">_20206[[#This Row],[最低排名]]-开始!$B$6</f>
        <v>34813</v>
      </c>
    </row>
    <row r="3145" spans="1:18">
      <c r="A3145">
        <v>40503</v>
      </c>
      <c r="B3145" t="s">
        <v>594</v>
      </c>
      <c r="C3145" t="str">
        <f t="shared" si="194"/>
        <v>齐医学院</v>
      </c>
      <c r="D3145" t="str">
        <f t="shared" si="195"/>
        <v>03</v>
      </c>
      <c r="E3145" t="s">
        <v>408</v>
      </c>
      <c r="F3145">
        <v>181</v>
      </c>
      <c r="G3145">
        <v>92</v>
      </c>
      <c r="H3145">
        <v>70</v>
      </c>
      <c r="I3145">
        <v>58</v>
      </c>
      <c r="J3145">
        <v>55</v>
      </c>
      <c r="K3145">
        <v>55</v>
      </c>
      <c r="L3145">
        <v>0</v>
      </c>
      <c r="M3145">
        <v>2022</v>
      </c>
      <c r="N3145">
        <f t="shared" ca="1" si="196"/>
        <v>181</v>
      </c>
      <c r="O3145">
        <f t="shared" ca="1" si="197"/>
        <v>33538</v>
      </c>
      <c r="P3145">
        <f ca="1">_20206[[#This Row],[最低排名]]-_20206[[#This Row],[同分人数]]+1</f>
        <v>33358</v>
      </c>
      <c r="Q3145">
        <f ca="1">IF(O3145&gt;=开始!$B$6, 1, 0)</f>
        <v>1</v>
      </c>
      <c r="R3145">
        <f ca="1">_20206[[#This Row],[最低排名]]-开始!$B$6</f>
        <v>33538</v>
      </c>
    </row>
    <row r="3146" spans="1:18">
      <c r="A3146">
        <v>40504</v>
      </c>
      <c r="B3146" t="s">
        <v>595</v>
      </c>
      <c r="C3146" t="str">
        <f t="shared" si="194"/>
        <v>齐医学院</v>
      </c>
      <c r="D3146" t="str">
        <f t="shared" si="195"/>
        <v>04</v>
      </c>
      <c r="E3146" t="s">
        <v>412</v>
      </c>
      <c r="F3146">
        <v>198</v>
      </c>
      <c r="G3146">
        <v>100</v>
      </c>
      <c r="H3146">
        <v>60</v>
      </c>
      <c r="I3146">
        <v>58</v>
      </c>
      <c r="J3146">
        <v>55</v>
      </c>
      <c r="K3146">
        <v>46</v>
      </c>
      <c r="L3146">
        <v>0</v>
      </c>
      <c r="M3146">
        <v>2022</v>
      </c>
      <c r="N3146">
        <f t="shared" ca="1" si="196"/>
        <v>164</v>
      </c>
      <c r="O3146">
        <f t="shared" ca="1" si="197"/>
        <v>33864</v>
      </c>
      <c r="P3146">
        <f ca="1">_20206[[#This Row],[最低排名]]-_20206[[#This Row],[同分人数]]+1</f>
        <v>33701</v>
      </c>
      <c r="Q3146">
        <f ca="1">IF(O3146&gt;=开始!$B$6, 1, 0)</f>
        <v>1</v>
      </c>
      <c r="R3146">
        <f ca="1">_20206[[#This Row],[最低排名]]-开始!$B$6</f>
        <v>33864</v>
      </c>
    </row>
    <row r="3147" spans="1:18">
      <c r="A3147">
        <v>40601</v>
      </c>
      <c r="B3147" t="s">
        <v>1567</v>
      </c>
      <c r="C3147" t="str">
        <f t="shared" si="194"/>
        <v>黑外国语</v>
      </c>
      <c r="D3147" t="str">
        <f t="shared" si="195"/>
        <v>01</v>
      </c>
      <c r="E3147" t="s">
        <v>1534</v>
      </c>
      <c r="F3147">
        <v>175</v>
      </c>
      <c r="G3147">
        <v>91</v>
      </c>
      <c r="H3147">
        <v>69</v>
      </c>
      <c r="I3147">
        <v>64</v>
      </c>
      <c r="J3147">
        <v>49</v>
      </c>
      <c r="K3147">
        <v>43</v>
      </c>
      <c r="L3147">
        <v>0</v>
      </c>
      <c r="M3147">
        <v>2022</v>
      </c>
      <c r="N3147">
        <f t="shared" ca="1" si="196"/>
        <v>161</v>
      </c>
      <c r="O3147">
        <f t="shared" ca="1" si="197"/>
        <v>36413</v>
      </c>
      <c r="P3147">
        <f ca="1">_20206[[#This Row],[最低排名]]-_20206[[#This Row],[同分人数]]+1</f>
        <v>36253</v>
      </c>
      <c r="Q3147">
        <f ca="1">IF(O3147&gt;=开始!$B$6, 1, 0)</f>
        <v>1</v>
      </c>
      <c r="R3147">
        <f ca="1">_20206[[#This Row],[最低排名]]-开始!$B$6</f>
        <v>36413</v>
      </c>
    </row>
    <row r="3148" spans="1:18">
      <c r="A3148">
        <v>42101</v>
      </c>
      <c r="B3148" t="s">
        <v>597</v>
      </c>
      <c r="C3148" t="str">
        <f t="shared" si="194"/>
        <v>南京大学</v>
      </c>
      <c r="D3148" t="str">
        <f t="shared" si="195"/>
        <v>01</v>
      </c>
      <c r="E3148" t="s">
        <v>0</v>
      </c>
      <c r="M3148">
        <v>2022</v>
      </c>
      <c r="N3148">
        <f t="shared" ca="1" si="196"/>
        <v>2335</v>
      </c>
      <c r="O3148">
        <f t="shared" ca="1" si="197"/>
        <v>2335</v>
      </c>
      <c r="P3148">
        <f ca="1">_20206[[#This Row],[最低排名]]-_20206[[#This Row],[同分人数]]+1</f>
        <v>1</v>
      </c>
      <c r="Q3148">
        <f ca="1">IF(O3148&gt;=开始!$B$6, 1, 0)</f>
        <v>1</v>
      </c>
      <c r="R3148">
        <f ca="1">_20206[[#This Row],[最低排名]]-开始!$B$6</f>
        <v>2335</v>
      </c>
    </row>
    <row r="3149" spans="1:18">
      <c r="A3149">
        <v>42102</v>
      </c>
      <c r="B3149" t="s">
        <v>598</v>
      </c>
      <c r="C3149" t="str">
        <f t="shared" si="194"/>
        <v>南京大学</v>
      </c>
      <c r="D3149" t="str">
        <f t="shared" si="195"/>
        <v>02</v>
      </c>
      <c r="E3149" t="s">
        <v>0</v>
      </c>
      <c r="M3149">
        <v>2022</v>
      </c>
      <c r="N3149">
        <f t="shared" ca="1" si="196"/>
        <v>2335</v>
      </c>
      <c r="O3149">
        <f t="shared" ca="1" si="197"/>
        <v>2335</v>
      </c>
      <c r="P3149">
        <f ca="1">_20206[[#This Row],[最低排名]]-_20206[[#This Row],[同分人数]]+1</f>
        <v>1</v>
      </c>
      <c r="Q3149">
        <f ca="1">IF(O3149&gt;=开始!$B$6, 1, 0)</f>
        <v>1</v>
      </c>
      <c r="R3149">
        <f ca="1">_20206[[#This Row],[最低排名]]-开始!$B$6</f>
        <v>2335</v>
      </c>
    </row>
    <row r="3150" spans="1:18">
      <c r="A3150">
        <v>42103</v>
      </c>
      <c r="B3150" t="s">
        <v>599</v>
      </c>
      <c r="C3150" t="str">
        <f t="shared" si="194"/>
        <v>南京大学</v>
      </c>
      <c r="D3150" t="str">
        <f t="shared" si="195"/>
        <v>03</v>
      </c>
      <c r="E3150" t="s">
        <v>0</v>
      </c>
      <c r="M3150">
        <v>2022</v>
      </c>
      <c r="N3150">
        <f t="shared" ca="1" si="196"/>
        <v>2335</v>
      </c>
      <c r="O3150">
        <f t="shared" ca="1" si="197"/>
        <v>2335</v>
      </c>
      <c r="P3150">
        <f ca="1">_20206[[#This Row],[最低排名]]-_20206[[#This Row],[同分人数]]+1</f>
        <v>1</v>
      </c>
      <c r="Q3150">
        <f ca="1">IF(O3150&gt;=开始!$B$6, 1, 0)</f>
        <v>1</v>
      </c>
      <c r="R3150">
        <f ca="1">_20206[[#This Row],[最低排名]]-开始!$B$6</f>
        <v>2335</v>
      </c>
    </row>
    <row r="3151" spans="1:18">
      <c r="A3151">
        <v>42201</v>
      </c>
      <c r="B3151" t="s">
        <v>600</v>
      </c>
      <c r="C3151" t="str">
        <f t="shared" si="194"/>
        <v>东南大学</v>
      </c>
      <c r="D3151" t="str">
        <f t="shared" si="195"/>
        <v>01</v>
      </c>
      <c r="E3151" t="s">
        <v>601</v>
      </c>
      <c r="F3151">
        <v>233</v>
      </c>
      <c r="G3151">
        <v>122</v>
      </c>
      <c r="H3151">
        <v>138</v>
      </c>
      <c r="I3151">
        <v>70</v>
      </c>
      <c r="J3151">
        <v>67</v>
      </c>
      <c r="K3151">
        <v>64</v>
      </c>
      <c r="L3151">
        <v>0</v>
      </c>
      <c r="M3151">
        <v>2022</v>
      </c>
      <c r="N3151">
        <f t="shared" ca="1" si="196"/>
        <v>141</v>
      </c>
      <c r="O3151">
        <f t="shared" ca="1" si="197"/>
        <v>3362</v>
      </c>
      <c r="P3151">
        <f ca="1">_20206[[#This Row],[最低排名]]-_20206[[#This Row],[同分人数]]+1</f>
        <v>3222</v>
      </c>
      <c r="Q3151">
        <f ca="1">IF(O3151&gt;=开始!$B$6, 1, 0)</f>
        <v>1</v>
      </c>
      <c r="R3151">
        <f ca="1">_20206[[#This Row],[最低排名]]-开始!$B$6</f>
        <v>3362</v>
      </c>
    </row>
    <row r="3152" spans="1:18">
      <c r="A3152">
        <v>42202</v>
      </c>
      <c r="B3152" t="s">
        <v>602</v>
      </c>
      <c r="C3152" t="str">
        <f t="shared" si="194"/>
        <v>东南大学</v>
      </c>
      <c r="D3152" t="str">
        <f t="shared" si="195"/>
        <v>02</v>
      </c>
      <c r="E3152" t="s">
        <v>8</v>
      </c>
      <c r="F3152">
        <v>239</v>
      </c>
      <c r="G3152">
        <v>130</v>
      </c>
      <c r="H3152">
        <v>126</v>
      </c>
      <c r="I3152">
        <v>70</v>
      </c>
      <c r="J3152">
        <v>67</v>
      </c>
      <c r="K3152">
        <v>67</v>
      </c>
      <c r="L3152">
        <v>0</v>
      </c>
      <c r="M3152">
        <v>2022</v>
      </c>
      <c r="N3152">
        <f t="shared" ca="1" si="196"/>
        <v>130</v>
      </c>
      <c r="O3152">
        <f t="shared" ca="1" si="197"/>
        <v>3780</v>
      </c>
      <c r="P3152">
        <f ca="1">_20206[[#This Row],[最低排名]]-_20206[[#This Row],[同分人数]]+1</f>
        <v>3651</v>
      </c>
      <c r="Q3152">
        <f ca="1">IF(O3152&gt;=开始!$B$6, 1, 0)</f>
        <v>1</v>
      </c>
      <c r="R3152">
        <f ca="1">_20206[[#This Row],[最低排名]]-开始!$B$6</f>
        <v>3780</v>
      </c>
    </row>
    <row r="3153" spans="1:18">
      <c r="A3153">
        <v>42301</v>
      </c>
      <c r="B3153" t="s">
        <v>603</v>
      </c>
      <c r="C3153" t="str">
        <f t="shared" ref="C3153:C3216" si="198">LEFT(B3153, FIND("(", B3153) - 1)</f>
        <v>中国矿大</v>
      </c>
      <c r="D3153" t="str">
        <f t="shared" ref="D3153:D3216" si="199">MID(B3153, FIND("(", B3153) + 1, FIND(")", B3153) - FIND("(", B3153) - 1)</f>
        <v>01</v>
      </c>
      <c r="E3153" t="s">
        <v>500</v>
      </c>
      <c r="F3153">
        <v>219</v>
      </c>
      <c r="G3153">
        <v>120</v>
      </c>
      <c r="H3153">
        <v>119</v>
      </c>
      <c r="I3153">
        <v>70</v>
      </c>
      <c r="J3153">
        <v>70</v>
      </c>
      <c r="K3153">
        <v>58</v>
      </c>
      <c r="L3153">
        <v>0</v>
      </c>
      <c r="M3153">
        <v>2022</v>
      </c>
      <c r="N3153">
        <f t="shared" ca="1" si="196"/>
        <v>231</v>
      </c>
      <c r="O3153">
        <f t="shared" ca="1" si="197"/>
        <v>9851</v>
      </c>
      <c r="P3153">
        <f ca="1">_20206[[#This Row],[最低排名]]-_20206[[#This Row],[同分人数]]+1</f>
        <v>9621</v>
      </c>
      <c r="Q3153">
        <f ca="1">IF(O3153&gt;=开始!$B$6, 1, 0)</f>
        <v>1</v>
      </c>
      <c r="R3153">
        <f ca="1">_20206[[#This Row],[最低排名]]-开始!$B$6</f>
        <v>9851</v>
      </c>
    </row>
    <row r="3154" spans="1:18">
      <c r="A3154">
        <v>42302</v>
      </c>
      <c r="B3154" t="s">
        <v>604</v>
      </c>
      <c r="C3154" t="str">
        <f t="shared" si="198"/>
        <v>中国矿大</v>
      </c>
      <c r="D3154" t="str">
        <f t="shared" si="199"/>
        <v>02</v>
      </c>
      <c r="E3154" t="s">
        <v>37</v>
      </c>
      <c r="F3154">
        <v>214</v>
      </c>
      <c r="G3154">
        <v>108</v>
      </c>
      <c r="H3154">
        <v>114</v>
      </c>
      <c r="I3154">
        <v>67</v>
      </c>
      <c r="J3154">
        <v>64</v>
      </c>
      <c r="K3154">
        <v>64</v>
      </c>
      <c r="L3154">
        <v>0</v>
      </c>
      <c r="M3154">
        <v>2022</v>
      </c>
      <c r="N3154">
        <f t="shared" ca="1" si="196"/>
        <v>201</v>
      </c>
      <c r="O3154">
        <f t="shared" ca="1" si="197"/>
        <v>12620</v>
      </c>
      <c r="P3154">
        <f ca="1">_20206[[#This Row],[最低排名]]-_20206[[#This Row],[同分人数]]+1</f>
        <v>12420</v>
      </c>
      <c r="Q3154">
        <f ca="1">IF(O3154&gt;=开始!$B$6, 1, 0)</f>
        <v>1</v>
      </c>
      <c r="R3154">
        <f ca="1">_20206[[#This Row],[最低排名]]-开始!$B$6</f>
        <v>12620</v>
      </c>
    </row>
    <row r="3155" spans="1:18">
      <c r="A3155">
        <v>42401</v>
      </c>
      <c r="B3155" t="s">
        <v>605</v>
      </c>
      <c r="C3155" t="str">
        <f t="shared" si="198"/>
        <v>河海大学</v>
      </c>
      <c r="D3155" t="str">
        <f t="shared" si="199"/>
        <v>01</v>
      </c>
      <c r="E3155" t="s">
        <v>607</v>
      </c>
      <c r="F3155">
        <v>226</v>
      </c>
      <c r="G3155">
        <v>129</v>
      </c>
      <c r="H3155">
        <v>119</v>
      </c>
      <c r="I3155">
        <v>67</v>
      </c>
      <c r="J3155">
        <v>67</v>
      </c>
      <c r="K3155">
        <v>58</v>
      </c>
      <c r="L3155">
        <v>0</v>
      </c>
      <c r="M3155">
        <v>2022</v>
      </c>
      <c r="N3155">
        <f t="shared" ca="1" si="196"/>
        <v>211</v>
      </c>
      <c r="O3155">
        <f t="shared" ca="1" si="197"/>
        <v>9620</v>
      </c>
      <c r="P3155">
        <f ca="1">_20206[[#This Row],[最低排名]]-_20206[[#This Row],[同分人数]]+1</f>
        <v>9410</v>
      </c>
      <c r="Q3155">
        <f ca="1">IF(O3155&gt;=开始!$B$6, 1, 0)</f>
        <v>1</v>
      </c>
      <c r="R3155">
        <f ca="1">_20206[[#This Row],[最低排名]]-开始!$B$6</f>
        <v>9620</v>
      </c>
    </row>
    <row r="3156" spans="1:18">
      <c r="A3156">
        <v>42402</v>
      </c>
      <c r="B3156" t="s">
        <v>606</v>
      </c>
      <c r="C3156" t="str">
        <f t="shared" si="198"/>
        <v>河海大学</v>
      </c>
      <c r="D3156" t="str">
        <f t="shared" si="199"/>
        <v>02</v>
      </c>
      <c r="E3156" t="s">
        <v>298</v>
      </c>
      <c r="F3156">
        <v>215</v>
      </c>
      <c r="G3156">
        <v>116</v>
      </c>
      <c r="H3156">
        <v>122</v>
      </c>
      <c r="I3156">
        <v>67</v>
      </c>
      <c r="J3156">
        <v>64</v>
      </c>
      <c r="K3156">
        <v>64</v>
      </c>
      <c r="L3156">
        <v>0</v>
      </c>
      <c r="M3156">
        <v>2022</v>
      </c>
      <c r="N3156">
        <f t="shared" ca="1" si="196"/>
        <v>227</v>
      </c>
      <c r="O3156">
        <f t="shared" ca="1" si="197"/>
        <v>10720</v>
      </c>
      <c r="P3156">
        <f ca="1">_20206[[#This Row],[最低排名]]-_20206[[#This Row],[同分人数]]+1</f>
        <v>10494</v>
      </c>
      <c r="Q3156">
        <f ca="1">IF(O3156&gt;=开始!$B$6, 1, 0)</f>
        <v>1</v>
      </c>
      <c r="R3156">
        <f ca="1">_20206[[#This Row],[最低排名]]-开始!$B$6</f>
        <v>10720</v>
      </c>
    </row>
    <row r="3157" spans="1:18">
      <c r="A3157">
        <v>42403</v>
      </c>
      <c r="B3157" t="s">
        <v>608</v>
      </c>
      <c r="C3157" t="str">
        <f t="shared" si="198"/>
        <v>河海大学</v>
      </c>
      <c r="D3157" t="str">
        <f t="shared" si="199"/>
        <v>03</v>
      </c>
      <c r="E3157" t="s">
        <v>607</v>
      </c>
      <c r="F3157">
        <v>236</v>
      </c>
      <c r="G3157">
        <v>132</v>
      </c>
      <c r="H3157">
        <v>115</v>
      </c>
      <c r="I3157">
        <v>67</v>
      </c>
      <c r="J3157">
        <v>64</v>
      </c>
      <c r="K3157">
        <v>55</v>
      </c>
      <c r="L3157">
        <v>0</v>
      </c>
      <c r="M3157">
        <v>2022</v>
      </c>
      <c r="N3157">
        <f t="shared" ca="1" si="196"/>
        <v>211</v>
      </c>
      <c r="O3157">
        <f t="shared" ca="1" si="197"/>
        <v>9620</v>
      </c>
      <c r="P3157">
        <f ca="1">_20206[[#This Row],[最低排名]]-_20206[[#This Row],[同分人数]]+1</f>
        <v>9410</v>
      </c>
      <c r="Q3157">
        <f ca="1">IF(O3157&gt;=开始!$B$6, 1, 0)</f>
        <v>1</v>
      </c>
      <c r="R3157">
        <f ca="1">_20206[[#This Row],[最低排名]]-开始!$B$6</f>
        <v>9620</v>
      </c>
    </row>
    <row r="3158" spans="1:18">
      <c r="A3158">
        <v>42501</v>
      </c>
      <c r="B3158" t="s">
        <v>609</v>
      </c>
      <c r="C3158" t="str">
        <f t="shared" si="198"/>
        <v>江南大学</v>
      </c>
      <c r="D3158" t="str">
        <f t="shared" si="199"/>
        <v>01</v>
      </c>
      <c r="E3158" t="s">
        <v>160</v>
      </c>
      <c r="F3158">
        <v>219</v>
      </c>
      <c r="G3158">
        <v>113</v>
      </c>
      <c r="H3158">
        <v>120</v>
      </c>
      <c r="I3158">
        <v>67</v>
      </c>
      <c r="J3158">
        <v>67</v>
      </c>
      <c r="K3158">
        <v>61</v>
      </c>
      <c r="L3158">
        <v>0</v>
      </c>
      <c r="M3158">
        <v>2022</v>
      </c>
      <c r="N3158">
        <f t="shared" ca="1" si="196"/>
        <v>213</v>
      </c>
      <c r="O3158">
        <f t="shared" ca="1" si="197"/>
        <v>10296</v>
      </c>
      <c r="P3158">
        <f ca="1">_20206[[#This Row],[最低排名]]-_20206[[#This Row],[同分人数]]+1</f>
        <v>10084</v>
      </c>
      <c r="Q3158">
        <f ca="1">IF(O3158&gt;=开始!$B$6, 1, 0)</f>
        <v>1</v>
      </c>
      <c r="R3158">
        <f ca="1">_20206[[#This Row],[最低排名]]-开始!$B$6</f>
        <v>10296</v>
      </c>
    </row>
    <row r="3159" spans="1:18">
      <c r="A3159">
        <v>42502</v>
      </c>
      <c r="B3159" t="s">
        <v>610</v>
      </c>
      <c r="C3159" t="str">
        <f t="shared" si="198"/>
        <v>江南大学</v>
      </c>
      <c r="D3159" t="str">
        <f t="shared" si="199"/>
        <v>02</v>
      </c>
      <c r="E3159" t="s">
        <v>256</v>
      </c>
      <c r="F3159">
        <v>207</v>
      </c>
      <c r="G3159">
        <v>105</v>
      </c>
      <c r="H3159">
        <v>126</v>
      </c>
      <c r="I3159">
        <v>70</v>
      </c>
      <c r="J3159">
        <v>67</v>
      </c>
      <c r="K3159">
        <v>61</v>
      </c>
      <c r="L3159">
        <v>0</v>
      </c>
      <c r="M3159">
        <v>2022</v>
      </c>
      <c r="N3159">
        <f t="shared" ca="1" si="196"/>
        <v>224</v>
      </c>
      <c r="O3159">
        <f t="shared" ca="1" si="197"/>
        <v>10944</v>
      </c>
      <c r="P3159">
        <f ca="1">_20206[[#This Row],[最低排名]]-_20206[[#This Row],[同分人数]]+1</f>
        <v>10721</v>
      </c>
      <c r="Q3159">
        <f ca="1">IF(O3159&gt;=开始!$B$6, 1, 0)</f>
        <v>1</v>
      </c>
      <c r="R3159">
        <f ca="1">_20206[[#This Row],[最低排名]]-开始!$B$6</f>
        <v>10944</v>
      </c>
    </row>
    <row r="3160" spans="1:18">
      <c r="A3160">
        <v>42503</v>
      </c>
      <c r="B3160" t="s">
        <v>611</v>
      </c>
      <c r="C3160" t="str">
        <f t="shared" si="198"/>
        <v>江南大学</v>
      </c>
      <c r="D3160" t="str">
        <f t="shared" si="199"/>
        <v>03</v>
      </c>
      <c r="E3160" t="s">
        <v>424</v>
      </c>
      <c r="F3160">
        <v>214</v>
      </c>
      <c r="G3160">
        <v>112</v>
      </c>
      <c r="H3160">
        <v>115</v>
      </c>
      <c r="I3160">
        <v>67</v>
      </c>
      <c r="J3160">
        <v>67</v>
      </c>
      <c r="K3160">
        <v>61</v>
      </c>
      <c r="L3160">
        <v>0</v>
      </c>
      <c r="M3160">
        <v>2022</v>
      </c>
      <c r="N3160">
        <f t="shared" ca="1" si="196"/>
        <v>195</v>
      </c>
      <c r="O3160">
        <f t="shared" ca="1" si="197"/>
        <v>12419</v>
      </c>
      <c r="P3160">
        <f ca="1">_20206[[#This Row],[最低排名]]-_20206[[#This Row],[同分人数]]+1</f>
        <v>12225</v>
      </c>
      <c r="Q3160">
        <f ca="1">IF(O3160&gt;=开始!$B$6, 1, 0)</f>
        <v>1</v>
      </c>
      <c r="R3160">
        <f ca="1">_20206[[#This Row],[最低排名]]-开始!$B$6</f>
        <v>12419</v>
      </c>
    </row>
    <row r="3161" spans="1:18">
      <c r="A3161">
        <v>42504</v>
      </c>
      <c r="B3161" t="s">
        <v>612</v>
      </c>
      <c r="C3161" t="str">
        <f t="shared" si="198"/>
        <v>江南大学</v>
      </c>
      <c r="D3161" t="str">
        <f t="shared" si="199"/>
        <v>04</v>
      </c>
      <c r="E3161" t="s">
        <v>43</v>
      </c>
      <c r="F3161">
        <v>228</v>
      </c>
      <c r="G3161">
        <v>132</v>
      </c>
      <c r="H3161">
        <v>95</v>
      </c>
      <c r="I3161">
        <v>64</v>
      </c>
      <c r="J3161">
        <v>61</v>
      </c>
      <c r="K3161">
        <v>55</v>
      </c>
      <c r="L3161">
        <v>0</v>
      </c>
      <c r="M3161">
        <v>2022</v>
      </c>
      <c r="N3161">
        <f t="shared" ca="1" si="196"/>
        <v>212</v>
      </c>
      <c r="O3161">
        <f t="shared" ca="1" si="197"/>
        <v>16925</v>
      </c>
      <c r="P3161">
        <f ca="1">_20206[[#This Row],[最低排名]]-_20206[[#This Row],[同分人数]]+1</f>
        <v>16714</v>
      </c>
      <c r="Q3161">
        <f ca="1">IF(O3161&gt;=开始!$B$6, 1, 0)</f>
        <v>1</v>
      </c>
      <c r="R3161">
        <f ca="1">_20206[[#This Row],[最低排名]]-开始!$B$6</f>
        <v>16925</v>
      </c>
    </row>
    <row r="3162" spans="1:18">
      <c r="A3162">
        <v>42601</v>
      </c>
      <c r="B3162" t="s">
        <v>614</v>
      </c>
      <c r="C3162" t="str">
        <f t="shared" si="198"/>
        <v>南京农大</v>
      </c>
      <c r="D3162" t="str">
        <f t="shared" si="199"/>
        <v>01</v>
      </c>
      <c r="E3162" t="s">
        <v>87</v>
      </c>
      <c r="F3162">
        <v>217</v>
      </c>
      <c r="G3162">
        <v>109</v>
      </c>
      <c r="H3162">
        <v>123</v>
      </c>
      <c r="I3162">
        <v>64</v>
      </c>
      <c r="J3162">
        <v>61</v>
      </c>
      <c r="K3162">
        <v>61</v>
      </c>
      <c r="L3162">
        <v>0</v>
      </c>
      <c r="M3162">
        <v>2022</v>
      </c>
      <c r="N3162">
        <f t="shared" ca="1" si="196"/>
        <v>231</v>
      </c>
      <c r="O3162">
        <f t="shared" ca="1" si="197"/>
        <v>12030</v>
      </c>
      <c r="P3162">
        <f ca="1">_20206[[#This Row],[最低排名]]-_20206[[#This Row],[同分人数]]+1</f>
        <v>11800</v>
      </c>
      <c r="Q3162">
        <f ca="1">IF(O3162&gt;=开始!$B$6, 1, 0)</f>
        <v>1</v>
      </c>
      <c r="R3162">
        <f ca="1">_20206[[#This Row],[最低排名]]-开始!$B$6</f>
        <v>12030</v>
      </c>
    </row>
    <row r="3163" spans="1:18">
      <c r="A3163">
        <v>42602</v>
      </c>
      <c r="B3163" t="s">
        <v>615</v>
      </c>
      <c r="C3163" t="str">
        <f t="shared" si="198"/>
        <v>南京农大</v>
      </c>
      <c r="D3163" t="str">
        <f t="shared" si="199"/>
        <v>02</v>
      </c>
      <c r="E3163" t="s">
        <v>134</v>
      </c>
      <c r="F3163">
        <v>215</v>
      </c>
      <c r="G3163">
        <v>111</v>
      </c>
      <c r="H3163">
        <v>133</v>
      </c>
      <c r="I3163">
        <v>61</v>
      </c>
      <c r="J3163">
        <v>61</v>
      </c>
      <c r="K3163">
        <v>58</v>
      </c>
      <c r="L3163">
        <v>0</v>
      </c>
      <c r="M3163">
        <v>2022</v>
      </c>
      <c r="N3163">
        <f t="shared" ca="1" si="196"/>
        <v>208</v>
      </c>
      <c r="O3163">
        <f t="shared" ca="1" si="197"/>
        <v>11593</v>
      </c>
      <c r="P3163">
        <f ca="1">_20206[[#This Row],[最低排名]]-_20206[[#This Row],[同分人数]]+1</f>
        <v>11386</v>
      </c>
      <c r="Q3163">
        <f ca="1">IF(O3163&gt;=开始!$B$6, 1, 0)</f>
        <v>1</v>
      </c>
      <c r="R3163">
        <f ca="1">_20206[[#This Row],[最低排名]]-开始!$B$6</f>
        <v>11593</v>
      </c>
    </row>
    <row r="3164" spans="1:18">
      <c r="A3164">
        <v>42701</v>
      </c>
      <c r="B3164" t="s">
        <v>616</v>
      </c>
      <c r="C3164" t="str">
        <f t="shared" si="198"/>
        <v>中国药大</v>
      </c>
      <c r="D3164" t="str">
        <f t="shared" si="199"/>
        <v>01</v>
      </c>
      <c r="E3164" t="s">
        <v>60</v>
      </c>
      <c r="F3164">
        <v>232</v>
      </c>
      <c r="G3164">
        <v>122</v>
      </c>
      <c r="H3164">
        <v>121</v>
      </c>
      <c r="I3164">
        <v>67</v>
      </c>
      <c r="J3164">
        <v>64</v>
      </c>
      <c r="K3164">
        <v>64</v>
      </c>
      <c r="L3164">
        <v>0</v>
      </c>
      <c r="M3164">
        <v>2022</v>
      </c>
      <c r="N3164">
        <f t="shared" ca="1" si="196"/>
        <v>226</v>
      </c>
      <c r="O3164">
        <f t="shared" ca="1" si="197"/>
        <v>7427</v>
      </c>
      <c r="P3164">
        <f ca="1">_20206[[#This Row],[最低排名]]-_20206[[#This Row],[同分人数]]+1</f>
        <v>7202</v>
      </c>
      <c r="Q3164">
        <f ca="1">IF(O3164&gt;=开始!$B$6, 1, 0)</f>
        <v>1</v>
      </c>
      <c r="R3164">
        <f ca="1">_20206[[#This Row],[最低排名]]-开始!$B$6</f>
        <v>7427</v>
      </c>
    </row>
    <row r="3165" spans="1:18">
      <c r="A3165">
        <v>42702</v>
      </c>
      <c r="B3165" t="s">
        <v>617</v>
      </c>
      <c r="C3165" t="str">
        <f t="shared" si="198"/>
        <v>中国药大</v>
      </c>
      <c r="D3165" t="str">
        <f t="shared" si="199"/>
        <v>02</v>
      </c>
      <c r="E3165" t="s">
        <v>23</v>
      </c>
      <c r="F3165">
        <v>232</v>
      </c>
      <c r="G3165">
        <v>121</v>
      </c>
      <c r="H3165">
        <v>128</v>
      </c>
      <c r="I3165">
        <v>64</v>
      </c>
      <c r="J3165">
        <v>61</v>
      </c>
      <c r="K3165">
        <v>61</v>
      </c>
      <c r="L3165">
        <v>0</v>
      </c>
      <c r="M3165">
        <v>2022</v>
      </c>
      <c r="N3165">
        <f t="shared" ca="1" si="196"/>
        <v>167</v>
      </c>
      <c r="O3165">
        <f t="shared" ca="1" si="197"/>
        <v>7800</v>
      </c>
      <c r="P3165">
        <f ca="1">_20206[[#This Row],[最低排名]]-_20206[[#This Row],[同分人数]]+1</f>
        <v>7634</v>
      </c>
      <c r="Q3165">
        <f ca="1">IF(O3165&gt;=开始!$B$6, 1, 0)</f>
        <v>1</v>
      </c>
      <c r="R3165">
        <f ca="1">_20206[[#This Row],[最低排名]]-开始!$B$6</f>
        <v>7800</v>
      </c>
    </row>
    <row r="3166" spans="1:18">
      <c r="A3166">
        <v>42703</v>
      </c>
      <c r="B3166" t="s">
        <v>618</v>
      </c>
      <c r="C3166" t="str">
        <f t="shared" si="198"/>
        <v>中国药大</v>
      </c>
      <c r="D3166" t="str">
        <f t="shared" si="199"/>
        <v>03</v>
      </c>
      <c r="E3166" t="s">
        <v>20</v>
      </c>
      <c r="F3166">
        <v>229</v>
      </c>
      <c r="G3166">
        <v>118</v>
      </c>
      <c r="H3166">
        <v>126</v>
      </c>
      <c r="I3166">
        <v>67</v>
      </c>
      <c r="J3166">
        <v>64</v>
      </c>
      <c r="K3166">
        <v>55</v>
      </c>
      <c r="L3166">
        <v>0</v>
      </c>
      <c r="M3166">
        <v>2022</v>
      </c>
      <c r="N3166">
        <f t="shared" ca="1" si="196"/>
        <v>223</v>
      </c>
      <c r="O3166">
        <f t="shared" ca="1" si="197"/>
        <v>8780</v>
      </c>
      <c r="P3166">
        <f ca="1">_20206[[#This Row],[最低排名]]-_20206[[#This Row],[同分人数]]+1</f>
        <v>8558</v>
      </c>
      <c r="Q3166">
        <f ca="1">IF(O3166&gt;=开始!$B$6, 1, 0)</f>
        <v>1</v>
      </c>
      <c r="R3166">
        <f ca="1">_20206[[#This Row],[最低排名]]-开始!$B$6</f>
        <v>8780</v>
      </c>
    </row>
    <row r="3167" spans="1:18">
      <c r="A3167">
        <v>42801</v>
      </c>
      <c r="B3167" t="s">
        <v>620</v>
      </c>
      <c r="C3167" t="str">
        <f t="shared" si="198"/>
        <v>人大苏州</v>
      </c>
      <c r="D3167" t="str">
        <f t="shared" si="199"/>
        <v>01</v>
      </c>
      <c r="E3167" t="s">
        <v>8</v>
      </c>
      <c r="F3167">
        <v>240</v>
      </c>
      <c r="G3167">
        <v>121</v>
      </c>
      <c r="H3167">
        <v>125</v>
      </c>
      <c r="I3167">
        <v>70</v>
      </c>
      <c r="J3167">
        <v>70</v>
      </c>
      <c r="K3167">
        <v>64</v>
      </c>
      <c r="L3167">
        <v>0</v>
      </c>
      <c r="M3167">
        <v>2022</v>
      </c>
      <c r="N3167">
        <f t="shared" ca="1" si="196"/>
        <v>130</v>
      </c>
      <c r="O3167">
        <f t="shared" ca="1" si="197"/>
        <v>3780</v>
      </c>
      <c r="P3167">
        <f ca="1">_20206[[#This Row],[最低排名]]-_20206[[#This Row],[同分人数]]+1</f>
        <v>3651</v>
      </c>
      <c r="Q3167">
        <f ca="1">IF(O3167&gt;=开始!$B$6, 1, 0)</f>
        <v>1</v>
      </c>
      <c r="R3167">
        <f ca="1">_20206[[#This Row],[最低排名]]-开始!$B$6</f>
        <v>3780</v>
      </c>
    </row>
    <row r="3168" spans="1:18">
      <c r="A3168">
        <v>42802</v>
      </c>
      <c r="B3168" t="s">
        <v>621</v>
      </c>
      <c r="C3168" t="str">
        <f t="shared" si="198"/>
        <v>人大苏州</v>
      </c>
      <c r="D3168" t="str">
        <f t="shared" si="199"/>
        <v>02</v>
      </c>
      <c r="E3168" t="s">
        <v>8</v>
      </c>
      <c r="F3168">
        <v>251</v>
      </c>
      <c r="G3168">
        <v>135</v>
      </c>
      <c r="H3168">
        <v>123</v>
      </c>
      <c r="I3168">
        <v>70</v>
      </c>
      <c r="J3168">
        <v>64</v>
      </c>
      <c r="K3168">
        <v>61</v>
      </c>
      <c r="L3168">
        <v>0</v>
      </c>
      <c r="M3168">
        <v>2022</v>
      </c>
      <c r="N3168">
        <f t="shared" ca="1" si="196"/>
        <v>130</v>
      </c>
      <c r="O3168">
        <f t="shared" ca="1" si="197"/>
        <v>3780</v>
      </c>
      <c r="P3168">
        <f ca="1">_20206[[#This Row],[最低排名]]-_20206[[#This Row],[同分人数]]+1</f>
        <v>3651</v>
      </c>
      <c r="Q3168">
        <f ca="1">IF(O3168&gt;=开始!$B$6, 1, 0)</f>
        <v>1</v>
      </c>
      <c r="R3168">
        <f ca="1">_20206[[#This Row],[最低排名]]-开始!$B$6</f>
        <v>3780</v>
      </c>
    </row>
    <row r="3169" spans="1:18">
      <c r="A3169">
        <v>42901</v>
      </c>
      <c r="B3169" t="s">
        <v>622</v>
      </c>
      <c r="C3169" t="str">
        <f t="shared" si="198"/>
        <v>南京航大</v>
      </c>
      <c r="D3169" t="str">
        <f t="shared" si="199"/>
        <v>01</v>
      </c>
      <c r="E3169" t="s">
        <v>103</v>
      </c>
      <c r="F3169">
        <v>246</v>
      </c>
      <c r="G3169">
        <v>129</v>
      </c>
      <c r="H3169">
        <v>112</v>
      </c>
      <c r="I3169">
        <v>64</v>
      </c>
      <c r="J3169">
        <v>64</v>
      </c>
      <c r="K3169">
        <v>58</v>
      </c>
      <c r="L3169">
        <v>0</v>
      </c>
      <c r="M3169">
        <v>2022</v>
      </c>
      <c r="N3169">
        <f t="shared" ca="1" si="196"/>
        <v>183</v>
      </c>
      <c r="O3169">
        <f t="shared" ca="1" si="197"/>
        <v>8160</v>
      </c>
      <c r="P3169">
        <f ca="1">_20206[[#This Row],[最低排名]]-_20206[[#This Row],[同分人数]]+1</f>
        <v>7978</v>
      </c>
      <c r="Q3169">
        <f ca="1">IF(O3169&gt;=开始!$B$6, 1, 0)</f>
        <v>1</v>
      </c>
      <c r="R3169">
        <f ca="1">_20206[[#This Row],[最低排名]]-开始!$B$6</f>
        <v>8160</v>
      </c>
    </row>
    <row r="3170" spans="1:18">
      <c r="A3170">
        <v>42902</v>
      </c>
      <c r="B3170" t="s">
        <v>623</v>
      </c>
      <c r="C3170" t="str">
        <f t="shared" si="198"/>
        <v>南京航大</v>
      </c>
      <c r="D3170" t="str">
        <f t="shared" si="199"/>
        <v>02</v>
      </c>
      <c r="E3170" t="s">
        <v>619</v>
      </c>
      <c r="F3170">
        <v>227</v>
      </c>
      <c r="G3170">
        <v>133</v>
      </c>
      <c r="H3170">
        <v>128</v>
      </c>
      <c r="I3170">
        <v>67</v>
      </c>
      <c r="J3170">
        <v>64</v>
      </c>
      <c r="K3170">
        <v>64</v>
      </c>
      <c r="L3170">
        <v>0</v>
      </c>
      <c r="M3170">
        <v>2022</v>
      </c>
      <c r="N3170">
        <f t="shared" ca="1" si="196"/>
        <v>172</v>
      </c>
      <c r="O3170">
        <f t="shared" ca="1" si="197"/>
        <v>6996</v>
      </c>
      <c r="P3170">
        <f ca="1">_20206[[#This Row],[最低排名]]-_20206[[#This Row],[同分人数]]+1</f>
        <v>6825</v>
      </c>
      <c r="Q3170">
        <f ca="1">IF(O3170&gt;=开始!$B$6, 1, 0)</f>
        <v>1</v>
      </c>
      <c r="R3170">
        <f ca="1">_20206[[#This Row],[最低排名]]-开始!$B$6</f>
        <v>6996</v>
      </c>
    </row>
    <row r="3171" spans="1:18">
      <c r="A3171">
        <v>43001</v>
      </c>
      <c r="B3171" t="s">
        <v>625</v>
      </c>
      <c r="C3171" t="str">
        <f t="shared" si="198"/>
        <v>南京理工</v>
      </c>
      <c r="D3171" t="str">
        <f t="shared" si="199"/>
        <v>01</v>
      </c>
      <c r="E3171" t="s">
        <v>60</v>
      </c>
      <c r="F3171">
        <v>238</v>
      </c>
      <c r="G3171">
        <v>129</v>
      </c>
      <c r="H3171">
        <v>118</v>
      </c>
      <c r="I3171">
        <v>70</v>
      </c>
      <c r="J3171">
        <v>64</v>
      </c>
      <c r="K3171">
        <v>58</v>
      </c>
      <c r="L3171">
        <v>0</v>
      </c>
      <c r="M3171">
        <v>2022</v>
      </c>
      <c r="N3171">
        <f t="shared" ca="1" si="196"/>
        <v>226</v>
      </c>
      <c r="O3171">
        <f t="shared" ca="1" si="197"/>
        <v>7427</v>
      </c>
      <c r="P3171">
        <f ca="1">_20206[[#This Row],[最低排名]]-_20206[[#This Row],[同分人数]]+1</f>
        <v>7202</v>
      </c>
      <c r="Q3171">
        <f ca="1">IF(O3171&gt;=开始!$B$6, 1, 0)</f>
        <v>1</v>
      </c>
      <c r="R3171">
        <f ca="1">_20206[[#This Row],[最低排名]]-开始!$B$6</f>
        <v>7427</v>
      </c>
    </row>
    <row r="3172" spans="1:18">
      <c r="A3172">
        <v>43101</v>
      </c>
      <c r="B3172" t="s">
        <v>626</v>
      </c>
      <c r="C3172" t="str">
        <f t="shared" si="198"/>
        <v>苏州大学</v>
      </c>
      <c r="D3172" t="str">
        <f t="shared" si="199"/>
        <v>01</v>
      </c>
      <c r="E3172" t="s">
        <v>23</v>
      </c>
      <c r="F3172">
        <v>231</v>
      </c>
      <c r="G3172">
        <v>127</v>
      </c>
      <c r="H3172">
        <v>135</v>
      </c>
      <c r="I3172">
        <v>67</v>
      </c>
      <c r="J3172">
        <v>61</v>
      </c>
      <c r="K3172">
        <v>52</v>
      </c>
      <c r="L3172">
        <v>0</v>
      </c>
      <c r="M3172">
        <v>2022</v>
      </c>
      <c r="N3172">
        <f t="shared" ca="1" si="196"/>
        <v>167</v>
      </c>
      <c r="O3172">
        <f t="shared" ca="1" si="197"/>
        <v>7800</v>
      </c>
      <c r="P3172">
        <f ca="1">_20206[[#This Row],[最低排名]]-_20206[[#This Row],[同分人数]]+1</f>
        <v>7634</v>
      </c>
      <c r="Q3172">
        <f ca="1">IF(O3172&gt;=开始!$B$6, 1, 0)</f>
        <v>1</v>
      </c>
      <c r="R3172">
        <f ca="1">_20206[[#This Row],[最低排名]]-开始!$B$6</f>
        <v>7800</v>
      </c>
    </row>
    <row r="3173" spans="1:18">
      <c r="A3173">
        <v>43102</v>
      </c>
      <c r="B3173" t="s">
        <v>627</v>
      </c>
      <c r="C3173" t="str">
        <f t="shared" si="198"/>
        <v>苏州大学</v>
      </c>
      <c r="D3173" t="str">
        <f t="shared" si="199"/>
        <v>02</v>
      </c>
      <c r="E3173" t="s">
        <v>25</v>
      </c>
      <c r="F3173">
        <v>228</v>
      </c>
      <c r="G3173">
        <v>117</v>
      </c>
      <c r="H3173">
        <v>123</v>
      </c>
      <c r="I3173">
        <v>70</v>
      </c>
      <c r="J3173">
        <v>61</v>
      </c>
      <c r="K3173">
        <v>61</v>
      </c>
      <c r="L3173">
        <v>0</v>
      </c>
      <c r="M3173">
        <v>2022</v>
      </c>
      <c r="N3173">
        <f t="shared" ca="1" si="196"/>
        <v>205</v>
      </c>
      <c r="O3173">
        <f t="shared" ca="1" si="197"/>
        <v>8365</v>
      </c>
      <c r="P3173">
        <f ca="1">_20206[[#This Row],[最低排名]]-_20206[[#This Row],[同分人数]]+1</f>
        <v>8161</v>
      </c>
      <c r="Q3173">
        <f ca="1">IF(O3173&gt;=开始!$B$6, 1, 0)</f>
        <v>1</v>
      </c>
      <c r="R3173">
        <f ca="1">_20206[[#This Row],[最低排名]]-开始!$B$6</f>
        <v>8365</v>
      </c>
    </row>
    <row r="3174" spans="1:18">
      <c r="A3174">
        <v>43103</v>
      </c>
      <c r="B3174" t="s">
        <v>629</v>
      </c>
      <c r="C3174" t="str">
        <f t="shared" si="198"/>
        <v>苏州大学</v>
      </c>
      <c r="D3174" t="str">
        <f t="shared" si="199"/>
        <v>03</v>
      </c>
      <c r="E3174" t="s">
        <v>105</v>
      </c>
      <c r="F3174">
        <v>228</v>
      </c>
      <c r="G3174">
        <v>122</v>
      </c>
      <c r="H3174">
        <v>121</v>
      </c>
      <c r="I3174">
        <v>67</v>
      </c>
      <c r="J3174">
        <v>64</v>
      </c>
      <c r="K3174">
        <v>58</v>
      </c>
      <c r="L3174">
        <v>0</v>
      </c>
      <c r="M3174">
        <v>2022</v>
      </c>
      <c r="N3174">
        <f t="shared" ca="1" si="196"/>
        <v>217</v>
      </c>
      <c r="O3174">
        <f t="shared" ca="1" si="197"/>
        <v>9409</v>
      </c>
      <c r="P3174">
        <f ca="1">_20206[[#This Row],[最低排名]]-_20206[[#This Row],[同分人数]]+1</f>
        <v>9193</v>
      </c>
      <c r="Q3174">
        <f ca="1">IF(O3174&gt;=开始!$B$6, 1, 0)</f>
        <v>1</v>
      </c>
      <c r="R3174">
        <f ca="1">_20206[[#This Row],[最低排名]]-开始!$B$6</f>
        <v>9409</v>
      </c>
    </row>
    <row r="3175" spans="1:18">
      <c r="A3175">
        <v>43104</v>
      </c>
      <c r="B3175" t="s">
        <v>630</v>
      </c>
      <c r="C3175" t="str">
        <f t="shared" si="198"/>
        <v>苏州大学</v>
      </c>
      <c r="D3175" t="str">
        <f t="shared" si="199"/>
        <v>04</v>
      </c>
      <c r="E3175" t="s">
        <v>289</v>
      </c>
      <c r="F3175">
        <v>240</v>
      </c>
      <c r="G3175">
        <v>122</v>
      </c>
      <c r="H3175">
        <v>132</v>
      </c>
      <c r="I3175">
        <v>70</v>
      </c>
      <c r="J3175">
        <v>67</v>
      </c>
      <c r="K3175">
        <v>61</v>
      </c>
      <c r="L3175">
        <v>0</v>
      </c>
      <c r="M3175">
        <v>2022</v>
      </c>
      <c r="N3175">
        <f t="shared" ca="1" si="196"/>
        <v>144</v>
      </c>
      <c r="O3175">
        <f t="shared" ca="1" si="197"/>
        <v>3650</v>
      </c>
      <c r="P3175">
        <f ca="1">_20206[[#This Row],[最低排名]]-_20206[[#This Row],[同分人数]]+1</f>
        <v>3507</v>
      </c>
      <c r="Q3175">
        <f ca="1">IF(O3175&gt;=开始!$B$6, 1, 0)</f>
        <v>1</v>
      </c>
      <c r="R3175">
        <f ca="1">_20206[[#This Row],[最低排名]]-开始!$B$6</f>
        <v>3650</v>
      </c>
    </row>
    <row r="3176" spans="1:18">
      <c r="A3176">
        <v>43105</v>
      </c>
      <c r="B3176" t="s">
        <v>631</v>
      </c>
      <c r="C3176" t="str">
        <f t="shared" si="198"/>
        <v>苏州大学</v>
      </c>
      <c r="D3176" t="str">
        <f t="shared" si="199"/>
        <v>05</v>
      </c>
      <c r="E3176" t="s">
        <v>628</v>
      </c>
      <c r="F3176">
        <v>226</v>
      </c>
      <c r="G3176">
        <v>128</v>
      </c>
      <c r="H3176">
        <v>126</v>
      </c>
      <c r="I3176">
        <v>67</v>
      </c>
      <c r="J3176">
        <v>64</v>
      </c>
      <c r="K3176">
        <v>64</v>
      </c>
      <c r="L3176">
        <v>0</v>
      </c>
      <c r="M3176">
        <v>2022</v>
      </c>
      <c r="N3176">
        <f t="shared" ca="1" si="196"/>
        <v>206</v>
      </c>
      <c r="O3176">
        <f t="shared" ca="1" si="197"/>
        <v>7633</v>
      </c>
      <c r="P3176">
        <f ca="1">_20206[[#This Row],[最低排名]]-_20206[[#This Row],[同分人数]]+1</f>
        <v>7428</v>
      </c>
      <c r="Q3176">
        <f ca="1">IF(O3176&gt;=开始!$B$6, 1, 0)</f>
        <v>1</v>
      </c>
      <c r="R3176">
        <f ca="1">_20206[[#This Row],[最低排名]]-开始!$B$6</f>
        <v>7633</v>
      </c>
    </row>
    <row r="3177" spans="1:18">
      <c r="A3177">
        <v>43106</v>
      </c>
      <c r="B3177" t="s">
        <v>632</v>
      </c>
      <c r="C3177" t="str">
        <f t="shared" si="198"/>
        <v>苏州大学</v>
      </c>
      <c r="D3177" t="str">
        <f t="shared" si="199"/>
        <v>06</v>
      </c>
      <c r="E3177" t="s">
        <v>20</v>
      </c>
      <c r="F3177">
        <v>225</v>
      </c>
      <c r="G3177">
        <v>119</v>
      </c>
      <c r="H3177">
        <v>109</v>
      </c>
      <c r="I3177">
        <v>70</v>
      </c>
      <c r="J3177">
        <v>70</v>
      </c>
      <c r="K3177">
        <v>67</v>
      </c>
      <c r="L3177">
        <v>0</v>
      </c>
      <c r="M3177">
        <v>2022</v>
      </c>
      <c r="N3177">
        <f t="shared" ca="1" si="196"/>
        <v>223</v>
      </c>
      <c r="O3177">
        <f t="shared" ca="1" si="197"/>
        <v>8780</v>
      </c>
      <c r="P3177">
        <f ca="1">_20206[[#This Row],[最低排名]]-_20206[[#This Row],[同分人数]]+1</f>
        <v>8558</v>
      </c>
      <c r="Q3177">
        <f ca="1">IF(O3177&gt;=开始!$B$6, 1, 0)</f>
        <v>1</v>
      </c>
      <c r="R3177">
        <f ca="1">_20206[[#This Row],[最低排名]]-开始!$B$6</f>
        <v>8780</v>
      </c>
    </row>
    <row r="3178" spans="1:18">
      <c r="A3178">
        <v>43201</v>
      </c>
      <c r="B3178" t="s">
        <v>633</v>
      </c>
      <c r="C3178" t="str">
        <f t="shared" si="198"/>
        <v>江苏科大</v>
      </c>
      <c r="D3178" t="str">
        <f t="shared" si="199"/>
        <v>01</v>
      </c>
      <c r="E3178" t="s">
        <v>170</v>
      </c>
      <c r="F3178">
        <v>201</v>
      </c>
      <c r="G3178">
        <v>101</v>
      </c>
      <c r="H3178">
        <v>111</v>
      </c>
      <c r="I3178">
        <v>49</v>
      </c>
      <c r="J3178">
        <v>49</v>
      </c>
      <c r="K3178">
        <v>43</v>
      </c>
      <c r="L3178">
        <v>0</v>
      </c>
      <c r="M3178">
        <v>2022</v>
      </c>
      <c r="N3178">
        <f t="shared" ca="1" si="196"/>
        <v>192</v>
      </c>
      <c r="O3178">
        <f t="shared" ca="1" si="197"/>
        <v>27530</v>
      </c>
      <c r="P3178">
        <f ca="1">_20206[[#This Row],[最低排名]]-_20206[[#This Row],[同分人数]]+1</f>
        <v>27339</v>
      </c>
      <c r="Q3178">
        <f ca="1">IF(O3178&gt;=开始!$B$6, 1, 0)</f>
        <v>1</v>
      </c>
      <c r="R3178">
        <f ca="1">_20206[[#This Row],[最低排名]]-开始!$B$6</f>
        <v>27530</v>
      </c>
    </row>
    <row r="3179" spans="1:18">
      <c r="A3179">
        <v>43202</v>
      </c>
      <c r="B3179" t="s">
        <v>634</v>
      </c>
      <c r="C3179" t="str">
        <f t="shared" si="198"/>
        <v>江苏科大</v>
      </c>
      <c r="D3179" t="str">
        <f t="shared" si="199"/>
        <v>02</v>
      </c>
      <c r="E3179" t="s">
        <v>398</v>
      </c>
      <c r="F3179">
        <v>193</v>
      </c>
      <c r="G3179">
        <v>103</v>
      </c>
      <c r="H3179">
        <v>87</v>
      </c>
      <c r="I3179">
        <v>55</v>
      </c>
      <c r="J3179">
        <v>49</v>
      </c>
      <c r="K3179">
        <v>49</v>
      </c>
      <c r="L3179">
        <v>0</v>
      </c>
      <c r="M3179">
        <v>2022</v>
      </c>
      <c r="N3179">
        <f t="shared" ca="1" si="196"/>
        <v>183</v>
      </c>
      <c r="O3179">
        <f t="shared" ca="1" si="197"/>
        <v>31228</v>
      </c>
      <c r="P3179">
        <f ca="1">_20206[[#This Row],[最低排名]]-_20206[[#This Row],[同分人数]]+1</f>
        <v>31046</v>
      </c>
      <c r="Q3179">
        <f ca="1">IF(O3179&gt;=开始!$B$6, 1, 0)</f>
        <v>1</v>
      </c>
      <c r="R3179">
        <f ca="1">_20206[[#This Row],[最低排名]]-开始!$B$6</f>
        <v>31228</v>
      </c>
    </row>
    <row r="3180" spans="1:18">
      <c r="A3180">
        <v>43203</v>
      </c>
      <c r="B3180" t="s">
        <v>635</v>
      </c>
      <c r="C3180" t="str">
        <f t="shared" si="198"/>
        <v>江苏科大</v>
      </c>
      <c r="D3180" t="str">
        <f t="shared" si="199"/>
        <v>03</v>
      </c>
      <c r="E3180" t="s">
        <v>312</v>
      </c>
      <c r="F3180">
        <v>210</v>
      </c>
      <c r="G3180">
        <v>120</v>
      </c>
      <c r="H3180">
        <v>97</v>
      </c>
      <c r="I3180">
        <v>52</v>
      </c>
      <c r="J3180">
        <v>52</v>
      </c>
      <c r="K3180">
        <v>49</v>
      </c>
      <c r="L3180">
        <v>0</v>
      </c>
      <c r="M3180">
        <v>2022</v>
      </c>
      <c r="N3180">
        <f t="shared" ca="1" si="196"/>
        <v>185</v>
      </c>
      <c r="O3180">
        <f t="shared" ca="1" si="197"/>
        <v>26085</v>
      </c>
      <c r="P3180">
        <f ca="1">_20206[[#This Row],[最低排名]]-_20206[[#This Row],[同分人数]]+1</f>
        <v>25901</v>
      </c>
      <c r="Q3180">
        <f ca="1">IF(O3180&gt;=开始!$B$6, 1, 0)</f>
        <v>1</v>
      </c>
      <c r="R3180">
        <f ca="1">_20206[[#This Row],[最低排名]]-开始!$B$6</f>
        <v>26085</v>
      </c>
    </row>
    <row r="3181" spans="1:18">
      <c r="A3181">
        <v>43301</v>
      </c>
      <c r="B3181" t="s">
        <v>636</v>
      </c>
      <c r="C3181" t="str">
        <f t="shared" si="198"/>
        <v>南京工大</v>
      </c>
      <c r="D3181" t="str">
        <f t="shared" si="199"/>
        <v>01</v>
      </c>
      <c r="E3181" t="s">
        <v>302</v>
      </c>
      <c r="F3181">
        <v>208</v>
      </c>
      <c r="G3181">
        <v>107</v>
      </c>
      <c r="H3181">
        <v>108</v>
      </c>
      <c r="I3181">
        <v>61</v>
      </c>
      <c r="J3181">
        <v>58</v>
      </c>
      <c r="K3181">
        <v>55</v>
      </c>
      <c r="L3181">
        <v>0</v>
      </c>
      <c r="M3181">
        <v>2022</v>
      </c>
      <c r="N3181">
        <f t="shared" ca="1" si="196"/>
        <v>217</v>
      </c>
      <c r="O3181">
        <f t="shared" ca="1" si="197"/>
        <v>19765</v>
      </c>
      <c r="P3181">
        <f ca="1">_20206[[#This Row],[最低排名]]-_20206[[#This Row],[同分人数]]+1</f>
        <v>19549</v>
      </c>
      <c r="Q3181">
        <f ca="1">IF(O3181&gt;=开始!$B$6, 1, 0)</f>
        <v>1</v>
      </c>
      <c r="R3181">
        <f ca="1">_20206[[#This Row],[最低排名]]-开始!$B$6</f>
        <v>19765</v>
      </c>
    </row>
    <row r="3182" spans="1:18">
      <c r="A3182">
        <v>43302</v>
      </c>
      <c r="B3182" t="s">
        <v>637</v>
      </c>
      <c r="C3182" t="str">
        <f t="shared" si="198"/>
        <v>南京工大</v>
      </c>
      <c r="D3182" t="str">
        <f t="shared" si="199"/>
        <v>02</v>
      </c>
      <c r="E3182" t="s">
        <v>149</v>
      </c>
      <c r="F3182">
        <v>211</v>
      </c>
      <c r="G3182">
        <v>114</v>
      </c>
      <c r="H3182">
        <v>109</v>
      </c>
      <c r="I3182">
        <v>64</v>
      </c>
      <c r="J3182">
        <v>58</v>
      </c>
      <c r="K3182">
        <v>55</v>
      </c>
      <c r="L3182">
        <v>0</v>
      </c>
      <c r="M3182">
        <v>2022</v>
      </c>
      <c r="N3182">
        <f t="shared" ca="1" si="196"/>
        <v>218</v>
      </c>
      <c r="O3182">
        <f t="shared" ca="1" si="197"/>
        <v>18231</v>
      </c>
      <c r="P3182">
        <f ca="1">_20206[[#This Row],[最低排名]]-_20206[[#This Row],[同分人数]]+1</f>
        <v>18014</v>
      </c>
      <c r="Q3182">
        <f ca="1">IF(O3182&gt;=开始!$B$6, 1, 0)</f>
        <v>1</v>
      </c>
      <c r="R3182">
        <f ca="1">_20206[[#This Row],[最低排名]]-开始!$B$6</f>
        <v>18231</v>
      </c>
    </row>
    <row r="3183" spans="1:18">
      <c r="A3183">
        <v>43303</v>
      </c>
      <c r="B3183" t="s">
        <v>638</v>
      </c>
      <c r="C3183" t="str">
        <f t="shared" si="198"/>
        <v>南京工大</v>
      </c>
      <c r="D3183" t="str">
        <f t="shared" si="199"/>
        <v>03</v>
      </c>
      <c r="E3183" t="s">
        <v>138</v>
      </c>
      <c r="F3183">
        <v>232</v>
      </c>
      <c r="G3183">
        <v>128</v>
      </c>
      <c r="H3183">
        <v>91</v>
      </c>
      <c r="I3183">
        <v>67</v>
      </c>
      <c r="J3183">
        <v>64</v>
      </c>
      <c r="K3183">
        <v>61</v>
      </c>
      <c r="L3183">
        <v>0</v>
      </c>
      <c r="M3183">
        <v>2022</v>
      </c>
      <c r="N3183">
        <f t="shared" ca="1" si="196"/>
        <v>220</v>
      </c>
      <c r="O3183">
        <f t="shared" ca="1" si="197"/>
        <v>14379</v>
      </c>
      <c r="P3183">
        <f ca="1">_20206[[#This Row],[最低排名]]-_20206[[#This Row],[同分人数]]+1</f>
        <v>14160</v>
      </c>
      <c r="Q3183">
        <f ca="1">IF(O3183&gt;=开始!$B$6, 1, 0)</f>
        <v>1</v>
      </c>
      <c r="R3183">
        <f ca="1">_20206[[#This Row],[最低排名]]-开始!$B$6</f>
        <v>14379</v>
      </c>
    </row>
    <row r="3184" spans="1:18">
      <c r="A3184">
        <v>43304</v>
      </c>
      <c r="B3184" t="s">
        <v>639</v>
      </c>
      <c r="C3184" t="str">
        <f t="shared" si="198"/>
        <v>南京工大</v>
      </c>
      <c r="D3184" t="str">
        <f t="shared" si="199"/>
        <v>04</v>
      </c>
      <c r="E3184" t="s">
        <v>122</v>
      </c>
      <c r="F3184">
        <v>213</v>
      </c>
      <c r="G3184">
        <v>108</v>
      </c>
      <c r="H3184">
        <v>119</v>
      </c>
      <c r="I3184">
        <v>64</v>
      </c>
      <c r="J3184">
        <v>58</v>
      </c>
      <c r="K3184">
        <v>52</v>
      </c>
      <c r="L3184">
        <v>0</v>
      </c>
      <c r="M3184">
        <v>2022</v>
      </c>
      <c r="N3184">
        <f t="shared" ca="1" si="196"/>
        <v>208</v>
      </c>
      <c r="O3184">
        <f t="shared" ca="1" si="197"/>
        <v>16282</v>
      </c>
      <c r="P3184">
        <f ca="1">_20206[[#This Row],[最低排名]]-_20206[[#This Row],[同分人数]]+1</f>
        <v>16075</v>
      </c>
      <c r="Q3184">
        <f ca="1">IF(O3184&gt;=开始!$B$6, 1, 0)</f>
        <v>1</v>
      </c>
      <c r="R3184">
        <f ca="1">_20206[[#This Row],[最低排名]]-开始!$B$6</f>
        <v>16282</v>
      </c>
    </row>
    <row r="3185" spans="1:18">
      <c r="A3185">
        <v>43401</v>
      </c>
      <c r="B3185" t="s">
        <v>640</v>
      </c>
      <c r="C3185" t="str">
        <f t="shared" si="198"/>
        <v>常州大学</v>
      </c>
      <c r="D3185" t="str">
        <f t="shared" si="199"/>
        <v>01</v>
      </c>
      <c r="E3185" t="s">
        <v>173</v>
      </c>
      <c r="F3185">
        <v>201</v>
      </c>
      <c r="G3185">
        <v>113</v>
      </c>
      <c r="H3185">
        <v>94</v>
      </c>
      <c r="I3185">
        <v>64</v>
      </c>
      <c r="J3185">
        <v>55</v>
      </c>
      <c r="K3185">
        <v>49</v>
      </c>
      <c r="L3185">
        <v>0</v>
      </c>
      <c r="M3185">
        <v>2022</v>
      </c>
      <c r="N3185">
        <f t="shared" ca="1" si="196"/>
        <v>224</v>
      </c>
      <c r="O3185">
        <f t="shared" ca="1" si="197"/>
        <v>25478</v>
      </c>
      <c r="P3185">
        <f ca="1">_20206[[#This Row],[最低排名]]-_20206[[#This Row],[同分人数]]+1</f>
        <v>25255</v>
      </c>
      <c r="Q3185">
        <f ca="1">IF(O3185&gt;=开始!$B$6, 1, 0)</f>
        <v>1</v>
      </c>
      <c r="R3185">
        <f ca="1">_20206[[#This Row],[最低排名]]-开始!$B$6</f>
        <v>25478</v>
      </c>
    </row>
    <row r="3186" spans="1:18">
      <c r="A3186">
        <v>43402</v>
      </c>
      <c r="B3186" t="s">
        <v>641</v>
      </c>
      <c r="C3186" t="str">
        <f t="shared" si="198"/>
        <v>常州大学</v>
      </c>
      <c r="D3186" t="str">
        <f t="shared" si="199"/>
        <v>02</v>
      </c>
      <c r="E3186" t="s">
        <v>528</v>
      </c>
      <c r="F3186">
        <v>197</v>
      </c>
      <c r="G3186">
        <v>101</v>
      </c>
      <c r="H3186">
        <v>75</v>
      </c>
      <c r="I3186">
        <v>58</v>
      </c>
      <c r="J3186">
        <v>58</v>
      </c>
      <c r="K3186">
        <v>52</v>
      </c>
      <c r="L3186">
        <v>0</v>
      </c>
      <c r="M3186">
        <v>2022</v>
      </c>
      <c r="N3186">
        <f t="shared" ca="1" si="196"/>
        <v>187</v>
      </c>
      <c r="O3186">
        <f t="shared" ca="1" si="197"/>
        <v>29955</v>
      </c>
      <c r="P3186">
        <f ca="1">_20206[[#This Row],[最低排名]]-_20206[[#This Row],[同分人数]]+1</f>
        <v>29769</v>
      </c>
      <c r="Q3186">
        <f ca="1">IF(O3186&gt;=开始!$B$6, 1, 0)</f>
        <v>1</v>
      </c>
      <c r="R3186">
        <f ca="1">_20206[[#This Row],[最低排名]]-开始!$B$6</f>
        <v>29955</v>
      </c>
    </row>
    <row r="3187" spans="1:18">
      <c r="A3187">
        <v>43403</v>
      </c>
      <c r="B3187" t="s">
        <v>642</v>
      </c>
      <c r="C3187" t="str">
        <f t="shared" si="198"/>
        <v>常州大学</v>
      </c>
      <c r="D3187" t="str">
        <f t="shared" si="199"/>
        <v>03</v>
      </c>
      <c r="E3187" t="s">
        <v>182</v>
      </c>
      <c r="F3187">
        <v>210</v>
      </c>
      <c r="G3187">
        <v>109</v>
      </c>
      <c r="H3187">
        <v>95</v>
      </c>
      <c r="I3187">
        <v>58</v>
      </c>
      <c r="J3187">
        <v>52</v>
      </c>
      <c r="K3187">
        <v>46</v>
      </c>
      <c r="L3187">
        <v>0</v>
      </c>
      <c r="M3187">
        <v>2022</v>
      </c>
      <c r="N3187">
        <f t="shared" ca="1" si="196"/>
        <v>212</v>
      </c>
      <c r="O3187">
        <f t="shared" ca="1" si="197"/>
        <v>25900</v>
      </c>
      <c r="P3187">
        <f ca="1">_20206[[#This Row],[最低排名]]-_20206[[#This Row],[同分人数]]+1</f>
        <v>25689</v>
      </c>
      <c r="Q3187">
        <f ca="1">IF(O3187&gt;=开始!$B$6, 1, 0)</f>
        <v>1</v>
      </c>
      <c r="R3187">
        <f ca="1">_20206[[#This Row],[最低排名]]-开始!$B$6</f>
        <v>25900</v>
      </c>
    </row>
    <row r="3188" spans="1:18">
      <c r="A3188">
        <v>43501</v>
      </c>
      <c r="B3188" t="s">
        <v>645</v>
      </c>
      <c r="C3188" t="str">
        <f t="shared" si="198"/>
        <v>南京邮电</v>
      </c>
      <c r="D3188" t="str">
        <f t="shared" si="199"/>
        <v>01</v>
      </c>
      <c r="E3188" t="s">
        <v>607</v>
      </c>
      <c r="F3188">
        <v>229</v>
      </c>
      <c r="G3188">
        <v>127</v>
      </c>
      <c r="H3188">
        <v>122</v>
      </c>
      <c r="I3188">
        <v>64</v>
      </c>
      <c r="J3188">
        <v>64</v>
      </c>
      <c r="K3188">
        <v>58</v>
      </c>
      <c r="L3188">
        <v>0</v>
      </c>
      <c r="M3188">
        <v>2022</v>
      </c>
      <c r="N3188">
        <f t="shared" ca="1" si="196"/>
        <v>211</v>
      </c>
      <c r="O3188">
        <f t="shared" ca="1" si="197"/>
        <v>9620</v>
      </c>
      <c r="P3188">
        <f ca="1">_20206[[#This Row],[最低排名]]-_20206[[#This Row],[同分人数]]+1</f>
        <v>9410</v>
      </c>
      <c r="Q3188">
        <f ca="1">IF(O3188&gt;=开始!$B$6, 1, 0)</f>
        <v>1</v>
      </c>
      <c r="R3188">
        <f ca="1">_20206[[#This Row],[最低排名]]-开始!$B$6</f>
        <v>9620</v>
      </c>
    </row>
    <row r="3189" spans="1:18">
      <c r="A3189">
        <v>43601</v>
      </c>
      <c r="B3189" t="s">
        <v>646</v>
      </c>
      <c r="C3189" t="str">
        <f t="shared" si="198"/>
        <v>南京林大</v>
      </c>
      <c r="D3189" t="str">
        <f t="shared" si="199"/>
        <v>01</v>
      </c>
      <c r="E3189" t="s">
        <v>85</v>
      </c>
      <c r="F3189">
        <v>202</v>
      </c>
      <c r="G3189">
        <v>108</v>
      </c>
      <c r="H3189">
        <v>104</v>
      </c>
      <c r="I3189">
        <v>61</v>
      </c>
      <c r="J3189">
        <v>61</v>
      </c>
      <c r="K3189">
        <v>58</v>
      </c>
      <c r="L3189">
        <v>0</v>
      </c>
      <c r="M3189">
        <v>2022</v>
      </c>
      <c r="N3189">
        <f t="shared" ca="1" si="196"/>
        <v>231</v>
      </c>
      <c r="O3189">
        <f t="shared" ca="1" si="197"/>
        <v>20634</v>
      </c>
      <c r="P3189">
        <f ca="1">_20206[[#This Row],[最低排名]]-_20206[[#This Row],[同分人数]]+1</f>
        <v>20404</v>
      </c>
      <c r="Q3189">
        <f ca="1">IF(O3189&gt;=开始!$B$6, 1, 0)</f>
        <v>1</v>
      </c>
      <c r="R3189">
        <f ca="1">_20206[[#This Row],[最低排名]]-开始!$B$6</f>
        <v>20634</v>
      </c>
    </row>
    <row r="3190" spans="1:18">
      <c r="A3190">
        <v>43602</v>
      </c>
      <c r="B3190" t="s">
        <v>647</v>
      </c>
      <c r="C3190" t="str">
        <f t="shared" si="198"/>
        <v>南京林大</v>
      </c>
      <c r="D3190" t="str">
        <f t="shared" si="199"/>
        <v>02</v>
      </c>
      <c r="E3190" t="s">
        <v>132</v>
      </c>
      <c r="F3190">
        <v>210</v>
      </c>
      <c r="G3190">
        <v>109</v>
      </c>
      <c r="H3190">
        <v>113</v>
      </c>
      <c r="I3190">
        <v>64</v>
      </c>
      <c r="J3190">
        <v>64</v>
      </c>
      <c r="K3190">
        <v>61</v>
      </c>
      <c r="L3190">
        <v>0</v>
      </c>
      <c r="M3190">
        <v>2022</v>
      </c>
      <c r="N3190">
        <f t="shared" ca="1" si="196"/>
        <v>197</v>
      </c>
      <c r="O3190">
        <f t="shared" ca="1" si="197"/>
        <v>14994</v>
      </c>
      <c r="P3190">
        <f ca="1">_20206[[#This Row],[最低排名]]-_20206[[#This Row],[同分人数]]+1</f>
        <v>14798</v>
      </c>
      <c r="Q3190">
        <f ca="1">IF(O3190&gt;=开始!$B$6, 1, 0)</f>
        <v>1</v>
      </c>
      <c r="R3190">
        <f ca="1">_20206[[#This Row],[最低排名]]-开始!$B$6</f>
        <v>14994</v>
      </c>
    </row>
    <row r="3191" spans="1:18">
      <c r="A3191">
        <v>43603</v>
      </c>
      <c r="B3191" t="s">
        <v>648</v>
      </c>
      <c r="C3191" t="str">
        <f t="shared" si="198"/>
        <v>南京林大</v>
      </c>
      <c r="D3191" t="str">
        <f t="shared" si="199"/>
        <v>03</v>
      </c>
      <c r="E3191" t="s">
        <v>300</v>
      </c>
      <c r="F3191">
        <v>205</v>
      </c>
      <c r="G3191">
        <v>104</v>
      </c>
      <c r="H3191">
        <v>120</v>
      </c>
      <c r="I3191">
        <v>61</v>
      </c>
      <c r="J3191">
        <v>55</v>
      </c>
      <c r="K3191">
        <v>55</v>
      </c>
      <c r="L3191">
        <v>0</v>
      </c>
      <c r="M3191">
        <v>2022</v>
      </c>
      <c r="N3191">
        <f t="shared" ca="1" si="196"/>
        <v>217</v>
      </c>
      <c r="O3191">
        <f t="shared" ca="1" si="197"/>
        <v>18448</v>
      </c>
      <c r="P3191">
        <f ca="1">_20206[[#This Row],[最低排名]]-_20206[[#This Row],[同分人数]]+1</f>
        <v>18232</v>
      </c>
      <c r="Q3191">
        <f ca="1">IF(O3191&gt;=开始!$B$6, 1, 0)</f>
        <v>1</v>
      </c>
      <c r="R3191">
        <f ca="1">_20206[[#This Row],[最低排名]]-开始!$B$6</f>
        <v>18448</v>
      </c>
    </row>
    <row r="3192" spans="1:18">
      <c r="A3192">
        <v>43701</v>
      </c>
      <c r="B3192" t="s">
        <v>650</v>
      </c>
      <c r="C3192" t="str">
        <f t="shared" si="198"/>
        <v>江苏大学</v>
      </c>
      <c r="D3192" t="str">
        <f t="shared" si="199"/>
        <v>01</v>
      </c>
      <c r="E3192" t="s">
        <v>195</v>
      </c>
      <c r="F3192">
        <v>219</v>
      </c>
      <c r="G3192">
        <v>110</v>
      </c>
      <c r="H3192">
        <v>108</v>
      </c>
      <c r="I3192">
        <v>64</v>
      </c>
      <c r="J3192">
        <v>61</v>
      </c>
      <c r="K3192">
        <v>58</v>
      </c>
      <c r="L3192">
        <v>0</v>
      </c>
      <c r="M3192">
        <v>2022</v>
      </c>
      <c r="N3192">
        <f t="shared" ca="1" si="196"/>
        <v>224</v>
      </c>
      <c r="O3192">
        <f t="shared" ca="1" si="197"/>
        <v>15437</v>
      </c>
      <c r="P3192">
        <f ca="1">_20206[[#This Row],[最低排名]]-_20206[[#This Row],[同分人数]]+1</f>
        <v>15214</v>
      </c>
      <c r="Q3192">
        <f ca="1">IF(O3192&gt;=开始!$B$6, 1, 0)</f>
        <v>1</v>
      </c>
      <c r="R3192">
        <f ca="1">_20206[[#This Row],[最低排名]]-开始!$B$6</f>
        <v>15437</v>
      </c>
    </row>
    <row r="3193" spans="1:18">
      <c r="A3193">
        <v>43702</v>
      </c>
      <c r="B3193" t="s">
        <v>651</v>
      </c>
      <c r="C3193" t="str">
        <f t="shared" si="198"/>
        <v>江苏大学</v>
      </c>
      <c r="D3193" t="str">
        <f t="shared" si="199"/>
        <v>02</v>
      </c>
      <c r="E3193" t="s">
        <v>152</v>
      </c>
      <c r="F3193">
        <v>226</v>
      </c>
      <c r="G3193">
        <v>118</v>
      </c>
      <c r="H3193">
        <v>91</v>
      </c>
      <c r="I3193">
        <v>64</v>
      </c>
      <c r="J3193">
        <v>58</v>
      </c>
      <c r="K3193">
        <v>52</v>
      </c>
      <c r="L3193">
        <v>0</v>
      </c>
      <c r="M3193">
        <v>2022</v>
      </c>
      <c r="N3193">
        <f t="shared" ca="1" si="196"/>
        <v>227</v>
      </c>
      <c r="O3193">
        <f t="shared" ca="1" si="197"/>
        <v>19548</v>
      </c>
      <c r="P3193">
        <f ca="1">_20206[[#This Row],[最低排名]]-_20206[[#This Row],[同分人数]]+1</f>
        <v>19322</v>
      </c>
      <c r="Q3193">
        <f ca="1">IF(O3193&gt;=开始!$B$6, 1, 0)</f>
        <v>1</v>
      </c>
      <c r="R3193">
        <f ca="1">_20206[[#This Row],[最低排名]]-开始!$B$6</f>
        <v>19548</v>
      </c>
    </row>
    <row r="3194" spans="1:18">
      <c r="A3194">
        <v>43801</v>
      </c>
      <c r="B3194" t="s">
        <v>652</v>
      </c>
      <c r="C3194" t="str">
        <f t="shared" si="198"/>
        <v>南京信息</v>
      </c>
      <c r="D3194" t="str">
        <f t="shared" si="199"/>
        <v>01</v>
      </c>
      <c r="E3194" t="s">
        <v>100</v>
      </c>
      <c r="F3194">
        <v>216</v>
      </c>
      <c r="G3194">
        <v>110</v>
      </c>
      <c r="H3194">
        <v>126</v>
      </c>
      <c r="I3194">
        <v>64</v>
      </c>
      <c r="J3194">
        <v>52</v>
      </c>
      <c r="K3194">
        <v>49</v>
      </c>
      <c r="L3194">
        <v>0</v>
      </c>
      <c r="M3194">
        <v>2022</v>
      </c>
      <c r="N3194">
        <f t="shared" ca="1" si="196"/>
        <v>192</v>
      </c>
      <c r="O3194">
        <f t="shared" ca="1" si="197"/>
        <v>16074</v>
      </c>
      <c r="P3194">
        <f ca="1">_20206[[#This Row],[最低排名]]-_20206[[#This Row],[同分人数]]+1</f>
        <v>15883</v>
      </c>
      <c r="Q3194">
        <f ca="1">IF(O3194&gt;=开始!$B$6, 1, 0)</f>
        <v>1</v>
      </c>
      <c r="R3194">
        <f ca="1">_20206[[#This Row],[最低排名]]-开始!$B$6</f>
        <v>16074</v>
      </c>
    </row>
    <row r="3195" spans="1:18">
      <c r="A3195">
        <v>43802</v>
      </c>
      <c r="B3195" t="s">
        <v>653</v>
      </c>
      <c r="C3195" t="str">
        <f t="shared" si="198"/>
        <v>南京信息</v>
      </c>
      <c r="D3195" t="str">
        <f t="shared" si="199"/>
        <v>02</v>
      </c>
      <c r="E3195" t="s">
        <v>279</v>
      </c>
      <c r="F3195">
        <v>217</v>
      </c>
      <c r="G3195">
        <v>112</v>
      </c>
      <c r="H3195">
        <v>127</v>
      </c>
      <c r="I3195">
        <v>70</v>
      </c>
      <c r="J3195">
        <v>61</v>
      </c>
      <c r="K3195">
        <v>58</v>
      </c>
      <c r="L3195">
        <v>0</v>
      </c>
      <c r="M3195">
        <v>2022</v>
      </c>
      <c r="N3195">
        <f t="shared" ca="1" si="196"/>
        <v>197</v>
      </c>
      <c r="O3195">
        <f t="shared" ca="1" si="197"/>
        <v>10493</v>
      </c>
      <c r="P3195">
        <f ca="1">_20206[[#This Row],[最低排名]]-_20206[[#This Row],[同分人数]]+1</f>
        <v>10297</v>
      </c>
      <c r="Q3195">
        <f ca="1">IF(O3195&gt;=开始!$B$6, 1, 0)</f>
        <v>1</v>
      </c>
      <c r="R3195">
        <f ca="1">_20206[[#This Row],[最低排名]]-开始!$B$6</f>
        <v>10493</v>
      </c>
    </row>
    <row r="3196" spans="1:18">
      <c r="A3196">
        <v>43803</v>
      </c>
      <c r="B3196" t="s">
        <v>654</v>
      </c>
      <c r="C3196" t="str">
        <f t="shared" si="198"/>
        <v>南京信息</v>
      </c>
      <c r="D3196" t="str">
        <f t="shared" si="199"/>
        <v>03</v>
      </c>
      <c r="E3196" t="s">
        <v>136</v>
      </c>
      <c r="F3196">
        <v>228</v>
      </c>
      <c r="G3196">
        <v>121</v>
      </c>
      <c r="H3196">
        <v>94</v>
      </c>
      <c r="I3196">
        <v>67</v>
      </c>
      <c r="J3196">
        <v>64</v>
      </c>
      <c r="K3196">
        <v>58</v>
      </c>
      <c r="L3196">
        <v>0</v>
      </c>
      <c r="M3196">
        <v>2022</v>
      </c>
      <c r="N3196">
        <f t="shared" ca="1" si="196"/>
        <v>219</v>
      </c>
      <c r="O3196">
        <f t="shared" ca="1" si="197"/>
        <v>15213</v>
      </c>
      <c r="P3196">
        <f ca="1">_20206[[#This Row],[最低排名]]-_20206[[#This Row],[同分人数]]+1</f>
        <v>14995</v>
      </c>
      <c r="Q3196">
        <f ca="1">IF(O3196&gt;=开始!$B$6, 1, 0)</f>
        <v>1</v>
      </c>
      <c r="R3196">
        <f ca="1">_20206[[#This Row],[最低排名]]-开始!$B$6</f>
        <v>15213</v>
      </c>
    </row>
    <row r="3197" spans="1:18">
      <c r="A3197">
        <v>43901</v>
      </c>
      <c r="B3197" t="s">
        <v>655</v>
      </c>
      <c r="C3197" t="str">
        <f t="shared" si="198"/>
        <v>南通大学</v>
      </c>
      <c r="D3197" t="str">
        <f t="shared" si="199"/>
        <v>01</v>
      </c>
      <c r="E3197" t="s">
        <v>749</v>
      </c>
      <c r="F3197">
        <v>236</v>
      </c>
      <c r="G3197">
        <v>127</v>
      </c>
      <c r="H3197">
        <v>112</v>
      </c>
      <c r="I3197">
        <v>58</v>
      </c>
      <c r="J3197">
        <v>52</v>
      </c>
      <c r="K3197">
        <v>46</v>
      </c>
      <c r="L3197">
        <v>0</v>
      </c>
      <c r="M3197">
        <v>2022</v>
      </c>
      <c r="N3197">
        <f t="shared" ca="1" si="196"/>
        <v>229</v>
      </c>
      <c r="O3197">
        <f t="shared" ca="1" si="197"/>
        <v>16713</v>
      </c>
      <c r="P3197">
        <f ca="1">_20206[[#This Row],[最低排名]]-_20206[[#This Row],[同分人数]]+1</f>
        <v>16485</v>
      </c>
      <c r="Q3197">
        <f ca="1">IF(O3197&gt;=开始!$B$6, 1, 0)</f>
        <v>1</v>
      </c>
      <c r="R3197">
        <f ca="1">_20206[[#This Row],[最低排名]]-开始!$B$6</f>
        <v>16713</v>
      </c>
    </row>
    <row r="3198" spans="1:18">
      <c r="A3198">
        <v>43902</v>
      </c>
      <c r="B3198" t="s">
        <v>656</v>
      </c>
      <c r="C3198" t="str">
        <f t="shared" si="198"/>
        <v>南通大学</v>
      </c>
      <c r="D3198" t="str">
        <f t="shared" si="199"/>
        <v>02</v>
      </c>
      <c r="E3198" t="s">
        <v>518</v>
      </c>
      <c r="F3198">
        <v>219</v>
      </c>
      <c r="G3198">
        <v>123</v>
      </c>
      <c r="H3198">
        <v>112</v>
      </c>
      <c r="I3198">
        <v>67</v>
      </c>
      <c r="J3198">
        <v>67</v>
      </c>
      <c r="K3198">
        <v>49</v>
      </c>
      <c r="L3198">
        <v>0</v>
      </c>
      <c r="M3198">
        <v>2022</v>
      </c>
      <c r="N3198">
        <f t="shared" ca="1" si="196"/>
        <v>200</v>
      </c>
      <c r="O3198">
        <f t="shared" ca="1" si="197"/>
        <v>14579</v>
      </c>
      <c r="P3198">
        <f ca="1">_20206[[#This Row],[最低排名]]-_20206[[#This Row],[同分人数]]+1</f>
        <v>14380</v>
      </c>
      <c r="Q3198">
        <f ca="1">IF(O3198&gt;=开始!$B$6, 1, 0)</f>
        <v>1</v>
      </c>
      <c r="R3198">
        <f ca="1">_20206[[#This Row],[最低排名]]-开始!$B$6</f>
        <v>14579</v>
      </c>
    </row>
    <row r="3199" spans="1:18">
      <c r="A3199">
        <v>43903</v>
      </c>
      <c r="B3199" t="s">
        <v>657</v>
      </c>
      <c r="C3199" t="str">
        <f t="shared" si="198"/>
        <v>南通大学</v>
      </c>
      <c r="D3199" t="str">
        <f t="shared" si="199"/>
        <v>03</v>
      </c>
      <c r="E3199" t="s">
        <v>83</v>
      </c>
      <c r="F3199">
        <v>208</v>
      </c>
      <c r="G3199">
        <v>104</v>
      </c>
      <c r="H3199">
        <v>105</v>
      </c>
      <c r="I3199">
        <v>67</v>
      </c>
      <c r="J3199">
        <v>58</v>
      </c>
      <c r="K3199">
        <v>49</v>
      </c>
      <c r="L3199">
        <v>0</v>
      </c>
      <c r="M3199">
        <v>2022</v>
      </c>
      <c r="N3199">
        <f t="shared" ca="1" si="196"/>
        <v>202</v>
      </c>
      <c r="O3199">
        <f t="shared" ca="1" si="197"/>
        <v>20403</v>
      </c>
      <c r="P3199">
        <f ca="1">_20206[[#This Row],[最低排名]]-_20206[[#This Row],[同分人数]]+1</f>
        <v>20202</v>
      </c>
      <c r="Q3199">
        <f ca="1">IF(O3199&gt;=开始!$B$6, 1, 0)</f>
        <v>1</v>
      </c>
      <c r="R3199">
        <f ca="1">_20206[[#This Row],[最低排名]]-开始!$B$6</f>
        <v>20403</v>
      </c>
    </row>
    <row r="3200" spans="1:18">
      <c r="A3200">
        <v>44001</v>
      </c>
      <c r="B3200" t="s">
        <v>658</v>
      </c>
      <c r="C3200" t="str">
        <f t="shared" si="198"/>
        <v>盐城工院</v>
      </c>
      <c r="D3200" t="str">
        <f t="shared" si="199"/>
        <v>01</v>
      </c>
      <c r="E3200" t="s">
        <v>752</v>
      </c>
      <c r="F3200">
        <v>184</v>
      </c>
      <c r="G3200">
        <v>94</v>
      </c>
      <c r="H3200">
        <v>94</v>
      </c>
      <c r="I3200">
        <v>52</v>
      </c>
      <c r="J3200">
        <v>49</v>
      </c>
      <c r="K3200">
        <v>46</v>
      </c>
      <c r="L3200">
        <v>0</v>
      </c>
      <c r="M3200">
        <v>2022</v>
      </c>
      <c r="N3200">
        <f t="shared" ca="1" si="196"/>
        <v>167</v>
      </c>
      <c r="O3200">
        <f t="shared" ca="1" si="197"/>
        <v>32560</v>
      </c>
      <c r="P3200">
        <f ca="1">_20206[[#This Row],[最低排名]]-_20206[[#This Row],[同分人数]]+1</f>
        <v>32394</v>
      </c>
      <c r="Q3200">
        <f ca="1">IF(O3200&gt;=开始!$B$6, 1, 0)</f>
        <v>1</v>
      </c>
      <c r="R3200">
        <f ca="1">_20206[[#This Row],[最低排名]]-开始!$B$6</f>
        <v>32560</v>
      </c>
    </row>
    <row r="3201" spans="1:18">
      <c r="A3201">
        <v>44002</v>
      </c>
      <c r="B3201" t="s">
        <v>659</v>
      </c>
      <c r="C3201" t="str">
        <f t="shared" si="198"/>
        <v>盐城工院</v>
      </c>
      <c r="D3201" t="str">
        <f t="shared" si="199"/>
        <v>02</v>
      </c>
      <c r="E3201" t="s">
        <v>528</v>
      </c>
      <c r="F3201">
        <v>188</v>
      </c>
      <c r="G3201">
        <v>96</v>
      </c>
      <c r="H3201">
        <v>96</v>
      </c>
      <c r="I3201">
        <v>58</v>
      </c>
      <c r="J3201">
        <v>52</v>
      </c>
      <c r="K3201">
        <v>46</v>
      </c>
      <c r="L3201">
        <v>0</v>
      </c>
      <c r="M3201">
        <v>2022</v>
      </c>
      <c r="N3201">
        <f t="shared" ca="1" si="196"/>
        <v>187</v>
      </c>
      <c r="O3201">
        <f t="shared" ca="1" si="197"/>
        <v>29955</v>
      </c>
      <c r="P3201">
        <f ca="1">_20206[[#This Row],[最低排名]]-_20206[[#This Row],[同分人数]]+1</f>
        <v>29769</v>
      </c>
      <c r="Q3201">
        <f ca="1">IF(O3201&gt;=开始!$B$6, 1, 0)</f>
        <v>1</v>
      </c>
      <c r="R3201">
        <f ca="1">_20206[[#This Row],[最低排名]]-开始!$B$6</f>
        <v>29955</v>
      </c>
    </row>
    <row r="3202" spans="1:18">
      <c r="A3202">
        <v>44101</v>
      </c>
      <c r="B3202" t="s">
        <v>660</v>
      </c>
      <c r="C3202" t="str">
        <f t="shared" si="198"/>
        <v>南京医大</v>
      </c>
      <c r="D3202" t="str">
        <f t="shared" si="199"/>
        <v>01</v>
      </c>
      <c r="E3202" t="s">
        <v>134</v>
      </c>
      <c r="F3202">
        <v>232</v>
      </c>
      <c r="G3202">
        <v>125</v>
      </c>
      <c r="H3202">
        <v>110</v>
      </c>
      <c r="I3202">
        <v>67</v>
      </c>
      <c r="J3202">
        <v>67</v>
      </c>
      <c r="K3202">
        <v>52</v>
      </c>
      <c r="L3202">
        <v>0</v>
      </c>
      <c r="M3202">
        <v>2022</v>
      </c>
      <c r="N3202">
        <f t="shared" ref="N3202:N3265" ca="1" si="200">VLOOKUP(E3202, INDIRECT("'" &amp; M3202 &amp; "D'!$A$2:$G$500"), 2, FALSE)</f>
        <v>208</v>
      </c>
      <c r="O3202">
        <f t="shared" ref="O3202:O3265" ca="1" si="201">VLOOKUP(E3202, INDIRECT("'" &amp; M3202 &amp; "D'!$A$2:$G$500"), 3, FALSE)</f>
        <v>11593</v>
      </c>
      <c r="P3202">
        <f ca="1">_20206[[#This Row],[最低排名]]-_20206[[#This Row],[同分人数]]+1</f>
        <v>11386</v>
      </c>
      <c r="Q3202">
        <f ca="1">IF(O3202&gt;=开始!$B$6, 1, 0)</f>
        <v>1</v>
      </c>
      <c r="R3202">
        <f ca="1">_20206[[#This Row],[最低排名]]-开始!$B$6</f>
        <v>11593</v>
      </c>
    </row>
    <row r="3203" spans="1:18">
      <c r="A3203">
        <v>44102</v>
      </c>
      <c r="B3203" t="s">
        <v>661</v>
      </c>
      <c r="C3203" t="str">
        <f t="shared" si="198"/>
        <v>南京医大</v>
      </c>
      <c r="D3203" t="str">
        <f t="shared" si="199"/>
        <v>02</v>
      </c>
      <c r="E3203" t="s">
        <v>100</v>
      </c>
      <c r="F3203">
        <v>219</v>
      </c>
      <c r="G3203">
        <v>115</v>
      </c>
      <c r="H3203">
        <v>105</v>
      </c>
      <c r="I3203">
        <v>64</v>
      </c>
      <c r="J3203">
        <v>61</v>
      </c>
      <c r="K3203">
        <v>58</v>
      </c>
      <c r="L3203">
        <v>0</v>
      </c>
      <c r="M3203">
        <v>2022</v>
      </c>
      <c r="N3203">
        <f t="shared" ca="1" si="200"/>
        <v>192</v>
      </c>
      <c r="O3203">
        <f t="shared" ca="1" si="201"/>
        <v>16074</v>
      </c>
      <c r="P3203">
        <f ca="1">_20206[[#This Row],[最低排名]]-_20206[[#This Row],[同分人数]]+1</f>
        <v>15883</v>
      </c>
      <c r="Q3203">
        <f ca="1">IF(O3203&gt;=开始!$B$6, 1, 0)</f>
        <v>1</v>
      </c>
      <c r="R3203">
        <f ca="1">_20206[[#This Row],[最低排名]]-开始!$B$6</f>
        <v>16074</v>
      </c>
    </row>
    <row r="3204" spans="1:18">
      <c r="A3204">
        <v>44103</v>
      </c>
      <c r="B3204" t="s">
        <v>662</v>
      </c>
      <c r="C3204" t="str">
        <f t="shared" si="198"/>
        <v>南京医大</v>
      </c>
      <c r="D3204" t="str">
        <f t="shared" si="199"/>
        <v>03</v>
      </c>
      <c r="E3204" t="s">
        <v>649</v>
      </c>
      <c r="F3204">
        <v>214</v>
      </c>
      <c r="G3204">
        <v>112</v>
      </c>
      <c r="H3204">
        <v>108</v>
      </c>
      <c r="I3204">
        <v>67</v>
      </c>
      <c r="J3204">
        <v>61</v>
      </c>
      <c r="K3204">
        <v>58</v>
      </c>
      <c r="L3204">
        <v>0</v>
      </c>
      <c r="M3204">
        <v>2022</v>
      </c>
      <c r="N3204">
        <f t="shared" ca="1" si="200"/>
        <v>217</v>
      </c>
      <c r="O3204">
        <f t="shared" ca="1" si="201"/>
        <v>15882</v>
      </c>
      <c r="P3204">
        <f ca="1">_20206[[#This Row],[最低排名]]-_20206[[#This Row],[同分人数]]+1</f>
        <v>15666</v>
      </c>
      <c r="Q3204">
        <f ca="1">IF(O3204&gt;=开始!$B$6, 1, 0)</f>
        <v>1</v>
      </c>
      <c r="R3204">
        <f ca="1">_20206[[#This Row],[最低排名]]-开始!$B$6</f>
        <v>15882</v>
      </c>
    </row>
    <row r="3205" spans="1:18">
      <c r="A3205">
        <v>44201</v>
      </c>
      <c r="B3205" t="s">
        <v>663</v>
      </c>
      <c r="C3205" t="str">
        <f t="shared" si="198"/>
        <v>南京中医</v>
      </c>
      <c r="D3205" t="str">
        <f t="shared" si="199"/>
        <v>01</v>
      </c>
      <c r="E3205" t="s">
        <v>37</v>
      </c>
      <c r="F3205">
        <v>224</v>
      </c>
      <c r="G3205">
        <v>114</v>
      </c>
      <c r="H3205">
        <v>128</v>
      </c>
      <c r="I3205">
        <v>61</v>
      </c>
      <c r="J3205">
        <v>55</v>
      </c>
      <c r="K3205">
        <v>55</v>
      </c>
      <c r="L3205">
        <v>0</v>
      </c>
      <c r="M3205">
        <v>2022</v>
      </c>
      <c r="N3205">
        <f t="shared" ca="1" si="200"/>
        <v>201</v>
      </c>
      <c r="O3205">
        <f t="shared" ca="1" si="201"/>
        <v>12620</v>
      </c>
      <c r="P3205">
        <f ca="1">_20206[[#This Row],[最低排名]]-_20206[[#This Row],[同分人数]]+1</f>
        <v>12420</v>
      </c>
      <c r="Q3205">
        <f ca="1">IF(O3205&gt;=开始!$B$6, 1, 0)</f>
        <v>1</v>
      </c>
      <c r="R3205">
        <f ca="1">_20206[[#This Row],[最低排名]]-开始!$B$6</f>
        <v>12620</v>
      </c>
    </row>
    <row r="3206" spans="1:18">
      <c r="A3206">
        <v>44202</v>
      </c>
      <c r="B3206" t="s">
        <v>664</v>
      </c>
      <c r="C3206" t="str">
        <f t="shared" si="198"/>
        <v>南京中医</v>
      </c>
      <c r="D3206" t="str">
        <f t="shared" si="199"/>
        <v>02</v>
      </c>
      <c r="E3206" t="s">
        <v>122</v>
      </c>
      <c r="F3206">
        <v>217</v>
      </c>
      <c r="G3206">
        <v>114</v>
      </c>
      <c r="H3206">
        <v>106</v>
      </c>
      <c r="I3206">
        <v>64</v>
      </c>
      <c r="J3206">
        <v>61</v>
      </c>
      <c r="K3206">
        <v>58</v>
      </c>
      <c r="L3206">
        <v>0</v>
      </c>
      <c r="M3206">
        <v>2022</v>
      </c>
      <c r="N3206">
        <f t="shared" ca="1" si="200"/>
        <v>208</v>
      </c>
      <c r="O3206">
        <f t="shared" ca="1" si="201"/>
        <v>16282</v>
      </c>
      <c r="P3206">
        <f ca="1">_20206[[#This Row],[最低排名]]-_20206[[#This Row],[同分人数]]+1</f>
        <v>16075</v>
      </c>
      <c r="Q3206">
        <f ca="1">IF(O3206&gt;=开始!$B$6, 1, 0)</f>
        <v>1</v>
      </c>
      <c r="R3206">
        <f ca="1">_20206[[#This Row],[最低排名]]-开始!$B$6</f>
        <v>16282</v>
      </c>
    </row>
    <row r="3207" spans="1:18">
      <c r="A3207">
        <v>44301</v>
      </c>
      <c r="B3207" t="s">
        <v>665</v>
      </c>
      <c r="C3207" t="str">
        <f t="shared" si="198"/>
        <v>南京师大</v>
      </c>
      <c r="D3207" t="str">
        <f t="shared" si="199"/>
        <v>01</v>
      </c>
      <c r="E3207" t="s">
        <v>18</v>
      </c>
      <c r="F3207">
        <v>230</v>
      </c>
      <c r="G3207">
        <v>116</v>
      </c>
      <c r="H3207">
        <v>126</v>
      </c>
      <c r="I3207">
        <v>70</v>
      </c>
      <c r="J3207">
        <v>61</v>
      </c>
      <c r="K3207">
        <v>58</v>
      </c>
      <c r="L3207">
        <v>0</v>
      </c>
      <c r="M3207">
        <v>2022</v>
      </c>
      <c r="N3207">
        <f t="shared" ca="1" si="200"/>
        <v>177</v>
      </c>
      <c r="O3207">
        <f t="shared" ca="1" si="201"/>
        <v>7977</v>
      </c>
      <c r="P3207">
        <f ca="1">_20206[[#This Row],[最低排名]]-_20206[[#This Row],[同分人数]]+1</f>
        <v>7801</v>
      </c>
      <c r="Q3207">
        <f ca="1">IF(O3207&gt;=开始!$B$6, 1, 0)</f>
        <v>1</v>
      </c>
      <c r="R3207">
        <f ca="1">_20206[[#This Row],[最低排名]]-开始!$B$6</f>
        <v>7977</v>
      </c>
    </row>
    <row r="3208" spans="1:18">
      <c r="A3208">
        <v>44302</v>
      </c>
      <c r="B3208" t="s">
        <v>666</v>
      </c>
      <c r="C3208" t="str">
        <f t="shared" si="198"/>
        <v>南京师大</v>
      </c>
      <c r="D3208" t="str">
        <f t="shared" si="199"/>
        <v>02</v>
      </c>
      <c r="E3208" t="s">
        <v>260</v>
      </c>
      <c r="F3208">
        <v>241</v>
      </c>
      <c r="G3208">
        <v>124</v>
      </c>
      <c r="H3208">
        <v>117</v>
      </c>
      <c r="I3208">
        <v>67</v>
      </c>
      <c r="J3208">
        <v>67</v>
      </c>
      <c r="K3208">
        <v>64</v>
      </c>
      <c r="L3208">
        <v>0</v>
      </c>
      <c r="M3208">
        <v>2022</v>
      </c>
      <c r="N3208">
        <f t="shared" ca="1" si="200"/>
        <v>195</v>
      </c>
      <c r="O3208">
        <f t="shared" ca="1" si="201"/>
        <v>5925</v>
      </c>
      <c r="P3208">
        <f ca="1">_20206[[#This Row],[最低排名]]-_20206[[#This Row],[同分人数]]+1</f>
        <v>5731</v>
      </c>
      <c r="Q3208">
        <f ca="1">IF(O3208&gt;=开始!$B$6, 1, 0)</f>
        <v>1</v>
      </c>
      <c r="R3208">
        <f ca="1">_20206[[#This Row],[最低排名]]-开始!$B$6</f>
        <v>5925</v>
      </c>
    </row>
    <row r="3209" spans="1:18">
      <c r="A3209">
        <v>44303</v>
      </c>
      <c r="B3209" t="s">
        <v>667</v>
      </c>
      <c r="C3209" t="str">
        <f t="shared" si="198"/>
        <v>南京师大</v>
      </c>
      <c r="D3209" t="str">
        <f t="shared" si="199"/>
        <v>03</v>
      </c>
      <c r="E3209" t="s">
        <v>246</v>
      </c>
      <c r="F3209">
        <v>229</v>
      </c>
      <c r="G3209">
        <v>118</v>
      </c>
      <c r="H3209">
        <v>125</v>
      </c>
      <c r="I3209">
        <v>67</v>
      </c>
      <c r="J3209">
        <v>67</v>
      </c>
      <c r="K3209">
        <v>64</v>
      </c>
      <c r="L3209">
        <v>0</v>
      </c>
      <c r="M3209">
        <v>2022</v>
      </c>
      <c r="N3209">
        <f t="shared" ca="1" si="200"/>
        <v>196</v>
      </c>
      <c r="O3209">
        <f t="shared" ca="1" si="201"/>
        <v>6653</v>
      </c>
      <c r="P3209">
        <f ca="1">_20206[[#This Row],[最低排名]]-_20206[[#This Row],[同分人数]]+1</f>
        <v>6458</v>
      </c>
      <c r="Q3209">
        <f ca="1">IF(O3209&gt;=开始!$B$6, 1, 0)</f>
        <v>1</v>
      </c>
      <c r="R3209">
        <f ca="1">_20206[[#This Row],[最低排名]]-开始!$B$6</f>
        <v>6653</v>
      </c>
    </row>
    <row r="3210" spans="1:18">
      <c r="A3210">
        <v>44304</v>
      </c>
      <c r="B3210" t="s">
        <v>668</v>
      </c>
      <c r="C3210" t="str">
        <f t="shared" si="198"/>
        <v>南京师大</v>
      </c>
      <c r="D3210" t="str">
        <f t="shared" si="199"/>
        <v>04</v>
      </c>
      <c r="E3210" t="s">
        <v>87</v>
      </c>
      <c r="F3210">
        <v>246</v>
      </c>
      <c r="G3210">
        <v>139</v>
      </c>
      <c r="H3210">
        <v>109</v>
      </c>
      <c r="I3210">
        <v>61</v>
      </c>
      <c r="J3210">
        <v>58</v>
      </c>
      <c r="K3210">
        <v>52</v>
      </c>
      <c r="L3210">
        <v>0</v>
      </c>
      <c r="M3210">
        <v>2022</v>
      </c>
      <c r="N3210">
        <f t="shared" ca="1" si="200"/>
        <v>231</v>
      </c>
      <c r="O3210">
        <f t="shared" ca="1" si="201"/>
        <v>12030</v>
      </c>
      <c r="P3210">
        <f ca="1">_20206[[#This Row],[最低排名]]-_20206[[#This Row],[同分人数]]+1</f>
        <v>11800</v>
      </c>
      <c r="Q3210">
        <f ca="1">IF(O3210&gt;=开始!$B$6, 1, 0)</f>
        <v>1</v>
      </c>
      <c r="R3210">
        <f ca="1">_20206[[#This Row],[最低排名]]-开始!$B$6</f>
        <v>12030</v>
      </c>
    </row>
    <row r="3211" spans="1:18">
      <c r="A3211">
        <v>44401</v>
      </c>
      <c r="B3211" t="s">
        <v>669</v>
      </c>
      <c r="C3211" t="str">
        <f t="shared" si="198"/>
        <v>淮阴师范</v>
      </c>
      <c r="D3211" t="str">
        <f t="shared" si="199"/>
        <v>01</v>
      </c>
      <c r="E3211" t="s">
        <v>863</v>
      </c>
      <c r="F3211">
        <v>212</v>
      </c>
      <c r="G3211">
        <v>110</v>
      </c>
      <c r="H3211">
        <v>92</v>
      </c>
      <c r="I3211">
        <v>58</v>
      </c>
      <c r="J3211">
        <v>55</v>
      </c>
      <c r="K3211">
        <v>49</v>
      </c>
      <c r="L3211">
        <v>0</v>
      </c>
      <c r="M3211">
        <v>2022</v>
      </c>
      <c r="N3211">
        <f t="shared" ca="1" si="200"/>
        <v>199</v>
      </c>
      <c r="O3211">
        <f t="shared" ca="1" si="201"/>
        <v>24851</v>
      </c>
      <c r="P3211">
        <f ca="1">_20206[[#This Row],[最低排名]]-_20206[[#This Row],[同分人数]]+1</f>
        <v>24653</v>
      </c>
      <c r="Q3211">
        <f ca="1">IF(O3211&gt;=开始!$B$6, 1, 0)</f>
        <v>1</v>
      </c>
      <c r="R3211">
        <f ca="1">_20206[[#This Row],[最低排名]]-开始!$B$6</f>
        <v>24851</v>
      </c>
    </row>
    <row r="3212" spans="1:18">
      <c r="A3212">
        <v>44402</v>
      </c>
      <c r="B3212" t="s">
        <v>1568</v>
      </c>
      <c r="C3212" t="str">
        <f t="shared" si="198"/>
        <v>淮阴师范</v>
      </c>
      <c r="D3212" t="str">
        <f t="shared" si="199"/>
        <v>02</v>
      </c>
      <c r="E3212" t="s">
        <v>320</v>
      </c>
      <c r="F3212">
        <v>183</v>
      </c>
      <c r="G3212">
        <v>98</v>
      </c>
      <c r="H3212">
        <v>89</v>
      </c>
      <c r="I3212">
        <v>49</v>
      </c>
      <c r="J3212">
        <v>49</v>
      </c>
      <c r="K3212">
        <v>40</v>
      </c>
      <c r="L3212">
        <v>0</v>
      </c>
      <c r="M3212">
        <v>2022</v>
      </c>
      <c r="N3212">
        <f t="shared" ca="1" si="200"/>
        <v>133</v>
      </c>
      <c r="O3212">
        <f t="shared" ca="1" si="201"/>
        <v>34946</v>
      </c>
      <c r="P3212">
        <f ca="1">_20206[[#This Row],[最低排名]]-_20206[[#This Row],[同分人数]]+1</f>
        <v>34814</v>
      </c>
      <c r="Q3212">
        <f ca="1">IF(O3212&gt;=开始!$B$6, 1, 0)</f>
        <v>1</v>
      </c>
      <c r="R3212">
        <f ca="1">_20206[[#This Row],[最低排名]]-开始!$B$6</f>
        <v>34946</v>
      </c>
    </row>
    <row r="3213" spans="1:18">
      <c r="A3213">
        <v>44501</v>
      </c>
      <c r="B3213" t="s">
        <v>670</v>
      </c>
      <c r="C3213" t="str">
        <f t="shared" si="198"/>
        <v>盐城师范</v>
      </c>
      <c r="D3213" t="str">
        <f t="shared" si="199"/>
        <v>01</v>
      </c>
      <c r="E3213" t="s">
        <v>528</v>
      </c>
      <c r="F3213">
        <v>209</v>
      </c>
      <c r="G3213">
        <v>113</v>
      </c>
      <c r="H3213">
        <v>66</v>
      </c>
      <c r="I3213">
        <v>58</v>
      </c>
      <c r="J3213">
        <v>55</v>
      </c>
      <c r="K3213">
        <v>52</v>
      </c>
      <c r="L3213">
        <v>0</v>
      </c>
      <c r="M3213">
        <v>2022</v>
      </c>
      <c r="N3213">
        <f t="shared" ca="1" si="200"/>
        <v>187</v>
      </c>
      <c r="O3213">
        <f t="shared" ca="1" si="201"/>
        <v>29955</v>
      </c>
      <c r="P3213">
        <f ca="1">_20206[[#This Row],[最低排名]]-_20206[[#This Row],[同分人数]]+1</f>
        <v>29769</v>
      </c>
      <c r="Q3213">
        <f ca="1">IF(O3213&gt;=开始!$B$6, 1, 0)</f>
        <v>1</v>
      </c>
      <c r="R3213">
        <f ca="1">_20206[[#This Row],[最低排名]]-开始!$B$6</f>
        <v>29955</v>
      </c>
    </row>
    <row r="3214" spans="1:18">
      <c r="A3214">
        <v>44601</v>
      </c>
      <c r="B3214" t="s">
        <v>671</v>
      </c>
      <c r="C3214" t="str">
        <f t="shared" si="198"/>
        <v>南京财大</v>
      </c>
      <c r="D3214" t="str">
        <f t="shared" si="199"/>
        <v>01</v>
      </c>
      <c r="E3214" t="s">
        <v>168</v>
      </c>
      <c r="F3214">
        <v>211</v>
      </c>
      <c r="G3214">
        <v>110</v>
      </c>
      <c r="H3214">
        <v>107</v>
      </c>
      <c r="I3214">
        <v>64</v>
      </c>
      <c r="J3214">
        <v>58</v>
      </c>
      <c r="K3214">
        <v>55</v>
      </c>
      <c r="L3214">
        <v>0</v>
      </c>
      <c r="M3214">
        <v>2022</v>
      </c>
      <c r="N3214">
        <f t="shared" ca="1" si="200"/>
        <v>226</v>
      </c>
      <c r="O3214">
        <f t="shared" ca="1" si="201"/>
        <v>18674</v>
      </c>
      <c r="P3214">
        <f ca="1">_20206[[#This Row],[最低排名]]-_20206[[#This Row],[同分人数]]+1</f>
        <v>18449</v>
      </c>
      <c r="Q3214">
        <f ca="1">IF(O3214&gt;=开始!$B$6, 1, 0)</f>
        <v>1</v>
      </c>
      <c r="R3214">
        <f ca="1">_20206[[#This Row],[最低排名]]-开始!$B$6</f>
        <v>18674</v>
      </c>
    </row>
    <row r="3215" spans="1:18">
      <c r="A3215">
        <v>44602</v>
      </c>
      <c r="B3215" t="s">
        <v>672</v>
      </c>
      <c r="C3215" t="str">
        <f t="shared" si="198"/>
        <v>南京财大</v>
      </c>
      <c r="D3215" t="str">
        <f t="shared" si="199"/>
        <v>02</v>
      </c>
      <c r="E3215" t="s">
        <v>92</v>
      </c>
      <c r="F3215">
        <v>211</v>
      </c>
      <c r="G3215">
        <v>114</v>
      </c>
      <c r="H3215">
        <v>124</v>
      </c>
      <c r="I3215">
        <v>52</v>
      </c>
      <c r="J3215">
        <v>52</v>
      </c>
      <c r="K3215">
        <v>43</v>
      </c>
      <c r="L3215">
        <v>0</v>
      </c>
      <c r="M3215">
        <v>2022</v>
      </c>
      <c r="N3215">
        <f t="shared" ca="1" si="200"/>
        <v>198</v>
      </c>
      <c r="O3215">
        <f t="shared" ca="1" si="201"/>
        <v>21514</v>
      </c>
      <c r="P3215">
        <f ca="1">_20206[[#This Row],[最低排名]]-_20206[[#This Row],[同分人数]]+1</f>
        <v>21317</v>
      </c>
      <c r="Q3215">
        <f ca="1">IF(O3215&gt;=开始!$B$6, 1, 0)</f>
        <v>1</v>
      </c>
      <c r="R3215">
        <f ca="1">_20206[[#This Row],[最低排名]]-开始!$B$6</f>
        <v>21514</v>
      </c>
    </row>
    <row r="3216" spans="1:18">
      <c r="A3216">
        <v>44701</v>
      </c>
      <c r="B3216" t="s">
        <v>1569</v>
      </c>
      <c r="C3216" t="str">
        <f t="shared" si="198"/>
        <v>江苏警官</v>
      </c>
      <c r="D3216" t="str">
        <f t="shared" si="199"/>
        <v>01</v>
      </c>
      <c r="E3216" t="s">
        <v>340</v>
      </c>
      <c r="F3216">
        <v>194</v>
      </c>
      <c r="G3216">
        <v>100</v>
      </c>
      <c r="H3216">
        <v>104</v>
      </c>
      <c r="I3216">
        <v>58</v>
      </c>
      <c r="J3216">
        <v>55</v>
      </c>
      <c r="K3216">
        <v>46</v>
      </c>
      <c r="L3216">
        <v>0</v>
      </c>
      <c r="M3216">
        <v>2022</v>
      </c>
      <c r="N3216">
        <f t="shared" ca="1" si="200"/>
        <v>216</v>
      </c>
      <c r="O3216">
        <f t="shared" ca="1" si="201"/>
        <v>26729</v>
      </c>
      <c r="P3216">
        <f ca="1">_20206[[#This Row],[最低排名]]-_20206[[#This Row],[同分人数]]+1</f>
        <v>26514</v>
      </c>
      <c r="Q3216">
        <f ca="1">IF(O3216&gt;=开始!$B$6, 1, 0)</f>
        <v>1</v>
      </c>
      <c r="R3216">
        <f ca="1">_20206[[#This Row],[最低排名]]-开始!$B$6</f>
        <v>26729</v>
      </c>
    </row>
    <row r="3217" spans="1:18">
      <c r="A3217">
        <v>44702</v>
      </c>
      <c r="B3217" t="s">
        <v>1570</v>
      </c>
      <c r="C3217" t="str">
        <f t="shared" ref="C3217:C3280" si="202">LEFT(B3217, FIND("(", B3217) - 1)</f>
        <v>江苏警官</v>
      </c>
      <c r="D3217" t="str">
        <f t="shared" ref="D3217:D3280" si="203">MID(B3217, FIND("(", B3217) + 1, FIND(")", B3217) - FIND("(", B3217) - 1)</f>
        <v>02</v>
      </c>
      <c r="E3217" t="s">
        <v>381</v>
      </c>
      <c r="F3217">
        <v>199</v>
      </c>
      <c r="G3217">
        <v>104</v>
      </c>
      <c r="H3217">
        <v>80</v>
      </c>
      <c r="I3217">
        <v>58</v>
      </c>
      <c r="J3217">
        <v>49</v>
      </c>
      <c r="K3217">
        <v>43</v>
      </c>
      <c r="L3217">
        <v>0</v>
      </c>
      <c r="M3217">
        <v>2022</v>
      </c>
      <c r="N3217">
        <f t="shared" ca="1" si="200"/>
        <v>177</v>
      </c>
      <c r="O3217">
        <f t="shared" ca="1" si="201"/>
        <v>31886</v>
      </c>
      <c r="P3217">
        <f ca="1">_20206[[#This Row],[最低排名]]-_20206[[#This Row],[同分人数]]+1</f>
        <v>31710</v>
      </c>
      <c r="Q3217">
        <f ca="1">IF(O3217&gt;=开始!$B$6, 1, 0)</f>
        <v>1</v>
      </c>
      <c r="R3217">
        <f ca="1">_20206[[#This Row],[最低排名]]-开始!$B$6</f>
        <v>31886</v>
      </c>
    </row>
    <row r="3218" spans="1:18">
      <c r="A3218">
        <v>44801</v>
      </c>
      <c r="B3218" t="s">
        <v>673</v>
      </c>
      <c r="C3218" t="str">
        <f t="shared" si="202"/>
        <v>苏州科大</v>
      </c>
      <c r="D3218" t="str">
        <f t="shared" si="203"/>
        <v>01</v>
      </c>
      <c r="E3218" t="s">
        <v>546</v>
      </c>
      <c r="F3218">
        <v>200</v>
      </c>
      <c r="G3218">
        <v>105</v>
      </c>
      <c r="H3218">
        <v>120</v>
      </c>
      <c r="I3218">
        <v>64</v>
      </c>
      <c r="J3218">
        <v>58</v>
      </c>
      <c r="K3218">
        <v>46</v>
      </c>
      <c r="L3218">
        <v>0</v>
      </c>
      <c r="M3218">
        <v>2022</v>
      </c>
      <c r="N3218">
        <f t="shared" ca="1" si="200"/>
        <v>238</v>
      </c>
      <c r="O3218">
        <f t="shared" ca="1" si="201"/>
        <v>20201</v>
      </c>
      <c r="P3218">
        <f ca="1">_20206[[#This Row],[最低排名]]-_20206[[#This Row],[同分人数]]+1</f>
        <v>19964</v>
      </c>
      <c r="Q3218">
        <f ca="1">IF(O3218&gt;=开始!$B$6, 1, 0)</f>
        <v>1</v>
      </c>
      <c r="R3218">
        <f ca="1">_20206[[#This Row],[最低排名]]-开始!$B$6</f>
        <v>20201</v>
      </c>
    </row>
    <row r="3219" spans="1:18">
      <c r="A3219">
        <v>44802</v>
      </c>
      <c r="B3219" t="s">
        <v>674</v>
      </c>
      <c r="C3219" t="str">
        <f t="shared" si="202"/>
        <v>苏州科大</v>
      </c>
      <c r="D3219" t="str">
        <f t="shared" si="203"/>
        <v>02</v>
      </c>
      <c r="E3219" t="s">
        <v>643</v>
      </c>
      <c r="F3219">
        <v>221</v>
      </c>
      <c r="G3219">
        <v>117</v>
      </c>
      <c r="H3219">
        <v>88</v>
      </c>
      <c r="I3219">
        <v>61</v>
      </c>
      <c r="J3219">
        <v>55</v>
      </c>
      <c r="K3219">
        <v>52</v>
      </c>
      <c r="L3219">
        <v>0</v>
      </c>
      <c r="M3219">
        <v>2022</v>
      </c>
      <c r="N3219">
        <f t="shared" ca="1" si="200"/>
        <v>211</v>
      </c>
      <c r="O3219">
        <f t="shared" ca="1" si="201"/>
        <v>22579</v>
      </c>
      <c r="P3219">
        <f ca="1">_20206[[#This Row],[最低排名]]-_20206[[#This Row],[同分人数]]+1</f>
        <v>22369</v>
      </c>
      <c r="Q3219">
        <f ca="1">IF(O3219&gt;=开始!$B$6, 1, 0)</f>
        <v>1</v>
      </c>
      <c r="R3219">
        <f ca="1">_20206[[#This Row],[最低排名]]-开始!$B$6</f>
        <v>22579</v>
      </c>
    </row>
    <row r="3220" spans="1:18">
      <c r="A3220">
        <v>44803</v>
      </c>
      <c r="B3220" t="s">
        <v>675</v>
      </c>
      <c r="C3220" t="str">
        <f t="shared" si="202"/>
        <v>苏州科大</v>
      </c>
      <c r="D3220" t="str">
        <f t="shared" si="203"/>
        <v>03</v>
      </c>
      <c r="E3220" t="s">
        <v>387</v>
      </c>
      <c r="F3220">
        <v>201</v>
      </c>
      <c r="G3220">
        <v>101</v>
      </c>
      <c r="H3220">
        <v>92</v>
      </c>
      <c r="I3220">
        <v>58</v>
      </c>
      <c r="J3220">
        <v>49</v>
      </c>
      <c r="K3220">
        <v>46</v>
      </c>
      <c r="L3220">
        <v>0</v>
      </c>
      <c r="M3220">
        <v>2022</v>
      </c>
      <c r="N3220">
        <f t="shared" ca="1" si="200"/>
        <v>167</v>
      </c>
      <c r="O3220">
        <f t="shared" ca="1" si="201"/>
        <v>28846</v>
      </c>
      <c r="P3220">
        <f ca="1">_20206[[#This Row],[最低排名]]-_20206[[#This Row],[同分人数]]+1</f>
        <v>28680</v>
      </c>
      <c r="Q3220">
        <f ca="1">IF(O3220&gt;=开始!$B$6, 1, 0)</f>
        <v>1</v>
      </c>
      <c r="R3220">
        <f ca="1">_20206[[#This Row],[最低排名]]-开始!$B$6</f>
        <v>28846</v>
      </c>
    </row>
    <row r="3221" spans="1:18">
      <c r="A3221">
        <v>44804</v>
      </c>
      <c r="B3221" t="s">
        <v>676</v>
      </c>
      <c r="C3221" t="str">
        <f t="shared" si="202"/>
        <v>苏州科大</v>
      </c>
      <c r="D3221" t="str">
        <f t="shared" si="203"/>
        <v>04</v>
      </c>
      <c r="E3221" t="s">
        <v>178</v>
      </c>
      <c r="F3221">
        <v>205</v>
      </c>
      <c r="G3221">
        <v>112</v>
      </c>
      <c r="H3221">
        <v>85</v>
      </c>
      <c r="I3221">
        <v>67</v>
      </c>
      <c r="J3221">
        <v>52</v>
      </c>
      <c r="K3221">
        <v>49</v>
      </c>
      <c r="L3221">
        <v>0</v>
      </c>
      <c r="M3221">
        <v>2022</v>
      </c>
      <c r="N3221">
        <f t="shared" ca="1" si="200"/>
        <v>223</v>
      </c>
      <c r="O3221">
        <f t="shared" ca="1" si="201"/>
        <v>26513</v>
      </c>
      <c r="P3221">
        <f ca="1">_20206[[#This Row],[最低排名]]-_20206[[#This Row],[同分人数]]+1</f>
        <v>26291</v>
      </c>
      <c r="Q3221">
        <f ca="1">IF(O3221&gt;=开始!$B$6, 1, 0)</f>
        <v>1</v>
      </c>
      <c r="R3221">
        <f ca="1">_20206[[#This Row],[最低排名]]-开始!$B$6</f>
        <v>26513</v>
      </c>
    </row>
    <row r="3222" spans="1:18">
      <c r="A3222">
        <v>44805</v>
      </c>
      <c r="B3222" t="s">
        <v>677</v>
      </c>
      <c r="C3222" t="str">
        <f t="shared" si="202"/>
        <v>苏州科大</v>
      </c>
      <c r="D3222" t="str">
        <f t="shared" si="203"/>
        <v>05</v>
      </c>
      <c r="E3222" t="s">
        <v>347</v>
      </c>
      <c r="F3222">
        <v>188</v>
      </c>
      <c r="G3222">
        <v>112</v>
      </c>
      <c r="H3222">
        <v>117</v>
      </c>
      <c r="I3222">
        <v>61</v>
      </c>
      <c r="J3222">
        <v>58</v>
      </c>
      <c r="K3222">
        <v>49</v>
      </c>
      <c r="L3222">
        <v>0</v>
      </c>
      <c r="M3222">
        <v>2022</v>
      </c>
      <c r="N3222">
        <f t="shared" ca="1" si="200"/>
        <v>222</v>
      </c>
      <c r="O3222">
        <f t="shared" ca="1" si="201"/>
        <v>23441</v>
      </c>
      <c r="P3222">
        <f ca="1">_20206[[#This Row],[最低排名]]-_20206[[#This Row],[同分人数]]+1</f>
        <v>23220</v>
      </c>
      <c r="Q3222">
        <f ca="1">IF(O3222&gt;=开始!$B$6, 1, 0)</f>
        <v>1</v>
      </c>
      <c r="R3222">
        <f ca="1">_20206[[#This Row],[最低排名]]-开始!$B$6</f>
        <v>23441</v>
      </c>
    </row>
    <row r="3223" spans="1:18">
      <c r="A3223">
        <v>44806</v>
      </c>
      <c r="B3223" t="s">
        <v>679</v>
      </c>
      <c r="C3223" t="str">
        <f t="shared" si="202"/>
        <v>苏州科大</v>
      </c>
      <c r="D3223" t="str">
        <f t="shared" si="203"/>
        <v>06</v>
      </c>
      <c r="E3223" t="s">
        <v>405</v>
      </c>
      <c r="F3223">
        <v>183</v>
      </c>
      <c r="G3223">
        <v>96</v>
      </c>
      <c r="H3223">
        <v>94</v>
      </c>
      <c r="I3223">
        <v>58</v>
      </c>
      <c r="J3223">
        <v>49</v>
      </c>
      <c r="K3223">
        <v>43</v>
      </c>
      <c r="L3223">
        <v>0</v>
      </c>
      <c r="M3223">
        <v>2022</v>
      </c>
      <c r="N3223">
        <f t="shared" ca="1" si="200"/>
        <v>164</v>
      </c>
      <c r="O3223">
        <f t="shared" ca="1" si="201"/>
        <v>32225</v>
      </c>
      <c r="P3223">
        <f ca="1">_20206[[#This Row],[最低排名]]-_20206[[#This Row],[同分人数]]+1</f>
        <v>32062</v>
      </c>
      <c r="Q3223">
        <f ca="1">IF(O3223&gt;=开始!$B$6, 1, 0)</f>
        <v>1</v>
      </c>
      <c r="R3223">
        <f ca="1">_20206[[#This Row],[最低排名]]-开始!$B$6</f>
        <v>32225</v>
      </c>
    </row>
    <row r="3224" spans="1:18">
      <c r="A3224">
        <v>44901</v>
      </c>
      <c r="B3224" t="s">
        <v>680</v>
      </c>
      <c r="C3224" t="str">
        <f t="shared" si="202"/>
        <v>常熟理工</v>
      </c>
      <c r="D3224" t="str">
        <f t="shared" si="203"/>
        <v>01</v>
      </c>
      <c r="E3224" t="s">
        <v>309</v>
      </c>
      <c r="F3224">
        <v>194</v>
      </c>
      <c r="G3224">
        <v>100</v>
      </c>
      <c r="H3224">
        <v>101</v>
      </c>
      <c r="I3224">
        <v>52</v>
      </c>
      <c r="J3224">
        <v>52</v>
      </c>
      <c r="K3224">
        <v>43</v>
      </c>
      <c r="L3224">
        <v>0</v>
      </c>
      <c r="M3224">
        <v>2022</v>
      </c>
      <c r="N3224">
        <f t="shared" ca="1" si="200"/>
        <v>188</v>
      </c>
      <c r="O3224">
        <f t="shared" ca="1" si="201"/>
        <v>29590</v>
      </c>
      <c r="P3224">
        <f ca="1">_20206[[#This Row],[最低排名]]-_20206[[#This Row],[同分人数]]+1</f>
        <v>29403</v>
      </c>
      <c r="Q3224">
        <f ca="1">IF(O3224&gt;=开始!$B$6, 1, 0)</f>
        <v>1</v>
      </c>
      <c r="R3224">
        <f ca="1">_20206[[#This Row],[最低排名]]-开始!$B$6</f>
        <v>29590</v>
      </c>
    </row>
    <row r="3225" spans="1:18">
      <c r="A3225">
        <v>44902</v>
      </c>
      <c r="B3225" t="s">
        <v>1571</v>
      </c>
      <c r="C3225" t="str">
        <f t="shared" si="202"/>
        <v>常熟理工</v>
      </c>
      <c r="D3225" t="str">
        <f t="shared" si="203"/>
        <v>02</v>
      </c>
      <c r="E3225" t="s">
        <v>433</v>
      </c>
      <c r="F3225">
        <v>204</v>
      </c>
      <c r="G3225">
        <v>108</v>
      </c>
      <c r="H3225">
        <v>73</v>
      </c>
      <c r="I3225">
        <v>67</v>
      </c>
      <c r="J3225">
        <v>67</v>
      </c>
      <c r="K3225">
        <v>43</v>
      </c>
      <c r="L3225">
        <v>0</v>
      </c>
      <c r="M3225">
        <v>2022</v>
      </c>
      <c r="N3225">
        <f t="shared" ca="1" si="200"/>
        <v>209</v>
      </c>
      <c r="O3225">
        <f t="shared" ca="1" si="201"/>
        <v>27338</v>
      </c>
      <c r="P3225">
        <f ca="1">_20206[[#This Row],[最低排名]]-_20206[[#This Row],[同分人数]]+1</f>
        <v>27130</v>
      </c>
      <c r="Q3225">
        <f ca="1">IF(O3225&gt;=开始!$B$6, 1, 0)</f>
        <v>1</v>
      </c>
      <c r="R3225">
        <f ca="1">_20206[[#This Row],[最低排名]]-开始!$B$6</f>
        <v>27338</v>
      </c>
    </row>
    <row r="3226" spans="1:18">
      <c r="A3226">
        <v>45001</v>
      </c>
      <c r="B3226" t="s">
        <v>681</v>
      </c>
      <c r="C3226" t="str">
        <f t="shared" si="202"/>
        <v>金陵科技</v>
      </c>
      <c r="D3226" t="str">
        <f t="shared" si="203"/>
        <v>01</v>
      </c>
      <c r="E3226" t="s">
        <v>228</v>
      </c>
      <c r="F3226">
        <v>199</v>
      </c>
      <c r="G3226">
        <v>112</v>
      </c>
      <c r="H3226">
        <v>102</v>
      </c>
      <c r="I3226">
        <v>49</v>
      </c>
      <c r="J3226">
        <v>46</v>
      </c>
      <c r="K3226">
        <v>43</v>
      </c>
      <c r="L3226">
        <v>0</v>
      </c>
      <c r="M3226">
        <v>2022</v>
      </c>
      <c r="N3226">
        <f t="shared" ca="1" si="200"/>
        <v>199</v>
      </c>
      <c r="O3226">
        <f t="shared" ca="1" si="201"/>
        <v>30154</v>
      </c>
      <c r="P3226">
        <f ca="1">_20206[[#This Row],[最低排名]]-_20206[[#This Row],[同分人数]]+1</f>
        <v>29956</v>
      </c>
      <c r="Q3226">
        <f ca="1">IF(O3226&gt;=开始!$B$6, 1, 0)</f>
        <v>1</v>
      </c>
      <c r="R3226">
        <f ca="1">_20206[[#This Row],[最低排名]]-开始!$B$6</f>
        <v>30154</v>
      </c>
    </row>
    <row r="3227" spans="1:18">
      <c r="A3227">
        <v>45002</v>
      </c>
      <c r="B3227" t="s">
        <v>682</v>
      </c>
      <c r="C3227" t="str">
        <f t="shared" si="202"/>
        <v>金陵科技</v>
      </c>
      <c r="D3227" t="str">
        <f t="shared" si="203"/>
        <v>02</v>
      </c>
      <c r="E3227" t="s">
        <v>318</v>
      </c>
      <c r="F3227">
        <v>197</v>
      </c>
      <c r="G3227">
        <v>104</v>
      </c>
      <c r="H3227">
        <v>70</v>
      </c>
      <c r="I3227">
        <v>61</v>
      </c>
      <c r="J3227">
        <v>55</v>
      </c>
      <c r="K3227">
        <v>43</v>
      </c>
      <c r="L3227">
        <v>0</v>
      </c>
      <c r="M3227">
        <v>2022</v>
      </c>
      <c r="N3227">
        <f t="shared" ca="1" si="200"/>
        <v>168</v>
      </c>
      <c r="O3227">
        <f t="shared" ca="1" si="201"/>
        <v>32393</v>
      </c>
      <c r="P3227">
        <f ca="1">_20206[[#This Row],[最低排名]]-_20206[[#This Row],[同分人数]]+1</f>
        <v>32226</v>
      </c>
      <c r="Q3227">
        <f ca="1">IF(O3227&gt;=开始!$B$6, 1, 0)</f>
        <v>1</v>
      </c>
      <c r="R3227">
        <f ca="1">_20206[[#This Row],[最低排名]]-开始!$B$6</f>
        <v>32393</v>
      </c>
    </row>
    <row r="3228" spans="1:18">
      <c r="A3228">
        <v>45003</v>
      </c>
      <c r="B3228" t="s">
        <v>683</v>
      </c>
      <c r="C3228" t="str">
        <f t="shared" si="202"/>
        <v>金陵科技</v>
      </c>
      <c r="D3228" t="str">
        <f t="shared" si="203"/>
        <v>03</v>
      </c>
      <c r="E3228" t="s">
        <v>170</v>
      </c>
      <c r="F3228">
        <v>195</v>
      </c>
      <c r="G3228">
        <v>98</v>
      </c>
      <c r="H3228">
        <v>90</v>
      </c>
      <c r="I3228">
        <v>58</v>
      </c>
      <c r="J3228">
        <v>58</v>
      </c>
      <c r="K3228">
        <v>52</v>
      </c>
      <c r="L3228">
        <v>0</v>
      </c>
      <c r="M3228">
        <v>2022</v>
      </c>
      <c r="N3228">
        <f t="shared" ca="1" si="200"/>
        <v>192</v>
      </c>
      <c r="O3228">
        <f t="shared" ca="1" si="201"/>
        <v>27530</v>
      </c>
      <c r="P3228">
        <f ca="1">_20206[[#This Row],[最低排名]]-_20206[[#This Row],[同分人数]]+1</f>
        <v>27339</v>
      </c>
      <c r="Q3228">
        <f ca="1">IF(O3228&gt;=开始!$B$6, 1, 0)</f>
        <v>1</v>
      </c>
      <c r="R3228">
        <f ca="1">_20206[[#This Row],[最低排名]]-开始!$B$6</f>
        <v>27530</v>
      </c>
    </row>
    <row r="3229" spans="1:18">
      <c r="A3229">
        <v>45101</v>
      </c>
      <c r="B3229" t="s">
        <v>684</v>
      </c>
      <c r="C3229" t="str">
        <f t="shared" si="202"/>
        <v>徐州工程</v>
      </c>
      <c r="D3229" t="str">
        <f t="shared" si="203"/>
        <v>01</v>
      </c>
      <c r="E3229" t="s">
        <v>479</v>
      </c>
      <c r="F3229">
        <v>198</v>
      </c>
      <c r="G3229">
        <v>110</v>
      </c>
      <c r="H3229">
        <v>71</v>
      </c>
      <c r="I3229">
        <v>55</v>
      </c>
      <c r="J3229">
        <v>52</v>
      </c>
      <c r="K3229">
        <v>46</v>
      </c>
      <c r="L3229">
        <v>0</v>
      </c>
      <c r="M3229">
        <v>2022</v>
      </c>
      <c r="N3229">
        <f t="shared" ca="1" si="200"/>
        <v>163</v>
      </c>
      <c r="O3229">
        <f t="shared" ca="1" si="201"/>
        <v>33024</v>
      </c>
      <c r="P3229">
        <f ca="1">_20206[[#This Row],[最低排名]]-_20206[[#This Row],[同分人数]]+1</f>
        <v>32862</v>
      </c>
      <c r="Q3229">
        <f ca="1">IF(O3229&gt;=开始!$B$6, 1, 0)</f>
        <v>1</v>
      </c>
      <c r="R3229">
        <f ca="1">_20206[[#This Row],[最低排名]]-开始!$B$6</f>
        <v>33024</v>
      </c>
    </row>
    <row r="3230" spans="1:18">
      <c r="A3230">
        <v>45102</v>
      </c>
      <c r="B3230" t="s">
        <v>685</v>
      </c>
      <c r="C3230" t="str">
        <f t="shared" si="202"/>
        <v>徐州工程</v>
      </c>
      <c r="D3230" t="str">
        <f t="shared" si="203"/>
        <v>02</v>
      </c>
      <c r="E3230" t="s">
        <v>232</v>
      </c>
      <c r="F3230">
        <v>201</v>
      </c>
      <c r="G3230">
        <v>104</v>
      </c>
      <c r="H3230">
        <v>75</v>
      </c>
      <c r="I3230">
        <v>64</v>
      </c>
      <c r="J3230">
        <v>52</v>
      </c>
      <c r="K3230">
        <v>46</v>
      </c>
      <c r="L3230">
        <v>0</v>
      </c>
      <c r="M3230">
        <v>2022</v>
      </c>
      <c r="N3230">
        <f t="shared" ca="1" si="200"/>
        <v>191</v>
      </c>
      <c r="O3230">
        <f t="shared" ca="1" si="201"/>
        <v>30345</v>
      </c>
      <c r="P3230">
        <f ca="1">_20206[[#This Row],[最低排名]]-_20206[[#This Row],[同分人数]]+1</f>
        <v>30155</v>
      </c>
      <c r="Q3230">
        <f ca="1">IF(O3230&gt;=开始!$B$6, 1, 0)</f>
        <v>1</v>
      </c>
      <c r="R3230">
        <f ca="1">_20206[[#This Row],[最低排名]]-开始!$B$6</f>
        <v>30345</v>
      </c>
    </row>
    <row r="3231" spans="1:18">
      <c r="A3231">
        <v>45201</v>
      </c>
      <c r="B3231" t="s">
        <v>686</v>
      </c>
      <c r="C3231" t="str">
        <f t="shared" si="202"/>
        <v>常州工院</v>
      </c>
      <c r="D3231" t="str">
        <f t="shared" si="203"/>
        <v>01</v>
      </c>
      <c r="E3231" t="s">
        <v>752</v>
      </c>
      <c r="F3231">
        <v>188</v>
      </c>
      <c r="G3231">
        <v>100</v>
      </c>
      <c r="H3231">
        <v>99</v>
      </c>
      <c r="I3231">
        <v>52</v>
      </c>
      <c r="J3231">
        <v>43</v>
      </c>
      <c r="K3231">
        <v>43</v>
      </c>
      <c r="L3231">
        <v>0</v>
      </c>
      <c r="M3231">
        <v>2022</v>
      </c>
      <c r="N3231">
        <f t="shared" ca="1" si="200"/>
        <v>167</v>
      </c>
      <c r="O3231">
        <f t="shared" ca="1" si="201"/>
        <v>32560</v>
      </c>
      <c r="P3231">
        <f ca="1">_20206[[#This Row],[最低排名]]-_20206[[#This Row],[同分人数]]+1</f>
        <v>32394</v>
      </c>
      <c r="Q3231">
        <f ca="1">IF(O3231&gt;=开始!$B$6, 1, 0)</f>
        <v>1</v>
      </c>
      <c r="R3231">
        <f ca="1">_20206[[#This Row],[最低排名]]-开始!$B$6</f>
        <v>32560</v>
      </c>
    </row>
    <row r="3232" spans="1:18">
      <c r="A3232">
        <v>45301</v>
      </c>
      <c r="B3232" t="s">
        <v>688</v>
      </c>
      <c r="C3232" t="str">
        <f t="shared" si="202"/>
        <v>扬州大学</v>
      </c>
      <c r="D3232" t="str">
        <f t="shared" si="203"/>
        <v>01</v>
      </c>
      <c r="E3232" t="s">
        <v>649</v>
      </c>
      <c r="F3232">
        <v>218</v>
      </c>
      <c r="G3232">
        <v>110</v>
      </c>
      <c r="H3232">
        <v>107</v>
      </c>
      <c r="I3232">
        <v>67</v>
      </c>
      <c r="J3232">
        <v>61</v>
      </c>
      <c r="K3232">
        <v>55</v>
      </c>
      <c r="L3232">
        <v>0</v>
      </c>
      <c r="M3232">
        <v>2022</v>
      </c>
      <c r="N3232">
        <f t="shared" ca="1" si="200"/>
        <v>217</v>
      </c>
      <c r="O3232">
        <f t="shared" ca="1" si="201"/>
        <v>15882</v>
      </c>
      <c r="P3232">
        <f ca="1">_20206[[#This Row],[最低排名]]-_20206[[#This Row],[同分人数]]+1</f>
        <v>15666</v>
      </c>
      <c r="Q3232">
        <f ca="1">IF(O3232&gt;=开始!$B$6, 1, 0)</f>
        <v>1</v>
      </c>
      <c r="R3232">
        <f ca="1">_20206[[#This Row],[最低排名]]-开始!$B$6</f>
        <v>15882</v>
      </c>
    </row>
    <row r="3233" spans="1:18">
      <c r="A3233">
        <v>45302</v>
      </c>
      <c r="B3233" t="s">
        <v>689</v>
      </c>
      <c r="C3233" t="str">
        <f t="shared" si="202"/>
        <v>扬州大学</v>
      </c>
      <c r="D3233" t="str">
        <f t="shared" si="203"/>
        <v>02</v>
      </c>
      <c r="E3233" t="s">
        <v>168</v>
      </c>
      <c r="F3233">
        <v>231</v>
      </c>
      <c r="G3233">
        <v>128</v>
      </c>
      <c r="H3233">
        <v>96</v>
      </c>
      <c r="I3233">
        <v>58</v>
      </c>
      <c r="J3233">
        <v>55</v>
      </c>
      <c r="K3233">
        <v>55</v>
      </c>
      <c r="L3233">
        <v>0</v>
      </c>
      <c r="M3233">
        <v>2022</v>
      </c>
      <c r="N3233">
        <f t="shared" ca="1" si="200"/>
        <v>226</v>
      </c>
      <c r="O3233">
        <f t="shared" ca="1" si="201"/>
        <v>18674</v>
      </c>
      <c r="P3233">
        <f ca="1">_20206[[#This Row],[最低排名]]-_20206[[#This Row],[同分人数]]+1</f>
        <v>18449</v>
      </c>
      <c r="Q3233">
        <f ca="1">IF(O3233&gt;=开始!$B$6, 1, 0)</f>
        <v>1</v>
      </c>
      <c r="R3233">
        <f ca="1">_20206[[#This Row],[最低排名]]-开始!$B$6</f>
        <v>18674</v>
      </c>
    </row>
    <row r="3234" spans="1:18">
      <c r="A3234">
        <v>45303</v>
      </c>
      <c r="B3234" t="s">
        <v>690</v>
      </c>
      <c r="C3234" t="str">
        <f t="shared" si="202"/>
        <v>扬州大学</v>
      </c>
      <c r="D3234" t="str">
        <f t="shared" si="203"/>
        <v>03</v>
      </c>
      <c r="E3234" t="s">
        <v>43</v>
      </c>
      <c r="F3234">
        <v>224</v>
      </c>
      <c r="G3234">
        <v>128</v>
      </c>
      <c r="H3234">
        <v>99</v>
      </c>
      <c r="I3234">
        <v>64</v>
      </c>
      <c r="J3234">
        <v>61</v>
      </c>
      <c r="K3234">
        <v>55</v>
      </c>
      <c r="L3234">
        <v>0</v>
      </c>
      <c r="M3234">
        <v>2022</v>
      </c>
      <c r="N3234">
        <f t="shared" ca="1" si="200"/>
        <v>212</v>
      </c>
      <c r="O3234">
        <f t="shared" ca="1" si="201"/>
        <v>16925</v>
      </c>
      <c r="P3234">
        <f ca="1">_20206[[#This Row],[最低排名]]-_20206[[#This Row],[同分人数]]+1</f>
        <v>16714</v>
      </c>
      <c r="Q3234">
        <f ca="1">IF(O3234&gt;=开始!$B$6, 1, 0)</f>
        <v>1</v>
      </c>
      <c r="R3234">
        <f ca="1">_20206[[#This Row],[最低排名]]-开始!$B$6</f>
        <v>16925</v>
      </c>
    </row>
    <row r="3235" spans="1:18">
      <c r="A3235">
        <v>45304</v>
      </c>
      <c r="B3235" t="s">
        <v>691</v>
      </c>
      <c r="C3235" t="str">
        <f t="shared" si="202"/>
        <v>扬州大学</v>
      </c>
      <c r="D3235" t="str">
        <f t="shared" si="203"/>
        <v>04</v>
      </c>
      <c r="E3235" t="s">
        <v>749</v>
      </c>
      <c r="F3235">
        <v>222</v>
      </c>
      <c r="G3235">
        <v>112</v>
      </c>
      <c r="H3235">
        <v>111</v>
      </c>
      <c r="I3235">
        <v>64</v>
      </c>
      <c r="J3235">
        <v>55</v>
      </c>
      <c r="K3235">
        <v>52</v>
      </c>
      <c r="L3235">
        <v>0</v>
      </c>
      <c r="M3235">
        <v>2022</v>
      </c>
      <c r="N3235">
        <f t="shared" ca="1" si="200"/>
        <v>229</v>
      </c>
      <c r="O3235">
        <f t="shared" ca="1" si="201"/>
        <v>16713</v>
      </c>
      <c r="P3235">
        <f ca="1">_20206[[#This Row],[最低排名]]-_20206[[#This Row],[同分人数]]+1</f>
        <v>16485</v>
      </c>
      <c r="Q3235">
        <f ca="1">IF(O3235&gt;=开始!$B$6, 1, 0)</f>
        <v>1</v>
      </c>
      <c r="R3235">
        <f ca="1">_20206[[#This Row],[最低排名]]-开始!$B$6</f>
        <v>16713</v>
      </c>
    </row>
    <row r="3236" spans="1:18">
      <c r="A3236">
        <v>45401</v>
      </c>
      <c r="B3236" t="s">
        <v>692</v>
      </c>
      <c r="C3236" t="str">
        <f t="shared" si="202"/>
        <v>南京工程</v>
      </c>
      <c r="D3236" t="str">
        <f t="shared" si="203"/>
        <v>01</v>
      </c>
      <c r="E3236" t="s">
        <v>354</v>
      </c>
      <c r="F3236">
        <v>207</v>
      </c>
      <c r="G3236">
        <v>116</v>
      </c>
      <c r="H3236">
        <v>86</v>
      </c>
      <c r="I3236">
        <v>49</v>
      </c>
      <c r="J3236">
        <v>43</v>
      </c>
      <c r="K3236">
        <v>43</v>
      </c>
      <c r="L3236">
        <v>0</v>
      </c>
      <c r="M3236">
        <v>2022</v>
      </c>
      <c r="N3236">
        <f t="shared" ca="1" si="200"/>
        <v>175</v>
      </c>
      <c r="O3236">
        <f t="shared" ca="1" si="201"/>
        <v>32061</v>
      </c>
      <c r="P3236">
        <f ca="1">_20206[[#This Row],[最低排名]]-_20206[[#This Row],[同分人数]]+1</f>
        <v>31887</v>
      </c>
      <c r="Q3236">
        <f ca="1">IF(O3236&gt;=开始!$B$6, 1, 0)</f>
        <v>1</v>
      </c>
      <c r="R3236">
        <f ca="1">_20206[[#This Row],[最低排名]]-开始!$B$6</f>
        <v>32061</v>
      </c>
    </row>
    <row r="3237" spans="1:18">
      <c r="A3237">
        <v>45402</v>
      </c>
      <c r="B3237" t="s">
        <v>693</v>
      </c>
      <c r="C3237" t="str">
        <f t="shared" si="202"/>
        <v>南京工程</v>
      </c>
      <c r="D3237" t="str">
        <f t="shared" si="203"/>
        <v>02</v>
      </c>
      <c r="E3237" t="s">
        <v>170</v>
      </c>
      <c r="F3237">
        <v>203</v>
      </c>
      <c r="G3237">
        <v>109</v>
      </c>
      <c r="H3237">
        <v>97</v>
      </c>
      <c r="I3237">
        <v>52</v>
      </c>
      <c r="J3237">
        <v>52</v>
      </c>
      <c r="K3237">
        <v>49</v>
      </c>
      <c r="L3237">
        <v>0</v>
      </c>
      <c r="M3237">
        <v>2022</v>
      </c>
      <c r="N3237">
        <f t="shared" ca="1" si="200"/>
        <v>192</v>
      </c>
      <c r="O3237">
        <f t="shared" ca="1" si="201"/>
        <v>27530</v>
      </c>
      <c r="P3237">
        <f ca="1">_20206[[#This Row],[最低排名]]-_20206[[#This Row],[同分人数]]+1</f>
        <v>27339</v>
      </c>
      <c r="Q3237">
        <f ca="1">IF(O3237&gt;=开始!$B$6, 1, 0)</f>
        <v>1</v>
      </c>
      <c r="R3237">
        <f ca="1">_20206[[#This Row],[最低排名]]-开始!$B$6</f>
        <v>27530</v>
      </c>
    </row>
    <row r="3238" spans="1:18">
      <c r="A3238">
        <v>45403</v>
      </c>
      <c r="B3238" t="s">
        <v>694</v>
      </c>
      <c r="C3238" t="str">
        <f t="shared" si="202"/>
        <v>南京工程</v>
      </c>
      <c r="D3238" t="str">
        <f t="shared" si="203"/>
        <v>03</v>
      </c>
      <c r="E3238" t="s">
        <v>752</v>
      </c>
      <c r="F3238">
        <v>197</v>
      </c>
      <c r="G3238">
        <v>108</v>
      </c>
      <c r="H3238">
        <v>81</v>
      </c>
      <c r="I3238">
        <v>52</v>
      </c>
      <c r="J3238">
        <v>49</v>
      </c>
      <c r="K3238">
        <v>46</v>
      </c>
      <c r="L3238">
        <v>0</v>
      </c>
      <c r="M3238">
        <v>2022</v>
      </c>
      <c r="N3238">
        <f t="shared" ca="1" si="200"/>
        <v>167</v>
      </c>
      <c r="O3238">
        <f t="shared" ca="1" si="201"/>
        <v>32560</v>
      </c>
      <c r="P3238">
        <f ca="1">_20206[[#This Row],[最低排名]]-_20206[[#This Row],[同分人数]]+1</f>
        <v>32394</v>
      </c>
      <c r="Q3238">
        <f ca="1">IF(O3238&gt;=开始!$B$6, 1, 0)</f>
        <v>1</v>
      </c>
      <c r="R3238">
        <f ca="1">_20206[[#This Row],[最低排名]]-开始!$B$6</f>
        <v>32560</v>
      </c>
    </row>
    <row r="3239" spans="1:18">
      <c r="A3239">
        <v>45501</v>
      </c>
      <c r="B3239" t="s">
        <v>695</v>
      </c>
      <c r="C3239" t="str">
        <f t="shared" si="202"/>
        <v>南京审计</v>
      </c>
      <c r="D3239" t="str">
        <f t="shared" si="203"/>
        <v>01</v>
      </c>
      <c r="E3239" t="s">
        <v>450</v>
      </c>
      <c r="F3239">
        <v>225</v>
      </c>
      <c r="G3239">
        <v>123</v>
      </c>
      <c r="H3239">
        <v>95</v>
      </c>
      <c r="I3239">
        <v>61</v>
      </c>
      <c r="J3239">
        <v>58</v>
      </c>
      <c r="K3239">
        <v>55</v>
      </c>
      <c r="L3239">
        <v>0</v>
      </c>
      <c r="M3239">
        <v>2022</v>
      </c>
      <c r="N3239">
        <f t="shared" ca="1" si="200"/>
        <v>219</v>
      </c>
      <c r="O3239">
        <f t="shared" ca="1" si="201"/>
        <v>18893</v>
      </c>
      <c r="P3239">
        <f ca="1">_20206[[#This Row],[最低排名]]-_20206[[#This Row],[同分人数]]+1</f>
        <v>18675</v>
      </c>
      <c r="Q3239">
        <f ca="1">IF(O3239&gt;=开始!$B$6, 1, 0)</f>
        <v>1</v>
      </c>
      <c r="R3239">
        <f ca="1">_20206[[#This Row],[最低排名]]-开始!$B$6</f>
        <v>18893</v>
      </c>
    </row>
    <row r="3240" spans="1:18">
      <c r="A3240">
        <v>45502</v>
      </c>
      <c r="B3240" t="s">
        <v>696</v>
      </c>
      <c r="C3240" t="str">
        <f t="shared" si="202"/>
        <v>南京审计</v>
      </c>
      <c r="D3240" t="str">
        <f t="shared" si="203"/>
        <v>02</v>
      </c>
      <c r="E3240" t="s">
        <v>39</v>
      </c>
      <c r="F3240">
        <v>199</v>
      </c>
      <c r="G3240">
        <v>105</v>
      </c>
      <c r="H3240">
        <v>120</v>
      </c>
      <c r="I3240">
        <v>64</v>
      </c>
      <c r="J3240">
        <v>61</v>
      </c>
      <c r="K3240">
        <v>58</v>
      </c>
      <c r="L3240">
        <v>0</v>
      </c>
      <c r="M3240">
        <v>2022</v>
      </c>
      <c r="N3240">
        <f t="shared" ca="1" si="200"/>
        <v>223</v>
      </c>
      <c r="O3240">
        <f t="shared" ca="1" si="201"/>
        <v>17148</v>
      </c>
      <c r="P3240">
        <f ca="1">_20206[[#This Row],[最低排名]]-_20206[[#This Row],[同分人数]]+1</f>
        <v>16926</v>
      </c>
      <c r="Q3240">
        <f ca="1">IF(O3240&gt;=开始!$B$6, 1, 0)</f>
        <v>1</v>
      </c>
      <c r="R3240">
        <f ca="1">_20206[[#This Row],[最低排名]]-开始!$B$6</f>
        <v>17148</v>
      </c>
    </row>
    <row r="3241" spans="1:18">
      <c r="A3241">
        <v>45503</v>
      </c>
      <c r="B3241" t="s">
        <v>697</v>
      </c>
      <c r="C3241" t="str">
        <f t="shared" si="202"/>
        <v>南京审计</v>
      </c>
      <c r="D3241" t="str">
        <f t="shared" si="203"/>
        <v>03</v>
      </c>
      <c r="E3241" t="s">
        <v>141</v>
      </c>
      <c r="F3241">
        <v>196</v>
      </c>
      <c r="G3241">
        <v>106</v>
      </c>
      <c r="H3241">
        <v>109</v>
      </c>
      <c r="I3241">
        <v>58</v>
      </c>
      <c r="J3241">
        <v>55</v>
      </c>
      <c r="K3241">
        <v>52</v>
      </c>
      <c r="L3241">
        <v>0</v>
      </c>
      <c r="M3241">
        <v>2022</v>
      </c>
      <c r="N3241">
        <f t="shared" ca="1" si="200"/>
        <v>187</v>
      </c>
      <c r="O3241">
        <f t="shared" ca="1" si="201"/>
        <v>24016</v>
      </c>
      <c r="P3241">
        <f ca="1">_20206[[#This Row],[最低排名]]-_20206[[#This Row],[同分人数]]+1</f>
        <v>23830</v>
      </c>
      <c r="Q3241">
        <f ca="1">IF(O3241&gt;=开始!$B$6, 1, 0)</f>
        <v>1</v>
      </c>
      <c r="R3241">
        <f ca="1">_20206[[#This Row],[最低排名]]-开始!$B$6</f>
        <v>24016</v>
      </c>
    </row>
    <row r="3242" spans="1:18">
      <c r="A3242">
        <v>45601</v>
      </c>
      <c r="B3242" t="s">
        <v>698</v>
      </c>
      <c r="C3242" t="str">
        <f t="shared" si="202"/>
        <v>江苏理工</v>
      </c>
      <c r="D3242" t="str">
        <f t="shared" si="203"/>
        <v>01</v>
      </c>
      <c r="E3242" t="s">
        <v>354</v>
      </c>
      <c r="F3242">
        <v>203</v>
      </c>
      <c r="G3242">
        <v>119</v>
      </c>
      <c r="H3242">
        <v>78</v>
      </c>
      <c r="I3242">
        <v>58</v>
      </c>
      <c r="J3242">
        <v>46</v>
      </c>
      <c r="K3242">
        <v>43</v>
      </c>
      <c r="L3242">
        <v>0</v>
      </c>
      <c r="M3242">
        <v>2022</v>
      </c>
      <c r="N3242">
        <f t="shared" ca="1" si="200"/>
        <v>175</v>
      </c>
      <c r="O3242">
        <f t="shared" ca="1" si="201"/>
        <v>32061</v>
      </c>
      <c r="P3242">
        <f ca="1">_20206[[#This Row],[最低排名]]-_20206[[#This Row],[同分人数]]+1</f>
        <v>31887</v>
      </c>
      <c r="Q3242">
        <f ca="1">IF(O3242&gt;=开始!$B$6, 1, 0)</f>
        <v>1</v>
      </c>
      <c r="R3242">
        <f ca="1">_20206[[#This Row],[最低排名]]-开始!$B$6</f>
        <v>32061</v>
      </c>
    </row>
    <row r="3243" spans="1:18">
      <c r="A3243">
        <v>45602</v>
      </c>
      <c r="B3243" t="s">
        <v>699</v>
      </c>
      <c r="C3243" t="str">
        <f t="shared" si="202"/>
        <v>江苏理工</v>
      </c>
      <c r="D3243" t="str">
        <f t="shared" si="203"/>
        <v>02</v>
      </c>
      <c r="E3243" t="s">
        <v>180</v>
      </c>
      <c r="F3243">
        <v>199</v>
      </c>
      <c r="G3243">
        <v>103</v>
      </c>
      <c r="H3243">
        <v>89</v>
      </c>
      <c r="I3243">
        <v>64</v>
      </c>
      <c r="J3243">
        <v>52</v>
      </c>
      <c r="K3243">
        <v>46</v>
      </c>
      <c r="L3243">
        <v>0</v>
      </c>
      <c r="M3243">
        <v>2022</v>
      </c>
      <c r="N3243">
        <f t="shared" ca="1" si="200"/>
        <v>175</v>
      </c>
      <c r="O3243">
        <f t="shared" ca="1" si="201"/>
        <v>28095</v>
      </c>
      <c r="P3243">
        <f ca="1">_20206[[#This Row],[最低排名]]-_20206[[#This Row],[同分人数]]+1</f>
        <v>27921</v>
      </c>
      <c r="Q3243">
        <f ca="1">IF(O3243&gt;=开始!$B$6, 1, 0)</f>
        <v>1</v>
      </c>
      <c r="R3243">
        <f ca="1">_20206[[#This Row],[最低排名]]-开始!$B$6</f>
        <v>28095</v>
      </c>
    </row>
    <row r="3244" spans="1:18">
      <c r="A3244">
        <v>45603</v>
      </c>
      <c r="B3244" t="s">
        <v>700</v>
      </c>
      <c r="C3244" t="str">
        <f t="shared" si="202"/>
        <v>江苏理工</v>
      </c>
      <c r="D3244" t="str">
        <f t="shared" si="203"/>
        <v>03</v>
      </c>
      <c r="E3244" t="s">
        <v>230</v>
      </c>
      <c r="F3244">
        <v>199</v>
      </c>
      <c r="G3244">
        <v>108</v>
      </c>
      <c r="H3244">
        <v>88</v>
      </c>
      <c r="I3244">
        <v>58</v>
      </c>
      <c r="J3244">
        <v>52</v>
      </c>
      <c r="K3244">
        <v>46</v>
      </c>
      <c r="L3244">
        <v>0</v>
      </c>
      <c r="M3244">
        <v>2022</v>
      </c>
      <c r="N3244">
        <f t="shared" ca="1" si="200"/>
        <v>192</v>
      </c>
      <c r="O3244">
        <f t="shared" ca="1" si="201"/>
        <v>29402</v>
      </c>
      <c r="P3244">
        <f ca="1">_20206[[#This Row],[最低排名]]-_20206[[#This Row],[同分人数]]+1</f>
        <v>29211</v>
      </c>
      <c r="Q3244">
        <f ca="1">IF(O3244&gt;=开始!$B$6, 1, 0)</f>
        <v>1</v>
      </c>
      <c r="R3244">
        <f ca="1">_20206[[#This Row],[最低排名]]-开始!$B$6</f>
        <v>29402</v>
      </c>
    </row>
    <row r="3245" spans="1:18">
      <c r="A3245">
        <v>45701</v>
      </c>
      <c r="B3245" t="s">
        <v>702</v>
      </c>
      <c r="C3245" t="str">
        <f t="shared" si="202"/>
        <v>江苏海大</v>
      </c>
      <c r="D3245" t="str">
        <f t="shared" si="203"/>
        <v>01</v>
      </c>
      <c r="E3245" t="s">
        <v>560</v>
      </c>
      <c r="F3245">
        <v>203</v>
      </c>
      <c r="G3245">
        <v>106</v>
      </c>
      <c r="H3245">
        <v>93</v>
      </c>
      <c r="I3245">
        <v>52</v>
      </c>
      <c r="J3245">
        <v>52</v>
      </c>
      <c r="K3245">
        <v>49</v>
      </c>
      <c r="L3245">
        <v>0</v>
      </c>
      <c r="M3245">
        <v>2022</v>
      </c>
      <c r="N3245">
        <f t="shared" ca="1" si="200"/>
        <v>191</v>
      </c>
      <c r="O3245">
        <f t="shared" ca="1" si="201"/>
        <v>28286</v>
      </c>
      <c r="P3245">
        <f ca="1">_20206[[#This Row],[最低排名]]-_20206[[#This Row],[同分人数]]+1</f>
        <v>28096</v>
      </c>
      <c r="Q3245">
        <f ca="1">IF(O3245&gt;=开始!$B$6, 1, 0)</f>
        <v>1</v>
      </c>
      <c r="R3245">
        <f ca="1">_20206[[#This Row],[最低排名]]-开始!$B$6</f>
        <v>28286</v>
      </c>
    </row>
    <row r="3246" spans="1:18">
      <c r="A3246">
        <v>45702</v>
      </c>
      <c r="B3246" t="s">
        <v>703</v>
      </c>
      <c r="C3246" t="str">
        <f t="shared" si="202"/>
        <v>江苏海大</v>
      </c>
      <c r="D3246" t="str">
        <f t="shared" si="203"/>
        <v>02</v>
      </c>
      <c r="E3246" t="s">
        <v>318</v>
      </c>
      <c r="F3246">
        <v>208</v>
      </c>
      <c r="G3246">
        <v>110</v>
      </c>
      <c r="H3246">
        <v>86</v>
      </c>
      <c r="I3246">
        <v>46</v>
      </c>
      <c r="J3246">
        <v>43</v>
      </c>
      <c r="K3246">
        <v>43</v>
      </c>
      <c r="L3246">
        <v>0</v>
      </c>
      <c r="M3246">
        <v>2022</v>
      </c>
      <c r="N3246">
        <f t="shared" ca="1" si="200"/>
        <v>168</v>
      </c>
      <c r="O3246">
        <f t="shared" ca="1" si="201"/>
        <v>32393</v>
      </c>
      <c r="P3246">
        <f ca="1">_20206[[#This Row],[最低排名]]-_20206[[#This Row],[同分人数]]+1</f>
        <v>32226</v>
      </c>
      <c r="Q3246">
        <f ca="1">IF(O3246&gt;=开始!$B$6, 1, 0)</f>
        <v>1</v>
      </c>
      <c r="R3246">
        <f ca="1">_20206[[#This Row],[最低排名]]-开始!$B$6</f>
        <v>32393</v>
      </c>
    </row>
    <row r="3247" spans="1:18">
      <c r="A3247">
        <v>45801</v>
      </c>
      <c r="B3247" t="s">
        <v>704</v>
      </c>
      <c r="C3247" t="str">
        <f t="shared" si="202"/>
        <v>南京特师</v>
      </c>
      <c r="D3247" t="str">
        <f t="shared" si="203"/>
        <v>01</v>
      </c>
      <c r="E3247" t="s">
        <v>335</v>
      </c>
      <c r="F3247">
        <v>212</v>
      </c>
      <c r="G3247">
        <v>113</v>
      </c>
      <c r="H3247">
        <v>88</v>
      </c>
      <c r="I3247">
        <v>52</v>
      </c>
      <c r="J3247">
        <v>52</v>
      </c>
      <c r="K3247">
        <v>43</v>
      </c>
      <c r="L3247">
        <v>0</v>
      </c>
      <c r="M3247">
        <v>2022</v>
      </c>
      <c r="N3247">
        <f t="shared" ca="1" si="200"/>
        <v>188</v>
      </c>
      <c r="O3247">
        <f t="shared" ca="1" si="201"/>
        <v>28679</v>
      </c>
      <c r="P3247">
        <f ca="1">_20206[[#This Row],[最低排名]]-_20206[[#This Row],[同分人数]]+1</f>
        <v>28492</v>
      </c>
      <c r="Q3247">
        <f ca="1">IF(O3247&gt;=开始!$B$6, 1, 0)</f>
        <v>1</v>
      </c>
      <c r="R3247">
        <f ca="1">_20206[[#This Row],[最低排名]]-开始!$B$6</f>
        <v>28679</v>
      </c>
    </row>
    <row r="3248" spans="1:18">
      <c r="A3248">
        <v>45802</v>
      </c>
      <c r="B3248" t="s">
        <v>705</v>
      </c>
      <c r="C3248" t="str">
        <f t="shared" si="202"/>
        <v>南京特师</v>
      </c>
      <c r="D3248" t="str">
        <f t="shared" si="203"/>
        <v>02</v>
      </c>
      <c r="E3248" t="s">
        <v>209</v>
      </c>
      <c r="F3248">
        <v>203</v>
      </c>
      <c r="G3248">
        <v>116</v>
      </c>
      <c r="H3248">
        <v>80</v>
      </c>
      <c r="I3248">
        <v>46</v>
      </c>
      <c r="J3248">
        <v>43</v>
      </c>
      <c r="K3248">
        <v>43</v>
      </c>
      <c r="L3248">
        <v>0</v>
      </c>
      <c r="M3248">
        <v>2022</v>
      </c>
      <c r="N3248">
        <f t="shared" ca="1" si="200"/>
        <v>170</v>
      </c>
      <c r="O3248">
        <f t="shared" ca="1" si="201"/>
        <v>34179</v>
      </c>
      <c r="P3248">
        <f ca="1">_20206[[#This Row],[最低排名]]-_20206[[#This Row],[同分人数]]+1</f>
        <v>34010</v>
      </c>
      <c r="Q3248">
        <f ca="1">IF(O3248&gt;=开始!$B$6, 1, 0)</f>
        <v>1</v>
      </c>
      <c r="R3248">
        <f ca="1">_20206[[#This Row],[最低排名]]-开始!$B$6</f>
        <v>34179</v>
      </c>
    </row>
    <row r="3249" spans="1:18">
      <c r="A3249">
        <v>45901</v>
      </c>
      <c r="B3249" t="s">
        <v>706</v>
      </c>
      <c r="C3249" t="str">
        <f t="shared" si="202"/>
        <v>南通理工</v>
      </c>
      <c r="D3249" t="str">
        <f t="shared" si="203"/>
        <v>01</v>
      </c>
      <c r="E3249" t="s">
        <v>1533</v>
      </c>
      <c r="F3249">
        <v>187</v>
      </c>
      <c r="G3249">
        <v>95</v>
      </c>
      <c r="H3249">
        <v>74</v>
      </c>
      <c r="I3249">
        <v>55</v>
      </c>
      <c r="J3249">
        <v>43</v>
      </c>
      <c r="K3249">
        <v>43</v>
      </c>
      <c r="L3249">
        <v>0</v>
      </c>
      <c r="M3249">
        <v>2022</v>
      </c>
      <c r="N3249">
        <f t="shared" ca="1" si="200"/>
        <v>141</v>
      </c>
      <c r="O3249">
        <f t="shared" ca="1" si="201"/>
        <v>36115</v>
      </c>
      <c r="P3249">
        <f ca="1">_20206[[#This Row],[最低排名]]-_20206[[#This Row],[同分人数]]+1</f>
        <v>35975</v>
      </c>
      <c r="Q3249">
        <f ca="1">IF(O3249&gt;=开始!$B$6, 1, 0)</f>
        <v>1</v>
      </c>
      <c r="R3249">
        <f ca="1">_20206[[#This Row],[最低排名]]-开始!$B$6</f>
        <v>36115</v>
      </c>
    </row>
    <row r="3250" spans="1:18">
      <c r="A3250">
        <v>45902</v>
      </c>
      <c r="B3250" t="s">
        <v>707</v>
      </c>
      <c r="C3250" t="str">
        <f t="shared" si="202"/>
        <v>南通理工</v>
      </c>
      <c r="D3250" t="str">
        <f t="shared" si="203"/>
        <v>02</v>
      </c>
      <c r="E3250" t="s">
        <v>1534</v>
      </c>
      <c r="F3250">
        <v>182</v>
      </c>
      <c r="G3250">
        <v>94</v>
      </c>
      <c r="H3250">
        <v>68</v>
      </c>
      <c r="I3250">
        <v>58</v>
      </c>
      <c r="J3250">
        <v>49</v>
      </c>
      <c r="K3250">
        <v>43</v>
      </c>
      <c r="L3250">
        <v>0</v>
      </c>
      <c r="M3250">
        <v>2022</v>
      </c>
      <c r="N3250">
        <f t="shared" ca="1" si="200"/>
        <v>161</v>
      </c>
      <c r="O3250">
        <f t="shared" ca="1" si="201"/>
        <v>36413</v>
      </c>
      <c r="P3250">
        <f ca="1">_20206[[#This Row],[最低排名]]-_20206[[#This Row],[同分人数]]+1</f>
        <v>36253</v>
      </c>
      <c r="Q3250">
        <f ca="1">IF(O3250&gt;=开始!$B$6, 1, 0)</f>
        <v>1</v>
      </c>
      <c r="R3250">
        <f ca="1">_20206[[#This Row],[最低排名]]-开始!$B$6</f>
        <v>36413</v>
      </c>
    </row>
    <row r="3251" spans="1:18">
      <c r="A3251">
        <v>46001</v>
      </c>
      <c r="B3251" t="s">
        <v>708</v>
      </c>
      <c r="C3251" t="str">
        <f t="shared" si="202"/>
        <v>东南成贤</v>
      </c>
      <c r="D3251" t="str">
        <f t="shared" si="203"/>
        <v>01</v>
      </c>
      <c r="E3251" t="s">
        <v>738</v>
      </c>
      <c r="F3251">
        <v>167</v>
      </c>
      <c r="G3251">
        <v>98</v>
      </c>
      <c r="H3251">
        <v>95</v>
      </c>
      <c r="I3251">
        <v>52</v>
      </c>
      <c r="J3251">
        <v>52</v>
      </c>
      <c r="K3251">
        <v>46</v>
      </c>
      <c r="L3251">
        <v>0</v>
      </c>
      <c r="M3251">
        <v>2022</v>
      </c>
      <c r="N3251">
        <f t="shared" ca="1" si="200"/>
        <v>131</v>
      </c>
      <c r="O3251">
        <f t="shared" ca="1" si="201"/>
        <v>34643</v>
      </c>
      <c r="P3251">
        <f ca="1">_20206[[#This Row],[最低排名]]-_20206[[#This Row],[同分人数]]+1</f>
        <v>34513</v>
      </c>
      <c r="Q3251">
        <f ca="1">IF(O3251&gt;=开始!$B$6, 1, 0)</f>
        <v>1</v>
      </c>
      <c r="R3251">
        <f ca="1">_20206[[#This Row],[最低排名]]-开始!$B$6</f>
        <v>34643</v>
      </c>
    </row>
    <row r="3252" spans="1:18">
      <c r="A3252">
        <v>46002</v>
      </c>
      <c r="B3252" t="s">
        <v>709</v>
      </c>
      <c r="C3252" t="str">
        <f t="shared" si="202"/>
        <v>东南成贤</v>
      </c>
      <c r="D3252" t="str">
        <f t="shared" si="203"/>
        <v>02</v>
      </c>
      <c r="E3252" t="s">
        <v>513</v>
      </c>
      <c r="F3252">
        <v>198</v>
      </c>
      <c r="G3252">
        <v>100</v>
      </c>
      <c r="H3252">
        <v>66</v>
      </c>
      <c r="I3252">
        <v>58</v>
      </c>
      <c r="J3252">
        <v>55</v>
      </c>
      <c r="K3252">
        <v>43</v>
      </c>
      <c r="L3252">
        <v>0</v>
      </c>
      <c r="M3252">
        <v>2022</v>
      </c>
      <c r="N3252">
        <f t="shared" ca="1" si="200"/>
        <v>181</v>
      </c>
      <c r="O3252">
        <f t="shared" ca="1" si="201"/>
        <v>33357</v>
      </c>
      <c r="P3252">
        <f ca="1">_20206[[#This Row],[最低排名]]-_20206[[#This Row],[同分人数]]+1</f>
        <v>33177</v>
      </c>
      <c r="Q3252">
        <f ca="1">IF(O3252&gt;=开始!$B$6, 1, 0)</f>
        <v>1</v>
      </c>
      <c r="R3252">
        <f ca="1">_20206[[#This Row],[最低排名]]-开始!$B$6</f>
        <v>33357</v>
      </c>
    </row>
    <row r="3253" spans="1:18">
      <c r="A3253">
        <v>46003</v>
      </c>
      <c r="B3253" t="s">
        <v>1572</v>
      </c>
      <c r="C3253" t="str">
        <f t="shared" si="202"/>
        <v>东南成贤</v>
      </c>
      <c r="D3253" t="str">
        <f t="shared" si="203"/>
        <v>03</v>
      </c>
      <c r="E3253" t="s">
        <v>205</v>
      </c>
      <c r="F3253">
        <v>184</v>
      </c>
      <c r="G3253">
        <v>93</v>
      </c>
      <c r="H3253">
        <v>87</v>
      </c>
      <c r="I3253">
        <v>55</v>
      </c>
      <c r="J3253">
        <v>49</v>
      </c>
      <c r="K3253">
        <v>43</v>
      </c>
      <c r="L3253">
        <v>0</v>
      </c>
      <c r="M3253">
        <v>2022</v>
      </c>
      <c r="N3253">
        <f t="shared" ca="1" si="200"/>
        <v>162</v>
      </c>
      <c r="O3253">
        <f t="shared" ca="1" si="201"/>
        <v>33700</v>
      </c>
      <c r="P3253">
        <f ca="1">_20206[[#This Row],[最低排名]]-_20206[[#This Row],[同分人数]]+1</f>
        <v>33539</v>
      </c>
      <c r="Q3253">
        <f ca="1">IF(O3253&gt;=开始!$B$6, 1, 0)</f>
        <v>1</v>
      </c>
      <c r="R3253">
        <f ca="1">_20206[[#This Row],[最低排名]]-开始!$B$6</f>
        <v>33700</v>
      </c>
    </row>
    <row r="3254" spans="1:18">
      <c r="A3254">
        <v>46004</v>
      </c>
      <c r="B3254" t="s">
        <v>1573</v>
      </c>
      <c r="C3254" t="str">
        <f t="shared" si="202"/>
        <v>东南成贤</v>
      </c>
      <c r="D3254" t="str">
        <f t="shared" si="203"/>
        <v>04</v>
      </c>
      <c r="E3254" t="s">
        <v>354</v>
      </c>
      <c r="F3254">
        <v>184</v>
      </c>
      <c r="G3254">
        <v>98</v>
      </c>
      <c r="H3254">
        <v>94</v>
      </c>
      <c r="I3254">
        <v>58</v>
      </c>
      <c r="J3254">
        <v>46</v>
      </c>
      <c r="K3254">
        <v>46</v>
      </c>
      <c r="L3254">
        <v>0</v>
      </c>
      <c r="M3254">
        <v>2022</v>
      </c>
      <c r="N3254">
        <f t="shared" ca="1" si="200"/>
        <v>175</v>
      </c>
      <c r="O3254">
        <f t="shared" ca="1" si="201"/>
        <v>32061</v>
      </c>
      <c r="P3254">
        <f ca="1">_20206[[#This Row],[最低排名]]-_20206[[#This Row],[同分人数]]+1</f>
        <v>31887</v>
      </c>
      <c r="Q3254">
        <f ca="1">IF(O3254&gt;=开始!$B$6, 1, 0)</f>
        <v>1</v>
      </c>
      <c r="R3254">
        <f ca="1">_20206[[#This Row],[最低排名]]-开始!$B$6</f>
        <v>32061</v>
      </c>
    </row>
    <row r="3255" spans="1:18">
      <c r="A3255">
        <v>46101</v>
      </c>
      <c r="B3255" t="s">
        <v>710</v>
      </c>
      <c r="C3255" t="str">
        <f t="shared" si="202"/>
        <v>太湖学院</v>
      </c>
      <c r="D3255" t="str">
        <f t="shared" si="203"/>
        <v>01</v>
      </c>
      <c r="E3255" t="s">
        <v>1534</v>
      </c>
      <c r="F3255">
        <v>175</v>
      </c>
      <c r="G3255">
        <v>93</v>
      </c>
      <c r="H3255">
        <v>75</v>
      </c>
      <c r="I3255">
        <v>58</v>
      </c>
      <c r="J3255">
        <v>46</v>
      </c>
      <c r="K3255">
        <v>46</v>
      </c>
      <c r="L3255">
        <v>0</v>
      </c>
      <c r="M3255">
        <v>2022</v>
      </c>
      <c r="N3255">
        <f t="shared" ca="1" si="200"/>
        <v>161</v>
      </c>
      <c r="O3255">
        <f t="shared" ca="1" si="201"/>
        <v>36413</v>
      </c>
      <c r="P3255">
        <f ca="1">_20206[[#This Row],[最低排名]]-_20206[[#This Row],[同分人数]]+1</f>
        <v>36253</v>
      </c>
      <c r="Q3255">
        <f ca="1">IF(O3255&gt;=开始!$B$6, 1, 0)</f>
        <v>1</v>
      </c>
      <c r="R3255">
        <f ca="1">_20206[[#This Row],[最低排名]]-开始!$B$6</f>
        <v>36413</v>
      </c>
    </row>
    <row r="3256" spans="1:18">
      <c r="A3256">
        <v>46201</v>
      </c>
      <c r="B3256" t="s">
        <v>711</v>
      </c>
      <c r="C3256" t="str">
        <f t="shared" si="202"/>
        <v>南理紫金</v>
      </c>
      <c r="D3256" t="str">
        <f t="shared" si="203"/>
        <v>01</v>
      </c>
      <c r="E3256" t="s">
        <v>320</v>
      </c>
      <c r="F3256">
        <v>177</v>
      </c>
      <c r="G3256">
        <v>98</v>
      </c>
      <c r="H3256">
        <v>95</v>
      </c>
      <c r="I3256">
        <v>49</v>
      </c>
      <c r="J3256">
        <v>46</v>
      </c>
      <c r="K3256">
        <v>43</v>
      </c>
      <c r="L3256">
        <v>0</v>
      </c>
      <c r="M3256">
        <v>2022</v>
      </c>
      <c r="N3256">
        <f t="shared" ca="1" si="200"/>
        <v>133</v>
      </c>
      <c r="O3256">
        <f t="shared" ca="1" si="201"/>
        <v>34946</v>
      </c>
      <c r="P3256">
        <f ca="1">_20206[[#This Row],[最低排名]]-_20206[[#This Row],[同分人数]]+1</f>
        <v>34814</v>
      </c>
      <c r="Q3256">
        <f ca="1">IF(O3256&gt;=开始!$B$6, 1, 0)</f>
        <v>1</v>
      </c>
      <c r="R3256">
        <f ca="1">_20206[[#This Row],[最低排名]]-开始!$B$6</f>
        <v>34946</v>
      </c>
    </row>
    <row r="3257" spans="1:18">
      <c r="A3257">
        <v>46202</v>
      </c>
      <c r="B3257" t="s">
        <v>712</v>
      </c>
      <c r="C3257" t="str">
        <f t="shared" si="202"/>
        <v>南理紫金</v>
      </c>
      <c r="D3257" t="str">
        <f t="shared" si="203"/>
        <v>02</v>
      </c>
      <c r="E3257" t="s">
        <v>1534</v>
      </c>
      <c r="F3257">
        <v>170</v>
      </c>
      <c r="G3257">
        <v>93</v>
      </c>
      <c r="H3257">
        <v>80</v>
      </c>
      <c r="I3257">
        <v>55</v>
      </c>
      <c r="J3257">
        <v>52</v>
      </c>
      <c r="K3257">
        <v>43</v>
      </c>
      <c r="L3257">
        <v>0</v>
      </c>
      <c r="M3257">
        <v>2022</v>
      </c>
      <c r="N3257">
        <f t="shared" ca="1" si="200"/>
        <v>161</v>
      </c>
      <c r="O3257">
        <f t="shared" ca="1" si="201"/>
        <v>36413</v>
      </c>
      <c r="P3257">
        <f ca="1">_20206[[#This Row],[最低排名]]-_20206[[#This Row],[同分人数]]+1</f>
        <v>36253</v>
      </c>
      <c r="Q3257">
        <f ca="1">IF(O3257&gt;=开始!$B$6, 1, 0)</f>
        <v>1</v>
      </c>
      <c r="R3257">
        <f ca="1">_20206[[#This Row],[最低排名]]-开始!$B$6</f>
        <v>36413</v>
      </c>
    </row>
    <row r="3258" spans="1:18">
      <c r="A3258">
        <v>46301</v>
      </c>
      <c r="B3258" t="s">
        <v>713</v>
      </c>
      <c r="C3258" t="str">
        <f t="shared" si="202"/>
        <v>南航金城</v>
      </c>
      <c r="D3258" t="str">
        <f t="shared" si="203"/>
        <v>01</v>
      </c>
      <c r="E3258" t="s">
        <v>1533</v>
      </c>
      <c r="F3258">
        <v>170</v>
      </c>
      <c r="G3258">
        <v>93</v>
      </c>
      <c r="H3258">
        <v>100</v>
      </c>
      <c r="I3258">
        <v>46</v>
      </c>
      <c r="J3258">
        <v>43</v>
      </c>
      <c r="K3258">
        <v>43</v>
      </c>
      <c r="L3258">
        <v>0</v>
      </c>
      <c r="M3258">
        <v>2022</v>
      </c>
      <c r="N3258">
        <f t="shared" ca="1" si="200"/>
        <v>141</v>
      </c>
      <c r="O3258">
        <f t="shared" ca="1" si="201"/>
        <v>36115</v>
      </c>
      <c r="P3258">
        <f ca="1">_20206[[#This Row],[最低排名]]-_20206[[#This Row],[同分人数]]+1</f>
        <v>35975</v>
      </c>
      <c r="Q3258">
        <f ca="1">IF(O3258&gt;=开始!$B$6, 1, 0)</f>
        <v>1</v>
      </c>
      <c r="R3258">
        <f ca="1">_20206[[#This Row],[最低排名]]-开始!$B$6</f>
        <v>36115</v>
      </c>
    </row>
    <row r="3259" spans="1:18">
      <c r="A3259">
        <v>46401</v>
      </c>
      <c r="B3259" t="s">
        <v>715</v>
      </c>
      <c r="C3259" t="str">
        <f t="shared" si="202"/>
        <v>南京传媒</v>
      </c>
      <c r="D3259" t="str">
        <f t="shared" si="203"/>
        <v>01</v>
      </c>
      <c r="E3259" t="s">
        <v>165</v>
      </c>
      <c r="F3259">
        <v>190</v>
      </c>
      <c r="G3259">
        <v>99</v>
      </c>
      <c r="H3259">
        <v>94</v>
      </c>
      <c r="I3259">
        <v>58</v>
      </c>
      <c r="J3259">
        <v>58</v>
      </c>
      <c r="K3259">
        <v>55</v>
      </c>
      <c r="L3259">
        <v>0</v>
      </c>
      <c r="M3259">
        <v>2022</v>
      </c>
      <c r="N3259">
        <f t="shared" ca="1" si="200"/>
        <v>186</v>
      </c>
      <c r="O3259">
        <f t="shared" ca="1" si="201"/>
        <v>27129</v>
      </c>
      <c r="P3259">
        <f ca="1">_20206[[#This Row],[最低排名]]-_20206[[#This Row],[同分人数]]+1</f>
        <v>26944</v>
      </c>
      <c r="Q3259">
        <f ca="1">IF(O3259&gt;=开始!$B$6, 1, 0)</f>
        <v>1</v>
      </c>
      <c r="R3259">
        <f ca="1">_20206[[#This Row],[最低排名]]-开始!$B$6</f>
        <v>27129</v>
      </c>
    </row>
    <row r="3260" spans="1:18">
      <c r="A3260">
        <v>46501</v>
      </c>
      <c r="B3260" t="s">
        <v>716</v>
      </c>
      <c r="C3260" t="str">
        <f t="shared" si="202"/>
        <v>南师泰州</v>
      </c>
      <c r="D3260" t="str">
        <f t="shared" si="203"/>
        <v>01</v>
      </c>
      <c r="E3260" t="s">
        <v>447</v>
      </c>
      <c r="F3260">
        <v>183</v>
      </c>
      <c r="G3260">
        <v>92</v>
      </c>
      <c r="H3260">
        <v>100</v>
      </c>
      <c r="I3260">
        <v>49</v>
      </c>
      <c r="J3260">
        <v>46</v>
      </c>
      <c r="K3260">
        <v>43</v>
      </c>
      <c r="L3260">
        <v>0</v>
      </c>
      <c r="M3260">
        <v>2022</v>
      </c>
      <c r="N3260">
        <f t="shared" ca="1" si="200"/>
        <v>152</v>
      </c>
      <c r="O3260">
        <f t="shared" ca="1" si="201"/>
        <v>33176</v>
      </c>
      <c r="P3260">
        <f ca="1">_20206[[#This Row],[最低排名]]-_20206[[#This Row],[同分人数]]+1</f>
        <v>33025</v>
      </c>
      <c r="Q3260">
        <f ca="1">IF(O3260&gt;=开始!$B$6, 1, 0)</f>
        <v>1</v>
      </c>
      <c r="R3260">
        <f ca="1">_20206[[#This Row],[最低排名]]-开始!$B$6</f>
        <v>33176</v>
      </c>
    </row>
    <row r="3261" spans="1:18">
      <c r="A3261">
        <v>46502</v>
      </c>
      <c r="B3261" t="s">
        <v>717</v>
      </c>
      <c r="C3261" t="str">
        <f t="shared" si="202"/>
        <v>南师泰州</v>
      </c>
      <c r="D3261" t="str">
        <f t="shared" si="203"/>
        <v>02</v>
      </c>
      <c r="E3261" t="s">
        <v>316</v>
      </c>
      <c r="F3261">
        <v>184</v>
      </c>
      <c r="G3261">
        <v>95</v>
      </c>
      <c r="H3261">
        <v>90</v>
      </c>
      <c r="I3261">
        <v>49</v>
      </c>
      <c r="J3261">
        <v>43</v>
      </c>
      <c r="K3261">
        <v>40</v>
      </c>
      <c r="L3261">
        <v>0</v>
      </c>
      <c r="M3261">
        <v>2022</v>
      </c>
      <c r="N3261">
        <f t="shared" ca="1" si="200"/>
        <v>139</v>
      </c>
      <c r="O3261">
        <f t="shared" ca="1" si="201"/>
        <v>35561</v>
      </c>
      <c r="P3261">
        <f ca="1">_20206[[#This Row],[最低排名]]-_20206[[#This Row],[同分人数]]+1</f>
        <v>35423</v>
      </c>
      <c r="Q3261">
        <f ca="1">IF(O3261&gt;=开始!$B$6, 1, 0)</f>
        <v>1</v>
      </c>
      <c r="R3261">
        <f ca="1">_20206[[#This Row],[最低排名]]-开始!$B$6</f>
        <v>35561</v>
      </c>
    </row>
    <row r="3262" spans="1:18">
      <c r="A3262">
        <v>46503</v>
      </c>
      <c r="B3262" t="s">
        <v>1574</v>
      </c>
      <c r="C3262" t="str">
        <f t="shared" si="202"/>
        <v>南师泰州</v>
      </c>
      <c r="D3262" t="str">
        <f t="shared" si="203"/>
        <v>03</v>
      </c>
      <c r="E3262" t="s">
        <v>207</v>
      </c>
      <c r="F3262">
        <v>184</v>
      </c>
      <c r="G3262">
        <v>94</v>
      </c>
      <c r="H3262">
        <v>79</v>
      </c>
      <c r="I3262">
        <v>58</v>
      </c>
      <c r="J3262">
        <v>46</v>
      </c>
      <c r="K3262">
        <v>46</v>
      </c>
      <c r="L3262">
        <v>0</v>
      </c>
      <c r="M3262">
        <v>2022</v>
      </c>
      <c r="N3262">
        <f t="shared" ca="1" si="200"/>
        <v>173</v>
      </c>
      <c r="O3262">
        <f t="shared" ca="1" si="201"/>
        <v>34512</v>
      </c>
      <c r="P3262">
        <f ca="1">_20206[[#This Row],[最低排名]]-_20206[[#This Row],[同分人数]]+1</f>
        <v>34340</v>
      </c>
      <c r="Q3262">
        <f ca="1">IF(O3262&gt;=开始!$B$6, 1, 0)</f>
        <v>1</v>
      </c>
      <c r="R3262">
        <f ca="1">_20206[[#This Row],[最低排名]]-开始!$B$6</f>
        <v>34512</v>
      </c>
    </row>
    <row r="3263" spans="1:18">
      <c r="A3263">
        <v>46601</v>
      </c>
      <c r="B3263" t="s">
        <v>718</v>
      </c>
      <c r="C3263" t="str">
        <f t="shared" si="202"/>
        <v>南工浦江</v>
      </c>
      <c r="D3263" t="str">
        <f t="shared" si="203"/>
        <v>01</v>
      </c>
      <c r="E3263" t="s">
        <v>1533</v>
      </c>
      <c r="F3263">
        <v>172</v>
      </c>
      <c r="G3263">
        <v>102</v>
      </c>
      <c r="H3263">
        <v>77</v>
      </c>
      <c r="I3263">
        <v>61</v>
      </c>
      <c r="J3263">
        <v>49</v>
      </c>
      <c r="K3263">
        <v>43</v>
      </c>
      <c r="L3263">
        <v>0</v>
      </c>
      <c r="M3263">
        <v>2022</v>
      </c>
      <c r="N3263">
        <f t="shared" ca="1" si="200"/>
        <v>141</v>
      </c>
      <c r="O3263">
        <f t="shared" ca="1" si="201"/>
        <v>36115</v>
      </c>
      <c r="P3263">
        <f ca="1">_20206[[#This Row],[最低排名]]-_20206[[#This Row],[同分人数]]+1</f>
        <v>35975</v>
      </c>
      <c r="Q3263">
        <f ca="1">IF(O3263&gt;=开始!$B$6, 1, 0)</f>
        <v>1</v>
      </c>
      <c r="R3263">
        <f ca="1">_20206[[#This Row],[最低排名]]-开始!$B$6</f>
        <v>36115</v>
      </c>
    </row>
    <row r="3264" spans="1:18">
      <c r="A3264">
        <v>46602</v>
      </c>
      <c r="B3264" t="s">
        <v>719</v>
      </c>
      <c r="C3264" t="str">
        <f t="shared" si="202"/>
        <v>南工浦江</v>
      </c>
      <c r="D3264" t="str">
        <f t="shared" si="203"/>
        <v>02</v>
      </c>
      <c r="E3264" t="s">
        <v>1534</v>
      </c>
      <c r="F3264">
        <v>189</v>
      </c>
      <c r="G3264">
        <v>97</v>
      </c>
      <c r="H3264">
        <v>64</v>
      </c>
      <c r="I3264">
        <v>58</v>
      </c>
      <c r="J3264">
        <v>46</v>
      </c>
      <c r="K3264">
        <v>43</v>
      </c>
      <c r="L3264">
        <v>0</v>
      </c>
      <c r="M3264">
        <v>2022</v>
      </c>
      <c r="N3264">
        <f t="shared" ca="1" si="200"/>
        <v>161</v>
      </c>
      <c r="O3264">
        <f t="shared" ca="1" si="201"/>
        <v>36413</v>
      </c>
      <c r="P3264">
        <f ca="1">_20206[[#This Row],[最低排名]]-_20206[[#This Row],[同分人数]]+1</f>
        <v>36253</v>
      </c>
      <c r="Q3264">
        <f ca="1">IF(O3264&gt;=开始!$B$6, 1, 0)</f>
        <v>1</v>
      </c>
      <c r="R3264">
        <f ca="1">_20206[[#This Row],[最低排名]]-开始!$B$6</f>
        <v>36413</v>
      </c>
    </row>
    <row r="3265" spans="1:18">
      <c r="A3265">
        <v>46603</v>
      </c>
      <c r="B3265" t="s">
        <v>720</v>
      </c>
      <c r="C3265" t="str">
        <f t="shared" si="202"/>
        <v>南工浦江</v>
      </c>
      <c r="D3265" t="str">
        <f t="shared" si="203"/>
        <v>03</v>
      </c>
      <c r="E3265" t="s">
        <v>1533</v>
      </c>
      <c r="F3265">
        <v>158</v>
      </c>
      <c r="G3265">
        <v>92</v>
      </c>
      <c r="H3265">
        <v>112</v>
      </c>
      <c r="I3265">
        <v>46</v>
      </c>
      <c r="J3265">
        <v>43</v>
      </c>
      <c r="K3265">
        <v>43</v>
      </c>
      <c r="L3265">
        <v>0</v>
      </c>
      <c r="M3265">
        <v>2022</v>
      </c>
      <c r="N3265">
        <f t="shared" ca="1" si="200"/>
        <v>141</v>
      </c>
      <c r="O3265">
        <f t="shared" ca="1" si="201"/>
        <v>36115</v>
      </c>
      <c r="P3265">
        <f ca="1">_20206[[#This Row],[最低排名]]-_20206[[#This Row],[同分人数]]+1</f>
        <v>35975</v>
      </c>
      <c r="Q3265">
        <f ca="1">IF(O3265&gt;=开始!$B$6, 1, 0)</f>
        <v>1</v>
      </c>
      <c r="R3265">
        <f ca="1">_20206[[#This Row],[最低排名]]-开始!$B$6</f>
        <v>36115</v>
      </c>
    </row>
    <row r="3266" spans="1:18">
      <c r="A3266">
        <v>46701</v>
      </c>
      <c r="B3266" t="s">
        <v>721</v>
      </c>
      <c r="C3266" t="str">
        <f t="shared" si="202"/>
        <v>南医康达</v>
      </c>
      <c r="D3266" t="str">
        <f t="shared" si="203"/>
        <v>01</v>
      </c>
      <c r="E3266" t="s">
        <v>318</v>
      </c>
      <c r="F3266">
        <v>183</v>
      </c>
      <c r="G3266">
        <v>92</v>
      </c>
      <c r="H3266">
        <v>96</v>
      </c>
      <c r="I3266">
        <v>55</v>
      </c>
      <c r="J3266">
        <v>46</v>
      </c>
      <c r="K3266">
        <v>46</v>
      </c>
      <c r="L3266">
        <v>0</v>
      </c>
      <c r="M3266">
        <v>2022</v>
      </c>
      <c r="N3266">
        <f t="shared" ref="N3266:N3329" ca="1" si="204">VLOOKUP(E3266, INDIRECT("'" &amp; M3266 &amp; "D'!$A$2:$G$500"), 2, FALSE)</f>
        <v>168</v>
      </c>
      <c r="O3266">
        <f t="shared" ref="O3266:O3329" ca="1" si="205">VLOOKUP(E3266, INDIRECT("'" &amp; M3266 &amp; "D'!$A$2:$G$500"), 3, FALSE)</f>
        <v>32393</v>
      </c>
      <c r="P3266">
        <f ca="1">_20206[[#This Row],[最低排名]]-_20206[[#This Row],[同分人数]]+1</f>
        <v>32226</v>
      </c>
      <c r="Q3266">
        <f ca="1">IF(O3266&gt;=开始!$B$6, 1, 0)</f>
        <v>1</v>
      </c>
      <c r="R3266">
        <f ca="1">_20206[[#This Row],[最低排名]]-开始!$B$6</f>
        <v>32393</v>
      </c>
    </row>
    <row r="3267" spans="1:18">
      <c r="A3267">
        <v>46703</v>
      </c>
      <c r="B3267" t="s">
        <v>723</v>
      </c>
      <c r="C3267" t="str">
        <f t="shared" si="202"/>
        <v>南医康达</v>
      </c>
      <c r="D3267" t="str">
        <f t="shared" si="203"/>
        <v>03</v>
      </c>
      <c r="E3267" t="s">
        <v>383</v>
      </c>
      <c r="F3267">
        <v>180</v>
      </c>
      <c r="G3267">
        <v>97</v>
      </c>
      <c r="H3267">
        <v>87</v>
      </c>
      <c r="I3267">
        <v>52</v>
      </c>
      <c r="J3267">
        <v>52</v>
      </c>
      <c r="K3267">
        <v>52</v>
      </c>
      <c r="L3267">
        <v>0</v>
      </c>
      <c r="M3267">
        <v>2022</v>
      </c>
      <c r="N3267">
        <f t="shared" ca="1" si="204"/>
        <v>139</v>
      </c>
      <c r="O3267">
        <f t="shared" ca="1" si="205"/>
        <v>32861</v>
      </c>
      <c r="P3267">
        <f ca="1">_20206[[#This Row],[最低排名]]-_20206[[#This Row],[同分人数]]+1</f>
        <v>32723</v>
      </c>
      <c r="Q3267">
        <f ca="1">IF(O3267&gt;=开始!$B$6, 1, 0)</f>
        <v>1</v>
      </c>
      <c r="R3267">
        <f ca="1">_20206[[#This Row],[最低排名]]-开始!$B$6</f>
        <v>32861</v>
      </c>
    </row>
    <row r="3268" spans="1:18">
      <c r="A3268">
        <v>46704</v>
      </c>
      <c r="B3268" t="s">
        <v>724</v>
      </c>
      <c r="C3268" t="str">
        <f t="shared" si="202"/>
        <v>南医康达</v>
      </c>
      <c r="D3268" t="str">
        <f t="shared" si="203"/>
        <v>04</v>
      </c>
      <c r="E3268" t="s">
        <v>198</v>
      </c>
      <c r="F3268">
        <v>188</v>
      </c>
      <c r="G3268">
        <v>99</v>
      </c>
      <c r="H3268">
        <v>79</v>
      </c>
      <c r="I3268">
        <v>49</v>
      </c>
      <c r="J3268">
        <v>46</v>
      </c>
      <c r="K3268">
        <v>43</v>
      </c>
      <c r="L3268">
        <v>0</v>
      </c>
      <c r="M3268">
        <v>2022</v>
      </c>
      <c r="N3268">
        <f t="shared" ca="1" si="204"/>
        <v>137</v>
      </c>
      <c r="O3268">
        <f t="shared" ca="1" si="205"/>
        <v>35698</v>
      </c>
      <c r="P3268">
        <f ca="1">_20206[[#This Row],[最低排名]]-_20206[[#This Row],[同分人数]]+1</f>
        <v>35562</v>
      </c>
      <c r="Q3268">
        <f ca="1">IF(O3268&gt;=开始!$B$6, 1, 0)</f>
        <v>1</v>
      </c>
      <c r="R3268">
        <f ca="1">_20206[[#This Row],[最低排名]]-开始!$B$6</f>
        <v>35698</v>
      </c>
    </row>
    <row r="3269" spans="1:18">
      <c r="A3269">
        <v>46901</v>
      </c>
      <c r="B3269" t="s">
        <v>725</v>
      </c>
      <c r="C3269" t="str">
        <f t="shared" si="202"/>
        <v>无锡学院</v>
      </c>
      <c r="D3269" t="str">
        <f t="shared" si="203"/>
        <v>01</v>
      </c>
      <c r="E3269" t="s">
        <v>513</v>
      </c>
      <c r="F3269">
        <v>203</v>
      </c>
      <c r="G3269">
        <v>105</v>
      </c>
      <c r="H3269">
        <v>73</v>
      </c>
      <c r="I3269">
        <v>55</v>
      </c>
      <c r="J3269">
        <v>46</v>
      </c>
      <c r="K3269">
        <v>43</v>
      </c>
      <c r="L3269">
        <v>0</v>
      </c>
      <c r="M3269">
        <v>2022</v>
      </c>
      <c r="N3269">
        <f t="shared" ca="1" si="204"/>
        <v>181</v>
      </c>
      <c r="O3269">
        <f t="shared" ca="1" si="205"/>
        <v>33357</v>
      </c>
      <c r="P3269">
        <f ca="1">_20206[[#This Row],[最低排名]]-_20206[[#This Row],[同分人数]]+1</f>
        <v>33177</v>
      </c>
      <c r="Q3269">
        <f ca="1">IF(O3269&gt;=开始!$B$6, 1, 0)</f>
        <v>1</v>
      </c>
      <c r="R3269">
        <f ca="1">_20206[[#This Row],[最低排名]]-开始!$B$6</f>
        <v>33357</v>
      </c>
    </row>
    <row r="3270" spans="1:18">
      <c r="A3270">
        <v>46902</v>
      </c>
      <c r="B3270" t="s">
        <v>726</v>
      </c>
      <c r="C3270" t="str">
        <f t="shared" si="202"/>
        <v>无锡学院</v>
      </c>
      <c r="D3270" t="str">
        <f t="shared" si="203"/>
        <v>02</v>
      </c>
      <c r="E3270" t="s">
        <v>309</v>
      </c>
      <c r="F3270">
        <v>195</v>
      </c>
      <c r="G3270">
        <v>100</v>
      </c>
      <c r="H3270">
        <v>85</v>
      </c>
      <c r="I3270">
        <v>61</v>
      </c>
      <c r="J3270">
        <v>55</v>
      </c>
      <c r="K3270">
        <v>46</v>
      </c>
      <c r="L3270">
        <v>0</v>
      </c>
      <c r="M3270">
        <v>2022</v>
      </c>
      <c r="N3270">
        <f t="shared" ca="1" si="204"/>
        <v>188</v>
      </c>
      <c r="O3270">
        <f t="shared" ca="1" si="205"/>
        <v>29590</v>
      </c>
      <c r="P3270">
        <f ca="1">_20206[[#This Row],[最低排名]]-_20206[[#This Row],[同分人数]]+1</f>
        <v>29403</v>
      </c>
      <c r="Q3270">
        <f ca="1">IF(O3270&gt;=开始!$B$6, 1, 0)</f>
        <v>1</v>
      </c>
      <c r="R3270">
        <f ca="1">_20206[[#This Row],[最低排名]]-开始!$B$6</f>
        <v>29590</v>
      </c>
    </row>
    <row r="3271" spans="1:18">
      <c r="A3271">
        <v>46903</v>
      </c>
      <c r="B3271" t="s">
        <v>727</v>
      </c>
      <c r="C3271" t="str">
        <f t="shared" si="202"/>
        <v>无锡学院</v>
      </c>
      <c r="D3271" t="str">
        <f t="shared" si="203"/>
        <v>03</v>
      </c>
      <c r="E3271" t="s">
        <v>184</v>
      </c>
      <c r="F3271">
        <v>211</v>
      </c>
      <c r="G3271">
        <v>119</v>
      </c>
      <c r="H3271">
        <v>84</v>
      </c>
      <c r="I3271">
        <v>58</v>
      </c>
      <c r="J3271">
        <v>55</v>
      </c>
      <c r="K3271">
        <v>43</v>
      </c>
      <c r="L3271">
        <v>0</v>
      </c>
      <c r="M3271">
        <v>2022</v>
      </c>
      <c r="N3271">
        <f t="shared" ca="1" si="204"/>
        <v>201</v>
      </c>
      <c r="O3271">
        <f t="shared" ca="1" si="205"/>
        <v>27920</v>
      </c>
      <c r="P3271">
        <f ca="1">_20206[[#This Row],[最低排名]]-_20206[[#This Row],[同分人数]]+1</f>
        <v>27720</v>
      </c>
      <c r="Q3271">
        <f ca="1">IF(O3271&gt;=开始!$B$6, 1, 0)</f>
        <v>1</v>
      </c>
      <c r="R3271">
        <f ca="1">_20206[[#This Row],[最低排名]]-开始!$B$6</f>
        <v>27920</v>
      </c>
    </row>
    <row r="3272" spans="1:18">
      <c r="A3272">
        <v>47001</v>
      </c>
      <c r="B3272" t="s">
        <v>728</v>
      </c>
      <c r="C3272" t="str">
        <f t="shared" si="202"/>
        <v>苏州城院</v>
      </c>
      <c r="D3272" t="str">
        <f t="shared" si="203"/>
        <v>01</v>
      </c>
      <c r="E3272" t="s">
        <v>54</v>
      </c>
      <c r="F3272">
        <v>195</v>
      </c>
      <c r="G3272">
        <v>107</v>
      </c>
      <c r="H3272">
        <v>99</v>
      </c>
      <c r="I3272">
        <v>52</v>
      </c>
      <c r="J3272">
        <v>52</v>
      </c>
      <c r="K3272">
        <v>43</v>
      </c>
      <c r="L3272">
        <v>0</v>
      </c>
      <c r="M3272">
        <v>2022</v>
      </c>
      <c r="N3272">
        <f t="shared" ca="1" si="204"/>
        <v>178</v>
      </c>
      <c r="O3272">
        <f t="shared" ca="1" si="205"/>
        <v>29768</v>
      </c>
      <c r="P3272">
        <f ca="1">_20206[[#This Row],[最低排名]]-_20206[[#This Row],[同分人数]]+1</f>
        <v>29591</v>
      </c>
      <c r="Q3272">
        <f ca="1">IF(O3272&gt;=开始!$B$6, 1, 0)</f>
        <v>1</v>
      </c>
      <c r="R3272">
        <f ca="1">_20206[[#This Row],[最低排名]]-开始!$B$6</f>
        <v>29768</v>
      </c>
    </row>
    <row r="3273" spans="1:18">
      <c r="A3273">
        <v>47002</v>
      </c>
      <c r="B3273" t="s">
        <v>729</v>
      </c>
      <c r="C3273" t="str">
        <f t="shared" si="202"/>
        <v>苏州城院</v>
      </c>
      <c r="D3273" t="str">
        <f t="shared" si="203"/>
        <v>02</v>
      </c>
      <c r="E3273" t="s">
        <v>205</v>
      </c>
      <c r="F3273">
        <v>185</v>
      </c>
      <c r="G3273">
        <v>95</v>
      </c>
      <c r="H3273">
        <v>80</v>
      </c>
      <c r="I3273">
        <v>58</v>
      </c>
      <c r="J3273">
        <v>52</v>
      </c>
      <c r="K3273">
        <v>43</v>
      </c>
      <c r="L3273">
        <v>0</v>
      </c>
      <c r="M3273">
        <v>2022</v>
      </c>
      <c r="N3273">
        <f t="shared" ca="1" si="204"/>
        <v>162</v>
      </c>
      <c r="O3273">
        <f t="shared" ca="1" si="205"/>
        <v>33700</v>
      </c>
      <c r="P3273">
        <f ca="1">_20206[[#This Row],[最低排名]]-_20206[[#This Row],[同分人数]]+1</f>
        <v>33539</v>
      </c>
      <c r="Q3273">
        <f ca="1">IF(O3273&gt;=开始!$B$6, 1, 0)</f>
        <v>1</v>
      </c>
      <c r="R3273">
        <f ca="1">_20206[[#This Row],[最低排名]]-开始!$B$6</f>
        <v>33700</v>
      </c>
    </row>
    <row r="3274" spans="1:18">
      <c r="A3274">
        <v>47101</v>
      </c>
      <c r="B3274" t="s">
        <v>730</v>
      </c>
      <c r="C3274" t="str">
        <f t="shared" si="202"/>
        <v>苏大应用</v>
      </c>
      <c r="D3274" t="str">
        <f t="shared" si="203"/>
        <v>01</v>
      </c>
      <c r="E3274" t="s">
        <v>998</v>
      </c>
      <c r="F3274">
        <v>165</v>
      </c>
      <c r="G3274">
        <v>85</v>
      </c>
      <c r="H3274">
        <v>84</v>
      </c>
      <c r="I3274">
        <v>64</v>
      </c>
      <c r="J3274">
        <v>52</v>
      </c>
      <c r="K3274">
        <v>46</v>
      </c>
      <c r="L3274">
        <v>0</v>
      </c>
      <c r="M3274">
        <v>2022</v>
      </c>
      <c r="N3274">
        <f t="shared" ca="1" si="204"/>
        <v>170</v>
      </c>
      <c r="O3274">
        <f t="shared" ca="1" si="205"/>
        <v>34813</v>
      </c>
      <c r="P3274">
        <f ca="1">_20206[[#This Row],[最低排名]]-_20206[[#This Row],[同分人数]]+1</f>
        <v>34644</v>
      </c>
      <c r="Q3274">
        <f ca="1">IF(O3274&gt;=开始!$B$6, 1, 0)</f>
        <v>1</v>
      </c>
      <c r="R3274">
        <f ca="1">_20206[[#This Row],[最低排名]]-开始!$B$6</f>
        <v>34813</v>
      </c>
    </row>
    <row r="3275" spans="1:18">
      <c r="A3275">
        <v>47301</v>
      </c>
      <c r="B3275" t="s">
        <v>731</v>
      </c>
      <c r="C3275" t="str">
        <f t="shared" si="202"/>
        <v>江大京江</v>
      </c>
      <c r="D3275" t="str">
        <f t="shared" si="203"/>
        <v>01</v>
      </c>
      <c r="E3275" t="s">
        <v>366</v>
      </c>
      <c r="F3275">
        <v>175</v>
      </c>
      <c r="G3275">
        <v>96</v>
      </c>
      <c r="H3275">
        <v>85</v>
      </c>
      <c r="I3275">
        <v>58</v>
      </c>
      <c r="J3275">
        <v>46</v>
      </c>
      <c r="K3275">
        <v>43</v>
      </c>
      <c r="L3275">
        <v>0</v>
      </c>
      <c r="M3275">
        <v>2022</v>
      </c>
      <c r="N3275">
        <f t="shared" ca="1" si="204"/>
        <v>161</v>
      </c>
      <c r="O3275">
        <f t="shared" ca="1" si="205"/>
        <v>35422</v>
      </c>
      <c r="P3275">
        <f ca="1">_20206[[#This Row],[最低排名]]-_20206[[#This Row],[同分人数]]+1</f>
        <v>35262</v>
      </c>
      <c r="Q3275">
        <f ca="1">IF(O3275&gt;=开始!$B$6, 1, 0)</f>
        <v>1</v>
      </c>
      <c r="R3275">
        <f ca="1">_20206[[#This Row],[最低排名]]-开始!$B$6</f>
        <v>35422</v>
      </c>
    </row>
    <row r="3276" spans="1:18">
      <c r="A3276">
        <v>47401</v>
      </c>
      <c r="B3276" t="s">
        <v>732</v>
      </c>
      <c r="C3276" t="str">
        <f t="shared" si="202"/>
        <v>南邮通达</v>
      </c>
      <c r="D3276" t="str">
        <f t="shared" si="203"/>
        <v>01</v>
      </c>
      <c r="E3276" t="s">
        <v>440</v>
      </c>
      <c r="F3276">
        <v>191</v>
      </c>
      <c r="G3276">
        <v>102</v>
      </c>
      <c r="H3276">
        <v>78</v>
      </c>
      <c r="I3276">
        <v>58</v>
      </c>
      <c r="J3276">
        <v>58</v>
      </c>
      <c r="K3276">
        <v>52</v>
      </c>
      <c r="L3276">
        <v>0</v>
      </c>
      <c r="M3276">
        <v>2022</v>
      </c>
      <c r="N3276">
        <f t="shared" ca="1" si="204"/>
        <v>188</v>
      </c>
      <c r="O3276">
        <f t="shared" ca="1" si="205"/>
        <v>30533</v>
      </c>
      <c r="P3276">
        <f ca="1">_20206[[#This Row],[最低排名]]-_20206[[#This Row],[同分人数]]+1</f>
        <v>30346</v>
      </c>
      <c r="Q3276">
        <f ca="1">IF(O3276&gt;=开始!$B$6, 1, 0)</f>
        <v>1</v>
      </c>
      <c r="R3276">
        <f ca="1">_20206[[#This Row],[最低排名]]-开始!$B$6</f>
        <v>30533</v>
      </c>
    </row>
    <row r="3277" spans="1:18">
      <c r="A3277">
        <v>47402</v>
      </c>
      <c r="B3277" t="s">
        <v>733</v>
      </c>
      <c r="C3277" t="str">
        <f t="shared" si="202"/>
        <v>南邮通达</v>
      </c>
      <c r="D3277" t="str">
        <f t="shared" si="203"/>
        <v>02</v>
      </c>
      <c r="E3277" t="s">
        <v>1534</v>
      </c>
      <c r="F3277">
        <v>173</v>
      </c>
      <c r="G3277">
        <v>93</v>
      </c>
      <c r="H3277">
        <v>74</v>
      </c>
      <c r="I3277">
        <v>58</v>
      </c>
      <c r="J3277">
        <v>49</v>
      </c>
      <c r="K3277">
        <v>46</v>
      </c>
      <c r="L3277">
        <v>0</v>
      </c>
      <c r="M3277">
        <v>2022</v>
      </c>
      <c r="N3277">
        <f t="shared" ca="1" si="204"/>
        <v>161</v>
      </c>
      <c r="O3277">
        <f t="shared" ca="1" si="205"/>
        <v>36413</v>
      </c>
      <c r="P3277">
        <f ca="1">_20206[[#This Row],[最低排名]]-_20206[[#This Row],[同分人数]]+1</f>
        <v>36253</v>
      </c>
      <c r="Q3277">
        <f ca="1">IF(O3277&gt;=开始!$B$6, 1, 0)</f>
        <v>1</v>
      </c>
      <c r="R3277">
        <f ca="1">_20206[[#This Row],[最低排名]]-开始!$B$6</f>
        <v>36413</v>
      </c>
    </row>
    <row r="3278" spans="1:18">
      <c r="A3278">
        <v>47501</v>
      </c>
      <c r="B3278" t="s">
        <v>734</v>
      </c>
      <c r="C3278" t="str">
        <f t="shared" si="202"/>
        <v>江科苏理</v>
      </c>
      <c r="D3278" t="str">
        <f t="shared" si="203"/>
        <v>01</v>
      </c>
      <c r="E3278" t="s">
        <v>1534</v>
      </c>
      <c r="F3278">
        <v>175</v>
      </c>
      <c r="G3278">
        <v>94</v>
      </c>
      <c r="H3278">
        <v>84</v>
      </c>
      <c r="I3278">
        <v>52</v>
      </c>
      <c r="J3278">
        <v>46</v>
      </c>
      <c r="K3278">
        <v>43</v>
      </c>
      <c r="L3278">
        <v>0</v>
      </c>
      <c r="M3278">
        <v>2022</v>
      </c>
      <c r="N3278">
        <f t="shared" ca="1" si="204"/>
        <v>161</v>
      </c>
      <c r="O3278">
        <f t="shared" ca="1" si="205"/>
        <v>36413</v>
      </c>
      <c r="P3278">
        <f ca="1">_20206[[#This Row],[最低排名]]-_20206[[#This Row],[同分人数]]+1</f>
        <v>36253</v>
      </c>
      <c r="Q3278">
        <f ca="1">IF(O3278&gt;=开始!$B$6, 1, 0)</f>
        <v>1</v>
      </c>
      <c r="R3278">
        <f ca="1">_20206[[#This Row],[最低排名]]-开始!$B$6</f>
        <v>36413</v>
      </c>
    </row>
    <row r="3279" spans="1:18">
      <c r="A3279">
        <v>47502</v>
      </c>
      <c r="B3279" t="s">
        <v>735</v>
      </c>
      <c r="C3279" t="str">
        <f t="shared" si="202"/>
        <v>江科苏理</v>
      </c>
      <c r="D3279" t="str">
        <f t="shared" si="203"/>
        <v>02</v>
      </c>
      <c r="E3279" t="s">
        <v>752</v>
      </c>
      <c r="F3279">
        <v>197</v>
      </c>
      <c r="G3279">
        <v>101</v>
      </c>
      <c r="H3279">
        <v>69</v>
      </c>
      <c r="I3279">
        <v>55</v>
      </c>
      <c r="J3279">
        <v>52</v>
      </c>
      <c r="K3279">
        <v>52</v>
      </c>
      <c r="L3279">
        <v>0</v>
      </c>
      <c r="M3279">
        <v>2022</v>
      </c>
      <c r="N3279">
        <f t="shared" ca="1" si="204"/>
        <v>167</v>
      </c>
      <c r="O3279">
        <f t="shared" ca="1" si="205"/>
        <v>32560</v>
      </c>
      <c r="P3279">
        <f ca="1">_20206[[#This Row],[最低排名]]-_20206[[#This Row],[同分人数]]+1</f>
        <v>32394</v>
      </c>
      <c r="Q3279">
        <f ca="1">IF(O3279&gt;=开始!$B$6, 1, 0)</f>
        <v>1</v>
      </c>
      <c r="R3279">
        <f ca="1">_20206[[#This Row],[最低排名]]-开始!$B$6</f>
        <v>32560</v>
      </c>
    </row>
    <row r="3280" spans="1:18">
      <c r="A3280">
        <v>47601</v>
      </c>
      <c r="B3280" t="s">
        <v>736</v>
      </c>
      <c r="C3280" t="str">
        <f t="shared" si="202"/>
        <v>南通杏林</v>
      </c>
      <c r="D3280" t="str">
        <f t="shared" si="203"/>
        <v>01</v>
      </c>
      <c r="E3280" t="s">
        <v>1533</v>
      </c>
      <c r="F3280">
        <v>167</v>
      </c>
      <c r="G3280">
        <v>89</v>
      </c>
      <c r="H3280">
        <v>67</v>
      </c>
      <c r="I3280">
        <v>61</v>
      </c>
      <c r="J3280">
        <v>58</v>
      </c>
      <c r="K3280">
        <v>49</v>
      </c>
      <c r="L3280">
        <v>0</v>
      </c>
      <c r="M3280">
        <v>2022</v>
      </c>
      <c r="N3280">
        <f t="shared" ca="1" si="204"/>
        <v>141</v>
      </c>
      <c r="O3280">
        <f t="shared" ca="1" si="205"/>
        <v>36115</v>
      </c>
      <c r="P3280">
        <f ca="1">_20206[[#This Row],[最低排名]]-_20206[[#This Row],[同分人数]]+1</f>
        <v>35975</v>
      </c>
      <c r="Q3280">
        <f ca="1">IF(O3280&gt;=开始!$B$6, 1, 0)</f>
        <v>1</v>
      </c>
      <c r="R3280">
        <f ca="1">_20206[[#This Row],[最低排名]]-开始!$B$6</f>
        <v>36115</v>
      </c>
    </row>
    <row r="3281" spans="1:18">
      <c r="A3281">
        <v>47701</v>
      </c>
      <c r="B3281" t="s">
        <v>739</v>
      </c>
      <c r="C3281" t="str">
        <f t="shared" ref="C3281:C3344" si="206">LEFT(B3281, FIND("(", B3281) - 1)</f>
        <v>南审金审</v>
      </c>
      <c r="D3281" t="str">
        <f t="shared" ref="D3281:D3344" si="207">MID(B3281, FIND("(", B3281) + 1, FIND(")", B3281) - FIND("(", B3281) - 1)</f>
        <v>01</v>
      </c>
      <c r="E3281" t="s">
        <v>1534</v>
      </c>
      <c r="F3281">
        <v>181</v>
      </c>
      <c r="G3281">
        <v>93</v>
      </c>
      <c r="H3281">
        <v>57</v>
      </c>
      <c r="I3281">
        <v>58</v>
      </c>
      <c r="J3281">
        <v>58</v>
      </c>
      <c r="K3281">
        <v>46</v>
      </c>
      <c r="L3281">
        <v>0</v>
      </c>
      <c r="M3281">
        <v>2022</v>
      </c>
      <c r="N3281">
        <f t="shared" ca="1" si="204"/>
        <v>161</v>
      </c>
      <c r="O3281">
        <f t="shared" ca="1" si="205"/>
        <v>36413</v>
      </c>
      <c r="P3281">
        <f ca="1">_20206[[#This Row],[最低排名]]-_20206[[#This Row],[同分人数]]+1</f>
        <v>36253</v>
      </c>
      <c r="Q3281">
        <f ca="1">IF(O3281&gt;=开始!$B$6, 1, 0)</f>
        <v>1</v>
      </c>
      <c r="R3281">
        <f ca="1">_20206[[#This Row],[最低排名]]-开始!$B$6</f>
        <v>36413</v>
      </c>
    </row>
    <row r="3282" spans="1:18">
      <c r="A3282">
        <v>47801</v>
      </c>
      <c r="B3282" t="s">
        <v>741</v>
      </c>
      <c r="C3282" t="str">
        <f t="shared" si="206"/>
        <v>西浦大学</v>
      </c>
      <c r="D3282" t="str">
        <f t="shared" si="207"/>
        <v>01</v>
      </c>
      <c r="E3282" t="s">
        <v>62</v>
      </c>
      <c r="F3282">
        <v>219</v>
      </c>
      <c r="G3282">
        <v>116</v>
      </c>
      <c r="H3282">
        <v>131</v>
      </c>
      <c r="I3282">
        <v>61</v>
      </c>
      <c r="J3282">
        <v>58</v>
      </c>
      <c r="K3282">
        <v>58</v>
      </c>
      <c r="L3282">
        <v>0</v>
      </c>
      <c r="M3282">
        <v>2022</v>
      </c>
      <c r="N3282">
        <f t="shared" ca="1" si="204"/>
        <v>206</v>
      </c>
      <c r="O3282">
        <f t="shared" ca="1" si="205"/>
        <v>11799</v>
      </c>
      <c r="P3282">
        <f ca="1">_20206[[#This Row],[最低排名]]-_20206[[#This Row],[同分人数]]+1</f>
        <v>11594</v>
      </c>
      <c r="Q3282">
        <f ca="1">IF(O3282&gt;=开始!$B$6, 1, 0)</f>
        <v>1</v>
      </c>
      <c r="R3282">
        <f ca="1">_20206[[#This Row],[最低排名]]-开始!$B$6</f>
        <v>11799</v>
      </c>
    </row>
    <row r="3283" spans="1:18">
      <c r="A3283">
        <v>47802</v>
      </c>
      <c r="B3283" t="s">
        <v>742</v>
      </c>
      <c r="C3283" t="str">
        <f t="shared" si="206"/>
        <v>西浦大学</v>
      </c>
      <c r="D3283" t="str">
        <f t="shared" si="207"/>
        <v>02</v>
      </c>
      <c r="E3283" t="s">
        <v>72</v>
      </c>
      <c r="F3283">
        <v>226</v>
      </c>
      <c r="G3283">
        <v>123</v>
      </c>
      <c r="H3283">
        <v>125</v>
      </c>
      <c r="I3283">
        <v>61</v>
      </c>
      <c r="J3283">
        <v>61</v>
      </c>
      <c r="K3283">
        <v>49</v>
      </c>
      <c r="L3283">
        <v>0</v>
      </c>
      <c r="M3283">
        <v>2022</v>
      </c>
      <c r="N3283">
        <f t="shared" ca="1" si="204"/>
        <v>242</v>
      </c>
      <c r="O3283">
        <f t="shared" ca="1" si="205"/>
        <v>12862</v>
      </c>
      <c r="P3283">
        <f ca="1">_20206[[#This Row],[最低排名]]-_20206[[#This Row],[同分人数]]+1</f>
        <v>12621</v>
      </c>
      <c r="Q3283">
        <f ca="1">IF(O3283&gt;=开始!$B$6, 1, 0)</f>
        <v>1</v>
      </c>
      <c r="R3283">
        <f ca="1">_20206[[#This Row],[最低排名]]-开始!$B$6</f>
        <v>12862</v>
      </c>
    </row>
    <row r="3284" spans="1:18">
      <c r="A3284">
        <v>47803</v>
      </c>
      <c r="B3284" t="s">
        <v>743</v>
      </c>
      <c r="C3284" t="str">
        <f t="shared" si="206"/>
        <v>西浦大学</v>
      </c>
      <c r="D3284" t="str">
        <f t="shared" si="207"/>
        <v>03</v>
      </c>
      <c r="E3284" t="s">
        <v>256</v>
      </c>
      <c r="F3284">
        <v>222</v>
      </c>
      <c r="G3284">
        <v>119</v>
      </c>
      <c r="H3284">
        <v>111</v>
      </c>
      <c r="I3284">
        <v>67</v>
      </c>
      <c r="J3284">
        <v>67</v>
      </c>
      <c r="K3284">
        <v>64</v>
      </c>
      <c r="L3284">
        <v>0</v>
      </c>
      <c r="M3284">
        <v>2022</v>
      </c>
      <c r="N3284">
        <f t="shared" ca="1" si="204"/>
        <v>224</v>
      </c>
      <c r="O3284">
        <f t="shared" ca="1" si="205"/>
        <v>10944</v>
      </c>
      <c r="P3284">
        <f ca="1">_20206[[#This Row],[最低排名]]-_20206[[#This Row],[同分人数]]+1</f>
        <v>10721</v>
      </c>
      <c r="Q3284">
        <f ca="1">IF(O3284&gt;=开始!$B$6, 1, 0)</f>
        <v>1</v>
      </c>
      <c r="R3284">
        <f ca="1">_20206[[#This Row],[最低排名]]-开始!$B$6</f>
        <v>10944</v>
      </c>
    </row>
    <row r="3285" spans="1:18">
      <c r="A3285">
        <v>47804</v>
      </c>
      <c r="B3285" t="s">
        <v>744</v>
      </c>
      <c r="C3285" t="str">
        <f t="shared" si="206"/>
        <v>西浦大学</v>
      </c>
      <c r="D3285" t="str">
        <f t="shared" si="207"/>
        <v>04</v>
      </c>
      <c r="E3285" t="s">
        <v>298</v>
      </c>
      <c r="F3285">
        <v>225</v>
      </c>
      <c r="G3285">
        <v>125</v>
      </c>
      <c r="H3285">
        <v>115</v>
      </c>
      <c r="I3285">
        <v>70</v>
      </c>
      <c r="J3285">
        <v>67</v>
      </c>
      <c r="K3285">
        <v>55</v>
      </c>
      <c r="L3285">
        <v>0</v>
      </c>
      <c r="M3285">
        <v>2022</v>
      </c>
      <c r="N3285">
        <f t="shared" ca="1" si="204"/>
        <v>227</v>
      </c>
      <c r="O3285">
        <f t="shared" ca="1" si="205"/>
        <v>10720</v>
      </c>
      <c r="P3285">
        <f ca="1">_20206[[#This Row],[最低排名]]-_20206[[#This Row],[同分人数]]+1</f>
        <v>10494</v>
      </c>
      <c r="Q3285">
        <f ca="1">IF(O3285&gt;=开始!$B$6, 1, 0)</f>
        <v>1</v>
      </c>
      <c r="R3285">
        <f ca="1">_20206[[#This Row],[最低排名]]-开始!$B$6</f>
        <v>10720</v>
      </c>
    </row>
    <row r="3286" spans="1:18">
      <c r="A3286">
        <v>47805</v>
      </c>
      <c r="B3286" t="s">
        <v>745</v>
      </c>
      <c r="C3286" t="str">
        <f t="shared" si="206"/>
        <v>西浦大学</v>
      </c>
      <c r="D3286" t="str">
        <f t="shared" si="207"/>
        <v>05</v>
      </c>
      <c r="E3286" t="s">
        <v>87</v>
      </c>
      <c r="F3286">
        <v>223</v>
      </c>
      <c r="G3286">
        <v>117</v>
      </c>
      <c r="H3286">
        <v>114</v>
      </c>
      <c r="I3286">
        <v>67</v>
      </c>
      <c r="J3286">
        <v>61</v>
      </c>
      <c r="K3286">
        <v>61</v>
      </c>
      <c r="L3286">
        <v>0</v>
      </c>
      <c r="M3286">
        <v>2022</v>
      </c>
      <c r="N3286">
        <f t="shared" ca="1" si="204"/>
        <v>231</v>
      </c>
      <c r="O3286">
        <f t="shared" ca="1" si="205"/>
        <v>12030</v>
      </c>
      <c r="P3286">
        <f ca="1">_20206[[#This Row],[最低排名]]-_20206[[#This Row],[同分人数]]+1</f>
        <v>11800</v>
      </c>
      <c r="Q3286">
        <f ca="1">IF(O3286&gt;=开始!$B$6, 1, 0)</f>
        <v>1</v>
      </c>
      <c r="R3286">
        <f ca="1">_20206[[#This Row],[最低排名]]-开始!$B$6</f>
        <v>12030</v>
      </c>
    </row>
    <row r="3287" spans="1:18">
      <c r="A3287">
        <v>47901</v>
      </c>
      <c r="B3287" t="s">
        <v>746</v>
      </c>
      <c r="C3287" t="str">
        <f t="shared" si="206"/>
        <v>徐州医大</v>
      </c>
      <c r="D3287" t="str">
        <f t="shared" si="207"/>
        <v>01</v>
      </c>
      <c r="E3287" t="s">
        <v>39</v>
      </c>
      <c r="F3287">
        <v>219</v>
      </c>
      <c r="G3287">
        <v>120</v>
      </c>
      <c r="H3287">
        <v>109</v>
      </c>
      <c r="I3287">
        <v>61</v>
      </c>
      <c r="J3287">
        <v>58</v>
      </c>
      <c r="K3287">
        <v>55</v>
      </c>
      <c r="L3287">
        <v>0</v>
      </c>
      <c r="M3287">
        <v>2022</v>
      </c>
      <c r="N3287">
        <f t="shared" ca="1" si="204"/>
        <v>223</v>
      </c>
      <c r="O3287">
        <f t="shared" ca="1" si="205"/>
        <v>17148</v>
      </c>
      <c r="P3287">
        <f ca="1">_20206[[#This Row],[最低排名]]-_20206[[#This Row],[同分人数]]+1</f>
        <v>16926</v>
      </c>
      <c r="Q3287">
        <f ca="1">IF(O3287&gt;=开始!$B$6, 1, 0)</f>
        <v>1</v>
      </c>
      <c r="R3287">
        <f ca="1">_20206[[#This Row],[最低排名]]-开始!$B$6</f>
        <v>17148</v>
      </c>
    </row>
    <row r="3288" spans="1:18">
      <c r="A3288">
        <v>48001</v>
      </c>
      <c r="B3288" t="s">
        <v>747</v>
      </c>
      <c r="C3288" t="str">
        <f t="shared" si="206"/>
        <v>南京艺术</v>
      </c>
      <c r="D3288" t="str">
        <f t="shared" si="207"/>
        <v>01</v>
      </c>
      <c r="E3288" t="s">
        <v>77</v>
      </c>
      <c r="F3288">
        <v>217</v>
      </c>
      <c r="G3288">
        <v>112</v>
      </c>
      <c r="H3288">
        <v>119</v>
      </c>
      <c r="I3288">
        <v>61</v>
      </c>
      <c r="J3288">
        <v>52</v>
      </c>
      <c r="K3288">
        <v>49</v>
      </c>
      <c r="L3288">
        <v>0</v>
      </c>
      <c r="M3288">
        <v>2022</v>
      </c>
      <c r="N3288">
        <f t="shared" ca="1" si="204"/>
        <v>221</v>
      </c>
      <c r="O3288">
        <f t="shared" ca="1" si="205"/>
        <v>18013</v>
      </c>
      <c r="P3288">
        <f ca="1">_20206[[#This Row],[最低排名]]-_20206[[#This Row],[同分人数]]+1</f>
        <v>17793</v>
      </c>
      <c r="Q3288">
        <f ca="1">IF(O3288&gt;=开始!$B$6, 1, 0)</f>
        <v>1</v>
      </c>
      <c r="R3288">
        <f ca="1">_20206[[#This Row],[最低排名]]-开始!$B$6</f>
        <v>18013</v>
      </c>
    </row>
    <row r="3289" spans="1:18">
      <c r="A3289">
        <v>48101</v>
      </c>
      <c r="B3289" t="s">
        <v>748</v>
      </c>
      <c r="C3289" t="str">
        <f t="shared" si="206"/>
        <v>南京晓庄</v>
      </c>
      <c r="D3289" t="str">
        <f t="shared" si="207"/>
        <v>01</v>
      </c>
      <c r="E3289" t="s">
        <v>191</v>
      </c>
      <c r="F3289">
        <v>213</v>
      </c>
      <c r="G3289">
        <v>108</v>
      </c>
      <c r="H3289">
        <v>123</v>
      </c>
      <c r="I3289">
        <v>64</v>
      </c>
      <c r="J3289">
        <v>58</v>
      </c>
      <c r="K3289">
        <v>58</v>
      </c>
      <c r="L3289">
        <v>0</v>
      </c>
      <c r="M3289">
        <v>2022</v>
      </c>
      <c r="N3289">
        <f t="shared" ca="1" si="204"/>
        <v>213</v>
      </c>
      <c r="O3289">
        <f t="shared" ca="1" si="205"/>
        <v>14159</v>
      </c>
      <c r="P3289">
        <f ca="1">_20206[[#This Row],[最低排名]]-_20206[[#This Row],[同分人数]]+1</f>
        <v>13947</v>
      </c>
      <c r="Q3289">
        <f ca="1">IF(O3289&gt;=开始!$B$6, 1, 0)</f>
        <v>1</v>
      </c>
      <c r="R3289">
        <f ca="1">_20206[[#This Row],[最低排名]]-开始!$B$6</f>
        <v>14159</v>
      </c>
    </row>
    <row r="3290" spans="1:18">
      <c r="A3290">
        <v>49101</v>
      </c>
      <c r="B3290" t="s">
        <v>753</v>
      </c>
      <c r="C3290" t="str">
        <f t="shared" si="206"/>
        <v>浙江大学</v>
      </c>
      <c r="D3290" t="str">
        <f t="shared" si="207"/>
        <v>01</v>
      </c>
      <c r="E3290" t="s">
        <v>0</v>
      </c>
      <c r="M3290">
        <v>2022</v>
      </c>
      <c r="N3290">
        <f t="shared" ca="1" si="204"/>
        <v>2335</v>
      </c>
      <c r="O3290">
        <f t="shared" ca="1" si="205"/>
        <v>2335</v>
      </c>
      <c r="P3290">
        <f ca="1">_20206[[#This Row],[最低排名]]-_20206[[#This Row],[同分人数]]+1</f>
        <v>1</v>
      </c>
      <c r="Q3290">
        <f ca="1">IF(O3290&gt;=开始!$B$6, 1, 0)</f>
        <v>1</v>
      </c>
      <c r="R3290">
        <f ca="1">_20206[[#This Row],[最低排名]]-开始!$B$6</f>
        <v>2335</v>
      </c>
    </row>
    <row r="3291" spans="1:18">
      <c r="A3291">
        <v>49102</v>
      </c>
      <c r="B3291" t="s">
        <v>754</v>
      </c>
      <c r="C3291" t="str">
        <f t="shared" si="206"/>
        <v>浙江大学</v>
      </c>
      <c r="D3291" t="str">
        <f t="shared" si="207"/>
        <v>02</v>
      </c>
      <c r="E3291" t="s">
        <v>0</v>
      </c>
      <c r="M3291">
        <v>2022</v>
      </c>
      <c r="N3291">
        <f t="shared" ca="1" si="204"/>
        <v>2335</v>
      </c>
      <c r="O3291">
        <f t="shared" ca="1" si="205"/>
        <v>2335</v>
      </c>
      <c r="P3291">
        <f ca="1">_20206[[#This Row],[最低排名]]-_20206[[#This Row],[同分人数]]+1</f>
        <v>1</v>
      </c>
      <c r="Q3291">
        <f ca="1">IF(O3291&gt;=开始!$B$6, 1, 0)</f>
        <v>1</v>
      </c>
      <c r="R3291">
        <f ca="1">_20206[[#This Row],[最低排名]]-开始!$B$6</f>
        <v>2335</v>
      </c>
    </row>
    <row r="3292" spans="1:18">
      <c r="A3292">
        <v>49201</v>
      </c>
      <c r="B3292" t="s">
        <v>755</v>
      </c>
      <c r="C3292" t="str">
        <f t="shared" si="206"/>
        <v>杭州电子</v>
      </c>
      <c r="D3292" t="str">
        <f t="shared" si="207"/>
        <v>01</v>
      </c>
      <c r="E3292" t="s">
        <v>546</v>
      </c>
      <c r="F3292">
        <v>208</v>
      </c>
      <c r="G3292">
        <v>106</v>
      </c>
      <c r="H3292">
        <v>103</v>
      </c>
      <c r="I3292">
        <v>67</v>
      </c>
      <c r="J3292">
        <v>58</v>
      </c>
      <c r="K3292">
        <v>52</v>
      </c>
      <c r="L3292">
        <v>0</v>
      </c>
      <c r="M3292">
        <v>2022</v>
      </c>
      <c r="N3292">
        <f t="shared" ca="1" si="204"/>
        <v>238</v>
      </c>
      <c r="O3292">
        <f t="shared" ca="1" si="205"/>
        <v>20201</v>
      </c>
      <c r="P3292">
        <f ca="1">_20206[[#This Row],[最低排名]]-_20206[[#This Row],[同分人数]]+1</f>
        <v>19964</v>
      </c>
      <c r="Q3292">
        <f ca="1">IF(O3292&gt;=开始!$B$6, 1, 0)</f>
        <v>1</v>
      </c>
      <c r="R3292">
        <f ca="1">_20206[[#This Row],[最低排名]]-开始!$B$6</f>
        <v>20201</v>
      </c>
    </row>
    <row r="3293" spans="1:18">
      <c r="A3293">
        <v>49202</v>
      </c>
      <c r="B3293" t="s">
        <v>756</v>
      </c>
      <c r="C3293" t="str">
        <f t="shared" si="206"/>
        <v>杭州电子</v>
      </c>
      <c r="D3293" t="str">
        <f t="shared" si="207"/>
        <v>02</v>
      </c>
      <c r="E3293" t="s">
        <v>37</v>
      </c>
      <c r="F3293">
        <v>220</v>
      </c>
      <c r="G3293">
        <v>120</v>
      </c>
      <c r="H3293">
        <v>99</v>
      </c>
      <c r="I3293">
        <v>70</v>
      </c>
      <c r="J3293">
        <v>67</v>
      </c>
      <c r="K3293">
        <v>67</v>
      </c>
      <c r="L3293">
        <v>0</v>
      </c>
      <c r="M3293">
        <v>2022</v>
      </c>
      <c r="N3293">
        <f t="shared" ca="1" si="204"/>
        <v>201</v>
      </c>
      <c r="O3293">
        <f t="shared" ca="1" si="205"/>
        <v>12620</v>
      </c>
      <c r="P3293">
        <f ca="1">_20206[[#This Row],[最低排名]]-_20206[[#This Row],[同分人数]]+1</f>
        <v>12420</v>
      </c>
      <c r="Q3293">
        <f ca="1">IF(O3293&gt;=开始!$B$6, 1, 0)</f>
        <v>1</v>
      </c>
      <c r="R3293">
        <f ca="1">_20206[[#This Row],[最低排名]]-开始!$B$6</f>
        <v>12620</v>
      </c>
    </row>
    <row r="3294" spans="1:18">
      <c r="A3294">
        <v>49301</v>
      </c>
      <c r="B3294" t="s">
        <v>758</v>
      </c>
      <c r="C3294" t="str">
        <f t="shared" si="206"/>
        <v>浙江工大</v>
      </c>
      <c r="D3294" t="str">
        <f t="shared" si="207"/>
        <v>01</v>
      </c>
      <c r="E3294" t="s">
        <v>68</v>
      </c>
      <c r="F3294">
        <v>211</v>
      </c>
      <c r="G3294">
        <v>107</v>
      </c>
      <c r="H3294">
        <v>120</v>
      </c>
      <c r="I3294">
        <v>70</v>
      </c>
      <c r="J3294">
        <v>64</v>
      </c>
      <c r="K3294">
        <v>55</v>
      </c>
      <c r="L3294">
        <v>0</v>
      </c>
      <c r="M3294">
        <v>2022</v>
      </c>
      <c r="N3294">
        <f t="shared" ca="1" si="204"/>
        <v>211</v>
      </c>
      <c r="O3294">
        <f t="shared" ca="1" si="205"/>
        <v>13286</v>
      </c>
      <c r="P3294">
        <f ca="1">_20206[[#This Row],[最低排名]]-_20206[[#This Row],[同分人数]]+1</f>
        <v>13076</v>
      </c>
      <c r="Q3294">
        <f ca="1">IF(O3294&gt;=开始!$B$6, 1, 0)</f>
        <v>1</v>
      </c>
      <c r="R3294">
        <f ca="1">_20206[[#This Row],[最低排名]]-开始!$B$6</f>
        <v>13286</v>
      </c>
    </row>
    <row r="3295" spans="1:18">
      <c r="A3295">
        <v>49302</v>
      </c>
      <c r="B3295" t="s">
        <v>759</v>
      </c>
      <c r="C3295" t="str">
        <f t="shared" si="206"/>
        <v>浙江工大</v>
      </c>
      <c r="D3295" t="str">
        <f t="shared" si="207"/>
        <v>02</v>
      </c>
      <c r="E3295" t="s">
        <v>195</v>
      </c>
      <c r="F3295">
        <v>224</v>
      </c>
      <c r="G3295">
        <v>118</v>
      </c>
      <c r="H3295">
        <v>100</v>
      </c>
      <c r="I3295">
        <v>70</v>
      </c>
      <c r="J3295">
        <v>64</v>
      </c>
      <c r="K3295">
        <v>52</v>
      </c>
      <c r="L3295">
        <v>0</v>
      </c>
      <c r="M3295">
        <v>2022</v>
      </c>
      <c r="N3295">
        <f t="shared" ca="1" si="204"/>
        <v>224</v>
      </c>
      <c r="O3295">
        <f t="shared" ca="1" si="205"/>
        <v>15437</v>
      </c>
      <c r="P3295">
        <f ca="1">_20206[[#This Row],[最低排名]]-_20206[[#This Row],[同分人数]]+1</f>
        <v>15214</v>
      </c>
      <c r="Q3295">
        <f ca="1">IF(O3295&gt;=开始!$B$6, 1, 0)</f>
        <v>1</v>
      </c>
      <c r="R3295">
        <f ca="1">_20206[[#This Row],[最低排名]]-开始!$B$6</f>
        <v>15437</v>
      </c>
    </row>
    <row r="3296" spans="1:18">
      <c r="A3296">
        <v>49303</v>
      </c>
      <c r="B3296" t="s">
        <v>760</v>
      </c>
      <c r="C3296" t="str">
        <f t="shared" si="206"/>
        <v>浙江工大</v>
      </c>
      <c r="D3296" t="str">
        <f t="shared" si="207"/>
        <v>03</v>
      </c>
      <c r="E3296" t="s">
        <v>122</v>
      </c>
      <c r="F3296">
        <v>228</v>
      </c>
      <c r="G3296">
        <v>120</v>
      </c>
      <c r="H3296">
        <v>101</v>
      </c>
      <c r="I3296">
        <v>64</v>
      </c>
      <c r="J3296">
        <v>58</v>
      </c>
      <c r="K3296">
        <v>55</v>
      </c>
      <c r="L3296">
        <v>0</v>
      </c>
      <c r="M3296">
        <v>2022</v>
      </c>
      <c r="N3296">
        <f t="shared" ca="1" si="204"/>
        <v>208</v>
      </c>
      <c r="O3296">
        <f t="shared" ca="1" si="205"/>
        <v>16282</v>
      </c>
      <c r="P3296">
        <f ca="1">_20206[[#This Row],[最低排名]]-_20206[[#This Row],[同分人数]]+1</f>
        <v>16075</v>
      </c>
      <c r="Q3296">
        <f ca="1">IF(O3296&gt;=开始!$B$6, 1, 0)</f>
        <v>1</v>
      </c>
      <c r="R3296">
        <f ca="1">_20206[[#This Row],[最低排名]]-开始!$B$6</f>
        <v>16282</v>
      </c>
    </row>
    <row r="3297" spans="1:18">
      <c r="A3297">
        <v>49304</v>
      </c>
      <c r="B3297" t="s">
        <v>761</v>
      </c>
      <c r="C3297" t="str">
        <f t="shared" si="206"/>
        <v>浙江工大</v>
      </c>
      <c r="D3297" t="str">
        <f t="shared" si="207"/>
        <v>04</v>
      </c>
      <c r="E3297" t="s">
        <v>100</v>
      </c>
      <c r="F3297">
        <v>227</v>
      </c>
      <c r="G3297">
        <v>124</v>
      </c>
      <c r="H3297">
        <v>100</v>
      </c>
      <c r="I3297">
        <v>64</v>
      </c>
      <c r="J3297">
        <v>58</v>
      </c>
      <c r="K3297">
        <v>58</v>
      </c>
      <c r="L3297">
        <v>0</v>
      </c>
      <c r="M3297">
        <v>2022</v>
      </c>
      <c r="N3297">
        <f t="shared" ca="1" si="204"/>
        <v>192</v>
      </c>
      <c r="O3297">
        <f t="shared" ca="1" si="205"/>
        <v>16074</v>
      </c>
      <c r="P3297">
        <f ca="1">_20206[[#This Row],[最低排名]]-_20206[[#This Row],[同分人数]]+1</f>
        <v>15883</v>
      </c>
      <c r="Q3297">
        <f ca="1">IF(O3297&gt;=开始!$B$6, 1, 0)</f>
        <v>1</v>
      </c>
      <c r="R3297">
        <f ca="1">_20206[[#This Row],[最低排名]]-开始!$B$6</f>
        <v>16074</v>
      </c>
    </row>
    <row r="3298" spans="1:18">
      <c r="A3298">
        <v>49305</v>
      </c>
      <c r="B3298" t="s">
        <v>762</v>
      </c>
      <c r="C3298" t="str">
        <f t="shared" si="206"/>
        <v>浙江工大</v>
      </c>
      <c r="D3298" t="str">
        <f t="shared" si="207"/>
        <v>05</v>
      </c>
      <c r="E3298" t="s">
        <v>79</v>
      </c>
      <c r="F3298">
        <v>215</v>
      </c>
      <c r="G3298">
        <v>109</v>
      </c>
      <c r="H3298">
        <v>91</v>
      </c>
      <c r="I3298">
        <v>70</v>
      </c>
      <c r="J3298">
        <v>67</v>
      </c>
      <c r="K3298">
        <v>58</v>
      </c>
      <c r="L3298">
        <v>0</v>
      </c>
      <c r="M3298">
        <v>2022</v>
      </c>
      <c r="N3298">
        <f t="shared" ca="1" si="204"/>
        <v>207</v>
      </c>
      <c r="O3298">
        <f t="shared" ca="1" si="205"/>
        <v>17355</v>
      </c>
      <c r="P3298">
        <f ca="1">_20206[[#This Row],[最低排名]]-_20206[[#This Row],[同分人数]]+1</f>
        <v>17149</v>
      </c>
      <c r="Q3298">
        <f ca="1">IF(O3298&gt;=开始!$B$6, 1, 0)</f>
        <v>1</v>
      </c>
      <c r="R3298">
        <f ca="1">_20206[[#This Row],[最低排名]]-开始!$B$6</f>
        <v>17355</v>
      </c>
    </row>
    <row r="3299" spans="1:18">
      <c r="A3299">
        <v>49401</v>
      </c>
      <c r="B3299" t="s">
        <v>763</v>
      </c>
      <c r="C3299" t="str">
        <f t="shared" si="206"/>
        <v>浙江理工</v>
      </c>
      <c r="D3299" t="str">
        <f t="shared" si="207"/>
        <v>01</v>
      </c>
      <c r="E3299" t="s">
        <v>546</v>
      </c>
      <c r="F3299">
        <v>227</v>
      </c>
      <c r="G3299">
        <v>120</v>
      </c>
      <c r="H3299">
        <v>108</v>
      </c>
      <c r="I3299">
        <v>55</v>
      </c>
      <c r="J3299">
        <v>52</v>
      </c>
      <c r="K3299">
        <v>46</v>
      </c>
      <c r="L3299">
        <v>0</v>
      </c>
      <c r="M3299">
        <v>2022</v>
      </c>
      <c r="N3299">
        <f t="shared" ca="1" si="204"/>
        <v>238</v>
      </c>
      <c r="O3299">
        <f t="shared" ca="1" si="205"/>
        <v>20201</v>
      </c>
      <c r="P3299">
        <f ca="1">_20206[[#This Row],[最低排名]]-_20206[[#This Row],[同分人数]]+1</f>
        <v>19964</v>
      </c>
      <c r="Q3299">
        <f ca="1">IF(O3299&gt;=开始!$B$6, 1, 0)</f>
        <v>1</v>
      </c>
      <c r="R3299">
        <f ca="1">_20206[[#This Row],[最低排名]]-开始!$B$6</f>
        <v>20201</v>
      </c>
    </row>
    <row r="3300" spans="1:18">
      <c r="A3300">
        <v>49402</v>
      </c>
      <c r="B3300" t="s">
        <v>1575</v>
      </c>
      <c r="C3300" t="str">
        <f t="shared" si="206"/>
        <v>浙江理工</v>
      </c>
      <c r="D3300" t="str">
        <f t="shared" si="207"/>
        <v>02</v>
      </c>
      <c r="E3300" t="s">
        <v>577</v>
      </c>
      <c r="F3300">
        <v>194</v>
      </c>
      <c r="G3300">
        <v>103</v>
      </c>
      <c r="H3300">
        <v>128</v>
      </c>
      <c r="I3300">
        <v>55</v>
      </c>
      <c r="J3300">
        <v>55</v>
      </c>
      <c r="K3300">
        <v>46</v>
      </c>
      <c r="L3300">
        <v>0</v>
      </c>
      <c r="M3300">
        <v>2022</v>
      </c>
      <c r="N3300">
        <f t="shared" ca="1" si="204"/>
        <v>209</v>
      </c>
      <c r="O3300">
        <f t="shared" ca="1" si="205"/>
        <v>22368</v>
      </c>
      <c r="P3300">
        <f ca="1">_20206[[#This Row],[最低排名]]-_20206[[#This Row],[同分人数]]+1</f>
        <v>22160</v>
      </c>
      <c r="Q3300">
        <f ca="1">IF(O3300&gt;=开始!$B$6, 1, 0)</f>
        <v>1</v>
      </c>
      <c r="R3300">
        <f ca="1">_20206[[#This Row],[最低排名]]-开始!$B$6</f>
        <v>22368</v>
      </c>
    </row>
    <row r="3301" spans="1:18">
      <c r="A3301">
        <v>49403</v>
      </c>
      <c r="B3301" t="s">
        <v>764</v>
      </c>
      <c r="C3301" t="str">
        <f t="shared" si="206"/>
        <v>浙江理工</v>
      </c>
      <c r="D3301" t="str">
        <f t="shared" si="207"/>
        <v>03</v>
      </c>
      <c r="E3301" t="s">
        <v>155</v>
      </c>
      <c r="F3301">
        <v>205</v>
      </c>
      <c r="G3301">
        <v>109</v>
      </c>
      <c r="H3301">
        <v>116</v>
      </c>
      <c r="I3301">
        <v>58</v>
      </c>
      <c r="J3301">
        <v>58</v>
      </c>
      <c r="K3301">
        <v>52</v>
      </c>
      <c r="L3301">
        <v>0</v>
      </c>
      <c r="M3301">
        <v>2022</v>
      </c>
      <c r="N3301">
        <f t="shared" ca="1" si="204"/>
        <v>198</v>
      </c>
      <c r="O3301">
        <f t="shared" ca="1" si="205"/>
        <v>19963</v>
      </c>
      <c r="P3301">
        <f ca="1">_20206[[#This Row],[最低排名]]-_20206[[#This Row],[同分人数]]+1</f>
        <v>19766</v>
      </c>
      <c r="Q3301">
        <f ca="1">IF(O3301&gt;=开始!$B$6, 1, 0)</f>
        <v>1</v>
      </c>
      <c r="R3301">
        <f ca="1">_20206[[#This Row],[最低排名]]-开始!$B$6</f>
        <v>19963</v>
      </c>
    </row>
    <row r="3302" spans="1:18">
      <c r="A3302">
        <v>49404</v>
      </c>
      <c r="B3302" t="s">
        <v>765</v>
      </c>
      <c r="C3302" t="str">
        <f t="shared" si="206"/>
        <v>浙江理工</v>
      </c>
      <c r="D3302" t="str">
        <f t="shared" si="207"/>
        <v>04</v>
      </c>
      <c r="E3302" t="s">
        <v>146</v>
      </c>
      <c r="F3302">
        <v>211</v>
      </c>
      <c r="G3302">
        <v>109</v>
      </c>
      <c r="H3302">
        <v>93</v>
      </c>
      <c r="I3302">
        <v>67</v>
      </c>
      <c r="J3302">
        <v>58</v>
      </c>
      <c r="K3302">
        <v>55</v>
      </c>
      <c r="L3302">
        <v>0</v>
      </c>
      <c r="M3302">
        <v>2022</v>
      </c>
      <c r="N3302">
        <f t="shared" ca="1" si="204"/>
        <v>233</v>
      </c>
      <c r="O3302">
        <f t="shared" ca="1" si="205"/>
        <v>21082</v>
      </c>
      <c r="P3302">
        <f ca="1">_20206[[#This Row],[最低排名]]-_20206[[#This Row],[同分人数]]+1</f>
        <v>20850</v>
      </c>
      <c r="Q3302">
        <f ca="1">IF(O3302&gt;=开始!$B$6, 1, 0)</f>
        <v>1</v>
      </c>
      <c r="R3302">
        <f ca="1">_20206[[#This Row],[最低排名]]-开始!$B$6</f>
        <v>21082</v>
      </c>
    </row>
    <row r="3303" spans="1:18">
      <c r="A3303">
        <v>49405</v>
      </c>
      <c r="B3303" t="s">
        <v>766</v>
      </c>
      <c r="C3303" t="str">
        <f t="shared" si="206"/>
        <v>浙江理工</v>
      </c>
      <c r="D3303" t="str">
        <f t="shared" si="207"/>
        <v>05</v>
      </c>
      <c r="E3303" t="s">
        <v>81</v>
      </c>
      <c r="F3303">
        <v>202</v>
      </c>
      <c r="G3303">
        <v>103</v>
      </c>
      <c r="H3303">
        <v>104</v>
      </c>
      <c r="I3303">
        <v>70</v>
      </c>
      <c r="J3303">
        <v>67</v>
      </c>
      <c r="K3303">
        <v>49</v>
      </c>
      <c r="L3303">
        <v>0</v>
      </c>
      <c r="M3303">
        <v>2022</v>
      </c>
      <c r="N3303">
        <f t="shared" ca="1" si="204"/>
        <v>220</v>
      </c>
      <c r="O3303">
        <f t="shared" ca="1" si="205"/>
        <v>19321</v>
      </c>
      <c r="P3303">
        <f ca="1">_20206[[#This Row],[最低排名]]-_20206[[#This Row],[同分人数]]+1</f>
        <v>19102</v>
      </c>
      <c r="Q3303">
        <f ca="1">IF(O3303&gt;=开始!$B$6, 1, 0)</f>
        <v>1</v>
      </c>
      <c r="R3303">
        <f ca="1">_20206[[#This Row],[最低排名]]-开始!$B$6</f>
        <v>19321</v>
      </c>
    </row>
    <row r="3304" spans="1:18">
      <c r="A3304">
        <v>49501</v>
      </c>
      <c r="B3304" t="s">
        <v>768</v>
      </c>
      <c r="C3304" t="str">
        <f t="shared" si="206"/>
        <v>浙江海洋</v>
      </c>
      <c r="D3304" t="str">
        <f t="shared" si="207"/>
        <v>01</v>
      </c>
      <c r="E3304" t="s">
        <v>354</v>
      </c>
      <c r="F3304">
        <v>188</v>
      </c>
      <c r="G3304">
        <v>95</v>
      </c>
      <c r="H3304">
        <v>72</v>
      </c>
      <c r="I3304">
        <v>67</v>
      </c>
      <c r="J3304">
        <v>55</v>
      </c>
      <c r="K3304">
        <v>46</v>
      </c>
      <c r="L3304">
        <v>0</v>
      </c>
      <c r="M3304">
        <v>2022</v>
      </c>
      <c r="N3304">
        <f t="shared" ca="1" si="204"/>
        <v>175</v>
      </c>
      <c r="O3304">
        <f t="shared" ca="1" si="205"/>
        <v>32061</v>
      </c>
      <c r="P3304">
        <f ca="1">_20206[[#This Row],[最低排名]]-_20206[[#This Row],[同分人数]]+1</f>
        <v>31887</v>
      </c>
      <c r="Q3304">
        <f ca="1">IF(O3304&gt;=开始!$B$6, 1, 0)</f>
        <v>1</v>
      </c>
      <c r="R3304">
        <f ca="1">_20206[[#This Row],[最低排名]]-开始!$B$6</f>
        <v>32061</v>
      </c>
    </row>
    <row r="3305" spans="1:18">
      <c r="A3305">
        <v>49502</v>
      </c>
      <c r="B3305" t="s">
        <v>769</v>
      </c>
      <c r="C3305" t="str">
        <f t="shared" si="206"/>
        <v>浙江海洋</v>
      </c>
      <c r="D3305" t="str">
        <f t="shared" si="207"/>
        <v>02</v>
      </c>
      <c r="E3305" t="s">
        <v>165</v>
      </c>
      <c r="F3305">
        <v>200</v>
      </c>
      <c r="G3305">
        <v>102</v>
      </c>
      <c r="H3305">
        <v>87</v>
      </c>
      <c r="I3305">
        <v>61</v>
      </c>
      <c r="J3305">
        <v>55</v>
      </c>
      <c r="K3305">
        <v>52</v>
      </c>
      <c r="L3305">
        <v>0</v>
      </c>
      <c r="M3305">
        <v>2022</v>
      </c>
      <c r="N3305">
        <f t="shared" ca="1" si="204"/>
        <v>186</v>
      </c>
      <c r="O3305">
        <f t="shared" ca="1" si="205"/>
        <v>27129</v>
      </c>
      <c r="P3305">
        <f ca="1">_20206[[#This Row],[最低排名]]-_20206[[#This Row],[同分人数]]+1</f>
        <v>26944</v>
      </c>
      <c r="Q3305">
        <f ca="1">IF(O3305&gt;=开始!$B$6, 1, 0)</f>
        <v>1</v>
      </c>
      <c r="R3305">
        <f ca="1">_20206[[#This Row],[最低排名]]-开始!$B$6</f>
        <v>27129</v>
      </c>
    </row>
    <row r="3306" spans="1:18">
      <c r="A3306">
        <v>49601</v>
      </c>
      <c r="B3306" t="s">
        <v>770</v>
      </c>
      <c r="C3306" t="str">
        <f t="shared" si="206"/>
        <v>浙江农林</v>
      </c>
      <c r="D3306" t="str">
        <f t="shared" si="207"/>
        <v>01</v>
      </c>
      <c r="E3306" t="s">
        <v>126</v>
      </c>
      <c r="F3306">
        <v>220</v>
      </c>
      <c r="G3306">
        <v>121</v>
      </c>
      <c r="H3306">
        <v>90</v>
      </c>
      <c r="I3306">
        <v>58</v>
      </c>
      <c r="J3306">
        <v>55</v>
      </c>
      <c r="K3306">
        <v>46</v>
      </c>
      <c r="L3306">
        <v>0</v>
      </c>
      <c r="M3306">
        <v>2022</v>
      </c>
      <c r="N3306">
        <f t="shared" ca="1" si="204"/>
        <v>211</v>
      </c>
      <c r="O3306">
        <f t="shared" ca="1" si="205"/>
        <v>24227</v>
      </c>
      <c r="P3306">
        <f ca="1">_20206[[#This Row],[最低排名]]-_20206[[#This Row],[同分人数]]+1</f>
        <v>24017</v>
      </c>
      <c r="Q3306">
        <f ca="1">IF(O3306&gt;=开始!$B$6, 1, 0)</f>
        <v>1</v>
      </c>
      <c r="R3306">
        <f ca="1">_20206[[#This Row],[最低排名]]-开始!$B$6</f>
        <v>24227</v>
      </c>
    </row>
    <row r="3307" spans="1:18">
      <c r="A3307">
        <v>49602</v>
      </c>
      <c r="B3307" t="s">
        <v>771</v>
      </c>
      <c r="C3307" t="str">
        <f t="shared" si="206"/>
        <v>浙江农林</v>
      </c>
      <c r="D3307" t="str">
        <f t="shared" si="207"/>
        <v>02</v>
      </c>
      <c r="E3307" t="s">
        <v>372</v>
      </c>
      <c r="F3307">
        <v>237</v>
      </c>
      <c r="G3307">
        <v>125</v>
      </c>
      <c r="H3307">
        <v>86</v>
      </c>
      <c r="I3307">
        <v>58</v>
      </c>
      <c r="J3307">
        <v>52</v>
      </c>
      <c r="K3307">
        <v>43</v>
      </c>
      <c r="L3307">
        <v>0</v>
      </c>
      <c r="M3307">
        <v>2022</v>
      </c>
      <c r="N3307">
        <f t="shared" ca="1" si="204"/>
        <v>225</v>
      </c>
      <c r="O3307">
        <f t="shared" ca="1" si="205"/>
        <v>22804</v>
      </c>
      <c r="P3307">
        <f ca="1">_20206[[#This Row],[最低排名]]-_20206[[#This Row],[同分人数]]+1</f>
        <v>22580</v>
      </c>
      <c r="Q3307">
        <f ca="1">IF(O3307&gt;=开始!$B$6, 1, 0)</f>
        <v>1</v>
      </c>
      <c r="R3307">
        <f ca="1">_20206[[#This Row],[最低排名]]-开始!$B$6</f>
        <v>22804</v>
      </c>
    </row>
    <row r="3308" spans="1:18">
      <c r="A3308">
        <v>49603</v>
      </c>
      <c r="B3308" t="s">
        <v>772</v>
      </c>
      <c r="C3308" t="str">
        <f t="shared" si="206"/>
        <v>浙江农林</v>
      </c>
      <c r="D3308" t="str">
        <f t="shared" si="207"/>
        <v>03</v>
      </c>
      <c r="E3308" t="s">
        <v>450</v>
      </c>
      <c r="F3308">
        <v>213</v>
      </c>
      <c r="G3308">
        <v>111</v>
      </c>
      <c r="H3308">
        <v>101</v>
      </c>
      <c r="I3308">
        <v>64</v>
      </c>
      <c r="J3308">
        <v>58</v>
      </c>
      <c r="K3308">
        <v>58</v>
      </c>
      <c r="L3308">
        <v>0</v>
      </c>
      <c r="M3308">
        <v>2022</v>
      </c>
      <c r="N3308">
        <f t="shared" ca="1" si="204"/>
        <v>219</v>
      </c>
      <c r="O3308">
        <f t="shared" ca="1" si="205"/>
        <v>18893</v>
      </c>
      <c r="P3308">
        <f ca="1">_20206[[#This Row],[最低排名]]-_20206[[#This Row],[同分人数]]+1</f>
        <v>18675</v>
      </c>
      <c r="Q3308">
        <f ca="1">IF(O3308&gt;=开始!$B$6, 1, 0)</f>
        <v>1</v>
      </c>
      <c r="R3308">
        <f ca="1">_20206[[#This Row],[最低排名]]-开始!$B$6</f>
        <v>18893</v>
      </c>
    </row>
    <row r="3309" spans="1:18">
      <c r="A3309">
        <v>49604</v>
      </c>
      <c r="B3309" t="s">
        <v>773</v>
      </c>
      <c r="C3309" t="str">
        <f t="shared" si="206"/>
        <v>浙江农林</v>
      </c>
      <c r="D3309" t="str">
        <f t="shared" si="207"/>
        <v>04</v>
      </c>
      <c r="E3309" t="s">
        <v>126</v>
      </c>
      <c r="F3309">
        <v>206</v>
      </c>
      <c r="G3309">
        <v>105</v>
      </c>
      <c r="H3309">
        <v>101</v>
      </c>
      <c r="I3309">
        <v>61</v>
      </c>
      <c r="J3309">
        <v>52</v>
      </c>
      <c r="K3309">
        <v>49</v>
      </c>
      <c r="L3309">
        <v>0</v>
      </c>
      <c r="M3309">
        <v>2022</v>
      </c>
      <c r="N3309">
        <f t="shared" ca="1" si="204"/>
        <v>211</v>
      </c>
      <c r="O3309">
        <f t="shared" ca="1" si="205"/>
        <v>24227</v>
      </c>
      <c r="P3309">
        <f ca="1">_20206[[#This Row],[最低排名]]-_20206[[#This Row],[同分人数]]+1</f>
        <v>24017</v>
      </c>
      <c r="Q3309">
        <f ca="1">IF(O3309&gt;=开始!$B$6, 1, 0)</f>
        <v>1</v>
      </c>
      <c r="R3309">
        <f ca="1">_20206[[#This Row],[最低排名]]-开始!$B$6</f>
        <v>24227</v>
      </c>
    </row>
    <row r="3310" spans="1:18">
      <c r="A3310">
        <v>49701</v>
      </c>
      <c r="B3310" t="s">
        <v>774</v>
      </c>
      <c r="C3310" t="str">
        <f t="shared" si="206"/>
        <v>温州医大</v>
      </c>
      <c r="D3310" t="str">
        <f t="shared" si="207"/>
        <v>01</v>
      </c>
      <c r="E3310" t="s">
        <v>87</v>
      </c>
      <c r="F3310">
        <v>215</v>
      </c>
      <c r="G3310">
        <v>112</v>
      </c>
      <c r="H3310">
        <v>137</v>
      </c>
      <c r="I3310">
        <v>67</v>
      </c>
      <c r="J3310">
        <v>55</v>
      </c>
      <c r="K3310">
        <v>52</v>
      </c>
      <c r="L3310">
        <v>0</v>
      </c>
      <c r="M3310">
        <v>2022</v>
      </c>
      <c r="N3310">
        <f t="shared" ca="1" si="204"/>
        <v>231</v>
      </c>
      <c r="O3310">
        <f t="shared" ca="1" si="205"/>
        <v>12030</v>
      </c>
      <c r="P3310">
        <f ca="1">_20206[[#This Row],[最低排名]]-_20206[[#This Row],[同分人数]]+1</f>
        <v>11800</v>
      </c>
      <c r="Q3310">
        <f ca="1">IF(O3310&gt;=开始!$B$6, 1, 0)</f>
        <v>1</v>
      </c>
      <c r="R3310">
        <f ca="1">_20206[[#This Row],[最低排名]]-开始!$B$6</f>
        <v>12030</v>
      </c>
    </row>
    <row r="3311" spans="1:18">
      <c r="A3311">
        <v>49702</v>
      </c>
      <c r="B3311" t="s">
        <v>775</v>
      </c>
      <c r="C3311" t="str">
        <f t="shared" si="206"/>
        <v>温州医大</v>
      </c>
      <c r="D3311" t="str">
        <f t="shared" si="207"/>
        <v>02</v>
      </c>
      <c r="E3311" t="s">
        <v>111</v>
      </c>
      <c r="F3311">
        <v>239</v>
      </c>
      <c r="G3311">
        <v>126</v>
      </c>
      <c r="H3311">
        <v>127</v>
      </c>
      <c r="I3311">
        <v>70</v>
      </c>
      <c r="J3311">
        <v>67</v>
      </c>
      <c r="K3311">
        <v>58</v>
      </c>
      <c r="L3311">
        <v>0</v>
      </c>
      <c r="M3311">
        <v>2022</v>
      </c>
      <c r="N3311">
        <f t="shared" ca="1" si="204"/>
        <v>159</v>
      </c>
      <c r="O3311">
        <f t="shared" ca="1" si="205"/>
        <v>5036</v>
      </c>
      <c r="P3311">
        <f ca="1">_20206[[#This Row],[最低排名]]-_20206[[#This Row],[同分人数]]+1</f>
        <v>4878</v>
      </c>
      <c r="Q3311">
        <f ca="1">IF(O3311&gt;=开始!$B$6, 1, 0)</f>
        <v>1</v>
      </c>
      <c r="R3311">
        <f ca="1">_20206[[#This Row],[最低排名]]-开始!$B$6</f>
        <v>5036</v>
      </c>
    </row>
    <row r="3312" spans="1:18">
      <c r="A3312">
        <v>49703</v>
      </c>
      <c r="B3312" t="s">
        <v>776</v>
      </c>
      <c r="C3312" t="str">
        <f t="shared" si="206"/>
        <v>温州医大</v>
      </c>
      <c r="D3312" t="str">
        <f t="shared" si="207"/>
        <v>03</v>
      </c>
      <c r="E3312" t="s">
        <v>279</v>
      </c>
      <c r="F3312">
        <v>213</v>
      </c>
      <c r="G3312">
        <v>110</v>
      </c>
      <c r="H3312">
        <v>134</v>
      </c>
      <c r="I3312">
        <v>67</v>
      </c>
      <c r="J3312">
        <v>67</v>
      </c>
      <c r="K3312">
        <v>52</v>
      </c>
      <c r="L3312">
        <v>0</v>
      </c>
      <c r="M3312">
        <v>2022</v>
      </c>
      <c r="N3312">
        <f t="shared" ca="1" si="204"/>
        <v>197</v>
      </c>
      <c r="O3312">
        <f t="shared" ca="1" si="205"/>
        <v>10493</v>
      </c>
      <c r="P3312">
        <f ca="1">_20206[[#This Row],[最低排名]]-_20206[[#This Row],[同分人数]]+1</f>
        <v>10297</v>
      </c>
      <c r="Q3312">
        <f ca="1">IF(O3312&gt;=开始!$B$6, 1, 0)</f>
        <v>1</v>
      </c>
      <c r="R3312">
        <f ca="1">_20206[[#This Row],[最低排名]]-开始!$B$6</f>
        <v>10493</v>
      </c>
    </row>
    <row r="3313" spans="1:18">
      <c r="A3313">
        <v>49801</v>
      </c>
      <c r="B3313" t="s">
        <v>777</v>
      </c>
      <c r="C3313" t="str">
        <f t="shared" si="206"/>
        <v>浙江师大</v>
      </c>
      <c r="D3313" t="str">
        <f t="shared" si="207"/>
        <v>01</v>
      </c>
      <c r="E3313" t="s">
        <v>300</v>
      </c>
      <c r="F3313">
        <v>236</v>
      </c>
      <c r="G3313">
        <v>129</v>
      </c>
      <c r="H3313">
        <v>98</v>
      </c>
      <c r="I3313">
        <v>55</v>
      </c>
      <c r="J3313">
        <v>55</v>
      </c>
      <c r="K3313">
        <v>52</v>
      </c>
      <c r="L3313">
        <v>0</v>
      </c>
      <c r="M3313">
        <v>2022</v>
      </c>
      <c r="N3313">
        <f t="shared" ca="1" si="204"/>
        <v>217</v>
      </c>
      <c r="O3313">
        <f t="shared" ca="1" si="205"/>
        <v>18448</v>
      </c>
      <c r="P3313">
        <f ca="1">_20206[[#This Row],[最低排名]]-_20206[[#This Row],[同分人数]]+1</f>
        <v>18232</v>
      </c>
      <c r="Q3313">
        <f ca="1">IF(O3313&gt;=开始!$B$6, 1, 0)</f>
        <v>1</v>
      </c>
      <c r="R3313">
        <f ca="1">_20206[[#This Row],[最低排名]]-开始!$B$6</f>
        <v>18448</v>
      </c>
    </row>
    <row r="3314" spans="1:18">
      <c r="A3314">
        <v>49802</v>
      </c>
      <c r="B3314" t="s">
        <v>778</v>
      </c>
      <c r="C3314" t="str">
        <f t="shared" si="206"/>
        <v>浙江师大</v>
      </c>
      <c r="D3314" t="str">
        <f t="shared" si="207"/>
        <v>02</v>
      </c>
      <c r="E3314" t="s">
        <v>749</v>
      </c>
      <c r="F3314">
        <v>211</v>
      </c>
      <c r="G3314">
        <v>115</v>
      </c>
      <c r="H3314">
        <v>119</v>
      </c>
      <c r="I3314">
        <v>61</v>
      </c>
      <c r="J3314">
        <v>58</v>
      </c>
      <c r="K3314">
        <v>55</v>
      </c>
      <c r="L3314">
        <v>0</v>
      </c>
      <c r="M3314">
        <v>2022</v>
      </c>
      <c r="N3314">
        <f t="shared" ca="1" si="204"/>
        <v>229</v>
      </c>
      <c r="O3314">
        <f t="shared" ca="1" si="205"/>
        <v>16713</v>
      </c>
      <c r="P3314">
        <f ca="1">_20206[[#This Row],[最低排名]]-_20206[[#This Row],[同分人数]]+1</f>
        <v>16485</v>
      </c>
      <c r="Q3314">
        <f ca="1">IF(O3314&gt;=开始!$B$6, 1, 0)</f>
        <v>1</v>
      </c>
      <c r="R3314">
        <f ca="1">_20206[[#This Row],[最低排名]]-开始!$B$6</f>
        <v>16713</v>
      </c>
    </row>
    <row r="3315" spans="1:18">
      <c r="A3315">
        <v>49803</v>
      </c>
      <c r="B3315" t="s">
        <v>779</v>
      </c>
      <c r="C3315" t="str">
        <f t="shared" si="206"/>
        <v>浙江师大</v>
      </c>
      <c r="D3315" t="str">
        <f t="shared" si="207"/>
        <v>03</v>
      </c>
      <c r="E3315" t="s">
        <v>195</v>
      </c>
      <c r="F3315">
        <v>224</v>
      </c>
      <c r="G3315">
        <v>117</v>
      </c>
      <c r="H3315">
        <v>88</v>
      </c>
      <c r="I3315">
        <v>67</v>
      </c>
      <c r="J3315">
        <v>67</v>
      </c>
      <c r="K3315">
        <v>64</v>
      </c>
      <c r="L3315">
        <v>0</v>
      </c>
      <c r="M3315">
        <v>2022</v>
      </c>
      <c r="N3315">
        <f t="shared" ca="1" si="204"/>
        <v>224</v>
      </c>
      <c r="O3315">
        <f t="shared" ca="1" si="205"/>
        <v>15437</v>
      </c>
      <c r="P3315">
        <f ca="1">_20206[[#This Row],[最低排名]]-_20206[[#This Row],[同分人数]]+1</f>
        <v>15214</v>
      </c>
      <c r="Q3315">
        <f ca="1">IF(O3315&gt;=开始!$B$6, 1, 0)</f>
        <v>1</v>
      </c>
      <c r="R3315">
        <f ca="1">_20206[[#This Row],[最低排名]]-开始!$B$6</f>
        <v>15437</v>
      </c>
    </row>
    <row r="3316" spans="1:18">
      <c r="A3316">
        <v>49804</v>
      </c>
      <c r="B3316" t="s">
        <v>780</v>
      </c>
      <c r="C3316" t="str">
        <f t="shared" si="206"/>
        <v>浙江师大</v>
      </c>
      <c r="D3316" t="str">
        <f t="shared" si="207"/>
        <v>04</v>
      </c>
      <c r="E3316" t="s">
        <v>126</v>
      </c>
      <c r="F3316">
        <v>223</v>
      </c>
      <c r="G3316">
        <v>127</v>
      </c>
      <c r="H3316">
        <v>57</v>
      </c>
      <c r="I3316">
        <v>67</v>
      </c>
      <c r="J3316">
        <v>64</v>
      </c>
      <c r="K3316">
        <v>58</v>
      </c>
      <c r="L3316">
        <v>0</v>
      </c>
      <c r="M3316">
        <v>2022</v>
      </c>
      <c r="N3316">
        <f t="shared" ca="1" si="204"/>
        <v>211</v>
      </c>
      <c r="O3316">
        <f t="shared" ca="1" si="205"/>
        <v>24227</v>
      </c>
      <c r="P3316">
        <f ca="1">_20206[[#This Row],[最低排名]]-_20206[[#This Row],[同分人数]]+1</f>
        <v>24017</v>
      </c>
      <c r="Q3316">
        <f ca="1">IF(O3316&gt;=开始!$B$6, 1, 0)</f>
        <v>1</v>
      </c>
      <c r="R3316">
        <f ca="1">_20206[[#This Row],[最低排名]]-开始!$B$6</f>
        <v>24227</v>
      </c>
    </row>
    <row r="3317" spans="1:18">
      <c r="A3317">
        <v>49901</v>
      </c>
      <c r="B3317" t="s">
        <v>782</v>
      </c>
      <c r="C3317" t="str">
        <f t="shared" si="206"/>
        <v>杭州师大</v>
      </c>
      <c r="D3317" t="str">
        <f t="shared" si="207"/>
        <v>01</v>
      </c>
      <c r="E3317" t="s">
        <v>323</v>
      </c>
      <c r="F3317">
        <v>203</v>
      </c>
      <c r="G3317">
        <v>118</v>
      </c>
      <c r="H3317">
        <v>110</v>
      </c>
      <c r="I3317">
        <v>58</v>
      </c>
      <c r="J3317">
        <v>58</v>
      </c>
      <c r="K3317">
        <v>52</v>
      </c>
      <c r="L3317">
        <v>0</v>
      </c>
      <c r="M3317">
        <v>2022</v>
      </c>
      <c r="N3317">
        <f t="shared" ca="1" si="204"/>
        <v>212</v>
      </c>
      <c r="O3317">
        <f t="shared" ca="1" si="205"/>
        <v>21726</v>
      </c>
      <c r="P3317">
        <f ca="1">_20206[[#This Row],[最低排名]]-_20206[[#This Row],[同分人数]]+1</f>
        <v>21515</v>
      </c>
      <c r="Q3317">
        <f ca="1">IF(O3317&gt;=开始!$B$6, 1, 0)</f>
        <v>1</v>
      </c>
      <c r="R3317">
        <f ca="1">_20206[[#This Row],[最低排名]]-开始!$B$6</f>
        <v>21726</v>
      </c>
    </row>
    <row r="3318" spans="1:18">
      <c r="A3318">
        <v>49902</v>
      </c>
      <c r="B3318" t="s">
        <v>783</v>
      </c>
      <c r="C3318" t="str">
        <f t="shared" si="206"/>
        <v>杭州师大</v>
      </c>
      <c r="D3318" t="str">
        <f t="shared" si="207"/>
        <v>02</v>
      </c>
      <c r="E3318" t="s">
        <v>94</v>
      </c>
      <c r="F3318">
        <v>217</v>
      </c>
      <c r="G3318">
        <v>120</v>
      </c>
      <c r="H3318">
        <v>112</v>
      </c>
      <c r="I3318">
        <v>58</v>
      </c>
      <c r="J3318">
        <v>52</v>
      </c>
      <c r="K3318">
        <v>46</v>
      </c>
      <c r="L3318">
        <v>0</v>
      </c>
      <c r="M3318">
        <v>2022</v>
      </c>
      <c r="N3318">
        <f t="shared" ca="1" si="204"/>
        <v>215</v>
      </c>
      <c r="O3318">
        <f t="shared" ca="1" si="205"/>
        <v>20849</v>
      </c>
      <c r="P3318">
        <f ca="1">_20206[[#This Row],[最低排名]]-_20206[[#This Row],[同分人数]]+1</f>
        <v>20635</v>
      </c>
      <c r="Q3318">
        <f ca="1">IF(O3318&gt;=开始!$B$6, 1, 0)</f>
        <v>1</v>
      </c>
      <c r="R3318">
        <f ca="1">_20206[[#This Row],[最低排名]]-开始!$B$6</f>
        <v>20849</v>
      </c>
    </row>
    <row r="3319" spans="1:18">
      <c r="A3319">
        <v>49903</v>
      </c>
      <c r="B3319" t="s">
        <v>784</v>
      </c>
      <c r="C3319" t="str">
        <f t="shared" si="206"/>
        <v>杭州师大</v>
      </c>
      <c r="D3319" t="str">
        <f t="shared" si="207"/>
        <v>03</v>
      </c>
      <c r="E3319" t="s">
        <v>162</v>
      </c>
      <c r="F3319">
        <v>180</v>
      </c>
      <c r="G3319">
        <v>99</v>
      </c>
      <c r="H3319">
        <v>115</v>
      </c>
      <c r="I3319">
        <v>67</v>
      </c>
      <c r="J3319">
        <v>64</v>
      </c>
      <c r="K3319">
        <v>49</v>
      </c>
      <c r="L3319">
        <v>0</v>
      </c>
      <c r="M3319">
        <v>2022</v>
      </c>
      <c r="N3319">
        <f t="shared" ca="1" si="204"/>
        <v>214</v>
      </c>
      <c r="O3319">
        <f t="shared" ca="1" si="205"/>
        <v>23018</v>
      </c>
      <c r="P3319">
        <f ca="1">_20206[[#This Row],[最低排名]]-_20206[[#This Row],[同分人数]]+1</f>
        <v>22805</v>
      </c>
      <c r="Q3319">
        <f ca="1">IF(O3319&gt;=开始!$B$6, 1, 0)</f>
        <v>1</v>
      </c>
      <c r="R3319">
        <f ca="1">_20206[[#This Row],[最低排名]]-开始!$B$6</f>
        <v>23018</v>
      </c>
    </row>
    <row r="3320" spans="1:18">
      <c r="A3320">
        <v>49904</v>
      </c>
      <c r="B3320" t="s">
        <v>1576</v>
      </c>
      <c r="C3320" t="str">
        <f t="shared" si="206"/>
        <v>杭州师大</v>
      </c>
      <c r="D3320" t="str">
        <f t="shared" si="207"/>
        <v>04</v>
      </c>
      <c r="E3320" t="s">
        <v>312</v>
      </c>
      <c r="F3320">
        <v>211</v>
      </c>
      <c r="G3320">
        <v>112</v>
      </c>
      <c r="H3320">
        <v>96</v>
      </c>
      <c r="I3320">
        <v>61</v>
      </c>
      <c r="J3320">
        <v>46</v>
      </c>
      <c r="K3320">
        <v>46</v>
      </c>
      <c r="L3320">
        <v>0</v>
      </c>
      <c r="M3320">
        <v>2022</v>
      </c>
      <c r="N3320">
        <f t="shared" ca="1" si="204"/>
        <v>185</v>
      </c>
      <c r="O3320">
        <f t="shared" ca="1" si="205"/>
        <v>26085</v>
      </c>
      <c r="P3320">
        <f ca="1">_20206[[#This Row],[最低排名]]-_20206[[#This Row],[同分人数]]+1</f>
        <v>25901</v>
      </c>
      <c r="Q3320">
        <f ca="1">IF(O3320&gt;=开始!$B$6, 1, 0)</f>
        <v>1</v>
      </c>
      <c r="R3320">
        <f ca="1">_20206[[#This Row],[最低排名]]-开始!$B$6</f>
        <v>26085</v>
      </c>
    </row>
    <row r="3321" spans="1:18">
      <c r="A3321">
        <v>50001</v>
      </c>
      <c r="B3321" t="s">
        <v>785</v>
      </c>
      <c r="C3321" t="str">
        <f t="shared" si="206"/>
        <v>湖州师范</v>
      </c>
      <c r="D3321" t="str">
        <f t="shared" si="207"/>
        <v>01</v>
      </c>
      <c r="E3321" t="s">
        <v>560</v>
      </c>
      <c r="F3321">
        <v>191</v>
      </c>
      <c r="G3321">
        <v>100</v>
      </c>
      <c r="H3321">
        <v>90</v>
      </c>
      <c r="I3321">
        <v>58</v>
      </c>
      <c r="J3321">
        <v>58</v>
      </c>
      <c r="K3321">
        <v>52</v>
      </c>
      <c r="L3321">
        <v>0</v>
      </c>
      <c r="M3321">
        <v>2022</v>
      </c>
      <c r="N3321">
        <f t="shared" ca="1" si="204"/>
        <v>191</v>
      </c>
      <c r="O3321">
        <f t="shared" ca="1" si="205"/>
        <v>28286</v>
      </c>
      <c r="P3321">
        <f ca="1">_20206[[#This Row],[最低排名]]-_20206[[#This Row],[同分人数]]+1</f>
        <v>28096</v>
      </c>
      <c r="Q3321">
        <f ca="1">IF(O3321&gt;=开始!$B$6, 1, 0)</f>
        <v>1</v>
      </c>
      <c r="R3321">
        <f ca="1">_20206[[#This Row],[最低排名]]-开始!$B$6</f>
        <v>28286</v>
      </c>
    </row>
    <row r="3322" spans="1:18">
      <c r="A3322">
        <v>50002</v>
      </c>
      <c r="B3322" t="s">
        <v>786</v>
      </c>
      <c r="C3322" t="str">
        <f t="shared" si="206"/>
        <v>湖州师范</v>
      </c>
      <c r="D3322" t="str">
        <f t="shared" si="207"/>
        <v>02</v>
      </c>
      <c r="E3322" t="s">
        <v>318</v>
      </c>
      <c r="F3322">
        <v>208</v>
      </c>
      <c r="G3322">
        <v>106</v>
      </c>
      <c r="H3322">
        <v>77</v>
      </c>
      <c r="I3322">
        <v>49</v>
      </c>
      <c r="J3322">
        <v>46</v>
      </c>
      <c r="K3322">
        <v>46</v>
      </c>
      <c r="L3322">
        <v>0</v>
      </c>
      <c r="M3322">
        <v>2022</v>
      </c>
      <c r="N3322">
        <f t="shared" ca="1" si="204"/>
        <v>168</v>
      </c>
      <c r="O3322">
        <f t="shared" ca="1" si="205"/>
        <v>32393</v>
      </c>
      <c r="P3322">
        <f ca="1">_20206[[#This Row],[最低排名]]-_20206[[#This Row],[同分人数]]+1</f>
        <v>32226</v>
      </c>
      <c r="Q3322">
        <f ca="1">IF(O3322&gt;=开始!$B$6, 1, 0)</f>
        <v>1</v>
      </c>
      <c r="R3322">
        <f ca="1">_20206[[#This Row],[最低排名]]-开始!$B$6</f>
        <v>32393</v>
      </c>
    </row>
    <row r="3323" spans="1:18">
      <c r="A3323">
        <v>50003</v>
      </c>
      <c r="B3323" t="s">
        <v>787</v>
      </c>
      <c r="C3323" t="str">
        <f t="shared" si="206"/>
        <v>湖州师范</v>
      </c>
      <c r="D3323" t="str">
        <f t="shared" si="207"/>
        <v>03</v>
      </c>
      <c r="E3323" t="s">
        <v>146</v>
      </c>
      <c r="F3323">
        <v>206</v>
      </c>
      <c r="G3323">
        <v>105</v>
      </c>
      <c r="H3323">
        <v>95</v>
      </c>
      <c r="I3323">
        <v>64</v>
      </c>
      <c r="J3323">
        <v>61</v>
      </c>
      <c r="K3323">
        <v>58</v>
      </c>
      <c r="L3323">
        <v>0</v>
      </c>
      <c r="M3323">
        <v>2022</v>
      </c>
      <c r="N3323">
        <f t="shared" ca="1" si="204"/>
        <v>233</v>
      </c>
      <c r="O3323">
        <f t="shared" ca="1" si="205"/>
        <v>21082</v>
      </c>
      <c r="P3323">
        <f ca="1">_20206[[#This Row],[最低排名]]-_20206[[#This Row],[同分人数]]+1</f>
        <v>20850</v>
      </c>
      <c r="Q3323">
        <f ca="1">IF(O3323&gt;=开始!$B$6, 1, 0)</f>
        <v>1</v>
      </c>
      <c r="R3323">
        <f ca="1">_20206[[#This Row],[最低排名]]-开始!$B$6</f>
        <v>21082</v>
      </c>
    </row>
    <row r="3324" spans="1:18">
      <c r="A3324">
        <v>50004</v>
      </c>
      <c r="B3324" t="s">
        <v>788</v>
      </c>
      <c r="C3324" t="str">
        <f t="shared" si="206"/>
        <v>湖州师范</v>
      </c>
      <c r="D3324" t="str">
        <f t="shared" si="207"/>
        <v>04</v>
      </c>
      <c r="E3324" t="s">
        <v>309</v>
      </c>
      <c r="F3324">
        <v>190</v>
      </c>
      <c r="G3324">
        <v>96</v>
      </c>
      <c r="H3324">
        <v>102</v>
      </c>
      <c r="I3324">
        <v>58</v>
      </c>
      <c r="J3324">
        <v>49</v>
      </c>
      <c r="K3324">
        <v>43</v>
      </c>
      <c r="L3324">
        <v>0</v>
      </c>
      <c r="M3324">
        <v>2022</v>
      </c>
      <c r="N3324">
        <f t="shared" ca="1" si="204"/>
        <v>188</v>
      </c>
      <c r="O3324">
        <f t="shared" ca="1" si="205"/>
        <v>29590</v>
      </c>
      <c r="P3324">
        <f ca="1">_20206[[#This Row],[最低排名]]-_20206[[#This Row],[同分人数]]+1</f>
        <v>29403</v>
      </c>
      <c r="Q3324">
        <f ca="1">IF(O3324&gt;=开始!$B$6, 1, 0)</f>
        <v>1</v>
      </c>
      <c r="R3324">
        <f ca="1">_20206[[#This Row],[最低排名]]-开始!$B$6</f>
        <v>29590</v>
      </c>
    </row>
    <row r="3325" spans="1:18">
      <c r="A3325">
        <v>50005</v>
      </c>
      <c r="B3325" t="s">
        <v>789</v>
      </c>
      <c r="C3325" t="str">
        <f t="shared" si="206"/>
        <v>湖州师范</v>
      </c>
      <c r="D3325" t="str">
        <f t="shared" si="207"/>
        <v>05</v>
      </c>
      <c r="E3325" t="s">
        <v>126</v>
      </c>
      <c r="F3325">
        <v>199</v>
      </c>
      <c r="G3325">
        <v>104</v>
      </c>
      <c r="H3325">
        <v>93</v>
      </c>
      <c r="I3325">
        <v>67</v>
      </c>
      <c r="J3325">
        <v>58</v>
      </c>
      <c r="K3325">
        <v>52</v>
      </c>
      <c r="L3325">
        <v>0</v>
      </c>
      <c r="M3325">
        <v>2022</v>
      </c>
      <c r="N3325">
        <f t="shared" ca="1" si="204"/>
        <v>211</v>
      </c>
      <c r="O3325">
        <f t="shared" ca="1" si="205"/>
        <v>24227</v>
      </c>
      <c r="P3325">
        <f ca="1">_20206[[#This Row],[最低排名]]-_20206[[#This Row],[同分人数]]+1</f>
        <v>24017</v>
      </c>
      <c r="Q3325">
        <f ca="1">IF(O3325&gt;=开始!$B$6, 1, 0)</f>
        <v>1</v>
      </c>
      <c r="R3325">
        <f ca="1">_20206[[#This Row],[最低排名]]-开始!$B$6</f>
        <v>24227</v>
      </c>
    </row>
    <row r="3326" spans="1:18">
      <c r="A3326">
        <v>50006</v>
      </c>
      <c r="B3326" t="s">
        <v>790</v>
      </c>
      <c r="C3326" t="str">
        <f t="shared" si="206"/>
        <v>湖州师范</v>
      </c>
      <c r="D3326" t="str">
        <f t="shared" si="207"/>
        <v>06</v>
      </c>
      <c r="E3326" t="s">
        <v>83</v>
      </c>
      <c r="F3326">
        <v>214</v>
      </c>
      <c r="G3326">
        <v>114</v>
      </c>
      <c r="H3326">
        <v>114</v>
      </c>
      <c r="I3326">
        <v>61</v>
      </c>
      <c r="J3326">
        <v>52</v>
      </c>
      <c r="K3326">
        <v>46</v>
      </c>
      <c r="L3326">
        <v>0</v>
      </c>
      <c r="M3326">
        <v>2022</v>
      </c>
      <c r="N3326">
        <f t="shared" ca="1" si="204"/>
        <v>202</v>
      </c>
      <c r="O3326">
        <f t="shared" ca="1" si="205"/>
        <v>20403</v>
      </c>
      <c r="P3326">
        <f ca="1">_20206[[#This Row],[最低排名]]-_20206[[#This Row],[同分人数]]+1</f>
        <v>20202</v>
      </c>
      <c r="Q3326">
        <f ca="1">IF(O3326&gt;=开始!$B$6, 1, 0)</f>
        <v>1</v>
      </c>
      <c r="R3326">
        <f ca="1">_20206[[#This Row],[最低排名]]-开始!$B$6</f>
        <v>20403</v>
      </c>
    </row>
    <row r="3327" spans="1:18">
      <c r="A3327">
        <v>50007</v>
      </c>
      <c r="B3327" t="s">
        <v>791</v>
      </c>
      <c r="C3327" t="str">
        <f t="shared" si="206"/>
        <v>湖州师范</v>
      </c>
      <c r="D3327" t="str">
        <f t="shared" si="207"/>
        <v>07</v>
      </c>
      <c r="E3327" t="s">
        <v>168</v>
      </c>
      <c r="F3327">
        <v>217</v>
      </c>
      <c r="G3327">
        <v>119</v>
      </c>
      <c r="H3327">
        <v>86</v>
      </c>
      <c r="I3327">
        <v>70</v>
      </c>
      <c r="J3327">
        <v>67</v>
      </c>
      <c r="K3327">
        <v>55</v>
      </c>
      <c r="L3327">
        <v>0</v>
      </c>
      <c r="M3327">
        <v>2022</v>
      </c>
      <c r="N3327">
        <f t="shared" ca="1" si="204"/>
        <v>226</v>
      </c>
      <c r="O3327">
        <f t="shared" ca="1" si="205"/>
        <v>18674</v>
      </c>
      <c r="P3327">
        <f ca="1">_20206[[#This Row],[最低排名]]-_20206[[#This Row],[同分人数]]+1</f>
        <v>18449</v>
      </c>
      <c r="Q3327">
        <f ca="1">IF(O3327&gt;=开始!$B$6, 1, 0)</f>
        <v>1</v>
      </c>
      <c r="R3327">
        <f ca="1">_20206[[#This Row],[最低排名]]-开始!$B$6</f>
        <v>18674</v>
      </c>
    </row>
    <row r="3328" spans="1:18">
      <c r="A3328">
        <v>50008</v>
      </c>
      <c r="B3328" t="s">
        <v>1577</v>
      </c>
      <c r="C3328" t="str">
        <f t="shared" si="206"/>
        <v>湖州师范</v>
      </c>
      <c r="D3328" t="str">
        <f t="shared" si="207"/>
        <v>08</v>
      </c>
      <c r="E3328" t="s">
        <v>335</v>
      </c>
      <c r="F3328">
        <v>184</v>
      </c>
      <c r="G3328">
        <v>106</v>
      </c>
      <c r="H3328">
        <v>92</v>
      </c>
      <c r="I3328">
        <v>58</v>
      </c>
      <c r="J3328">
        <v>58</v>
      </c>
      <c r="K3328">
        <v>55</v>
      </c>
      <c r="L3328">
        <v>0</v>
      </c>
      <c r="M3328">
        <v>2022</v>
      </c>
      <c r="N3328">
        <f t="shared" ca="1" si="204"/>
        <v>188</v>
      </c>
      <c r="O3328">
        <f t="shared" ca="1" si="205"/>
        <v>28679</v>
      </c>
      <c r="P3328">
        <f ca="1">_20206[[#This Row],[最低排名]]-_20206[[#This Row],[同分人数]]+1</f>
        <v>28492</v>
      </c>
      <c r="Q3328">
        <f ca="1">IF(O3328&gt;=开始!$B$6, 1, 0)</f>
        <v>1</v>
      </c>
      <c r="R3328">
        <f ca="1">_20206[[#This Row],[最低排名]]-开始!$B$6</f>
        <v>28679</v>
      </c>
    </row>
    <row r="3329" spans="1:18">
      <c r="A3329">
        <v>50101</v>
      </c>
      <c r="B3329" t="s">
        <v>792</v>
      </c>
      <c r="C3329" t="str">
        <f t="shared" si="206"/>
        <v>浙江工商</v>
      </c>
      <c r="D3329" t="str">
        <f t="shared" si="207"/>
        <v>01</v>
      </c>
      <c r="E3329" t="s">
        <v>90</v>
      </c>
      <c r="F3329">
        <v>206</v>
      </c>
      <c r="G3329">
        <v>105</v>
      </c>
      <c r="H3329">
        <v>116</v>
      </c>
      <c r="I3329">
        <v>64</v>
      </c>
      <c r="J3329">
        <v>55</v>
      </c>
      <c r="K3329">
        <v>52</v>
      </c>
      <c r="L3329">
        <v>0</v>
      </c>
      <c r="M3329">
        <v>2022</v>
      </c>
      <c r="N3329">
        <f t="shared" ca="1" si="204"/>
        <v>208</v>
      </c>
      <c r="O3329">
        <f t="shared" ca="1" si="205"/>
        <v>19101</v>
      </c>
      <c r="P3329">
        <f ca="1">_20206[[#This Row],[最低排名]]-_20206[[#This Row],[同分人数]]+1</f>
        <v>18894</v>
      </c>
      <c r="Q3329">
        <f ca="1">IF(O3329&gt;=开始!$B$6, 1, 0)</f>
        <v>1</v>
      </c>
      <c r="R3329">
        <f ca="1">_20206[[#This Row],[最低排名]]-开始!$B$6</f>
        <v>19101</v>
      </c>
    </row>
    <row r="3330" spans="1:18">
      <c r="A3330">
        <v>50102</v>
      </c>
      <c r="B3330" t="s">
        <v>793</v>
      </c>
      <c r="C3330" t="str">
        <f t="shared" si="206"/>
        <v>浙江工商</v>
      </c>
      <c r="D3330" t="str">
        <f t="shared" si="207"/>
        <v>02</v>
      </c>
      <c r="E3330" t="s">
        <v>79</v>
      </c>
      <c r="F3330">
        <v>230</v>
      </c>
      <c r="G3330">
        <v>124</v>
      </c>
      <c r="H3330">
        <v>91</v>
      </c>
      <c r="I3330">
        <v>67</v>
      </c>
      <c r="J3330">
        <v>58</v>
      </c>
      <c r="K3330">
        <v>55</v>
      </c>
      <c r="L3330">
        <v>0</v>
      </c>
      <c r="M3330">
        <v>2022</v>
      </c>
      <c r="N3330">
        <f t="shared" ref="N3330:N3393" ca="1" si="208">VLOOKUP(E3330, INDIRECT("'" &amp; M3330 &amp; "D'!$A$2:$G$500"), 2, FALSE)</f>
        <v>207</v>
      </c>
      <c r="O3330">
        <f t="shared" ref="O3330:O3393" ca="1" si="209">VLOOKUP(E3330, INDIRECT("'" &amp; M3330 &amp; "D'!$A$2:$G$500"), 3, FALSE)</f>
        <v>17355</v>
      </c>
      <c r="P3330">
        <f ca="1">_20206[[#This Row],[最低排名]]-_20206[[#This Row],[同分人数]]+1</f>
        <v>17149</v>
      </c>
      <c r="Q3330">
        <f ca="1">IF(O3330&gt;=开始!$B$6, 1, 0)</f>
        <v>1</v>
      </c>
      <c r="R3330">
        <f ca="1">_20206[[#This Row],[最低排名]]-开始!$B$6</f>
        <v>17355</v>
      </c>
    </row>
    <row r="3331" spans="1:18">
      <c r="A3331">
        <v>50103</v>
      </c>
      <c r="B3331" t="s">
        <v>794</v>
      </c>
      <c r="C3331" t="str">
        <f t="shared" si="206"/>
        <v>浙江工商</v>
      </c>
      <c r="D3331" t="str">
        <f t="shared" si="207"/>
        <v>03</v>
      </c>
      <c r="E3331" t="s">
        <v>546</v>
      </c>
      <c r="F3331">
        <v>212</v>
      </c>
      <c r="G3331">
        <v>109</v>
      </c>
      <c r="H3331">
        <v>108</v>
      </c>
      <c r="I3331">
        <v>64</v>
      </c>
      <c r="J3331">
        <v>58</v>
      </c>
      <c r="K3331">
        <v>46</v>
      </c>
      <c r="L3331">
        <v>0</v>
      </c>
      <c r="M3331">
        <v>2022</v>
      </c>
      <c r="N3331">
        <f t="shared" ca="1" si="208"/>
        <v>238</v>
      </c>
      <c r="O3331">
        <f t="shared" ca="1" si="209"/>
        <v>20201</v>
      </c>
      <c r="P3331">
        <f ca="1">_20206[[#This Row],[最低排名]]-_20206[[#This Row],[同分人数]]+1</f>
        <v>19964</v>
      </c>
      <c r="Q3331">
        <f ca="1">IF(O3331&gt;=开始!$B$6, 1, 0)</f>
        <v>1</v>
      </c>
      <c r="R3331">
        <f ca="1">_20206[[#This Row],[最低排名]]-开始!$B$6</f>
        <v>20201</v>
      </c>
    </row>
    <row r="3332" spans="1:18">
      <c r="A3332">
        <v>50201</v>
      </c>
      <c r="B3332" t="s">
        <v>795</v>
      </c>
      <c r="C3332" t="str">
        <f t="shared" si="206"/>
        <v>嘉兴学院</v>
      </c>
      <c r="D3332" t="str">
        <f t="shared" si="207"/>
        <v>01</v>
      </c>
      <c r="E3332" t="s">
        <v>701</v>
      </c>
      <c r="F3332">
        <v>188</v>
      </c>
      <c r="G3332">
        <v>107</v>
      </c>
      <c r="H3332">
        <v>100</v>
      </c>
      <c r="I3332">
        <v>55</v>
      </c>
      <c r="J3332">
        <v>52</v>
      </c>
      <c r="K3332">
        <v>49</v>
      </c>
      <c r="L3332">
        <v>0</v>
      </c>
      <c r="M3332">
        <v>2022</v>
      </c>
      <c r="N3332">
        <f t="shared" ca="1" si="208"/>
        <v>180</v>
      </c>
      <c r="O3332">
        <f t="shared" ca="1" si="209"/>
        <v>29210</v>
      </c>
      <c r="P3332">
        <f ca="1">_20206[[#This Row],[最低排名]]-_20206[[#This Row],[同分人数]]+1</f>
        <v>29031</v>
      </c>
      <c r="Q3332">
        <f ca="1">IF(O3332&gt;=开始!$B$6, 1, 0)</f>
        <v>1</v>
      </c>
      <c r="R3332">
        <f ca="1">_20206[[#This Row],[最低排名]]-开始!$B$6</f>
        <v>29210</v>
      </c>
    </row>
    <row r="3333" spans="1:18">
      <c r="A3333">
        <v>50202</v>
      </c>
      <c r="B3333" t="s">
        <v>796</v>
      </c>
      <c r="C3333" t="str">
        <f t="shared" si="206"/>
        <v>嘉兴学院</v>
      </c>
      <c r="D3333" t="str">
        <f t="shared" si="207"/>
        <v>02</v>
      </c>
      <c r="E3333" t="s">
        <v>408</v>
      </c>
      <c r="F3333">
        <v>208</v>
      </c>
      <c r="G3333">
        <v>115</v>
      </c>
      <c r="H3333">
        <v>55</v>
      </c>
      <c r="I3333">
        <v>58</v>
      </c>
      <c r="J3333">
        <v>49</v>
      </c>
      <c r="K3333">
        <v>49</v>
      </c>
      <c r="L3333">
        <v>0</v>
      </c>
      <c r="M3333">
        <v>2022</v>
      </c>
      <c r="N3333">
        <f t="shared" ca="1" si="208"/>
        <v>181</v>
      </c>
      <c r="O3333">
        <f t="shared" ca="1" si="209"/>
        <v>33538</v>
      </c>
      <c r="P3333">
        <f ca="1">_20206[[#This Row],[最低排名]]-_20206[[#This Row],[同分人数]]+1</f>
        <v>33358</v>
      </c>
      <c r="Q3333">
        <f ca="1">IF(O3333&gt;=开始!$B$6, 1, 0)</f>
        <v>1</v>
      </c>
      <c r="R3333">
        <f ca="1">_20206[[#This Row],[最低排名]]-开始!$B$6</f>
        <v>33538</v>
      </c>
    </row>
    <row r="3334" spans="1:18">
      <c r="A3334">
        <v>50301</v>
      </c>
      <c r="B3334" t="s">
        <v>797</v>
      </c>
      <c r="C3334" t="str">
        <f t="shared" si="206"/>
        <v>中国计量</v>
      </c>
      <c r="D3334" t="str">
        <f t="shared" si="207"/>
        <v>01</v>
      </c>
      <c r="E3334" t="s">
        <v>175</v>
      </c>
      <c r="F3334">
        <v>220</v>
      </c>
      <c r="G3334">
        <v>118</v>
      </c>
      <c r="H3334">
        <v>94</v>
      </c>
      <c r="I3334">
        <v>55</v>
      </c>
      <c r="J3334">
        <v>55</v>
      </c>
      <c r="K3334">
        <v>40</v>
      </c>
      <c r="L3334">
        <v>0</v>
      </c>
      <c r="M3334">
        <v>2022</v>
      </c>
      <c r="N3334">
        <f t="shared" ca="1" si="208"/>
        <v>211</v>
      </c>
      <c r="O3334">
        <f t="shared" ca="1" si="209"/>
        <v>25254</v>
      </c>
      <c r="P3334">
        <f ca="1">_20206[[#This Row],[最低排名]]-_20206[[#This Row],[同分人数]]+1</f>
        <v>25044</v>
      </c>
      <c r="Q3334">
        <f ca="1">IF(O3334&gt;=开始!$B$6, 1, 0)</f>
        <v>1</v>
      </c>
      <c r="R3334">
        <f ca="1">_20206[[#This Row],[最低排名]]-开始!$B$6</f>
        <v>25254</v>
      </c>
    </row>
    <row r="3335" spans="1:18">
      <c r="A3335">
        <v>50302</v>
      </c>
      <c r="B3335" t="s">
        <v>798</v>
      </c>
      <c r="C3335" t="str">
        <f t="shared" si="206"/>
        <v>中国计量</v>
      </c>
      <c r="D3335" t="str">
        <f t="shared" si="207"/>
        <v>02</v>
      </c>
      <c r="E3335" t="s">
        <v>96</v>
      </c>
      <c r="F3335">
        <v>217</v>
      </c>
      <c r="G3335">
        <v>110</v>
      </c>
      <c r="H3335">
        <v>87</v>
      </c>
      <c r="I3335">
        <v>61</v>
      </c>
      <c r="J3335">
        <v>55</v>
      </c>
      <c r="K3335">
        <v>52</v>
      </c>
      <c r="L3335">
        <v>0</v>
      </c>
      <c r="M3335">
        <v>2022</v>
      </c>
      <c r="N3335">
        <f t="shared" ca="1" si="208"/>
        <v>195</v>
      </c>
      <c r="O3335">
        <f t="shared" ca="1" si="209"/>
        <v>23636</v>
      </c>
      <c r="P3335">
        <f ca="1">_20206[[#This Row],[最低排名]]-_20206[[#This Row],[同分人数]]+1</f>
        <v>23442</v>
      </c>
      <c r="Q3335">
        <f ca="1">IF(O3335&gt;=开始!$B$6, 1, 0)</f>
        <v>1</v>
      </c>
      <c r="R3335">
        <f ca="1">_20206[[#This Row],[最低排名]]-开始!$B$6</f>
        <v>23636</v>
      </c>
    </row>
    <row r="3336" spans="1:18">
      <c r="A3336">
        <v>50303</v>
      </c>
      <c r="B3336" t="s">
        <v>799</v>
      </c>
      <c r="C3336" t="str">
        <f t="shared" si="206"/>
        <v>中国计量</v>
      </c>
      <c r="D3336" t="str">
        <f t="shared" si="207"/>
        <v>03</v>
      </c>
      <c r="E3336" t="s">
        <v>533</v>
      </c>
      <c r="F3336">
        <v>224</v>
      </c>
      <c r="G3336">
        <v>124</v>
      </c>
      <c r="H3336">
        <v>76</v>
      </c>
      <c r="I3336">
        <v>67</v>
      </c>
      <c r="J3336">
        <v>52</v>
      </c>
      <c r="K3336">
        <v>52</v>
      </c>
      <c r="L3336">
        <v>0</v>
      </c>
      <c r="M3336">
        <v>2022</v>
      </c>
      <c r="N3336">
        <f t="shared" ca="1" si="208"/>
        <v>193</v>
      </c>
      <c r="O3336">
        <f t="shared" ca="1" si="209"/>
        <v>23829</v>
      </c>
      <c r="P3336">
        <f ca="1">_20206[[#This Row],[最低排名]]-_20206[[#This Row],[同分人数]]+1</f>
        <v>23637</v>
      </c>
      <c r="Q3336">
        <f ca="1">IF(O3336&gt;=开始!$B$6, 1, 0)</f>
        <v>1</v>
      </c>
      <c r="R3336">
        <f ca="1">_20206[[#This Row],[最低排名]]-开始!$B$6</f>
        <v>23829</v>
      </c>
    </row>
    <row r="3337" spans="1:18">
      <c r="A3337">
        <v>50304</v>
      </c>
      <c r="B3337" t="s">
        <v>800</v>
      </c>
      <c r="C3337" t="str">
        <f t="shared" si="206"/>
        <v>中国计量</v>
      </c>
      <c r="D3337" t="str">
        <f t="shared" si="207"/>
        <v>04</v>
      </c>
      <c r="E3337" t="s">
        <v>128</v>
      </c>
      <c r="F3337">
        <v>200</v>
      </c>
      <c r="G3337">
        <v>115</v>
      </c>
      <c r="H3337">
        <v>96</v>
      </c>
      <c r="I3337">
        <v>67</v>
      </c>
      <c r="J3337">
        <v>58</v>
      </c>
      <c r="K3337">
        <v>58</v>
      </c>
      <c r="L3337">
        <v>0</v>
      </c>
      <c r="M3337">
        <v>2022</v>
      </c>
      <c r="N3337">
        <f t="shared" ca="1" si="208"/>
        <v>228</v>
      </c>
      <c r="O3337">
        <f t="shared" ca="1" si="209"/>
        <v>22159</v>
      </c>
      <c r="P3337">
        <f ca="1">_20206[[#This Row],[最低排名]]-_20206[[#This Row],[同分人数]]+1</f>
        <v>21932</v>
      </c>
      <c r="Q3337">
        <f ca="1">IF(O3337&gt;=开始!$B$6, 1, 0)</f>
        <v>1</v>
      </c>
      <c r="R3337">
        <f ca="1">_20206[[#This Row],[最低排名]]-开始!$B$6</f>
        <v>22159</v>
      </c>
    </row>
    <row r="3338" spans="1:18">
      <c r="A3338">
        <v>50305</v>
      </c>
      <c r="B3338" t="s">
        <v>801</v>
      </c>
      <c r="C3338" t="str">
        <f t="shared" si="206"/>
        <v>中国计量</v>
      </c>
      <c r="D3338" t="str">
        <f t="shared" si="207"/>
        <v>05</v>
      </c>
      <c r="E3338" t="s">
        <v>678</v>
      </c>
      <c r="F3338">
        <v>206</v>
      </c>
      <c r="G3338">
        <v>110</v>
      </c>
      <c r="H3338">
        <v>112</v>
      </c>
      <c r="I3338">
        <v>61</v>
      </c>
      <c r="J3338">
        <v>55</v>
      </c>
      <c r="K3338">
        <v>49</v>
      </c>
      <c r="L3338">
        <v>0</v>
      </c>
      <c r="M3338">
        <v>2022</v>
      </c>
      <c r="N3338">
        <f t="shared" ca="1" si="208"/>
        <v>234</v>
      </c>
      <c r="O3338">
        <f t="shared" ca="1" si="209"/>
        <v>21316</v>
      </c>
      <c r="P3338">
        <f ca="1">_20206[[#This Row],[最低排名]]-_20206[[#This Row],[同分人数]]+1</f>
        <v>21083</v>
      </c>
      <c r="Q3338">
        <f ca="1">IF(O3338&gt;=开始!$B$6, 1, 0)</f>
        <v>1</v>
      </c>
      <c r="R3338">
        <f ca="1">_20206[[#This Row],[最低排名]]-开始!$B$6</f>
        <v>21316</v>
      </c>
    </row>
    <row r="3339" spans="1:18">
      <c r="A3339">
        <v>50401</v>
      </c>
      <c r="B3339" t="s">
        <v>802</v>
      </c>
      <c r="C3339" t="str">
        <f t="shared" si="206"/>
        <v>浙江财大</v>
      </c>
      <c r="D3339" t="str">
        <f t="shared" si="207"/>
        <v>01</v>
      </c>
      <c r="E3339" t="s">
        <v>300</v>
      </c>
      <c r="F3339">
        <v>201</v>
      </c>
      <c r="G3339">
        <v>111</v>
      </c>
      <c r="H3339">
        <v>130</v>
      </c>
      <c r="I3339">
        <v>58</v>
      </c>
      <c r="J3339">
        <v>58</v>
      </c>
      <c r="K3339">
        <v>49</v>
      </c>
      <c r="L3339">
        <v>0</v>
      </c>
      <c r="M3339">
        <v>2022</v>
      </c>
      <c r="N3339">
        <f t="shared" ca="1" si="208"/>
        <v>217</v>
      </c>
      <c r="O3339">
        <f t="shared" ca="1" si="209"/>
        <v>18448</v>
      </c>
      <c r="P3339">
        <f ca="1">_20206[[#This Row],[最低排名]]-_20206[[#This Row],[同分人数]]+1</f>
        <v>18232</v>
      </c>
      <c r="Q3339">
        <f ca="1">IF(O3339&gt;=开始!$B$6, 1, 0)</f>
        <v>1</v>
      </c>
      <c r="R3339">
        <f ca="1">_20206[[#This Row],[最低排名]]-开始!$B$6</f>
        <v>18448</v>
      </c>
    </row>
    <row r="3340" spans="1:18">
      <c r="A3340">
        <v>50402</v>
      </c>
      <c r="B3340" t="s">
        <v>803</v>
      </c>
      <c r="C3340" t="str">
        <f t="shared" si="206"/>
        <v>浙江财大</v>
      </c>
      <c r="D3340" t="str">
        <f t="shared" si="207"/>
        <v>02</v>
      </c>
      <c r="E3340" t="s">
        <v>128</v>
      </c>
      <c r="F3340">
        <v>208</v>
      </c>
      <c r="G3340">
        <v>104</v>
      </c>
      <c r="H3340">
        <v>91</v>
      </c>
      <c r="I3340">
        <v>64</v>
      </c>
      <c r="J3340">
        <v>58</v>
      </c>
      <c r="K3340">
        <v>58</v>
      </c>
      <c r="L3340">
        <v>0</v>
      </c>
      <c r="M3340">
        <v>2022</v>
      </c>
      <c r="N3340">
        <f t="shared" ca="1" si="208"/>
        <v>228</v>
      </c>
      <c r="O3340">
        <f t="shared" ca="1" si="209"/>
        <v>22159</v>
      </c>
      <c r="P3340">
        <f ca="1">_20206[[#This Row],[最低排名]]-_20206[[#This Row],[同分人数]]+1</f>
        <v>21932</v>
      </c>
      <c r="Q3340">
        <f ca="1">IF(O3340&gt;=开始!$B$6, 1, 0)</f>
        <v>1</v>
      </c>
      <c r="R3340">
        <f ca="1">_20206[[#This Row],[最低排名]]-开始!$B$6</f>
        <v>22159</v>
      </c>
    </row>
    <row r="3341" spans="1:18">
      <c r="A3341">
        <v>50403</v>
      </c>
      <c r="B3341" t="s">
        <v>804</v>
      </c>
      <c r="C3341" t="str">
        <f t="shared" si="206"/>
        <v>浙江财大</v>
      </c>
      <c r="D3341" t="str">
        <f t="shared" si="207"/>
        <v>03</v>
      </c>
      <c r="E3341" t="s">
        <v>546</v>
      </c>
      <c r="F3341">
        <v>185</v>
      </c>
      <c r="G3341">
        <v>101</v>
      </c>
      <c r="H3341">
        <v>120</v>
      </c>
      <c r="I3341">
        <v>64</v>
      </c>
      <c r="J3341">
        <v>61</v>
      </c>
      <c r="K3341">
        <v>58</v>
      </c>
      <c r="L3341">
        <v>0</v>
      </c>
      <c r="M3341">
        <v>2022</v>
      </c>
      <c r="N3341">
        <f t="shared" ca="1" si="208"/>
        <v>238</v>
      </c>
      <c r="O3341">
        <f t="shared" ca="1" si="209"/>
        <v>20201</v>
      </c>
      <c r="P3341">
        <f ca="1">_20206[[#This Row],[最低排名]]-_20206[[#This Row],[同分人数]]+1</f>
        <v>19964</v>
      </c>
      <c r="Q3341">
        <f ca="1">IF(O3341&gt;=开始!$B$6, 1, 0)</f>
        <v>1</v>
      </c>
      <c r="R3341">
        <f ca="1">_20206[[#This Row],[最低排名]]-开始!$B$6</f>
        <v>20201</v>
      </c>
    </row>
    <row r="3342" spans="1:18">
      <c r="A3342">
        <v>50404</v>
      </c>
      <c r="B3342" t="s">
        <v>805</v>
      </c>
      <c r="C3342" t="str">
        <f t="shared" si="206"/>
        <v>浙江财大</v>
      </c>
      <c r="D3342" t="str">
        <f t="shared" si="207"/>
        <v>04</v>
      </c>
      <c r="E3342" t="s">
        <v>155</v>
      </c>
      <c r="F3342">
        <v>214</v>
      </c>
      <c r="G3342">
        <v>113</v>
      </c>
      <c r="H3342">
        <v>116</v>
      </c>
      <c r="I3342">
        <v>58</v>
      </c>
      <c r="J3342">
        <v>55</v>
      </c>
      <c r="K3342">
        <v>46</v>
      </c>
      <c r="L3342">
        <v>0</v>
      </c>
      <c r="M3342">
        <v>2022</v>
      </c>
      <c r="N3342">
        <f t="shared" ca="1" si="208"/>
        <v>198</v>
      </c>
      <c r="O3342">
        <f t="shared" ca="1" si="209"/>
        <v>19963</v>
      </c>
      <c r="P3342">
        <f ca="1">_20206[[#This Row],[最低排名]]-_20206[[#This Row],[同分人数]]+1</f>
        <v>19766</v>
      </c>
      <c r="Q3342">
        <f ca="1">IF(O3342&gt;=开始!$B$6, 1, 0)</f>
        <v>1</v>
      </c>
      <c r="R3342">
        <f ca="1">_20206[[#This Row],[最低排名]]-开始!$B$6</f>
        <v>19963</v>
      </c>
    </row>
    <row r="3343" spans="1:18">
      <c r="A3343">
        <v>50405</v>
      </c>
      <c r="B3343" t="s">
        <v>806</v>
      </c>
      <c r="C3343" t="str">
        <f t="shared" si="206"/>
        <v>浙江财大</v>
      </c>
      <c r="D3343" t="str">
        <f t="shared" si="207"/>
        <v>05</v>
      </c>
      <c r="E3343" t="s">
        <v>136</v>
      </c>
      <c r="F3343">
        <v>228</v>
      </c>
      <c r="G3343">
        <v>117</v>
      </c>
      <c r="H3343">
        <v>94</v>
      </c>
      <c r="I3343">
        <v>64</v>
      </c>
      <c r="J3343">
        <v>64</v>
      </c>
      <c r="K3343">
        <v>61</v>
      </c>
      <c r="L3343">
        <v>0</v>
      </c>
      <c r="M3343">
        <v>2022</v>
      </c>
      <c r="N3343">
        <f t="shared" ca="1" si="208"/>
        <v>219</v>
      </c>
      <c r="O3343">
        <f t="shared" ca="1" si="209"/>
        <v>15213</v>
      </c>
      <c r="P3343">
        <f ca="1">_20206[[#This Row],[最低排名]]-_20206[[#This Row],[同分人数]]+1</f>
        <v>14995</v>
      </c>
      <c r="Q3343">
        <f ca="1">IF(O3343&gt;=开始!$B$6, 1, 0)</f>
        <v>1</v>
      </c>
      <c r="R3343">
        <f ca="1">_20206[[#This Row],[最低排名]]-开始!$B$6</f>
        <v>15213</v>
      </c>
    </row>
    <row r="3344" spans="1:18">
      <c r="A3344">
        <v>50406</v>
      </c>
      <c r="B3344" t="s">
        <v>807</v>
      </c>
      <c r="C3344" t="str">
        <f t="shared" si="206"/>
        <v>浙江财大</v>
      </c>
      <c r="D3344" t="str">
        <f t="shared" si="207"/>
        <v>06</v>
      </c>
      <c r="E3344" t="s">
        <v>155</v>
      </c>
      <c r="F3344">
        <v>208</v>
      </c>
      <c r="G3344">
        <v>109</v>
      </c>
      <c r="H3344">
        <v>119</v>
      </c>
      <c r="I3344">
        <v>58</v>
      </c>
      <c r="J3344">
        <v>58</v>
      </c>
      <c r="K3344">
        <v>46</v>
      </c>
      <c r="L3344">
        <v>0</v>
      </c>
      <c r="M3344">
        <v>2022</v>
      </c>
      <c r="N3344">
        <f t="shared" ca="1" si="208"/>
        <v>198</v>
      </c>
      <c r="O3344">
        <f t="shared" ca="1" si="209"/>
        <v>19963</v>
      </c>
      <c r="P3344">
        <f ca="1">_20206[[#This Row],[最低排名]]-_20206[[#This Row],[同分人数]]+1</f>
        <v>19766</v>
      </c>
      <c r="Q3344">
        <f ca="1">IF(O3344&gt;=开始!$B$6, 1, 0)</f>
        <v>1</v>
      </c>
      <c r="R3344">
        <f ca="1">_20206[[#This Row],[最低排名]]-开始!$B$6</f>
        <v>19963</v>
      </c>
    </row>
    <row r="3345" spans="1:18">
      <c r="A3345">
        <v>50501</v>
      </c>
      <c r="B3345" t="s">
        <v>808</v>
      </c>
      <c r="C3345" t="str">
        <f t="shared" ref="C3345:C3408" si="210">LEFT(B3345, FIND("(", B3345) - 1)</f>
        <v>宁波大学</v>
      </c>
      <c r="D3345" t="str">
        <f t="shared" ref="D3345:D3408" si="211">MID(B3345, FIND("(", B3345) + 1, FIND(")", B3345) - FIND("(", B3345) - 1)</f>
        <v>01</v>
      </c>
      <c r="E3345" t="s">
        <v>138</v>
      </c>
      <c r="F3345">
        <v>236</v>
      </c>
      <c r="G3345">
        <v>126</v>
      </c>
      <c r="H3345">
        <v>96</v>
      </c>
      <c r="I3345">
        <v>70</v>
      </c>
      <c r="J3345">
        <v>58</v>
      </c>
      <c r="K3345">
        <v>55</v>
      </c>
      <c r="L3345">
        <v>0</v>
      </c>
      <c r="M3345">
        <v>2022</v>
      </c>
      <c r="N3345">
        <f t="shared" ca="1" si="208"/>
        <v>220</v>
      </c>
      <c r="O3345">
        <f t="shared" ca="1" si="209"/>
        <v>14379</v>
      </c>
      <c r="P3345">
        <f ca="1">_20206[[#This Row],[最低排名]]-_20206[[#This Row],[同分人数]]+1</f>
        <v>14160</v>
      </c>
      <c r="Q3345">
        <f ca="1">IF(O3345&gt;=开始!$B$6, 1, 0)</f>
        <v>1</v>
      </c>
      <c r="R3345">
        <f ca="1">_20206[[#This Row],[最低排名]]-开始!$B$6</f>
        <v>14379</v>
      </c>
    </row>
    <row r="3346" spans="1:18">
      <c r="A3346">
        <v>50502</v>
      </c>
      <c r="B3346" t="s">
        <v>809</v>
      </c>
      <c r="C3346" t="str">
        <f t="shared" si="210"/>
        <v>宁波大学</v>
      </c>
      <c r="D3346" t="str">
        <f t="shared" si="211"/>
        <v>02</v>
      </c>
      <c r="E3346" t="s">
        <v>136</v>
      </c>
      <c r="F3346">
        <v>216</v>
      </c>
      <c r="G3346">
        <v>114</v>
      </c>
      <c r="H3346">
        <v>118</v>
      </c>
      <c r="I3346">
        <v>67</v>
      </c>
      <c r="J3346">
        <v>58</v>
      </c>
      <c r="K3346">
        <v>52</v>
      </c>
      <c r="L3346">
        <v>0</v>
      </c>
      <c r="M3346">
        <v>2022</v>
      </c>
      <c r="N3346">
        <f t="shared" ca="1" si="208"/>
        <v>219</v>
      </c>
      <c r="O3346">
        <f t="shared" ca="1" si="209"/>
        <v>15213</v>
      </c>
      <c r="P3346">
        <f ca="1">_20206[[#This Row],[最低排名]]-_20206[[#This Row],[同分人数]]+1</f>
        <v>14995</v>
      </c>
      <c r="Q3346">
        <f ca="1">IF(O3346&gt;=开始!$B$6, 1, 0)</f>
        <v>1</v>
      </c>
      <c r="R3346">
        <f ca="1">_20206[[#This Row],[最低排名]]-开始!$B$6</f>
        <v>15213</v>
      </c>
    </row>
    <row r="3347" spans="1:18">
      <c r="A3347">
        <v>50503</v>
      </c>
      <c r="B3347" t="s">
        <v>810</v>
      </c>
      <c r="C3347" t="str">
        <f t="shared" si="210"/>
        <v>宁波大学</v>
      </c>
      <c r="D3347" t="str">
        <f t="shared" si="211"/>
        <v>03</v>
      </c>
      <c r="E3347" t="s">
        <v>43</v>
      </c>
      <c r="F3347">
        <v>199</v>
      </c>
      <c r="G3347">
        <v>109</v>
      </c>
      <c r="H3347">
        <v>106</v>
      </c>
      <c r="I3347">
        <v>67</v>
      </c>
      <c r="J3347">
        <v>67</v>
      </c>
      <c r="K3347">
        <v>64</v>
      </c>
      <c r="L3347">
        <v>0</v>
      </c>
      <c r="M3347">
        <v>2022</v>
      </c>
      <c r="N3347">
        <f t="shared" ca="1" si="208"/>
        <v>212</v>
      </c>
      <c r="O3347">
        <f t="shared" ca="1" si="209"/>
        <v>16925</v>
      </c>
      <c r="P3347">
        <f ca="1">_20206[[#This Row],[最低排名]]-_20206[[#This Row],[同分人数]]+1</f>
        <v>16714</v>
      </c>
      <c r="Q3347">
        <f ca="1">IF(O3347&gt;=开始!$B$6, 1, 0)</f>
        <v>1</v>
      </c>
      <c r="R3347">
        <f ca="1">_20206[[#This Row],[最低排名]]-开始!$B$6</f>
        <v>16925</v>
      </c>
    </row>
    <row r="3348" spans="1:18">
      <c r="A3348">
        <v>50504</v>
      </c>
      <c r="B3348" t="s">
        <v>1578</v>
      </c>
      <c r="C3348" t="str">
        <f t="shared" si="210"/>
        <v>宁波大学</v>
      </c>
      <c r="D3348" t="str">
        <f t="shared" si="211"/>
        <v>04</v>
      </c>
      <c r="E3348" t="s">
        <v>195</v>
      </c>
      <c r="F3348">
        <v>205</v>
      </c>
      <c r="G3348">
        <v>103</v>
      </c>
      <c r="H3348">
        <v>110</v>
      </c>
      <c r="I3348">
        <v>67</v>
      </c>
      <c r="J3348">
        <v>67</v>
      </c>
      <c r="K3348">
        <v>61</v>
      </c>
      <c r="L3348">
        <v>0</v>
      </c>
      <c r="M3348">
        <v>2022</v>
      </c>
      <c r="N3348">
        <f t="shared" ca="1" si="208"/>
        <v>224</v>
      </c>
      <c r="O3348">
        <f t="shared" ca="1" si="209"/>
        <v>15437</v>
      </c>
      <c r="P3348">
        <f ca="1">_20206[[#This Row],[最低排名]]-_20206[[#This Row],[同分人数]]+1</f>
        <v>15214</v>
      </c>
      <c r="Q3348">
        <f ca="1">IF(O3348&gt;=开始!$B$6, 1, 0)</f>
        <v>1</v>
      </c>
      <c r="R3348">
        <f ca="1">_20206[[#This Row],[最低排名]]-开始!$B$6</f>
        <v>15437</v>
      </c>
    </row>
    <row r="3349" spans="1:18">
      <c r="A3349">
        <v>50601</v>
      </c>
      <c r="B3349" t="s">
        <v>811</v>
      </c>
      <c r="C3349" t="str">
        <f t="shared" si="210"/>
        <v>浙江传媒</v>
      </c>
      <c r="D3349" t="str">
        <f t="shared" si="211"/>
        <v>01</v>
      </c>
      <c r="E3349" t="s">
        <v>132</v>
      </c>
      <c r="F3349">
        <v>219</v>
      </c>
      <c r="G3349">
        <v>117</v>
      </c>
      <c r="H3349">
        <v>119</v>
      </c>
      <c r="I3349">
        <v>64</v>
      </c>
      <c r="J3349">
        <v>64</v>
      </c>
      <c r="K3349">
        <v>46</v>
      </c>
      <c r="L3349">
        <v>0</v>
      </c>
      <c r="M3349">
        <v>2022</v>
      </c>
      <c r="N3349">
        <f t="shared" ca="1" si="208"/>
        <v>197</v>
      </c>
      <c r="O3349">
        <f t="shared" ca="1" si="209"/>
        <v>14994</v>
      </c>
      <c r="P3349">
        <f ca="1">_20206[[#This Row],[最低排名]]-_20206[[#This Row],[同分人数]]+1</f>
        <v>14798</v>
      </c>
      <c r="Q3349">
        <f ca="1">IF(O3349&gt;=开始!$B$6, 1, 0)</f>
        <v>1</v>
      </c>
      <c r="R3349">
        <f ca="1">_20206[[#This Row],[最低排名]]-开始!$B$6</f>
        <v>14994</v>
      </c>
    </row>
    <row r="3350" spans="1:18">
      <c r="A3350">
        <v>50602</v>
      </c>
      <c r="B3350" t="s">
        <v>812</v>
      </c>
      <c r="C3350" t="str">
        <f t="shared" si="210"/>
        <v>浙江传媒</v>
      </c>
      <c r="D3350" t="str">
        <f t="shared" si="211"/>
        <v>02</v>
      </c>
      <c r="E3350" t="s">
        <v>296</v>
      </c>
      <c r="F3350">
        <v>207</v>
      </c>
      <c r="G3350">
        <v>105</v>
      </c>
      <c r="H3350">
        <v>121</v>
      </c>
      <c r="I3350">
        <v>64</v>
      </c>
      <c r="J3350">
        <v>58</v>
      </c>
      <c r="K3350">
        <v>55</v>
      </c>
      <c r="L3350">
        <v>0</v>
      </c>
      <c r="M3350">
        <v>2022</v>
      </c>
      <c r="N3350">
        <f t="shared" ca="1" si="208"/>
        <v>202</v>
      </c>
      <c r="O3350">
        <f t="shared" ca="1" si="209"/>
        <v>16484</v>
      </c>
      <c r="P3350">
        <f ca="1">_20206[[#This Row],[最低排名]]-_20206[[#This Row],[同分人数]]+1</f>
        <v>16283</v>
      </c>
      <c r="Q3350">
        <f ca="1">IF(O3350&gt;=开始!$B$6, 1, 0)</f>
        <v>1</v>
      </c>
      <c r="R3350">
        <f ca="1">_20206[[#This Row],[最低排名]]-开始!$B$6</f>
        <v>16484</v>
      </c>
    </row>
    <row r="3351" spans="1:18">
      <c r="A3351">
        <v>50603</v>
      </c>
      <c r="B3351" t="s">
        <v>813</v>
      </c>
      <c r="C3351" t="str">
        <f t="shared" si="210"/>
        <v>浙江传媒</v>
      </c>
      <c r="D3351" t="str">
        <f t="shared" si="211"/>
        <v>03</v>
      </c>
      <c r="E3351" t="s">
        <v>296</v>
      </c>
      <c r="F3351">
        <v>206</v>
      </c>
      <c r="G3351">
        <v>106</v>
      </c>
      <c r="H3351">
        <v>107</v>
      </c>
      <c r="I3351">
        <v>67</v>
      </c>
      <c r="J3351">
        <v>64</v>
      </c>
      <c r="K3351">
        <v>61</v>
      </c>
      <c r="L3351">
        <v>0</v>
      </c>
      <c r="M3351">
        <v>2022</v>
      </c>
      <c r="N3351">
        <f t="shared" ca="1" si="208"/>
        <v>202</v>
      </c>
      <c r="O3351">
        <f t="shared" ca="1" si="209"/>
        <v>16484</v>
      </c>
      <c r="P3351">
        <f ca="1">_20206[[#This Row],[最低排名]]-_20206[[#This Row],[同分人数]]+1</f>
        <v>16283</v>
      </c>
      <c r="Q3351">
        <f ca="1">IF(O3351&gt;=开始!$B$6, 1, 0)</f>
        <v>1</v>
      </c>
      <c r="R3351">
        <f ca="1">_20206[[#This Row],[最低排名]]-开始!$B$6</f>
        <v>16484</v>
      </c>
    </row>
    <row r="3352" spans="1:18">
      <c r="A3352">
        <v>50604</v>
      </c>
      <c r="B3352" t="s">
        <v>814</v>
      </c>
      <c r="C3352" t="str">
        <f t="shared" si="210"/>
        <v>浙江传媒</v>
      </c>
      <c r="D3352" t="str">
        <f t="shared" si="211"/>
        <v>04</v>
      </c>
      <c r="E3352" t="s">
        <v>155</v>
      </c>
      <c r="F3352">
        <v>227</v>
      </c>
      <c r="G3352">
        <v>135</v>
      </c>
      <c r="H3352">
        <v>97</v>
      </c>
      <c r="I3352">
        <v>61</v>
      </c>
      <c r="J3352">
        <v>55</v>
      </c>
      <c r="K3352">
        <v>49</v>
      </c>
      <c r="L3352">
        <v>0</v>
      </c>
      <c r="M3352">
        <v>2022</v>
      </c>
      <c r="N3352">
        <f t="shared" ca="1" si="208"/>
        <v>198</v>
      </c>
      <c r="O3352">
        <f t="shared" ca="1" si="209"/>
        <v>19963</v>
      </c>
      <c r="P3352">
        <f ca="1">_20206[[#This Row],[最低排名]]-_20206[[#This Row],[同分人数]]+1</f>
        <v>19766</v>
      </c>
      <c r="Q3352">
        <f ca="1">IF(O3352&gt;=开始!$B$6, 1, 0)</f>
        <v>1</v>
      </c>
      <c r="R3352">
        <f ca="1">_20206[[#This Row],[最低排名]]-开始!$B$6</f>
        <v>19963</v>
      </c>
    </row>
    <row r="3353" spans="1:18">
      <c r="A3353">
        <v>50701</v>
      </c>
      <c r="B3353" t="s">
        <v>816</v>
      </c>
      <c r="C3353" t="str">
        <f t="shared" si="210"/>
        <v>温医仁济</v>
      </c>
      <c r="D3353" t="str">
        <f t="shared" si="211"/>
        <v>01</v>
      </c>
      <c r="E3353" t="s">
        <v>387</v>
      </c>
      <c r="F3353">
        <v>172</v>
      </c>
      <c r="G3353">
        <v>88</v>
      </c>
      <c r="H3353">
        <v>91</v>
      </c>
      <c r="I3353">
        <v>70</v>
      </c>
      <c r="J3353">
        <v>61</v>
      </c>
      <c r="K3353">
        <v>52</v>
      </c>
      <c r="L3353">
        <v>0</v>
      </c>
      <c r="M3353">
        <v>2022</v>
      </c>
      <c r="N3353">
        <f t="shared" ca="1" si="208"/>
        <v>167</v>
      </c>
      <c r="O3353">
        <f t="shared" ca="1" si="209"/>
        <v>28846</v>
      </c>
      <c r="P3353">
        <f ca="1">_20206[[#This Row],[最低排名]]-_20206[[#This Row],[同分人数]]+1</f>
        <v>28680</v>
      </c>
      <c r="Q3353">
        <f ca="1">IF(O3353&gt;=开始!$B$6, 1, 0)</f>
        <v>1</v>
      </c>
      <c r="R3353">
        <f ca="1">_20206[[#This Row],[最低排名]]-开始!$B$6</f>
        <v>28846</v>
      </c>
    </row>
    <row r="3354" spans="1:18">
      <c r="A3354">
        <v>50702</v>
      </c>
      <c r="B3354" t="s">
        <v>817</v>
      </c>
      <c r="C3354" t="str">
        <f t="shared" si="210"/>
        <v>温医仁济</v>
      </c>
      <c r="D3354" t="str">
        <f t="shared" si="211"/>
        <v>02</v>
      </c>
      <c r="E3354" t="s">
        <v>50</v>
      </c>
      <c r="F3354">
        <v>183</v>
      </c>
      <c r="G3354">
        <v>98</v>
      </c>
      <c r="H3354">
        <v>95</v>
      </c>
      <c r="I3354">
        <v>55</v>
      </c>
      <c r="J3354">
        <v>49</v>
      </c>
      <c r="K3354">
        <v>49</v>
      </c>
      <c r="L3354">
        <v>0</v>
      </c>
      <c r="M3354">
        <v>2022</v>
      </c>
      <c r="N3354">
        <f t="shared" ca="1" si="208"/>
        <v>151</v>
      </c>
      <c r="O3354">
        <f t="shared" ca="1" si="209"/>
        <v>31526</v>
      </c>
      <c r="P3354">
        <f ca="1">_20206[[#This Row],[最低排名]]-_20206[[#This Row],[同分人数]]+1</f>
        <v>31376</v>
      </c>
      <c r="Q3354">
        <f ca="1">IF(O3354&gt;=开始!$B$6, 1, 0)</f>
        <v>1</v>
      </c>
      <c r="R3354">
        <f ca="1">_20206[[#This Row],[最低排名]]-开始!$B$6</f>
        <v>31526</v>
      </c>
    </row>
    <row r="3355" spans="1:18">
      <c r="A3355">
        <v>50801</v>
      </c>
      <c r="B3355" t="s">
        <v>818</v>
      </c>
      <c r="C3355" t="str">
        <f t="shared" si="210"/>
        <v>湖州学院</v>
      </c>
      <c r="D3355" t="str">
        <f t="shared" si="211"/>
        <v>01</v>
      </c>
      <c r="E3355" t="s">
        <v>232</v>
      </c>
      <c r="F3355">
        <v>182</v>
      </c>
      <c r="G3355">
        <v>108</v>
      </c>
      <c r="H3355">
        <v>97</v>
      </c>
      <c r="I3355">
        <v>55</v>
      </c>
      <c r="J3355">
        <v>52</v>
      </c>
      <c r="K3355">
        <v>52</v>
      </c>
      <c r="L3355">
        <v>0</v>
      </c>
      <c r="M3355">
        <v>2022</v>
      </c>
      <c r="N3355">
        <f t="shared" ca="1" si="208"/>
        <v>191</v>
      </c>
      <c r="O3355">
        <f t="shared" ca="1" si="209"/>
        <v>30345</v>
      </c>
      <c r="P3355">
        <f ca="1">_20206[[#This Row],[最低排名]]-_20206[[#This Row],[同分人数]]+1</f>
        <v>30155</v>
      </c>
      <c r="Q3355">
        <f ca="1">IF(O3355&gt;=开始!$B$6, 1, 0)</f>
        <v>1</v>
      </c>
      <c r="R3355">
        <f ca="1">_20206[[#This Row],[最低排名]]-开始!$B$6</f>
        <v>30345</v>
      </c>
    </row>
    <row r="3356" spans="1:18">
      <c r="A3356">
        <v>50802</v>
      </c>
      <c r="B3356" t="s">
        <v>819</v>
      </c>
      <c r="C3356" t="str">
        <f t="shared" si="210"/>
        <v>湖州学院</v>
      </c>
      <c r="D3356" t="str">
        <f t="shared" si="211"/>
        <v>02</v>
      </c>
      <c r="E3356" t="s">
        <v>316</v>
      </c>
      <c r="F3356">
        <v>194</v>
      </c>
      <c r="G3356">
        <v>109</v>
      </c>
      <c r="H3356">
        <v>56</v>
      </c>
      <c r="I3356">
        <v>58</v>
      </c>
      <c r="J3356">
        <v>52</v>
      </c>
      <c r="K3356">
        <v>46</v>
      </c>
      <c r="L3356">
        <v>0</v>
      </c>
      <c r="M3356">
        <v>2022</v>
      </c>
      <c r="N3356">
        <f t="shared" ca="1" si="208"/>
        <v>139</v>
      </c>
      <c r="O3356">
        <f t="shared" ca="1" si="209"/>
        <v>35561</v>
      </c>
      <c r="P3356">
        <f ca="1">_20206[[#This Row],[最低排名]]-_20206[[#This Row],[同分人数]]+1</f>
        <v>35423</v>
      </c>
      <c r="Q3356">
        <f ca="1">IF(O3356&gt;=开始!$B$6, 1, 0)</f>
        <v>1</v>
      </c>
      <c r="R3356">
        <f ca="1">_20206[[#This Row],[最低排名]]-开始!$B$6</f>
        <v>35561</v>
      </c>
    </row>
    <row r="3357" spans="1:18">
      <c r="A3357">
        <v>50901</v>
      </c>
      <c r="B3357" t="s">
        <v>820</v>
      </c>
      <c r="C3357" t="str">
        <f t="shared" si="210"/>
        <v>南湖学院</v>
      </c>
      <c r="D3357" t="str">
        <f t="shared" si="211"/>
        <v>01</v>
      </c>
      <c r="E3357" t="s">
        <v>440</v>
      </c>
      <c r="F3357">
        <v>201</v>
      </c>
      <c r="G3357">
        <v>105</v>
      </c>
      <c r="H3357">
        <v>59</v>
      </c>
      <c r="I3357">
        <v>64</v>
      </c>
      <c r="J3357">
        <v>61</v>
      </c>
      <c r="K3357">
        <v>52</v>
      </c>
      <c r="L3357">
        <v>0</v>
      </c>
      <c r="M3357">
        <v>2022</v>
      </c>
      <c r="N3357">
        <f t="shared" ca="1" si="208"/>
        <v>188</v>
      </c>
      <c r="O3357">
        <f t="shared" ca="1" si="209"/>
        <v>30533</v>
      </c>
      <c r="P3357">
        <f ca="1">_20206[[#This Row],[最低排名]]-_20206[[#This Row],[同分人数]]+1</f>
        <v>30346</v>
      </c>
      <c r="Q3357">
        <f ca="1">IF(O3357&gt;=开始!$B$6, 1, 0)</f>
        <v>1</v>
      </c>
      <c r="R3357">
        <f ca="1">_20206[[#This Row],[最低排名]]-开始!$B$6</f>
        <v>30533</v>
      </c>
    </row>
    <row r="3358" spans="1:18">
      <c r="A3358">
        <v>50902</v>
      </c>
      <c r="B3358" t="s">
        <v>821</v>
      </c>
      <c r="C3358" t="str">
        <f t="shared" si="210"/>
        <v>南湖学院</v>
      </c>
      <c r="D3358" t="str">
        <f t="shared" si="211"/>
        <v>02</v>
      </c>
      <c r="E3358" t="s">
        <v>232</v>
      </c>
      <c r="F3358">
        <v>185</v>
      </c>
      <c r="G3358">
        <v>106</v>
      </c>
      <c r="H3358">
        <v>82</v>
      </c>
      <c r="I3358">
        <v>61</v>
      </c>
      <c r="J3358">
        <v>58</v>
      </c>
      <c r="K3358">
        <v>52</v>
      </c>
      <c r="L3358">
        <v>0</v>
      </c>
      <c r="M3358">
        <v>2022</v>
      </c>
      <c r="N3358">
        <f t="shared" ca="1" si="208"/>
        <v>191</v>
      </c>
      <c r="O3358">
        <f t="shared" ca="1" si="209"/>
        <v>30345</v>
      </c>
      <c r="P3358">
        <f ca="1">_20206[[#This Row],[最低排名]]-_20206[[#This Row],[同分人数]]+1</f>
        <v>30155</v>
      </c>
      <c r="Q3358">
        <f ca="1">IF(O3358&gt;=开始!$B$6, 1, 0)</f>
        <v>1</v>
      </c>
      <c r="R3358">
        <f ca="1">_20206[[#This Row],[最低排名]]-开始!$B$6</f>
        <v>30345</v>
      </c>
    </row>
    <row r="3359" spans="1:18">
      <c r="A3359">
        <v>51002</v>
      </c>
      <c r="B3359" t="s">
        <v>825</v>
      </c>
      <c r="C3359" t="str">
        <f t="shared" si="210"/>
        <v>中计现代</v>
      </c>
      <c r="D3359" t="str">
        <f t="shared" si="211"/>
        <v>02</v>
      </c>
      <c r="E3359" t="s">
        <v>408</v>
      </c>
      <c r="F3359">
        <v>196</v>
      </c>
      <c r="G3359">
        <v>103</v>
      </c>
      <c r="H3359">
        <v>73</v>
      </c>
      <c r="I3359">
        <v>52</v>
      </c>
      <c r="J3359">
        <v>49</v>
      </c>
      <c r="K3359">
        <v>49</v>
      </c>
      <c r="L3359">
        <v>0</v>
      </c>
      <c r="M3359">
        <v>2022</v>
      </c>
      <c r="N3359">
        <f t="shared" ca="1" si="208"/>
        <v>181</v>
      </c>
      <c r="O3359">
        <f t="shared" ca="1" si="209"/>
        <v>33538</v>
      </c>
      <c r="P3359">
        <f ca="1">_20206[[#This Row],[最低排名]]-_20206[[#This Row],[同分人数]]+1</f>
        <v>33358</v>
      </c>
      <c r="Q3359">
        <f ca="1">IF(O3359&gt;=开始!$B$6, 1, 0)</f>
        <v>1</v>
      </c>
      <c r="R3359">
        <f ca="1">_20206[[#This Row],[最低排名]]-开始!$B$6</f>
        <v>33538</v>
      </c>
    </row>
    <row r="3360" spans="1:18">
      <c r="A3360">
        <v>51201</v>
      </c>
      <c r="B3360" t="s">
        <v>826</v>
      </c>
      <c r="C3360" t="str">
        <f t="shared" si="210"/>
        <v>上财浙院</v>
      </c>
      <c r="D3360" t="str">
        <f t="shared" si="211"/>
        <v>01</v>
      </c>
      <c r="E3360" t="s">
        <v>1534</v>
      </c>
      <c r="F3360">
        <v>158</v>
      </c>
      <c r="G3360">
        <v>89</v>
      </c>
      <c r="H3360">
        <v>86</v>
      </c>
      <c r="I3360">
        <v>61</v>
      </c>
      <c r="J3360">
        <v>49</v>
      </c>
      <c r="K3360">
        <v>46</v>
      </c>
      <c r="L3360">
        <v>0</v>
      </c>
      <c r="M3360">
        <v>2022</v>
      </c>
      <c r="N3360">
        <f t="shared" ca="1" si="208"/>
        <v>161</v>
      </c>
      <c r="O3360">
        <f t="shared" ca="1" si="209"/>
        <v>36413</v>
      </c>
      <c r="P3360">
        <f ca="1">_20206[[#This Row],[最低排名]]-_20206[[#This Row],[同分人数]]+1</f>
        <v>36253</v>
      </c>
      <c r="Q3360">
        <f ca="1">IF(O3360&gt;=开始!$B$6, 1, 0)</f>
        <v>1</v>
      </c>
      <c r="R3360">
        <f ca="1">_20206[[#This Row],[最低排名]]-开始!$B$6</f>
        <v>36413</v>
      </c>
    </row>
    <row r="3361" spans="1:18">
      <c r="A3361">
        <v>51202</v>
      </c>
      <c r="B3361" t="s">
        <v>827</v>
      </c>
      <c r="C3361" t="str">
        <f t="shared" si="210"/>
        <v>上财浙院</v>
      </c>
      <c r="D3361" t="str">
        <f t="shared" si="211"/>
        <v>02</v>
      </c>
      <c r="E3361" t="s">
        <v>1534</v>
      </c>
      <c r="F3361">
        <v>197</v>
      </c>
      <c r="G3361">
        <v>102</v>
      </c>
      <c r="H3361">
        <v>68</v>
      </c>
      <c r="I3361">
        <v>52</v>
      </c>
      <c r="J3361">
        <v>43</v>
      </c>
      <c r="K3361">
        <v>40</v>
      </c>
      <c r="L3361">
        <v>0</v>
      </c>
      <c r="M3361">
        <v>2022</v>
      </c>
      <c r="N3361">
        <f t="shared" ca="1" si="208"/>
        <v>161</v>
      </c>
      <c r="O3361">
        <f t="shared" ca="1" si="209"/>
        <v>36413</v>
      </c>
      <c r="P3361">
        <f ca="1">_20206[[#This Row],[最低排名]]-_20206[[#This Row],[同分人数]]+1</f>
        <v>36253</v>
      </c>
      <c r="Q3361">
        <f ca="1">IF(O3361&gt;=开始!$B$6, 1, 0)</f>
        <v>1</v>
      </c>
      <c r="R3361">
        <f ca="1">_20206[[#This Row],[最低排名]]-开始!$B$6</f>
        <v>36413</v>
      </c>
    </row>
    <row r="3362" spans="1:18">
      <c r="A3362">
        <v>51301</v>
      </c>
      <c r="B3362" t="s">
        <v>829</v>
      </c>
      <c r="C3362" t="str">
        <f t="shared" si="210"/>
        <v>诺丁汉</v>
      </c>
      <c r="D3362" t="str">
        <f t="shared" si="211"/>
        <v>01</v>
      </c>
      <c r="E3362" t="s">
        <v>115</v>
      </c>
      <c r="F3362">
        <v>220</v>
      </c>
      <c r="G3362">
        <v>118</v>
      </c>
      <c r="H3362">
        <v>115</v>
      </c>
      <c r="I3362">
        <v>67</v>
      </c>
      <c r="J3362">
        <v>67</v>
      </c>
      <c r="K3362">
        <v>61</v>
      </c>
      <c r="L3362">
        <v>0</v>
      </c>
      <c r="M3362">
        <v>2022</v>
      </c>
      <c r="N3362">
        <f t="shared" ca="1" si="208"/>
        <v>238</v>
      </c>
      <c r="O3362">
        <f t="shared" ca="1" si="209"/>
        <v>11182</v>
      </c>
      <c r="P3362">
        <f ca="1">_20206[[#This Row],[最低排名]]-_20206[[#This Row],[同分人数]]+1</f>
        <v>10945</v>
      </c>
      <c r="Q3362">
        <f ca="1">IF(O3362&gt;=开始!$B$6, 1, 0)</f>
        <v>1</v>
      </c>
      <c r="R3362">
        <f ca="1">_20206[[#This Row],[最低排名]]-开始!$B$6</f>
        <v>11182</v>
      </c>
    </row>
    <row r="3363" spans="1:18">
      <c r="A3363">
        <v>51302</v>
      </c>
      <c r="B3363" t="s">
        <v>830</v>
      </c>
      <c r="C3363" t="str">
        <f t="shared" si="210"/>
        <v>诺丁汉</v>
      </c>
      <c r="D3363" t="str">
        <f t="shared" si="211"/>
        <v>02</v>
      </c>
      <c r="E3363" t="s">
        <v>279</v>
      </c>
      <c r="F3363">
        <v>225</v>
      </c>
      <c r="G3363">
        <v>125</v>
      </c>
      <c r="H3363">
        <v>119</v>
      </c>
      <c r="I3363">
        <v>70</v>
      </c>
      <c r="J3363">
        <v>64</v>
      </c>
      <c r="K3363">
        <v>55</v>
      </c>
      <c r="L3363">
        <v>0</v>
      </c>
      <c r="M3363">
        <v>2022</v>
      </c>
      <c r="N3363">
        <f t="shared" ca="1" si="208"/>
        <v>197</v>
      </c>
      <c r="O3363">
        <f t="shared" ca="1" si="209"/>
        <v>10493</v>
      </c>
      <c r="P3363">
        <f ca="1">_20206[[#This Row],[最低排名]]-_20206[[#This Row],[同分人数]]+1</f>
        <v>10297</v>
      </c>
      <c r="Q3363">
        <f ca="1">IF(O3363&gt;=开始!$B$6, 1, 0)</f>
        <v>1</v>
      </c>
      <c r="R3363">
        <f ca="1">_20206[[#This Row],[最低排名]]-开始!$B$6</f>
        <v>10493</v>
      </c>
    </row>
    <row r="3364" spans="1:18">
      <c r="A3364">
        <v>51303</v>
      </c>
      <c r="B3364" t="s">
        <v>831</v>
      </c>
      <c r="C3364" t="str">
        <f t="shared" si="210"/>
        <v>诺丁汉</v>
      </c>
      <c r="D3364" t="str">
        <f t="shared" si="211"/>
        <v>03</v>
      </c>
      <c r="E3364" t="s">
        <v>607</v>
      </c>
      <c r="F3364">
        <v>218</v>
      </c>
      <c r="G3364">
        <v>113</v>
      </c>
      <c r="H3364">
        <v>124</v>
      </c>
      <c r="I3364">
        <v>70</v>
      </c>
      <c r="J3364">
        <v>70</v>
      </c>
      <c r="K3364">
        <v>55</v>
      </c>
      <c r="L3364">
        <v>0</v>
      </c>
      <c r="M3364">
        <v>2022</v>
      </c>
      <c r="N3364">
        <f t="shared" ca="1" si="208"/>
        <v>211</v>
      </c>
      <c r="O3364">
        <f t="shared" ca="1" si="209"/>
        <v>9620</v>
      </c>
      <c r="P3364">
        <f ca="1">_20206[[#This Row],[最低排名]]-_20206[[#This Row],[同分人数]]+1</f>
        <v>9410</v>
      </c>
      <c r="Q3364">
        <f ca="1">IF(O3364&gt;=开始!$B$6, 1, 0)</f>
        <v>1</v>
      </c>
      <c r="R3364">
        <f ca="1">_20206[[#This Row],[最低排名]]-开始!$B$6</f>
        <v>9620</v>
      </c>
    </row>
    <row r="3365" spans="1:18">
      <c r="A3365">
        <v>51401</v>
      </c>
      <c r="B3365" t="s">
        <v>832</v>
      </c>
      <c r="C3365" t="str">
        <f t="shared" si="210"/>
        <v>温州肯恩</v>
      </c>
      <c r="D3365" t="str">
        <f t="shared" si="211"/>
        <v>01</v>
      </c>
      <c r="E3365" t="s">
        <v>577</v>
      </c>
      <c r="F3365">
        <v>214</v>
      </c>
      <c r="G3365">
        <v>111</v>
      </c>
      <c r="H3365">
        <v>102</v>
      </c>
      <c r="I3365">
        <v>61</v>
      </c>
      <c r="J3365">
        <v>52</v>
      </c>
      <c r="K3365">
        <v>49</v>
      </c>
      <c r="L3365">
        <v>0</v>
      </c>
      <c r="M3365">
        <v>2022</v>
      </c>
      <c r="N3365">
        <f t="shared" ca="1" si="208"/>
        <v>209</v>
      </c>
      <c r="O3365">
        <f t="shared" ca="1" si="209"/>
        <v>22368</v>
      </c>
      <c r="P3365">
        <f ca="1">_20206[[#This Row],[最低排名]]-_20206[[#This Row],[同分人数]]+1</f>
        <v>22160</v>
      </c>
      <c r="Q3365">
        <f ca="1">IF(O3365&gt;=开始!$B$6, 1, 0)</f>
        <v>1</v>
      </c>
      <c r="R3365">
        <f ca="1">_20206[[#This Row],[最低排名]]-开始!$B$6</f>
        <v>22368</v>
      </c>
    </row>
    <row r="3366" spans="1:18">
      <c r="A3366">
        <v>51601</v>
      </c>
      <c r="B3366" t="s">
        <v>833</v>
      </c>
      <c r="C3366" t="str">
        <f t="shared" si="210"/>
        <v>浙大医学</v>
      </c>
      <c r="D3366" t="str">
        <f t="shared" si="211"/>
        <v>01</v>
      </c>
      <c r="E3366" t="s">
        <v>0</v>
      </c>
      <c r="M3366">
        <v>2022</v>
      </c>
      <c r="N3366">
        <f t="shared" ca="1" si="208"/>
        <v>2335</v>
      </c>
      <c r="O3366">
        <f t="shared" ca="1" si="209"/>
        <v>2335</v>
      </c>
      <c r="P3366">
        <f ca="1">_20206[[#This Row],[最低排名]]-_20206[[#This Row],[同分人数]]+1</f>
        <v>1</v>
      </c>
      <c r="Q3366">
        <f ca="1">IF(O3366&gt;=开始!$B$6, 1, 0)</f>
        <v>1</v>
      </c>
      <c r="R3366">
        <f ca="1">_20206[[#This Row],[最低排名]]-开始!$B$6</f>
        <v>2335</v>
      </c>
    </row>
    <row r="3367" spans="1:18">
      <c r="A3367">
        <v>51701</v>
      </c>
      <c r="B3367" t="s">
        <v>834</v>
      </c>
      <c r="C3367" t="str">
        <f t="shared" si="210"/>
        <v>浙江中医</v>
      </c>
      <c r="D3367" t="str">
        <f t="shared" si="211"/>
        <v>01</v>
      </c>
      <c r="E3367" t="s">
        <v>323</v>
      </c>
      <c r="F3367">
        <v>208</v>
      </c>
      <c r="G3367">
        <v>104</v>
      </c>
      <c r="H3367">
        <v>96</v>
      </c>
      <c r="I3367">
        <v>67</v>
      </c>
      <c r="J3367">
        <v>58</v>
      </c>
      <c r="K3367">
        <v>52</v>
      </c>
      <c r="L3367">
        <v>0</v>
      </c>
      <c r="M3367">
        <v>2022</v>
      </c>
      <c r="N3367">
        <f t="shared" ca="1" si="208"/>
        <v>212</v>
      </c>
      <c r="O3367">
        <f t="shared" ca="1" si="209"/>
        <v>21726</v>
      </c>
      <c r="P3367">
        <f ca="1">_20206[[#This Row],[最低排名]]-_20206[[#This Row],[同分人数]]+1</f>
        <v>21515</v>
      </c>
      <c r="Q3367">
        <f ca="1">IF(O3367&gt;=开始!$B$6, 1, 0)</f>
        <v>1</v>
      </c>
      <c r="R3367">
        <f ca="1">_20206[[#This Row],[最低排名]]-开始!$B$6</f>
        <v>21726</v>
      </c>
    </row>
    <row r="3368" spans="1:18">
      <c r="A3368">
        <v>51702</v>
      </c>
      <c r="B3368" t="s">
        <v>835</v>
      </c>
      <c r="C3368" t="str">
        <f t="shared" si="210"/>
        <v>浙江中医</v>
      </c>
      <c r="D3368" t="str">
        <f t="shared" si="211"/>
        <v>02</v>
      </c>
      <c r="E3368" t="s">
        <v>96</v>
      </c>
      <c r="F3368">
        <v>203</v>
      </c>
      <c r="G3368">
        <v>107</v>
      </c>
      <c r="H3368">
        <v>119</v>
      </c>
      <c r="I3368">
        <v>52</v>
      </c>
      <c r="J3368">
        <v>49</v>
      </c>
      <c r="K3368">
        <v>49</v>
      </c>
      <c r="L3368">
        <v>0</v>
      </c>
      <c r="M3368">
        <v>2022</v>
      </c>
      <c r="N3368">
        <f t="shared" ca="1" si="208"/>
        <v>195</v>
      </c>
      <c r="O3368">
        <f t="shared" ca="1" si="209"/>
        <v>23636</v>
      </c>
      <c r="P3368">
        <f ca="1">_20206[[#This Row],[最低排名]]-_20206[[#This Row],[同分人数]]+1</f>
        <v>23442</v>
      </c>
      <c r="Q3368">
        <f ca="1">IF(O3368&gt;=开始!$B$6, 1, 0)</f>
        <v>1</v>
      </c>
      <c r="R3368">
        <f ca="1">_20206[[#This Row],[最低排名]]-开始!$B$6</f>
        <v>23636</v>
      </c>
    </row>
    <row r="3369" spans="1:18">
      <c r="A3369">
        <v>51703</v>
      </c>
      <c r="B3369" t="s">
        <v>836</v>
      </c>
      <c r="C3369" t="str">
        <f t="shared" si="210"/>
        <v>浙江中医</v>
      </c>
      <c r="D3369" t="str">
        <f t="shared" si="211"/>
        <v>03</v>
      </c>
      <c r="E3369" t="s">
        <v>502</v>
      </c>
      <c r="F3369">
        <v>232</v>
      </c>
      <c r="G3369">
        <v>128</v>
      </c>
      <c r="H3369">
        <v>103</v>
      </c>
      <c r="I3369">
        <v>64</v>
      </c>
      <c r="J3369">
        <v>61</v>
      </c>
      <c r="K3369">
        <v>61</v>
      </c>
      <c r="L3369">
        <v>0</v>
      </c>
      <c r="M3369">
        <v>2022</v>
      </c>
      <c r="N3369">
        <f t="shared" ca="1" si="208"/>
        <v>213</v>
      </c>
      <c r="O3369">
        <f t="shared" ca="1" si="209"/>
        <v>13075</v>
      </c>
      <c r="P3369">
        <f ca="1">_20206[[#This Row],[最低排名]]-_20206[[#This Row],[同分人数]]+1</f>
        <v>12863</v>
      </c>
      <c r="Q3369">
        <f ca="1">IF(O3369&gt;=开始!$B$6, 1, 0)</f>
        <v>1</v>
      </c>
      <c r="R3369">
        <f ca="1">_20206[[#This Row],[最低排名]]-开始!$B$6</f>
        <v>13075</v>
      </c>
    </row>
    <row r="3370" spans="1:18">
      <c r="A3370">
        <v>51704</v>
      </c>
      <c r="B3370" t="s">
        <v>837</v>
      </c>
      <c r="C3370" t="str">
        <f t="shared" si="210"/>
        <v>浙江中医</v>
      </c>
      <c r="D3370" t="str">
        <f t="shared" si="211"/>
        <v>04</v>
      </c>
      <c r="E3370" t="s">
        <v>518</v>
      </c>
      <c r="F3370">
        <v>234</v>
      </c>
      <c r="G3370">
        <v>127</v>
      </c>
      <c r="H3370">
        <v>103</v>
      </c>
      <c r="I3370">
        <v>64</v>
      </c>
      <c r="J3370">
        <v>61</v>
      </c>
      <c r="K3370">
        <v>52</v>
      </c>
      <c r="L3370">
        <v>0</v>
      </c>
      <c r="M3370">
        <v>2022</v>
      </c>
      <c r="N3370">
        <f t="shared" ca="1" si="208"/>
        <v>200</v>
      </c>
      <c r="O3370">
        <f t="shared" ca="1" si="209"/>
        <v>14579</v>
      </c>
      <c r="P3370">
        <f ca="1">_20206[[#This Row],[最低排名]]-_20206[[#This Row],[同分人数]]+1</f>
        <v>14380</v>
      </c>
      <c r="Q3370">
        <f ca="1">IF(O3370&gt;=开始!$B$6, 1, 0)</f>
        <v>1</v>
      </c>
      <c r="R3370">
        <f ca="1">_20206[[#This Row],[最低排名]]-开始!$B$6</f>
        <v>14579</v>
      </c>
    </row>
    <row r="3371" spans="1:18">
      <c r="A3371">
        <v>51705</v>
      </c>
      <c r="B3371" t="s">
        <v>838</v>
      </c>
      <c r="C3371" t="str">
        <f t="shared" si="210"/>
        <v>浙江中医</v>
      </c>
      <c r="D3371" t="str">
        <f t="shared" si="211"/>
        <v>05</v>
      </c>
      <c r="E3371" t="s">
        <v>79</v>
      </c>
      <c r="F3371">
        <v>212</v>
      </c>
      <c r="G3371">
        <v>107</v>
      </c>
      <c r="H3371">
        <v>118</v>
      </c>
      <c r="I3371">
        <v>61</v>
      </c>
      <c r="J3371">
        <v>55</v>
      </c>
      <c r="K3371">
        <v>55</v>
      </c>
      <c r="L3371">
        <v>0</v>
      </c>
      <c r="M3371">
        <v>2022</v>
      </c>
      <c r="N3371">
        <f t="shared" ca="1" si="208"/>
        <v>207</v>
      </c>
      <c r="O3371">
        <f t="shared" ca="1" si="209"/>
        <v>17355</v>
      </c>
      <c r="P3371">
        <f ca="1">_20206[[#This Row],[最低排名]]-_20206[[#This Row],[同分人数]]+1</f>
        <v>17149</v>
      </c>
      <c r="Q3371">
        <f ca="1">IF(O3371&gt;=开始!$B$6, 1, 0)</f>
        <v>1</v>
      </c>
      <c r="R3371">
        <f ca="1">_20206[[#This Row],[最低排名]]-开始!$B$6</f>
        <v>17355</v>
      </c>
    </row>
    <row r="3372" spans="1:18">
      <c r="A3372">
        <v>51706</v>
      </c>
      <c r="B3372" t="s">
        <v>839</v>
      </c>
      <c r="C3372" t="str">
        <f t="shared" si="210"/>
        <v>浙江中医</v>
      </c>
      <c r="D3372" t="str">
        <f t="shared" si="211"/>
        <v>06</v>
      </c>
      <c r="E3372" t="s">
        <v>94</v>
      </c>
      <c r="F3372">
        <v>214</v>
      </c>
      <c r="G3372">
        <v>108</v>
      </c>
      <c r="H3372">
        <v>112</v>
      </c>
      <c r="I3372">
        <v>64</v>
      </c>
      <c r="J3372">
        <v>49</v>
      </c>
      <c r="K3372">
        <v>46</v>
      </c>
      <c r="L3372">
        <v>0</v>
      </c>
      <c r="M3372">
        <v>2022</v>
      </c>
      <c r="N3372">
        <f t="shared" ca="1" si="208"/>
        <v>215</v>
      </c>
      <c r="O3372">
        <f t="shared" ca="1" si="209"/>
        <v>20849</v>
      </c>
      <c r="P3372">
        <f ca="1">_20206[[#This Row],[最低排名]]-_20206[[#This Row],[同分人数]]+1</f>
        <v>20635</v>
      </c>
      <c r="Q3372">
        <f ca="1">IF(O3372&gt;=开始!$B$6, 1, 0)</f>
        <v>1</v>
      </c>
      <c r="R3372">
        <f ca="1">_20206[[#This Row],[最低排名]]-开始!$B$6</f>
        <v>20849</v>
      </c>
    </row>
    <row r="3373" spans="1:18">
      <c r="A3373">
        <v>51707</v>
      </c>
      <c r="B3373" t="s">
        <v>840</v>
      </c>
      <c r="C3373" t="str">
        <f t="shared" si="210"/>
        <v>浙江中医</v>
      </c>
      <c r="D3373" t="str">
        <f t="shared" si="211"/>
        <v>07</v>
      </c>
      <c r="E3373" t="s">
        <v>90</v>
      </c>
      <c r="F3373">
        <v>227</v>
      </c>
      <c r="G3373">
        <v>119</v>
      </c>
      <c r="H3373">
        <v>101</v>
      </c>
      <c r="I3373">
        <v>58</v>
      </c>
      <c r="J3373">
        <v>55</v>
      </c>
      <c r="K3373">
        <v>52</v>
      </c>
      <c r="L3373">
        <v>0</v>
      </c>
      <c r="M3373">
        <v>2022</v>
      </c>
      <c r="N3373">
        <f t="shared" ca="1" si="208"/>
        <v>208</v>
      </c>
      <c r="O3373">
        <f t="shared" ca="1" si="209"/>
        <v>19101</v>
      </c>
      <c r="P3373">
        <f ca="1">_20206[[#This Row],[最低排名]]-_20206[[#This Row],[同分人数]]+1</f>
        <v>18894</v>
      </c>
      <c r="Q3373">
        <f ca="1">IF(O3373&gt;=开始!$B$6, 1, 0)</f>
        <v>1</v>
      </c>
      <c r="R3373">
        <f ca="1">_20206[[#This Row],[最低排名]]-开始!$B$6</f>
        <v>19101</v>
      </c>
    </row>
    <row r="3374" spans="1:18">
      <c r="A3374">
        <v>51801</v>
      </c>
      <c r="B3374" t="s">
        <v>841</v>
      </c>
      <c r="C3374" t="str">
        <f t="shared" si="210"/>
        <v>温州大学</v>
      </c>
      <c r="D3374" t="str">
        <f t="shared" si="211"/>
        <v>01</v>
      </c>
      <c r="E3374" t="s">
        <v>577</v>
      </c>
      <c r="F3374">
        <v>206</v>
      </c>
      <c r="G3374">
        <v>108</v>
      </c>
      <c r="H3374">
        <v>107</v>
      </c>
      <c r="I3374">
        <v>58</v>
      </c>
      <c r="J3374">
        <v>58</v>
      </c>
      <c r="K3374">
        <v>49</v>
      </c>
      <c r="L3374">
        <v>0</v>
      </c>
      <c r="M3374">
        <v>2022</v>
      </c>
      <c r="N3374">
        <f t="shared" ca="1" si="208"/>
        <v>209</v>
      </c>
      <c r="O3374">
        <f t="shared" ca="1" si="209"/>
        <v>22368</v>
      </c>
      <c r="P3374">
        <f ca="1">_20206[[#This Row],[最低排名]]-_20206[[#This Row],[同分人数]]+1</f>
        <v>22160</v>
      </c>
      <c r="Q3374">
        <f ca="1">IF(O3374&gt;=开始!$B$6, 1, 0)</f>
        <v>1</v>
      </c>
      <c r="R3374">
        <f ca="1">_20206[[#This Row],[最低排名]]-开始!$B$6</f>
        <v>22368</v>
      </c>
    </row>
    <row r="3375" spans="1:18">
      <c r="A3375">
        <v>51802</v>
      </c>
      <c r="B3375" t="s">
        <v>842</v>
      </c>
      <c r="C3375" t="str">
        <f t="shared" si="210"/>
        <v>温州大学</v>
      </c>
      <c r="D3375" t="str">
        <f t="shared" si="211"/>
        <v>02</v>
      </c>
      <c r="E3375" t="s">
        <v>195</v>
      </c>
      <c r="F3375">
        <v>207</v>
      </c>
      <c r="G3375">
        <v>106</v>
      </c>
      <c r="H3375">
        <v>126</v>
      </c>
      <c r="I3375">
        <v>64</v>
      </c>
      <c r="J3375">
        <v>61</v>
      </c>
      <c r="K3375">
        <v>52</v>
      </c>
      <c r="L3375">
        <v>0</v>
      </c>
      <c r="M3375">
        <v>2022</v>
      </c>
      <c r="N3375">
        <f t="shared" ca="1" si="208"/>
        <v>224</v>
      </c>
      <c r="O3375">
        <f t="shared" ca="1" si="209"/>
        <v>15437</v>
      </c>
      <c r="P3375">
        <f ca="1">_20206[[#This Row],[最低排名]]-_20206[[#This Row],[同分人数]]+1</f>
        <v>15214</v>
      </c>
      <c r="Q3375">
        <f ca="1">IF(O3375&gt;=开始!$B$6, 1, 0)</f>
        <v>1</v>
      </c>
      <c r="R3375">
        <f ca="1">_20206[[#This Row],[最低排名]]-开始!$B$6</f>
        <v>15437</v>
      </c>
    </row>
    <row r="3376" spans="1:18">
      <c r="A3376">
        <v>51803</v>
      </c>
      <c r="B3376" t="s">
        <v>843</v>
      </c>
      <c r="C3376" t="str">
        <f t="shared" si="210"/>
        <v>温州大学</v>
      </c>
      <c r="D3376" t="str">
        <f t="shared" si="211"/>
        <v>03</v>
      </c>
      <c r="E3376" t="s">
        <v>191</v>
      </c>
      <c r="F3376">
        <v>227</v>
      </c>
      <c r="G3376">
        <v>120</v>
      </c>
      <c r="H3376">
        <v>112</v>
      </c>
      <c r="I3376">
        <v>64</v>
      </c>
      <c r="J3376">
        <v>58</v>
      </c>
      <c r="K3376">
        <v>55</v>
      </c>
      <c r="L3376">
        <v>0</v>
      </c>
      <c r="M3376">
        <v>2022</v>
      </c>
      <c r="N3376">
        <f t="shared" ca="1" si="208"/>
        <v>213</v>
      </c>
      <c r="O3376">
        <f t="shared" ca="1" si="209"/>
        <v>14159</v>
      </c>
      <c r="P3376">
        <f ca="1">_20206[[#This Row],[最低排名]]-_20206[[#This Row],[同分人数]]+1</f>
        <v>13947</v>
      </c>
      <c r="Q3376">
        <f ca="1">IF(O3376&gt;=开始!$B$6, 1, 0)</f>
        <v>1</v>
      </c>
      <c r="R3376">
        <f ca="1">_20206[[#This Row],[最低排名]]-开始!$B$6</f>
        <v>14159</v>
      </c>
    </row>
    <row r="3377" spans="1:18">
      <c r="A3377">
        <v>51901</v>
      </c>
      <c r="B3377" t="s">
        <v>844</v>
      </c>
      <c r="C3377" t="str">
        <f t="shared" si="210"/>
        <v>中国美院</v>
      </c>
      <c r="D3377" t="str">
        <f t="shared" si="211"/>
        <v>01</v>
      </c>
      <c r="E3377" t="s">
        <v>1020</v>
      </c>
      <c r="F3377">
        <v>242</v>
      </c>
      <c r="G3377">
        <v>124</v>
      </c>
      <c r="H3377">
        <v>126</v>
      </c>
      <c r="I3377">
        <v>64</v>
      </c>
      <c r="J3377">
        <v>64</v>
      </c>
      <c r="K3377">
        <v>55</v>
      </c>
      <c r="L3377">
        <v>0</v>
      </c>
      <c r="M3377">
        <v>2022</v>
      </c>
      <c r="N3377">
        <f t="shared" ca="1" si="208"/>
        <v>171</v>
      </c>
      <c r="O3377">
        <f t="shared" ca="1" si="209"/>
        <v>6824</v>
      </c>
      <c r="P3377">
        <f ca="1">_20206[[#This Row],[最低排名]]-_20206[[#This Row],[同分人数]]+1</f>
        <v>6654</v>
      </c>
      <c r="Q3377">
        <f ca="1">IF(O3377&gt;=开始!$B$6, 1, 0)</f>
        <v>1</v>
      </c>
      <c r="R3377">
        <f ca="1">_20206[[#This Row],[最低排名]]-开始!$B$6</f>
        <v>6824</v>
      </c>
    </row>
    <row r="3378" spans="1:18">
      <c r="A3378">
        <v>51902</v>
      </c>
      <c r="B3378" t="s">
        <v>845</v>
      </c>
      <c r="C3378" t="str">
        <f t="shared" si="210"/>
        <v>中国美院</v>
      </c>
      <c r="D3378" t="str">
        <f t="shared" si="211"/>
        <v>02</v>
      </c>
      <c r="E3378" t="s">
        <v>279</v>
      </c>
      <c r="F3378">
        <v>238</v>
      </c>
      <c r="G3378">
        <v>121</v>
      </c>
      <c r="H3378">
        <v>118</v>
      </c>
      <c r="I3378">
        <v>64</v>
      </c>
      <c r="J3378">
        <v>58</v>
      </c>
      <c r="K3378">
        <v>55</v>
      </c>
      <c r="L3378">
        <v>0</v>
      </c>
      <c r="M3378">
        <v>2022</v>
      </c>
      <c r="N3378">
        <f t="shared" ca="1" si="208"/>
        <v>197</v>
      </c>
      <c r="O3378">
        <f t="shared" ca="1" si="209"/>
        <v>10493</v>
      </c>
      <c r="P3378">
        <f ca="1">_20206[[#This Row],[最低排名]]-_20206[[#This Row],[同分人数]]+1</f>
        <v>10297</v>
      </c>
      <c r="Q3378">
        <f ca="1">IF(O3378&gt;=开始!$B$6, 1, 0)</f>
        <v>1</v>
      </c>
      <c r="R3378">
        <f ca="1">_20206[[#This Row],[最低排名]]-开始!$B$6</f>
        <v>10493</v>
      </c>
    </row>
    <row r="3379" spans="1:18">
      <c r="A3379">
        <v>51903</v>
      </c>
      <c r="B3379" t="s">
        <v>846</v>
      </c>
      <c r="C3379" t="str">
        <f t="shared" si="210"/>
        <v>中国美院</v>
      </c>
      <c r="D3379" t="str">
        <f t="shared" si="211"/>
        <v>03</v>
      </c>
      <c r="E3379" t="s">
        <v>279</v>
      </c>
      <c r="F3379">
        <v>233</v>
      </c>
      <c r="G3379">
        <v>118</v>
      </c>
      <c r="H3379">
        <v>129</v>
      </c>
      <c r="I3379">
        <v>61</v>
      </c>
      <c r="J3379">
        <v>58</v>
      </c>
      <c r="K3379">
        <v>52</v>
      </c>
      <c r="L3379">
        <v>0</v>
      </c>
      <c r="M3379">
        <v>2022</v>
      </c>
      <c r="N3379">
        <f t="shared" ca="1" si="208"/>
        <v>197</v>
      </c>
      <c r="O3379">
        <f t="shared" ca="1" si="209"/>
        <v>10493</v>
      </c>
      <c r="P3379">
        <f ca="1">_20206[[#This Row],[最低排名]]-_20206[[#This Row],[同分人数]]+1</f>
        <v>10297</v>
      </c>
      <c r="Q3379">
        <f ca="1">IF(O3379&gt;=开始!$B$6, 1, 0)</f>
        <v>1</v>
      </c>
      <c r="R3379">
        <f ca="1">_20206[[#This Row],[最低排名]]-开始!$B$6</f>
        <v>10493</v>
      </c>
    </row>
    <row r="3380" spans="1:18">
      <c r="A3380">
        <v>53101</v>
      </c>
      <c r="B3380" t="s">
        <v>849</v>
      </c>
      <c r="C3380" t="str">
        <f t="shared" si="210"/>
        <v>合肥工大</v>
      </c>
      <c r="D3380" t="str">
        <f t="shared" si="211"/>
        <v>01</v>
      </c>
      <c r="E3380" t="s">
        <v>607</v>
      </c>
      <c r="F3380">
        <v>232</v>
      </c>
      <c r="G3380">
        <v>125</v>
      </c>
      <c r="H3380">
        <v>116</v>
      </c>
      <c r="I3380">
        <v>64</v>
      </c>
      <c r="J3380">
        <v>64</v>
      </c>
      <c r="K3380">
        <v>61</v>
      </c>
      <c r="L3380">
        <v>0</v>
      </c>
      <c r="M3380">
        <v>2022</v>
      </c>
      <c r="N3380">
        <f t="shared" ca="1" si="208"/>
        <v>211</v>
      </c>
      <c r="O3380">
        <f t="shared" ca="1" si="209"/>
        <v>9620</v>
      </c>
      <c r="P3380">
        <f ca="1">_20206[[#This Row],[最低排名]]-_20206[[#This Row],[同分人数]]+1</f>
        <v>9410</v>
      </c>
      <c r="Q3380">
        <f ca="1">IF(O3380&gt;=开始!$B$6, 1, 0)</f>
        <v>1</v>
      </c>
      <c r="R3380">
        <f ca="1">_20206[[#This Row],[最低排名]]-开始!$B$6</f>
        <v>9620</v>
      </c>
    </row>
    <row r="3381" spans="1:18">
      <c r="A3381">
        <v>53102</v>
      </c>
      <c r="B3381" t="s">
        <v>850</v>
      </c>
      <c r="C3381" t="str">
        <f t="shared" si="210"/>
        <v>合肥工大</v>
      </c>
      <c r="D3381" t="str">
        <f t="shared" si="211"/>
        <v>02</v>
      </c>
      <c r="E3381" t="s">
        <v>68</v>
      </c>
      <c r="F3381">
        <v>228</v>
      </c>
      <c r="G3381">
        <v>118</v>
      </c>
      <c r="H3381">
        <v>112</v>
      </c>
      <c r="I3381">
        <v>61</v>
      </c>
      <c r="J3381">
        <v>61</v>
      </c>
      <c r="K3381">
        <v>58</v>
      </c>
      <c r="L3381">
        <v>0</v>
      </c>
      <c r="M3381">
        <v>2022</v>
      </c>
      <c r="N3381">
        <f t="shared" ca="1" si="208"/>
        <v>211</v>
      </c>
      <c r="O3381">
        <f t="shared" ca="1" si="209"/>
        <v>13286</v>
      </c>
      <c r="P3381">
        <f ca="1">_20206[[#This Row],[最低排名]]-_20206[[#This Row],[同分人数]]+1</f>
        <v>13076</v>
      </c>
      <c r="Q3381">
        <f ca="1">IF(O3381&gt;=开始!$B$6, 1, 0)</f>
        <v>1</v>
      </c>
      <c r="R3381">
        <f ca="1">_20206[[#This Row],[最低排名]]-开始!$B$6</f>
        <v>13286</v>
      </c>
    </row>
    <row r="3382" spans="1:18">
      <c r="A3382">
        <v>53103</v>
      </c>
      <c r="B3382" t="s">
        <v>851</v>
      </c>
      <c r="C3382" t="str">
        <f t="shared" si="210"/>
        <v>合肥工大</v>
      </c>
      <c r="D3382" t="str">
        <f t="shared" si="211"/>
        <v>03</v>
      </c>
      <c r="E3382" t="s">
        <v>72</v>
      </c>
      <c r="F3382">
        <v>200</v>
      </c>
      <c r="G3382">
        <v>114</v>
      </c>
      <c r="H3382">
        <v>127</v>
      </c>
      <c r="I3382">
        <v>70</v>
      </c>
      <c r="J3382">
        <v>64</v>
      </c>
      <c r="K3382">
        <v>61</v>
      </c>
      <c r="L3382">
        <v>0</v>
      </c>
      <c r="M3382">
        <v>2022</v>
      </c>
      <c r="N3382">
        <f t="shared" ca="1" si="208"/>
        <v>242</v>
      </c>
      <c r="O3382">
        <f t="shared" ca="1" si="209"/>
        <v>12862</v>
      </c>
      <c r="P3382">
        <f ca="1">_20206[[#This Row],[最低排名]]-_20206[[#This Row],[同分人数]]+1</f>
        <v>12621</v>
      </c>
      <c r="Q3382">
        <f ca="1">IF(O3382&gt;=开始!$B$6, 1, 0)</f>
        <v>1</v>
      </c>
      <c r="R3382">
        <f ca="1">_20206[[#This Row],[最低排名]]-开始!$B$6</f>
        <v>12862</v>
      </c>
    </row>
    <row r="3383" spans="1:18">
      <c r="A3383">
        <v>53104</v>
      </c>
      <c r="B3383" t="s">
        <v>852</v>
      </c>
      <c r="C3383" t="str">
        <f t="shared" si="210"/>
        <v>合肥工大</v>
      </c>
      <c r="D3383" t="str">
        <f t="shared" si="211"/>
        <v>04</v>
      </c>
      <c r="E3383" t="s">
        <v>189</v>
      </c>
      <c r="F3383">
        <v>234</v>
      </c>
      <c r="G3383">
        <v>129</v>
      </c>
      <c r="H3383">
        <v>118</v>
      </c>
      <c r="I3383">
        <v>64</v>
      </c>
      <c r="J3383">
        <v>61</v>
      </c>
      <c r="K3383">
        <v>58</v>
      </c>
      <c r="L3383">
        <v>0</v>
      </c>
      <c r="M3383">
        <v>2022</v>
      </c>
      <c r="N3383">
        <f t="shared" ca="1" si="208"/>
        <v>232</v>
      </c>
      <c r="O3383">
        <f t="shared" ca="1" si="209"/>
        <v>10083</v>
      </c>
      <c r="P3383">
        <f ca="1">_20206[[#This Row],[最低排名]]-_20206[[#This Row],[同分人数]]+1</f>
        <v>9852</v>
      </c>
      <c r="Q3383">
        <f ca="1">IF(O3383&gt;=开始!$B$6, 1, 0)</f>
        <v>1</v>
      </c>
      <c r="R3383">
        <f ca="1">_20206[[#This Row],[最低排名]]-开始!$B$6</f>
        <v>10083</v>
      </c>
    </row>
    <row r="3384" spans="1:18">
      <c r="A3384">
        <v>53105</v>
      </c>
      <c r="B3384" t="s">
        <v>1579</v>
      </c>
      <c r="C3384" t="str">
        <f t="shared" si="210"/>
        <v>合肥工大</v>
      </c>
      <c r="D3384" t="str">
        <f t="shared" si="211"/>
        <v>05</v>
      </c>
      <c r="E3384" t="s">
        <v>62</v>
      </c>
      <c r="F3384">
        <v>219</v>
      </c>
      <c r="G3384">
        <v>115</v>
      </c>
      <c r="H3384">
        <v>122</v>
      </c>
      <c r="I3384">
        <v>64</v>
      </c>
      <c r="J3384">
        <v>64</v>
      </c>
      <c r="K3384">
        <v>58</v>
      </c>
      <c r="L3384">
        <v>0</v>
      </c>
      <c r="M3384">
        <v>2022</v>
      </c>
      <c r="N3384">
        <f t="shared" ca="1" si="208"/>
        <v>206</v>
      </c>
      <c r="O3384">
        <f t="shared" ca="1" si="209"/>
        <v>11799</v>
      </c>
      <c r="P3384">
        <f ca="1">_20206[[#This Row],[最低排名]]-_20206[[#This Row],[同分人数]]+1</f>
        <v>11594</v>
      </c>
      <c r="Q3384">
        <f ca="1">IF(O3384&gt;=开始!$B$6, 1, 0)</f>
        <v>1</v>
      </c>
      <c r="R3384">
        <f ca="1">_20206[[#This Row],[最低排名]]-开始!$B$6</f>
        <v>11799</v>
      </c>
    </row>
    <row r="3385" spans="1:18">
      <c r="A3385">
        <v>53106</v>
      </c>
      <c r="B3385" t="s">
        <v>1580</v>
      </c>
      <c r="C3385" t="str">
        <f t="shared" si="210"/>
        <v>合肥工大</v>
      </c>
      <c r="D3385" t="str">
        <f t="shared" si="211"/>
        <v>06</v>
      </c>
      <c r="E3385" t="s">
        <v>189</v>
      </c>
      <c r="F3385">
        <v>228</v>
      </c>
      <c r="G3385">
        <v>122</v>
      </c>
      <c r="H3385">
        <v>127</v>
      </c>
      <c r="I3385">
        <v>61</v>
      </c>
      <c r="J3385">
        <v>61</v>
      </c>
      <c r="K3385">
        <v>58</v>
      </c>
      <c r="L3385">
        <v>0</v>
      </c>
      <c r="M3385">
        <v>2022</v>
      </c>
      <c r="N3385">
        <f t="shared" ca="1" si="208"/>
        <v>232</v>
      </c>
      <c r="O3385">
        <f t="shared" ca="1" si="209"/>
        <v>10083</v>
      </c>
      <c r="P3385">
        <f ca="1">_20206[[#This Row],[最低排名]]-_20206[[#This Row],[同分人数]]+1</f>
        <v>9852</v>
      </c>
      <c r="Q3385">
        <f ca="1">IF(O3385&gt;=开始!$B$6, 1, 0)</f>
        <v>1</v>
      </c>
      <c r="R3385">
        <f ca="1">_20206[[#This Row],[最低排名]]-开始!$B$6</f>
        <v>10083</v>
      </c>
    </row>
    <row r="3386" spans="1:18">
      <c r="A3386">
        <v>53201</v>
      </c>
      <c r="B3386" t="s">
        <v>853</v>
      </c>
      <c r="C3386" t="str">
        <f t="shared" si="210"/>
        <v>中国科大</v>
      </c>
      <c r="D3386" t="str">
        <f t="shared" si="211"/>
        <v>01</v>
      </c>
      <c r="E3386" t="s">
        <v>0</v>
      </c>
      <c r="M3386">
        <v>2022</v>
      </c>
      <c r="N3386">
        <f t="shared" ca="1" si="208"/>
        <v>2335</v>
      </c>
      <c r="O3386">
        <f t="shared" ca="1" si="209"/>
        <v>2335</v>
      </c>
      <c r="P3386">
        <f ca="1">_20206[[#This Row],[最低排名]]-_20206[[#This Row],[同分人数]]+1</f>
        <v>1</v>
      </c>
      <c r="Q3386">
        <f ca="1">IF(O3386&gt;=开始!$B$6, 1, 0)</f>
        <v>1</v>
      </c>
      <c r="R3386">
        <f ca="1">_20206[[#This Row],[最低排名]]-开始!$B$6</f>
        <v>2335</v>
      </c>
    </row>
    <row r="3387" spans="1:18">
      <c r="A3387">
        <v>53301</v>
      </c>
      <c r="B3387" t="s">
        <v>854</v>
      </c>
      <c r="C3387" t="str">
        <f t="shared" si="210"/>
        <v>安徽大学</v>
      </c>
      <c r="D3387" t="str">
        <f t="shared" si="211"/>
        <v>01</v>
      </c>
      <c r="E3387" t="s">
        <v>189</v>
      </c>
      <c r="F3387">
        <v>227</v>
      </c>
      <c r="G3387">
        <v>124</v>
      </c>
      <c r="H3387">
        <v>125</v>
      </c>
      <c r="I3387">
        <v>64</v>
      </c>
      <c r="J3387">
        <v>61</v>
      </c>
      <c r="K3387">
        <v>58</v>
      </c>
      <c r="L3387">
        <v>0</v>
      </c>
      <c r="M3387">
        <v>2022</v>
      </c>
      <c r="N3387">
        <f t="shared" ca="1" si="208"/>
        <v>232</v>
      </c>
      <c r="O3387">
        <f t="shared" ca="1" si="209"/>
        <v>10083</v>
      </c>
      <c r="P3387">
        <f ca="1">_20206[[#This Row],[最低排名]]-_20206[[#This Row],[同分人数]]+1</f>
        <v>9852</v>
      </c>
      <c r="Q3387">
        <f ca="1">IF(O3387&gt;=开始!$B$6, 1, 0)</f>
        <v>1</v>
      </c>
      <c r="R3387">
        <f ca="1">_20206[[#This Row],[最低排名]]-开始!$B$6</f>
        <v>10083</v>
      </c>
    </row>
    <row r="3388" spans="1:18">
      <c r="A3388">
        <v>53302</v>
      </c>
      <c r="B3388" t="s">
        <v>855</v>
      </c>
      <c r="C3388" t="str">
        <f t="shared" si="210"/>
        <v>安徽大学</v>
      </c>
      <c r="D3388" t="str">
        <f t="shared" si="211"/>
        <v>02</v>
      </c>
      <c r="E3388" t="s">
        <v>424</v>
      </c>
      <c r="F3388">
        <v>234</v>
      </c>
      <c r="G3388">
        <v>128</v>
      </c>
      <c r="H3388">
        <v>92</v>
      </c>
      <c r="I3388">
        <v>70</v>
      </c>
      <c r="J3388">
        <v>64</v>
      </c>
      <c r="K3388">
        <v>64</v>
      </c>
      <c r="L3388">
        <v>0</v>
      </c>
      <c r="M3388">
        <v>2022</v>
      </c>
      <c r="N3388">
        <f t="shared" ca="1" si="208"/>
        <v>195</v>
      </c>
      <c r="O3388">
        <f t="shared" ca="1" si="209"/>
        <v>12419</v>
      </c>
      <c r="P3388">
        <f ca="1">_20206[[#This Row],[最低排名]]-_20206[[#This Row],[同分人数]]+1</f>
        <v>12225</v>
      </c>
      <c r="Q3388">
        <f ca="1">IF(O3388&gt;=开始!$B$6, 1, 0)</f>
        <v>1</v>
      </c>
      <c r="R3388">
        <f ca="1">_20206[[#This Row],[最低排名]]-开始!$B$6</f>
        <v>12419</v>
      </c>
    </row>
    <row r="3389" spans="1:18">
      <c r="A3389">
        <v>53303</v>
      </c>
      <c r="B3389" t="s">
        <v>856</v>
      </c>
      <c r="C3389" t="str">
        <f t="shared" si="210"/>
        <v>安徽大学</v>
      </c>
      <c r="D3389" t="str">
        <f t="shared" si="211"/>
        <v>03</v>
      </c>
      <c r="E3389" t="s">
        <v>79</v>
      </c>
      <c r="F3389">
        <v>216</v>
      </c>
      <c r="G3389">
        <v>110</v>
      </c>
      <c r="H3389">
        <v>120</v>
      </c>
      <c r="I3389">
        <v>61</v>
      </c>
      <c r="J3389">
        <v>52</v>
      </c>
      <c r="K3389">
        <v>52</v>
      </c>
      <c r="L3389">
        <v>0</v>
      </c>
      <c r="M3389">
        <v>2022</v>
      </c>
      <c r="N3389">
        <f t="shared" ca="1" si="208"/>
        <v>207</v>
      </c>
      <c r="O3389">
        <f t="shared" ca="1" si="209"/>
        <v>17355</v>
      </c>
      <c r="P3389">
        <f ca="1">_20206[[#This Row],[最低排名]]-_20206[[#This Row],[同分人数]]+1</f>
        <v>17149</v>
      </c>
      <c r="Q3389">
        <f ca="1">IF(O3389&gt;=开始!$B$6, 1, 0)</f>
        <v>1</v>
      </c>
      <c r="R3389">
        <f ca="1">_20206[[#This Row],[最低排名]]-开始!$B$6</f>
        <v>17355</v>
      </c>
    </row>
    <row r="3390" spans="1:18">
      <c r="A3390">
        <v>53401</v>
      </c>
      <c r="B3390" t="s">
        <v>857</v>
      </c>
      <c r="C3390" t="str">
        <f t="shared" si="210"/>
        <v>安徽工大</v>
      </c>
      <c r="D3390" t="str">
        <f t="shared" si="211"/>
        <v>01</v>
      </c>
      <c r="E3390" t="s">
        <v>232</v>
      </c>
      <c r="F3390">
        <v>207</v>
      </c>
      <c r="G3390">
        <v>105</v>
      </c>
      <c r="H3390">
        <v>90</v>
      </c>
      <c r="I3390">
        <v>52</v>
      </c>
      <c r="J3390">
        <v>46</v>
      </c>
      <c r="K3390">
        <v>43</v>
      </c>
      <c r="L3390">
        <v>0</v>
      </c>
      <c r="M3390">
        <v>2022</v>
      </c>
      <c r="N3390">
        <f t="shared" ca="1" si="208"/>
        <v>191</v>
      </c>
      <c r="O3390">
        <f t="shared" ca="1" si="209"/>
        <v>30345</v>
      </c>
      <c r="P3390">
        <f ca="1">_20206[[#This Row],[最低排名]]-_20206[[#This Row],[同分人数]]+1</f>
        <v>30155</v>
      </c>
      <c r="Q3390">
        <f ca="1">IF(O3390&gt;=开始!$B$6, 1, 0)</f>
        <v>1</v>
      </c>
      <c r="R3390">
        <f ca="1">_20206[[#This Row],[最低排名]]-开始!$B$6</f>
        <v>30345</v>
      </c>
    </row>
    <row r="3391" spans="1:18">
      <c r="A3391">
        <v>53402</v>
      </c>
      <c r="B3391" t="s">
        <v>858</v>
      </c>
      <c r="C3391" t="str">
        <f t="shared" si="210"/>
        <v>安徽工大</v>
      </c>
      <c r="D3391" t="str">
        <f t="shared" si="211"/>
        <v>02</v>
      </c>
      <c r="E3391" t="s">
        <v>752</v>
      </c>
      <c r="F3391">
        <v>172</v>
      </c>
      <c r="G3391">
        <v>93</v>
      </c>
      <c r="H3391">
        <v>85</v>
      </c>
      <c r="I3391">
        <v>61</v>
      </c>
      <c r="J3391">
        <v>58</v>
      </c>
      <c r="K3391">
        <v>49</v>
      </c>
      <c r="L3391">
        <v>0</v>
      </c>
      <c r="M3391">
        <v>2022</v>
      </c>
      <c r="N3391">
        <f t="shared" ca="1" si="208"/>
        <v>167</v>
      </c>
      <c r="O3391">
        <f t="shared" ca="1" si="209"/>
        <v>32560</v>
      </c>
      <c r="P3391">
        <f ca="1">_20206[[#This Row],[最低排名]]-_20206[[#This Row],[同分人数]]+1</f>
        <v>32394</v>
      </c>
      <c r="Q3391">
        <f ca="1">IF(O3391&gt;=开始!$B$6, 1, 0)</f>
        <v>1</v>
      </c>
      <c r="R3391">
        <f ca="1">_20206[[#This Row],[最低排名]]-开始!$B$6</f>
        <v>32560</v>
      </c>
    </row>
    <row r="3392" spans="1:18">
      <c r="A3392">
        <v>53403</v>
      </c>
      <c r="B3392" t="s">
        <v>859</v>
      </c>
      <c r="C3392" t="str">
        <f t="shared" si="210"/>
        <v>安徽工大</v>
      </c>
      <c r="D3392" t="str">
        <f t="shared" si="211"/>
        <v>03</v>
      </c>
      <c r="E3392" t="s">
        <v>701</v>
      </c>
      <c r="F3392">
        <v>209</v>
      </c>
      <c r="G3392">
        <v>111</v>
      </c>
      <c r="H3392">
        <v>94</v>
      </c>
      <c r="I3392">
        <v>52</v>
      </c>
      <c r="J3392">
        <v>46</v>
      </c>
      <c r="K3392">
        <v>43</v>
      </c>
      <c r="L3392">
        <v>0</v>
      </c>
      <c r="M3392">
        <v>2022</v>
      </c>
      <c r="N3392">
        <f t="shared" ca="1" si="208"/>
        <v>180</v>
      </c>
      <c r="O3392">
        <f t="shared" ca="1" si="209"/>
        <v>29210</v>
      </c>
      <c r="P3392">
        <f ca="1">_20206[[#This Row],[最低排名]]-_20206[[#This Row],[同分人数]]+1</f>
        <v>29031</v>
      </c>
      <c r="Q3392">
        <f ca="1">IF(O3392&gt;=开始!$B$6, 1, 0)</f>
        <v>1</v>
      </c>
      <c r="R3392">
        <f ca="1">_20206[[#This Row],[最低排名]]-开始!$B$6</f>
        <v>29210</v>
      </c>
    </row>
    <row r="3393" spans="1:18">
      <c r="A3393">
        <v>53404</v>
      </c>
      <c r="B3393" t="s">
        <v>860</v>
      </c>
      <c r="C3393" t="str">
        <f t="shared" si="210"/>
        <v>安徽工大</v>
      </c>
      <c r="D3393" t="str">
        <f t="shared" si="211"/>
        <v>04</v>
      </c>
      <c r="E3393" t="s">
        <v>560</v>
      </c>
      <c r="F3393">
        <v>197</v>
      </c>
      <c r="G3393">
        <v>101</v>
      </c>
      <c r="H3393">
        <v>93</v>
      </c>
      <c r="I3393">
        <v>58</v>
      </c>
      <c r="J3393">
        <v>55</v>
      </c>
      <c r="K3393">
        <v>46</v>
      </c>
      <c r="L3393">
        <v>0</v>
      </c>
      <c r="M3393">
        <v>2022</v>
      </c>
      <c r="N3393">
        <f t="shared" ca="1" si="208"/>
        <v>191</v>
      </c>
      <c r="O3393">
        <f t="shared" ca="1" si="209"/>
        <v>28286</v>
      </c>
      <c r="P3393">
        <f ca="1">_20206[[#This Row],[最低排名]]-_20206[[#This Row],[同分人数]]+1</f>
        <v>28096</v>
      </c>
      <c r="Q3393">
        <f ca="1">IF(O3393&gt;=开始!$B$6, 1, 0)</f>
        <v>1</v>
      </c>
      <c r="R3393">
        <f ca="1">_20206[[#This Row],[最低排名]]-开始!$B$6</f>
        <v>28286</v>
      </c>
    </row>
    <row r="3394" spans="1:18">
      <c r="A3394">
        <v>53405</v>
      </c>
      <c r="B3394" t="s">
        <v>1581</v>
      </c>
      <c r="C3394" t="str">
        <f t="shared" si="210"/>
        <v>安徽工大</v>
      </c>
      <c r="D3394" t="str">
        <f t="shared" si="211"/>
        <v>05</v>
      </c>
      <c r="E3394" t="s">
        <v>187</v>
      </c>
      <c r="F3394">
        <v>217</v>
      </c>
      <c r="G3394">
        <v>121</v>
      </c>
      <c r="H3394">
        <v>72</v>
      </c>
      <c r="I3394">
        <v>55</v>
      </c>
      <c r="J3394">
        <v>52</v>
      </c>
      <c r="K3394">
        <v>52</v>
      </c>
      <c r="L3394">
        <v>0</v>
      </c>
      <c r="M3394">
        <v>2022</v>
      </c>
      <c r="N3394">
        <f t="shared" ref="N3394:N3457" ca="1" si="212">VLOOKUP(E3394, INDIRECT("'" &amp; M3394 &amp; "D'!$A$2:$G$500"), 2, FALSE)</f>
        <v>205</v>
      </c>
      <c r="O3394">
        <f t="shared" ref="O3394:O3457" ca="1" si="213">VLOOKUP(E3394, INDIRECT("'" &amp; M3394 &amp; "D'!$A$2:$G$500"), 3, FALSE)</f>
        <v>28491</v>
      </c>
      <c r="P3394">
        <f ca="1">_20206[[#This Row],[最低排名]]-_20206[[#This Row],[同分人数]]+1</f>
        <v>28287</v>
      </c>
      <c r="Q3394">
        <f ca="1">IF(O3394&gt;=开始!$B$6, 1, 0)</f>
        <v>1</v>
      </c>
      <c r="R3394">
        <f ca="1">_20206[[#This Row],[最低排名]]-开始!$B$6</f>
        <v>28491</v>
      </c>
    </row>
    <row r="3395" spans="1:18">
      <c r="A3395">
        <v>53501</v>
      </c>
      <c r="B3395" t="s">
        <v>861</v>
      </c>
      <c r="C3395" t="str">
        <f t="shared" si="210"/>
        <v>安徽理工</v>
      </c>
      <c r="D3395" t="str">
        <f t="shared" si="211"/>
        <v>01</v>
      </c>
      <c r="E3395" t="s">
        <v>232</v>
      </c>
      <c r="F3395">
        <v>189</v>
      </c>
      <c r="G3395">
        <v>96</v>
      </c>
      <c r="H3395">
        <v>84</v>
      </c>
      <c r="I3395">
        <v>58</v>
      </c>
      <c r="J3395">
        <v>58</v>
      </c>
      <c r="K3395">
        <v>49</v>
      </c>
      <c r="L3395">
        <v>0</v>
      </c>
      <c r="M3395">
        <v>2022</v>
      </c>
      <c r="N3395">
        <f t="shared" ca="1" si="212"/>
        <v>191</v>
      </c>
      <c r="O3395">
        <f t="shared" ca="1" si="213"/>
        <v>30345</v>
      </c>
      <c r="P3395">
        <f ca="1">_20206[[#This Row],[最低排名]]-_20206[[#This Row],[同分人数]]+1</f>
        <v>30155</v>
      </c>
      <c r="Q3395">
        <f ca="1">IF(O3395&gt;=开始!$B$6, 1, 0)</f>
        <v>1</v>
      </c>
      <c r="R3395">
        <f ca="1">_20206[[#This Row],[最低排名]]-开始!$B$6</f>
        <v>30345</v>
      </c>
    </row>
    <row r="3396" spans="1:18">
      <c r="A3396">
        <v>53601</v>
      </c>
      <c r="B3396" t="s">
        <v>862</v>
      </c>
      <c r="C3396" t="str">
        <f t="shared" si="210"/>
        <v>安徽农大</v>
      </c>
      <c r="D3396" t="str">
        <f t="shared" si="211"/>
        <v>01</v>
      </c>
      <c r="E3396" t="s">
        <v>187</v>
      </c>
      <c r="F3396">
        <v>193</v>
      </c>
      <c r="G3396">
        <v>105</v>
      </c>
      <c r="H3396">
        <v>72</v>
      </c>
      <c r="I3396">
        <v>61</v>
      </c>
      <c r="J3396">
        <v>61</v>
      </c>
      <c r="K3396">
        <v>61</v>
      </c>
      <c r="L3396">
        <v>0</v>
      </c>
      <c r="M3396">
        <v>2022</v>
      </c>
      <c r="N3396">
        <f t="shared" ca="1" si="212"/>
        <v>205</v>
      </c>
      <c r="O3396">
        <f t="shared" ca="1" si="213"/>
        <v>28491</v>
      </c>
      <c r="P3396">
        <f ca="1">_20206[[#This Row],[最低排名]]-_20206[[#This Row],[同分人数]]+1</f>
        <v>28287</v>
      </c>
      <c r="Q3396">
        <f ca="1">IF(O3396&gt;=开始!$B$6, 1, 0)</f>
        <v>1</v>
      </c>
      <c r="R3396">
        <f ca="1">_20206[[#This Row],[最低排名]]-开始!$B$6</f>
        <v>28491</v>
      </c>
    </row>
    <row r="3397" spans="1:18">
      <c r="A3397">
        <v>53602</v>
      </c>
      <c r="B3397" t="s">
        <v>864</v>
      </c>
      <c r="C3397" t="str">
        <f t="shared" si="210"/>
        <v>安徽农大</v>
      </c>
      <c r="D3397" t="str">
        <f t="shared" si="211"/>
        <v>02</v>
      </c>
      <c r="E3397" t="s">
        <v>170</v>
      </c>
      <c r="F3397">
        <v>199</v>
      </c>
      <c r="G3397">
        <v>108</v>
      </c>
      <c r="H3397">
        <v>68</v>
      </c>
      <c r="I3397">
        <v>67</v>
      </c>
      <c r="J3397">
        <v>61</v>
      </c>
      <c r="K3397">
        <v>58</v>
      </c>
      <c r="L3397">
        <v>0</v>
      </c>
      <c r="M3397">
        <v>2022</v>
      </c>
      <c r="N3397">
        <f t="shared" ca="1" si="212"/>
        <v>192</v>
      </c>
      <c r="O3397">
        <f t="shared" ca="1" si="213"/>
        <v>27530</v>
      </c>
      <c r="P3397">
        <f ca="1">_20206[[#This Row],[最低排名]]-_20206[[#This Row],[同分人数]]+1</f>
        <v>27339</v>
      </c>
      <c r="Q3397">
        <f ca="1">IF(O3397&gt;=开始!$B$6, 1, 0)</f>
        <v>1</v>
      </c>
      <c r="R3397">
        <f ca="1">_20206[[#This Row],[最低排名]]-开始!$B$6</f>
        <v>27530</v>
      </c>
    </row>
    <row r="3398" spans="1:18">
      <c r="A3398">
        <v>53701</v>
      </c>
      <c r="B3398" t="s">
        <v>865</v>
      </c>
      <c r="C3398" t="str">
        <f t="shared" si="210"/>
        <v>安徽医大</v>
      </c>
      <c r="D3398" t="str">
        <f t="shared" si="211"/>
        <v>01</v>
      </c>
      <c r="E3398" t="s">
        <v>1130</v>
      </c>
      <c r="F3398">
        <v>234</v>
      </c>
      <c r="G3398">
        <v>129</v>
      </c>
      <c r="H3398">
        <v>111</v>
      </c>
      <c r="I3398">
        <v>67</v>
      </c>
      <c r="J3398">
        <v>58</v>
      </c>
      <c r="K3398">
        <v>55</v>
      </c>
      <c r="L3398">
        <v>0</v>
      </c>
      <c r="M3398">
        <v>2022</v>
      </c>
      <c r="N3398">
        <f t="shared" ca="1" si="212"/>
        <v>194</v>
      </c>
      <c r="O3398">
        <f t="shared" ca="1" si="213"/>
        <v>12224</v>
      </c>
      <c r="P3398">
        <f ca="1">_20206[[#This Row],[最低排名]]-_20206[[#This Row],[同分人数]]+1</f>
        <v>12031</v>
      </c>
      <c r="Q3398">
        <f ca="1">IF(O3398&gt;=开始!$B$6, 1, 0)</f>
        <v>1</v>
      </c>
      <c r="R3398">
        <f ca="1">_20206[[#This Row],[最低排名]]-开始!$B$6</f>
        <v>12224</v>
      </c>
    </row>
    <row r="3399" spans="1:18">
      <c r="A3399">
        <v>53801</v>
      </c>
      <c r="B3399" t="s">
        <v>866</v>
      </c>
      <c r="C3399" t="str">
        <f t="shared" si="210"/>
        <v>安徽师大</v>
      </c>
      <c r="D3399" t="str">
        <f t="shared" si="211"/>
        <v>01</v>
      </c>
      <c r="E3399" t="s">
        <v>643</v>
      </c>
      <c r="F3399">
        <v>216</v>
      </c>
      <c r="G3399">
        <v>116</v>
      </c>
      <c r="H3399">
        <v>99</v>
      </c>
      <c r="I3399">
        <v>58</v>
      </c>
      <c r="J3399">
        <v>55</v>
      </c>
      <c r="K3399">
        <v>49</v>
      </c>
      <c r="L3399">
        <v>0</v>
      </c>
      <c r="M3399">
        <v>2022</v>
      </c>
      <c r="N3399">
        <f t="shared" ca="1" si="212"/>
        <v>211</v>
      </c>
      <c r="O3399">
        <f t="shared" ca="1" si="213"/>
        <v>22579</v>
      </c>
      <c r="P3399">
        <f ca="1">_20206[[#This Row],[最低排名]]-_20206[[#This Row],[同分人数]]+1</f>
        <v>22369</v>
      </c>
      <c r="Q3399">
        <f ca="1">IF(O3399&gt;=开始!$B$6, 1, 0)</f>
        <v>1</v>
      </c>
      <c r="R3399">
        <f ca="1">_20206[[#This Row],[最低排名]]-开始!$B$6</f>
        <v>22579</v>
      </c>
    </row>
    <row r="3400" spans="1:18">
      <c r="A3400">
        <v>53802</v>
      </c>
      <c r="B3400" t="s">
        <v>867</v>
      </c>
      <c r="C3400" t="str">
        <f t="shared" si="210"/>
        <v>安徽师大</v>
      </c>
      <c r="D3400" t="str">
        <f t="shared" si="211"/>
        <v>02</v>
      </c>
      <c r="E3400" t="s">
        <v>347</v>
      </c>
      <c r="F3400">
        <v>213</v>
      </c>
      <c r="G3400">
        <v>119</v>
      </c>
      <c r="H3400">
        <v>89</v>
      </c>
      <c r="I3400">
        <v>61</v>
      </c>
      <c r="J3400">
        <v>58</v>
      </c>
      <c r="K3400">
        <v>52</v>
      </c>
      <c r="L3400">
        <v>0</v>
      </c>
      <c r="M3400">
        <v>2022</v>
      </c>
      <c r="N3400">
        <f t="shared" ca="1" si="212"/>
        <v>222</v>
      </c>
      <c r="O3400">
        <f t="shared" ca="1" si="213"/>
        <v>23441</v>
      </c>
      <c r="P3400">
        <f ca="1">_20206[[#This Row],[最低排名]]-_20206[[#This Row],[同分人数]]+1</f>
        <v>23220</v>
      </c>
      <c r="Q3400">
        <f ca="1">IF(O3400&gt;=开始!$B$6, 1, 0)</f>
        <v>1</v>
      </c>
      <c r="R3400">
        <f ca="1">_20206[[#This Row],[最低排名]]-开始!$B$6</f>
        <v>23441</v>
      </c>
    </row>
    <row r="3401" spans="1:18">
      <c r="A3401">
        <v>53901</v>
      </c>
      <c r="B3401" t="s">
        <v>868</v>
      </c>
      <c r="C3401" t="str">
        <f t="shared" si="210"/>
        <v>淮北师大</v>
      </c>
      <c r="D3401" t="str">
        <f t="shared" si="211"/>
        <v>01</v>
      </c>
      <c r="E3401" t="s">
        <v>752</v>
      </c>
      <c r="F3401">
        <v>174</v>
      </c>
      <c r="G3401">
        <v>99</v>
      </c>
      <c r="H3401">
        <v>86</v>
      </c>
      <c r="I3401">
        <v>58</v>
      </c>
      <c r="J3401">
        <v>55</v>
      </c>
      <c r="K3401">
        <v>52</v>
      </c>
      <c r="L3401">
        <v>0</v>
      </c>
      <c r="M3401">
        <v>2022</v>
      </c>
      <c r="N3401">
        <f t="shared" ca="1" si="212"/>
        <v>167</v>
      </c>
      <c r="O3401">
        <f t="shared" ca="1" si="213"/>
        <v>32560</v>
      </c>
      <c r="P3401">
        <f ca="1">_20206[[#This Row],[最低排名]]-_20206[[#This Row],[同分人数]]+1</f>
        <v>32394</v>
      </c>
      <c r="Q3401">
        <f ca="1">IF(O3401&gt;=开始!$B$6, 1, 0)</f>
        <v>1</v>
      </c>
      <c r="R3401">
        <f ca="1">_20206[[#This Row],[最低排名]]-开始!$B$6</f>
        <v>32560</v>
      </c>
    </row>
    <row r="3402" spans="1:18">
      <c r="A3402">
        <v>53902</v>
      </c>
      <c r="B3402" t="s">
        <v>869</v>
      </c>
      <c r="C3402" t="str">
        <f t="shared" si="210"/>
        <v>淮北师大</v>
      </c>
      <c r="D3402" t="str">
        <f t="shared" si="211"/>
        <v>02</v>
      </c>
      <c r="E3402" t="s">
        <v>79</v>
      </c>
      <c r="F3402">
        <v>217</v>
      </c>
      <c r="G3402">
        <v>112</v>
      </c>
      <c r="H3402">
        <v>113</v>
      </c>
      <c r="I3402">
        <v>64</v>
      </c>
      <c r="J3402">
        <v>58</v>
      </c>
      <c r="K3402">
        <v>49</v>
      </c>
      <c r="L3402">
        <v>0</v>
      </c>
      <c r="M3402">
        <v>2022</v>
      </c>
      <c r="N3402">
        <f t="shared" ca="1" si="212"/>
        <v>207</v>
      </c>
      <c r="O3402">
        <f t="shared" ca="1" si="213"/>
        <v>17355</v>
      </c>
      <c r="P3402">
        <f ca="1">_20206[[#This Row],[最低排名]]-_20206[[#This Row],[同分人数]]+1</f>
        <v>17149</v>
      </c>
      <c r="Q3402">
        <f ca="1">IF(O3402&gt;=开始!$B$6, 1, 0)</f>
        <v>1</v>
      </c>
      <c r="R3402">
        <f ca="1">_20206[[#This Row],[最低排名]]-开始!$B$6</f>
        <v>17355</v>
      </c>
    </row>
    <row r="3403" spans="1:18">
      <c r="A3403">
        <v>53903</v>
      </c>
      <c r="B3403" t="s">
        <v>870</v>
      </c>
      <c r="C3403" t="str">
        <f t="shared" si="210"/>
        <v>淮北师大</v>
      </c>
      <c r="D3403" t="str">
        <f t="shared" si="211"/>
        <v>03</v>
      </c>
      <c r="E3403" t="s">
        <v>440</v>
      </c>
      <c r="F3403">
        <v>189</v>
      </c>
      <c r="G3403">
        <v>101</v>
      </c>
      <c r="H3403">
        <v>89</v>
      </c>
      <c r="I3403">
        <v>61</v>
      </c>
      <c r="J3403">
        <v>49</v>
      </c>
      <c r="K3403">
        <v>49</v>
      </c>
      <c r="L3403">
        <v>0</v>
      </c>
      <c r="M3403">
        <v>2022</v>
      </c>
      <c r="N3403">
        <f t="shared" ca="1" si="212"/>
        <v>188</v>
      </c>
      <c r="O3403">
        <f t="shared" ca="1" si="213"/>
        <v>30533</v>
      </c>
      <c r="P3403">
        <f ca="1">_20206[[#This Row],[最低排名]]-_20206[[#This Row],[同分人数]]+1</f>
        <v>30346</v>
      </c>
      <c r="Q3403">
        <f ca="1">IF(O3403&gt;=开始!$B$6, 1, 0)</f>
        <v>1</v>
      </c>
      <c r="R3403">
        <f ca="1">_20206[[#This Row],[最低排名]]-开始!$B$6</f>
        <v>30533</v>
      </c>
    </row>
    <row r="3404" spans="1:18">
      <c r="A3404">
        <v>53904</v>
      </c>
      <c r="B3404" t="s">
        <v>871</v>
      </c>
      <c r="C3404" t="str">
        <f t="shared" si="210"/>
        <v>淮北师大</v>
      </c>
      <c r="D3404" t="str">
        <f t="shared" si="211"/>
        <v>04</v>
      </c>
      <c r="E3404" t="s">
        <v>230</v>
      </c>
      <c r="F3404">
        <v>192</v>
      </c>
      <c r="G3404">
        <v>100</v>
      </c>
      <c r="H3404">
        <v>80</v>
      </c>
      <c r="I3404">
        <v>61</v>
      </c>
      <c r="J3404">
        <v>58</v>
      </c>
      <c r="K3404">
        <v>52</v>
      </c>
      <c r="L3404">
        <v>0</v>
      </c>
      <c r="M3404">
        <v>2022</v>
      </c>
      <c r="N3404">
        <f t="shared" ca="1" si="212"/>
        <v>192</v>
      </c>
      <c r="O3404">
        <f t="shared" ca="1" si="213"/>
        <v>29402</v>
      </c>
      <c r="P3404">
        <f ca="1">_20206[[#This Row],[最低排名]]-_20206[[#This Row],[同分人数]]+1</f>
        <v>29211</v>
      </c>
      <c r="Q3404">
        <f ca="1">IF(O3404&gt;=开始!$B$6, 1, 0)</f>
        <v>1</v>
      </c>
      <c r="R3404">
        <f ca="1">_20206[[#This Row],[最低排名]]-开始!$B$6</f>
        <v>29402</v>
      </c>
    </row>
    <row r="3405" spans="1:18">
      <c r="A3405">
        <v>54001</v>
      </c>
      <c r="B3405" t="s">
        <v>872</v>
      </c>
      <c r="C3405" t="str">
        <f t="shared" si="210"/>
        <v>滁州学院</v>
      </c>
      <c r="D3405" t="str">
        <f t="shared" si="211"/>
        <v>01</v>
      </c>
      <c r="E3405" t="s">
        <v>419</v>
      </c>
      <c r="F3405">
        <v>197</v>
      </c>
      <c r="G3405">
        <v>107</v>
      </c>
      <c r="H3405">
        <v>81</v>
      </c>
      <c r="I3405">
        <v>64</v>
      </c>
      <c r="J3405">
        <v>49</v>
      </c>
      <c r="K3405">
        <v>43</v>
      </c>
      <c r="L3405">
        <v>0</v>
      </c>
      <c r="M3405">
        <v>2022</v>
      </c>
      <c r="N3405">
        <f t="shared" ca="1" si="212"/>
        <v>158</v>
      </c>
      <c r="O3405">
        <f t="shared" ca="1" si="213"/>
        <v>31045</v>
      </c>
      <c r="P3405">
        <f ca="1">_20206[[#This Row],[最低排名]]-_20206[[#This Row],[同分人数]]+1</f>
        <v>30888</v>
      </c>
      <c r="Q3405">
        <f ca="1">IF(O3405&gt;=开始!$B$6, 1, 0)</f>
        <v>1</v>
      </c>
      <c r="R3405">
        <f ca="1">_20206[[#This Row],[最低排名]]-开始!$B$6</f>
        <v>31045</v>
      </c>
    </row>
    <row r="3406" spans="1:18">
      <c r="A3406">
        <v>54002</v>
      </c>
      <c r="B3406" t="s">
        <v>873</v>
      </c>
      <c r="C3406" t="str">
        <f t="shared" si="210"/>
        <v>滁州学院</v>
      </c>
      <c r="D3406" t="str">
        <f t="shared" si="211"/>
        <v>02</v>
      </c>
      <c r="E3406" t="s">
        <v>50</v>
      </c>
      <c r="F3406">
        <v>186</v>
      </c>
      <c r="G3406">
        <v>96</v>
      </c>
      <c r="H3406">
        <v>101</v>
      </c>
      <c r="I3406">
        <v>55</v>
      </c>
      <c r="J3406">
        <v>46</v>
      </c>
      <c r="K3406">
        <v>43</v>
      </c>
      <c r="L3406">
        <v>0</v>
      </c>
      <c r="M3406">
        <v>2022</v>
      </c>
      <c r="N3406">
        <f t="shared" ca="1" si="212"/>
        <v>151</v>
      </c>
      <c r="O3406">
        <f t="shared" ca="1" si="213"/>
        <v>31526</v>
      </c>
      <c r="P3406">
        <f ca="1">_20206[[#This Row],[最低排名]]-_20206[[#This Row],[同分人数]]+1</f>
        <v>31376</v>
      </c>
      <c r="Q3406">
        <f ca="1">IF(O3406&gt;=开始!$B$6, 1, 0)</f>
        <v>1</v>
      </c>
      <c r="R3406">
        <f ca="1">_20206[[#This Row],[最低排名]]-开始!$B$6</f>
        <v>31526</v>
      </c>
    </row>
    <row r="3407" spans="1:18">
      <c r="A3407">
        <v>54003</v>
      </c>
      <c r="B3407" t="s">
        <v>874</v>
      </c>
      <c r="C3407" t="str">
        <f t="shared" si="210"/>
        <v>滁州学院</v>
      </c>
      <c r="D3407" t="str">
        <f t="shared" si="211"/>
        <v>03</v>
      </c>
      <c r="E3407" t="s">
        <v>52</v>
      </c>
      <c r="F3407">
        <v>188</v>
      </c>
      <c r="G3407">
        <v>97</v>
      </c>
      <c r="H3407">
        <v>86</v>
      </c>
      <c r="I3407">
        <v>55</v>
      </c>
      <c r="J3407">
        <v>52</v>
      </c>
      <c r="K3407">
        <v>43</v>
      </c>
      <c r="L3407">
        <v>0</v>
      </c>
      <c r="M3407">
        <v>2022</v>
      </c>
      <c r="N3407">
        <f t="shared" ca="1" si="212"/>
        <v>162</v>
      </c>
      <c r="O3407">
        <f t="shared" ca="1" si="213"/>
        <v>32722</v>
      </c>
      <c r="P3407">
        <f ca="1">_20206[[#This Row],[最低排名]]-_20206[[#This Row],[同分人数]]+1</f>
        <v>32561</v>
      </c>
      <c r="Q3407">
        <f ca="1">IF(O3407&gt;=开始!$B$6, 1, 0)</f>
        <v>1</v>
      </c>
      <c r="R3407">
        <f ca="1">_20206[[#This Row],[最低排名]]-开始!$B$6</f>
        <v>32722</v>
      </c>
    </row>
    <row r="3408" spans="1:18">
      <c r="A3408">
        <v>54004</v>
      </c>
      <c r="B3408" t="s">
        <v>1582</v>
      </c>
      <c r="C3408" t="str">
        <f t="shared" si="210"/>
        <v>滁州学院</v>
      </c>
      <c r="D3408" t="str">
        <f t="shared" si="211"/>
        <v>04</v>
      </c>
      <c r="E3408" t="s">
        <v>427</v>
      </c>
      <c r="F3408">
        <v>207</v>
      </c>
      <c r="G3408">
        <v>115</v>
      </c>
      <c r="H3408">
        <v>69</v>
      </c>
      <c r="I3408">
        <v>58</v>
      </c>
      <c r="J3408">
        <v>52</v>
      </c>
      <c r="K3408">
        <v>49</v>
      </c>
      <c r="L3408">
        <v>0</v>
      </c>
      <c r="M3408">
        <v>2022</v>
      </c>
      <c r="N3408">
        <f t="shared" ca="1" si="212"/>
        <v>157</v>
      </c>
      <c r="O3408">
        <f t="shared" ca="1" si="213"/>
        <v>30887</v>
      </c>
      <c r="P3408">
        <f ca="1">_20206[[#This Row],[最低排名]]-_20206[[#This Row],[同分人数]]+1</f>
        <v>30731</v>
      </c>
      <c r="Q3408">
        <f ca="1">IF(O3408&gt;=开始!$B$6, 1, 0)</f>
        <v>1</v>
      </c>
      <c r="R3408">
        <f ca="1">_20206[[#This Row],[最低排名]]-开始!$B$6</f>
        <v>30887</v>
      </c>
    </row>
    <row r="3409" spans="1:18">
      <c r="A3409">
        <v>54101</v>
      </c>
      <c r="B3409" t="s">
        <v>875</v>
      </c>
      <c r="C3409" t="str">
        <f t="shared" ref="C3409:C3472" si="214">LEFT(B3409, FIND("(", B3409) - 1)</f>
        <v>安徽财大</v>
      </c>
      <c r="D3409" t="str">
        <f t="shared" ref="D3409:D3472" si="215">MID(B3409, FIND("(", B3409) + 1, FIND(")", B3409) - FIND("(", B3409) - 1)</f>
        <v>01</v>
      </c>
      <c r="E3409" t="s">
        <v>217</v>
      </c>
      <c r="F3409">
        <v>208</v>
      </c>
      <c r="G3409">
        <v>106</v>
      </c>
      <c r="H3409">
        <v>107</v>
      </c>
      <c r="I3409">
        <v>58</v>
      </c>
      <c r="J3409">
        <v>52</v>
      </c>
      <c r="K3409">
        <v>49</v>
      </c>
      <c r="L3409">
        <v>0</v>
      </c>
      <c r="M3409">
        <v>2022</v>
      </c>
      <c r="N3409">
        <f t="shared" ca="1" si="212"/>
        <v>201</v>
      </c>
      <c r="O3409">
        <f t="shared" ca="1" si="213"/>
        <v>23219</v>
      </c>
      <c r="P3409">
        <f ca="1">_20206[[#This Row],[最低排名]]-_20206[[#This Row],[同分人数]]+1</f>
        <v>23019</v>
      </c>
      <c r="Q3409">
        <f ca="1">IF(O3409&gt;=开始!$B$6, 1, 0)</f>
        <v>1</v>
      </c>
      <c r="R3409">
        <f ca="1">_20206[[#This Row],[最低排名]]-开始!$B$6</f>
        <v>23219</v>
      </c>
    </row>
    <row r="3410" spans="1:18">
      <c r="A3410">
        <v>54201</v>
      </c>
      <c r="B3410" t="s">
        <v>876</v>
      </c>
      <c r="C3410" t="str">
        <f t="shared" si="214"/>
        <v>淮南师院</v>
      </c>
      <c r="D3410" t="str">
        <f t="shared" si="215"/>
        <v>01</v>
      </c>
      <c r="E3410" t="s">
        <v>419</v>
      </c>
      <c r="F3410">
        <v>197</v>
      </c>
      <c r="G3410">
        <v>103</v>
      </c>
      <c r="H3410">
        <v>81</v>
      </c>
      <c r="I3410">
        <v>58</v>
      </c>
      <c r="J3410">
        <v>52</v>
      </c>
      <c r="K3410">
        <v>46</v>
      </c>
      <c r="L3410">
        <v>0</v>
      </c>
      <c r="M3410">
        <v>2022</v>
      </c>
      <c r="N3410">
        <f t="shared" ca="1" si="212"/>
        <v>158</v>
      </c>
      <c r="O3410">
        <f t="shared" ca="1" si="213"/>
        <v>31045</v>
      </c>
      <c r="P3410">
        <f ca="1">_20206[[#This Row],[最低排名]]-_20206[[#This Row],[同分人数]]+1</f>
        <v>30888</v>
      </c>
      <c r="Q3410">
        <f ca="1">IF(O3410&gt;=开始!$B$6, 1, 0)</f>
        <v>1</v>
      </c>
      <c r="R3410">
        <f ca="1">_20206[[#This Row],[最低排名]]-开始!$B$6</f>
        <v>31045</v>
      </c>
    </row>
    <row r="3411" spans="1:18">
      <c r="A3411">
        <v>54202</v>
      </c>
      <c r="B3411" t="s">
        <v>877</v>
      </c>
      <c r="C3411" t="str">
        <f t="shared" si="214"/>
        <v>淮南师院</v>
      </c>
      <c r="D3411" t="str">
        <f t="shared" si="215"/>
        <v>02</v>
      </c>
      <c r="E3411" t="s">
        <v>998</v>
      </c>
      <c r="F3411">
        <v>206</v>
      </c>
      <c r="G3411">
        <v>104</v>
      </c>
      <c r="H3411">
        <v>64</v>
      </c>
      <c r="I3411">
        <v>49</v>
      </c>
      <c r="J3411">
        <v>49</v>
      </c>
      <c r="K3411">
        <v>43</v>
      </c>
      <c r="L3411">
        <v>0</v>
      </c>
      <c r="M3411">
        <v>2022</v>
      </c>
      <c r="N3411">
        <f t="shared" ca="1" si="212"/>
        <v>170</v>
      </c>
      <c r="O3411">
        <f t="shared" ca="1" si="213"/>
        <v>34813</v>
      </c>
      <c r="P3411">
        <f ca="1">_20206[[#This Row],[最低排名]]-_20206[[#This Row],[同分人数]]+1</f>
        <v>34644</v>
      </c>
      <c r="Q3411">
        <f ca="1">IF(O3411&gt;=开始!$B$6, 1, 0)</f>
        <v>1</v>
      </c>
      <c r="R3411">
        <f ca="1">_20206[[#This Row],[最低排名]]-开始!$B$6</f>
        <v>34813</v>
      </c>
    </row>
    <row r="3412" spans="1:18">
      <c r="A3412">
        <v>54203</v>
      </c>
      <c r="B3412" t="s">
        <v>878</v>
      </c>
      <c r="C3412" t="str">
        <f t="shared" si="214"/>
        <v>淮南师院</v>
      </c>
      <c r="D3412" t="str">
        <f t="shared" si="215"/>
        <v>03</v>
      </c>
      <c r="E3412" t="s">
        <v>203</v>
      </c>
      <c r="F3412">
        <v>180</v>
      </c>
      <c r="G3412">
        <v>94</v>
      </c>
      <c r="H3412">
        <v>100</v>
      </c>
      <c r="I3412">
        <v>52</v>
      </c>
      <c r="J3412">
        <v>49</v>
      </c>
      <c r="K3412">
        <v>49</v>
      </c>
      <c r="L3412">
        <v>0</v>
      </c>
      <c r="M3412">
        <v>2022</v>
      </c>
      <c r="N3412">
        <f t="shared" ca="1" si="212"/>
        <v>183</v>
      </c>
      <c r="O3412">
        <f t="shared" ca="1" si="213"/>
        <v>31709</v>
      </c>
      <c r="P3412">
        <f ca="1">_20206[[#This Row],[最低排名]]-_20206[[#This Row],[同分人数]]+1</f>
        <v>31527</v>
      </c>
      <c r="Q3412">
        <f ca="1">IF(O3412&gt;=开始!$B$6, 1, 0)</f>
        <v>1</v>
      </c>
      <c r="R3412">
        <f ca="1">_20206[[#This Row],[最低排名]]-开始!$B$6</f>
        <v>31709</v>
      </c>
    </row>
    <row r="3413" spans="1:18">
      <c r="A3413">
        <v>54204</v>
      </c>
      <c r="B3413" t="s">
        <v>1583</v>
      </c>
      <c r="C3413" t="str">
        <f t="shared" si="214"/>
        <v>淮南师院</v>
      </c>
      <c r="D3413" t="str">
        <f t="shared" si="215"/>
        <v>04</v>
      </c>
      <c r="E3413" t="s">
        <v>223</v>
      </c>
      <c r="F3413">
        <v>193</v>
      </c>
      <c r="G3413">
        <v>104</v>
      </c>
      <c r="H3413">
        <v>56</v>
      </c>
      <c r="I3413">
        <v>58</v>
      </c>
      <c r="J3413">
        <v>58</v>
      </c>
      <c r="K3413">
        <v>43</v>
      </c>
      <c r="L3413">
        <v>0</v>
      </c>
      <c r="M3413">
        <v>2022</v>
      </c>
      <c r="N3413">
        <f t="shared" ca="1" si="212"/>
        <v>159</v>
      </c>
      <c r="O3413">
        <f t="shared" ca="1" si="213"/>
        <v>35261</v>
      </c>
      <c r="P3413">
        <f ca="1">_20206[[#This Row],[最低排名]]-_20206[[#This Row],[同分人数]]+1</f>
        <v>35103</v>
      </c>
      <c r="Q3413">
        <f ca="1">IF(O3413&gt;=开始!$B$6, 1, 0)</f>
        <v>1</v>
      </c>
      <c r="R3413">
        <f ca="1">_20206[[#This Row],[最低排名]]-开始!$B$6</f>
        <v>35261</v>
      </c>
    </row>
    <row r="3414" spans="1:18">
      <c r="A3414">
        <v>54301</v>
      </c>
      <c r="B3414" t="s">
        <v>879</v>
      </c>
      <c r="C3414" t="str">
        <f t="shared" si="214"/>
        <v>安徽建筑</v>
      </c>
      <c r="D3414" t="str">
        <f t="shared" si="215"/>
        <v>01</v>
      </c>
      <c r="E3414" t="s">
        <v>427</v>
      </c>
      <c r="F3414">
        <v>195</v>
      </c>
      <c r="G3414">
        <v>101</v>
      </c>
      <c r="H3414">
        <v>96</v>
      </c>
      <c r="I3414">
        <v>49</v>
      </c>
      <c r="J3414">
        <v>49</v>
      </c>
      <c r="K3414">
        <v>46</v>
      </c>
      <c r="L3414">
        <v>0</v>
      </c>
      <c r="M3414">
        <v>2022</v>
      </c>
      <c r="N3414">
        <f t="shared" ca="1" si="212"/>
        <v>157</v>
      </c>
      <c r="O3414">
        <f t="shared" ca="1" si="213"/>
        <v>30887</v>
      </c>
      <c r="P3414">
        <f ca="1">_20206[[#This Row],[最低排名]]-_20206[[#This Row],[同分人数]]+1</f>
        <v>30731</v>
      </c>
      <c r="Q3414">
        <f ca="1">IF(O3414&gt;=开始!$B$6, 1, 0)</f>
        <v>1</v>
      </c>
      <c r="R3414">
        <f ca="1">_20206[[#This Row],[最低排名]]-开始!$B$6</f>
        <v>30887</v>
      </c>
    </row>
    <row r="3415" spans="1:18">
      <c r="A3415">
        <v>54302</v>
      </c>
      <c r="B3415" t="s">
        <v>880</v>
      </c>
      <c r="C3415" t="str">
        <f t="shared" si="214"/>
        <v>安徽建筑</v>
      </c>
      <c r="D3415" t="str">
        <f t="shared" si="215"/>
        <v>02</v>
      </c>
      <c r="E3415" t="s">
        <v>309</v>
      </c>
      <c r="F3415">
        <v>198</v>
      </c>
      <c r="G3415">
        <v>108</v>
      </c>
      <c r="H3415">
        <v>79</v>
      </c>
      <c r="I3415">
        <v>61</v>
      </c>
      <c r="J3415">
        <v>52</v>
      </c>
      <c r="K3415">
        <v>52</v>
      </c>
      <c r="L3415">
        <v>0</v>
      </c>
      <c r="M3415">
        <v>2022</v>
      </c>
      <c r="N3415">
        <f t="shared" ca="1" si="212"/>
        <v>188</v>
      </c>
      <c r="O3415">
        <f t="shared" ca="1" si="213"/>
        <v>29590</v>
      </c>
      <c r="P3415">
        <f ca="1">_20206[[#This Row],[最低排名]]-_20206[[#This Row],[同分人数]]+1</f>
        <v>29403</v>
      </c>
      <c r="Q3415">
        <f ca="1">IF(O3415&gt;=开始!$B$6, 1, 0)</f>
        <v>1</v>
      </c>
      <c r="R3415">
        <f ca="1">_20206[[#This Row],[最低排名]]-开始!$B$6</f>
        <v>29590</v>
      </c>
    </row>
    <row r="3416" spans="1:18">
      <c r="A3416">
        <v>54303</v>
      </c>
      <c r="B3416" t="s">
        <v>881</v>
      </c>
      <c r="C3416" t="str">
        <f t="shared" si="214"/>
        <v>安徽建筑</v>
      </c>
      <c r="D3416" t="str">
        <f t="shared" si="215"/>
        <v>03</v>
      </c>
      <c r="E3416" t="s">
        <v>187</v>
      </c>
      <c r="F3416">
        <v>210</v>
      </c>
      <c r="G3416">
        <v>117</v>
      </c>
      <c r="H3416">
        <v>55</v>
      </c>
      <c r="I3416">
        <v>67</v>
      </c>
      <c r="J3416">
        <v>61</v>
      </c>
      <c r="K3416">
        <v>55</v>
      </c>
      <c r="L3416">
        <v>0</v>
      </c>
      <c r="M3416">
        <v>2022</v>
      </c>
      <c r="N3416">
        <f t="shared" ca="1" si="212"/>
        <v>205</v>
      </c>
      <c r="O3416">
        <f t="shared" ca="1" si="213"/>
        <v>28491</v>
      </c>
      <c r="P3416">
        <f ca="1">_20206[[#This Row],[最低排名]]-_20206[[#This Row],[同分人数]]+1</f>
        <v>28287</v>
      </c>
      <c r="Q3416">
        <f ca="1">IF(O3416&gt;=开始!$B$6, 1, 0)</f>
        <v>1</v>
      </c>
      <c r="R3416">
        <f ca="1">_20206[[#This Row],[最低排名]]-开始!$B$6</f>
        <v>28491</v>
      </c>
    </row>
    <row r="3417" spans="1:18">
      <c r="A3417">
        <v>54304</v>
      </c>
      <c r="B3417" t="s">
        <v>882</v>
      </c>
      <c r="C3417" t="str">
        <f t="shared" si="214"/>
        <v>安徽建筑</v>
      </c>
      <c r="D3417" t="str">
        <f t="shared" si="215"/>
        <v>04</v>
      </c>
      <c r="E3417" t="s">
        <v>440</v>
      </c>
      <c r="F3417">
        <v>204</v>
      </c>
      <c r="G3417">
        <v>106</v>
      </c>
      <c r="H3417">
        <v>77</v>
      </c>
      <c r="I3417">
        <v>58</v>
      </c>
      <c r="J3417">
        <v>49</v>
      </c>
      <c r="K3417">
        <v>49</v>
      </c>
      <c r="L3417">
        <v>0</v>
      </c>
      <c r="M3417">
        <v>2022</v>
      </c>
      <c r="N3417">
        <f t="shared" ca="1" si="212"/>
        <v>188</v>
      </c>
      <c r="O3417">
        <f t="shared" ca="1" si="213"/>
        <v>30533</v>
      </c>
      <c r="P3417">
        <f ca="1">_20206[[#This Row],[最低排名]]-_20206[[#This Row],[同分人数]]+1</f>
        <v>30346</v>
      </c>
      <c r="Q3417">
        <f ca="1">IF(O3417&gt;=开始!$B$6, 1, 0)</f>
        <v>1</v>
      </c>
      <c r="R3417">
        <f ca="1">_20206[[#This Row],[最低排名]]-开始!$B$6</f>
        <v>30533</v>
      </c>
    </row>
    <row r="3418" spans="1:18">
      <c r="A3418">
        <v>54305</v>
      </c>
      <c r="B3418" t="s">
        <v>883</v>
      </c>
      <c r="C3418" t="str">
        <f t="shared" si="214"/>
        <v>安徽建筑</v>
      </c>
      <c r="D3418" t="str">
        <f t="shared" si="215"/>
        <v>05</v>
      </c>
      <c r="E3418" t="s">
        <v>335</v>
      </c>
      <c r="F3418">
        <v>205</v>
      </c>
      <c r="G3418">
        <v>117</v>
      </c>
      <c r="H3418">
        <v>95</v>
      </c>
      <c r="I3418">
        <v>52</v>
      </c>
      <c r="J3418">
        <v>49</v>
      </c>
      <c r="K3418">
        <v>46</v>
      </c>
      <c r="L3418">
        <v>0</v>
      </c>
      <c r="M3418">
        <v>2022</v>
      </c>
      <c r="N3418">
        <f t="shared" ca="1" si="212"/>
        <v>188</v>
      </c>
      <c r="O3418">
        <f t="shared" ca="1" si="213"/>
        <v>28679</v>
      </c>
      <c r="P3418">
        <f ca="1">_20206[[#This Row],[最低排名]]-_20206[[#This Row],[同分人数]]+1</f>
        <v>28492</v>
      </c>
      <c r="Q3418">
        <f ca="1">IF(O3418&gt;=开始!$B$6, 1, 0)</f>
        <v>1</v>
      </c>
      <c r="R3418">
        <f ca="1">_20206[[#This Row],[最低排名]]-开始!$B$6</f>
        <v>28679</v>
      </c>
    </row>
    <row r="3419" spans="1:18">
      <c r="A3419">
        <v>54401</v>
      </c>
      <c r="B3419" t="s">
        <v>885</v>
      </c>
      <c r="C3419" t="str">
        <f t="shared" si="214"/>
        <v>安徽科技</v>
      </c>
      <c r="D3419" t="str">
        <f t="shared" si="215"/>
        <v>01</v>
      </c>
      <c r="E3419" t="s">
        <v>427</v>
      </c>
      <c r="F3419">
        <v>208</v>
      </c>
      <c r="G3419">
        <v>114</v>
      </c>
      <c r="H3419">
        <v>62</v>
      </c>
      <c r="I3419">
        <v>58</v>
      </c>
      <c r="J3419">
        <v>55</v>
      </c>
      <c r="K3419">
        <v>52</v>
      </c>
      <c r="L3419">
        <v>0</v>
      </c>
      <c r="M3419">
        <v>2022</v>
      </c>
      <c r="N3419">
        <f t="shared" ca="1" si="212"/>
        <v>157</v>
      </c>
      <c r="O3419">
        <f t="shared" ca="1" si="213"/>
        <v>30887</v>
      </c>
      <c r="P3419">
        <f ca="1">_20206[[#This Row],[最低排名]]-_20206[[#This Row],[同分人数]]+1</f>
        <v>30731</v>
      </c>
      <c r="Q3419">
        <f ca="1">IF(O3419&gt;=开始!$B$6, 1, 0)</f>
        <v>1</v>
      </c>
      <c r="R3419">
        <f ca="1">_20206[[#This Row],[最低排名]]-开始!$B$6</f>
        <v>30887</v>
      </c>
    </row>
    <row r="3420" spans="1:18">
      <c r="A3420">
        <v>54402</v>
      </c>
      <c r="B3420" t="s">
        <v>886</v>
      </c>
      <c r="C3420" t="str">
        <f t="shared" si="214"/>
        <v>安徽科技</v>
      </c>
      <c r="D3420" t="str">
        <f t="shared" si="215"/>
        <v>02</v>
      </c>
      <c r="E3420" t="s">
        <v>381</v>
      </c>
      <c r="F3420">
        <v>179</v>
      </c>
      <c r="G3420">
        <v>103</v>
      </c>
      <c r="H3420">
        <v>100</v>
      </c>
      <c r="I3420">
        <v>55</v>
      </c>
      <c r="J3420">
        <v>49</v>
      </c>
      <c r="K3420">
        <v>46</v>
      </c>
      <c r="L3420">
        <v>0</v>
      </c>
      <c r="M3420">
        <v>2022</v>
      </c>
      <c r="N3420">
        <f t="shared" ca="1" si="212"/>
        <v>177</v>
      </c>
      <c r="O3420">
        <f t="shared" ca="1" si="213"/>
        <v>31886</v>
      </c>
      <c r="P3420">
        <f ca="1">_20206[[#This Row],[最低排名]]-_20206[[#This Row],[同分人数]]+1</f>
        <v>31710</v>
      </c>
      <c r="Q3420">
        <f ca="1">IF(O3420&gt;=开始!$B$6, 1, 0)</f>
        <v>1</v>
      </c>
      <c r="R3420">
        <f ca="1">_20206[[#This Row],[最低排名]]-开始!$B$6</f>
        <v>31886</v>
      </c>
    </row>
    <row r="3421" spans="1:18">
      <c r="A3421">
        <v>54403</v>
      </c>
      <c r="B3421" t="s">
        <v>887</v>
      </c>
      <c r="C3421" t="str">
        <f t="shared" si="214"/>
        <v>安徽科技</v>
      </c>
      <c r="D3421" t="str">
        <f t="shared" si="215"/>
        <v>03</v>
      </c>
      <c r="E3421" t="s">
        <v>419</v>
      </c>
      <c r="F3421">
        <v>193</v>
      </c>
      <c r="G3421">
        <v>99</v>
      </c>
      <c r="H3421">
        <v>94</v>
      </c>
      <c r="I3421">
        <v>52</v>
      </c>
      <c r="J3421">
        <v>49</v>
      </c>
      <c r="K3421">
        <v>46</v>
      </c>
      <c r="L3421">
        <v>0</v>
      </c>
      <c r="M3421">
        <v>2022</v>
      </c>
      <c r="N3421">
        <f t="shared" ca="1" si="212"/>
        <v>158</v>
      </c>
      <c r="O3421">
        <f t="shared" ca="1" si="213"/>
        <v>31045</v>
      </c>
      <c r="P3421">
        <f ca="1">_20206[[#This Row],[最低排名]]-_20206[[#This Row],[同分人数]]+1</f>
        <v>30888</v>
      </c>
      <c r="Q3421">
        <f ca="1">IF(O3421&gt;=开始!$B$6, 1, 0)</f>
        <v>1</v>
      </c>
      <c r="R3421">
        <f ca="1">_20206[[#This Row],[最低排名]]-开始!$B$6</f>
        <v>31045</v>
      </c>
    </row>
    <row r="3422" spans="1:18">
      <c r="A3422">
        <v>54404</v>
      </c>
      <c r="B3422" t="s">
        <v>888</v>
      </c>
      <c r="C3422" t="str">
        <f t="shared" si="214"/>
        <v>安徽科技</v>
      </c>
      <c r="D3422" t="str">
        <f t="shared" si="215"/>
        <v>04</v>
      </c>
      <c r="E3422" t="s">
        <v>398</v>
      </c>
      <c r="F3422">
        <v>199</v>
      </c>
      <c r="G3422">
        <v>107</v>
      </c>
      <c r="H3422">
        <v>63</v>
      </c>
      <c r="I3422">
        <v>61</v>
      </c>
      <c r="J3422">
        <v>58</v>
      </c>
      <c r="K3422">
        <v>52</v>
      </c>
      <c r="L3422">
        <v>0</v>
      </c>
      <c r="M3422">
        <v>2022</v>
      </c>
      <c r="N3422">
        <f t="shared" ca="1" si="212"/>
        <v>183</v>
      </c>
      <c r="O3422">
        <f t="shared" ca="1" si="213"/>
        <v>31228</v>
      </c>
      <c r="P3422">
        <f ca="1">_20206[[#This Row],[最低排名]]-_20206[[#This Row],[同分人数]]+1</f>
        <v>31046</v>
      </c>
      <c r="Q3422">
        <f ca="1">IF(O3422&gt;=开始!$B$6, 1, 0)</f>
        <v>1</v>
      </c>
      <c r="R3422">
        <f ca="1">_20206[[#This Row],[最低排名]]-开始!$B$6</f>
        <v>31228</v>
      </c>
    </row>
    <row r="3423" spans="1:18">
      <c r="A3423">
        <v>54503</v>
      </c>
      <c r="B3423" t="s">
        <v>891</v>
      </c>
      <c r="C3423" t="str">
        <f t="shared" si="214"/>
        <v>合肥城院</v>
      </c>
      <c r="D3423" t="str">
        <f t="shared" si="215"/>
        <v>03</v>
      </c>
      <c r="E3423" t="s">
        <v>223</v>
      </c>
      <c r="F3423">
        <v>190</v>
      </c>
      <c r="G3423">
        <v>104</v>
      </c>
      <c r="H3423">
        <v>59</v>
      </c>
      <c r="I3423">
        <v>58</v>
      </c>
      <c r="J3423">
        <v>52</v>
      </c>
      <c r="K3423">
        <v>49</v>
      </c>
      <c r="L3423">
        <v>0</v>
      </c>
      <c r="M3423">
        <v>2022</v>
      </c>
      <c r="N3423">
        <f t="shared" ca="1" si="212"/>
        <v>159</v>
      </c>
      <c r="O3423">
        <f t="shared" ca="1" si="213"/>
        <v>35261</v>
      </c>
      <c r="P3423">
        <f ca="1">_20206[[#This Row],[最低排名]]-_20206[[#This Row],[同分人数]]+1</f>
        <v>35103</v>
      </c>
      <c r="Q3423">
        <f ca="1">IF(O3423&gt;=开始!$B$6, 1, 0)</f>
        <v>1</v>
      </c>
      <c r="R3423">
        <f ca="1">_20206[[#This Row],[最低排名]]-开始!$B$6</f>
        <v>35261</v>
      </c>
    </row>
    <row r="3424" spans="1:18">
      <c r="A3424">
        <v>54601</v>
      </c>
      <c r="B3424" t="s">
        <v>892</v>
      </c>
      <c r="C3424" t="str">
        <f t="shared" si="214"/>
        <v>安医临床</v>
      </c>
      <c r="D3424" t="str">
        <f t="shared" si="215"/>
        <v>01</v>
      </c>
      <c r="E3424" t="s">
        <v>207</v>
      </c>
      <c r="F3424">
        <v>184</v>
      </c>
      <c r="G3424">
        <v>98</v>
      </c>
      <c r="H3424">
        <v>79</v>
      </c>
      <c r="I3424">
        <v>64</v>
      </c>
      <c r="J3424">
        <v>43</v>
      </c>
      <c r="K3424">
        <v>43</v>
      </c>
      <c r="L3424">
        <v>0</v>
      </c>
      <c r="M3424">
        <v>2022</v>
      </c>
      <c r="N3424">
        <f t="shared" ca="1" si="212"/>
        <v>173</v>
      </c>
      <c r="O3424">
        <f t="shared" ca="1" si="213"/>
        <v>34512</v>
      </c>
      <c r="P3424">
        <f ca="1">_20206[[#This Row],[最低排名]]-_20206[[#This Row],[同分人数]]+1</f>
        <v>34340</v>
      </c>
      <c r="Q3424">
        <f ca="1">IF(O3424&gt;=开始!$B$6, 1, 0)</f>
        <v>1</v>
      </c>
      <c r="R3424">
        <f ca="1">_20206[[#This Row],[最低排名]]-开始!$B$6</f>
        <v>34512</v>
      </c>
    </row>
    <row r="3425" spans="1:18">
      <c r="A3425">
        <v>54701</v>
      </c>
      <c r="B3425" t="s">
        <v>893</v>
      </c>
      <c r="C3425" t="str">
        <f t="shared" si="214"/>
        <v>安徽中医</v>
      </c>
      <c r="D3425" t="str">
        <f t="shared" si="215"/>
        <v>01</v>
      </c>
      <c r="E3425" t="s">
        <v>48</v>
      </c>
      <c r="F3425">
        <v>219</v>
      </c>
      <c r="G3425">
        <v>112</v>
      </c>
      <c r="H3425">
        <v>110</v>
      </c>
      <c r="I3425">
        <v>61</v>
      </c>
      <c r="J3425">
        <v>61</v>
      </c>
      <c r="K3425">
        <v>58</v>
      </c>
      <c r="L3425">
        <v>0</v>
      </c>
      <c r="M3425">
        <v>2022</v>
      </c>
      <c r="N3425">
        <f t="shared" ca="1" si="212"/>
        <v>228</v>
      </c>
      <c r="O3425">
        <f t="shared" ca="1" si="213"/>
        <v>15665</v>
      </c>
      <c r="P3425">
        <f ca="1">_20206[[#This Row],[最低排名]]-_20206[[#This Row],[同分人数]]+1</f>
        <v>15438</v>
      </c>
      <c r="Q3425">
        <f ca="1">IF(O3425&gt;=开始!$B$6, 1, 0)</f>
        <v>1</v>
      </c>
      <c r="R3425">
        <f ca="1">_20206[[#This Row],[最低排名]]-开始!$B$6</f>
        <v>15665</v>
      </c>
    </row>
    <row r="3426" spans="1:18">
      <c r="A3426">
        <v>54801</v>
      </c>
      <c r="B3426" t="s">
        <v>894</v>
      </c>
      <c r="C3426" t="str">
        <f t="shared" si="214"/>
        <v>安徽工程</v>
      </c>
      <c r="D3426" t="str">
        <f t="shared" si="215"/>
        <v>01</v>
      </c>
      <c r="E3426" t="s">
        <v>440</v>
      </c>
      <c r="F3426">
        <v>213</v>
      </c>
      <c r="G3426">
        <v>115</v>
      </c>
      <c r="H3426">
        <v>74</v>
      </c>
      <c r="I3426">
        <v>52</v>
      </c>
      <c r="J3426">
        <v>49</v>
      </c>
      <c r="K3426">
        <v>49</v>
      </c>
      <c r="L3426">
        <v>0</v>
      </c>
      <c r="M3426">
        <v>2022</v>
      </c>
      <c r="N3426">
        <f t="shared" ca="1" si="212"/>
        <v>188</v>
      </c>
      <c r="O3426">
        <f t="shared" ca="1" si="213"/>
        <v>30533</v>
      </c>
      <c r="P3426">
        <f ca="1">_20206[[#This Row],[最低排名]]-_20206[[#This Row],[同分人数]]+1</f>
        <v>30346</v>
      </c>
      <c r="Q3426">
        <f ca="1">IF(O3426&gt;=开始!$B$6, 1, 0)</f>
        <v>1</v>
      </c>
      <c r="R3426">
        <f ca="1">_20206[[#This Row],[最低排名]]-开始!$B$6</f>
        <v>30533</v>
      </c>
    </row>
    <row r="3427" spans="1:18">
      <c r="A3427">
        <v>56101</v>
      </c>
      <c r="B3427" t="s">
        <v>896</v>
      </c>
      <c r="C3427" t="str">
        <f t="shared" si="214"/>
        <v>厦门大学</v>
      </c>
      <c r="D3427" t="str">
        <f t="shared" si="215"/>
        <v>01</v>
      </c>
      <c r="E3427" t="s">
        <v>8</v>
      </c>
      <c r="F3427">
        <v>236</v>
      </c>
      <c r="G3427">
        <v>129</v>
      </c>
      <c r="H3427">
        <v>138</v>
      </c>
      <c r="I3427">
        <v>70</v>
      </c>
      <c r="J3427">
        <v>67</v>
      </c>
      <c r="K3427">
        <v>58</v>
      </c>
      <c r="L3427">
        <v>0</v>
      </c>
      <c r="M3427">
        <v>2022</v>
      </c>
      <c r="N3427">
        <f t="shared" ca="1" si="212"/>
        <v>130</v>
      </c>
      <c r="O3427">
        <f t="shared" ca="1" si="213"/>
        <v>3780</v>
      </c>
      <c r="P3427">
        <f ca="1">_20206[[#This Row],[最低排名]]-_20206[[#This Row],[同分人数]]+1</f>
        <v>3651</v>
      </c>
      <c r="Q3427">
        <f ca="1">IF(O3427&gt;=开始!$B$6, 1, 0)</f>
        <v>1</v>
      </c>
      <c r="R3427">
        <f ca="1">_20206[[#This Row],[最低排名]]-开始!$B$6</f>
        <v>3780</v>
      </c>
    </row>
    <row r="3428" spans="1:18">
      <c r="A3428">
        <v>56102</v>
      </c>
      <c r="B3428" t="s">
        <v>897</v>
      </c>
      <c r="C3428" t="str">
        <f t="shared" si="214"/>
        <v>厦门大学</v>
      </c>
      <c r="D3428" t="str">
        <f t="shared" si="215"/>
        <v>02</v>
      </c>
      <c r="E3428" t="s">
        <v>8</v>
      </c>
      <c r="F3428">
        <v>247</v>
      </c>
      <c r="G3428">
        <v>132</v>
      </c>
      <c r="H3428">
        <v>127</v>
      </c>
      <c r="I3428">
        <v>70</v>
      </c>
      <c r="J3428">
        <v>67</v>
      </c>
      <c r="K3428">
        <v>58</v>
      </c>
      <c r="L3428">
        <v>0</v>
      </c>
      <c r="M3428">
        <v>2022</v>
      </c>
      <c r="N3428">
        <f t="shared" ca="1" si="212"/>
        <v>130</v>
      </c>
      <c r="O3428">
        <f t="shared" ca="1" si="213"/>
        <v>3780</v>
      </c>
      <c r="P3428">
        <f ca="1">_20206[[#This Row],[最低排名]]-_20206[[#This Row],[同分人数]]+1</f>
        <v>3651</v>
      </c>
      <c r="Q3428">
        <f ca="1">IF(O3428&gt;=开始!$B$6, 1, 0)</f>
        <v>1</v>
      </c>
      <c r="R3428">
        <f ca="1">_20206[[#This Row],[最低排名]]-开始!$B$6</f>
        <v>3780</v>
      </c>
    </row>
    <row r="3429" spans="1:18">
      <c r="A3429">
        <v>56103</v>
      </c>
      <c r="B3429" t="s">
        <v>898</v>
      </c>
      <c r="C3429" t="str">
        <f t="shared" si="214"/>
        <v>厦门大学</v>
      </c>
      <c r="D3429" t="str">
        <f t="shared" si="215"/>
        <v>03</v>
      </c>
      <c r="E3429" t="s">
        <v>31</v>
      </c>
      <c r="F3429">
        <v>237</v>
      </c>
      <c r="G3429">
        <v>126</v>
      </c>
      <c r="H3429">
        <v>124</v>
      </c>
      <c r="I3429">
        <v>70</v>
      </c>
      <c r="J3429">
        <v>70</v>
      </c>
      <c r="K3429">
        <v>67</v>
      </c>
      <c r="L3429">
        <v>0</v>
      </c>
      <c r="M3429">
        <v>2022</v>
      </c>
      <c r="N3429">
        <f t="shared" ca="1" si="212"/>
        <v>162</v>
      </c>
      <c r="O3429">
        <f t="shared" ca="1" si="213"/>
        <v>3942</v>
      </c>
      <c r="P3429">
        <f ca="1">_20206[[#This Row],[最低排名]]-_20206[[#This Row],[同分人数]]+1</f>
        <v>3781</v>
      </c>
      <c r="Q3429">
        <f ca="1">IF(O3429&gt;=开始!$B$6, 1, 0)</f>
        <v>1</v>
      </c>
      <c r="R3429">
        <f ca="1">_20206[[#This Row],[最低排名]]-开始!$B$6</f>
        <v>3942</v>
      </c>
    </row>
    <row r="3430" spans="1:18">
      <c r="A3430">
        <v>56201</v>
      </c>
      <c r="B3430" t="s">
        <v>900</v>
      </c>
      <c r="C3430" t="str">
        <f t="shared" si="214"/>
        <v>华侨大学</v>
      </c>
      <c r="D3430" t="str">
        <f t="shared" si="215"/>
        <v>01</v>
      </c>
      <c r="E3430" t="s">
        <v>96</v>
      </c>
      <c r="F3430">
        <v>195</v>
      </c>
      <c r="G3430">
        <v>102</v>
      </c>
      <c r="H3430">
        <v>115</v>
      </c>
      <c r="I3430">
        <v>55</v>
      </c>
      <c r="J3430">
        <v>55</v>
      </c>
      <c r="K3430">
        <v>52</v>
      </c>
      <c r="L3430">
        <v>0</v>
      </c>
      <c r="M3430">
        <v>2022</v>
      </c>
      <c r="N3430">
        <f t="shared" ca="1" si="212"/>
        <v>195</v>
      </c>
      <c r="O3430">
        <f t="shared" ca="1" si="213"/>
        <v>23636</v>
      </c>
      <c r="P3430">
        <f ca="1">_20206[[#This Row],[最低排名]]-_20206[[#This Row],[同分人数]]+1</f>
        <v>23442</v>
      </c>
      <c r="Q3430">
        <f ca="1">IF(O3430&gt;=开始!$B$6, 1, 0)</f>
        <v>1</v>
      </c>
      <c r="R3430">
        <f ca="1">_20206[[#This Row],[最低排名]]-开始!$B$6</f>
        <v>23636</v>
      </c>
    </row>
    <row r="3431" spans="1:18">
      <c r="A3431">
        <v>56301</v>
      </c>
      <c r="B3431" t="s">
        <v>901</v>
      </c>
      <c r="C3431" t="str">
        <f t="shared" si="214"/>
        <v>福州大学</v>
      </c>
      <c r="D3431" t="str">
        <f t="shared" si="215"/>
        <v>01</v>
      </c>
      <c r="E3431" t="s">
        <v>160</v>
      </c>
      <c r="F3431">
        <v>220</v>
      </c>
      <c r="G3431">
        <v>112</v>
      </c>
      <c r="H3431">
        <v>122</v>
      </c>
      <c r="I3431">
        <v>67</v>
      </c>
      <c r="J3431">
        <v>64</v>
      </c>
      <c r="K3431">
        <v>61</v>
      </c>
      <c r="L3431">
        <v>0</v>
      </c>
      <c r="M3431">
        <v>2022</v>
      </c>
      <c r="N3431">
        <f t="shared" ca="1" si="212"/>
        <v>213</v>
      </c>
      <c r="O3431">
        <f t="shared" ca="1" si="213"/>
        <v>10296</v>
      </c>
      <c r="P3431">
        <f ca="1">_20206[[#This Row],[最低排名]]-_20206[[#This Row],[同分人数]]+1</f>
        <v>10084</v>
      </c>
      <c r="Q3431">
        <f ca="1">IF(O3431&gt;=开始!$B$6, 1, 0)</f>
        <v>1</v>
      </c>
      <c r="R3431">
        <f ca="1">_20206[[#This Row],[最低排名]]-开始!$B$6</f>
        <v>10296</v>
      </c>
    </row>
    <row r="3432" spans="1:18">
      <c r="A3432">
        <v>56302</v>
      </c>
      <c r="B3432" t="s">
        <v>902</v>
      </c>
      <c r="C3432" t="str">
        <f t="shared" si="214"/>
        <v>福州大学</v>
      </c>
      <c r="D3432" t="str">
        <f t="shared" si="215"/>
        <v>02</v>
      </c>
      <c r="E3432" t="s">
        <v>37</v>
      </c>
      <c r="F3432">
        <v>224</v>
      </c>
      <c r="G3432">
        <v>119</v>
      </c>
      <c r="H3432">
        <v>119</v>
      </c>
      <c r="I3432">
        <v>67</v>
      </c>
      <c r="J3432">
        <v>58</v>
      </c>
      <c r="K3432">
        <v>55</v>
      </c>
      <c r="L3432">
        <v>0</v>
      </c>
      <c r="M3432">
        <v>2022</v>
      </c>
      <c r="N3432">
        <f t="shared" ca="1" si="212"/>
        <v>201</v>
      </c>
      <c r="O3432">
        <f t="shared" ca="1" si="213"/>
        <v>12620</v>
      </c>
      <c r="P3432">
        <f ca="1">_20206[[#This Row],[最低排名]]-_20206[[#This Row],[同分人数]]+1</f>
        <v>12420</v>
      </c>
      <c r="Q3432">
        <f ca="1">IF(O3432&gt;=开始!$B$6, 1, 0)</f>
        <v>1</v>
      </c>
      <c r="R3432">
        <f ca="1">_20206[[#This Row],[最低排名]]-开始!$B$6</f>
        <v>12620</v>
      </c>
    </row>
    <row r="3433" spans="1:18">
      <c r="A3433">
        <v>56401</v>
      </c>
      <c r="B3433" t="s">
        <v>1584</v>
      </c>
      <c r="C3433" t="str">
        <f t="shared" si="214"/>
        <v>福建工程</v>
      </c>
      <c r="D3433" t="str">
        <f t="shared" si="215"/>
        <v>01</v>
      </c>
      <c r="E3433" t="s">
        <v>354</v>
      </c>
      <c r="F3433">
        <v>191</v>
      </c>
      <c r="G3433">
        <v>97</v>
      </c>
      <c r="H3433">
        <v>75</v>
      </c>
      <c r="I3433">
        <v>55</v>
      </c>
      <c r="J3433">
        <v>55</v>
      </c>
      <c r="K3433">
        <v>52</v>
      </c>
      <c r="L3433">
        <v>0</v>
      </c>
      <c r="M3433">
        <v>2022</v>
      </c>
      <c r="N3433">
        <f t="shared" ca="1" si="212"/>
        <v>175</v>
      </c>
      <c r="O3433">
        <f t="shared" ca="1" si="213"/>
        <v>32061</v>
      </c>
      <c r="P3433">
        <f ca="1">_20206[[#This Row],[最低排名]]-_20206[[#This Row],[同分人数]]+1</f>
        <v>31887</v>
      </c>
      <c r="Q3433">
        <f ca="1">IF(O3433&gt;=开始!$B$6, 1, 0)</f>
        <v>1</v>
      </c>
      <c r="R3433">
        <f ca="1">_20206[[#This Row],[最低排名]]-开始!$B$6</f>
        <v>32061</v>
      </c>
    </row>
    <row r="3434" spans="1:18">
      <c r="A3434">
        <v>56501</v>
      </c>
      <c r="B3434" t="s">
        <v>904</v>
      </c>
      <c r="C3434" t="str">
        <f t="shared" si="214"/>
        <v>福建农林</v>
      </c>
      <c r="D3434" t="str">
        <f t="shared" si="215"/>
        <v>01</v>
      </c>
      <c r="E3434" t="s">
        <v>528</v>
      </c>
      <c r="F3434">
        <v>202</v>
      </c>
      <c r="G3434">
        <v>108</v>
      </c>
      <c r="H3434">
        <v>73</v>
      </c>
      <c r="I3434">
        <v>64</v>
      </c>
      <c r="J3434">
        <v>55</v>
      </c>
      <c r="K3434">
        <v>46</v>
      </c>
      <c r="L3434">
        <v>0</v>
      </c>
      <c r="M3434">
        <v>2022</v>
      </c>
      <c r="N3434">
        <f t="shared" ca="1" si="212"/>
        <v>187</v>
      </c>
      <c r="O3434">
        <f t="shared" ca="1" si="213"/>
        <v>29955</v>
      </c>
      <c r="P3434">
        <f ca="1">_20206[[#This Row],[最低排名]]-_20206[[#This Row],[同分人数]]+1</f>
        <v>29769</v>
      </c>
      <c r="Q3434">
        <f ca="1">IF(O3434&gt;=开始!$B$6, 1, 0)</f>
        <v>1</v>
      </c>
      <c r="R3434">
        <f ca="1">_20206[[#This Row],[最低排名]]-开始!$B$6</f>
        <v>29955</v>
      </c>
    </row>
    <row r="3435" spans="1:18">
      <c r="A3435">
        <v>56601</v>
      </c>
      <c r="B3435" t="s">
        <v>905</v>
      </c>
      <c r="C3435" t="str">
        <f t="shared" si="214"/>
        <v>集美大学</v>
      </c>
      <c r="D3435" t="str">
        <f t="shared" si="215"/>
        <v>01</v>
      </c>
      <c r="E3435" t="s">
        <v>405</v>
      </c>
      <c r="F3435">
        <v>181</v>
      </c>
      <c r="G3435">
        <v>101</v>
      </c>
      <c r="H3435">
        <v>105</v>
      </c>
      <c r="I3435">
        <v>52</v>
      </c>
      <c r="J3435">
        <v>46</v>
      </c>
      <c r="K3435">
        <v>43</v>
      </c>
      <c r="L3435">
        <v>0</v>
      </c>
      <c r="M3435">
        <v>2022</v>
      </c>
      <c r="N3435">
        <f t="shared" ca="1" si="212"/>
        <v>164</v>
      </c>
      <c r="O3435">
        <f t="shared" ca="1" si="213"/>
        <v>32225</v>
      </c>
      <c r="P3435">
        <f ca="1">_20206[[#This Row],[最低排名]]-_20206[[#This Row],[同分人数]]+1</f>
        <v>32062</v>
      </c>
      <c r="Q3435">
        <f ca="1">IF(O3435&gt;=开始!$B$6, 1, 0)</f>
        <v>1</v>
      </c>
      <c r="R3435">
        <f ca="1">_20206[[#This Row],[最低排名]]-开始!$B$6</f>
        <v>32225</v>
      </c>
    </row>
    <row r="3436" spans="1:18">
      <c r="A3436">
        <v>56602</v>
      </c>
      <c r="B3436" t="s">
        <v>906</v>
      </c>
      <c r="C3436" t="str">
        <f t="shared" si="214"/>
        <v>集美大学</v>
      </c>
      <c r="D3436" t="str">
        <f t="shared" si="215"/>
        <v>02</v>
      </c>
      <c r="E3436" t="s">
        <v>144</v>
      </c>
      <c r="F3436">
        <v>206</v>
      </c>
      <c r="G3436">
        <v>107</v>
      </c>
      <c r="H3436">
        <v>99</v>
      </c>
      <c r="I3436">
        <v>58</v>
      </c>
      <c r="J3436">
        <v>52</v>
      </c>
      <c r="K3436">
        <v>52</v>
      </c>
      <c r="L3436">
        <v>0</v>
      </c>
      <c r="M3436">
        <v>2022</v>
      </c>
      <c r="N3436">
        <f t="shared" ca="1" si="212"/>
        <v>221</v>
      </c>
      <c r="O3436">
        <f t="shared" ca="1" si="213"/>
        <v>24652</v>
      </c>
      <c r="P3436">
        <f ca="1">_20206[[#This Row],[最低排名]]-_20206[[#This Row],[同分人数]]+1</f>
        <v>24432</v>
      </c>
      <c r="Q3436">
        <f ca="1">IF(O3436&gt;=开始!$B$6, 1, 0)</f>
        <v>1</v>
      </c>
      <c r="R3436">
        <f ca="1">_20206[[#This Row],[最低排名]]-开始!$B$6</f>
        <v>24652</v>
      </c>
    </row>
    <row r="3437" spans="1:18">
      <c r="A3437">
        <v>56701</v>
      </c>
      <c r="B3437" t="s">
        <v>907</v>
      </c>
      <c r="C3437" t="str">
        <f t="shared" si="214"/>
        <v>福建医大</v>
      </c>
      <c r="D3437" t="str">
        <f t="shared" si="215"/>
        <v>01</v>
      </c>
      <c r="E3437" t="s">
        <v>134</v>
      </c>
      <c r="F3437">
        <v>221</v>
      </c>
      <c r="G3437">
        <v>117</v>
      </c>
      <c r="H3437">
        <v>124</v>
      </c>
      <c r="I3437">
        <v>67</v>
      </c>
      <c r="J3437">
        <v>61</v>
      </c>
      <c r="K3437">
        <v>55</v>
      </c>
      <c r="L3437">
        <v>0</v>
      </c>
      <c r="M3437">
        <v>2022</v>
      </c>
      <c r="N3437">
        <f t="shared" ca="1" si="212"/>
        <v>208</v>
      </c>
      <c r="O3437">
        <f t="shared" ca="1" si="213"/>
        <v>11593</v>
      </c>
      <c r="P3437">
        <f ca="1">_20206[[#This Row],[最低排名]]-_20206[[#This Row],[同分人数]]+1</f>
        <v>11386</v>
      </c>
      <c r="Q3437">
        <f ca="1">IF(O3437&gt;=开始!$B$6, 1, 0)</f>
        <v>1</v>
      </c>
      <c r="R3437">
        <f ca="1">_20206[[#This Row],[最低排名]]-开始!$B$6</f>
        <v>11593</v>
      </c>
    </row>
    <row r="3438" spans="1:18">
      <c r="A3438">
        <v>56702</v>
      </c>
      <c r="B3438" t="s">
        <v>908</v>
      </c>
      <c r="C3438" t="str">
        <f t="shared" si="214"/>
        <v>福建医大</v>
      </c>
      <c r="D3438" t="str">
        <f t="shared" si="215"/>
        <v>02</v>
      </c>
      <c r="E3438" t="s">
        <v>94</v>
      </c>
      <c r="F3438">
        <v>200</v>
      </c>
      <c r="G3438">
        <v>105</v>
      </c>
      <c r="H3438">
        <v>108</v>
      </c>
      <c r="I3438">
        <v>64</v>
      </c>
      <c r="J3438">
        <v>58</v>
      </c>
      <c r="K3438">
        <v>55</v>
      </c>
      <c r="L3438">
        <v>0</v>
      </c>
      <c r="M3438">
        <v>2022</v>
      </c>
      <c r="N3438">
        <f t="shared" ca="1" si="212"/>
        <v>215</v>
      </c>
      <c r="O3438">
        <f t="shared" ca="1" si="213"/>
        <v>20849</v>
      </c>
      <c r="P3438">
        <f ca="1">_20206[[#This Row],[最低排名]]-_20206[[#This Row],[同分人数]]+1</f>
        <v>20635</v>
      </c>
      <c r="Q3438">
        <f ca="1">IF(O3438&gt;=开始!$B$6, 1, 0)</f>
        <v>1</v>
      </c>
      <c r="R3438">
        <f ca="1">_20206[[#This Row],[最低排名]]-开始!$B$6</f>
        <v>20849</v>
      </c>
    </row>
    <row r="3439" spans="1:18">
      <c r="A3439">
        <v>56901</v>
      </c>
      <c r="B3439" t="s">
        <v>909</v>
      </c>
      <c r="C3439" t="str">
        <f t="shared" si="214"/>
        <v>泉州师范</v>
      </c>
      <c r="D3439" t="str">
        <f t="shared" si="215"/>
        <v>01</v>
      </c>
      <c r="E3439" t="s">
        <v>381</v>
      </c>
      <c r="F3439">
        <v>176</v>
      </c>
      <c r="G3439">
        <v>101</v>
      </c>
      <c r="H3439">
        <v>106</v>
      </c>
      <c r="I3439">
        <v>52</v>
      </c>
      <c r="J3439">
        <v>49</v>
      </c>
      <c r="K3439">
        <v>46</v>
      </c>
      <c r="L3439">
        <v>0</v>
      </c>
      <c r="M3439">
        <v>2022</v>
      </c>
      <c r="N3439">
        <f t="shared" ca="1" si="212"/>
        <v>177</v>
      </c>
      <c r="O3439">
        <f t="shared" ca="1" si="213"/>
        <v>31886</v>
      </c>
      <c r="P3439">
        <f ca="1">_20206[[#This Row],[最低排名]]-_20206[[#This Row],[同分人数]]+1</f>
        <v>31710</v>
      </c>
      <c r="Q3439">
        <f ca="1">IF(O3439&gt;=开始!$B$6, 1, 0)</f>
        <v>1</v>
      </c>
      <c r="R3439">
        <f ca="1">_20206[[#This Row],[最低排名]]-开始!$B$6</f>
        <v>31886</v>
      </c>
    </row>
    <row r="3440" spans="1:18">
      <c r="A3440">
        <v>56902</v>
      </c>
      <c r="B3440" t="s">
        <v>910</v>
      </c>
      <c r="C3440" t="str">
        <f t="shared" si="214"/>
        <v>泉州师范</v>
      </c>
      <c r="D3440" t="str">
        <f t="shared" si="215"/>
        <v>02</v>
      </c>
      <c r="E3440" t="s">
        <v>585</v>
      </c>
      <c r="F3440">
        <v>196</v>
      </c>
      <c r="G3440">
        <v>105</v>
      </c>
      <c r="H3440">
        <v>58</v>
      </c>
      <c r="I3440">
        <v>64</v>
      </c>
      <c r="J3440">
        <v>49</v>
      </c>
      <c r="K3440">
        <v>49</v>
      </c>
      <c r="L3440">
        <v>0</v>
      </c>
      <c r="M3440">
        <v>2022</v>
      </c>
      <c r="N3440">
        <f t="shared" ca="1" si="212"/>
        <v>145</v>
      </c>
      <c r="O3440">
        <f t="shared" ca="1" si="213"/>
        <v>34009</v>
      </c>
      <c r="P3440">
        <f ca="1">_20206[[#This Row],[最低排名]]-_20206[[#This Row],[同分人数]]+1</f>
        <v>33865</v>
      </c>
      <c r="Q3440">
        <f ca="1">IF(O3440&gt;=开始!$B$6, 1, 0)</f>
        <v>1</v>
      </c>
      <c r="R3440">
        <f ca="1">_20206[[#This Row],[最低排名]]-开始!$B$6</f>
        <v>34009</v>
      </c>
    </row>
    <row r="3441" spans="1:18">
      <c r="A3441">
        <v>56903</v>
      </c>
      <c r="B3441" t="s">
        <v>911</v>
      </c>
      <c r="C3441" t="str">
        <f t="shared" si="214"/>
        <v>泉州师范</v>
      </c>
      <c r="D3441" t="str">
        <f t="shared" si="215"/>
        <v>03</v>
      </c>
      <c r="E3441" t="s">
        <v>381</v>
      </c>
      <c r="F3441">
        <v>201</v>
      </c>
      <c r="G3441">
        <v>110</v>
      </c>
      <c r="H3441">
        <v>69</v>
      </c>
      <c r="I3441">
        <v>58</v>
      </c>
      <c r="J3441">
        <v>52</v>
      </c>
      <c r="K3441">
        <v>49</v>
      </c>
      <c r="L3441">
        <v>0</v>
      </c>
      <c r="M3441">
        <v>2022</v>
      </c>
      <c r="N3441">
        <f t="shared" ca="1" si="212"/>
        <v>177</v>
      </c>
      <c r="O3441">
        <f t="shared" ca="1" si="213"/>
        <v>31886</v>
      </c>
      <c r="P3441">
        <f ca="1">_20206[[#This Row],[最低排名]]-_20206[[#This Row],[同分人数]]+1</f>
        <v>31710</v>
      </c>
      <c r="Q3441">
        <f ca="1">IF(O3441&gt;=开始!$B$6, 1, 0)</f>
        <v>1</v>
      </c>
      <c r="R3441">
        <f ca="1">_20206[[#This Row],[最低排名]]-开始!$B$6</f>
        <v>31886</v>
      </c>
    </row>
    <row r="3442" spans="1:18">
      <c r="A3442">
        <v>56904</v>
      </c>
      <c r="B3442" t="s">
        <v>912</v>
      </c>
      <c r="C3442" t="str">
        <f t="shared" si="214"/>
        <v>泉州师范</v>
      </c>
      <c r="D3442" t="str">
        <f t="shared" si="215"/>
        <v>04</v>
      </c>
      <c r="E3442" t="s">
        <v>203</v>
      </c>
      <c r="F3442">
        <v>187</v>
      </c>
      <c r="G3442">
        <v>101</v>
      </c>
      <c r="H3442">
        <v>63</v>
      </c>
      <c r="I3442">
        <v>61</v>
      </c>
      <c r="J3442">
        <v>61</v>
      </c>
      <c r="K3442">
        <v>58</v>
      </c>
      <c r="L3442">
        <v>0</v>
      </c>
      <c r="M3442">
        <v>2022</v>
      </c>
      <c r="N3442">
        <f t="shared" ca="1" si="212"/>
        <v>183</v>
      </c>
      <c r="O3442">
        <f t="shared" ca="1" si="213"/>
        <v>31709</v>
      </c>
      <c r="P3442">
        <f ca="1">_20206[[#This Row],[最低排名]]-_20206[[#This Row],[同分人数]]+1</f>
        <v>31527</v>
      </c>
      <c r="Q3442">
        <f ca="1">IF(O3442&gt;=开始!$B$6, 1, 0)</f>
        <v>1</v>
      </c>
      <c r="R3442">
        <f ca="1">_20206[[#This Row],[最低排名]]-开始!$B$6</f>
        <v>31709</v>
      </c>
    </row>
    <row r="3443" spans="1:18">
      <c r="A3443">
        <v>56905</v>
      </c>
      <c r="B3443" t="s">
        <v>913</v>
      </c>
      <c r="C3443" t="str">
        <f t="shared" si="214"/>
        <v>泉州师范</v>
      </c>
      <c r="D3443" t="str">
        <f t="shared" si="215"/>
        <v>05</v>
      </c>
      <c r="E3443" t="s">
        <v>50</v>
      </c>
      <c r="F3443">
        <v>198</v>
      </c>
      <c r="G3443">
        <v>108</v>
      </c>
      <c r="H3443">
        <v>89</v>
      </c>
      <c r="I3443">
        <v>49</v>
      </c>
      <c r="J3443">
        <v>49</v>
      </c>
      <c r="K3443">
        <v>46</v>
      </c>
      <c r="L3443">
        <v>0</v>
      </c>
      <c r="M3443">
        <v>2022</v>
      </c>
      <c r="N3443">
        <f t="shared" ca="1" si="212"/>
        <v>151</v>
      </c>
      <c r="O3443">
        <f t="shared" ca="1" si="213"/>
        <v>31526</v>
      </c>
      <c r="P3443">
        <f ca="1">_20206[[#This Row],[最低排名]]-_20206[[#This Row],[同分人数]]+1</f>
        <v>31376</v>
      </c>
      <c r="Q3443">
        <f ca="1">IF(O3443&gt;=开始!$B$6, 1, 0)</f>
        <v>1</v>
      </c>
      <c r="R3443">
        <f ca="1">_20206[[#This Row],[最低排名]]-开始!$B$6</f>
        <v>31526</v>
      </c>
    </row>
    <row r="3444" spans="1:18">
      <c r="A3444">
        <v>57001</v>
      </c>
      <c r="B3444" t="s">
        <v>914</v>
      </c>
      <c r="C3444" t="str">
        <f t="shared" si="214"/>
        <v>厦门理工</v>
      </c>
      <c r="D3444" t="str">
        <f t="shared" si="215"/>
        <v>01</v>
      </c>
      <c r="E3444" t="s">
        <v>54</v>
      </c>
      <c r="F3444">
        <v>196</v>
      </c>
      <c r="G3444">
        <v>102</v>
      </c>
      <c r="H3444">
        <v>101</v>
      </c>
      <c r="I3444">
        <v>52</v>
      </c>
      <c r="J3444">
        <v>46</v>
      </c>
      <c r="K3444">
        <v>46</v>
      </c>
      <c r="L3444">
        <v>0</v>
      </c>
      <c r="M3444">
        <v>2022</v>
      </c>
      <c r="N3444">
        <f t="shared" ca="1" si="212"/>
        <v>178</v>
      </c>
      <c r="O3444">
        <f t="shared" ca="1" si="213"/>
        <v>29768</v>
      </c>
      <c r="P3444">
        <f ca="1">_20206[[#This Row],[最低排名]]-_20206[[#This Row],[同分人数]]+1</f>
        <v>29591</v>
      </c>
      <c r="Q3444">
        <f ca="1">IF(O3444&gt;=开始!$B$6, 1, 0)</f>
        <v>1</v>
      </c>
      <c r="R3444">
        <f ca="1">_20206[[#This Row],[最低排名]]-开始!$B$6</f>
        <v>29768</v>
      </c>
    </row>
    <row r="3445" spans="1:18">
      <c r="A3445">
        <v>57002</v>
      </c>
      <c r="B3445" t="s">
        <v>915</v>
      </c>
      <c r="C3445" t="str">
        <f t="shared" si="214"/>
        <v>厦门理工</v>
      </c>
      <c r="D3445" t="str">
        <f t="shared" si="215"/>
        <v>02</v>
      </c>
      <c r="E3445" t="s">
        <v>52</v>
      </c>
      <c r="F3445">
        <v>197</v>
      </c>
      <c r="G3445">
        <v>101</v>
      </c>
      <c r="H3445">
        <v>74</v>
      </c>
      <c r="I3445">
        <v>55</v>
      </c>
      <c r="J3445">
        <v>49</v>
      </c>
      <c r="K3445">
        <v>49</v>
      </c>
      <c r="L3445">
        <v>0</v>
      </c>
      <c r="M3445">
        <v>2022</v>
      </c>
      <c r="N3445">
        <f t="shared" ca="1" si="212"/>
        <v>162</v>
      </c>
      <c r="O3445">
        <f t="shared" ca="1" si="213"/>
        <v>32722</v>
      </c>
      <c r="P3445">
        <f ca="1">_20206[[#This Row],[最低排名]]-_20206[[#This Row],[同分人数]]+1</f>
        <v>32561</v>
      </c>
      <c r="Q3445">
        <f ca="1">IF(O3445&gt;=开始!$B$6, 1, 0)</f>
        <v>1</v>
      </c>
      <c r="R3445">
        <f ca="1">_20206[[#This Row],[最低排名]]-开始!$B$6</f>
        <v>32722</v>
      </c>
    </row>
    <row r="3446" spans="1:18">
      <c r="A3446">
        <v>57101</v>
      </c>
      <c r="B3446" t="s">
        <v>916</v>
      </c>
      <c r="C3446" t="str">
        <f t="shared" si="214"/>
        <v>厦大嘉庚</v>
      </c>
      <c r="D3446" t="str">
        <f t="shared" si="215"/>
        <v>01</v>
      </c>
      <c r="E3446" t="s">
        <v>1534</v>
      </c>
      <c r="F3446">
        <v>159</v>
      </c>
      <c r="G3446">
        <v>91</v>
      </c>
      <c r="H3446">
        <v>91</v>
      </c>
      <c r="I3446">
        <v>55</v>
      </c>
      <c r="J3446">
        <v>52</v>
      </c>
      <c r="K3446">
        <v>43</v>
      </c>
      <c r="L3446">
        <v>0</v>
      </c>
      <c r="M3446">
        <v>2022</v>
      </c>
      <c r="N3446">
        <f t="shared" ca="1" si="212"/>
        <v>161</v>
      </c>
      <c r="O3446">
        <f t="shared" ca="1" si="213"/>
        <v>36413</v>
      </c>
      <c r="P3446">
        <f ca="1">_20206[[#This Row],[最低排名]]-_20206[[#This Row],[同分人数]]+1</f>
        <v>36253</v>
      </c>
      <c r="Q3446">
        <f ca="1">IF(O3446&gt;=开始!$B$6, 1, 0)</f>
        <v>1</v>
      </c>
      <c r="R3446">
        <f ca="1">_20206[[#This Row],[最低排名]]-开始!$B$6</f>
        <v>36413</v>
      </c>
    </row>
    <row r="3447" spans="1:18">
      <c r="A3447">
        <v>57102</v>
      </c>
      <c r="B3447" t="s">
        <v>917</v>
      </c>
      <c r="C3447" t="str">
        <f t="shared" si="214"/>
        <v>厦大嘉庚</v>
      </c>
      <c r="D3447" t="str">
        <f t="shared" si="215"/>
        <v>02</v>
      </c>
      <c r="E3447" t="s">
        <v>1556</v>
      </c>
      <c r="F3447">
        <v>178</v>
      </c>
      <c r="G3447">
        <v>101</v>
      </c>
      <c r="H3447">
        <v>85</v>
      </c>
      <c r="I3447">
        <v>55</v>
      </c>
      <c r="J3447">
        <v>43</v>
      </c>
      <c r="K3447">
        <v>43</v>
      </c>
      <c r="L3447">
        <v>0</v>
      </c>
      <c r="M3447">
        <v>2022</v>
      </c>
      <c r="N3447">
        <f t="shared" ca="1" si="212"/>
        <v>139</v>
      </c>
      <c r="O3447">
        <f t="shared" ca="1" si="213"/>
        <v>35837</v>
      </c>
      <c r="P3447">
        <f ca="1">_20206[[#This Row],[最低排名]]-_20206[[#This Row],[同分人数]]+1</f>
        <v>35699</v>
      </c>
      <c r="Q3447">
        <f ca="1">IF(O3447&gt;=开始!$B$6, 1, 0)</f>
        <v>1</v>
      </c>
      <c r="R3447">
        <f ca="1">_20206[[#This Row],[最低排名]]-开始!$B$6</f>
        <v>35837</v>
      </c>
    </row>
    <row r="3448" spans="1:18">
      <c r="A3448">
        <v>57103</v>
      </c>
      <c r="B3448" t="s">
        <v>918</v>
      </c>
      <c r="C3448" t="str">
        <f t="shared" si="214"/>
        <v>厦大嘉庚</v>
      </c>
      <c r="D3448" t="str">
        <f t="shared" si="215"/>
        <v>03</v>
      </c>
      <c r="E3448" t="s">
        <v>207</v>
      </c>
      <c r="F3448">
        <v>172</v>
      </c>
      <c r="G3448">
        <v>89</v>
      </c>
      <c r="H3448">
        <v>85</v>
      </c>
      <c r="I3448">
        <v>61</v>
      </c>
      <c r="J3448">
        <v>55</v>
      </c>
      <c r="K3448">
        <v>40</v>
      </c>
      <c r="L3448">
        <v>0</v>
      </c>
      <c r="M3448">
        <v>2022</v>
      </c>
      <c r="N3448">
        <f t="shared" ca="1" si="212"/>
        <v>173</v>
      </c>
      <c r="O3448">
        <f t="shared" ca="1" si="213"/>
        <v>34512</v>
      </c>
      <c r="P3448">
        <f ca="1">_20206[[#This Row],[最低排名]]-_20206[[#This Row],[同分人数]]+1</f>
        <v>34340</v>
      </c>
      <c r="Q3448">
        <f ca="1">IF(O3448&gt;=开始!$B$6, 1, 0)</f>
        <v>1</v>
      </c>
      <c r="R3448">
        <f ca="1">_20206[[#This Row],[最低排名]]-开始!$B$6</f>
        <v>34512</v>
      </c>
    </row>
    <row r="3449" spans="1:18">
      <c r="A3449">
        <v>57104</v>
      </c>
      <c r="B3449" t="s">
        <v>919</v>
      </c>
      <c r="C3449" t="str">
        <f t="shared" si="214"/>
        <v>厦大嘉庚</v>
      </c>
      <c r="D3449" t="str">
        <f t="shared" si="215"/>
        <v>04</v>
      </c>
      <c r="E3449" t="s">
        <v>205</v>
      </c>
      <c r="F3449">
        <v>180</v>
      </c>
      <c r="G3449">
        <v>93</v>
      </c>
      <c r="H3449">
        <v>91</v>
      </c>
      <c r="I3449">
        <v>49</v>
      </c>
      <c r="J3449">
        <v>49</v>
      </c>
      <c r="K3449">
        <v>49</v>
      </c>
      <c r="L3449">
        <v>0</v>
      </c>
      <c r="M3449">
        <v>2022</v>
      </c>
      <c r="N3449">
        <f t="shared" ca="1" si="212"/>
        <v>162</v>
      </c>
      <c r="O3449">
        <f t="shared" ca="1" si="213"/>
        <v>33700</v>
      </c>
      <c r="P3449">
        <f ca="1">_20206[[#This Row],[最低排名]]-_20206[[#This Row],[同分人数]]+1</f>
        <v>33539</v>
      </c>
      <c r="Q3449">
        <f ca="1">IF(O3449&gt;=开始!$B$6, 1, 0)</f>
        <v>1</v>
      </c>
      <c r="R3449">
        <f ca="1">_20206[[#This Row],[最低排名]]-开始!$B$6</f>
        <v>33700</v>
      </c>
    </row>
    <row r="3450" spans="1:18">
      <c r="A3450">
        <v>57201</v>
      </c>
      <c r="B3450" t="s">
        <v>920</v>
      </c>
      <c r="C3450" t="str">
        <f t="shared" si="214"/>
        <v>集美诚毅</v>
      </c>
      <c r="D3450" t="str">
        <f t="shared" si="215"/>
        <v>01</v>
      </c>
      <c r="E3450" t="s">
        <v>1548</v>
      </c>
      <c r="F3450">
        <v>178</v>
      </c>
      <c r="G3450">
        <v>93</v>
      </c>
      <c r="H3450">
        <v>93</v>
      </c>
      <c r="I3450">
        <v>46</v>
      </c>
      <c r="J3450">
        <v>43</v>
      </c>
      <c r="K3450">
        <v>43</v>
      </c>
      <c r="L3450">
        <v>0</v>
      </c>
      <c r="M3450">
        <v>2022</v>
      </c>
      <c r="N3450">
        <f t="shared" ca="1" si="212"/>
        <v>137</v>
      </c>
      <c r="O3450">
        <f t="shared" ca="1" si="213"/>
        <v>35974</v>
      </c>
      <c r="P3450">
        <f ca="1">_20206[[#This Row],[最低排名]]-_20206[[#This Row],[同分人数]]+1</f>
        <v>35838</v>
      </c>
      <c r="Q3450">
        <f ca="1">IF(O3450&gt;=开始!$B$6, 1, 0)</f>
        <v>1</v>
      </c>
      <c r="R3450">
        <f ca="1">_20206[[#This Row],[最低排名]]-开始!$B$6</f>
        <v>35974</v>
      </c>
    </row>
    <row r="3451" spans="1:18">
      <c r="A3451">
        <v>57301</v>
      </c>
      <c r="B3451" t="s">
        <v>921</v>
      </c>
      <c r="C3451" t="str">
        <f t="shared" si="214"/>
        <v>闽农金山</v>
      </c>
      <c r="D3451" t="str">
        <f t="shared" si="215"/>
        <v>01</v>
      </c>
      <c r="E3451" t="s">
        <v>366</v>
      </c>
      <c r="F3451">
        <v>181</v>
      </c>
      <c r="G3451">
        <v>96</v>
      </c>
      <c r="H3451">
        <v>79</v>
      </c>
      <c r="I3451">
        <v>49</v>
      </c>
      <c r="J3451">
        <v>49</v>
      </c>
      <c r="K3451">
        <v>49</v>
      </c>
      <c r="L3451">
        <v>0</v>
      </c>
      <c r="M3451">
        <v>2022</v>
      </c>
      <c r="N3451">
        <f t="shared" ca="1" si="212"/>
        <v>161</v>
      </c>
      <c r="O3451">
        <f t="shared" ca="1" si="213"/>
        <v>35422</v>
      </c>
      <c r="P3451">
        <f ca="1">_20206[[#This Row],[最低排名]]-_20206[[#This Row],[同分人数]]+1</f>
        <v>35262</v>
      </c>
      <c r="Q3451">
        <f ca="1">IF(O3451&gt;=开始!$B$6, 1, 0)</f>
        <v>1</v>
      </c>
      <c r="R3451">
        <f ca="1">_20206[[#This Row],[最低排名]]-开始!$B$6</f>
        <v>35422</v>
      </c>
    </row>
    <row r="3452" spans="1:18">
      <c r="A3452">
        <v>57401</v>
      </c>
      <c r="B3452" t="s">
        <v>922</v>
      </c>
      <c r="C3452" t="str">
        <f t="shared" si="214"/>
        <v>福州外贸</v>
      </c>
      <c r="D3452" t="str">
        <f t="shared" si="215"/>
        <v>01</v>
      </c>
      <c r="E3452" t="s">
        <v>1533</v>
      </c>
      <c r="F3452">
        <v>186</v>
      </c>
      <c r="G3452">
        <v>96</v>
      </c>
      <c r="H3452">
        <v>69</v>
      </c>
      <c r="I3452">
        <v>52</v>
      </c>
      <c r="J3452">
        <v>52</v>
      </c>
      <c r="K3452">
        <v>43</v>
      </c>
      <c r="L3452">
        <v>0</v>
      </c>
      <c r="M3452">
        <v>2022</v>
      </c>
      <c r="N3452">
        <f t="shared" ca="1" si="212"/>
        <v>141</v>
      </c>
      <c r="O3452">
        <f t="shared" ca="1" si="213"/>
        <v>36115</v>
      </c>
      <c r="P3452">
        <f ca="1">_20206[[#This Row],[最低排名]]-_20206[[#This Row],[同分人数]]+1</f>
        <v>35975</v>
      </c>
      <c r="Q3452">
        <f ca="1">IF(O3452&gt;=开始!$B$6, 1, 0)</f>
        <v>1</v>
      </c>
      <c r="R3452">
        <f ca="1">_20206[[#This Row],[最低排名]]-开始!$B$6</f>
        <v>36115</v>
      </c>
    </row>
    <row r="3453" spans="1:18">
      <c r="A3453">
        <v>57501</v>
      </c>
      <c r="B3453" t="s">
        <v>1585</v>
      </c>
      <c r="C3453" t="str">
        <f t="shared" si="214"/>
        <v>仰恩大学</v>
      </c>
      <c r="D3453" t="str">
        <f t="shared" si="215"/>
        <v>01</v>
      </c>
      <c r="E3453" t="s">
        <v>198</v>
      </c>
      <c r="F3453">
        <v>191</v>
      </c>
      <c r="G3453">
        <v>99</v>
      </c>
      <c r="H3453">
        <v>79</v>
      </c>
      <c r="I3453">
        <v>46</v>
      </c>
      <c r="J3453">
        <v>46</v>
      </c>
      <c r="K3453">
        <v>43</v>
      </c>
      <c r="L3453">
        <v>0</v>
      </c>
      <c r="M3453">
        <v>2022</v>
      </c>
      <c r="N3453">
        <f t="shared" ca="1" si="212"/>
        <v>137</v>
      </c>
      <c r="O3453">
        <f t="shared" ca="1" si="213"/>
        <v>35698</v>
      </c>
      <c r="P3453">
        <f ca="1">_20206[[#This Row],[最低排名]]-_20206[[#This Row],[同分人数]]+1</f>
        <v>35562</v>
      </c>
      <c r="Q3453">
        <f ca="1">IF(O3453&gt;=开始!$B$6, 1, 0)</f>
        <v>1</v>
      </c>
      <c r="R3453">
        <f ca="1">_20206[[#This Row],[最低排名]]-开始!$B$6</f>
        <v>35698</v>
      </c>
    </row>
    <row r="3454" spans="1:18">
      <c r="A3454">
        <v>59101</v>
      </c>
      <c r="B3454" t="s">
        <v>924</v>
      </c>
      <c r="C3454" t="str">
        <f t="shared" si="214"/>
        <v>南昌大学</v>
      </c>
      <c r="D3454" t="str">
        <f t="shared" si="215"/>
        <v>01</v>
      </c>
      <c r="E3454" t="s">
        <v>87</v>
      </c>
      <c r="F3454">
        <v>239</v>
      </c>
      <c r="G3454">
        <v>125</v>
      </c>
      <c r="H3454">
        <v>98</v>
      </c>
      <c r="I3454">
        <v>67</v>
      </c>
      <c r="J3454">
        <v>61</v>
      </c>
      <c r="K3454">
        <v>61</v>
      </c>
      <c r="L3454">
        <v>0</v>
      </c>
      <c r="M3454">
        <v>2022</v>
      </c>
      <c r="N3454">
        <f t="shared" ca="1" si="212"/>
        <v>231</v>
      </c>
      <c r="O3454">
        <f t="shared" ca="1" si="213"/>
        <v>12030</v>
      </c>
      <c r="P3454">
        <f ca="1">_20206[[#This Row],[最低排名]]-_20206[[#This Row],[同分人数]]+1</f>
        <v>11800</v>
      </c>
      <c r="Q3454">
        <f ca="1">IF(O3454&gt;=开始!$B$6, 1, 0)</f>
        <v>1</v>
      </c>
      <c r="R3454">
        <f ca="1">_20206[[#This Row],[最低排名]]-开始!$B$6</f>
        <v>12030</v>
      </c>
    </row>
    <row r="3455" spans="1:18">
      <c r="A3455">
        <v>59102</v>
      </c>
      <c r="B3455" t="s">
        <v>925</v>
      </c>
      <c r="C3455" t="str">
        <f t="shared" si="214"/>
        <v>南昌大学</v>
      </c>
      <c r="D3455" t="str">
        <f t="shared" si="215"/>
        <v>02</v>
      </c>
      <c r="E3455" t="s">
        <v>115</v>
      </c>
      <c r="F3455">
        <v>234</v>
      </c>
      <c r="G3455">
        <v>119</v>
      </c>
      <c r="H3455">
        <v>119</v>
      </c>
      <c r="I3455">
        <v>64</v>
      </c>
      <c r="J3455">
        <v>58</v>
      </c>
      <c r="K3455">
        <v>55</v>
      </c>
      <c r="L3455">
        <v>0</v>
      </c>
      <c r="M3455">
        <v>2022</v>
      </c>
      <c r="N3455">
        <f t="shared" ca="1" si="212"/>
        <v>238</v>
      </c>
      <c r="O3455">
        <f t="shared" ca="1" si="213"/>
        <v>11182</v>
      </c>
      <c r="P3455">
        <f ca="1">_20206[[#This Row],[最低排名]]-_20206[[#This Row],[同分人数]]+1</f>
        <v>10945</v>
      </c>
      <c r="Q3455">
        <f ca="1">IF(O3455&gt;=开始!$B$6, 1, 0)</f>
        <v>1</v>
      </c>
      <c r="R3455">
        <f ca="1">_20206[[#This Row],[最低排名]]-开始!$B$6</f>
        <v>11182</v>
      </c>
    </row>
    <row r="3456" spans="1:18">
      <c r="A3456">
        <v>59103</v>
      </c>
      <c r="B3456" t="s">
        <v>926</v>
      </c>
      <c r="C3456" t="str">
        <f t="shared" si="214"/>
        <v>南昌大学</v>
      </c>
      <c r="D3456" t="str">
        <f t="shared" si="215"/>
        <v>03</v>
      </c>
      <c r="E3456" t="s">
        <v>87</v>
      </c>
      <c r="F3456">
        <v>224</v>
      </c>
      <c r="G3456">
        <v>116</v>
      </c>
      <c r="H3456">
        <v>125</v>
      </c>
      <c r="I3456">
        <v>64</v>
      </c>
      <c r="J3456">
        <v>58</v>
      </c>
      <c r="K3456">
        <v>55</v>
      </c>
      <c r="L3456">
        <v>0</v>
      </c>
      <c r="M3456">
        <v>2022</v>
      </c>
      <c r="N3456">
        <f t="shared" ca="1" si="212"/>
        <v>231</v>
      </c>
      <c r="O3456">
        <f t="shared" ca="1" si="213"/>
        <v>12030</v>
      </c>
      <c r="P3456">
        <f ca="1">_20206[[#This Row],[最低排名]]-_20206[[#This Row],[同分人数]]+1</f>
        <v>11800</v>
      </c>
      <c r="Q3456">
        <f ca="1">IF(O3456&gt;=开始!$B$6, 1, 0)</f>
        <v>1</v>
      </c>
      <c r="R3456">
        <f ca="1">_20206[[#This Row],[最低排名]]-开始!$B$6</f>
        <v>12030</v>
      </c>
    </row>
    <row r="3457" spans="1:18">
      <c r="A3457">
        <v>59104</v>
      </c>
      <c r="B3457" t="s">
        <v>927</v>
      </c>
      <c r="C3457" t="str">
        <f t="shared" si="214"/>
        <v>南昌大学</v>
      </c>
      <c r="D3457" t="str">
        <f t="shared" si="215"/>
        <v>04</v>
      </c>
      <c r="E3457" t="s">
        <v>189</v>
      </c>
      <c r="F3457">
        <v>217</v>
      </c>
      <c r="G3457">
        <v>110</v>
      </c>
      <c r="H3457">
        <v>123</v>
      </c>
      <c r="I3457">
        <v>67</v>
      </c>
      <c r="J3457">
        <v>64</v>
      </c>
      <c r="K3457">
        <v>64</v>
      </c>
      <c r="L3457">
        <v>0</v>
      </c>
      <c r="M3457">
        <v>2022</v>
      </c>
      <c r="N3457">
        <f t="shared" ca="1" si="212"/>
        <v>232</v>
      </c>
      <c r="O3457">
        <f t="shared" ca="1" si="213"/>
        <v>10083</v>
      </c>
      <c r="P3457">
        <f ca="1">_20206[[#This Row],[最低排名]]-_20206[[#This Row],[同分人数]]+1</f>
        <v>9852</v>
      </c>
      <c r="Q3457">
        <f ca="1">IF(O3457&gt;=开始!$B$6, 1, 0)</f>
        <v>1</v>
      </c>
      <c r="R3457">
        <f ca="1">_20206[[#This Row],[最低排名]]-开始!$B$6</f>
        <v>10083</v>
      </c>
    </row>
    <row r="3458" spans="1:18">
      <c r="A3458">
        <v>59105</v>
      </c>
      <c r="B3458" t="s">
        <v>928</v>
      </c>
      <c r="C3458" t="str">
        <f t="shared" si="214"/>
        <v>南昌大学</v>
      </c>
      <c r="D3458" t="str">
        <f t="shared" si="215"/>
        <v>05</v>
      </c>
      <c r="E3458" t="s">
        <v>248</v>
      </c>
      <c r="F3458">
        <v>231</v>
      </c>
      <c r="G3458">
        <v>117</v>
      </c>
      <c r="H3458">
        <v>118</v>
      </c>
      <c r="I3458">
        <v>64</v>
      </c>
      <c r="J3458">
        <v>58</v>
      </c>
      <c r="K3458">
        <v>58</v>
      </c>
      <c r="L3458">
        <v>0</v>
      </c>
      <c r="M3458">
        <v>2022</v>
      </c>
      <c r="N3458">
        <f t="shared" ref="N3458:N3521" ca="1" si="216">VLOOKUP(E3458, INDIRECT("'" &amp; M3458 &amp; "D'!$A$2:$G$500"), 2, FALSE)</f>
        <v>203</v>
      </c>
      <c r="O3458">
        <f t="shared" ref="O3458:O3521" ca="1" si="217">VLOOKUP(E3458, INDIRECT("'" &amp; M3458 &amp; "D'!$A$2:$G$500"), 3, FALSE)</f>
        <v>11385</v>
      </c>
      <c r="P3458">
        <f ca="1">_20206[[#This Row],[最低排名]]-_20206[[#This Row],[同分人数]]+1</f>
        <v>11183</v>
      </c>
      <c r="Q3458">
        <f ca="1">IF(O3458&gt;=开始!$B$6, 1, 0)</f>
        <v>1</v>
      </c>
      <c r="R3458">
        <f ca="1">_20206[[#This Row],[最低排名]]-开始!$B$6</f>
        <v>11385</v>
      </c>
    </row>
    <row r="3459" spans="1:18">
      <c r="A3459">
        <v>59201</v>
      </c>
      <c r="B3459" t="s">
        <v>929</v>
      </c>
      <c r="C3459" t="str">
        <f t="shared" si="214"/>
        <v>华东交大</v>
      </c>
      <c r="D3459" t="str">
        <f t="shared" si="215"/>
        <v>01</v>
      </c>
      <c r="E3459" t="s">
        <v>144</v>
      </c>
      <c r="F3459">
        <v>206</v>
      </c>
      <c r="G3459">
        <v>105</v>
      </c>
      <c r="H3459">
        <v>90</v>
      </c>
      <c r="I3459">
        <v>64</v>
      </c>
      <c r="J3459">
        <v>61</v>
      </c>
      <c r="K3459">
        <v>46</v>
      </c>
      <c r="L3459">
        <v>0</v>
      </c>
      <c r="M3459">
        <v>2022</v>
      </c>
      <c r="N3459">
        <f t="shared" ca="1" si="216"/>
        <v>221</v>
      </c>
      <c r="O3459">
        <f t="shared" ca="1" si="217"/>
        <v>24652</v>
      </c>
      <c r="P3459">
        <f ca="1">_20206[[#This Row],[最低排名]]-_20206[[#This Row],[同分人数]]+1</f>
        <v>24432</v>
      </c>
      <c r="Q3459">
        <f ca="1">IF(O3459&gt;=开始!$B$6, 1, 0)</f>
        <v>1</v>
      </c>
      <c r="R3459">
        <f ca="1">_20206[[#This Row],[最低排名]]-开始!$B$6</f>
        <v>24652</v>
      </c>
    </row>
    <row r="3460" spans="1:18">
      <c r="A3460">
        <v>59202</v>
      </c>
      <c r="B3460" t="s">
        <v>930</v>
      </c>
      <c r="C3460" t="str">
        <f t="shared" si="214"/>
        <v>华东交大</v>
      </c>
      <c r="D3460" t="str">
        <f t="shared" si="215"/>
        <v>02</v>
      </c>
      <c r="E3460" t="s">
        <v>363</v>
      </c>
      <c r="F3460">
        <v>205</v>
      </c>
      <c r="G3460">
        <v>113</v>
      </c>
      <c r="H3460">
        <v>81</v>
      </c>
      <c r="I3460">
        <v>52</v>
      </c>
      <c r="J3460">
        <v>49</v>
      </c>
      <c r="K3460">
        <v>49</v>
      </c>
      <c r="L3460">
        <v>0</v>
      </c>
      <c r="M3460">
        <v>2022</v>
      </c>
      <c r="N3460">
        <f t="shared" ca="1" si="216"/>
        <v>197</v>
      </c>
      <c r="O3460">
        <f t="shared" ca="1" si="217"/>
        <v>30730</v>
      </c>
      <c r="P3460">
        <f ca="1">_20206[[#This Row],[最低排名]]-_20206[[#This Row],[同分人数]]+1</f>
        <v>30534</v>
      </c>
      <c r="Q3460">
        <f ca="1">IF(O3460&gt;=开始!$B$6, 1, 0)</f>
        <v>1</v>
      </c>
      <c r="R3460">
        <f ca="1">_20206[[#This Row],[最低排名]]-开始!$B$6</f>
        <v>30730</v>
      </c>
    </row>
    <row r="3461" spans="1:18">
      <c r="A3461">
        <v>59301</v>
      </c>
      <c r="B3461" t="s">
        <v>931</v>
      </c>
      <c r="C3461" t="str">
        <f t="shared" si="214"/>
        <v>东华理工</v>
      </c>
      <c r="D3461" t="str">
        <f t="shared" si="215"/>
        <v>01</v>
      </c>
      <c r="E3461" t="s">
        <v>469</v>
      </c>
      <c r="F3461">
        <v>177</v>
      </c>
      <c r="G3461">
        <v>92</v>
      </c>
      <c r="H3461">
        <v>81</v>
      </c>
      <c r="I3461">
        <v>61</v>
      </c>
      <c r="J3461">
        <v>61</v>
      </c>
      <c r="K3461">
        <v>52</v>
      </c>
      <c r="L3461">
        <v>0</v>
      </c>
      <c r="M3461">
        <v>2022</v>
      </c>
      <c r="N3461">
        <f t="shared" ca="1" si="216"/>
        <v>147</v>
      </c>
      <c r="O3461">
        <f t="shared" ca="1" si="217"/>
        <v>31375</v>
      </c>
      <c r="P3461">
        <f ca="1">_20206[[#This Row],[最低排名]]-_20206[[#This Row],[同分人数]]+1</f>
        <v>31229</v>
      </c>
      <c r="Q3461">
        <f ca="1">IF(O3461&gt;=开始!$B$6, 1, 0)</f>
        <v>1</v>
      </c>
      <c r="R3461">
        <f ca="1">_20206[[#This Row],[最低排名]]-开始!$B$6</f>
        <v>31375</v>
      </c>
    </row>
    <row r="3462" spans="1:18">
      <c r="A3462">
        <v>59302</v>
      </c>
      <c r="B3462" t="s">
        <v>932</v>
      </c>
      <c r="C3462" t="str">
        <f t="shared" si="214"/>
        <v>东华理工</v>
      </c>
      <c r="D3462" t="str">
        <f t="shared" si="215"/>
        <v>02</v>
      </c>
      <c r="E3462" t="s">
        <v>398</v>
      </c>
      <c r="F3462">
        <v>197</v>
      </c>
      <c r="G3462">
        <v>112</v>
      </c>
      <c r="H3462">
        <v>62</v>
      </c>
      <c r="I3462">
        <v>61</v>
      </c>
      <c r="J3462">
        <v>58</v>
      </c>
      <c r="K3462">
        <v>55</v>
      </c>
      <c r="L3462">
        <v>0</v>
      </c>
      <c r="M3462">
        <v>2022</v>
      </c>
      <c r="N3462">
        <f t="shared" ca="1" si="216"/>
        <v>183</v>
      </c>
      <c r="O3462">
        <f t="shared" ca="1" si="217"/>
        <v>31228</v>
      </c>
      <c r="P3462">
        <f ca="1">_20206[[#This Row],[最低排名]]-_20206[[#This Row],[同分人数]]+1</f>
        <v>31046</v>
      </c>
      <c r="Q3462">
        <f ca="1">IF(O3462&gt;=开始!$B$6, 1, 0)</f>
        <v>1</v>
      </c>
      <c r="R3462">
        <f ca="1">_20206[[#This Row],[最低排名]]-开始!$B$6</f>
        <v>31228</v>
      </c>
    </row>
    <row r="3463" spans="1:18">
      <c r="A3463">
        <v>59401</v>
      </c>
      <c r="B3463" t="s">
        <v>933</v>
      </c>
      <c r="C3463" t="str">
        <f t="shared" si="214"/>
        <v>南昌航大</v>
      </c>
      <c r="D3463" t="str">
        <f t="shared" si="215"/>
        <v>01</v>
      </c>
      <c r="E3463" t="s">
        <v>419</v>
      </c>
      <c r="F3463">
        <v>185</v>
      </c>
      <c r="G3463">
        <v>100</v>
      </c>
      <c r="H3463">
        <v>75</v>
      </c>
      <c r="I3463">
        <v>61</v>
      </c>
      <c r="J3463">
        <v>58</v>
      </c>
      <c r="K3463">
        <v>55</v>
      </c>
      <c r="L3463">
        <v>0</v>
      </c>
      <c r="M3463">
        <v>2022</v>
      </c>
      <c r="N3463">
        <f t="shared" ca="1" si="216"/>
        <v>158</v>
      </c>
      <c r="O3463">
        <f t="shared" ca="1" si="217"/>
        <v>31045</v>
      </c>
      <c r="P3463">
        <f ca="1">_20206[[#This Row],[最低排名]]-_20206[[#This Row],[同分人数]]+1</f>
        <v>30888</v>
      </c>
      <c r="Q3463">
        <f ca="1">IF(O3463&gt;=开始!$B$6, 1, 0)</f>
        <v>1</v>
      </c>
      <c r="R3463">
        <f ca="1">_20206[[#This Row],[最低排名]]-开始!$B$6</f>
        <v>31045</v>
      </c>
    </row>
    <row r="3464" spans="1:18">
      <c r="A3464">
        <v>59402</v>
      </c>
      <c r="B3464" t="s">
        <v>934</v>
      </c>
      <c r="C3464" t="str">
        <f t="shared" si="214"/>
        <v>南昌航大</v>
      </c>
      <c r="D3464" t="str">
        <f t="shared" si="215"/>
        <v>02</v>
      </c>
      <c r="E3464" t="s">
        <v>318</v>
      </c>
      <c r="F3464">
        <v>173</v>
      </c>
      <c r="G3464">
        <v>99</v>
      </c>
      <c r="H3464">
        <v>91</v>
      </c>
      <c r="I3464">
        <v>61</v>
      </c>
      <c r="J3464">
        <v>52</v>
      </c>
      <c r="K3464">
        <v>49</v>
      </c>
      <c r="L3464">
        <v>0</v>
      </c>
      <c r="M3464">
        <v>2022</v>
      </c>
      <c r="N3464">
        <f t="shared" ca="1" si="216"/>
        <v>168</v>
      </c>
      <c r="O3464">
        <f t="shared" ca="1" si="217"/>
        <v>32393</v>
      </c>
      <c r="P3464">
        <f ca="1">_20206[[#This Row],[最低排名]]-_20206[[#This Row],[同分人数]]+1</f>
        <v>32226</v>
      </c>
      <c r="Q3464">
        <f ca="1">IF(O3464&gt;=开始!$B$6, 1, 0)</f>
        <v>1</v>
      </c>
      <c r="R3464">
        <f ca="1">_20206[[#This Row],[最低排名]]-开始!$B$6</f>
        <v>32393</v>
      </c>
    </row>
    <row r="3465" spans="1:18">
      <c r="A3465">
        <v>59403</v>
      </c>
      <c r="B3465" t="s">
        <v>935</v>
      </c>
      <c r="C3465" t="str">
        <f t="shared" si="214"/>
        <v>南昌航大</v>
      </c>
      <c r="D3465" t="str">
        <f t="shared" si="215"/>
        <v>03</v>
      </c>
      <c r="E3465" t="s">
        <v>187</v>
      </c>
      <c r="F3465">
        <v>181</v>
      </c>
      <c r="G3465">
        <v>107</v>
      </c>
      <c r="H3465">
        <v>108</v>
      </c>
      <c r="I3465">
        <v>61</v>
      </c>
      <c r="J3465">
        <v>52</v>
      </c>
      <c r="K3465">
        <v>46</v>
      </c>
      <c r="L3465">
        <v>0</v>
      </c>
      <c r="M3465">
        <v>2022</v>
      </c>
      <c r="N3465">
        <f t="shared" ca="1" si="216"/>
        <v>205</v>
      </c>
      <c r="O3465">
        <f t="shared" ca="1" si="217"/>
        <v>28491</v>
      </c>
      <c r="P3465">
        <f ca="1">_20206[[#This Row],[最低排名]]-_20206[[#This Row],[同分人数]]+1</f>
        <v>28287</v>
      </c>
      <c r="Q3465">
        <f ca="1">IF(O3465&gt;=开始!$B$6, 1, 0)</f>
        <v>1</v>
      </c>
      <c r="R3465">
        <f ca="1">_20206[[#This Row],[最低排名]]-开始!$B$6</f>
        <v>28491</v>
      </c>
    </row>
    <row r="3466" spans="1:18">
      <c r="A3466">
        <v>59404</v>
      </c>
      <c r="B3466" t="s">
        <v>1586</v>
      </c>
      <c r="C3466" t="str">
        <f t="shared" si="214"/>
        <v>南昌航大</v>
      </c>
      <c r="D3466" t="str">
        <f t="shared" si="215"/>
        <v>04</v>
      </c>
      <c r="E3466" t="s">
        <v>419</v>
      </c>
      <c r="F3466">
        <v>187</v>
      </c>
      <c r="G3466">
        <v>99</v>
      </c>
      <c r="H3466">
        <v>100</v>
      </c>
      <c r="I3466">
        <v>52</v>
      </c>
      <c r="J3466">
        <v>49</v>
      </c>
      <c r="K3466">
        <v>46</v>
      </c>
      <c r="L3466">
        <v>0</v>
      </c>
      <c r="M3466">
        <v>2022</v>
      </c>
      <c r="N3466">
        <f t="shared" ca="1" si="216"/>
        <v>158</v>
      </c>
      <c r="O3466">
        <f t="shared" ca="1" si="217"/>
        <v>31045</v>
      </c>
      <c r="P3466">
        <f ca="1">_20206[[#This Row],[最低排名]]-_20206[[#This Row],[同分人数]]+1</f>
        <v>30888</v>
      </c>
      <c r="Q3466">
        <f ca="1">IF(O3466&gt;=开始!$B$6, 1, 0)</f>
        <v>1</v>
      </c>
      <c r="R3466">
        <f ca="1">_20206[[#This Row],[最低排名]]-开始!$B$6</f>
        <v>31045</v>
      </c>
    </row>
    <row r="3467" spans="1:18">
      <c r="A3467">
        <v>59501</v>
      </c>
      <c r="B3467" t="s">
        <v>936</v>
      </c>
      <c r="C3467" t="str">
        <f t="shared" si="214"/>
        <v>江西理工</v>
      </c>
      <c r="D3467" t="str">
        <f t="shared" si="215"/>
        <v>01</v>
      </c>
      <c r="E3467" t="s">
        <v>398</v>
      </c>
      <c r="F3467">
        <v>190</v>
      </c>
      <c r="G3467">
        <v>99</v>
      </c>
      <c r="H3467">
        <v>96</v>
      </c>
      <c r="I3467">
        <v>52</v>
      </c>
      <c r="J3467">
        <v>49</v>
      </c>
      <c r="K3467">
        <v>46</v>
      </c>
      <c r="L3467">
        <v>0</v>
      </c>
      <c r="M3467">
        <v>2022</v>
      </c>
      <c r="N3467">
        <f t="shared" ca="1" si="216"/>
        <v>183</v>
      </c>
      <c r="O3467">
        <f t="shared" ca="1" si="217"/>
        <v>31228</v>
      </c>
      <c r="P3467">
        <f ca="1">_20206[[#This Row],[最低排名]]-_20206[[#This Row],[同分人数]]+1</f>
        <v>31046</v>
      </c>
      <c r="Q3467">
        <f ca="1">IF(O3467&gt;=开始!$B$6, 1, 0)</f>
        <v>1</v>
      </c>
      <c r="R3467">
        <f ca="1">_20206[[#This Row],[最低排名]]-开始!$B$6</f>
        <v>31228</v>
      </c>
    </row>
    <row r="3468" spans="1:18">
      <c r="A3468">
        <v>59502</v>
      </c>
      <c r="B3468" t="s">
        <v>937</v>
      </c>
      <c r="C3468" t="str">
        <f t="shared" si="214"/>
        <v>江西理工</v>
      </c>
      <c r="D3468" t="str">
        <f t="shared" si="215"/>
        <v>02</v>
      </c>
      <c r="E3468" t="s">
        <v>205</v>
      </c>
      <c r="F3468">
        <v>184</v>
      </c>
      <c r="G3468">
        <v>99</v>
      </c>
      <c r="H3468">
        <v>66</v>
      </c>
      <c r="I3468">
        <v>61</v>
      </c>
      <c r="J3468">
        <v>61</v>
      </c>
      <c r="K3468">
        <v>46</v>
      </c>
      <c r="L3468">
        <v>0</v>
      </c>
      <c r="M3468">
        <v>2022</v>
      </c>
      <c r="N3468">
        <f t="shared" ca="1" si="216"/>
        <v>162</v>
      </c>
      <c r="O3468">
        <f t="shared" ca="1" si="217"/>
        <v>33700</v>
      </c>
      <c r="P3468">
        <f ca="1">_20206[[#This Row],[最低排名]]-_20206[[#This Row],[同分人数]]+1</f>
        <v>33539</v>
      </c>
      <c r="Q3468">
        <f ca="1">IF(O3468&gt;=开始!$B$6, 1, 0)</f>
        <v>1</v>
      </c>
      <c r="R3468">
        <f ca="1">_20206[[#This Row],[最低排名]]-开始!$B$6</f>
        <v>33700</v>
      </c>
    </row>
    <row r="3469" spans="1:18">
      <c r="A3469">
        <v>59503</v>
      </c>
      <c r="B3469" t="s">
        <v>938</v>
      </c>
      <c r="C3469" t="str">
        <f t="shared" si="214"/>
        <v>江西理工</v>
      </c>
      <c r="D3469" t="str">
        <f t="shared" si="215"/>
        <v>03</v>
      </c>
      <c r="E3469" t="s">
        <v>408</v>
      </c>
      <c r="F3469">
        <v>188</v>
      </c>
      <c r="G3469">
        <v>100</v>
      </c>
      <c r="H3469">
        <v>69</v>
      </c>
      <c r="I3469">
        <v>58</v>
      </c>
      <c r="J3469">
        <v>58</v>
      </c>
      <c r="K3469">
        <v>46</v>
      </c>
      <c r="L3469">
        <v>0</v>
      </c>
      <c r="M3469">
        <v>2022</v>
      </c>
      <c r="N3469">
        <f t="shared" ca="1" si="216"/>
        <v>181</v>
      </c>
      <c r="O3469">
        <f t="shared" ca="1" si="217"/>
        <v>33538</v>
      </c>
      <c r="P3469">
        <f ca="1">_20206[[#This Row],[最低排名]]-_20206[[#This Row],[同分人数]]+1</f>
        <v>33358</v>
      </c>
      <c r="Q3469">
        <f ca="1">IF(O3469&gt;=开始!$B$6, 1, 0)</f>
        <v>1</v>
      </c>
      <c r="R3469">
        <f ca="1">_20206[[#This Row],[最低排名]]-开始!$B$6</f>
        <v>33538</v>
      </c>
    </row>
    <row r="3470" spans="1:18">
      <c r="A3470">
        <v>59504</v>
      </c>
      <c r="B3470" t="s">
        <v>939</v>
      </c>
      <c r="C3470" t="str">
        <f t="shared" si="214"/>
        <v>江西理工</v>
      </c>
      <c r="D3470" t="str">
        <f t="shared" si="215"/>
        <v>04</v>
      </c>
      <c r="E3470" t="s">
        <v>479</v>
      </c>
      <c r="F3470">
        <v>189</v>
      </c>
      <c r="G3470">
        <v>99</v>
      </c>
      <c r="H3470">
        <v>95</v>
      </c>
      <c r="I3470">
        <v>49</v>
      </c>
      <c r="J3470">
        <v>46</v>
      </c>
      <c r="K3470">
        <v>43</v>
      </c>
      <c r="L3470">
        <v>0</v>
      </c>
      <c r="M3470">
        <v>2022</v>
      </c>
      <c r="N3470">
        <f t="shared" ca="1" si="216"/>
        <v>163</v>
      </c>
      <c r="O3470">
        <f t="shared" ca="1" si="217"/>
        <v>33024</v>
      </c>
      <c r="P3470">
        <f ca="1">_20206[[#This Row],[最低排名]]-_20206[[#This Row],[同分人数]]+1</f>
        <v>32862</v>
      </c>
      <c r="Q3470">
        <f ca="1">IF(O3470&gt;=开始!$B$6, 1, 0)</f>
        <v>1</v>
      </c>
      <c r="R3470">
        <f ca="1">_20206[[#This Row],[最低排名]]-开始!$B$6</f>
        <v>33024</v>
      </c>
    </row>
    <row r="3471" spans="1:18">
      <c r="A3471">
        <v>59505</v>
      </c>
      <c r="B3471" t="s">
        <v>940</v>
      </c>
      <c r="C3471" t="str">
        <f t="shared" si="214"/>
        <v>江西理工</v>
      </c>
      <c r="D3471" t="str">
        <f t="shared" si="215"/>
        <v>05</v>
      </c>
      <c r="E3471" t="s">
        <v>427</v>
      </c>
      <c r="F3471">
        <v>198</v>
      </c>
      <c r="G3471">
        <v>101</v>
      </c>
      <c r="H3471">
        <v>93</v>
      </c>
      <c r="I3471">
        <v>52</v>
      </c>
      <c r="J3471">
        <v>49</v>
      </c>
      <c r="K3471">
        <v>43</v>
      </c>
      <c r="L3471">
        <v>0</v>
      </c>
      <c r="M3471">
        <v>2022</v>
      </c>
      <c r="N3471">
        <f t="shared" ca="1" si="216"/>
        <v>157</v>
      </c>
      <c r="O3471">
        <f t="shared" ca="1" si="217"/>
        <v>30887</v>
      </c>
      <c r="P3471">
        <f ca="1">_20206[[#This Row],[最低排名]]-_20206[[#This Row],[同分人数]]+1</f>
        <v>30731</v>
      </c>
      <c r="Q3471">
        <f ca="1">IF(O3471&gt;=开始!$B$6, 1, 0)</f>
        <v>1</v>
      </c>
      <c r="R3471">
        <f ca="1">_20206[[#This Row],[最低排名]]-开始!$B$6</f>
        <v>30887</v>
      </c>
    </row>
    <row r="3472" spans="1:18">
      <c r="A3472">
        <v>59601</v>
      </c>
      <c r="B3472" t="s">
        <v>941</v>
      </c>
      <c r="C3472" t="str">
        <f t="shared" si="214"/>
        <v>景德陶瓷</v>
      </c>
      <c r="D3472" t="str">
        <f t="shared" si="215"/>
        <v>01</v>
      </c>
      <c r="E3472" t="s">
        <v>383</v>
      </c>
      <c r="F3472">
        <v>184</v>
      </c>
      <c r="G3472">
        <v>102</v>
      </c>
      <c r="H3472">
        <v>77</v>
      </c>
      <c r="I3472">
        <v>58</v>
      </c>
      <c r="J3472">
        <v>55</v>
      </c>
      <c r="K3472">
        <v>49</v>
      </c>
      <c r="L3472">
        <v>0</v>
      </c>
      <c r="M3472">
        <v>2022</v>
      </c>
      <c r="N3472">
        <f t="shared" ca="1" si="216"/>
        <v>139</v>
      </c>
      <c r="O3472">
        <f t="shared" ca="1" si="217"/>
        <v>32861</v>
      </c>
      <c r="P3472">
        <f ca="1">_20206[[#This Row],[最低排名]]-_20206[[#This Row],[同分人数]]+1</f>
        <v>32723</v>
      </c>
      <c r="Q3472">
        <f ca="1">IF(O3472&gt;=开始!$B$6, 1, 0)</f>
        <v>1</v>
      </c>
      <c r="R3472">
        <f ca="1">_20206[[#This Row],[最低排名]]-开始!$B$6</f>
        <v>32861</v>
      </c>
    </row>
    <row r="3473" spans="1:18">
      <c r="A3473">
        <v>59602</v>
      </c>
      <c r="B3473" t="s">
        <v>942</v>
      </c>
      <c r="C3473" t="str">
        <f t="shared" ref="C3473:C3536" si="218">LEFT(B3473, FIND("(", B3473) - 1)</f>
        <v>景德陶瓷</v>
      </c>
      <c r="D3473" t="str">
        <f t="shared" ref="D3473:D3536" si="219">MID(B3473, FIND("(", B3473) + 1, FIND(")", B3473) - FIND("(", B3473) - 1)</f>
        <v>02</v>
      </c>
      <c r="E3473" t="s">
        <v>528</v>
      </c>
      <c r="F3473">
        <v>190</v>
      </c>
      <c r="G3473">
        <v>105</v>
      </c>
      <c r="H3473">
        <v>79</v>
      </c>
      <c r="I3473">
        <v>67</v>
      </c>
      <c r="J3473">
        <v>55</v>
      </c>
      <c r="K3473">
        <v>49</v>
      </c>
      <c r="L3473">
        <v>0</v>
      </c>
      <c r="M3473">
        <v>2022</v>
      </c>
      <c r="N3473">
        <f t="shared" ca="1" si="216"/>
        <v>187</v>
      </c>
      <c r="O3473">
        <f t="shared" ca="1" si="217"/>
        <v>29955</v>
      </c>
      <c r="P3473">
        <f ca="1">_20206[[#This Row],[最低排名]]-_20206[[#This Row],[同分人数]]+1</f>
        <v>29769</v>
      </c>
      <c r="Q3473">
        <f ca="1">IF(O3473&gt;=开始!$B$6, 1, 0)</f>
        <v>1</v>
      </c>
      <c r="R3473">
        <f ca="1">_20206[[#This Row],[最低排名]]-开始!$B$6</f>
        <v>29955</v>
      </c>
    </row>
    <row r="3474" spans="1:18">
      <c r="A3474">
        <v>59603</v>
      </c>
      <c r="B3474" t="s">
        <v>943</v>
      </c>
      <c r="C3474" t="str">
        <f t="shared" si="218"/>
        <v>景德陶瓷</v>
      </c>
      <c r="D3474" t="str">
        <f t="shared" si="219"/>
        <v>03</v>
      </c>
      <c r="E3474" t="s">
        <v>228</v>
      </c>
      <c r="F3474">
        <v>202</v>
      </c>
      <c r="G3474">
        <v>103</v>
      </c>
      <c r="H3474">
        <v>60</v>
      </c>
      <c r="I3474">
        <v>64</v>
      </c>
      <c r="J3474">
        <v>58</v>
      </c>
      <c r="K3474">
        <v>55</v>
      </c>
      <c r="L3474">
        <v>0</v>
      </c>
      <c r="M3474">
        <v>2022</v>
      </c>
      <c r="N3474">
        <f t="shared" ca="1" si="216"/>
        <v>199</v>
      </c>
      <c r="O3474">
        <f t="shared" ca="1" si="217"/>
        <v>30154</v>
      </c>
      <c r="P3474">
        <f ca="1">_20206[[#This Row],[最低排名]]-_20206[[#This Row],[同分人数]]+1</f>
        <v>29956</v>
      </c>
      <c r="Q3474">
        <f ca="1">IF(O3474&gt;=开始!$B$6, 1, 0)</f>
        <v>1</v>
      </c>
      <c r="R3474">
        <f ca="1">_20206[[#This Row],[最低排名]]-开始!$B$6</f>
        <v>30154</v>
      </c>
    </row>
    <row r="3475" spans="1:18">
      <c r="A3475">
        <v>59701</v>
      </c>
      <c r="B3475" t="s">
        <v>944</v>
      </c>
      <c r="C3475" t="str">
        <f t="shared" si="218"/>
        <v>江西农大</v>
      </c>
      <c r="D3475" t="str">
        <f t="shared" si="219"/>
        <v>01</v>
      </c>
      <c r="E3475" t="s">
        <v>405</v>
      </c>
      <c r="F3475">
        <v>176</v>
      </c>
      <c r="G3475">
        <v>89</v>
      </c>
      <c r="H3475">
        <v>107</v>
      </c>
      <c r="I3475">
        <v>52</v>
      </c>
      <c r="J3475">
        <v>46</v>
      </c>
      <c r="K3475">
        <v>46</v>
      </c>
      <c r="L3475">
        <v>0</v>
      </c>
      <c r="M3475">
        <v>2022</v>
      </c>
      <c r="N3475">
        <f t="shared" ca="1" si="216"/>
        <v>164</v>
      </c>
      <c r="O3475">
        <f t="shared" ca="1" si="217"/>
        <v>32225</v>
      </c>
      <c r="P3475">
        <f ca="1">_20206[[#This Row],[最低排名]]-_20206[[#This Row],[同分人数]]+1</f>
        <v>32062</v>
      </c>
      <c r="Q3475">
        <f ca="1">IF(O3475&gt;=开始!$B$6, 1, 0)</f>
        <v>1</v>
      </c>
      <c r="R3475">
        <f ca="1">_20206[[#This Row],[最低排名]]-开始!$B$6</f>
        <v>32225</v>
      </c>
    </row>
    <row r="3476" spans="1:18">
      <c r="A3476">
        <v>59702</v>
      </c>
      <c r="B3476" t="s">
        <v>945</v>
      </c>
      <c r="C3476" t="str">
        <f t="shared" si="218"/>
        <v>江西农大</v>
      </c>
      <c r="D3476" t="str">
        <f t="shared" si="219"/>
        <v>02</v>
      </c>
      <c r="E3476" t="s">
        <v>223</v>
      </c>
      <c r="F3476">
        <v>183</v>
      </c>
      <c r="G3476">
        <v>96</v>
      </c>
      <c r="H3476">
        <v>69</v>
      </c>
      <c r="I3476">
        <v>58</v>
      </c>
      <c r="J3476">
        <v>58</v>
      </c>
      <c r="K3476">
        <v>40</v>
      </c>
      <c r="L3476">
        <v>0</v>
      </c>
      <c r="M3476">
        <v>2022</v>
      </c>
      <c r="N3476">
        <f t="shared" ca="1" si="216"/>
        <v>159</v>
      </c>
      <c r="O3476">
        <f t="shared" ca="1" si="217"/>
        <v>35261</v>
      </c>
      <c r="P3476">
        <f ca="1">_20206[[#This Row],[最低排名]]-_20206[[#This Row],[同分人数]]+1</f>
        <v>35103</v>
      </c>
      <c r="Q3476">
        <f ca="1">IF(O3476&gt;=开始!$B$6, 1, 0)</f>
        <v>1</v>
      </c>
      <c r="R3476">
        <f ca="1">_20206[[#This Row],[最低排名]]-开始!$B$6</f>
        <v>35261</v>
      </c>
    </row>
    <row r="3477" spans="1:18">
      <c r="A3477">
        <v>59703</v>
      </c>
      <c r="B3477" t="s">
        <v>946</v>
      </c>
      <c r="C3477" t="str">
        <f t="shared" si="218"/>
        <v>江西农大</v>
      </c>
      <c r="D3477" t="str">
        <f t="shared" si="219"/>
        <v>03</v>
      </c>
      <c r="E3477" t="s">
        <v>203</v>
      </c>
      <c r="F3477">
        <v>200</v>
      </c>
      <c r="G3477">
        <v>101</v>
      </c>
      <c r="H3477">
        <v>95</v>
      </c>
      <c r="I3477">
        <v>49</v>
      </c>
      <c r="J3477">
        <v>43</v>
      </c>
      <c r="K3477">
        <v>43</v>
      </c>
      <c r="L3477">
        <v>0</v>
      </c>
      <c r="M3477">
        <v>2022</v>
      </c>
      <c r="N3477">
        <f t="shared" ca="1" si="216"/>
        <v>183</v>
      </c>
      <c r="O3477">
        <f t="shared" ca="1" si="217"/>
        <v>31709</v>
      </c>
      <c r="P3477">
        <f ca="1">_20206[[#This Row],[最低排名]]-_20206[[#This Row],[同分人数]]+1</f>
        <v>31527</v>
      </c>
      <c r="Q3477">
        <f ca="1">IF(O3477&gt;=开始!$B$6, 1, 0)</f>
        <v>1</v>
      </c>
      <c r="R3477">
        <f ca="1">_20206[[#This Row],[最低排名]]-开始!$B$6</f>
        <v>31709</v>
      </c>
    </row>
    <row r="3478" spans="1:18">
      <c r="A3478">
        <v>59704</v>
      </c>
      <c r="B3478" t="s">
        <v>947</v>
      </c>
      <c r="C3478" t="str">
        <f t="shared" si="218"/>
        <v>江西农大</v>
      </c>
      <c r="D3478" t="str">
        <f t="shared" si="219"/>
        <v>04</v>
      </c>
      <c r="E3478" t="s">
        <v>54</v>
      </c>
      <c r="F3478">
        <v>201</v>
      </c>
      <c r="G3478">
        <v>106</v>
      </c>
      <c r="H3478">
        <v>93</v>
      </c>
      <c r="I3478">
        <v>52</v>
      </c>
      <c r="J3478">
        <v>49</v>
      </c>
      <c r="K3478">
        <v>46</v>
      </c>
      <c r="L3478">
        <v>0</v>
      </c>
      <c r="M3478">
        <v>2022</v>
      </c>
      <c r="N3478">
        <f t="shared" ca="1" si="216"/>
        <v>178</v>
      </c>
      <c r="O3478">
        <f t="shared" ca="1" si="217"/>
        <v>29768</v>
      </c>
      <c r="P3478">
        <f ca="1">_20206[[#This Row],[最低排名]]-_20206[[#This Row],[同分人数]]+1</f>
        <v>29591</v>
      </c>
      <c r="Q3478">
        <f ca="1">IF(O3478&gt;=开始!$B$6, 1, 0)</f>
        <v>1</v>
      </c>
      <c r="R3478">
        <f ca="1">_20206[[#This Row],[最低排名]]-开始!$B$6</f>
        <v>29768</v>
      </c>
    </row>
    <row r="3479" spans="1:18">
      <c r="A3479">
        <v>59705</v>
      </c>
      <c r="B3479" t="s">
        <v>948</v>
      </c>
      <c r="C3479" t="str">
        <f t="shared" si="218"/>
        <v>江西农大</v>
      </c>
      <c r="D3479" t="str">
        <f t="shared" si="219"/>
        <v>05</v>
      </c>
      <c r="E3479" t="s">
        <v>232</v>
      </c>
      <c r="F3479">
        <v>198</v>
      </c>
      <c r="G3479">
        <v>106</v>
      </c>
      <c r="H3479">
        <v>78</v>
      </c>
      <c r="I3479">
        <v>64</v>
      </c>
      <c r="J3479">
        <v>49</v>
      </c>
      <c r="K3479">
        <v>49</v>
      </c>
      <c r="L3479">
        <v>0</v>
      </c>
      <c r="M3479">
        <v>2022</v>
      </c>
      <c r="N3479">
        <f t="shared" ca="1" si="216"/>
        <v>191</v>
      </c>
      <c r="O3479">
        <f t="shared" ca="1" si="217"/>
        <v>30345</v>
      </c>
      <c r="P3479">
        <f ca="1">_20206[[#This Row],[最低排名]]-_20206[[#This Row],[同分人数]]+1</f>
        <v>30155</v>
      </c>
      <c r="Q3479">
        <f ca="1">IF(O3479&gt;=开始!$B$6, 1, 0)</f>
        <v>1</v>
      </c>
      <c r="R3479">
        <f ca="1">_20206[[#This Row],[最低排名]]-开始!$B$6</f>
        <v>30345</v>
      </c>
    </row>
    <row r="3480" spans="1:18">
      <c r="A3480">
        <v>59801</v>
      </c>
      <c r="B3480" t="s">
        <v>950</v>
      </c>
      <c r="C3480" t="str">
        <f t="shared" si="218"/>
        <v>江西中医</v>
      </c>
      <c r="D3480" t="str">
        <f t="shared" si="219"/>
        <v>01</v>
      </c>
      <c r="E3480" t="s">
        <v>155</v>
      </c>
      <c r="F3480">
        <v>219</v>
      </c>
      <c r="G3480">
        <v>114</v>
      </c>
      <c r="H3480">
        <v>111</v>
      </c>
      <c r="I3480">
        <v>58</v>
      </c>
      <c r="J3480">
        <v>52</v>
      </c>
      <c r="K3480">
        <v>49</v>
      </c>
      <c r="L3480">
        <v>0</v>
      </c>
      <c r="M3480">
        <v>2022</v>
      </c>
      <c r="N3480">
        <f t="shared" ca="1" si="216"/>
        <v>198</v>
      </c>
      <c r="O3480">
        <f t="shared" ca="1" si="217"/>
        <v>19963</v>
      </c>
      <c r="P3480">
        <f ca="1">_20206[[#This Row],[最低排名]]-_20206[[#This Row],[同分人数]]+1</f>
        <v>19766</v>
      </c>
      <c r="Q3480">
        <f ca="1">IF(O3480&gt;=开始!$B$6, 1, 0)</f>
        <v>1</v>
      </c>
      <c r="R3480">
        <f ca="1">_20206[[#This Row],[最低排名]]-开始!$B$6</f>
        <v>19963</v>
      </c>
    </row>
    <row r="3481" spans="1:18">
      <c r="A3481">
        <v>59802</v>
      </c>
      <c r="B3481" t="s">
        <v>951</v>
      </c>
      <c r="C3481" t="str">
        <f t="shared" si="218"/>
        <v>江西中医</v>
      </c>
      <c r="D3481" t="str">
        <f t="shared" si="219"/>
        <v>02</v>
      </c>
      <c r="E3481" t="s">
        <v>389</v>
      </c>
      <c r="F3481">
        <v>195</v>
      </c>
      <c r="G3481">
        <v>101</v>
      </c>
      <c r="H3481">
        <v>86</v>
      </c>
      <c r="I3481">
        <v>70</v>
      </c>
      <c r="J3481">
        <v>52</v>
      </c>
      <c r="K3481">
        <v>49</v>
      </c>
      <c r="L3481">
        <v>0</v>
      </c>
      <c r="M3481">
        <v>2022</v>
      </c>
      <c r="N3481">
        <f t="shared" ca="1" si="216"/>
        <v>189</v>
      </c>
      <c r="O3481">
        <f t="shared" ca="1" si="217"/>
        <v>27719</v>
      </c>
      <c r="P3481">
        <f ca="1">_20206[[#This Row],[最低排名]]-_20206[[#This Row],[同分人数]]+1</f>
        <v>27531</v>
      </c>
      <c r="Q3481">
        <f ca="1">IF(O3481&gt;=开始!$B$6, 1, 0)</f>
        <v>1</v>
      </c>
      <c r="R3481">
        <f ca="1">_20206[[#This Row],[最低排名]]-开始!$B$6</f>
        <v>27719</v>
      </c>
    </row>
    <row r="3482" spans="1:18">
      <c r="A3482">
        <v>59803</v>
      </c>
      <c r="B3482" t="s">
        <v>1587</v>
      </c>
      <c r="C3482" t="str">
        <f t="shared" si="218"/>
        <v>江西中医</v>
      </c>
      <c r="D3482" t="str">
        <f t="shared" si="219"/>
        <v>03</v>
      </c>
      <c r="E3482" t="s">
        <v>389</v>
      </c>
      <c r="F3482">
        <v>194</v>
      </c>
      <c r="G3482">
        <v>98</v>
      </c>
      <c r="H3482">
        <v>96</v>
      </c>
      <c r="I3482">
        <v>61</v>
      </c>
      <c r="J3482">
        <v>52</v>
      </c>
      <c r="K3482">
        <v>49</v>
      </c>
      <c r="L3482">
        <v>0</v>
      </c>
      <c r="M3482">
        <v>2022</v>
      </c>
      <c r="N3482">
        <f t="shared" ca="1" si="216"/>
        <v>189</v>
      </c>
      <c r="O3482">
        <f t="shared" ca="1" si="217"/>
        <v>27719</v>
      </c>
      <c r="P3482">
        <f ca="1">_20206[[#This Row],[最低排名]]-_20206[[#This Row],[同分人数]]+1</f>
        <v>27531</v>
      </c>
      <c r="Q3482">
        <f ca="1">IF(O3482&gt;=开始!$B$6, 1, 0)</f>
        <v>1</v>
      </c>
      <c r="R3482">
        <f ca="1">_20206[[#This Row],[最低排名]]-开始!$B$6</f>
        <v>27719</v>
      </c>
    </row>
    <row r="3483" spans="1:18">
      <c r="A3483">
        <v>59901</v>
      </c>
      <c r="B3483" t="s">
        <v>952</v>
      </c>
      <c r="C3483" t="str">
        <f t="shared" si="218"/>
        <v>赣南医学</v>
      </c>
      <c r="D3483" t="str">
        <f t="shared" si="219"/>
        <v>01</v>
      </c>
      <c r="E3483" t="s">
        <v>528</v>
      </c>
      <c r="F3483">
        <v>206</v>
      </c>
      <c r="G3483">
        <v>107</v>
      </c>
      <c r="H3483">
        <v>84</v>
      </c>
      <c r="I3483">
        <v>58</v>
      </c>
      <c r="J3483">
        <v>49</v>
      </c>
      <c r="K3483">
        <v>43</v>
      </c>
      <c r="L3483">
        <v>0</v>
      </c>
      <c r="M3483">
        <v>2022</v>
      </c>
      <c r="N3483">
        <f t="shared" ca="1" si="216"/>
        <v>187</v>
      </c>
      <c r="O3483">
        <f t="shared" ca="1" si="217"/>
        <v>29955</v>
      </c>
      <c r="P3483">
        <f ca="1">_20206[[#This Row],[最低排名]]-_20206[[#This Row],[同分人数]]+1</f>
        <v>29769</v>
      </c>
      <c r="Q3483">
        <f ca="1">IF(O3483&gt;=开始!$B$6, 1, 0)</f>
        <v>1</v>
      </c>
      <c r="R3483">
        <f ca="1">_20206[[#This Row],[最低排名]]-开始!$B$6</f>
        <v>29955</v>
      </c>
    </row>
    <row r="3484" spans="1:18">
      <c r="A3484">
        <v>59902</v>
      </c>
      <c r="B3484" t="s">
        <v>953</v>
      </c>
      <c r="C3484" t="str">
        <f t="shared" si="218"/>
        <v>赣南医学</v>
      </c>
      <c r="D3484" t="str">
        <f t="shared" si="219"/>
        <v>02</v>
      </c>
      <c r="E3484" t="s">
        <v>52</v>
      </c>
      <c r="F3484">
        <v>177</v>
      </c>
      <c r="G3484">
        <v>92</v>
      </c>
      <c r="H3484">
        <v>76</v>
      </c>
      <c r="I3484">
        <v>61</v>
      </c>
      <c r="J3484">
        <v>55</v>
      </c>
      <c r="K3484">
        <v>55</v>
      </c>
      <c r="L3484">
        <v>0</v>
      </c>
      <c r="M3484">
        <v>2022</v>
      </c>
      <c r="N3484">
        <f t="shared" ca="1" si="216"/>
        <v>162</v>
      </c>
      <c r="O3484">
        <f t="shared" ca="1" si="217"/>
        <v>32722</v>
      </c>
      <c r="P3484">
        <f ca="1">_20206[[#This Row],[最低排名]]-_20206[[#This Row],[同分人数]]+1</f>
        <v>32561</v>
      </c>
      <c r="Q3484">
        <f ca="1">IF(O3484&gt;=开始!$B$6, 1, 0)</f>
        <v>1</v>
      </c>
      <c r="R3484">
        <f ca="1">_20206[[#This Row],[最低排名]]-开始!$B$6</f>
        <v>32722</v>
      </c>
    </row>
    <row r="3485" spans="1:18">
      <c r="A3485">
        <v>59903</v>
      </c>
      <c r="B3485" t="s">
        <v>954</v>
      </c>
      <c r="C3485" t="str">
        <f t="shared" si="218"/>
        <v>赣南医学</v>
      </c>
      <c r="D3485" t="str">
        <f t="shared" si="219"/>
        <v>03</v>
      </c>
      <c r="E3485" t="s">
        <v>1542</v>
      </c>
      <c r="F3485">
        <v>178</v>
      </c>
      <c r="G3485">
        <v>98</v>
      </c>
      <c r="H3485">
        <v>82</v>
      </c>
      <c r="I3485">
        <v>55</v>
      </c>
      <c r="J3485">
        <v>43</v>
      </c>
      <c r="K3485">
        <v>43</v>
      </c>
      <c r="L3485">
        <v>0</v>
      </c>
      <c r="M3485">
        <v>2022</v>
      </c>
      <c r="N3485">
        <f t="shared" ca="1" si="216"/>
        <v>137</v>
      </c>
      <c r="O3485">
        <f t="shared" ca="1" si="217"/>
        <v>36252</v>
      </c>
      <c r="P3485">
        <f ca="1">_20206[[#This Row],[最低排名]]-_20206[[#This Row],[同分人数]]+1</f>
        <v>36116</v>
      </c>
      <c r="Q3485">
        <f ca="1">IF(O3485&gt;=开始!$B$6, 1, 0)</f>
        <v>1</v>
      </c>
      <c r="R3485">
        <f ca="1">_20206[[#This Row],[最低排名]]-开始!$B$6</f>
        <v>36252</v>
      </c>
    </row>
    <row r="3486" spans="1:18">
      <c r="A3486">
        <v>60001</v>
      </c>
      <c r="B3486" t="s">
        <v>955</v>
      </c>
      <c r="C3486" t="str">
        <f t="shared" si="218"/>
        <v>江西师大</v>
      </c>
      <c r="D3486" t="str">
        <f t="shared" si="219"/>
        <v>01</v>
      </c>
      <c r="E3486" t="s">
        <v>81</v>
      </c>
      <c r="F3486">
        <v>222</v>
      </c>
      <c r="G3486">
        <v>113</v>
      </c>
      <c r="H3486">
        <v>96</v>
      </c>
      <c r="I3486">
        <v>70</v>
      </c>
      <c r="J3486">
        <v>58</v>
      </c>
      <c r="K3486">
        <v>46</v>
      </c>
      <c r="L3486">
        <v>0</v>
      </c>
      <c r="M3486">
        <v>2022</v>
      </c>
      <c r="N3486">
        <f t="shared" ca="1" si="216"/>
        <v>220</v>
      </c>
      <c r="O3486">
        <f t="shared" ca="1" si="217"/>
        <v>19321</v>
      </c>
      <c r="P3486">
        <f ca="1">_20206[[#This Row],[最低排名]]-_20206[[#This Row],[同分人数]]+1</f>
        <v>19102</v>
      </c>
      <c r="Q3486">
        <f ca="1">IF(O3486&gt;=开始!$B$6, 1, 0)</f>
        <v>1</v>
      </c>
      <c r="R3486">
        <f ca="1">_20206[[#This Row],[最低排名]]-开始!$B$6</f>
        <v>19321</v>
      </c>
    </row>
    <row r="3487" spans="1:18">
      <c r="A3487">
        <v>60002</v>
      </c>
      <c r="B3487" t="s">
        <v>956</v>
      </c>
      <c r="C3487" t="str">
        <f t="shared" si="218"/>
        <v>江西师大</v>
      </c>
      <c r="D3487" t="str">
        <f t="shared" si="219"/>
        <v>02</v>
      </c>
      <c r="E3487" t="s">
        <v>122</v>
      </c>
      <c r="F3487">
        <v>210</v>
      </c>
      <c r="G3487">
        <v>109</v>
      </c>
      <c r="H3487">
        <v>104</v>
      </c>
      <c r="I3487">
        <v>70</v>
      </c>
      <c r="J3487">
        <v>64</v>
      </c>
      <c r="K3487">
        <v>58</v>
      </c>
      <c r="L3487">
        <v>0</v>
      </c>
      <c r="M3487">
        <v>2022</v>
      </c>
      <c r="N3487">
        <f t="shared" ca="1" si="216"/>
        <v>208</v>
      </c>
      <c r="O3487">
        <f t="shared" ca="1" si="217"/>
        <v>16282</v>
      </c>
      <c r="P3487">
        <f ca="1">_20206[[#This Row],[最低排名]]-_20206[[#This Row],[同分人数]]+1</f>
        <v>16075</v>
      </c>
      <c r="Q3487">
        <f ca="1">IF(O3487&gt;=开始!$B$6, 1, 0)</f>
        <v>1</v>
      </c>
      <c r="R3487">
        <f ca="1">_20206[[#This Row],[最低排名]]-开始!$B$6</f>
        <v>16282</v>
      </c>
    </row>
    <row r="3488" spans="1:18">
      <c r="A3488">
        <v>60003</v>
      </c>
      <c r="B3488" t="s">
        <v>957</v>
      </c>
      <c r="C3488" t="str">
        <f t="shared" si="218"/>
        <v>江西师大</v>
      </c>
      <c r="D3488" t="str">
        <f t="shared" si="219"/>
        <v>03</v>
      </c>
      <c r="E3488" t="s">
        <v>450</v>
      </c>
      <c r="F3488">
        <v>219</v>
      </c>
      <c r="G3488">
        <v>117</v>
      </c>
      <c r="H3488">
        <v>107</v>
      </c>
      <c r="I3488">
        <v>61</v>
      </c>
      <c r="J3488">
        <v>55</v>
      </c>
      <c r="K3488">
        <v>52</v>
      </c>
      <c r="L3488">
        <v>0</v>
      </c>
      <c r="M3488">
        <v>2022</v>
      </c>
      <c r="N3488">
        <f t="shared" ca="1" si="216"/>
        <v>219</v>
      </c>
      <c r="O3488">
        <f t="shared" ca="1" si="217"/>
        <v>18893</v>
      </c>
      <c r="P3488">
        <f ca="1">_20206[[#This Row],[最低排名]]-_20206[[#This Row],[同分人数]]+1</f>
        <v>18675</v>
      </c>
      <c r="Q3488">
        <f ca="1">IF(O3488&gt;=开始!$B$6, 1, 0)</f>
        <v>1</v>
      </c>
      <c r="R3488">
        <f ca="1">_20206[[#This Row],[最低排名]]-开始!$B$6</f>
        <v>18893</v>
      </c>
    </row>
    <row r="3489" spans="1:18">
      <c r="A3489">
        <v>60004</v>
      </c>
      <c r="B3489" t="s">
        <v>958</v>
      </c>
      <c r="C3489" t="str">
        <f t="shared" si="218"/>
        <v>江西师大</v>
      </c>
      <c r="D3489" t="str">
        <f t="shared" si="219"/>
        <v>04</v>
      </c>
      <c r="E3489" t="s">
        <v>518</v>
      </c>
      <c r="F3489">
        <v>223</v>
      </c>
      <c r="G3489">
        <v>114</v>
      </c>
      <c r="H3489">
        <v>117</v>
      </c>
      <c r="I3489">
        <v>61</v>
      </c>
      <c r="J3489">
        <v>58</v>
      </c>
      <c r="K3489">
        <v>55</v>
      </c>
      <c r="L3489">
        <v>0</v>
      </c>
      <c r="M3489">
        <v>2022</v>
      </c>
      <c r="N3489">
        <f t="shared" ca="1" si="216"/>
        <v>200</v>
      </c>
      <c r="O3489">
        <f t="shared" ca="1" si="217"/>
        <v>14579</v>
      </c>
      <c r="P3489">
        <f ca="1">_20206[[#This Row],[最低排名]]-_20206[[#This Row],[同分人数]]+1</f>
        <v>14380</v>
      </c>
      <c r="Q3489">
        <f ca="1">IF(O3489&gt;=开始!$B$6, 1, 0)</f>
        <v>1</v>
      </c>
      <c r="R3489">
        <f ca="1">_20206[[#This Row],[最低排名]]-开始!$B$6</f>
        <v>14579</v>
      </c>
    </row>
    <row r="3490" spans="1:18">
      <c r="A3490">
        <v>60005</v>
      </c>
      <c r="B3490" t="s">
        <v>959</v>
      </c>
      <c r="C3490" t="str">
        <f t="shared" si="218"/>
        <v>江西师大</v>
      </c>
      <c r="D3490" t="str">
        <f t="shared" si="219"/>
        <v>05</v>
      </c>
      <c r="E3490" t="s">
        <v>300</v>
      </c>
      <c r="F3490">
        <v>203</v>
      </c>
      <c r="G3490">
        <v>102</v>
      </c>
      <c r="H3490">
        <v>104</v>
      </c>
      <c r="I3490">
        <v>64</v>
      </c>
      <c r="J3490">
        <v>64</v>
      </c>
      <c r="K3490">
        <v>61</v>
      </c>
      <c r="L3490">
        <v>0</v>
      </c>
      <c r="M3490">
        <v>2022</v>
      </c>
      <c r="N3490">
        <f t="shared" ca="1" si="216"/>
        <v>217</v>
      </c>
      <c r="O3490">
        <f t="shared" ca="1" si="217"/>
        <v>18448</v>
      </c>
      <c r="P3490">
        <f ca="1">_20206[[#This Row],[最低排名]]-_20206[[#This Row],[同分人数]]+1</f>
        <v>18232</v>
      </c>
      <c r="Q3490">
        <f ca="1">IF(O3490&gt;=开始!$B$6, 1, 0)</f>
        <v>1</v>
      </c>
      <c r="R3490">
        <f ca="1">_20206[[#This Row],[最低排名]]-开始!$B$6</f>
        <v>18448</v>
      </c>
    </row>
    <row r="3491" spans="1:18">
      <c r="A3491">
        <v>60006</v>
      </c>
      <c r="B3491" t="s">
        <v>960</v>
      </c>
      <c r="C3491" t="str">
        <f t="shared" si="218"/>
        <v>江西师大</v>
      </c>
      <c r="D3491" t="str">
        <f t="shared" si="219"/>
        <v>06</v>
      </c>
      <c r="E3491" t="s">
        <v>296</v>
      </c>
      <c r="F3491">
        <v>220</v>
      </c>
      <c r="G3491">
        <v>114</v>
      </c>
      <c r="H3491">
        <v>108</v>
      </c>
      <c r="I3491">
        <v>64</v>
      </c>
      <c r="J3491">
        <v>61</v>
      </c>
      <c r="K3491">
        <v>52</v>
      </c>
      <c r="L3491">
        <v>0</v>
      </c>
      <c r="M3491">
        <v>2022</v>
      </c>
      <c r="N3491">
        <f t="shared" ca="1" si="216"/>
        <v>202</v>
      </c>
      <c r="O3491">
        <f t="shared" ca="1" si="217"/>
        <v>16484</v>
      </c>
      <c r="P3491">
        <f ca="1">_20206[[#This Row],[最低排名]]-_20206[[#This Row],[同分人数]]+1</f>
        <v>16283</v>
      </c>
      <c r="Q3491">
        <f ca="1">IF(O3491&gt;=开始!$B$6, 1, 0)</f>
        <v>1</v>
      </c>
      <c r="R3491">
        <f ca="1">_20206[[#This Row],[最低排名]]-开始!$B$6</f>
        <v>16484</v>
      </c>
    </row>
    <row r="3492" spans="1:18">
      <c r="A3492">
        <v>60101</v>
      </c>
      <c r="B3492" t="s">
        <v>961</v>
      </c>
      <c r="C3492" t="str">
        <f t="shared" si="218"/>
        <v>上饶师院</v>
      </c>
      <c r="D3492" t="str">
        <f t="shared" si="219"/>
        <v>01</v>
      </c>
      <c r="E3492" t="s">
        <v>440</v>
      </c>
      <c r="F3492">
        <v>198</v>
      </c>
      <c r="G3492">
        <v>101</v>
      </c>
      <c r="H3492">
        <v>77</v>
      </c>
      <c r="I3492">
        <v>55</v>
      </c>
      <c r="J3492">
        <v>55</v>
      </c>
      <c r="K3492">
        <v>52</v>
      </c>
      <c r="L3492">
        <v>0</v>
      </c>
      <c r="M3492">
        <v>2022</v>
      </c>
      <c r="N3492">
        <f t="shared" ca="1" si="216"/>
        <v>188</v>
      </c>
      <c r="O3492">
        <f t="shared" ca="1" si="217"/>
        <v>30533</v>
      </c>
      <c r="P3492">
        <f ca="1">_20206[[#This Row],[最低排名]]-_20206[[#This Row],[同分人数]]+1</f>
        <v>30346</v>
      </c>
      <c r="Q3492">
        <f ca="1">IF(O3492&gt;=开始!$B$6, 1, 0)</f>
        <v>1</v>
      </c>
      <c r="R3492">
        <f ca="1">_20206[[#This Row],[最低排名]]-开始!$B$6</f>
        <v>30533</v>
      </c>
    </row>
    <row r="3493" spans="1:18">
      <c r="A3493">
        <v>60102</v>
      </c>
      <c r="B3493" t="s">
        <v>962</v>
      </c>
      <c r="C3493" t="str">
        <f t="shared" si="218"/>
        <v>上饶师院</v>
      </c>
      <c r="D3493" t="str">
        <f t="shared" si="219"/>
        <v>02</v>
      </c>
      <c r="E3493" t="s">
        <v>230</v>
      </c>
      <c r="F3493">
        <v>202</v>
      </c>
      <c r="G3493">
        <v>113</v>
      </c>
      <c r="H3493">
        <v>82</v>
      </c>
      <c r="I3493">
        <v>58</v>
      </c>
      <c r="J3493">
        <v>52</v>
      </c>
      <c r="K3493">
        <v>49</v>
      </c>
      <c r="L3493">
        <v>0</v>
      </c>
      <c r="M3493">
        <v>2022</v>
      </c>
      <c r="N3493">
        <f t="shared" ca="1" si="216"/>
        <v>192</v>
      </c>
      <c r="O3493">
        <f t="shared" ca="1" si="217"/>
        <v>29402</v>
      </c>
      <c r="P3493">
        <f ca="1">_20206[[#This Row],[最低排名]]-_20206[[#This Row],[同分人数]]+1</f>
        <v>29211</v>
      </c>
      <c r="Q3493">
        <f ca="1">IF(O3493&gt;=开始!$B$6, 1, 0)</f>
        <v>1</v>
      </c>
      <c r="R3493">
        <f ca="1">_20206[[#This Row],[最低排名]]-开始!$B$6</f>
        <v>29402</v>
      </c>
    </row>
    <row r="3494" spans="1:18">
      <c r="A3494">
        <v>60201</v>
      </c>
      <c r="B3494" t="s">
        <v>963</v>
      </c>
      <c r="C3494" t="str">
        <f t="shared" si="218"/>
        <v>宜春学院</v>
      </c>
      <c r="D3494" t="str">
        <f t="shared" si="219"/>
        <v>01</v>
      </c>
      <c r="E3494" t="s">
        <v>207</v>
      </c>
      <c r="F3494">
        <v>194</v>
      </c>
      <c r="G3494">
        <v>109</v>
      </c>
      <c r="H3494">
        <v>66</v>
      </c>
      <c r="I3494">
        <v>58</v>
      </c>
      <c r="J3494">
        <v>52</v>
      </c>
      <c r="K3494">
        <v>43</v>
      </c>
      <c r="L3494">
        <v>0</v>
      </c>
      <c r="M3494">
        <v>2022</v>
      </c>
      <c r="N3494">
        <f t="shared" ca="1" si="216"/>
        <v>173</v>
      </c>
      <c r="O3494">
        <f t="shared" ca="1" si="217"/>
        <v>34512</v>
      </c>
      <c r="P3494">
        <f ca="1">_20206[[#This Row],[最低排名]]-_20206[[#This Row],[同分人数]]+1</f>
        <v>34340</v>
      </c>
      <c r="Q3494">
        <f ca="1">IF(O3494&gt;=开始!$B$6, 1, 0)</f>
        <v>1</v>
      </c>
      <c r="R3494">
        <f ca="1">_20206[[#This Row],[最低排名]]-开始!$B$6</f>
        <v>34512</v>
      </c>
    </row>
    <row r="3495" spans="1:18">
      <c r="A3495">
        <v>60202</v>
      </c>
      <c r="B3495" t="s">
        <v>964</v>
      </c>
      <c r="C3495" t="str">
        <f t="shared" si="218"/>
        <v>宜春学院</v>
      </c>
      <c r="D3495" t="str">
        <f t="shared" si="219"/>
        <v>02</v>
      </c>
      <c r="E3495" t="s">
        <v>203</v>
      </c>
      <c r="F3495">
        <v>194</v>
      </c>
      <c r="G3495">
        <v>102</v>
      </c>
      <c r="H3495">
        <v>95</v>
      </c>
      <c r="I3495">
        <v>52</v>
      </c>
      <c r="J3495">
        <v>46</v>
      </c>
      <c r="K3495">
        <v>43</v>
      </c>
      <c r="L3495">
        <v>0</v>
      </c>
      <c r="M3495">
        <v>2022</v>
      </c>
      <c r="N3495">
        <f t="shared" ca="1" si="216"/>
        <v>183</v>
      </c>
      <c r="O3495">
        <f t="shared" ca="1" si="217"/>
        <v>31709</v>
      </c>
      <c r="P3495">
        <f ca="1">_20206[[#This Row],[最低排名]]-_20206[[#This Row],[同分人数]]+1</f>
        <v>31527</v>
      </c>
      <c r="Q3495">
        <f ca="1">IF(O3495&gt;=开始!$B$6, 1, 0)</f>
        <v>1</v>
      </c>
      <c r="R3495">
        <f ca="1">_20206[[#This Row],[最低排名]]-开始!$B$6</f>
        <v>31709</v>
      </c>
    </row>
    <row r="3496" spans="1:18">
      <c r="A3496">
        <v>60203</v>
      </c>
      <c r="B3496" t="s">
        <v>965</v>
      </c>
      <c r="C3496" t="str">
        <f t="shared" si="218"/>
        <v>宜春学院</v>
      </c>
      <c r="D3496" t="str">
        <f t="shared" si="219"/>
        <v>03</v>
      </c>
      <c r="E3496" t="s">
        <v>585</v>
      </c>
      <c r="F3496">
        <v>192</v>
      </c>
      <c r="G3496">
        <v>97</v>
      </c>
      <c r="H3496">
        <v>80</v>
      </c>
      <c r="I3496">
        <v>58</v>
      </c>
      <c r="J3496">
        <v>43</v>
      </c>
      <c r="K3496">
        <v>43</v>
      </c>
      <c r="L3496">
        <v>0</v>
      </c>
      <c r="M3496">
        <v>2022</v>
      </c>
      <c r="N3496">
        <f t="shared" ca="1" si="216"/>
        <v>145</v>
      </c>
      <c r="O3496">
        <f t="shared" ca="1" si="217"/>
        <v>34009</v>
      </c>
      <c r="P3496">
        <f ca="1">_20206[[#This Row],[最低排名]]-_20206[[#This Row],[同分人数]]+1</f>
        <v>33865</v>
      </c>
      <c r="Q3496">
        <f ca="1">IF(O3496&gt;=开始!$B$6, 1, 0)</f>
        <v>1</v>
      </c>
      <c r="R3496">
        <f ca="1">_20206[[#This Row],[最低排名]]-开始!$B$6</f>
        <v>34009</v>
      </c>
    </row>
    <row r="3497" spans="1:18">
      <c r="A3497">
        <v>60204</v>
      </c>
      <c r="B3497" t="s">
        <v>966</v>
      </c>
      <c r="C3497" t="str">
        <f t="shared" si="218"/>
        <v>宜春学院</v>
      </c>
      <c r="D3497" t="str">
        <f t="shared" si="219"/>
        <v>04</v>
      </c>
      <c r="E3497" t="s">
        <v>354</v>
      </c>
      <c r="F3497">
        <v>209</v>
      </c>
      <c r="G3497">
        <v>109</v>
      </c>
      <c r="H3497">
        <v>72</v>
      </c>
      <c r="I3497">
        <v>52</v>
      </c>
      <c r="J3497">
        <v>49</v>
      </c>
      <c r="K3497">
        <v>46</v>
      </c>
      <c r="L3497">
        <v>0</v>
      </c>
      <c r="M3497">
        <v>2022</v>
      </c>
      <c r="N3497">
        <f t="shared" ca="1" si="216"/>
        <v>175</v>
      </c>
      <c r="O3497">
        <f t="shared" ca="1" si="217"/>
        <v>32061</v>
      </c>
      <c r="P3497">
        <f ca="1">_20206[[#This Row],[最低排名]]-_20206[[#This Row],[同分人数]]+1</f>
        <v>31887</v>
      </c>
      <c r="Q3497">
        <f ca="1">IF(O3497&gt;=开始!$B$6, 1, 0)</f>
        <v>1</v>
      </c>
      <c r="R3497">
        <f ca="1">_20206[[#This Row],[最低排名]]-开始!$B$6</f>
        <v>32061</v>
      </c>
    </row>
    <row r="3498" spans="1:18">
      <c r="A3498">
        <v>60205</v>
      </c>
      <c r="B3498" t="s">
        <v>1588</v>
      </c>
      <c r="C3498" t="str">
        <f t="shared" si="218"/>
        <v>宜春学院</v>
      </c>
      <c r="D3498" t="str">
        <f t="shared" si="219"/>
        <v>05</v>
      </c>
      <c r="E3498" t="s">
        <v>52</v>
      </c>
      <c r="F3498">
        <v>189</v>
      </c>
      <c r="G3498">
        <v>102</v>
      </c>
      <c r="H3498">
        <v>73</v>
      </c>
      <c r="I3498">
        <v>61</v>
      </c>
      <c r="J3498">
        <v>55</v>
      </c>
      <c r="K3498">
        <v>46</v>
      </c>
      <c r="L3498">
        <v>0</v>
      </c>
      <c r="M3498">
        <v>2022</v>
      </c>
      <c r="N3498">
        <f t="shared" ca="1" si="216"/>
        <v>162</v>
      </c>
      <c r="O3498">
        <f t="shared" ca="1" si="217"/>
        <v>32722</v>
      </c>
      <c r="P3498">
        <f ca="1">_20206[[#This Row],[最低排名]]-_20206[[#This Row],[同分人数]]+1</f>
        <v>32561</v>
      </c>
      <c r="Q3498">
        <f ca="1">IF(O3498&gt;=开始!$B$6, 1, 0)</f>
        <v>1</v>
      </c>
      <c r="R3498">
        <f ca="1">_20206[[#This Row],[最低排名]]-开始!$B$6</f>
        <v>32722</v>
      </c>
    </row>
    <row r="3499" spans="1:18">
      <c r="A3499">
        <v>60301</v>
      </c>
      <c r="B3499" t="s">
        <v>967</v>
      </c>
      <c r="C3499" t="str">
        <f t="shared" si="218"/>
        <v>赣南师大</v>
      </c>
      <c r="D3499" t="str">
        <f t="shared" si="219"/>
        <v>01</v>
      </c>
      <c r="E3499" t="s">
        <v>232</v>
      </c>
      <c r="F3499">
        <v>189</v>
      </c>
      <c r="G3499">
        <v>97</v>
      </c>
      <c r="H3499">
        <v>96</v>
      </c>
      <c r="I3499">
        <v>55</v>
      </c>
      <c r="J3499">
        <v>49</v>
      </c>
      <c r="K3499">
        <v>49</v>
      </c>
      <c r="L3499">
        <v>0</v>
      </c>
      <c r="M3499">
        <v>2022</v>
      </c>
      <c r="N3499">
        <f t="shared" ca="1" si="216"/>
        <v>191</v>
      </c>
      <c r="O3499">
        <f t="shared" ca="1" si="217"/>
        <v>30345</v>
      </c>
      <c r="P3499">
        <f ca="1">_20206[[#This Row],[最低排名]]-_20206[[#This Row],[同分人数]]+1</f>
        <v>30155</v>
      </c>
      <c r="Q3499">
        <f ca="1">IF(O3499&gt;=开始!$B$6, 1, 0)</f>
        <v>1</v>
      </c>
      <c r="R3499">
        <f ca="1">_20206[[#This Row],[最低排名]]-开始!$B$6</f>
        <v>30345</v>
      </c>
    </row>
    <row r="3500" spans="1:18">
      <c r="A3500">
        <v>60302</v>
      </c>
      <c r="B3500" t="s">
        <v>968</v>
      </c>
      <c r="C3500" t="str">
        <f t="shared" si="218"/>
        <v>赣南师大</v>
      </c>
      <c r="D3500" t="str">
        <f t="shared" si="219"/>
        <v>02</v>
      </c>
      <c r="E3500" t="s">
        <v>701</v>
      </c>
      <c r="F3500">
        <v>188</v>
      </c>
      <c r="G3500">
        <v>97</v>
      </c>
      <c r="H3500">
        <v>97</v>
      </c>
      <c r="I3500">
        <v>61</v>
      </c>
      <c r="J3500">
        <v>52</v>
      </c>
      <c r="K3500">
        <v>46</v>
      </c>
      <c r="L3500">
        <v>0</v>
      </c>
      <c r="M3500">
        <v>2022</v>
      </c>
      <c r="N3500">
        <f t="shared" ca="1" si="216"/>
        <v>180</v>
      </c>
      <c r="O3500">
        <f t="shared" ca="1" si="217"/>
        <v>29210</v>
      </c>
      <c r="P3500">
        <f ca="1">_20206[[#This Row],[最低排名]]-_20206[[#This Row],[同分人数]]+1</f>
        <v>29031</v>
      </c>
      <c r="Q3500">
        <f ca="1">IF(O3500&gt;=开始!$B$6, 1, 0)</f>
        <v>1</v>
      </c>
      <c r="R3500">
        <f ca="1">_20206[[#This Row],[最低排名]]-开始!$B$6</f>
        <v>29210</v>
      </c>
    </row>
    <row r="3501" spans="1:18">
      <c r="A3501">
        <v>60401</v>
      </c>
      <c r="B3501" t="s">
        <v>973</v>
      </c>
      <c r="C3501" t="str">
        <f t="shared" si="218"/>
        <v>井冈山大</v>
      </c>
      <c r="D3501" t="str">
        <f t="shared" si="219"/>
        <v>01</v>
      </c>
      <c r="E3501" t="s">
        <v>485</v>
      </c>
      <c r="F3501">
        <v>195</v>
      </c>
      <c r="G3501">
        <v>106</v>
      </c>
      <c r="H3501">
        <v>88</v>
      </c>
      <c r="I3501">
        <v>64</v>
      </c>
      <c r="J3501">
        <v>52</v>
      </c>
      <c r="K3501">
        <v>46</v>
      </c>
      <c r="L3501">
        <v>0</v>
      </c>
      <c r="M3501">
        <v>2022</v>
      </c>
      <c r="N3501">
        <f t="shared" ca="1" si="216"/>
        <v>184</v>
      </c>
      <c r="O3501">
        <f t="shared" ca="1" si="217"/>
        <v>29030</v>
      </c>
      <c r="P3501">
        <f ca="1">_20206[[#This Row],[最低排名]]-_20206[[#This Row],[同分人数]]+1</f>
        <v>28847</v>
      </c>
      <c r="Q3501">
        <f ca="1">IF(O3501&gt;=开始!$B$6, 1, 0)</f>
        <v>1</v>
      </c>
      <c r="R3501">
        <f ca="1">_20206[[#This Row],[最低排名]]-开始!$B$6</f>
        <v>29030</v>
      </c>
    </row>
    <row r="3502" spans="1:18">
      <c r="A3502">
        <v>60402</v>
      </c>
      <c r="B3502" t="s">
        <v>974</v>
      </c>
      <c r="C3502" t="str">
        <f t="shared" si="218"/>
        <v>井冈山大</v>
      </c>
      <c r="D3502" t="str">
        <f t="shared" si="219"/>
        <v>02</v>
      </c>
      <c r="E3502" t="s">
        <v>998</v>
      </c>
      <c r="F3502">
        <v>196</v>
      </c>
      <c r="G3502">
        <v>102</v>
      </c>
      <c r="H3502">
        <v>74</v>
      </c>
      <c r="I3502">
        <v>55</v>
      </c>
      <c r="J3502">
        <v>43</v>
      </c>
      <c r="K3502">
        <v>43</v>
      </c>
      <c r="L3502">
        <v>0</v>
      </c>
      <c r="M3502">
        <v>2022</v>
      </c>
      <c r="N3502">
        <f t="shared" ca="1" si="216"/>
        <v>170</v>
      </c>
      <c r="O3502">
        <f t="shared" ca="1" si="217"/>
        <v>34813</v>
      </c>
      <c r="P3502">
        <f ca="1">_20206[[#This Row],[最低排名]]-_20206[[#This Row],[同分人数]]+1</f>
        <v>34644</v>
      </c>
      <c r="Q3502">
        <f ca="1">IF(O3502&gt;=开始!$B$6, 1, 0)</f>
        <v>1</v>
      </c>
      <c r="R3502">
        <f ca="1">_20206[[#This Row],[最低排名]]-开始!$B$6</f>
        <v>34813</v>
      </c>
    </row>
    <row r="3503" spans="1:18">
      <c r="A3503">
        <v>60403</v>
      </c>
      <c r="B3503" t="s">
        <v>975</v>
      </c>
      <c r="C3503" t="str">
        <f t="shared" si="218"/>
        <v>井冈山大</v>
      </c>
      <c r="D3503" t="str">
        <f t="shared" si="219"/>
        <v>03</v>
      </c>
      <c r="E3503" t="s">
        <v>427</v>
      </c>
      <c r="F3503">
        <v>190</v>
      </c>
      <c r="G3503">
        <v>96</v>
      </c>
      <c r="H3503">
        <v>80</v>
      </c>
      <c r="I3503">
        <v>58</v>
      </c>
      <c r="J3503">
        <v>55</v>
      </c>
      <c r="K3503">
        <v>52</v>
      </c>
      <c r="L3503">
        <v>0</v>
      </c>
      <c r="M3503">
        <v>2022</v>
      </c>
      <c r="N3503">
        <f t="shared" ca="1" si="216"/>
        <v>157</v>
      </c>
      <c r="O3503">
        <f t="shared" ca="1" si="217"/>
        <v>30887</v>
      </c>
      <c r="P3503">
        <f ca="1">_20206[[#This Row],[最低排名]]-_20206[[#This Row],[同分人数]]+1</f>
        <v>30731</v>
      </c>
      <c r="Q3503">
        <f ca="1">IF(O3503&gt;=开始!$B$6, 1, 0)</f>
        <v>1</v>
      </c>
      <c r="R3503">
        <f ca="1">_20206[[#This Row],[最低排名]]-开始!$B$6</f>
        <v>30887</v>
      </c>
    </row>
    <row r="3504" spans="1:18">
      <c r="A3504">
        <v>60501</v>
      </c>
      <c r="B3504" t="s">
        <v>976</v>
      </c>
      <c r="C3504" t="str">
        <f t="shared" si="218"/>
        <v>江西财大</v>
      </c>
      <c r="D3504" t="str">
        <f t="shared" si="219"/>
        <v>01</v>
      </c>
      <c r="E3504" t="s">
        <v>79</v>
      </c>
      <c r="F3504">
        <v>205</v>
      </c>
      <c r="G3504">
        <v>109</v>
      </c>
      <c r="H3504">
        <v>113</v>
      </c>
      <c r="I3504">
        <v>64</v>
      </c>
      <c r="J3504">
        <v>64</v>
      </c>
      <c r="K3504">
        <v>55</v>
      </c>
      <c r="L3504">
        <v>0</v>
      </c>
      <c r="M3504">
        <v>2022</v>
      </c>
      <c r="N3504">
        <f t="shared" ca="1" si="216"/>
        <v>207</v>
      </c>
      <c r="O3504">
        <f t="shared" ca="1" si="217"/>
        <v>17355</v>
      </c>
      <c r="P3504">
        <f ca="1">_20206[[#This Row],[最低排名]]-_20206[[#This Row],[同分人数]]+1</f>
        <v>17149</v>
      </c>
      <c r="Q3504">
        <f ca="1">IF(O3504&gt;=开始!$B$6, 1, 0)</f>
        <v>1</v>
      </c>
      <c r="R3504">
        <f ca="1">_20206[[#This Row],[最低排名]]-开始!$B$6</f>
        <v>17355</v>
      </c>
    </row>
    <row r="3505" spans="1:18">
      <c r="A3505">
        <v>60601</v>
      </c>
      <c r="B3505" t="s">
        <v>978</v>
      </c>
      <c r="C3505" t="str">
        <f t="shared" si="218"/>
        <v>江西科技</v>
      </c>
      <c r="D3505" t="str">
        <f t="shared" si="219"/>
        <v>01</v>
      </c>
      <c r="E3505" t="s">
        <v>1534</v>
      </c>
      <c r="F3505">
        <v>181</v>
      </c>
      <c r="G3505">
        <v>96</v>
      </c>
      <c r="H3505">
        <v>81</v>
      </c>
      <c r="I3505">
        <v>46</v>
      </c>
      <c r="J3505">
        <v>46</v>
      </c>
      <c r="K3505">
        <v>46</v>
      </c>
      <c r="L3505">
        <v>0</v>
      </c>
      <c r="M3505">
        <v>2022</v>
      </c>
      <c r="N3505">
        <f t="shared" ca="1" si="216"/>
        <v>161</v>
      </c>
      <c r="O3505">
        <f t="shared" ca="1" si="217"/>
        <v>36413</v>
      </c>
      <c r="P3505">
        <f ca="1">_20206[[#This Row],[最低排名]]-_20206[[#This Row],[同分人数]]+1</f>
        <v>36253</v>
      </c>
      <c r="Q3505">
        <f ca="1">IF(O3505&gt;=开始!$B$6, 1, 0)</f>
        <v>1</v>
      </c>
      <c r="R3505">
        <f ca="1">_20206[[#This Row],[最低排名]]-开始!$B$6</f>
        <v>36413</v>
      </c>
    </row>
    <row r="3506" spans="1:18">
      <c r="A3506">
        <v>60701</v>
      </c>
      <c r="B3506" t="s">
        <v>980</v>
      </c>
      <c r="C3506" t="str">
        <f t="shared" si="218"/>
        <v>江西科师</v>
      </c>
      <c r="D3506" t="str">
        <f t="shared" si="219"/>
        <v>01</v>
      </c>
      <c r="E3506" t="s">
        <v>318</v>
      </c>
      <c r="F3506">
        <v>182</v>
      </c>
      <c r="G3506">
        <v>99</v>
      </c>
      <c r="H3506">
        <v>67</v>
      </c>
      <c r="I3506">
        <v>67</v>
      </c>
      <c r="J3506">
        <v>55</v>
      </c>
      <c r="K3506">
        <v>55</v>
      </c>
      <c r="L3506">
        <v>0</v>
      </c>
      <c r="M3506">
        <v>2022</v>
      </c>
      <c r="N3506">
        <f t="shared" ca="1" si="216"/>
        <v>168</v>
      </c>
      <c r="O3506">
        <f t="shared" ca="1" si="217"/>
        <v>32393</v>
      </c>
      <c r="P3506">
        <f ca="1">_20206[[#This Row],[最低排名]]-_20206[[#This Row],[同分人数]]+1</f>
        <v>32226</v>
      </c>
      <c r="Q3506">
        <f ca="1">IF(O3506&gt;=开始!$B$6, 1, 0)</f>
        <v>1</v>
      </c>
      <c r="R3506">
        <f ca="1">_20206[[#This Row],[最低排名]]-开始!$B$6</f>
        <v>32393</v>
      </c>
    </row>
    <row r="3507" spans="1:18">
      <c r="A3507">
        <v>60702</v>
      </c>
      <c r="B3507" t="s">
        <v>981</v>
      </c>
      <c r="C3507" t="str">
        <f t="shared" si="218"/>
        <v>江西科师</v>
      </c>
      <c r="D3507" t="str">
        <f t="shared" si="219"/>
        <v>02</v>
      </c>
      <c r="E3507" t="s">
        <v>387</v>
      </c>
      <c r="F3507">
        <v>201</v>
      </c>
      <c r="G3507">
        <v>112</v>
      </c>
      <c r="H3507">
        <v>98</v>
      </c>
      <c r="I3507">
        <v>55</v>
      </c>
      <c r="J3507">
        <v>46</v>
      </c>
      <c r="K3507">
        <v>46</v>
      </c>
      <c r="L3507">
        <v>0</v>
      </c>
      <c r="M3507">
        <v>2022</v>
      </c>
      <c r="N3507">
        <f t="shared" ca="1" si="216"/>
        <v>167</v>
      </c>
      <c r="O3507">
        <f t="shared" ca="1" si="217"/>
        <v>28846</v>
      </c>
      <c r="P3507">
        <f ca="1">_20206[[#This Row],[最低排名]]-_20206[[#This Row],[同分人数]]+1</f>
        <v>28680</v>
      </c>
      <c r="Q3507">
        <f ca="1">IF(O3507&gt;=开始!$B$6, 1, 0)</f>
        <v>1</v>
      </c>
      <c r="R3507">
        <f ca="1">_20206[[#This Row],[最低排名]]-开始!$B$6</f>
        <v>28846</v>
      </c>
    </row>
    <row r="3508" spans="1:18">
      <c r="A3508">
        <v>60703</v>
      </c>
      <c r="B3508" t="s">
        <v>982</v>
      </c>
      <c r="C3508" t="str">
        <f t="shared" si="218"/>
        <v>江西科师</v>
      </c>
      <c r="D3508" t="str">
        <f t="shared" si="219"/>
        <v>03</v>
      </c>
      <c r="E3508" t="s">
        <v>203</v>
      </c>
      <c r="F3508">
        <v>189</v>
      </c>
      <c r="G3508">
        <v>99</v>
      </c>
      <c r="H3508">
        <v>85</v>
      </c>
      <c r="I3508">
        <v>55</v>
      </c>
      <c r="J3508">
        <v>52</v>
      </c>
      <c r="K3508">
        <v>49</v>
      </c>
      <c r="L3508">
        <v>0</v>
      </c>
      <c r="M3508">
        <v>2022</v>
      </c>
      <c r="N3508">
        <f t="shared" ca="1" si="216"/>
        <v>183</v>
      </c>
      <c r="O3508">
        <f t="shared" ca="1" si="217"/>
        <v>31709</v>
      </c>
      <c r="P3508">
        <f ca="1">_20206[[#This Row],[最低排名]]-_20206[[#This Row],[同分人数]]+1</f>
        <v>31527</v>
      </c>
      <c r="Q3508">
        <f ca="1">IF(O3508&gt;=开始!$B$6, 1, 0)</f>
        <v>1</v>
      </c>
      <c r="R3508">
        <f ca="1">_20206[[#This Row],[最低排名]]-开始!$B$6</f>
        <v>31709</v>
      </c>
    </row>
    <row r="3509" spans="1:18">
      <c r="A3509">
        <v>60704</v>
      </c>
      <c r="B3509" t="s">
        <v>983</v>
      </c>
      <c r="C3509" t="str">
        <f t="shared" si="218"/>
        <v>江西科师</v>
      </c>
      <c r="D3509" t="str">
        <f t="shared" si="219"/>
        <v>04</v>
      </c>
      <c r="E3509" t="s">
        <v>450</v>
      </c>
      <c r="F3509">
        <v>214</v>
      </c>
      <c r="G3509">
        <v>109</v>
      </c>
      <c r="H3509">
        <v>103</v>
      </c>
      <c r="I3509">
        <v>67</v>
      </c>
      <c r="J3509">
        <v>58</v>
      </c>
      <c r="K3509">
        <v>52</v>
      </c>
      <c r="L3509">
        <v>0</v>
      </c>
      <c r="M3509">
        <v>2022</v>
      </c>
      <c r="N3509">
        <f t="shared" ca="1" si="216"/>
        <v>219</v>
      </c>
      <c r="O3509">
        <f t="shared" ca="1" si="217"/>
        <v>18893</v>
      </c>
      <c r="P3509">
        <f ca="1">_20206[[#This Row],[最低排名]]-_20206[[#This Row],[同分人数]]+1</f>
        <v>18675</v>
      </c>
      <c r="Q3509">
        <f ca="1">IF(O3509&gt;=开始!$B$6, 1, 0)</f>
        <v>1</v>
      </c>
      <c r="R3509">
        <f ca="1">_20206[[#This Row],[最低排名]]-开始!$B$6</f>
        <v>18893</v>
      </c>
    </row>
    <row r="3510" spans="1:18">
      <c r="A3510">
        <v>60705</v>
      </c>
      <c r="B3510" t="s">
        <v>984</v>
      </c>
      <c r="C3510" t="str">
        <f t="shared" si="218"/>
        <v>江西科师</v>
      </c>
      <c r="D3510" t="str">
        <f t="shared" si="219"/>
        <v>05</v>
      </c>
      <c r="E3510" t="s">
        <v>577</v>
      </c>
      <c r="F3510">
        <v>213</v>
      </c>
      <c r="G3510">
        <v>109</v>
      </c>
      <c r="H3510">
        <v>91</v>
      </c>
      <c r="I3510">
        <v>64</v>
      </c>
      <c r="J3510">
        <v>58</v>
      </c>
      <c r="K3510">
        <v>52</v>
      </c>
      <c r="L3510">
        <v>0</v>
      </c>
      <c r="M3510">
        <v>2022</v>
      </c>
      <c r="N3510">
        <f t="shared" ca="1" si="216"/>
        <v>209</v>
      </c>
      <c r="O3510">
        <f t="shared" ca="1" si="217"/>
        <v>22368</v>
      </c>
      <c r="P3510">
        <f ca="1">_20206[[#This Row],[最低排名]]-_20206[[#This Row],[同分人数]]+1</f>
        <v>22160</v>
      </c>
      <c r="Q3510">
        <f ca="1">IF(O3510&gt;=开始!$B$6, 1, 0)</f>
        <v>1</v>
      </c>
      <c r="R3510">
        <f ca="1">_20206[[#This Row],[最低排名]]-开始!$B$6</f>
        <v>22368</v>
      </c>
    </row>
    <row r="3511" spans="1:18">
      <c r="A3511">
        <v>60706</v>
      </c>
      <c r="B3511" t="s">
        <v>985</v>
      </c>
      <c r="C3511" t="str">
        <f t="shared" si="218"/>
        <v>江西科师</v>
      </c>
      <c r="D3511" t="str">
        <f t="shared" si="219"/>
        <v>06</v>
      </c>
      <c r="E3511" t="s">
        <v>440</v>
      </c>
      <c r="F3511">
        <v>202</v>
      </c>
      <c r="G3511">
        <v>104</v>
      </c>
      <c r="H3511">
        <v>55</v>
      </c>
      <c r="I3511">
        <v>61</v>
      </c>
      <c r="J3511">
        <v>61</v>
      </c>
      <c r="K3511">
        <v>58</v>
      </c>
      <c r="L3511">
        <v>0</v>
      </c>
      <c r="M3511">
        <v>2022</v>
      </c>
      <c r="N3511">
        <f t="shared" ca="1" si="216"/>
        <v>188</v>
      </c>
      <c r="O3511">
        <f t="shared" ca="1" si="217"/>
        <v>30533</v>
      </c>
      <c r="P3511">
        <f ca="1">_20206[[#This Row],[最低排名]]-_20206[[#This Row],[同分人数]]+1</f>
        <v>30346</v>
      </c>
      <c r="Q3511">
        <f ca="1">IF(O3511&gt;=开始!$B$6, 1, 0)</f>
        <v>1</v>
      </c>
      <c r="R3511">
        <f ca="1">_20206[[#This Row],[最低排名]]-开始!$B$6</f>
        <v>30533</v>
      </c>
    </row>
    <row r="3512" spans="1:18">
      <c r="A3512">
        <v>60801</v>
      </c>
      <c r="B3512" t="s">
        <v>986</v>
      </c>
      <c r="C3512" t="str">
        <f t="shared" si="218"/>
        <v>南昌工程</v>
      </c>
      <c r="D3512" t="str">
        <f t="shared" si="219"/>
        <v>01</v>
      </c>
      <c r="E3512" t="s">
        <v>203</v>
      </c>
      <c r="F3512">
        <v>194</v>
      </c>
      <c r="G3512">
        <v>106</v>
      </c>
      <c r="H3512">
        <v>77</v>
      </c>
      <c r="I3512">
        <v>58</v>
      </c>
      <c r="J3512">
        <v>52</v>
      </c>
      <c r="K3512">
        <v>49</v>
      </c>
      <c r="L3512">
        <v>0</v>
      </c>
      <c r="M3512">
        <v>2022</v>
      </c>
      <c r="N3512">
        <f t="shared" ca="1" si="216"/>
        <v>183</v>
      </c>
      <c r="O3512">
        <f t="shared" ca="1" si="217"/>
        <v>31709</v>
      </c>
      <c r="P3512">
        <f ca="1">_20206[[#This Row],[最低排名]]-_20206[[#This Row],[同分人数]]+1</f>
        <v>31527</v>
      </c>
      <c r="Q3512">
        <f ca="1">IF(O3512&gt;=开始!$B$6, 1, 0)</f>
        <v>1</v>
      </c>
      <c r="R3512">
        <f ca="1">_20206[[#This Row],[最低排名]]-开始!$B$6</f>
        <v>31709</v>
      </c>
    </row>
    <row r="3513" spans="1:18">
      <c r="A3513">
        <v>60802</v>
      </c>
      <c r="B3513" t="s">
        <v>987</v>
      </c>
      <c r="C3513" t="str">
        <f t="shared" si="218"/>
        <v>南昌工程</v>
      </c>
      <c r="D3513" t="str">
        <f t="shared" si="219"/>
        <v>02</v>
      </c>
      <c r="E3513" t="s">
        <v>207</v>
      </c>
      <c r="F3513">
        <v>205</v>
      </c>
      <c r="G3513">
        <v>106</v>
      </c>
      <c r="H3513">
        <v>70</v>
      </c>
      <c r="I3513">
        <v>49</v>
      </c>
      <c r="J3513">
        <v>46</v>
      </c>
      <c r="K3513">
        <v>43</v>
      </c>
      <c r="L3513">
        <v>0</v>
      </c>
      <c r="M3513">
        <v>2022</v>
      </c>
      <c r="N3513">
        <f t="shared" ca="1" si="216"/>
        <v>173</v>
      </c>
      <c r="O3513">
        <f t="shared" ca="1" si="217"/>
        <v>34512</v>
      </c>
      <c r="P3513">
        <f ca="1">_20206[[#This Row],[最低排名]]-_20206[[#This Row],[同分人数]]+1</f>
        <v>34340</v>
      </c>
      <c r="Q3513">
        <f ca="1">IF(O3513&gt;=开始!$B$6, 1, 0)</f>
        <v>1</v>
      </c>
      <c r="R3513">
        <f ca="1">_20206[[#This Row],[最低排名]]-开始!$B$6</f>
        <v>34512</v>
      </c>
    </row>
    <row r="3514" spans="1:18">
      <c r="A3514">
        <v>60803</v>
      </c>
      <c r="B3514" t="s">
        <v>988</v>
      </c>
      <c r="C3514" t="str">
        <f t="shared" si="218"/>
        <v>南昌工程</v>
      </c>
      <c r="D3514" t="str">
        <f t="shared" si="219"/>
        <v>03</v>
      </c>
      <c r="E3514" t="s">
        <v>408</v>
      </c>
      <c r="F3514">
        <v>215</v>
      </c>
      <c r="G3514">
        <v>117</v>
      </c>
      <c r="H3514">
        <v>63</v>
      </c>
      <c r="I3514">
        <v>49</v>
      </c>
      <c r="J3514">
        <v>49</v>
      </c>
      <c r="K3514">
        <v>43</v>
      </c>
      <c r="L3514">
        <v>0</v>
      </c>
      <c r="M3514">
        <v>2022</v>
      </c>
      <c r="N3514">
        <f t="shared" ca="1" si="216"/>
        <v>181</v>
      </c>
      <c r="O3514">
        <f t="shared" ca="1" si="217"/>
        <v>33538</v>
      </c>
      <c r="P3514">
        <f ca="1">_20206[[#This Row],[最低排名]]-_20206[[#This Row],[同分人数]]+1</f>
        <v>33358</v>
      </c>
      <c r="Q3514">
        <f ca="1">IF(O3514&gt;=开始!$B$6, 1, 0)</f>
        <v>1</v>
      </c>
      <c r="R3514">
        <f ca="1">_20206[[#This Row],[最低排名]]-开始!$B$6</f>
        <v>33538</v>
      </c>
    </row>
    <row r="3515" spans="1:18">
      <c r="A3515">
        <v>61001</v>
      </c>
      <c r="B3515" t="s">
        <v>989</v>
      </c>
      <c r="C3515" t="str">
        <f t="shared" si="218"/>
        <v>九江学院</v>
      </c>
      <c r="D3515" t="str">
        <f t="shared" si="219"/>
        <v>01</v>
      </c>
      <c r="E3515" t="s">
        <v>412</v>
      </c>
      <c r="F3515">
        <v>208</v>
      </c>
      <c r="G3515">
        <v>119</v>
      </c>
      <c r="H3515">
        <v>59</v>
      </c>
      <c r="I3515">
        <v>52</v>
      </c>
      <c r="J3515">
        <v>49</v>
      </c>
      <c r="K3515">
        <v>49</v>
      </c>
      <c r="L3515">
        <v>0</v>
      </c>
      <c r="M3515">
        <v>2022</v>
      </c>
      <c r="N3515">
        <f t="shared" ca="1" si="216"/>
        <v>164</v>
      </c>
      <c r="O3515">
        <f t="shared" ca="1" si="217"/>
        <v>33864</v>
      </c>
      <c r="P3515">
        <f ca="1">_20206[[#This Row],[最低排名]]-_20206[[#This Row],[同分人数]]+1</f>
        <v>33701</v>
      </c>
      <c r="Q3515">
        <f ca="1">IF(O3515&gt;=开始!$B$6, 1, 0)</f>
        <v>1</v>
      </c>
      <c r="R3515">
        <f ca="1">_20206[[#This Row],[最低排名]]-开始!$B$6</f>
        <v>33864</v>
      </c>
    </row>
    <row r="3516" spans="1:18">
      <c r="A3516">
        <v>61102</v>
      </c>
      <c r="B3516" t="s">
        <v>1589</v>
      </c>
      <c r="C3516" t="str">
        <f t="shared" si="218"/>
        <v>南昌理工</v>
      </c>
      <c r="D3516" t="str">
        <f t="shared" si="219"/>
        <v>02</v>
      </c>
      <c r="E3516" t="s">
        <v>198</v>
      </c>
      <c r="F3516">
        <v>192</v>
      </c>
      <c r="G3516">
        <v>97</v>
      </c>
      <c r="H3516">
        <v>72</v>
      </c>
      <c r="I3516">
        <v>49</v>
      </c>
      <c r="J3516">
        <v>46</v>
      </c>
      <c r="K3516">
        <v>46</v>
      </c>
      <c r="L3516">
        <v>0</v>
      </c>
      <c r="M3516">
        <v>2022</v>
      </c>
      <c r="N3516">
        <f t="shared" ca="1" si="216"/>
        <v>137</v>
      </c>
      <c r="O3516">
        <f t="shared" ca="1" si="217"/>
        <v>35698</v>
      </c>
      <c r="P3516">
        <f ca="1">_20206[[#This Row],[最低排名]]-_20206[[#This Row],[同分人数]]+1</f>
        <v>35562</v>
      </c>
      <c r="Q3516">
        <f ca="1">IF(O3516&gt;=开始!$B$6, 1, 0)</f>
        <v>1</v>
      </c>
      <c r="R3516">
        <f ca="1">_20206[[#This Row],[最低排名]]-开始!$B$6</f>
        <v>35698</v>
      </c>
    </row>
    <row r="3517" spans="1:18">
      <c r="A3517">
        <v>61401</v>
      </c>
      <c r="B3517" t="s">
        <v>992</v>
      </c>
      <c r="C3517" t="str">
        <f t="shared" si="218"/>
        <v>昌大科技</v>
      </c>
      <c r="D3517" t="str">
        <f t="shared" si="219"/>
        <v>01</v>
      </c>
      <c r="E3517" t="s">
        <v>1542</v>
      </c>
      <c r="F3517">
        <v>178</v>
      </c>
      <c r="G3517">
        <v>96</v>
      </c>
      <c r="H3517">
        <v>52</v>
      </c>
      <c r="I3517">
        <v>67</v>
      </c>
      <c r="J3517">
        <v>52</v>
      </c>
      <c r="K3517">
        <v>52</v>
      </c>
      <c r="L3517">
        <v>0</v>
      </c>
      <c r="M3517">
        <v>2022</v>
      </c>
      <c r="N3517">
        <f t="shared" ca="1" si="216"/>
        <v>137</v>
      </c>
      <c r="O3517">
        <f t="shared" ca="1" si="217"/>
        <v>36252</v>
      </c>
      <c r="P3517">
        <f ca="1">_20206[[#This Row],[最低排名]]-_20206[[#This Row],[同分人数]]+1</f>
        <v>36116</v>
      </c>
      <c r="Q3517">
        <f ca="1">IF(O3517&gt;=开始!$B$6, 1, 0)</f>
        <v>1</v>
      </c>
      <c r="R3517">
        <f ca="1">_20206[[#This Row],[最低排名]]-开始!$B$6</f>
        <v>36252</v>
      </c>
    </row>
    <row r="3518" spans="1:18">
      <c r="A3518">
        <v>61601</v>
      </c>
      <c r="B3518" t="s">
        <v>994</v>
      </c>
      <c r="C3518" t="str">
        <f t="shared" si="218"/>
        <v>赣东学院</v>
      </c>
      <c r="D3518" t="str">
        <f t="shared" si="219"/>
        <v>01</v>
      </c>
      <c r="E3518" t="s">
        <v>998</v>
      </c>
      <c r="F3518">
        <v>176</v>
      </c>
      <c r="G3518">
        <v>108</v>
      </c>
      <c r="H3518">
        <v>79</v>
      </c>
      <c r="I3518">
        <v>58</v>
      </c>
      <c r="J3518">
        <v>52</v>
      </c>
      <c r="K3518">
        <v>46</v>
      </c>
      <c r="L3518">
        <v>0</v>
      </c>
      <c r="M3518">
        <v>2022</v>
      </c>
      <c r="N3518">
        <f t="shared" ca="1" si="216"/>
        <v>170</v>
      </c>
      <c r="O3518">
        <f t="shared" ca="1" si="217"/>
        <v>34813</v>
      </c>
      <c r="P3518">
        <f ca="1">_20206[[#This Row],[最低排名]]-_20206[[#This Row],[同分人数]]+1</f>
        <v>34644</v>
      </c>
      <c r="Q3518">
        <f ca="1">IF(O3518&gt;=开始!$B$6, 1, 0)</f>
        <v>1</v>
      </c>
      <c r="R3518">
        <f ca="1">_20206[[#This Row],[最低排名]]-开始!$B$6</f>
        <v>34813</v>
      </c>
    </row>
    <row r="3519" spans="1:18">
      <c r="A3519">
        <v>61701</v>
      </c>
      <c r="B3519" t="s">
        <v>995</v>
      </c>
      <c r="C3519" t="str">
        <f t="shared" si="218"/>
        <v>南航科技</v>
      </c>
      <c r="D3519" t="str">
        <f t="shared" si="219"/>
        <v>01</v>
      </c>
      <c r="E3519" t="s">
        <v>1533</v>
      </c>
      <c r="F3519">
        <v>178</v>
      </c>
      <c r="G3519">
        <v>105</v>
      </c>
      <c r="H3519">
        <v>80</v>
      </c>
      <c r="I3519">
        <v>52</v>
      </c>
      <c r="J3519">
        <v>46</v>
      </c>
      <c r="K3519">
        <v>46</v>
      </c>
      <c r="L3519">
        <v>0</v>
      </c>
      <c r="M3519">
        <v>2022</v>
      </c>
      <c r="N3519">
        <f t="shared" ca="1" si="216"/>
        <v>141</v>
      </c>
      <c r="O3519">
        <f t="shared" ca="1" si="217"/>
        <v>36115</v>
      </c>
      <c r="P3519">
        <f ca="1">_20206[[#This Row],[最低排名]]-_20206[[#This Row],[同分人数]]+1</f>
        <v>35975</v>
      </c>
      <c r="Q3519">
        <f ca="1">IF(O3519&gt;=开始!$B$6, 1, 0)</f>
        <v>1</v>
      </c>
      <c r="R3519">
        <f ca="1">_20206[[#This Row],[最低排名]]-开始!$B$6</f>
        <v>36115</v>
      </c>
    </row>
    <row r="3520" spans="1:18">
      <c r="A3520">
        <v>61801</v>
      </c>
      <c r="B3520" t="s">
        <v>996</v>
      </c>
      <c r="C3520" t="str">
        <f t="shared" si="218"/>
        <v>赣南科院</v>
      </c>
      <c r="D3520" t="str">
        <f t="shared" si="219"/>
        <v>01</v>
      </c>
      <c r="E3520" t="s">
        <v>223</v>
      </c>
      <c r="F3520">
        <v>179</v>
      </c>
      <c r="G3520">
        <v>90</v>
      </c>
      <c r="H3520">
        <v>79</v>
      </c>
      <c r="I3520">
        <v>58</v>
      </c>
      <c r="J3520">
        <v>46</v>
      </c>
      <c r="K3520">
        <v>46</v>
      </c>
      <c r="L3520">
        <v>0</v>
      </c>
      <c r="M3520">
        <v>2022</v>
      </c>
      <c r="N3520">
        <f t="shared" ca="1" si="216"/>
        <v>159</v>
      </c>
      <c r="O3520">
        <f t="shared" ca="1" si="217"/>
        <v>35261</v>
      </c>
      <c r="P3520">
        <f ca="1">_20206[[#This Row],[最低排名]]-_20206[[#This Row],[同分人数]]+1</f>
        <v>35103</v>
      </c>
      <c r="Q3520">
        <f ca="1">IF(O3520&gt;=开始!$B$6, 1, 0)</f>
        <v>1</v>
      </c>
      <c r="R3520">
        <f ca="1">_20206[[#This Row],[最低排名]]-开始!$B$6</f>
        <v>35261</v>
      </c>
    </row>
    <row r="3521" spans="1:18">
      <c r="A3521">
        <v>62001</v>
      </c>
      <c r="B3521" t="s">
        <v>997</v>
      </c>
      <c r="C3521" t="str">
        <f t="shared" si="218"/>
        <v>赣农商院</v>
      </c>
      <c r="D3521" t="str">
        <f t="shared" si="219"/>
        <v>01</v>
      </c>
      <c r="E3521" t="s">
        <v>1556</v>
      </c>
      <c r="F3521">
        <v>181</v>
      </c>
      <c r="G3521">
        <v>92</v>
      </c>
      <c r="H3521">
        <v>76</v>
      </c>
      <c r="I3521">
        <v>58</v>
      </c>
      <c r="J3521">
        <v>49</v>
      </c>
      <c r="K3521">
        <v>40</v>
      </c>
      <c r="L3521">
        <v>0</v>
      </c>
      <c r="M3521">
        <v>2022</v>
      </c>
      <c r="N3521">
        <f t="shared" ca="1" si="216"/>
        <v>139</v>
      </c>
      <c r="O3521">
        <f t="shared" ca="1" si="217"/>
        <v>35837</v>
      </c>
      <c r="P3521">
        <f ca="1">_20206[[#This Row],[最低排名]]-_20206[[#This Row],[同分人数]]+1</f>
        <v>35699</v>
      </c>
      <c r="Q3521">
        <f ca="1">IF(O3521&gt;=开始!$B$6, 1, 0)</f>
        <v>1</v>
      </c>
      <c r="R3521">
        <f ca="1">_20206[[#This Row],[最低排名]]-开始!$B$6</f>
        <v>35837</v>
      </c>
    </row>
    <row r="3522" spans="1:18">
      <c r="A3522">
        <v>62101</v>
      </c>
      <c r="B3522" t="s">
        <v>999</v>
      </c>
      <c r="C3522" t="str">
        <f t="shared" si="218"/>
        <v>南昌医学</v>
      </c>
      <c r="D3522" t="str">
        <f t="shared" si="219"/>
        <v>01</v>
      </c>
      <c r="E3522" t="s">
        <v>318</v>
      </c>
      <c r="F3522">
        <v>199</v>
      </c>
      <c r="G3522">
        <v>112</v>
      </c>
      <c r="H3522">
        <v>83</v>
      </c>
      <c r="I3522">
        <v>52</v>
      </c>
      <c r="J3522">
        <v>49</v>
      </c>
      <c r="K3522">
        <v>43</v>
      </c>
      <c r="L3522">
        <v>0</v>
      </c>
      <c r="M3522">
        <v>2022</v>
      </c>
      <c r="N3522">
        <f t="shared" ref="N3522:N3585" ca="1" si="220">VLOOKUP(E3522, INDIRECT("'" &amp; M3522 &amp; "D'!$A$2:$G$500"), 2, FALSE)</f>
        <v>168</v>
      </c>
      <c r="O3522">
        <f t="shared" ref="O3522:O3585" ca="1" si="221">VLOOKUP(E3522, INDIRECT("'" &amp; M3522 &amp; "D'!$A$2:$G$500"), 3, FALSE)</f>
        <v>32393</v>
      </c>
      <c r="P3522">
        <f ca="1">_20206[[#This Row],[最低排名]]-_20206[[#This Row],[同分人数]]+1</f>
        <v>32226</v>
      </c>
      <c r="Q3522">
        <f ca="1">IF(O3522&gt;=开始!$B$6, 1, 0)</f>
        <v>1</v>
      </c>
      <c r="R3522">
        <f ca="1">_20206[[#This Row],[最低排名]]-开始!$B$6</f>
        <v>32393</v>
      </c>
    </row>
    <row r="3523" spans="1:18">
      <c r="A3523">
        <v>62102</v>
      </c>
      <c r="B3523" t="s">
        <v>1000</v>
      </c>
      <c r="C3523" t="str">
        <f t="shared" si="218"/>
        <v>南昌医学</v>
      </c>
      <c r="D3523" t="str">
        <f t="shared" si="219"/>
        <v>02</v>
      </c>
      <c r="E3523" t="s">
        <v>513</v>
      </c>
      <c r="F3523">
        <v>183</v>
      </c>
      <c r="G3523">
        <v>99</v>
      </c>
      <c r="H3523">
        <v>63</v>
      </c>
      <c r="I3523">
        <v>61</v>
      </c>
      <c r="J3523">
        <v>58</v>
      </c>
      <c r="K3523">
        <v>55</v>
      </c>
      <c r="L3523">
        <v>0</v>
      </c>
      <c r="M3523">
        <v>2022</v>
      </c>
      <c r="N3523">
        <f t="shared" ca="1" si="220"/>
        <v>181</v>
      </c>
      <c r="O3523">
        <f t="shared" ca="1" si="221"/>
        <v>33357</v>
      </c>
      <c r="P3523">
        <f ca="1">_20206[[#This Row],[最低排名]]-_20206[[#This Row],[同分人数]]+1</f>
        <v>33177</v>
      </c>
      <c r="Q3523">
        <f ca="1">IF(O3523&gt;=开始!$B$6, 1, 0)</f>
        <v>1</v>
      </c>
      <c r="R3523">
        <f ca="1">_20206[[#This Row],[最低排名]]-开始!$B$6</f>
        <v>33357</v>
      </c>
    </row>
    <row r="3524" spans="1:18">
      <c r="A3524">
        <v>62103</v>
      </c>
      <c r="B3524" t="s">
        <v>1001</v>
      </c>
      <c r="C3524" t="str">
        <f t="shared" si="218"/>
        <v>南昌医学</v>
      </c>
      <c r="D3524" t="str">
        <f t="shared" si="219"/>
        <v>03</v>
      </c>
      <c r="E3524" t="s">
        <v>228</v>
      </c>
      <c r="F3524">
        <v>193</v>
      </c>
      <c r="G3524">
        <v>108</v>
      </c>
      <c r="H3524">
        <v>93</v>
      </c>
      <c r="I3524">
        <v>55</v>
      </c>
      <c r="J3524">
        <v>52</v>
      </c>
      <c r="K3524">
        <v>46</v>
      </c>
      <c r="L3524">
        <v>0</v>
      </c>
      <c r="M3524">
        <v>2022</v>
      </c>
      <c r="N3524">
        <f t="shared" ca="1" si="220"/>
        <v>199</v>
      </c>
      <c r="O3524">
        <f t="shared" ca="1" si="221"/>
        <v>30154</v>
      </c>
      <c r="P3524">
        <f ca="1">_20206[[#This Row],[最低排名]]-_20206[[#This Row],[同分人数]]+1</f>
        <v>29956</v>
      </c>
      <c r="Q3524">
        <f ca="1">IF(O3524&gt;=开始!$B$6, 1, 0)</f>
        <v>1</v>
      </c>
      <c r="R3524">
        <f ca="1">_20206[[#This Row],[最低排名]]-开始!$B$6</f>
        <v>30154</v>
      </c>
    </row>
    <row r="3525" spans="1:18">
      <c r="A3525">
        <v>62104</v>
      </c>
      <c r="B3525" t="s">
        <v>1002</v>
      </c>
      <c r="C3525" t="str">
        <f t="shared" si="218"/>
        <v>南昌医学</v>
      </c>
      <c r="D3525" t="str">
        <f t="shared" si="219"/>
        <v>04</v>
      </c>
      <c r="E3525" t="s">
        <v>228</v>
      </c>
      <c r="F3525">
        <v>203</v>
      </c>
      <c r="G3525">
        <v>105</v>
      </c>
      <c r="H3525">
        <v>83</v>
      </c>
      <c r="I3525">
        <v>55</v>
      </c>
      <c r="J3525">
        <v>52</v>
      </c>
      <c r="K3525">
        <v>46</v>
      </c>
      <c r="L3525">
        <v>0</v>
      </c>
      <c r="M3525">
        <v>2022</v>
      </c>
      <c r="N3525">
        <f t="shared" ca="1" si="220"/>
        <v>199</v>
      </c>
      <c r="O3525">
        <f t="shared" ca="1" si="221"/>
        <v>30154</v>
      </c>
      <c r="P3525">
        <f ca="1">_20206[[#This Row],[最低排名]]-_20206[[#This Row],[同分人数]]+1</f>
        <v>29956</v>
      </c>
      <c r="Q3525">
        <f ca="1">IF(O3525&gt;=开始!$B$6, 1, 0)</f>
        <v>1</v>
      </c>
      <c r="R3525">
        <f ca="1">_20206[[#This Row],[最低排名]]-开始!$B$6</f>
        <v>30154</v>
      </c>
    </row>
    <row r="3526" spans="1:18">
      <c r="A3526">
        <v>62105</v>
      </c>
      <c r="B3526" t="s">
        <v>1003</v>
      </c>
      <c r="C3526" t="str">
        <f t="shared" si="218"/>
        <v>南昌医学</v>
      </c>
      <c r="D3526" t="str">
        <f t="shared" si="219"/>
        <v>05</v>
      </c>
      <c r="E3526" t="s">
        <v>998</v>
      </c>
      <c r="F3526">
        <v>182</v>
      </c>
      <c r="G3526">
        <v>93</v>
      </c>
      <c r="H3526">
        <v>88</v>
      </c>
      <c r="I3526">
        <v>52</v>
      </c>
      <c r="J3526">
        <v>46</v>
      </c>
      <c r="K3526">
        <v>43</v>
      </c>
      <c r="L3526">
        <v>0</v>
      </c>
      <c r="M3526">
        <v>2022</v>
      </c>
      <c r="N3526">
        <f t="shared" ca="1" si="220"/>
        <v>170</v>
      </c>
      <c r="O3526">
        <f t="shared" ca="1" si="221"/>
        <v>34813</v>
      </c>
      <c r="P3526">
        <f ca="1">_20206[[#This Row],[最低排名]]-_20206[[#This Row],[同分人数]]+1</f>
        <v>34644</v>
      </c>
      <c r="Q3526">
        <f ca="1">IF(O3526&gt;=开始!$B$6, 1, 0)</f>
        <v>1</v>
      </c>
      <c r="R3526">
        <f ca="1">_20206[[#This Row],[最低排名]]-开始!$B$6</f>
        <v>34813</v>
      </c>
    </row>
    <row r="3527" spans="1:18">
      <c r="A3527">
        <v>62106</v>
      </c>
      <c r="B3527" t="s">
        <v>1004</v>
      </c>
      <c r="C3527" t="str">
        <f t="shared" si="218"/>
        <v>南昌医学</v>
      </c>
      <c r="D3527" t="str">
        <f t="shared" si="219"/>
        <v>06</v>
      </c>
      <c r="E3527" t="s">
        <v>340</v>
      </c>
      <c r="F3527">
        <v>205</v>
      </c>
      <c r="G3527">
        <v>113</v>
      </c>
      <c r="H3527">
        <v>99</v>
      </c>
      <c r="I3527">
        <v>52</v>
      </c>
      <c r="J3527">
        <v>52</v>
      </c>
      <c r="K3527">
        <v>49</v>
      </c>
      <c r="L3527">
        <v>0</v>
      </c>
      <c r="M3527">
        <v>2022</v>
      </c>
      <c r="N3527">
        <f t="shared" ca="1" si="220"/>
        <v>216</v>
      </c>
      <c r="O3527">
        <f t="shared" ca="1" si="221"/>
        <v>26729</v>
      </c>
      <c r="P3527">
        <f ca="1">_20206[[#This Row],[最低排名]]-_20206[[#This Row],[同分人数]]+1</f>
        <v>26514</v>
      </c>
      <c r="Q3527">
        <f ca="1">IF(O3527&gt;=开始!$B$6, 1, 0)</f>
        <v>1</v>
      </c>
      <c r="R3527">
        <f ca="1">_20206[[#This Row],[最低排名]]-开始!$B$6</f>
        <v>26729</v>
      </c>
    </row>
    <row r="3528" spans="1:18">
      <c r="A3528">
        <v>62107</v>
      </c>
      <c r="B3528" t="s">
        <v>1005</v>
      </c>
      <c r="C3528" t="str">
        <f t="shared" si="218"/>
        <v>南昌医学</v>
      </c>
      <c r="D3528" t="str">
        <f t="shared" si="219"/>
        <v>07</v>
      </c>
      <c r="E3528" t="s">
        <v>184</v>
      </c>
      <c r="F3528">
        <v>200</v>
      </c>
      <c r="G3528">
        <v>104</v>
      </c>
      <c r="H3528">
        <v>89</v>
      </c>
      <c r="I3528">
        <v>58</v>
      </c>
      <c r="J3528">
        <v>58</v>
      </c>
      <c r="K3528">
        <v>46</v>
      </c>
      <c r="L3528">
        <v>0</v>
      </c>
      <c r="M3528">
        <v>2022</v>
      </c>
      <c r="N3528">
        <f t="shared" ca="1" si="220"/>
        <v>201</v>
      </c>
      <c r="O3528">
        <f t="shared" ca="1" si="221"/>
        <v>27920</v>
      </c>
      <c r="P3528">
        <f ca="1">_20206[[#This Row],[最低排名]]-_20206[[#This Row],[同分人数]]+1</f>
        <v>27720</v>
      </c>
      <c r="Q3528">
        <f ca="1">IF(O3528&gt;=开始!$B$6, 1, 0)</f>
        <v>1</v>
      </c>
      <c r="R3528">
        <f ca="1">_20206[[#This Row],[最低排名]]-开始!$B$6</f>
        <v>27920</v>
      </c>
    </row>
    <row r="3529" spans="1:18">
      <c r="A3529">
        <v>62108</v>
      </c>
      <c r="B3529" t="s">
        <v>1006</v>
      </c>
      <c r="C3529" t="str">
        <f t="shared" si="218"/>
        <v>南昌医学</v>
      </c>
      <c r="D3529" t="str">
        <f t="shared" si="219"/>
        <v>08</v>
      </c>
      <c r="E3529" t="s">
        <v>203</v>
      </c>
      <c r="F3529">
        <v>201</v>
      </c>
      <c r="G3529">
        <v>101</v>
      </c>
      <c r="H3529">
        <v>91</v>
      </c>
      <c r="I3529">
        <v>49</v>
      </c>
      <c r="J3529">
        <v>49</v>
      </c>
      <c r="K3529">
        <v>40</v>
      </c>
      <c r="L3529">
        <v>0</v>
      </c>
      <c r="M3529">
        <v>2022</v>
      </c>
      <c r="N3529">
        <f t="shared" ca="1" si="220"/>
        <v>183</v>
      </c>
      <c r="O3529">
        <f t="shared" ca="1" si="221"/>
        <v>31709</v>
      </c>
      <c r="P3529">
        <f ca="1">_20206[[#This Row],[最低排名]]-_20206[[#This Row],[同分人数]]+1</f>
        <v>31527</v>
      </c>
      <c r="Q3529">
        <f ca="1">IF(O3529&gt;=开始!$B$6, 1, 0)</f>
        <v>1</v>
      </c>
      <c r="R3529">
        <f ca="1">_20206[[#This Row],[最低排名]]-开始!$B$6</f>
        <v>31709</v>
      </c>
    </row>
    <row r="3530" spans="1:18">
      <c r="A3530">
        <v>62201</v>
      </c>
      <c r="B3530" t="s">
        <v>1007</v>
      </c>
      <c r="C3530" t="str">
        <f t="shared" si="218"/>
        <v>江师科技</v>
      </c>
      <c r="D3530" t="str">
        <f t="shared" si="219"/>
        <v>01</v>
      </c>
      <c r="E3530" t="s">
        <v>1548</v>
      </c>
      <c r="F3530">
        <v>194</v>
      </c>
      <c r="G3530">
        <v>98</v>
      </c>
      <c r="H3530">
        <v>71</v>
      </c>
      <c r="I3530">
        <v>46</v>
      </c>
      <c r="J3530">
        <v>46</v>
      </c>
      <c r="K3530">
        <v>46</v>
      </c>
      <c r="L3530">
        <v>0</v>
      </c>
      <c r="M3530">
        <v>2022</v>
      </c>
      <c r="N3530">
        <f t="shared" ca="1" si="220"/>
        <v>137</v>
      </c>
      <c r="O3530">
        <f t="shared" ca="1" si="221"/>
        <v>35974</v>
      </c>
      <c r="P3530">
        <f ca="1">_20206[[#This Row],[最低排名]]-_20206[[#This Row],[同分人数]]+1</f>
        <v>35838</v>
      </c>
      <c r="Q3530">
        <f ca="1">IF(O3530&gt;=开始!$B$6, 1, 0)</f>
        <v>1</v>
      </c>
      <c r="R3530">
        <f ca="1">_20206[[#This Row],[最低排名]]-开始!$B$6</f>
        <v>35974</v>
      </c>
    </row>
    <row r="3531" spans="1:18">
      <c r="A3531">
        <v>62401</v>
      </c>
      <c r="B3531" t="s">
        <v>1009</v>
      </c>
      <c r="C3531" t="str">
        <f t="shared" si="218"/>
        <v>江财经管</v>
      </c>
      <c r="D3531" t="str">
        <f t="shared" si="219"/>
        <v>01</v>
      </c>
      <c r="E3531" t="s">
        <v>1542</v>
      </c>
      <c r="F3531">
        <v>172</v>
      </c>
      <c r="G3531">
        <v>88</v>
      </c>
      <c r="H3531">
        <v>64</v>
      </c>
      <c r="I3531">
        <v>61</v>
      </c>
      <c r="J3531">
        <v>55</v>
      </c>
      <c r="K3531">
        <v>49</v>
      </c>
      <c r="L3531">
        <v>0</v>
      </c>
      <c r="M3531">
        <v>2022</v>
      </c>
      <c r="N3531">
        <f t="shared" ca="1" si="220"/>
        <v>137</v>
      </c>
      <c r="O3531">
        <f t="shared" ca="1" si="221"/>
        <v>36252</v>
      </c>
      <c r="P3531">
        <f ca="1">_20206[[#This Row],[最低排名]]-_20206[[#This Row],[同分人数]]+1</f>
        <v>36116</v>
      </c>
      <c r="Q3531">
        <f ca="1">IF(O3531&gt;=开始!$B$6, 1, 0)</f>
        <v>1</v>
      </c>
      <c r="R3531">
        <f ca="1">_20206[[#This Row],[最低排名]]-开始!$B$6</f>
        <v>36252</v>
      </c>
    </row>
    <row r="3532" spans="1:18">
      <c r="A3532">
        <v>62501</v>
      </c>
      <c r="B3532" t="s">
        <v>1010</v>
      </c>
      <c r="C3532" t="str">
        <f t="shared" si="218"/>
        <v>南昌师院</v>
      </c>
      <c r="D3532" t="str">
        <f t="shared" si="219"/>
        <v>01</v>
      </c>
      <c r="E3532" t="s">
        <v>318</v>
      </c>
      <c r="F3532">
        <v>195</v>
      </c>
      <c r="G3532">
        <v>107</v>
      </c>
      <c r="H3532">
        <v>60</v>
      </c>
      <c r="I3532">
        <v>58</v>
      </c>
      <c r="J3532">
        <v>58</v>
      </c>
      <c r="K3532">
        <v>55</v>
      </c>
      <c r="L3532">
        <v>0</v>
      </c>
      <c r="M3532">
        <v>2022</v>
      </c>
      <c r="N3532">
        <f t="shared" ca="1" si="220"/>
        <v>168</v>
      </c>
      <c r="O3532">
        <f t="shared" ca="1" si="221"/>
        <v>32393</v>
      </c>
      <c r="P3532">
        <f ca="1">_20206[[#This Row],[最低排名]]-_20206[[#This Row],[同分人数]]+1</f>
        <v>32226</v>
      </c>
      <c r="Q3532">
        <f ca="1">IF(O3532&gt;=开始!$B$6, 1, 0)</f>
        <v>1</v>
      </c>
      <c r="R3532">
        <f ca="1">_20206[[#This Row],[最低排名]]-开始!$B$6</f>
        <v>32393</v>
      </c>
    </row>
    <row r="3533" spans="1:18">
      <c r="A3533">
        <v>64101</v>
      </c>
      <c r="B3533" t="s">
        <v>1011</v>
      </c>
      <c r="C3533" t="str">
        <f t="shared" si="218"/>
        <v>山东大学</v>
      </c>
      <c r="D3533" t="str">
        <f t="shared" si="219"/>
        <v>01</v>
      </c>
      <c r="E3533" t="s">
        <v>273</v>
      </c>
      <c r="F3533">
        <v>233</v>
      </c>
      <c r="G3533">
        <v>119</v>
      </c>
      <c r="H3533">
        <v>138</v>
      </c>
      <c r="I3533">
        <v>70</v>
      </c>
      <c r="J3533">
        <v>61</v>
      </c>
      <c r="K3533">
        <v>58</v>
      </c>
      <c r="L3533">
        <v>0</v>
      </c>
      <c r="M3533">
        <v>2022</v>
      </c>
      <c r="N3533">
        <f t="shared" ca="1" si="220"/>
        <v>162</v>
      </c>
      <c r="O3533">
        <f t="shared" ca="1" si="221"/>
        <v>5198</v>
      </c>
      <c r="P3533">
        <f ca="1">_20206[[#This Row],[最低排名]]-_20206[[#This Row],[同分人数]]+1</f>
        <v>5037</v>
      </c>
      <c r="Q3533">
        <f ca="1">IF(O3533&gt;=开始!$B$6, 1, 0)</f>
        <v>1</v>
      </c>
      <c r="R3533">
        <f ca="1">_20206[[#This Row],[最低排名]]-开始!$B$6</f>
        <v>5198</v>
      </c>
    </row>
    <row r="3534" spans="1:18">
      <c r="A3534">
        <v>64102</v>
      </c>
      <c r="B3534" t="s">
        <v>1012</v>
      </c>
      <c r="C3534" t="str">
        <f t="shared" si="218"/>
        <v>山东大学</v>
      </c>
      <c r="D3534" t="str">
        <f t="shared" si="219"/>
        <v>02</v>
      </c>
      <c r="E3534" t="s">
        <v>254</v>
      </c>
      <c r="F3534">
        <v>243</v>
      </c>
      <c r="G3534">
        <v>126</v>
      </c>
      <c r="H3534">
        <v>127</v>
      </c>
      <c r="I3534">
        <v>67</v>
      </c>
      <c r="J3534">
        <v>67</v>
      </c>
      <c r="K3534">
        <v>61</v>
      </c>
      <c r="L3534">
        <v>0</v>
      </c>
      <c r="M3534">
        <v>2022</v>
      </c>
      <c r="N3534">
        <f t="shared" ca="1" si="220"/>
        <v>134</v>
      </c>
      <c r="O3534">
        <f t="shared" ca="1" si="221"/>
        <v>4410</v>
      </c>
      <c r="P3534">
        <f ca="1">_20206[[#This Row],[最低排名]]-_20206[[#This Row],[同分人数]]+1</f>
        <v>4277</v>
      </c>
      <c r="Q3534">
        <f ca="1">IF(O3534&gt;=开始!$B$6, 1, 0)</f>
        <v>1</v>
      </c>
      <c r="R3534">
        <f ca="1">_20206[[#This Row],[最低排名]]-开始!$B$6</f>
        <v>4410</v>
      </c>
    </row>
    <row r="3535" spans="1:18">
      <c r="A3535">
        <v>64103</v>
      </c>
      <c r="B3535" t="s">
        <v>1013</v>
      </c>
      <c r="C3535" t="str">
        <f t="shared" si="218"/>
        <v>山东大学</v>
      </c>
      <c r="D3535" t="str">
        <f t="shared" si="219"/>
        <v>03</v>
      </c>
      <c r="E3535" t="s">
        <v>35</v>
      </c>
      <c r="F3535">
        <v>231</v>
      </c>
      <c r="G3535">
        <v>122</v>
      </c>
      <c r="H3535">
        <v>130</v>
      </c>
      <c r="I3535">
        <v>70</v>
      </c>
      <c r="J3535">
        <v>67</v>
      </c>
      <c r="K3535">
        <v>64</v>
      </c>
      <c r="L3535">
        <v>0</v>
      </c>
      <c r="M3535">
        <v>2022</v>
      </c>
      <c r="N3535">
        <f t="shared" ca="1" si="220"/>
        <v>150</v>
      </c>
      <c r="O3535">
        <f t="shared" ca="1" si="221"/>
        <v>4877</v>
      </c>
      <c r="P3535">
        <f ca="1">_20206[[#This Row],[最低排名]]-_20206[[#This Row],[同分人数]]+1</f>
        <v>4728</v>
      </c>
      <c r="Q3535">
        <f ca="1">IF(O3535&gt;=开始!$B$6, 1, 0)</f>
        <v>1</v>
      </c>
      <c r="R3535">
        <f ca="1">_20206[[#This Row],[最低排名]]-开始!$B$6</f>
        <v>4877</v>
      </c>
    </row>
    <row r="3536" spans="1:18">
      <c r="A3536">
        <v>64104</v>
      </c>
      <c r="B3536" t="s">
        <v>1014</v>
      </c>
      <c r="C3536" t="str">
        <f t="shared" si="218"/>
        <v>山东大学</v>
      </c>
      <c r="D3536" t="str">
        <f t="shared" si="219"/>
        <v>04</v>
      </c>
      <c r="E3536" t="s">
        <v>292</v>
      </c>
      <c r="F3536">
        <v>245</v>
      </c>
      <c r="G3536">
        <v>136</v>
      </c>
      <c r="H3536">
        <v>133</v>
      </c>
      <c r="I3536">
        <v>67</v>
      </c>
      <c r="J3536">
        <v>67</v>
      </c>
      <c r="K3536">
        <v>64</v>
      </c>
      <c r="L3536">
        <v>0</v>
      </c>
      <c r="M3536">
        <v>2022</v>
      </c>
      <c r="N3536">
        <f t="shared" ca="1" si="220"/>
        <v>113</v>
      </c>
      <c r="O3536">
        <f t="shared" ca="1" si="221"/>
        <v>2814</v>
      </c>
      <c r="P3536">
        <f ca="1">_20206[[#This Row],[最低排名]]-_20206[[#This Row],[同分人数]]+1</f>
        <v>2702</v>
      </c>
      <c r="Q3536">
        <f ca="1">IF(O3536&gt;=开始!$B$6, 1, 0)</f>
        <v>1</v>
      </c>
      <c r="R3536">
        <f ca="1">_20206[[#This Row],[最低排名]]-开始!$B$6</f>
        <v>2814</v>
      </c>
    </row>
    <row r="3537" spans="1:18">
      <c r="A3537">
        <v>64201</v>
      </c>
      <c r="B3537" t="s">
        <v>1015</v>
      </c>
      <c r="C3537" t="str">
        <f t="shared" ref="C3537:C3600" si="222">LEFT(B3537, FIND("(", B3537) - 1)</f>
        <v>中国海洋</v>
      </c>
      <c r="D3537" t="str">
        <f t="shared" ref="D3537:D3600" si="223">MID(B3537, FIND("(", B3537) + 1, FIND(")", B3537) - FIND("(", B3537) - 1)</f>
        <v>01</v>
      </c>
      <c r="E3537" t="s">
        <v>628</v>
      </c>
      <c r="F3537">
        <v>225</v>
      </c>
      <c r="G3537">
        <v>115</v>
      </c>
      <c r="H3537">
        <v>130</v>
      </c>
      <c r="I3537">
        <v>70</v>
      </c>
      <c r="J3537">
        <v>67</v>
      </c>
      <c r="K3537">
        <v>55</v>
      </c>
      <c r="L3537">
        <v>0</v>
      </c>
      <c r="M3537">
        <v>2022</v>
      </c>
      <c r="N3537">
        <f t="shared" ca="1" si="220"/>
        <v>206</v>
      </c>
      <c r="O3537">
        <f t="shared" ca="1" si="221"/>
        <v>7633</v>
      </c>
      <c r="P3537">
        <f ca="1">_20206[[#This Row],[最低排名]]-_20206[[#This Row],[同分人数]]+1</f>
        <v>7428</v>
      </c>
      <c r="Q3537">
        <f ca="1">IF(O3537&gt;=开始!$B$6, 1, 0)</f>
        <v>1</v>
      </c>
      <c r="R3537">
        <f ca="1">_20206[[#This Row],[最低排名]]-开始!$B$6</f>
        <v>7633</v>
      </c>
    </row>
    <row r="3538" spans="1:18">
      <c r="A3538">
        <v>64202</v>
      </c>
      <c r="B3538" t="s">
        <v>1016</v>
      </c>
      <c r="C3538" t="str">
        <f t="shared" si="222"/>
        <v>中国海洋</v>
      </c>
      <c r="D3538" t="str">
        <f t="shared" si="223"/>
        <v>02</v>
      </c>
      <c r="E3538" t="s">
        <v>158</v>
      </c>
      <c r="F3538">
        <v>229</v>
      </c>
      <c r="G3538">
        <v>125</v>
      </c>
      <c r="H3538">
        <v>125</v>
      </c>
      <c r="I3538">
        <v>70</v>
      </c>
      <c r="J3538">
        <v>64</v>
      </c>
      <c r="K3538">
        <v>61</v>
      </c>
      <c r="L3538">
        <v>0</v>
      </c>
      <c r="M3538">
        <v>2022</v>
      </c>
      <c r="N3538">
        <f t="shared" ca="1" si="220"/>
        <v>205</v>
      </c>
      <c r="O3538">
        <f t="shared" ca="1" si="221"/>
        <v>7201</v>
      </c>
      <c r="P3538">
        <f ca="1">_20206[[#This Row],[最低排名]]-_20206[[#This Row],[同分人数]]+1</f>
        <v>6997</v>
      </c>
      <c r="Q3538">
        <f ca="1">IF(O3538&gt;=开始!$B$6, 1, 0)</f>
        <v>1</v>
      </c>
      <c r="R3538">
        <f ca="1">_20206[[#This Row],[最低排名]]-开始!$B$6</f>
        <v>7201</v>
      </c>
    </row>
    <row r="3539" spans="1:18">
      <c r="A3539">
        <v>64203</v>
      </c>
      <c r="B3539" t="s">
        <v>1017</v>
      </c>
      <c r="C3539" t="str">
        <f t="shared" si="222"/>
        <v>中国海洋</v>
      </c>
      <c r="D3539" t="str">
        <f t="shared" si="223"/>
        <v>03</v>
      </c>
      <c r="E3539" t="s">
        <v>60</v>
      </c>
      <c r="F3539">
        <v>228</v>
      </c>
      <c r="G3539">
        <v>116</v>
      </c>
      <c r="H3539">
        <v>122</v>
      </c>
      <c r="I3539">
        <v>70</v>
      </c>
      <c r="J3539">
        <v>67</v>
      </c>
      <c r="K3539">
        <v>61</v>
      </c>
      <c r="L3539">
        <v>0</v>
      </c>
      <c r="M3539">
        <v>2022</v>
      </c>
      <c r="N3539">
        <f t="shared" ca="1" si="220"/>
        <v>226</v>
      </c>
      <c r="O3539">
        <f t="shared" ca="1" si="221"/>
        <v>7427</v>
      </c>
      <c r="P3539">
        <f ca="1">_20206[[#This Row],[最低排名]]-_20206[[#This Row],[同分人数]]+1</f>
        <v>7202</v>
      </c>
      <c r="Q3539">
        <f ca="1">IF(O3539&gt;=开始!$B$6, 1, 0)</f>
        <v>1</v>
      </c>
      <c r="R3539">
        <f ca="1">_20206[[#This Row],[最低排名]]-开始!$B$6</f>
        <v>7427</v>
      </c>
    </row>
    <row r="3540" spans="1:18">
      <c r="A3540">
        <v>64301</v>
      </c>
      <c r="B3540" t="s">
        <v>1021</v>
      </c>
      <c r="C3540" t="str">
        <f t="shared" si="222"/>
        <v>石油华东</v>
      </c>
      <c r="D3540" t="str">
        <f t="shared" si="223"/>
        <v>01</v>
      </c>
      <c r="E3540" t="s">
        <v>298</v>
      </c>
      <c r="F3540">
        <v>224</v>
      </c>
      <c r="G3540">
        <v>122</v>
      </c>
      <c r="H3540">
        <v>116</v>
      </c>
      <c r="I3540">
        <v>67</v>
      </c>
      <c r="J3540">
        <v>67</v>
      </c>
      <c r="K3540">
        <v>58</v>
      </c>
      <c r="L3540">
        <v>0</v>
      </c>
      <c r="M3540">
        <v>2022</v>
      </c>
      <c r="N3540">
        <f t="shared" ca="1" si="220"/>
        <v>227</v>
      </c>
      <c r="O3540">
        <f t="shared" ca="1" si="221"/>
        <v>10720</v>
      </c>
      <c r="P3540">
        <f ca="1">_20206[[#This Row],[最低排名]]-_20206[[#This Row],[同分人数]]+1</f>
        <v>10494</v>
      </c>
      <c r="Q3540">
        <f ca="1">IF(O3540&gt;=开始!$B$6, 1, 0)</f>
        <v>1</v>
      </c>
      <c r="R3540">
        <f ca="1">_20206[[#This Row],[最低排名]]-开始!$B$6</f>
        <v>10720</v>
      </c>
    </row>
    <row r="3541" spans="1:18">
      <c r="A3541">
        <v>64302</v>
      </c>
      <c r="B3541" t="s">
        <v>1022</v>
      </c>
      <c r="C3541" t="str">
        <f t="shared" si="222"/>
        <v>石油华东</v>
      </c>
      <c r="D3541" t="str">
        <f t="shared" si="223"/>
        <v>02</v>
      </c>
      <c r="E3541" t="s">
        <v>98</v>
      </c>
      <c r="F3541">
        <v>221</v>
      </c>
      <c r="G3541">
        <v>115</v>
      </c>
      <c r="H3541">
        <v>115</v>
      </c>
      <c r="I3541">
        <v>64</v>
      </c>
      <c r="J3541">
        <v>58</v>
      </c>
      <c r="K3541">
        <v>55</v>
      </c>
      <c r="L3541">
        <v>0</v>
      </c>
      <c r="M3541">
        <v>2022</v>
      </c>
      <c r="N3541">
        <f t="shared" ca="1" si="220"/>
        <v>218</v>
      </c>
      <c r="O3541">
        <f t="shared" ca="1" si="221"/>
        <v>14797</v>
      </c>
      <c r="P3541">
        <f ca="1">_20206[[#This Row],[最低排名]]-_20206[[#This Row],[同分人数]]+1</f>
        <v>14580</v>
      </c>
      <c r="Q3541">
        <f ca="1">IF(O3541&gt;=开始!$B$6, 1, 0)</f>
        <v>1</v>
      </c>
      <c r="R3541">
        <f ca="1">_20206[[#This Row],[最低排名]]-开始!$B$6</f>
        <v>14797</v>
      </c>
    </row>
    <row r="3542" spans="1:18">
      <c r="A3542">
        <v>64401</v>
      </c>
      <c r="B3542" t="s">
        <v>1023</v>
      </c>
      <c r="C3542" t="str">
        <f t="shared" si="222"/>
        <v>山大威海</v>
      </c>
      <c r="D3542" t="str">
        <f t="shared" si="223"/>
        <v>01</v>
      </c>
      <c r="E3542" t="s">
        <v>619</v>
      </c>
      <c r="F3542">
        <v>222</v>
      </c>
      <c r="G3542">
        <v>114</v>
      </c>
      <c r="H3542">
        <v>130</v>
      </c>
      <c r="I3542">
        <v>67</v>
      </c>
      <c r="J3542">
        <v>67</v>
      </c>
      <c r="K3542">
        <v>64</v>
      </c>
      <c r="L3542">
        <v>0</v>
      </c>
      <c r="M3542">
        <v>2022</v>
      </c>
      <c r="N3542">
        <f t="shared" ca="1" si="220"/>
        <v>172</v>
      </c>
      <c r="O3542">
        <f t="shared" ca="1" si="221"/>
        <v>6996</v>
      </c>
      <c r="P3542">
        <f ca="1">_20206[[#This Row],[最低排名]]-_20206[[#This Row],[同分人数]]+1</f>
        <v>6825</v>
      </c>
      <c r="Q3542">
        <f ca="1">IF(O3542&gt;=开始!$B$6, 1, 0)</f>
        <v>1</v>
      </c>
      <c r="R3542">
        <f ca="1">_20206[[#This Row],[最低排名]]-开始!$B$6</f>
        <v>6996</v>
      </c>
    </row>
    <row r="3543" spans="1:18">
      <c r="A3543">
        <v>64402</v>
      </c>
      <c r="B3543" t="s">
        <v>1024</v>
      </c>
      <c r="C3543" t="str">
        <f t="shared" si="222"/>
        <v>山大威海</v>
      </c>
      <c r="D3543" t="str">
        <f t="shared" si="223"/>
        <v>02</v>
      </c>
      <c r="E3543" t="s">
        <v>246</v>
      </c>
      <c r="F3543">
        <v>236</v>
      </c>
      <c r="G3543">
        <v>129</v>
      </c>
      <c r="H3543">
        <v>124</v>
      </c>
      <c r="I3543">
        <v>64</v>
      </c>
      <c r="J3543">
        <v>64</v>
      </c>
      <c r="K3543">
        <v>64</v>
      </c>
      <c r="L3543">
        <v>0</v>
      </c>
      <c r="M3543">
        <v>2022</v>
      </c>
      <c r="N3543">
        <f t="shared" ca="1" si="220"/>
        <v>196</v>
      </c>
      <c r="O3543">
        <f t="shared" ca="1" si="221"/>
        <v>6653</v>
      </c>
      <c r="P3543">
        <f ca="1">_20206[[#This Row],[最低排名]]-_20206[[#This Row],[同分人数]]+1</f>
        <v>6458</v>
      </c>
      <c r="Q3543">
        <f ca="1">IF(O3543&gt;=开始!$B$6, 1, 0)</f>
        <v>1</v>
      </c>
      <c r="R3543">
        <f ca="1">_20206[[#This Row],[最低排名]]-开始!$B$6</f>
        <v>6653</v>
      </c>
    </row>
    <row r="3544" spans="1:18">
      <c r="A3544">
        <v>64501</v>
      </c>
      <c r="B3544" t="s">
        <v>1025</v>
      </c>
      <c r="C3544" t="str">
        <f t="shared" si="222"/>
        <v>哈工威海</v>
      </c>
      <c r="D3544" t="str">
        <f t="shared" si="223"/>
        <v>01</v>
      </c>
      <c r="E3544" t="s">
        <v>35</v>
      </c>
      <c r="F3544">
        <v>243</v>
      </c>
      <c r="G3544">
        <v>134</v>
      </c>
      <c r="H3544">
        <v>118</v>
      </c>
      <c r="I3544">
        <v>70</v>
      </c>
      <c r="J3544">
        <v>67</v>
      </c>
      <c r="K3544">
        <v>64</v>
      </c>
      <c r="L3544">
        <v>0</v>
      </c>
      <c r="M3544">
        <v>2022</v>
      </c>
      <c r="N3544">
        <f t="shared" ca="1" si="220"/>
        <v>150</v>
      </c>
      <c r="O3544">
        <f t="shared" ca="1" si="221"/>
        <v>4877</v>
      </c>
      <c r="P3544">
        <f ca="1">_20206[[#This Row],[最低排名]]-_20206[[#This Row],[同分人数]]+1</f>
        <v>4728</v>
      </c>
      <c r="Q3544">
        <f ca="1">IF(O3544&gt;=开始!$B$6, 1, 0)</f>
        <v>1</v>
      </c>
      <c r="R3544">
        <f ca="1">_20206[[#This Row],[最低排名]]-开始!$B$6</f>
        <v>4877</v>
      </c>
    </row>
    <row r="3545" spans="1:18">
      <c r="A3545">
        <v>64601</v>
      </c>
      <c r="B3545" t="s">
        <v>1026</v>
      </c>
      <c r="C3545" t="str">
        <f t="shared" si="222"/>
        <v>山东科大</v>
      </c>
      <c r="D3545" t="str">
        <f t="shared" si="223"/>
        <v>01</v>
      </c>
      <c r="E3545" t="s">
        <v>431</v>
      </c>
      <c r="F3545">
        <v>204</v>
      </c>
      <c r="G3545">
        <v>115</v>
      </c>
      <c r="H3545">
        <v>90</v>
      </c>
      <c r="I3545">
        <v>58</v>
      </c>
      <c r="J3545">
        <v>55</v>
      </c>
      <c r="K3545">
        <v>55</v>
      </c>
      <c r="L3545">
        <v>0</v>
      </c>
      <c r="M3545">
        <v>2022</v>
      </c>
      <c r="N3545">
        <f t="shared" ca="1" si="220"/>
        <v>210</v>
      </c>
      <c r="O3545">
        <f t="shared" ca="1" si="221"/>
        <v>25688</v>
      </c>
      <c r="P3545">
        <f ca="1">_20206[[#This Row],[最低排名]]-_20206[[#This Row],[同分人数]]+1</f>
        <v>25479</v>
      </c>
      <c r="Q3545">
        <f ca="1">IF(O3545&gt;=开始!$B$6, 1, 0)</f>
        <v>1</v>
      </c>
      <c r="R3545">
        <f ca="1">_20206[[#This Row],[最低排名]]-开始!$B$6</f>
        <v>25688</v>
      </c>
    </row>
    <row r="3546" spans="1:18">
      <c r="A3546">
        <v>64602</v>
      </c>
      <c r="B3546" t="s">
        <v>1590</v>
      </c>
      <c r="C3546" t="str">
        <f t="shared" si="222"/>
        <v>山东科大</v>
      </c>
      <c r="D3546" t="str">
        <f t="shared" si="223"/>
        <v>02</v>
      </c>
      <c r="E3546" t="s">
        <v>335</v>
      </c>
      <c r="F3546">
        <v>199</v>
      </c>
      <c r="G3546">
        <v>102</v>
      </c>
      <c r="H3546">
        <v>89</v>
      </c>
      <c r="I3546">
        <v>58</v>
      </c>
      <c r="J3546">
        <v>52</v>
      </c>
      <c r="K3546">
        <v>49</v>
      </c>
      <c r="L3546">
        <v>0</v>
      </c>
      <c r="M3546">
        <v>2022</v>
      </c>
      <c r="N3546">
        <f t="shared" ca="1" si="220"/>
        <v>188</v>
      </c>
      <c r="O3546">
        <f t="shared" ca="1" si="221"/>
        <v>28679</v>
      </c>
      <c r="P3546">
        <f ca="1">_20206[[#This Row],[最低排名]]-_20206[[#This Row],[同分人数]]+1</f>
        <v>28492</v>
      </c>
      <c r="Q3546">
        <f ca="1">IF(O3546&gt;=开始!$B$6, 1, 0)</f>
        <v>1</v>
      </c>
      <c r="R3546">
        <f ca="1">_20206[[#This Row],[最低排名]]-开始!$B$6</f>
        <v>28679</v>
      </c>
    </row>
    <row r="3547" spans="1:18">
      <c r="A3547">
        <v>64701</v>
      </c>
      <c r="B3547" t="s">
        <v>1027</v>
      </c>
      <c r="C3547" t="str">
        <f t="shared" si="222"/>
        <v>青岛科大</v>
      </c>
      <c r="D3547" t="str">
        <f t="shared" si="223"/>
        <v>01</v>
      </c>
      <c r="E3547" t="s">
        <v>513</v>
      </c>
      <c r="F3547">
        <v>159</v>
      </c>
      <c r="G3547">
        <v>98</v>
      </c>
      <c r="H3547">
        <v>105</v>
      </c>
      <c r="I3547">
        <v>58</v>
      </c>
      <c r="J3547">
        <v>52</v>
      </c>
      <c r="K3547">
        <v>46</v>
      </c>
      <c r="L3547">
        <v>0</v>
      </c>
      <c r="M3547">
        <v>2022</v>
      </c>
      <c r="N3547">
        <f t="shared" ca="1" si="220"/>
        <v>181</v>
      </c>
      <c r="O3547">
        <f t="shared" ca="1" si="221"/>
        <v>33357</v>
      </c>
      <c r="P3547">
        <f ca="1">_20206[[#This Row],[最低排名]]-_20206[[#This Row],[同分人数]]+1</f>
        <v>33177</v>
      </c>
      <c r="Q3547">
        <f ca="1">IF(O3547&gt;=开始!$B$6, 1, 0)</f>
        <v>1</v>
      </c>
      <c r="R3547">
        <f ca="1">_20206[[#This Row],[最低排名]]-开始!$B$6</f>
        <v>33357</v>
      </c>
    </row>
    <row r="3548" spans="1:18">
      <c r="A3548">
        <v>64702</v>
      </c>
      <c r="B3548" t="s">
        <v>1028</v>
      </c>
      <c r="C3548" t="str">
        <f t="shared" si="222"/>
        <v>青岛科大</v>
      </c>
      <c r="D3548" t="str">
        <f t="shared" si="223"/>
        <v>02</v>
      </c>
      <c r="E3548" t="s">
        <v>184</v>
      </c>
      <c r="F3548">
        <v>198</v>
      </c>
      <c r="G3548">
        <v>101</v>
      </c>
      <c r="H3548">
        <v>100</v>
      </c>
      <c r="I3548">
        <v>55</v>
      </c>
      <c r="J3548">
        <v>52</v>
      </c>
      <c r="K3548">
        <v>46</v>
      </c>
      <c r="L3548">
        <v>0</v>
      </c>
      <c r="M3548">
        <v>2022</v>
      </c>
      <c r="N3548">
        <f t="shared" ca="1" si="220"/>
        <v>201</v>
      </c>
      <c r="O3548">
        <f t="shared" ca="1" si="221"/>
        <v>27920</v>
      </c>
      <c r="P3548">
        <f ca="1">_20206[[#This Row],[最低排名]]-_20206[[#This Row],[同分人数]]+1</f>
        <v>27720</v>
      </c>
      <c r="Q3548">
        <f ca="1">IF(O3548&gt;=开始!$B$6, 1, 0)</f>
        <v>1</v>
      </c>
      <c r="R3548">
        <f ca="1">_20206[[#This Row],[最低排名]]-开始!$B$6</f>
        <v>27920</v>
      </c>
    </row>
    <row r="3549" spans="1:18">
      <c r="A3549">
        <v>64703</v>
      </c>
      <c r="B3549" t="s">
        <v>1029</v>
      </c>
      <c r="C3549" t="str">
        <f t="shared" si="222"/>
        <v>青岛科大</v>
      </c>
      <c r="D3549" t="str">
        <f t="shared" si="223"/>
        <v>03</v>
      </c>
      <c r="E3549" t="s">
        <v>398</v>
      </c>
      <c r="F3549">
        <v>189</v>
      </c>
      <c r="G3549">
        <v>98</v>
      </c>
      <c r="H3549">
        <v>91</v>
      </c>
      <c r="I3549">
        <v>52</v>
      </c>
      <c r="J3549">
        <v>52</v>
      </c>
      <c r="K3549">
        <v>49</v>
      </c>
      <c r="L3549">
        <v>0</v>
      </c>
      <c r="M3549">
        <v>2022</v>
      </c>
      <c r="N3549">
        <f t="shared" ca="1" si="220"/>
        <v>183</v>
      </c>
      <c r="O3549">
        <f t="shared" ca="1" si="221"/>
        <v>31228</v>
      </c>
      <c r="P3549">
        <f ca="1">_20206[[#This Row],[最低排名]]-_20206[[#This Row],[同分人数]]+1</f>
        <v>31046</v>
      </c>
      <c r="Q3549">
        <f ca="1">IF(O3549&gt;=开始!$B$6, 1, 0)</f>
        <v>1</v>
      </c>
      <c r="R3549">
        <f ca="1">_20206[[#This Row],[最低排名]]-开始!$B$6</f>
        <v>31228</v>
      </c>
    </row>
    <row r="3550" spans="1:18">
      <c r="A3550">
        <v>64801</v>
      </c>
      <c r="B3550" t="s">
        <v>1030</v>
      </c>
      <c r="C3550" t="str">
        <f t="shared" si="222"/>
        <v>济南大学</v>
      </c>
      <c r="D3550" t="str">
        <f t="shared" si="223"/>
        <v>01</v>
      </c>
      <c r="E3550" t="s">
        <v>340</v>
      </c>
      <c r="F3550">
        <v>192</v>
      </c>
      <c r="G3550">
        <v>101</v>
      </c>
      <c r="H3550">
        <v>82</v>
      </c>
      <c r="I3550">
        <v>64</v>
      </c>
      <c r="J3550">
        <v>64</v>
      </c>
      <c r="K3550">
        <v>55</v>
      </c>
      <c r="L3550">
        <v>0</v>
      </c>
      <c r="M3550">
        <v>2022</v>
      </c>
      <c r="N3550">
        <f t="shared" ca="1" si="220"/>
        <v>216</v>
      </c>
      <c r="O3550">
        <f t="shared" ca="1" si="221"/>
        <v>26729</v>
      </c>
      <c r="P3550">
        <f ca="1">_20206[[#This Row],[最低排名]]-_20206[[#This Row],[同分人数]]+1</f>
        <v>26514</v>
      </c>
      <c r="Q3550">
        <f ca="1">IF(O3550&gt;=开始!$B$6, 1, 0)</f>
        <v>1</v>
      </c>
      <c r="R3550">
        <f ca="1">_20206[[#This Row],[最低排名]]-开始!$B$6</f>
        <v>26729</v>
      </c>
    </row>
    <row r="3551" spans="1:18">
      <c r="A3551">
        <v>64901</v>
      </c>
      <c r="B3551" t="s">
        <v>1031</v>
      </c>
      <c r="C3551" t="str">
        <f t="shared" si="222"/>
        <v>青岛理工</v>
      </c>
      <c r="D3551" t="str">
        <f t="shared" si="223"/>
        <v>01</v>
      </c>
      <c r="E3551" t="s">
        <v>372</v>
      </c>
      <c r="F3551">
        <v>192</v>
      </c>
      <c r="G3551">
        <v>99</v>
      </c>
      <c r="H3551">
        <v>113</v>
      </c>
      <c r="I3551">
        <v>64</v>
      </c>
      <c r="J3551">
        <v>55</v>
      </c>
      <c r="K3551">
        <v>52</v>
      </c>
      <c r="L3551">
        <v>0</v>
      </c>
      <c r="M3551">
        <v>2022</v>
      </c>
      <c r="N3551">
        <f t="shared" ca="1" si="220"/>
        <v>225</v>
      </c>
      <c r="O3551">
        <f t="shared" ca="1" si="221"/>
        <v>22804</v>
      </c>
      <c r="P3551">
        <f ca="1">_20206[[#This Row],[最低排名]]-_20206[[#This Row],[同分人数]]+1</f>
        <v>22580</v>
      </c>
      <c r="Q3551">
        <f ca="1">IF(O3551&gt;=开始!$B$6, 1, 0)</f>
        <v>1</v>
      </c>
      <c r="R3551">
        <f ca="1">_20206[[#This Row],[最低排名]]-开始!$B$6</f>
        <v>22804</v>
      </c>
    </row>
    <row r="3552" spans="1:18">
      <c r="A3552">
        <v>64902</v>
      </c>
      <c r="B3552" t="s">
        <v>1032</v>
      </c>
      <c r="C3552" t="str">
        <f t="shared" si="222"/>
        <v>青岛理工</v>
      </c>
      <c r="D3552" t="str">
        <f t="shared" si="223"/>
        <v>02</v>
      </c>
      <c r="E3552" t="s">
        <v>405</v>
      </c>
      <c r="F3552">
        <v>175</v>
      </c>
      <c r="G3552">
        <v>103</v>
      </c>
      <c r="H3552">
        <v>105</v>
      </c>
      <c r="I3552">
        <v>55</v>
      </c>
      <c r="J3552">
        <v>49</v>
      </c>
      <c r="K3552">
        <v>43</v>
      </c>
      <c r="L3552">
        <v>0</v>
      </c>
      <c r="M3552">
        <v>2022</v>
      </c>
      <c r="N3552">
        <f t="shared" ca="1" si="220"/>
        <v>164</v>
      </c>
      <c r="O3552">
        <f t="shared" ca="1" si="221"/>
        <v>32225</v>
      </c>
      <c r="P3552">
        <f ca="1">_20206[[#This Row],[最低排名]]-_20206[[#This Row],[同分人数]]+1</f>
        <v>32062</v>
      </c>
      <c r="Q3552">
        <f ca="1">IF(O3552&gt;=开始!$B$6, 1, 0)</f>
        <v>1</v>
      </c>
      <c r="R3552">
        <f ca="1">_20206[[#This Row],[最低排名]]-开始!$B$6</f>
        <v>32225</v>
      </c>
    </row>
    <row r="3553" spans="1:18">
      <c r="A3553">
        <v>64903</v>
      </c>
      <c r="B3553" t="s">
        <v>1033</v>
      </c>
      <c r="C3553" t="str">
        <f t="shared" si="222"/>
        <v>青岛理工</v>
      </c>
      <c r="D3553" t="str">
        <f t="shared" si="223"/>
        <v>03</v>
      </c>
      <c r="E3553" t="s">
        <v>170</v>
      </c>
      <c r="F3553">
        <v>206</v>
      </c>
      <c r="G3553">
        <v>107</v>
      </c>
      <c r="H3553">
        <v>91</v>
      </c>
      <c r="I3553">
        <v>58</v>
      </c>
      <c r="J3553">
        <v>52</v>
      </c>
      <c r="K3553">
        <v>46</v>
      </c>
      <c r="L3553">
        <v>0</v>
      </c>
      <c r="M3553">
        <v>2022</v>
      </c>
      <c r="N3553">
        <f t="shared" ca="1" si="220"/>
        <v>192</v>
      </c>
      <c r="O3553">
        <f t="shared" ca="1" si="221"/>
        <v>27530</v>
      </c>
      <c r="P3553">
        <f ca="1">_20206[[#This Row],[最低排名]]-_20206[[#This Row],[同分人数]]+1</f>
        <v>27339</v>
      </c>
      <c r="Q3553">
        <f ca="1">IF(O3553&gt;=开始!$B$6, 1, 0)</f>
        <v>1</v>
      </c>
      <c r="R3553">
        <f ca="1">_20206[[#This Row],[最低排名]]-开始!$B$6</f>
        <v>27530</v>
      </c>
    </row>
    <row r="3554" spans="1:18">
      <c r="A3554">
        <v>64904</v>
      </c>
      <c r="B3554" t="s">
        <v>1034</v>
      </c>
      <c r="C3554" t="str">
        <f t="shared" si="222"/>
        <v>青岛理工</v>
      </c>
      <c r="D3554" t="str">
        <f t="shared" si="223"/>
        <v>04</v>
      </c>
      <c r="E3554" t="s">
        <v>408</v>
      </c>
      <c r="F3554">
        <v>191</v>
      </c>
      <c r="G3554">
        <v>96</v>
      </c>
      <c r="H3554">
        <v>63</v>
      </c>
      <c r="I3554">
        <v>64</v>
      </c>
      <c r="J3554">
        <v>55</v>
      </c>
      <c r="K3554">
        <v>46</v>
      </c>
      <c r="L3554">
        <v>0</v>
      </c>
      <c r="M3554">
        <v>2022</v>
      </c>
      <c r="N3554">
        <f t="shared" ca="1" si="220"/>
        <v>181</v>
      </c>
      <c r="O3554">
        <f t="shared" ca="1" si="221"/>
        <v>33538</v>
      </c>
      <c r="P3554">
        <f ca="1">_20206[[#This Row],[最低排名]]-_20206[[#This Row],[同分人数]]+1</f>
        <v>33358</v>
      </c>
      <c r="Q3554">
        <f ca="1">IF(O3554&gt;=开始!$B$6, 1, 0)</f>
        <v>1</v>
      </c>
      <c r="R3554">
        <f ca="1">_20206[[#This Row],[最低排名]]-开始!$B$6</f>
        <v>33538</v>
      </c>
    </row>
    <row r="3555" spans="1:18">
      <c r="A3555">
        <v>65001</v>
      </c>
      <c r="B3555" t="s">
        <v>1036</v>
      </c>
      <c r="C3555" t="str">
        <f t="shared" si="222"/>
        <v>山东建筑</v>
      </c>
      <c r="D3555" t="str">
        <f t="shared" si="223"/>
        <v>01</v>
      </c>
      <c r="E3555" t="s">
        <v>320</v>
      </c>
      <c r="F3555">
        <v>200</v>
      </c>
      <c r="G3555">
        <v>101</v>
      </c>
      <c r="H3555">
        <v>54</v>
      </c>
      <c r="I3555">
        <v>58</v>
      </c>
      <c r="J3555">
        <v>49</v>
      </c>
      <c r="K3555">
        <v>49</v>
      </c>
      <c r="L3555">
        <v>0</v>
      </c>
      <c r="M3555">
        <v>2022</v>
      </c>
      <c r="N3555">
        <f t="shared" ca="1" si="220"/>
        <v>133</v>
      </c>
      <c r="O3555">
        <f t="shared" ca="1" si="221"/>
        <v>34946</v>
      </c>
      <c r="P3555">
        <f ca="1">_20206[[#This Row],[最低排名]]-_20206[[#This Row],[同分人数]]+1</f>
        <v>34814</v>
      </c>
      <c r="Q3555">
        <f ca="1">IF(O3555&gt;=开始!$B$6, 1, 0)</f>
        <v>1</v>
      </c>
      <c r="R3555">
        <f ca="1">_20206[[#This Row],[最低排名]]-开始!$B$6</f>
        <v>34946</v>
      </c>
    </row>
    <row r="3556" spans="1:18">
      <c r="A3556">
        <v>65002</v>
      </c>
      <c r="B3556" t="s">
        <v>1037</v>
      </c>
      <c r="C3556" t="str">
        <f t="shared" si="222"/>
        <v>山东建筑</v>
      </c>
      <c r="D3556" t="str">
        <f t="shared" si="223"/>
        <v>02</v>
      </c>
      <c r="E3556" t="s">
        <v>203</v>
      </c>
      <c r="F3556">
        <v>202</v>
      </c>
      <c r="G3556">
        <v>104</v>
      </c>
      <c r="H3556">
        <v>66</v>
      </c>
      <c r="I3556">
        <v>61</v>
      </c>
      <c r="J3556">
        <v>52</v>
      </c>
      <c r="K3556">
        <v>49</v>
      </c>
      <c r="L3556">
        <v>0</v>
      </c>
      <c r="M3556">
        <v>2022</v>
      </c>
      <c r="N3556">
        <f t="shared" ca="1" si="220"/>
        <v>183</v>
      </c>
      <c r="O3556">
        <f t="shared" ca="1" si="221"/>
        <v>31709</v>
      </c>
      <c r="P3556">
        <f ca="1">_20206[[#This Row],[最低排名]]-_20206[[#This Row],[同分人数]]+1</f>
        <v>31527</v>
      </c>
      <c r="Q3556">
        <f ca="1">IF(O3556&gt;=开始!$B$6, 1, 0)</f>
        <v>1</v>
      </c>
      <c r="R3556">
        <f ca="1">_20206[[#This Row],[最低排名]]-开始!$B$6</f>
        <v>31709</v>
      </c>
    </row>
    <row r="3557" spans="1:18">
      <c r="A3557">
        <v>65101</v>
      </c>
      <c r="B3557" t="s">
        <v>1039</v>
      </c>
      <c r="C3557" t="str">
        <f t="shared" si="222"/>
        <v>山东理工</v>
      </c>
      <c r="D3557" t="str">
        <f t="shared" si="223"/>
        <v>01</v>
      </c>
      <c r="E3557" t="s">
        <v>485</v>
      </c>
      <c r="F3557">
        <v>210</v>
      </c>
      <c r="G3557">
        <v>106</v>
      </c>
      <c r="H3557">
        <v>76</v>
      </c>
      <c r="I3557">
        <v>64</v>
      </c>
      <c r="J3557">
        <v>49</v>
      </c>
      <c r="K3557">
        <v>46</v>
      </c>
      <c r="L3557">
        <v>0</v>
      </c>
      <c r="M3557">
        <v>2022</v>
      </c>
      <c r="N3557">
        <f t="shared" ca="1" si="220"/>
        <v>184</v>
      </c>
      <c r="O3557">
        <f t="shared" ca="1" si="221"/>
        <v>29030</v>
      </c>
      <c r="P3557">
        <f ca="1">_20206[[#This Row],[最低排名]]-_20206[[#This Row],[同分人数]]+1</f>
        <v>28847</v>
      </c>
      <c r="Q3557">
        <f ca="1">IF(O3557&gt;=开始!$B$6, 1, 0)</f>
        <v>1</v>
      </c>
      <c r="R3557">
        <f ca="1">_20206[[#This Row],[最低排名]]-开始!$B$6</f>
        <v>29030</v>
      </c>
    </row>
    <row r="3558" spans="1:18">
      <c r="A3558">
        <v>65201</v>
      </c>
      <c r="B3558" t="s">
        <v>1040</v>
      </c>
      <c r="C3558" t="str">
        <f t="shared" si="222"/>
        <v>青岛农大</v>
      </c>
      <c r="D3558" t="str">
        <f t="shared" si="223"/>
        <v>01</v>
      </c>
      <c r="E3558" t="s">
        <v>398</v>
      </c>
      <c r="F3558">
        <v>190</v>
      </c>
      <c r="G3558">
        <v>97</v>
      </c>
      <c r="H3558">
        <v>99</v>
      </c>
      <c r="I3558">
        <v>49</v>
      </c>
      <c r="J3558">
        <v>49</v>
      </c>
      <c r="K3558">
        <v>46</v>
      </c>
      <c r="L3558">
        <v>0</v>
      </c>
      <c r="M3558">
        <v>2022</v>
      </c>
      <c r="N3558">
        <f t="shared" ca="1" si="220"/>
        <v>183</v>
      </c>
      <c r="O3558">
        <f t="shared" ca="1" si="221"/>
        <v>31228</v>
      </c>
      <c r="P3558">
        <f ca="1">_20206[[#This Row],[最低排名]]-_20206[[#This Row],[同分人数]]+1</f>
        <v>31046</v>
      </c>
      <c r="Q3558">
        <f ca="1">IF(O3558&gt;=开始!$B$6, 1, 0)</f>
        <v>1</v>
      </c>
      <c r="R3558">
        <f ca="1">_20206[[#This Row],[最低排名]]-开始!$B$6</f>
        <v>31228</v>
      </c>
    </row>
    <row r="3559" spans="1:18">
      <c r="A3559">
        <v>65202</v>
      </c>
      <c r="B3559" t="s">
        <v>1041</v>
      </c>
      <c r="C3559" t="str">
        <f t="shared" si="222"/>
        <v>青岛农大</v>
      </c>
      <c r="D3559" t="str">
        <f t="shared" si="223"/>
        <v>02</v>
      </c>
      <c r="E3559" t="s">
        <v>203</v>
      </c>
      <c r="F3559">
        <v>215</v>
      </c>
      <c r="G3559">
        <v>112</v>
      </c>
      <c r="H3559">
        <v>77</v>
      </c>
      <c r="I3559">
        <v>52</v>
      </c>
      <c r="J3559">
        <v>43</v>
      </c>
      <c r="K3559">
        <v>43</v>
      </c>
      <c r="L3559">
        <v>0</v>
      </c>
      <c r="M3559">
        <v>2022</v>
      </c>
      <c r="N3559">
        <f t="shared" ca="1" si="220"/>
        <v>183</v>
      </c>
      <c r="O3559">
        <f t="shared" ca="1" si="221"/>
        <v>31709</v>
      </c>
      <c r="P3559">
        <f ca="1">_20206[[#This Row],[最低排名]]-_20206[[#This Row],[同分人数]]+1</f>
        <v>31527</v>
      </c>
      <c r="Q3559">
        <f ca="1">IF(O3559&gt;=开始!$B$6, 1, 0)</f>
        <v>1</v>
      </c>
      <c r="R3559">
        <f ca="1">_20206[[#This Row],[最低排名]]-开始!$B$6</f>
        <v>31709</v>
      </c>
    </row>
    <row r="3560" spans="1:18">
      <c r="A3560">
        <v>65301</v>
      </c>
      <c r="B3560" t="s">
        <v>1042</v>
      </c>
      <c r="C3560" t="str">
        <f t="shared" si="222"/>
        <v>潍坊医学</v>
      </c>
      <c r="D3560" t="str">
        <f t="shared" si="223"/>
        <v>01</v>
      </c>
      <c r="E3560" t="s">
        <v>94</v>
      </c>
      <c r="F3560">
        <v>213</v>
      </c>
      <c r="G3560">
        <v>112</v>
      </c>
      <c r="H3560">
        <v>107</v>
      </c>
      <c r="I3560">
        <v>58</v>
      </c>
      <c r="J3560">
        <v>58</v>
      </c>
      <c r="K3560">
        <v>49</v>
      </c>
      <c r="L3560">
        <v>0</v>
      </c>
      <c r="M3560">
        <v>2022</v>
      </c>
      <c r="N3560">
        <f t="shared" ca="1" si="220"/>
        <v>215</v>
      </c>
      <c r="O3560">
        <f t="shared" ca="1" si="221"/>
        <v>20849</v>
      </c>
      <c r="P3560">
        <f ca="1">_20206[[#This Row],[最低排名]]-_20206[[#This Row],[同分人数]]+1</f>
        <v>20635</v>
      </c>
      <c r="Q3560">
        <f ca="1">IF(O3560&gt;=开始!$B$6, 1, 0)</f>
        <v>1</v>
      </c>
      <c r="R3560">
        <f ca="1">_20206[[#This Row],[最低排名]]-开始!$B$6</f>
        <v>20849</v>
      </c>
    </row>
    <row r="3561" spans="1:18">
      <c r="A3561">
        <v>65401</v>
      </c>
      <c r="B3561" t="s">
        <v>1044</v>
      </c>
      <c r="C3561" t="str">
        <f t="shared" si="222"/>
        <v>滨州医学</v>
      </c>
      <c r="D3561" t="str">
        <f t="shared" si="223"/>
        <v>01</v>
      </c>
      <c r="E3561" t="s">
        <v>128</v>
      </c>
      <c r="F3561">
        <v>216</v>
      </c>
      <c r="G3561">
        <v>117</v>
      </c>
      <c r="H3561">
        <v>92</v>
      </c>
      <c r="I3561">
        <v>64</v>
      </c>
      <c r="J3561">
        <v>58</v>
      </c>
      <c r="K3561">
        <v>49</v>
      </c>
      <c r="L3561">
        <v>0</v>
      </c>
      <c r="M3561">
        <v>2022</v>
      </c>
      <c r="N3561">
        <f t="shared" ca="1" si="220"/>
        <v>228</v>
      </c>
      <c r="O3561">
        <f t="shared" ca="1" si="221"/>
        <v>22159</v>
      </c>
      <c r="P3561">
        <f ca="1">_20206[[#This Row],[最低排名]]-_20206[[#This Row],[同分人数]]+1</f>
        <v>21932</v>
      </c>
      <c r="Q3561">
        <f ca="1">IF(O3561&gt;=开始!$B$6, 1, 0)</f>
        <v>1</v>
      </c>
      <c r="R3561">
        <f ca="1">_20206[[#This Row],[最低排名]]-开始!$B$6</f>
        <v>22159</v>
      </c>
    </row>
    <row r="3562" spans="1:18">
      <c r="A3562">
        <v>65501</v>
      </c>
      <c r="B3562" t="s">
        <v>1045</v>
      </c>
      <c r="C3562" t="str">
        <f t="shared" si="222"/>
        <v>济宁医学</v>
      </c>
      <c r="D3562" t="str">
        <f t="shared" si="223"/>
        <v>01</v>
      </c>
      <c r="E3562" t="s">
        <v>180</v>
      </c>
      <c r="F3562">
        <v>206</v>
      </c>
      <c r="G3562">
        <v>104</v>
      </c>
      <c r="H3562">
        <v>100</v>
      </c>
      <c r="I3562">
        <v>52</v>
      </c>
      <c r="J3562">
        <v>46</v>
      </c>
      <c r="K3562">
        <v>46</v>
      </c>
      <c r="L3562">
        <v>0</v>
      </c>
      <c r="M3562">
        <v>2022</v>
      </c>
      <c r="N3562">
        <f t="shared" ca="1" si="220"/>
        <v>175</v>
      </c>
      <c r="O3562">
        <f t="shared" ca="1" si="221"/>
        <v>28095</v>
      </c>
      <c r="P3562">
        <f ca="1">_20206[[#This Row],[最低排名]]-_20206[[#This Row],[同分人数]]+1</f>
        <v>27921</v>
      </c>
      <c r="Q3562">
        <f ca="1">IF(O3562&gt;=开始!$B$6, 1, 0)</f>
        <v>1</v>
      </c>
      <c r="R3562">
        <f ca="1">_20206[[#This Row],[最低排名]]-开始!$B$6</f>
        <v>28095</v>
      </c>
    </row>
    <row r="3563" spans="1:18">
      <c r="A3563">
        <v>65502</v>
      </c>
      <c r="B3563" t="s">
        <v>1046</v>
      </c>
      <c r="C3563" t="str">
        <f t="shared" si="222"/>
        <v>济宁医学</v>
      </c>
      <c r="D3563" t="str">
        <f t="shared" si="223"/>
        <v>02</v>
      </c>
      <c r="E3563" t="s">
        <v>287</v>
      </c>
      <c r="F3563">
        <v>212</v>
      </c>
      <c r="G3563">
        <v>115</v>
      </c>
      <c r="H3563">
        <v>103</v>
      </c>
      <c r="I3563">
        <v>52</v>
      </c>
      <c r="J3563">
        <v>52</v>
      </c>
      <c r="K3563">
        <v>49</v>
      </c>
      <c r="L3563">
        <v>0</v>
      </c>
      <c r="M3563">
        <v>2022</v>
      </c>
      <c r="N3563">
        <f t="shared" ca="1" si="220"/>
        <v>204</v>
      </c>
      <c r="O3563">
        <f t="shared" ca="1" si="221"/>
        <v>24431</v>
      </c>
      <c r="P3563">
        <f ca="1">_20206[[#This Row],[最低排名]]-_20206[[#This Row],[同分人数]]+1</f>
        <v>24228</v>
      </c>
      <c r="Q3563">
        <f ca="1">IF(O3563&gt;=开始!$B$6, 1, 0)</f>
        <v>1</v>
      </c>
      <c r="R3563">
        <f ca="1">_20206[[#This Row],[最低排名]]-开始!$B$6</f>
        <v>24431</v>
      </c>
    </row>
    <row r="3564" spans="1:18">
      <c r="A3564">
        <v>65601</v>
      </c>
      <c r="B3564" t="s">
        <v>1047</v>
      </c>
      <c r="C3564" t="str">
        <f t="shared" si="222"/>
        <v>山东师大</v>
      </c>
      <c r="D3564" t="str">
        <f t="shared" si="223"/>
        <v>01</v>
      </c>
      <c r="E3564" t="s">
        <v>323</v>
      </c>
      <c r="F3564">
        <v>215</v>
      </c>
      <c r="G3564">
        <v>112</v>
      </c>
      <c r="H3564">
        <v>98</v>
      </c>
      <c r="I3564">
        <v>58</v>
      </c>
      <c r="J3564">
        <v>55</v>
      </c>
      <c r="K3564">
        <v>55</v>
      </c>
      <c r="L3564">
        <v>0</v>
      </c>
      <c r="M3564">
        <v>2022</v>
      </c>
      <c r="N3564">
        <f t="shared" ca="1" si="220"/>
        <v>212</v>
      </c>
      <c r="O3564">
        <f t="shared" ca="1" si="221"/>
        <v>21726</v>
      </c>
      <c r="P3564">
        <f ca="1">_20206[[#This Row],[最低排名]]-_20206[[#This Row],[同分人数]]+1</f>
        <v>21515</v>
      </c>
      <c r="Q3564">
        <f ca="1">IF(O3564&gt;=开始!$B$6, 1, 0)</f>
        <v>1</v>
      </c>
      <c r="R3564">
        <f ca="1">_20206[[#This Row],[最低排名]]-开始!$B$6</f>
        <v>21726</v>
      </c>
    </row>
    <row r="3565" spans="1:18">
      <c r="A3565">
        <v>65602</v>
      </c>
      <c r="B3565" t="s">
        <v>1048</v>
      </c>
      <c r="C3565" t="str">
        <f t="shared" si="222"/>
        <v>山东师大</v>
      </c>
      <c r="D3565" t="str">
        <f t="shared" si="223"/>
        <v>02</v>
      </c>
      <c r="E3565" t="s">
        <v>41</v>
      </c>
      <c r="F3565">
        <v>206</v>
      </c>
      <c r="G3565">
        <v>115</v>
      </c>
      <c r="H3565">
        <v>92</v>
      </c>
      <c r="I3565">
        <v>70</v>
      </c>
      <c r="J3565">
        <v>67</v>
      </c>
      <c r="K3565">
        <v>64</v>
      </c>
      <c r="L3565">
        <v>0</v>
      </c>
      <c r="M3565">
        <v>2022</v>
      </c>
      <c r="N3565">
        <f t="shared" ca="1" si="220"/>
        <v>221</v>
      </c>
      <c r="O3565">
        <f t="shared" ca="1" si="221"/>
        <v>17792</v>
      </c>
      <c r="P3565">
        <f ca="1">_20206[[#This Row],[最低排名]]-_20206[[#This Row],[同分人数]]+1</f>
        <v>17572</v>
      </c>
      <c r="Q3565">
        <f ca="1">IF(O3565&gt;=开始!$B$6, 1, 0)</f>
        <v>1</v>
      </c>
      <c r="R3565">
        <f ca="1">_20206[[#This Row],[最低排名]]-开始!$B$6</f>
        <v>17792</v>
      </c>
    </row>
    <row r="3566" spans="1:18">
      <c r="A3566">
        <v>65603</v>
      </c>
      <c r="B3566" t="s">
        <v>1049</v>
      </c>
      <c r="C3566" t="str">
        <f t="shared" si="222"/>
        <v>山东师大</v>
      </c>
      <c r="D3566" t="str">
        <f t="shared" si="223"/>
        <v>03</v>
      </c>
      <c r="E3566" t="s">
        <v>217</v>
      </c>
      <c r="F3566">
        <v>202</v>
      </c>
      <c r="G3566">
        <v>114</v>
      </c>
      <c r="H3566">
        <v>92</v>
      </c>
      <c r="I3566">
        <v>64</v>
      </c>
      <c r="J3566">
        <v>58</v>
      </c>
      <c r="K3566">
        <v>58</v>
      </c>
      <c r="L3566">
        <v>0</v>
      </c>
      <c r="M3566">
        <v>2022</v>
      </c>
      <c r="N3566">
        <f t="shared" ca="1" si="220"/>
        <v>201</v>
      </c>
      <c r="O3566">
        <f t="shared" ca="1" si="221"/>
        <v>23219</v>
      </c>
      <c r="P3566">
        <f ca="1">_20206[[#This Row],[最低排名]]-_20206[[#This Row],[同分人数]]+1</f>
        <v>23019</v>
      </c>
      <c r="Q3566">
        <f ca="1">IF(O3566&gt;=开始!$B$6, 1, 0)</f>
        <v>1</v>
      </c>
      <c r="R3566">
        <f ca="1">_20206[[#This Row],[最低排名]]-开始!$B$6</f>
        <v>23219</v>
      </c>
    </row>
    <row r="3567" spans="1:18">
      <c r="A3567">
        <v>65604</v>
      </c>
      <c r="B3567" t="s">
        <v>1050</v>
      </c>
      <c r="C3567" t="str">
        <f t="shared" si="222"/>
        <v>山东师大</v>
      </c>
      <c r="D3567" t="str">
        <f t="shared" si="223"/>
        <v>04</v>
      </c>
      <c r="E3567" t="s">
        <v>296</v>
      </c>
      <c r="F3567">
        <v>214</v>
      </c>
      <c r="G3567">
        <v>122</v>
      </c>
      <c r="H3567">
        <v>102</v>
      </c>
      <c r="I3567">
        <v>64</v>
      </c>
      <c r="J3567">
        <v>64</v>
      </c>
      <c r="K3567">
        <v>61</v>
      </c>
      <c r="L3567">
        <v>0</v>
      </c>
      <c r="M3567">
        <v>2022</v>
      </c>
      <c r="N3567">
        <f t="shared" ca="1" si="220"/>
        <v>202</v>
      </c>
      <c r="O3567">
        <f t="shared" ca="1" si="221"/>
        <v>16484</v>
      </c>
      <c r="P3567">
        <f ca="1">_20206[[#This Row],[最低排名]]-_20206[[#This Row],[同分人数]]+1</f>
        <v>16283</v>
      </c>
      <c r="Q3567">
        <f ca="1">IF(O3567&gt;=开始!$B$6, 1, 0)</f>
        <v>1</v>
      </c>
      <c r="R3567">
        <f ca="1">_20206[[#This Row],[最低排名]]-开始!$B$6</f>
        <v>16484</v>
      </c>
    </row>
    <row r="3568" spans="1:18">
      <c r="A3568">
        <v>65605</v>
      </c>
      <c r="B3568" t="s">
        <v>1051</v>
      </c>
      <c r="C3568" t="str">
        <f t="shared" si="222"/>
        <v>山东师大</v>
      </c>
      <c r="D3568" t="str">
        <f t="shared" si="223"/>
        <v>05</v>
      </c>
      <c r="E3568" t="s">
        <v>195</v>
      </c>
      <c r="F3568">
        <v>201</v>
      </c>
      <c r="G3568">
        <v>102</v>
      </c>
      <c r="H3568">
        <v>123</v>
      </c>
      <c r="I3568">
        <v>67</v>
      </c>
      <c r="J3568">
        <v>61</v>
      </c>
      <c r="K3568">
        <v>58</v>
      </c>
      <c r="L3568">
        <v>0</v>
      </c>
      <c r="M3568">
        <v>2022</v>
      </c>
      <c r="N3568">
        <f t="shared" ca="1" si="220"/>
        <v>224</v>
      </c>
      <c r="O3568">
        <f t="shared" ca="1" si="221"/>
        <v>15437</v>
      </c>
      <c r="P3568">
        <f ca="1">_20206[[#This Row],[最低排名]]-_20206[[#This Row],[同分人数]]+1</f>
        <v>15214</v>
      </c>
      <c r="Q3568">
        <f ca="1">IF(O3568&gt;=开始!$B$6, 1, 0)</f>
        <v>1</v>
      </c>
      <c r="R3568">
        <f ca="1">_20206[[#This Row],[最低排名]]-开始!$B$6</f>
        <v>15437</v>
      </c>
    </row>
    <row r="3569" spans="1:18">
      <c r="A3569">
        <v>65606</v>
      </c>
      <c r="B3569" t="s">
        <v>1052</v>
      </c>
      <c r="C3569" t="str">
        <f t="shared" si="222"/>
        <v>山东师大</v>
      </c>
      <c r="D3569" t="str">
        <f t="shared" si="223"/>
        <v>06</v>
      </c>
      <c r="E3569" t="s">
        <v>39</v>
      </c>
      <c r="F3569">
        <v>200</v>
      </c>
      <c r="G3569">
        <v>102</v>
      </c>
      <c r="H3569">
        <v>113</v>
      </c>
      <c r="I3569">
        <v>70</v>
      </c>
      <c r="J3569">
        <v>64</v>
      </c>
      <c r="K3569">
        <v>55</v>
      </c>
      <c r="L3569">
        <v>0</v>
      </c>
      <c r="M3569">
        <v>2022</v>
      </c>
      <c r="N3569">
        <f t="shared" ca="1" si="220"/>
        <v>223</v>
      </c>
      <c r="O3569">
        <f t="shared" ca="1" si="221"/>
        <v>17148</v>
      </c>
      <c r="P3569">
        <f ca="1">_20206[[#This Row],[最低排名]]-_20206[[#This Row],[同分人数]]+1</f>
        <v>16926</v>
      </c>
      <c r="Q3569">
        <f ca="1">IF(O3569&gt;=开始!$B$6, 1, 0)</f>
        <v>1</v>
      </c>
      <c r="R3569">
        <f ca="1">_20206[[#This Row],[最低排名]]-开始!$B$6</f>
        <v>17148</v>
      </c>
    </row>
    <row r="3570" spans="1:18">
      <c r="A3570">
        <v>65607</v>
      </c>
      <c r="B3570" t="s">
        <v>1053</v>
      </c>
      <c r="C3570" t="str">
        <f t="shared" si="222"/>
        <v>山东师大</v>
      </c>
      <c r="D3570" t="str">
        <f t="shared" si="223"/>
        <v>07</v>
      </c>
      <c r="E3570" t="s">
        <v>39</v>
      </c>
      <c r="F3570">
        <v>222</v>
      </c>
      <c r="G3570">
        <v>116</v>
      </c>
      <c r="H3570">
        <v>106</v>
      </c>
      <c r="I3570">
        <v>64</v>
      </c>
      <c r="J3570">
        <v>58</v>
      </c>
      <c r="K3570">
        <v>52</v>
      </c>
      <c r="L3570">
        <v>0</v>
      </c>
      <c r="M3570">
        <v>2022</v>
      </c>
      <c r="N3570">
        <f t="shared" ca="1" si="220"/>
        <v>223</v>
      </c>
      <c r="O3570">
        <f t="shared" ca="1" si="221"/>
        <v>17148</v>
      </c>
      <c r="P3570">
        <f ca="1">_20206[[#This Row],[最低排名]]-_20206[[#This Row],[同分人数]]+1</f>
        <v>16926</v>
      </c>
      <c r="Q3570">
        <f ca="1">IF(O3570&gt;=开始!$B$6, 1, 0)</f>
        <v>1</v>
      </c>
      <c r="R3570">
        <f ca="1">_20206[[#This Row],[最低排名]]-开始!$B$6</f>
        <v>17148</v>
      </c>
    </row>
    <row r="3571" spans="1:18">
      <c r="A3571">
        <v>65701</v>
      </c>
      <c r="B3571" t="s">
        <v>1054</v>
      </c>
      <c r="C3571" t="str">
        <f t="shared" si="222"/>
        <v>曲阜师大</v>
      </c>
      <c r="D3571" t="str">
        <f t="shared" si="223"/>
        <v>01</v>
      </c>
      <c r="E3571" t="s">
        <v>546</v>
      </c>
      <c r="F3571">
        <v>223</v>
      </c>
      <c r="G3571">
        <v>120</v>
      </c>
      <c r="H3571">
        <v>91</v>
      </c>
      <c r="I3571">
        <v>67</v>
      </c>
      <c r="J3571">
        <v>61</v>
      </c>
      <c r="K3571">
        <v>46</v>
      </c>
      <c r="L3571">
        <v>0</v>
      </c>
      <c r="M3571">
        <v>2022</v>
      </c>
      <c r="N3571">
        <f t="shared" ca="1" si="220"/>
        <v>238</v>
      </c>
      <c r="O3571">
        <f t="shared" ca="1" si="221"/>
        <v>20201</v>
      </c>
      <c r="P3571">
        <f ca="1">_20206[[#This Row],[最低排名]]-_20206[[#This Row],[同分人数]]+1</f>
        <v>19964</v>
      </c>
      <c r="Q3571">
        <f ca="1">IF(O3571&gt;=开始!$B$6, 1, 0)</f>
        <v>1</v>
      </c>
      <c r="R3571">
        <f ca="1">_20206[[#This Row],[最低排名]]-开始!$B$6</f>
        <v>20201</v>
      </c>
    </row>
    <row r="3572" spans="1:18">
      <c r="A3572">
        <v>65702</v>
      </c>
      <c r="B3572" t="s">
        <v>1055</v>
      </c>
      <c r="C3572" t="str">
        <f t="shared" si="222"/>
        <v>曲阜师大</v>
      </c>
      <c r="D3572" t="str">
        <f t="shared" si="223"/>
        <v>02</v>
      </c>
      <c r="E3572" t="s">
        <v>141</v>
      </c>
      <c r="F3572">
        <v>209</v>
      </c>
      <c r="G3572">
        <v>111</v>
      </c>
      <c r="H3572">
        <v>90</v>
      </c>
      <c r="I3572">
        <v>67</v>
      </c>
      <c r="J3572">
        <v>55</v>
      </c>
      <c r="K3572">
        <v>49</v>
      </c>
      <c r="L3572">
        <v>0</v>
      </c>
      <c r="M3572">
        <v>2022</v>
      </c>
      <c r="N3572">
        <f t="shared" ca="1" si="220"/>
        <v>187</v>
      </c>
      <c r="O3572">
        <f t="shared" ca="1" si="221"/>
        <v>24016</v>
      </c>
      <c r="P3572">
        <f ca="1">_20206[[#This Row],[最低排名]]-_20206[[#This Row],[同分人数]]+1</f>
        <v>23830</v>
      </c>
      <c r="Q3572">
        <f ca="1">IF(O3572&gt;=开始!$B$6, 1, 0)</f>
        <v>1</v>
      </c>
      <c r="R3572">
        <f ca="1">_20206[[#This Row],[最低排名]]-开始!$B$6</f>
        <v>24016</v>
      </c>
    </row>
    <row r="3573" spans="1:18">
      <c r="A3573">
        <v>65901</v>
      </c>
      <c r="B3573" t="s">
        <v>1056</v>
      </c>
      <c r="C3573" t="str">
        <f t="shared" si="222"/>
        <v>鲁东大学</v>
      </c>
      <c r="D3573" t="str">
        <f t="shared" si="223"/>
        <v>01</v>
      </c>
      <c r="E3573" t="s">
        <v>52</v>
      </c>
      <c r="F3573">
        <v>179</v>
      </c>
      <c r="G3573">
        <v>108</v>
      </c>
      <c r="H3573">
        <v>71</v>
      </c>
      <c r="I3573">
        <v>64</v>
      </c>
      <c r="J3573">
        <v>58</v>
      </c>
      <c r="K3573">
        <v>52</v>
      </c>
      <c r="L3573">
        <v>0</v>
      </c>
      <c r="M3573">
        <v>2022</v>
      </c>
      <c r="N3573">
        <f t="shared" ca="1" si="220"/>
        <v>162</v>
      </c>
      <c r="O3573">
        <f t="shared" ca="1" si="221"/>
        <v>32722</v>
      </c>
      <c r="P3573">
        <f ca="1">_20206[[#This Row],[最低排名]]-_20206[[#This Row],[同分人数]]+1</f>
        <v>32561</v>
      </c>
      <c r="Q3573">
        <f ca="1">IF(O3573&gt;=开始!$B$6, 1, 0)</f>
        <v>1</v>
      </c>
      <c r="R3573">
        <f ca="1">_20206[[#This Row],[最低排名]]-开始!$B$6</f>
        <v>32722</v>
      </c>
    </row>
    <row r="3574" spans="1:18">
      <c r="A3574">
        <v>65902</v>
      </c>
      <c r="B3574" t="s">
        <v>1057</v>
      </c>
      <c r="C3574" t="str">
        <f t="shared" si="222"/>
        <v>鲁东大学</v>
      </c>
      <c r="D3574" t="str">
        <f t="shared" si="223"/>
        <v>02</v>
      </c>
      <c r="E3574" t="s">
        <v>209</v>
      </c>
      <c r="F3574">
        <v>155</v>
      </c>
      <c r="G3574">
        <v>100</v>
      </c>
      <c r="H3574">
        <v>74</v>
      </c>
      <c r="I3574">
        <v>64</v>
      </c>
      <c r="J3574">
        <v>64</v>
      </c>
      <c r="K3574">
        <v>58</v>
      </c>
      <c r="L3574">
        <v>0</v>
      </c>
      <c r="M3574">
        <v>2022</v>
      </c>
      <c r="N3574">
        <f t="shared" ca="1" si="220"/>
        <v>170</v>
      </c>
      <c r="O3574">
        <f t="shared" ca="1" si="221"/>
        <v>34179</v>
      </c>
      <c r="P3574">
        <f ca="1">_20206[[#This Row],[最低排名]]-_20206[[#This Row],[同分人数]]+1</f>
        <v>34010</v>
      </c>
      <c r="Q3574">
        <f ca="1">IF(O3574&gt;=开始!$B$6, 1, 0)</f>
        <v>1</v>
      </c>
      <c r="R3574">
        <f ca="1">_20206[[#This Row],[最低排名]]-开始!$B$6</f>
        <v>34179</v>
      </c>
    </row>
    <row r="3575" spans="1:18">
      <c r="A3575">
        <v>66001</v>
      </c>
      <c r="B3575" t="s">
        <v>1058</v>
      </c>
      <c r="C3575" t="str">
        <f t="shared" si="222"/>
        <v>济宁学院</v>
      </c>
      <c r="D3575" t="str">
        <f t="shared" si="223"/>
        <v>01</v>
      </c>
      <c r="E3575" t="s">
        <v>320</v>
      </c>
      <c r="F3575">
        <v>169</v>
      </c>
      <c r="G3575">
        <v>89</v>
      </c>
      <c r="H3575">
        <v>91</v>
      </c>
      <c r="I3575">
        <v>58</v>
      </c>
      <c r="J3575">
        <v>49</v>
      </c>
      <c r="K3575">
        <v>43</v>
      </c>
      <c r="L3575">
        <v>0</v>
      </c>
      <c r="M3575">
        <v>2022</v>
      </c>
      <c r="N3575">
        <f t="shared" ca="1" si="220"/>
        <v>133</v>
      </c>
      <c r="O3575">
        <f t="shared" ca="1" si="221"/>
        <v>34946</v>
      </c>
      <c r="P3575">
        <f ca="1">_20206[[#This Row],[最低排名]]-_20206[[#This Row],[同分人数]]+1</f>
        <v>34814</v>
      </c>
      <c r="Q3575">
        <f ca="1">IF(O3575&gt;=开始!$B$6, 1, 0)</f>
        <v>1</v>
      </c>
      <c r="R3575">
        <f ca="1">_20206[[#This Row],[最低排名]]-开始!$B$6</f>
        <v>34946</v>
      </c>
    </row>
    <row r="3576" spans="1:18">
      <c r="A3576">
        <v>66002</v>
      </c>
      <c r="B3576" t="s">
        <v>1059</v>
      </c>
      <c r="C3576" t="str">
        <f t="shared" si="222"/>
        <v>济宁学院</v>
      </c>
      <c r="D3576" t="str">
        <f t="shared" si="223"/>
        <v>02</v>
      </c>
      <c r="E3576" t="s">
        <v>209</v>
      </c>
      <c r="F3576">
        <v>182</v>
      </c>
      <c r="G3576">
        <v>96</v>
      </c>
      <c r="H3576">
        <v>74</v>
      </c>
      <c r="I3576">
        <v>55</v>
      </c>
      <c r="J3576">
        <v>52</v>
      </c>
      <c r="K3576">
        <v>52</v>
      </c>
      <c r="L3576">
        <v>0</v>
      </c>
      <c r="M3576">
        <v>2022</v>
      </c>
      <c r="N3576">
        <f t="shared" ca="1" si="220"/>
        <v>170</v>
      </c>
      <c r="O3576">
        <f t="shared" ca="1" si="221"/>
        <v>34179</v>
      </c>
      <c r="P3576">
        <f ca="1">_20206[[#This Row],[最低排名]]-_20206[[#This Row],[同分人数]]+1</f>
        <v>34010</v>
      </c>
      <c r="Q3576">
        <f ca="1">IF(O3576&gt;=开始!$B$6, 1, 0)</f>
        <v>1</v>
      </c>
      <c r="R3576">
        <f ca="1">_20206[[#This Row],[最低排名]]-开始!$B$6</f>
        <v>34179</v>
      </c>
    </row>
    <row r="3577" spans="1:18">
      <c r="A3577">
        <v>66101</v>
      </c>
      <c r="B3577" t="s">
        <v>1060</v>
      </c>
      <c r="C3577" t="str">
        <f t="shared" si="222"/>
        <v>齐鲁医药</v>
      </c>
      <c r="D3577" t="str">
        <f t="shared" si="223"/>
        <v>01</v>
      </c>
      <c r="E3577" t="s">
        <v>405</v>
      </c>
      <c r="F3577">
        <v>194</v>
      </c>
      <c r="G3577">
        <v>112</v>
      </c>
      <c r="H3577">
        <v>89</v>
      </c>
      <c r="I3577">
        <v>49</v>
      </c>
      <c r="J3577">
        <v>49</v>
      </c>
      <c r="K3577">
        <v>46</v>
      </c>
      <c r="L3577">
        <v>0</v>
      </c>
      <c r="M3577">
        <v>2022</v>
      </c>
      <c r="N3577">
        <f t="shared" ca="1" si="220"/>
        <v>164</v>
      </c>
      <c r="O3577">
        <f t="shared" ca="1" si="221"/>
        <v>32225</v>
      </c>
      <c r="P3577">
        <f ca="1">_20206[[#This Row],[最低排名]]-_20206[[#This Row],[同分人数]]+1</f>
        <v>32062</v>
      </c>
      <c r="Q3577">
        <f ca="1">IF(O3577&gt;=开始!$B$6, 1, 0)</f>
        <v>1</v>
      </c>
      <c r="R3577">
        <f ca="1">_20206[[#This Row],[最低排名]]-开始!$B$6</f>
        <v>32225</v>
      </c>
    </row>
    <row r="3578" spans="1:18">
      <c r="A3578">
        <v>66102</v>
      </c>
      <c r="B3578" t="s">
        <v>1061</v>
      </c>
      <c r="C3578" t="str">
        <f t="shared" si="222"/>
        <v>齐鲁医药</v>
      </c>
      <c r="D3578" t="str">
        <f t="shared" si="223"/>
        <v>02</v>
      </c>
      <c r="E3578" t="s">
        <v>56</v>
      </c>
      <c r="F3578">
        <v>193</v>
      </c>
      <c r="G3578">
        <v>104</v>
      </c>
      <c r="H3578">
        <v>92</v>
      </c>
      <c r="I3578">
        <v>46</v>
      </c>
      <c r="J3578">
        <v>43</v>
      </c>
      <c r="K3578">
        <v>40</v>
      </c>
      <c r="L3578">
        <v>0</v>
      </c>
      <c r="M3578">
        <v>2022</v>
      </c>
      <c r="N3578">
        <f t="shared" ca="1" si="220"/>
        <v>160</v>
      </c>
      <c r="O3578">
        <f t="shared" ca="1" si="221"/>
        <v>34339</v>
      </c>
      <c r="P3578">
        <f ca="1">_20206[[#This Row],[最低排名]]-_20206[[#This Row],[同分人数]]+1</f>
        <v>34180</v>
      </c>
      <c r="Q3578">
        <f ca="1">IF(O3578&gt;=开始!$B$6, 1, 0)</f>
        <v>1</v>
      </c>
      <c r="R3578">
        <f ca="1">_20206[[#This Row],[最低排名]]-开始!$B$6</f>
        <v>34339</v>
      </c>
    </row>
    <row r="3579" spans="1:18">
      <c r="A3579">
        <v>66201</v>
      </c>
      <c r="B3579" t="s">
        <v>1062</v>
      </c>
      <c r="C3579" t="str">
        <f t="shared" si="222"/>
        <v>潍坊学院</v>
      </c>
      <c r="D3579" t="str">
        <f t="shared" si="223"/>
        <v>01</v>
      </c>
      <c r="E3579" t="s">
        <v>207</v>
      </c>
      <c r="F3579">
        <v>192</v>
      </c>
      <c r="G3579">
        <v>103</v>
      </c>
      <c r="H3579">
        <v>71</v>
      </c>
      <c r="I3579">
        <v>58</v>
      </c>
      <c r="J3579">
        <v>49</v>
      </c>
      <c r="K3579">
        <v>43</v>
      </c>
      <c r="L3579">
        <v>0</v>
      </c>
      <c r="M3579">
        <v>2022</v>
      </c>
      <c r="N3579">
        <f t="shared" ca="1" si="220"/>
        <v>173</v>
      </c>
      <c r="O3579">
        <f t="shared" ca="1" si="221"/>
        <v>34512</v>
      </c>
      <c r="P3579">
        <f ca="1">_20206[[#This Row],[最低排名]]-_20206[[#This Row],[同分人数]]+1</f>
        <v>34340</v>
      </c>
      <c r="Q3579">
        <f ca="1">IF(O3579&gt;=开始!$B$6, 1, 0)</f>
        <v>1</v>
      </c>
      <c r="R3579">
        <f ca="1">_20206[[#This Row],[最低排名]]-开始!$B$6</f>
        <v>34512</v>
      </c>
    </row>
    <row r="3580" spans="1:18">
      <c r="A3580">
        <v>66301</v>
      </c>
      <c r="B3580" t="s">
        <v>1063</v>
      </c>
      <c r="C3580" t="str">
        <f t="shared" si="222"/>
        <v>山东交通</v>
      </c>
      <c r="D3580" t="str">
        <f t="shared" si="223"/>
        <v>01</v>
      </c>
      <c r="E3580" t="s">
        <v>205</v>
      </c>
      <c r="F3580">
        <v>189</v>
      </c>
      <c r="G3580">
        <v>102</v>
      </c>
      <c r="H3580">
        <v>70</v>
      </c>
      <c r="I3580">
        <v>64</v>
      </c>
      <c r="J3580">
        <v>49</v>
      </c>
      <c r="K3580">
        <v>46</v>
      </c>
      <c r="L3580">
        <v>0</v>
      </c>
      <c r="M3580">
        <v>2022</v>
      </c>
      <c r="N3580">
        <f t="shared" ca="1" si="220"/>
        <v>162</v>
      </c>
      <c r="O3580">
        <f t="shared" ca="1" si="221"/>
        <v>33700</v>
      </c>
      <c r="P3580">
        <f ca="1">_20206[[#This Row],[最低排名]]-_20206[[#This Row],[同分人数]]+1</f>
        <v>33539</v>
      </c>
      <c r="Q3580">
        <f ca="1">IF(O3580&gt;=开始!$B$6, 1, 0)</f>
        <v>1</v>
      </c>
      <c r="R3580">
        <f ca="1">_20206[[#This Row],[最低排名]]-开始!$B$6</f>
        <v>33700</v>
      </c>
    </row>
    <row r="3581" spans="1:18">
      <c r="A3581">
        <v>66401</v>
      </c>
      <c r="B3581" t="s">
        <v>1064</v>
      </c>
      <c r="C3581" t="str">
        <f t="shared" si="222"/>
        <v>山东工商</v>
      </c>
      <c r="D3581" t="str">
        <f t="shared" si="223"/>
        <v>01</v>
      </c>
      <c r="E3581" t="s">
        <v>412</v>
      </c>
      <c r="F3581">
        <v>206</v>
      </c>
      <c r="G3581">
        <v>104</v>
      </c>
      <c r="H3581">
        <v>64</v>
      </c>
      <c r="I3581">
        <v>52</v>
      </c>
      <c r="J3581">
        <v>52</v>
      </c>
      <c r="K3581">
        <v>43</v>
      </c>
      <c r="L3581">
        <v>0</v>
      </c>
      <c r="M3581">
        <v>2022</v>
      </c>
      <c r="N3581">
        <f t="shared" ca="1" si="220"/>
        <v>164</v>
      </c>
      <c r="O3581">
        <f t="shared" ca="1" si="221"/>
        <v>33864</v>
      </c>
      <c r="P3581">
        <f ca="1">_20206[[#This Row],[最低排名]]-_20206[[#This Row],[同分人数]]+1</f>
        <v>33701</v>
      </c>
      <c r="Q3581">
        <f ca="1">IF(O3581&gt;=开始!$B$6, 1, 0)</f>
        <v>1</v>
      </c>
      <c r="R3581">
        <f ca="1">_20206[[#This Row],[最低排名]]-开始!$B$6</f>
        <v>33864</v>
      </c>
    </row>
    <row r="3582" spans="1:18">
      <c r="A3582">
        <v>66501</v>
      </c>
      <c r="B3582" t="s">
        <v>1065</v>
      </c>
      <c r="C3582" t="str">
        <f t="shared" si="222"/>
        <v>山东石化</v>
      </c>
      <c r="D3582" t="str">
        <f t="shared" si="223"/>
        <v>01</v>
      </c>
      <c r="E3582" t="s">
        <v>209</v>
      </c>
      <c r="F3582">
        <v>184</v>
      </c>
      <c r="G3582">
        <v>99</v>
      </c>
      <c r="H3582">
        <v>57</v>
      </c>
      <c r="I3582">
        <v>61</v>
      </c>
      <c r="J3582">
        <v>61</v>
      </c>
      <c r="K3582">
        <v>52</v>
      </c>
      <c r="L3582">
        <v>0</v>
      </c>
      <c r="M3582">
        <v>2022</v>
      </c>
      <c r="N3582">
        <f t="shared" ca="1" si="220"/>
        <v>170</v>
      </c>
      <c r="O3582">
        <f t="shared" ca="1" si="221"/>
        <v>34179</v>
      </c>
      <c r="P3582">
        <f ca="1">_20206[[#This Row],[最低排名]]-_20206[[#This Row],[同分人数]]+1</f>
        <v>34010</v>
      </c>
      <c r="Q3582">
        <f ca="1">IF(O3582&gt;=开始!$B$6, 1, 0)</f>
        <v>1</v>
      </c>
      <c r="R3582">
        <f ca="1">_20206[[#This Row],[最低排名]]-开始!$B$6</f>
        <v>34179</v>
      </c>
    </row>
    <row r="3583" spans="1:18">
      <c r="A3583">
        <v>66701</v>
      </c>
      <c r="B3583" t="s">
        <v>1066</v>
      </c>
      <c r="C3583" t="str">
        <f t="shared" si="222"/>
        <v>青岛大学</v>
      </c>
      <c r="D3583" t="str">
        <f t="shared" si="223"/>
        <v>01</v>
      </c>
      <c r="E3583" t="s">
        <v>678</v>
      </c>
      <c r="F3583">
        <v>207</v>
      </c>
      <c r="G3583">
        <v>114</v>
      </c>
      <c r="H3583">
        <v>105</v>
      </c>
      <c r="I3583">
        <v>61</v>
      </c>
      <c r="J3583">
        <v>55</v>
      </c>
      <c r="K3583">
        <v>55</v>
      </c>
      <c r="L3583">
        <v>0</v>
      </c>
      <c r="M3583">
        <v>2022</v>
      </c>
      <c r="N3583">
        <f t="shared" ca="1" si="220"/>
        <v>234</v>
      </c>
      <c r="O3583">
        <f t="shared" ca="1" si="221"/>
        <v>21316</v>
      </c>
      <c r="P3583">
        <f ca="1">_20206[[#This Row],[最低排名]]-_20206[[#This Row],[同分人数]]+1</f>
        <v>21083</v>
      </c>
      <c r="Q3583">
        <f ca="1">IF(O3583&gt;=开始!$B$6, 1, 0)</f>
        <v>1</v>
      </c>
      <c r="R3583">
        <f ca="1">_20206[[#This Row],[最低排名]]-开始!$B$6</f>
        <v>21316</v>
      </c>
    </row>
    <row r="3584" spans="1:18">
      <c r="A3584">
        <v>66702</v>
      </c>
      <c r="B3584" t="s">
        <v>1067</v>
      </c>
      <c r="C3584" t="str">
        <f t="shared" si="222"/>
        <v>青岛大学</v>
      </c>
      <c r="D3584" t="str">
        <f t="shared" si="223"/>
        <v>02</v>
      </c>
      <c r="E3584" t="s">
        <v>302</v>
      </c>
      <c r="F3584">
        <v>207</v>
      </c>
      <c r="G3584">
        <v>108</v>
      </c>
      <c r="H3584">
        <v>100</v>
      </c>
      <c r="I3584">
        <v>67</v>
      </c>
      <c r="J3584">
        <v>64</v>
      </c>
      <c r="K3584">
        <v>52</v>
      </c>
      <c r="L3584">
        <v>0</v>
      </c>
      <c r="M3584">
        <v>2022</v>
      </c>
      <c r="N3584">
        <f t="shared" ca="1" si="220"/>
        <v>217</v>
      </c>
      <c r="O3584">
        <f t="shared" ca="1" si="221"/>
        <v>19765</v>
      </c>
      <c r="P3584">
        <f ca="1">_20206[[#This Row],[最低排名]]-_20206[[#This Row],[同分人数]]+1</f>
        <v>19549</v>
      </c>
      <c r="Q3584">
        <f ca="1">IF(O3584&gt;=开始!$B$6, 1, 0)</f>
        <v>1</v>
      </c>
      <c r="R3584">
        <f ca="1">_20206[[#This Row],[最低排名]]-开始!$B$6</f>
        <v>19765</v>
      </c>
    </row>
    <row r="3585" spans="1:18">
      <c r="A3585">
        <v>66703</v>
      </c>
      <c r="B3585" t="s">
        <v>1068</v>
      </c>
      <c r="C3585" t="str">
        <f t="shared" si="222"/>
        <v>青岛大学</v>
      </c>
      <c r="D3585" t="str">
        <f t="shared" si="223"/>
        <v>03</v>
      </c>
      <c r="E3585" t="s">
        <v>136</v>
      </c>
      <c r="F3585">
        <v>211</v>
      </c>
      <c r="G3585">
        <v>116</v>
      </c>
      <c r="H3585">
        <v>126</v>
      </c>
      <c r="I3585">
        <v>64</v>
      </c>
      <c r="J3585">
        <v>61</v>
      </c>
      <c r="K3585">
        <v>49</v>
      </c>
      <c r="L3585">
        <v>0</v>
      </c>
      <c r="M3585">
        <v>2022</v>
      </c>
      <c r="N3585">
        <f t="shared" ca="1" si="220"/>
        <v>219</v>
      </c>
      <c r="O3585">
        <f t="shared" ca="1" si="221"/>
        <v>15213</v>
      </c>
      <c r="P3585">
        <f ca="1">_20206[[#This Row],[最低排名]]-_20206[[#This Row],[同分人数]]+1</f>
        <v>14995</v>
      </c>
      <c r="Q3585">
        <f ca="1">IF(O3585&gt;=开始!$B$6, 1, 0)</f>
        <v>1</v>
      </c>
      <c r="R3585">
        <f ca="1">_20206[[#This Row],[最低排名]]-开始!$B$6</f>
        <v>15213</v>
      </c>
    </row>
    <row r="3586" spans="1:18">
      <c r="A3586">
        <v>66704</v>
      </c>
      <c r="B3586" t="s">
        <v>1069</v>
      </c>
      <c r="C3586" t="str">
        <f t="shared" si="222"/>
        <v>青岛大学</v>
      </c>
      <c r="D3586" t="str">
        <f t="shared" si="223"/>
        <v>04</v>
      </c>
      <c r="E3586" t="s">
        <v>450</v>
      </c>
      <c r="F3586">
        <v>221</v>
      </c>
      <c r="G3586">
        <v>113</v>
      </c>
      <c r="H3586">
        <v>117</v>
      </c>
      <c r="I3586">
        <v>55</v>
      </c>
      <c r="J3586">
        <v>52</v>
      </c>
      <c r="K3586">
        <v>49</v>
      </c>
      <c r="L3586">
        <v>0</v>
      </c>
      <c r="M3586">
        <v>2022</v>
      </c>
      <c r="N3586">
        <f t="shared" ref="N3586:N3649" ca="1" si="224">VLOOKUP(E3586, INDIRECT("'" &amp; M3586 &amp; "D'!$A$2:$G$500"), 2, FALSE)</f>
        <v>219</v>
      </c>
      <c r="O3586">
        <f t="shared" ref="O3586:O3649" ca="1" si="225">VLOOKUP(E3586, INDIRECT("'" &amp; M3586 &amp; "D'!$A$2:$G$500"), 3, FALSE)</f>
        <v>18893</v>
      </c>
      <c r="P3586">
        <f ca="1">_20206[[#This Row],[最低排名]]-_20206[[#This Row],[同分人数]]+1</f>
        <v>18675</v>
      </c>
      <c r="Q3586">
        <f ca="1">IF(O3586&gt;=开始!$B$6, 1, 0)</f>
        <v>1</v>
      </c>
      <c r="R3586">
        <f ca="1">_20206[[#This Row],[最低排名]]-开始!$B$6</f>
        <v>18893</v>
      </c>
    </row>
    <row r="3587" spans="1:18">
      <c r="A3587">
        <v>66901</v>
      </c>
      <c r="B3587" t="s">
        <v>1071</v>
      </c>
      <c r="C3587" t="str">
        <f t="shared" si="222"/>
        <v>烟台大学</v>
      </c>
      <c r="D3587" t="str">
        <f t="shared" si="223"/>
        <v>01</v>
      </c>
      <c r="E3587" t="s">
        <v>230</v>
      </c>
      <c r="F3587">
        <v>213</v>
      </c>
      <c r="G3587">
        <v>107</v>
      </c>
      <c r="H3587">
        <v>77</v>
      </c>
      <c r="I3587">
        <v>55</v>
      </c>
      <c r="J3587">
        <v>52</v>
      </c>
      <c r="K3587">
        <v>46</v>
      </c>
      <c r="L3587">
        <v>0</v>
      </c>
      <c r="M3587">
        <v>2022</v>
      </c>
      <c r="N3587">
        <f t="shared" ca="1" si="224"/>
        <v>192</v>
      </c>
      <c r="O3587">
        <f t="shared" ca="1" si="225"/>
        <v>29402</v>
      </c>
      <c r="P3587">
        <f ca="1">_20206[[#This Row],[最低排名]]-_20206[[#This Row],[同分人数]]+1</f>
        <v>29211</v>
      </c>
      <c r="Q3587">
        <f ca="1">IF(O3587&gt;=开始!$B$6, 1, 0)</f>
        <v>1</v>
      </c>
      <c r="R3587">
        <f ca="1">_20206[[#This Row],[最低排名]]-开始!$B$6</f>
        <v>29402</v>
      </c>
    </row>
    <row r="3588" spans="1:18">
      <c r="A3588">
        <v>66902</v>
      </c>
      <c r="B3588" t="s">
        <v>1072</v>
      </c>
      <c r="C3588" t="str">
        <f t="shared" si="222"/>
        <v>烟台大学</v>
      </c>
      <c r="D3588" t="str">
        <f t="shared" si="223"/>
        <v>02</v>
      </c>
      <c r="E3588" t="s">
        <v>318</v>
      </c>
      <c r="F3588">
        <v>205</v>
      </c>
      <c r="G3588">
        <v>105</v>
      </c>
      <c r="H3588">
        <v>62</v>
      </c>
      <c r="I3588">
        <v>58</v>
      </c>
      <c r="J3588">
        <v>52</v>
      </c>
      <c r="K3588">
        <v>49</v>
      </c>
      <c r="L3588">
        <v>0</v>
      </c>
      <c r="M3588">
        <v>2022</v>
      </c>
      <c r="N3588">
        <f t="shared" ca="1" si="224"/>
        <v>168</v>
      </c>
      <c r="O3588">
        <f t="shared" ca="1" si="225"/>
        <v>32393</v>
      </c>
      <c r="P3588">
        <f ca="1">_20206[[#This Row],[最低排名]]-_20206[[#This Row],[同分人数]]+1</f>
        <v>32226</v>
      </c>
      <c r="Q3588">
        <f ca="1">IF(O3588&gt;=开始!$B$6, 1, 0)</f>
        <v>1</v>
      </c>
      <c r="R3588">
        <f ca="1">_20206[[#This Row],[最低排名]]-开始!$B$6</f>
        <v>32393</v>
      </c>
    </row>
    <row r="3589" spans="1:18">
      <c r="A3589">
        <v>67001</v>
      </c>
      <c r="B3589" t="s">
        <v>1073</v>
      </c>
      <c r="C3589" t="str">
        <f t="shared" si="222"/>
        <v>齐鲁工大</v>
      </c>
      <c r="D3589" t="str">
        <f t="shared" si="223"/>
        <v>01</v>
      </c>
      <c r="E3589" t="s">
        <v>228</v>
      </c>
      <c r="F3589">
        <v>200</v>
      </c>
      <c r="G3589">
        <v>103</v>
      </c>
      <c r="H3589">
        <v>71</v>
      </c>
      <c r="I3589">
        <v>61</v>
      </c>
      <c r="J3589">
        <v>55</v>
      </c>
      <c r="K3589">
        <v>52</v>
      </c>
      <c r="L3589">
        <v>0</v>
      </c>
      <c r="M3589">
        <v>2022</v>
      </c>
      <c r="N3589">
        <f t="shared" ca="1" si="224"/>
        <v>199</v>
      </c>
      <c r="O3589">
        <f t="shared" ca="1" si="225"/>
        <v>30154</v>
      </c>
      <c r="P3589">
        <f ca="1">_20206[[#This Row],[最低排名]]-_20206[[#This Row],[同分人数]]+1</f>
        <v>29956</v>
      </c>
      <c r="Q3589">
        <f ca="1">IF(O3589&gt;=开始!$B$6, 1, 0)</f>
        <v>1</v>
      </c>
      <c r="R3589">
        <f ca="1">_20206[[#This Row],[最低排名]]-开始!$B$6</f>
        <v>30154</v>
      </c>
    </row>
    <row r="3590" spans="1:18">
      <c r="A3590">
        <v>67101</v>
      </c>
      <c r="B3590" t="s">
        <v>1074</v>
      </c>
      <c r="C3590" t="str">
        <f t="shared" si="222"/>
        <v>滨州学院</v>
      </c>
      <c r="D3590" t="str">
        <f t="shared" si="223"/>
        <v>01</v>
      </c>
      <c r="E3590" t="s">
        <v>198</v>
      </c>
      <c r="F3590">
        <v>170</v>
      </c>
      <c r="G3590">
        <v>87</v>
      </c>
      <c r="H3590">
        <v>94</v>
      </c>
      <c r="I3590">
        <v>49</v>
      </c>
      <c r="J3590">
        <v>49</v>
      </c>
      <c r="K3590">
        <v>43</v>
      </c>
      <c r="L3590">
        <v>0</v>
      </c>
      <c r="M3590">
        <v>2022</v>
      </c>
      <c r="N3590">
        <f t="shared" ca="1" si="224"/>
        <v>137</v>
      </c>
      <c r="O3590">
        <f t="shared" ca="1" si="225"/>
        <v>35698</v>
      </c>
      <c r="P3590">
        <f ca="1">_20206[[#This Row],[最低排名]]-_20206[[#This Row],[同分人数]]+1</f>
        <v>35562</v>
      </c>
      <c r="Q3590">
        <f ca="1">IF(O3590&gt;=开始!$B$6, 1, 0)</f>
        <v>1</v>
      </c>
      <c r="R3590">
        <f ca="1">_20206[[#This Row],[最低排名]]-开始!$B$6</f>
        <v>35698</v>
      </c>
    </row>
    <row r="3591" spans="1:18">
      <c r="A3591">
        <v>68101</v>
      </c>
      <c r="B3591" t="s">
        <v>1078</v>
      </c>
      <c r="C3591" t="str">
        <f t="shared" si="222"/>
        <v>华北水电</v>
      </c>
      <c r="D3591" t="str">
        <f t="shared" si="223"/>
        <v>01</v>
      </c>
      <c r="E3591" t="s">
        <v>752</v>
      </c>
      <c r="F3591">
        <v>186</v>
      </c>
      <c r="G3591">
        <v>97</v>
      </c>
      <c r="H3591">
        <v>89</v>
      </c>
      <c r="I3591">
        <v>58</v>
      </c>
      <c r="J3591">
        <v>49</v>
      </c>
      <c r="K3591">
        <v>43</v>
      </c>
      <c r="L3591">
        <v>0</v>
      </c>
      <c r="M3591">
        <v>2022</v>
      </c>
      <c r="N3591">
        <f t="shared" ca="1" si="224"/>
        <v>167</v>
      </c>
      <c r="O3591">
        <f t="shared" ca="1" si="225"/>
        <v>32560</v>
      </c>
      <c r="P3591">
        <f ca="1">_20206[[#This Row],[最低排名]]-_20206[[#This Row],[同分人数]]+1</f>
        <v>32394</v>
      </c>
      <c r="Q3591">
        <f ca="1">IF(O3591&gt;=开始!$B$6, 1, 0)</f>
        <v>1</v>
      </c>
      <c r="R3591">
        <f ca="1">_20206[[#This Row],[最低排名]]-开始!$B$6</f>
        <v>32560</v>
      </c>
    </row>
    <row r="3592" spans="1:18">
      <c r="A3592">
        <v>68102</v>
      </c>
      <c r="B3592" t="s">
        <v>1079</v>
      </c>
      <c r="C3592" t="str">
        <f t="shared" si="222"/>
        <v>华北水电</v>
      </c>
      <c r="D3592" t="str">
        <f t="shared" si="223"/>
        <v>02</v>
      </c>
      <c r="E3592" t="s">
        <v>738</v>
      </c>
      <c r="F3592">
        <v>184</v>
      </c>
      <c r="G3592">
        <v>100</v>
      </c>
      <c r="H3592">
        <v>72</v>
      </c>
      <c r="I3592">
        <v>58</v>
      </c>
      <c r="J3592">
        <v>49</v>
      </c>
      <c r="K3592">
        <v>49</v>
      </c>
      <c r="L3592">
        <v>0</v>
      </c>
      <c r="M3592">
        <v>2022</v>
      </c>
      <c r="N3592">
        <f t="shared" ca="1" si="224"/>
        <v>131</v>
      </c>
      <c r="O3592">
        <f t="shared" ca="1" si="225"/>
        <v>34643</v>
      </c>
      <c r="P3592">
        <f ca="1">_20206[[#This Row],[最低排名]]-_20206[[#This Row],[同分人数]]+1</f>
        <v>34513</v>
      </c>
      <c r="Q3592">
        <f ca="1">IF(O3592&gt;=开始!$B$6, 1, 0)</f>
        <v>1</v>
      </c>
      <c r="R3592">
        <f ca="1">_20206[[#This Row],[最低排名]]-开始!$B$6</f>
        <v>34643</v>
      </c>
    </row>
    <row r="3593" spans="1:18">
      <c r="A3593">
        <v>68201</v>
      </c>
      <c r="B3593" t="s">
        <v>1080</v>
      </c>
      <c r="C3593" t="str">
        <f t="shared" si="222"/>
        <v>郑州大学</v>
      </c>
      <c r="D3593" t="str">
        <f t="shared" si="223"/>
        <v>01</v>
      </c>
      <c r="E3593" t="s">
        <v>62</v>
      </c>
      <c r="F3593">
        <v>226</v>
      </c>
      <c r="G3593">
        <v>124</v>
      </c>
      <c r="H3593">
        <v>109</v>
      </c>
      <c r="I3593">
        <v>67</v>
      </c>
      <c r="J3593">
        <v>64</v>
      </c>
      <c r="K3593">
        <v>61</v>
      </c>
      <c r="L3593">
        <v>0</v>
      </c>
      <c r="M3593">
        <v>2022</v>
      </c>
      <c r="N3593">
        <f t="shared" ca="1" si="224"/>
        <v>206</v>
      </c>
      <c r="O3593">
        <f t="shared" ca="1" si="225"/>
        <v>11799</v>
      </c>
      <c r="P3593">
        <f ca="1">_20206[[#This Row],[最低排名]]-_20206[[#This Row],[同分人数]]+1</f>
        <v>11594</v>
      </c>
      <c r="Q3593">
        <f ca="1">IF(O3593&gt;=开始!$B$6, 1, 0)</f>
        <v>1</v>
      </c>
      <c r="R3593">
        <f ca="1">_20206[[#This Row],[最低排名]]-开始!$B$6</f>
        <v>11799</v>
      </c>
    </row>
    <row r="3594" spans="1:18">
      <c r="A3594">
        <v>68202</v>
      </c>
      <c r="B3594" t="s">
        <v>1081</v>
      </c>
      <c r="C3594" t="str">
        <f t="shared" si="222"/>
        <v>郑州大学</v>
      </c>
      <c r="D3594" t="str">
        <f t="shared" si="223"/>
        <v>02</v>
      </c>
      <c r="E3594" t="s">
        <v>256</v>
      </c>
      <c r="F3594">
        <v>214</v>
      </c>
      <c r="G3594">
        <v>124</v>
      </c>
      <c r="H3594">
        <v>128</v>
      </c>
      <c r="I3594">
        <v>67</v>
      </c>
      <c r="J3594">
        <v>64</v>
      </c>
      <c r="K3594">
        <v>58</v>
      </c>
      <c r="L3594">
        <v>0</v>
      </c>
      <c r="M3594">
        <v>2022</v>
      </c>
      <c r="N3594">
        <f t="shared" ca="1" si="224"/>
        <v>224</v>
      </c>
      <c r="O3594">
        <f t="shared" ca="1" si="225"/>
        <v>10944</v>
      </c>
      <c r="P3594">
        <f ca="1">_20206[[#This Row],[最低排名]]-_20206[[#This Row],[同分人数]]+1</f>
        <v>10721</v>
      </c>
      <c r="Q3594">
        <f ca="1">IF(O3594&gt;=开始!$B$6, 1, 0)</f>
        <v>1</v>
      </c>
      <c r="R3594">
        <f ca="1">_20206[[#This Row],[最低排名]]-开始!$B$6</f>
        <v>10944</v>
      </c>
    </row>
    <row r="3595" spans="1:18">
      <c r="A3595">
        <v>68203</v>
      </c>
      <c r="B3595" t="s">
        <v>1591</v>
      </c>
      <c r="C3595" t="str">
        <f t="shared" si="222"/>
        <v>郑州大学</v>
      </c>
      <c r="D3595" t="str">
        <f t="shared" si="223"/>
        <v>03</v>
      </c>
      <c r="E3595" t="s">
        <v>87</v>
      </c>
      <c r="F3595">
        <v>218</v>
      </c>
      <c r="G3595">
        <v>115</v>
      </c>
      <c r="H3595">
        <v>116</v>
      </c>
      <c r="I3595">
        <v>67</v>
      </c>
      <c r="J3595">
        <v>64</v>
      </c>
      <c r="K3595">
        <v>61</v>
      </c>
      <c r="L3595">
        <v>0</v>
      </c>
      <c r="M3595">
        <v>2022</v>
      </c>
      <c r="N3595">
        <f t="shared" ca="1" si="224"/>
        <v>231</v>
      </c>
      <c r="O3595">
        <f t="shared" ca="1" si="225"/>
        <v>12030</v>
      </c>
      <c r="P3595">
        <f ca="1">_20206[[#This Row],[最低排名]]-_20206[[#This Row],[同分人数]]+1</f>
        <v>11800</v>
      </c>
      <c r="Q3595">
        <f ca="1">IF(O3595&gt;=开始!$B$6, 1, 0)</f>
        <v>1</v>
      </c>
      <c r="R3595">
        <f ca="1">_20206[[#This Row],[最低排名]]-开始!$B$6</f>
        <v>12030</v>
      </c>
    </row>
    <row r="3596" spans="1:18">
      <c r="A3596">
        <v>68301</v>
      </c>
      <c r="B3596" t="s">
        <v>1082</v>
      </c>
      <c r="C3596" t="str">
        <f t="shared" si="222"/>
        <v>河南理工</v>
      </c>
      <c r="D3596" t="str">
        <f t="shared" si="223"/>
        <v>01</v>
      </c>
      <c r="E3596" t="s">
        <v>585</v>
      </c>
      <c r="F3596">
        <v>201</v>
      </c>
      <c r="G3596">
        <v>108</v>
      </c>
      <c r="H3596">
        <v>65</v>
      </c>
      <c r="I3596">
        <v>55</v>
      </c>
      <c r="J3596">
        <v>52</v>
      </c>
      <c r="K3596">
        <v>43</v>
      </c>
      <c r="L3596">
        <v>0</v>
      </c>
      <c r="M3596">
        <v>2022</v>
      </c>
      <c r="N3596">
        <f t="shared" ca="1" si="224"/>
        <v>145</v>
      </c>
      <c r="O3596">
        <f t="shared" ca="1" si="225"/>
        <v>34009</v>
      </c>
      <c r="P3596">
        <f ca="1">_20206[[#This Row],[最低排名]]-_20206[[#This Row],[同分人数]]+1</f>
        <v>33865</v>
      </c>
      <c r="Q3596">
        <f ca="1">IF(O3596&gt;=开始!$B$6, 1, 0)</f>
        <v>1</v>
      </c>
      <c r="R3596">
        <f ca="1">_20206[[#This Row],[最低排名]]-开始!$B$6</f>
        <v>34009</v>
      </c>
    </row>
    <row r="3597" spans="1:18">
      <c r="A3597">
        <v>68302</v>
      </c>
      <c r="B3597" t="s">
        <v>1083</v>
      </c>
      <c r="C3597" t="str">
        <f t="shared" si="222"/>
        <v>河南理工</v>
      </c>
      <c r="D3597" t="str">
        <f t="shared" si="223"/>
        <v>02</v>
      </c>
      <c r="E3597" t="s">
        <v>232</v>
      </c>
      <c r="F3597">
        <v>205</v>
      </c>
      <c r="G3597">
        <v>114</v>
      </c>
      <c r="H3597">
        <v>56</v>
      </c>
      <c r="I3597">
        <v>61</v>
      </c>
      <c r="J3597">
        <v>58</v>
      </c>
      <c r="K3597">
        <v>58</v>
      </c>
      <c r="L3597">
        <v>0</v>
      </c>
      <c r="M3597">
        <v>2022</v>
      </c>
      <c r="N3597">
        <f t="shared" ca="1" si="224"/>
        <v>191</v>
      </c>
      <c r="O3597">
        <f t="shared" ca="1" si="225"/>
        <v>30345</v>
      </c>
      <c r="P3597">
        <f ca="1">_20206[[#This Row],[最低排名]]-_20206[[#This Row],[同分人数]]+1</f>
        <v>30155</v>
      </c>
      <c r="Q3597">
        <f ca="1">IF(O3597&gt;=开始!$B$6, 1, 0)</f>
        <v>1</v>
      </c>
      <c r="R3597">
        <f ca="1">_20206[[#This Row],[最低排名]]-开始!$B$6</f>
        <v>30345</v>
      </c>
    </row>
    <row r="3598" spans="1:18">
      <c r="A3598">
        <v>68303</v>
      </c>
      <c r="B3598" t="s">
        <v>1084</v>
      </c>
      <c r="C3598" t="str">
        <f t="shared" si="222"/>
        <v>河南理工</v>
      </c>
      <c r="D3598" t="str">
        <f t="shared" si="223"/>
        <v>03</v>
      </c>
      <c r="E3598" t="s">
        <v>405</v>
      </c>
      <c r="F3598">
        <v>183</v>
      </c>
      <c r="G3598">
        <v>99</v>
      </c>
      <c r="H3598">
        <v>70</v>
      </c>
      <c r="I3598">
        <v>64</v>
      </c>
      <c r="J3598">
        <v>58</v>
      </c>
      <c r="K3598">
        <v>52</v>
      </c>
      <c r="L3598">
        <v>0</v>
      </c>
      <c r="M3598">
        <v>2022</v>
      </c>
      <c r="N3598">
        <f t="shared" ca="1" si="224"/>
        <v>164</v>
      </c>
      <c r="O3598">
        <f t="shared" ca="1" si="225"/>
        <v>32225</v>
      </c>
      <c r="P3598">
        <f ca="1">_20206[[#This Row],[最低排名]]-_20206[[#This Row],[同分人数]]+1</f>
        <v>32062</v>
      </c>
      <c r="Q3598">
        <f ca="1">IF(O3598&gt;=开始!$B$6, 1, 0)</f>
        <v>1</v>
      </c>
      <c r="R3598">
        <f ca="1">_20206[[#This Row],[最低排名]]-开始!$B$6</f>
        <v>32225</v>
      </c>
    </row>
    <row r="3599" spans="1:18">
      <c r="A3599">
        <v>68401</v>
      </c>
      <c r="B3599" t="s">
        <v>1085</v>
      </c>
      <c r="C3599" t="str">
        <f t="shared" si="222"/>
        <v>郑州轻工</v>
      </c>
      <c r="D3599" t="str">
        <f t="shared" si="223"/>
        <v>01</v>
      </c>
      <c r="E3599" t="s">
        <v>50</v>
      </c>
      <c r="F3599">
        <v>199</v>
      </c>
      <c r="G3599">
        <v>105</v>
      </c>
      <c r="H3599">
        <v>64</v>
      </c>
      <c r="I3599">
        <v>61</v>
      </c>
      <c r="J3599">
        <v>55</v>
      </c>
      <c r="K3599">
        <v>52</v>
      </c>
      <c r="L3599">
        <v>0</v>
      </c>
      <c r="M3599">
        <v>2022</v>
      </c>
      <c r="N3599">
        <f t="shared" ca="1" si="224"/>
        <v>151</v>
      </c>
      <c r="O3599">
        <f t="shared" ca="1" si="225"/>
        <v>31526</v>
      </c>
      <c r="P3599">
        <f ca="1">_20206[[#This Row],[最低排名]]-_20206[[#This Row],[同分人数]]+1</f>
        <v>31376</v>
      </c>
      <c r="Q3599">
        <f ca="1">IF(O3599&gt;=开始!$B$6, 1, 0)</f>
        <v>1</v>
      </c>
      <c r="R3599">
        <f ca="1">_20206[[#This Row],[最低排名]]-开始!$B$6</f>
        <v>31526</v>
      </c>
    </row>
    <row r="3600" spans="1:18">
      <c r="A3600">
        <v>68402</v>
      </c>
      <c r="B3600" t="s">
        <v>1086</v>
      </c>
      <c r="C3600" t="str">
        <f t="shared" si="222"/>
        <v>郑州轻工</v>
      </c>
      <c r="D3600" t="str">
        <f t="shared" si="223"/>
        <v>02</v>
      </c>
      <c r="E3600" t="s">
        <v>56</v>
      </c>
      <c r="F3600">
        <v>181</v>
      </c>
      <c r="G3600">
        <v>91</v>
      </c>
      <c r="H3600">
        <v>65</v>
      </c>
      <c r="I3600">
        <v>58</v>
      </c>
      <c r="J3600">
        <v>58</v>
      </c>
      <c r="K3600">
        <v>52</v>
      </c>
      <c r="L3600">
        <v>0</v>
      </c>
      <c r="M3600">
        <v>2022</v>
      </c>
      <c r="N3600">
        <f t="shared" ca="1" si="224"/>
        <v>160</v>
      </c>
      <c r="O3600">
        <f t="shared" ca="1" si="225"/>
        <v>34339</v>
      </c>
      <c r="P3600">
        <f ca="1">_20206[[#This Row],[最低排名]]-_20206[[#This Row],[同分人数]]+1</f>
        <v>34180</v>
      </c>
      <c r="Q3600">
        <f ca="1">IF(O3600&gt;=开始!$B$6, 1, 0)</f>
        <v>1</v>
      </c>
      <c r="R3600">
        <f ca="1">_20206[[#This Row],[最低排名]]-开始!$B$6</f>
        <v>34339</v>
      </c>
    </row>
    <row r="3601" spans="1:18">
      <c r="A3601">
        <v>68501</v>
      </c>
      <c r="B3601" t="s">
        <v>1087</v>
      </c>
      <c r="C3601" t="str">
        <f t="shared" ref="C3601:C3664" si="226">LEFT(B3601, FIND("(", B3601) - 1)</f>
        <v>河南工大</v>
      </c>
      <c r="D3601" t="str">
        <f t="shared" ref="D3601:D3664" si="227">MID(B3601, FIND("(", B3601) + 1, FIND(")", B3601) - FIND("(", B3601) - 1)</f>
        <v>01</v>
      </c>
      <c r="E3601" t="s">
        <v>1534</v>
      </c>
      <c r="F3601">
        <v>169</v>
      </c>
      <c r="G3601">
        <v>92</v>
      </c>
      <c r="H3601">
        <v>78</v>
      </c>
      <c r="I3601">
        <v>55</v>
      </c>
      <c r="J3601">
        <v>52</v>
      </c>
      <c r="K3601">
        <v>46</v>
      </c>
      <c r="L3601">
        <v>0</v>
      </c>
      <c r="M3601">
        <v>2022</v>
      </c>
      <c r="N3601">
        <f t="shared" ca="1" si="224"/>
        <v>161</v>
      </c>
      <c r="O3601">
        <f t="shared" ca="1" si="225"/>
        <v>36413</v>
      </c>
      <c r="P3601">
        <f ca="1">_20206[[#This Row],[最低排名]]-_20206[[#This Row],[同分人数]]+1</f>
        <v>36253</v>
      </c>
      <c r="Q3601">
        <f ca="1">IF(O3601&gt;=开始!$B$6, 1, 0)</f>
        <v>1</v>
      </c>
      <c r="R3601">
        <f ca="1">_20206[[#This Row],[最低排名]]-开始!$B$6</f>
        <v>36413</v>
      </c>
    </row>
    <row r="3602" spans="1:18">
      <c r="A3602">
        <v>68502</v>
      </c>
      <c r="B3602" t="s">
        <v>1088</v>
      </c>
      <c r="C3602" t="str">
        <f t="shared" si="226"/>
        <v>河南工大</v>
      </c>
      <c r="D3602" t="str">
        <f t="shared" si="227"/>
        <v>02</v>
      </c>
      <c r="E3602" t="s">
        <v>1534</v>
      </c>
      <c r="F3602">
        <v>177</v>
      </c>
      <c r="G3602">
        <v>90</v>
      </c>
      <c r="H3602">
        <v>76</v>
      </c>
      <c r="I3602">
        <v>55</v>
      </c>
      <c r="J3602">
        <v>49</v>
      </c>
      <c r="K3602">
        <v>43</v>
      </c>
      <c r="L3602">
        <v>0</v>
      </c>
      <c r="M3602">
        <v>2022</v>
      </c>
      <c r="N3602">
        <f t="shared" ca="1" si="224"/>
        <v>161</v>
      </c>
      <c r="O3602">
        <f t="shared" ca="1" si="225"/>
        <v>36413</v>
      </c>
      <c r="P3602">
        <f ca="1">_20206[[#This Row],[最低排名]]-_20206[[#This Row],[同分人数]]+1</f>
        <v>36253</v>
      </c>
      <c r="Q3602">
        <f ca="1">IF(O3602&gt;=开始!$B$6, 1, 0)</f>
        <v>1</v>
      </c>
      <c r="R3602">
        <f ca="1">_20206[[#This Row],[最低排名]]-开始!$B$6</f>
        <v>36413</v>
      </c>
    </row>
    <row r="3603" spans="1:18">
      <c r="A3603">
        <v>68503</v>
      </c>
      <c r="B3603" t="s">
        <v>1089</v>
      </c>
      <c r="C3603" t="str">
        <f t="shared" si="226"/>
        <v>河南工大</v>
      </c>
      <c r="D3603" t="str">
        <f t="shared" si="227"/>
        <v>03</v>
      </c>
      <c r="E3603" t="s">
        <v>221</v>
      </c>
      <c r="F3603">
        <v>194</v>
      </c>
      <c r="G3603">
        <v>98</v>
      </c>
      <c r="H3603">
        <v>74</v>
      </c>
      <c r="I3603">
        <v>55</v>
      </c>
      <c r="J3603">
        <v>46</v>
      </c>
      <c r="K3603">
        <v>40</v>
      </c>
      <c r="L3603">
        <v>0</v>
      </c>
      <c r="M3603">
        <v>2022</v>
      </c>
      <c r="N3603">
        <f t="shared" ca="1" si="224"/>
        <v>156</v>
      </c>
      <c r="O3603">
        <f t="shared" ca="1" si="225"/>
        <v>35102</v>
      </c>
      <c r="P3603">
        <f ca="1">_20206[[#This Row],[最低排名]]-_20206[[#This Row],[同分人数]]+1</f>
        <v>34947</v>
      </c>
      <c r="Q3603">
        <f ca="1">IF(O3603&gt;=开始!$B$6, 1, 0)</f>
        <v>1</v>
      </c>
      <c r="R3603">
        <f ca="1">_20206[[#This Row],[最低排名]]-开始!$B$6</f>
        <v>35102</v>
      </c>
    </row>
    <row r="3604" spans="1:18">
      <c r="A3604">
        <v>68601</v>
      </c>
      <c r="B3604" t="s">
        <v>1090</v>
      </c>
      <c r="C3604" t="str">
        <f t="shared" si="226"/>
        <v>河南科大</v>
      </c>
      <c r="D3604" t="str">
        <f t="shared" si="227"/>
        <v>01</v>
      </c>
      <c r="E3604" t="s">
        <v>427</v>
      </c>
      <c r="F3604">
        <v>207</v>
      </c>
      <c r="G3604">
        <v>110</v>
      </c>
      <c r="H3604">
        <v>84</v>
      </c>
      <c r="I3604">
        <v>52</v>
      </c>
      <c r="J3604">
        <v>46</v>
      </c>
      <c r="K3604">
        <v>46</v>
      </c>
      <c r="L3604">
        <v>0</v>
      </c>
      <c r="M3604">
        <v>2022</v>
      </c>
      <c r="N3604">
        <f t="shared" ca="1" si="224"/>
        <v>157</v>
      </c>
      <c r="O3604">
        <f t="shared" ca="1" si="225"/>
        <v>30887</v>
      </c>
      <c r="P3604">
        <f ca="1">_20206[[#This Row],[最低排名]]-_20206[[#This Row],[同分人数]]+1</f>
        <v>30731</v>
      </c>
      <c r="Q3604">
        <f ca="1">IF(O3604&gt;=开始!$B$6, 1, 0)</f>
        <v>1</v>
      </c>
      <c r="R3604">
        <f ca="1">_20206[[#This Row],[最低排名]]-开始!$B$6</f>
        <v>30887</v>
      </c>
    </row>
    <row r="3605" spans="1:18">
      <c r="A3605">
        <v>68602</v>
      </c>
      <c r="B3605" t="s">
        <v>1091</v>
      </c>
      <c r="C3605" t="str">
        <f t="shared" si="226"/>
        <v>河南科大</v>
      </c>
      <c r="D3605" t="str">
        <f t="shared" si="227"/>
        <v>02</v>
      </c>
      <c r="E3605" t="s">
        <v>528</v>
      </c>
      <c r="F3605">
        <v>195</v>
      </c>
      <c r="G3605">
        <v>116</v>
      </c>
      <c r="H3605">
        <v>80</v>
      </c>
      <c r="I3605">
        <v>64</v>
      </c>
      <c r="J3605">
        <v>55</v>
      </c>
      <c r="K3605">
        <v>46</v>
      </c>
      <c r="L3605">
        <v>0</v>
      </c>
      <c r="M3605">
        <v>2022</v>
      </c>
      <c r="N3605">
        <f t="shared" ca="1" si="224"/>
        <v>187</v>
      </c>
      <c r="O3605">
        <f t="shared" ca="1" si="225"/>
        <v>29955</v>
      </c>
      <c r="P3605">
        <f ca="1">_20206[[#This Row],[最低排名]]-_20206[[#This Row],[同分人数]]+1</f>
        <v>29769</v>
      </c>
      <c r="Q3605">
        <f ca="1">IF(O3605&gt;=开始!$B$6, 1, 0)</f>
        <v>1</v>
      </c>
      <c r="R3605">
        <f ca="1">_20206[[#This Row],[最低排名]]-开始!$B$6</f>
        <v>29955</v>
      </c>
    </row>
    <row r="3606" spans="1:18">
      <c r="A3606">
        <v>68701</v>
      </c>
      <c r="B3606" t="s">
        <v>1092</v>
      </c>
      <c r="C3606" t="str">
        <f t="shared" si="226"/>
        <v>中原工院</v>
      </c>
      <c r="D3606" t="str">
        <f t="shared" si="227"/>
        <v>01</v>
      </c>
      <c r="E3606" t="s">
        <v>366</v>
      </c>
      <c r="F3606">
        <v>182</v>
      </c>
      <c r="G3606">
        <v>94</v>
      </c>
      <c r="H3606">
        <v>81</v>
      </c>
      <c r="I3606">
        <v>58</v>
      </c>
      <c r="J3606">
        <v>43</v>
      </c>
      <c r="K3606">
        <v>43</v>
      </c>
      <c r="L3606">
        <v>0</v>
      </c>
      <c r="M3606">
        <v>2022</v>
      </c>
      <c r="N3606">
        <f t="shared" ca="1" si="224"/>
        <v>161</v>
      </c>
      <c r="O3606">
        <f t="shared" ca="1" si="225"/>
        <v>35422</v>
      </c>
      <c r="P3606">
        <f ca="1">_20206[[#This Row],[最低排名]]-_20206[[#This Row],[同分人数]]+1</f>
        <v>35262</v>
      </c>
      <c r="Q3606">
        <f ca="1">IF(O3606&gt;=开始!$B$6, 1, 0)</f>
        <v>1</v>
      </c>
      <c r="R3606">
        <f ca="1">_20206[[#This Row],[最低排名]]-开始!$B$6</f>
        <v>35422</v>
      </c>
    </row>
    <row r="3607" spans="1:18">
      <c r="A3607">
        <v>68801</v>
      </c>
      <c r="B3607" t="s">
        <v>1093</v>
      </c>
      <c r="C3607" t="str">
        <f t="shared" si="226"/>
        <v>河南农大</v>
      </c>
      <c r="D3607" t="str">
        <f t="shared" si="227"/>
        <v>01</v>
      </c>
      <c r="E3607" t="s">
        <v>232</v>
      </c>
      <c r="F3607">
        <v>193</v>
      </c>
      <c r="G3607">
        <v>98</v>
      </c>
      <c r="H3607">
        <v>83</v>
      </c>
      <c r="I3607">
        <v>58</v>
      </c>
      <c r="J3607">
        <v>55</v>
      </c>
      <c r="K3607">
        <v>49</v>
      </c>
      <c r="L3607">
        <v>0</v>
      </c>
      <c r="M3607">
        <v>2022</v>
      </c>
      <c r="N3607">
        <f t="shared" ca="1" si="224"/>
        <v>191</v>
      </c>
      <c r="O3607">
        <f t="shared" ca="1" si="225"/>
        <v>30345</v>
      </c>
      <c r="P3607">
        <f ca="1">_20206[[#This Row],[最低排名]]-_20206[[#This Row],[同分人数]]+1</f>
        <v>30155</v>
      </c>
      <c r="Q3607">
        <f ca="1">IF(O3607&gt;=开始!$B$6, 1, 0)</f>
        <v>1</v>
      </c>
      <c r="R3607">
        <f ca="1">_20206[[#This Row],[最低排名]]-开始!$B$6</f>
        <v>30345</v>
      </c>
    </row>
    <row r="3608" spans="1:18">
      <c r="A3608">
        <v>68802</v>
      </c>
      <c r="B3608" t="s">
        <v>1094</v>
      </c>
      <c r="C3608" t="str">
        <f t="shared" si="226"/>
        <v>河南农大</v>
      </c>
      <c r="D3608" t="str">
        <f t="shared" si="227"/>
        <v>02</v>
      </c>
      <c r="E3608" t="s">
        <v>205</v>
      </c>
      <c r="F3608">
        <v>178</v>
      </c>
      <c r="G3608">
        <v>95</v>
      </c>
      <c r="H3608">
        <v>81</v>
      </c>
      <c r="I3608">
        <v>58</v>
      </c>
      <c r="J3608">
        <v>52</v>
      </c>
      <c r="K3608">
        <v>49</v>
      </c>
      <c r="L3608">
        <v>0</v>
      </c>
      <c r="M3608">
        <v>2022</v>
      </c>
      <c r="N3608">
        <f t="shared" ca="1" si="224"/>
        <v>162</v>
      </c>
      <c r="O3608">
        <f t="shared" ca="1" si="225"/>
        <v>33700</v>
      </c>
      <c r="P3608">
        <f ca="1">_20206[[#This Row],[最低排名]]-_20206[[#This Row],[同分人数]]+1</f>
        <v>33539</v>
      </c>
      <c r="Q3608">
        <f ca="1">IF(O3608&gt;=开始!$B$6, 1, 0)</f>
        <v>1</v>
      </c>
      <c r="R3608">
        <f ca="1">_20206[[#This Row],[最低排名]]-开始!$B$6</f>
        <v>33700</v>
      </c>
    </row>
    <row r="3609" spans="1:18">
      <c r="A3609">
        <v>68803</v>
      </c>
      <c r="B3609" t="s">
        <v>1095</v>
      </c>
      <c r="C3609" t="str">
        <f t="shared" si="226"/>
        <v>河南农大</v>
      </c>
      <c r="D3609" t="str">
        <f t="shared" si="227"/>
        <v>03</v>
      </c>
      <c r="E3609" t="s">
        <v>230</v>
      </c>
      <c r="F3609">
        <v>173</v>
      </c>
      <c r="G3609">
        <v>88</v>
      </c>
      <c r="H3609">
        <v>102</v>
      </c>
      <c r="I3609">
        <v>61</v>
      </c>
      <c r="J3609">
        <v>55</v>
      </c>
      <c r="K3609">
        <v>52</v>
      </c>
      <c r="L3609">
        <v>0</v>
      </c>
      <c r="M3609">
        <v>2022</v>
      </c>
      <c r="N3609">
        <f t="shared" ca="1" si="224"/>
        <v>192</v>
      </c>
      <c r="O3609">
        <f t="shared" ca="1" si="225"/>
        <v>29402</v>
      </c>
      <c r="P3609">
        <f ca="1">_20206[[#This Row],[最低排名]]-_20206[[#This Row],[同分人数]]+1</f>
        <v>29211</v>
      </c>
      <c r="Q3609">
        <f ca="1">IF(O3609&gt;=开始!$B$6, 1, 0)</f>
        <v>1</v>
      </c>
      <c r="R3609">
        <f ca="1">_20206[[#This Row],[最低排名]]-开始!$B$6</f>
        <v>29402</v>
      </c>
    </row>
    <row r="3610" spans="1:18">
      <c r="A3610">
        <v>68901</v>
      </c>
      <c r="B3610" t="s">
        <v>1096</v>
      </c>
      <c r="C3610" t="str">
        <f t="shared" si="226"/>
        <v>河南中医</v>
      </c>
      <c r="D3610" t="str">
        <f t="shared" si="227"/>
        <v>01</v>
      </c>
      <c r="E3610" t="s">
        <v>312</v>
      </c>
      <c r="F3610">
        <v>203</v>
      </c>
      <c r="G3610">
        <v>107</v>
      </c>
      <c r="H3610">
        <v>92</v>
      </c>
      <c r="I3610">
        <v>58</v>
      </c>
      <c r="J3610">
        <v>55</v>
      </c>
      <c r="K3610">
        <v>52</v>
      </c>
      <c r="L3610">
        <v>0</v>
      </c>
      <c r="M3610">
        <v>2022</v>
      </c>
      <c r="N3610">
        <f t="shared" ca="1" si="224"/>
        <v>185</v>
      </c>
      <c r="O3610">
        <f t="shared" ca="1" si="225"/>
        <v>26085</v>
      </c>
      <c r="P3610">
        <f ca="1">_20206[[#This Row],[最低排名]]-_20206[[#This Row],[同分人数]]+1</f>
        <v>25901</v>
      </c>
      <c r="Q3610">
        <f ca="1">IF(O3610&gt;=开始!$B$6, 1, 0)</f>
        <v>1</v>
      </c>
      <c r="R3610">
        <f ca="1">_20206[[#This Row],[最低排名]]-开始!$B$6</f>
        <v>26085</v>
      </c>
    </row>
    <row r="3611" spans="1:18">
      <c r="A3611">
        <v>69001</v>
      </c>
      <c r="B3611" t="s">
        <v>1097</v>
      </c>
      <c r="C3611" t="str">
        <f t="shared" si="226"/>
        <v>新乡医学</v>
      </c>
      <c r="D3611" t="str">
        <f t="shared" si="227"/>
        <v>01</v>
      </c>
      <c r="E3611" t="s">
        <v>165</v>
      </c>
      <c r="F3611">
        <v>202</v>
      </c>
      <c r="G3611">
        <v>104</v>
      </c>
      <c r="H3611">
        <v>97</v>
      </c>
      <c r="I3611">
        <v>55</v>
      </c>
      <c r="J3611">
        <v>55</v>
      </c>
      <c r="K3611">
        <v>46</v>
      </c>
      <c r="L3611">
        <v>0</v>
      </c>
      <c r="M3611">
        <v>2022</v>
      </c>
      <c r="N3611">
        <f t="shared" ca="1" si="224"/>
        <v>186</v>
      </c>
      <c r="O3611">
        <f t="shared" ca="1" si="225"/>
        <v>27129</v>
      </c>
      <c r="P3611">
        <f ca="1">_20206[[#This Row],[最低排名]]-_20206[[#This Row],[同分人数]]+1</f>
        <v>26944</v>
      </c>
      <c r="Q3611">
        <f ca="1">IF(O3611&gt;=开始!$B$6, 1, 0)</f>
        <v>1</v>
      </c>
      <c r="R3611">
        <f ca="1">_20206[[#This Row],[最低排名]]-开始!$B$6</f>
        <v>27129</v>
      </c>
    </row>
    <row r="3612" spans="1:18">
      <c r="A3612">
        <v>69101</v>
      </c>
      <c r="B3612" t="s">
        <v>1098</v>
      </c>
      <c r="C3612" t="str">
        <f t="shared" si="226"/>
        <v>河南大学</v>
      </c>
      <c r="D3612" t="str">
        <f t="shared" si="227"/>
        <v>01</v>
      </c>
      <c r="E3612" t="s">
        <v>146</v>
      </c>
      <c r="F3612">
        <v>204</v>
      </c>
      <c r="G3612">
        <v>114</v>
      </c>
      <c r="H3612">
        <v>106</v>
      </c>
      <c r="I3612">
        <v>64</v>
      </c>
      <c r="J3612">
        <v>58</v>
      </c>
      <c r="K3612">
        <v>52</v>
      </c>
      <c r="L3612">
        <v>0</v>
      </c>
      <c r="M3612">
        <v>2022</v>
      </c>
      <c r="N3612">
        <f t="shared" ca="1" si="224"/>
        <v>233</v>
      </c>
      <c r="O3612">
        <f t="shared" ca="1" si="225"/>
        <v>21082</v>
      </c>
      <c r="P3612">
        <f ca="1">_20206[[#This Row],[最低排名]]-_20206[[#This Row],[同分人数]]+1</f>
        <v>20850</v>
      </c>
      <c r="Q3612">
        <f ca="1">IF(O3612&gt;=开始!$B$6, 1, 0)</f>
        <v>1</v>
      </c>
      <c r="R3612">
        <f ca="1">_20206[[#This Row],[最低排名]]-开始!$B$6</f>
        <v>21082</v>
      </c>
    </row>
    <row r="3613" spans="1:18">
      <c r="A3613">
        <v>69102</v>
      </c>
      <c r="B3613" t="s">
        <v>1099</v>
      </c>
      <c r="C3613" t="str">
        <f t="shared" si="226"/>
        <v>河南大学</v>
      </c>
      <c r="D3613" t="str">
        <f t="shared" si="227"/>
        <v>02</v>
      </c>
      <c r="E3613" t="s">
        <v>124</v>
      </c>
      <c r="F3613">
        <v>205</v>
      </c>
      <c r="G3613">
        <v>109</v>
      </c>
      <c r="H3613">
        <v>107</v>
      </c>
      <c r="I3613">
        <v>58</v>
      </c>
      <c r="J3613">
        <v>49</v>
      </c>
      <c r="K3613">
        <v>46</v>
      </c>
      <c r="L3613">
        <v>0</v>
      </c>
      <c r="M3613">
        <v>2022</v>
      </c>
      <c r="N3613">
        <f t="shared" ca="1" si="224"/>
        <v>192</v>
      </c>
      <c r="O3613">
        <f t="shared" ca="1" si="225"/>
        <v>25043</v>
      </c>
      <c r="P3613">
        <f ca="1">_20206[[#This Row],[最低排名]]-_20206[[#This Row],[同分人数]]+1</f>
        <v>24852</v>
      </c>
      <c r="Q3613">
        <f ca="1">IF(O3613&gt;=开始!$B$6, 1, 0)</f>
        <v>1</v>
      </c>
      <c r="R3613">
        <f ca="1">_20206[[#This Row],[最低排名]]-开始!$B$6</f>
        <v>25043</v>
      </c>
    </row>
    <row r="3614" spans="1:18">
      <c r="A3614">
        <v>69103</v>
      </c>
      <c r="B3614" t="s">
        <v>1100</v>
      </c>
      <c r="C3614" t="str">
        <f t="shared" si="226"/>
        <v>河南大学</v>
      </c>
      <c r="D3614" t="str">
        <f t="shared" si="227"/>
        <v>03</v>
      </c>
      <c r="E3614" t="s">
        <v>175</v>
      </c>
      <c r="F3614">
        <v>216</v>
      </c>
      <c r="G3614">
        <v>120</v>
      </c>
      <c r="H3614">
        <v>74</v>
      </c>
      <c r="I3614">
        <v>61</v>
      </c>
      <c r="J3614">
        <v>61</v>
      </c>
      <c r="K3614">
        <v>52</v>
      </c>
      <c r="L3614">
        <v>0</v>
      </c>
      <c r="M3614">
        <v>2022</v>
      </c>
      <c r="N3614">
        <f t="shared" ca="1" si="224"/>
        <v>211</v>
      </c>
      <c r="O3614">
        <f t="shared" ca="1" si="225"/>
        <v>25254</v>
      </c>
      <c r="P3614">
        <f ca="1">_20206[[#This Row],[最低排名]]-_20206[[#This Row],[同分人数]]+1</f>
        <v>25044</v>
      </c>
      <c r="Q3614">
        <f ca="1">IF(O3614&gt;=开始!$B$6, 1, 0)</f>
        <v>1</v>
      </c>
      <c r="R3614">
        <f ca="1">_20206[[#This Row],[最低排名]]-开始!$B$6</f>
        <v>25254</v>
      </c>
    </row>
    <row r="3615" spans="1:18">
      <c r="A3615">
        <v>69104</v>
      </c>
      <c r="B3615" t="s">
        <v>1101</v>
      </c>
      <c r="C3615" t="str">
        <f t="shared" si="226"/>
        <v>河南大学</v>
      </c>
      <c r="D3615" t="str">
        <f t="shared" si="227"/>
        <v>04</v>
      </c>
      <c r="E3615" t="s">
        <v>77</v>
      </c>
      <c r="F3615">
        <v>194</v>
      </c>
      <c r="G3615">
        <v>110</v>
      </c>
      <c r="H3615">
        <v>115</v>
      </c>
      <c r="I3615">
        <v>67</v>
      </c>
      <c r="J3615">
        <v>67</v>
      </c>
      <c r="K3615">
        <v>55</v>
      </c>
      <c r="L3615">
        <v>0</v>
      </c>
      <c r="M3615">
        <v>2022</v>
      </c>
      <c r="N3615">
        <f t="shared" ca="1" si="224"/>
        <v>221</v>
      </c>
      <c r="O3615">
        <f t="shared" ca="1" si="225"/>
        <v>18013</v>
      </c>
      <c r="P3615">
        <f ca="1">_20206[[#This Row],[最低排名]]-_20206[[#This Row],[同分人数]]+1</f>
        <v>17793</v>
      </c>
      <c r="Q3615">
        <f ca="1">IF(O3615&gt;=开始!$B$6, 1, 0)</f>
        <v>1</v>
      </c>
      <c r="R3615">
        <f ca="1">_20206[[#This Row],[最低排名]]-开始!$B$6</f>
        <v>18013</v>
      </c>
    </row>
    <row r="3616" spans="1:18">
      <c r="A3616">
        <v>69105</v>
      </c>
      <c r="B3616" t="s">
        <v>1102</v>
      </c>
      <c r="C3616" t="str">
        <f t="shared" si="226"/>
        <v>河南大学</v>
      </c>
      <c r="D3616" t="str">
        <f t="shared" si="227"/>
        <v>05</v>
      </c>
      <c r="E3616" t="s">
        <v>155</v>
      </c>
      <c r="F3616">
        <v>204</v>
      </c>
      <c r="G3616">
        <v>112</v>
      </c>
      <c r="H3616">
        <v>111</v>
      </c>
      <c r="I3616">
        <v>61</v>
      </c>
      <c r="J3616">
        <v>61</v>
      </c>
      <c r="K3616">
        <v>52</v>
      </c>
      <c r="L3616">
        <v>0</v>
      </c>
      <c r="M3616">
        <v>2022</v>
      </c>
      <c r="N3616">
        <f t="shared" ca="1" si="224"/>
        <v>198</v>
      </c>
      <c r="O3616">
        <f t="shared" ca="1" si="225"/>
        <v>19963</v>
      </c>
      <c r="P3616">
        <f ca="1">_20206[[#This Row],[最低排名]]-_20206[[#This Row],[同分人数]]+1</f>
        <v>19766</v>
      </c>
      <c r="Q3616">
        <f ca="1">IF(O3616&gt;=开始!$B$6, 1, 0)</f>
        <v>1</v>
      </c>
      <c r="R3616">
        <f ca="1">_20206[[#This Row],[最低排名]]-开始!$B$6</f>
        <v>19963</v>
      </c>
    </row>
    <row r="3617" spans="1:18">
      <c r="A3617">
        <v>69201</v>
      </c>
      <c r="B3617" t="s">
        <v>1103</v>
      </c>
      <c r="C3617" t="str">
        <f t="shared" si="226"/>
        <v>南阳师范</v>
      </c>
      <c r="D3617" t="str">
        <f t="shared" si="227"/>
        <v>01</v>
      </c>
      <c r="E3617" t="s">
        <v>316</v>
      </c>
      <c r="F3617">
        <v>156</v>
      </c>
      <c r="G3617">
        <v>92</v>
      </c>
      <c r="H3617">
        <v>118</v>
      </c>
      <c r="I3617">
        <v>46</v>
      </c>
      <c r="J3617">
        <v>43</v>
      </c>
      <c r="K3617">
        <v>43</v>
      </c>
      <c r="L3617">
        <v>0</v>
      </c>
      <c r="M3617">
        <v>2022</v>
      </c>
      <c r="N3617">
        <f t="shared" ca="1" si="224"/>
        <v>139</v>
      </c>
      <c r="O3617">
        <f t="shared" ca="1" si="225"/>
        <v>35561</v>
      </c>
      <c r="P3617">
        <f ca="1">_20206[[#This Row],[最低排名]]-_20206[[#This Row],[同分人数]]+1</f>
        <v>35423</v>
      </c>
      <c r="Q3617">
        <f ca="1">IF(O3617&gt;=开始!$B$6, 1, 0)</f>
        <v>1</v>
      </c>
      <c r="R3617">
        <f ca="1">_20206[[#This Row],[最低排名]]-开始!$B$6</f>
        <v>35561</v>
      </c>
    </row>
    <row r="3618" spans="1:18">
      <c r="A3618">
        <v>69301</v>
      </c>
      <c r="B3618" t="s">
        <v>1104</v>
      </c>
      <c r="C3618" t="str">
        <f t="shared" si="226"/>
        <v>商丘师范</v>
      </c>
      <c r="D3618" t="str">
        <f t="shared" si="227"/>
        <v>01</v>
      </c>
      <c r="E3618" t="s">
        <v>1534</v>
      </c>
      <c r="F3618">
        <v>165</v>
      </c>
      <c r="G3618">
        <v>95</v>
      </c>
      <c r="H3618">
        <v>94</v>
      </c>
      <c r="I3618">
        <v>49</v>
      </c>
      <c r="J3618">
        <v>46</v>
      </c>
      <c r="K3618">
        <v>46</v>
      </c>
      <c r="L3618">
        <v>0</v>
      </c>
      <c r="M3618">
        <v>2022</v>
      </c>
      <c r="N3618">
        <f t="shared" ca="1" si="224"/>
        <v>161</v>
      </c>
      <c r="O3618">
        <f t="shared" ca="1" si="225"/>
        <v>36413</v>
      </c>
      <c r="P3618">
        <f ca="1">_20206[[#This Row],[最低排名]]-_20206[[#This Row],[同分人数]]+1</f>
        <v>36253</v>
      </c>
      <c r="Q3618">
        <f ca="1">IF(O3618&gt;=开始!$B$6, 1, 0)</f>
        <v>1</v>
      </c>
      <c r="R3618">
        <f ca="1">_20206[[#This Row],[最低排名]]-开始!$B$6</f>
        <v>36413</v>
      </c>
    </row>
    <row r="3619" spans="1:18">
      <c r="A3619">
        <v>69303</v>
      </c>
      <c r="B3619" t="s">
        <v>1106</v>
      </c>
      <c r="C3619" t="str">
        <f t="shared" si="226"/>
        <v>商丘师范</v>
      </c>
      <c r="D3619" t="str">
        <f t="shared" si="227"/>
        <v>03</v>
      </c>
      <c r="E3619" t="s">
        <v>207</v>
      </c>
      <c r="F3619">
        <v>177</v>
      </c>
      <c r="G3619">
        <v>94</v>
      </c>
      <c r="H3619">
        <v>77</v>
      </c>
      <c r="I3619">
        <v>64</v>
      </c>
      <c r="J3619">
        <v>52</v>
      </c>
      <c r="K3619">
        <v>43</v>
      </c>
      <c r="L3619">
        <v>0</v>
      </c>
      <c r="M3619">
        <v>2022</v>
      </c>
      <c r="N3619">
        <f t="shared" ca="1" si="224"/>
        <v>173</v>
      </c>
      <c r="O3619">
        <f t="shared" ca="1" si="225"/>
        <v>34512</v>
      </c>
      <c r="P3619">
        <f ca="1">_20206[[#This Row],[最低排名]]-_20206[[#This Row],[同分人数]]+1</f>
        <v>34340</v>
      </c>
      <c r="Q3619">
        <f ca="1">IF(O3619&gt;=开始!$B$6, 1, 0)</f>
        <v>1</v>
      </c>
      <c r="R3619">
        <f ca="1">_20206[[#This Row],[最低排名]]-开始!$B$6</f>
        <v>34512</v>
      </c>
    </row>
    <row r="3620" spans="1:18">
      <c r="A3620">
        <v>69401</v>
      </c>
      <c r="B3620" t="s">
        <v>1107</v>
      </c>
      <c r="C3620" t="str">
        <f t="shared" si="226"/>
        <v>河南财政</v>
      </c>
      <c r="D3620" t="str">
        <f t="shared" si="227"/>
        <v>01</v>
      </c>
      <c r="E3620" t="s">
        <v>187</v>
      </c>
      <c r="F3620">
        <v>194</v>
      </c>
      <c r="G3620">
        <v>103</v>
      </c>
      <c r="H3620">
        <v>92</v>
      </c>
      <c r="I3620">
        <v>61</v>
      </c>
      <c r="J3620">
        <v>52</v>
      </c>
      <c r="K3620">
        <v>49</v>
      </c>
      <c r="L3620">
        <v>0</v>
      </c>
      <c r="M3620">
        <v>2022</v>
      </c>
      <c r="N3620">
        <f t="shared" ca="1" si="224"/>
        <v>205</v>
      </c>
      <c r="O3620">
        <f t="shared" ca="1" si="225"/>
        <v>28491</v>
      </c>
      <c r="P3620">
        <f ca="1">_20206[[#This Row],[最低排名]]-_20206[[#This Row],[同分人数]]+1</f>
        <v>28287</v>
      </c>
      <c r="Q3620">
        <f ca="1">IF(O3620&gt;=开始!$B$6, 1, 0)</f>
        <v>1</v>
      </c>
      <c r="R3620">
        <f ca="1">_20206[[#This Row],[最低排名]]-开始!$B$6</f>
        <v>28491</v>
      </c>
    </row>
    <row r="3621" spans="1:18">
      <c r="A3621">
        <v>69501</v>
      </c>
      <c r="B3621" t="s">
        <v>1108</v>
      </c>
      <c r="C3621" t="str">
        <f t="shared" si="226"/>
        <v>郑州航空</v>
      </c>
      <c r="D3621" t="str">
        <f t="shared" si="227"/>
        <v>01</v>
      </c>
      <c r="E3621" t="s">
        <v>198</v>
      </c>
      <c r="F3621">
        <v>182</v>
      </c>
      <c r="G3621">
        <v>94</v>
      </c>
      <c r="H3621">
        <v>82</v>
      </c>
      <c r="I3621">
        <v>58</v>
      </c>
      <c r="J3621">
        <v>43</v>
      </c>
      <c r="K3621">
        <v>40</v>
      </c>
      <c r="L3621">
        <v>0</v>
      </c>
      <c r="M3621">
        <v>2022</v>
      </c>
      <c r="N3621">
        <f t="shared" ca="1" si="224"/>
        <v>137</v>
      </c>
      <c r="O3621">
        <f t="shared" ca="1" si="225"/>
        <v>35698</v>
      </c>
      <c r="P3621">
        <f ca="1">_20206[[#This Row],[最低排名]]-_20206[[#This Row],[同分人数]]+1</f>
        <v>35562</v>
      </c>
      <c r="Q3621">
        <f ca="1">IF(O3621&gt;=开始!$B$6, 1, 0)</f>
        <v>1</v>
      </c>
      <c r="R3621">
        <f ca="1">_20206[[#This Row],[最低排名]]-开始!$B$6</f>
        <v>35698</v>
      </c>
    </row>
    <row r="3622" spans="1:18">
      <c r="A3622">
        <v>69601</v>
      </c>
      <c r="B3622" t="s">
        <v>1109</v>
      </c>
      <c r="C3622" t="str">
        <f t="shared" si="226"/>
        <v>洛阳理工</v>
      </c>
      <c r="D3622" t="str">
        <f t="shared" si="227"/>
        <v>01</v>
      </c>
      <c r="E3622" t="s">
        <v>207</v>
      </c>
      <c r="F3622">
        <v>193</v>
      </c>
      <c r="G3622">
        <v>107</v>
      </c>
      <c r="H3622">
        <v>76</v>
      </c>
      <c r="I3622">
        <v>49</v>
      </c>
      <c r="J3622">
        <v>49</v>
      </c>
      <c r="K3622">
        <v>46</v>
      </c>
      <c r="L3622">
        <v>0</v>
      </c>
      <c r="M3622">
        <v>2022</v>
      </c>
      <c r="N3622">
        <f t="shared" ca="1" si="224"/>
        <v>173</v>
      </c>
      <c r="O3622">
        <f t="shared" ca="1" si="225"/>
        <v>34512</v>
      </c>
      <c r="P3622">
        <f ca="1">_20206[[#This Row],[最低排名]]-_20206[[#This Row],[同分人数]]+1</f>
        <v>34340</v>
      </c>
      <c r="Q3622">
        <f ca="1">IF(O3622&gt;=开始!$B$6, 1, 0)</f>
        <v>1</v>
      </c>
      <c r="R3622">
        <f ca="1">_20206[[#This Row],[最低排名]]-开始!$B$6</f>
        <v>34512</v>
      </c>
    </row>
    <row r="3623" spans="1:18">
      <c r="A3623">
        <v>69701</v>
      </c>
      <c r="B3623" t="s">
        <v>1110</v>
      </c>
      <c r="C3623" t="str">
        <f t="shared" si="226"/>
        <v>安阳工院</v>
      </c>
      <c r="D3623" t="str">
        <f t="shared" si="227"/>
        <v>01</v>
      </c>
      <c r="E3623" t="s">
        <v>738</v>
      </c>
      <c r="F3623">
        <v>197</v>
      </c>
      <c r="G3623">
        <v>99</v>
      </c>
      <c r="H3623">
        <v>80</v>
      </c>
      <c r="I3623">
        <v>49</v>
      </c>
      <c r="J3623">
        <v>46</v>
      </c>
      <c r="K3623">
        <v>40</v>
      </c>
      <c r="L3623">
        <v>0</v>
      </c>
      <c r="M3623">
        <v>2022</v>
      </c>
      <c r="N3623">
        <f t="shared" ca="1" si="224"/>
        <v>131</v>
      </c>
      <c r="O3623">
        <f t="shared" ca="1" si="225"/>
        <v>34643</v>
      </c>
      <c r="P3623">
        <f ca="1">_20206[[#This Row],[最低排名]]-_20206[[#This Row],[同分人数]]+1</f>
        <v>34513</v>
      </c>
      <c r="Q3623">
        <f ca="1">IF(O3623&gt;=开始!$B$6, 1, 0)</f>
        <v>1</v>
      </c>
      <c r="R3623">
        <f ca="1">_20206[[#This Row],[最低排名]]-开始!$B$6</f>
        <v>34643</v>
      </c>
    </row>
    <row r="3624" spans="1:18">
      <c r="A3624">
        <v>69801</v>
      </c>
      <c r="B3624" t="s">
        <v>1111</v>
      </c>
      <c r="C3624" t="str">
        <f t="shared" si="226"/>
        <v>河南城建</v>
      </c>
      <c r="D3624" t="str">
        <f t="shared" si="227"/>
        <v>01</v>
      </c>
      <c r="E3624" t="s">
        <v>221</v>
      </c>
      <c r="F3624">
        <v>174</v>
      </c>
      <c r="G3624">
        <v>92</v>
      </c>
      <c r="H3624">
        <v>85</v>
      </c>
      <c r="I3624">
        <v>58</v>
      </c>
      <c r="J3624">
        <v>49</v>
      </c>
      <c r="K3624">
        <v>43</v>
      </c>
      <c r="L3624">
        <v>0</v>
      </c>
      <c r="M3624">
        <v>2022</v>
      </c>
      <c r="N3624">
        <f t="shared" ca="1" si="224"/>
        <v>156</v>
      </c>
      <c r="O3624">
        <f t="shared" ca="1" si="225"/>
        <v>35102</v>
      </c>
      <c r="P3624">
        <f ca="1">_20206[[#This Row],[最低排名]]-_20206[[#This Row],[同分人数]]+1</f>
        <v>34947</v>
      </c>
      <c r="Q3624">
        <f ca="1">IF(O3624&gt;=开始!$B$6, 1, 0)</f>
        <v>1</v>
      </c>
      <c r="R3624">
        <f ca="1">_20206[[#This Row],[最低排名]]-开始!$B$6</f>
        <v>35102</v>
      </c>
    </row>
    <row r="3625" spans="1:18">
      <c r="A3625">
        <v>69802</v>
      </c>
      <c r="B3625" t="s">
        <v>1112</v>
      </c>
      <c r="C3625" t="str">
        <f t="shared" si="226"/>
        <v>河南城建</v>
      </c>
      <c r="D3625" t="str">
        <f t="shared" si="227"/>
        <v>02</v>
      </c>
      <c r="E3625" t="s">
        <v>1533</v>
      </c>
      <c r="F3625">
        <v>199</v>
      </c>
      <c r="G3625">
        <v>109</v>
      </c>
      <c r="H3625">
        <v>71</v>
      </c>
      <c r="I3625">
        <v>46</v>
      </c>
      <c r="J3625">
        <v>43</v>
      </c>
      <c r="K3625">
        <v>43</v>
      </c>
      <c r="L3625">
        <v>0</v>
      </c>
      <c r="M3625">
        <v>2022</v>
      </c>
      <c r="N3625">
        <f t="shared" ca="1" si="224"/>
        <v>141</v>
      </c>
      <c r="O3625">
        <f t="shared" ca="1" si="225"/>
        <v>36115</v>
      </c>
      <c r="P3625">
        <f ca="1">_20206[[#This Row],[最低排名]]-_20206[[#This Row],[同分人数]]+1</f>
        <v>35975</v>
      </c>
      <c r="Q3625">
        <f ca="1">IF(O3625&gt;=开始!$B$6, 1, 0)</f>
        <v>1</v>
      </c>
      <c r="R3625">
        <f ca="1">_20206[[#This Row],[最低排名]]-开始!$B$6</f>
        <v>36115</v>
      </c>
    </row>
    <row r="3626" spans="1:18">
      <c r="A3626">
        <v>69901</v>
      </c>
      <c r="B3626" t="s">
        <v>1113</v>
      </c>
      <c r="C3626" t="str">
        <f t="shared" si="226"/>
        <v>河南师大</v>
      </c>
      <c r="D3626" t="str">
        <f t="shared" si="227"/>
        <v>01</v>
      </c>
      <c r="E3626" t="s">
        <v>128</v>
      </c>
      <c r="F3626">
        <v>209</v>
      </c>
      <c r="G3626">
        <v>112</v>
      </c>
      <c r="H3626">
        <v>96</v>
      </c>
      <c r="I3626">
        <v>61</v>
      </c>
      <c r="J3626">
        <v>61</v>
      </c>
      <c r="K3626">
        <v>52</v>
      </c>
      <c r="L3626">
        <v>0</v>
      </c>
      <c r="M3626">
        <v>2022</v>
      </c>
      <c r="N3626">
        <f t="shared" ca="1" si="224"/>
        <v>228</v>
      </c>
      <c r="O3626">
        <f t="shared" ca="1" si="225"/>
        <v>22159</v>
      </c>
      <c r="P3626">
        <f ca="1">_20206[[#This Row],[最低排名]]-_20206[[#This Row],[同分人数]]+1</f>
        <v>21932</v>
      </c>
      <c r="Q3626">
        <f ca="1">IF(O3626&gt;=开始!$B$6, 1, 0)</f>
        <v>1</v>
      </c>
      <c r="R3626">
        <f ca="1">_20206[[#This Row],[最低排名]]-开始!$B$6</f>
        <v>22159</v>
      </c>
    </row>
    <row r="3627" spans="1:18">
      <c r="A3627">
        <v>69902</v>
      </c>
      <c r="B3627" t="s">
        <v>1114</v>
      </c>
      <c r="C3627" t="str">
        <f t="shared" si="226"/>
        <v>河南师大</v>
      </c>
      <c r="D3627" t="str">
        <f t="shared" si="227"/>
        <v>02</v>
      </c>
      <c r="E3627" t="s">
        <v>173</v>
      </c>
      <c r="F3627">
        <v>210</v>
      </c>
      <c r="G3627">
        <v>108</v>
      </c>
      <c r="H3627">
        <v>85</v>
      </c>
      <c r="I3627">
        <v>61</v>
      </c>
      <c r="J3627">
        <v>55</v>
      </c>
      <c r="K3627">
        <v>52</v>
      </c>
      <c r="L3627">
        <v>0</v>
      </c>
      <c r="M3627">
        <v>2022</v>
      </c>
      <c r="N3627">
        <f t="shared" ca="1" si="224"/>
        <v>224</v>
      </c>
      <c r="O3627">
        <f t="shared" ca="1" si="225"/>
        <v>25478</v>
      </c>
      <c r="P3627">
        <f ca="1">_20206[[#This Row],[最低排名]]-_20206[[#This Row],[同分人数]]+1</f>
        <v>25255</v>
      </c>
      <c r="Q3627">
        <f ca="1">IF(O3627&gt;=开始!$B$6, 1, 0)</f>
        <v>1</v>
      </c>
      <c r="R3627">
        <f ca="1">_20206[[#This Row],[最低排名]]-开始!$B$6</f>
        <v>25478</v>
      </c>
    </row>
    <row r="3628" spans="1:18">
      <c r="A3628">
        <v>69903</v>
      </c>
      <c r="B3628" t="s">
        <v>1592</v>
      </c>
      <c r="C3628" t="str">
        <f t="shared" si="226"/>
        <v>河南师大</v>
      </c>
      <c r="D3628" t="str">
        <f t="shared" si="227"/>
        <v>03</v>
      </c>
      <c r="E3628" t="s">
        <v>678</v>
      </c>
      <c r="F3628">
        <v>206</v>
      </c>
      <c r="G3628">
        <v>107</v>
      </c>
      <c r="H3628">
        <v>97</v>
      </c>
      <c r="I3628">
        <v>64</v>
      </c>
      <c r="J3628">
        <v>58</v>
      </c>
      <c r="K3628">
        <v>58</v>
      </c>
      <c r="L3628">
        <v>0</v>
      </c>
      <c r="M3628">
        <v>2022</v>
      </c>
      <c r="N3628">
        <f t="shared" ca="1" si="224"/>
        <v>234</v>
      </c>
      <c r="O3628">
        <f t="shared" ca="1" si="225"/>
        <v>21316</v>
      </c>
      <c r="P3628">
        <f ca="1">_20206[[#This Row],[最低排名]]-_20206[[#This Row],[同分人数]]+1</f>
        <v>21083</v>
      </c>
      <c r="Q3628">
        <f ca="1">IF(O3628&gt;=开始!$B$6, 1, 0)</f>
        <v>1</v>
      </c>
      <c r="R3628">
        <f ca="1">_20206[[#This Row],[最低排名]]-开始!$B$6</f>
        <v>21316</v>
      </c>
    </row>
    <row r="3629" spans="1:18">
      <c r="A3629">
        <v>70101</v>
      </c>
      <c r="B3629" t="s">
        <v>1115</v>
      </c>
      <c r="C3629" t="str">
        <f t="shared" si="226"/>
        <v>平顶学院</v>
      </c>
      <c r="D3629" t="str">
        <f t="shared" si="227"/>
        <v>01</v>
      </c>
      <c r="E3629" t="s">
        <v>585</v>
      </c>
      <c r="F3629">
        <v>179</v>
      </c>
      <c r="G3629">
        <v>102</v>
      </c>
      <c r="H3629">
        <v>90</v>
      </c>
      <c r="I3629">
        <v>55</v>
      </c>
      <c r="J3629">
        <v>49</v>
      </c>
      <c r="K3629">
        <v>43</v>
      </c>
      <c r="L3629">
        <v>0</v>
      </c>
      <c r="M3629">
        <v>2022</v>
      </c>
      <c r="N3629">
        <f t="shared" ca="1" si="224"/>
        <v>145</v>
      </c>
      <c r="O3629">
        <f t="shared" ca="1" si="225"/>
        <v>34009</v>
      </c>
      <c r="P3629">
        <f ca="1">_20206[[#This Row],[最低排名]]-_20206[[#This Row],[同分人数]]+1</f>
        <v>33865</v>
      </c>
      <c r="Q3629">
        <f ca="1">IF(O3629&gt;=开始!$B$6, 1, 0)</f>
        <v>1</v>
      </c>
      <c r="R3629">
        <f ca="1">_20206[[#This Row],[最低排名]]-开始!$B$6</f>
        <v>34009</v>
      </c>
    </row>
    <row r="3630" spans="1:18">
      <c r="A3630">
        <v>70102</v>
      </c>
      <c r="B3630" t="s">
        <v>1116</v>
      </c>
      <c r="C3630" t="str">
        <f t="shared" si="226"/>
        <v>平顶学院</v>
      </c>
      <c r="D3630" t="str">
        <f t="shared" si="227"/>
        <v>02</v>
      </c>
      <c r="E3630" t="s">
        <v>1534</v>
      </c>
      <c r="F3630">
        <v>197</v>
      </c>
      <c r="G3630">
        <v>102</v>
      </c>
      <c r="H3630">
        <v>68</v>
      </c>
      <c r="I3630">
        <v>46</v>
      </c>
      <c r="J3630">
        <v>46</v>
      </c>
      <c r="K3630">
        <v>43</v>
      </c>
      <c r="L3630">
        <v>0</v>
      </c>
      <c r="M3630">
        <v>2022</v>
      </c>
      <c r="N3630">
        <f t="shared" ca="1" si="224"/>
        <v>161</v>
      </c>
      <c r="O3630">
        <f t="shared" ca="1" si="225"/>
        <v>36413</v>
      </c>
      <c r="P3630">
        <f ca="1">_20206[[#This Row],[最低排名]]-_20206[[#This Row],[同分人数]]+1</f>
        <v>36253</v>
      </c>
      <c r="Q3630">
        <f ca="1">IF(O3630&gt;=开始!$B$6, 1, 0)</f>
        <v>1</v>
      </c>
      <c r="R3630">
        <f ca="1">_20206[[#This Row],[最低排名]]-开始!$B$6</f>
        <v>36413</v>
      </c>
    </row>
    <row r="3631" spans="1:18">
      <c r="A3631">
        <v>70201</v>
      </c>
      <c r="B3631" t="s">
        <v>1117</v>
      </c>
      <c r="C3631" t="str">
        <f t="shared" si="226"/>
        <v>河南工院</v>
      </c>
      <c r="D3631" t="str">
        <f t="shared" si="227"/>
        <v>01</v>
      </c>
      <c r="E3631" t="s">
        <v>221</v>
      </c>
      <c r="F3631">
        <v>180</v>
      </c>
      <c r="G3631">
        <v>90</v>
      </c>
      <c r="H3631">
        <v>82</v>
      </c>
      <c r="I3631">
        <v>58</v>
      </c>
      <c r="J3631">
        <v>46</v>
      </c>
      <c r="K3631">
        <v>43</v>
      </c>
      <c r="L3631">
        <v>0</v>
      </c>
      <c r="M3631">
        <v>2022</v>
      </c>
      <c r="N3631">
        <f t="shared" ca="1" si="224"/>
        <v>156</v>
      </c>
      <c r="O3631">
        <f t="shared" ca="1" si="225"/>
        <v>35102</v>
      </c>
      <c r="P3631">
        <f ca="1">_20206[[#This Row],[最低排名]]-_20206[[#This Row],[同分人数]]+1</f>
        <v>34947</v>
      </c>
      <c r="Q3631">
        <f ca="1">IF(O3631&gt;=开始!$B$6, 1, 0)</f>
        <v>1</v>
      </c>
      <c r="R3631">
        <f ca="1">_20206[[#This Row],[最低排名]]-开始!$B$6</f>
        <v>35102</v>
      </c>
    </row>
    <row r="3632" spans="1:18">
      <c r="A3632">
        <v>71101</v>
      </c>
      <c r="B3632" t="s">
        <v>1119</v>
      </c>
      <c r="C3632" t="str">
        <f t="shared" si="226"/>
        <v>中南民族</v>
      </c>
      <c r="D3632" t="str">
        <f t="shared" si="227"/>
        <v>01</v>
      </c>
      <c r="E3632" t="s">
        <v>165</v>
      </c>
      <c r="F3632">
        <v>198</v>
      </c>
      <c r="G3632">
        <v>102</v>
      </c>
      <c r="H3632">
        <v>107</v>
      </c>
      <c r="I3632">
        <v>58</v>
      </c>
      <c r="J3632">
        <v>49</v>
      </c>
      <c r="K3632">
        <v>43</v>
      </c>
      <c r="L3632">
        <v>0</v>
      </c>
      <c r="M3632">
        <v>2022</v>
      </c>
      <c r="N3632">
        <f t="shared" ca="1" si="224"/>
        <v>186</v>
      </c>
      <c r="O3632">
        <f t="shared" ca="1" si="225"/>
        <v>27129</v>
      </c>
      <c r="P3632">
        <f ca="1">_20206[[#This Row],[最低排名]]-_20206[[#This Row],[同分人数]]+1</f>
        <v>26944</v>
      </c>
      <c r="Q3632">
        <f ca="1">IF(O3632&gt;=开始!$B$6, 1, 0)</f>
        <v>1</v>
      </c>
      <c r="R3632">
        <f ca="1">_20206[[#This Row],[最低排名]]-开始!$B$6</f>
        <v>27129</v>
      </c>
    </row>
    <row r="3633" spans="1:18">
      <c r="A3633">
        <v>71102</v>
      </c>
      <c r="B3633" t="s">
        <v>1120</v>
      </c>
      <c r="C3633" t="str">
        <f t="shared" si="226"/>
        <v>中南民族</v>
      </c>
      <c r="D3633" t="str">
        <f t="shared" si="227"/>
        <v>02</v>
      </c>
      <c r="E3633" t="s">
        <v>701</v>
      </c>
      <c r="F3633">
        <v>186</v>
      </c>
      <c r="G3633">
        <v>96</v>
      </c>
      <c r="H3633">
        <v>87</v>
      </c>
      <c r="I3633">
        <v>61</v>
      </c>
      <c r="J3633">
        <v>55</v>
      </c>
      <c r="K3633">
        <v>55</v>
      </c>
      <c r="L3633">
        <v>0</v>
      </c>
      <c r="M3633">
        <v>2022</v>
      </c>
      <c r="N3633">
        <f t="shared" ca="1" si="224"/>
        <v>180</v>
      </c>
      <c r="O3633">
        <f t="shared" ca="1" si="225"/>
        <v>29210</v>
      </c>
      <c r="P3633">
        <f ca="1">_20206[[#This Row],[最低排名]]-_20206[[#This Row],[同分人数]]+1</f>
        <v>29031</v>
      </c>
      <c r="Q3633">
        <f ca="1">IF(O3633&gt;=开始!$B$6, 1, 0)</f>
        <v>1</v>
      </c>
      <c r="R3633">
        <f ca="1">_20206[[#This Row],[最低排名]]-开始!$B$6</f>
        <v>29210</v>
      </c>
    </row>
    <row r="3634" spans="1:18">
      <c r="A3634">
        <v>71201</v>
      </c>
      <c r="B3634" t="s">
        <v>1121</v>
      </c>
      <c r="C3634" t="str">
        <f t="shared" si="226"/>
        <v>武汉大学</v>
      </c>
      <c r="D3634" t="str">
        <f t="shared" si="227"/>
        <v>01</v>
      </c>
      <c r="E3634" t="s">
        <v>1593</v>
      </c>
      <c r="F3634">
        <v>239</v>
      </c>
      <c r="G3634">
        <v>127</v>
      </c>
      <c r="H3634">
        <v>133</v>
      </c>
      <c r="I3634">
        <v>70</v>
      </c>
      <c r="J3634">
        <v>70</v>
      </c>
      <c r="K3634">
        <v>67</v>
      </c>
      <c r="L3634">
        <v>0</v>
      </c>
      <c r="M3634">
        <v>2022</v>
      </c>
      <c r="N3634">
        <f t="shared" ca="1" si="224"/>
        <v>126</v>
      </c>
      <c r="O3634">
        <f t="shared" ca="1" si="225"/>
        <v>2461</v>
      </c>
      <c r="P3634">
        <f ca="1">_20206[[#This Row],[最低排名]]-_20206[[#This Row],[同分人数]]+1</f>
        <v>2336</v>
      </c>
      <c r="Q3634">
        <f ca="1">IF(O3634&gt;=开始!$B$6, 1, 0)</f>
        <v>1</v>
      </c>
      <c r="R3634">
        <f ca="1">_20206[[#This Row],[最低排名]]-开始!$B$6</f>
        <v>2461</v>
      </c>
    </row>
    <row r="3635" spans="1:18">
      <c r="A3635">
        <v>71202</v>
      </c>
      <c r="B3635" t="s">
        <v>1122</v>
      </c>
      <c r="C3635" t="str">
        <f t="shared" si="226"/>
        <v>武汉大学</v>
      </c>
      <c r="D3635" t="str">
        <f t="shared" si="227"/>
        <v>02</v>
      </c>
      <c r="E3635" t="s">
        <v>289</v>
      </c>
      <c r="F3635">
        <v>253</v>
      </c>
      <c r="G3635">
        <v>129</v>
      </c>
      <c r="H3635">
        <v>131</v>
      </c>
      <c r="I3635">
        <v>67</v>
      </c>
      <c r="J3635">
        <v>61</v>
      </c>
      <c r="K3635">
        <v>58</v>
      </c>
      <c r="L3635">
        <v>0</v>
      </c>
      <c r="M3635">
        <v>2022</v>
      </c>
      <c r="N3635">
        <f t="shared" ca="1" si="224"/>
        <v>144</v>
      </c>
      <c r="O3635">
        <f t="shared" ca="1" si="225"/>
        <v>3650</v>
      </c>
      <c r="P3635">
        <f ca="1">_20206[[#This Row],[最低排名]]-_20206[[#This Row],[同分人数]]+1</f>
        <v>3507</v>
      </c>
      <c r="Q3635">
        <f ca="1">IF(O3635&gt;=开始!$B$6, 1, 0)</f>
        <v>1</v>
      </c>
      <c r="R3635">
        <f ca="1">_20206[[#This Row],[最低排名]]-开始!$B$6</f>
        <v>3650</v>
      </c>
    </row>
    <row r="3636" spans="1:18">
      <c r="A3636">
        <v>71203</v>
      </c>
      <c r="B3636" t="s">
        <v>1123</v>
      </c>
      <c r="C3636" t="str">
        <f t="shared" si="226"/>
        <v>武汉大学</v>
      </c>
      <c r="D3636" t="str">
        <f t="shared" si="227"/>
        <v>03</v>
      </c>
      <c r="E3636" t="s">
        <v>8</v>
      </c>
      <c r="F3636">
        <v>243</v>
      </c>
      <c r="G3636">
        <v>138</v>
      </c>
      <c r="H3636">
        <v>122</v>
      </c>
      <c r="I3636">
        <v>70</v>
      </c>
      <c r="J3636">
        <v>67</v>
      </c>
      <c r="K3636">
        <v>67</v>
      </c>
      <c r="L3636">
        <v>0</v>
      </c>
      <c r="M3636">
        <v>2022</v>
      </c>
      <c r="N3636">
        <f t="shared" ca="1" si="224"/>
        <v>130</v>
      </c>
      <c r="O3636">
        <f t="shared" ca="1" si="225"/>
        <v>3780</v>
      </c>
      <c r="P3636">
        <f ca="1">_20206[[#This Row],[最低排名]]-_20206[[#This Row],[同分人数]]+1</f>
        <v>3651</v>
      </c>
      <c r="Q3636">
        <f ca="1">IF(O3636&gt;=开始!$B$6, 1, 0)</f>
        <v>1</v>
      </c>
      <c r="R3636">
        <f ca="1">_20206[[#This Row],[最低排名]]-开始!$B$6</f>
        <v>3780</v>
      </c>
    </row>
    <row r="3637" spans="1:18">
      <c r="A3637">
        <v>71204</v>
      </c>
      <c r="B3637" t="s">
        <v>1124</v>
      </c>
      <c r="C3637" t="str">
        <f t="shared" si="226"/>
        <v>武汉大学</v>
      </c>
      <c r="D3637" t="str">
        <f t="shared" si="227"/>
        <v>04</v>
      </c>
      <c r="E3637" t="s">
        <v>289</v>
      </c>
      <c r="F3637">
        <v>251</v>
      </c>
      <c r="G3637">
        <v>137</v>
      </c>
      <c r="H3637">
        <v>130</v>
      </c>
      <c r="I3637">
        <v>67</v>
      </c>
      <c r="J3637">
        <v>64</v>
      </c>
      <c r="K3637">
        <v>58</v>
      </c>
      <c r="L3637">
        <v>0</v>
      </c>
      <c r="M3637">
        <v>2022</v>
      </c>
      <c r="N3637">
        <f t="shared" ca="1" si="224"/>
        <v>144</v>
      </c>
      <c r="O3637">
        <f t="shared" ca="1" si="225"/>
        <v>3650</v>
      </c>
      <c r="P3637">
        <f ca="1">_20206[[#This Row],[最低排名]]-_20206[[#This Row],[同分人数]]+1</f>
        <v>3507</v>
      </c>
      <c r="Q3637">
        <f ca="1">IF(O3637&gt;=开始!$B$6, 1, 0)</f>
        <v>1</v>
      </c>
      <c r="R3637">
        <f ca="1">_20206[[#This Row],[最低排名]]-开始!$B$6</f>
        <v>3650</v>
      </c>
    </row>
    <row r="3638" spans="1:18">
      <c r="A3638">
        <v>71205</v>
      </c>
      <c r="B3638" t="s">
        <v>1594</v>
      </c>
      <c r="C3638" t="str">
        <f t="shared" si="226"/>
        <v>武汉大学</v>
      </c>
      <c r="D3638" t="str">
        <f t="shared" si="227"/>
        <v>05</v>
      </c>
      <c r="E3638" t="s">
        <v>1593</v>
      </c>
      <c r="F3638">
        <v>231</v>
      </c>
      <c r="G3638">
        <v>117</v>
      </c>
      <c r="H3638">
        <v>138</v>
      </c>
      <c r="I3638">
        <v>70</v>
      </c>
      <c r="J3638">
        <v>70</v>
      </c>
      <c r="K3638">
        <v>70</v>
      </c>
      <c r="L3638">
        <v>0</v>
      </c>
      <c r="M3638">
        <v>2022</v>
      </c>
      <c r="N3638">
        <f t="shared" ca="1" si="224"/>
        <v>126</v>
      </c>
      <c r="O3638">
        <f t="shared" ca="1" si="225"/>
        <v>2461</v>
      </c>
      <c r="P3638">
        <f ca="1">_20206[[#This Row],[最低排名]]-_20206[[#This Row],[同分人数]]+1</f>
        <v>2336</v>
      </c>
      <c r="Q3638">
        <f ca="1">IF(O3638&gt;=开始!$B$6, 1, 0)</f>
        <v>1</v>
      </c>
      <c r="R3638">
        <f ca="1">_20206[[#This Row],[最低排名]]-开始!$B$6</f>
        <v>2461</v>
      </c>
    </row>
    <row r="3639" spans="1:18">
      <c r="A3639">
        <v>71301</v>
      </c>
      <c r="B3639" t="s">
        <v>1125</v>
      </c>
      <c r="C3639" t="str">
        <f t="shared" si="226"/>
        <v>华中科大</v>
      </c>
      <c r="D3639" t="str">
        <f t="shared" si="227"/>
        <v>01</v>
      </c>
      <c r="E3639" t="s">
        <v>601</v>
      </c>
      <c r="F3639">
        <v>243</v>
      </c>
      <c r="G3639">
        <v>123</v>
      </c>
      <c r="H3639">
        <v>128</v>
      </c>
      <c r="I3639">
        <v>67</v>
      </c>
      <c r="J3639">
        <v>67</v>
      </c>
      <c r="K3639">
        <v>67</v>
      </c>
      <c r="L3639">
        <v>0</v>
      </c>
      <c r="M3639">
        <v>2022</v>
      </c>
      <c r="N3639">
        <f t="shared" ca="1" si="224"/>
        <v>141</v>
      </c>
      <c r="O3639">
        <f t="shared" ca="1" si="225"/>
        <v>3362</v>
      </c>
      <c r="P3639">
        <f ca="1">_20206[[#This Row],[最低排名]]-_20206[[#This Row],[同分人数]]+1</f>
        <v>3222</v>
      </c>
      <c r="Q3639">
        <f ca="1">IF(O3639&gt;=开始!$B$6, 1, 0)</f>
        <v>1</v>
      </c>
      <c r="R3639">
        <f ca="1">_20206[[#This Row],[最低排名]]-开始!$B$6</f>
        <v>3362</v>
      </c>
    </row>
    <row r="3640" spans="1:18">
      <c r="A3640">
        <v>71302</v>
      </c>
      <c r="B3640" t="s">
        <v>1126</v>
      </c>
      <c r="C3640" t="str">
        <f t="shared" si="226"/>
        <v>华中科大</v>
      </c>
      <c r="D3640" t="str">
        <f t="shared" si="227"/>
        <v>02</v>
      </c>
      <c r="E3640" t="s">
        <v>250</v>
      </c>
      <c r="F3640">
        <v>243</v>
      </c>
      <c r="G3640">
        <v>126</v>
      </c>
      <c r="H3640">
        <v>133</v>
      </c>
      <c r="I3640">
        <v>67</v>
      </c>
      <c r="J3640">
        <v>67</v>
      </c>
      <c r="K3640">
        <v>64</v>
      </c>
      <c r="L3640">
        <v>0</v>
      </c>
      <c r="M3640">
        <v>2022</v>
      </c>
      <c r="N3640">
        <f t="shared" ca="1" si="224"/>
        <v>132</v>
      </c>
      <c r="O3640">
        <f t="shared" ca="1" si="225"/>
        <v>3080</v>
      </c>
      <c r="P3640">
        <f ca="1">_20206[[#This Row],[最低排名]]-_20206[[#This Row],[同分人数]]+1</f>
        <v>2949</v>
      </c>
      <c r="Q3640">
        <f ca="1">IF(O3640&gt;=开始!$B$6, 1, 0)</f>
        <v>1</v>
      </c>
      <c r="R3640">
        <f ca="1">_20206[[#This Row],[最低排名]]-开始!$B$6</f>
        <v>3080</v>
      </c>
    </row>
    <row r="3641" spans="1:18">
      <c r="A3641">
        <v>71401</v>
      </c>
      <c r="B3641" t="s">
        <v>1128</v>
      </c>
      <c r="C3641" t="str">
        <f t="shared" si="226"/>
        <v>地大武汉</v>
      </c>
      <c r="D3641" t="str">
        <f t="shared" si="227"/>
        <v>01</v>
      </c>
      <c r="E3641" t="s">
        <v>115</v>
      </c>
      <c r="F3641">
        <v>220</v>
      </c>
      <c r="G3641">
        <v>114</v>
      </c>
      <c r="H3641">
        <v>118</v>
      </c>
      <c r="I3641">
        <v>70</v>
      </c>
      <c r="J3641">
        <v>64</v>
      </c>
      <c r="K3641">
        <v>58</v>
      </c>
      <c r="L3641">
        <v>0</v>
      </c>
      <c r="M3641">
        <v>2022</v>
      </c>
      <c r="N3641">
        <f t="shared" ca="1" si="224"/>
        <v>238</v>
      </c>
      <c r="O3641">
        <f t="shared" ca="1" si="225"/>
        <v>11182</v>
      </c>
      <c r="P3641">
        <f ca="1">_20206[[#This Row],[最低排名]]-_20206[[#This Row],[同分人数]]+1</f>
        <v>10945</v>
      </c>
      <c r="Q3641">
        <f ca="1">IF(O3641&gt;=开始!$B$6, 1, 0)</f>
        <v>1</v>
      </c>
      <c r="R3641">
        <f ca="1">_20206[[#This Row],[最低排名]]-开始!$B$6</f>
        <v>11182</v>
      </c>
    </row>
    <row r="3642" spans="1:18">
      <c r="A3642">
        <v>71402</v>
      </c>
      <c r="B3642" t="s">
        <v>1129</v>
      </c>
      <c r="C3642" t="str">
        <f t="shared" si="226"/>
        <v>地大武汉</v>
      </c>
      <c r="D3642" t="str">
        <f t="shared" si="227"/>
        <v>02</v>
      </c>
      <c r="E3642" t="s">
        <v>134</v>
      </c>
      <c r="F3642">
        <v>204</v>
      </c>
      <c r="G3642">
        <v>124</v>
      </c>
      <c r="H3642">
        <v>132</v>
      </c>
      <c r="I3642">
        <v>67</v>
      </c>
      <c r="J3642">
        <v>64</v>
      </c>
      <c r="K3642">
        <v>61</v>
      </c>
      <c r="L3642">
        <v>0</v>
      </c>
      <c r="M3642">
        <v>2022</v>
      </c>
      <c r="N3642">
        <f t="shared" ca="1" si="224"/>
        <v>208</v>
      </c>
      <c r="O3642">
        <f t="shared" ca="1" si="225"/>
        <v>11593</v>
      </c>
      <c r="P3642">
        <f ca="1">_20206[[#This Row],[最低排名]]-_20206[[#This Row],[同分人数]]+1</f>
        <v>11386</v>
      </c>
      <c r="Q3642">
        <f ca="1">IF(O3642&gt;=开始!$B$6, 1, 0)</f>
        <v>1</v>
      </c>
      <c r="R3642">
        <f ca="1">_20206[[#This Row],[最低排名]]-开始!$B$6</f>
        <v>11593</v>
      </c>
    </row>
    <row r="3643" spans="1:18">
      <c r="A3643">
        <v>71501</v>
      </c>
      <c r="B3643" t="s">
        <v>1131</v>
      </c>
      <c r="C3643" t="str">
        <f t="shared" si="226"/>
        <v>武汉理工</v>
      </c>
      <c r="D3643" t="str">
        <f t="shared" si="227"/>
        <v>01</v>
      </c>
      <c r="E3643" t="s">
        <v>64</v>
      </c>
      <c r="F3643">
        <v>233</v>
      </c>
      <c r="G3643">
        <v>129</v>
      </c>
      <c r="H3643">
        <v>118</v>
      </c>
      <c r="I3643">
        <v>70</v>
      </c>
      <c r="J3643">
        <v>61</v>
      </c>
      <c r="K3643">
        <v>58</v>
      </c>
      <c r="L3643">
        <v>0</v>
      </c>
      <c r="M3643">
        <v>2022</v>
      </c>
      <c r="N3643">
        <f t="shared" ca="1" si="224"/>
        <v>219</v>
      </c>
      <c r="O3643">
        <f t="shared" ca="1" si="225"/>
        <v>8999</v>
      </c>
      <c r="P3643">
        <f ca="1">_20206[[#This Row],[最低排名]]-_20206[[#This Row],[同分人数]]+1</f>
        <v>8781</v>
      </c>
      <c r="Q3643">
        <f ca="1">IF(O3643&gt;=开始!$B$6, 1, 0)</f>
        <v>1</v>
      </c>
      <c r="R3643">
        <f ca="1">_20206[[#This Row],[最低排名]]-开始!$B$6</f>
        <v>8999</v>
      </c>
    </row>
    <row r="3644" spans="1:18">
      <c r="A3644">
        <v>71502</v>
      </c>
      <c r="B3644" t="s">
        <v>1132</v>
      </c>
      <c r="C3644" t="str">
        <f t="shared" si="226"/>
        <v>武汉理工</v>
      </c>
      <c r="D3644" t="str">
        <f t="shared" si="227"/>
        <v>02</v>
      </c>
      <c r="E3644" t="s">
        <v>66</v>
      </c>
      <c r="F3644">
        <v>221</v>
      </c>
      <c r="G3644">
        <v>122</v>
      </c>
      <c r="H3644">
        <v>126</v>
      </c>
      <c r="I3644">
        <v>70</v>
      </c>
      <c r="J3644">
        <v>67</v>
      </c>
      <c r="K3644">
        <v>55</v>
      </c>
      <c r="L3644">
        <v>0</v>
      </c>
      <c r="M3644">
        <v>2022</v>
      </c>
      <c r="N3644">
        <f t="shared" ca="1" si="224"/>
        <v>193</v>
      </c>
      <c r="O3644">
        <f t="shared" ca="1" si="225"/>
        <v>9192</v>
      </c>
      <c r="P3644">
        <f ca="1">_20206[[#This Row],[最低排名]]-_20206[[#This Row],[同分人数]]+1</f>
        <v>9000</v>
      </c>
      <c r="Q3644">
        <f ca="1">IF(O3644&gt;=开始!$B$6, 1, 0)</f>
        <v>1</v>
      </c>
      <c r="R3644">
        <f ca="1">_20206[[#This Row],[最低排名]]-开始!$B$6</f>
        <v>9192</v>
      </c>
    </row>
    <row r="3645" spans="1:18">
      <c r="A3645">
        <v>71503</v>
      </c>
      <c r="B3645" t="s">
        <v>1595</v>
      </c>
      <c r="C3645" t="str">
        <f t="shared" si="226"/>
        <v>武汉理工</v>
      </c>
      <c r="D3645" t="str">
        <f t="shared" si="227"/>
        <v>03</v>
      </c>
      <c r="E3645" t="s">
        <v>279</v>
      </c>
      <c r="F3645">
        <v>198</v>
      </c>
      <c r="G3645">
        <v>106</v>
      </c>
      <c r="H3645">
        <v>128</v>
      </c>
      <c r="I3645">
        <v>70</v>
      </c>
      <c r="J3645">
        <v>70</v>
      </c>
      <c r="K3645">
        <v>67</v>
      </c>
      <c r="L3645">
        <v>0</v>
      </c>
      <c r="M3645">
        <v>2022</v>
      </c>
      <c r="N3645">
        <f t="shared" ca="1" si="224"/>
        <v>197</v>
      </c>
      <c r="O3645">
        <f t="shared" ca="1" si="225"/>
        <v>10493</v>
      </c>
      <c r="P3645">
        <f ca="1">_20206[[#This Row],[最低排名]]-_20206[[#This Row],[同分人数]]+1</f>
        <v>10297</v>
      </c>
      <c r="Q3645">
        <f ca="1">IF(O3645&gt;=开始!$B$6, 1, 0)</f>
        <v>1</v>
      </c>
      <c r="R3645">
        <f ca="1">_20206[[#This Row],[最低排名]]-开始!$B$6</f>
        <v>10493</v>
      </c>
    </row>
    <row r="3646" spans="1:18">
      <c r="A3646">
        <v>71601</v>
      </c>
      <c r="B3646" t="s">
        <v>1133</v>
      </c>
      <c r="C3646" t="str">
        <f t="shared" si="226"/>
        <v>华中农大</v>
      </c>
      <c r="D3646" t="str">
        <f t="shared" si="227"/>
        <v>01</v>
      </c>
      <c r="E3646" t="s">
        <v>191</v>
      </c>
      <c r="F3646">
        <v>228</v>
      </c>
      <c r="G3646">
        <v>130</v>
      </c>
      <c r="H3646">
        <v>105</v>
      </c>
      <c r="I3646">
        <v>67</v>
      </c>
      <c r="J3646">
        <v>64</v>
      </c>
      <c r="K3646">
        <v>52</v>
      </c>
      <c r="L3646">
        <v>0</v>
      </c>
      <c r="M3646">
        <v>2022</v>
      </c>
      <c r="N3646">
        <f t="shared" ca="1" si="224"/>
        <v>213</v>
      </c>
      <c r="O3646">
        <f t="shared" ca="1" si="225"/>
        <v>14159</v>
      </c>
      <c r="P3646">
        <f ca="1">_20206[[#This Row],[最低排名]]-_20206[[#This Row],[同分人数]]+1</f>
        <v>13947</v>
      </c>
      <c r="Q3646">
        <f ca="1">IF(O3646&gt;=开始!$B$6, 1, 0)</f>
        <v>1</v>
      </c>
      <c r="R3646">
        <f ca="1">_20206[[#This Row],[最低排名]]-开始!$B$6</f>
        <v>14159</v>
      </c>
    </row>
    <row r="3647" spans="1:18">
      <c r="A3647">
        <v>71602</v>
      </c>
      <c r="B3647" t="s">
        <v>1134</v>
      </c>
      <c r="C3647" t="str">
        <f t="shared" si="226"/>
        <v>华中农大</v>
      </c>
      <c r="D3647" t="str">
        <f t="shared" si="227"/>
        <v>02</v>
      </c>
      <c r="E3647" t="s">
        <v>1130</v>
      </c>
      <c r="F3647">
        <v>218</v>
      </c>
      <c r="G3647">
        <v>113</v>
      </c>
      <c r="H3647">
        <v>127</v>
      </c>
      <c r="I3647">
        <v>61</v>
      </c>
      <c r="J3647">
        <v>61</v>
      </c>
      <c r="K3647">
        <v>58</v>
      </c>
      <c r="L3647">
        <v>0</v>
      </c>
      <c r="M3647">
        <v>2022</v>
      </c>
      <c r="N3647">
        <f t="shared" ca="1" si="224"/>
        <v>194</v>
      </c>
      <c r="O3647">
        <f t="shared" ca="1" si="225"/>
        <v>12224</v>
      </c>
      <c r="P3647">
        <f ca="1">_20206[[#This Row],[最低排名]]-_20206[[#This Row],[同分人数]]+1</f>
        <v>12031</v>
      </c>
      <c r="Q3647">
        <f ca="1">IF(O3647&gt;=开始!$B$6, 1, 0)</f>
        <v>1</v>
      </c>
      <c r="R3647">
        <f ca="1">_20206[[#This Row],[最低排名]]-开始!$B$6</f>
        <v>12224</v>
      </c>
    </row>
    <row r="3648" spans="1:18">
      <c r="A3648">
        <v>71701</v>
      </c>
      <c r="B3648" t="s">
        <v>1135</v>
      </c>
      <c r="C3648" t="str">
        <f t="shared" si="226"/>
        <v>华中师大</v>
      </c>
      <c r="D3648" t="str">
        <f t="shared" si="227"/>
        <v>01</v>
      </c>
      <c r="E3648" t="s">
        <v>158</v>
      </c>
      <c r="F3648">
        <v>227</v>
      </c>
      <c r="G3648">
        <v>116</v>
      </c>
      <c r="H3648">
        <v>127</v>
      </c>
      <c r="I3648">
        <v>70</v>
      </c>
      <c r="J3648">
        <v>67</v>
      </c>
      <c r="K3648">
        <v>58</v>
      </c>
      <c r="L3648">
        <v>0</v>
      </c>
      <c r="M3648">
        <v>2022</v>
      </c>
      <c r="N3648">
        <f t="shared" ca="1" si="224"/>
        <v>205</v>
      </c>
      <c r="O3648">
        <f t="shared" ca="1" si="225"/>
        <v>7201</v>
      </c>
      <c r="P3648">
        <f ca="1">_20206[[#This Row],[最低排名]]-_20206[[#This Row],[同分人数]]+1</f>
        <v>6997</v>
      </c>
      <c r="Q3648">
        <f ca="1">IF(O3648&gt;=开始!$B$6, 1, 0)</f>
        <v>1</v>
      </c>
      <c r="R3648">
        <f ca="1">_20206[[#This Row],[最低排名]]-开始!$B$6</f>
        <v>7201</v>
      </c>
    </row>
    <row r="3649" spans="1:18">
      <c r="A3649">
        <v>71702</v>
      </c>
      <c r="B3649" t="s">
        <v>1136</v>
      </c>
      <c r="C3649" t="str">
        <f t="shared" si="226"/>
        <v>华中师大</v>
      </c>
      <c r="D3649" t="str">
        <f t="shared" si="227"/>
        <v>02</v>
      </c>
      <c r="E3649" t="s">
        <v>158</v>
      </c>
      <c r="F3649">
        <v>222</v>
      </c>
      <c r="G3649">
        <v>123</v>
      </c>
      <c r="H3649">
        <v>135</v>
      </c>
      <c r="I3649">
        <v>67</v>
      </c>
      <c r="J3649">
        <v>64</v>
      </c>
      <c r="K3649">
        <v>61</v>
      </c>
      <c r="L3649">
        <v>0</v>
      </c>
      <c r="M3649">
        <v>2022</v>
      </c>
      <c r="N3649">
        <f t="shared" ca="1" si="224"/>
        <v>205</v>
      </c>
      <c r="O3649">
        <f t="shared" ca="1" si="225"/>
        <v>7201</v>
      </c>
      <c r="P3649">
        <f ca="1">_20206[[#This Row],[最低排名]]-_20206[[#This Row],[同分人数]]+1</f>
        <v>6997</v>
      </c>
      <c r="Q3649">
        <f ca="1">IF(O3649&gt;=开始!$B$6, 1, 0)</f>
        <v>1</v>
      </c>
      <c r="R3649">
        <f ca="1">_20206[[#This Row],[最低排名]]-开始!$B$6</f>
        <v>7201</v>
      </c>
    </row>
    <row r="3650" spans="1:18">
      <c r="A3650">
        <v>71703</v>
      </c>
      <c r="B3650" t="s">
        <v>1137</v>
      </c>
      <c r="C3650" t="str">
        <f t="shared" si="226"/>
        <v>华中师大</v>
      </c>
      <c r="D3650" t="str">
        <f t="shared" si="227"/>
        <v>03</v>
      </c>
      <c r="E3650" t="s">
        <v>1541</v>
      </c>
      <c r="F3650">
        <v>232</v>
      </c>
      <c r="G3650">
        <v>118</v>
      </c>
      <c r="H3650">
        <v>132</v>
      </c>
      <c r="I3650">
        <v>70</v>
      </c>
      <c r="J3650">
        <v>64</v>
      </c>
      <c r="K3650">
        <v>61</v>
      </c>
      <c r="L3650">
        <v>0</v>
      </c>
      <c r="M3650">
        <v>2022</v>
      </c>
      <c r="N3650">
        <f t="shared" ref="N3650:N3713" ca="1" si="228">VLOOKUP(E3650, INDIRECT("'" &amp; M3650 &amp; "D'!$A$2:$G$500"), 2, FALSE)</f>
        <v>171</v>
      </c>
      <c r="O3650">
        <f t="shared" ref="O3650:O3713" ca="1" si="229">VLOOKUP(E3650, INDIRECT("'" &amp; M3650 &amp; "D'!$A$2:$G$500"), 3, FALSE)</f>
        <v>5369</v>
      </c>
      <c r="P3650">
        <f ca="1">_20206[[#This Row],[最低排名]]-_20206[[#This Row],[同分人数]]+1</f>
        <v>5199</v>
      </c>
      <c r="Q3650">
        <f ca="1">IF(O3650&gt;=开始!$B$6, 1, 0)</f>
        <v>1</v>
      </c>
      <c r="R3650">
        <f ca="1">_20206[[#This Row],[最低排名]]-开始!$B$6</f>
        <v>5369</v>
      </c>
    </row>
    <row r="3651" spans="1:18">
      <c r="A3651">
        <v>71704</v>
      </c>
      <c r="B3651" t="s">
        <v>1138</v>
      </c>
      <c r="C3651" t="str">
        <f t="shared" si="226"/>
        <v>华中师大</v>
      </c>
      <c r="D3651" t="str">
        <f t="shared" si="227"/>
        <v>04</v>
      </c>
      <c r="E3651" t="s">
        <v>628</v>
      </c>
      <c r="F3651">
        <v>229</v>
      </c>
      <c r="G3651">
        <v>116</v>
      </c>
      <c r="H3651">
        <v>129</v>
      </c>
      <c r="I3651">
        <v>70</v>
      </c>
      <c r="J3651">
        <v>67</v>
      </c>
      <c r="K3651">
        <v>52</v>
      </c>
      <c r="L3651">
        <v>0</v>
      </c>
      <c r="M3651">
        <v>2022</v>
      </c>
      <c r="N3651">
        <f t="shared" ca="1" si="228"/>
        <v>206</v>
      </c>
      <c r="O3651">
        <f t="shared" ca="1" si="229"/>
        <v>7633</v>
      </c>
      <c r="P3651">
        <f ca="1">_20206[[#This Row],[最低排名]]-_20206[[#This Row],[同分人数]]+1</f>
        <v>7428</v>
      </c>
      <c r="Q3651">
        <f ca="1">IF(O3651&gt;=开始!$B$6, 1, 0)</f>
        <v>1</v>
      </c>
      <c r="R3651">
        <f ca="1">_20206[[#This Row],[最低排名]]-开始!$B$6</f>
        <v>7633</v>
      </c>
    </row>
    <row r="3652" spans="1:18">
      <c r="A3652">
        <v>71801</v>
      </c>
      <c r="B3652" t="s">
        <v>1139</v>
      </c>
      <c r="C3652" t="str">
        <f t="shared" si="226"/>
        <v>中南财政</v>
      </c>
      <c r="D3652" t="str">
        <f t="shared" si="227"/>
        <v>01</v>
      </c>
      <c r="E3652" t="s">
        <v>1020</v>
      </c>
      <c r="F3652">
        <v>242</v>
      </c>
      <c r="G3652">
        <v>131</v>
      </c>
      <c r="H3652">
        <v>126</v>
      </c>
      <c r="I3652">
        <v>64</v>
      </c>
      <c r="J3652">
        <v>61</v>
      </c>
      <c r="K3652">
        <v>58</v>
      </c>
      <c r="L3652">
        <v>0</v>
      </c>
      <c r="M3652">
        <v>2022</v>
      </c>
      <c r="N3652">
        <f t="shared" ca="1" si="228"/>
        <v>171</v>
      </c>
      <c r="O3652">
        <f t="shared" ca="1" si="229"/>
        <v>6824</v>
      </c>
      <c r="P3652">
        <f ca="1">_20206[[#This Row],[最低排名]]-_20206[[#This Row],[同分人数]]+1</f>
        <v>6654</v>
      </c>
      <c r="Q3652">
        <f ca="1">IF(O3652&gt;=开始!$B$6, 1, 0)</f>
        <v>1</v>
      </c>
      <c r="R3652">
        <f ca="1">_20206[[#This Row],[最低排名]]-开始!$B$6</f>
        <v>6824</v>
      </c>
    </row>
    <row r="3653" spans="1:18">
      <c r="A3653">
        <v>71901</v>
      </c>
      <c r="B3653" t="s">
        <v>1141</v>
      </c>
      <c r="C3653" t="str">
        <f t="shared" si="226"/>
        <v>武汉科大</v>
      </c>
      <c r="D3653" t="str">
        <f t="shared" si="227"/>
        <v>01</v>
      </c>
      <c r="E3653" t="s">
        <v>83</v>
      </c>
      <c r="F3653">
        <v>211</v>
      </c>
      <c r="G3653">
        <v>108</v>
      </c>
      <c r="H3653">
        <v>111</v>
      </c>
      <c r="I3653">
        <v>61</v>
      </c>
      <c r="J3653">
        <v>55</v>
      </c>
      <c r="K3653">
        <v>49</v>
      </c>
      <c r="L3653">
        <v>0</v>
      </c>
      <c r="M3653">
        <v>2022</v>
      </c>
      <c r="N3653">
        <f t="shared" ca="1" si="228"/>
        <v>202</v>
      </c>
      <c r="O3653">
        <f t="shared" ca="1" si="229"/>
        <v>20403</v>
      </c>
      <c r="P3653">
        <f ca="1">_20206[[#This Row],[最低排名]]-_20206[[#This Row],[同分人数]]+1</f>
        <v>20202</v>
      </c>
      <c r="Q3653">
        <f ca="1">IF(O3653&gt;=开始!$B$6, 1, 0)</f>
        <v>1</v>
      </c>
      <c r="R3653">
        <f ca="1">_20206[[#This Row],[最低排名]]-开始!$B$6</f>
        <v>20403</v>
      </c>
    </row>
    <row r="3654" spans="1:18">
      <c r="A3654">
        <v>71902</v>
      </c>
      <c r="B3654" t="s">
        <v>1142</v>
      </c>
      <c r="C3654" t="str">
        <f t="shared" si="226"/>
        <v>武汉科大</v>
      </c>
      <c r="D3654" t="str">
        <f t="shared" si="227"/>
        <v>02</v>
      </c>
      <c r="E3654" t="s">
        <v>577</v>
      </c>
      <c r="F3654">
        <v>212</v>
      </c>
      <c r="G3654">
        <v>111</v>
      </c>
      <c r="H3654">
        <v>86</v>
      </c>
      <c r="I3654">
        <v>61</v>
      </c>
      <c r="J3654">
        <v>61</v>
      </c>
      <c r="K3654">
        <v>58</v>
      </c>
      <c r="L3654">
        <v>0</v>
      </c>
      <c r="M3654">
        <v>2022</v>
      </c>
      <c r="N3654">
        <f t="shared" ca="1" si="228"/>
        <v>209</v>
      </c>
      <c r="O3654">
        <f t="shared" ca="1" si="229"/>
        <v>22368</v>
      </c>
      <c r="P3654">
        <f ca="1">_20206[[#This Row],[最低排名]]-_20206[[#This Row],[同分人数]]+1</f>
        <v>22160</v>
      </c>
      <c r="Q3654">
        <f ca="1">IF(O3654&gt;=开始!$B$6, 1, 0)</f>
        <v>1</v>
      </c>
      <c r="R3654">
        <f ca="1">_20206[[#This Row],[最低排名]]-开始!$B$6</f>
        <v>22368</v>
      </c>
    </row>
    <row r="3655" spans="1:18">
      <c r="A3655">
        <v>71903</v>
      </c>
      <c r="B3655" t="s">
        <v>1143</v>
      </c>
      <c r="C3655" t="str">
        <f t="shared" si="226"/>
        <v>武汉科大</v>
      </c>
      <c r="D3655" t="str">
        <f t="shared" si="227"/>
        <v>03</v>
      </c>
      <c r="E3655" t="s">
        <v>678</v>
      </c>
      <c r="F3655">
        <v>222</v>
      </c>
      <c r="G3655">
        <v>119</v>
      </c>
      <c r="H3655">
        <v>99</v>
      </c>
      <c r="I3655">
        <v>58</v>
      </c>
      <c r="J3655">
        <v>55</v>
      </c>
      <c r="K3655">
        <v>49</v>
      </c>
      <c r="L3655">
        <v>0</v>
      </c>
      <c r="M3655">
        <v>2022</v>
      </c>
      <c r="N3655">
        <f t="shared" ca="1" si="228"/>
        <v>234</v>
      </c>
      <c r="O3655">
        <f t="shared" ca="1" si="229"/>
        <v>21316</v>
      </c>
      <c r="P3655">
        <f ca="1">_20206[[#This Row],[最低排名]]-_20206[[#This Row],[同分人数]]+1</f>
        <v>21083</v>
      </c>
      <c r="Q3655">
        <f ca="1">IF(O3655&gt;=开始!$B$6, 1, 0)</f>
        <v>1</v>
      </c>
      <c r="R3655">
        <f ca="1">_20206[[#This Row],[最低排名]]-开始!$B$6</f>
        <v>21316</v>
      </c>
    </row>
    <row r="3656" spans="1:18">
      <c r="A3656">
        <v>72001</v>
      </c>
      <c r="B3656" t="s">
        <v>1144</v>
      </c>
      <c r="C3656" t="str">
        <f t="shared" si="226"/>
        <v>长江大学</v>
      </c>
      <c r="D3656" t="str">
        <f t="shared" si="227"/>
        <v>01</v>
      </c>
      <c r="E3656" t="s">
        <v>485</v>
      </c>
      <c r="F3656">
        <v>201</v>
      </c>
      <c r="G3656">
        <v>102</v>
      </c>
      <c r="H3656">
        <v>94</v>
      </c>
      <c r="I3656">
        <v>58</v>
      </c>
      <c r="J3656">
        <v>46</v>
      </c>
      <c r="K3656">
        <v>46</v>
      </c>
      <c r="L3656">
        <v>0</v>
      </c>
      <c r="M3656">
        <v>2022</v>
      </c>
      <c r="N3656">
        <f t="shared" ca="1" si="228"/>
        <v>184</v>
      </c>
      <c r="O3656">
        <f t="shared" ca="1" si="229"/>
        <v>29030</v>
      </c>
      <c r="P3656">
        <f ca="1">_20206[[#This Row],[最低排名]]-_20206[[#This Row],[同分人数]]+1</f>
        <v>28847</v>
      </c>
      <c r="Q3656">
        <f ca="1">IF(O3656&gt;=开始!$B$6, 1, 0)</f>
        <v>1</v>
      </c>
      <c r="R3656">
        <f ca="1">_20206[[#This Row],[最低排名]]-开始!$B$6</f>
        <v>29030</v>
      </c>
    </row>
    <row r="3657" spans="1:18">
      <c r="A3657">
        <v>72002</v>
      </c>
      <c r="B3657" t="s">
        <v>1145</v>
      </c>
      <c r="C3657" t="str">
        <f t="shared" si="226"/>
        <v>长江大学</v>
      </c>
      <c r="D3657" t="str">
        <f t="shared" si="227"/>
        <v>02</v>
      </c>
      <c r="E3657" t="s">
        <v>701</v>
      </c>
      <c r="F3657">
        <v>180</v>
      </c>
      <c r="G3657">
        <v>98</v>
      </c>
      <c r="H3657">
        <v>99</v>
      </c>
      <c r="I3657">
        <v>58</v>
      </c>
      <c r="J3657">
        <v>55</v>
      </c>
      <c r="K3657">
        <v>52</v>
      </c>
      <c r="L3657">
        <v>0</v>
      </c>
      <c r="M3657">
        <v>2022</v>
      </c>
      <c r="N3657">
        <f t="shared" ca="1" si="228"/>
        <v>180</v>
      </c>
      <c r="O3657">
        <f t="shared" ca="1" si="229"/>
        <v>29210</v>
      </c>
      <c r="P3657">
        <f ca="1">_20206[[#This Row],[最低排名]]-_20206[[#This Row],[同分人数]]+1</f>
        <v>29031</v>
      </c>
      <c r="Q3657">
        <f ca="1">IF(O3657&gt;=开始!$B$6, 1, 0)</f>
        <v>1</v>
      </c>
      <c r="R3657">
        <f ca="1">_20206[[#This Row],[最低排名]]-开始!$B$6</f>
        <v>29210</v>
      </c>
    </row>
    <row r="3658" spans="1:18">
      <c r="A3658">
        <v>72101</v>
      </c>
      <c r="B3658" t="s">
        <v>1147</v>
      </c>
      <c r="C3658" t="str">
        <f t="shared" si="226"/>
        <v>武汉工程</v>
      </c>
      <c r="D3658" t="str">
        <f t="shared" si="227"/>
        <v>01</v>
      </c>
      <c r="E3658" t="s">
        <v>180</v>
      </c>
      <c r="F3658">
        <v>204</v>
      </c>
      <c r="G3658">
        <v>108</v>
      </c>
      <c r="H3658">
        <v>81</v>
      </c>
      <c r="I3658">
        <v>61</v>
      </c>
      <c r="J3658">
        <v>52</v>
      </c>
      <c r="K3658">
        <v>52</v>
      </c>
      <c r="L3658">
        <v>0</v>
      </c>
      <c r="M3658">
        <v>2022</v>
      </c>
      <c r="N3658">
        <f t="shared" ca="1" si="228"/>
        <v>175</v>
      </c>
      <c r="O3658">
        <f t="shared" ca="1" si="229"/>
        <v>28095</v>
      </c>
      <c r="P3658">
        <f ca="1">_20206[[#This Row],[最低排名]]-_20206[[#This Row],[同分人数]]+1</f>
        <v>27921</v>
      </c>
      <c r="Q3658">
        <f ca="1">IF(O3658&gt;=开始!$B$6, 1, 0)</f>
        <v>1</v>
      </c>
      <c r="R3658">
        <f ca="1">_20206[[#This Row],[最低排名]]-开始!$B$6</f>
        <v>28095</v>
      </c>
    </row>
    <row r="3659" spans="1:18">
      <c r="A3659">
        <v>72201</v>
      </c>
      <c r="B3659" t="s">
        <v>1148</v>
      </c>
      <c r="C3659" t="str">
        <f t="shared" si="226"/>
        <v>武汉轻工</v>
      </c>
      <c r="D3659" t="str">
        <f t="shared" si="227"/>
        <v>01</v>
      </c>
      <c r="E3659" t="s">
        <v>52</v>
      </c>
      <c r="F3659">
        <v>192</v>
      </c>
      <c r="G3659">
        <v>103</v>
      </c>
      <c r="H3659">
        <v>91</v>
      </c>
      <c r="I3659">
        <v>52</v>
      </c>
      <c r="J3659">
        <v>46</v>
      </c>
      <c r="K3659">
        <v>43</v>
      </c>
      <c r="L3659">
        <v>0</v>
      </c>
      <c r="M3659">
        <v>2022</v>
      </c>
      <c r="N3659">
        <f t="shared" ca="1" si="228"/>
        <v>162</v>
      </c>
      <c r="O3659">
        <f t="shared" ca="1" si="229"/>
        <v>32722</v>
      </c>
      <c r="P3659">
        <f ca="1">_20206[[#This Row],[最低排名]]-_20206[[#This Row],[同分人数]]+1</f>
        <v>32561</v>
      </c>
      <c r="Q3659">
        <f ca="1">IF(O3659&gt;=开始!$B$6, 1, 0)</f>
        <v>1</v>
      </c>
      <c r="R3659">
        <f ca="1">_20206[[#This Row],[最低排名]]-开始!$B$6</f>
        <v>32722</v>
      </c>
    </row>
    <row r="3660" spans="1:18">
      <c r="A3660">
        <v>72202</v>
      </c>
      <c r="B3660" t="s">
        <v>1149</v>
      </c>
      <c r="C3660" t="str">
        <f t="shared" si="226"/>
        <v>武汉轻工</v>
      </c>
      <c r="D3660" t="str">
        <f t="shared" si="227"/>
        <v>02</v>
      </c>
      <c r="E3660" t="s">
        <v>309</v>
      </c>
      <c r="F3660">
        <v>201</v>
      </c>
      <c r="G3660">
        <v>104</v>
      </c>
      <c r="H3660">
        <v>91</v>
      </c>
      <c r="I3660">
        <v>64</v>
      </c>
      <c r="J3660">
        <v>43</v>
      </c>
      <c r="K3660">
        <v>43</v>
      </c>
      <c r="L3660">
        <v>0</v>
      </c>
      <c r="M3660">
        <v>2022</v>
      </c>
      <c r="N3660">
        <f t="shared" ca="1" si="228"/>
        <v>188</v>
      </c>
      <c r="O3660">
        <f t="shared" ca="1" si="229"/>
        <v>29590</v>
      </c>
      <c r="P3660">
        <f ca="1">_20206[[#This Row],[最低排名]]-_20206[[#This Row],[同分人数]]+1</f>
        <v>29403</v>
      </c>
      <c r="Q3660">
        <f ca="1">IF(O3660&gt;=开始!$B$6, 1, 0)</f>
        <v>1</v>
      </c>
      <c r="R3660">
        <f ca="1">_20206[[#This Row],[最低排名]]-开始!$B$6</f>
        <v>29590</v>
      </c>
    </row>
    <row r="3661" spans="1:18">
      <c r="A3661">
        <v>72203</v>
      </c>
      <c r="B3661" t="s">
        <v>1596</v>
      </c>
      <c r="C3661" t="str">
        <f t="shared" si="226"/>
        <v>武汉轻工</v>
      </c>
      <c r="D3661" t="str">
        <f t="shared" si="227"/>
        <v>03</v>
      </c>
      <c r="E3661" t="s">
        <v>528</v>
      </c>
      <c r="F3661">
        <v>202</v>
      </c>
      <c r="G3661">
        <v>102</v>
      </c>
      <c r="H3661">
        <v>91</v>
      </c>
      <c r="I3661">
        <v>55</v>
      </c>
      <c r="J3661">
        <v>49</v>
      </c>
      <c r="K3661">
        <v>43</v>
      </c>
      <c r="L3661">
        <v>0</v>
      </c>
      <c r="M3661">
        <v>2022</v>
      </c>
      <c r="N3661">
        <f t="shared" ca="1" si="228"/>
        <v>187</v>
      </c>
      <c r="O3661">
        <f t="shared" ca="1" si="229"/>
        <v>29955</v>
      </c>
      <c r="P3661">
        <f ca="1">_20206[[#This Row],[最低排名]]-_20206[[#This Row],[同分人数]]+1</f>
        <v>29769</v>
      </c>
      <c r="Q3661">
        <f ca="1">IF(O3661&gt;=开始!$B$6, 1, 0)</f>
        <v>1</v>
      </c>
      <c r="R3661">
        <f ca="1">_20206[[#This Row],[最低排名]]-开始!$B$6</f>
        <v>29955</v>
      </c>
    </row>
    <row r="3662" spans="1:18">
      <c r="A3662">
        <v>72301</v>
      </c>
      <c r="B3662" t="s">
        <v>1150</v>
      </c>
      <c r="C3662" t="str">
        <f t="shared" si="226"/>
        <v>湖北中医</v>
      </c>
      <c r="D3662" t="str">
        <f t="shared" si="227"/>
        <v>01</v>
      </c>
      <c r="E3662" t="s">
        <v>96</v>
      </c>
      <c r="F3662">
        <v>191</v>
      </c>
      <c r="G3662">
        <v>97</v>
      </c>
      <c r="H3662">
        <v>104</v>
      </c>
      <c r="I3662">
        <v>67</v>
      </c>
      <c r="J3662">
        <v>61</v>
      </c>
      <c r="K3662">
        <v>49</v>
      </c>
      <c r="L3662">
        <v>0</v>
      </c>
      <c r="M3662">
        <v>2022</v>
      </c>
      <c r="N3662">
        <f t="shared" ca="1" si="228"/>
        <v>195</v>
      </c>
      <c r="O3662">
        <f t="shared" ca="1" si="229"/>
        <v>23636</v>
      </c>
      <c r="P3662">
        <f ca="1">_20206[[#This Row],[最低排名]]-_20206[[#This Row],[同分人数]]+1</f>
        <v>23442</v>
      </c>
      <c r="Q3662">
        <f ca="1">IF(O3662&gt;=开始!$B$6, 1, 0)</f>
        <v>1</v>
      </c>
      <c r="R3662">
        <f ca="1">_20206[[#This Row],[最低排名]]-开始!$B$6</f>
        <v>23636</v>
      </c>
    </row>
    <row r="3663" spans="1:18">
      <c r="A3663">
        <v>72302</v>
      </c>
      <c r="B3663" t="s">
        <v>1597</v>
      </c>
      <c r="C3663" t="str">
        <f t="shared" si="226"/>
        <v>湖北中医</v>
      </c>
      <c r="D3663" t="str">
        <f t="shared" si="227"/>
        <v>02</v>
      </c>
      <c r="E3663" t="s">
        <v>427</v>
      </c>
      <c r="F3663">
        <v>211</v>
      </c>
      <c r="G3663">
        <v>113</v>
      </c>
      <c r="H3663">
        <v>74</v>
      </c>
      <c r="I3663">
        <v>52</v>
      </c>
      <c r="J3663">
        <v>49</v>
      </c>
      <c r="K3663">
        <v>49</v>
      </c>
      <c r="L3663">
        <v>0</v>
      </c>
      <c r="M3663">
        <v>2022</v>
      </c>
      <c r="N3663">
        <f t="shared" ca="1" si="228"/>
        <v>157</v>
      </c>
      <c r="O3663">
        <f t="shared" ca="1" si="229"/>
        <v>30887</v>
      </c>
      <c r="P3663">
        <f ca="1">_20206[[#This Row],[最低排名]]-_20206[[#This Row],[同分人数]]+1</f>
        <v>30731</v>
      </c>
      <c r="Q3663">
        <f ca="1">IF(O3663&gt;=开始!$B$6, 1, 0)</f>
        <v>1</v>
      </c>
      <c r="R3663">
        <f ca="1">_20206[[#This Row],[最低排名]]-开始!$B$6</f>
        <v>30887</v>
      </c>
    </row>
    <row r="3664" spans="1:18">
      <c r="A3664">
        <v>72303</v>
      </c>
      <c r="B3664" t="s">
        <v>1151</v>
      </c>
      <c r="C3664" t="str">
        <f t="shared" si="226"/>
        <v>湖北中医</v>
      </c>
      <c r="D3664" t="str">
        <f t="shared" si="227"/>
        <v>03</v>
      </c>
      <c r="E3664" t="s">
        <v>203</v>
      </c>
      <c r="F3664">
        <v>177</v>
      </c>
      <c r="G3664">
        <v>93</v>
      </c>
      <c r="H3664">
        <v>100</v>
      </c>
      <c r="I3664">
        <v>58</v>
      </c>
      <c r="J3664">
        <v>52</v>
      </c>
      <c r="K3664">
        <v>43</v>
      </c>
      <c r="L3664">
        <v>0</v>
      </c>
      <c r="M3664">
        <v>2022</v>
      </c>
      <c r="N3664">
        <f t="shared" ca="1" si="228"/>
        <v>183</v>
      </c>
      <c r="O3664">
        <f t="shared" ca="1" si="229"/>
        <v>31709</v>
      </c>
      <c r="P3664">
        <f ca="1">_20206[[#This Row],[最低排名]]-_20206[[#This Row],[同分人数]]+1</f>
        <v>31527</v>
      </c>
      <c r="Q3664">
        <f ca="1">IF(O3664&gt;=开始!$B$6, 1, 0)</f>
        <v>1</v>
      </c>
      <c r="R3664">
        <f ca="1">_20206[[#This Row],[最低排名]]-开始!$B$6</f>
        <v>31709</v>
      </c>
    </row>
    <row r="3665" spans="1:18">
      <c r="A3665">
        <v>72401</v>
      </c>
      <c r="B3665" t="s">
        <v>1153</v>
      </c>
      <c r="C3665" t="str">
        <f t="shared" ref="C3665:C3728" si="230">LEFT(B3665, FIND("(", B3665) - 1)</f>
        <v>湖北大学</v>
      </c>
      <c r="D3665" t="str">
        <f t="shared" ref="D3665:D3728" si="231">MID(B3665, FIND("(", B3665) + 1, FIND(")", B3665) - FIND("(", B3665) - 1)</f>
        <v>01</v>
      </c>
      <c r="E3665" t="s">
        <v>126</v>
      </c>
      <c r="F3665">
        <v>212</v>
      </c>
      <c r="G3665">
        <v>114</v>
      </c>
      <c r="H3665">
        <v>92</v>
      </c>
      <c r="I3665">
        <v>64</v>
      </c>
      <c r="J3665">
        <v>55</v>
      </c>
      <c r="K3665">
        <v>46</v>
      </c>
      <c r="L3665">
        <v>0</v>
      </c>
      <c r="M3665">
        <v>2022</v>
      </c>
      <c r="N3665">
        <f t="shared" ca="1" si="228"/>
        <v>211</v>
      </c>
      <c r="O3665">
        <f t="shared" ca="1" si="229"/>
        <v>24227</v>
      </c>
      <c r="P3665">
        <f ca="1">_20206[[#This Row],[最低排名]]-_20206[[#This Row],[同分人数]]+1</f>
        <v>24017</v>
      </c>
      <c r="Q3665">
        <f ca="1">IF(O3665&gt;=开始!$B$6, 1, 0)</f>
        <v>1</v>
      </c>
      <c r="R3665">
        <f ca="1">_20206[[#This Row],[最低排名]]-开始!$B$6</f>
        <v>24227</v>
      </c>
    </row>
    <row r="3666" spans="1:18">
      <c r="A3666">
        <v>72402</v>
      </c>
      <c r="B3666" t="s">
        <v>1154</v>
      </c>
      <c r="C3666" t="str">
        <f t="shared" si="230"/>
        <v>湖北大学</v>
      </c>
      <c r="D3666" t="str">
        <f t="shared" si="231"/>
        <v>02</v>
      </c>
      <c r="E3666" t="s">
        <v>96</v>
      </c>
      <c r="F3666">
        <v>211</v>
      </c>
      <c r="G3666">
        <v>111</v>
      </c>
      <c r="H3666">
        <v>93</v>
      </c>
      <c r="I3666">
        <v>61</v>
      </c>
      <c r="J3666">
        <v>55</v>
      </c>
      <c r="K3666">
        <v>52</v>
      </c>
      <c r="L3666">
        <v>0</v>
      </c>
      <c r="M3666">
        <v>2022</v>
      </c>
      <c r="N3666">
        <f t="shared" ca="1" si="228"/>
        <v>195</v>
      </c>
      <c r="O3666">
        <f t="shared" ca="1" si="229"/>
        <v>23636</v>
      </c>
      <c r="P3666">
        <f ca="1">_20206[[#This Row],[最低排名]]-_20206[[#This Row],[同分人数]]+1</f>
        <v>23442</v>
      </c>
      <c r="Q3666">
        <f ca="1">IF(O3666&gt;=开始!$B$6, 1, 0)</f>
        <v>1</v>
      </c>
      <c r="R3666">
        <f ca="1">_20206[[#This Row],[最低排名]]-开始!$B$6</f>
        <v>23636</v>
      </c>
    </row>
    <row r="3667" spans="1:18">
      <c r="A3667">
        <v>72501</v>
      </c>
      <c r="B3667" t="s">
        <v>1155</v>
      </c>
      <c r="C3667" t="str">
        <f t="shared" si="230"/>
        <v>湖北医药</v>
      </c>
      <c r="D3667" t="str">
        <f t="shared" si="231"/>
        <v>01</v>
      </c>
      <c r="E3667" t="s">
        <v>178</v>
      </c>
      <c r="F3667">
        <v>191</v>
      </c>
      <c r="G3667">
        <v>96</v>
      </c>
      <c r="H3667">
        <v>105</v>
      </c>
      <c r="I3667">
        <v>61</v>
      </c>
      <c r="J3667">
        <v>55</v>
      </c>
      <c r="K3667">
        <v>46</v>
      </c>
      <c r="L3667">
        <v>0</v>
      </c>
      <c r="M3667">
        <v>2022</v>
      </c>
      <c r="N3667">
        <f t="shared" ca="1" si="228"/>
        <v>223</v>
      </c>
      <c r="O3667">
        <f t="shared" ca="1" si="229"/>
        <v>26513</v>
      </c>
      <c r="P3667">
        <f ca="1">_20206[[#This Row],[最低排名]]-_20206[[#This Row],[同分人数]]+1</f>
        <v>26291</v>
      </c>
      <c r="Q3667">
        <f ca="1">IF(O3667&gt;=开始!$B$6, 1, 0)</f>
        <v>1</v>
      </c>
      <c r="R3667">
        <f ca="1">_20206[[#This Row],[最低排名]]-开始!$B$6</f>
        <v>26513</v>
      </c>
    </row>
    <row r="3668" spans="1:18">
      <c r="A3668">
        <v>72601</v>
      </c>
      <c r="B3668" t="s">
        <v>1156</v>
      </c>
      <c r="C3668" t="str">
        <f t="shared" si="230"/>
        <v>三峡大学</v>
      </c>
      <c r="D3668" t="str">
        <f t="shared" si="231"/>
        <v>01</v>
      </c>
      <c r="E3668" t="s">
        <v>485</v>
      </c>
      <c r="F3668">
        <v>189</v>
      </c>
      <c r="G3668">
        <v>100</v>
      </c>
      <c r="H3668">
        <v>82</v>
      </c>
      <c r="I3668">
        <v>64</v>
      </c>
      <c r="J3668">
        <v>58</v>
      </c>
      <c r="K3668">
        <v>52</v>
      </c>
      <c r="L3668">
        <v>0</v>
      </c>
      <c r="M3668">
        <v>2022</v>
      </c>
      <c r="N3668">
        <f t="shared" ca="1" si="228"/>
        <v>184</v>
      </c>
      <c r="O3668">
        <f t="shared" ca="1" si="229"/>
        <v>29030</v>
      </c>
      <c r="P3668">
        <f ca="1">_20206[[#This Row],[最低排名]]-_20206[[#This Row],[同分人数]]+1</f>
        <v>28847</v>
      </c>
      <c r="Q3668">
        <f ca="1">IF(O3668&gt;=开始!$B$6, 1, 0)</f>
        <v>1</v>
      </c>
      <c r="R3668">
        <f ca="1">_20206[[#This Row],[最低排名]]-开始!$B$6</f>
        <v>29030</v>
      </c>
    </row>
    <row r="3669" spans="1:18">
      <c r="A3669">
        <v>72602</v>
      </c>
      <c r="B3669" t="s">
        <v>1157</v>
      </c>
      <c r="C3669" t="str">
        <f t="shared" si="230"/>
        <v>三峡大学</v>
      </c>
      <c r="D3669" t="str">
        <f t="shared" si="231"/>
        <v>02</v>
      </c>
      <c r="E3669" t="s">
        <v>54</v>
      </c>
      <c r="F3669">
        <v>199</v>
      </c>
      <c r="G3669">
        <v>104</v>
      </c>
      <c r="H3669">
        <v>95</v>
      </c>
      <c r="I3669">
        <v>52</v>
      </c>
      <c r="J3669">
        <v>49</v>
      </c>
      <c r="K3669">
        <v>46</v>
      </c>
      <c r="L3669">
        <v>0</v>
      </c>
      <c r="M3669">
        <v>2022</v>
      </c>
      <c r="N3669">
        <f t="shared" ca="1" si="228"/>
        <v>178</v>
      </c>
      <c r="O3669">
        <f t="shared" ca="1" si="229"/>
        <v>29768</v>
      </c>
      <c r="P3669">
        <f ca="1">_20206[[#This Row],[最低排名]]-_20206[[#This Row],[同分人数]]+1</f>
        <v>29591</v>
      </c>
      <c r="Q3669">
        <f ca="1">IF(O3669&gt;=开始!$B$6, 1, 0)</f>
        <v>1</v>
      </c>
      <c r="R3669">
        <f ca="1">_20206[[#This Row],[最低排名]]-开始!$B$6</f>
        <v>29768</v>
      </c>
    </row>
    <row r="3670" spans="1:18">
      <c r="A3670">
        <v>72603</v>
      </c>
      <c r="B3670" t="s">
        <v>1158</v>
      </c>
      <c r="C3670" t="str">
        <f t="shared" si="230"/>
        <v>三峡大学</v>
      </c>
      <c r="D3670" t="str">
        <f t="shared" si="231"/>
        <v>03</v>
      </c>
      <c r="E3670" t="s">
        <v>383</v>
      </c>
      <c r="F3670">
        <v>187</v>
      </c>
      <c r="G3670">
        <v>98</v>
      </c>
      <c r="H3670">
        <v>89</v>
      </c>
      <c r="I3670">
        <v>52</v>
      </c>
      <c r="J3670">
        <v>49</v>
      </c>
      <c r="K3670">
        <v>46</v>
      </c>
      <c r="L3670">
        <v>0</v>
      </c>
      <c r="M3670">
        <v>2022</v>
      </c>
      <c r="N3670">
        <f t="shared" ca="1" si="228"/>
        <v>139</v>
      </c>
      <c r="O3670">
        <f t="shared" ca="1" si="229"/>
        <v>32861</v>
      </c>
      <c r="P3670">
        <f ca="1">_20206[[#This Row],[最低排名]]-_20206[[#This Row],[同分人数]]+1</f>
        <v>32723</v>
      </c>
      <c r="Q3670">
        <f ca="1">IF(O3670&gt;=开始!$B$6, 1, 0)</f>
        <v>1</v>
      </c>
      <c r="R3670">
        <f ca="1">_20206[[#This Row],[最低排名]]-开始!$B$6</f>
        <v>32861</v>
      </c>
    </row>
    <row r="3671" spans="1:18">
      <c r="A3671">
        <v>72802</v>
      </c>
      <c r="B3671" t="s">
        <v>1160</v>
      </c>
      <c r="C3671" t="str">
        <f t="shared" si="230"/>
        <v>武昌首义</v>
      </c>
      <c r="D3671" t="str">
        <f t="shared" si="231"/>
        <v>02</v>
      </c>
      <c r="E3671" t="s">
        <v>1556</v>
      </c>
      <c r="F3671">
        <v>169</v>
      </c>
      <c r="G3671">
        <v>91</v>
      </c>
      <c r="H3671">
        <v>91</v>
      </c>
      <c r="I3671">
        <v>52</v>
      </c>
      <c r="J3671">
        <v>49</v>
      </c>
      <c r="K3671">
        <v>43</v>
      </c>
      <c r="L3671">
        <v>0</v>
      </c>
      <c r="M3671">
        <v>2022</v>
      </c>
      <c r="N3671">
        <f t="shared" ca="1" si="228"/>
        <v>139</v>
      </c>
      <c r="O3671">
        <f t="shared" ca="1" si="229"/>
        <v>35837</v>
      </c>
      <c r="P3671">
        <f ca="1">_20206[[#This Row],[最低排名]]-_20206[[#This Row],[同分人数]]+1</f>
        <v>35699</v>
      </c>
      <c r="Q3671">
        <f ca="1">IF(O3671&gt;=开始!$B$6, 1, 0)</f>
        <v>1</v>
      </c>
      <c r="R3671">
        <f ca="1">_20206[[#This Row],[最低排名]]-开始!$B$6</f>
        <v>35837</v>
      </c>
    </row>
    <row r="3672" spans="1:18">
      <c r="A3672">
        <v>73201</v>
      </c>
      <c r="B3672" t="s">
        <v>1164</v>
      </c>
      <c r="C3672" t="str">
        <f t="shared" si="230"/>
        <v>武汉文理</v>
      </c>
      <c r="D3672" t="str">
        <f t="shared" si="231"/>
        <v>01</v>
      </c>
      <c r="E3672" t="s">
        <v>1556</v>
      </c>
      <c r="F3672">
        <v>175</v>
      </c>
      <c r="G3672">
        <v>93</v>
      </c>
      <c r="H3672">
        <v>88</v>
      </c>
      <c r="I3672">
        <v>55</v>
      </c>
      <c r="J3672">
        <v>43</v>
      </c>
      <c r="K3672">
        <v>43</v>
      </c>
      <c r="L3672">
        <v>0</v>
      </c>
      <c r="M3672">
        <v>2022</v>
      </c>
      <c r="N3672">
        <f t="shared" ca="1" si="228"/>
        <v>139</v>
      </c>
      <c r="O3672">
        <f t="shared" ca="1" si="229"/>
        <v>35837</v>
      </c>
      <c r="P3672">
        <f ca="1">_20206[[#This Row],[最低排名]]-_20206[[#This Row],[同分人数]]+1</f>
        <v>35699</v>
      </c>
      <c r="Q3672">
        <f ca="1">IF(O3672&gt;=开始!$B$6, 1, 0)</f>
        <v>1</v>
      </c>
      <c r="R3672">
        <f ca="1">_20206[[#This Row],[最低排名]]-开始!$B$6</f>
        <v>35837</v>
      </c>
    </row>
    <row r="3673" spans="1:18">
      <c r="A3673">
        <v>73401</v>
      </c>
      <c r="B3673" t="s">
        <v>1168</v>
      </c>
      <c r="C3673" t="str">
        <f t="shared" si="230"/>
        <v>武汉华夏</v>
      </c>
      <c r="D3673" t="str">
        <f t="shared" si="231"/>
        <v>01</v>
      </c>
      <c r="E3673" t="s">
        <v>1556</v>
      </c>
      <c r="F3673">
        <v>182</v>
      </c>
      <c r="G3673">
        <v>103</v>
      </c>
      <c r="H3673">
        <v>75</v>
      </c>
      <c r="I3673">
        <v>55</v>
      </c>
      <c r="J3673">
        <v>49</v>
      </c>
      <c r="K3673">
        <v>43</v>
      </c>
      <c r="L3673">
        <v>0</v>
      </c>
      <c r="M3673">
        <v>2022</v>
      </c>
      <c r="N3673">
        <f t="shared" ca="1" si="228"/>
        <v>139</v>
      </c>
      <c r="O3673">
        <f t="shared" ca="1" si="229"/>
        <v>35837</v>
      </c>
      <c r="P3673">
        <f ca="1">_20206[[#This Row],[最低排名]]-_20206[[#This Row],[同分人数]]+1</f>
        <v>35699</v>
      </c>
      <c r="Q3673">
        <f ca="1">IF(O3673&gt;=开始!$B$6, 1, 0)</f>
        <v>1</v>
      </c>
      <c r="R3673">
        <f ca="1">_20206[[#This Row],[最低排名]]-开始!$B$6</f>
        <v>35837</v>
      </c>
    </row>
    <row r="3674" spans="1:18">
      <c r="A3674">
        <v>73501</v>
      </c>
      <c r="B3674" t="s">
        <v>1170</v>
      </c>
      <c r="C3674" t="str">
        <f t="shared" si="230"/>
        <v>鄂医药护</v>
      </c>
      <c r="D3674" t="str">
        <f t="shared" si="231"/>
        <v>01</v>
      </c>
      <c r="E3674" t="s">
        <v>1534</v>
      </c>
      <c r="F3674">
        <v>174</v>
      </c>
      <c r="G3674">
        <v>96</v>
      </c>
      <c r="H3674">
        <v>67</v>
      </c>
      <c r="I3674">
        <v>58</v>
      </c>
      <c r="J3674">
        <v>55</v>
      </c>
      <c r="K3674">
        <v>46</v>
      </c>
      <c r="L3674">
        <v>0</v>
      </c>
      <c r="M3674">
        <v>2022</v>
      </c>
      <c r="N3674">
        <f t="shared" ca="1" si="228"/>
        <v>161</v>
      </c>
      <c r="O3674">
        <f t="shared" ca="1" si="229"/>
        <v>36413</v>
      </c>
      <c r="P3674">
        <f ca="1">_20206[[#This Row],[最低排名]]-_20206[[#This Row],[同分人数]]+1</f>
        <v>36253</v>
      </c>
      <c r="Q3674">
        <f ca="1">IF(O3674&gt;=开始!$B$6, 1, 0)</f>
        <v>1</v>
      </c>
      <c r="R3674">
        <f ca="1">_20206[[#This Row],[最低排名]]-开始!$B$6</f>
        <v>36413</v>
      </c>
    </row>
    <row r="3675" spans="1:18">
      <c r="A3675">
        <v>74101</v>
      </c>
      <c r="B3675" t="s">
        <v>1172</v>
      </c>
      <c r="C3675" t="str">
        <f t="shared" si="230"/>
        <v>湖南大学</v>
      </c>
      <c r="D3675" t="str">
        <f t="shared" si="231"/>
        <v>01</v>
      </c>
      <c r="E3675" t="s">
        <v>33</v>
      </c>
      <c r="F3675">
        <v>236</v>
      </c>
      <c r="G3675">
        <v>130</v>
      </c>
      <c r="H3675">
        <v>129</v>
      </c>
      <c r="I3675">
        <v>67</v>
      </c>
      <c r="J3675">
        <v>64</v>
      </c>
      <c r="K3675">
        <v>61</v>
      </c>
      <c r="L3675">
        <v>0</v>
      </c>
      <c r="M3675">
        <v>2022</v>
      </c>
      <c r="N3675">
        <f t="shared" ca="1" si="228"/>
        <v>179</v>
      </c>
      <c r="O3675">
        <f t="shared" ca="1" si="229"/>
        <v>5730</v>
      </c>
      <c r="P3675">
        <f ca="1">_20206[[#This Row],[最低排名]]-_20206[[#This Row],[同分人数]]+1</f>
        <v>5552</v>
      </c>
      <c r="Q3675">
        <f ca="1">IF(O3675&gt;=开始!$B$6, 1, 0)</f>
        <v>1</v>
      </c>
      <c r="R3675">
        <f ca="1">_20206[[#This Row],[最低排名]]-开始!$B$6</f>
        <v>5730</v>
      </c>
    </row>
    <row r="3676" spans="1:18">
      <c r="A3676">
        <v>74102</v>
      </c>
      <c r="B3676" t="s">
        <v>1173</v>
      </c>
      <c r="C3676" t="str">
        <f t="shared" si="230"/>
        <v>湖南大学</v>
      </c>
      <c r="D3676" t="str">
        <f t="shared" si="231"/>
        <v>02</v>
      </c>
      <c r="E3676" t="s">
        <v>265</v>
      </c>
      <c r="F3676">
        <v>233</v>
      </c>
      <c r="G3676">
        <v>119</v>
      </c>
      <c r="H3676">
        <v>133</v>
      </c>
      <c r="I3676">
        <v>70</v>
      </c>
      <c r="J3676">
        <v>67</v>
      </c>
      <c r="K3676">
        <v>55</v>
      </c>
      <c r="L3676">
        <v>0</v>
      </c>
      <c r="M3676">
        <v>2022</v>
      </c>
      <c r="N3676">
        <f t="shared" ca="1" si="228"/>
        <v>182</v>
      </c>
      <c r="O3676">
        <f t="shared" ca="1" si="229"/>
        <v>5551</v>
      </c>
      <c r="P3676">
        <f ca="1">_20206[[#This Row],[最低排名]]-_20206[[#This Row],[同分人数]]+1</f>
        <v>5370</v>
      </c>
      <c r="Q3676">
        <f ca="1">IF(O3676&gt;=开始!$B$6, 1, 0)</f>
        <v>1</v>
      </c>
      <c r="R3676">
        <f ca="1">_20206[[#This Row],[最低排名]]-开始!$B$6</f>
        <v>5551</v>
      </c>
    </row>
    <row r="3677" spans="1:18">
      <c r="A3677">
        <v>74103</v>
      </c>
      <c r="B3677" t="s">
        <v>1174</v>
      </c>
      <c r="C3677" t="str">
        <f t="shared" si="230"/>
        <v>湖南大学</v>
      </c>
      <c r="D3677" t="str">
        <f t="shared" si="231"/>
        <v>03</v>
      </c>
      <c r="E3677" t="s">
        <v>265</v>
      </c>
      <c r="F3677">
        <v>230</v>
      </c>
      <c r="G3677">
        <v>116</v>
      </c>
      <c r="H3677">
        <v>133</v>
      </c>
      <c r="I3677">
        <v>70</v>
      </c>
      <c r="J3677">
        <v>64</v>
      </c>
      <c r="K3677">
        <v>61</v>
      </c>
      <c r="L3677">
        <v>0</v>
      </c>
      <c r="M3677">
        <v>2022</v>
      </c>
      <c r="N3677">
        <f t="shared" ca="1" si="228"/>
        <v>182</v>
      </c>
      <c r="O3677">
        <f t="shared" ca="1" si="229"/>
        <v>5551</v>
      </c>
      <c r="P3677">
        <f ca="1">_20206[[#This Row],[最低排名]]-_20206[[#This Row],[同分人数]]+1</f>
        <v>5370</v>
      </c>
      <c r="Q3677">
        <f ca="1">IF(O3677&gt;=开始!$B$6, 1, 0)</f>
        <v>1</v>
      </c>
      <c r="R3677">
        <f ca="1">_20206[[#This Row],[最低排名]]-开始!$B$6</f>
        <v>5551</v>
      </c>
    </row>
    <row r="3678" spans="1:18">
      <c r="A3678">
        <v>74201</v>
      </c>
      <c r="B3678" t="s">
        <v>1176</v>
      </c>
      <c r="C3678" t="str">
        <f t="shared" si="230"/>
        <v>中南大学</v>
      </c>
      <c r="D3678" t="str">
        <f t="shared" si="231"/>
        <v>01</v>
      </c>
      <c r="E3678" t="s">
        <v>289</v>
      </c>
      <c r="F3678">
        <v>244</v>
      </c>
      <c r="G3678">
        <v>126</v>
      </c>
      <c r="H3678">
        <v>140</v>
      </c>
      <c r="I3678">
        <v>64</v>
      </c>
      <c r="J3678">
        <v>61</v>
      </c>
      <c r="K3678">
        <v>61</v>
      </c>
      <c r="L3678">
        <v>0</v>
      </c>
      <c r="M3678">
        <v>2022</v>
      </c>
      <c r="N3678">
        <f t="shared" ca="1" si="228"/>
        <v>144</v>
      </c>
      <c r="O3678">
        <f t="shared" ca="1" si="229"/>
        <v>3650</v>
      </c>
      <c r="P3678">
        <f ca="1">_20206[[#This Row],[最低排名]]-_20206[[#This Row],[同分人数]]+1</f>
        <v>3507</v>
      </c>
      <c r="Q3678">
        <f ca="1">IF(O3678&gt;=开始!$B$6, 1, 0)</f>
        <v>1</v>
      </c>
      <c r="R3678">
        <f ca="1">_20206[[#This Row],[最低排名]]-开始!$B$6</f>
        <v>3650</v>
      </c>
    </row>
    <row r="3679" spans="1:18">
      <c r="A3679">
        <v>74202</v>
      </c>
      <c r="B3679" t="s">
        <v>1178</v>
      </c>
      <c r="C3679" t="str">
        <f t="shared" si="230"/>
        <v>中南大学</v>
      </c>
      <c r="D3679" t="str">
        <f t="shared" si="231"/>
        <v>02</v>
      </c>
      <c r="E3679" t="s">
        <v>289</v>
      </c>
      <c r="F3679">
        <v>239</v>
      </c>
      <c r="G3679">
        <v>132</v>
      </c>
      <c r="H3679">
        <v>127</v>
      </c>
      <c r="I3679">
        <v>70</v>
      </c>
      <c r="J3679">
        <v>70</v>
      </c>
      <c r="K3679">
        <v>64</v>
      </c>
      <c r="L3679">
        <v>0</v>
      </c>
      <c r="M3679">
        <v>2022</v>
      </c>
      <c r="N3679">
        <f t="shared" ca="1" si="228"/>
        <v>144</v>
      </c>
      <c r="O3679">
        <f t="shared" ca="1" si="229"/>
        <v>3650</v>
      </c>
      <c r="P3679">
        <f ca="1">_20206[[#This Row],[最低排名]]-_20206[[#This Row],[同分人数]]+1</f>
        <v>3507</v>
      </c>
      <c r="Q3679">
        <f ca="1">IF(O3679&gt;=开始!$B$6, 1, 0)</f>
        <v>1</v>
      </c>
      <c r="R3679">
        <f ca="1">_20206[[#This Row],[最低排名]]-开始!$B$6</f>
        <v>3650</v>
      </c>
    </row>
    <row r="3680" spans="1:18">
      <c r="A3680">
        <v>74203</v>
      </c>
      <c r="B3680" t="s">
        <v>1179</v>
      </c>
      <c r="C3680" t="str">
        <f t="shared" si="230"/>
        <v>中南大学</v>
      </c>
      <c r="D3680" t="str">
        <f t="shared" si="231"/>
        <v>03</v>
      </c>
      <c r="E3680" t="s">
        <v>33</v>
      </c>
      <c r="F3680">
        <v>231</v>
      </c>
      <c r="G3680">
        <v>125</v>
      </c>
      <c r="H3680">
        <v>131</v>
      </c>
      <c r="I3680">
        <v>67</v>
      </c>
      <c r="J3680">
        <v>64</v>
      </c>
      <c r="K3680">
        <v>64</v>
      </c>
      <c r="L3680">
        <v>0</v>
      </c>
      <c r="M3680">
        <v>2022</v>
      </c>
      <c r="N3680">
        <f t="shared" ca="1" si="228"/>
        <v>179</v>
      </c>
      <c r="O3680">
        <f t="shared" ca="1" si="229"/>
        <v>5730</v>
      </c>
      <c r="P3680">
        <f ca="1">_20206[[#This Row],[最低排名]]-_20206[[#This Row],[同分人数]]+1</f>
        <v>5552</v>
      </c>
      <c r="Q3680">
        <f ca="1">IF(O3680&gt;=开始!$B$6, 1, 0)</f>
        <v>1</v>
      </c>
      <c r="R3680">
        <f ca="1">_20206[[#This Row],[最低排名]]-开始!$B$6</f>
        <v>5730</v>
      </c>
    </row>
    <row r="3681" spans="1:18">
      <c r="A3681">
        <v>74301</v>
      </c>
      <c r="B3681" t="s">
        <v>1180</v>
      </c>
      <c r="C3681" t="str">
        <f t="shared" si="230"/>
        <v>湘潭大学</v>
      </c>
      <c r="D3681" t="str">
        <f t="shared" si="231"/>
        <v>01</v>
      </c>
      <c r="E3681" t="s">
        <v>81</v>
      </c>
      <c r="F3681">
        <v>216</v>
      </c>
      <c r="G3681">
        <v>112</v>
      </c>
      <c r="H3681">
        <v>102</v>
      </c>
      <c r="I3681">
        <v>61</v>
      </c>
      <c r="J3681">
        <v>58</v>
      </c>
      <c r="K3681">
        <v>55</v>
      </c>
      <c r="L3681">
        <v>0</v>
      </c>
      <c r="M3681">
        <v>2022</v>
      </c>
      <c r="N3681">
        <f t="shared" ca="1" si="228"/>
        <v>220</v>
      </c>
      <c r="O3681">
        <f t="shared" ca="1" si="229"/>
        <v>19321</v>
      </c>
      <c r="P3681">
        <f ca="1">_20206[[#This Row],[最低排名]]-_20206[[#This Row],[同分人数]]+1</f>
        <v>19102</v>
      </c>
      <c r="Q3681">
        <f ca="1">IF(O3681&gt;=开始!$B$6, 1, 0)</f>
        <v>1</v>
      </c>
      <c r="R3681">
        <f ca="1">_20206[[#This Row],[最低排名]]-开始!$B$6</f>
        <v>19321</v>
      </c>
    </row>
    <row r="3682" spans="1:18">
      <c r="A3682">
        <v>74401</v>
      </c>
      <c r="B3682" t="s">
        <v>1181</v>
      </c>
      <c r="C3682" t="str">
        <f t="shared" si="230"/>
        <v>湖南科大</v>
      </c>
      <c r="D3682" t="str">
        <f t="shared" si="231"/>
        <v>01</v>
      </c>
      <c r="E3682" t="s">
        <v>479</v>
      </c>
      <c r="F3682">
        <v>204</v>
      </c>
      <c r="G3682">
        <v>103</v>
      </c>
      <c r="H3682">
        <v>68</v>
      </c>
      <c r="I3682">
        <v>52</v>
      </c>
      <c r="J3682">
        <v>49</v>
      </c>
      <c r="K3682">
        <v>49</v>
      </c>
      <c r="L3682">
        <v>0</v>
      </c>
      <c r="M3682">
        <v>2022</v>
      </c>
      <c r="N3682">
        <f t="shared" ca="1" si="228"/>
        <v>163</v>
      </c>
      <c r="O3682">
        <f t="shared" ca="1" si="229"/>
        <v>33024</v>
      </c>
      <c r="P3682">
        <f ca="1">_20206[[#This Row],[最低排名]]-_20206[[#This Row],[同分人数]]+1</f>
        <v>32862</v>
      </c>
      <c r="Q3682">
        <f ca="1">IF(O3682&gt;=开始!$B$6, 1, 0)</f>
        <v>1</v>
      </c>
      <c r="R3682">
        <f ca="1">_20206[[#This Row],[最低排名]]-开始!$B$6</f>
        <v>33024</v>
      </c>
    </row>
    <row r="3683" spans="1:18">
      <c r="A3683">
        <v>74402</v>
      </c>
      <c r="B3683" t="s">
        <v>1182</v>
      </c>
      <c r="C3683" t="str">
        <f t="shared" si="230"/>
        <v>湖南科大</v>
      </c>
      <c r="D3683" t="str">
        <f t="shared" si="231"/>
        <v>02</v>
      </c>
      <c r="E3683" t="s">
        <v>387</v>
      </c>
      <c r="F3683">
        <v>185</v>
      </c>
      <c r="G3683">
        <v>96</v>
      </c>
      <c r="H3683">
        <v>90</v>
      </c>
      <c r="I3683">
        <v>61</v>
      </c>
      <c r="J3683">
        <v>55</v>
      </c>
      <c r="K3683">
        <v>55</v>
      </c>
      <c r="L3683">
        <v>0</v>
      </c>
      <c r="M3683">
        <v>2022</v>
      </c>
      <c r="N3683">
        <f t="shared" ca="1" si="228"/>
        <v>167</v>
      </c>
      <c r="O3683">
        <f t="shared" ca="1" si="229"/>
        <v>28846</v>
      </c>
      <c r="P3683">
        <f ca="1">_20206[[#This Row],[最低排名]]-_20206[[#This Row],[同分人数]]+1</f>
        <v>28680</v>
      </c>
      <c r="Q3683">
        <f ca="1">IF(O3683&gt;=开始!$B$6, 1, 0)</f>
        <v>1</v>
      </c>
      <c r="R3683">
        <f ca="1">_20206[[#This Row],[最低排名]]-开始!$B$6</f>
        <v>28846</v>
      </c>
    </row>
    <row r="3684" spans="1:18">
      <c r="A3684">
        <v>74403</v>
      </c>
      <c r="B3684" t="s">
        <v>1183</v>
      </c>
      <c r="C3684" t="str">
        <f t="shared" si="230"/>
        <v>湖南科大</v>
      </c>
      <c r="D3684" t="str">
        <f t="shared" si="231"/>
        <v>03</v>
      </c>
      <c r="E3684" t="s">
        <v>335</v>
      </c>
      <c r="F3684">
        <v>203</v>
      </c>
      <c r="G3684">
        <v>104</v>
      </c>
      <c r="H3684">
        <v>76</v>
      </c>
      <c r="I3684">
        <v>64</v>
      </c>
      <c r="J3684">
        <v>55</v>
      </c>
      <c r="K3684">
        <v>49</v>
      </c>
      <c r="L3684">
        <v>0</v>
      </c>
      <c r="M3684">
        <v>2022</v>
      </c>
      <c r="N3684">
        <f t="shared" ca="1" si="228"/>
        <v>188</v>
      </c>
      <c r="O3684">
        <f t="shared" ca="1" si="229"/>
        <v>28679</v>
      </c>
      <c r="P3684">
        <f ca="1">_20206[[#This Row],[最低排名]]-_20206[[#This Row],[同分人数]]+1</f>
        <v>28492</v>
      </c>
      <c r="Q3684">
        <f ca="1">IF(O3684&gt;=开始!$B$6, 1, 0)</f>
        <v>1</v>
      </c>
      <c r="R3684">
        <f ca="1">_20206[[#This Row],[最低排名]]-开始!$B$6</f>
        <v>28679</v>
      </c>
    </row>
    <row r="3685" spans="1:18">
      <c r="A3685">
        <v>74404</v>
      </c>
      <c r="B3685" t="s">
        <v>1184</v>
      </c>
      <c r="C3685" t="str">
        <f t="shared" si="230"/>
        <v>湖南科大</v>
      </c>
      <c r="D3685" t="str">
        <f t="shared" si="231"/>
        <v>04</v>
      </c>
      <c r="E3685" t="s">
        <v>560</v>
      </c>
      <c r="F3685">
        <v>219</v>
      </c>
      <c r="G3685">
        <v>124</v>
      </c>
      <c r="H3685">
        <v>80</v>
      </c>
      <c r="I3685">
        <v>52</v>
      </c>
      <c r="J3685">
        <v>49</v>
      </c>
      <c r="K3685">
        <v>49</v>
      </c>
      <c r="L3685">
        <v>0</v>
      </c>
      <c r="M3685">
        <v>2022</v>
      </c>
      <c r="N3685">
        <f t="shared" ca="1" si="228"/>
        <v>191</v>
      </c>
      <c r="O3685">
        <f t="shared" ca="1" si="229"/>
        <v>28286</v>
      </c>
      <c r="P3685">
        <f ca="1">_20206[[#This Row],[最低排名]]-_20206[[#This Row],[同分人数]]+1</f>
        <v>28096</v>
      </c>
      <c r="Q3685">
        <f ca="1">IF(O3685&gt;=开始!$B$6, 1, 0)</f>
        <v>1</v>
      </c>
      <c r="R3685">
        <f ca="1">_20206[[#This Row],[最低排名]]-开始!$B$6</f>
        <v>28286</v>
      </c>
    </row>
    <row r="3686" spans="1:18">
      <c r="A3686">
        <v>74405</v>
      </c>
      <c r="B3686" t="s">
        <v>1185</v>
      </c>
      <c r="C3686" t="str">
        <f t="shared" si="230"/>
        <v>湖南科大</v>
      </c>
      <c r="D3686" t="str">
        <f t="shared" si="231"/>
        <v>05</v>
      </c>
      <c r="E3686" t="s">
        <v>389</v>
      </c>
      <c r="F3686">
        <v>202</v>
      </c>
      <c r="G3686">
        <v>109</v>
      </c>
      <c r="H3686">
        <v>79</v>
      </c>
      <c r="I3686">
        <v>61</v>
      </c>
      <c r="J3686">
        <v>58</v>
      </c>
      <c r="K3686">
        <v>52</v>
      </c>
      <c r="L3686">
        <v>0</v>
      </c>
      <c r="M3686">
        <v>2022</v>
      </c>
      <c r="N3686">
        <f t="shared" ca="1" si="228"/>
        <v>189</v>
      </c>
      <c r="O3686">
        <f t="shared" ca="1" si="229"/>
        <v>27719</v>
      </c>
      <c r="P3686">
        <f ca="1">_20206[[#This Row],[最低排名]]-_20206[[#This Row],[同分人数]]+1</f>
        <v>27531</v>
      </c>
      <c r="Q3686">
        <f ca="1">IF(O3686&gt;=开始!$B$6, 1, 0)</f>
        <v>1</v>
      </c>
      <c r="R3686">
        <f ca="1">_20206[[#This Row],[最低排名]]-开始!$B$6</f>
        <v>27719</v>
      </c>
    </row>
    <row r="3687" spans="1:18">
      <c r="A3687">
        <v>74406</v>
      </c>
      <c r="B3687" t="s">
        <v>1186</v>
      </c>
      <c r="C3687" t="str">
        <f t="shared" si="230"/>
        <v>湖南科大</v>
      </c>
      <c r="D3687" t="str">
        <f t="shared" si="231"/>
        <v>06</v>
      </c>
      <c r="E3687" t="s">
        <v>184</v>
      </c>
      <c r="F3687">
        <v>186</v>
      </c>
      <c r="G3687">
        <v>100</v>
      </c>
      <c r="H3687">
        <v>100</v>
      </c>
      <c r="I3687">
        <v>61</v>
      </c>
      <c r="J3687">
        <v>52</v>
      </c>
      <c r="K3687">
        <v>52</v>
      </c>
      <c r="L3687">
        <v>0</v>
      </c>
      <c r="M3687">
        <v>2022</v>
      </c>
      <c r="N3687">
        <f t="shared" ca="1" si="228"/>
        <v>201</v>
      </c>
      <c r="O3687">
        <f t="shared" ca="1" si="229"/>
        <v>27920</v>
      </c>
      <c r="P3687">
        <f ca="1">_20206[[#This Row],[最低排名]]-_20206[[#This Row],[同分人数]]+1</f>
        <v>27720</v>
      </c>
      <c r="Q3687">
        <f ca="1">IF(O3687&gt;=开始!$B$6, 1, 0)</f>
        <v>1</v>
      </c>
      <c r="R3687">
        <f ca="1">_20206[[#This Row],[最低排名]]-开始!$B$6</f>
        <v>27920</v>
      </c>
    </row>
    <row r="3688" spans="1:18">
      <c r="A3688">
        <v>74501</v>
      </c>
      <c r="B3688" t="s">
        <v>1187</v>
      </c>
      <c r="C3688" t="str">
        <f t="shared" si="230"/>
        <v>长沙理工</v>
      </c>
      <c r="D3688" t="str">
        <f t="shared" si="231"/>
        <v>01</v>
      </c>
      <c r="E3688" t="s">
        <v>144</v>
      </c>
      <c r="F3688">
        <v>206</v>
      </c>
      <c r="G3688">
        <v>112</v>
      </c>
      <c r="H3688">
        <v>117</v>
      </c>
      <c r="I3688">
        <v>49</v>
      </c>
      <c r="J3688">
        <v>49</v>
      </c>
      <c r="K3688">
        <v>46</v>
      </c>
      <c r="L3688">
        <v>0</v>
      </c>
      <c r="M3688">
        <v>2022</v>
      </c>
      <c r="N3688">
        <f t="shared" ca="1" si="228"/>
        <v>221</v>
      </c>
      <c r="O3688">
        <f t="shared" ca="1" si="229"/>
        <v>24652</v>
      </c>
      <c r="P3688">
        <f ca="1">_20206[[#This Row],[最低排名]]-_20206[[#This Row],[同分人数]]+1</f>
        <v>24432</v>
      </c>
      <c r="Q3688">
        <f ca="1">IF(O3688&gt;=开始!$B$6, 1, 0)</f>
        <v>1</v>
      </c>
      <c r="R3688">
        <f ca="1">_20206[[#This Row],[最低排名]]-开始!$B$6</f>
        <v>24652</v>
      </c>
    </row>
    <row r="3689" spans="1:18">
      <c r="A3689">
        <v>74502</v>
      </c>
      <c r="B3689" t="s">
        <v>1188</v>
      </c>
      <c r="C3689" t="str">
        <f t="shared" si="230"/>
        <v>长沙理工</v>
      </c>
      <c r="D3689" t="str">
        <f t="shared" si="231"/>
        <v>02</v>
      </c>
      <c r="E3689" t="s">
        <v>144</v>
      </c>
      <c r="F3689">
        <v>196</v>
      </c>
      <c r="G3689">
        <v>101</v>
      </c>
      <c r="H3689">
        <v>100</v>
      </c>
      <c r="I3689">
        <v>58</v>
      </c>
      <c r="J3689">
        <v>58</v>
      </c>
      <c r="K3689">
        <v>55</v>
      </c>
      <c r="L3689">
        <v>0</v>
      </c>
      <c r="M3689">
        <v>2022</v>
      </c>
      <c r="N3689">
        <f t="shared" ca="1" si="228"/>
        <v>221</v>
      </c>
      <c r="O3689">
        <f t="shared" ca="1" si="229"/>
        <v>24652</v>
      </c>
      <c r="P3689">
        <f ca="1">_20206[[#This Row],[最低排名]]-_20206[[#This Row],[同分人数]]+1</f>
        <v>24432</v>
      </c>
      <c r="Q3689">
        <f ca="1">IF(O3689&gt;=开始!$B$6, 1, 0)</f>
        <v>1</v>
      </c>
      <c r="R3689">
        <f ca="1">_20206[[#This Row],[最低排名]]-开始!$B$6</f>
        <v>24652</v>
      </c>
    </row>
    <row r="3690" spans="1:18">
      <c r="A3690">
        <v>74601</v>
      </c>
      <c r="B3690" t="s">
        <v>1189</v>
      </c>
      <c r="C3690" t="str">
        <f t="shared" si="230"/>
        <v>湖南农大</v>
      </c>
      <c r="D3690" t="str">
        <f t="shared" si="231"/>
        <v>01</v>
      </c>
      <c r="E3690" t="s">
        <v>440</v>
      </c>
      <c r="F3690">
        <v>172</v>
      </c>
      <c r="G3690">
        <v>88</v>
      </c>
      <c r="H3690">
        <v>97</v>
      </c>
      <c r="I3690">
        <v>58</v>
      </c>
      <c r="J3690">
        <v>58</v>
      </c>
      <c r="K3690">
        <v>52</v>
      </c>
      <c r="L3690">
        <v>0</v>
      </c>
      <c r="M3690">
        <v>2022</v>
      </c>
      <c r="N3690">
        <f t="shared" ca="1" si="228"/>
        <v>188</v>
      </c>
      <c r="O3690">
        <f t="shared" ca="1" si="229"/>
        <v>30533</v>
      </c>
      <c r="P3690">
        <f ca="1">_20206[[#This Row],[最低排名]]-_20206[[#This Row],[同分人数]]+1</f>
        <v>30346</v>
      </c>
      <c r="Q3690">
        <f ca="1">IF(O3690&gt;=开始!$B$6, 1, 0)</f>
        <v>1</v>
      </c>
      <c r="R3690">
        <f ca="1">_20206[[#This Row],[最低排名]]-开始!$B$6</f>
        <v>30533</v>
      </c>
    </row>
    <row r="3691" spans="1:18">
      <c r="A3691">
        <v>74602</v>
      </c>
      <c r="B3691" t="s">
        <v>1190</v>
      </c>
      <c r="C3691" t="str">
        <f t="shared" si="230"/>
        <v>湖南农大</v>
      </c>
      <c r="D3691" t="str">
        <f t="shared" si="231"/>
        <v>02</v>
      </c>
      <c r="E3691" t="s">
        <v>335</v>
      </c>
      <c r="F3691">
        <v>207</v>
      </c>
      <c r="G3691">
        <v>108</v>
      </c>
      <c r="H3691">
        <v>78</v>
      </c>
      <c r="I3691">
        <v>61</v>
      </c>
      <c r="J3691">
        <v>52</v>
      </c>
      <c r="K3691">
        <v>49</v>
      </c>
      <c r="L3691">
        <v>0</v>
      </c>
      <c r="M3691">
        <v>2022</v>
      </c>
      <c r="N3691">
        <f t="shared" ca="1" si="228"/>
        <v>188</v>
      </c>
      <c r="O3691">
        <f t="shared" ca="1" si="229"/>
        <v>28679</v>
      </c>
      <c r="P3691">
        <f ca="1">_20206[[#This Row],[最低排名]]-_20206[[#This Row],[同分人数]]+1</f>
        <v>28492</v>
      </c>
      <c r="Q3691">
        <f ca="1">IF(O3691&gt;=开始!$B$6, 1, 0)</f>
        <v>1</v>
      </c>
      <c r="R3691">
        <f ca="1">_20206[[#This Row],[最低排名]]-开始!$B$6</f>
        <v>28679</v>
      </c>
    </row>
    <row r="3692" spans="1:18">
      <c r="A3692">
        <v>74701</v>
      </c>
      <c r="B3692" t="s">
        <v>1191</v>
      </c>
      <c r="C3692" t="str">
        <f t="shared" si="230"/>
        <v>湖南中医</v>
      </c>
      <c r="D3692" t="str">
        <f t="shared" si="231"/>
        <v>01</v>
      </c>
      <c r="E3692" t="s">
        <v>300</v>
      </c>
      <c r="F3692">
        <v>209</v>
      </c>
      <c r="G3692">
        <v>105</v>
      </c>
      <c r="H3692">
        <v>95</v>
      </c>
      <c r="I3692">
        <v>67</v>
      </c>
      <c r="J3692">
        <v>64</v>
      </c>
      <c r="K3692">
        <v>61</v>
      </c>
      <c r="L3692">
        <v>0</v>
      </c>
      <c r="M3692">
        <v>2022</v>
      </c>
      <c r="N3692">
        <f t="shared" ca="1" si="228"/>
        <v>217</v>
      </c>
      <c r="O3692">
        <f t="shared" ca="1" si="229"/>
        <v>18448</v>
      </c>
      <c r="P3692">
        <f ca="1">_20206[[#This Row],[最低排名]]-_20206[[#This Row],[同分人数]]+1</f>
        <v>18232</v>
      </c>
      <c r="Q3692">
        <f ca="1">IF(O3692&gt;=开始!$B$6, 1, 0)</f>
        <v>1</v>
      </c>
      <c r="R3692">
        <f ca="1">_20206[[#This Row],[最低排名]]-开始!$B$6</f>
        <v>18448</v>
      </c>
    </row>
    <row r="3693" spans="1:18">
      <c r="A3693">
        <v>74702</v>
      </c>
      <c r="B3693" t="s">
        <v>1192</v>
      </c>
      <c r="C3693" t="str">
        <f t="shared" si="230"/>
        <v>湖南中医</v>
      </c>
      <c r="D3693" t="str">
        <f t="shared" si="231"/>
        <v>02</v>
      </c>
      <c r="E3693" t="s">
        <v>79</v>
      </c>
      <c r="F3693">
        <v>215</v>
      </c>
      <c r="G3693">
        <v>123</v>
      </c>
      <c r="H3693">
        <v>112</v>
      </c>
      <c r="I3693">
        <v>67</v>
      </c>
      <c r="J3693">
        <v>55</v>
      </c>
      <c r="K3693">
        <v>52</v>
      </c>
      <c r="L3693">
        <v>0</v>
      </c>
      <c r="M3693">
        <v>2022</v>
      </c>
      <c r="N3693">
        <f t="shared" ca="1" si="228"/>
        <v>207</v>
      </c>
      <c r="O3693">
        <f t="shared" ca="1" si="229"/>
        <v>17355</v>
      </c>
      <c r="P3693">
        <f ca="1">_20206[[#This Row],[最低排名]]-_20206[[#This Row],[同分人数]]+1</f>
        <v>17149</v>
      </c>
      <c r="Q3693">
        <f ca="1">IF(O3693&gt;=开始!$B$6, 1, 0)</f>
        <v>1</v>
      </c>
      <c r="R3693">
        <f ca="1">_20206[[#This Row],[最低排名]]-开始!$B$6</f>
        <v>17355</v>
      </c>
    </row>
    <row r="3694" spans="1:18">
      <c r="A3694">
        <v>74703</v>
      </c>
      <c r="B3694" t="s">
        <v>1193</v>
      </c>
      <c r="C3694" t="str">
        <f t="shared" si="230"/>
        <v>湖南中医</v>
      </c>
      <c r="D3694" t="str">
        <f t="shared" si="231"/>
        <v>03</v>
      </c>
      <c r="E3694" t="s">
        <v>182</v>
      </c>
      <c r="F3694">
        <v>204</v>
      </c>
      <c r="G3694">
        <v>111</v>
      </c>
      <c r="H3694">
        <v>77</v>
      </c>
      <c r="I3694">
        <v>64</v>
      </c>
      <c r="J3694">
        <v>61</v>
      </c>
      <c r="K3694">
        <v>55</v>
      </c>
      <c r="L3694">
        <v>0</v>
      </c>
      <c r="M3694">
        <v>2022</v>
      </c>
      <c r="N3694">
        <f t="shared" ca="1" si="228"/>
        <v>212</v>
      </c>
      <c r="O3694">
        <f t="shared" ca="1" si="229"/>
        <v>25900</v>
      </c>
      <c r="P3694">
        <f ca="1">_20206[[#This Row],[最低排名]]-_20206[[#This Row],[同分人数]]+1</f>
        <v>25689</v>
      </c>
      <c r="Q3694">
        <f ca="1">IF(O3694&gt;=开始!$B$6, 1, 0)</f>
        <v>1</v>
      </c>
      <c r="R3694">
        <f ca="1">_20206[[#This Row],[最低排名]]-开始!$B$6</f>
        <v>25900</v>
      </c>
    </row>
    <row r="3695" spans="1:18">
      <c r="A3695">
        <v>74801</v>
      </c>
      <c r="B3695" t="s">
        <v>1194</v>
      </c>
      <c r="C3695" t="str">
        <f t="shared" si="230"/>
        <v>湖南师大</v>
      </c>
      <c r="D3695" t="str">
        <f t="shared" si="231"/>
        <v>01</v>
      </c>
      <c r="E3695" t="s">
        <v>424</v>
      </c>
      <c r="F3695">
        <v>206</v>
      </c>
      <c r="G3695">
        <v>103</v>
      </c>
      <c r="H3695">
        <v>129</v>
      </c>
      <c r="I3695">
        <v>64</v>
      </c>
      <c r="J3695">
        <v>64</v>
      </c>
      <c r="K3695">
        <v>61</v>
      </c>
      <c r="L3695">
        <v>0</v>
      </c>
      <c r="M3695">
        <v>2022</v>
      </c>
      <c r="N3695">
        <f t="shared" ca="1" si="228"/>
        <v>195</v>
      </c>
      <c r="O3695">
        <f t="shared" ca="1" si="229"/>
        <v>12419</v>
      </c>
      <c r="P3695">
        <f ca="1">_20206[[#This Row],[最低排名]]-_20206[[#This Row],[同分人数]]+1</f>
        <v>12225</v>
      </c>
      <c r="Q3695">
        <f ca="1">IF(O3695&gt;=开始!$B$6, 1, 0)</f>
        <v>1</v>
      </c>
      <c r="R3695">
        <f ca="1">_20206[[#This Row],[最低排名]]-开始!$B$6</f>
        <v>12419</v>
      </c>
    </row>
    <row r="3696" spans="1:18">
      <c r="A3696">
        <v>74802</v>
      </c>
      <c r="B3696" t="s">
        <v>1195</v>
      </c>
      <c r="C3696" t="str">
        <f t="shared" si="230"/>
        <v>湖南师大</v>
      </c>
      <c r="D3696" t="str">
        <f t="shared" si="231"/>
        <v>02</v>
      </c>
      <c r="E3696" t="s">
        <v>134</v>
      </c>
      <c r="F3696">
        <v>236</v>
      </c>
      <c r="G3696">
        <v>128</v>
      </c>
      <c r="H3696">
        <v>118</v>
      </c>
      <c r="I3696">
        <v>67</v>
      </c>
      <c r="J3696">
        <v>58</v>
      </c>
      <c r="K3696">
        <v>49</v>
      </c>
      <c r="L3696">
        <v>0</v>
      </c>
      <c r="M3696">
        <v>2022</v>
      </c>
      <c r="N3696">
        <f t="shared" ca="1" si="228"/>
        <v>208</v>
      </c>
      <c r="O3696">
        <f t="shared" ca="1" si="229"/>
        <v>11593</v>
      </c>
      <c r="P3696">
        <f ca="1">_20206[[#This Row],[最低排名]]-_20206[[#This Row],[同分人数]]+1</f>
        <v>11386</v>
      </c>
      <c r="Q3696">
        <f ca="1">IF(O3696&gt;=开始!$B$6, 1, 0)</f>
        <v>1</v>
      </c>
      <c r="R3696">
        <f ca="1">_20206[[#This Row],[最低排名]]-开始!$B$6</f>
        <v>11593</v>
      </c>
    </row>
    <row r="3697" spans="1:18">
      <c r="A3697">
        <v>74901</v>
      </c>
      <c r="B3697" t="s">
        <v>1197</v>
      </c>
      <c r="C3697" t="str">
        <f t="shared" si="230"/>
        <v>湖南理工</v>
      </c>
      <c r="D3697" t="str">
        <f t="shared" si="231"/>
        <v>01</v>
      </c>
      <c r="E3697" t="s">
        <v>221</v>
      </c>
      <c r="F3697">
        <v>188</v>
      </c>
      <c r="G3697">
        <v>97</v>
      </c>
      <c r="H3697">
        <v>74</v>
      </c>
      <c r="I3697">
        <v>55</v>
      </c>
      <c r="J3697">
        <v>49</v>
      </c>
      <c r="K3697">
        <v>43</v>
      </c>
      <c r="L3697">
        <v>0</v>
      </c>
      <c r="M3697">
        <v>2022</v>
      </c>
      <c r="N3697">
        <f t="shared" ca="1" si="228"/>
        <v>156</v>
      </c>
      <c r="O3697">
        <f t="shared" ca="1" si="229"/>
        <v>35102</v>
      </c>
      <c r="P3697">
        <f ca="1">_20206[[#This Row],[最低排名]]-_20206[[#This Row],[同分人数]]+1</f>
        <v>34947</v>
      </c>
      <c r="Q3697">
        <f ca="1">IF(O3697&gt;=开始!$B$6, 1, 0)</f>
        <v>1</v>
      </c>
      <c r="R3697">
        <f ca="1">_20206[[#This Row],[最低排名]]-开始!$B$6</f>
        <v>35102</v>
      </c>
    </row>
    <row r="3698" spans="1:18">
      <c r="A3698">
        <v>74902</v>
      </c>
      <c r="B3698" t="s">
        <v>1198</v>
      </c>
      <c r="C3698" t="str">
        <f t="shared" si="230"/>
        <v>湖南理工</v>
      </c>
      <c r="D3698" t="str">
        <f t="shared" si="231"/>
        <v>02</v>
      </c>
      <c r="E3698" t="s">
        <v>1534</v>
      </c>
      <c r="F3698">
        <v>182</v>
      </c>
      <c r="G3698">
        <v>94</v>
      </c>
      <c r="H3698">
        <v>89</v>
      </c>
      <c r="I3698">
        <v>46</v>
      </c>
      <c r="J3698">
        <v>43</v>
      </c>
      <c r="K3698">
        <v>40</v>
      </c>
      <c r="L3698">
        <v>0</v>
      </c>
      <c r="M3698">
        <v>2022</v>
      </c>
      <c r="N3698">
        <f t="shared" ca="1" si="228"/>
        <v>161</v>
      </c>
      <c r="O3698">
        <f t="shared" ca="1" si="229"/>
        <v>36413</v>
      </c>
      <c r="P3698">
        <f ca="1">_20206[[#This Row],[最低排名]]-_20206[[#This Row],[同分人数]]+1</f>
        <v>36253</v>
      </c>
      <c r="Q3698">
        <f ca="1">IF(O3698&gt;=开始!$B$6, 1, 0)</f>
        <v>1</v>
      </c>
      <c r="R3698">
        <f ca="1">_20206[[#This Row],[最低排名]]-开始!$B$6</f>
        <v>36413</v>
      </c>
    </row>
    <row r="3699" spans="1:18">
      <c r="A3699">
        <v>74903</v>
      </c>
      <c r="B3699" t="s">
        <v>1199</v>
      </c>
      <c r="C3699" t="str">
        <f t="shared" si="230"/>
        <v>湖南理工</v>
      </c>
      <c r="D3699" t="str">
        <f t="shared" si="231"/>
        <v>03</v>
      </c>
      <c r="E3699" t="s">
        <v>366</v>
      </c>
      <c r="F3699">
        <v>188</v>
      </c>
      <c r="G3699">
        <v>96</v>
      </c>
      <c r="H3699">
        <v>78</v>
      </c>
      <c r="I3699">
        <v>49</v>
      </c>
      <c r="J3699">
        <v>46</v>
      </c>
      <c r="K3699">
        <v>46</v>
      </c>
      <c r="L3699">
        <v>0</v>
      </c>
      <c r="M3699">
        <v>2022</v>
      </c>
      <c r="N3699">
        <f t="shared" ca="1" si="228"/>
        <v>161</v>
      </c>
      <c r="O3699">
        <f t="shared" ca="1" si="229"/>
        <v>35422</v>
      </c>
      <c r="P3699">
        <f ca="1">_20206[[#This Row],[最低排名]]-_20206[[#This Row],[同分人数]]+1</f>
        <v>35262</v>
      </c>
      <c r="Q3699">
        <f ca="1">IF(O3699&gt;=开始!$B$6, 1, 0)</f>
        <v>1</v>
      </c>
      <c r="R3699">
        <f ca="1">_20206[[#This Row],[最低排名]]-开始!$B$6</f>
        <v>35422</v>
      </c>
    </row>
    <row r="3700" spans="1:18">
      <c r="A3700">
        <v>75001</v>
      </c>
      <c r="B3700" t="s">
        <v>1200</v>
      </c>
      <c r="C3700" t="str">
        <f t="shared" si="230"/>
        <v>湘南学院</v>
      </c>
      <c r="D3700" t="str">
        <f t="shared" si="231"/>
        <v>01</v>
      </c>
      <c r="E3700" t="s">
        <v>1542</v>
      </c>
      <c r="F3700">
        <v>166</v>
      </c>
      <c r="G3700">
        <v>94</v>
      </c>
      <c r="H3700">
        <v>82</v>
      </c>
      <c r="I3700">
        <v>55</v>
      </c>
      <c r="J3700">
        <v>52</v>
      </c>
      <c r="K3700">
        <v>46</v>
      </c>
      <c r="L3700">
        <v>0</v>
      </c>
      <c r="M3700">
        <v>2022</v>
      </c>
      <c r="N3700">
        <f t="shared" ca="1" si="228"/>
        <v>137</v>
      </c>
      <c r="O3700">
        <f t="shared" ca="1" si="229"/>
        <v>36252</v>
      </c>
      <c r="P3700">
        <f ca="1">_20206[[#This Row],[最低排名]]-_20206[[#This Row],[同分人数]]+1</f>
        <v>36116</v>
      </c>
      <c r="Q3700">
        <f ca="1">IF(O3700&gt;=开始!$B$6, 1, 0)</f>
        <v>1</v>
      </c>
      <c r="R3700">
        <f ca="1">_20206[[#This Row],[最低排名]]-开始!$B$6</f>
        <v>36252</v>
      </c>
    </row>
    <row r="3701" spans="1:18">
      <c r="A3701">
        <v>75002</v>
      </c>
      <c r="B3701" t="s">
        <v>1201</v>
      </c>
      <c r="C3701" t="str">
        <f t="shared" si="230"/>
        <v>湘南学院</v>
      </c>
      <c r="D3701" t="str">
        <f t="shared" si="231"/>
        <v>02</v>
      </c>
      <c r="E3701" t="s">
        <v>1533</v>
      </c>
      <c r="F3701">
        <v>185</v>
      </c>
      <c r="G3701">
        <v>95</v>
      </c>
      <c r="H3701">
        <v>61</v>
      </c>
      <c r="I3701">
        <v>55</v>
      </c>
      <c r="J3701">
        <v>52</v>
      </c>
      <c r="K3701">
        <v>49</v>
      </c>
      <c r="L3701">
        <v>0</v>
      </c>
      <c r="M3701">
        <v>2022</v>
      </c>
      <c r="N3701">
        <f t="shared" ca="1" si="228"/>
        <v>141</v>
      </c>
      <c r="O3701">
        <f t="shared" ca="1" si="229"/>
        <v>36115</v>
      </c>
      <c r="P3701">
        <f ca="1">_20206[[#This Row],[最低排名]]-_20206[[#This Row],[同分人数]]+1</f>
        <v>35975</v>
      </c>
      <c r="Q3701">
        <f ca="1">IF(O3701&gt;=开始!$B$6, 1, 0)</f>
        <v>1</v>
      </c>
      <c r="R3701">
        <f ca="1">_20206[[#This Row],[最低排名]]-开始!$B$6</f>
        <v>36115</v>
      </c>
    </row>
    <row r="3702" spans="1:18">
      <c r="A3702">
        <v>75003</v>
      </c>
      <c r="B3702" t="s">
        <v>1202</v>
      </c>
      <c r="C3702" t="str">
        <f t="shared" si="230"/>
        <v>湘南学院</v>
      </c>
      <c r="D3702" t="str">
        <f t="shared" si="231"/>
        <v>03</v>
      </c>
      <c r="E3702" t="s">
        <v>701</v>
      </c>
      <c r="F3702">
        <v>196</v>
      </c>
      <c r="G3702">
        <v>99</v>
      </c>
      <c r="H3702">
        <v>95</v>
      </c>
      <c r="I3702">
        <v>55</v>
      </c>
      <c r="J3702">
        <v>49</v>
      </c>
      <c r="K3702">
        <v>49</v>
      </c>
      <c r="L3702">
        <v>0</v>
      </c>
      <c r="M3702">
        <v>2022</v>
      </c>
      <c r="N3702">
        <f t="shared" ca="1" si="228"/>
        <v>180</v>
      </c>
      <c r="O3702">
        <f t="shared" ca="1" si="229"/>
        <v>29210</v>
      </c>
      <c r="P3702">
        <f ca="1">_20206[[#This Row],[最低排名]]-_20206[[#This Row],[同分人数]]+1</f>
        <v>29031</v>
      </c>
      <c r="Q3702">
        <f ca="1">IF(O3702&gt;=开始!$B$6, 1, 0)</f>
        <v>1</v>
      </c>
      <c r="R3702">
        <f ca="1">_20206[[#This Row],[最低排名]]-开始!$B$6</f>
        <v>29210</v>
      </c>
    </row>
    <row r="3703" spans="1:18">
      <c r="A3703">
        <v>75101</v>
      </c>
      <c r="B3703" t="s">
        <v>1203</v>
      </c>
      <c r="C3703" t="str">
        <f t="shared" si="230"/>
        <v>衡阳师范</v>
      </c>
      <c r="D3703" t="str">
        <f t="shared" si="231"/>
        <v>01</v>
      </c>
      <c r="E3703" t="s">
        <v>381</v>
      </c>
      <c r="F3703">
        <v>199</v>
      </c>
      <c r="G3703">
        <v>100</v>
      </c>
      <c r="H3703">
        <v>68</v>
      </c>
      <c r="I3703">
        <v>58</v>
      </c>
      <c r="J3703">
        <v>55</v>
      </c>
      <c r="K3703">
        <v>49</v>
      </c>
      <c r="L3703">
        <v>0</v>
      </c>
      <c r="M3703">
        <v>2022</v>
      </c>
      <c r="N3703">
        <f t="shared" ca="1" si="228"/>
        <v>177</v>
      </c>
      <c r="O3703">
        <f t="shared" ca="1" si="229"/>
        <v>31886</v>
      </c>
      <c r="P3703">
        <f ca="1">_20206[[#This Row],[最低排名]]-_20206[[#This Row],[同分人数]]+1</f>
        <v>31710</v>
      </c>
      <c r="Q3703">
        <f ca="1">IF(O3703&gt;=开始!$B$6, 1, 0)</f>
        <v>1</v>
      </c>
      <c r="R3703">
        <f ca="1">_20206[[#This Row],[最低排名]]-开始!$B$6</f>
        <v>31886</v>
      </c>
    </row>
    <row r="3704" spans="1:18">
      <c r="A3704">
        <v>75102</v>
      </c>
      <c r="B3704" t="s">
        <v>1204</v>
      </c>
      <c r="C3704" t="str">
        <f t="shared" si="230"/>
        <v>衡阳师范</v>
      </c>
      <c r="D3704" t="str">
        <f t="shared" si="231"/>
        <v>02</v>
      </c>
      <c r="E3704" t="s">
        <v>419</v>
      </c>
      <c r="F3704">
        <v>191</v>
      </c>
      <c r="G3704">
        <v>96</v>
      </c>
      <c r="H3704">
        <v>102</v>
      </c>
      <c r="I3704">
        <v>55</v>
      </c>
      <c r="J3704">
        <v>43</v>
      </c>
      <c r="K3704">
        <v>43</v>
      </c>
      <c r="L3704">
        <v>0</v>
      </c>
      <c r="M3704">
        <v>2022</v>
      </c>
      <c r="N3704">
        <f t="shared" ca="1" si="228"/>
        <v>158</v>
      </c>
      <c r="O3704">
        <f t="shared" ca="1" si="229"/>
        <v>31045</v>
      </c>
      <c r="P3704">
        <f ca="1">_20206[[#This Row],[最低排名]]-_20206[[#This Row],[同分人数]]+1</f>
        <v>30888</v>
      </c>
      <c r="Q3704">
        <f ca="1">IF(O3704&gt;=开始!$B$6, 1, 0)</f>
        <v>1</v>
      </c>
      <c r="R3704">
        <f ca="1">_20206[[#This Row],[最低排名]]-开始!$B$6</f>
        <v>31045</v>
      </c>
    </row>
    <row r="3705" spans="1:18">
      <c r="A3705">
        <v>75103</v>
      </c>
      <c r="B3705" t="s">
        <v>1205</v>
      </c>
      <c r="C3705" t="str">
        <f t="shared" si="230"/>
        <v>衡阳师范</v>
      </c>
      <c r="D3705" t="str">
        <f t="shared" si="231"/>
        <v>03</v>
      </c>
      <c r="E3705" t="s">
        <v>387</v>
      </c>
      <c r="F3705">
        <v>172</v>
      </c>
      <c r="G3705">
        <v>107</v>
      </c>
      <c r="H3705">
        <v>103</v>
      </c>
      <c r="I3705">
        <v>67</v>
      </c>
      <c r="J3705">
        <v>55</v>
      </c>
      <c r="K3705">
        <v>49</v>
      </c>
      <c r="L3705">
        <v>0</v>
      </c>
      <c r="M3705">
        <v>2022</v>
      </c>
      <c r="N3705">
        <f t="shared" ca="1" si="228"/>
        <v>167</v>
      </c>
      <c r="O3705">
        <f t="shared" ca="1" si="229"/>
        <v>28846</v>
      </c>
      <c r="P3705">
        <f ca="1">_20206[[#This Row],[最低排名]]-_20206[[#This Row],[同分人数]]+1</f>
        <v>28680</v>
      </c>
      <c r="Q3705">
        <f ca="1">IF(O3705&gt;=开始!$B$6, 1, 0)</f>
        <v>1</v>
      </c>
      <c r="R3705">
        <f ca="1">_20206[[#This Row],[最低排名]]-开始!$B$6</f>
        <v>28846</v>
      </c>
    </row>
    <row r="3706" spans="1:18">
      <c r="A3706">
        <v>75104</v>
      </c>
      <c r="B3706" t="s">
        <v>1206</v>
      </c>
      <c r="C3706" t="str">
        <f t="shared" si="230"/>
        <v>衡阳师范</v>
      </c>
      <c r="D3706" t="str">
        <f t="shared" si="231"/>
        <v>04</v>
      </c>
      <c r="E3706" t="s">
        <v>469</v>
      </c>
      <c r="F3706">
        <v>184</v>
      </c>
      <c r="G3706">
        <v>94</v>
      </c>
      <c r="H3706">
        <v>95</v>
      </c>
      <c r="I3706">
        <v>61</v>
      </c>
      <c r="J3706">
        <v>49</v>
      </c>
      <c r="K3706">
        <v>43</v>
      </c>
      <c r="L3706">
        <v>0</v>
      </c>
      <c r="M3706">
        <v>2022</v>
      </c>
      <c r="N3706">
        <f t="shared" ca="1" si="228"/>
        <v>147</v>
      </c>
      <c r="O3706">
        <f t="shared" ca="1" si="229"/>
        <v>31375</v>
      </c>
      <c r="P3706">
        <f ca="1">_20206[[#This Row],[最低排名]]-_20206[[#This Row],[同分人数]]+1</f>
        <v>31229</v>
      </c>
      <c r="Q3706">
        <f ca="1">IF(O3706&gt;=开始!$B$6, 1, 0)</f>
        <v>1</v>
      </c>
      <c r="R3706">
        <f ca="1">_20206[[#This Row],[最低排名]]-开始!$B$6</f>
        <v>31375</v>
      </c>
    </row>
    <row r="3707" spans="1:18">
      <c r="A3707">
        <v>75201</v>
      </c>
      <c r="B3707" t="s">
        <v>1207</v>
      </c>
      <c r="C3707" t="str">
        <f t="shared" si="230"/>
        <v>邵阳学院</v>
      </c>
      <c r="D3707" t="str">
        <f t="shared" si="231"/>
        <v>01</v>
      </c>
      <c r="E3707" t="s">
        <v>366</v>
      </c>
      <c r="F3707">
        <v>177</v>
      </c>
      <c r="G3707">
        <v>103</v>
      </c>
      <c r="H3707">
        <v>77</v>
      </c>
      <c r="I3707">
        <v>55</v>
      </c>
      <c r="J3707">
        <v>52</v>
      </c>
      <c r="K3707">
        <v>46</v>
      </c>
      <c r="L3707">
        <v>0</v>
      </c>
      <c r="M3707">
        <v>2022</v>
      </c>
      <c r="N3707">
        <f t="shared" ca="1" si="228"/>
        <v>161</v>
      </c>
      <c r="O3707">
        <f t="shared" ca="1" si="229"/>
        <v>35422</v>
      </c>
      <c r="P3707">
        <f ca="1">_20206[[#This Row],[最低排名]]-_20206[[#This Row],[同分人数]]+1</f>
        <v>35262</v>
      </c>
      <c r="Q3707">
        <f ca="1">IF(O3707&gt;=开始!$B$6, 1, 0)</f>
        <v>1</v>
      </c>
      <c r="R3707">
        <f ca="1">_20206[[#This Row],[最低排名]]-开始!$B$6</f>
        <v>35422</v>
      </c>
    </row>
    <row r="3708" spans="1:18">
      <c r="A3708">
        <v>75202</v>
      </c>
      <c r="B3708" t="s">
        <v>1208</v>
      </c>
      <c r="C3708" t="str">
        <f t="shared" si="230"/>
        <v>邵阳学院</v>
      </c>
      <c r="D3708" t="str">
        <f t="shared" si="231"/>
        <v>02</v>
      </c>
      <c r="E3708" t="s">
        <v>1548</v>
      </c>
      <c r="F3708">
        <v>173</v>
      </c>
      <c r="G3708">
        <v>93</v>
      </c>
      <c r="H3708">
        <v>83</v>
      </c>
      <c r="I3708">
        <v>52</v>
      </c>
      <c r="J3708">
        <v>49</v>
      </c>
      <c r="K3708">
        <v>46</v>
      </c>
      <c r="L3708">
        <v>0</v>
      </c>
      <c r="M3708">
        <v>2022</v>
      </c>
      <c r="N3708">
        <f t="shared" ca="1" si="228"/>
        <v>137</v>
      </c>
      <c r="O3708">
        <f t="shared" ca="1" si="229"/>
        <v>35974</v>
      </c>
      <c r="P3708">
        <f ca="1">_20206[[#This Row],[最低排名]]-_20206[[#This Row],[同分人数]]+1</f>
        <v>35838</v>
      </c>
      <c r="Q3708">
        <f ca="1">IF(O3708&gt;=开始!$B$6, 1, 0)</f>
        <v>1</v>
      </c>
      <c r="R3708">
        <f ca="1">_20206[[#This Row],[最低排名]]-开始!$B$6</f>
        <v>35974</v>
      </c>
    </row>
    <row r="3709" spans="1:18">
      <c r="A3709">
        <v>75301</v>
      </c>
      <c r="B3709" t="s">
        <v>1209</v>
      </c>
      <c r="C3709" t="str">
        <f t="shared" si="230"/>
        <v>湖南文理</v>
      </c>
      <c r="D3709" t="str">
        <f t="shared" si="231"/>
        <v>01</v>
      </c>
      <c r="E3709" t="s">
        <v>447</v>
      </c>
      <c r="F3709">
        <v>168</v>
      </c>
      <c r="G3709">
        <v>95</v>
      </c>
      <c r="H3709">
        <v>100</v>
      </c>
      <c r="I3709">
        <v>58</v>
      </c>
      <c r="J3709">
        <v>49</v>
      </c>
      <c r="K3709">
        <v>46</v>
      </c>
      <c r="L3709">
        <v>0</v>
      </c>
      <c r="M3709">
        <v>2022</v>
      </c>
      <c r="N3709">
        <f t="shared" ca="1" si="228"/>
        <v>152</v>
      </c>
      <c r="O3709">
        <f t="shared" ca="1" si="229"/>
        <v>33176</v>
      </c>
      <c r="P3709">
        <f ca="1">_20206[[#This Row],[最低排名]]-_20206[[#This Row],[同分人数]]+1</f>
        <v>33025</v>
      </c>
      <c r="Q3709">
        <f ca="1">IF(O3709&gt;=开始!$B$6, 1, 0)</f>
        <v>1</v>
      </c>
      <c r="R3709">
        <f ca="1">_20206[[#This Row],[最低排名]]-开始!$B$6</f>
        <v>33176</v>
      </c>
    </row>
    <row r="3710" spans="1:18">
      <c r="A3710">
        <v>75302</v>
      </c>
      <c r="B3710" t="s">
        <v>1210</v>
      </c>
      <c r="C3710" t="str">
        <f t="shared" si="230"/>
        <v>湖南文理</v>
      </c>
      <c r="D3710" t="str">
        <f t="shared" si="231"/>
        <v>02</v>
      </c>
      <c r="E3710" t="s">
        <v>318</v>
      </c>
      <c r="F3710">
        <v>165</v>
      </c>
      <c r="G3710">
        <v>90</v>
      </c>
      <c r="H3710">
        <v>111</v>
      </c>
      <c r="I3710">
        <v>58</v>
      </c>
      <c r="J3710">
        <v>49</v>
      </c>
      <c r="K3710">
        <v>43</v>
      </c>
      <c r="L3710">
        <v>0</v>
      </c>
      <c r="M3710">
        <v>2022</v>
      </c>
      <c r="N3710">
        <f t="shared" ca="1" si="228"/>
        <v>168</v>
      </c>
      <c r="O3710">
        <f t="shared" ca="1" si="229"/>
        <v>32393</v>
      </c>
      <c r="P3710">
        <f ca="1">_20206[[#This Row],[最低排名]]-_20206[[#This Row],[同分人数]]+1</f>
        <v>32226</v>
      </c>
      <c r="Q3710">
        <f ca="1">IF(O3710&gt;=开始!$B$6, 1, 0)</f>
        <v>1</v>
      </c>
      <c r="R3710">
        <f ca="1">_20206[[#This Row],[最低排名]]-开始!$B$6</f>
        <v>32393</v>
      </c>
    </row>
    <row r="3711" spans="1:18">
      <c r="A3711">
        <v>75303</v>
      </c>
      <c r="B3711" t="s">
        <v>1211</v>
      </c>
      <c r="C3711" t="str">
        <f t="shared" si="230"/>
        <v>湖南文理</v>
      </c>
      <c r="D3711" t="str">
        <f t="shared" si="231"/>
        <v>03</v>
      </c>
      <c r="E3711" t="s">
        <v>130</v>
      </c>
      <c r="F3711">
        <v>198</v>
      </c>
      <c r="G3711">
        <v>100</v>
      </c>
      <c r="H3711">
        <v>102</v>
      </c>
      <c r="I3711">
        <v>58</v>
      </c>
      <c r="J3711">
        <v>55</v>
      </c>
      <c r="K3711">
        <v>46</v>
      </c>
      <c r="L3711">
        <v>0</v>
      </c>
      <c r="M3711">
        <v>2022</v>
      </c>
      <c r="N3711">
        <f t="shared" ca="1" si="228"/>
        <v>205</v>
      </c>
      <c r="O3711">
        <f t="shared" ca="1" si="229"/>
        <v>26290</v>
      </c>
      <c r="P3711">
        <f ca="1">_20206[[#This Row],[最低排名]]-_20206[[#This Row],[同分人数]]+1</f>
        <v>26086</v>
      </c>
      <c r="Q3711">
        <f ca="1">IF(O3711&gt;=开始!$B$6, 1, 0)</f>
        <v>1</v>
      </c>
      <c r="R3711">
        <f ca="1">_20206[[#This Row],[最低排名]]-开始!$B$6</f>
        <v>26290</v>
      </c>
    </row>
    <row r="3712" spans="1:18">
      <c r="A3712">
        <v>75401</v>
      </c>
      <c r="B3712" t="s">
        <v>1213</v>
      </c>
      <c r="C3712" t="str">
        <f t="shared" si="230"/>
        <v>湖南科技</v>
      </c>
      <c r="D3712" t="str">
        <f t="shared" si="231"/>
        <v>01</v>
      </c>
      <c r="E3712" t="s">
        <v>207</v>
      </c>
      <c r="F3712">
        <v>174</v>
      </c>
      <c r="G3712">
        <v>94</v>
      </c>
      <c r="H3712">
        <v>80</v>
      </c>
      <c r="I3712">
        <v>58</v>
      </c>
      <c r="J3712">
        <v>52</v>
      </c>
      <c r="K3712">
        <v>49</v>
      </c>
      <c r="L3712">
        <v>0</v>
      </c>
      <c r="M3712">
        <v>2022</v>
      </c>
      <c r="N3712">
        <f t="shared" ca="1" si="228"/>
        <v>173</v>
      </c>
      <c r="O3712">
        <f t="shared" ca="1" si="229"/>
        <v>34512</v>
      </c>
      <c r="P3712">
        <f ca="1">_20206[[#This Row],[最低排名]]-_20206[[#This Row],[同分人数]]+1</f>
        <v>34340</v>
      </c>
      <c r="Q3712">
        <f ca="1">IF(O3712&gt;=开始!$B$6, 1, 0)</f>
        <v>1</v>
      </c>
      <c r="R3712">
        <f ca="1">_20206[[#This Row],[最低排名]]-开始!$B$6</f>
        <v>34512</v>
      </c>
    </row>
    <row r="3713" spans="1:18">
      <c r="A3713">
        <v>75402</v>
      </c>
      <c r="B3713" t="s">
        <v>1214</v>
      </c>
      <c r="C3713" t="str">
        <f t="shared" si="230"/>
        <v>湖南科技</v>
      </c>
      <c r="D3713" t="str">
        <f t="shared" si="231"/>
        <v>02</v>
      </c>
      <c r="E3713" t="s">
        <v>1556</v>
      </c>
      <c r="F3713">
        <v>175</v>
      </c>
      <c r="G3713">
        <v>89</v>
      </c>
      <c r="H3713">
        <v>91</v>
      </c>
      <c r="I3713">
        <v>49</v>
      </c>
      <c r="J3713">
        <v>46</v>
      </c>
      <c r="K3713">
        <v>43</v>
      </c>
      <c r="L3713">
        <v>0</v>
      </c>
      <c r="M3713">
        <v>2022</v>
      </c>
      <c r="N3713">
        <f t="shared" ca="1" si="228"/>
        <v>139</v>
      </c>
      <c r="O3713">
        <f t="shared" ca="1" si="229"/>
        <v>35837</v>
      </c>
      <c r="P3713">
        <f ca="1">_20206[[#This Row],[最低排名]]-_20206[[#This Row],[同分人数]]+1</f>
        <v>35699</v>
      </c>
      <c r="Q3713">
        <f ca="1">IF(O3713&gt;=开始!$B$6, 1, 0)</f>
        <v>1</v>
      </c>
      <c r="R3713">
        <f ca="1">_20206[[#This Row],[最低排名]]-开始!$B$6</f>
        <v>35837</v>
      </c>
    </row>
    <row r="3714" spans="1:18">
      <c r="A3714">
        <v>75501</v>
      </c>
      <c r="B3714" t="s">
        <v>1215</v>
      </c>
      <c r="C3714" t="str">
        <f t="shared" si="230"/>
        <v>湖南工商</v>
      </c>
      <c r="D3714" t="str">
        <f t="shared" si="231"/>
        <v>01</v>
      </c>
      <c r="E3714" t="s">
        <v>513</v>
      </c>
      <c r="F3714">
        <v>182</v>
      </c>
      <c r="G3714">
        <v>93</v>
      </c>
      <c r="H3714">
        <v>82</v>
      </c>
      <c r="I3714">
        <v>52</v>
      </c>
      <c r="J3714">
        <v>52</v>
      </c>
      <c r="K3714">
        <v>52</v>
      </c>
      <c r="L3714">
        <v>0</v>
      </c>
      <c r="M3714">
        <v>2022</v>
      </c>
      <c r="N3714">
        <f t="shared" ref="N3714:N3777" ca="1" si="232">VLOOKUP(E3714, INDIRECT("'" &amp; M3714 &amp; "D'!$A$2:$G$500"), 2, FALSE)</f>
        <v>181</v>
      </c>
      <c r="O3714">
        <f t="shared" ref="O3714:O3777" ca="1" si="233">VLOOKUP(E3714, INDIRECT("'" &amp; M3714 &amp; "D'!$A$2:$G$500"), 3, FALSE)</f>
        <v>33357</v>
      </c>
      <c r="P3714">
        <f ca="1">_20206[[#This Row],[最低排名]]-_20206[[#This Row],[同分人数]]+1</f>
        <v>33177</v>
      </c>
      <c r="Q3714">
        <f ca="1">IF(O3714&gt;=开始!$B$6, 1, 0)</f>
        <v>1</v>
      </c>
      <c r="R3714">
        <f ca="1">_20206[[#This Row],[最低排名]]-开始!$B$6</f>
        <v>33357</v>
      </c>
    </row>
    <row r="3715" spans="1:18">
      <c r="A3715">
        <v>75601</v>
      </c>
      <c r="B3715" t="s">
        <v>1216</v>
      </c>
      <c r="C3715" t="str">
        <f t="shared" si="230"/>
        <v>南华大学</v>
      </c>
      <c r="D3715" t="str">
        <f t="shared" si="231"/>
        <v>01</v>
      </c>
      <c r="E3715" t="s">
        <v>56</v>
      </c>
      <c r="F3715">
        <v>191</v>
      </c>
      <c r="G3715">
        <v>103</v>
      </c>
      <c r="H3715">
        <v>67</v>
      </c>
      <c r="I3715">
        <v>55</v>
      </c>
      <c r="J3715">
        <v>55</v>
      </c>
      <c r="K3715">
        <v>46</v>
      </c>
      <c r="L3715">
        <v>0</v>
      </c>
      <c r="M3715">
        <v>2022</v>
      </c>
      <c r="N3715">
        <f t="shared" ca="1" si="232"/>
        <v>160</v>
      </c>
      <c r="O3715">
        <f t="shared" ca="1" si="233"/>
        <v>34339</v>
      </c>
      <c r="P3715">
        <f ca="1">_20206[[#This Row],[最低排名]]-_20206[[#This Row],[同分人数]]+1</f>
        <v>34180</v>
      </c>
      <c r="Q3715">
        <f ca="1">IF(O3715&gt;=开始!$B$6, 1, 0)</f>
        <v>1</v>
      </c>
      <c r="R3715">
        <f ca="1">_20206[[#This Row],[最低排名]]-开始!$B$6</f>
        <v>34339</v>
      </c>
    </row>
    <row r="3716" spans="1:18">
      <c r="A3716">
        <v>75602</v>
      </c>
      <c r="B3716" t="s">
        <v>1217</v>
      </c>
      <c r="C3716" t="str">
        <f t="shared" si="230"/>
        <v>南华大学</v>
      </c>
      <c r="D3716" t="str">
        <f t="shared" si="231"/>
        <v>02</v>
      </c>
      <c r="E3716" t="s">
        <v>50</v>
      </c>
      <c r="F3716">
        <v>192</v>
      </c>
      <c r="G3716">
        <v>96</v>
      </c>
      <c r="H3716">
        <v>74</v>
      </c>
      <c r="I3716">
        <v>61</v>
      </c>
      <c r="J3716">
        <v>58</v>
      </c>
      <c r="K3716">
        <v>46</v>
      </c>
      <c r="L3716">
        <v>0</v>
      </c>
      <c r="M3716">
        <v>2022</v>
      </c>
      <c r="N3716">
        <f t="shared" ca="1" si="232"/>
        <v>151</v>
      </c>
      <c r="O3716">
        <f t="shared" ca="1" si="233"/>
        <v>31526</v>
      </c>
      <c r="P3716">
        <f ca="1">_20206[[#This Row],[最低排名]]-_20206[[#This Row],[同分人数]]+1</f>
        <v>31376</v>
      </c>
      <c r="Q3716">
        <f ca="1">IF(O3716&gt;=开始!$B$6, 1, 0)</f>
        <v>1</v>
      </c>
      <c r="R3716">
        <f ca="1">_20206[[#This Row],[最低排名]]-开始!$B$6</f>
        <v>31526</v>
      </c>
    </row>
    <row r="3717" spans="1:18">
      <c r="A3717">
        <v>75701</v>
      </c>
      <c r="B3717" t="s">
        <v>1218</v>
      </c>
      <c r="C3717" t="str">
        <f t="shared" si="230"/>
        <v>长沙医学</v>
      </c>
      <c r="D3717" t="str">
        <f t="shared" si="231"/>
        <v>01</v>
      </c>
      <c r="E3717" t="s">
        <v>383</v>
      </c>
      <c r="F3717">
        <v>181</v>
      </c>
      <c r="G3717">
        <v>99</v>
      </c>
      <c r="H3717">
        <v>86</v>
      </c>
      <c r="I3717">
        <v>58</v>
      </c>
      <c r="J3717">
        <v>55</v>
      </c>
      <c r="K3717">
        <v>43</v>
      </c>
      <c r="L3717">
        <v>0</v>
      </c>
      <c r="M3717">
        <v>2022</v>
      </c>
      <c r="N3717">
        <f t="shared" ca="1" si="232"/>
        <v>139</v>
      </c>
      <c r="O3717">
        <f t="shared" ca="1" si="233"/>
        <v>32861</v>
      </c>
      <c r="P3717">
        <f ca="1">_20206[[#This Row],[最低排名]]-_20206[[#This Row],[同分人数]]+1</f>
        <v>32723</v>
      </c>
      <c r="Q3717">
        <f ca="1">IF(O3717&gt;=开始!$B$6, 1, 0)</f>
        <v>1</v>
      </c>
      <c r="R3717">
        <f ca="1">_20206[[#This Row],[最低排名]]-开始!$B$6</f>
        <v>32861</v>
      </c>
    </row>
    <row r="3718" spans="1:18">
      <c r="A3718">
        <v>75702</v>
      </c>
      <c r="B3718" t="s">
        <v>1219</v>
      </c>
      <c r="C3718" t="str">
        <f t="shared" si="230"/>
        <v>长沙医学</v>
      </c>
      <c r="D3718" t="str">
        <f t="shared" si="231"/>
        <v>02</v>
      </c>
      <c r="E3718" t="s">
        <v>209</v>
      </c>
      <c r="F3718">
        <v>190</v>
      </c>
      <c r="G3718">
        <v>99</v>
      </c>
      <c r="H3718">
        <v>66</v>
      </c>
      <c r="I3718">
        <v>58</v>
      </c>
      <c r="J3718">
        <v>55</v>
      </c>
      <c r="K3718">
        <v>46</v>
      </c>
      <c r="L3718">
        <v>0</v>
      </c>
      <c r="M3718">
        <v>2022</v>
      </c>
      <c r="N3718">
        <f t="shared" ca="1" si="232"/>
        <v>170</v>
      </c>
      <c r="O3718">
        <f t="shared" ca="1" si="233"/>
        <v>34179</v>
      </c>
      <c r="P3718">
        <f ca="1">_20206[[#This Row],[最低排名]]-_20206[[#This Row],[同分人数]]+1</f>
        <v>34010</v>
      </c>
      <c r="Q3718">
        <f ca="1">IF(O3718&gt;=开始!$B$6, 1, 0)</f>
        <v>1</v>
      </c>
      <c r="R3718">
        <f ca="1">_20206[[#This Row],[最低排名]]-开始!$B$6</f>
        <v>34179</v>
      </c>
    </row>
    <row r="3719" spans="1:18">
      <c r="A3719">
        <v>75801</v>
      </c>
      <c r="B3719" t="s">
        <v>1220</v>
      </c>
      <c r="C3719" t="str">
        <f t="shared" si="230"/>
        <v>长沙学院</v>
      </c>
      <c r="D3719" t="str">
        <f t="shared" si="231"/>
        <v>01</v>
      </c>
      <c r="E3719" t="s">
        <v>320</v>
      </c>
      <c r="F3719">
        <v>171</v>
      </c>
      <c r="G3719">
        <v>98</v>
      </c>
      <c r="H3719">
        <v>92</v>
      </c>
      <c r="I3719">
        <v>55</v>
      </c>
      <c r="J3719">
        <v>49</v>
      </c>
      <c r="K3719">
        <v>43</v>
      </c>
      <c r="L3719">
        <v>0</v>
      </c>
      <c r="M3719">
        <v>2022</v>
      </c>
      <c r="N3719">
        <f t="shared" ca="1" si="232"/>
        <v>133</v>
      </c>
      <c r="O3719">
        <f t="shared" ca="1" si="233"/>
        <v>34946</v>
      </c>
      <c r="P3719">
        <f ca="1">_20206[[#This Row],[最低排名]]-_20206[[#This Row],[同分人数]]+1</f>
        <v>34814</v>
      </c>
      <c r="Q3719">
        <f ca="1">IF(O3719&gt;=开始!$B$6, 1, 0)</f>
        <v>1</v>
      </c>
      <c r="R3719">
        <f ca="1">_20206[[#This Row],[最低排名]]-开始!$B$6</f>
        <v>34946</v>
      </c>
    </row>
    <row r="3720" spans="1:18">
      <c r="A3720">
        <v>75802</v>
      </c>
      <c r="B3720" t="s">
        <v>1221</v>
      </c>
      <c r="C3720" t="str">
        <f t="shared" si="230"/>
        <v>长沙学院</v>
      </c>
      <c r="D3720" t="str">
        <f t="shared" si="231"/>
        <v>02</v>
      </c>
      <c r="E3720" t="s">
        <v>479</v>
      </c>
      <c r="F3720">
        <v>195</v>
      </c>
      <c r="G3720">
        <v>108</v>
      </c>
      <c r="H3720">
        <v>56</v>
      </c>
      <c r="I3720">
        <v>67</v>
      </c>
      <c r="J3720">
        <v>55</v>
      </c>
      <c r="K3720">
        <v>49</v>
      </c>
      <c r="L3720">
        <v>0</v>
      </c>
      <c r="M3720">
        <v>2022</v>
      </c>
      <c r="N3720">
        <f t="shared" ca="1" si="232"/>
        <v>163</v>
      </c>
      <c r="O3720">
        <f t="shared" ca="1" si="233"/>
        <v>33024</v>
      </c>
      <c r="P3720">
        <f ca="1">_20206[[#This Row],[最低排名]]-_20206[[#This Row],[同分人数]]+1</f>
        <v>32862</v>
      </c>
      <c r="Q3720">
        <f ca="1">IF(O3720&gt;=开始!$B$6, 1, 0)</f>
        <v>1</v>
      </c>
      <c r="R3720">
        <f ca="1">_20206[[#This Row],[最低排名]]-开始!$B$6</f>
        <v>33024</v>
      </c>
    </row>
    <row r="3721" spans="1:18">
      <c r="A3721">
        <v>75901</v>
      </c>
      <c r="B3721" t="s">
        <v>1222</v>
      </c>
      <c r="C3721" t="str">
        <f t="shared" si="230"/>
        <v>湖南工程</v>
      </c>
      <c r="D3721" t="str">
        <f t="shared" si="231"/>
        <v>01</v>
      </c>
      <c r="E3721" t="s">
        <v>316</v>
      </c>
      <c r="F3721">
        <v>208</v>
      </c>
      <c r="G3721">
        <v>115</v>
      </c>
      <c r="H3721">
        <v>66</v>
      </c>
      <c r="I3721">
        <v>46</v>
      </c>
      <c r="J3721">
        <v>46</v>
      </c>
      <c r="K3721">
        <v>40</v>
      </c>
      <c r="L3721">
        <v>0</v>
      </c>
      <c r="M3721">
        <v>2022</v>
      </c>
      <c r="N3721">
        <f t="shared" ca="1" si="232"/>
        <v>139</v>
      </c>
      <c r="O3721">
        <f t="shared" ca="1" si="233"/>
        <v>35561</v>
      </c>
      <c r="P3721">
        <f ca="1">_20206[[#This Row],[最低排名]]-_20206[[#This Row],[同分人数]]+1</f>
        <v>35423</v>
      </c>
      <c r="Q3721">
        <f ca="1">IF(O3721&gt;=开始!$B$6, 1, 0)</f>
        <v>1</v>
      </c>
      <c r="R3721">
        <f ca="1">_20206[[#This Row],[最低排名]]-开始!$B$6</f>
        <v>35561</v>
      </c>
    </row>
    <row r="3722" spans="1:18">
      <c r="A3722">
        <v>75902</v>
      </c>
      <c r="B3722" t="s">
        <v>1223</v>
      </c>
      <c r="C3722" t="str">
        <f t="shared" si="230"/>
        <v>湖南工程</v>
      </c>
      <c r="D3722" t="str">
        <f t="shared" si="231"/>
        <v>02</v>
      </c>
      <c r="E3722" t="s">
        <v>56</v>
      </c>
      <c r="F3722">
        <v>190</v>
      </c>
      <c r="G3722">
        <v>95</v>
      </c>
      <c r="H3722">
        <v>83</v>
      </c>
      <c r="I3722">
        <v>52</v>
      </c>
      <c r="J3722">
        <v>49</v>
      </c>
      <c r="K3722">
        <v>40</v>
      </c>
      <c r="L3722">
        <v>0</v>
      </c>
      <c r="M3722">
        <v>2022</v>
      </c>
      <c r="N3722">
        <f t="shared" ca="1" si="232"/>
        <v>160</v>
      </c>
      <c r="O3722">
        <f t="shared" ca="1" si="233"/>
        <v>34339</v>
      </c>
      <c r="P3722">
        <f ca="1">_20206[[#This Row],[最低排名]]-_20206[[#This Row],[同分人数]]+1</f>
        <v>34180</v>
      </c>
      <c r="Q3722">
        <f ca="1">IF(O3722&gt;=开始!$B$6, 1, 0)</f>
        <v>1</v>
      </c>
      <c r="R3722">
        <f ca="1">_20206[[#This Row],[最低排名]]-开始!$B$6</f>
        <v>34339</v>
      </c>
    </row>
    <row r="3723" spans="1:18">
      <c r="A3723">
        <v>76001</v>
      </c>
      <c r="B3723" t="s">
        <v>1224</v>
      </c>
      <c r="C3723" t="str">
        <f t="shared" si="230"/>
        <v>湖南工学</v>
      </c>
      <c r="D3723" t="str">
        <f t="shared" si="231"/>
        <v>01</v>
      </c>
      <c r="E3723" t="s">
        <v>316</v>
      </c>
      <c r="F3723">
        <v>171</v>
      </c>
      <c r="G3723">
        <v>92</v>
      </c>
      <c r="H3723">
        <v>94</v>
      </c>
      <c r="I3723">
        <v>52</v>
      </c>
      <c r="J3723">
        <v>46</v>
      </c>
      <c r="K3723">
        <v>43</v>
      </c>
      <c r="L3723">
        <v>0</v>
      </c>
      <c r="M3723">
        <v>2022</v>
      </c>
      <c r="N3723">
        <f t="shared" ca="1" si="232"/>
        <v>139</v>
      </c>
      <c r="O3723">
        <f t="shared" ca="1" si="233"/>
        <v>35561</v>
      </c>
      <c r="P3723">
        <f ca="1">_20206[[#This Row],[最低排名]]-_20206[[#This Row],[同分人数]]+1</f>
        <v>35423</v>
      </c>
      <c r="Q3723">
        <f ca="1">IF(O3723&gt;=开始!$B$6, 1, 0)</f>
        <v>1</v>
      </c>
      <c r="R3723">
        <f ca="1">_20206[[#This Row],[最低排名]]-开始!$B$6</f>
        <v>35561</v>
      </c>
    </row>
    <row r="3724" spans="1:18">
      <c r="A3724">
        <v>76002</v>
      </c>
      <c r="B3724" t="s">
        <v>1225</v>
      </c>
      <c r="C3724" t="str">
        <f t="shared" si="230"/>
        <v>湖南工学</v>
      </c>
      <c r="D3724" t="str">
        <f t="shared" si="231"/>
        <v>02</v>
      </c>
      <c r="E3724" t="s">
        <v>1542</v>
      </c>
      <c r="F3724">
        <v>190</v>
      </c>
      <c r="G3724">
        <v>100</v>
      </c>
      <c r="H3724">
        <v>70</v>
      </c>
      <c r="I3724">
        <v>49</v>
      </c>
      <c r="J3724">
        <v>46</v>
      </c>
      <c r="K3724">
        <v>46</v>
      </c>
      <c r="L3724">
        <v>0</v>
      </c>
      <c r="M3724">
        <v>2022</v>
      </c>
      <c r="N3724">
        <f t="shared" ca="1" si="232"/>
        <v>137</v>
      </c>
      <c r="O3724">
        <f t="shared" ca="1" si="233"/>
        <v>36252</v>
      </c>
      <c r="P3724">
        <f ca="1">_20206[[#This Row],[最低排名]]-_20206[[#This Row],[同分人数]]+1</f>
        <v>36116</v>
      </c>
      <c r="Q3724">
        <f ca="1">IF(O3724&gt;=开始!$B$6, 1, 0)</f>
        <v>1</v>
      </c>
      <c r="R3724">
        <f ca="1">_20206[[#This Row],[最低排名]]-开始!$B$6</f>
        <v>36252</v>
      </c>
    </row>
    <row r="3725" spans="1:18">
      <c r="A3725">
        <v>76003</v>
      </c>
      <c r="B3725" t="s">
        <v>1226</v>
      </c>
      <c r="C3725" t="str">
        <f t="shared" si="230"/>
        <v>湖南工学</v>
      </c>
      <c r="D3725" t="str">
        <f t="shared" si="231"/>
        <v>03</v>
      </c>
      <c r="E3725" t="s">
        <v>479</v>
      </c>
      <c r="F3725">
        <v>184</v>
      </c>
      <c r="G3725">
        <v>101</v>
      </c>
      <c r="H3725">
        <v>79</v>
      </c>
      <c r="I3725">
        <v>61</v>
      </c>
      <c r="J3725">
        <v>49</v>
      </c>
      <c r="K3725">
        <v>49</v>
      </c>
      <c r="L3725">
        <v>0</v>
      </c>
      <c r="M3725">
        <v>2022</v>
      </c>
      <c r="N3725">
        <f t="shared" ca="1" si="232"/>
        <v>163</v>
      </c>
      <c r="O3725">
        <f t="shared" ca="1" si="233"/>
        <v>33024</v>
      </c>
      <c r="P3725">
        <f ca="1">_20206[[#This Row],[最低排名]]-_20206[[#This Row],[同分人数]]+1</f>
        <v>32862</v>
      </c>
      <c r="Q3725">
        <f ca="1">IF(O3725&gt;=开始!$B$6, 1, 0)</f>
        <v>1</v>
      </c>
      <c r="R3725">
        <f ca="1">_20206[[#This Row],[最低排名]]-开始!$B$6</f>
        <v>33024</v>
      </c>
    </row>
    <row r="3726" spans="1:18">
      <c r="A3726">
        <v>76004</v>
      </c>
      <c r="B3726" t="s">
        <v>1598</v>
      </c>
      <c r="C3726" t="str">
        <f t="shared" si="230"/>
        <v>湖南工学</v>
      </c>
      <c r="D3726" t="str">
        <f t="shared" si="231"/>
        <v>04</v>
      </c>
      <c r="E3726" t="s">
        <v>52</v>
      </c>
      <c r="F3726">
        <v>181</v>
      </c>
      <c r="G3726">
        <v>97</v>
      </c>
      <c r="H3726">
        <v>93</v>
      </c>
      <c r="I3726">
        <v>55</v>
      </c>
      <c r="J3726">
        <v>49</v>
      </c>
      <c r="K3726">
        <v>46</v>
      </c>
      <c r="L3726">
        <v>0</v>
      </c>
      <c r="M3726">
        <v>2022</v>
      </c>
      <c r="N3726">
        <f t="shared" ca="1" si="232"/>
        <v>162</v>
      </c>
      <c r="O3726">
        <f t="shared" ca="1" si="233"/>
        <v>32722</v>
      </c>
      <c r="P3726">
        <f ca="1">_20206[[#This Row],[最低排名]]-_20206[[#This Row],[同分人数]]+1</f>
        <v>32561</v>
      </c>
      <c r="Q3726">
        <f ca="1">IF(O3726&gt;=开始!$B$6, 1, 0)</f>
        <v>1</v>
      </c>
      <c r="R3726">
        <f ca="1">_20206[[#This Row],[最低排名]]-开始!$B$6</f>
        <v>32722</v>
      </c>
    </row>
    <row r="3727" spans="1:18">
      <c r="A3727">
        <v>76101</v>
      </c>
      <c r="B3727" t="s">
        <v>1227</v>
      </c>
      <c r="C3727" t="str">
        <f t="shared" si="230"/>
        <v>湖南财经</v>
      </c>
      <c r="D3727" t="str">
        <f t="shared" si="231"/>
        <v>01</v>
      </c>
      <c r="E3727" t="s">
        <v>381</v>
      </c>
      <c r="F3727">
        <v>191</v>
      </c>
      <c r="G3727">
        <v>103</v>
      </c>
      <c r="H3727">
        <v>76</v>
      </c>
      <c r="I3727">
        <v>61</v>
      </c>
      <c r="J3727">
        <v>52</v>
      </c>
      <c r="K3727">
        <v>49</v>
      </c>
      <c r="L3727">
        <v>0</v>
      </c>
      <c r="M3727">
        <v>2022</v>
      </c>
      <c r="N3727">
        <f t="shared" ca="1" si="232"/>
        <v>177</v>
      </c>
      <c r="O3727">
        <f t="shared" ca="1" si="233"/>
        <v>31886</v>
      </c>
      <c r="P3727">
        <f ca="1">_20206[[#This Row],[最低排名]]-_20206[[#This Row],[同分人数]]+1</f>
        <v>31710</v>
      </c>
      <c r="Q3727">
        <f ca="1">IF(O3727&gt;=开始!$B$6, 1, 0)</f>
        <v>1</v>
      </c>
      <c r="R3727">
        <f ca="1">_20206[[#This Row],[最低排名]]-开始!$B$6</f>
        <v>31886</v>
      </c>
    </row>
    <row r="3728" spans="1:18">
      <c r="A3728">
        <v>76301</v>
      </c>
      <c r="B3728" t="s">
        <v>1231</v>
      </c>
      <c r="C3728" t="str">
        <f t="shared" si="230"/>
        <v>湖南工大</v>
      </c>
      <c r="D3728" t="str">
        <f t="shared" si="231"/>
        <v>01</v>
      </c>
      <c r="E3728" t="s">
        <v>318</v>
      </c>
      <c r="F3728">
        <v>180</v>
      </c>
      <c r="G3728">
        <v>97</v>
      </c>
      <c r="H3728">
        <v>102</v>
      </c>
      <c r="I3728">
        <v>52</v>
      </c>
      <c r="J3728">
        <v>46</v>
      </c>
      <c r="K3728">
        <v>46</v>
      </c>
      <c r="L3728">
        <v>0</v>
      </c>
      <c r="M3728">
        <v>2022</v>
      </c>
      <c r="N3728">
        <f t="shared" ca="1" si="232"/>
        <v>168</v>
      </c>
      <c r="O3728">
        <f t="shared" ca="1" si="233"/>
        <v>32393</v>
      </c>
      <c r="P3728">
        <f ca="1">_20206[[#This Row],[最低排名]]-_20206[[#This Row],[同分人数]]+1</f>
        <v>32226</v>
      </c>
      <c r="Q3728">
        <f ca="1">IF(O3728&gt;=开始!$B$6, 1, 0)</f>
        <v>1</v>
      </c>
      <c r="R3728">
        <f ca="1">_20206[[#This Row],[最低排名]]-开始!$B$6</f>
        <v>32393</v>
      </c>
    </row>
    <row r="3729" spans="1:18">
      <c r="A3729">
        <v>76302</v>
      </c>
      <c r="B3729" t="s">
        <v>1599</v>
      </c>
      <c r="C3729" t="str">
        <f t="shared" ref="C3729:C3792" si="234">LEFT(B3729, FIND("(", B3729) - 1)</f>
        <v>湖南工大</v>
      </c>
      <c r="D3729" t="str">
        <f t="shared" ref="D3729:D3792" si="235">MID(B3729, FIND("(", B3729) + 1, FIND(")", B3729) - FIND("(", B3729) - 1)</f>
        <v>02</v>
      </c>
      <c r="E3729" t="s">
        <v>381</v>
      </c>
      <c r="F3729">
        <v>198</v>
      </c>
      <c r="G3729">
        <v>103</v>
      </c>
      <c r="H3729">
        <v>87</v>
      </c>
      <c r="I3729">
        <v>49</v>
      </c>
      <c r="J3729">
        <v>49</v>
      </c>
      <c r="K3729">
        <v>46</v>
      </c>
      <c r="L3729">
        <v>0</v>
      </c>
      <c r="M3729">
        <v>2022</v>
      </c>
      <c r="N3729">
        <f t="shared" ca="1" si="232"/>
        <v>177</v>
      </c>
      <c r="O3729">
        <f t="shared" ca="1" si="233"/>
        <v>31886</v>
      </c>
      <c r="P3729">
        <f ca="1">_20206[[#This Row],[最低排名]]-_20206[[#This Row],[同分人数]]+1</f>
        <v>31710</v>
      </c>
      <c r="Q3729">
        <f ca="1">IF(O3729&gt;=开始!$B$6, 1, 0)</f>
        <v>1</v>
      </c>
      <c r="R3729">
        <f ca="1">_20206[[#This Row],[最低排名]]-开始!$B$6</f>
        <v>31886</v>
      </c>
    </row>
    <row r="3730" spans="1:18">
      <c r="A3730">
        <v>76303</v>
      </c>
      <c r="B3730" t="s">
        <v>1600</v>
      </c>
      <c r="C3730" t="str">
        <f t="shared" si="234"/>
        <v>湖南工大</v>
      </c>
      <c r="D3730" t="str">
        <f t="shared" si="235"/>
        <v>03</v>
      </c>
      <c r="E3730" t="s">
        <v>752</v>
      </c>
      <c r="F3730">
        <v>193</v>
      </c>
      <c r="G3730">
        <v>102</v>
      </c>
      <c r="H3730">
        <v>61</v>
      </c>
      <c r="I3730">
        <v>58</v>
      </c>
      <c r="J3730">
        <v>58</v>
      </c>
      <c r="K3730">
        <v>55</v>
      </c>
      <c r="L3730">
        <v>0</v>
      </c>
      <c r="M3730">
        <v>2022</v>
      </c>
      <c r="N3730">
        <f t="shared" ca="1" si="232"/>
        <v>167</v>
      </c>
      <c r="O3730">
        <f t="shared" ca="1" si="233"/>
        <v>32560</v>
      </c>
      <c r="P3730">
        <f ca="1">_20206[[#This Row],[最低排名]]-_20206[[#This Row],[同分人数]]+1</f>
        <v>32394</v>
      </c>
      <c r="Q3730">
        <f ca="1">IF(O3730&gt;=开始!$B$6, 1, 0)</f>
        <v>1</v>
      </c>
      <c r="R3730">
        <f ca="1">_20206[[#This Row],[最低排名]]-开始!$B$6</f>
        <v>32560</v>
      </c>
    </row>
    <row r="3731" spans="1:18">
      <c r="A3731">
        <v>77101</v>
      </c>
      <c r="B3731" t="s">
        <v>1232</v>
      </c>
      <c r="C3731" t="str">
        <f t="shared" si="234"/>
        <v>中山大学</v>
      </c>
      <c r="D3731" t="str">
        <f t="shared" si="235"/>
        <v>01</v>
      </c>
      <c r="E3731" t="s">
        <v>8</v>
      </c>
      <c r="F3731">
        <v>227</v>
      </c>
      <c r="G3731">
        <v>121</v>
      </c>
      <c r="H3731">
        <v>135</v>
      </c>
      <c r="I3731">
        <v>70</v>
      </c>
      <c r="J3731">
        <v>70</v>
      </c>
      <c r="K3731">
        <v>67</v>
      </c>
      <c r="L3731">
        <v>0</v>
      </c>
      <c r="M3731">
        <v>2022</v>
      </c>
      <c r="N3731">
        <f t="shared" ca="1" si="232"/>
        <v>130</v>
      </c>
      <c r="O3731">
        <f t="shared" ca="1" si="233"/>
        <v>3780</v>
      </c>
      <c r="P3731">
        <f ca="1">_20206[[#This Row],[最低排名]]-_20206[[#This Row],[同分人数]]+1</f>
        <v>3651</v>
      </c>
      <c r="Q3731">
        <f ca="1">IF(O3731&gt;=开始!$B$6, 1, 0)</f>
        <v>1</v>
      </c>
      <c r="R3731">
        <f ca="1">_20206[[#This Row],[最低排名]]-开始!$B$6</f>
        <v>3780</v>
      </c>
    </row>
    <row r="3732" spans="1:18">
      <c r="A3732">
        <v>77102</v>
      </c>
      <c r="B3732" t="s">
        <v>1233</v>
      </c>
      <c r="C3732" t="str">
        <f t="shared" si="234"/>
        <v>中山大学</v>
      </c>
      <c r="D3732" t="str">
        <f t="shared" si="235"/>
        <v>02</v>
      </c>
      <c r="E3732" t="s">
        <v>29</v>
      </c>
      <c r="F3732">
        <v>244</v>
      </c>
      <c r="G3732">
        <v>128</v>
      </c>
      <c r="H3732">
        <v>124</v>
      </c>
      <c r="I3732">
        <v>67</v>
      </c>
      <c r="J3732">
        <v>67</v>
      </c>
      <c r="K3732">
        <v>64</v>
      </c>
      <c r="L3732">
        <v>0</v>
      </c>
      <c r="M3732">
        <v>2022</v>
      </c>
      <c r="N3732">
        <f t="shared" ca="1" si="232"/>
        <v>173</v>
      </c>
      <c r="O3732">
        <f t="shared" ca="1" si="233"/>
        <v>4276</v>
      </c>
      <c r="P3732">
        <f ca="1">_20206[[#This Row],[最低排名]]-_20206[[#This Row],[同分人数]]+1</f>
        <v>4104</v>
      </c>
      <c r="Q3732">
        <f ca="1">IF(O3732&gt;=开始!$B$6, 1, 0)</f>
        <v>1</v>
      </c>
      <c r="R3732">
        <f ca="1">_20206[[#This Row],[最低排名]]-开始!$B$6</f>
        <v>4276</v>
      </c>
    </row>
    <row r="3733" spans="1:18">
      <c r="A3733">
        <v>77103</v>
      </c>
      <c r="B3733" t="s">
        <v>1234</v>
      </c>
      <c r="C3733" t="str">
        <f t="shared" si="234"/>
        <v>中山大学</v>
      </c>
      <c r="D3733" t="str">
        <f t="shared" si="235"/>
        <v>03</v>
      </c>
      <c r="E3733" t="s">
        <v>58</v>
      </c>
      <c r="F3733">
        <v>235</v>
      </c>
      <c r="G3733">
        <v>127</v>
      </c>
      <c r="H3733">
        <v>128</v>
      </c>
      <c r="I3733">
        <v>70</v>
      </c>
      <c r="J3733">
        <v>67</v>
      </c>
      <c r="K3733">
        <v>64</v>
      </c>
      <c r="L3733">
        <v>0</v>
      </c>
      <c r="M3733">
        <v>2022</v>
      </c>
      <c r="N3733">
        <f t="shared" ca="1" si="232"/>
        <v>158</v>
      </c>
      <c r="O3733">
        <f t="shared" ca="1" si="233"/>
        <v>4568</v>
      </c>
      <c r="P3733">
        <f ca="1">_20206[[#This Row],[最低排名]]-_20206[[#This Row],[同分人数]]+1</f>
        <v>4411</v>
      </c>
      <c r="Q3733">
        <f ca="1">IF(O3733&gt;=开始!$B$6, 1, 0)</f>
        <v>1</v>
      </c>
      <c r="R3733">
        <f ca="1">_20206[[#This Row],[最低排名]]-开始!$B$6</f>
        <v>4568</v>
      </c>
    </row>
    <row r="3734" spans="1:18">
      <c r="A3734">
        <v>77104</v>
      </c>
      <c r="B3734" t="s">
        <v>1601</v>
      </c>
      <c r="C3734" t="str">
        <f t="shared" si="234"/>
        <v>中山大学</v>
      </c>
      <c r="D3734" t="str">
        <f t="shared" si="235"/>
        <v>04</v>
      </c>
      <c r="E3734" t="s">
        <v>31</v>
      </c>
      <c r="F3734">
        <v>246</v>
      </c>
      <c r="G3734">
        <v>133</v>
      </c>
      <c r="H3734">
        <v>118</v>
      </c>
      <c r="I3734">
        <v>70</v>
      </c>
      <c r="J3734">
        <v>67</v>
      </c>
      <c r="K3734">
        <v>67</v>
      </c>
      <c r="L3734">
        <v>0</v>
      </c>
      <c r="M3734">
        <v>2022</v>
      </c>
      <c r="N3734">
        <f t="shared" ca="1" si="232"/>
        <v>162</v>
      </c>
      <c r="O3734">
        <f t="shared" ca="1" si="233"/>
        <v>3942</v>
      </c>
      <c r="P3734">
        <f ca="1">_20206[[#This Row],[最低排名]]-_20206[[#This Row],[同分人数]]+1</f>
        <v>3781</v>
      </c>
      <c r="Q3734">
        <f ca="1">IF(O3734&gt;=开始!$B$6, 1, 0)</f>
        <v>1</v>
      </c>
      <c r="R3734">
        <f ca="1">_20206[[#This Row],[最低排名]]-开始!$B$6</f>
        <v>3942</v>
      </c>
    </row>
    <row r="3735" spans="1:18">
      <c r="A3735">
        <v>77201</v>
      </c>
      <c r="B3735" t="s">
        <v>1235</v>
      </c>
      <c r="C3735" t="str">
        <f t="shared" si="234"/>
        <v>华南理工</v>
      </c>
      <c r="D3735" t="str">
        <f t="shared" si="235"/>
        <v>01</v>
      </c>
      <c r="E3735" t="s">
        <v>27</v>
      </c>
      <c r="F3735">
        <v>245</v>
      </c>
      <c r="G3735">
        <v>128</v>
      </c>
      <c r="H3735">
        <v>136</v>
      </c>
      <c r="I3735">
        <v>64</v>
      </c>
      <c r="J3735">
        <v>64</v>
      </c>
      <c r="K3735">
        <v>58</v>
      </c>
      <c r="L3735">
        <v>0</v>
      </c>
      <c r="M3735">
        <v>2022</v>
      </c>
      <c r="N3735">
        <f t="shared" ca="1" si="232"/>
        <v>161</v>
      </c>
      <c r="O3735">
        <f t="shared" ca="1" si="233"/>
        <v>4103</v>
      </c>
      <c r="P3735">
        <f ca="1">_20206[[#This Row],[最低排名]]-_20206[[#This Row],[同分人数]]+1</f>
        <v>3943</v>
      </c>
      <c r="Q3735">
        <f ca="1">IF(O3735&gt;=开始!$B$6, 1, 0)</f>
        <v>1</v>
      </c>
      <c r="R3735">
        <f ca="1">_20206[[#This Row],[最低排名]]-开始!$B$6</f>
        <v>4103</v>
      </c>
    </row>
    <row r="3736" spans="1:18">
      <c r="A3736">
        <v>77202</v>
      </c>
      <c r="B3736" t="s">
        <v>1236</v>
      </c>
      <c r="C3736" t="str">
        <f t="shared" si="234"/>
        <v>华南理工</v>
      </c>
      <c r="D3736" t="str">
        <f t="shared" si="235"/>
        <v>02</v>
      </c>
      <c r="E3736" t="s">
        <v>273</v>
      </c>
      <c r="F3736">
        <v>241</v>
      </c>
      <c r="G3736">
        <v>123</v>
      </c>
      <c r="H3736">
        <v>127</v>
      </c>
      <c r="I3736">
        <v>70</v>
      </c>
      <c r="J3736">
        <v>67</v>
      </c>
      <c r="K3736">
        <v>55</v>
      </c>
      <c r="L3736">
        <v>0</v>
      </c>
      <c r="M3736">
        <v>2022</v>
      </c>
      <c r="N3736">
        <f t="shared" ca="1" si="232"/>
        <v>162</v>
      </c>
      <c r="O3736">
        <f t="shared" ca="1" si="233"/>
        <v>5198</v>
      </c>
      <c r="P3736">
        <f ca="1">_20206[[#This Row],[最低排名]]-_20206[[#This Row],[同分人数]]+1</f>
        <v>5037</v>
      </c>
      <c r="Q3736">
        <f ca="1">IF(O3736&gt;=开始!$B$6, 1, 0)</f>
        <v>1</v>
      </c>
      <c r="R3736">
        <f ca="1">_20206[[#This Row],[最低排名]]-开始!$B$6</f>
        <v>5198</v>
      </c>
    </row>
    <row r="3737" spans="1:18">
      <c r="A3737">
        <v>77203</v>
      </c>
      <c r="B3737" t="s">
        <v>1602</v>
      </c>
      <c r="C3737" t="str">
        <f t="shared" si="234"/>
        <v>华南理工</v>
      </c>
      <c r="D3737" t="str">
        <f t="shared" si="235"/>
        <v>03</v>
      </c>
      <c r="E3737" t="s">
        <v>332</v>
      </c>
      <c r="F3737">
        <v>238</v>
      </c>
      <c r="G3737">
        <v>131</v>
      </c>
      <c r="H3737">
        <v>127</v>
      </c>
      <c r="I3737">
        <v>70</v>
      </c>
      <c r="J3737">
        <v>67</v>
      </c>
      <c r="K3737">
        <v>61</v>
      </c>
      <c r="L3737">
        <v>0</v>
      </c>
      <c r="M3737">
        <v>2022</v>
      </c>
      <c r="N3737">
        <f t="shared" ca="1" si="232"/>
        <v>159</v>
      </c>
      <c r="O3737">
        <f t="shared" ca="1" si="233"/>
        <v>4727</v>
      </c>
      <c r="P3737">
        <f ca="1">_20206[[#This Row],[最低排名]]-_20206[[#This Row],[同分人数]]+1</f>
        <v>4569</v>
      </c>
      <c r="Q3737">
        <f ca="1">IF(O3737&gt;=开始!$B$6, 1, 0)</f>
        <v>1</v>
      </c>
      <c r="R3737">
        <f ca="1">_20206[[#This Row],[最低排名]]-开始!$B$6</f>
        <v>4727</v>
      </c>
    </row>
    <row r="3738" spans="1:18">
      <c r="A3738">
        <v>77301</v>
      </c>
      <c r="B3738" t="s">
        <v>1237</v>
      </c>
      <c r="C3738" t="str">
        <f t="shared" si="234"/>
        <v>暨南大学</v>
      </c>
      <c r="D3738" t="str">
        <f t="shared" si="235"/>
        <v>01</v>
      </c>
      <c r="E3738" t="s">
        <v>64</v>
      </c>
      <c r="F3738">
        <v>212</v>
      </c>
      <c r="G3738">
        <v>106</v>
      </c>
      <c r="H3738">
        <v>136</v>
      </c>
      <c r="I3738">
        <v>67</v>
      </c>
      <c r="J3738">
        <v>67</v>
      </c>
      <c r="K3738">
        <v>58</v>
      </c>
      <c r="L3738">
        <v>0</v>
      </c>
      <c r="M3738">
        <v>2022</v>
      </c>
      <c r="N3738">
        <f t="shared" ca="1" si="232"/>
        <v>219</v>
      </c>
      <c r="O3738">
        <f t="shared" ca="1" si="233"/>
        <v>8999</v>
      </c>
      <c r="P3738">
        <f ca="1">_20206[[#This Row],[最低排名]]-_20206[[#This Row],[同分人数]]+1</f>
        <v>8781</v>
      </c>
      <c r="Q3738">
        <f ca="1">IF(O3738&gt;=开始!$B$6, 1, 0)</f>
        <v>1</v>
      </c>
      <c r="R3738">
        <f ca="1">_20206[[#This Row],[最低排名]]-开始!$B$6</f>
        <v>8999</v>
      </c>
    </row>
    <row r="3739" spans="1:18">
      <c r="A3739">
        <v>77302</v>
      </c>
      <c r="B3739" t="s">
        <v>1238</v>
      </c>
      <c r="C3739" t="str">
        <f t="shared" si="234"/>
        <v>暨南大学</v>
      </c>
      <c r="D3739" t="str">
        <f t="shared" si="235"/>
        <v>02</v>
      </c>
      <c r="E3739" t="s">
        <v>500</v>
      </c>
      <c r="F3739">
        <v>219</v>
      </c>
      <c r="G3739">
        <v>110</v>
      </c>
      <c r="H3739">
        <v>116</v>
      </c>
      <c r="I3739">
        <v>67</v>
      </c>
      <c r="J3739">
        <v>67</v>
      </c>
      <c r="K3739">
        <v>67</v>
      </c>
      <c r="L3739">
        <v>0</v>
      </c>
      <c r="M3739">
        <v>2022</v>
      </c>
      <c r="N3739">
        <f t="shared" ca="1" si="232"/>
        <v>231</v>
      </c>
      <c r="O3739">
        <f t="shared" ca="1" si="233"/>
        <v>9851</v>
      </c>
      <c r="P3739">
        <f ca="1">_20206[[#This Row],[最低排名]]-_20206[[#This Row],[同分人数]]+1</f>
        <v>9621</v>
      </c>
      <c r="Q3739">
        <f ca="1">IF(O3739&gt;=开始!$B$6, 1, 0)</f>
        <v>1</v>
      </c>
      <c r="R3739">
        <f ca="1">_20206[[#This Row],[最低排名]]-开始!$B$6</f>
        <v>9851</v>
      </c>
    </row>
    <row r="3740" spans="1:18">
      <c r="A3740">
        <v>77303</v>
      </c>
      <c r="B3740" t="s">
        <v>1239</v>
      </c>
      <c r="C3740" t="str">
        <f t="shared" si="234"/>
        <v>暨南大学</v>
      </c>
      <c r="D3740" t="str">
        <f t="shared" si="235"/>
        <v>03</v>
      </c>
      <c r="E3740" t="s">
        <v>607</v>
      </c>
      <c r="F3740">
        <v>232</v>
      </c>
      <c r="G3740">
        <v>122</v>
      </c>
      <c r="H3740">
        <v>125</v>
      </c>
      <c r="I3740">
        <v>64</v>
      </c>
      <c r="J3740">
        <v>61</v>
      </c>
      <c r="K3740">
        <v>55</v>
      </c>
      <c r="L3740">
        <v>0</v>
      </c>
      <c r="M3740">
        <v>2022</v>
      </c>
      <c r="N3740">
        <f t="shared" ca="1" si="232"/>
        <v>211</v>
      </c>
      <c r="O3740">
        <f t="shared" ca="1" si="233"/>
        <v>9620</v>
      </c>
      <c r="P3740">
        <f ca="1">_20206[[#This Row],[最低排名]]-_20206[[#This Row],[同分人数]]+1</f>
        <v>9410</v>
      </c>
      <c r="Q3740">
        <f ca="1">IF(O3740&gt;=开始!$B$6, 1, 0)</f>
        <v>1</v>
      </c>
      <c r="R3740">
        <f ca="1">_20206[[#This Row],[最低排名]]-开始!$B$6</f>
        <v>9620</v>
      </c>
    </row>
    <row r="3741" spans="1:18">
      <c r="A3741">
        <v>77304</v>
      </c>
      <c r="B3741" t="s">
        <v>1240</v>
      </c>
      <c r="C3741" t="str">
        <f t="shared" si="234"/>
        <v>暨南大学</v>
      </c>
      <c r="D3741" t="str">
        <f t="shared" si="235"/>
        <v>04</v>
      </c>
      <c r="E3741" t="s">
        <v>66</v>
      </c>
      <c r="F3741">
        <v>237</v>
      </c>
      <c r="G3741">
        <v>121</v>
      </c>
      <c r="H3741">
        <v>122</v>
      </c>
      <c r="I3741">
        <v>67</v>
      </c>
      <c r="J3741">
        <v>61</v>
      </c>
      <c r="K3741">
        <v>52</v>
      </c>
      <c r="L3741">
        <v>0</v>
      </c>
      <c r="M3741">
        <v>2022</v>
      </c>
      <c r="N3741">
        <f t="shared" ca="1" si="232"/>
        <v>193</v>
      </c>
      <c r="O3741">
        <f t="shared" ca="1" si="233"/>
        <v>9192</v>
      </c>
      <c r="P3741">
        <f ca="1">_20206[[#This Row],[最低排名]]-_20206[[#This Row],[同分人数]]+1</f>
        <v>9000</v>
      </c>
      <c r="Q3741">
        <f ca="1">IF(O3741&gt;=开始!$B$6, 1, 0)</f>
        <v>1</v>
      </c>
      <c r="R3741">
        <f ca="1">_20206[[#This Row],[最低排名]]-开始!$B$6</f>
        <v>9192</v>
      </c>
    </row>
    <row r="3742" spans="1:18">
      <c r="A3742">
        <v>77401</v>
      </c>
      <c r="B3742" t="s">
        <v>1241</v>
      </c>
      <c r="C3742" t="str">
        <f t="shared" si="234"/>
        <v>广东海洋</v>
      </c>
      <c r="D3742" t="str">
        <f t="shared" si="235"/>
        <v>01</v>
      </c>
      <c r="E3742" t="s">
        <v>205</v>
      </c>
      <c r="F3742">
        <v>175</v>
      </c>
      <c r="G3742">
        <v>90</v>
      </c>
      <c r="H3742">
        <v>93</v>
      </c>
      <c r="I3742">
        <v>58</v>
      </c>
      <c r="J3742">
        <v>46</v>
      </c>
      <c r="K3742">
        <v>46</v>
      </c>
      <c r="L3742">
        <v>0</v>
      </c>
      <c r="M3742">
        <v>2022</v>
      </c>
      <c r="N3742">
        <f t="shared" ca="1" si="232"/>
        <v>162</v>
      </c>
      <c r="O3742">
        <f t="shared" ca="1" si="233"/>
        <v>33700</v>
      </c>
      <c r="P3742">
        <f ca="1">_20206[[#This Row],[最低排名]]-_20206[[#This Row],[同分人数]]+1</f>
        <v>33539</v>
      </c>
      <c r="Q3742">
        <f ca="1">IF(O3742&gt;=开始!$B$6, 1, 0)</f>
        <v>1</v>
      </c>
      <c r="R3742">
        <f ca="1">_20206[[#This Row],[最低排名]]-开始!$B$6</f>
        <v>33700</v>
      </c>
    </row>
    <row r="3743" spans="1:18">
      <c r="A3743">
        <v>77402</v>
      </c>
      <c r="B3743" t="s">
        <v>1242</v>
      </c>
      <c r="C3743" t="str">
        <f t="shared" si="234"/>
        <v>广东海洋</v>
      </c>
      <c r="D3743" t="str">
        <f t="shared" si="235"/>
        <v>02</v>
      </c>
      <c r="E3743" t="s">
        <v>205</v>
      </c>
      <c r="F3743">
        <v>195</v>
      </c>
      <c r="G3743">
        <v>99</v>
      </c>
      <c r="H3743">
        <v>64</v>
      </c>
      <c r="I3743">
        <v>61</v>
      </c>
      <c r="J3743">
        <v>49</v>
      </c>
      <c r="K3743">
        <v>49</v>
      </c>
      <c r="L3743">
        <v>0</v>
      </c>
      <c r="M3743">
        <v>2022</v>
      </c>
      <c r="N3743">
        <f t="shared" ca="1" si="232"/>
        <v>162</v>
      </c>
      <c r="O3743">
        <f t="shared" ca="1" si="233"/>
        <v>33700</v>
      </c>
      <c r="P3743">
        <f ca="1">_20206[[#This Row],[最低排名]]-_20206[[#This Row],[同分人数]]+1</f>
        <v>33539</v>
      </c>
      <c r="Q3743">
        <f ca="1">IF(O3743&gt;=开始!$B$6, 1, 0)</f>
        <v>1</v>
      </c>
      <c r="R3743">
        <f ca="1">_20206[[#This Row],[最低排名]]-开始!$B$6</f>
        <v>33700</v>
      </c>
    </row>
    <row r="3744" spans="1:18">
      <c r="A3744">
        <v>77403</v>
      </c>
      <c r="B3744" t="s">
        <v>1243</v>
      </c>
      <c r="C3744" t="str">
        <f t="shared" si="234"/>
        <v>广东海洋</v>
      </c>
      <c r="D3744" t="str">
        <f t="shared" si="235"/>
        <v>03</v>
      </c>
      <c r="E3744" t="s">
        <v>405</v>
      </c>
      <c r="F3744">
        <v>191</v>
      </c>
      <c r="G3744">
        <v>102</v>
      </c>
      <c r="H3744">
        <v>77</v>
      </c>
      <c r="I3744">
        <v>58</v>
      </c>
      <c r="J3744">
        <v>58</v>
      </c>
      <c r="K3744">
        <v>43</v>
      </c>
      <c r="L3744">
        <v>0</v>
      </c>
      <c r="M3744">
        <v>2022</v>
      </c>
      <c r="N3744">
        <f t="shared" ca="1" si="232"/>
        <v>164</v>
      </c>
      <c r="O3744">
        <f t="shared" ca="1" si="233"/>
        <v>32225</v>
      </c>
      <c r="P3744">
        <f ca="1">_20206[[#This Row],[最低排名]]-_20206[[#This Row],[同分人数]]+1</f>
        <v>32062</v>
      </c>
      <c r="Q3744">
        <f ca="1">IF(O3744&gt;=开始!$B$6, 1, 0)</f>
        <v>1</v>
      </c>
      <c r="R3744">
        <f ca="1">_20206[[#This Row],[最低排名]]-开始!$B$6</f>
        <v>32225</v>
      </c>
    </row>
    <row r="3745" spans="1:18">
      <c r="A3745">
        <v>77404</v>
      </c>
      <c r="B3745" t="s">
        <v>1244</v>
      </c>
      <c r="C3745" t="str">
        <f t="shared" si="234"/>
        <v>广东海洋</v>
      </c>
      <c r="D3745" t="str">
        <f t="shared" si="235"/>
        <v>04</v>
      </c>
      <c r="E3745" t="s">
        <v>363</v>
      </c>
      <c r="F3745">
        <v>185</v>
      </c>
      <c r="G3745">
        <v>93</v>
      </c>
      <c r="H3745">
        <v>89</v>
      </c>
      <c r="I3745">
        <v>61</v>
      </c>
      <c r="J3745">
        <v>52</v>
      </c>
      <c r="K3745">
        <v>49</v>
      </c>
      <c r="L3745">
        <v>0</v>
      </c>
      <c r="M3745">
        <v>2022</v>
      </c>
      <c r="N3745">
        <f t="shared" ca="1" si="232"/>
        <v>197</v>
      </c>
      <c r="O3745">
        <f t="shared" ca="1" si="233"/>
        <v>30730</v>
      </c>
      <c r="P3745">
        <f ca="1">_20206[[#This Row],[最低排名]]-_20206[[#This Row],[同分人数]]+1</f>
        <v>30534</v>
      </c>
      <c r="Q3745">
        <f ca="1">IF(O3745&gt;=开始!$B$6, 1, 0)</f>
        <v>1</v>
      </c>
      <c r="R3745">
        <f ca="1">_20206[[#This Row],[最低排名]]-开始!$B$6</f>
        <v>30730</v>
      </c>
    </row>
    <row r="3746" spans="1:18">
      <c r="A3746">
        <v>77405</v>
      </c>
      <c r="B3746" t="s">
        <v>1245</v>
      </c>
      <c r="C3746" t="str">
        <f t="shared" si="234"/>
        <v>广东海洋</v>
      </c>
      <c r="D3746" t="str">
        <f t="shared" si="235"/>
        <v>05</v>
      </c>
      <c r="E3746" t="s">
        <v>701</v>
      </c>
      <c r="F3746">
        <v>200</v>
      </c>
      <c r="G3746">
        <v>101</v>
      </c>
      <c r="H3746">
        <v>100</v>
      </c>
      <c r="I3746">
        <v>52</v>
      </c>
      <c r="J3746">
        <v>49</v>
      </c>
      <c r="K3746">
        <v>43</v>
      </c>
      <c r="L3746">
        <v>0</v>
      </c>
      <c r="M3746">
        <v>2022</v>
      </c>
      <c r="N3746">
        <f t="shared" ca="1" si="232"/>
        <v>180</v>
      </c>
      <c r="O3746">
        <f t="shared" ca="1" si="233"/>
        <v>29210</v>
      </c>
      <c r="P3746">
        <f ca="1">_20206[[#This Row],[最低排名]]-_20206[[#This Row],[同分人数]]+1</f>
        <v>29031</v>
      </c>
      <c r="Q3746">
        <f ca="1">IF(O3746&gt;=开始!$B$6, 1, 0)</f>
        <v>1</v>
      </c>
      <c r="R3746">
        <f ca="1">_20206[[#This Row],[最低排名]]-开始!$B$6</f>
        <v>29210</v>
      </c>
    </row>
    <row r="3747" spans="1:18">
      <c r="A3747">
        <v>77406</v>
      </c>
      <c r="B3747" t="s">
        <v>1603</v>
      </c>
      <c r="C3747" t="str">
        <f t="shared" si="234"/>
        <v>广东海洋</v>
      </c>
      <c r="D3747" t="str">
        <f t="shared" si="235"/>
        <v>06</v>
      </c>
      <c r="E3747" t="s">
        <v>335</v>
      </c>
      <c r="F3747">
        <v>185</v>
      </c>
      <c r="G3747">
        <v>105</v>
      </c>
      <c r="H3747">
        <v>88</v>
      </c>
      <c r="I3747">
        <v>61</v>
      </c>
      <c r="J3747">
        <v>58</v>
      </c>
      <c r="K3747">
        <v>55</v>
      </c>
      <c r="L3747">
        <v>0</v>
      </c>
      <c r="M3747">
        <v>2022</v>
      </c>
      <c r="N3747">
        <f t="shared" ca="1" si="232"/>
        <v>188</v>
      </c>
      <c r="O3747">
        <f t="shared" ca="1" si="233"/>
        <v>28679</v>
      </c>
      <c r="P3747">
        <f ca="1">_20206[[#This Row],[最低排名]]-_20206[[#This Row],[同分人数]]+1</f>
        <v>28492</v>
      </c>
      <c r="Q3747">
        <f ca="1">IF(O3747&gt;=开始!$B$6, 1, 0)</f>
        <v>1</v>
      </c>
      <c r="R3747">
        <f ca="1">_20206[[#This Row],[最低排名]]-开始!$B$6</f>
        <v>28679</v>
      </c>
    </row>
    <row r="3748" spans="1:18">
      <c r="A3748">
        <v>77501</v>
      </c>
      <c r="B3748" t="s">
        <v>1246</v>
      </c>
      <c r="C3748" t="str">
        <f t="shared" si="234"/>
        <v>广州中医</v>
      </c>
      <c r="D3748" t="str">
        <f t="shared" si="235"/>
        <v>01</v>
      </c>
      <c r="E3748" t="s">
        <v>79</v>
      </c>
      <c r="F3748">
        <v>221</v>
      </c>
      <c r="G3748">
        <v>114</v>
      </c>
      <c r="H3748">
        <v>109</v>
      </c>
      <c r="I3748">
        <v>61</v>
      </c>
      <c r="J3748">
        <v>58</v>
      </c>
      <c r="K3748">
        <v>52</v>
      </c>
      <c r="L3748">
        <v>0</v>
      </c>
      <c r="M3748">
        <v>2022</v>
      </c>
      <c r="N3748">
        <f t="shared" ca="1" si="232"/>
        <v>207</v>
      </c>
      <c r="O3748">
        <f t="shared" ca="1" si="233"/>
        <v>17355</v>
      </c>
      <c r="P3748">
        <f ca="1">_20206[[#This Row],[最低排名]]-_20206[[#This Row],[同分人数]]+1</f>
        <v>17149</v>
      </c>
      <c r="Q3748">
        <f ca="1">IF(O3748&gt;=开始!$B$6, 1, 0)</f>
        <v>1</v>
      </c>
      <c r="R3748">
        <f ca="1">_20206[[#This Row],[最低排名]]-开始!$B$6</f>
        <v>17355</v>
      </c>
    </row>
    <row r="3749" spans="1:18">
      <c r="A3749">
        <v>77502</v>
      </c>
      <c r="B3749" t="s">
        <v>1247</v>
      </c>
      <c r="C3749" t="str">
        <f t="shared" si="234"/>
        <v>广州中医</v>
      </c>
      <c r="D3749" t="str">
        <f t="shared" si="235"/>
        <v>02</v>
      </c>
      <c r="E3749" t="s">
        <v>20</v>
      </c>
      <c r="F3749">
        <v>235</v>
      </c>
      <c r="G3749">
        <v>118</v>
      </c>
      <c r="H3749">
        <v>117</v>
      </c>
      <c r="I3749">
        <v>70</v>
      </c>
      <c r="J3749">
        <v>61</v>
      </c>
      <c r="K3749">
        <v>58</v>
      </c>
      <c r="L3749">
        <v>0</v>
      </c>
      <c r="M3749">
        <v>2022</v>
      </c>
      <c r="N3749">
        <f t="shared" ca="1" si="232"/>
        <v>223</v>
      </c>
      <c r="O3749">
        <f t="shared" ca="1" si="233"/>
        <v>8780</v>
      </c>
      <c r="P3749">
        <f ca="1">_20206[[#This Row],[最低排名]]-_20206[[#This Row],[同分人数]]+1</f>
        <v>8558</v>
      </c>
      <c r="Q3749">
        <f ca="1">IF(O3749&gt;=开始!$B$6, 1, 0)</f>
        <v>1</v>
      </c>
      <c r="R3749">
        <f ca="1">_20206[[#This Row],[最低排名]]-开始!$B$6</f>
        <v>8780</v>
      </c>
    </row>
    <row r="3750" spans="1:18">
      <c r="A3750">
        <v>77601</v>
      </c>
      <c r="B3750" t="s">
        <v>1248</v>
      </c>
      <c r="C3750" t="str">
        <f t="shared" si="234"/>
        <v>广东药科</v>
      </c>
      <c r="D3750" t="str">
        <f t="shared" si="235"/>
        <v>01</v>
      </c>
      <c r="E3750" t="s">
        <v>643</v>
      </c>
      <c r="F3750">
        <v>190</v>
      </c>
      <c r="G3750">
        <v>97</v>
      </c>
      <c r="H3750">
        <v>113</v>
      </c>
      <c r="I3750">
        <v>61</v>
      </c>
      <c r="J3750">
        <v>58</v>
      </c>
      <c r="K3750">
        <v>55</v>
      </c>
      <c r="L3750">
        <v>0</v>
      </c>
      <c r="M3750">
        <v>2022</v>
      </c>
      <c r="N3750">
        <f t="shared" ca="1" si="232"/>
        <v>211</v>
      </c>
      <c r="O3750">
        <f t="shared" ca="1" si="233"/>
        <v>22579</v>
      </c>
      <c r="P3750">
        <f ca="1">_20206[[#This Row],[最低排名]]-_20206[[#This Row],[同分人数]]+1</f>
        <v>22369</v>
      </c>
      <c r="Q3750">
        <f ca="1">IF(O3750&gt;=开始!$B$6, 1, 0)</f>
        <v>1</v>
      </c>
      <c r="R3750">
        <f ca="1">_20206[[#This Row],[最低排名]]-开始!$B$6</f>
        <v>22579</v>
      </c>
    </row>
    <row r="3751" spans="1:18">
      <c r="A3751">
        <v>77801</v>
      </c>
      <c r="B3751" t="s">
        <v>1249</v>
      </c>
      <c r="C3751" t="str">
        <f t="shared" si="234"/>
        <v>广东金融</v>
      </c>
      <c r="D3751" t="str">
        <f t="shared" si="235"/>
        <v>01</v>
      </c>
      <c r="E3751" t="s">
        <v>232</v>
      </c>
      <c r="F3751">
        <v>187</v>
      </c>
      <c r="G3751">
        <v>95</v>
      </c>
      <c r="H3751">
        <v>95</v>
      </c>
      <c r="I3751">
        <v>55</v>
      </c>
      <c r="J3751">
        <v>55</v>
      </c>
      <c r="K3751">
        <v>46</v>
      </c>
      <c r="L3751">
        <v>0</v>
      </c>
      <c r="M3751">
        <v>2022</v>
      </c>
      <c r="N3751">
        <f t="shared" ca="1" si="232"/>
        <v>191</v>
      </c>
      <c r="O3751">
        <f t="shared" ca="1" si="233"/>
        <v>30345</v>
      </c>
      <c r="P3751">
        <f ca="1">_20206[[#This Row],[最低排名]]-_20206[[#This Row],[同分人数]]+1</f>
        <v>30155</v>
      </c>
      <c r="Q3751">
        <f ca="1">IF(O3751&gt;=开始!$B$6, 1, 0)</f>
        <v>1</v>
      </c>
      <c r="R3751">
        <f ca="1">_20206[[#This Row],[最低排名]]-开始!$B$6</f>
        <v>30345</v>
      </c>
    </row>
    <row r="3752" spans="1:18">
      <c r="A3752">
        <v>77802</v>
      </c>
      <c r="B3752" t="s">
        <v>1250</v>
      </c>
      <c r="C3752" t="str">
        <f t="shared" si="234"/>
        <v>广东金融</v>
      </c>
      <c r="D3752" t="str">
        <f t="shared" si="235"/>
        <v>02</v>
      </c>
      <c r="E3752" t="s">
        <v>232</v>
      </c>
      <c r="F3752">
        <v>198</v>
      </c>
      <c r="G3752">
        <v>108</v>
      </c>
      <c r="H3752">
        <v>99</v>
      </c>
      <c r="I3752">
        <v>49</v>
      </c>
      <c r="J3752">
        <v>49</v>
      </c>
      <c r="K3752">
        <v>43</v>
      </c>
      <c r="L3752">
        <v>0</v>
      </c>
      <c r="M3752">
        <v>2022</v>
      </c>
      <c r="N3752">
        <f t="shared" ca="1" si="232"/>
        <v>191</v>
      </c>
      <c r="O3752">
        <f t="shared" ca="1" si="233"/>
        <v>30345</v>
      </c>
      <c r="P3752">
        <f ca="1">_20206[[#This Row],[最低排名]]-_20206[[#This Row],[同分人数]]+1</f>
        <v>30155</v>
      </c>
      <c r="Q3752">
        <f ca="1">IF(O3752&gt;=开始!$B$6, 1, 0)</f>
        <v>1</v>
      </c>
      <c r="R3752">
        <f ca="1">_20206[[#This Row],[最低排名]]-开始!$B$6</f>
        <v>30345</v>
      </c>
    </row>
    <row r="3753" spans="1:18">
      <c r="A3753">
        <v>77803</v>
      </c>
      <c r="B3753" t="s">
        <v>1604</v>
      </c>
      <c r="C3753" t="str">
        <f t="shared" si="234"/>
        <v>广东金融</v>
      </c>
      <c r="D3753" t="str">
        <f t="shared" si="235"/>
        <v>03</v>
      </c>
      <c r="E3753" t="s">
        <v>144</v>
      </c>
      <c r="F3753">
        <v>219</v>
      </c>
      <c r="G3753">
        <v>110</v>
      </c>
      <c r="H3753">
        <v>86</v>
      </c>
      <c r="I3753">
        <v>58</v>
      </c>
      <c r="J3753">
        <v>55</v>
      </c>
      <c r="K3753">
        <v>49</v>
      </c>
      <c r="L3753">
        <v>0</v>
      </c>
      <c r="M3753">
        <v>2022</v>
      </c>
      <c r="N3753">
        <f t="shared" ca="1" si="232"/>
        <v>221</v>
      </c>
      <c r="O3753">
        <f t="shared" ca="1" si="233"/>
        <v>24652</v>
      </c>
      <c r="P3753">
        <f ca="1">_20206[[#This Row],[最低排名]]-_20206[[#This Row],[同分人数]]+1</f>
        <v>24432</v>
      </c>
      <c r="Q3753">
        <f ca="1">IF(O3753&gt;=开始!$B$6, 1, 0)</f>
        <v>1</v>
      </c>
      <c r="R3753">
        <f ca="1">_20206[[#This Row],[最低排名]]-开始!$B$6</f>
        <v>24652</v>
      </c>
    </row>
    <row r="3754" spans="1:18">
      <c r="A3754">
        <v>77901</v>
      </c>
      <c r="B3754" t="s">
        <v>1251</v>
      </c>
      <c r="C3754" t="str">
        <f t="shared" si="234"/>
        <v>南方医科</v>
      </c>
      <c r="D3754" t="str">
        <f t="shared" si="235"/>
        <v>01</v>
      </c>
      <c r="E3754" t="s">
        <v>265</v>
      </c>
      <c r="F3754">
        <v>234</v>
      </c>
      <c r="G3754">
        <v>120</v>
      </c>
      <c r="H3754">
        <v>132</v>
      </c>
      <c r="I3754">
        <v>70</v>
      </c>
      <c r="J3754">
        <v>61</v>
      </c>
      <c r="K3754">
        <v>61</v>
      </c>
      <c r="L3754">
        <v>0</v>
      </c>
      <c r="M3754">
        <v>2022</v>
      </c>
      <c r="N3754">
        <f t="shared" ca="1" si="232"/>
        <v>182</v>
      </c>
      <c r="O3754">
        <f t="shared" ca="1" si="233"/>
        <v>5551</v>
      </c>
      <c r="P3754">
        <f ca="1">_20206[[#This Row],[最低排名]]-_20206[[#This Row],[同分人数]]+1</f>
        <v>5370</v>
      </c>
      <c r="Q3754">
        <f ca="1">IF(O3754&gt;=开始!$B$6, 1, 0)</f>
        <v>1</v>
      </c>
      <c r="R3754">
        <f ca="1">_20206[[#This Row],[最低排名]]-开始!$B$6</f>
        <v>5551</v>
      </c>
    </row>
    <row r="3755" spans="1:18">
      <c r="A3755">
        <v>77902</v>
      </c>
      <c r="B3755" t="s">
        <v>1252</v>
      </c>
      <c r="C3755" t="str">
        <f t="shared" si="234"/>
        <v>南方医科</v>
      </c>
      <c r="D3755" t="str">
        <f t="shared" si="235"/>
        <v>02</v>
      </c>
      <c r="E3755" t="s">
        <v>72</v>
      </c>
      <c r="F3755">
        <v>229</v>
      </c>
      <c r="G3755">
        <v>122</v>
      </c>
      <c r="H3755">
        <v>122</v>
      </c>
      <c r="I3755">
        <v>61</v>
      </c>
      <c r="J3755">
        <v>58</v>
      </c>
      <c r="K3755">
        <v>52</v>
      </c>
      <c r="L3755">
        <v>0</v>
      </c>
      <c r="M3755">
        <v>2022</v>
      </c>
      <c r="N3755">
        <f t="shared" ca="1" si="232"/>
        <v>242</v>
      </c>
      <c r="O3755">
        <f t="shared" ca="1" si="233"/>
        <v>12862</v>
      </c>
      <c r="P3755">
        <f ca="1">_20206[[#This Row],[最低排名]]-_20206[[#This Row],[同分人数]]+1</f>
        <v>12621</v>
      </c>
      <c r="Q3755">
        <f ca="1">IF(O3755&gt;=开始!$B$6, 1, 0)</f>
        <v>1</v>
      </c>
      <c r="R3755">
        <f ca="1">_20206[[#This Row],[最低排名]]-开始!$B$6</f>
        <v>12862</v>
      </c>
    </row>
    <row r="3756" spans="1:18">
      <c r="A3756">
        <v>78001</v>
      </c>
      <c r="B3756" t="s">
        <v>1253</v>
      </c>
      <c r="C3756" t="str">
        <f t="shared" si="234"/>
        <v>华南农大</v>
      </c>
      <c r="D3756" t="str">
        <f t="shared" si="235"/>
        <v>01</v>
      </c>
      <c r="E3756" t="s">
        <v>77</v>
      </c>
      <c r="F3756">
        <v>213</v>
      </c>
      <c r="G3756">
        <v>128</v>
      </c>
      <c r="H3756">
        <v>99</v>
      </c>
      <c r="I3756">
        <v>64</v>
      </c>
      <c r="J3756">
        <v>61</v>
      </c>
      <c r="K3756">
        <v>61</v>
      </c>
      <c r="L3756">
        <v>0</v>
      </c>
      <c r="M3756">
        <v>2022</v>
      </c>
      <c r="N3756">
        <f t="shared" ca="1" si="232"/>
        <v>221</v>
      </c>
      <c r="O3756">
        <f t="shared" ca="1" si="233"/>
        <v>18013</v>
      </c>
      <c r="P3756">
        <f ca="1">_20206[[#This Row],[最低排名]]-_20206[[#This Row],[同分人数]]+1</f>
        <v>17793</v>
      </c>
      <c r="Q3756">
        <f ca="1">IF(O3756&gt;=开始!$B$6, 1, 0)</f>
        <v>1</v>
      </c>
      <c r="R3756">
        <f ca="1">_20206[[#This Row],[最低排名]]-开始!$B$6</f>
        <v>18013</v>
      </c>
    </row>
    <row r="3757" spans="1:18">
      <c r="A3757">
        <v>78002</v>
      </c>
      <c r="B3757" t="s">
        <v>1605</v>
      </c>
      <c r="C3757" t="str">
        <f t="shared" si="234"/>
        <v>华南农大</v>
      </c>
      <c r="D3757" t="str">
        <f t="shared" si="235"/>
        <v>02</v>
      </c>
      <c r="E3757" t="s">
        <v>41</v>
      </c>
      <c r="F3757">
        <v>222</v>
      </c>
      <c r="G3757">
        <v>125</v>
      </c>
      <c r="H3757">
        <v>106</v>
      </c>
      <c r="I3757">
        <v>61</v>
      </c>
      <c r="J3757">
        <v>58</v>
      </c>
      <c r="K3757">
        <v>52</v>
      </c>
      <c r="L3757">
        <v>0</v>
      </c>
      <c r="M3757">
        <v>2022</v>
      </c>
      <c r="N3757">
        <f t="shared" ca="1" si="232"/>
        <v>221</v>
      </c>
      <c r="O3757">
        <f t="shared" ca="1" si="233"/>
        <v>17792</v>
      </c>
      <c r="P3757">
        <f ca="1">_20206[[#This Row],[最低排名]]-_20206[[#This Row],[同分人数]]+1</f>
        <v>17572</v>
      </c>
      <c r="Q3757">
        <f ca="1">IF(O3757&gt;=开始!$B$6, 1, 0)</f>
        <v>1</v>
      </c>
      <c r="R3757">
        <f ca="1">_20206[[#This Row],[最低排名]]-开始!$B$6</f>
        <v>17792</v>
      </c>
    </row>
    <row r="3758" spans="1:18">
      <c r="A3758">
        <v>78101</v>
      </c>
      <c r="B3758" t="s">
        <v>1254</v>
      </c>
      <c r="C3758" t="str">
        <f t="shared" si="234"/>
        <v>珠海科院</v>
      </c>
      <c r="D3758" t="str">
        <f t="shared" si="235"/>
        <v>01</v>
      </c>
      <c r="E3758" t="s">
        <v>198</v>
      </c>
      <c r="F3758">
        <v>177</v>
      </c>
      <c r="G3758">
        <v>102</v>
      </c>
      <c r="H3758">
        <v>78</v>
      </c>
      <c r="I3758">
        <v>52</v>
      </c>
      <c r="J3758">
        <v>49</v>
      </c>
      <c r="K3758">
        <v>49</v>
      </c>
      <c r="L3758">
        <v>0</v>
      </c>
      <c r="M3758">
        <v>2022</v>
      </c>
      <c r="N3758">
        <f t="shared" ca="1" si="232"/>
        <v>137</v>
      </c>
      <c r="O3758">
        <f t="shared" ca="1" si="233"/>
        <v>35698</v>
      </c>
      <c r="P3758">
        <f ca="1">_20206[[#This Row],[最低排名]]-_20206[[#This Row],[同分人数]]+1</f>
        <v>35562</v>
      </c>
      <c r="Q3758">
        <f ca="1">IF(O3758&gt;=开始!$B$6, 1, 0)</f>
        <v>1</v>
      </c>
      <c r="R3758">
        <f ca="1">_20206[[#This Row],[最低排名]]-开始!$B$6</f>
        <v>35698</v>
      </c>
    </row>
    <row r="3759" spans="1:18">
      <c r="A3759">
        <v>78201</v>
      </c>
      <c r="B3759" t="s">
        <v>1256</v>
      </c>
      <c r="C3759" t="str">
        <f t="shared" si="234"/>
        <v>北师浸会</v>
      </c>
      <c r="D3759" t="str">
        <f t="shared" si="235"/>
        <v>01</v>
      </c>
      <c r="E3759" t="s">
        <v>48</v>
      </c>
      <c r="F3759">
        <v>204</v>
      </c>
      <c r="G3759">
        <v>107</v>
      </c>
      <c r="H3759">
        <v>125</v>
      </c>
      <c r="I3759">
        <v>64</v>
      </c>
      <c r="J3759">
        <v>61</v>
      </c>
      <c r="K3759">
        <v>55</v>
      </c>
      <c r="L3759">
        <v>0</v>
      </c>
      <c r="M3759">
        <v>2022</v>
      </c>
      <c r="N3759">
        <f t="shared" ca="1" si="232"/>
        <v>228</v>
      </c>
      <c r="O3759">
        <f t="shared" ca="1" si="233"/>
        <v>15665</v>
      </c>
      <c r="P3759">
        <f ca="1">_20206[[#This Row],[最低排名]]-_20206[[#This Row],[同分人数]]+1</f>
        <v>15438</v>
      </c>
      <c r="Q3759">
        <f ca="1">IF(O3759&gt;=开始!$B$6, 1, 0)</f>
        <v>1</v>
      </c>
      <c r="R3759">
        <f ca="1">_20206[[#This Row],[最低排名]]-开始!$B$6</f>
        <v>15665</v>
      </c>
    </row>
    <row r="3760" spans="1:18">
      <c r="A3760">
        <v>78301</v>
      </c>
      <c r="B3760" t="s">
        <v>1259</v>
      </c>
      <c r="C3760" t="str">
        <f t="shared" si="234"/>
        <v>深圳大学</v>
      </c>
      <c r="D3760" t="str">
        <f t="shared" si="235"/>
        <v>01</v>
      </c>
      <c r="E3760" t="s">
        <v>66</v>
      </c>
      <c r="F3760">
        <v>217</v>
      </c>
      <c r="G3760">
        <v>115</v>
      </c>
      <c r="H3760">
        <v>124</v>
      </c>
      <c r="I3760">
        <v>70</v>
      </c>
      <c r="J3760">
        <v>64</v>
      </c>
      <c r="K3760">
        <v>64</v>
      </c>
      <c r="L3760">
        <v>0</v>
      </c>
      <c r="M3760">
        <v>2022</v>
      </c>
      <c r="N3760">
        <f t="shared" ca="1" si="232"/>
        <v>193</v>
      </c>
      <c r="O3760">
        <f t="shared" ca="1" si="233"/>
        <v>9192</v>
      </c>
      <c r="P3760">
        <f ca="1">_20206[[#This Row],[最低排名]]-_20206[[#This Row],[同分人数]]+1</f>
        <v>9000</v>
      </c>
      <c r="Q3760">
        <f ca="1">IF(O3760&gt;=开始!$B$6, 1, 0)</f>
        <v>1</v>
      </c>
      <c r="R3760">
        <f ca="1">_20206[[#This Row],[最低排名]]-开始!$B$6</f>
        <v>9192</v>
      </c>
    </row>
    <row r="3761" spans="1:18">
      <c r="A3761">
        <v>78302</v>
      </c>
      <c r="B3761" t="s">
        <v>1260</v>
      </c>
      <c r="C3761" t="str">
        <f t="shared" si="234"/>
        <v>深圳大学</v>
      </c>
      <c r="D3761" t="str">
        <f t="shared" si="235"/>
        <v>02</v>
      </c>
      <c r="E3761" t="s">
        <v>64</v>
      </c>
      <c r="F3761">
        <v>216</v>
      </c>
      <c r="G3761">
        <v>112</v>
      </c>
      <c r="H3761">
        <v>123</v>
      </c>
      <c r="I3761">
        <v>70</v>
      </c>
      <c r="J3761">
        <v>67</v>
      </c>
      <c r="K3761">
        <v>64</v>
      </c>
      <c r="L3761">
        <v>0</v>
      </c>
      <c r="M3761">
        <v>2022</v>
      </c>
      <c r="N3761">
        <f t="shared" ca="1" si="232"/>
        <v>219</v>
      </c>
      <c r="O3761">
        <f t="shared" ca="1" si="233"/>
        <v>8999</v>
      </c>
      <c r="P3761">
        <f ca="1">_20206[[#This Row],[最低排名]]-_20206[[#This Row],[同分人数]]+1</f>
        <v>8781</v>
      </c>
      <c r="Q3761">
        <f ca="1">IF(O3761&gt;=开始!$B$6, 1, 0)</f>
        <v>1</v>
      </c>
      <c r="R3761">
        <f ca="1">_20206[[#This Row],[最低排名]]-开始!$B$6</f>
        <v>8999</v>
      </c>
    </row>
    <row r="3762" spans="1:18">
      <c r="A3762">
        <v>78303</v>
      </c>
      <c r="B3762" t="s">
        <v>1606</v>
      </c>
      <c r="C3762" t="str">
        <f t="shared" si="234"/>
        <v>深圳大学</v>
      </c>
      <c r="D3762" t="str">
        <f t="shared" si="235"/>
        <v>03</v>
      </c>
      <c r="E3762" t="s">
        <v>64</v>
      </c>
      <c r="F3762">
        <v>232</v>
      </c>
      <c r="G3762">
        <v>117</v>
      </c>
      <c r="H3762">
        <v>128</v>
      </c>
      <c r="I3762">
        <v>64</v>
      </c>
      <c r="J3762">
        <v>61</v>
      </c>
      <c r="K3762">
        <v>55</v>
      </c>
      <c r="L3762">
        <v>0</v>
      </c>
      <c r="M3762">
        <v>2022</v>
      </c>
      <c r="N3762">
        <f t="shared" ca="1" si="232"/>
        <v>219</v>
      </c>
      <c r="O3762">
        <f t="shared" ca="1" si="233"/>
        <v>8999</v>
      </c>
      <c r="P3762">
        <f ca="1">_20206[[#This Row],[最低排名]]-_20206[[#This Row],[同分人数]]+1</f>
        <v>8781</v>
      </c>
      <c r="Q3762">
        <f ca="1">IF(O3762&gt;=开始!$B$6, 1, 0)</f>
        <v>1</v>
      </c>
      <c r="R3762">
        <f ca="1">_20206[[#This Row],[最低排名]]-开始!$B$6</f>
        <v>8999</v>
      </c>
    </row>
    <row r="3763" spans="1:18">
      <c r="A3763">
        <v>78401</v>
      </c>
      <c r="B3763" t="s">
        <v>1261</v>
      </c>
      <c r="C3763" t="str">
        <f t="shared" si="234"/>
        <v>广以理工</v>
      </c>
      <c r="D3763" t="str">
        <f t="shared" si="235"/>
        <v>01</v>
      </c>
      <c r="E3763" t="s">
        <v>100</v>
      </c>
      <c r="F3763">
        <v>230</v>
      </c>
      <c r="G3763">
        <v>121</v>
      </c>
      <c r="H3763">
        <v>112</v>
      </c>
      <c r="I3763">
        <v>58</v>
      </c>
      <c r="J3763">
        <v>58</v>
      </c>
      <c r="K3763">
        <v>49</v>
      </c>
      <c r="L3763">
        <v>0</v>
      </c>
      <c r="M3763">
        <v>2022</v>
      </c>
      <c r="N3763">
        <f t="shared" ca="1" si="232"/>
        <v>192</v>
      </c>
      <c r="O3763">
        <f t="shared" ca="1" si="233"/>
        <v>16074</v>
      </c>
      <c r="P3763">
        <f ca="1">_20206[[#This Row],[最低排名]]-_20206[[#This Row],[同分人数]]+1</f>
        <v>15883</v>
      </c>
      <c r="Q3763">
        <f ca="1">IF(O3763&gt;=开始!$B$6, 1, 0)</f>
        <v>1</v>
      </c>
      <c r="R3763">
        <f ca="1">_20206[[#This Row],[最低排名]]-开始!$B$6</f>
        <v>16074</v>
      </c>
    </row>
    <row r="3764" spans="1:18">
      <c r="A3764">
        <v>78501</v>
      </c>
      <c r="B3764" t="s">
        <v>1262</v>
      </c>
      <c r="C3764" t="str">
        <f t="shared" si="234"/>
        <v>广州医大</v>
      </c>
      <c r="D3764" t="str">
        <f t="shared" si="235"/>
        <v>01</v>
      </c>
      <c r="E3764" t="s">
        <v>115</v>
      </c>
      <c r="F3764">
        <v>224</v>
      </c>
      <c r="G3764">
        <v>112</v>
      </c>
      <c r="H3764">
        <v>111</v>
      </c>
      <c r="I3764">
        <v>67</v>
      </c>
      <c r="J3764">
        <v>64</v>
      </c>
      <c r="K3764">
        <v>64</v>
      </c>
      <c r="L3764">
        <v>0</v>
      </c>
      <c r="M3764">
        <v>2022</v>
      </c>
      <c r="N3764">
        <f t="shared" ca="1" si="232"/>
        <v>238</v>
      </c>
      <c r="O3764">
        <f t="shared" ca="1" si="233"/>
        <v>11182</v>
      </c>
      <c r="P3764">
        <f ca="1">_20206[[#This Row],[最低排名]]-_20206[[#This Row],[同分人数]]+1</f>
        <v>10945</v>
      </c>
      <c r="Q3764">
        <f ca="1">IF(O3764&gt;=开始!$B$6, 1, 0)</f>
        <v>1</v>
      </c>
      <c r="R3764">
        <f ca="1">_20206[[#This Row],[最低排名]]-开始!$B$6</f>
        <v>11182</v>
      </c>
    </row>
    <row r="3765" spans="1:18">
      <c r="A3765">
        <v>78601</v>
      </c>
      <c r="B3765" t="s">
        <v>1263</v>
      </c>
      <c r="C3765" t="str">
        <f t="shared" si="234"/>
        <v>岭南师院</v>
      </c>
      <c r="D3765" t="str">
        <f t="shared" si="235"/>
        <v>01</v>
      </c>
      <c r="E3765" t="s">
        <v>124</v>
      </c>
      <c r="F3765">
        <v>194</v>
      </c>
      <c r="G3765">
        <v>98</v>
      </c>
      <c r="H3765">
        <v>100</v>
      </c>
      <c r="I3765">
        <v>64</v>
      </c>
      <c r="J3765">
        <v>58</v>
      </c>
      <c r="K3765">
        <v>49</v>
      </c>
      <c r="L3765">
        <v>0</v>
      </c>
      <c r="M3765">
        <v>2022</v>
      </c>
      <c r="N3765">
        <f t="shared" ca="1" si="232"/>
        <v>192</v>
      </c>
      <c r="O3765">
        <f t="shared" ca="1" si="233"/>
        <v>25043</v>
      </c>
      <c r="P3765">
        <f ca="1">_20206[[#This Row],[最低排名]]-_20206[[#This Row],[同分人数]]+1</f>
        <v>24852</v>
      </c>
      <c r="Q3765">
        <f ca="1">IF(O3765&gt;=开始!$B$6, 1, 0)</f>
        <v>1</v>
      </c>
      <c r="R3765">
        <f ca="1">_20206[[#This Row],[最低排名]]-开始!$B$6</f>
        <v>25043</v>
      </c>
    </row>
    <row r="3766" spans="1:18">
      <c r="A3766">
        <v>78602</v>
      </c>
      <c r="B3766" t="s">
        <v>1264</v>
      </c>
      <c r="C3766" t="str">
        <f t="shared" si="234"/>
        <v>岭南师院</v>
      </c>
      <c r="D3766" t="str">
        <f t="shared" si="235"/>
        <v>02</v>
      </c>
      <c r="E3766" t="s">
        <v>209</v>
      </c>
      <c r="F3766">
        <v>180</v>
      </c>
      <c r="G3766">
        <v>101</v>
      </c>
      <c r="H3766">
        <v>85</v>
      </c>
      <c r="I3766">
        <v>58</v>
      </c>
      <c r="J3766">
        <v>49</v>
      </c>
      <c r="K3766">
        <v>43</v>
      </c>
      <c r="L3766">
        <v>0</v>
      </c>
      <c r="M3766">
        <v>2022</v>
      </c>
      <c r="N3766">
        <f t="shared" ca="1" si="232"/>
        <v>170</v>
      </c>
      <c r="O3766">
        <f t="shared" ca="1" si="233"/>
        <v>34179</v>
      </c>
      <c r="P3766">
        <f ca="1">_20206[[#This Row],[最低排名]]-_20206[[#This Row],[同分人数]]+1</f>
        <v>34010</v>
      </c>
      <c r="Q3766">
        <f ca="1">IF(O3766&gt;=开始!$B$6, 1, 0)</f>
        <v>1</v>
      </c>
      <c r="R3766">
        <f ca="1">_20206[[#This Row],[最低排名]]-开始!$B$6</f>
        <v>34179</v>
      </c>
    </row>
    <row r="3767" spans="1:18">
      <c r="A3767">
        <v>78701</v>
      </c>
      <c r="B3767" t="s">
        <v>1265</v>
      </c>
      <c r="C3767" t="str">
        <f t="shared" si="234"/>
        <v>汕头大学</v>
      </c>
      <c r="D3767" t="str">
        <f t="shared" si="235"/>
        <v>01</v>
      </c>
      <c r="E3767" t="s">
        <v>863</v>
      </c>
      <c r="F3767">
        <v>199</v>
      </c>
      <c r="G3767">
        <v>105</v>
      </c>
      <c r="H3767">
        <v>126</v>
      </c>
      <c r="I3767">
        <v>49</v>
      </c>
      <c r="J3767">
        <v>49</v>
      </c>
      <c r="K3767">
        <v>43</v>
      </c>
      <c r="L3767">
        <v>0</v>
      </c>
      <c r="M3767">
        <v>2022</v>
      </c>
      <c r="N3767">
        <f t="shared" ca="1" si="232"/>
        <v>199</v>
      </c>
      <c r="O3767">
        <f t="shared" ca="1" si="233"/>
        <v>24851</v>
      </c>
      <c r="P3767">
        <f ca="1">_20206[[#This Row],[最低排名]]-_20206[[#This Row],[同分人数]]+1</f>
        <v>24653</v>
      </c>
      <c r="Q3767">
        <f ca="1">IF(O3767&gt;=开始!$B$6, 1, 0)</f>
        <v>1</v>
      </c>
      <c r="R3767">
        <f ca="1">_20206[[#This Row],[最低排名]]-开始!$B$6</f>
        <v>24851</v>
      </c>
    </row>
    <row r="3768" spans="1:18">
      <c r="A3768">
        <v>79101</v>
      </c>
      <c r="B3768" t="s">
        <v>1270</v>
      </c>
      <c r="C3768" t="str">
        <f t="shared" si="234"/>
        <v>桂林电子</v>
      </c>
      <c r="D3768" t="str">
        <f t="shared" si="235"/>
        <v>01</v>
      </c>
      <c r="E3768" t="s">
        <v>205</v>
      </c>
      <c r="F3768">
        <v>172</v>
      </c>
      <c r="G3768">
        <v>88</v>
      </c>
      <c r="H3768">
        <v>84</v>
      </c>
      <c r="I3768">
        <v>61</v>
      </c>
      <c r="J3768">
        <v>58</v>
      </c>
      <c r="K3768">
        <v>43</v>
      </c>
      <c r="L3768">
        <v>0</v>
      </c>
      <c r="M3768">
        <v>2022</v>
      </c>
      <c r="N3768">
        <f t="shared" ca="1" si="232"/>
        <v>162</v>
      </c>
      <c r="O3768">
        <f t="shared" ca="1" si="233"/>
        <v>33700</v>
      </c>
      <c r="P3768">
        <f ca="1">_20206[[#This Row],[最低排名]]-_20206[[#This Row],[同分人数]]+1</f>
        <v>33539</v>
      </c>
      <c r="Q3768">
        <f ca="1">IF(O3768&gt;=开始!$B$6, 1, 0)</f>
        <v>1</v>
      </c>
      <c r="R3768">
        <f ca="1">_20206[[#This Row],[最低排名]]-开始!$B$6</f>
        <v>33700</v>
      </c>
    </row>
    <row r="3769" spans="1:18">
      <c r="A3769">
        <v>79102</v>
      </c>
      <c r="B3769" t="s">
        <v>1271</v>
      </c>
      <c r="C3769" t="str">
        <f t="shared" si="234"/>
        <v>桂林电子</v>
      </c>
      <c r="D3769" t="str">
        <f t="shared" si="235"/>
        <v>02</v>
      </c>
      <c r="E3769" t="s">
        <v>383</v>
      </c>
      <c r="F3769">
        <v>185</v>
      </c>
      <c r="G3769">
        <v>99</v>
      </c>
      <c r="H3769">
        <v>91</v>
      </c>
      <c r="I3769">
        <v>52</v>
      </c>
      <c r="J3769">
        <v>52</v>
      </c>
      <c r="K3769">
        <v>43</v>
      </c>
      <c r="L3769">
        <v>0</v>
      </c>
      <c r="M3769">
        <v>2022</v>
      </c>
      <c r="N3769">
        <f t="shared" ca="1" si="232"/>
        <v>139</v>
      </c>
      <c r="O3769">
        <f t="shared" ca="1" si="233"/>
        <v>32861</v>
      </c>
      <c r="P3769">
        <f ca="1">_20206[[#This Row],[最低排名]]-_20206[[#This Row],[同分人数]]+1</f>
        <v>32723</v>
      </c>
      <c r="Q3769">
        <f ca="1">IF(O3769&gt;=开始!$B$6, 1, 0)</f>
        <v>1</v>
      </c>
      <c r="R3769">
        <f ca="1">_20206[[#This Row],[最低排名]]-开始!$B$6</f>
        <v>32861</v>
      </c>
    </row>
    <row r="3770" spans="1:18">
      <c r="A3770">
        <v>79201</v>
      </c>
      <c r="B3770" t="s">
        <v>1272</v>
      </c>
      <c r="C3770" t="str">
        <f t="shared" si="234"/>
        <v>桂林理工</v>
      </c>
      <c r="D3770" t="str">
        <f t="shared" si="235"/>
        <v>01</v>
      </c>
      <c r="E3770" t="s">
        <v>513</v>
      </c>
      <c r="F3770">
        <v>180</v>
      </c>
      <c r="G3770">
        <v>94</v>
      </c>
      <c r="H3770">
        <v>57</v>
      </c>
      <c r="I3770">
        <v>67</v>
      </c>
      <c r="J3770">
        <v>64</v>
      </c>
      <c r="K3770">
        <v>52</v>
      </c>
      <c r="L3770">
        <v>0</v>
      </c>
      <c r="M3770">
        <v>2022</v>
      </c>
      <c r="N3770">
        <f t="shared" ca="1" si="232"/>
        <v>181</v>
      </c>
      <c r="O3770">
        <f t="shared" ca="1" si="233"/>
        <v>33357</v>
      </c>
      <c r="P3770">
        <f ca="1">_20206[[#This Row],[最低排名]]-_20206[[#This Row],[同分人数]]+1</f>
        <v>33177</v>
      </c>
      <c r="Q3770">
        <f ca="1">IF(O3770&gt;=开始!$B$6, 1, 0)</f>
        <v>1</v>
      </c>
      <c r="R3770">
        <f ca="1">_20206[[#This Row],[最低排名]]-开始!$B$6</f>
        <v>33357</v>
      </c>
    </row>
    <row r="3771" spans="1:18">
      <c r="A3771">
        <v>79301</v>
      </c>
      <c r="B3771" t="s">
        <v>1273</v>
      </c>
      <c r="C3771" t="str">
        <f t="shared" si="234"/>
        <v>广西师大</v>
      </c>
      <c r="D3771" t="str">
        <f t="shared" si="235"/>
        <v>01</v>
      </c>
      <c r="E3771" t="s">
        <v>126</v>
      </c>
      <c r="F3771">
        <v>186</v>
      </c>
      <c r="G3771">
        <v>98</v>
      </c>
      <c r="H3771">
        <v>121</v>
      </c>
      <c r="I3771">
        <v>58</v>
      </c>
      <c r="J3771">
        <v>55</v>
      </c>
      <c r="K3771">
        <v>49</v>
      </c>
      <c r="L3771">
        <v>0</v>
      </c>
      <c r="M3771">
        <v>2022</v>
      </c>
      <c r="N3771">
        <f t="shared" ca="1" si="232"/>
        <v>211</v>
      </c>
      <c r="O3771">
        <f t="shared" ca="1" si="233"/>
        <v>24227</v>
      </c>
      <c r="P3771">
        <f ca="1">_20206[[#This Row],[最低排名]]-_20206[[#This Row],[同分人数]]+1</f>
        <v>24017</v>
      </c>
      <c r="Q3771">
        <f ca="1">IF(O3771&gt;=开始!$B$6, 1, 0)</f>
        <v>1</v>
      </c>
      <c r="R3771">
        <f ca="1">_20206[[#This Row],[最低排名]]-开始!$B$6</f>
        <v>24227</v>
      </c>
    </row>
    <row r="3772" spans="1:18">
      <c r="A3772">
        <v>79302</v>
      </c>
      <c r="B3772" t="s">
        <v>1274</v>
      </c>
      <c r="C3772" t="str">
        <f t="shared" si="234"/>
        <v>广西师大</v>
      </c>
      <c r="D3772" t="str">
        <f t="shared" si="235"/>
        <v>02</v>
      </c>
      <c r="E3772" t="s">
        <v>170</v>
      </c>
      <c r="F3772">
        <v>190</v>
      </c>
      <c r="G3772">
        <v>95</v>
      </c>
      <c r="H3772">
        <v>95</v>
      </c>
      <c r="I3772">
        <v>64</v>
      </c>
      <c r="J3772">
        <v>55</v>
      </c>
      <c r="K3772">
        <v>49</v>
      </c>
      <c r="L3772">
        <v>0</v>
      </c>
      <c r="M3772">
        <v>2022</v>
      </c>
      <c r="N3772">
        <f t="shared" ca="1" si="232"/>
        <v>192</v>
      </c>
      <c r="O3772">
        <f t="shared" ca="1" si="233"/>
        <v>27530</v>
      </c>
      <c r="P3772">
        <f ca="1">_20206[[#This Row],[最低排名]]-_20206[[#This Row],[同分人数]]+1</f>
        <v>27339</v>
      </c>
      <c r="Q3772">
        <f ca="1">IF(O3772&gt;=开始!$B$6, 1, 0)</f>
        <v>1</v>
      </c>
      <c r="R3772">
        <f ca="1">_20206[[#This Row],[最低排名]]-开始!$B$6</f>
        <v>27530</v>
      </c>
    </row>
    <row r="3773" spans="1:18">
      <c r="A3773">
        <v>79303</v>
      </c>
      <c r="B3773" t="s">
        <v>1275</v>
      </c>
      <c r="C3773" t="str">
        <f t="shared" si="234"/>
        <v>广西师大</v>
      </c>
      <c r="D3773" t="str">
        <f t="shared" si="235"/>
        <v>03</v>
      </c>
      <c r="E3773" t="s">
        <v>287</v>
      </c>
      <c r="F3773">
        <v>188</v>
      </c>
      <c r="G3773">
        <v>107</v>
      </c>
      <c r="H3773">
        <v>97</v>
      </c>
      <c r="I3773">
        <v>64</v>
      </c>
      <c r="J3773">
        <v>64</v>
      </c>
      <c r="K3773">
        <v>55</v>
      </c>
      <c r="L3773">
        <v>0</v>
      </c>
      <c r="M3773">
        <v>2022</v>
      </c>
      <c r="N3773">
        <f t="shared" ca="1" si="232"/>
        <v>204</v>
      </c>
      <c r="O3773">
        <f t="shared" ca="1" si="233"/>
        <v>24431</v>
      </c>
      <c r="P3773">
        <f ca="1">_20206[[#This Row],[最低排名]]-_20206[[#This Row],[同分人数]]+1</f>
        <v>24228</v>
      </c>
      <c r="Q3773">
        <f ca="1">IF(O3773&gt;=开始!$B$6, 1, 0)</f>
        <v>1</v>
      </c>
      <c r="R3773">
        <f ca="1">_20206[[#This Row],[最低排名]]-开始!$B$6</f>
        <v>24431</v>
      </c>
    </row>
    <row r="3774" spans="1:18">
      <c r="A3774">
        <v>79304</v>
      </c>
      <c r="B3774" t="s">
        <v>1276</v>
      </c>
      <c r="C3774" t="str">
        <f t="shared" si="234"/>
        <v>广西师大</v>
      </c>
      <c r="D3774" t="str">
        <f t="shared" si="235"/>
        <v>04</v>
      </c>
      <c r="E3774" t="s">
        <v>752</v>
      </c>
      <c r="F3774">
        <v>160</v>
      </c>
      <c r="G3774">
        <v>89</v>
      </c>
      <c r="H3774">
        <v>112</v>
      </c>
      <c r="I3774">
        <v>61</v>
      </c>
      <c r="J3774">
        <v>52</v>
      </c>
      <c r="K3774">
        <v>40</v>
      </c>
      <c r="L3774">
        <v>0</v>
      </c>
      <c r="M3774">
        <v>2022</v>
      </c>
      <c r="N3774">
        <f t="shared" ca="1" si="232"/>
        <v>167</v>
      </c>
      <c r="O3774">
        <f t="shared" ca="1" si="233"/>
        <v>32560</v>
      </c>
      <c r="P3774">
        <f ca="1">_20206[[#This Row],[最低排名]]-_20206[[#This Row],[同分人数]]+1</f>
        <v>32394</v>
      </c>
      <c r="Q3774">
        <f ca="1">IF(O3774&gt;=开始!$B$6, 1, 0)</f>
        <v>1</v>
      </c>
      <c r="R3774">
        <f ca="1">_20206[[#This Row],[最低排名]]-开始!$B$6</f>
        <v>32560</v>
      </c>
    </row>
    <row r="3775" spans="1:18">
      <c r="A3775">
        <v>79305</v>
      </c>
      <c r="B3775" t="s">
        <v>1277</v>
      </c>
      <c r="C3775" t="str">
        <f t="shared" si="234"/>
        <v>广西师大</v>
      </c>
      <c r="D3775" t="str">
        <f t="shared" si="235"/>
        <v>05</v>
      </c>
      <c r="E3775" t="s">
        <v>230</v>
      </c>
      <c r="F3775">
        <v>182</v>
      </c>
      <c r="G3775">
        <v>102</v>
      </c>
      <c r="H3775">
        <v>96</v>
      </c>
      <c r="I3775">
        <v>61</v>
      </c>
      <c r="J3775">
        <v>52</v>
      </c>
      <c r="K3775">
        <v>52</v>
      </c>
      <c r="L3775">
        <v>0</v>
      </c>
      <c r="M3775">
        <v>2022</v>
      </c>
      <c r="N3775">
        <f t="shared" ca="1" si="232"/>
        <v>192</v>
      </c>
      <c r="O3775">
        <f t="shared" ca="1" si="233"/>
        <v>29402</v>
      </c>
      <c r="P3775">
        <f ca="1">_20206[[#This Row],[最低排名]]-_20206[[#This Row],[同分人数]]+1</f>
        <v>29211</v>
      </c>
      <c r="Q3775">
        <f ca="1">IF(O3775&gt;=开始!$B$6, 1, 0)</f>
        <v>1</v>
      </c>
      <c r="R3775">
        <f ca="1">_20206[[#This Row],[最低排名]]-开始!$B$6</f>
        <v>29402</v>
      </c>
    </row>
    <row r="3776" spans="1:18">
      <c r="A3776">
        <v>79306</v>
      </c>
      <c r="B3776" t="s">
        <v>1278</v>
      </c>
      <c r="C3776" t="str">
        <f t="shared" si="234"/>
        <v>广西师大</v>
      </c>
      <c r="D3776" t="str">
        <f t="shared" si="235"/>
        <v>06</v>
      </c>
      <c r="E3776" t="s">
        <v>427</v>
      </c>
      <c r="F3776">
        <v>180</v>
      </c>
      <c r="G3776">
        <v>90</v>
      </c>
      <c r="H3776">
        <v>93</v>
      </c>
      <c r="I3776">
        <v>58</v>
      </c>
      <c r="J3776">
        <v>52</v>
      </c>
      <c r="K3776">
        <v>52</v>
      </c>
      <c r="L3776">
        <v>0</v>
      </c>
      <c r="M3776">
        <v>2022</v>
      </c>
      <c r="N3776">
        <f t="shared" ca="1" si="232"/>
        <v>157</v>
      </c>
      <c r="O3776">
        <f t="shared" ca="1" si="233"/>
        <v>30887</v>
      </c>
      <c r="P3776">
        <f ca="1">_20206[[#This Row],[最低排名]]-_20206[[#This Row],[同分人数]]+1</f>
        <v>30731</v>
      </c>
      <c r="Q3776">
        <f ca="1">IF(O3776&gt;=开始!$B$6, 1, 0)</f>
        <v>1</v>
      </c>
      <c r="R3776">
        <f ca="1">_20206[[#This Row],[最低排名]]-开始!$B$6</f>
        <v>30887</v>
      </c>
    </row>
    <row r="3777" spans="1:18">
      <c r="A3777">
        <v>79401</v>
      </c>
      <c r="B3777" t="s">
        <v>1279</v>
      </c>
      <c r="C3777" t="str">
        <f t="shared" si="234"/>
        <v>广西大学</v>
      </c>
      <c r="D3777" t="str">
        <f t="shared" si="235"/>
        <v>01</v>
      </c>
      <c r="E3777" t="s">
        <v>300</v>
      </c>
      <c r="F3777">
        <v>217</v>
      </c>
      <c r="G3777">
        <v>114</v>
      </c>
      <c r="H3777">
        <v>111</v>
      </c>
      <c r="I3777">
        <v>58</v>
      </c>
      <c r="J3777">
        <v>55</v>
      </c>
      <c r="K3777">
        <v>55</v>
      </c>
      <c r="L3777">
        <v>0</v>
      </c>
      <c r="M3777">
        <v>2022</v>
      </c>
      <c r="N3777">
        <f t="shared" ca="1" si="232"/>
        <v>217</v>
      </c>
      <c r="O3777">
        <f t="shared" ca="1" si="233"/>
        <v>18448</v>
      </c>
      <c r="P3777">
        <f ca="1">_20206[[#This Row],[最低排名]]-_20206[[#This Row],[同分人数]]+1</f>
        <v>18232</v>
      </c>
      <c r="Q3777">
        <f ca="1">IF(O3777&gt;=开始!$B$6, 1, 0)</f>
        <v>1</v>
      </c>
      <c r="R3777">
        <f ca="1">_20206[[#This Row],[最低排名]]-开始!$B$6</f>
        <v>18448</v>
      </c>
    </row>
    <row r="3778" spans="1:18">
      <c r="A3778">
        <v>80101</v>
      </c>
      <c r="B3778" t="s">
        <v>1281</v>
      </c>
      <c r="C3778" t="str">
        <f t="shared" si="234"/>
        <v>海南大学</v>
      </c>
      <c r="D3778" t="str">
        <f t="shared" si="235"/>
        <v>01</v>
      </c>
      <c r="E3778" t="s">
        <v>70</v>
      </c>
      <c r="F3778">
        <v>226</v>
      </c>
      <c r="G3778">
        <v>122</v>
      </c>
      <c r="H3778">
        <v>109</v>
      </c>
      <c r="I3778">
        <v>67</v>
      </c>
      <c r="J3778">
        <v>64</v>
      </c>
      <c r="K3778">
        <v>52</v>
      </c>
      <c r="L3778">
        <v>0</v>
      </c>
      <c r="M3778">
        <v>2022</v>
      </c>
      <c r="N3778">
        <f t="shared" ref="N3778:N3841" ca="1" si="236">VLOOKUP(E3778, INDIRECT("'" &amp; M3778 &amp; "D'!$A$2:$G$500"), 2, FALSE)</f>
        <v>229</v>
      </c>
      <c r="O3778">
        <f t="shared" ref="O3778:O3841" ca="1" si="237">VLOOKUP(E3778, INDIRECT("'" &amp; M3778 &amp; "D'!$A$2:$G$500"), 3, FALSE)</f>
        <v>13736</v>
      </c>
      <c r="P3778">
        <f ca="1">_20206[[#This Row],[最低排名]]-_20206[[#This Row],[同分人数]]+1</f>
        <v>13508</v>
      </c>
      <c r="Q3778">
        <f ca="1">IF(O3778&gt;=开始!$B$6, 1, 0)</f>
        <v>1</v>
      </c>
      <c r="R3778">
        <f ca="1">_20206[[#This Row],[最低排名]]-开始!$B$6</f>
        <v>13736</v>
      </c>
    </row>
    <row r="3779" spans="1:18">
      <c r="A3779">
        <v>80102</v>
      </c>
      <c r="B3779" t="s">
        <v>1282</v>
      </c>
      <c r="C3779" t="str">
        <f t="shared" si="234"/>
        <v>海南大学</v>
      </c>
      <c r="D3779" t="str">
        <f t="shared" si="235"/>
        <v>02</v>
      </c>
      <c r="E3779" t="s">
        <v>70</v>
      </c>
      <c r="F3779">
        <v>207</v>
      </c>
      <c r="G3779">
        <v>106</v>
      </c>
      <c r="H3779">
        <v>131</v>
      </c>
      <c r="I3779">
        <v>61</v>
      </c>
      <c r="J3779">
        <v>61</v>
      </c>
      <c r="K3779">
        <v>58</v>
      </c>
      <c r="L3779">
        <v>0</v>
      </c>
      <c r="M3779">
        <v>2022</v>
      </c>
      <c r="N3779">
        <f t="shared" ca="1" si="236"/>
        <v>229</v>
      </c>
      <c r="O3779">
        <f t="shared" ca="1" si="237"/>
        <v>13736</v>
      </c>
      <c r="P3779">
        <f ca="1">_20206[[#This Row],[最低排名]]-_20206[[#This Row],[同分人数]]+1</f>
        <v>13508</v>
      </c>
      <c r="Q3779">
        <f ca="1">IF(O3779&gt;=开始!$B$6, 1, 0)</f>
        <v>1</v>
      </c>
      <c r="R3779">
        <f ca="1">_20206[[#This Row],[最低排名]]-开始!$B$6</f>
        <v>13736</v>
      </c>
    </row>
    <row r="3780" spans="1:18">
      <c r="A3780">
        <v>80103</v>
      </c>
      <c r="B3780" t="s">
        <v>1283</v>
      </c>
      <c r="C3780" t="str">
        <f t="shared" si="234"/>
        <v>海南大学</v>
      </c>
      <c r="D3780" t="str">
        <f t="shared" si="235"/>
        <v>03</v>
      </c>
      <c r="E3780" t="s">
        <v>256</v>
      </c>
      <c r="F3780">
        <v>239</v>
      </c>
      <c r="G3780">
        <v>124</v>
      </c>
      <c r="H3780">
        <v>100</v>
      </c>
      <c r="I3780">
        <v>67</v>
      </c>
      <c r="J3780">
        <v>64</v>
      </c>
      <c r="K3780">
        <v>61</v>
      </c>
      <c r="L3780">
        <v>0</v>
      </c>
      <c r="M3780">
        <v>2022</v>
      </c>
      <c r="N3780">
        <f t="shared" ca="1" si="236"/>
        <v>224</v>
      </c>
      <c r="O3780">
        <f t="shared" ca="1" si="237"/>
        <v>10944</v>
      </c>
      <c r="P3780">
        <f ca="1">_20206[[#This Row],[最低排名]]-_20206[[#This Row],[同分人数]]+1</f>
        <v>10721</v>
      </c>
      <c r="Q3780">
        <f ca="1">IF(O3780&gt;=开始!$B$6, 1, 0)</f>
        <v>1</v>
      </c>
      <c r="R3780">
        <f ca="1">_20206[[#This Row],[最低排名]]-开始!$B$6</f>
        <v>10944</v>
      </c>
    </row>
    <row r="3781" spans="1:18">
      <c r="A3781">
        <v>80104</v>
      </c>
      <c r="B3781" t="s">
        <v>1284</v>
      </c>
      <c r="C3781" t="str">
        <f t="shared" si="234"/>
        <v>海南大学</v>
      </c>
      <c r="D3781" t="str">
        <f t="shared" si="235"/>
        <v>04</v>
      </c>
      <c r="E3781" t="s">
        <v>307</v>
      </c>
      <c r="F3781">
        <v>229</v>
      </c>
      <c r="G3781">
        <v>130</v>
      </c>
      <c r="H3781">
        <v>101</v>
      </c>
      <c r="I3781">
        <v>64</v>
      </c>
      <c r="J3781">
        <v>64</v>
      </c>
      <c r="K3781">
        <v>61</v>
      </c>
      <c r="L3781">
        <v>0</v>
      </c>
      <c r="M3781">
        <v>2022</v>
      </c>
      <c r="N3781">
        <f t="shared" ca="1" si="236"/>
        <v>221</v>
      </c>
      <c r="O3781">
        <f t="shared" ca="1" si="237"/>
        <v>13507</v>
      </c>
      <c r="P3781">
        <f ca="1">_20206[[#This Row],[最低排名]]-_20206[[#This Row],[同分人数]]+1</f>
        <v>13287</v>
      </c>
      <c r="Q3781">
        <f ca="1">IF(O3781&gt;=开始!$B$6, 1, 0)</f>
        <v>1</v>
      </c>
      <c r="R3781">
        <f ca="1">_20206[[#This Row],[最低排名]]-开始!$B$6</f>
        <v>13507</v>
      </c>
    </row>
    <row r="3782" spans="1:18">
      <c r="A3782">
        <v>80105</v>
      </c>
      <c r="B3782" t="s">
        <v>1607</v>
      </c>
      <c r="C3782" t="str">
        <f t="shared" si="234"/>
        <v>海南大学</v>
      </c>
      <c r="D3782" t="str">
        <f t="shared" si="235"/>
        <v>05</v>
      </c>
      <c r="E3782" t="s">
        <v>138</v>
      </c>
      <c r="F3782">
        <v>216</v>
      </c>
      <c r="G3782">
        <v>119</v>
      </c>
      <c r="H3782">
        <v>113</v>
      </c>
      <c r="I3782">
        <v>67</v>
      </c>
      <c r="J3782">
        <v>61</v>
      </c>
      <c r="K3782">
        <v>58</v>
      </c>
      <c r="L3782">
        <v>0</v>
      </c>
      <c r="M3782">
        <v>2022</v>
      </c>
      <c r="N3782">
        <f t="shared" ca="1" si="236"/>
        <v>220</v>
      </c>
      <c r="O3782">
        <f t="shared" ca="1" si="237"/>
        <v>14379</v>
      </c>
      <c r="P3782">
        <f ca="1">_20206[[#This Row],[最低排名]]-_20206[[#This Row],[同分人数]]+1</f>
        <v>14160</v>
      </c>
      <c r="Q3782">
        <f ca="1">IF(O3782&gt;=开始!$B$6, 1, 0)</f>
        <v>1</v>
      </c>
      <c r="R3782">
        <f ca="1">_20206[[#This Row],[最低排名]]-开始!$B$6</f>
        <v>14379</v>
      </c>
    </row>
    <row r="3783" spans="1:18">
      <c r="A3783">
        <v>80201</v>
      </c>
      <c r="B3783" t="s">
        <v>1285</v>
      </c>
      <c r="C3783" t="str">
        <f t="shared" si="234"/>
        <v>海南师大</v>
      </c>
      <c r="D3783" t="str">
        <f t="shared" si="235"/>
        <v>01</v>
      </c>
      <c r="E3783" t="s">
        <v>312</v>
      </c>
      <c r="F3783">
        <v>205</v>
      </c>
      <c r="G3783">
        <v>109</v>
      </c>
      <c r="H3783">
        <v>87</v>
      </c>
      <c r="I3783">
        <v>61</v>
      </c>
      <c r="J3783">
        <v>58</v>
      </c>
      <c r="K3783">
        <v>49</v>
      </c>
      <c r="L3783">
        <v>0</v>
      </c>
      <c r="M3783">
        <v>2022</v>
      </c>
      <c r="N3783">
        <f t="shared" ca="1" si="236"/>
        <v>185</v>
      </c>
      <c r="O3783">
        <f t="shared" ca="1" si="237"/>
        <v>26085</v>
      </c>
      <c r="P3783">
        <f ca="1">_20206[[#This Row],[最低排名]]-_20206[[#This Row],[同分人数]]+1</f>
        <v>25901</v>
      </c>
      <c r="Q3783">
        <f ca="1">IF(O3783&gt;=开始!$B$6, 1, 0)</f>
        <v>1</v>
      </c>
      <c r="R3783">
        <f ca="1">_20206[[#This Row],[最低排名]]-开始!$B$6</f>
        <v>26085</v>
      </c>
    </row>
    <row r="3784" spans="1:18">
      <c r="A3784">
        <v>80202</v>
      </c>
      <c r="B3784" t="s">
        <v>1286</v>
      </c>
      <c r="C3784" t="str">
        <f t="shared" si="234"/>
        <v>海南师大</v>
      </c>
      <c r="D3784" t="str">
        <f t="shared" si="235"/>
        <v>02</v>
      </c>
      <c r="E3784" t="s">
        <v>175</v>
      </c>
      <c r="F3784">
        <v>212</v>
      </c>
      <c r="G3784">
        <v>113</v>
      </c>
      <c r="H3784">
        <v>90</v>
      </c>
      <c r="I3784">
        <v>61</v>
      </c>
      <c r="J3784">
        <v>52</v>
      </c>
      <c r="K3784">
        <v>49</v>
      </c>
      <c r="L3784">
        <v>0</v>
      </c>
      <c r="M3784">
        <v>2022</v>
      </c>
      <c r="N3784">
        <f t="shared" ca="1" si="236"/>
        <v>211</v>
      </c>
      <c r="O3784">
        <f t="shared" ca="1" si="237"/>
        <v>25254</v>
      </c>
      <c r="P3784">
        <f ca="1">_20206[[#This Row],[最低排名]]-_20206[[#This Row],[同分人数]]+1</f>
        <v>25044</v>
      </c>
      <c r="Q3784">
        <f ca="1">IF(O3784&gt;=开始!$B$6, 1, 0)</f>
        <v>1</v>
      </c>
      <c r="R3784">
        <f ca="1">_20206[[#This Row],[最低排名]]-开始!$B$6</f>
        <v>25254</v>
      </c>
    </row>
    <row r="3785" spans="1:18">
      <c r="A3785">
        <v>80203</v>
      </c>
      <c r="B3785" t="s">
        <v>1608</v>
      </c>
      <c r="C3785" t="str">
        <f t="shared" si="234"/>
        <v>海南师大</v>
      </c>
      <c r="D3785" t="str">
        <f t="shared" si="235"/>
        <v>03</v>
      </c>
      <c r="E3785" t="s">
        <v>184</v>
      </c>
      <c r="F3785">
        <v>194</v>
      </c>
      <c r="G3785">
        <v>103</v>
      </c>
      <c r="H3785">
        <v>92</v>
      </c>
      <c r="I3785">
        <v>58</v>
      </c>
      <c r="J3785">
        <v>55</v>
      </c>
      <c r="K3785">
        <v>52</v>
      </c>
      <c r="L3785">
        <v>0</v>
      </c>
      <c r="M3785">
        <v>2022</v>
      </c>
      <c r="N3785">
        <f t="shared" ca="1" si="236"/>
        <v>201</v>
      </c>
      <c r="O3785">
        <f t="shared" ca="1" si="237"/>
        <v>27920</v>
      </c>
      <c r="P3785">
        <f ca="1">_20206[[#This Row],[最低排名]]-_20206[[#This Row],[同分人数]]+1</f>
        <v>27720</v>
      </c>
      <c r="Q3785">
        <f ca="1">IF(O3785&gt;=开始!$B$6, 1, 0)</f>
        <v>1</v>
      </c>
      <c r="R3785">
        <f ca="1">_20206[[#This Row],[最低排名]]-开始!$B$6</f>
        <v>27920</v>
      </c>
    </row>
    <row r="3786" spans="1:18">
      <c r="A3786">
        <v>80204</v>
      </c>
      <c r="B3786" t="s">
        <v>1609</v>
      </c>
      <c r="C3786" t="str">
        <f t="shared" si="234"/>
        <v>海南师大</v>
      </c>
      <c r="D3786" t="str">
        <f t="shared" si="235"/>
        <v>04</v>
      </c>
      <c r="E3786" t="s">
        <v>96</v>
      </c>
      <c r="F3786">
        <v>193</v>
      </c>
      <c r="G3786">
        <v>99</v>
      </c>
      <c r="H3786">
        <v>105</v>
      </c>
      <c r="I3786">
        <v>64</v>
      </c>
      <c r="J3786">
        <v>55</v>
      </c>
      <c r="K3786">
        <v>55</v>
      </c>
      <c r="L3786">
        <v>0</v>
      </c>
      <c r="M3786">
        <v>2022</v>
      </c>
      <c r="N3786">
        <f t="shared" ca="1" si="236"/>
        <v>195</v>
      </c>
      <c r="O3786">
        <f t="shared" ca="1" si="237"/>
        <v>23636</v>
      </c>
      <c r="P3786">
        <f ca="1">_20206[[#This Row],[最低排名]]-_20206[[#This Row],[同分人数]]+1</f>
        <v>23442</v>
      </c>
      <c r="Q3786">
        <f ca="1">IF(O3786&gt;=开始!$B$6, 1, 0)</f>
        <v>1</v>
      </c>
      <c r="R3786">
        <f ca="1">_20206[[#This Row],[最低排名]]-开始!$B$6</f>
        <v>23636</v>
      </c>
    </row>
    <row r="3787" spans="1:18">
      <c r="A3787">
        <v>80205</v>
      </c>
      <c r="B3787" t="s">
        <v>1610</v>
      </c>
      <c r="C3787" t="str">
        <f t="shared" si="234"/>
        <v>海南师大</v>
      </c>
      <c r="D3787" t="str">
        <f t="shared" si="235"/>
        <v>05</v>
      </c>
      <c r="E3787" t="s">
        <v>130</v>
      </c>
      <c r="F3787">
        <v>191</v>
      </c>
      <c r="G3787">
        <v>101</v>
      </c>
      <c r="H3787">
        <v>106</v>
      </c>
      <c r="I3787">
        <v>61</v>
      </c>
      <c r="J3787">
        <v>52</v>
      </c>
      <c r="K3787">
        <v>49</v>
      </c>
      <c r="L3787">
        <v>0</v>
      </c>
      <c r="M3787">
        <v>2022</v>
      </c>
      <c r="N3787">
        <f t="shared" ca="1" si="236"/>
        <v>205</v>
      </c>
      <c r="O3787">
        <f t="shared" ca="1" si="237"/>
        <v>26290</v>
      </c>
      <c r="P3787">
        <f ca="1">_20206[[#This Row],[最低排名]]-_20206[[#This Row],[同分人数]]+1</f>
        <v>26086</v>
      </c>
      <c r="Q3787">
        <f ca="1">IF(O3787&gt;=开始!$B$6, 1, 0)</f>
        <v>1</v>
      </c>
      <c r="R3787">
        <f ca="1">_20206[[#This Row],[最低排名]]-开始!$B$6</f>
        <v>26290</v>
      </c>
    </row>
    <row r="3788" spans="1:18">
      <c r="A3788">
        <v>80301</v>
      </c>
      <c r="B3788" t="s">
        <v>1287</v>
      </c>
      <c r="C3788" t="str">
        <f t="shared" si="234"/>
        <v>海南医学</v>
      </c>
      <c r="D3788" t="str">
        <f t="shared" si="235"/>
        <v>01</v>
      </c>
      <c r="E3788" t="s">
        <v>130</v>
      </c>
      <c r="F3788">
        <v>194</v>
      </c>
      <c r="G3788">
        <v>114</v>
      </c>
      <c r="H3788">
        <v>124</v>
      </c>
      <c r="I3788">
        <v>49</v>
      </c>
      <c r="J3788">
        <v>46</v>
      </c>
      <c r="K3788">
        <v>46</v>
      </c>
      <c r="L3788">
        <v>0</v>
      </c>
      <c r="M3788">
        <v>2022</v>
      </c>
      <c r="N3788">
        <f t="shared" ca="1" si="236"/>
        <v>205</v>
      </c>
      <c r="O3788">
        <f t="shared" ca="1" si="237"/>
        <v>26290</v>
      </c>
      <c r="P3788">
        <f ca="1">_20206[[#This Row],[最低排名]]-_20206[[#This Row],[同分人数]]+1</f>
        <v>26086</v>
      </c>
      <c r="Q3788">
        <f ca="1">IF(O3788&gt;=开始!$B$6, 1, 0)</f>
        <v>1</v>
      </c>
      <c r="R3788">
        <f ca="1">_20206[[#This Row],[最低排名]]-开始!$B$6</f>
        <v>26290</v>
      </c>
    </row>
    <row r="3789" spans="1:18">
      <c r="A3789">
        <v>80302</v>
      </c>
      <c r="B3789" t="s">
        <v>1288</v>
      </c>
      <c r="C3789" t="str">
        <f t="shared" si="234"/>
        <v>海南医学</v>
      </c>
      <c r="D3789" t="str">
        <f t="shared" si="235"/>
        <v>02</v>
      </c>
      <c r="E3789" t="s">
        <v>701</v>
      </c>
      <c r="F3789">
        <v>211</v>
      </c>
      <c r="G3789">
        <v>119</v>
      </c>
      <c r="H3789">
        <v>92</v>
      </c>
      <c r="I3789">
        <v>55</v>
      </c>
      <c r="J3789">
        <v>43</v>
      </c>
      <c r="K3789">
        <v>43</v>
      </c>
      <c r="L3789">
        <v>0</v>
      </c>
      <c r="M3789">
        <v>2022</v>
      </c>
      <c r="N3789">
        <f t="shared" ca="1" si="236"/>
        <v>180</v>
      </c>
      <c r="O3789">
        <f t="shared" ca="1" si="237"/>
        <v>29210</v>
      </c>
      <c r="P3789">
        <f ca="1">_20206[[#This Row],[最低排名]]-_20206[[#This Row],[同分人数]]+1</f>
        <v>29031</v>
      </c>
      <c r="Q3789">
        <f ca="1">IF(O3789&gt;=开始!$B$6, 1, 0)</f>
        <v>1</v>
      </c>
      <c r="R3789">
        <f ca="1">_20206[[#This Row],[最低排名]]-开始!$B$6</f>
        <v>29210</v>
      </c>
    </row>
    <row r="3790" spans="1:18">
      <c r="A3790">
        <v>80401</v>
      </c>
      <c r="B3790" t="s">
        <v>1289</v>
      </c>
      <c r="C3790" t="str">
        <f t="shared" si="234"/>
        <v>三亚学院</v>
      </c>
      <c r="D3790" t="str">
        <f t="shared" si="235"/>
        <v>01</v>
      </c>
      <c r="E3790" t="s">
        <v>198</v>
      </c>
      <c r="F3790">
        <v>179</v>
      </c>
      <c r="G3790">
        <v>98</v>
      </c>
      <c r="H3790">
        <v>85</v>
      </c>
      <c r="I3790">
        <v>49</v>
      </c>
      <c r="J3790">
        <v>46</v>
      </c>
      <c r="K3790">
        <v>46</v>
      </c>
      <c r="L3790">
        <v>0</v>
      </c>
      <c r="M3790">
        <v>2022</v>
      </c>
      <c r="N3790">
        <f t="shared" ca="1" si="236"/>
        <v>137</v>
      </c>
      <c r="O3790">
        <f t="shared" ca="1" si="237"/>
        <v>35698</v>
      </c>
      <c r="P3790">
        <f ca="1">_20206[[#This Row],[最低排名]]-_20206[[#This Row],[同分人数]]+1</f>
        <v>35562</v>
      </c>
      <c r="Q3790">
        <f ca="1">IF(O3790&gt;=开始!$B$6, 1, 0)</f>
        <v>1</v>
      </c>
      <c r="R3790">
        <f ca="1">_20206[[#This Row],[最低排名]]-开始!$B$6</f>
        <v>35698</v>
      </c>
    </row>
    <row r="3791" spans="1:18">
      <c r="A3791">
        <v>81101</v>
      </c>
      <c r="B3791" t="s">
        <v>1291</v>
      </c>
      <c r="C3791" t="str">
        <f t="shared" si="234"/>
        <v>重庆大学</v>
      </c>
      <c r="D3791" t="str">
        <f t="shared" si="235"/>
        <v>01</v>
      </c>
      <c r="E3791" t="s">
        <v>265</v>
      </c>
      <c r="F3791">
        <v>233</v>
      </c>
      <c r="G3791">
        <v>122</v>
      </c>
      <c r="H3791">
        <v>130</v>
      </c>
      <c r="I3791">
        <v>70</v>
      </c>
      <c r="J3791">
        <v>64</v>
      </c>
      <c r="K3791">
        <v>61</v>
      </c>
      <c r="L3791">
        <v>0</v>
      </c>
      <c r="M3791">
        <v>2022</v>
      </c>
      <c r="N3791">
        <f t="shared" ca="1" si="236"/>
        <v>182</v>
      </c>
      <c r="O3791">
        <f t="shared" ca="1" si="237"/>
        <v>5551</v>
      </c>
      <c r="P3791">
        <f ca="1">_20206[[#This Row],[最低排名]]-_20206[[#This Row],[同分人数]]+1</f>
        <v>5370</v>
      </c>
      <c r="Q3791">
        <f ca="1">IF(O3791&gt;=开始!$B$6, 1, 0)</f>
        <v>1</v>
      </c>
      <c r="R3791">
        <f ca="1">_20206[[#This Row],[最低排名]]-开始!$B$6</f>
        <v>5551</v>
      </c>
    </row>
    <row r="3792" spans="1:18">
      <c r="A3792">
        <v>81102</v>
      </c>
      <c r="B3792" t="s">
        <v>1292</v>
      </c>
      <c r="C3792" t="str">
        <f t="shared" si="234"/>
        <v>重庆大学</v>
      </c>
      <c r="D3792" t="str">
        <f t="shared" si="235"/>
        <v>02</v>
      </c>
      <c r="E3792" t="s">
        <v>1541</v>
      </c>
      <c r="F3792">
        <v>230</v>
      </c>
      <c r="G3792">
        <v>122</v>
      </c>
      <c r="H3792">
        <v>134</v>
      </c>
      <c r="I3792">
        <v>67</v>
      </c>
      <c r="J3792">
        <v>64</v>
      </c>
      <c r="K3792">
        <v>64</v>
      </c>
      <c r="L3792">
        <v>0</v>
      </c>
      <c r="M3792">
        <v>2022</v>
      </c>
      <c r="N3792">
        <f t="shared" ca="1" si="236"/>
        <v>171</v>
      </c>
      <c r="O3792">
        <f t="shared" ca="1" si="237"/>
        <v>5369</v>
      </c>
      <c r="P3792">
        <f ca="1">_20206[[#This Row],[最低排名]]-_20206[[#This Row],[同分人数]]+1</f>
        <v>5199</v>
      </c>
      <c r="Q3792">
        <f ca="1">IF(O3792&gt;=开始!$B$6, 1, 0)</f>
        <v>1</v>
      </c>
      <c r="R3792">
        <f ca="1">_20206[[#This Row],[最低排名]]-开始!$B$6</f>
        <v>5369</v>
      </c>
    </row>
    <row r="3793" spans="1:18">
      <c r="A3793">
        <v>81201</v>
      </c>
      <c r="B3793" t="s">
        <v>1293</v>
      </c>
      <c r="C3793" t="str">
        <f t="shared" ref="C3793:C3856" si="238">LEFT(B3793, FIND("(", B3793) - 1)</f>
        <v>西南大学</v>
      </c>
      <c r="D3793" t="str">
        <f t="shared" ref="D3793:D3856" si="239">MID(B3793, FIND("(", B3793) + 1, FIND(")", B3793) - FIND("(", B3793) - 1)</f>
        <v>01</v>
      </c>
      <c r="E3793" t="s">
        <v>607</v>
      </c>
      <c r="F3793">
        <v>240</v>
      </c>
      <c r="G3793">
        <v>130</v>
      </c>
      <c r="H3793">
        <v>123</v>
      </c>
      <c r="I3793">
        <v>61</v>
      </c>
      <c r="J3793">
        <v>58</v>
      </c>
      <c r="K3793">
        <v>55</v>
      </c>
      <c r="L3793">
        <v>0</v>
      </c>
      <c r="M3793">
        <v>2022</v>
      </c>
      <c r="N3793">
        <f t="shared" ca="1" si="236"/>
        <v>211</v>
      </c>
      <c r="O3793">
        <f t="shared" ca="1" si="237"/>
        <v>9620</v>
      </c>
      <c r="P3793">
        <f ca="1">_20206[[#This Row],[最低排名]]-_20206[[#This Row],[同分人数]]+1</f>
        <v>9410</v>
      </c>
      <c r="Q3793">
        <f ca="1">IF(O3793&gt;=开始!$B$6, 1, 0)</f>
        <v>1</v>
      </c>
      <c r="R3793">
        <f ca="1">_20206[[#This Row],[最低排名]]-开始!$B$6</f>
        <v>9620</v>
      </c>
    </row>
    <row r="3794" spans="1:18">
      <c r="A3794">
        <v>81202</v>
      </c>
      <c r="B3794" t="s">
        <v>1294</v>
      </c>
      <c r="C3794" t="str">
        <f t="shared" si="238"/>
        <v>西南大学</v>
      </c>
      <c r="D3794" t="str">
        <f t="shared" si="239"/>
        <v>02</v>
      </c>
      <c r="E3794" t="s">
        <v>500</v>
      </c>
      <c r="F3794">
        <v>238</v>
      </c>
      <c r="G3794">
        <v>121</v>
      </c>
      <c r="H3794">
        <v>112</v>
      </c>
      <c r="I3794">
        <v>67</v>
      </c>
      <c r="J3794">
        <v>61</v>
      </c>
      <c r="K3794">
        <v>58</v>
      </c>
      <c r="L3794">
        <v>0</v>
      </c>
      <c r="M3794">
        <v>2022</v>
      </c>
      <c r="N3794">
        <f t="shared" ca="1" si="236"/>
        <v>231</v>
      </c>
      <c r="O3794">
        <f t="shared" ca="1" si="237"/>
        <v>9851</v>
      </c>
      <c r="P3794">
        <f ca="1">_20206[[#This Row],[最低排名]]-_20206[[#This Row],[同分人数]]+1</f>
        <v>9621</v>
      </c>
      <c r="Q3794">
        <f ca="1">IF(O3794&gt;=开始!$B$6, 1, 0)</f>
        <v>1</v>
      </c>
      <c r="R3794">
        <f ca="1">_20206[[#This Row],[最低排名]]-开始!$B$6</f>
        <v>9851</v>
      </c>
    </row>
    <row r="3795" spans="1:18">
      <c r="A3795">
        <v>81203</v>
      </c>
      <c r="B3795" t="s">
        <v>1295</v>
      </c>
      <c r="C3795" t="str">
        <f t="shared" si="238"/>
        <v>西南大学</v>
      </c>
      <c r="D3795" t="str">
        <f t="shared" si="239"/>
        <v>03</v>
      </c>
      <c r="E3795" t="s">
        <v>607</v>
      </c>
      <c r="F3795">
        <v>227</v>
      </c>
      <c r="G3795">
        <v>116</v>
      </c>
      <c r="H3795">
        <v>118</v>
      </c>
      <c r="I3795">
        <v>70</v>
      </c>
      <c r="J3795">
        <v>61</v>
      </c>
      <c r="K3795">
        <v>61</v>
      </c>
      <c r="L3795">
        <v>0</v>
      </c>
      <c r="M3795">
        <v>2022</v>
      </c>
      <c r="N3795">
        <f t="shared" ca="1" si="236"/>
        <v>211</v>
      </c>
      <c r="O3795">
        <f t="shared" ca="1" si="237"/>
        <v>9620</v>
      </c>
      <c r="P3795">
        <f ca="1">_20206[[#This Row],[最低排名]]-_20206[[#This Row],[同分人数]]+1</f>
        <v>9410</v>
      </c>
      <c r="Q3795">
        <f ca="1">IF(O3795&gt;=开始!$B$6, 1, 0)</f>
        <v>1</v>
      </c>
      <c r="R3795">
        <f ca="1">_20206[[#This Row],[最低排名]]-开始!$B$6</f>
        <v>9620</v>
      </c>
    </row>
    <row r="3796" spans="1:18">
      <c r="A3796">
        <v>81204</v>
      </c>
      <c r="B3796" t="s">
        <v>1296</v>
      </c>
      <c r="C3796" t="str">
        <f t="shared" si="238"/>
        <v>西南大学</v>
      </c>
      <c r="D3796" t="str">
        <f t="shared" si="239"/>
        <v>04</v>
      </c>
      <c r="E3796" t="s">
        <v>160</v>
      </c>
      <c r="F3796">
        <v>244</v>
      </c>
      <c r="G3796">
        <v>139</v>
      </c>
      <c r="H3796">
        <v>107</v>
      </c>
      <c r="I3796">
        <v>67</v>
      </c>
      <c r="J3796">
        <v>61</v>
      </c>
      <c r="K3796">
        <v>55</v>
      </c>
      <c r="L3796">
        <v>0</v>
      </c>
      <c r="M3796">
        <v>2022</v>
      </c>
      <c r="N3796">
        <f t="shared" ca="1" si="236"/>
        <v>213</v>
      </c>
      <c r="O3796">
        <f t="shared" ca="1" si="237"/>
        <v>10296</v>
      </c>
      <c r="P3796">
        <f ca="1">_20206[[#This Row],[最低排名]]-_20206[[#This Row],[同分人数]]+1</f>
        <v>10084</v>
      </c>
      <c r="Q3796">
        <f ca="1">IF(O3796&gt;=开始!$B$6, 1, 0)</f>
        <v>1</v>
      </c>
      <c r="R3796">
        <f ca="1">_20206[[#This Row],[最低排名]]-开始!$B$6</f>
        <v>10296</v>
      </c>
    </row>
    <row r="3797" spans="1:18">
      <c r="A3797">
        <v>81301</v>
      </c>
      <c r="B3797" t="s">
        <v>1297</v>
      </c>
      <c r="C3797" t="str">
        <f t="shared" si="238"/>
        <v>重庆邮电</v>
      </c>
      <c r="D3797" t="str">
        <f t="shared" si="239"/>
        <v>01</v>
      </c>
      <c r="E3797" t="s">
        <v>70</v>
      </c>
      <c r="F3797">
        <v>230</v>
      </c>
      <c r="G3797">
        <v>138</v>
      </c>
      <c r="H3797">
        <v>117</v>
      </c>
      <c r="I3797">
        <v>64</v>
      </c>
      <c r="J3797">
        <v>61</v>
      </c>
      <c r="K3797">
        <v>46</v>
      </c>
      <c r="L3797">
        <v>0</v>
      </c>
      <c r="M3797">
        <v>2022</v>
      </c>
      <c r="N3797">
        <f t="shared" ca="1" si="236"/>
        <v>229</v>
      </c>
      <c r="O3797">
        <f t="shared" ca="1" si="237"/>
        <v>13736</v>
      </c>
      <c r="P3797">
        <f ca="1">_20206[[#This Row],[最低排名]]-_20206[[#This Row],[同分人数]]+1</f>
        <v>13508</v>
      </c>
      <c r="Q3797">
        <f ca="1">IF(O3797&gt;=开始!$B$6, 1, 0)</f>
        <v>1</v>
      </c>
      <c r="R3797">
        <f ca="1">_20206[[#This Row],[最低排名]]-开始!$B$6</f>
        <v>13736</v>
      </c>
    </row>
    <row r="3798" spans="1:18">
      <c r="A3798">
        <v>81401</v>
      </c>
      <c r="B3798" t="s">
        <v>1298</v>
      </c>
      <c r="C3798" t="str">
        <f t="shared" si="238"/>
        <v>重庆交大</v>
      </c>
      <c r="D3798" t="str">
        <f t="shared" si="239"/>
        <v>01</v>
      </c>
      <c r="E3798" t="s">
        <v>126</v>
      </c>
      <c r="F3798">
        <v>206</v>
      </c>
      <c r="G3798">
        <v>110</v>
      </c>
      <c r="H3798">
        <v>104</v>
      </c>
      <c r="I3798">
        <v>55</v>
      </c>
      <c r="J3798">
        <v>55</v>
      </c>
      <c r="K3798">
        <v>49</v>
      </c>
      <c r="L3798">
        <v>0</v>
      </c>
      <c r="M3798">
        <v>2022</v>
      </c>
      <c r="N3798">
        <f t="shared" ca="1" si="236"/>
        <v>211</v>
      </c>
      <c r="O3798">
        <f t="shared" ca="1" si="237"/>
        <v>24227</v>
      </c>
      <c r="P3798">
        <f ca="1">_20206[[#This Row],[最低排名]]-_20206[[#This Row],[同分人数]]+1</f>
        <v>24017</v>
      </c>
      <c r="Q3798">
        <f ca="1">IF(O3798&gt;=开始!$B$6, 1, 0)</f>
        <v>1</v>
      </c>
      <c r="R3798">
        <f ca="1">_20206[[#This Row],[最低排名]]-开始!$B$6</f>
        <v>24227</v>
      </c>
    </row>
    <row r="3799" spans="1:18">
      <c r="A3799">
        <v>81402</v>
      </c>
      <c r="B3799" t="s">
        <v>1299</v>
      </c>
      <c r="C3799" t="str">
        <f t="shared" si="238"/>
        <v>重庆交大</v>
      </c>
      <c r="D3799" t="str">
        <f t="shared" si="239"/>
        <v>02</v>
      </c>
      <c r="E3799" t="s">
        <v>182</v>
      </c>
      <c r="F3799">
        <v>191</v>
      </c>
      <c r="G3799">
        <v>99</v>
      </c>
      <c r="H3799">
        <v>93</v>
      </c>
      <c r="I3799">
        <v>64</v>
      </c>
      <c r="J3799">
        <v>61</v>
      </c>
      <c r="K3799">
        <v>52</v>
      </c>
      <c r="L3799">
        <v>0</v>
      </c>
      <c r="M3799">
        <v>2022</v>
      </c>
      <c r="N3799">
        <f t="shared" ca="1" si="236"/>
        <v>212</v>
      </c>
      <c r="O3799">
        <f t="shared" ca="1" si="237"/>
        <v>25900</v>
      </c>
      <c r="P3799">
        <f ca="1">_20206[[#This Row],[最低排名]]-_20206[[#This Row],[同分人数]]+1</f>
        <v>25689</v>
      </c>
      <c r="Q3799">
        <f ca="1">IF(O3799&gt;=开始!$B$6, 1, 0)</f>
        <v>1</v>
      </c>
      <c r="R3799">
        <f ca="1">_20206[[#This Row],[最低排名]]-开始!$B$6</f>
        <v>25900</v>
      </c>
    </row>
    <row r="3800" spans="1:18">
      <c r="A3800">
        <v>81501</v>
      </c>
      <c r="B3800" t="s">
        <v>1300</v>
      </c>
      <c r="C3800" t="str">
        <f t="shared" si="238"/>
        <v>重庆医大</v>
      </c>
      <c r="D3800" t="str">
        <f t="shared" si="239"/>
        <v>01</v>
      </c>
      <c r="E3800" t="s">
        <v>87</v>
      </c>
      <c r="F3800">
        <v>232</v>
      </c>
      <c r="G3800">
        <v>125</v>
      </c>
      <c r="H3800">
        <v>114</v>
      </c>
      <c r="I3800">
        <v>64</v>
      </c>
      <c r="J3800">
        <v>64</v>
      </c>
      <c r="K3800">
        <v>52</v>
      </c>
      <c r="L3800">
        <v>0</v>
      </c>
      <c r="M3800">
        <v>2022</v>
      </c>
      <c r="N3800">
        <f t="shared" ca="1" si="236"/>
        <v>231</v>
      </c>
      <c r="O3800">
        <f t="shared" ca="1" si="237"/>
        <v>12030</v>
      </c>
      <c r="P3800">
        <f ca="1">_20206[[#This Row],[最低排名]]-_20206[[#This Row],[同分人数]]+1</f>
        <v>11800</v>
      </c>
      <c r="Q3800">
        <f ca="1">IF(O3800&gt;=开始!$B$6, 1, 0)</f>
        <v>1</v>
      </c>
      <c r="R3800">
        <f ca="1">_20206[[#This Row],[最低排名]]-开始!$B$6</f>
        <v>12030</v>
      </c>
    </row>
    <row r="3801" spans="1:18">
      <c r="A3801">
        <v>81502</v>
      </c>
      <c r="B3801" t="s">
        <v>1301</v>
      </c>
      <c r="C3801" t="str">
        <f t="shared" si="238"/>
        <v>重庆医大</v>
      </c>
      <c r="D3801" t="str">
        <f t="shared" si="239"/>
        <v>02</v>
      </c>
      <c r="E3801" t="s">
        <v>33</v>
      </c>
      <c r="F3801">
        <v>228</v>
      </c>
      <c r="G3801">
        <v>115</v>
      </c>
      <c r="H3801">
        <v>134</v>
      </c>
      <c r="I3801">
        <v>67</v>
      </c>
      <c r="J3801">
        <v>64</v>
      </c>
      <c r="K3801">
        <v>64</v>
      </c>
      <c r="L3801">
        <v>0</v>
      </c>
      <c r="M3801">
        <v>2022</v>
      </c>
      <c r="N3801">
        <f t="shared" ca="1" si="236"/>
        <v>179</v>
      </c>
      <c r="O3801">
        <f t="shared" ca="1" si="237"/>
        <v>5730</v>
      </c>
      <c r="P3801">
        <f ca="1">_20206[[#This Row],[最低排名]]-_20206[[#This Row],[同分人数]]+1</f>
        <v>5552</v>
      </c>
      <c r="Q3801">
        <f ca="1">IF(O3801&gt;=开始!$B$6, 1, 0)</f>
        <v>1</v>
      </c>
      <c r="R3801">
        <f ca="1">_20206[[#This Row],[最低排名]]-开始!$B$6</f>
        <v>5730</v>
      </c>
    </row>
    <row r="3802" spans="1:18">
      <c r="A3802">
        <v>81503</v>
      </c>
      <c r="B3802" t="s">
        <v>1302</v>
      </c>
      <c r="C3802" t="str">
        <f t="shared" si="238"/>
        <v>重庆医大</v>
      </c>
      <c r="D3802" t="str">
        <f t="shared" si="239"/>
        <v>03</v>
      </c>
      <c r="E3802" t="s">
        <v>79</v>
      </c>
      <c r="F3802">
        <v>208</v>
      </c>
      <c r="G3802">
        <v>110</v>
      </c>
      <c r="H3802">
        <v>110</v>
      </c>
      <c r="I3802">
        <v>67</v>
      </c>
      <c r="J3802">
        <v>67</v>
      </c>
      <c r="K3802">
        <v>49</v>
      </c>
      <c r="L3802">
        <v>0</v>
      </c>
      <c r="M3802">
        <v>2022</v>
      </c>
      <c r="N3802">
        <f t="shared" ca="1" si="236"/>
        <v>207</v>
      </c>
      <c r="O3802">
        <f t="shared" ca="1" si="237"/>
        <v>17355</v>
      </c>
      <c r="P3802">
        <f ca="1">_20206[[#This Row],[最低排名]]-_20206[[#This Row],[同分人数]]+1</f>
        <v>17149</v>
      </c>
      <c r="Q3802">
        <f ca="1">IF(O3802&gt;=开始!$B$6, 1, 0)</f>
        <v>1</v>
      </c>
      <c r="R3802">
        <f ca="1">_20206[[#This Row],[最低排名]]-开始!$B$6</f>
        <v>17355</v>
      </c>
    </row>
    <row r="3803" spans="1:18">
      <c r="A3803">
        <v>81504</v>
      </c>
      <c r="B3803" t="s">
        <v>1303</v>
      </c>
      <c r="C3803" t="str">
        <f t="shared" si="238"/>
        <v>重庆医大</v>
      </c>
      <c r="D3803" t="str">
        <f t="shared" si="239"/>
        <v>04</v>
      </c>
      <c r="E3803" t="s">
        <v>749</v>
      </c>
      <c r="F3803">
        <v>219</v>
      </c>
      <c r="G3803">
        <v>117</v>
      </c>
      <c r="H3803">
        <v>96</v>
      </c>
      <c r="I3803">
        <v>67</v>
      </c>
      <c r="J3803">
        <v>64</v>
      </c>
      <c r="K3803">
        <v>58</v>
      </c>
      <c r="L3803">
        <v>0</v>
      </c>
      <c r="M3803">
        <v>2022</v>
      </c>
      <c r="N3803">
        <f t="shared" ca="1" si="236"/>
        <v>229</v>
      </c>
      <c r="O3803">
        <f t="shared" ca="1" si="237"/>
        <v>16713</v>
      </c>
      <c r="P3803">
        <f ca="1">_20206[[#This Row],[最低排名]]-_20206[[#This Row],[同分人数]]+1</f>
        <v>16485</v>
      </c>
      <c r="Q3803">
        <f ca="1">IF(O3803&gt;=开始!$B$6, 1, 0)</f>
        <v>1</v>
      </c>
      <c r="R3803">
        <f ca="1">_20206[[#This Row],[最低排名]]-开始!$B$6</f>
        <v>16713</v>
      </c>
    </row>
    <row r="3804" spans="1:18">
      <c r="A3804">
        <v>81505</v>
      </c>
      <c r="B3804" t="s">
        <v>1304</v>
      </c>
      <c r="C3804" t="str">
        <f t="shared" si="238"/>
        <v>重庆医大</v>
      </c>
      <c r="D3804" t="str">
        <f t="shared" si="239"/>
        <v>05</v>
      </c>
      <c r="E3804" t="s">
        <v>168</v>
      </c>
      <c r="F3804">
        <v>200</v>
      </c>
      <c r="G3804">
        <v>102</v>
      </c>
      <c r="H3804">
        <v>124</v>
      </c>
      <c r="I3804">
        <v>70</v>
      </c>
      <c r="J3804">
        <v>52</v>
      </c>
      <c r="K3804">
        <v>49</v>
      </c>
      <c r="L3804">
        <v>0</v>
      </c>
      <c r="M3804">
        <v>2022</v>
      </c>
      <c r="N3804">
        <f t="shared" ca="1" si="236"/>
        <v>226</v>
      </c>
      <c r="O3804">
        <f t="shared" ca="1" si="237"/>
        <v>18674</v>
      </c>
      <c r="P3804">
        <f ca="1">_20206[[#This Row],[最低排名]]-_20206[[#This Row],[同分人数]]+1</f>
        <v>18449</v>
      </c>
      <c r="Q3804">
        <f ca="1">IF(O3804&gt;=开始!$B$6, 1, 0)</f>
        <v>1</v>
      </c>
      <c r="R3804">
        <f ca="1">_20206[[#This Row],[最低排名]]-开始!$B$6</f>
        <v>18674</v>
      </c>
    </row>
    <row r="3805" spans="1:18">
      <c r="A3805">
        <v>81506</v>
      </c>
      <c r="B3805" t="s">
        <v>1305</v>
      </c>
      <c r="C3805" t="str">
        <f t="shared" si="238"/>
        <v>重庆医大</v>
      </c>
      <c r="D3805" t="str">
        <f t="shared" si="239"/>
        <v>06</v>
      </c>
      <c r="E3805" t="s">
        <v>546</v>
      </c>
      <c r="F3805">
        <v>195</v>
      </c>
      <c r="G3805">
        <v>102</v>
      </c>
      <c r="H3805">
        <v>119</v>
      </c>
      <c r="I3805">
        <v>64</v>
      </c>
      <c r="J3805">
        <v>61</v>
      </c>
      <c r="K3805">
        <v>49</v>
      </c>
      <c r="L3805">
        <v>0</v>
      </c>
      <c r="M3805">
        <v>2022</v>
      </c>
      <c r="N3805">
        <f t="shared" ca="1" si="236"/>
        <v>238</v>
      </c>
      <c r="O3805">
        <f t="shared" ca="1" si="237"/>
        <v>20201</v>
      </c>
      <c r="P3805">
        <f ca="1">_20206[[#This Row],[最低排名]]-_20206[[#This Row],[同分人数]]+1</f>
        <v>19964</v>
      </c>
      <c r="Q3805">
        <f ca="1">IF(O3805&gt;=开始!$B$6, 1, 0)</f>
        <v>1</v>
      </c>
      <c r="R3805">
        <f ca="1">_20206[[#This Row],[最低排名]]-开始!$B$6</f>
        <v>20201</v>
      </c>
    </row>
    <row r="3806" spans="1:18">
      <c r="A3806">
        <v>81507</v>
      </c>
      <c r="B3806" t="s">
        <v>1306</v>
      </c>
      <c r="C3806" t="str">
        <f t="shared" si="238"/>
        <v>重庆医大</v>
      </c>
      <c r="D3806" t="str">
        <f t="shared" si="239"/>
        <v>07</v>
      </c>
      <c r="E3806" t="s">
        <v>122</v>
      </c>
      <c r="F3806">
        <v>206</v>
      </c>
      <c r="G3806">
        <v>111</v>
      </c>
      <c r="H3806">
        <v>126</v>
      </c>
      <c r="I3806">
        <v>67</v>
      </c>
      <c r="J3806">
        <v>55</v>
      </c>
      <c r="K3806">
        <v>52</v>
      </c>
      <c r="L3806">
        <v>0</v>
      </c>
      <c r="M3806">
        <v>2022</v>
      </c>
      <c r="N3806">
        <f t="shared" ca="1" si="236"/>
        <v>208</v>
      </c>
      <c r="O3806">
        <f t="shared" ca="1" si="237"/>
        <v>16282</v>
      </c>
      <c r="P3806">
        <f ca="1">_20206[[#This Row],[最低排名]]-_20206[[#This Row],[同分人数]]+1</f>
        <v>16075</v>
      </c>
      <c r="Q3806">
        <f ca="1">IF(O3806&gt;=开始!$B$6, 1, 0)</f>
        <v>1</v>
      </c>
      <c r="R3806">
        <f ca="1">_20206[[#This Row],[最低排名]]-开始!$B$6</f>
        <v>16282</v>
      </c>
    </row>
    <row r="3807" spans="1:18">
      <c r="A3807">
        <v>81601</v>
      </c>
      <c r="B3807" t="s">
        <v>1307</v>
      </c>
      <c r="C3807" t="str">
        <f t="shared" si="238"/>
        <v>重庆师大</v>
      </c>
      <c r="D3807" t="str">
        <f t="shared" si="239"/>
        <v>01</v>
      </c>
      <c r="E3807" t="s">
        <v>296</v>
      </c>
      <c r="F3807">
        <v>199</v>
      </c>
      <c r="G3807">
        <v>101</v>
      </c>
      <c r="H3807">
        <v>114</v>
      </c>
      <c r="I3807">
        <v>67</v>
      </c>
      <c r="J3807">
        <v>64</v>
      </c>
      <c r="K3807">
        <v>61</v>
      </c>
      <c r="L3807">
        <v>0</v>
      </c>
      <c r="M3807">
        <v>2022</v>
      </c>
      <c r="N3807">
        <f t="shared" ca="1" si="236"/>
        <v>202</v>
      </c>
      <c r="O3807">
        <f t="shared" ca="1" si="237"/>
        <v>16484</v>
      </c>
      <c r="P3807">
        <f ca="1">_20206[[#This Row],[最低排名]]-_20206[[#This Row],[同分人数]]+1</f>
        <v>16283</v>
      </c>
      <c r="Q3807">
        <f ca="1">IF(O3807&gt;=开始!$B$6, 1, 0)</f>
        <v>1</v>
      </c>
      <c r="R3807">
        <f ca="1">_20206[[#This Row],[最低排名]]-开始!$B$6</f>
        <v>16484</v>
      </c>
    </row>
    <row r="3808" spans="1:18">
      <c r="A3808">
        <v>81602</v>
      </c>
      <c r="B3808" t="s">
        <v>1308</v>
      </c>
      <c r="C3808" t="str">
        <f t="shared" si="238"/>
        <v>重庆师大</v>
      </c>
      <c r="D3808" t="str">
        <f t="shared" si="239"/>
        <v>02</v>
      </c>
      <c r="E3808" t="s">
        <v>372</v>
      </c>
      <c r="F3808">
        <v>199</v>
      </c>
      <c r="G3808">
        <v>100</v>
      </c>
      <c r="H3808">
        <v>109</v>
      </c>
      <c r="I3808">
        <v>61</v>
      </c>
      <c r="J3808">
        <v>55</v>
      </c>
      <c r="K3808">
        <v>52</v>
      </c>
      <c r="L3808">
        <v>0</v>
      </c>
      <c r="M3808">
        <v>2022</v>
      </c>
      <c r="N3808">
        <f t="shared" ca="1" si="236"/>
        <v>225</v>
      </c>
      <c r="O3808">
        <f t="shared" ca="1" si="237"/>
        <v>22804</v>
      </c>
      <c r="P3808">
        <f ca="1">_20206[[#This Row],[最低排名]]-_20206[[#This Row],[同分人数]]+1</f>
        <v>22580</v>
      </c>
      <c r="Q3808">
        <f ca="1">IF(O3808&gt;=开始!$B$6, 1, 0)</f>
        <v>1</v>
      </c>
      <c r="R3808">
        <f ca="1">_20206[[#This Row],[最低排名]]-开始!$B$6</f>
        <v>22804</v>
      </c>
    </row>
    <row r="3809" spans="1:18">
      <c r="A3809">
        <v>81603</v>
      </c>
      <c r="B3809" t="s">
        <v>1309</v>
      </c>
      <c r="C3809" t="str">
        <f t="shared" si="238"/>
        <v>重庆师大</v>
      </c>
      <c r="D3809" t="str">
        <f t="shared" si="239"/>
        <v>03</v>
      </c>
      <c r="E3809" t="s">
        <v>41</v>
      </c>
      <c r="F3809">
        <v>207</v>
      </c>
      <c r="G3809">
        <v>114</v>
      </c>
      <c r="H3809">
        <v>100</v>
      </c>
      <c r="I3809">
        <v>70</v>
      </c>
      <c r="J3809">
        <v>64</v>
      </c>
      <c r="K3809">
        <v>58</v>
      </c>
      <c r="L3809">
        <v>0</v>
      </c>
      <c r="M3809">
        <v>2022</v>
      </c>
      <c r="N3809">
        <f t="shared" ca="1" si="236"/>
        <v>221</v>
      </c>
      <c r="O3809">
        <f t="shared" ca="1" si="237"/>
        <v>17792</v>
      </c>
      <c r="P3809">
        <f ca="1">_20206[[#This Row],[最低排名]]-_20206[[#This Row],[同分人数]]+1</f>
        <v>17572</v>
      </c>
      <c r="Q3809">
        <f ca="1">IF(O3809&gt;=开始!$B$6, 1, 0)</f>
        <v>1</v>
      </c>
      <c r="R3809">
        <f ca="1">_20206[[#This Row],[最低排名]]-开始!$B$6</f>
        <v>17792</v>
      </c>
    </row>
    <row r="3810" spans="1:18">
      <c r="A3810">
        <v>81604</v>
      </c>
      <c r="B3810" t="s">
        <v>1310</v>
      </c>
      <c r="C3810" t="str">
        <f t="shared" si="238"/>
        <v>重庆师大</v>
      </c>
      <c r="D3810" t="str">
        <f t="shared" si="239"/>
        <v>04</v>
      </c>
      <c r="E3810" t="s">
        <v>92</v>
      </c>
      <c r="F3810">
        <v>211</v>
      </c>
      <c r="G3810">
        <v>108</v>
      </c>
      <c r="H3810">
        <v>103</v>
      </c>
      <c r="I3810">
        <v>67</v>
      </c>
      <c r="J3810">
        <v>52</v>
      </c>
      <c r="K3810">
        <v>49</v>
      </c>
      <c r="L3810">
        <v>0</v>
      </c>
      <c r="M3810">
        <v>2022</v>
      </c>
      <c r="N3810">
        <f t="shared" ca="1" si="236"/>
        <v>198</v>
      </c>
      <c r="O3810">
        <f t="shared" ca="1" si="237"/>
        <v>21514</v>
      </c>
      <c r="P3810">
        <f ca="1">_20206[[#This Row],[最低排名]]-_20206[[#This Row],[同分人数]]+1</f>
        <v>21317</v>
      </c>
      <c r="Q3810">
        <f ca="1">IF(O3810&gt;=开始!$B$6, 1, 0)</f>
        <v>1</v>
      </c>
      <c r="R3810">
        <f ca="1">_20206[[#This Row],[最低排名]]-开始!$B$6</f>
        <v>21514</v>
      </c>
    </row>
    <row r="3811" spans="1:18">
      <c r="A3811">
        <v>81605</v>
      </c>
      <c r="B3811" t="s">
        <v>1311</v>
      </c>
      <c r="C3811" t="str">
        <f t="shared" si="238"/>
        <v>重庆师大</v>
      </c>
      <c r="D3811" t="str">
        <f t="shared" si="239"/>
        <v>05</v>
      </c>
      <c r="E3811" t="s">
        <v>533</v>
      </c>
      <c r="F3811">
        <v>201</v>
      </c>
      <c r="G3811">
        <v>103</v>
      </c>
      <c r="H3811">
        <v>114</v>
      </c>
      <c r="I3811">
        <v>58</v>
      </c>
      <c r="J3811">
        <v>49</v>
      </c>
      <c r="K3811">
        <v>49</v>
      </c>
      <c r="L3811">
        <v>0</v>
      </c>
      <c r="M3811">
        <v>2022</v>
      </c>
      <c r="N3811">
        <f t="shared" ca="1" si="236"/>
        <v>193</v>
      </c>
      <c r="O3811">
        <f t="shared" ca="1" si="237"/>
        <v>23829</v>
      </c>
      <c r="P3811">
        <f ca="1">_20206[[#This Row],[最低排名]]-_20206[[#This Row],[同分人数]]+1</f>
        <v>23637</v>
      </c>
      <c r="Q3811">
        <f ca="1">IF(O3811&gt;=开始!$B$6, 1, 0)</f>
        <v>1</v>
      </c>
      <c r="R3811">
        <f ca="1">_20206[[#This Row],[最低排名]]-开始!$B$6</f>
        <v>23829</v>
      </c>
    </row>
    <row r="3812" spans="1:18">
      <c r="A3812">
        <v>81606</v>
      </c>
      <c r="B3812" t="s">
        <v>1611</v>
      </c>
      <c r="C3812" t="str">
        <f t="shared" si="238"/>
        <v>重庆师大</v>
      </c>
      <c r="D3812" t="str">
        <f t="shared" si="239"/>
        <v>06</v>
      </c>
      <c r="E3812" t="s">
        <v>182</v>
      </c>
      <c r="F3812">
        <v>213</v>
      </c>
      <c r="G3812">
        <v>107</v>
      </c>
      <c r="H3812">
        <v>92</v>
      </c>
      <c r="I3812">
        <v>58</v>
      </c>
      <c r="J3812">
        <v>49</v>
      </c>
      <c r="K3812">
        <v>49</v>
      </c>
      <c r="L3812">
        <v>0</v>
      </c>
      <c r="M3812">
        <v>2022</v>
      </c>
      <c r="N3812">
        <f t="shared" ca="1" si="236"/>
        <v>212</v>
      </c>
      <c r="O3812">
        <f t="shared" ca="1" si="237"/>
        <v>25900</v>
      </c>
      <c r="P3812">
        <f ca="1">_20206[[#This Row],[最低排名]]-_20206[[#This Row],[同分人数]]+1</f>
        <v>25689</v>
      </c>
      <c r="Q3812">
        <f ca="1">IF(O3812&gt;=开始!$B$6, 1, 0)</f>
        <v>1</v>
      </c>
      <c r="R3812">
        <f ca="1">_20206[[#This Row],[最低排名]]-开始!$B$6</f>
        <v>25900</v>
      </c>
    </row>
    <row r="3813" spans="1:18">
      <c r="A3813">
        <v>81701</v>
      </c>
      <c r="B3813" t="s">
        <v>1312</v>
      </c>
      <c r="C3813" t="str">
        <f t="shared" si="238"/>
        <v>川外国语</v>
      </c>
      <c r="D3813" t="str">
        <f t="shared" si="239"/>
        <v>01</v>
      </c>
      <c r="E3813" t="s">
        <v>120</v>
      </c>
      <c r="F3813">
        <v>197</v>
      </c>
      <c r="G3813">
        <v>108</v>
      </c>
      <c r="H3813">
        <v>103</v>
      </c>
      <c r="I3813">
        <v>64</v>
      </c>
      <c r="J3813">
        <v>61</v>
      </c>
      <c r="K3813">
        <v>55</v>
      </c>
      <c r="L3813">
        <v>0</v>
      </c>
      <c r="M3813">
        <v>2022</v>
      </c>
      <c r="N3813">
        <f t="shared" ca="1" si="236"/>
        <v>205</v>
      </c>
      <c r="O3813">
        <f t="shared" ca="1" si="237"/>
        <v>21931</v>
      </c>
      <c r="P3813">
        <f ca="1">_20206[[#This Row],[最低排名]]-_20206[[#This Row],[同分人数]]+1</f>
        <v>21727</v>
      </c>
      <c r="Q3813">
        <f ca="1">IF(O3813&gt;=开始!$B$6, 1, 0)</f>
        <v>1</v>
      </c>
      <c r="R3813">
        <f ca="1">_20206[[#This Row],[最低排名]]-开始!$B$6</f>
        <v>21931</v>
      </c>
    </row>
    <row r="3814" spans="1:18">
      <c r="A3814">
        <v>81702</v>
      </c>
      <c r="B3814" t="s">
        <v>1313</v>
      </c>
      <c r="C3814" t="str">
        <f t="shared" si="238"/>
        <v>川外国语</v>
      </c>
      <c r="D3814" t="str">
        <f t="shared" si="239"/>
        <v>02</v>
      </c>
      <c r="E3814" t="s">
        <v>302</v>
      </c>
      <c r="F3814">
        <v>210</v>
      </c>
      <c r="G3814">
        <v>107</v>
      </c>
      <c r="H3814">
        <v>112</v>
      </c>
      <c r="I3814">
        <v>58</v>
      </c>
      <c r="J3814">
        <v>55</v>
      </c>
      <c r="K3814">
        <v>55</v>
      </c>
      <c r="L3814">
        <v>0</v>
      </c>
      <c r="M3814">
        <v>2022</v>
      </c>
      <c r="N3814">
        <f t="shared" ca="1" si="236"/>
        <v>217</v>
      </c>
      <c r="O3814">
        <f t="shared" ca="1" si="237"/>
        <v>19765</v>
      </c>
      <c r="P3814">
        <f ca="1">_20206[[#This Row],[最低排名]]-_20206[[#This Row],[同分人数]]+1</f>
        <v>19549</v>
      </c>
      <c r="Q3814">
        <f ca="1">IF(O3814&gt;=开始!$B$6, 1, 0)</f>
        <v>1</v>
      </c>
      <c r="R3814">
        <f ca="1">_20206[[#This Row],[最低排名]]-开始!$B$6</f>
        <v>19765</v>
      </c>
    </row>
    <row r="3815" spans="1:18">
      <c r="A3815">
        <v>81703</v>
      </c>
      <c r="B3815" t="s">
        <v>1314</v>
      </c>
      <c r="C3815" t="str">
        <f t="shared" si="238"/>
        <v>川外国语</v>
      </c>
      <c r="D3815" t="str">
        <f t="shared" si="239"/>
        <v>03</v>
      </c>
      <c r="E3815" t="s">
        <v>479</v>
      </c>
      <c r="F3815">
        <v>178</v>
      </c>
      <c r="G3815">
        <v>95</v>
      </c>
      <c r="H3815">
        <v>94</v>
      </c>
      <c r="I3815">
        <v>55</v>
      </c>
      <c r="J3815">
        <v>49</v>
      </c>
      <c r="K3815">
        <v>46</v>
      </c>
      <c r="L3815">
        <v>0</v>
      </c>
      <c r="M3815">
        <v>2022</v>
      </c>
      <c r="N3815">
        <f t="shared" ca="1" si="236"/>
        <v>163</v>
      </c>
      <c r="O3815">
        <f t="shared" ca="1" si="237"/>
        <v>33024</v>
      </c>
      <c r="P3815">
        <f ca="1">_20206[[#This Row],[最低排名]]-_20206[[#This Row],[同分人数]]+1</f>
        <v>32862</v>
      </c>
      <c r="Q3815">
        <f ca="1">IF(O3815&gt;=开始!$B$6, 1, 0)</f>
        <v>1</v>
      </c>
      <c r="R3815">
        <f ca="1">_20206[[#This Row],[最低排名]]-开始!$B$6</f>
        <v>33024</v>
      </c>
    </row>
    <row r="3816" spans="1:18">
      <c r="A3816">
        <v>81801</v>
      </c>
      <c r="B3816" t="s">
        <v>1316</v>
      </c>
      <c r="C3816" t="str">
        <f t="shared" si="238"/>
        <v>西南政法</v>
      </c>
      <c r="D3816" t="str">
        <f t="shared" si="239"/>
        <v>01</v>
      </c>
      <c r="E3816" t="s">
        <v>103</v>
      </c>
      <c r="F3816">
        <v>228</v>
      </c>
      <c r="G3816">
        <v>122</v>
      </c>
      <c r="H3816">
        <v>127</v>
      </c>
      <c r="I3816">
        <v>67</v>
      </c>
      <c r="J3816">
        <v>64</v>
      </c>
      <c r="K3816">
        <v>58</v>
      </c>
      <c r="L3816">
        <v>0</v>
      </c>
      <c r="M3816">
        <v>2022</v>
      </c>
      <c r="N3816">
        <f t="shared" ca="1" si="236"/>
        <v>183</v>
      </c>
      <c r="O3816">
        <f t="shared" ca="1" si="237"/>
        <v>8160</v>
      </c>
      <c r="P3816">
        <f ca="1">_20206[[#This Row],[最低排名]]-_20206[[#This Row],[同分人数]]+1</f>
        <v>7978</v>
      </c>
      <c r="Q3816">
        <f ca="1">IF(O3816&gt;=开始!$B$6, 1, 0)</f>
        <v>1</v>
      </c>
      <c r="R3816">
        <f ca="1">_20206[[#This Row],[最低排名]]-开始!$B$6</f>
        <v>8160</v>
      </c>
    </row>
    <row r="3817" spans="1:18">
      <c r="A3817">
        <v>81901</v>
      </c>
      <c r="B3817" t="s">
        <v>1317</v>
      </c>
      <c r="C3817" t="str">
        <f t="shared" si="238"/>
        <v>重庆科院</v>
      </c>
      <c r="D3817" t="str">
        <f t="shared" si="239"/>
        <v>01</v>
      </c>
      <c r="E3817" t="s">
        <v>479</v>
      </c>
      <c r="F3817">
        <v>190</v>
      </c>
      <c r="G3817">
        <v>102</v>
      </c>
      <c r="H3817">
        <v>76</v>
      </c>
      <c r="I3817">
        <v>61</v>
      </c>
      <c r="J3817">
        <v>49</v>
      </c>
      <c r="K3817">
        <v>46</v>
      </c>
      <c r="L3817">
        <v>0</v>
      </c>
      <c r="M3817">
        <v>2022</v>
      </c>
      <c r="N3817">
        <f t="shared" ca="1" si="236"/>
        <v>163</v>
      </c>
      <c r="O3817">
        <f t="shared" ca="1" si="237"/>
        <v>33024</v>
      </c>
      <c r="P3817">
        <f ca="1">_20206[[#This Row],[最低排名]]-_20206[[#This Row],[同分人数]]+1</f>
        <v>32862</v>
      </c>
      <c r="Q3817">
        <f ca="1">IF(O3817&gt;=开始!$B$6, 1, 0)</f>
        <v>1</v>
      </c>
      <c r="R3817">
        <f ca="1">_20206[[#This Row],[最低排名]]-开始!$B$6</f>
        <v>33024</v>
      </c>
    </row>
    <row r="3818" spans="1:18">
      <c r="A3818">
        <v>81902</v>
      </c>
      <c r="B3818" t="s">
        <v>1318</v>
      </c>
      <c r="C3818" t="str">
        <f t="shared" si="238"/>
        <v>重庆科院</v>
      </c>
      <c r="D3818" t="str">
        <f t="shared" si="239"/>
        <v>02</v>
      </c>
      <c r="E3818" t="s">
        <v>203</v>
      </c>
      <c r="F3818">
        <v>181</v>
      </c>
      <c r="G3818">
        <v>92</v>
      </c>
      <c r="H3818">
        <v>90</v>
      </c>
      <c r="I3818">
        <v>61</v>
      </c>
      <c r="J3818">
        <v>52</v>
      </c>
      <c r="K3818">
        <v>46</v>
      </c>
      <c r="L3818">
        <v>0</v>
      </c>
      <c r="M3818">
        <v>2022</v>
      </c>
      <c r="N3818">
        <f t="shared" ca="1" si="236"/>
        <v>183</v>
      </c>
      <c r="O3818">
        <f t="shared" ca="1" si="237"/>
        <v>31709</v>
      </c>
      <c r="P3818">
        <f ca="1">_20206[[#This Row],[最低排名]]-_20206[[#This Row],[同分人数]]+1</f>
        <v>31527</v>
      </c>
      <c r="Q3818">
        <f ca="1">IF(O3818&gt;=开始!$B$6, 1, 0)</f>
        <v>1</v>
      </c>
      <c r="R3818">
        <f ca="1">_20206[[#This Row],[最低排名]]-开始!$B$6</f>
        <v>31709</v>
      </c>
    </row>
    <row r="3819" spans="1:18">
      <c r="A3819">
        <v>82001</v>
      </c>
      <c r="B3819" t="s">
        <v>1319</v>
      </c>
      <c r="C3819" t="str">
        <f t="shared" si="238"/>
        <v>重庆理工</v>
      </c>
      <c r="D3819" t="str">
        <f t="shared" si="239"/>
        <v>01</v>
      </c>
      <c r="E3819" t="s">
        <v>230</v>
      </c>
      <c r="F3819">
        <v>211</v>
      </c>
      <c r="G3819">
        <v>114</v>
      </c>
      <c r="H3819">
        <v>70</v>
      </c>
      <c r="I3819">
        <v>64</v>
      </c>
      <c r="J3819">
        <v>52</v>
      </c>
      <c r="K3819">
        <v>46</v>
      </c>
      <c r="L3819">
        <v>0</v>
      </c>
      <c r="M3819">
        <v>2022</v>
      </c>
      <c r="N3819">
        <f t="shared" ca="1" si="236"/>
        <v>192</v>
      </c>
      <c r="O3819">
        <f t="shared" ca="1" si="237"/>
        <v>29402</v>
      </c>
      <c r="P3819">
        <f ca="1">_20206[[#This Row],[最低排名]]-_20206[[#This Row],[同分人数]]+1</f>
        <v>29211</v>
      </c>
      <c r="Q3819">
        <f ca="1">IF(O3819&gt;=开始!$B$6, 1, 0)</f>
        <v>1</v>
      </c>
      <c r="R3819">
        <f ca="1">_20206[[#This Row],[最低排名]]-开始!$B$6</f>
        <v>29402</v>
      </c>
    </row>
    <row r="3820" spans="1:18">
      <c r="A3820">
        <v>82002</v>
      </c>
      <c r="B3820" t="s">
        <v>1320</v>
      </c>
      <c r="C3820" t="str">
        <f t="shared" si="238"/>
        <v>重庆理工</v>
      </c>
      <c r="D3820" t="str">
        <f t="shared" si="239"/>
        <v>02</v>
      </c>
      <c r="E3820" t="s">
        <v>383</v>
      </c>
      <c r="F3820">
        <v>196</v>
      </c>
      <c r="G3820">
        <v>103</v>
      </c>
      <c r="H3820">
        <v>53</v>
      </c>
      <c r="I3820">
        <v>64</v>
      </c>
      <c r="J3820">
        <v>55</v>
      </c>
      <c r="K3820">
        <v>55</v>
      </c>
      <c r="L3820">
        <v>0</v>
      </c>
      <c r="M3820">
        <v>2022</v>
      </c>
      <c r="N3820">
        <f t="shared" ca="1" si="236"/>
        <v>139</v>
      </c>
      <c r="O3820">
        <f t="shared" ca="1" si="237"/>
        <v>32861</v>
      </c>
      <c r="P3820">
        <f ca="1">_20206[[#This Row],[最低排名]]-_20206[[#This Row],[同分人数]]+1</f>
        <v>32723</v>
      </c>
      <c r="Q3820">
        <f ca="1">IF(O3820&gt;=开始!$B$6, 1, 0)</f>
        <v>1</v>
      </c>
      <c r="R3820">
        <f ca="1">_20206[[#This Row],[最低排名]]-开始!$B$6</f>
        <v>32861</v>
      </c>
    </row>
    <row r="3821" spans="1:18">
      <c r="A3821">
        <v>82101</v>
      </c>
      <c r="B3821" t="s">
        <v>1321</v>
      </c>
      <c r="C3821" t="str">
        <f t="shared" si="238"/>
        <v>重庆工商</v>
      </c>
      <c r="D3821" t="str">
        <f t="shared" si="239"/>
        <v>01</v>
      </c>
      <c r="E3821" t="s">
        <v>170</v>
      </c>
      <c r="F3821">
        <v>222</v>
      </c>
      <c r="G3821">
        <v>116</v>
      </c>
      <c r="H3821">
        <v>84</v>
      </c>
      <c r="I3821">
        <v>52</v>
      </c>
      <c r="J3821">
        <v>49</v>
      </c>
      <c r="K3821">
        <v>46</v>
      </c>
      <c r="L3821">
        <v>0</v>
      </c>
      <c r="M3821">
        <v>2022</v>
      </c>
      <c r="N3821">
        <f t="shared" ca="1" si="236"/>
        <v>192</v>
      </c>
      <c r="O3821">
        <f t="shared" ca="1" si="237"/>
        <v>27530</v>
      </c>
      <c r="P3821">
        <f ca="1">_20206[[#This Row],[最低排名]]-_20206[[#This Row],[同分人数]]+1</f>
        <v>27339</v>
      </c>
      <c r="Q3821">
        <f ca="1">IF(O3821&gt;=开始!$B$6, 1, 0)</f>
        <v>1</v>
      </c>
      <c r="R3821">
        <f ca="1">_20206[[#This Row],[最低排名]]-开始!$B$6</f>
        <v>27530</v>
      </c>
    </row>
    <row r="3822" spans="1:18">
      <c r="A3822">
        <v>82601</v>
      </c>
      <c r="B3822" t="s">
        <v>1326</v>
      </c>
      <c r="C3822" t="str">
        <f t="shared" si="238"/>
        <v>四川美院</v>
      </c>
      <c r="D3822" t="str">
        <f t="shared" si="239"/>
        <v>01</v>
      </c>
      <c r="E3822" t="s">
        <v>195</v>
      </c>
      <c r="F3822">
        <v>216</v>
      </c>
      <c r="G3822">
        <v>115</v>
      </c>
      <c r="H3822">
        <v>114</v>
      </c>
      <c r="I3822">
        <v>67</v>
      </c>
      <c r="J3822">
        <v>64</v>
      </c>
      <c r="K3822">
        <v>49</v>
      </c>
      <c r="L3822">
        <v>0</v>
      </c>
      <c r="M3822">
        <v>2022</v>
      </c>
      <c r="N3822">
        <f t="shared" ca="1" si="236"/>
        <v>224</v>
      </c>
      <c r="O3822">
        <f t="shared" ca="1" si="237"/>
        <v>15437</v>
      </c>
      <c r="P3822">
        <f ca="1">_20206[[#This Row],[最低排名]]-_20206[[#This Row],[同分人数]]+1</f>
        <v>15214</v>
      </c>
      <c r="Q3822">
        <f ca="1">IF(O3822&gt;=开始!$B$6, 1, 0)</f>
        <v>1</v>
      </c>
      <c r="R3822">
        <f ca="1">_20206[[#This Row],[最低排名]]-开始!$B$6</f>
        <v>15437</v>
      </c>
    </row>
    <row r="3823" spans="1:18">
      <c r="A3823">
        <v>82602</v>
      </c>
      <c r="B3823" t="s">
        <v>1327</v>
      </c>
      <c r="C3823" t="str">
        <f t="shared" si="238"/>
        <v>四川美院</v>
      </c>
      <c r="D3823" t="str">
        <f t="shared" si="239"/>
        <v>02</v>
      </c>
      <c r="E3823" t="s">
        <v>48</v>
      </c>
      <c r="F3823">
        <v>211</v>
      </c>
      <c r="G3823">
        <v>108</v>
      </c>
      <c r="H3823">
        <v>118</v>
      </c>
      <c r="I3823">
        <v>64</v>
      </c>
      <c r="J3823">
        <v>58</v>
      </c>
      <c r="K3823">
        <v>58</v>
      </c>
      <c r="L3823">
        <v>0</v>
      </c>
      <c r="M3823">
        <v>2022</v>
      </c>
      <c r="N3823">
        <f t="shared" ca="1" si="236"/>
        <v>228</v>
      </c>
      <c r="O3823">
        <f t="shared" ca="1" si="237"/>
        <v>15665</v>
      </c>
      <c r="P3823">
        <f ca="1">_20206[[#This Row],[最低排名]]-_20206[[#This Row],[同分人数]]+1</f>
        <v>15438</v>
      </c>
      <c r="Q3823">
        <f ca="1">IF(O3823&gt;=开始!$B$6, 1, 0)</f>
        <v>1</v>
      </c>
      <c r="R3823">
        <f ca="1">_20206[[#This Row],[最低排名]]-开始!$B$6</f>
        <v>15665</v>
      </c>
    </row>
    <row r="3824" spans="1:18">
      <c r="A3824">
        <v>83101</v>
      </c>
      <c r="B3824" t="s">
        <v>1328</v>
      </c>
      <c r="C3824" t="str">
        <f t="shared" si="238"/>
        <v>西南民族</v>
      </c>
      <c r="D3824" t="str">
        <f t="shared" si="239"/>
        <v>01</v>
      </c>
      <c r="E3824" t="s">
        <v>389</v>
      </c>
      <c r="F3824">
        <v>179</v>
      </c>
      <c r="G3824">
        <v>100</v>
      </c>
      <c r="H3824">
        <v>105</v>
      </c>
      <c r="I3824">
        <v>61</v>
      </c>
      <c r="J3824">
        <v>58</v>
      </c>
      <c r="K3824">
        <v>49</v>
      </c>
      <c r="L3824">
        <v>0</v>
      </c>
      <c r="M3824">
        <v>2022</v>
      </c>
      <c r="N3824">
        <f t="shared" ca="1" si="236"/>
        <v>189</v>
      </c>
      <c r="O3824">
        <f t="shared" ca="1" si="237"/>
        <v>27719</v>
      </c>
      <c r="P3824">
        <f ca="1">_20206[[#This Row],[最低排名]]-_20206[[#This Row],[同分人数]]+1</f>
        <v>27531</v>
      </c>
      <c r="Q3824">
        <f ca="1">IF(O3824&gt;=开始!$B$6, 1, 0)</f>
        <v>1</v>
      </c>
      <c r="R3824">
        <f ca="1">_20206[[#This Row],[最低排名]]-开始!$B$6</f>
        <v>27719</v>
      </c>
    </row>
    <row r="3825" spans="1:18">
      <c r="A3825">
        <v>83102</v>
      </c>
      <c r="B3825" t="s">
        <v>1329</v>
      </c>
      <c r="C3825" t="str">
        <f t="shared" si="238"/>
        <v>西南民族</v>
      </c>
      <c r="D3825" t="str">
        <f t="shared" si="239"/>
        <v>02</v>
      </c>
      <c r="E3825" t="s">
        <v>387</v>
      </c>
      <c r="F3825">
        <v>192</v>
      </c>
      <c r="G3825">
        <v>114</v>
      </c>
      <c r="H3825">
        <v>95</v>
      </c>
      <c r="I3825">
        <v>58</v>
      </c>
      <c r="J3825">
        <v>52</v>
      </c>
      <c r="K3825">
        <v>49</v>
      </c>
      <c r="L3825">
        <v>0</v>
      </c>
      <c r="M3825">
        <v>2022</v>
      </c>
      <c r="N3825">
        <f t="shared" ca="1" si="236"/>
        <v>167</v>
      </c>
      <c r="O3825">
        <f t="shared" ca="1" si="237"/>
        <v>28846</v>
      </c>
      <c r="P3825">
        <f ca="1">_20206[[#This Row],[最低排名]]-_20206[[#This Row],[同分人数]]+1</f>
        <v>28680</v>
      </c>
      <c r="Q3825">
        <f ca="1">IF(O3825&gt;=开始!$B$6, 1, 0)</f>
        <v>1</v>
      </c>
      <c r="R3825">
        <f ca="1">_20206[[#This Row],[最低排名]]-开始!$B$6</f>
        <v>28846</v>
      </c>
    </row>
    <row r="3826" spans="1:18">
      <c r="A3826">
        <v>83201</v>
      </c>
      <c r="B3826" t="s">
        <v>1331</v>
      </c>
      <c r="C3826" t="str">
        <f t="shared" si="238"/>
        <v>四川大学</v>
      </c>
      <c r="D3826" t="str">
        <f t="shared" si="239"/>
        <v>01</v>
      </c>
      <c r="E3826" t="s">
        <v>35</v>
      </c>
      <c r="F3826">
        <v>234</v>
      </c>
      <c r="G3826">
        <v>118</v>
      </c>
      <c r="H3826">
        <v>136</v>
      </c>
      <c r="I3826">
        <v>67</v>
      </c>
      <c r="J3826">
        <v>64</v>
      </c>
      <c r="K3826">
        <v>61</v>
      </c>
      <c r="L3826">
        <v>0</v>
      </c>
      <c r="M3826">
        <v>2022</v>
      </c>
      <c r="N3826">
        <f t="shared" ca="1" si="236"/>
        <v>150</v>
      </c>
      <c r="O3826">
        <f t="shared" ca="1" si="237"/>
        <v>4877</v>
      </c>
      <c r="P3826">
        <f ca="1">_20206[[#This Row],[最低排名]]-_20206[[#This Row],[同分人数]]+1</f>
        <v>4728</v>
      </c>
      <c r="Q3826">
        <f ca="1">IF(O3826&gt;=开始!$B$6, 1, 0)</f>
        <v>1</v>
      </c>
      <c r="R3826">
        <f ca="1">_20206[[#This Row],[最低排名]]-开始!$B$6</f>
        <v>4877</v>
      </c>
    </row>
    <row r="3827" spans="1:18">
      <c r="A3827">
        <v>83202</v>
      </c>
      <c r="B3827" t="s">
        <v>1332</v>
      </c>
      <c r="C3827" t="str">
        <f t="shared" si="238"/>
        <v>四川大学</v>
      </c>
      <c r="D3827" t="str">
        <f t="shared" si="239"/>
        <v>02</v>
      </c>
      <c r="E3827" t="s">
        <v>254</v>
      </c>
      <c r="F3827">
        <v>236</v>
      </c>
      <c r="G3827">
        <v>120</v>
      </c>
      <c r="H3827">
        <v>128</v>
      </c>
      <c r="I3827">
        <v>70</v>
      </c>
      <c r="J3827">
        <v>67</v>
      </c>
      <c r="K3827">
        <v>64</v>
      </c>
      <c r="L3827">
        <v>0</v>
      </c>
      <c r="M3827">
        <v>2022</v>
      </c>
      <c r="N3827">
        <f t="shared" ca="1" si="236"/>
        <v>134</v>
      </c>
      <c r="O3827">
        <f t="shared" ca="1" si="237"/>
        <v>4410</v>
      </c>
      <c r="P3827">
        <f ca="1">_20206[[#This Row],[最低排名]]-_20206[[#This Row],[同分人数]]+1</f>
        <v>4277</v>
      </c>
      <c r="Q3827">
        <f ca="1">IF(O3827&gt;=开始!$B$6, 1, 0)</f>
        <v>1</v>
      </c>
      <c r="R3827">
        <f ca="1">_20206[[#This Row],[最低排名]]-开始!$B$6</f>
        <v>4410</v>
      </c>
    </row>
    <row r="3828" spans="1:18">
      <c r="A3828">
        <v>83203</v>
      </c>
      <c r="B3828" t="s">
        <v>1333</v>
      </c>
      <c r="C3828" t="str">
        <f t="shared" si="238"/>
        <v>四川大学</v>
      </c>
      <c r="D3828" t="str">
        <f t="shared" si="239"/>
        <v>03</v>
      </c>
      <c r="E3828" t="s">
        <v>58</v>
      </c>
      <c r="F3828">
        <v>240</v>
      </c>
      <c r="G3828">
        <v>121</v>
      </c>
      <c r="H3828">
        <v>135</v>
      </c>
      <c r="I3828">
        <v>64</v>
      </c>
      <c r="J3828">
        <v>64</v>
      </c>
      <c r="K3828">
        <v>61</v>
      </c>
      <c r="L3828">
        <v>0</v>
      </c>
      <c r="M3828">
        <v>2022</v>
      </c>
      <c r="N3828">
        <f t="shared" ca="1" si="236"/>
        <v>158</v>
      </c>
      <c r="O3828">
        <f t="shared" ca="1" si="237"/>
        <v>4568</v>
      </c>
      <c r="P3828">
        <f ca="1">_20206[[#This Row],[最低排名]]-_20206[[#This Row],[同分人数]]+1</f>
        <v>4411</v>
      </c>
      <c r="Q3828">
        <f ca="1">IF(O3828&gt;=开始!$B$6, 1, 0)</f>
        <v>1</v>
      </c>
      <c r="R3828">
        <f ca="1">_20206[[#This Row],[最低排名]]-开始!$B$6</f>
        <v>4568</v>
      </c>
    </row>
    <row r="3829" spans="1:18">
      <c r="A3829">
        <v>83204</v>
      </c>
      <c r="B3829" t="s">
        <v>1334</v>
      </c>
      <c r="C3829" t="str">
        <f t="shared" si="238"/>
        <v>四川大学</v>
      </c>
      <c r="D3829" t="str">
        <f t="shared" si="239"/>
        <v>04</v>
      </c>
      <c r="E3829" t="s">
        <v>1593</v>
      </c>
      <c r="F3829">
        <v>242</v>
      </c>
      <c r="G3829">
        <v>131</v>
      </c>
      <c r="H3829">
        <v>133</v>
      </c>
      <c r="I3829">
        <v>70</v>
      </c>
      <c r="J3829">
        <v>67</v>
      </c>
      <c r="K3829">
        <v>67</v>
      </c>
      <c r="L3829">
        <v>0</v>
      </c>
      <c r="M3829">
        <v>2022</v>
      </c>
      <c r="N3829">
        <f t="shared" ca="1" si="236"/>
        <v>126</v>
      </c>
      <c r="O3829">
        <f t="shared" ca="1" si="237"/>
        <v>2461</v>
      </c>
      <c r="P3829">
        <f ca="1">_20206[[#This Row],[最低排名]]-_20206[[#This Row],[同分人数]]+1</f>
        <v>2336</v>
      </c>
      <c r="Q3829">
        <f ca="1">IF(O3829&gt;=开始!$B$6, 1, 0)</f>
        <v>1</v>
      </c>
      <c r="R3829">
        <f ca="1">_20206[[#This Row],[最低排名]]-开始!$B$6</f>
        <v>2461</v>
      </c>
    </row>
    <row r="3830" spans="1:18">
      <c r="A3830">
        <v>83205</v>
      </c>
      <c r="B3830" t="s">
        <v>1335</v>
      </c>
      <c r="C3830" t="str">
        <f t="shared" si="238"/>
        <v>四川大学</v>
      </c>
      <c r="D3830" t="str">
        <f t="shared" si="239"/>
        <v>05</v>
      </c>
      <c r="E3830" t="s">
        <v>35</v>
      </c>
      <c r="F3830">
        <v>250</v>
      </c>
      <c r="G3830">
        <v>138</v>
      </c>
      <c r="H3830">
        <v>120</v>
      </c>
      <c r="I3830">
        <v>67</v>
      </c>
      <c r="J3830">
        <v>64</v>
      </c>
      <c r="K3830">
        <v>61</v>
      </c>
      <c r="L3830">
        <v>0</v>
      </c>
      <c r="M3830">
        <v>2022</v>
      </c>
      <c r="N3830">
        <f t="shared" ca="1" si="236"/>
        <v>150</v>
      </c>
      <c r="O3830">
        <f t="shared" ca="1" si="237"/>
        <v>4877</v>
      </c>
      <c r="P3830">
        <f ca="1">_20206[[#This Row],[最低排名]]-_20206[[#This Row],[同分人数]]+1</f>
        <v>4728</v>
      </c>
      <c r="Q3830">
        <f ca="1">IF(O3830&gt;=开始!$B$6, 1, 0)</f>
        <v>1</v>
      </c>
      <c r="R3830">
        <f ca="1">_20206[[#This Row],[最低排名]]-开始!$B$6</f>
        <v>4877</v>
      </c>
    </row>
    <row r="3831" spans="1:18">
      <c r="A3831">
        <v>83206</v>
      </c>
      <c r="B3831" t="s">
        <v>1612</v>
      </c>
      <c r="C3831" t="str">
        <f t="shared" si="238"/>
        <v>四川大学</v>
      </c>
      <c r="D3831" t="str">
        <f t="shared" si="239"/>
        <v>06</v>
      </c>
      <c r="E3831" t="s">
        <v>0</v>
      </c>
      <c r="M3831">
        <v>2022</v>
      </c>
      <c r="N3831">
        <f t="shared" ca="1" si="236"/>
        <v>2335</v>
      </c>
      <c r="O3831">
        <f t="shared" ca="1" si="237"/>
        <v>2335</v>
      </c>
      <c r="P3831">
        <f ca="1">_20206[[#This Row],[最低排名]]-_20206[[#This Row],[同分人数]]+1</f>
        <v>1</v>
      </c>
      <c r="Q3831">
        <f ca="1">IF(O3831&gt;=开始!$B$6, 1, 0)</f>
        <v>1</v>
      </c>
      <c r="R3831">
        <f ca="1">_20206[[#This Row],[最低排名]]-开始!$B$6</f>
        <v>2335</v>
      </c>
    </row>
    <row r="3832" spans="1:18">
      <c r="A3832">
        <v>83207</v>
      </c>
      <c r="B3832" t="s">
        <v>1613</v>
      </c>
      <c r="C3832" t="str">
        <f t="shared" si="238"/>
        <v>四川大学</v>
      </c>
      <c r="D3832" t="str">
        <f t="shared" si="239"/>
        <v>07</v>
      </c>
      <c r="E3832" t="s">
        <v>1541</v>
      </c>
      <c r="F3832">
        <v>235</v>
      </c>
      <c r="G3832">
        <v>120</v>
      </c>
      <c r="H3832">
        <v>126</v>
      </c>
      <c r="I3832">
        <v>70</v>
      </c>
      <c r="J3832">
        <v>67</v>
      </c>
      <c r="K3832">
        <v>61</v>
      </c>
      <c r="L3832">
        <v>0</v>
      </c>
      <c r="M3832">
        <v>2022</v>
      </c>
      <c r="N3832">
        <f t="shared" ca="1" si="236"/>
        <v>171</v>
      </c>
      <c r="O3832">
        <f t="shared" ca="1" si="237"/>
        <v>5369</v>
      </c>
      <c r="P3832">
        <f ca="1">_20206[[#This Row],[最低排名]]-_20206[[#This Row],[同分人数]]+1</f>
        <v>5199</v>
      </c>
      <c r="Q3832">
        <f ca="1">IF(O3832&gt;=开始!$B$6, 1, 0)</f>
        <v>1</v>
      </c>
      <c r="R3832">
        <f ca="1">_20206[[#This Row],[最低排名]]-开始!$B$6</f>
        <v>5369</v>
      </c>
    </row>
    <row r="3833" spans="1:18">
      <c r="A3833">
        <v>83301</v>
      </c>
      <c r="B3833" t="s">
        <v>1336</v>
      </c>
      <c r="C3833" t="str">
        <f t="shared" si="238"/>
        <v>西南交大</v>
      </c>
      <c r="D3833" t="str">
        <f t="shared" si="239"/>
        <v>01</v>
      </c>
      <c r="E3833" t="s">
        <v>607</v>
      </c>
      <c r="F3833">
        <v>232</v>
      </c>
      <c r="G3833">
        <v>126</v>
      </c>
      <c r="H3833">
        <v>116</v>
      </c>
      <c r="I3833">
        <v>67</v>
      </c>
      <c r="J3833">
        <v>64</v>
      </c>
      <c r="K3833">
        <v>58</v>
      </c>
      <c r="L3833">
        <v>0</v>
      </c>
      <c r="M3833">
        <v>2022</v>
      </c>
      <c r="N3833">
        <f t="shared" ca="1" si="236"/>
        <v>211</v>
      </c>
      <c r="O3833">
        <f t="shared" ca="1" si="237"/>
        <v>9620</v>
      </c>
      <c r="P3833">
        <f ca="1">_20206[[#This Row],[最低排名]]-_20206[[#This Row],[同分人数]]+1</f>
        <v>9410</v>
      </c>
      <c r="Q3833">
        <f ca="1">IF(O3833&gt;=开始!$B$6, 1, 0)</f>
        <v>1</v>
      </c>
      <c r="R3833">
        <f ca="1">_20206[[#This Row],[最低排名]]-开始!$B$6</f>
        <v>9620</v>
      </c>
    </row>
    <row r="3834" spans="1:18">
      <c r="A3834">
        <v>83302</v>
      </c>
      <c r="B3834" t="s">
        <v>1337</v>
      </c>
      <c r="C3834" t="str">
        <f t="shared" si="238"/>
        <v>西南交大</v>
      </c>
      <c r="D3834" t="str">
        <f t="shared" si="239"/>
        <v>02</v>
      </c>
      <c r="E3834" t="s">
        <v>160</v>
      </c>
      <c r="F3834">
        <v>239</v>
      </c>
      <c r="G3834">
        <v>132</v>
      </c>
      <c r="H3834">
        <v>124</v>
      </c>
      <c r="I3834">
        <v>64</v>
      </c>
      <c r="J3834">
        <v>58</v>
      </c>
      <c r="K3834">
        <v>49</v>
      </c>
      <c r="L3834">
        <v>0</v>
      </c>
      <c r="M3834">
        <v>2022</v>
      </c>
      <c r="N3834">
        <f t="shared" ca="1" si="236"/>
        <v>213</v>
      </c>
      <c r="O3834">
        <f t="shared" ca="1" si="237"/>
        <v>10296</v>
      </c>
      <c r="P3834">
        <f ca="1">_20206[[#This Row],[最低排名]]-_20206[[#This Row],[同分人数]]+1</f>
        <v>10084</v>
      </c>
      <c r="Q3834">
        <f ca="1">IF(O3834&gt;=开始!$B$6, 1, 0)</f>
        <v>1</v>
      </c>
      <c r="R3834">
        <f ca="1">_20206[[#This Row],[最低排名]]-开始!$B$6</f>
        <v>10296</v>
      </c>
    </row>
    <row r="3835" spans="1:18">
      <c r="A3835">
        <v>83303</v>
      </c>
      <c r="B3835" t="s">
        <v>1338</v>
      </c>
      <c r="C3835" t="str">
        <f t="shared" si="238"/>
        <v>西南交大</v>
      </c>
      <c r="D3835" t="str">
        <f t="shared" si="239"/>
        <v>03</v>
      </c>
      <c r="E3835" t="s">
        <v>72</v>
      </c>
      <c r="F3835">
        <v>217</v>
      </c>
      <c r="G3835">
        <v>116</v>
      </c>
      <c r="H3835">
        <v>128</v>
      </c>
      <c r="I3835">
        <v>61</v>
      </c>
      <c r="J3835">
        <v>58</v>
      </c>
      <c r="K3835">
        <v>58</v>
      </c>
      <c r="L3835">
        <v>0</v>
      </c>
      <c r="M3835">
        <v>2022</v>
      </c>
      <c r="N3835">
        <f t="shared" ca="1" si="236"/>
        <v>242</v>
      </c>
      <c r="O3835">
        <f t="shared" ca="1" si="237"/>
        <v>12862</v>
      </c>
      <c r="P3835">
        <f ca="1">_20206[[#This Row],[最低排名]]-_20206[[#This Row],[同分人数]]+1</f>
        <v>12621</v>
      </c>
      <c r="Q3835">
        <f ca="1">IF(O3835&gt;=开始!$B$6, 1, 0)</f>
        <v>1</v>
      </c>
      <c r="R3835">
        <f ca="1">_20206[[#This Row],[最低排名]]-开始!$B$6</f>
        <v>12862</v>
      </c>
    </row>
    <row r="3836" spans="1:18">
      <c r="A3836">
        <v>83304</v>
      </c>
      <c r="B3836" t="s">
        <v>1339</v>
      </c>
      <c r="C3836" t="str">
        <f t="shared" si="238"/>
        <v>西南交大</v>
      </c>
      <c r="D3836" t="str">
        <f t="shared" si="239"/>
        <v>04</v>
      </c>
      <c r="E3836" t="s">
        <v>298</v>
      </c>
      <c r="F3836">
        <v>216</v>
      </c>
      <c r="G3836">
        <v>112</v>
      </c>
      <c r="H3836">
        <v>115</v>
      </c>
      <c r="I3836">
        <v>70</v>
      </c>
      <c r="J3836">
        <v>67</v>
      </c>
      <c r="K3836">
        <v>64</v>
      </c>
      <c r="L3836">
        <v>0</v>
      </c>
      <c r="M3836">
        <v>2022</v>
      </c>
      <c r="N3836">
        <f t="shared" ca="1" si="236"/>
        <v>227</v>
      </c>
      <c r="O3836">
        <f t="shared" ca="1" si="237"/>
        <v>10720</v>
      </c>
      <c r="P3836">
        <f ca="1">_20206[[#This Row],[最低排名]]-_20206[[#This Row],[同分人数]]+1</f>
        <v>10494</v>
      </c>
      <c r="Q3836">
        <f ca="1">IF(O3836&gt;=开始!$B$6, 1, 0)</f>
        <v>1</v>
      </c>
      <c r="R3836">
        <f ca="1">_20206[[#This Row],[最低排名]]-开始!$B$6</f>
        <v>10720</v>
      </c>
    </row>
    <row r="3837" spans="1:18">
      <c r="A3837">
        <v>83401</v>
      </c>
      <c r="B3837" t="s">
        <v>1340</v>
      </c>
      <c r="C3837" t="str">
        <f t="shared" si="238"/>
        <v>电子科大</v>
      </c>
      <c r="D3837" t="str">
        <f t="shared" si="239"/>
        <v>01</v>
      </c>
      <c r="E3837" t="s">
        <v>8</v>
      </c>
      <c r="F3837">
        <v>240</v>
      </c>
      <c r="G3837">
        <v>124</v>
      </c>
      <c r="H3837">
        <v>137</v>
      </c>
      <c r="I3837">
        <v>70</v>
      </c>
      <c r="J3837">
        <v>64</v>
      </c>
      <c r="K3837">
        <v>58</v>
      </c>
      <c r="L3837">
        <v>0</v>
      </c>
      <c r="M3837">
        <v>2022</v>
      </c>
      <c r="N3837">
        <f t="shared" ca="1" si="236"/>
        <v>130</v>
      </c>
      <c r="O3837">
        <f t="shared" ca="1" si="237"/>
        <v>3780</v>
      </c>
      <c r="P3837">
        <f ca="1">_20206[[#This Row],[最低排名]]-_20206[[#This Row],[同分人数]]+1</f>
        <v>3651</v>
      </c>
      <c r="Q3837">
        <f ca="1">IF(O3837&gt;=开始!$B$6, 1, 0)</f>
        <v>1</v>
      </c>
      <c r="R3837">
        <f ca="1">_20206[[#This Row],[最低排名]]-开始!$B$6</f>
        <v>3780</v>
      </c>
    </row>
    <row r="3838" spans="1:18">
      <c r="A3838">
        <v>83501</v>
      </c>
      <c r="B3838" t="s">
        <v>1341</v>
      </c>
      <c r="C3838" t="str">
        <f t="shared" si="238"/>
        <v>西南财大</v>
      </c>
      <c r="D3838" t="str">
        <f t="shared" si="239"/>
        <v>01</v>
      </c>
      <c r="E3838" t="s">
        <v>244</v>
      </c>
      <c r="F3838">
        <v>222</v>
      </c>
      <c r="G3838">
        <v>114</v>
      </c>
      <c r="H3838">
        <v>132</v>
      </c>
      <c r="I3838">
        <v>70</v>
      </c>
      <c r="J3838">
        <v>67</v>
      </c>
      <c r="K3838">
        <v>64</v>
      </c>
      <c r="L3838">
        <v>0</v>
      </c>
      <c r="M3838">
        <v>2022</v>
      </c>
      <c r="N3838">
        <f t="shared" ca="1" si="236"/>
        <v>164</v>
      </c>
      <c r="O3838">
        <f t="shared" ca="1" si="237"/>
        <v>6089</v>
      </c>
      <c r="P3838">
        <f ca="1">_20206[[#This Row],[最低排名]]-_20206[[#This Row],[同分人数]]+1</f>
        <v>5926</v>
      </c>
      <c r="Q3838">
        <f ca="1">IF(O3838&gt;=开始!$B$6, 1, 0)</f>
        <v>1</v>
      </c>
      <c r="R3838">
        <f ca="1">_20206[[#This Row],[最低排名]]-开始!$B$6</f>
        <v>6089</v>
      </c>
    </row>
    <row r="3839" spans="1:18">
      <c r="A3839">
        <v>83502</v>
      </c>
      <c r="B3839" t="s">
        <v>1342</v>
      </c>
      <c r="C3839" t="str">
        <f t="shared" si="238"/>
        <v>西南财大</v>
      </c>
      <c r="D3839" t="str">
        <f t="shared" si="239"/>
        <v>02</v>
      </c>
      <c r="E3839" t="s">
        <v>14</v>
      </c>
      <c r="F3839">
        <v>221</v>
      </c>
      <c r="G3839">
        <v>115</v>
      </c>
      <c r="H3839">
        <v>128</v>
      </c>
      <c r="I3839">
        <v>70</v>
      </c>
      <c r="J3839">
        <v>67</v>
      </c>
      <c r="K3839">
        <v>67</v>
      </c>
      <c r="L3839">
        <v>0</v>
      </c>
      <c r="M3839">
        <v>2022</v>
      </c>
      <c r="N3839">
        <f t="shared" ca="1" si="236"/>
        <v>194</v>
      </c>
      <c r="O3839">
        <f t="shared" ca="1" si="237"/>
        <v>6457</v>
      </c>
      <c r="P3839">
        <f ca="1">_20206[[#This Row],[最低排名]]-_20206[[#This Row],[同分人数]]+1</f>
        <v>6264</v>
      </c>
      <c r="Q3839">
        <f ca="1">IF(O3839&gt;=开始!$B$6, 1, 0)</f>
        <v>1</v>
      </c>
      <c r="R3839">
        <f ca="1">_20206[[#This Row],[最低排名]]-开始!$B$6</f>
        <v>6457</v>
      </c>
    </row>
    <row r="3840" spans="1:18">
      <c r="A3840">
        <v>83503</v>
      </c>
      <c r="B3840" t="s">
        <v>1343</v>
      </c>
      <c r="C3840" t="str">
        <f t="shared" si="238"/>
        <v>西南财大</v>
      </c>
      <c r="D3840" t="str">
        <f t="shared" si="239"/>
        <v>03</v>
      </c>
      <c r="E3840" t="s">
        <v>20</v>
      </c>
      <c r="F3840">
        <v>236</v>
      </c>
      <c r="G3840">
        <v>123</v>
      </c>
      <c r="H3840">
        <v>113</v>
      </c>
      <c r="I3840">
        <v>67</v>
      </c>
      <c r="J3840">
        <v>64</v>
      </c>
      <c r="K3840">
        <v>61</v>
      </c>
      <c r="L3840">
        <v>0</v>
      </c>
      <c r="M3840">
        <v>2022</v>
      </c>
      <c r="N3840">
        <f t="shared" ca="1" si="236"/>
        <v>223</v>
      </c>
      <c r="O3840">
        <f t="shared" ca="1" si="237"/>
        <v>8780</v>
      </c>
      <c r="P3840">
        <f ca="1">_20206[[#This Row],[最低排名]]-_20206[[#This Row],[同分人数]]+1</f>
        <v>8558</v>
      </c>
      <c r="Q3840">
        <f ca="1">IF(O3840&gt;=开始!$B$6, 1, 0)</f>
        <v>1</v>
      </c>
      <c r="R3840">
        <f ca="1">_20206[[#This Row],[最低排名]]-开始!$B$6</f>
        <v>8780</v>
      </c>
    </row>
    <row r="3841" spans="1:18">
      <c r="A3841">
        <v>83504</v>
      </c>
      <c r="B3841" t="s">
        <v>1344</v>
      </c>
      <c r="C3841" t="str">
        <f t="shared" si="238"/>
        <v>西南财大</v>
      </c>
      <c r="D3841" t="str">
        <f t="shared" si="239"/>
        <v>04</v>
      </c>
      <c r="E3841" t="s">
        <v>138</v>
      </c>
      <c r="F3841">
        <v>222</v>
      </c>
      <c r="G3841">
        <v>114</v>
      </c>
      <c r="H3841">
        <v>110</v>
      </c>
      <c r="I3841">
        <v>64</v>
      </c>
      <c r="J3841">
        <v>64</v>
      </c>
      <c r="K3841">
        <v>55</v>
      </c>
      <c r="L3841">
        <v>0</v>
      </c>
      <c r="M3841">
        <v>2022</v>
      </c>
      <c r="N3841">
        <f t="shared" ca="1" si="236"/>
        <v>220</v>
      </c>
      <c r="O3841">
        <f t="shared" ca="1" si="237"/>
        <v>14379</v>
      </c>
      <c r="P3841">
        <f ca="1">_20206[[#This Row],[最低排名]]-_20206[[#This Row],[同分人数]]+1</f>
        <v>14160</v>
      </c>
      <c r="Q3841">
        <f ca="1">IF(O3841&gt;=开始!$B$6, 1, 0)</f>
        <v>1</v>
      </c>
      <c r="R3841">
        <f ca="1">_20206[[#This Row],[最低排名]]-开始!$B$6</f>
        <v>14379</v>
      </c>
    </row>
    <row r="3842" spans="1:18">
      <c r="A3842">
        <v>83601</v>
      </c>
      <c r="B3842" t="s">
        <v>1345</v>
      </c>
      <c r="C3842" t="str">
        <f t="shared" si="238"/>
        <v>民航飞院</v>
      </c>
      <c r="D3842" t="str">
        <f t="shared" si="239"/>
        <v>01</v>
      </c>
      <c r="E3842" t="s">
        <v>1534</v>
      </c>
      <c r="F3842">
        <v>180</v>
      </c>
      <c r="G3842">
        <v>92</v>
      </c>
      <c r="H3842">
        <v>76</v>
      </c>
      <c r="I3842">
        <v>52</v>
      </c>
      <c r="J3842">
        <v>46</v>
      </c>
      <c r="K3842">
        <v>46</v>
      </c>
      <c r="L3842">
        <v>0</v>
      </c>
      <c r="M3842">
        <v>2022</v>
      </c>
      <c r="N3842">
        <f t="shared" ref="N3842:N3905" ca="1" si="240">VLOOKUP(E3842, INDIRECT("'" &amp; M3842 &amp; "D'!$A$2:$G$500"), 2, FALSE)</f>
        <v>161</v>
      </c>
      <c r="O3842">
        <f t="shared" ref="O3842:O3905" ca="1" si="241">VLOOKUP(E3842, INDIRECT("'" &amp; M3842 &amp; "D'!$A$2:$G$500"), 3, FALSE)</f>
        <v>36413</v>
      </c>
      <c r="P3842">
        <f ca="1">_20206[[#This Row],[最低排名]]-_20206[[#This Row],[同分人数]]+1</f>
        <v>36253</v>
      </c>
      <c r="Q3842">
        <f ca="1">IF(O3842&gt;=开始!$B$6, 1, 0)</f>
        <v>1</v>
      </c>
      <c r="R3842">
        <f ca="1">_20206[[#This Row],[最低排名]]-开始!$B$6</f>
        <v>36413</v>
      </c>
    </row>
    <row r="3843" spans="1:18">
      <c r="A3843">
        <v>83602</v>
      </c>
      <c r="B3843" t="s">
        <v>1346</v>
      </c>
      <c r="C3843" t="str">
        <f t="shared" si="238"/>
        <v>民航飞院</v>
      </c>
      <c r="D3843" t="str">
        <f t="shared" si="239"/>
        <v>02</v>
      </c>
      <c r="E3843" t="s">
        <v>447</v>
      </c>
      <c r="F3843">
        <v>170</v>
      </c>
      <c r="G3843">
        <v>92</v>
      </c>
      <c r="H3843">
        <v>98</v>
      </c>
      <c r="I3843">
        <v>55</v>
      </c>
      <c r="J3843">
        <v>49</v>
      </c>
      <c r="K3843">
        <v>49</v>
      </c>
      <c r="L3843">
        <v>0</v>
      </c>
      <c r="M3843">
        <v>2022</v>
      </c>
      <c r="N3843">
        <f t="shared" ca="1" si="240"/>
        <v>152</v>
      </c>
      <c r="O3843">
        <f t="shared" ca="1" si="241"/>
        <v>33176</v>
      </c>
      <c r="P3843">
        <f ca="1">_20206[[#This Row],[最低排名]]-_20206[[#This Row],[同分人数]]+1</f>
        <v>33025</v>
      </c>
      <c r="Q3843">
        <f ca="1">IF(O3843&gt;=开始!$B$6, 1, 0)</f>
        <v>1</v>
      </c>
      <c r="R3843">
        <f ca="1">_20206[[#This Row],[最低排名]]-开始!$B$6</f>
        <v>33176</v>
      </c>
    </row>
    <row r="3844" spans="1:18">
      <c r="A3844">
        <v>83603</v>
      </c>
      <c r="B3844" t="s">
        <v>1347</v>
      </c>
      <c r="C3844" t="str">
        <f t="shared" si="238"/>
        <v>民航飞院</v>
      </c>
      <c r="D3844" t="str">
        <f t="shared" si="239"/>
        <v>03</v>
      </c>
      <c r="E3844" t="s">
        <v>528</v>
      </c>
      <c r="F3844">
        <v>207</v>
      </c>
      <c r="G3844">
        <v>110</v>
      </c>
      <c r="H3844">
        <v>83</v>
      </c>
      <c r="I3844">
        <v>55</v>
      </c>
      <c r="J3844">
        <v>49</v>
      </c>
      <c r="K3844">
        <v>46</v>
      </c>
      <c r="L3844">
        <v>0</v>
      </c>
      <c r="M3844">
        <v>2022</v>
      </c>
      <c r="N3844">
        <f t="shared" ca="1" si="240"/>
        <v>187</v>
      </c>
      <c r="O3844">
        <f t="shared" ca="1" si="241"/>
        <v>29955</v>
      </c>
      <c r="P3844">
        <f ca="1">_20206[[#This Row],[最低排名]]-_20206[[#This Row],[同分人数]]+1</f>
        <v>29769</v>
      </c>
      <c r="Q3844">
        <f ca="1">IF(O3844&gt;=开始!$B$6, 1, 0)</f>
        <v>1</v>
      </c>
      <c r="R3844">
        <f ca="1">_20206[[#This Row],[最低排名]]-开始!$B$6</f>
        <v>29955</v>
      </c>
    </row>
    <row r="3845" spans="1:18">
      <c r="A3845">
        <v>83604</v>
      </c>
      <c r="B3845" t="s">
        <v>1348</v>
      </c>
      <c r="C3845" t="str">
        <f t="shared" si="238"/>
        <v>民航飞院</v>
      </c>
      <c r="D3845" t="str">
        <f t="shared" si="239"/>
        <v>04</v>
      </c>
      <c r="E3845" t="s">
        <v>528</v>
      </c>
      <c r="F3845">
        <v>200</v>
      </c>
      <c r="G3845">
        <v>100</v>
      </c>
      <c r="H3845">
        <v>87</v>
      </c>
      <c r="I3845">
        <v>52</v>
      </c>
      <c r="J3845">
        <v>52</v>
      </c>
      <c r="K3845">
        <v>49</v>
      </c>
      <c r="L3845">
        <v>0</v>
      </c>
      <c r="M3845">
        <v>2022</v>
      </c>
      <c r="N3845">
        <f t="shared" ca="1" si="240"/>
        <v>187</v>
      </c>
      <c r="O3845">
        <f t="shared" ca="1" si="241"/>
        <v>29955</v>
      </c>
      <c r="P3845">
        <f ca="1">_20206[[#This Row],[最低排名]]-_20206[[#This Row],[同分人数]]+1</f>
        <v>29769</v>
      </c>
      <c r="Q3845">
        <f ca="1">IF(O3845&gt;=开始!$B$6, 1, 0)</f>
        <v>1</v>
      </c>
      <c r="R3845">
        <f ca="1">_20206[[#This Row],[最低排名]]-开始!$B$6</f>
        <v>29955</v>
      </c>
    </row>
    <row r="3846" spans="1:18">
      <c r="A3846">
        <v>83701</v>
      </c>
      <c r="B3846" t="s">
        <v>1349</v>
      </c>
      <c r="C3846" t="str">
        <f t="shared" si="238"/>
        <v>西南石油</v>
      </c>
      <c r="D3846" t="str">
        <f t="shared" si="239"/>
        <v>01</v>
      </c>
      <c r="E3846" t="s">
        <v>146</v>
      </c>
      <c r="F3846">
        <v>221</v>
      </c>
      <c r="G3846">
        <v>111</v>
      </c>
      <c r="H3846">
        <v>98</v>
      </c>
      <c r="I3846">
        <v>64</v>
      </c>
      <c r="J3846">
        <v>52</v>
      </c>
      <c r="K3846">
        <v>49</v>
      </c>
      <c r="L3846">
        <v>0</v>
      </c>
      <c r="M3846">
        <v>2022</v>
      </c>
      <c r="N3846">
        <f t="shared" ca="1" si="240"/>
        <v>233</v>
      </c>
      <c r="O3846">
        <f t="shared" ca="1" si="241"/>
        <v>21082</v>
      </c>
      <c r="P3846">
        <f ca="1">_20206[[#This Row],[最低排名]]-_20206[[#This Row],[同分人数]]+1</f>
        <v>20850</v>
      </c>
      <c r="Q3846">
        <f ca="1">IF(O3846&gt;=开始!$B$6, 1, 0)</f>
        <v>1</v>
      </c>
      <c r="R3846">
        <f ca="1">_20206[[#This Row],[最低排名]]-开始!$B$6</f>
        <v>21082</v>
      </c>
    </row>
    <row r="3847" spans="1:18">
      <c r="A3847">
        <v>83702</v>
      </c>
      <c r="B3847" t="s">
        <v>1350</v>
      </c>
      <c r="C3847" t="str">
        <f t="shared" si="238"/>
        <v>西南石油</v>
      </c>
      <c r="D3847" t="str">
        <f t="shared" si="239"/>
        <v>02</v>
      </c>
      <c r="E3847" t="s">
        <v>126</v>
      </c>
      <c r="F3847">
        <v>200</v>
      </c>
      <c r="G3847">
        <v>104</v>
      </c>
      <c r="H3847">
        <v>92</v>
      </c>
      <c r="I3847">
        <v>61</v>
      </c>
      <c r="J3847">
        <v>58</v>
      </c>
      <c r="K3847">
        <v>58</v>
      </c>
      <c r="L3847">
        <v>0</v>
      </c>
      <c r="M3847">
        <v>2022</v>
      </c>
      <c r="N3847">
        <f t="shared" ca="1" si="240"/>
        <v>211</v>
      </c>
      <c r="O3847">
        <f t="shared" ca="1" si="241"/>
        <v>24227</v>
      </c>
      <c r="P3847">
        <f ca="1">_20206[[#This Row],[最低排名]]-_20206[[#This Row],[同分人数]]+1</f>
        <v>24017</v>
      </c>
      <c r="Q3847">
        <f ca="1">IF(O3847&gt;=开始!$B$6, 1, 0)</f>
        <v>1</v>
      </c>
      <c r="R3847">
        <f ca="1">_20206[[#This Row],[最低排名]]-开始!$B$6</f>
        <v>24227</v>
      </c>
    </row>
    <row r="3848" spans="1:18">
      <c r="A3848">
        <v>83703</v>
      </c>
      <c r="B3848" t="s">
        <v>1351</v>
      </c>
      <c r="C3848" t="str">
        <f t="shared" si="238"/>
        <v>西南石油</v>
      </c>
      <c r="D3848" t="str">
        <f t="shared" si="239"/>
        <v>03</v>
      </c>
      <c r="E3848" t="s">
        <v>287</v>
      </c>
      <c r="F3848">
        <v>205</v>
      </c>
      <c r="G3848">
        <v>103</v>
      </c>
      <c r="H3848">
        <v>95</v>
      </c>
      <c r="I3848">
        <v>67</v>
      </c>
      <c r="J3848">
        <v>55</v>
      </c>
      <c r="K3848">
        <v>46</v>
      </c>
      <c r="L3848">
        <v>0</v>
      </c>
      <c r="M3848">
        <v>2022</v>
      </c>
      <c r="N3848">
        <f t="shared" ca="1" si="240"/>
        <v>204</v>
      </c>
      <c r="O3848">
        <f t="shared" ca="1" si="241"/>
        <v>24431</v>
      </c>
      <c r="P3848">
        <f ca="1">_20206[[#This Row],[最低排名]]-_20206[[#This Row],[同分人数]]+1</f>
        <v>24228</v>
      </c>
      <c r="Q3848">
        <f ca="1">IF(O3848&gt;=开始!$B$6, 1, 0)</f>
        <v>1</v>
      </c>
      <c r="R3848">
        <f ca="1">_20206[[#This Row],[最低排名]]-开始!$B$6</f>
        <v>24431</v>
      </c>
    </row>
    <row r="3849" spans="1:18">
      <c r="A3849">
        <v>83801</v>
      </c>
      <c r="B3849" t="s">
        <v>1352</v>
      </c>
      <c r="C3849" t="str">
        <f t="shared" si="238"/>
        <v>成都理工</v>
      </c>
      <c r="D3849" t="str">
        <f t="shared" si="239"/>
        <v>01</v>
      </c>
      <c r="E3849" t="s">
        <v>162</v>
      </c>
      <c r="F3849">
        <v>212</v>
      </c>
      <c r="G3849">
        <v>109</v>
      </c>
      <c r="H3849">
        <v>107</v>
      </c>
      <c r="I3849">
        <v>58</v>
      </c>
      <c r="J3849">
        <v>52</v>
      </c>
      <c r="K3849">
        <v>46</v>
      </c>
      <c r="L3849">
        <v>0</v>
      </c>
      <c r="M3849">
        <v>2022</v>
      </c>
      <c r="N3849">
        <f t="shared" ca="1" si="240"/>
        <v>214</v>
      </c>
      <c r="O3849">
        <f t="shared" ca="1" si="241"/>
        <v>23018</v>
      </c>
      <c r="P3849">
        <f ca="1">_20206[[#This Row],[最低排名]]-_20206[[#This Row],[同分人数]]+1</f>
        <v>22805</v>
      </c>
      <c r="Q3849">
        <f ca="1">IF(O3849&gt;=开始!$B$6, 1, 0)</f>
        <v>1</v>
      </c>
      <c r="R3849">
        <f ca="1">_20206[[#This Row],[最低排名]]-开始!$B$6</f>
        <v>23018</v>
      </c>
    </row>
    <row r="3850" spans="1:18">
      <c r="A3850">
        <v>83802</v>
      </c>
      <c r="B3850" t="s">
        <v>1353</v>
      </c>
      <c r="C3850" t="str">
        <f t="shared" si="238"/>
        <v>成都理工</v>
      </c>
      <c r="D3850" t="str">
        <f t="shared" si="239"/>
        <v>02</v>
      </c>
      <c r="E3850" t="s">
        <v>128</v>
      </c>
      <c r="F3850">
        <v>207</v>
      </c>
      <c r="G3850">
        <v>110</v>
      </c>
      <c r="H3850">
        <v>110</v>
      </c>
      <c r="I3850">
        <v>58</v>
      </c>
      <c r="J3850">
        <v>55</v>
      </c>
      <c r="K3850">
        <v>49</v>
      </c>
      <c r="L3850">
        <v>0</v>
      </c>
      <c r="M3850">
        <v>2022</v>
      </c>
      <c r="N3850">
        <f t="shared" ca="1" si="240"/>
        <v>228</v>
      </c>
      <c r="O3850">
        <f t="shared" ca="1" si="241"/>
        <v>22159</v>
      </c>
      <c r="P3850">
        <f ca="1">_20206[[#This Row],[最低排名]]-_20206[[#This Row],[同分人数]]+1</f>
        <v>21932</v>
      </c>
      <c r="Q3850">
        <f ca="1">IF(O3850&gt;=开始!$B$6, 1, 0)</f>
        <v>1</v>
      </c>
      <c r="R3850">
        <f ca="1">_20206[[#This Row],[最低排名]]-开始!$B$6</f>
        <v>22159</v>
      </c>
    </row>
    <row r="3851" spans="1:18">
      <c r="A3851">
        <v>83901</v>
      </c>
      <c r="B3851" t="s">
        <v>1354</v>
      </c>
      <c r="C3851" t="str">
        <f t="shared" si="238"/>
        <v>西南科大</v>
      </c>
      <c r="D3851" t="str">
        <f t="shared" si="239"/>
        <v>01</v>
      </c>
      <c r="E3851" t="s">
        <v>205</v>
      </c>
      <c r="F3851">
        <v>206</v>
      </c>
      <c r="G3851">
        <v>117</v>
      </c>
      <c r="H3851">
        <v>80</v>
      </c>
      <c r="I3851">
        <v>46</v>
      </c>
      <c r="J3851">
        <v>43</v>
      </c>
      <c r="K3851">
        <v>43</v>
      </c>
      <c r="L3851">
        <v>0</v>
      </c>
      <c r="M3851">
        <v>2022</v>
      </c>
      <c r="N3851">
        <f t="shared" ca="1" si="240"/>
        <v>162</v>
      </c>
      <c r="O3851">
        <f t="shared" ca="1" si="241"/>
        <v>33700</v>
      </c>
      <c r="P3851">
        <f ca="1">_20206[[#This Row],[最低排名]]-_20206[[#This Row],[同分人数]]+1</f>
        <v>33539</v>
      </c>
      <c r="Q3851">
        <f ca="1">IF(O3851&gt;=开始!$B$6, 1, 0)</f>
        <v>1</v>
      </c>
      <c r="R3851">
        <f ca="1">_20206[[#This Row],[最低排名]]-开始!$B$6</f>
        <v>33700</v>
      </c>
    </row>
    <row r="3852" spans="1:18">
      <c r="A3852">
        <v>83902</v>
      </c>
      <c r="B3852" t="s">
        <v>1355</v>
      </c>
      <c r="C3852" t="str">
        <f t="shared" si="238"/>
        <v>西南科大</v>
      </c>
      <c r="D3852" t="str">
        <f t="shared" si="239"/>
        <v>02</v>
      </c>
      <c r="E3852" t="s">
        <v>363</v>
      </c>
      <c r="F3852">
        <v>182</v>
      </c>
      <c r="G3852">
        <v>94</v>
      </c>
      <c r="H3852">
        <v>89</v>
      </c>
      <c r="I3852">
        <v>58</v>
      </c>
      <c r="J3852">
        <v>55</v>
      </c>
      <c r="K3852">
        <v>52</v>
      </c>
      <c r="L3852">
        <v>0</v>
      </c>
      <c r="M3852">
        <v>2022</v>
      </c>
      <c r="N3852">
        <f t="shared" ca="1" si="240"/>
        <v>197</v>
      </c>
      <c r="O3852">
        <f t="shared" ca="1" si="241"/>
        <v>30730</v>
      </c>
      <c r="P3852">
        <f ca="1">_20206[[#This Row],[最低排名]]-_20206[[#This Row],[同分人数]]+1</f>
        <v>30534</v>
      </c>
      <c r="Q3852">
        <f ca="1">IF(O3852&gt;=开始!$B$6, 1, 0)</f>
        <v>1</v>
      </c>
      <c r="R3852">
        <f ca="1">_20206[[#This Row],[最低排名]]-开始!$B$6</f>
        <v>30730</v>
      </c>
    </row>
    <row r="3853" spans="1:18">
      <c r="A3853">
        <v>83903</v>
      </c>
      <c r="B3853" t="s">
        <v>1356</v>
      </c>
      <c r="C3853" t="str">
        <f t="shared" si="238"/>
        <v>西南科大</v>
      </c>
      <c r="D3853" t="str">
        <f t="shared" si="239"/>
        <v>03</v>
      </c>
      <c r="E3853" t="s">
        <v>405</v>
      </c>
      <c r="F3853">
        <v>172</v>
      </c>
      <c r="G3853">
        <v>95</v>
      </c>
      <c r="H3853">
        <v>105</v>
      </c>
      <c r="I3853">
        <v>55</v>
      </c>
      <c r="J3853">
        <v>49</v>
      </c>
      <c r="K3853">
        <v>46</v>
      </c>
      <c r="L3853">
        <v>0</v>
      </c>
      <c r="M3853">
        <v>2022</v>
      </c>
      <c r="N3853">
        <f t="shared" ca="1" si="240"/>
        <v>164</v>
      </c>
      <c r="O3853">
        <f t="shared" ca="1" si="241"/>
        <v>32225</v>
      </c>
      <c r="P3853">
        <f ca="1">_20206[[#This Row],[最低排名]]-_20206[[#This Row],[同分人数]]+1</f>
        <v>32062</v>
      </c>
      <c r="Q3853">
        <f ca="1">IF(O3853&gt;=开始!$B$6, 1, 0)</f>
        <v>1</v>
      </c>
      <c r="R3853">
        <f ca="1">_20206[[#This Row],[最低排名]]-开始!$B$6</f>
        <v>32225</v>
      </c>
    </row>
    <row r="3854" spans="1:18">
      <c r="A3854">
        <v>84001</v>
      </c>
      <c r="B3854" t="s">
        <v>1357</v>
      </c>
      <c r="C3854" t="str">
        <f t="shared" si="238"/>
        <v>成都信息</v>
      </c>
      <c r="D3854" t="str">
        <f t="shared" si="239"/>
        <v>01</v>
      </c>
      <c r="E3854" t="s">
        <v>354</v>
      </c>
      <c r="F3854">
        <v>201</v>
      </c>
      <c r="G3854">
        <v>114</v>
      </c>
      <c r="H3854">
        <v>89</v>
      </c>
      <c r="I3854">
        <v>49</v>
      </c>
      <c r="J3854">
        <v>46</v>
      </c>
      <c r="K3854">
        <v>43</v>
      </c>
      <c r="L3854">
        <v>0</v>
      </c>
      <c r="M3854">
        <v>2022</v>
      </c>
      <c r="N3854">
        <f t="shared" ca="1" si="240"/>
        <v>175</v>
      </c>
      <c r="O3854">
        <f t="shared" ca="1" si="241"/>
        <v>32061</v>
      </c>
      <c r="P3854">
        <f ca="1">_20206[[#This Row],[最低排名]]-_20206[[#This Row],[同分人数]]+1</f>
        <v>31887</v>
      </c>
      <c r="Q3854">
        <f ca="1">IF(O3854&gt;=开始!$B$6, 1, 0)</f>
        <v>1</v>
      </c>
      <c r="R3854">
        <f ca="1">_20206[[#This Row],[最低排名]]-开始!$B$6</f>
        <v>32061</v>
      </c>
    </row>
    <row r="3855" spans="1:18">
      <c r="A3855">
        <v>84002</v>
      </c>
      <c r="B3855" t="s">
        <v>1358</v>
      </c>
      <c r="C3855" t="str">
        <f t="shared" si="238"/>
        <v>成都信息</v>
      </c>
      <c r="D3855" t="str">
        <f t="shared" si="239"/>
        <v>02</v>
      </c>
      <c r="E3855" t="s">
        <v>419</v>
      </c>
      <c r="F3855">
        <v>199</v>
      </c>
      <c r="G3855">
        <v>101</v>
      </c>
      <c r="H3855">
        <v>79</v>
      </c>
      <c r="I3855">
        <v>52</v>
      </c>
      <c r="J3855">
        <v>52</v>
      </c>
      <c r="K3855">
        <v>52</v>
      </c>
      <c r="L3855">
        <v>0</v>
      </c>
      <c r="M3855">
        <v>2022</v>
      </c>
      <c r="N3855">
        <f t="shared" ca="1" si="240"/>
        <v>158</v>
      </c>
      <c r="O3855">
        <f t="shared" ca="1" si="241"/>
        <v>31045</v>
      </c>
      <c r="P3855">
        <f ca="1">_20206[[#This Row],[最低排名]]-_20206[[#This Row],[同分人数]]+1</f>
        <v>30888</v>
      </c>
      <c r="Q3855">
        <f ca="1">IF(O3855&gt;=开始!$B$6, 1, 0)</f>
        <v>1</v>
      </c>
      <c r="R3855">
        <f ca="1">_20206[[#This Row],[最低排名]]-开始!$B$6</f>
        <v>31045</v>
      </c>
    </row>
    <row r="3856" spans="1:18">
      <c r="A3856">
        <v>84101</v>
      </c>
      <c r="B3856" t="s">
        <v>1359</v>
      </c>
      <c r="C3856" t="str">
        <f t="shared" si="238"/>
        <v>西华大学</v>
      </c>
      <c r="D3856" t="str">
        <f t="shared" si="239"/>
        <v>01</v>
      </c>
      <c r="E3856" t="s">
        <v>469</v>
      </c>
      <c r="F3856">
        <v>197</v>
      </c>
      <c r="G3856">
        <v>99</v>
      </c>
      <c r="H3856">
        <v>97</v>
      </c>
      <c r="I3856">
        <v>49</v>
      </c>
      <c r="J3856">
        <v>46</v>
      </c>
      <c r="K3856">
        <v>43</v>
      </c>
      <c r="L3856">
        <v>0</v>
      </c>
      <c r="M3856">
        <v>2022</v>
      </c>
      <c r="N3856">
        <f t="shared" ca="1" si="240"/>
        <v>147</v>
      </c>
      <c r="O3856">
        <f t="shared" ca="1" si="241"/>
        <v>31375</v>
      </c>
      <c r="P3856">
        <f ca="1">_20206[[#This Row],[最低排名]]-_20206[[#This Row],[同分人数]]+1</f>
        <v>31229</v>
      </c>
      <c r="Q3856">
        <f ca="1">IF(O3856&gt;=开始!$B$6, 1, 0)</f>
        <v>1</v>
      </c>
      <c r="R3856">
        <f ca="1">_20206[[#This Row],[最低排名]]-开始!$B$6</f>
        <v>31375</v>
      </c>
    </row>
    <row r="3857" spans="1:18">
      <c r="A3857">
        <v>84102</v>
      </c>
      <c r="B3857" t="s">
        <v>1360</v>
      </c>
      <c r="C3857" t="str">
        <f t="shared" ref="C3857:C3920" si="242">LEFT(B3857, FIND("(", B3857) - 1)</f>
        <v>西华大学</v>
      </c>
      <c r="D3857" t="str">
        <f t="shared" ref="D3857:D3920" si="243">MID(B3857, FIND("(", B3857) + 1, FIND(")", B3857) - FIND("(", B3857) - 1)</f>
        <v>02</v>
      </c>
      <c r="E3857" t="s">
        <v>485</v>
      </c>
      <c r="F3857">
        <v>198</v>
      </c>
      <c r="G3857">
        <v>103</v>
      </c>
      <c r="H3857">
        <v>94</v>
      </c>
      <c r="I3857">
        <v>55</v>
      </c>
      <c r="J3857">
        <v>52</v>
      </c>
      <c r="K3857">
        <v>46</v>
      </c>
      <c r="L3857">
        <v>0</v>
      </c>
      <c r="M3857">
        <v>2022</v>
      </c>
      <c r="N3857">
        <f t="shared" ca="1" si="240"/>
        <v>184</v>
      </c>
      <c r="O3857">
        <f t="shared" ca="1" si="241"/>
        <v>29030</v>
      </c>
      <c r="P3857">
        <f ca="1">_20206[[#This Row],[最低排名]]-_20206[[#This Row],[同分人数]]+1</f>
        <v>28847</v>
      </c>
      <c r="Q3857">
        <f ca="1">IF(O3857&gt;=开始!$B$6, 1, 0)</f>
        <v>1</v>
      </c>
      <c r="R3857">
        <f ca="1">_20206[[#This Row],[最低排名]]-开始!$B$6</f>
        <v>29030</v>
      </c>
    </row>
    <row r="3858" spans="1:18">
      <c r="A3858">
        <v>84201</v>
      </c>
      <c r="B3858" t="s">
        <v>1361</v>
      </c>
      <c r="C3858" t="str">
        <f t="shared" si="242"/>
        <v>西南医大</v>
      </c>
      <c r="D3858" t="str">
        <f t="shared" si="243"/>
        <v>01</v>
      </c>
      <c r="E3858" t="s">
        <v>90</v>
      </c>
      <c r="F3858">
        <v>211</v>
      </c>
      <c r="G3858">
        <v>115</v>
      </c>
      <c r="H3858">
        <v>105</v>
      </c>
      <c r="I3858">
        <v>64</v>
      </c>
      <c r="J3858">
        <v>58</v>
      </c>
      <c r="K3858">
        <v>55</v>
      </c>
      <c r="L3858">
        <v>0</v>
      </c>
      <c r="M3858">
        <v>2022</v>
      </c>
      <c r="N3858">
        <f t="shared" ca="1" si="240"/>
        <v>208</v>
      </c>
      <c r="O3858">
        <f t="shared" ca="1" si="241"/>
        <v>19101</v>
      </c>
      <c r="P3858">
        <f ca="1">_20206[[#This Row],[最低排名]]-_20206[[#This Row],[同分人数]]+1</f>
        <v>18894</v>
      </c>
      <c r="Q3858">
        <f ca="1">IF(O3858&gt;=开始!$B$6, 1, 0)</f>
        <v>1</v>
      </c>
      <c r="R3858">
        <f ca="1">_20206[[#This Row],[最低排名]]-开始!$B$6</f>
        <v>19101</v>
      </c>
    </row>
    <row r="3859" spans="1:18">
      <c r="A3859">
        <v>84301</v>
      </c>
      <c r="B3859" t="s">
        <v>1362</v>
      </c>
      <c r="C3859" t="str">
        <f t="shared" si="242"/>
        <v>西华师大</v>
      </c>
      <c r="D3859" t="str">
        <f t="shared" si="243"/>
        <v>01</v>
      </c>
      <c r="E3859" t="s">
        <v>318</v>
      </c>
      <c r="F3859">
        <v>198</v>
      </c>
      <c r="G3859">
        <v>104</v>
      </c>
      <c r="H3859">
        <v>84</v>
      </c>
      <c r="I3859">
        <v>52</v>
      </c>
      <c r="J3859">
        <v>49</v>
      </c>
      <c r="K3859">
        <v>43</v>
      </c>
      <c r="L3859">
        <v>0</v>
      </c>
      <c r="M3859">
        <v>2022</v>
      </c>
      <c r="N3859">
        <f t="shared" ca="1" si="240"/>
        <v>168</v>
      </c>
      <c r="O3859">
        <f t="shared" ca="1" si="241"/>
        <v>32393</v>
      </c>
      <c r="P3859">
        <f ca="1">_20206[[#This Row],[最低排名]]-_20206[[#This Row],[同分人数]]+1</f>
        <v>32226</v>
      </c>
      <c r="Q3859">
        <f ca="1">IF(O3859&gt;=开始!$B$6, 1, 0)</f>
        <v>1</v>
      </c>
      <c r="R3859">
        <f ca="1">_20206[[#This Row],[最低排名]]-开始!$B$6</f>
        <v>32393</v>
      </c>
    </row>
    <row r="3860" spans="1:18">
      <c r="A3860">
        <v>84501</v>
      </c>
      <c r="B3860" t="s">
        <v>1364</v>
      </c>
      <c r="C3860" t="str">
        <f t="shared" si="242"/>
        <v>西财天府</v>
      </c>
      <c r="D3860" t="str">
        <f t="shared" si="243"/>
        <v>01</v>
      </c>
      <c r="E3860" t="s">
        <v>1548</v>
      </c>
      <c r="F3860">
        <v>171</v>
      </c>
      <c r="G3860">
        <v>99</v>
      </c>
      <c r="H3860">
        <v>97</v>
      </c>
      <c r="I3860">
        <v>46</v>
      </c>
      <c r="J3860">
        <v>46</v>
      </c>
      <c r="K3860">
        <v>43</v>
      </c>
      <c r="L3860">
        <v>0</v>
      </c>
      <c r="M3860">
        <v>2022</v>
      </c>
      <c r="N3860">
        <f t="shared" ca="1" si="240"/>
        <v>137</v>
      </c>
      <c r="O3860">
        <f t="shared" ca="1" si="241"/>
        <v>35974</v>
      </c>
      <c r="P3860">
        <f ca="1">_20206[[#This Row],[最低排名]]-_20206[[#This Row],[同分人数]]+1</f>
        <v>35838</v>
      </c>
      <c r="Q3860">
        <f ca="1">IF(O3860&gt;=开始!$B$6, 1, 0)</f>
        <v>1</v>
      </c>
      <c r="R3860">
        <f ca="1">_20206[[#This Row],[最低排名]]-开始!$B$6</f>
        <v>35974</v>
      </c>
    </row>
    <row r="3861" spans="1:18">
      <c r="A3861">
        <v>84602</v>
      </c>
      <c r="B3861" t="s">
        <v>1614</v>
      </c>
      <c r="C3861" t="str">
        <f t="shared" si="242"/>
        <v>四川轻化</v>
      </c>
      <c r="D3861" t="str">
        <f t="shared" si="243"/>
        <v>02</v>
      </c>
      <c r="E3861" t="s">
        <v>1534</v>
      </c>
      <c r="F3861">
        <v>202</v>
      </c>
      <c r="G3861">
        <v>123</v>
      </c>
      <c r="H3861">
        <v>66</v>
      </c>
      <c r="I3861">
        <v>46</v>
      </c>
      <c r="J3861">
        <v>46</v>
      </c>
      <c r="K3861">
        <v>40</v>
      </c>
      <c r="L3861">
        <v>0</v>
      </c>
      <c r="M3861">
        <v>2022</v>
      </c>
      <c r="N3861">
        <f t="shared" ca="1" si="240"/>
        <v>161</v>
      </c>
      <c r="O3861">
        <f t="shared" ca="1" si="241"/>
        <v>36413</v>
      </c>
      <c r="P3861">
        <f ca="1">_20206[[#This Row],[最低排名]]-_20206[[#This Row],[同分人数]]+1</f>
        <v>36253</v>
      </c>
      <c r="Q3861">
        <f ca="1">IF(O3861&gt;=开始!$B$6, 1, 0)</f>
        <v>1</v>
      </c>
      <c r="R3861">
        <f ca="1">_20206[[#This Row],[最低排名]]-开始!$B$6</f>
        <v>36413</v>
      </c>
    </row>
    <row r="3862" spans="1:18">
      <c r="A3862">
        <v>84603</v>
      </c>
      <c r="B3862" t="s">
        <v>1615</v>
      </c>
      <c r="C3862" t="str">
        <f t="shared" si="242"/>
        <v>四川轻化</v>
      </c>
      <c r="D3862" t="str">
        <f t="shared" si="243"/>
        <v>03</v>
      </c>
      <c r="E3862" t="s">
        <v>54</v>
      </c>
      <c r="F3862">
        <v>184</v>
      </c>
      <c r="G3862">
        <v>101</v>
      </c>
      <c r="H3862">
        <v>95</v>
      </c>
      <c r="I3862">
        <v>58</v>
      </c>
      <c r="J3862">
        <v>55</v>
      </c>
      <c r="K3862">
        <v>49</v>
      </c>
      <c r="L3862">
        <v>0</v>
      </c>
      <c r="M3862">
        <v>2022</v>
      </c>
      <c r="N3862">
        <f t="shared" ca="1" si="240"/>
        <v>178</v>
      </c>
      <c r="O3862">
        <f t="shared" ca="1" si="241"/>
        <v>29768</v>
      </c>
      <c r="P3862">
        <f ca="1">_20206[[#This Row],[最低排名]]-_20206[[#This Row],[同分人数]]+1</f>
        <v>29591</v>
      </c>
      <c r="Q3862">
        <f ca="1">IF(O3862&gt;=开始!$B$6, 1, 0)</f>
        <v>1</v>
      </c>
      <c r="R3862">
        <f ca="1">_20206[[#This Row],[最低排名]]-开始!$B$6</f>
        <v>29768</v>
      </c>
    </row>
    <row r="3863" spans="1:18">
      <c r="A3863">
        <v>84701</v>
      </c>
      <c r="B3863" t="s">
        <v>1366</v>
      </c>
      <c r="C3863" t="str">
        <f t="shared" si="242"/>
        <v>四川农大</v>
      </c>
      <c r="D3863" t="str">
        <f t="shared" si="243"/>
        <v>01</v>
      </c>
      <c r="E3863" t="s">
        <v>649</v>
      </c>
      <c r="F3863">
        <v>218</v>
      </c>
      <c r="G3863">
        <v>112</v>
      </c>
      <c r="H3863">
        <v>122</v>
      </c>
      <c r="I3863">
        <v>61</v>
      </c>
      <c r="J3863">
        <v>55</v>
      </c>
      <c r="K3863">
        <v>52</v>
      </c>
      <c r="L3863">
        <v>0</v>
      </c>
      <c r="M3863">
        <v>2022</v>
      </c>
      <c r="N3863">
        <f t="shared" ca="1" si="240"/>
        <v>217</v>
      </c>
      <c r="O3863">
        <f t="shared" ca="1" si="241"/>
        <v>15882</v>
      </c>
      <c r="P3863">
        <f ca="1">_20206[[#This Row],[最低排名]]-_20206[[#This Row],[同分人数]]+1</f>
        <v>15666</v>
      </c>
      <c r="Q3863">
        <f ca="1">IF(O3863&gt;=开始!$B$6, 1, 0)</f>
        <v>1</v>
      </c>
      <c r="R3863">
        <f ca="1">_20206[[#This Row],[最低排名]]-开始!$B$6</f>
        <v>15882</v>
      </c>
    </row>
    <row r="3864" spans="1:18">
      <c r="A3864">
        <v>84801</v>
      </c>
      <c r="B3864" t="s">
        <v>1367</v>
      </c>
      <c r="C3864" t="str">
        <f t="shared" si="242"/>
        <v>四川师大</v>
      </c>
      <c r="D3864" t="str">
        <f t="shared" si="243"/>
        <v>01</v>
      </c>
      <c r="E3864" t="s">
        <v>546</v>
      </c>
      <c r="F3864">
        <v>188</v>
      </c>
      <c r="G3864">
        <v>102</v>
      </c>
      <c r="H3864">
        <v>111</v>
      </c>
      <c r="I3864">
        <v>64</v>
      </c>
      <c r="J3864">
        <v>64</v>
      </c>
      <c r="K3864">
        <v>61</v>
      </c>
      <c r="L3864">
        <v>0</v>
      </c>
      <c r="M3864">
        <v>2022</v>
      </c>
      <c r="N3864">
        <f t="shared" ca="1" si="240"/>
        <v>238</v>
      </c>
      <c r="O3864">
        <f t="shared" ca="1" si="241"/>
        <v>20201</v>
      </c>
      <c r="P3864">
        <f ca="1">_20206[[#This Row],[最低排名]]-_20206[[#This Row],[同分人数]]+1</f>
        <v>19964</v>
      </c>
      <c r="Q3864">
        <f ca="1">IF(O3864&gt;=开始!$B$6, 1, 0)</f>
        <v>1</v>
      </c>
      <c r="R3864">
        <f ca="1">_20206[[#This Row],[最低排名]]-开始!$B$6</f>
        <v>20201</v>
      </c>
    </row>
    <row r="3865" spans="1:18">
      <c r="A3865">
        <v>84802</v>
      </c>
      <c r="B3865" t="s">
        <v>1368</v>
      </c>
      <c r="C3865" t="str">
        <f t="shared" si="242"/>
        <v>四川师大</v>
      </c>
      <c r="D3865" t="str">
        <f t="shared" si="243"/>
        <v>02</v>
      </c>
      <c r="E3865" t="s">
        <v>77</v>
      </c>
      <c r="F3865">
        <v>212</v>
      </c>
      <c r="G3865">
        <v>110</v>
      </c>
      <c r="H3865">
        <v>91</v>
      </c>
      <c r="I3865">
        <v>67</v>
      </c>
      <c r="J3865">
        <v>64</v>
      </c>
      <c r="K3865">
        <v>64</v>
      </c>
      <c r="L3865">
        <v>0</v>
      </c>
      <c r="M3865">
        <v>2022</v>
      </c>
      <c r="N3865">
        <f t="shared" ca="1" si="240"/>
        <v>221</v>
      </c>
      <c r="O3865">
        <f t="shared" ca="1" si="241"/>
        <v>18013</v>
      </c>
      <c r="P3865">
        <f ca="1">_20206[[#This Row],[最低排名]]-_20206[[#This Row],[同分人数]]+1</f>
        <v>17793</v>
      </c>
      <c r="Q3865">
        <f ca="1">IF(O3865&gt;=开始!$B$6, 1, 0)</f>
        <v>1</v>
      </c>
      <c r="R3865">
        <f ca="1">_20206[[#This Row],[最低排名]]-开始!$B$6</f>
        <v>18013</v>
      </c>
    </row>
    <row r="3866" spans="1:18">
      <c r="A3866">
        <v>84803</v>
      </c>
      <c r="B3866" t="s">
        <v>1616</v>
      </c>
      <c r="C3866" t="str">
        <f t="shared" si="242"/>
        <v>四川师大</v>
      </c>
      <c r="D3866" t="str">
        <f t="shared" si="243"/>
        <v>03</v>
      </c>
      <c r="E3866" t="s">
        <v>48</v>
      </c>
      <c r="F3866">
        <v>231</v>
      </c>
      <c r="G3866">
        <v>118</v>
      </c>
      <c r="H3866">
        <v>122</v>
      </c>
      <c r="I3866">
        <v>58</v>
      </c>
      <c r="J3866">
        <v>52</v>
      </c>
      <c r="K3866">
        <v>46</v>
      </c>
      <c r="L3866">
        <v>0</v>
      </c>
      <c r="M3866">
        <v>2022</v>
      </c>
      <c r="N3866">
        <f t="shared" ca="1" si="240"/>
        <v>228</v>
      </c>
      <c r="O3866">
        <f t="shared" ca="1" si="241"/>
        <v>15665</v>
      </c>
      <c r="P3866">
        <f ca="1">_20206[[#This Row],[最低排名]]-_20206[[#This Row],[同分人数]]+1</f>
        <v>15438</v>
      </c>
      <c r="Q3866">
        <f ca="1">IF(O3866&gt;=开始!$B$6, 1, 0)</f>
        <v>1</v>
      </c>
      <c r="R3866">
        <f ca="1">_20206[[#This Row],[最低排名]]-开始!$B$6</f>
        <v>15665</v>
      </c>
    </row>
    <row r="3867" spans="1:18">
      <c r="A3867">
        <v>84901</v>
      </c>
      <c r="B3867" t="s">
        <v>1369</v>
      </c>
      <c r="C3867" t="str">
        <f t="shared" si="242"/>
        <v>成都中医</v>
      </c>
      <c r="D3867" t="str">
        <f t="shared" si="243"/>
        <v>01</v>
      </c>
      <c r="E3867" t="s">
        <v>424</v>
      </c>
      <c r="F3867">
        <v>209</v>
      </c>
      <c r="G3867">
        <v>105</v>
      </c>
      <c r="H3867">
        <v>123</v>
      </c>
      <c r="I3867">
        <v>67</v>
      </c>
      <c r="J3867">
        <v>67</v>
      </c>
      <c r="K3867">
        <v>58</v>
      </c>
      <c r="L3867">
        <v>0</v>
      </c>
      <c r="M3867">
        <v>2022</v>
      </c>
      <c r="N3867">
        <f t="shared" ca="1" si="240"/>
        <v>195</v>
      </c>
      <c r="O3867">
        <f t="shared" ca="1" si="241"/>
        <v>12419</v>
      </c>
      <c r="P3867">
        <f ca="1">_20206[[#This Row],[最低排名]]-_20206[[#This Row],[同分人数]]+1</f>
        <v>12225</v>
      </c>
      <c r="Q3867">
        <f ca="1">IF(O3867&gt;=开始!$B$6, 1, 0)</f>
        <v>1</v>
      </c>
      <c r="R3867">
        <f ca="1">_20206[[#This Row],[最低排名]]-开始!$B$6</f>
        <v>12419</v>
      </c>
    </row>
    <row r="3868" spans="1:18">
      <c r="A3868">
        <v>85001</v>
      </c>
      <c r="B3868" t="s">
        <v>1370</v>
      </c>
      <c r="C3868" t="str">
        <f t="shared" si="242"/>
        <v>成都大学</v>
      </c>
      <c r="D3868" t="str">
        <f t="shared" si="243"/>
        <v>01</v>
      </c>
      <c r="E3868" t="s">
        <v>223</v>
      </c>
      <c r="F3868">
        <v>153</v>
      </c>
      <c r="G3868">
        <v>81</v>
      </c>
      <c r="H3868">
        <v>105</v>
      </c>
      <c r="I3868">
        <v>55</v>
      </c>
      <c r="J3868">
        <v>52</v>
      </c>
      <c r="K3868">
        <v>43</v>
      </c>
      <c r="L3868">
        <v>0</v>
      </c>
      <c r="M3868">
        <v>2022</v>
      </c>
      <c r="N3868">
        <f t="shared" ca="1" si="240"/>
        <v>159</v>
      </c>
      <c r="O3868">
        <f t="shared" ca="1" si="241"/>
        <v>35261</v>
      </c>
      <c r="P3868">
        <f ca="1">_20206[[#This Row],[最低排名]]-_20206[[#This Row],[同分人数]]+1</f>
        <v>35103</v>
      </c>
      <c r="Q3868">
        <f ca="1">IF(O3868&gt;=开始!$B$6, 1, 0)</f>
        <v>1</v>
      </c>
      <c r="R3868">
        <f ca="1">_20206[[#This Row],[最低排名]]-开始!$B$6</f>
        <v>35261</v>
      </c>
    </row>
    <row r="3869" spans="1:18">
      <c r="A3869">
        <v>85002</v>
      </c>
      <c r="B3869" t="s">
        <v>1371</v>
      </c>
      <c r="C3869" t="str">
        <f t="shared" si="242"/>
        <v>成都大学</v>
      </c>
      <c r="D3869" t="str">
        <f t="shared" si="243"/>
        <v>02</v>
      </c>
      <c r="E3869" t="s">
        <v>440</v>
      </c>
      <c r="F3869">
        <v>187</v>
      </c>
      <c r="G3869">
        <v>97</v>
      </c>
      <c r="H3869">
        <v>91</v>
      </c>
      <c r="I3869">
        <v>58</v>
      </c>
      <c r="J3869">
        <v>55</v>
      </c>
      <c r="K3869">
        <v>46</v>
      </c>
      <c r="L3869">
        <v>0</v>
      </c>
      <c r="M3869">
        <v>2022</v>
      </c>
      <c r="N3869">
        <f t="shared" ca="1" si="240"/>
        <v>188</v>
      </c>
      <c r="O3869">
        <f t="shared" ca="1" si="241"/>
        <v>30533</v>
      </c>
      <c r="P3869">
        <f ca="1">_20206[[#This Row],[最低排名]]-_20206[[#This Row],[同分人数]]+1</f>
        <v>30346</v>
      </c>
      <c r="Q3869">
        <f ca="1">IF(O3869&gt;=开始!$B$6, 1, 0)</f>
        <v>1</v>
      </c>
      <c r="R3869">
        <f ca="1">_20206[[#This Row],[最低排名]]-开始!$B$6</f>
        <v>30533</v>
      </c>
    </row>
    <row r="3870" spans="1:18">
      <c r="A3870">
        <v>85101</v>
      </c>
      <c r="B3870" t="s">
        <v>1372</v>
      </c>
      <c r="C3870" t="str">
        <f t="shared" si="242"/>
        <v>昆明理工</v>
      </c>
      <c r="D3870" t="str">
        <f t="shared" si="243"/>
        <v>01</v>
      </c>
      <c r="E3870" t="s">
        <v>398</v>
      </c>
      <c r="F3870">
        <v>195</v>
      </c>
      <c r="G3870">
        <v>100</v>
      </c>
      <c r="H3870">
        <v>88</v>
      </c>
      <c r="I3870">
        <v>52</v>
      </c>
      <c r="J3870">
        <v>49</v>
      </c>
      <c r="K3870">
        <v>49</v>
      </c>
      <c r="L3870">
        <v>0</v>
      </c>
      <c r="M3870">
        <v>2022</v>
      </c>
      <c r="N3870">
        <f t="shared" ca="1" si="240"/>
        <v>183</v>
      </c>
      <c r="O3870">
        <f t="shared" ca="1" si="241"/>
        <v>31228</v>
      </c>
      <c r="P3870">
        <f ca="1">_20206[[#This Row],[最低排名]]-_20206[[#This Row],[同分人数]]+1</f>
        <v>31046</v>
      </c>
      <c r="Q3870">
        <f ca="1">IF(O3870&gt;=开始!$B$6, 1, 0)</f>
        <v>1</v>
      </c>
      <c r="R3870">
        <f ca="1">_20206[[#This Row],[最低排名]]-开始!$B$6</f>
        <v>31228</v>
      </c>
    </row>
    <row r="3871" spans="1:18">
      <c r="A3871">
        <v>85201</v>
      </c>
      <c r="B3871" t="s">
        <v>1373</v>
      </c>
      <c r="C3871" t="str">
        <f t="shared" si="242"/>
        <v>云南农大</v>
      </c>
      <c r="D3871" t="str">
        <f t="shared" si="243"/>
        <v>01</v>
      </c>
      <c r="E3871" t="s">
        <v>230</v>
      </c>
      <c r="F3871">
        <v>193</v>
      </c>
      <c r="G3871">
        <v>102</v>
      </c>
      <c r="H3871">
        <v>85</v>
      </c>
      <c r="I3871">
        <v>64</v>
      </c>
      <c r="J3871">
        <v>58</v>
      </c>
      <c r="K3871">
        <v>43</v>
      </c>
      <c r="L3871">
        <v>0</v>
      </c>
      <c r="M3871">
        <v>2022</v>
      </c>
      <c r="N3871">
        <f t="shared" ca="1" si="240"/>
        <v>192</v>
      </c>
      <c r="O3871">
        <f t="shared" ca="1" si="241"/>
        <v>29402</v>
      </c>
      <c r="P3871">
        <f ca="1">_20206[[#This Row],[最低排名]]-_20206[[#This Row],[同分人数]]+1</f>
        <v>29211</v>
      </c>
      <c r="Q3871">
        <f ca="1">IF(O3871&gt;=开始!$B$6, 1, 0)</f>
        <v>1</v>
      </c>
      <c r="R3871">
        <f ca="1">_20206[[#This Row],[最低排名]]-开始!$B$6</f>
        <v>29402</v>
      </c>
    </row>
    <row r="3872" spans="1:18">
      <c r="A3872">
        <v>85301</v>
      </c>
      <c r="B3872" t="s">
        <v>1374</v>
      </c>
      <c r="C3872" t="str">
        <f t="shared" si="242"/>
        <v>昆明医大</v>
      </c>
      <c r="D3872" t="str">
        <f t="shared" si="243"/>
        <v>01</v>
      </c>
      <c r="E3872" t="s">
        <v>48</v>
      </c>
      <c r="F3872">
        <v>212</v>
      </c>
      <c r="G3872">
        <v>117</v>
      </c>
      <c r="H3872">
        <v>105</v>
      </c>
      <c r="I3872">
        <v>64</v>
      </c>
      <c r="J3872">
        <v>64</v>
      </c>
      <c r="K3872">
        <v>64</v>
      </c>
      <c r="L3872">
        <v>0</v>
      </c>
      <c r="M3872">
        <v>2022</v>
      </c>
      <c r="N3872">
        <f t="shared" ca="1" si="240"/>
        <v>228</v>
      </c>
      <c r="O3872">
        <f t="shared" ca="1" si="241"/>
        <v>15665</v>
      </c>
      <c r="P3872">
        <f ca="1">_20206[[#This Row],[最低排名]]-_20206[[#This Row],[同分人数]]+1</f>
        <v>15438</v>
      </c>
      <c r="Q3872">
        <f ca="1">IF(O3872&gt;=开始!$B$6, 1, 0)</f>
        <v>1</v>
      </c>
      <c r="R3872">
        <f ca="1">_20206[[#This Row],[最低排名]]-开始!$B$6</f>
        <v>15665</v>
      </c>
    </row>
    <row r="3873" spans="1:18">
      <c r="A3873">
        <v>85302</v>
      </c>
      <c r="B3873" t="s">
        <v>1375</v>
      </c>
      <c r="C3873" t="str">
        <f t="shared" si="242"/>
        <v>昆明医大</v>
      </c>
      <c r="D3873" t="str">
        <f t="shared" si="243"/>
        <v>02</v>
      </c>
      <c r="E3873" t="s">
        <v>175</v>
      </c>
      <c r="F3873">
        <v>208</v>
      </c>
      <c r="G3873">
        <v>105</v>
      </c>
      <c r="H3873">
        <v>97</v>
      </c>
      <c r="I3873">
        <v>55</v>
      </c>
      <c r="J3873">
        <v>52</v>
      </c>
      <c r="K3873">
        <v>52</v>
      </c>
      <c r="L3873">
        <v>0</v>
      </c>
      <c r="M3873">
        <v>2022</v>
      </c>
      <c r="N3873">
        <f t="shared" ca="1" si="240"/>
        <v>211</v>
      </c>
      <c r="O3873">
        <f t="shared" ca="1" si="241"/>
        <v>25254</v>
      </c>
      <c r="P3873">
        <f ca="1">_20206[[#This Row],[最低排名]]-_20206[[#This Row],[同分人数]]+1</f>
        <v>25044</v>
      </c>
      <c r="Q3873">
        <f ca="1">IF(O3873&gt;=开始!$B$6, 1, 0)</f>
        <v>1</v>
      </c>
      <c r="R3873">
        <f ca="1">_20206[[#This Row],[最低排名]]-开始!$B$6</f>
        <v>25254</v>
      </c>
    </row>
    <row r="3874" spans="1:18">
      <c r="A3874">
        <v>85401</v>
      </c>
      <c r="B3874" t="s">
        <v>1376</v>
      </c>
      <c r="C3874" t="str">
        <f t="shared" si="242"/>
        <v>大理大学</v>
      </c>
      <c r="D3874" t="str">
        <f t="shared" si="243"/>
        <v>01</v>
      </c>
      <c r="E3874" t="s">
        <v>408</v>
      </c>
      <c r="F3874">
        <v>179</v>
      </c>
      <c r="G3874">
        <v>98</v>
      </c>
      <c r="H3874">
        <v>90</v>
      </c>
      <c r="I3874">
        <v>55</v>
      </c>
      <c r="J3874">
        <v>49</v>
      </c>
      <c r="K3874">
        <v>46</v>
      </c>
      <c r="L3874">
        <v>0</v>
      </c>
      <c r="M3874">
        <v>2022</v>
      </c>
      <c r="N3874">
        <f t="shared" ca="1" si="240"/>
        <v>181</v>
      </c>
      <c r="O3874">
        <f t="shared" ca="1" si="241"/>
        <v>33538</v>
      </c>
      <c r="P3874">
        <f ca="1">_20206[[#This Row],[最低排名]]-_20206[[#This Row],[同分人数]]+1</f>
        <v>33358</v>
      </c>
      <c r="Q3874">
        <f ca="1">IF(O3874&gt;=开始!$B$6, 1, 0)</f>
        <v>1</v>
      </c>
      <c r="R3874">
        <f ca="1">_20206[[#This Row],[最低排名]]-开始!$B$6</f>
        <v>33538</v>
      </c>
    </row>
    <row r="3875" spans="1:18">
      <c r="A3875">
        <v>85402</v>
      </c>
      <c r="B3875" t="s">
        <v>1377</v>
      </c>
      <c r="C3875" t="str">
        <f t="shared" si="242"/>
        <v>大理大学</v>
      </c>
      <c r="D3875" t="str">
        <f t="shared" si="243"/>
        <v>02</v>
      </c>
      <c r="E3875" t="s">
        <v>485</v>
      </c>
      <c r="F3875">
        <v>201</v>
      </c>
      <c r="G3875">
        <v>107</v>
      </c>
      <c r="H3875">
        <v>91</v>
      </c>
      <c r="I3875">
        <v>55</v>
      </c>
      <c r="J3875">
        <v>49</v>
      </c>
      <c r="K3875">
        <v>49</v>
      </c>
      <c r="L3875">
        <v>0</v>
      </c>
      <c r="M3875">
        <v>2022</v>
      </c>
      <c r="N3875">
        <f t="shared" ca="1" si="240"/>
        <v>184</v>
      </c>
      <c r="O3875">
        <f t="shared" ca="1" si="241"/>
        <v>29030</v>
      </c>
      <c r="P3875">
        <f ca="1">_20206[[#This Row],[最低排名]]-_20206[[#This Row],[同分人数]]+1</f>
        <v>28847</v>
      </c>
      <c r="Q3875">
        <f ca="1">IF(O3875&gt;=开始!$B$6, 1, 0)</f>
        <v>1</v>
      </c>
      <c r="R3875">
        <f ca="1">_20206[[#This Row],[最低排名]]-开始!$B$6</f>
        <v>29030</v>
      </c>
    </row>
    <row r="3876" spans="1:18">
      <c r="A3876">
        <v>85403</v>
      </c>
      <c r="B3876" t="s">
        <v>1378</v>
      </c>
      <c r="C3876" t="str">
        <f t="shared" si="242"/>
        <v>大理大学</v>
      </c>
      <c r="D3876" t="str">
        <f t="shared" si="243"/>
        <v>03</v>
      </c>
      <c r="E3876" t="s">
        <v>39</v>
      </c>
      <c r="F3876">
        <v>207</v>
      </c>
      <c r="G3876">
        <v>104</v>
      </c>
      <c r="H3876">
        <v>112</v>
      </c>
      <c r="I3876">
        <v>61</v>
      </c>
      <c r="J3876">
        <v>61</v>
      </c>
      <c r="K3876">
        <v>61</v>
      </c>
      <c r="L3876">
        <v>0</v>
      </c>
      <c r="M3876">
        <v>2022</v>
      </c>
      <c r="N3876">
        <f t="shared" ca="1" si="240"/>
        <v>223</v>
      </c>
      <c r="O3876">
        <f t="shared" ca="1" si="241"/>
        <v>17148</v>
      </c>
      <c r="P3876">
        <f ca="1">_20206[[#This Row],[最低排名]]-_20206[[#This Row],[同分人数]]+1</f>
        <v>16926</v>
      </c>
      <c r="Q3876">
        <f ca="1">IF(O3876&gt;=开始!$B$6, 1, 0)</f>
        <v>1</v>
      </c>
      <c r="R3876">
        <f ca="1">_20206[[#This Row],[最低排名]]-开始!$B$6</f>
        <v>17148</v>
      </c>
    </row>
    <row r="3877" spans="1:18">
      <c r="A3877">
        <v>85404</v>
      </c>
      <c r="B3877" t="s">
        <v>1379</v>
      </c>
      <c r="C3877" t="str">
        <f t="shared" si="242"/>
        <v>大理大学</v>
      </c>
      <c r="D3877" t="str">
        <f t="shared" si="243"/>
        <v>04</v>
      </c>
      <c r="E3877" t="s">
        <v>335</v>
      </c>
      <c r="F3877">
        <v>188</v>
      </c>
      <c r="G3877">
        <v>98</v>
      </c>
      <c r="H3877">
        <v>85</v>
      </c>
      <c r="I3877">
        <v>64</v>
      </c>
      <c r="J3877">
        <v>61</v>
      </c>
      <c r="K3877">
        <v>49</v>
      </c>
      <c r="L3877">
        <v>0</v>
      </c>
      <c r="M3877">
        <v>2022</v>
      </c>
      <c r="N3877">
        <f t="shared" ca="1" si="240"/>
        <v>188</v>
      </c>
      <c r="O3877">
        <f t="shared" ca="1" si="241"/>
        <v>28679</v>
      </c>
      <c r="P3877">
        <f ca="1">_20206[[#This Row],[最低排名]]-_20206[[#This Row],[同分人数]]+1</f>
        <v>28492</v>
      </c>
      <c r="Q3877">
        <f ca="1">IF(O3877&gt;=开始!$B$6, 1, 0)</f>
        <v>1</v>
      </c>
      <c r="R3877">
        <f ca="1">_20206[[#This Row],[最低排名]]-开始!$B$6</f>
        <v>28679</v>
      </c>
    </row>
    <row r="3878" spans="1:18">
      <c r="A3878">
        <v>85501</v>
      </c>
      <c r="B3878" t="s">
        <v>1380</v>
      </c>
      <c r="C3878" t="str">
        <f t="shared" si="242"/>
        <v>云南师大</v>
      </c>
      <c r="D3878" t="str">
        <f t="shared" si="243"/>
        <v>01</v>
      </c>
      <c r="E3878" t="s">
        <v>152</v>
      </c>
      <c r="F3878">
        <v>215</v>
      </c>
      <c r="G3878">
        <v>115</v>
      </c>
      <c r="H3878">
        <v>93</v>
      </c>
      <c r="I3878">
        <v>67</v>
      </c>
      <c r="J3878">
        <v>58</v>
      </c>
      <c r="K3878">
        <v>58</v>
      </c>
      <c r="L3878">
        <v>0</v>
      </c>
      <c r="M3878">
        <v>2022</v>
      </c>
      <c r="N3878">
        <f t="shared" ca="1" si="240"/>
        <v>227</v>
      </c>
      <c r="O3878">
        <f t="shared" ca="1" si="241"/>
        <v>19548</v>
      </c>
      <c r="P3878">
        <f ca="1">_20206[[#This Row],[最低排名]]-_20206[[#This Row],[同分人数]]+1</f>
        <v>19322</v>
      </c>
      <c r="Q3878">
        <f ca="1">IF(O3878&gt;=开始!$B$6, 1, 0)</f>
        <v>1</v>
      </c>
      <c r="R3878">
        <f ca="1">_20206[[#This Row],[最低排名]]-开始!$B$6</f>
        <v>19548</v>
      </c>
    </row>
    <row r="3879" spans="1:18">
      <c r="A3879">
        <v>85502</v>
      </c>
      <c r="B3879" t="s">
        <v>1381</v>
      </c>
      <c r="C3879" t="str">
        <f t="shared" si="242"/>
        <v>云南师大</v>
      </c>
      <c r="D3879" t="str">
        <f t="shared" si="243"/>
        <v>02</v>
      </c>
      <c r="E3879" t="s">
        <v>175</v>
      </c>
      <c r="F3879">
        <v>211</v>
      </c>
      <c r="G3879">
        <v>112</v>
      </c>
      <c r="H3879">
        <v>94</v>
      </c>
      <c r="I3879">
        <v>61</v>
      </c>
      <c r="J3879">
        <v>52</v>
      </c>
      <c r="K3879">
        <v>46</v>
      </c>
      <c r="L3879">
        <v>0</v>
      </c>
      <c r="M3879">
        <v>2022</v>
      </c>
      <c r="N3879">
        <f t="shared" ca="1" si="240"/>
        <v>211</v>
      </c>
      <c r="O3879">
        <f t="shared" ca="1" si="241"/>
        <v>25254</v>
      </c>
      <c r="P3879">
        <f ca="1">_20206[[#This Row],[最低排名]]-_20206[[#This Row],[同分人数]]+1</f>
        <v>25044</v>
      </c>
      <c r="Q3879">
        <f ca="1">IF(O3879&gt;=开始!$B$6, 1, 0)</f>
        <v>1</v>
      </c>
      <c r="R3879">
        <f ca="1">_20206[[#This Row],[最低排名]]-开始!$B$6</f>
        <v>25254</v>
      </c>
    </row>
    <row r="3880" spans="1:18">
      <c r="A3880">
        <v>85601</v>
      </c>
      <c r="B3880" t="s">
        <v>1382</v>
      </c>
      <c r="C3880" t="str">
        <f t="shared" si="242"/>
        <v>云南财大</v>
      </c>
      <c r="D3880" t="str">
        <f t="shared" si="243"/>
        <v>01</v>
      </c>
      <c r="E3880" t="s">
        <v>207</v>
      </c>
      <c r="F3880">
        <v>170</v>
      </c>
      <c r="G3880">
        <v>94</v>
      </c>
      <c r="H3880">
        <v>81</v>
      </c>
      <c r="I3880">
        <v>58</v>
      </c>
      <c r="J3880">
        <v>55</v>
      </c>
      <c r="K3880">
        <v>49</v>
      </c>
      <c r="L3880">
        <v>0</v>
      </c>
      <c r="M3880">
        <v>2022</v>
      </c>
      <c r="N3880">
        <f t="shared" ca="1" si="240"/>
        <v>173</v>
      </c>
      <c r="O3880">
        <f t="shared" ca="1" si="241"/>
        <v>34512</v>
      </c>
      <c r="P3880">
        <f ca="1">_20206[[#This Row],[最低排名]]-_20206[[#This Row],[同分人数]]+1</f>
        <v>34340</v>
      </c>
      <c r="Q3880">
        <f ca="1">IF(O3880&gt;=开始!$B$6, 1, 0)</f>
        <v>1</v>
      </c>
      <c r="R3880">
        <f ca="1">_20206[[#This Row],[最低排名]]-开始!$B$6</f>
        <v>34512</v>
      </c>
    </row>
    <row r="3881" spans="1:18">
      <c r="A3881">
        <v>85701</v>
      </c>
      <c r="B3881" t="s">
        <v>1383</v>
      </c>
      <c r="C3881" t="str">
        <f t="shared" si="242"/>
        <v>云南警官</v>
      </c>
      <c r="D3881" t="str">
        <f t="shared" si="243"/>
        <v>01</v>
      </c>
      <c r="E3881" t="s">
        <v>54</v>
      </c>
      <c r="F3881">
        <v>183</v>
      </c>
      <c r="G3881">
        <v>105</v>
      </c>
      <c r="H3881">
        <v>81</v>
      </c>
      <c r="I3881">
        <v>64</v>
      </c>
      <c r="J3881">
        <v>58</v>
      </c>
      <c r="K3881">
        <v>55</v>
      </c>
      <c r="L3881">
        <v>0</v>
      </c>
      <c r="M3881">
        <v>2022</v>
      </c>
      <c r="N3881">
        <f t="shared" ca="1" si="240"/>
        <v>178</v>
      </c>
      <c r="O3881">
        <f t="shared" ca="1" si="241"/>
        <v>29768</v>
      </c>
      <c r="P3881">
        <f ca="1">_20206[[#This Row],[最低排名]]-_20206[[#This Row],[同分人数]]+1</f>
        <v>29591</v>
      </c>
      <c r="Q3881">
        <f ca="1">IF(O3881&gt;=开始!$B$6, 1, 0)</f>
        <v>1</v>
      </c>
      <c r="R3881">
        <f ca="1">_20206[[#This Row],[最低排名]]-开始!$B$6</f>
        <v>29768</v>
      </c>
    </row>
    <row r="3882" spans="1:18">
      <c r="A3882">
        <v>85901</v>
      </c>
      <c r="B3882" t="s">
        <v>1385</v>
      </c>
      <c r="C3882" t="str">
        <f t="shared" si="242"/>
        <v>丽江文旅</v>
      </c>
      <c r="D3882" t="str">
        <f t="shared" si="243"/>
        <v>01</v>
      </c>
      <c r="E3882" t="s">
        <v>1548</v>
      </c>
      <c r="F3882">
        <v>183</v>
      </c>
      <c r="G3882">
        <v>93</v>
      </c>
      <c r="H3882">
        <v>61</v>
      </c>
      <c r="I3882">
        <v>61</v>
      </c>
      <c r="J3882">
        <v>52</v>
      </c>
      <c r="K3882">
        <v>46</v>
      </c>
      <c r="L3882">
        <v>0</v>
      </c>
      <c r="M3882">
        <v>2022</v>
      </c>
      <c r="N3882">
        <f t="shared" ca="1" si="240"/>
        <v>137</v>
      </c>
      <c r="O3882">
        <f t="shared" ca="1" si="241"/>
        <v>35974</v>
      </c>
      <c r="P3882">
        <f ca="1">_20206[[#This Row],[最低排名]]-_20206[[#This Row],[同分人数]]+1</f>
        <v>35838</v>
      </c>
      <c r="Q3882">
        <f ca="1">IF(O3882&gt;=开始!$B$6, 1, 0)</f>
        <v>1</v>
      </c>
      <c r="R3882">
        <f ca="1">_20206[[#This Row],[最低排名]]-开始!$B$6</f>
        <v>35974</v>
      </c>
    </row>
    <row r="3883" spans="1:18">
      <c r="A3883">
        <v>86001</v>
      </c>
      <c r="B3883" t="s">
        <v>1386</v>
      </c>
      <c r="C3883" t="str">
        <f t="shared" si="242"/>
        <v>昆医海源</v>
      </c>
      <c r="D3883" t="str">
        <f t="shared" si="243"/>
        <v>01</v>
      </c>
      <c r="E3883" t="s">
        <v>738</v>
      </c>
      <c r="F3883">
        <v>194</v>
      </c>
      <c r="G3883">
        <v>107</v>
      </c>
      <c r="H3883">
        <v>68</v>
      </c>
      <c r="I3883">
        <v>52</v>
      </c>
      <c r="J3883">
        <v>52</v>
      </c>
      <c r="K3883">
        <v>46</v>
      </c>
      <c r="L3883">
        <v>0</v>
      </c>
      <c r="M3883">
        <v>2022</v>
      </c>
      <c r="N3883">
        <f t="shared" ca="1" si="240"/>
        <v>131</v>
      </c>
      <c r="O3883">
        <f t="shared" ca="1" si="241"/>
        <v>34643</v>
      </c>
      <c r="P3883">
        <f ca="1">_20206[[#This Row],[最低排名]]-_20206[[#This Row],[同分人数]]+1</f>
        <v>34513</v>
      </c>
      <c r="Q3883">
        <f ca="1">IF(O3883&gt;=开始!$B$6, 1, 0)</f>
        <v>1</v>
      </c>
      <c r="R3883">
        <f ca="1">_20206[[#This Row],[最低排名]]-开始!$B$6</f>
        <v>34643</v>
      </c>
    </row>
    <row r="3884" spans="1:18">
      <c r="A3884">
        <v>86002</v>
      </c>
      <c r="B3884" t="s">
        <v>1387</v>
      </c>
      <c r="C3884" t="str">
        <f t="shared" si="242"/>
        <v>昆医海源</v>
      </c>
      <c r="D3884" t="str">
        <f t="shared" si="243"/>
        <v>02</v>
      </c>
      <c r="E3884" t="s">
        <v>182</v>
      </c>
      <c r="F3884">
        <v>214</v>
      </c>
      <c r="G3884">
        <v>125</v>
      </c>
      <c r="H3884">
        <v>85</v>
      </c>
      <c r="I3884">
        <v>58</v>
      </c>
      <c r="J3884">
        <v>52</v>
      </c>
      <c r="K3884">
        <v>52</v>
      </c>
      <c r="L3884">
        <v>0</v>
      </c>
      <c r="M3884">
        <v>2022</v>
      </c>
      <c r="N3884">
        <f t="shared" ca="1" si="240"/>
        <v>212</v>
      </c>
      <c r="O3884">
        <f t="shared" ca="1" si="241"/>
        <v>25900</v>
      </c>
      <c r="P3884">
        <f ca="1">_20206[[#This Row],[最低排名]]-_20206[[#This Row],[同分人数]]+1</f>
        <v>25689</v>
      </c>
      <c r="Q3884">
        <f ca="1">IF(O3884&gt;=开始!$B$6, 1, 0)</f>
        <v>1</v>
      </c>
      <c r="R3884">
        <f ca="1">_20206[[#This Row],[最低排名]]-开始!$B$6</f>
        <v>25900</v>
      </c>
    </row>
    <row r="3885" spans="1:18">
      <c r="A3885">
        <v>86201</v>
      </c>
      <c r="B3885" t="s">
        <v>1389</v>
      </c>
      <c r="C3885" t="str">
        <f t="shared" si="242"/>
        <v>云南大学</v>
      </c>
      <c r="D3885" t="str">
        <f t="shared" si="243"/>
        <v>01</v>
      </c>
      <c r="E3885" t="s">
        <v>70</v>
      </c>
      <c r="F3885">
        <v>209</v>
      </c>
      <c r="G3885">
        <v>107</v>
      </c>
      <c r="H3885">
        <v>114</v>
      </c>
      <c r="I3885">
        <v>67</v>
      </c>
      <c r="J3885">
        <v>67</v>
      </c>
      <c r="K3885">
        <v>61</v>
      </c>
      <c r="L3885">
        <v>0</v>
      </c>
      <c r="M3885">
        <v>2022</v>
      </c>
      <c r="N3885">
        <f t="shared" ca="1" si="240"/>
        <v>229</v>
      </c>
      <c r="O3885">
        <f t="shared" ca="1" si="241"/>
        <v>13736</v>
      </c>
      <c r="P3885">
        <f ca="1">_20206[[#This Row],[最低排名]]-_20206[[#This Row],[同分人数]]+1</f>
        <v>13508</v>
      </c>
      <c r="Q3885">
        <f ca="1">IF(O3885&gt;=开始!$B$6, 1, 0)</f>
        <v>1</v>
      </c>
      <c r="R3885">
        <f ca="1">_20206[[#This Row],[最低排名]]-开始!$B$6</f>
        <v>13736</v>
      </c>
    </row>
    <row r="3886" spans="1:18">
      <c r="A3886">
        <v>86202</v>
      </c>
      <c r="B3886" t="s">
        <v>1390</v>
      </c>
      <c r="C3886" t="str">
        <f t="shared" si="242"/>
        <v>云南大学</v>
      </c>
      <c r="D3886" t="str">
        <f t="shared" si="243"/>
        <v>02</v>
      </c>
      <c r="E3886" t="s">
        <v>307</v>
      </c>
      <c r="F3886">
        <v>228</v>
      </c>
      <c r="G3886">
        <v>115</v>
      </c>
      <c r="H3886">
        <v>129</v>
      </c>
      <c r="I3886">
        <v>55</v>
      </c>
      <c r="J3886">
        <v>55</v>
      </c>
      <c r="K3886">
        <v>52</v>
      </c>
      <c r="L3886">
        <v>0</v>
      </c>
      <c r="M3886">
        <v>2022</v>
      </c>
      <c r="N3886">
        <f t="shared" ca="1" si="240"/>
        <v>221</v>
      </c>
      <c r="O3886">
        <f t="shared" ca="1" si="241"/>
        <v>13507</v>
      </c>
      <c r="P3886">
        <f ca="1">_20206[[#This Row],[最低排名]]-_20206[[#This Row],[同分人数]]+1</f>
        <v>13287</v>
      </c>
      <c r="Q3886">
        <f ca="1">IF(O3886&gt;=开始!$B$6, 1, 0)</f>
        <v>1</v>
      </c>
      <c r="R3886">
        <f ca="1">_20206[[#This Row],[最低排名]]-开始!$B$6</f>
        <v>13507</v>
      </c>
    </row>
    <row r="3887" spans="1:18">
      <c r="A3887">
        <v>86203</v>
      </c>
      <c r="B3887" t="s">
        <v>1391</v>
      </c>
      <c r="C3887" t="str">
        <f t="shared" si="242"/>
        <v>云南大学</v>
      </c>
      <c r="D3887" t="str">
        <f t="shared" si="243"/>
        <v>03</v>
      </c>
      <c r="E3887" t="s">
        <v>191</v>
      </c>
      <c r="F3887">
        <v>226</v>
      </c>
      <c r="G3887">
        <v>122</v>
      </c>
      <c r="H3887">
        <v>98</v>
      </c>
      <c r="I3887">
        <v>64</v>
      </c>
      <c r="J3887">
        <v>64</v>
      </c>
      <c r="K3887">
        <v>64</v>
      </c>
      <c r="L3887">
        <v>0</v>
      </c>
      <c r="M3887">
        <v>2022</v>
      </c>
      <c r="N3887">
        <f t="shared" ca="1" si="240"/>
        <v>213</v>
      </c>
      <c r="O3887">
        <f t="shared" ca="1" si="241"/>
        <v>14159</v>
      </c>
      <c r="P3887">
        <f ca="1">_20206[[#This Row],[最低排名]]-_20206[[#This Row],[同分人数]]+1</f>
        <v>13947</v>
      </c>
      <c r="Q3887">
        <f ca="1">IF(O3887&gt;=开始!$B$6, 1, 0)</f>
        <v>1</v>
      </c>
      <c r="R3887">
        <f ca="1">_20206[[#This Row],[最低排名]]-开始!$B$6</f>
        <v>14159</v>
      </c>
    </row>
    <row r="3888" spans="1:18">
      <c r="A3888">
        <v>86204</v>
      </c>
      <c r="B3888" t="s">
        <v>1392</v>
      </c>
      <c r="C3888" t="str">
        <f t="shared" si="242"/>
        <v>云南大学</v>
      </c>
      <c r="D3888" t="str">
        <f t="shared" si="243"/>
        <v>04</v>
      </c>
      <c r="E3888" t="s">
        <v>70</v>
      </c>
      <c r="F3888">
        <v>218</v>
      </c>
      <c r="G3888">
        <v>124</v>
      </c>
      <c r="H3888">
        <v>108</v>
      </c>
      <c r="I3888">
        <v>70</v>
      </c>
      <c r="J3888">
        <v>61</v>
      </c>
      <c r="K3888">
        <v>61</v>
      </c>
      <c r="L3888">
        <v>0</v>
      </c>
      <c r="M3888">
        <v>2022</v>
      </c>
      <c r="N3888">
        <f t="shared" ca="1" si="240"/>
        <v>229</v>
      </c>
      <c r="O3888">
        <f t="shared" ca="1" si="241"/>
        <v>13736</v>
      </c>
      <c r="P3888">
        <f ca="1">_20206[[#This Row],[最低排名]]-_20206[[#This Row],[同分人数]]+1</f>
        <v>13508</v>
      </c>
      <c r="Q3888">
        <f ca="1">IF(O3888&gt;=开始!$B$6, 1, 0)</f>
        <v>1</v>
      </c>
      <c r="R3888">
        <f ca="1">_20206[[#This Row],[最低排名]]-开始!$B$6</f>
        <v>13736</v>
      </c>
    </row>
    <row r="3889" spans="1:18">
      <c r="A3889">
        <v>86205</v>
      </c>
      <c r="B3889" t="s">
        <v>1393</v>
      </c>
      <c r="C3889" t="str">
        <f t="shared" si="242"/>
        <v>云南大学</v>
      </c>
      <c r="D3889" t="str">
        <f t="shared" si="243"/>
        <v>05</v>
      </c>
      <c r="E3889" t="s">
        <v>502</v>
      </c>
      <c r="F3889">
        <v>223</v>
      </c>
      <c r="G3889">
        <v>122</v>
      </c>
      <c r="H3889">
        <v>118</v>
      </c>
      <c r="I3889">
        <v>67</v>
      </c>
      <c r="J3889">
        <v>64</v>
      </c>
      <c r="K3889">
        <v>49</v>
      </c>
      <c r="L3889">
        <v>0</v>
      </c>
      <c r="M3889">
        <v>2022</v>
      </c>
      <c r="N3889">
        <f t="shared" ca="1" si="240"/>
        <v>213</v>
      </c>
      <c r="O3889">
        <f t="shared" ca="1" si="241"/>
        <v>13075</v>
      </c>
      <c r="P3889">
        <f ca="1">_20206[[#This Row],[最低排名]]-_20206[[#This Row],[同分人数]]+1</f>
        <v>12863</v>
      </c>
      <c r="Q3889">
        <f ca="1">IF(O3889&gt;=开始!$B$6, 1, 0)</f>
        <v>1</v>
      </c>
      <c r="R3889">
        <f ca="1">_20206[[#This Row],[最低排名]]-开始!$B$6</f>
        <v>13075</v>
      </c>
    </row>
    <row r="3890" spans="1:18">
      <c r="A3890">
        <v>86401</v>
      </c>
      <c r="B3890" t="s">
        <v>1394</v>
      </c>
      <c r="C3890" t="str">
        <f t="shared" si="242"/>
        <v>云南民大</v>
      </c>
      <c r="D3890" t="str">
        <f t="shared" si="243"/>
        <v>01</v>
      </c>
      <c r="E3890" t="s">
        <v>1548</v>
      </c>
      <c r="F3890">
        <v>179</v>
      </c>
      <c r="G3890">
        <v>98</v>
      </c>
      <c r="H3890">
        <v>68</v>
      </c>
      <c r="I3890">
        <v>55</v>
      </c>
      <c r="J3890">
        <v>55</v>
      </c>
      <c r="K3890">
        <v>46</v>
      </c>
      <c r="L3890">
        <v>0</v>
      </c>
      <c r="M3890">
        <v>2022</v>
      </c>
      <c r="N3890">
        <f t="shared" ca="1" si="240"/>
        <v>137</v>
      </c>
      <c r="O3890">
        <f t="shared" ca="1" si="241"/>
        <v>35974</v>
      </c>
      <c r="P3890">
        <f ca="1">_20206[[#This Row],[最低排名]]-_20206[[#This Row],[同分人数]]+1</f>
        <v>35838</v>
      </c>
      <c r="Q3890">
        <f ca="1">IF(O3890&gt;=开始!$B$6, 1, 0)</f>
        <v>1</v>
      </c>
      <c r="R3890">
        <f ca="1">_20206[[#This Row],[最低排名]]-开始!$B$6</f>
        <v>35974</v>
      </c>
    </row>
    <row r="3891" spans="1:18">
      <c r="A3891">
        <v>86402</v>
      </c>
      <c r="B3891" t="s">
        <v>1395</v>
      </c>
      <c r="C3891" t="str">
        <f t="shared" si="242"/>
        <v>云南民大</v>
      </c>
      <c r="D3891" t="str">
        <f t="shared" si="243"/>
        <v>02</v>
      </c>
      <c r="E3891" t="s">
        <v>440</v>
      </c>
      <c r="F3891">
        <v>189</v>
      </c>
      <c r="G3891">
        <v>113</v>
      </c>
      <c r="H3891">
        <v>86</v>
      </c>
      <c r="I3891">
        <v>61</v>
      </c>
      <c r="J3891">
        <v>55</v>
      </c>
      <c r="K3891">
        <v>46</v>
      </c>
      <c r="L3891">
        <v>0</v>
      </c>
      <c r="M3891">
        <v>2022</v>
      </c>
      <c r="N3891">
        <f t="shared" ca="1" si="240"/>
        <v>188</v>
      </c>
      <c r="O3891">
        <f t="shared" ca="1" si="241"/>
        <v>30533</v>
      </c>
      <c r="P3891">
        <f ca="1">_20206[[#This Row],[最低排名]]-_20206[[#This Row],[同分人数]]+1</f>
        <v>30346</v>
      </c>
      <c r="Q3891">
        <f ca="1">IF(O3891&gt;=开始!$B$6, 1, 0)</f>
        <v>1</v>
      </c>
      <c r="R3891">
        <f ca="1">_20206[[#This Row],[最低排名]]-开始!$B$6</f>
        <v>30533</v>
      </c>
    </row>
    <row r="3892" spans="1:18">
      <c r="A3892">
        <v>86403</v>
      </c>
      <c r="B3892" t="s">
        <v>1396</v>
      </c>
      <c r="C3892" t="str">
        <f t="shared" si="242"/>
        <v>云南民大</v>
      </c>
      <c r="D3892" t="str">
        <f t="shared" si="243"/>
        <v>03</v>
      </c>
      <c r="E3892" t="s">
        <v>316</v>
      </c>
      <c r="F3892">
        <v>179</v>
      </c>
      <c r="G3892">
        <v>95</v>
      </c>
      <c r="H3892">
        <v>89</v>
      </c>
      <c r="I3892">
        <v>49</v>
      </c>
      <c r="J3892">
        <v>46</v>
      </c>
      <c r="K3892">
        <v>43</v>
      </c>
      <c r="L3892">
        <v>0</v>
      </c>
      <c r="M3892">
        <v>2022</v>
      </c>
      <c r="N3892">
        <f t="shared" ca="1" si="240"/>
        <v>139</v>
      </c>
      <c r="O3892">
        <f t="shared" ca="1" si="241"/>
        <v>35561</v>
      </c>
      <c r="P3892">
        <f ca="1">_20206[[#This Row],[最低排名]]-_20206[[#This Row],[同分人数]]+1</f>
        <v>35423</v>
      </c>
      <c r="Q3892">
        <f ca="1">IF(O3892&gt;=开始!$B$6, 1, 0)</f>
        <v>1</v>
      </c>
      <c r="R3892">
        <f ca="1">_20206[[#This Row],[最低排名]]-开始!$B$6</f>
        <v>35561</v>
      </c>
    </row>
    <row r="3893" spans="1:18">
      <c r="A3893">
        <v>86601</v>
      </c>
      <c r="B3893" t="s">
        <v>1397</v>
      </c>
      <c r="C3893" t="str">
        <f t="shared" si="242"/>
        <v>贵州大学</v>
      </c>
      <c r="D3893" t="str">
        <f t="shared" si="243"/>
        <v>01</v>
      </c>
      <c r="E3893" t="s">
        <v>450</v>
      </c>
      <c r="F3893">
        <v>220</v>
      </c>
      <c r="G3893">
        <v>117</v>
      </c>
      <c r="H3893">
        <v>109</v>
      </c>
      <c r="I3893">
        <v>58</v>
      </c>
      <c r="J3893">
        <v>55</v>
      </c>
      <c r="K3893">
        <v>52</v>
      </c>
      <c r="L3893">
        <v>0</v>
      </c>
      <c r="M3893">
        <v>2022</v>
      </c>
      <c r="N3893">
        <f t="shared" ca="1" si="240"/>
        <v>219</v>
      </c>
      <c r="O3893">
        <f t="shared" ca="1" si="241"/>
        <v>18893</v>
      </c>
      <c r="P3893">
        <f ca="1">_20206[[#This Row],[最低排名]]-_20206[[#This Row],[同分人数]]+1</f>
        <v>18675</v>
      </c>
      <c r="Q3893">
        <f ca="1">IF(O3893&gt;=开始!$B$6, 1, 0)</f>
        <v>1</v>
      </c>
      <c r="R3893">
        <f ca="1">_20206[[#This Row],[最低排名]]-开始!$B$6</f>
        <v>18893</v>
      </c>
    </row>
    <row r="3894" spans="1:18">
      <c r="A3894">
        <v>86602</v>
      </c>
      <c r="B3894" t="s">
        <v>1398</v>
      </c>
      <c r="C3894" t="str">
        <f t="shared" si="242"/>
        <v>贵州大学</v>
      </c>
      <c r="D3894" t="str">
        <f t="shared" si="243"/>
        <v>02</v>
      </c>
      <c r="E3894" t="s">
        <v>81</v>
      </c>
      <c r="F3894">
        <v>200</v>
      </c>
      <c r="G3894">
        <v>106</v>
      </c>
      <c r="H3894">
        <v>112</v>
      </c>
      <c r="I3894">
        <v>67</v>
      </c>
      <c r="J3894">
        <v>58</v>
      </c>
      <c r="K3894">
        <v>55</v>
      </c>
      <c r="L3894">
        <v>0</v>
      </c>
      <c r="M3894">
        <v>2022</v>
      </c>
      <c r="N3894">
        <f t="shared" ca="1" si="240"/>
        <v>220</v>
      </c>
      <c r="O3894">
        <f t="shared" ca="1" si="241"/>
        <v>19321</v>
      </c>
      <c r="P3894">
        <f ca="1">_20206[[#This Row],[最低排名]]-_20206[[#This Row],[同分人数]]+1</f>
        <v>19102</v>
      </c>
      <c r="Q3894">
        <f ca="1">IF(O3894&gt;=开始!$B$6, 1, 0)</f>
        <v>1</v>
      </c>
      <c r="R3894">
        <f ca="1">_20206[[#This Row],[最低排名]]-开始!$B$6</f>
        <v>19321</v>
      </c>
    </row>
    <row r="3895" spans="1:18">
      <c r="A3895">
        <v>86603</v>
      </c>
      <c r="B3895" t="s">
        <v>1399</v>
      </c>
      <c r="C3895" t="str">
        <f t="shared" si="242"/>
        <v>贵州大学</v>
      </c>
      <c r="D3895" t="str">
        <f t="shared" si="243"/>
        <v>03</v>
      </c>
      <c r="E3895" t="s">
        <v>43</v>
      </c>
      <c r="F3895">
        <v>224</v>
      </c>
      <c r="G3895">
        <v>118</v>
      </c>
      <c r="H3895">
        <v>114</v>
      </c>
      <c r="I3895">
        <v>61</v>
      </c>
      <c r="J3895">
        <v>55</v>
      </c>
      <c r="K3895">
        <v>49</v>
      </c>
      <c r="L3895">
        <v>0</v>
      </c>
      <c r="M3895">
        <v>2022</v>
      </c>
      <c r="N3895">
        <f t="shared" ca="1" si="240"/>
        <v>212</v>
      </c>
      <c r="O3895">
        <f t="shared" ca="1" si="241"/>
        <v>16925</v>
      </c>
      <c r="P3895">
        <f ca="1">_20206[[#This Row],[最低排名]]-_20206[[#This Row],[同分人数]]+1</f>
        <v>16714</v>
      </c>
      <c r="Q3895">
        <f ca="1">IF(O3895&gt;=开始!$B$6, 1, 0)</f>
        <v>1</v>
      </c>
      <c r="R3895">
        <f ca="1">_20206[[#This Row],[最低排名]]-开始!$B$6</f>
        <v>16925</v>
      </c>
    </row>
    <row r="3896" spans="1:18">
      <c r="A3896">
        <v>86604</v>
      </c>
      <c r="B3896" t="s">
        <v>1400</v>
      </c>
      <c r="C3896" t="str">
        <f t="shared" si="242"/>
        <v>贵州大学</v>
      </c>
      <c r="D3896" t="str">
        <f t="shared" si="243"/>
        <v>04</v>
      </c>
      <c r="E3896" t="s">
        <v>427</v>
      </c>
      <c r="F3896">
        <v>192</v>
      </c>
      <c r="G3896">
        <v>96</v>
      </c>
      <c r="H3896">
        <v>87</v>
      </c>
      <c r="I3896">
        <v>55</v>
      </c>
      <c r="J3896">
        <v>52</v>
      </c>
      <c r="K3896">
        <v>49</v>
      </c>
      <c r="L3896">
        <v>0</v>
      </c>
      <c r="M3896">
        <v>2022</v>
      </c>
      <c r="N3896">
        <f t="shared" ca="1" si="240"/>
        <v>157</v>
      </c>
      <c r="O3896">
        <f t="shared" ca="1" si="241"/>
        <v>30887</v>
      </c>
      <c r="P3896">
        <f ca="1">_20206[[#This Row],[最低排名]]-_20206[[#This Row],[同分人数]]+1</f>
        <v>30731</v>
      </c>
      <c r="Q3896">
        <f ca="1">IF(O3896&gt;=开始!$B$6, 1, 0)</f>
        <v>1</v>
      </c>
      <c r="R3896">
        <f ca="1">_20206[[#This Row],[最低排名]]-开始!$B$6</f>
        <v>30887</v>
      </c>
    </row>
    <row r="3897" spans="1:18">
      <c r="A3897">
        <v>86605</v>
      </c>
      <c r="B3897" t="s">
        <v>1401</v>
      </c>
      <c r="C3897" t="str">
        <f t="shared" si="242"/>
        <v>贵州大学</v>
      </c>
      <c r="D3897" t="str">
        <f t="shared" si="243"/>
        <v>05</v>
      </c>
      <c r="E3897" t="s">
        <v>335</v>
      </c>
      <c r="F3897">
        <v>197</v>
      </c>
      <c r="G3897">
        <v>114</v>
      </c>
      <c r="H3897">
        <v>91</v>
      </c>
      <c r="I3897">
        <v>58</v>
      </c>
      <c r="J3897">
        <v>52</v>
      </c>
      <c r="K3897">
        <v>49</v>
      </c>
      <c r="L3897">
        <v>0</v>
      </c>
      <c r="M3897">
        <v>2022</v>
      </c>
      <c r="N3897">
        <f t="shared" ca="1" si="240"/>
        <v>188</v>
      </c>
      <c r="O3897">
        <f t="shared" ca="1" si="241"/>
        <v>28679</v>
      </c>
      <c r="P3897">
        <f ca="1">_20206[[#This Row],[最低排名]]-_20206[[#This Row],[同分人数]]+1</f>
        <v>28492</v>
      </c>
      <c r="Q3897">
        <f ca="1">IF(O3897&gt;=开始!$B$6, 1, 0)</f>
        <v>1</v>
      </c>
      <c r="R3897">
        <f ca="1">_20206[[#This Row],[最低排名]]-开始!$B$6</f>
        <v>28679</v>
      </c>
    </row>
    <row r="3898" spans="1:18">
      <c r="A3898">
        <v>86701</v>
      </c>
      <c r="B3898" t="s">
        <v>1402</v>
      </c>
      <c r="C3898" t="str">
        <f t="shared" si="242"/>
        <v>贵州财大</v>
      </c>
      <c r="D3898" t="str">
        <f t="shared" si="243"/>
        <v>01</v>
      </c>
      <c r="E3898" t="s">
        <v>56</v>
      </c>
      <c r="F3898">
        <v>188</v>
      </c>
      <c r="G3898">
        <v>104</v>
      </c>
      <c r="H3898">
        <v>94</v>
      </c>
      <c r="I3898">
        <v>46</v>
      </c>
      <c r="J3898">
        <v>43</v>
      </c>
      <c r="K3898">
        <v>43</v>
      </c>
      <c r="L3898">
        <v>0</v>
      </c>
      <c r="M3898">
        <v>2022</v>
      </c>
      <c r="N3898">
        <f t="shared" ca="1" si="240"/>
        <v>160</v>
      </c>
      <c r="O3898">
        <f t="shared" ca="1" si="241"/>
        <v>34339</v>
      </c>
      <c r="P3898">
        <f ca="1">_20206[[#This Row],[最低排名]]-_20206[[#This Row],[同分人数]]+1</f>
        <v>34180</v>
      </c>
      <c r="Q3898">
        <f ca="1">IF(O3898&gt;=开始!$B$6, 1, 0)</f>
        <v>1</v>
      </c>
      <c r="R3898">
        <f ca="1">_20206[[#This Row],[最低排名]]-开始!$B$6</f>
        <v>34339</v>
      </c>
    </row>
    <row r="3899" spans="1:18">
      <c r="A3899">
        <v>86801</v>
      </c>
      <c r="B3899" t="s">
        <v>1403</v>
      </c>
      <c r="C3899" t="str">
        <f t="shared" si="242"/>
        <v>贵州中医</v>
      </c>
      <c r="D3899" t="str">
        <f t="shared" si="243"/>
        <v>01</v>
      </c>
      <c r="E3899" t="s">
        <v>217</v>
      </c>
      <c r="F3899">
        <v>194</v>
      </c>
      <c r="G3899">
        <v>103</v>
      </c>
      <c r="H3899">
        <v>109</v>
      </c>
      <c r="I3899">
        <v>61</v>
      </c>
      <c r="J3899">
        <v>61</v>
      </c>
      <c r="K3899">
        <v>49</v>
      </c>
      <c r="L3899">
        <v>0</v>
      </c>
      <c r="M3899">
        <v>2022</v>
      </c>
      <c r="N3899">
        <f t="shared" ca="1" si="240"/>
        <v>201</v>
      </c>
      <c r="O3899">
        <f t="shared" ca="1" si="241"/>
        <v>23219</v>
      </c>
      <c r="P3899">
        <f ca="1">_20206[[#This Row],[最低排名]]-_20206[[#This Row],[同分人数]]+1</f>
        <v>23019</v>
      </c>
      <c r="Q3899">
        <f ca="1">IF(O3899&gt;=开始!$B$6, 1, 0)</f>
        <v>1</v>
      </c>
      <c r="R3899">
        <f ca="1">_20206[[#This Row],[最低排名]]-开始!$B$6</f>
        <v>23219</v>
      </c>
    </row>
    <row r="3900" spans="1:18">
      <c r="A3900">
        <v>86802</v>
      </c>
      <c r="B3900" t="s">
        <v>1404</v>
      </c>
      <c r="C3900" t="str">
        <f t="shared" si="242"/>
        <v>贵州中医</v>
      </c>
      <c r="D3900" t="str">
        <f t="shared" si="243"/>
        <v>02</v>
      </c>
      <c r="E3900" t="s">
        <v>427</v>
      </c>
      <c r="F3900">
        <v>205</v>
      </c>
      <c r="G3900">
        <v>107</v>
      </c>
      <c r="H3900">
        <v>74</v>
      </c>
      <c r="I3900">
        <v>58</v>
      </c>
      <c r="J3900">
        <v>49</v>
      </c>
      <c r="K3900">
        <v>49</v>
      </c>
      <c r="L3900">
        <v>0</v>
      </c>
      <c r="M3900">
        <v>2022</v>
      </c>
      <c r="N3900">
        <f t="shared" ca="1" si="240"/>
        <v>157</v>
      </c>
      <c r="O3900">
        <f t="shared" ca="1" si="241"/>
        <v>30887</v>
      </c>
      <c r="P3900">
        <f ca="1">_20206[[#This Row],[最低排名]]-_20206[[#This Row],[同分人数]]+1</f>
        <v>30731</v>
      </c>
      <c r="Q3900">
        <f ca="1">IF(O3900&gt;=开始!$B$6, 1, 0)</f>
        <v>1</v>
      </c>
      <c r="R3900">
        <f ca="1">_20206[[#This Row],[最低排名]]-开始!$B$6</f>
        <v>30887</v>
      </c>
    </row>
    <row r="3901" spans="1:18">
      <c r="A3901">
        <v>87101</v>
      </c>
      <c r="B3901" t="s">
        <v>1405</v>
      </c>
      <c r="C3901" t="str">
        <f t="shared" si="242"/>
        <v>西安交大</v>
      </c>
      <c r="D3901" t="str">
        <f t="shared" si="243"/>
        <v>01</v>
      </c>
      <c r="E3901" t="s">
        <v>289</v>
      </c>
      <c r="F3901">
        <v>249</v>
      </c>
      <c r="G3901">
        <v>142</v>
      </c>
      <c r="H3901">
        <v>123</v>
      </c>
      <c r="I3901">
        <v>70</v>
      </c>
      <c r="J3901">
        <v>64</v>
      </c>
      <c r="K3901">
        <v>64</v>
      </c>
      <c r="L3901">
        <v>0</v>
      </c>
      <c r="M3901">
        <v>2022</v>
      </c>
      <c r="N3901">
        <f t="shared" ca="1" si="240"/>
        <v>144</v>
      </c>
      <c r="O3901">
        <f t="shared" ca="1" si="241"/>
        <v>3650</v>
      </c>
      <c r="P3901">
        <f ca="1">_20206[[#This Row],[最低排名]]-_20206[[#This Row],[同分人数]]+1</f>
        <v>3507</v>
      </c>
      <c r="Q3901">
        <f ca="1">IF(O3901&gt;=开始!$B$6, 1, 0)</f>
        <v>1</v>
      </c>
      <c r="R3901">
        <f ca="1">_20206[[#This Row],[最低排名]]-开始!$B$6</f>
        <v>3650</v>
      </c>
    </row>
    <row r="3902" spans="1:18">
      <c r="A3902">
        <v>87102</v>
      </c>
      <c r="B3902" t="s">
        <v>1406</v>
      </c>
      <c r="C3902" t="str">
        <f t="shared" si="242"/>
        <v>西安交大</v>
      </c>
      <c r="D3902" t="str">
        <f t="shared" si="243"/>
        <v>02</v>
      </c>
      <c r="E3902" t="s">
        <v>260</v>
      </c>
      <c r="F3902">
        <v>228</v>
      </c>
      <c r="G3902">
        <v>114</v>
      </c>
      <c r="H3902">
        <v>139</v>
      </c>
      <c r="I3902">
        <v>67</v>
      </c>
      <c r="J3902">
        <v>61</v>
      </c>
      <c r="K3902">
        <v>61</v>
      </c>
      <c r="L3902">
        <v>0</v>
      </c>
      <c r="M3902">
        <v>2022</v>
      </c>
      <c r="N3902">
        <f t="shared" ca="1" si="240"/>
        <v>195</v>
      </c>
      <c r="O3902">
        <f t="shared" ca="1" si="241"/>
        <v>5925</v>
      </c>
      <c r="P3902">
        <f ca="1">_20206[[#This Row],[最低排名]]-_20206[[#This Row],[同分人数]]+1</f>
        <v>5731</v>
      </c>
      <c r="Q3902">
        <f ca="1">IF(O3902&gt;=开始!$B$6, 1, 0)</f>
        <v>1</v>
      </c>
      <c r="R3902">
        <f ca="1">_20206[[#This Row],[最低排名]]-开始!$B$6</f>
        <v>5925</v>
      </c>
    </row>
    <row r="3903" spans="1:18">
      <c r="A3903">
        <v>87201</v>
      </c>
      <c r="B3903" t="s">
        <v>1407</v>
      </c>
      <c r="C3903" t="str">
        <f t="shared" si="242"/>
        <v>西电科大</v>
      </c>
      <c r="D3903" t="str">
        <f t="shared" si="243"/>
        <v>01</v>
      </c>
      <c r="E3903" t="s">
        <v>332</v>
      </c>
      <c r="F3903">
        <v>237</v>
      </c>
      <c r="G3903">
        <v>121</v>
      </c>
      <c r="H3903">
        <v>122</v>
      </c>
      <c r="I3903">
        <v>70</v>
      </c>
      <c r="J3903">
        <v>67</v>
      </c>
      <c r="K3903">
        <v>67</v>
      </c>
      <c r="L3903">
        <v>0</v>
      </c>
      <c r="M3903">
        <v>2022</v>
      </c>
      <c r="N3903">
        <f t="shared" ca="1" si="240"/>
        <v>159</v>
      </c>
      <c r="O3903">
        <f t="shared" ca="1" si="241"/>
        <v>4727</v>
      </c>
      <c r="P3903">
        <f ca="1">_20206[[#This Row],[最低排名]]-_20206[[#This Row],[同分人数]]+1</f>
        <v>4569</v>
      </c>
      <c r="Q3903">
        <f ca="1">IF(O3903&gt;=开始!$B$6, 1, 0)</f>
        <v>1</v>
      </c>
      <c r="R3903">
        <f ca="1">_20206[[#This Row],[最低排名]]-开始!$B$6</f>
        <v>4727</v>
      </c>
    </row>
    <row r="3904" spans="1:18">
      <c r="A3904">
        <v>87301</v>
      </c>
      <c r="B3904" t="s">
        <v>1408</v>
      </c>
      <c r="C3904" t="str">
        <f t="shared" si="242"/>
        <v>长安大学</v>
      </c>
      <c r="D3904" t="str">
        <f t="shared" si="243"/>
        <v>01</v>
      </c>
      <c r="E3904" t="s">
        <v>62</v>
      </c>
      <c r="F3904">
        <v>221</v>
      </c>
      <c r="G3904">
        <v>123</v>
      </c>
      <c r="H3904">
        <v>120</v>
      </c>
      <c r="I3904">
        <v>67</v>
      </c>
      <c r="J3904">
        <v>61</v>
      </c>
      <c r="K3904">
        <v>58</v>
      </c>
      <c r="L3904">
        <v>0</v>
      </c>
      <c r="M3904">
        <v>2022</v>
      </c>
      <c r="N3904">
        <f t="shared" ca="1" si="240"/>
        <v>206</v>
      </c>
      <c r="O3904">
        <f t="shared" ca="1" si="241"/>
        <v>11799</v>
      </c>
      <c r="P3904">
        <f ca="1">_20206[[#This Row],[最低排名]]-_20206[[#This Row],[同分人数]]+1</f>
        <v>11594</v>
      </c>
      <c r="Q3904">
        <f ca="1">IF(O3904&gt;=开始!$B$6, 1, 0)</f>
        <v>1</v>
      </c>
      <c r="R3904">
        <f ca="1">_20206[[#This Row],[最低排名]]-开始!$B$6</f>
        <v>11799</v>
      </c>
    </row>
    <row r="3905" spans="1:18">
      <c r="A3905">
        <v>87302</v>
      </c>
      <c r="B3905" t="s">
        <v>1409</v>
      </c>
      <c r="C3905" t="str">
        <f t="shared" si="242"/>
        <v>长安大学</v>
      </c>
      <c r="D3905" t="str">
        <f t="shared" si="243"/>
        <v>02</v>
      </c>
      <c r="E3905" t="s">
        <v>502</v>
      </c>
      <c r="F3905">
        <v>215</v>
      </c>
      <c r="G3905">
        <v>111</v>
      </c>
      <c r="H3905">
        <v>117</v>
      </c>
      <c r="I3905">
        <v>67</v>
      </c>
      <c r="J3905">
        <v>61</v>
      </c>
      <c r="K3905">
        <v>61</v>
      </c>
      <c r="L3905">
        <v>0</v>
      </c>
      <c r="M3905">
        <v>2022</v>
      </c>
      <c r="N3905">
        <f t="shared" ca="1" si="240"/>
        <v>213</v>
      </c>
      <c r="O3905">
        <f t="shared" ca="1" si="241"/>
        <v>13075</v>
      </c>
      <c r="P3905">
        <f ca="1">_20206[[#This Row],[最低排名]]-_20206[[#This Row],[同分人数]]+1</f>
        <v>12863</v>
      </c>
      <c r="Q3905">
        <f ca="1">IF(O3905&gt;=开始!$B$6, 1, 0)</f>
        <v>1</v>
      </c>
      <c r="R3905">
        <f ca="1">_20206[[#This Row],[最低排名]]-开始!$B$6</f>
        <v>13075</v>
      </c>
    </row>
    <row r="3906" spans="1:18">
      <c r="A3906">
        <v>87401</v>
      </c>
      <c r="B3906" t="s">
        <v>1411</v>
      </c>
      <c r="C3906" t="str">
        <f t="shared" si="242"/>
        <v>西北农林</v>
      </c>
      <c r="D3906" t="str">
        <f t="shared" si="243"/>
        <v>01</v>
      </c>
      <c r="E3906" t="s">
        <v>307</v>
      </c>
      <c r="F3906">
        <v>218</v>
      </c>
      <c r="G3906">
        <v>114</v>
      </c>
      <c r="H3906">
        <v>115</v>
      </c>
      <c r="I3906">
        <v>64</v>
      </c>
      <c r="J3906">
        <v>64</v>
      </c>
      <c r="K3906">
        <v>58</v>
      </c>
      <c r="L3906">
        <v>0</v>
      </c>
      <c r="M3906">
        <v>2022</v>
      </c>
      <c r="N3906">
        <f t="shared" ref="N3906:N3969" ca="1" si="244">VLOOKUP(E3906, INDIRECT("'" &amp; M3906 &amp; "D'!$A$2:$G$500"), 2, FALSE)</f>
        <v>221</v>
      </c>
      <c r="O3906">
        <f t="shared" ref="O3906:O3969" ca="1" si="245">VLOOKUP(E3906, INDIRECT("'" &amp; M3906 &amp; "D'!$A$2:$G$500"), 3, FALSE)</f>
        <v>13507</v>
      </c>
      <c r="P3906">
        <f ca="1">_20206[[#This Row],[最低排名]]-_20206[[#This Row],[同分人数]]+1</f>
        <v>13287</v>
      </c>
      <c r="Q3906">
        <f ca="1">IF(O3906&gt;=开始!$B$6, 1, 0)</f>
        <v>1</v>
      </c>
      <c r="R3906">
        <f ca="1">_20206[[#This Row],[最低排名]]-开始!$B$6</f>
        <v>13507</v>
      </c>
    </row>
    <row r="3907" spans="1:18">
      <c r="A3907">
        <v>87402</v>
      </c>
      <c r="B3907" t="s">
        <v>1412</v>
      </c>
      <c r="C3907" t="str">
        <f t="shared" si="242"/>
        <v>西北农林</v>
      </c>
      <c r="D3907" t="str">
        <f t="shared" si="243"/>
        <v>02</v>
      </c>
      <c r="E3907" t="s">
        <v>72</v>
      </c>
      <c r="F3907">
        <v>228</v>
      </c>
      <c r="G3907">
        <v>117</v>
      </c>
      <c r="H3907">
        <v>111</v>
      </c>
      <c r="I3907">
        <v>67</v>
      </c>
      <c r="J3907">
        <v>61</v>
      </c>
      <c r="K3907">
        <v>55</v>
      </c>
      <c r="L3907">
        <v>0</v>
      </c>
      <c r="M3907">
        <v>2022</v>
      </c>
      <c r="N3907">
        <f t="shared" ca="1" si="244"/>
        <v>242</v>
      </c>
      <c r="O3907">
        <f t="shared" ca="1" si="245"/>
        <v>12862</v>
      </c>
      <c r="P3907">
        <f ca="1">_20206[[#This Row],[最低排名]]-_20206[[#This Row],[同分人数]]+1</f>
        <v>12621</v>
      </c>
      <c r="Q3907">
        <f ca="1">IF(O3907&gt;=开始!$B$6, 1, 0)</f>
        <v>1</v>
      </c>
      <c r="R3907">
        <f ca="1">_20206[[#This Row],[最低排名]]-开始!$B$6</f>
        <v>12862</v>
      </c>
    </row>
    <row r="3908" spans="1:18">
      <c r="A3908">
        <v>87501</v>
      </c>
      <c r="B3908" t="s">
        <v>1413</v>
      </c>
      <c r="C3908" t="str">
        <f t="shared" si="242"/>
        <v>陕西师大</v>
      </c>
      <c r="D3908" t="str">
        <f t="shared" si="243"/>
        <v>01</v>
      </c>
      <c r="E3908" t="s">
        <v>607</v>
      </c>
      <c r="F3908">
        <v>232</v>
      </c>
      <c r="G3908">
        <v>121</v>
      </c>
      <c r="H3908">
        <v>122</v>
      </c>
      <c r="I3908">
        <v>70</v>
      </c>
      <c r="J3908">
        <v>67</v>
      </c>
      <c r="K3908">
        <v>46</v>
      </c>
      <c r="L3908">
        <v>0</v>
      </c>
      <c r="M3908">
        <v>2022</v>
      </c>
      <c r="N3908">
        <f t="shared" ca="1" si="244"/>
        <v>211</v>
      </c>
      <c r="O3908">
        <f t="shared" ca="1" si="245"/>
        <v>9620</v>
      </c>
      <c r="P3908">
        <f ca="1">_20206[[#This Row],[最低排名]]-_20206[[#This Row],[同分人数]]+1</f>
        <v>9410</v>
      </c>
      <c r="Q3908">
        <f ca="1">IF(O3908&gt;=开始!$B$6, 1, 0)</f>
        <v>1</v>
      </c>
      <c r="R3908">
        <f ca="1">_20206[[#This Row],[最低排名]]-开始!$B$6</f>
        <v>9620</v>
      </c>
    </row>
    <row r="3909" spans="1:18">
      <c r="A3909">
        <v>87502</v>
      </c>
      <c r="B3909" t="s">
        <v>1414</v>
      </c>
      <c r="C3909" t="str">
        <f t="shared" si="242"/>
        <v>陕西师大</v>
      </c>
      <c r="D3909" t="str">
        <f t="shared" si="243"/>
        <v>02</v>
      </c>
      <c r="E3909" t="s">
        <v>115</v>
      </c>
      <c r="F3909">
        <v>227</v>
      </c>
      <c r="G3909">
        <v>116</v>
      </c>
      <c r="H3909">
        <v>105</v>
      </c>
      <c r="I3909">
        <v>70</v>
      </c>
      <c r="J3909">
        <v>67</v>
      </c>
      <c r="K3909">
        <v>61</v>
      </c>
      <c r="L3909">
        <v>0</v>
      </c>
      <c r="M3909">
        <v>2022</v>
      </c>
      <c r="N3909">
        <f t="shared" ca="1" si="244"/>
        <v>238</v>
      </c>
      <c r="O3909">
        <f t="shared" ca="1" si="245"/>
        <v>11182</v>
      </c>
      <c r="P3909">
        <f ca="1">_20206[[#This Row],[最低排名]]-_20206[[#This Row],[同分人数]]+1</f>
        <v>10945</v>
      </c>
      <c r="Q3909">
        <f ca="1">IF(O3909&gt;=开始!$B$6, 1, 0)</f>
        <v>1</v>
      </c>
      <c r="R3909">
        <f ca="1">_20206[[#This Row],[最低排名]]-开始!$B$6</f>
        <v>11182</v>
      </c>
    </row>
    <row r="3910" spans="1:18">
      <c r="A3910">
        <v>87503</v>
      </c>
      <c r="B3910" t="s">
        <v>1415</v>
      </c>
      <c r="C3910" t="str">
        <f t="shared" si="242"/>
        <v>陕西师大</v>
      </c>
      <c r="D3910" t="str">
        <f t="shared" si="243"/>
        <v>03</v>
      </c>
      <c r="E3910" t="s">
        <v>1130</v>
      </c>
      <c r="F3910">
        <v>213</v>
      </c>
      <c r="G3910">
        <v>109</v>
      </c>
      <c r="H3910">
        <v>105</v>
      </c>
      <c r="I3910">
        <v>70</v>
      </c>
      <c r="J3910">
        <v>70</v>
      </c>
      <c r="K3910">
        <v>67</v>
      </c>
      <c r="L3910">
        <v>0</v>
      </c>
      <c r="M3910">
        <v>2022</v>
      </c>
      <c r="N3910">
        <f t="shared" ca="1" si="244"/>
        <v>194</v>
      </c>
      <c r="O3910">
        <f t="shared" ca="1" si="245"/>
        <v>12224</v>
      </c>
      <c r="P3910">
        <f ca="1">_20206[[#This Row],[最低排名]]-_20206[[#This Row],[同分人数]]+1</f>
        <v>12031</v>
      </c>
      <c r="Q3910">
        <f ca="1">IF(O3910&gt;=开始!$B$6, 1, 0)</f>
        <v>1</v>
      </c>
      <c r="R3910">
        <f ca="1">_20206[[#This Row],[最低排名]]-开始!$B$6</f>
        <v>12224</v>
      </c>
    </row>
    <row r="3911" spans="1:18">
      <c r="A3911">
        <v>87504</v>
      </c>
      <c r="B3911" t="s">
        <v>1416</v>
      </c>
      <c r="C3911" t="str">
        <f t="shared" si="242"/>
        <v>陕西师大</v>
      </c>
      <c r="D3911" t="str">
        <f t="shared" si="243"/>
        <v>04</v>
      </c>
      <c r="E3911" t="s">
        <v>298</v>
      </c>
      <c r="F3911">
        <v>234</v>
      </c>
      <c r="G3911">
        <v>135</v>
      </c>
      <c r="H3911">
        <v>124</v>
      </c>
      <c r="I3911">
        <v>61</v>
      </c>
      <c r="J3911">
        <v>61</v>
      </c>
      <c r="K3911">
        <v>52</v>
      </c>
      <c r="L3911">
        <v>0</v>
      </c>
      <c r="M3911">
        <v>2022</v>
      </c>
      <c r="N3911">
        <f t="shared" ca="1" si="244"/>
        <v>227</v>
      </c>
      <c r="O3911">
        <f t="shared" ca="1" si="245"/>
        <v>10720</v>
      </c>
      <c r="P3911">
        <f ca="1">_20206[[#This Row],[最低排名]]-_20206[[#This Row],[同分人数]]+1</f>
        <v>10494</v>
      </c>
      <c r="Q3911">
        <f ca="1">IF(O3911&gt;=开始!$B$6, 1, 0)</f>
        <v>1</v>
      </c>
      <c r="R3911">
        <f ca="1">_20206[[#This Row],[最低排名]]-开始!$B$6</f>
        <v>10720</v>
      </c>
    </row>
    <row r="3912" spans="1:18">
      <c r="A3912">
        <v>87601</v>
      </c>
      <c r="B3912" t="s">
        <v>1417</v>
      </c>
      <c r="C3912" t="str">
        <f t="shared" si="242"/>
        <v>西北工大</v>
      </c>
      <c r="D3912" t="str">
        <f t="shared" si="243"/>
        <v>01</v>
      </c>
      <c r="E3912" t="s">
        <v>332</v>
      </c>
      <c r="F3912">
        <v>231</v>
      </c>
      <c r="G3912">
        <v>119</v>
      </c>
      <c r="H3912">
        <v>137</v>
      </c>
      <c r="I3912">
        <v>70</v>
      </c>
      <c r="J3912">
        <v>70</v>
      </c>
      <c r="K3912">
        <v>55</v>
      </c>
      <c r="L3912">
        <v>0</v>
      </c>
      <c r="M3912">
        <v>2022</v>
      </c>
      <c r="N3912">
        <f t="shared" ca="1" si="244"/>
        <v>159</v>
      </c>
      <c r="O3912">
        <f t="shared" ca="1" si="245"/>
        <v>4727</v>
      </c>
      <c r="P3912">
        <f ca="1">_20206[[#This Row],[最低排名]]-_20206[[#This Row],[同分人数]]+1</f>
        <v>4569</v>
      </c>
      <c r="Q3912">
        <f ca="1">IF(O3912&gt;=开始!$B$6, 1, 0)</f>
        <v>1</v>
      </c>
      <c r="R3912">
        <f ca="1">_20206[[#This Row],[最低排名]]-开始!$B$6</f>
        <v>4727</v>
      </c>
    </row>
    <row r="3913" spans="1:18">
      <c r="A3913">
        <v>87602</v>
      </c>
      <c r="B3913" t="s">
        <v>1418</v>
      </c>
      <c r="C3913" t="str">
        <f t="shared" si="242"/>
        <v>西北工大</v>
      </c>
      <c r="D3913" t="str">
        <f t="shared" si="243"/>
        <v>02</v>
      </c>
      <c r="E3913" t="s">
        <v>16</v>
      </c>
      <c r="F3913">
        <v>233</v>
      </c>
      <c r="G3913">
        <v>118</v>
      </c>
      <c r="H3913">
        <v>132</v>
      </c>
      <c r="I3913">
        <v>70</v>
      </c>
      <c r="J3913">
        <v>64</v>
      </c>
      <c r="K3913">
        <v>55</v>
      </c>
      <c r="L3913">
        <v>0</v>
      </c>
      <c r="M3913">
        <v>2022</v>
      </c>
      <c r="N3913">
        <f t="shared" ca="1" si="244"/>
        <v>174</v>
      </c>
      <c r="O3913">
        <f t="shared" ca="1" si="245"/>
        <v>6263</v>
      </c>
      <c r="P3913">
        <f ca="1">_20206[[#This Row],[最低排名]]-_20206[[#This Row],[同分人数]]+1</f>
        <v>6090</v>
      </c>
      <c r="Q3913">
        <f ca="1">IF(O3913&gt;=开始!$B$6, 1, 0)</f>
        <v>1</v>
      </c>
      <c r="R3913">
        <f ca="1">_20206[[#This Row],[最低排名]]-开始!$B$6</f>
        <v>6263</v>
      </c>
    </row>
    <row r="3914" spans="1:18">
      <c r="A3914">
        <v>87603</v>
      </c>
      <c r="B3914" t="s">
        <v>1419</v>
      </c>
      <c r="C3914" t="str">
        <f t="shared" si="242"/>
        <v>西北工大</v>
      </c>
      <c r="D3914" t="str">
        <f t="shared" si="243"/>
        <v>03</v>
      </c>
      <c r="E3914" t="s">
        <v>1541</v>
      </c>
      <c r="F3914">
        <v>227</v>
      </c>
      <c r="G3914">
        <v>114</v>
      </c>
      <c r="H3914">
        <v>122</v>
      </c>
      <c r="I3914">
        <v>70</v>
      </c>
      <c r="J3914">
        <v>70</v>
      </c>
      <c r="K3914">
        <v>70</v>
      </c>
      <c r="L3914">
        <v>0</v>
      </c>
      <c r="M3914">
        <v>2022</v>
      </c>
      <c r="N3914">
        <f t="shared" ca="1" si="244"/>
        <v>171</v>
      </c>
      <c r="O3914">
        <f t="shared" ca="1" si="245"/>
        <v>5369</v>
      </c>
      <c r="P3914">
        <f ca="1">_20206[[#This Row],[最低排名]]-_20206[[#This Row],[同分人数]]+1</f>
        <v>5199</v>
      </c>
      <c r="Q3914">
        <f ca="1">IF(O3914&gt;=开始!$B$6, 1, 0)</f>
        <v>1</v>
      </c>
      <c r="R3914">
        <f ca="1">_20206[[#This Row],[最低排名]]-开始!$B$6</f>
        <v>5369</v>
      </c>
    </row>
    <row r="3915" spans="1:18">
      <c r="A3915">
        <v>87604</v>
      </c>
      <c r="B3915" t="s">
        <v>1420</v>
      </c>
      <c r="C3915" t="str">
        <f t="shared" si="242"/>
        <v>西北工大</v>
      </c>
      <c r="D3915" t="str">
        <f t="shared" si="243"/>
        <v>04</v>
      </c>
      <c r="E3915" t="s">
        <v>260</v>
      </c>
      <c r="F3915">
        <v>232</v>
      </c>
      <c r="G3915">
        <v>125</v>
      </c>
      <c r="H3915">
        <v>120</v>
      </c>
      <c r="I3915">
        <v>70</v>
      </c>
      <c r="J3915">
        <v>67</v>
      </c>
      <c r="K3915">
        <v>67</v>
      </c>
      <c r="L3915">
        <v>0</v>
      </c>
      <c r="M3915">
        <v>2022</v>
      </c>
      <c r="N3915">
        <f t="shared" ca="1" si="244"/>
        <v>195</v>
      </c>
      <c r="O3915">
        <f t="shared" ca="1" si="245"/>
        <v>5925</v>
      </c>
      <c r="P3915">
        <f ca="1">_20206[[#This Row],[最低排名]]-_20206[[#This Row],[同分人数]]+1</f>
        <v>5731</v>
      </c>
      <c r="Q3915">
        <f ca="1">IF(O3915&gt;=开始!$B$6, 1, 0)</f>
        <v>1</v>
      </c>
      <c r="R3915">
        <f ca="1">_20206[[#This Row],[最低排名]]-开始!$B$6</f>
        <v>5925</v>
      </c>
    </row>
    <row r="3916" spans="1:18">
      <c r="A3916">
        <v>87701</v>
      </c>
      <c r="B3916" t="s">
        <v>1421</v>
      </c>
      <c r="C3916" t="str">
        <f t="shared" si="242"/>
        <v>西北大学</v>
      </c>
      <c r="D3916" t="str">
        <f t="shared" si="243"/>
        <v>01</v>
      </c>
      <c r="E3916" t="s">
        <v>1130</v>
      </c>
      <c r="F3916">
        <v>220</v>
      </c>
      <c r="G3916">
        <v>120</v>
      </c>
      <c r="H3916">
        <v>110</v>
      </c>
      <c r="I3916">
        <v>70</v>
      </c>
      <c r="J3916">
        <v>70</v>
      </c>
      <c r="K3916">
        <v>55</v>
      </c>
      <c r="L3916">
        <v>0</v>
      </c>
      <c r="M3916">
        <v>2022</v>
      </c>
      <c r="N3916">
        <f t="shared" ca="1" si="244"/>
        <v>194</v>
      </c>
      <c r="O3916">
        <f t="shared" ca="1" si="245"/>
        <v>12224</v>
      </c>
      <c r="P3916">
        <f ca="1">_20206[[#This Row],[最低排名]]-_20206[[#This Row],[同分人数]]+1</f>
        <v>12031</v>
      </c>
      <c r="Q3916">
        <f ca="1">IF(O3916&gt;=开始!$B$6, 1, 0)</f>
        <v>1</v>
      </c>
      <c r="R3916">
        <f ca="1">_20206[[#This Row],[最低排名]]-开始!$B$6</f>
        <v>12224</v>
      </c>
    </row>
    <row r="3917" spans="1:18">
      <c r="A3917">
        <v>87702</v>
      </c>
      <c r="B3917" t="s">
        <v>1422</v>
      </c>
      <c r="C3917" t="str">
        <f t="shared" si="242"/>
        <v>西北大学</v>
      </c>
      <c r="D3917" t="str">
        <f t="shared" si="243"/>
        <v>02</v>
      </c>
      <c r="E3917" t="s">
        <v>158</v>
      </c>
      <c r="F3917">
        <v>234</v>
      </c>
      <c r="G3917">
        <v>121</v>
      </c>
      <c r="H3917">
        <v>129</v>
      </c>
      <c r="I3917">
        <v>64</v>
      </c>
      <c r="J3917">
        <v>61</v>
      </c>
      <c r="K3917">
        <v>61</v>
      </c>
      <c r="L3917">
        <v>0</v>
      </c>
      <c r="M3917">
        <v>2022</v>
      </c>
      <c r="N3917">
        <f t="shared" ca="1" si="244"/>
        <v>205</v>
      </c>
      <c r="O3917">
        <f t="shared" ca="1" si="245"/>
        <v>7201</v>
      </c>
      <c r="P3917">
        <f ca="1">_20206[[#This Row],[最低排名]]-_20206[[#This Row],[同分人数]]+1</f>
        <v>6997</v>
      </c>
      <c r="Q3917">
        <f ca="1">IF(O3917&gt;=开始!$B$6, 1, 0)</f>
        <v>1</v>
      </c>
      <c r="R3917">
        <f ca="1">_20206[[#This Row],[最低排名]]-开始!$B$6</f>
        <v>7201</v>
      </c>
    </row>
    <row r="3918" spans="1:18">
      <c r="A3918">
        <v>87703</v>
      </c>
      <c r="B3918" t="s">
        <v>1423</v>
      </c>
      <c r="C3918" t="str">
        <f t="shared" si="242"/>
        <v>西北大学</v>
      </c>
      <c r="D3918" t="str">
        <f t="shared" si="243"/>
        <v>03</v>
      </c>
      <c r="E3918" t="s">
        <v>1130</v>
      </c>
      <c r="F3918">
        <v>217</v>
      </c>
      <c r="G3918">
        <v>120</v>
      </c>
      <c r="H3918">
        <v>119</v>
      </c>
      <c r="I3918">
        <v>64</v>
      </c>
      <c r="J3918">
        <v>64</v>
      </c>
      <c r="K3918">
        <v>61</v>
      </c>
      <c r="L3918">
        <v>0</v>
      </c>
      <c r="M3918">
        <v>2022</v>
      </c>
      <c r="N3918">
        <f t="shared" ca="1" si="244"/>
        <v>194</v>
      </c>
      <c r="O3918">
        <f t="shared" ca="1" si="245"/>
        <v>12224</v>
      </c>
      <c r="P3918">
        <f ca="1">_20206[[#This Row],[最低排名]]-_20206[[#This Row],[同分人数]]+1</f>
        <v>12031</v>
      </c>
      <c r="Q3918">
        <f ca="1">IF(O3918&gt;=开始!$B$6, 1, 0)</f>
        <v>1</v>
      </c>
      <c r="R3918">
        <f ca="1">_20206[[#This Row],[最低排名]]-开始!$B$6</f>
        <v>12224</v>
      </c>
    </row>
    <row r="3919" spans="1:18">
      <c r="A3919">
        <v>87801</v>
      </c>
      <c r="B3919" t="s">
        <v>1424</v>
      </c>
      <c r="C3919" t="str">
        <f t="shared" si="242"/>
        <v>西安理工</v>
      </c>
      <c r="D3919" t="str">
        <f t="shared" si="243"/>
        <v>01</v>
      </c>
      <c r="E3919" t="s">
        <v>118</v>
      </c>
      <c r="F3919">
        <v>207</v>
      </c>
      <c r="G3919">
        <v>105</v>
      </c>
      <c r="H3919">
        <v>84</v>
      </c>
      <c r="I3919">
        <v>61</v>
      </c>
      <c r="J3919">
        <v>58</v>
      </c>
      <c r="K3919">
        <v>46</v>
      </c>
      <c r="L3919">
        <v>0</v>
      </c>
      <c r="M3919">
        <v>2022</v>
      </c>
      <c r="N3919">
        <f t="shared" ca="1" si="244"/>
        <v>214</v>
      </c>
      <c r="O3919">
        <f t="shared" ca="1" si="245"/>
        <v>26943</v>
      </c>
      <c r="P3919">
        <f ca="1">_20206[[#This Row],[最低排名]]-_20206[[#This Row],[同分人数]]+1</f>
        <v>26730</v>
      </c>
      <c r="Q3919">
        <f ca="1">IF(O3919&gt;=开始!$B$6, 1, 0)</f>
        <v>1</v>
      </c>
      <c r="R3919">
        <f ca="1">_20206[[#This Row],[最低排名]]-开始!$B$6</f>
        <v>26943</v>
      </c>
    </row>
    <row r="3920" spans="1:18">
      <c r="A3920">
        <v>87901</v>
      </c>
      <c r="B3920" t="s">
        <v>1425</v>
      </c>
      <c r="C3920" t="str">
        <f t="shared" si="242"/>
        <v>西安工大</v>
      </c>
      <c r="D3920" t="str">
        <f t="shared" si="243"/>
        <v>01</v>
      </c>
      <c r="E3920" t="s">
        <v>203</v>
      </c>
      <c r="F3920">
        <v>193</v>
      </c>
      <c r="G3920">
        <v>100</v>
      </c>
      <c r="H3920">
        <v>93</v>
      </c>
      <c r="I3920">
        <v>52</v>
      </c>
      <c r="J3920">
        <v>46</v>
      </c>
      <c r="K3920">
        <v>46</v>
      </c>
      <c r="L3920">
        <v>0</v>
      </c>
      <c r="M3920">
        <v>2022</v>
      </c>
      <c r="N3920">
        <f t="shared" ca="1" si="244"/>
        <v>183</v>
      </c>
      <c r="O3920">
        <f t="shared" ca="1" si="245"/>
        <v>31709</v>
      </c>
      <c r="P3920">
        <f ca="1">_20206[[#This Row],[最低排名]]-_20206[[#This Row],[同分人数]]+1</f>
        <v>31527</v>
      </c>
      <c r="Q3920">
        <f ca="1">IF(O3920&gt;=开始!$B$6, 1, 0)</f>
        <v>1</v>
      </c>
      <c r="R3920">
        <f ca="1">_20206[[#This Row],[最低排名]]-开始!$B$6</f>
        <v>31709</v>
      </c>
    </row>
    <row r="3921" spans="1:18">
      <c r="A3921">
        <v>87902</v>
      </c>
      <c r="B3921" t="s">
        <v>1426</v>
      </c>
      <c r="C3921" t="str">
        <f t="shared" ref="C3921:C3984" si="246">LEFT(B3921, FIND("(", B3921) - 1)</f>
        <v>西安工大</v>
      </c>
      <c r="D3921" t="str">
        <f t="shared" ref="D3921:D3984" si="247">MID(B3921, FIND("(", B3921) + 1, FIND(")", B3921) - FIND("(", B3921) - 1)</f>
        <v>02</v>
      </c>
      <c r="E3921" t="s">
        <v>405</v>
      </c>
      <c r="F3921">
        <v>196</v>
      </c>
      <c r="G3921">
        <v>107</v>
      </c>
      <c r="H3921">
        <v>69</v>
      </c>
      <c r="I3921">
        <v>58</v>
      </c>
      <c r="J3921">
        <v>55</v>
      </c>
      <c r="K3921">
        <v>49</v>
      </c>
      <c r="L3921">
        <v>0</v>
      </c>
      <c r="M3921">
        <v>2022</v>
      </c>
      <c r="N3921">
        <f t="shared" ca="1" si="244"/>
        <v>164</v>
      </c>
      <c r="O3921">
        <f t="shared" ca="1" si="245"/>
        <v>32225</v>
      </c>
      <c r="P3921">
        <f ca="1">_20206[[#This Row],[最低排名]]-_20206[[#This Row],[同分人数]]+1</f>
        <v>32062</v>
      </c>
      <c r="Q3921">
        <f ca="1">IF(O3921&gt;=开始!$B$6, 1, 0)</f>
        <v>1</v>
      </c>
      <c r="R3921">
        <f ca="1">_20206[[#This Row],[最低排名]]-开始!$B$6</f>
        <v>32225</v>
      </c>
    </row>
    <row r="3922" spans="1:18">
      <c r="A3922">
        <v>88001</v>
      </c>
      <c r="B3922" t="s">
        <v>1427</v>
      </c>
      <c r="C3922" t="str">
        <f t="shared" si="246"/>
        <v>西安建科</v>
      </c>
      <c r="D3922" t="str">
        <f t="shared" si="247"/>
        <v>01</v>
      </c>
      <c r="E3922" t="s">
        <v>309</v>
      </c>
      <c r="F3922">
        <v>206</v>
      </c>
      <c r="G3922">
        <v>108</v>
      </c>
      <c r="H3922">
        <v>80</v>
      </c>
      <c r="I3922">
        <v>58</v>
      </c>
      <c r="J3922">
        <v>52</v>
      </c>
      <c r="K3922">
        <v>46</v>
      </c>
      <c r="L3922">
        <v>0</v>
      </c>
      <c r="M3922">
        <v>2022</v>
      </c>
      <c r="N3922">
        <f t="shared" ca="1" si="244"/>
        <v>188</v>
      </c>
      <c r="O3922">
        <f t="shared" ca="1" si="245"/>
        <v>29590</v>
      </c>
      <c r="P3922">
        <f ca="1">_20206[[#This Row],[最低排名]]-_20206[[#This Row],[同分人数]]+1</f>
        <v>29403</v>
      </c>
      <c r="Q3922">
        <f ca="1">IF(O3922&gt;=开始!$B$6, 1, 0)</f>
        <v>1</v>
      </c>
      <c r="R3922">
        <f ca="1">_20206[[#This Row],[最低排名]]-开始!$B$6</f>
        <v>29590</v>
      </c>
    </row>
    <row r="3923" spans="1:18">
      <c r="A3923">
        <v>88002</v>
      </c>
      <c r="B3923" t="s">
        <v>1428</v>
      </c>
      <c r="C3923" t="str">
        <f t="shared" si="246"/>
        <v>西安建科</v>
      </c>
      <c r="D3923" t="str">
        <f t="shared" si="247"/>
        <v>02</v>
      </c>
      <c r="E3923" t="s">
        <v>643</v>
      </c>
      <c r="F3923">
        <v>212</v>
      </c>
      <c r="G3923">
        <v>125</v>
      </c>
      <c r="H3923">
        <v>109</v>
      </c>
      <c r="I3923">
        <v>55</v>
      </c>
      <c r="J3923">
        <v>52</v>
      </c>
      <c r="K3923">
        <v>49</v>
      </c>
      <c r="L3923">
        <v>0</v>
      </c>
      <c r="M3923">
        <v>2022</v>
      </c>
      <c r="N3923">
        <f t="shared" ca="1" si="244"/>
        <v>211</v>
      </c>
      <c r="O3923">
        <f t="shared" ca="1" si="245"/>
        <v>22579</v>
      </c>
      <c r="P3923">
        <f ca="1">_20206[[#This Row],[最低排名]]-_20206[[#This Row],[同分人数]]+1</f>
        <v>22369</v>
      </c>
      <c r="Q3923">
        <f ca="1">IF(O3923&gt;=开始!$B$6, 1, 0)</f>
        <v>1</v>
      </c>
      <c r="R3923">
        <f ca="1">_20206[[#This Row],[最低排名]]-开始!$B$6</f>
        <v>22579</v>
      </c>
    </row>
    <row r="3924" spans="1:18">
      <c r="A3924">
        <v>88003</v>
      </c>
      <c r="B3924" t="s">
        <v>1429</v>
      </c>
      <c r="C3924" t="str">
        <f t="shared" si="246"/>
        <v>西安建科</v>
      </c>
      <c r="D3924" t="str">
        <f t="shared" si="247"/>
        <v>03</v>
      </c>
      <c r="E3924" t="s">
        <v>132</v>
      </c>
      <c r="F3924">
        <v>217</v>
      </c>
      <c r="G3924">
        <v>115</v>
      </c>
      <c r="H3924">
        <v>121</v>
      </c>
      <c r="I3924">
        <v>67</v>
      </c>
      <c r="J3924">
        <v>58</v>
      </c>
      <c r="K3924">
        <v>49</v>
      </c>
      <c r="L3924">
        <v>0</v>
      </c>
      <c r="M3924">
        <v>2022</v>
      </c>
      <c r="N3924">
        <f t="shared" ca="1" si="244"/>
        <v>197</v>
      </c>
      <c r="O3924">
        <f t="shared" ca="1" si="245"/>
        <v>14994</v>
      </c>
      <c r="P3924">
        <f ca="1">_20206[[#This Row],[最低排名]]-_20206[[#This Row],[同分人数]]+1</f>
        <v>14798</v>
      </c>
      <c r="Q3924">
        <f ca="1">IF(O3924&gt;=开始!$B$6, 1, 0)</f>
        <v>1</v>
      </c>
      <c r="R3924">
        <f ca="1">_20206[[#This Row],[最低排名]]-开始!$B$6</f>
        <v>14994</v>
      </c>
    </row>
    <row r="3925" spans="1:18">
      <c r="A3925">
        <v>88004</v>
      </c>
      <c r="B3925" t="s">
        <v>1430</v>
      </c>
      <c r="C3925" t="str">
        <f t="shared" si="246"/>
        <v>西安建科</v>
      </c>
      <c r="D3925" t="str">
        <f t="shared" si="247"/>
        <v>04</v>
      </c>
      <c r="E3925" t="s">
        <v>387</v>
      </c>
      <c r="F3925">
        <v>187</v>
      </c>
      <c r="G3925">
        <v>100</v>
      </c>
      <c r="H3925">
        <v>79</v>
      </c>
      <c r="I3925">
        <v>67</v>
      </c>
      <c r="J3925">
        <v>61</v>
      </c>
      <c r="K3925">
        <v>52</v>
      </c>
      <c r="L3925">
        <v>0</v>
      </c>
      <c r="M3925">
        <v>2022</v>
      </c>
      <c r="N3925">
        <f t="shared" ca="1" si="244"/>
        <v>167</v>
      </c>
      <c r="O3925">
        <f t="shared" ca="1" si="245"/>
        <v>28846</v>
      </c>
      <c r="P3925">
        <f ca="1">_20206[[#This Row],[最低排名]]-_20206[[#This Row],[同分人数]]+1</f>
        <v>28680</v>
      </c>
      <c r="Q3925">
        <f ca="1">IF(O3925&gt;=开始!$B$6, 1, 0)</f>
        <v>1</v>
      </c>
      <c r="R3925">
        <f ca="1">_20206[[#This Row],[最低排名]]-开始!$B$6</f>
        <v>28846</v>
      </c>
    </row>
    <row r="3926" spans="1:18">
      <c r="A3926">
        <v>88005</v>
      </c>
      <c r="B3926" t="s">
        <v>1431</v>
      </c>
      <c r="C3926" t="str">
        <f t="shared" si="246"/>
        <v>西安建科</v>
      </c>
      <c r="D3926" t="str">
        <f t="shared" si="247"/>
        <v>05</v>
      </c>
      <c r="E3926" t="s">
        <v>335</v>
      </c>
      <c r="F3926">
        <v>190</v>
      </c>
      <c r="G3926">
        <v>97</v>
      </c>
      <c r="H3926">
        <v>113</v>
      </c>
      <c r="I3926">
        <v>55</v>
      </c>
      <c r="J3926">
        <v>46</v>
      </c>
      <c r="K3926">
        <v>43</v>
      </c>
      <c r="L3926">
        <v>0</v>
      </c>
      <c r="M3926">
        <v>2022</v>
      </c>
      <c r="N3926">
        <f t="shared" ca="1" si="244"/>
        <v>188</v>
      </c>
      <c r="O3926">
        <f t="shared" ca="1" si="245"/>
        <v>28679</v>
      </c>
      <c r="P3926">
        <f ca="1">_20206[[#This Row],[最低排名]]-_20206[[#This Row],[同分人数]]+1</f>
        <v>28492</v>
      </c>
      <c r="Q3926">
        <f ca="1">IF(O3926&gt;=开始!$B$6, 1, 0)</f>
        <v>1</v>
      </c>
      <c r="R3926">
        <f ca="1">_20206[[#This Row],[最低排名]]-开始!$B$6</f>
        <v>28679</v>
      </c>
    </row>
    <row r="3927" spans="1:18">
      <c r="A3927">
        <v>88101</v>
      </c>
      <c r="B3927" t="s">
        <v>1432</v>
      </c>
      <c r="C3927" t="str">
        <f t="shared" si="246"/>
        <v>西安科大</v>
      </c>
      <c r="D3927" t="str">
        <f t="shared" si="247"/>
        <v>01</v>
      </c>
      <c r="E3927" t="s">
        <v>363</v>
      </c>
      <c r="F3927">
        <v>193</v>
      </c>
      <c r="G3927">
        <v>111</v>
      </c>
      <c r="H3927">
        <v>78</v>
      </c>
      <c r="I3927">
        <v>61</v>
      </c>
      <c r="J3927">
        <v>55</v>
      </c>
      <c r="K3927">
        <v>49</v>
      </c>
      <c r="L3927">
        <v>0</v>
      </c>
      <c r="M3927">
        <v>2022</v>
      </c>
      <c r="N3927">
        <f t="shared" ca="1" si="244"/>
        <v>197</v>
      </c>
      <c r="O3927">
        <f t="shared" ca="1" si="245"/>
        <v>30730</v>
      </c>
      <c r="P3927">
        <f ca="1">_20206[[#This Row],[最低排名]]-_20206[[#This Row],[同分人数]]+1</f>
        <v>30534</v>
      </c>
      <c r="Q3927">
        <f ca="1">IF(O3927&gt;=开始!$B$6, 1, 0)</f>
        <v>1</v>
      </c>
      <c r="R3927">
        <f ca="1">_20206[[#This Row],[最低排名]]-开始!$B$6</f>
        <v>30730</v>
      </c>
    </row>
    <row r="3928" spans="1:18">
      <c r="A3928">
        <v>88102</v>
      </c>
      <c r="B3928" t="s">
        <v>1433</v>
      </c>
      <c r="C3928" t="str">
        <f t="shared" si="246"/>
        <v>西安科大</v>
      </c>
      <c r="D3928" t="str">
        <f t="shared" si="247"/>
        <v>02</v>
      </c>
      <c r="E3928" t="s">
        <v>440</v>
      </c>
      <c r="F3928">
        <v>195</v>
      </c>
      <c r="G3928">
        <v>101</v>
      </c>
      <c r="H3928">
        <v>98</v>
      </c>
      <c r="I3928">
        <v>55</v>
      </c>
      <c r="J3928">
        <v>46</v>
      </c>
      <c r="K3928">
        <v>43</v>
      </c>
      <c r="L3928">
        <v>0</v>
      </c>
      <c r="M3928">
        <v>2022</v>
      </c>
      <c r="N3928">
        <f t="shared" ca="1" si="244"/>
        <v>188</v>
      </c>
      <c r="O3928">
        <f t="shared" ca="1" si="245"/>
        <v>30533</v>
      </c>
      <c r="P3928">
        <f ca="1">_20206[[#This Row],[最低排名]]-_20206[[#This Row],[同分人数]]+1</f>
        <v>30346</v>
      </c>
      <c r="Q3928">
        <f ca="1">IF(O3928&gt;=开始!$B$6, 1, 0)</f>
        <v>1</v>
      </c>
      <c r="R3928">
        <f ca="1">_20206[[#This Row],[最低排名]]-开始!$B$6</f>
        <v>30533</v>
      </c>
    </row>
    <row r="3929" spans="1:18">
      <c r="A3929">
        <v>88201</v>
      </c>
      <c r="B3929" t="s">
        <v>1434</v>
      </c>
      <c r="C3929" t="str">
        <f t="shared" si="246"/>
        <v>西安石油</v>
      </c>
      <c r="D3929" t="str">
        <f t="shared" si="247"/>
        <v>01</v>
      </c>
      <c r="E3929" t="s">
        <v>354</v>
      </c>
      <c r="F3929">
        <v>185</v>
      </c>
      <c r="G3929">
        <v>100</v>
      </c>
      <c r="H3929">
        <v>96</v>
      </c>
      <c r="I3929">
        <v>58</v>
      </c>
      <c r="J3929">
        <v>46</v>
      </c>
      <c r="K3929">
        <v>43</v>
      </c>
      <c r="L3929">
        <v>0</v>
      </c>
      <c r="M3929">
        <v>2022</v>
      </c>
      <c r="N3929">
        <f t="shared" ca="1" si="244"/>
        <v>175</v>
      </c>
      <c r="O3929">
        <f t="shared" ca="1" si="245"/>
        <v>32061</v>
      </c>
      <c r="P3929">
        <f ca="1">_20206[[#This Row],[最低排名]]-_20206[[#This Row],[同分人数]]+1</f>
        <v>31887</v>
      </c>
      <c r="Q3929">
        <f ca="1">IF(O3929&gt;=开始!$B$6, 1, 0)</f>
        <v>1</v>
      </c>
      <c r="R3929">
        <f ca="1">_20206[[#This Row],[最低排名]]-开始!$B$6</f>
        <v>32061</v>
      </c>
    </row>
    <row r="3930" spans="1:18">
      <c r="A3930">
        <v>88202</v>
      </c>
      <c r="B3930" t="s">
        <v>1435</v>
      </c>
      <c r="C3930" t="str">
        <f t="shared" si="246"/>
        <v>西安石油</v>
      </c>
      <c r="D3930" t="str">
        <f t="shared" si="247"/>
        <v>02</v>
      </c>
      <c r="E3930" t="s">
        <v>752</v>
      </c>
      <c r="F3930">
        <v>193</v>
      </c>
      <c r="G3930">
        <v>101</v>
      </c>
      <c r="H3930">
        <v>82</v>
      </c>
      <c r="I3930">
        <v>52</v>
      </c>
      <c r="J3930">
        <v>49</v>
      </c>
      <c r="K3930">
        <v>49</v>
      </c>
      <c r="L3930">
        <v>0</v>
      </c>
      <c r="M3930">
        <v>2022</v>
      </c>
      <c r="N3930">
        <f t="shared" ca="1" si="244"/>
        <v>167</v>
      </c>
      <c r="O3930">
        <f t="shared" ca="1" si="245"/>
        <v>32560</v>
      </c>
      <c r="P3930">
        <f ca="1">_20206[[#This Row],[最低排名]]-_20206[[#This Row],[同分人数]]+1</f>
        <v>32394</v>
      </c>
      <c r="Q3930">
        <f ca="1">IF(O3930&gt;=开始!$B$6, 1, 0)</f>
        <v>1</v>
      </c>
      <c r="R3930">
        <f ca="1">_20206[[#This Row],[最低排名]]-开始!$B$6</f>
        <v>32560</v>
      </c>
    </row>
    <row r="3931" spans="1:18">
      <c r="A3931">
        <v>88203</v>
      </c>
      <c r="B3931" t="s">
        <v>1436</v>
      </c>
      <c r="C3931" t="str">
        <f t="shared" si="246"/>
        <v>西安石油</v>
      </c>
      <c r="D3931" t="str">
        <f t="shared" si="247"/>
        <v>03</v>
      </c>
      <c r="E3931" t="s">
        <v>228</v>
      </c>
      <c r="F3931">
        <v>204</v>
      </c>
      <c r="G3931">
        <v>117</v>
      </c>
      <c r="H3931">
        <v>94</v>
      </c>
      <c r="I3931">
        <v>52</v>
      </c>
      <c r="J3931">
        <v>46</v>
      </c>
      <c r="K3931">
        <v>43</v>
      </c>
      <c r="L3931">
        <v>0</v>
      </c>
      <c r="M3931">
        <v>2022</v>
      </c>
      <c r="N3931">
        <f t="shared" ca="1" si="244"/>
        <v>199</v>
      </c>
      <c r="O3931">
        <f t="shared" ca="1" si="245"/>
        <v>30154</v>
      </c>
      <c r="P3931">
        <f ca="1">_20206[[#This Row],[最低排名]]-_20206[[#This Row],[同分人数]]+1</f>
        <v>29956</v>
      </c>
      <c r="Q3931">
        <f ca="1">IF(O3931&gt;=开始!$B$6, 1, 0)</f>
        <v>1</v>
      </c>
      <c r="R3931">
        <f ca="1">_20206[[#This Row],[最低排名]]-开始!$B$6</f>
        <v>30154</v>
      </c>
    </row>
    <row r="3932" spans="1:18">
      <c r="A3932">
        <v>88204</v>
      </c>
      <c r="B3932" t="s">
        <v>1437</v>
      </c>
      <c r="C3932" t="str">
        <f t="shared" si="246"/>
        <v>西安石油</v>
      </c>
      <c r="D3932" t="str">
        <f t="shared" si="247"/>
        <v>04</v>
      </c>
      <c r="E3932" t="s">
        <v>228</v>
      </c>
      <c r="F3932">
        <v>186</v>
      </c>
      <c r="G3932">
        <v>99</v>
      </c>
      <c r="H3932">
        <v>88</v>
      </c>
      <c r="I3932">
        <v>61</v>
      </c>
      <c r="J3932">
        <v>55</v>
      </c>
      <c r="K3932">
        <v>49</v>
      </c>
      <c r="L3932">
        <v>0</v>
      </c>
      <c r="M3932">
        <v>2022</v>
      </c>
      <c r="N3932">
        <f t="shared" ca="1" si="244"/>
        <v>199</v>
      </c>
      <c r="O3932">
        <f t="shared" ca="1" si="245"/>
        <v>30154</v>
      </c>
      <c r="P3932">
        <f ca="1">_20206[[#This Row],[最低排名]]-_20206[[#This Row],[同分人数]]+1</f>
        <v>29956</v>
      </c>
      <c r="Q3932">
        <f ca="1">IF(O3932&gt;=开始!$B$6, 1, 0)</f>
        <v>1</v>
      </c>
      <c r="R3932">
        <f ca="1">_20206[[#This Row],[最低排名]]-开始!$B$6</f>
        <v>30154</v>
      </c>
    </row>
    <row r="3933" spans="1:18">
      <c r="A3933">
        <v>88301</v>
      </c>
      <c r="B3933" t="s">
        <v>1438</v>
      </c>
      <c r="C3933" t="str">
        <f t="shared" si="246"/>
        <v>陕西科大</v>
      </c>
      <c r="D3933" t="str">
        <f t="shared" si="247"/>
        <v>01</v>
      </c>
      <c r="E3933" t="s">
        <v>228</v>
      </c>
      <c r="F3933">
        <v>200</v>
      </c>
      <c r="G3933">
        <v>106</v>
      </c>
      <c r="H3933">
        <v>92</v>
      </c>
      <c r="I3933">
        <v>52</v>
      </c>
      <c r="J3933">
        <v>49</v>
      </c>
      <c r="K3933">
        <v>46</v>
      </c>
      <c r="L3933">
        <v>0</v>
      </c>
      <c r="M3933">
        <v>2022</v>
      </c>
      <c r="N3933">
        <f t="shared" ca="1" si="244"/>
        <v>199</v>
      </c>
      <c r="O3933">
        <f t="shared" ca="1" si="245"/>
        <v>30154</v>
      </c>
      <c r="P3933">
        <f ca="1">_20206[[#This Row],[最低排名]]-_20206[[#This Row],[同分人数]]+1</f>
        <v>29956</v>
      </c>
      <c r="Q3933">
        <f ca="1">IF(O3933&gt;=开始!$B$6, 1, 0)</f>
        <v>1</v>
      </c>
      <c r="R3933">
        <f ca="1">_20206[[#This Row],[最低排名]]-开始!$B$6</f>
        <v>30154</v>
      </c>
    </row>
    <row r="3934" spans="1:18">
      <c r="A3934">
        <v>88302</v>
      </c>
      <c r="B3934" t="s">
        <v>1439</v>
      </c>
      <c r="C3934" t="str">
        <f t="shared" si="246"/>
        <v>陕西科大</v>
      </c>
      <c r="D3934" t="str">
        <f t="shared" si="247"/>
        <v>02</v>
      </c>
      <c r="E3934" t="s">
        <v>340</v>
      </c>
      <c r="F3934">
        <v>209</v>
      </c>
      <c r="G3934">
        <v>118</v>
      </c>
      <c r="H3934">
        <v>86</v>
      </c>
      <c r="I3934">
        <v>58</v>
      </c>
      <c r="J3934">
        <v>55</v>
      </c>
      <c r="K3934">
        <v>49</v>
      </c>
      <c r="L3934">
        <v>0</v>
      </c>
      <c r="M3934">
        <v>2022</v>
      </c>
      <c r="N3934">
        <f t="shared" ca="1" si="244"/>
        <v>216</v>
      </c>
      <c r="O3934">
        <f t="shared" ca="1" si="245"/>
        <v>26729</v>
      </c>
      <c r="P3934">
        <f ca="1">_20206[[#This Row],[最低排名]]-_20206[[#This Row],[同分人数]]+1</f>
        <v>26514</v>
      </c>
      <c r="Q3934">
        <f ca="1">IF(O3934&gt;=开始!$B$6, 1, 0)</f>
        <v>1</v>
      </c>
      <c r="R3934">
        <f ca="1">_20206[[#This Row],[最低排名]]-开始!$B$6</f>
        <v>26729</v>
      </c>
    </row>
    <row r="3935" spans="1:18">
      <c r="A3935">
        <v>88303</v>
      </c>
      <c r="B3935" t="s">
        <v>1617</v>
      </c>
      <c r="C3935" t="str">
        <f t="shared" si="246"/>
        <v>陕西科大</v>
      </c>
      <c r="D3935" t="str">
        <f t="shared" si="247"/>
        <v>03</v>
      </c>
      <c r="E3935" t="s">
        <v>340</v>
      </c>
      <c r="F3935">
        <v>214</v>
      </c>
      <c r="G3935">
        <v>121</v>
      </c>
      <c r="H3935">
        <v>96</v>
      </c>
      <c r="I3935">
        <v>58</v>
      </c>
      <c r="J3935">
        <v>46</v>
      </c>
      <c r="K3935">
        <v>43</v>
      </c>
      <c r="L3935">
        <v>0</v>
      </c>
      <c r="M3935">
        <v>2022</v>
      </c>
      <c r="N3935">
        <f t="shared" ca="1" si="244"/>
        <v>216</v>
      </c>
      <c r="O3935">
        <f t="shared" ca="1" si="245"/>
        <v>26729</v>
      </c>
      <c r="P3935">
        <f ca="1">_20206[[#This Row],[最低排名]]-_20206[[#This Row],[同分人数]]+1</f>
        <v>26514</v>
      </c>
      <c r="Q3935">
        <f ca="1">IF(O3935&gt;=开始!$B$6, 1, 0)</f>
        <v>1</v>
      </c>
      <c r="R3935">
        <f ca="1">_20206[[#This Row],[最低排名]]-开始!$B$6</f>
        <v>26729</v>
      </c>
    </row>
    <row r="3936" spans="1:18">
      <c r="A3936">
        <v>88304</v>
      </c>
      <c r="B3936" t="s">
        <v>1618</v>
      </c>
      <c r="C3936" t="str">
        <f t="shared" si="246"/>
        <v>陕西科大</v>
      </c>
      <c r="D3936" t="str">
        <f t="shared" si="247"/>
        <v>04</v>
      </c>
      <c r="E3936" t="s">
        <v>50</v>
      </c>
      <c r="F3936">
        <v>162</v>
      </c>
      <c r="G3936">
        <v>86</v>
      </c>
      <c r="H3936">
        <v>119</v>
      </c>
      <c r="I3936">
        <v>55</v>
      </c>
      <c r="J3936">
        <v>49</v>
      </c>
      <c r="K3936">
        <v>46</v>
      </c>
      <c r="L3936">
        <v>0</v>
      </c>
      <c r="M3936">
        <v>2022</v>
      </c>
      <c r="N3936">
        <f t="shared" ca="1" si="244"/>
        <v>151</v>
      </c>
      <c r="O3936">
        <f t="shared" ca="1" si="245"/>
        <v>31526</v>
      </c>
      <c r="P3936">
        <f ca="1">_20206[[#This Row],[最低排名]]-_20206[[#This Row],[同分人数]]+1</f>
        <v>31376</v>
      </c>
      <c r="Q3936">
        <f ca="1">IF(O3936&gt;=开始!$B$6, 1, 0)</f>
        <v>1</v>
      </c>
      <c r="R3936">
        <f ca="1">_20206[[#This Row],[最低排名]]-开始!$B$6</f>
        <v>31526</v>
      </c>
    </row>
    <row r="3937" spans="1:18">
      <c r="A3937">
        <v>88401</v>
      </c>
      <c r="B3937" t="s">
        <v>1440</v>
      </c>
      <c r="C3937" t="str">
        <f t="shared" si="246"/>
        <v>陕西理工</v>
      </c>
      <c r="D3937" t="str">
        <f t="shared" si="247"/>
        <v>01</v>
      </c>
      <c r="E3937" t="s">
        <v>209</v>
      </c>
      <c r="F3937">
        <v>184</v>
      </c>
      <c r="G3937">
        <v>100</v>
      </c>
      <c r="H3937">
        <v>87</v>
      </c>
      <c r="I3937">
        <v>55</v>
      </c>
      <c r="J3937">
        <v>46</v>
      </c>
      <c r="K3937">
        <v>43</v>
      </c>
      <c r="L3937">
        <v>0</v>
      </c>
      <c r="M3937">
        <v>2022</v>
      </c>
      <c r="N3937">
        <f t="shared" ca="1" si="244"/>
        <v>170</v>
      </c>
      <c r="O3937">
        <f t="shared" ca="1" si="245"/>
        <v>34179</v>
      </c>
      <c r="P3937">
        <f ca="1">_20206[[#This Row],[最低排名]]-_20206[[#This Row],[同分人数]]+1</f>
        <v>34010</v>
      </c>
      <c r="Q3937">
        <f ca="1">IF(O3937&gt;=开始!$B$6, 1, 0)</f>
        <v>1</v>
      </c>
      <c r="R3937">
        <f ca="1">_20206[[#This Row],[最低排名]]-开始!$B$6</f>
        <v>34179</v>
      </c>
    </row>
    <row r="3938" spans="1:18">
      <c r="A3938">
        <v>88402</v>
      </c>
      <c r="B3938" t="s">
        <v>1441</v>
      </c>
      <c r="C3938" t="str">
        <f t="shared" si="246"/>
        <v>陕西理工</v>
      </c>
      <c r="D3938" t="str">
        <f t="shared" si="247"/>
        <v>02</v>
      </c>
      <c r="E3938" t="s">
        <v>363</v>
      </c>
      <c r="F3938">
        <v>185</v>
      </c>
      <c r="G3938">
        <v>99</v>
      </c>
      <c r="H3938">
        <v>95</v>
      </c>
      <c r="I3938">
        <v>52</v>
      </c>
      <c r="J3938">
        <v>52</v>
      </c>
      <c r="K3938">
        <v>52</v>
      </c>
      <c r="L3938">
        <v>0</v>
      </c>
      <c r="M3938">
        <v>2022</v>
      </c>
      <c r="N3938">
        <f t="shared" ca="1" si="244"/>
        <v>197</v>
      </c>
      <c r="O3938">
        <f t="shared" ca="1" si="245"/>
        <v>30730</v>
      </c>
      <c r="P3938">
        <f ca="1">_20206[[#This Row],[最低排名]]-_20206[[#This Row],[同分人数]]+1</f>
        <v>30534</v>
      </c>
      <c r="Q3938">
        <f ca="1">IF(O3938&gt;=开始!$B$6, 1, 0)</f>
        <v>1</v>
      </c>
      <c r="R3938">
        <f ca="1">_20206[[#This Row],[最低排名]]-开始!$B$6</f>
        <v>30730</v>
      </c>
    </row>
    <row r="3939" spans="1:18">
      <c r="A3939">
        <v>88501</v>
      </c>
      <c r="B3939" t="s">
        <v>1442</v>
      </c>
      <c r="C3939" t="str">
        <f t="shared" si="246"/>
        <v>宝鸡文理</v>
      </c>
      <c r="D3939" t="str">
        <f t="shared" si="247"/>
        <v>01</v>
      </c>
      <c r="E3939" t="s">
        <v>223</v>
      </c>
      <c r="F3939">
        <v>191</v>
      </c>
      <c r="G3939">
        <v>103</v>
      </c>
      <c r="H3939">
        <v>73</v>
      </c>
      <c r="I3939">
        <v>49</v>
      </c>
      <c r="J3939">
        <v>49</v>
      </c>
      <c r="K3939">
        <v>46</v>
      </c>
      <c r="L3939">
        <v>0</v>
      </c>
      <c r="M3939">
        <v>2022</v>
      </c>
      <c r="N3939">
        <f t="shared" ca="1" si="244"/>
        <v>159</v>
      </c>
      <c r="O3939">
        <f t="shared" ca="1" si="245"/>
        <v>35261</v>
      </c>
      <c r="P3939">
        <f ca="1">_20206[[#This Row],[最低排名]]-_20206[[#This Row],[同分人数]]+1</f>
        <v>35103</v>
      </c>
      <c r="Q3939">
        <f ca="1">IF(O3939&gt;=开始!$B$6, 1, 0)</f>
        <v>1</v>
      </c>
      <c r="R3939">
        <f ca="1">_20206[[#This Row],[最低排名]]-开始!$B$6</f>
        <v>35261</v>
      </c>
    </row>
    <row r="3940" spans="1:18">
      <c r="A3940">
        <v>88502</v>
      </c>
      <c r="B3940" t="s">
        <v>1619</v>
      </c>
      <c r="C3940" t="str">
        <f t="shared" si="246"/>
        <v>宝鸡文理</v>
      </c>
      <c r="D3940" t="str">
        <f t="shared" si="247"/>
        <v>02</v>
      </c>
      <c r="E3940" t="s">
        <v>1548</v>
      </c>
      <c r="F3940">
        <v>201</v>
      </c>
      <c r="G3940">
        <v>106</v>
      </c>
      <c r="H3940">
        <v>73</v>
      </c>
      <c r="I3940">
        <v>43</v>
      </c>
      <c r="J3940">
        <v>43</v>
      </c>
      <c r="K3940">
        <v>43</v>
      </c>
      <c r="L3940">
        <v>0</v>
      </c>
      <c r="M3940">
        <v>2022</v>
      </c>
      <c r="N3940">
        <f t="shared" ca="1" si="244"/>
        <v>137</v>
      </c>
      <c r="O3940">
        <f t="shared" ca="1" si="245"/>
        <v>35974</v>
      </c>
      <c r="P3940">
        <f ca="1">_20206[[#This Row],[最低排名]]-_20206[[#This Row],[同分人数]]+1</f>
        <v>35838</v>
      </c>
      <c r="Q3940">
        <f ca="1">IF(O3940&gt;=开始!$B$6, 1, 0)</f>
        <v>1</v>
      </c>
      <c r="R3940">
        <f ca="1">_20206[[#This Row],[最低排名]]-开始!$B$6</f>
        <v>35974</v>
      </c>
    </row>
    <row r="3941" spans="1:18">
      <c r="A3941">
        <v>88601</v>
      </c>
      <c r="B3941" t="s">
        <v>1443</v>
      </c>
      <c r="C3941" t="str">
        <f t="shared" si="246"/>
        <v>渭南师范</v>
      </c>
      <c r="D3941" t="str">
        <f t="shared" si="247"/>
        <v>01</v>
      </c>
      <c r="E3941" t="s">
        <v>998</v>
      </c>
      <c r="F3941">
        <v>203</v>
      </c>
      <c r="G3941">
        <v>105</v>
      </c>
      <c r="H3941">
        <v>70</v>
      </c>
      <c r="I3941">
        <v>46</v>
      </c>
      <c r="J3941">
        <v>46</v>
      </c>
      <c r="K3941">
        <v>46</v>
      </c>
      <c r="L3941">
        <v>0</v>
      </c>
      <c r="M3941">
        <v>2022</v>
      </c>
      <c r="N3941">
        <f t="shared" ca="1" si="244"/>
        <v>170</v>
      </c>
      <c r="O3941">
        <f t="shared" ca="1" si="245"/>
        <v>34813</v>
      </c>
      <c r="P3941">
        <f ca="1">_20206[[#This Row],[最低排名]]-_20206[[#This Row],[同分人数]]+1</f>
        <v>34644</v>
      </c>
      <c r="Q3941">
        <f ca="1">IF(O3941&gt;=开始!$B$6, 1, 0)</f>
        <v>1</v>
      </c>
      <c r="R3941">
        <f ca="1">_20206[[#This Row],[最低排名]]-开始!$B$6</f>
        <v>34813</v>
      </c>
    </row>
    <row r="3942" spans="1:18">
      <c r="A3942">
        <v>88701</v>
      </c>
      <c r="B3942" t="s">
        <v>1444</v>
      </c>
      <c r="C3942" t="str">
        <f t="shared" si="246"/>
        <v>西安外大</v>
      </c>
      <c r="D3942" t="str">
        <f t="shared" si="247"/>
        <v>01</v>
      </c>
      <c r="E3942" t="s">
        <v>94</v>
      </c>
      <c r="F3942">
        <v>214</v>
      </c>
      <c r="G3942">
        <v>117</v>
      </c>
      <c r="H3942">
        <v>97</v>
      </c>
      <c r="I3942">
        <v>61</v>
      </c>
      <c r="J3942">
        <v>58</v>
      </c>
      <c r="K3942">
        <v>55</v>
      </c>
      <c r="L3942">
        <v>0</v>
      </c>
      <c r="M3942">
        <v>2022</v>
      </c>
      <c r="N3942">
        <f t="shared" ca="1" si="244"/>
        <v>215</v>
      </c>
      <c r="O3942">
        <f t="shared" ca="1" si="245"/>
        <v>20849</v>
      </c>
      <c r="P3942">
        <f ca="1">_20206[[#This Row],[最低排名]]-_20206[[#This Row],[同分人数]]+1</f>
        <v>20635</v>
      </c>
      <c r="Q3942">
        <f ca="1">IF(O3942&gt;=开始!$B$6, 1, 0)</f>
        <v>1</v>
      </c>
      <c r="R3942">
        <f ca="1">_20206[[#This Row],[最低排名]]-开始!$B$6</f>
        <v>20849</v>
      </c>
    </row>
    <row r="3943" spans="1:18">
      <c r="A3943">
        <v>88801</v>
      </c>
      <c r="B3943" t="s">
        <v>1445</v>
      </c>
      <c r="C3943" t="str">
        <f t="shared" si="246"/>
        <v>西北政法</v>
      </c>
      <c r="D3943" t="str">
        <f t="shared" si="247"/>
        <v>01</v>
      </c>
      <c r="E3943" t="s">
        <v>115</v>
      </c>
      <c r="F3943">
        <v>204</v>
      </c>
      <c r="G3943">
        <v>117</v>
      </c>
      <c r="H3943">
        <v>137</v>
      </c>
      <c r="I3943">
        <v>67</v>
      </c>
      <c r="J3943">
        <v>64</v>
      </c>
      <c r="K3943">
        <v>58</v>
      </c>
      <c r="L3943">
        <v>0</v>
      </c>
      <c r="M3943">
        <v>2022</v>
      </c>
      <c r="N3943">
        <f t="shared" ca="1" si="244"/>
        <v>238</v>
      </c>
      <c r="O3943">
        <f t="shared" ca="1" si="245"/>
        <v>11182</v>
      </c>
      <c r="P3943">
        <f ca="1">_20206[[#This Row],[最低排名]]-_20206[[#This Row],[同分人数]]+1</f>
        <v>10945</v>
      </c>
      <c r="Q3943">
        <f ca="1">IF(O3943&gt;=开始!$B$6, 1, 0)</f>
        <v>1</v>
      </c>
      <c r="R3943">
        <f ca="1">_20206[[#This Row],[最低排名]]-开始!$B$6</f>
        <v>11182</v>
      </c>
    </row>
    <row r="3944" spans="1:18">
      <c r="A3944">
        <v>88902</v>
      </c>
      <c r="B3944" t="s">
        <v>1447</v>
      </c>
      <c r="C3944" t="str">
        <f t="shared" si="246"/>
        <v>西安培华</v>
      </c>
      <c r="D3944" t="str">
        <f t="shared" si="247"/>
        <v>02</v>
      </c>
      <c r="E3944" t="s">
        <v>198</v>
      </c>
      <c r="F3944">
        <v>181</v>
      </c>
      <c r="G3944">
        <v>91</v>
      </c>
      <c r="H3944">
        <v>74</v>
      </c>
      <c r="I3944">
        <v>55</v>
      </c>
      <c r="J3944">
        <v>52</v>
      </c>
      <c r="K3944">
        <v>43</v>
      </c>
      <c r="L3944">
        <v>0</v>
      </c>
      <c r="M3944">
        <v>2022</v>
      </c>
      <c r="N3944">
        <f t="shared" ca="1" si="244"/>
        <v>137</v>
      </c>
      <c r="O3944">
        <f t="shared" ca="1" si="245"/>
        <v>35698</v>
      </c>
      <c r="P3944">
        <f ca="1">_20206[[#This Row],[最低排名]]-_20206[[#This Row],[同分人数]]+1</f>
        <v>35562</v>
      </c>
      <c r="Q3944">
        <f ca="1">IF(O3944&gt;=开始!$B$6, 1, 0)</f>
        <v>1</v>
      </c>
      <c r="R3944">
        <f ca="1">_20206[[#This Row],[最低排名]]-开始!$B$6</f>
        <v>35698</v>
      </c>
    </row>
    <row r="3945" spans="1:18">
      <c r="A3945">
        <v>88903</v>
      </c>
      <c r="B3945" t="s">
        <v>1448</v>
      </c>
      <c r="C3945" t="str">
        <f t="shared" si="246"/>
        <v>西安培华</v>
      </c>
      <c r="D3945" t="str">
        <f t="shared" si="247"/>
        <v>03</v>
      </c>
      <c r="E3945" t="s">
        <v>223</v>
      </c>
      <c r="F3945">
        <v>177</v>
      </c>
      <c r="G3945">
        <v>89</v>
      </c>
      <c r="H3945">
        <v>57</v>
      </c>
      <c r="I3945">
        <v>61</v>
      </c>
      <c r="J3945">
        <v>58</v>
      </c>
      <c r="K3945">
        <v>55</v>
      </c>
      <c r="L3945">
        <v>0</v>
      </c>
      <c r="M3945">
        <v>2022</v>
      </c>
      <c r="N3945">
        <f t="shared" ca="1" si="244"/>
        <v>159</v>
      </c>
      <c r="O3945">
        <f t="shared" ca="1" si="245"/>
        <v>35261</v>
      </c>
      <c r="P3945">
        <f ca="1">_20206[[#This Row],[最低排名]]-_20206[[#This Row],[同分人数]]+1</f>
        <v>35103</v>
      </c>
      <c r="Q3945">
        <f ca="1">IF(O3945&gt;=开始!$B$6, 1, 0)</f>
        <v>1</v>
      </c>
      <c r="R3945">
        <f ca="1">_20206[[#This Row],[最低排名]]-开始!$B$6</f>
        <v>35261</v>
      </c>
    </row>
    <row r="3946" spans="1:18">
      <c r="A3946">
        <v>89001</v>
      </c>
      <c r="B3946" t="s">
        <v>1451</v>
      </c>
      <c r="C3946" t="str">
        <f t="shared" si="246"/>
        <v>西安财大</v>
      </c>
      <c r="D3946" t="str">
        <f t="shared" si="247"/>
        <v>01</v>
      </c>
      <c r="E3946" t="s">
        <v>335</v>
      </c>
      <c r="F3946">
        <v>196</v>
      </c>
      <c r="G3946">
        <v>104</v>
      </c>
      <c r="H3946">
        <v>92</v>
      </c>
      <c r="I3946">
        <v>55</v>
      </c>
      <c r="J3946">
        <v>52</v>
      </c>
      <c r="K3946">
        <v>52</v>
      </c>
      <c r="L3946">
        <v>0</v>
      </c>
      <c r="M3946">
        <v>2022</v>
      </c>
      <c r="N3946">
        <f t="shared" ca="1" si="244"/>
        <v>188</v>
      </c>
      <c r="O3946">
        <f t="shared" ca="1" si="245"/>
        <v>28679</v>
      </c>
      <c r="P3946">
        <f ca="1">_20206[[#This Row],[最低排名]]-_20206[[#This Row],[同分人数]]+1</f>
        <v>28492</v>
      </c>
      <c r="Q3946">
        <f ca="1">IF(O3946&gt;=开始!$B$6, 1, 0)</f>
        <v>1</v>
      </c>
      <c r="R3946">
        <f ca="1">_20206[[#This Row],[最低排名]]-开始!$B$6</f>
        <v>28679</v>
      </c>
    </row>
    <row r="3947" spans="1:18">
      <c r="A3947">
        <v>89101</v>
      </c>
      <c r="B3947" t="s">
        <v>1452</v>
      </c>
      <c r="C3947" t="str">
        <f t="shared" si="246"/>
        <v>西安邮电</v>
      </c>
      <c r="D3947" t="str">
        <f t="shared" si="247"/>
        <v>01</v>
      </c>
      <c r="E3947" t="s">
        <v>302</v>
      </c>
      <c r="F3947">
        <v>212</v>
      </c>
      <c r="G3947">
        <v>115</v>
      </c>
      <c r="H3947">
        <v>113</v>
      </c>
      <c r="I3947">
        <v>64</v>
      </c>
      <c r="J3947">
        <v>52</v>
      </c>
      <c r="K3947">
        <v>49</v>
      </c>
      <c r="L3947">
        <v>0</v>
      </c>
      <c r="M3947">
        <v>2022</v>
      </c>
      <c r="N3947">
        <f t="shared" ca="1" si="244"/>
        <v>217</v>
      </c>
      <c r="O3947">
        <f t="shared" ca="1" si="245"/>
        <v>19765</v>
      </c>
      <c r="P3947">
        <f ca="1">_20206[[#This Row],[最低排名]]-_20206[[#This Row],[同分人数]]+1</f>
        <v>19549</v>
      </c>
      <c r="Q3947">
        <f ca="1">IF(O3947&gt;=开始!$B$6, 1, 0)</f>
        <v>1</v>
      </c>
      <c r="R3947">
        <f ca="1">_20206[[#This Row],[最低排名]]-开始!$B$6</f>
        <v>19765</v>
      </c>
    </row>
    <row r="3948" spans="1:18">
      <c r="A3948">
        <v>89102</v>
      </c>
      <c r="B3948" t="s">
        <v>1453</v>
      </c>
      <c r="C3948" t="str">
        <f t="shared" si="246"/>
        <v>西安邮电</v>
      </c>
      <c r="D3948" t="str">
        <f t="shared" si="247"/>
        <v>02</v>
      </c>
      <c r="E3948" t="s">
        <v>389</v>
      </c>
      <c r="F3948">
        <v>209</v>
      </c>
      <c r="G3948">
        <v>110</v>
      </c>
      <c r="H3948">
        <v>93</v>
      </c>
      <c r="I3948">
        <v>58</v>
      </c>
      <c r="J3948">
        <v>49</v>
      </c>
      <c r="K3948">
        <v>43</v>
      </c>
      <c r="L3948">
        <v>0</v>
      </c>
      <c r="M3948">
        <v>2022</v>
      </c>
      <c r="N3948">
        <f t="shared" ca="1" si="244"/>
        <v>189</v>
      </c>
      <c r="O3948">
        <f t="shared" ca="1" si="245"/>
        <v>27719</v>
      </c>
      <c r="P3948">
        <f ca="1">_20206[[#This Row],[最低排名]]-_20206[[#This Row],[同分人数]]+1</f>
        <v>27531</v>
      </c>
      <c r="Q3948">
        <f ca="1">IF(O3948&gt;=开始!$B$6, 1, 0)</f>
        <v>1</v>
      </c>
      <c r="R3948">
        <f ca="1">_20206[[#This Row],[最低排名]]-开始!$B$6</f>
        <v>27719</v>
      </c>
    </row>
    <row r="3949" spans="1:18">
      <c r="A3949">
        <v>89201</v>
      </c>
      <c r="B3949" t="s">
        <v>1454</v>
      </c>
      <c r="C3949" t="str">
        <f t="shared" si="246"/>
        <v>西安思源</v>
      </c>
      <c r="D3949" t="str">
        <f t="shared" si="247"/>
        <v>01</v>
      </c>
      <c r="E3949" t="s">
        <v>223</v>
      </c>
      <c r="F3949">
        <v>181</v>
      </c>
      <c r="G3949">
        <v>92</v>
      </c>
      <c r="H3949">
        <v>83</v>
      </c>
      <c r="I3949">
        <v>52</v>
      </c>
      <c r="J3949">
        <v>49</v>
      </c>
      <c r="K3949">
        <v>43</v>
      </c>
      <c r="L3949">
        <v>0</v>
      </c>
      <c r="M3949">
        <v>2022</v>
      </c>
      <c r="N3949">
        <f t="shared" ca="1" si="244"/>
        <v>159</v>
      </c>
      <c r="O3949">
        <f t="shared" ca="1" si="245"/>
        <v>35261</v>
      </c>
      <c r="P3949">
        <f ca="1">_20206[[#This Row],[最低排名]]-_20206[[#This Row],[同分人数]]+1</f>
        <v>35103</v>
      </c>
      <c r="Q3949">
        <f ca="1">IF(O3949&gt;=开始!$B$6, 1, 0)</f>
        <v>1</v>
      </c>
      <c r="R3949">
        <f ca="1">_20206[[#This Row],[最低排名]]-开始!$B$6</f>
        <v>35261</v>
      </c>
    </row>
    <row r="3950" spans="1:18">
      <c r="A3950">
        <v>89601</v>
      </c>
      <c r="B3950" t="s">
        <v>1457</v>
      </c>
      <c r="C3950" t="str">
        <f t="shared" si="246"/>
        <v>延安大学</v>
      </c>
      <c r="D3950" t="str">
        <f t="shared" si="247"/>
        <v>01</v>
      </c>
      <c r="E3950" t="s">
        <v>408</v>
      </c>
      <c r="F3950">
        <v>192</v>
      </c>
      <c r="G3950">
        <v>102</v>
      </c>
      <c r="H3950">
        <v>86</v>
      </c>
      <c r="I3950">
        <v>55</v>
      </c>
      <c r="J3950">
        <v>43</v>
      </c>
      <c r="K3950">
        <v>43</v>
      </c>
      <c r="L3950">
        <v>0</v>
      </c>
      <c r="M3950">
        <v>2022</v>
      </c>
      <c r="N3950">
        <f t="shared" ca="1" si="244"/>
        <v>181</v>
      </c>
      <c r="O3950">
        <f t="shared" ca="1" si="245"/>
        <v>33538</v>
      </c>
      <c r="P3950">
        <f ca="1">_20206[[#This Row],[最低排名]]-_20206[[#This Row],[同分人数]]+1</f>
        <v>33358</v>
      </c>
      <c r="Q3950">
        <f ca="1">IF(O3950&gt;=开始!$B$6, 1, 0)</f>
        <v>1</v>
      </c>
      <c r="R3950">
        <f ca="1">_20206[[#This Row],[最低排名]]-开始!$B$6</f>
        <v>33538</v>
      </c>
    </row>
    <row r="3951" spans="1:18">
      <c r="A3951">
        <v>89602</v>
      </c>
      <c r="B3951" t="s">
        <v>1458</v>
      </c>
      <c r="C3951" t="str">
        <f t="shared" si="246"/>
        <v>延安大学</v>
      </c>
      <c r="D3951" t="str">
        <f t="shared" si="247"/>
        <v>02</v>
      </c>
      <c r="E3951" t="s">
        <v>998</v>
      </c>
      <c r="F3951">
        <v>195</v>
      </c>
      <c r="G3951">
        <v>105</v>
      </c>
      <c r="H3951">
        <v>81</v>
      </c>
      <c r="I3951">
        <v>46</v>
      </c>
      <c r="J3951">
        <v>46</v>
      </c>
      <c r="K3951">
        <v>43</v>
      </c>
      <c r="L3951">
        <v>0</v>
      </c>
      <c r="M3951">
        <v>2022</v>
      </c>
      <c r="N3951">
        <f t="shared" ca="1" si="244"/>
        <v>170</v>
      </c>
      <c r="O3951">
        <f t="shared" ca="1" si="245"/>
        <v>34813</v>
      </c>
      <c r="P3951">
        <f ca="1">_20206[[#This Row],[最低排名]]-_20206[[#This Row],[同分人数]]+1</f>
        <v>34644</v>
      </c>
      <c r="Q3951">
        <f ca="1">IF(O3951&gt;=开始!$B$6, 1, 0)</f>
        <v>1</v>
      </c>
      <c r="R3951">
        <f ca="1">_20206[[#This Row],[最低排名]]-开始!$B$6</f>
        <v>34813</v>
      </c>
    </row>
    <row r="3952" spans="1:18">
      <c r="A3952">
        <v>91101</v>
      </c>
      <c r="B3952" t="s">
        <v>1459</v>
      </c>
      <c r="C3952" t="str">
        <f t="shared" si="246"/>
        <v>西北民族</v>
      </c>
      <c r="D3952" t="str">
        <f t="shared" si="247"/>
        <v>01</v>
      </c>
      <c r="E3952" t="s">
        <v>223</v>
      </c>
      <c r="F3952">
        <v>167</v>
      </c>
      <c r="G3952">
        <v>87</v>
      </c>
      <c r="H3952">
        <v>79</v>
      </c>
      <c r="I3952">
        <v>58</v>
      </c>
      <c r="J3952">
        <v>52</v>
      </c>
      <c r="K3952">
        <v>52</v>
      </c>
      <c r="L3952">
        <v>0</v>
      </c>
      <c r="M3952">
        <v>2022</v>
      </c>
      <c r="N3952">
        <f t="shared" ca="1" si="244"/>
        <v>159</v>
      </c>
      <c r="O3952">
        <f t="shared" ca="1" si="245"/>
        <v>35261</v>
      </c>
      <c r="P3952">
        <f ca="1">_20206[[#This Row],[最低排名]]-_20206[[#This Row],[同分人数]]+1</f>
        <v>35103</v>
      </c>
      <c r="Q3952">
        <f ca="1">IF(O3952&gt;=开始!$B$6, 1, 0)</f>
        <v>1</v>
      </c>
      <c r="R3952">
        <f ca="1">_20206[[#This Row],[最低排名]]-开始!$B$6</f>
        <v>35261</v>
      </c>
    </row>
    <row r="3953" spans="1:18">
      <c r="A3953">
        <v>91103</v>
      </c>
      <c r="B3953" t="s">
        <v>1461</v>
      </c>
      <c r="C3953" t="str">
        <f t="shared" si="246"/>
        <v>西北民族</v>
      </c>
      <c r="D3953" t="str">
        <f t="shared" si="247"/>
        <v>03</v>
      </c>
      <c r="E3953" t="s">
        <v>1533</v>
      </c>
      <c r="F3953">
        <v>200</v>
      </c>
      <c r="G3953">
        <v>106</v>
      </c>
      <c r="H3953">
        <v>61</v>
      </c>
      <c r="I3953">
        <v>49</v>
      </c>
      <c r="J3953">
        <v>46</v>
      </c>
      <c r="K3953">
        <v>46</v>
      </c>
      <c r="L3953">
        <v>0</v>
      </c>
      <c r="M3953">
        <v>2022</v>
      </c>
      <c r="N3953">
        <f t="shared" ca="1" si="244"/>
        <v>141</v>
      </c>
      <c r="O3953">
        <f t="shared" ca="1" si="245"/>
        <v>36115</v>
      </c>
      <c r="P3953">
        <f ca="1">_20206[[#This Row],[最低排名]]-_20206[[#This Row],[同分人数]]+1</f>
        <v>35975</v>
      </c>
      <c r="Q3953">
        <f ca="1">IF(O3953&gt;=开始!$B$6, 1, 0)</f>
        <v>1</v>
      </c>
      <c r="R3953">
        <f ca="1">_20206[[#This Row],[最低排名]]-开始!$B$6</f>
        <v>36115</v>
      </c>
    </row>
    <row r="3954" spans="1:18">
      <c r="A3954">
        <v>91201</v>
      </c>
      <c r="B3954" t="s">
        <v>1462</v>
      </c>
      <c r="C3954" t="str">
        <f t="shared" si="246"/>
        <v>兰州大学</v>
      </c>
      <c r="D3954" t="str">
        <f t="shared" si="247"/>
        <v>01</v>
      </c>
      <c r="E3954" t="s">
        <v>20</v>
      </c>
      <c r="F3954">
        <v>216</v>
      </c>
      <c r="G3954">
        <v>117</v>
      </c>
      <c r="H3954">
        <v>136</v>
      </c>
      <c r="I3954">
        <v>64</v>
      </c>
      <c r="J3954">
        <v>64</v>
      </c>
      <c r="K3954">
        <v>61</v>
      </c>
      <c r="L3954">
        <v>0</v>
      </c>
      <c r="M3954">
        <v>2022</v>
      </c>
      <c r="N3954">
        <f t="shared" ca="1" si="244"/>
        <v>223</v>
      </c>
      <c r="O3954">
        <f t="shared" ca="1" si="245"/>
        <v>8780</v>
      </c>
      <c r="P3954">
        <f ca="1">_20206[[#This Row],[最低排名]]-_20206[[#This Row],[同分人数]]+1</f>
        <v>8558</v>
      </c>
      <c r="Q3954">
        <f ca="1">IF(O3954&gt;=开始!$B$6, 1, 0)</f>
        <v>1</v>
      </c>
      <c r="R3954">
        <f ca="1">_20206[[#This Row],[最低排名]]-开始!$B$6</f>
        <v>8780</v>
      </c>
    </row>
    <row r="3955" spans="1:18">
      <c r="A3955">
        <v>91202</v>
      </c>
      <c r="B3955" t="s">
        <v>1463</v>
      </c>
      <c r="C3955" t="str">
        <f t="shared" si="246"/>
        <v>兰州大学</v>
      </c>
      <c r="D3955" t="str">
        <f t="shared" si="247"/>
        <v>02</v>
      </c>
      <c r="E3955" t="s">
        <v>60</v>
      </c>
      <c r="F3955">
        <v>229</v>
      </c>
      <c r="G3955">
        <v>123</v>
      </c>
      <c r="H3955">
        <v>121</v>
      </c>
      <c r="I3955">
        <v>67</v>
      </c>
      <c r="J3955">
        <v>67</v>
      </c>
      <c r="K3955">
        <v>64</v>
      </c>
      <c r="L3955">
        <v>0</v>
      </c>
      <c r="M3955">
        <v>2022</v>
      </c>
      <c r="N3955">
        <f t="shared" ca="1" si="244"/>
        <v>226</v>
      </c>
      <c r="O3955">
        <f t="shared" ca="1" si="245"/>
        <v>7427</v>
      </c>
      <c r="P3955">
        <f ca="1">_20206[[#This Row],[最低排名]]-_20206[[#This Row],[同分人数]]+1</f>
        <v>7202</v>
      </c>
      <c r="Q3955">
        <f ca="1">IF(O3955&gt;=开始!$B$6, 1, 0)</f>
        <v>1</v>
      </c>
      <c r="R3955">
        <f ca="1">_20206[[#This Row],[最低排名]]-开始!$B$6</f>
        <v>7427</v>
      </c>
    </row>
    <row r="3956" spans="1:18">
      <c r="A3956">
        <v>91203</v>
      </c>
      <c r="B3956" t="s">
        <v>1464</v>
      </c>
      <c r="C3956" t="str">
        <f t="shared" si="246"/>
        <v>兰州大学</v>
      </c>
      <c r="D3956" t="str">
        <f t="shared" si="247"/>
        <v>03</v>
      </c>
      <c r="E3956" t="s">
        <v>298</v>
      </c>
      <c r="F3956">
        <v>229</v>
      </c>
      <c r="G3956">
        <v>122</v>
      </c>
      <c r="H3956">
        <v>117</v>
      </c>
      <c r="I3956">
        <v>70</v>
      </c>
      <c r="J3956">
        <v>61</v>
      </c>
      <c r="K3956">
        <v>55</v>
      </c>
      <c r="L3956">
        <v>0</v>
      </c>
      <c r="M3956">
        <v>2022</v>
      </c>
      <c r="N3956">
        <f t="shared" ca="1" si="244"/>
        <v>227</v>
      </c>
      <c r="O3956">
        <f t="shared" ca="1" si="245"/>
        <v>10720</v>
      </c>
      <c r="P3956">
        <f ca="1">_20206[[#This Row],[最低排名]]-_20206[[#This Row],[同分人数]]+1</f>
        <v>10494</v>
      </c>
      <c r="Q3956">
        <f ca="1">IF(O3956&gt;=开始!$B$6, 1, 0)</f>
        <v>1</v>
      </c>
      <c r="R3956">
        <f ca="1">_20206[[#This Row],[最低排名]]-开始!$B$6</f>
        <v>10720</v>
      </c>
    </row>
    <row r="3957" spans="1:18">
      <c r="A3957">
        <v>91204</v>
      </c>
      <c r="B3957" t="s">
        <v>1465</v>
      </c>
      <c r="C3957" t="str">
        <f t="shared" si="246"/>
        <v>兰州大学</v>
      </c>
      <c r="D3957" t="str">
        <f t="shared" si="247"/>
        <v>04</v>
      </c>
      <c r="E3957" t="s">
        <v>66</v>
      </c>
      <c r="F3957">
        <v>218</v>
      </c>
      <c r="G3957">
        <v>115</v>
      </c>
      <c r="H3957">
        <v>126</v>
      </c>
      <c r="I3957">
        <v>67</v>
      </c>
      <c r="J3957">
        <v>64</v>
      </c>
      <c r="K3957">
        <v>64</v>
      </c>
      <c r="L3957">
        <v>0</v>
      </c>
      <c r="M3957">
        <v>2022</v>
      </c>
      <c r="N3957">
        <f t="shared" ca="1" si="244"/>
        <v>193</v>
      </c>
      <c r="O3957">
        <f t="shared" ca="1" si="245"/>
        <v>9192</v>
      </c>
      <c r="P3957">
        <f ca="1">_20206[[#This Row],[最低排名]]-_20206[[#This Row],[同分人数]]+1</f>
        <v>9000</v>
      </c>
      <c r="Q3957">
        <f ca="1">IF(O3957&gt;=开始!$B$6, 1, 0)</f>
        <v>1</v>
      </c>
      <c r="R3957">
        <f ca="1">_20206[[#This Row],[最低排名]]-开始!$B$6</f>
        <v>9192</v>
      </c>
    </row>
    <row r="3958" spans="1:18">
      <c r="A3958">
        <v>91205</v>
      </c>
      <c r="B3958" t="s">
        <v>1620</v>
      </c>
      <c r="C3958" t="str">
        <f t="shared" si="246"/>
        <v>兰州大学</v>
      </c>
      <c r="D3958" t="str">
        <f t="shared" si="247"/>
        <v>05</v>
      </c>
      <c r="E3958" t="s">
        <v>107</v>
      </c>
      <c r="F3958">
        <v>232</v>
      </c>
      <c r="G3958">
        <v>121</v>
      </c>
      <c r="H3958">
        <v>118</v>
      </c>
      <c r="I3958">
        <v>67</v>
      </c>
      <c r="J3958">
        <v>64</v>
      </c>
      <c r="K3958">
        <v>61</v>
      </c>
      <c r="L3958">
        <v>0</v>
      </c>
      <c r="M3958">
        <v>2022</v>
      </c>
      <c r="N3958">
        <f t="shared" ca="1" si="244"/>
        <v>192</v>
      </c>
      <c r="O3958">
        <f t="shared" ca="1" si="245"/>
        <v>8557</v>
      </c>
      <c r="P3958">
        <f ca="1">_20206[[#This Row],[最低排名]]-_20206[[#This Row],[同分人数]]+1</f>
        <v>8366</v>
      </c>
      <c r="Q3958">
        <f ca="1">IF(O3958&gt;=开始!$B$6, 1, 0)</f>
        <v>1</v>
      </c>
      <c r="R3958">
        <f ca="1">_20206[[#This Row],[最低排名]]-开始!$B$6</f>
        <v>8557</v>
      </c>
    </row>
    <row r="3959" spans="1:18">
      <c r="A3959">
        <v>91301</v>
      </c>
      <c r="B3959" t="s">
        <v>1466</v>
      </c>
      <c r="C3959" t="str">
        <f t="shared" si="246"/>
        <v>兰州理工</v>
      </c>
      <c r="D3959" t="str">
        <f t="shared" si="247"/>
        <v>01</v>
      </c>
      <c r="E3959" t="s">
        <v>1556</v>
      </c>
      <c r="F3959">
        <v>207</v>
      </c>
      <c r="G3959">
        <v>119</v>
      </c>
      <c r="H3959">
        <v>68</v>
      </c>
      <c r="I3959">
        <v>46</v>
      </c>
      <c r="J3959">
        <v>43</v>
      </c>
      <c r="K3959">
        <v>40</v>
      </c>
      <c r="L3959">
        <v>0</v>
      </c>
      <c r="M3959">
        <v>2022</v>
      </c>
      <c r="N3959">
        <f t="shared" ca="1" si="244"/>
        <v>139</v>
      </c>
      <c r="O3959">
        <f t="shared" ca="1" si="245"/>
        <v>35837</v>
      </c>
      <c r="P3959">
        <f ca="1">_20206[[#This Row],[最低排名]]-_20206[[#This Row],[同分人数]]+1</f>
        <v>35699</v>
      </c>
      <c r="Q3959">
        <f ca="1">IF(O3959&gt;=开始!$B$6, 1, 0)</f>
        <v>1</v>
      </c>
      <c r="R3959">
        <f ca="1">_20206[[#This Row],[最低排名]]-开始!$B$6</f>
        <v>35837</v>
      </c>
    </row>
    <row r="3960" spans="1:18">
      <c r="A3960">
        <v>91302</v>
      </c>
      <c r="B3960" t="s">
        <v>1467</v>
      </c>
      <c r="C3960" t="str">
        <f t="shared" si="246"/>
        <v>兰州理工</v>
      </c>
      <c r="D3960" t="str">
        <f t="shared" si="247"/>
        <v>02</v>
      </c>
      <c r="E3960" t="s">
        <v>479</v>
      </c>
      <c r="F3960">
        <v>180</v>
      </c>
      <c r="G3960">
        <v>96</v>
      </c>
      <c r="H3960">
        <v>95</v>
      </c>
      <c r="I3960">
        <v>55</v>
      </c>
      <c r="J3960">
        <v>46</v>
      </c>
      <c r="K3960">
        <v>46</v>
      </c>
      <c r="L3960">
        <v>0</v>
      </c>
      <c r="M3960">
        <v>2022</v>
      </c>
      <c r="N3960">
        <f t="shared" ca="1" si="244"/>
        <v>163</v>
      </c>
      <c r="O3960">
        <f t="shared" ca="1" si="245"/>
        <v>33024</v>
      </c>
      <c r="P3960">
        <f ca="1">_20206[[#This Row],[最低排名]]-_20206[[#This Row],[同分人数]]+1</f>
        <v>32862</v>
      </c>
      <c r="Q3960">
        <f ca="1">IF(O3960&gt;=开始!$B$6, 1, 0)</f>
        <v>1</v>
      </c>
      <c r="R3960">
        <f ca="1">_20206[[#This Row],[最低排名]]-开始!$B$6</f>
        <v>33024</v>
      </c>
    </row>
    <row r="3961" spans="1:18">
      <c r="A3961">
        <v>91401</v>
      </c>
      <c r="B3961" t="s">
        <v>1468</v>
      </c>
      <c r="C3961" t="str">
        <f t="shared" si="246"/>
        <v>兰州交大</v>
      </c>
      <c r="D3961" t="str">
        <f t="shared" si="247"/>
        <v>01</v>
      </c>
      <c r="E3961" t="s">
        <v>408</v>
      </c>
      <c r="F3961">
        <v>188</v>
      </c>
      <c r="G3961">
        <v>96</v>
      </c>
      <c r="H3961">
        <v>87</v>
      </c>
      <c r="I3961">
        <v>52</v>
      </c>
      <c r="J3961">
        <v>49</v>
      </c>
      <c r="K3961">
        <v>43</v>
      </c>
      <c r="L3961">
        <v>0</v>
      </c>
      <c r="M3961">
        <v>2022</v>
      </c>
      <c r="N3961">
        <f t="shared" ca="1" si="244"/>
        <v>181</v>
      </c>
      <c r="O3961">
        <f t="shared" ca="1" si="245"/>
        <v>33538</v>
      </c>
      <c r="P3961">
        <f ca="1">_20206[[#This Row],[最低排名]]-_20206[[#This Row],[同分人数]]+1</f>
        <v>33358</v>
      </c>
      <c r="Q3961">
        <f ca="1">IF(O3961&gt;=开始!$B$6, 1, 0)</f>
        <v>1</v>
      </c>
      <c r="R3961">
        <f ca="1">_20206[[#This Row],[最低排名]]-开始!$B$6</f>
        <v>33538</v>
      </c>
    </row>
    <row r="3962" spans="1:18">
      <c r="A3962">
        <v>91501</v>
      </c>
      <c r="B3962" t="s">
        <v>1469</v>
      </c>
      <c r="C3962" t="str">
        <f t="shared" si="246"/>
        <v>西北师大</v>
      </c>
      <c r="D3962" t="str">
        <f t="shared" si="247"/>
        <v>01</v>
      </c>
      <c r="E3962" t="s">
        <v>431</v>
      </c>
      <c r="F3962">
        <v>193</v>
      </c>
      <c r="G3962">
        <v>107</v>
      </c>
      <c r="H3962">
        <v>104</v>
      </c>
      <c r="I3962">
        <v>64</v>
      </c>
      <c r="J3962">
        <v>55</v>
      </c>
      <c r="K3962">
        <v>46</v>
      </c>
      <c r="L3962">
        <v>0</v>
      </c>
      <c r="M3962">
        <v>2022</v>
      </c>
      <c r="N3962">
        <f t="shared" ca="1" si="244"/>
        <v>210</v>
      </c>
      <c r="O3962">
        <f t="shared" ca="1" si="245"/>
        <v>25688</v>
      </c>
      <c r="P3962">
        <f ca="1">_20206[[#This Row],[最低排名]]-_20206[[#This Row],[同分人数]]+1</f>
        <v>25479</v>
      </c>
      <c r="Q3962">
        <f ca="1">IF(O3962&gt;=开始!$B$6, 1, 0)</f>
        <v>1</v>
      </c>
      <c r="R3962">
        <f ca="1">_20206[[#This Row],[最低排名]]-开始!$B$6</f>
        <v>25688</v>
      </c>
    </row>
    <row r="3963" spans="1:18">
      <c r="A3963">
        <v>91502</v>
      </c>
      <c r="B3963" t="s">
        <v>1470</v>
      </c>
      <c r="C3963" t="str">
        <f t="shared" si="246"/>
        <v>西北师大</v>
      </c>
      <c r="D3963" t="str">
        <f t="shared" si="247"/>
        <v>02</v>
      </c>
      <c r="E3963" t="s">
        <v>701</v>
      </c>
      <c r="F3963">
        <v>195</v>
      </c>
      <c r="G3963">
        <v>101</v>
      </c>
      <c r="H3963">
        <v>81</v>
      </c>
      <c r="I3963">
        <v>64</v>
      </c>
      <c r="J3963">
        <v>52</v>
      </c>
      <c r="K3963">
        <v>52</v>
      </c>
      <c r="L3963">
        <v>0</v>
      </c>
      <c r="M3963">
        <v>2022</v>
      </c>
      <c r="N3963">
        <f t="shared" ca="1" si="244"/>
        <v>180</v>
      </c>
      <c r="O3963">
        <f t="shared" ca="1" si="245"/>
        <v>29210</v>
      </c>
      <c r="P3963">
        <f ca="1">_20206[[#This Row],[最低排名]]-_20206[[#This Row],[同分人数]]+1</f>
        <v>29031</v>
      </c>
      <c r="Q3963">
        <f ca="1">IF(O3963&gt;=开始!$B$6, 1, 0)</f>
        <v>1</v>
      </c>
      <c r="R3963">
        <f ca="1">_20206[[#This Row],[最低排名]]-开始!$B$6</f>
        <v>29210</v>
      </c>
    </row>
    <row r="3964" spans="1:18">
      <c r="A3964">
        <v>91503</v>
      </c>
      <c r="B3964" t="s">
        <v>1471</v>
      </c>
      <c r="C3964" t="str">
        <f t="shared" si="246"/>
        <v>西北师大</v>
      </c>
      <c r="D3964" t="str">
        <f t="shared" si="247"/>
        <v>03</v>
      </c>
      <c r="E3964" t="s">
        <v>340</v>
      </c>
      <c r="F3964">
        <v>199</v>
      </c>
      <c r="G3964">
        <v>112</v>
      </c>
      <c r="H3964">
        <v>105</v>
      </c>
      <c r="I3964">
        <v>58</v>
      </c>
      <c r="J3964">
        <v>49</v>
      </c>
      <c r="K3964">
        <v>46</v>
      </c>
      <c r="L3964">
        <v>0</v>
      </c>
      <c r="M3964">
        <v>2022</v>
      </c>
      <c r="N3964">
        <f t="shared" ca="1" si="244"/>
        <v>216</v>
      </c>
      <c r="O3964">
        <f t="shared" ca="1" si="245"/>
        <v>26729</v>
      </c>
      <c r="P3964">
        <f ca="1">_20206[[#This Row],[最低排名]]-_20206[[#This Row],[同分人数]]+1</f>
        <v>26514</v>
      </c>
      <c r="Q3964">
        <f ca="1">IF(O3964&gt;=开始!$B$6, 1, 0)</f>
        <v>1</v>
      </c>
      <c r="R3964">
        <f ca="1">_20206[[#This Row],[最低排名]]-开始!$B$6</f>
        <v>26729</v>
      </c>
    </row>
    <row r="3965" spans="1:18">
      <c r="A3965">
        <v>91504</v>
      </c>
      <c r="B3965" t="s">
        <v>1472</v>
      </c>
      <c r="C3965" t="str">
        <f t="shared" si="246"/>
        <v>西北师大</v>
      </c>
      <c r="D3965" t="str">
        <f t="shared" si="247"/>
        <v>04</v>
      </c>
      <c r="E3965" t="s">
        <v>54</v>
      </c>
      <c r="F3965">
        <v>199</v>
      </c>
      <c r="G3965">
        <v>104</v>
      </c>
      <c r="H3965">
        <v>89</v>
      </c>
      <c r="I3965">
        <v>55</v>
      </c>
      <c r="J3965">
        <v>49</v>
      </c>
      <c r="K3965">
        <v>49</v>
      </c>
      <c r="L3965">
        <v>0</v>
      </c>
      <c r="M3965">
        <v>2022</v>
      </c>
      <c r="N3965">
        <f t="shared" ca="1" si="244"/>
        <v>178</v>
      </c>
      <c r="O3965">
        <f t="shared" ca="1" si="245"/>
        <v>29768</v>
      </c>
      <c r="P3965">
        <f ca="1">_20206[[#This Row],[最低排名]]-_20206[[#This Row],[同分人数]]+1</f>
        <v>29591</v>
      </c>
      <c r="Q3965">
        <f ca="1">IF(O3965&gt;=开始!$B$6, 1, 0)</f>
        <v>1</v>
      </c>
      <c r="R3965">
        <f ca="1">_20206[[#This Row],[最低排名]]-开始!$B$6</f>
        <v>29768</v>
      </c>
    </row>
    <row r="3966" spans="1:18">
      <c r="A3966">
        <v>91601</v>
      </c>
      <c r="B3966" t="s">
        <v>1474</v>
      </c>
      <c r="C3966" t="str">
        <f t="shared" si="246"/>
        <v>兰州财大</v>
      </c>
      <c r="D3966" t="str">
        <f t="shared" si="247"/>
        <v>01</v>
      </c>
      <c r="E3966" t="s">
        <v>1533</v>
      </c>
      <c r="F3966">
        <v>167</v>
      </c>
      <c r="G3966">
        <v>94</v>
      </c>
      <c r="H3966">
        <v>79</v>
      </c>
      <c r="I3966">
        <v>58</v>
      </c>
      <c r="J3966">
        <v>49</v>
      </c>
      <c r="K3966">
        <v>49</v>
      </c>
      <c r="L3966">
        <v>0</v>
      </c>
      <c r="M3966">
        <v>2022</v>
      </c>
      <c r="N3966">
        <f t="shared" ca="1" si="244"/>
        <v>141</v>
      </c>
      <c r="O3966">
        <f t="shared" ca="1" si="245"/>
        <v>36115</v>
      </c>
      <c r="P3966">
        <f ca="1">_20206[[#This Row],[最低排名]]-_20206[[#This Row],[同分人数]]+1</f>
        <v>35975</v>
      </c>
      <c r="Q3966">
        <f ca="1">IF(O3966&gt;=开始!$B$6, 1, 0)</f>
        <v>1</v>
      </c>
      <c r="R3966">
        <f ca="1">_20206[[#This Row],[最低排名]]-开始!$B$6</f>
        <v>36115</v>
      </c>
    </row>
    <row r="3967" spans="1:18">
      <c r="A3967">
        <v>91701</v>
      </c>
      <c r="B3967" t="s">
        <v>1476</v>
      </c>
      <c r="C3967" t="str">
        <f t="shared" si="246"/>
        <v>甘肃政法</v>
      </c>
      <c r="D3967" t="str">
        <f t="shared" si="247"/>
        <v>01</v>
      </c>
      <c r="E3967" t="s">
        <v>381</v>
      </c>
      <c r="F3967">
        <v>166</v>
      </c>
      <c r="G3967">
        <v>99</v>
      </c>
      <c r="H3967">
        <v>101</v>
      </c>
      <c r="I3967">
        <v>61</v>
      </c>
      <c r="J3967">
        <v>58</v>
      </c>
      <c r="K3967">
        <v>43</v>
      </c>
      <c r="L3967">
        <v>0</v>
      </c>
      <c r="M3967">
        <v>2022</v>
      </c>
      <c r="N3967">
        <f t="shared" ca="1" si="244"/>
        <v>177</v>
      </c>
      <c r="O3967">
        <f t="shared" ca="1" si="245"/>
        <v>31886</v>
      </c>
      <c r="P3967">
        <f ca="1">_20206[[#This Row],[最低排名]]-_20206[[#This Row],[同分人数]]+1</f>
        <v>31710</v>
      </c>
      <c r="Q3967">
        <f ca="1">IF(O3967&gt;=开始!$B$6, 1, 0)</f>
        <v>1</v>
      </c>
      <c r="R3967">
        <f ca="1">_20206[[#This Row],[最低排名]]-开始!$B$6</f>
        <v>31886</v>
      </c>
    </row>
    <row r="3968" spans="1:18">
      <c r="A3968">
        <v>91702</v>
      </c>
      <c r="B3968" t="s">
        <v>1477</v>
      </c>
      <c r="C3968" t="str">
        <f t="shared" si="246"/>
        <v>甘肃政法</v>
      </c>
      <c r="D3968" t="str">
        <f t="shared" si="247"/>
        <v>02</v>
      </c>
      <c r="E3968" t="s">
        <v>1548</v>
      </c>
      <c r="F3968">
        <v>193</v>
      </c>
      <c r="G3968">
        <v>101</v>
      </c>
      <c r="H3968">
        <v>63</v>
      </c>
      <c r="I3968">
        <v>52</v>
      </c>
      <c r="J3968">
        <v>49</v>
      </c>
      <c r="K3968">
        <v>46</v>
      </c>
      <c r="L3968">
        <v>0</v>
      </c>
      <c r="M3968">
        <v>2022</v>
      </c>
      <c r="N3968">
        <f t="shared" ca="1" si="244"/>
        <v>137</v>
      </c>
      <c r="O3968">
        <f t="shared" ca="1" si="245"/>
        <v>35974</v>
      </c>
      <c r="P3968">
        <f ca="1">_20206[[#This Row],[最低排名]]-_20206[[#This Row],[同分人数]]+1</f>
        <v>35838</v>
      </c>
      <c r="Q3968">
        <f ca="1">IF(O3968&gt;=开始!$B$6, 1, 0)</f>
        <v>1</v>
      </c>
      <c r="R3968">
        <f ca="1">_20206[[#This Row],[最低排名]]-开始!$B$6</f>
        <v>35974</v>
      </c>
    </row>
    <row r="3969" spans="1:18">
      <c r="A3969">
        <v>92101</v>
      </c>
      <c r="B3969" t="s">
        <v>1479</v>
      </c>
      <c r="C3969" t="str">
        <f t="shared" si="246"/>
        <v>青海大学</v>
      </c>
      <c r="D3969" t="str">
        <f t="shared" si="247"/>
        <v>01</v>
      </c>
      <c r="E3969" t="s">
        <v>546</v>
      </c>
      <c r="F3969">
        <v>208</v>
      </c>
      <c r="G3969">
        <v>105</v>
      </c>
      <c r="H3969">
        <v>103</v>
      </c>
      <c r="I3969">
        <v>61</v>
      </c>
      <c r="J3969">
        <v>58</v>
      </c>
      <c r="K3969">
        <v>58</v>
      </c>
      <c r="L3969">
        <v>0</v>
      </c>
      <c r="M3969">
        <v>2022</v>
      </c>
      <c r="N3969">
        <f t="shared" ca="1" si="244"/>
        <v>238</v>
      </c>
      <c r="O3969">
        <f t="shared" ca="1" si="245"/>
        <v>20201</v>
      </c>
      <c r="P3969">
        <f ca="1">_20206[[#This Row],[最低排名]]-_20206[[#This Row],[同分人数]]+1</f>
        <v>19964</v>
      </c>
      <c r="Q3969">
        <f ca="1">IF(O3969&gt;=开始!$B$6, 1, 0)</f>
        <v>1</v>
      </c>
      <c r="R3969">
        <f ca="1">_20206[[#This Row],[最低排名]]-开始!$B$6</f>
        <v>20201</v>
      </c>
    </row>
    <row r="3970" spans="1:18">
      <c r="A3970">
        <v>92102</v>
      </c>
      <c r="B3970" t="s">
        <v>1480</v>
      </c>
      <c r="C3970" t="str">
        <f t="shared" si="246"/>
        <v>青海大学</v>
      </c>
      <c r="D3970" t="str">
        <f t="shared" si="247"/>
        <v>02</v>
      </c>
      <c r="E3970" t="s">
        <v>90</v>
      </c>
      <c r="F3970">
        <v>197</v>
      </c>
      <c r="G3970">
        <v>118</v>
      </c>
      <c r="H3970">
        <v>113</v>
      </c>
      <c r="I3970">
        <v>67</v>
      </c>
      <c r="J3970">
        <v>61</v>
      </c>
      <c r="K3970">
        <v>55</v>
      </c>
      <c r="L3970">
        <v>0</v>
      </c>
      <c r="M3970">
        <v>2022</v>
      </c>
      <c r="N3970">
        <f t="shared" ref="N3970:N4033" ca="1" si="248">VLOOKUP(E3970, INDIRECT("'" &amp; M3970 &amp; "D'!$A$2:$G$500"), 2, FALSE)</f>
        <v>208</v>
      </c>
      <c r="O3970">
        <f t="shared" ref="O3970:O4033" ca="1" si="249">VLOOKUP(E3970, INDIRECT("'" &amp; M3970 &amp; "D'!$A$2:$G$500"), 3, FALSE)</f>
        <v>19101</v>
      </c>
      <c r="P3970">
        <f ca="1">_20206[[#This Row],[最低排名]]-_20206[[#This Row],[同分人数]]+1</f>
        <v>18894</v>
      </c>
      <c r="Q3970">
        <f ca="1">IF(O3970&gt;=开始!$B$6, 1, 0)</f>
        <v>1</v>
      </c>
      <c r="R3970">
        <f ca="1">_20206[[#This Row],[最低排名]]-开始!$B$6</f>
        <v>19101</v>
      </c>
    </row>
    <row r="3971" spans="1:18">
      <c r="A3971">
        <v>92103</v>
      </c>
      <c r="B3971" t="s">
        <v>1481</v>
      </c>
      <c r="C3971" t="str">
        <f t="shared" si="246"/>
        <v>青海大学</v>
      </c>
      <c r="D3971" t="str">
        <f t="shared" si="247"/>
        <v>03</v>
      </c>
      <c r="E3971" t="s">
        <v>92</v>
      </c>
      <c r="F3971">
        <v>217</v>
      </c>
      <c r="G3971">
        <v>115</v>
      </c>
      <c r="H3971">
        <v>109</v>
      </c>
      <c r="I3971">
        <v>55</v>
      </c>
      <c r="J3971">
        <v>52</v>
      </c>
      <c r="K3971">
        <v>49</v>
      </c>
      <c r="L3971">
        <v>0</v>
      </c>
      <c r="M3971">
        <v>2022</v>
      </c>
      <c r="N3971">
        <f t="shared" ca="1" si="248"/>
        <v>198</v>
      </c>
      <c r="O3971">
        <f t="shared" ca="1" si="249"/>
        <v>21514</v>
      </c>
      <c r="P3971">
        <f ca="1">_20206[[#This Row],[最低排名]]-_20206[[#This Row],[同分人数]]+1</f>
        <v>21317</v>
      </c>
      <c r="Q3971">
        <f ca="1">IF(O3971&gt;=开始!$B$6, 1, 0)</f>
        <v>1</v>
      </c>
      <c r="R3971">
        <f ca="1">_20206[[#This Row],[最低排名]]-开始!$B$6</f>
        <v>21514</v>
      </c>
    </row>
    <row r="3972" spans="1:18">
      <c r="A3972">
        <v>92104</v>
      </c>
      <c r="B3972" t="s">
        <v>1482</v>
      </c>
      <c r="C3972" t="str">
        <f t="shared" si="246"/>
        <v>青海大学</v>
      </c>
      <c r="D3972" t="str">
        <f t="shared" si="247"/>
        <v>04</v>
      </c>
      <c r="E3972" t="s">
        <v>546</v>
      </c>
      <c r="F3972">
        <v>212</v>
      </c>
      <c r="G3972">
        <v>112</v>
      </c>
      <c r="H3972">
        <v>114</v>
      </c>
      <c r="I3972">
        <v>61</v>
      </c>
      <c r="J3972">
        <v>55</v>
      </c>
      <c r="K3972">
        <v>46</v>
      </c>
      <c r="L3972">
        <v>0</v>
      </c>
      <c r="M3972">
        <v>2022</v>
      </c>
      <c r="N3972">
        <f t="shared" ca="1" si="248"/>
        <v>238</v>
      </c>
      <c r="O3972">
        <f t="shared" ca="1" si="249"/>
        <v>20201</v>
      </c>
      <c r="P3972">
        <f ca="1">_20206[[#This Row],[最低排名]]-_20206[[#This Row],[同分人数]]+1</f>
        <v>19964</v>
      </c>
      <c r="Q3972">
        <f ca="1">IF(O3972&gt;=开始!$B$6, 1, 0)</f>
        <v>1</v>
      </c>
      <c r="R3972">
        <f ca="1">_20206[[#This Row],[最低排名]]-开始!$B$6</f>
        <v>20201</v>
      </c>
    </row>
    <row r="3973" spans="1:18">
      <c r="A3973">
        <v>92105</v>
      </c>
      <c r="B3973" t="s">
        <v>1483</v>
      </c>
      <c r="C3973" t="str">
        <f t="shared" si="246"/>
        <v>青海大学</v>
      </c>
      <c r="D3973" t="str">
        <f t="shared" si="247"/>
        <v>05</v>
      </c>
      <c r="E3973" t="s">
        <v>162</v>
      </c>
      <c r="F3973">
        <v>206</v>
      </c>
      <c r="G3973">
        <v>106</v>
      </c>
      <c r="H3973">
        <v>86</v>
      </c>
      <c r="I3973">
        <v>67</v>
      </c>
      <c r="J3973">
        <v>64</v>
      </c>
      <c r="K3973">
        <v>52</v>
      </c>
      <c r="L3973">
        <v>0</v>
      </c>
      <c r="M3973">
        <v>2022</v>
      </c>
      <c r="N3973">
        <f t="shared" ca="1" si="248"/>
        <v>214</v>
      </c>
      <c r="O3973">
        <f t="shared" ca="1" si="249"/>
        <v>23018</v>
      </c>
      <c r="P3973">
        <f ca="1">_20206[[#This Row],[最低排名]]-_20206[[#This Row],[同分人数]]+1</f>
        <v>22805</v>
      </c>
      <c r="Q3973">
        <f ca="1">IF(O3973&gt;=开始!$B$6, 1, 0)</f>
        <v>1</v>
      </c>
      <c r="R3973">
        <f ca="1">_20206[[#This Row],[最低排名]]-开始!$B$6</f>
        <v>23018</v>
      </c>
    </row>
    <row r="3974" spans="1:18">
      <c r="A3974">
        <v>93101</v>
      </c>
      <c r="B3974" t="s">
        <v>1484</v>
      </c>
      <c r="C3974" t="str">
        <f t="shared" si="246"/>
        <v>北方民族</v>
      </c>
      <c r="D3974" t="str">
        <f t="shared" si="247"/>
        <v>01</v>
      </c>
      <c r="E3974" t="s">
        <v>56</v>
      </c>
      <c r="F3974">
        <v>193</v>
      </c>
      <c r="G3974">
        <v>99</v>
      </c>
      <c r="H3974">
        <v>68</v>
      </c>
      <c r="I3974">
        <v>52</v>
      </c>
      <c r="J3974">
        <v>52</v>
      </c>
      <c r="K3974">
        <v>49</v>
      </c>
      <c r="L3974">
        <v>0</v>
      </c>
      <c r="M3974">
        <v>2022</v>
      </c>
      <c r="N3974">
        <f t="shared" ca="1" si="248"/>
        <v>160</v>
      </c>
      <c r="O3974">
        <f t="shared" ca="1" si="249"/>
        <v>34339</v>
      </c>
      <c r="P3974">
        <f ca="1">_20206[[#This Row],[最低排名]]-_20206[[#This Row],[同分人数]]+1</f>
        <v>34180</v>
      </c>
      <c r="Q3974">
        <f ca="1">IF(O3974&gt;=开始!$B$6, 1, 0)</f>
        <v>1</v>
      </c>
      <c r="R3974">
        <f ca="1">_20206[[#This Row],[最低排名]]-开始!$B$6</f>
        <v>34339</v>
      </c>
    </row>
    <row r="3975" spans="1:18">
      <c r="A3975">
        <v>94101</v>
      </c>
      <c r="B3975" t="s">
        <v>1488</v>
      </c>
      <c r="C3975" t="str">
        <f t="shared" si="246"/>
        <v>石河子</v>
      </c>
      <c r="D3975" t="str">
        <f t="shared" si="247"/>
        <v>01</v>
      </c>
      <c r="E3975" t="s">
        <v>752</v>
      </c>
      <c r="F3975">
        <v>185</v>
      </c>
      <c r="G3975">
        <v>95</v>
      </c>
      <c r="H3975">
        <v>84</v>
      </c>
      <c r="I3975">
        <v>55</v>
      </c>
      <c r="J3975">
        <v>52</v>
      </c>
      <c r="K3975">
        <v>49</v>
      </c>
      <c r="L3975">
        <v>0</v>
      </c>
      <c r="M3975">
        <v>2022</v>
      </c>
      <c r="N3975">
        <f t="shared" ca="1" si="248"/>
        <v>167</v>
      </c>
      <c r="O3975">
        <f t="shared" ca="1" si="249"/>
        <v>32560</v>
      </c>
      <c r="P3975">
        <f ca="1">_20206[[#This Row],[最低排名]]-_20206[[#This Row],[同分人数]]+1</f>
        <v>32394</v>
      </c>
      <c r="Q3975">
        <f ca="1">IF(O3975&gt;=开始!$B$6, 1, 0)</f>
        <v>1</v>
      </c>
      <c r="R3975">
        <f ca="1">_20206[[#This Row],[最低排名]]-开始!$B$6</f>
        <v>32560</v>
      </c>
    </row>
    <row r="3976" spans="1:18">
      <c r="A3976">
        <v>94102</v>
      </c>
      <c r="B3976" t="s">
        <v>1489</v>
      </c>
      <c r="C3976" t="str">
        <f t="shared" si="246"/>
        <v>石河子</v>
      </c>
      <c r="D3976" t="str">
        <f t="shared" si="247"/>
        <v>02</v>
      </c>
      <c r="E3976" t="s">
        <v>144</v>
      </c>
      <c r="F3976">
        <v>194</v>
      </c>
      <c r="G3976">
        <v>102</v>
      </c>
      <c r="H3976">
        <v>105</v>
      </c>
      <c r="I3976">
        <v>58</v>
      </c>
      <c r="J3976">
        <v>58</v>
      </c>
      <c r="K3976">
        <v>52</v>
      </c>
      <c r="L3976">
        <v>0</v>
      </c>
      <c r="M3976">
        <v>2022</v>
      </c>
      <c r="N3976">
        <f t="shared" ca="1" si="248"/>
        <v>221</v>
      </c>
      <c r="O3976">
        <f t="shared" ca="1" si="249"/>
        <v>24652</v>
      </c>
      <c r="P3976">
        <f ca="1">_20206[[#This Row],[最低排名]]-_20206[[#This Row],[同分人数]]+1</f>
        <v>24432</v>
      </c>
      <c r="Q3976">
        <f ca="1">IF(O3976&gt;=开始!$B$6, 1, 0)</f>
        <v>1</v>
      </c>
      <c r="R3976">
        <f ca="1">_20206[[#This Row],[最低排名]]-开始!$B$6</f>
        <v>24652</v>
      </c>
    </row>
    <row r="3977" spans="1:18">
      <c r="A3977">
        <v>94103</v>
      </c>
      <c r="B3977" t="s">
        <v>1490</v>
      </c>
      <c r="C3977" t="str">
        <f t="shared" si="246"/>
        <v>石河子</v>
      </c>
      <c r="D3977" t="str">
        <f t="shared" si="247"/>
        <v>03</v>
      </c>
      <c r="E3977" t="s">
        <v>230</v>
      </c>
      <c r="F3977">
        <v>184</v>
      </c>
      <c r="G3977">
        <v>107</v>
      </c>
      <c r="H3977">
        <v>79</v>
      </c>
      <c r="I3977">
        <v>64</v>
      </c>
      <c r="J3977">
        <v>61</v>
      </c>
      <c r="K3977">
        <v>55</v>
      </c>
      <c r="L3977">
        <v>0</v>
      </c>
      <c r="M3977">
        <v>2022</v>
      </c>
      <c r="N3977">
        <f t="shared" ca="1" si="248"/>
        <v>192</v>
      </c>
      <c r="O3977">
        <f t="shared" ca="1" si="249"/>
        <v>29402</v>
      </c>
      <c r="P3977">
        <f ca="1">_20206[[#This Row],[最低排名]]-_20206[[#This Row],[同分人数]]+1</f>
        <v>29211</v>
      </c>
      <c r="Q3977">
        <f ca="1">IF(O3977&gt;=开始!$B$6, 1, 0)</f>
        <v>1</v>
      </c>
      <c r="R3977">
        <f ca="1">_20206[[#This Row],[最低排名]]-开始!$B$6</f>
        <v>29402</v>
      </c>
    </row>
    <row r="3978" spans="1:18">
      <c r="A3978">
        <v>94201</v>
      </c>
      <c r="B3978" t="s">
        <v>1491</v>
      </c>
      <c r="C3978" t="str">
        <f t="shared" si="246"/>
        <v>塔里木</v>
      </c>
      <c r="D3978" t="str">
        <f t="shared" si="247"/>
        <v>01</v>
      </c>
      <c r="E3978" t="s">
        <v>1534</v>
      </c>
      <c r="F3978">
        <v>172</v>
      </c>
      <c r="G3978">
        <v>101</v>
      </c>
      <c r="H3978">
        <v>81</v>
      </c>
      <c r="I3978">
        <v>49</v>
      </c>
      <c r="J3978">
        <v>49</v>
      </c>
      <c r="K3978">
        <v>49</v>
      </c>
      <c r="L3978">
        <v>0</v>
      </c>
      <c r="M3978">
        <v>2022</v>
      </c>
      <c r="N3978">
        <f t="shared" ca="1" si="248"/>
        <v>161</v>
      </c>
      <c r="O3978">
        <f t="shared" ca="1" si="249"/>
        <v>36413</v>
      </c>
      <c r="P3978">
        <f ca="1">_20206[[#This Row],[最低排名]]-_20206[[#This Row],[同分人数]]+1</f>
        <v>36253</v>
      </c>
      <c r="Q3978">
        <f ca="1">IF(O3978&gt;=开始!$B$6, 1, 0)</f>
        <v>1</v>
      </c>
      <c r="R3978">
        <f ca="1">_20206[[#This Row],[最低排名]]-开始!$B$6</f>
        <v>36413</v>
      </c>
    </row>
    <row r="3979" spans="1:18">
      <c r="A3979">
        <v>94301</v>
      </c>
      <c r="B3979" t="s">
        <v>1492</v>
      </c>
      <c r="C3979" t="str">
        <f t="shared" si="246"/>
        <v>新疆大学</v>
      </c>
      <c r="D3979" t="str">
        <f t="shared" si="247"/>
        <v>01</v>
      </c>
      <c r="E3979" t="s">
        <v>863</v>
      </c>
      <c r="F3979">
        <v>198</v>
      </c>
      <c r="G3979">
        <v>106</v>
      </c>
      <c r="H3979">
        <v>94</v>
      </c>
      <c r="I3979">
        <v>61</v>
      </c>
      <c r="J3979">
        <v>58</v>
      </c>
      <c r="K3979">
        <v>55</v>
      </c>
      <c r="L3979">
        <v>0</v>
      </c>
      <c r="M3979">
        <v>2022</v>
      </c>
      <c r="N3979">
        <f t="shared" ca="1" si="248"/>
        <v>199</v>
      </c>
      <c r="O3979">
        <f t="shared" ca="1" si="249"/>
        <v>24851</v>
      </c>
      <c r="P3979">
        <f ca="1">_20206[[#This Row],[最低排名]]-_20206[[#This Row],[同分人数]]+1</f>
        <v>24653</v>
      </c>
      <c r="Q3979">
        <f ca="1">IF(O3979&gt;=开始!$B$6, 1, 0)</f>
        <v>1</v>
      </c>
      <c r="R3979">
        <f ca="1">_20206[[#This Row],[最低排名]]-开始!$B$6</f>
        <v>24851</v>
      </c>
    </row>
    <row r="3980" spans="1:18">
      <c r="A3980">
        <v>94302</v>
      </c>
      <c r="B3980" t="s">
        <v>1493</v>
      </c>
      <c r="C3980" t="str">
        <f t="shared" si="246"/>
        <v>新疆大学</v>
      </c>
      <c r="D3980" t="str">
        <f t="shared" si="247"/>
        <v>02</v>
      </c>
      <c r="E3980" t="s">
        <v>533</v>
      </c>
      <c r="F3980">
        <v>214</v>
      </c>
      <c r="G3980">
        <v>122</v>
      </c>
      <c r="H3980">
        <v>101</v>
      </c>
      <c r="I3980">
        <v>55</v>
      </c>
      <c r="J3980">
        <v>52</v>
      </c>
      <c r="K3980">
        <v>49</v>
      </c>
      <c r="L3980">
        <v>0</v>
      </c>
      <c r="M3980">
        <v>2022</v>
      </c>
      <c r="N3980">
        <f t="shared" ca="1" si="248"/>
        <v>193</v>
      </c>
      <c r="O3980">
        <f t="shared" ca="1" si="249"/>
        <v>23829</v>
      </c>
      <c r="P3980">
        <f ca="1">_20206[[#This Row],[最低排名]]-_20206[[#This Row],[同分人数]]+1</f>
        <v>23637</v>
      </c>
      <c r="Q3980">
        <f ca="1">IF(O3980&gt;=开始!$B$6, 1, 0)</f>
        <v>1</v>
      </c>
      <c r="R3980">
        <f ca="1">_20206[[#This Row],[最低排名]]-开始!$B$6</f>
        <v>23829</v>
      </c>
    </row>
    <row r="3981" spans="1:18">
      <c r="A3981">
        <v>94504</v>
      </c>
      <c r="B3981" t="s">
        <v>1499</v>
      </c>
      <c r="C3981" t="str">
        <f t="shared" si="246"/>
        <v>喀什大学</v>
      </c>
      <c r="D3981" t="str">
        <f t="shared" si="247"/>
        <v>04</v>
      </c>
      <c r="E3981" t="s">
        <v>1542</v>
      </c>
      <c r="F3981">
        <v>173</v>
      </c>
      <c r="G3981">
        <v>90</v>
      </c>
      <c r="H3981">
        <v>78</v>
      </c>
      <c r="I3981">
        <v>55</v>
      </c>
      <c r="J3981">
        <v>49</v>
      </c>
      <c r="K3981">
        <v>46</v>
      </c>
      <c r="L3981">
        <v>0</v>
      </c>
      <c r="M3981">
        <v>2022</v>
      </c>
      <c r="N3981">
        <f t="shared" ca="1" si="248"/>
        <v>137</v>
      </c>
      <c r="O3981">
        <f t="shared" ca="1" si="249"/>
        <v>36252</v>
      </c>
      <c r="P3981">
        <f ca="1">_20206[[#This Row],[最低排名]]-_20206[[#This Row],[同分人数]]+1</f>
        <v>36116</v>
      </c>
      <c r="Q3981">
        <f ca="1">IF(O3981&gt;=开始!$B$6, 1, 0)</f>
        <v>1</v>
      </c>
      <c r="R3981">
        <f ca="1">_20206[[#This Row],[最低排名]]-开始!$B$6</f>
        <v>36252</v>
      </c>
    </row>
    <row r="3982" spans="1:18">
      <c r="A3982">
        <v>95101</v>
      </c>
      <c r="B3982" t="s">
        <v>1506</v>
      </c>
      <c r="C3982" t="str">
        <f t="shared" si="246"/>
        <v>西藏大学</v>
      </c>
      <c r="D3982" t="str">
        <f t="shared" si="247"/>
        <v>01</v>
      </c>
      <c r="E3982" t="s">
        <v>203</v>
      </c>
      <c r="F3982">
        <v>193</v>
      </c>
      <c r="G3982">
        <v>105</v>
      </c>
      <c r="H3982">
        <v>99</v>
      </c>
      <c r="I3982">
        <v>49</v>
      </c>
      <c r="J3982">
        <v>46</v>
      </c>
      <c r="K3982">
        <v>43</v>
      </c>
      <c r="L3982">
        <v>0</v>
      </c>
      <c r="M3982">
        <v>2022</v>
      </c>
      <c r="N3982">
        <f t="shared" ca="1" si="248"/>
        <v>183</v>
      </c>
      <c r="O3982">
        <f t="shared" ca="1" si="249"/>
        <v>31709</v>
      </c>
      <c r="P3982">
        <f ca="1">_20206[[#This Row],[最低排名]]-_20206[[#This Row],[同分人数]]+1</f>
        <v>31527</v>
      </c>
      <c r="Q3982">
        <f ca="1">IF(O3982&gt;=开始!$B$6, 1, 0)</f>
        <v>1</v>
      </c>
      <c r="R3982">
        <f ca="1">_20206[[#This Row],[最低排名]]-开始!$B$6</f>
        <v>31709</v>
      </c>
    </row>
    <row r="3983" spans="1:18">
      <c r="A3983">
        <v>95102</v>
      </c>
      <c r="B3983" t="s">
        <v>1507</v>
      </c>
      <c r="C3983" t="str">
        <f t="shared" si="246"/>
        <v>西藏大学</v>
      </c>
      <c r="D3983" t="str">
        <f t="shared" si="247"/>
        <v>02</v>
      </c>
      <c r="E3983" t="s">
        <v>92</v>
      </c>
      <c r="F3983">
        <v>188</v>
      </c>
      <c r="G3983">
        <v>100</v>
      </c>
      <c r="H3983">
        <v>117</v>
      </c>
      <c r="I3983">
        <v>64</v>
      </c>
      <c r="J3983">
        <v>61</v>
      </c>
      <c r="K3983">
        <v>52</v>
      </c>
      <c r="L3983">
        <v>0</v>
      </c>
      <c r="M3983">
        <v>2022</v>
      </c>
      <c r="N3983">
        <f t="shared" ca="1" si="248"/>
        <v>198</v>
      </c>
      <c r="O3983">
        <f t="shared" ca="1" si="249"/>
        <v>21514</v>
      </c>
      <c r="P3983">
        <f ca="1">_20206[[#This Row],[最低排名]]-_20206[[#This Row],[同分人数]]+1</f>
        <v>21317</v>
      </c>
      <c r="Q3983">
        <f ca="1">IF(O3983&gt;=开始!$B$6, 1, 0)</f>
        <v>1</v>
      </c>
      <c r="R3983">
        <f ca="1">_20206[[#This Row],[最低排名]]-开始!$B$6</f>
        <v>21514</v>
      </c>
    </row>
    <row r="3984" spans="1:18">
      <c r="A3984">
        <v>95103</v>
      </c>
      <c r="B3984" t="s">
        <v>1508</v>
      </c>
      <c r="C3984" t="str">
        <f t="shared" si="246"/>
        <v>西藏大学</v>
      </c>
      <c r="D3984" t="str">
        <f t="shared" si="247"/>
        <v>03</v>
      </c>
      <c r="E3984" t="s">
        <v>363</v>
      </c>
      <c r="F3984">
        <v>176</v>
      </c>
      <c r="G3984">
        <v>88</v>
      </c>
      <c r="H3984">
        <v>83</v>
      </c>
      <c r="I3984">
        <v>64</v>
      </c>
      <c r="J3984">
        <v>58</v>
      </c>
      <c r="K3984">
        <v>55</v>
      </c>
      <c r="L3984">
        <v>0</v>
      </c>
      <c r="M3984">
        <v>2022</v>
      </c>
      <c r="N3984">
        <f t="shared" ca="1" si="248"/>
        <v>197</v>
      </c>
      <c r="O3984">
        <f t="shared" ca="1" si="249"/>
        <v>30730</v>
      </c>
      <c r="P3984">
        <f ca="1">_20206[[#This Row],[最低排名]]-_20206[[#This Row],[同分人数]]+1</f>
        <v>30534</v>
      </c>
      <c r="Q3984">
        <f ca="1">IF(O3984&gt;=开始!$B$6, 1, 0)</f>
        <v>1</v>
      </c>
      <c r="R3984">
        <f ca="1">_20206[[#This Row],[最低排名]]-开始!$B$6</f>
        <v>30730</v>
      </c>
    </row>
    <row r="3985" spans="1:18">
      <c r="A3985">
        <v>95104</v>
      </c>
      <c r="B3985" t="s">
        <v>1509</v>
      </c>
      <c r="C3985" t="str">
        <f t="shared" ref="C3985:C4062" si="250">LEFT(B3985, FIND("(", B3985) - 1)</f>
        <v>西藏大学</v>
      </c>
      <c r="D3985" t="str">
        <f t="shared" ref="D3985:D4062" si="251">MID(B3985, FIND("(", B3985) + 1, FIND(")", B3985) - FIND("(", B3985) - 1)</f>
        <v>04</v>
      </c>
      <c r="E3985" t="s">
        <v>203</v>
      </c>
      <c r="F3985">
        <v>186</v>
      </c>
      <c r="G3985">
        <v>95</v>
      </c>
      <c r="H3985">
        <v>82</v>
      </c>
      <c r="I3985">
        <v>58</v>
      </c>
      <c r="J3985">
        <v>55</v>
      </c>
      <c r="K3985">
        <v>49</v>
      </c>
      <c r="L3985">
        <v>0</v>
      </c>
      <c r="M3985">
        <v>2022</v>
      </c>
      <c r="N3985">
        <f t="shared" ca="1" si="248"/>
        <v>183</v>
      </c>
      <c r="O3985">
        <f t="shared" ca="1" si="249"/>
        <v>31709</v>
      </c>
      <c r="P3985">
        <f ca="1">_20206[[#This Row],[最低排名]]-_20206[[#This Row],[同分人数]]+1</f>
        <v>31527</v>
      </c>
      <c r="Q3985">
        <f ca="1">IF(O3985&gt;=开始!$B$6, 1, 0)</f>
        <v>1</v>
      </c>
      <c r="R3985">
        <f ca="1">_20206[[#This Row],[最低排名]]-开始!$B$6</f>
        <v>31709</v>
      </c>
    </row>
    <row r="3986" spans="1:18">
      <c r="A3986">
        <v>95105</v>
      </c>
      <c r="B3986" t="s">
        <v>1510</v>
      </c>
      <c r="C3986" t="str">
        <f t="shared" si="250"/>
        <v>西藏大学</v>
      </c>
      <c r="D3986" t="str">
        <f t="shared" si="251"/>
        <v>05</v>
      </c>
      <c r="E3986" t="s">
        <v>585</v>
      </c>
      <c r="F3986">
        <v>192</v>
      </c>
      <c r="G3986">
        <v>110</v>
      </c>
      <c r="H3986">
        <v>68</v>
      </c>
      <c r="I3986">
        <v>55</v>
      </c>
      <c r="J3986">
        <v>52</v>
      </c>
      <c r="K3986">
        <v>49</v>
      </c>
      <c r="L3986">
        <v>0</v>
      </c>
      <c r="M3986">
        <v>2022</v>
      </c>
      <c r="N3986">
        <f t="shared" ca="1" si="248"/>
        <v>145</v>
      </c>
      <c r="O3986">
        <f t="shared" ca="1" si="249"/>
        <v>34009</v>
      </c>
      <c r="P3986">
        <f ca="1">_20206[[#This Row],[最低排名]]-_20206[[#This Row],[同分人数]]+1</f>
        <v>33865</v>
      </c>
      <c r="Q3986">
        <f ca="1">IF(O3986&gt;=开始!$B$6, 1, 0)</f>
        <v>1</v>
      </c>
      <c r="R3986">
        <f ca="1">_20206[[#This Row],[最低排名]]-开始!$B$6</f>
        <v>34009</v>
      </c>
    </row>
    <row r="3987" spans="1:18">
      <c r="A3987">
        <v>95106</v>
      </c>
      <c r="B3987" t="s">
        <v>1511</v>
      </c>
      <c r="C3987" t="str">
        <f t="shared" si="250"/>
        <v>西藏大学</v>
      </c>
      <c r="D3987" t="str">
        <f t="shared" si="251"/>
        <v>06</v>
      </c>
      <c r="E3987" t="s">
        <v>398</v>
      </c>
      <c r="F3987">
        <v>197</v>
      </c>
      <c r="G3987">
        <v>100</v>
      </c>
      <c r="H3987">
        <v>65</v>
      </c>
      <c r="I3987">
        <v>64</v>
      </c>
      <c r="J3987">
        <v>58</v>
      </c>
      <c r="K3987">
        <v>49</v>
      </c>
      <c r="L3987">
        <v>0</v>
      </c>
      <c r="M3987">
        <v>2022</v>
      </c>
      <c r="N3987">
        <f t="shared" ca="1" si="248"/>
        <v>183</v>
      </c>
      <c r="O3987">
        <f t="shared" ca="1" si="249"/>
        <v>31228</v>
      </c>
      <c r="P3987">
        <f ca="1">_20206[[#This Row],[最低排名]]-_20206[[#This Row],[同分人数]]+1</f>
        <v>31046</v>
      </c>
      <c r="Q3987">
        <f ca="1">IF(O3987&gt;=开始!$B$6, 1, 0)</f>
        <v>1</v>
      </c>
      <c r="R3987">
        <f ca="1">_20206[[#This Row],[最低排名]]-开始!$B$6</f>
        <v>31228</v>
      </c>
    </row>
    <row r="3988" spans="1:18">
      <c r="A3988" s="22" t="s">
        <v>2136</v>
      </c>
      <c r="B3988" t="s">
        <v>2140</v>
      </c>
      <c r="C3988" t="str">
        <f t="shared" si="250"/>
        <v>复旦大学</v>
      </c>
      <c r="D3988" t="str">
        <f t="shared" si="251"/>
        <v>Q4</v>
      </c>
      <c r="E3988" s="18" t="s">
        <v>2054</v>
      </c>
      <c r="M3988">
        <v>2022</v>
      </c>
      <c r="N3988">
        <f t="shared" ca="1" si="248"/>
        <v>2335</v>
      </c>
      <c r="O3988">
        <f t="shared" ca="1" si="249"/>
        <v>2335</v>
      </c>
      <c r="P3988">
        <f ca="1">_20206[[#This Row],[最低排名]]-_20206[[#This Row],[同分人数]]+1</f>
        <v>1</v>
      </c>
      <c r="Q3988">
        <f ca="1">IF(O3988&gt;=开始!$B$6, 1, 0)</f>
        <v>1</v>
      </c>
      <c r="R3988">
        <f ca="1">_20206[[#This Row],[最低排名]]-开始!$B$6</f>
        <v>2335</v>
      </c>
    </row>
    <row r="3989" spans="1:18">
      <c r="A3989" s="22" t="s">
        <v>2089</v>
      </c>
      <c r="B3989" t="s">
        <v>2141</v>
      </c>
      <c r="C3989" t="str">
        <f t="shared" si="250"/>
        <v>上海交大</v>
      </c>
      <c r="D3989" t="str">
        <f t="shared" si="251"/>
        <v>Q2</v>
      </c>
      <c r="E3989" s="18" t="s">
        <v>2054</v>
      </c>
      <c r="M3989">
        <v>2022</v>
      </c>
      <c r="N3989">
        <f t="shared" ca="1" si="248"/>
        <v>2335</v>
      </c>
      <c r="O3989">
        <f t="shared" ca="1" si="249"/>
        <v>2335</v>
      </c>
      <c r="P3989">
        <f ca="1">_20206[[#This Row],[最低排名]]-_20206[[#This Row],[同分人数]]+1</f>
        <v>1</v>
      </c>
      <c r="Q3989">
        <f ca="1">IF(O3989&gt;=开始!$B$6, 1, 0)</f>
        <v>1</v>
      </c>
      <c r="R3989">
        <f ca="1">_20206[[#This Row],[最低排名]]-开始!$B$6</f>
        <v>2335</v>
      </c>
    </row>
    <row r="3990" spans="1:18">
      <c r="A3990" s="22" t="s">
        <v>2090</v>
      </c>
      <c r="B3990" t="s">
        <v>2142</v>
      </c>
      <c r="C3990" t="str">
        <f t="shared" si="250"/>
        <v>同济大学</v>
      </c>
      <c r="D3990" t="str">
        <f t="shared" si="251"/>
        <v>Q3</v>
      </c>
      <c r="E3990" s="18" t="s">
        <v>2154</v>
      </c>
      <c r="F3990">
        <v>222</v>
      </c>
      <c r="G3990">
        <v>123</v>
      </c>
      <c r="H3990">
        <v>113</v>
      </c>
      <c r="I3990">
        <v>64</v>
      </c>
      <c r="J3990">
        <v>64</v>
      </c>
      <c r="K3990">
        <v>64</v>
      </c>
      <c r="L3990">
        <v>0</v>
      </c>
      <c r="M3990">
        <v>2022</v>
      </c>
      <c r="N3990">
        <f t="shared" ca="1" si="248"/>
        <v>206</v>
      </c>
      <c r="O3990">
        <f t="shared" ca="1" si="249"/>
        <v>11799</v>
      </c>
      <c r="P3990">
        <f ca="1">_20206[[#This Row],[最低排名]]-_20206[[#This Row],[同分人数]]+1</f>
        <v>11594</v>
      </c>
      <c r="Q3990">
        <f ca="1">IF(O3990&gt;=开始!$B$6, 1, 0)</f>
        <v>1</v>
      </c>
      <c r="R3990">
        <f ca="1">_20206[[#This Row],[最低排名]]-开始!$B$6</f>
        <v>11799</v>
      </c>
    </row>
    <row r="3991" spans="1:18">
      <c r="A3991" s="22" t="s">
        <v>2091</v>
      </c>
      <c r="B3991" t="s">
        <v>2143</v>
      </c>
      <c r="C3991" t="str">
        <f t="shared" si="250"/>
        <v>同济大学</v>
      </c>
      <c r="D3991" t="str">
        <f t="shared" si="251"/>
        <v>Q4</v>
      </c>
      <c r="E3991" s="18" t="s">
        <v>2155</v>
      </c>
      <c r="F3991">
        <v>226</v>
      </c>
      <c r="G3991">
        <v>115</v>
      </c>
      <c r="H3991">
        <v>127</v>
      </c>
      <c r="I3991">
        <v>67</v>
      </c>
      <c r="J3991">
        <v>64</v>
      </c>
      <c r="K3991">
        <v>64</v>
      </c>
      <c r="L3991">
        <v>0</v>
      </c>
      <c r="M3991">
        <v>2022</v>
      </c>
      <c r="N3991">
        <f t="shared" ca="1" si="248"/>
        <v>226</v>
      </c>
      <c r="O3991">
        <f t="shared" ca="1" si="249"/>
        <v>7427</v>
      </c>
      <c r="P3991">
        <f ca="1">_20206[[#This Row],[最低排名]]-_20206[[#This Row],[同分人数]]+1</f>
        <v>7202</v>
      </c>
      <c r="Q3991">
        <f ca="1">IF(O3991&gt;=开始!$B$6, 1, 0)</f>
        <v>1</v>
      </c>
      <c r="R3991">
        <f ca="1">_20206[[#This Row],[最低排名]]-开始!$B$6</f>
        <v>7427</v>
      </c>
    </row>
    <row r="3992" spans="1:18">
      <c r="A3992" s="22" t="s">
        <v>2092</v>
      </c>
      <c r="B3992" t="s">
        <v>2144</v>
      </c>
      <c r="C3992" t="str">
        <f t="shared" si="250"/>
        <v>华东师大</v>
      </c>
      <c r="D3992" t="str">
        <f t="shared" si="251"/>
        <v>Q5</v>
      </c>
      <c r="E3992" s="18" t="s">
        <v>2156</v>
      </c>
      <c r="F3992">
        <v>238</v>
      </c>
      <c r="G3992">
        <v>119</v>
      </c>
      <c r="H3992">
        <v>125</v>
      </c>
      <c r="I3992">
        <v>70</v>
      </c>
      <c r="J3992">
        <v>70</v>
      </c>
      <c r="K3992">
        <v>61</v>
      </c>
      <c r="L3992">
        <v>0</v>
      </c>
      <c r="M3992">
        <v>2022</v>
      </c>
      <c r="N3992">
        <f t="shared" ca="1" si="248"/>
        <v>158</v>
      </c>
      <c r="O3992">
        <f t="shared" ca="1" si="249"/>
        <v>4568</v>
      </c>
      <c r="P3992">
        <f ca="1">_20206[[#This Row],[最低排名]]-_20206[[#This Row],[同分人数]]+1</f>
        <v>4411</v>
      </c>
      <c r="Q3992">
        <f ca="1">IF(O3992&gt;=开始!$B$6, 1, 0)</f>
        <v>1</v>
      </c>
      <c r="R3992">
        <f ca="1">_20206[[#This Row],[最低排名]]-开始!$B$6</f>
        <v>4568</v>
      </c>
    </row>
    <row r="3993" spans="1:18">
      <c r="A3993" s="22" t="s">
        <v>2093</v>
      </c>
      <c r="B3993" t="s">
        <v>2145</v>
      </c>
      <c r="C3993" t="str">
        <f t="shared" si="250"/>
        <v>东华大学</v>
      </c>
      <c r="D3993" t="str">
        <f t="shared" si="251"/>
        <v>Q5</v>
      </c>
      <c r="E3993" s="18" t="s">
        <v>2106</v>
      </c>
      <c r="F3993">
        <v>230</v>
      </c>
      <c r="G3993">
        <v>121</v>
      </c>
      <c r="H3993">
        <v>118</v>
      </c>
      <c r="I3993">
        <v>67</v>
      </c>
      <c r="J3993">
        <v>64</v>
      </c>
      <c r="K3993">
        <v>61</v>
      </c>
      <c r="L3993">
        <v>0</v>
      </c>
      <c r="M3993">
        <v>2022</v>
      </c>
      <c r="N3993">
        <f t="shared" ca="1" si="248"/>
        <v>219</v>
      </c>
      <c r="O3993">
        <f t="shared" ca="1" si="249"/>
        <v>8999</v>
      </c>
      <c r="P3993">
        <f ca="1">_20206[[#This Row],[最低排名]]-_20206[[#This Row],[同分人数]]+1</f>
        <v>8781</v>
      </c>
      <c r="Q3993">
        <f ca="1">IF(O3993&gt;=开始!$B$6, 1, 0)</f>
        <v>1</v>
      </c>
      <c r="R3993">
        <f ca="1">_20206[[#This Row],[最低排名]]-开始!$B$6</f>
        <v>8999</v>
      </c>
    </row>
    <row r="3994" spans="1:18">
      <c r="A3994" s="22" t="s">
        <v>2094</v>
      </c>
      <c r="B3994" t="s">
        <v>2146</v>
      </c>
      <c r="C3994" t="str">
        <f t="shared" si="250"/>
        <v>复旦医学</v>
      </c>
      <c r="D3994" t="str">
        <f t="shared" si="251"/>
        <v>Q2</v>
      </c>
      <c r="E3994" s="18" t="s">
        <v>2108</v>
      </c>
      <c r="F3994">
        <v>237</v>
      </c>
      <c r="G3994">
        <v>132</v>
      </c>
      <c r="H3994">
        <v>117</v>
      </c>
      <c r="I3994">
        <v>64</v>
      </c>
      <c r="J3994">
        <v>61</v>
      </c>
      <c r="K3994">
        <v>58</v>
      </c>
      <c r="L3994">
        <v>0</v>
      </c>
      <c r="M3994">
        <v>2022</v>
      </c>
      <c r="N3994">
        <f t="shared" ca="1" si="248"/>
        <v>211</v>
      </c>
      <c r="O3994">
        <f t="shared" ca="1" si="249"/>
        <v>9620</v>
      </c>
      <c r="P3994">
        <f ca="1">_20206[[#This Row],[最低排名]]-_20206[[#This Row],[同分人数]]+1</f>
        <v>9410</v>
      </c>
      <c r="Q3994">
        <f ca="1">IF(O3994&gt;=开始!$B$6, 1, 0)</f>
        <v>1</v>
      </c>
      <c r="R3994">
        <f ca="1">_20206[[#This Row],[最低排名]]-开始!$B$6</f>
        <v>9620</v>
      </c>
    </row>
    <row r="3995" spans="1:18">
      <c r="A3995" s="22" t="s">
        <v>2095</v>
      </c>
      <c r="B3995" t="s">
        <v>2147</v>
      </c>
      <c r="C3995" t="str">
        <f t="shared" si="250"/>
        <v>交大医学</v>
      </c>
      <c r="D3995" t="str">
        <f t="shared" si="251"/>
        <v>Q2</v>
      </c>
      <c r="E3995" s="18" t="s">
        <v>2157</v>
      </c>
      <c r="F3995">
        <v>233</v>
      </c>
      <c r="G3995">
        <v>132</v>
      </c>
      <c r="H3995">
        <v>126</v>
      </c>
      <c r="I3995">
        <v>70</v>
      </c>
      <c r="J3995">
        <v>70</v>
      </c>
      <c r="K3995">
        <v>67</v>
      </c>
      <c r="L3995">
        <v>0</v>
      </c>
      <c r="M3995">
        <v>2022</v>
      </c>
      <c r="N3995">
        <f t="shared" ca="1" si="248"/>
        <v>173</v>
      </c>
      <c r="O3995">
        <f t="shared" ca="1" si="249"/>
        <v>4276</v>
      </c>
      <c r="P3995">
        <f ca="1">_20206[[#This Row],[最低排名]]-_20206[[#This Row],[同分人数]]+1</f>
        <v>4104</v>
      </c>
      <c r="Q3995">
        <f ca="1">IF(O3995&gt;=开始!$B$6, 1, 0)</f>
        <v>1</v>
      </c>
      <c r="R3995">
        <f ca="1">_20206[[#This Row],[最低排名]]-开始!$B$6</f>
        <v>4276</v>
      </c>
    </row>
    <row r="3996" spans="1:18">
      <c r="A3996" s="22" t="s">
        <v>2096</v>
      </c>
      <c r="B3996" t="s">
        <v>2148</v>
      </c>
      <c r="C3996" t="str">
        <f t="shared" si="250"/>
        <v>上海商院</v>
      </c>
      <c r="D3996" t="str">
        <f t="shared" si="251"/>
        <v>Q4</v>
      </c>
      <c r="E3996" s="18" t="s">
        <v>2158</v>
      </c>
      <c r="F3996">
        <v>180</v>
      </c>
      <c r="G3996">
        <v>97</v>
      </c>
      <c r="H3996">
        <v>84</v>
      </c>
      <c r="I3996">
        <v>61</v>
      </c>
      <c r="J3996">
        <v>58</v>
      </c>
      <c r="K3996">
        <v>55</v>
      </c>
      <c r="L3996">
        <v>0</v>
      </c>
      <c r="M3996">
        <v>2022</v>
      </c>
      <c r="N3996">
        <f t="shared" ca="1" si="248"/>
        <v>191</v>
      </c>
      <c r="O3996">
        <f t="shared" ca="1" si="249"/>
        <v>30345</v>
      </c>
      <c r="P3996">
        <f ca="1">_20206[[#This Row],[最低排名]]-_20206[[#This Row],[同分人数]]+1</f>
        <v>30155</v>
      </c>
      <c r="Q3996">
        <f ca="1">IF(O3996&gt;=开始!$B$6, 1, 0)</f>
        <v>1</v>
      </c>
      <c r="R3996">
        <f ca="1">_20206[[#This Row],[最低排名]]-开始!$B$6</f>
        <v>30345</v>
      </c>
    </row>
    <row r="3997" spans="1:18">
      <c r="A3997" s="22" t="s">
        <v>2137</v>
      </c>
      <c r="B3997" t="s">
        <v>2149</v>
      </c>
      <c r="C3997" t="str">
        <f t="shared" si="250"/>
        <v>健康医学</v>
      </c>
      <c r="D3997" t="str">
        <f t="shared" si="251"/>
        <v>Q8</v>
      </c>
      <c r="E3997" s="18" t="s">
        <v>2159</v>
      </c>
      <c r="F3997">
        <v>212</v>
      </c>
      <c r="G3997">
        <v>108</v>
      </c>
      <c r="H3997">
        <v>86</v>
      </c>
      <c r="I3997">
        <v>64</v>
      </c>
      <c r="J3997">
        <v>58</v>
      </c>
      <c r="K3997">
        <v>49</v>
      </c>
      <c r="L3997">
        <v>0</v>
      </c>
      <c r="M3997">
        <v>2022</v>
      </c>
      <c r="N3997">
        <f t="shared" ca="1" si="248"/>
        <v>211</v>
      </c>
      <c r="O3997">
        <f t="shared" ca="1" si="249"/>
        <v>24227</v>
      </c>
      <c r="P3997">
        <f ca="1">_20206[[#This Row],[最低排名]]-_20206[[#This Row],[同分人数]]+1</f>
        <v>24017</v>
      </c>
      <c r="Q3997">
        <f ca="1">IF(O3997&gt;=开始!$B$6, 1, 0)</f>
        <v>1</v>
      </c>
      <c r="R3997">
        <f ca="1">_20206[[#This Row],[最低排名]]-开始!$B$6</f>
        <v>24227</v>
      </c>
    </row>
    <row r="3998" spans="1:18">
      <c r="A3998" s="22" t="s">
        <v>2138</v>
      </c>
      <c r="B3998" t="s">
        <v>2150</v>
      </c>
      <c r="C3998" t="str">
        <f t="shared" si="250"/>
        <v>北京航大</v>
      </c>
      <c r="D3998" t="str">
        <f t="shared" si="251"/>
        <v>Q3</v>
      </c>
      <c r="E3998" s="18" t="s">
        <v>2161</v>
      </c>
      <c r="F3998">
        <v>233</v>
      </c>
      <c r="G3998">
        <v>121</v>
      </c>
      <c r="H3998">
        <v>136</v>
      </c>
      <c r="I3998">
        <v>70</v>
      </c>
      <c r="J3998">
        <v>70</v>
      </c>
      <c r="K3998">
        <v>70</v>
      </c>
      <c r="L3998">
        <v>0</v>
      </c>
      <c r="M3998">
        <v>2022</v>
      </c>
      <c r="N3998">
        <f t="shared" ca="1" si="248"/>
        <v>126</v>
      </c>
      <c r="O3998">
        <f t="shared" ca="1" si="249"/>
        <v>2461</v>
      </c>
      <c r="P3998">
        <f ca="1">_20206[[#This Row],[最低排名]]-_20206[[#This Row],[同分人数]]+1</f>
        <v>2336</v>
      </c>
      <c r="Q3998">
        <f ca="1">IF(O3998&gt;=开始!$B$6, 1, 0)</f>
        <v>1</v>
      </c>
      <c r="R3998">
        <f ca="1">_20206[[#This Row],[最低排名]]-开始!$B$6</f>
        <v>2461</v>
      </c>
    </row>
    <row r="3999" spans="1:18">
      <c r="A3999" s="22" t="s">
        <v>2099</v>
      </c>
      <c r="B3999" t="s">
        <v>2151</v>
      </c>
      <c r="C3999" t="str">
        <f t="shared" si="250"/>
        <v>北京理工</v>
      </c>
      <c r="D3999" t="str">
        <f t="shared" si="251"/>
        <v>Q2</v>
      </c>
      <c r="E3999" s="18" t="s">
        <v>2160</v>
      </c>
      <c r="F3999">
        <v>251</v>
      </c>
      <c r="G3999">
        <v>147</v>
      </c>
      <c r="H3999">
        <v>121</v>
      </c>
      <c r="I3999">
        <v>67</v>
      </c>
      <c r="J3999">
        <v>64</v>
      </c>
      <c r="K3999">
        <v>64</v>
      </c>
      <c r="L3999">
        <v>0</v>
      </c>
      <c r="M3999">
        <v>2022</v>
      </c>
      <c r="N3999">
        <f t="shared" ca="1" si="248"/>
        <v>161</v>
      </c>
      <c r="O3999">
        <f t="shared" ca="1" si="249"/>
        <v>4103</v>
      </c>
      <c r="P3999">
        <f ca="1">_20206[[#This Row],[最低排名]]-_20206[[#This Row],[同分人数]]+1</f>
        <v>3943</v>
      </c>
      <c r="Q3999">
        <f ca="1">IF(O3999&gt;=开始!$B$6, 1, 0)</f>
        <v>1</v>
      </c>
      <c r="R3999">
        <f ca="1">_20206[[#This Row],[最低排名]]-开始!$B$6</f>
        <v>4103</v>
      </c>
    </row>
    <row r="4000" spans="1:18">
      <c r="A4000" s="22" t="s">
        <v>2100</v>
      </c>
      <c r="B4000" t="s">
        <v>2152</v>
      </c>
      <c r="C4000" t="str">
        <f t="shared" si="250"/>
        <v>天津大学</v>
      </c>
      <c r="D4000" t="str">
        <f t="shared" si="251"/>
        <v>Q5</v>
      </c>
      <c r="E4000" s="18" t="s">
        <v>2162</v>
      </c>
      <c r="F4000">
        <v>260</v>
      </c>
      <c r="G4000">
        <v>139</v>
      </c>
      <c r="H4000">
        <v>104</v>
      </c>
      <c r="I4000">
        <v>70</v>
      </c>
      <c r="J4000">
        <v>67</v>
      </c>
      <c r="K4000">
        <v>64</v>
      </c>
      <c r="L4000">
        <v>0</v>
      </c>
      <c r="M4000">
        <v>2022</v>
      </c>
      <c r="N4000">
        <f t="shared" ca="1" si="248"/>
        <v>134</v>
      </c>
      <c r="O4000">
        <f t="shared" ca="1" si="249"/>
        <v>4410</v>
      </c>
      <c r="P4000">
        <f ca="1">_20206[[#This Row],[最低排名]]-_20206[[#This Row],[同分人数]]+1</f>
        <v>4277</v>
      </c>
      <c r="Q4000">
        <f ca="1">IF(O4000&gt;=开始!$B$6, 1, 0)</f>
        <v>1</v>
      </c>
      <c r="R4000">
        <f ca="1">_20206[[#This Row],[最低排名]]-开始!$B$6</f>
        <v>4410</v>
      </c>
    </row>
    <row r="4001" spans="1:18">
      <c r="A4001" s="22" t="s">
        <v>2139</v>
      </c>
      <c r="B4001" t="s">
        <v>2153</v>
      </c>
      <c r="C4001" t="str">
        <f t="shared" si="250"/>
        <v>南京大学</v>
      </c>
      <c r="D4001" t="str">
        <f t="shared" si="251"/>
        <v>Q4</v>
      </c>
      <c r="E4001" s="18" t="s">
        <v>2114</v>
      </c>
      <c r="F4001">
        <v>234</v>
      </c>
      <c r="G4001">
        <v>120</v>
      </c>
      <c r="H4001">
        <v>125</v>
      </c>
      <c r="I4001">
        <v>70</v>
      </c>
      <c r="J4001">
        <v>67</v>
      </c>
      <c r="K4001">
        <v>64</v>
      </c>
      <c r="L4001">
        <v>0</v>
      </c>
      <c r="M4001">
        <v>2022</v>
      </c>
      <c r="N4001">
        <f t="shared" ca="1" si="248"/>
        <v>162</v>
      </c>
      <c r="O4001">
        <f t="shared" ca="1" si="249"/>
        <v>5198</v>
      </c>
      <c r="P4001">
        <f ca="1">_20206[[#This Row],[最低排名]]-_20206[[#This Row],[同分人数]]+1</f>
        <v>5037</v>
      </c>
      <c r="Q4001">
        <f ca="1">IF(O4001&gt;=开始!$B$6, 1, 0)</f>
        <v>1</v>
      </c>
      <c r="R4001">
        <f ca="1">_20206[[#This Row],[最低排名]]-开始!$B$6</f>
        <v>5198</v>
      </c>
    </row>
    <row r="4002" spans="1:18">
      <c r="A4002">
        <v>10101</v>
      </c>
      <c r="B4002" t="s">
        <v>1517</v>
      </c>
      <c r="C4002" t="str">
        <f t="shared" si="250"/>
        <v>复旦大学</v>
      </c>
      <c r="D4002" t="str">
        <f t="shared" si="251"/>
        <v>01</v>
      </c>
      <c r="E4002" t="s">
        <v>0</v>
      </c>
      <c r="M4002">
        <v>2023</v>
      </c>
      <c r="N4002">
        <f t="shared" ca="1" si="248"/>
        <v>2393</v>
      </c>
      <c r="O4002">
        <f t="shared" ca="1" si="249"/>
        <v>2393</v>
      </c>
      <c r="P4002">
        <f ca="1">_20206[[#This Row],[最低排名]]-_20206[[#This Row],[同分人数]]+1</f>
        <v>1</v>
      </c>
      <c r="Q4002">
        <f ca="1">IF(O4002&gt;=开始!$B$6, 1, 0)</f>
        <v>1</v>
      </c>
      <c r="R4002">
        <f ca="1">_20206[[#This Row],[最低排名]]-开始!$B$6</f>
        <v>2393</v>
      </c>
    </row>
    <row r="4003" spans="1:18">
      <c r="A4003">
        <v>10102</v>
      </c>
      <c r="B4003" t="s">
        <v>1</v>
      </c>
      <c r="C4003" t="str">
        <f t="shared" si="250"/>
        <v>复旦大学</v>
      </c>
      <c r="D4003" t="str">
        <f t="shared" si="251"/>
        <v>02</v>
      </c>
      <c r="E4003" t="s">
        <v>0</v>
      </c>
      <c r="M4003">
        <v>2023</v>
      </c>
      <c r="N4003">
        <f t="shared" ca="1" si="248"/>
        <v>2393</v>
      </c>
      <c r="O4003">
        <f t="shared" ca="1" si="249"/>
        <v>2393</v>
      </c>
      <c r="P4003">
        <f ca="1">_20206[[#This Row],[最低排名]]-_20206[[#This Row],[同分人数]]+1</f>
        <v>1</v>
      </c>
      <c r="Q4003">
        <f ca="1">IF(O4003&gt;=开始!$B$6, 1, 0)</f>
        <v>1</v>
      </c>
      <c r="R4003">
        <f ca="1">_20206[[#This Row],[最低排名]]-开始!$B$6</f>
        <v>2393</v>
      </c>
    </row>
    <row r="4004" spans="1:18">
      <c r="A4004">
        <v>10103</v>
      </c>
      <c r="B4004" t="s">
        <v>2</v>
      </c>
      <c r="C4004" t="str">
        <f t="shared" si="250"/>
        <v>复旦大学</v>
      </c>
      <c r="D4004" t="str">
        <f t="shared" si="251"/>
        <v>03</v>
      </c>
      <c r="E4004" t="s">
        <v>0</v>
      </c>
      <c r="M4004">
        <v>2023</v>
      </c>
      <c r="N4004">
        <f t="shared" ca="1" si="248"/>
        <v>2393</v>
      </c>
      <c r="O4004">
        <f t="shared" ca="1" si="249"/>
        <v>2393</v>
      </c>
      <c r="P4004">
        <f ca="1">_20206[[#This Row],[最低排名]]-_20206[[#This Row],[同分人数]]+1</f>
        <v>1</v>
      </c>
      <c r="Q4004">
        <f ca="1">IF(O4004&gt;=开始!$B$6, 1, 0)</f>
        <v>1</v>
      </c>
      <c r="R4004">
        <f ca="1">_20206[[#This Row],[最低排名]]-开始!$B$6</f>
        <v>2393</v>
      </c>
    </row>
    <row r="4005" spans="1:18">
      <c r="A4005">
        <v>10201</v>
      </c>
      <c r="B4005" t="s">
        <v>3</v>
      </c>
      <c r="C4005" t="str">
        <f t="shared" si="250"/>
        <v>上海交大</v>
      </c>
      <c r="D4005" t="str">
        <f t="shared" si="251"/>
        <v>01</v>
      </c>
      <c r="E4005" t="s">
        <v>0</v>
      </c>
      <c r="M4005">
        <v>2023</v>
      </c>
      <c r="N4005">
        <f t="shared" ca="1" si="248"/>
        <v>2393</v>
      </c>
      <c r="O4005">
        <f t="shared" ca="1" si="249"/>
        <v>2393</v>
      </c>
      <c r="P4005">
        <f ca="1">_20206[[#This Row],[最低排名]]-_20206[[#This Row],[同分人数]]+1</f>
        <v>1</v>
      </c>
      <c r="Q4005">
        <f ca="1">IF(O4005&gt;=开始!$B$6, 1, 0)</f>
        <v>1</v>
      </c>
      <c r="R4005">
        <f ca="1">_20206[[#This Row],[最低排名]]-开始!$B$6</f>
        <v>2393</v>
      </c>
    </row>
    <row r="4006" spans="1:18">
      <c r="A4006">
        <v>10301</v>
      </c>
      <c r="B4006" t="s">
        <v>4</v>
      </c>
      <c r="C4006" t="str">
        <f t="shared" si="250"/>
        <v>同济大学</v>
      </c>
      <c r="D4006" t="str">
        <f t="shared" si="251"/>
        <v>01</v>
      </c>
      <c r="E4006" t="s">
        <v>0</v>
      </c>
      <c r="M4006">
        <v>2023</v>
      </c>
      <c r="N4006">
        <f t="shared" ca="1" si="248"/>
        <v>2393</v>
      </c>
      <c r="O4006">
        <f t="shared" ca="1" si="249"/>
        <v>2393</v>
      </c>
      <c r="P4006">
        <f ca="1">_20206[[#This Row],[最低排名]]-_20206[[#This Row],[同分人数]]+1</f>
        <v>1</v>
      </c>
      <c r="Q4006">
        <f ca="1">IF(O4006&gt;=开始!$B$6, 1, 0)</f>
        <v>1</v>
      </c>
      <c r="R4006">
        <f ca="1">_20206[[#This Row],[最低排名]]-开始!$B$6</f>
        <v>2393</v>
      </c>
    </row>
    <row r="4007" spans="1:18">
      <c r="A4007">
        <v>10302</v>
      </c>
      <c r="B4007" t="s">
        <v>5</v>
      </c>
      <c r="C4007" t="str">
        <f t="shared" si="250"/>
        <v>同济大学</v>
      </c>
      <c r="D4007" t="str">
        <f t="shared" si="251"/>
        <v>02</v>
      </c>
      <c r="E4007" t="s">
        <v>6</v>
      </c>
      <c r="F4007">
        <v>250</v>
      </c>
      <c r="G4007">
        <v>138</v>
      </c>
      <c r="H4007">
        <v>120</v>
      </c>
      <c r="I4007">
        <v>70</v>
      </c>
      <c r="J4007">
        <v>67</v>
      </c>
      <c r="K4007">
        <v>64</v>
      </c>
      <c r="L4007">
        <v>0</v>
      </c>
      <c r="M4007">
        <v>2023</v>
      </c>
      <c r="N4007">
        <f t="shared" ca="1" si="248"/>
        <v>155</v>
      </c>
      <c r="O4007">
        <f t="shared" ca="1" si="249"/>
        <v>3741</v>
      </c>
      <c r="P4007">
        <f ca="1">_20206[[#This Row],[最低排名]]-_20206[[#This Row],[同分人数]]+1</f>
        <v>3587</v>
      </c>
      <c r="Q4007">
        <f ca="1">IF(O4007&gt;=开始!$B$6, 1, 0)</f>
        <v>1</v>
      </c>
      <c r="R4007">
        <f ca="1">_20206[[#This Row],[最低排名]]-开始!$B$6</f>
        <v>3741</v>
      </c>
    </row>
    <row r="4008" spans="1:18">
      <c r="A4008">
        <v>10401</v>
      </c>
      <c r="B4008" t="s">
        <v>7</v>
      </c>
      <c r="C4008" t="str">
        <f t="shared" si="250"/>
        <v>华东师大</v>
      </c>
      <c r="D4008" t="str">
        <f t="shared" si="251"/>
        <v>01</v>
      </c>
      <c r="E4008" t="s">
        <v>8</v>
      </c>
      <c r="F4008">
        <v>234</v>
      </c>
      <c r="G4008">
        <v>122</v>
      </c>
      <c r="H4008">
        <v>134</v>
      </c>
      <c r="I4008">
        <v>67</v>
      </c>
      <c r="J4008">
        <v>67</v>
      </c>
      <c r="K4008">
        <v>67</v>
      </c>
      <c r="L4008">
        <v>0</v>
      </c>
      <c r="M4008">
        <v>2023</v>
      </c>
      <c r="N4008">
        <f t="shared" ca="1" si="248"/>
        <v>182</v>
      </c>
      <c r="O4008">
        <f t="shared" ca="1" si="249"/>
        <v>4096</v>
      </c>
      <c r="P4008">
        <f ca="1">_20206[[#This Row],[最低排名]]-_20206[[#This Row],[同分人数]]+1</f>
        <v>3915</v>
      </c>
      <c r="Q4008">
        <f ca="1">IF(O4008&gt;=开始!$B$6, 1, 0)</f>
        <v>1</v>
      </c>
      <c r="R4008">
        <f ca="1">_20206[[#This Row],[最低排名]]-开始!$B$6</f>
        <v>4096</v>
      </c>
    </row>
    <row r="4009" spans="1:18">
      <c r="A4009">
        <v>10402</v>
      </c>
      <c r="B4009" t="s">
        <v>9</v>
      </c>
      <c r="C4009" t="str">
        <f t="shared" si="250"/>
        <v>华东师大</v>
      </c>
      <c r="D4009" t="str">
        <f t="shared" si="251"/>
        <v>02</v>
      </c>
      <c r="E4009" t="s">
        <v>8</v>
      </c>
      <c r="F4009">
        <v>228</v>
      </c>
      <c r="G4009">
        <v>129</v>
      </c>
      <c r="H4009">
        <v>137</v>
      </c>
      <c r="I4009">
        <v>70</v>
      </c>
      <c r="J4009">
        <v>67</v>
      </c>
      <c r="K4009">
        <v>67</v>
      </c>
      <c r="L4009">
        <v>0</v>
      </c>
      <c r="M4009">
        <v>2023</v>
      </c>
      <c r="N4009">
        <f t="shared" ca="1" si="248"/>
        <v>182</v>
      </c>
      <c r="O4009">
        <f t="shared" ca="1" si="249"/>
        <v>4096</v>
      </c>
      <c r="P4009">
        <f ca="1">_20206[[#This Row],[最低排名]]-_20206[[#This Row],[同分人数]]+1</f>
        <v>3915</v>
      </c>
      <c r="Q4009">
        <f ca="1">IF(O4009&gt;=开始!$B$6, 1, 0)</f>
        <v>1</v>
      </c>
      <c r="R4009">
        <f ca="1">_20206[[#This Row],[最低排名]]-开始!$B$6</f>
        <v>4096</v>
      </c>
    </row>
    <row r="4010" spans="1:18">
      <c r="A4010">
        <v>10403</v>
      </c>
      <c r="B4010" t="s">
        <v>10</v>
      </c>
      <c r="C4010" t="str">
        <f t="shared" si="250"/>
        <v>华东师大</v>
      </c>
      <c r="D4010" t="str">
        <f t="shared" si="251"/>
        <v>03</v>
      </c>
      <c r="E4010" t="s">
        <v>11</v>
      </c>
      <c r="F4010">
        <v>242</v>
      </c>
      <c r="G4010">
        <v>127</v>
      </c>
      <c r="H4010">
        <v>130</v>
      </c>
      <c r="I4010">
        <v>67</v>
      </c>
      <c r="J4010">
        <v>67</v>
      </c>
      <c r="K4010">
        <v>67</v>
      </c>
      <c r="L4010">
        <v>0</v>
      </c>
      <c r="M4010">
        <v>2023</v>
      </c>
      <c r="N4010">
        <f t="shared" ca="1" si="248"/>
        <v>134</v>
      </c>
      <c r="O4010">
        <f t="shared" ca="1" si="249"/>
        <v>3404</v>
      </c>
      <c r="P4010">
        <f ca="1">_20206[[#This Row],[最低排名]]-_20206[[#This Row],[同分人数]]+1</f>
        <v>3271</v>
      </c>
      <c r="Q4010">
        <f ca="1">IF(O4010&gt;=开始!$B$6, 1, 0)</f>
        <v>1</v>
      </c>
      <c r="R4010">
        <f ca="1">_20206[[#This Row],[最低排名]]-开始!$B$6</f>
        <v>3404</v>
      </c>
    </row>
    <row r="4011" spans="1:18">
      <c r="A4011">
        <v>10404</v>
      </c>
      <c r="B4011" t="s">
        <v>12</v>
      </c>
      <c r="C4011" t="str">
        <f t="shared" si="250"/>
        <v>华东师大</v>
      </c>
      <c r="D4011" t="str">
        <f t="shared" si="251"/>
        <v>04</v>
      </c>
      <c r="E4011" t="s">
        <v>11</v>
      </c>
      <c r="F4011">
        <v>237</v>
      </c>
      <c r="G4011">
        <v>126</v>
      </c>
      <c r="H4011">
        <v>132</v>
      </c>
      <c r="I4011">
        <v>70</v>
      </c>
      <c r="J4011">
        <v>70</v>
      </c>
      <c r="K4011">
        <v>64</v>
      </c>
      <c r="L4011">
        <v>0</v>
      </c>
      <c r="M4011">
        <v>2023</v>
      </c>
      <c r="N4011">
        <f t="shared" ca="1" si="248"/>
        <v>134</v>
      </c>
      <c r="O4011">
        <f t="shared" ca="1" si="249"/>
        <v>3404</v>
      </c>
      <c r="P4011">
        <f ca="1">_20206[[#This Row],[最低排名]]-_20206[[#This Row],[同分人数]]+1</f>
        <v>3271</v>
      </c>
      <c r="Q4011">
        <f ca="1">IF(O4011&gt;=开始!$B$6, 1, 0)</f>
        <v>1</v>
      </c>
      <c r="R4011">
        <f ca="1">_20206[[#This Row],[最低排名]]-开始!$B$6</f>
        <v>3404</v>
      </c>
    </row>
    <row r="4012" spans="1:18">
      <c r="A4012">
        <v>10501</v>
      </c>
      <c r="B4012" t="s">
        <v>13</v>
      </c>
      <c r="C4012" t="str">
        <f t="shared" si="250"/>
        <v>华东理工</v>
      </c>
      <c r="D4012" t="str">
        <f t="shared" si="251"/>
        <v>01</v>
      </c>
      <c r="E4012" t="s">
        <v>14</v>
      </c>
      <c r="F4012">
        <v>226</v>
      </c>
      <c r="G4012">
        <v>119</v>
      </c>
      <c r="H4012">
        <v>129</v>
      </c>
      <c r="I4012">
        <v>70</v>
      </c>
      <c r="J4012">
        <v>64</v>
      </c>
      <c r="K4012">
        <v>64</v>
      </c>
      <c r="L4012">
        <v>0</v>
      </c>
      <c r="M4012">
        <v>2023</v>
      </c>
      <c r="N4012">
        <f t="shared" ca="1" si="248"/>
        <v>195</v>
      </c>
      <c r="O4012">
        <f t="shared" ca="1" si="249"/>
        <v>7041</v>
      </c>
      <c r="P4012">
        <f ca="1">_20206[[#This Row],[最低排名]]-_20206[[#This Row],[同分人数]]+1</f>
        <v>6847</v>
      </c>
      <c r="Q4012">
        <f ca="1">IF(O4012&gt;=开始!$B$6, 1, 0)</f>
        <v>1</v>
      </c>
      <c r="R4012">
        <f ca="1">_20206[[#This Row],[最低排名]]-开始!$B$6</f>
        <v>7041</v>
      </c>
    </row>
    <row r="4013" spans="1:18">
      <c r="A4013">
        <v>10502</v>
      </c>
      <c r="B4013" t="s">
        <v>15</v>
      </c>
      <c r="C4013" t="str">
        <f t="shared" si="250"/>
        <v>华东理工</v>
      </c>
      <c r="D4013" t="str">
        <f t="shared" si="251"/>
        <v>02</v>
      </c>
      <c r="E4013" t="s">
        <v>16</v>
      </c>
      <c r="F4013">
        <v>219</v>
      </c>
      <c r="G4013">
        <v>121</v>
      </c>
      <c r="H4013">
        <v>128</v>
      </c>
      <c r="I4013">
        <v>70</v>
      </c>
      <c r="J4013">
        <v>70</v>
      </c>
      <c r="K4013">
        <v>67</v>
      </c>
      <c r="L4013">
        <v>0</v>
      </c>
      <c r="M4013">
        <v>2023</v>
      </c>
      <c r="N4013">
        <f t="shared" ca="1" si="248"/>
        <v>197</v>
      </c>
      <c r="O4013">
        <f t="shared" ca="1" si="249"/>
        <v>6846</v>
      </c>
      <c r="P4013">
        <f ca="1">_20206[[#This Row],[最低排名]]-_20206[[#This Row],[同分人数]]+1</f>
        <v>6650</v>
      </c>
      <c r="Q4013">
        <f ca="1">IF(O4013&gt;=开始!$B$6, 1, 0)</f>
        <v>1</v>
      </c>
      <c r="R4013">
        <f ca="1">_20206[[#This Row],[最低排名]]-开始!$B$6</f>
        <v>6846</v>
      </c>
    </row>
    <row r="4014" spans="1:18">
      <c r="A4014">
        <v>10503</v>
      </c>
      <c r="B4014" t="s">
        <v>17</v>
      </c>
      <c r="C4014" t="str">
        <f t="shared" si="250"/>
        <v>华东理工</v>
      </c>
      <c r="D4014" t="str">
        <f t="shared" si="251"/>
        <v>03</v>
      </c>
      <c r="E4014" t="s">
        <v>18</v>
      </c>
      <c r="F4014">
        <v>235</v>
      </c>
      <c r="G4014">
        <v>118</v>
      </c>
      <c r="H4014">
        <v>118</v>
      </c>
      <c r="I4014">
        <v>70</v>
      </c>
      <c r="J4014">
        <v>67</v>
      </c>
      <c r="K4014">
        <v>55</v>
      </c>
      <c r="L4014">
        <v>0</v>
      </c>
      <c r="M4014">
        <v>2023</v>
      </c>
      <c r="N4014">
        <f t="shared" ca="1" si="248"/>
        <v>248</v>
      </c>
      <c r="O4014">
        <f t="shared" ca="1" si="249"/>
        <v>8712</v>
      </c>
      <c r="P4014">
        <f ca="1">_20206[[#This Row],[最低排名]]-_20206[[#This Row],[同分人数]]+1</f>
        <v>8465</v>
      </c>
      <c r="Q4014">
        <f ca="1">IF(O4014&gt;=开始!$B$6, 1, 0)</f>
        <v>1</v>
      </c>
      <c r="R4014">
        <f ca="1">_20206[[#This Row],[最低排名]]-开始!$B$6</f>
        <v>8712</v>
      </c>
    </row>
    <row r="4015" spans="1:18">
      <c r="A4015">
        <v>10601</v>
      </c>
      <c r="B4015" t="s">
        <v>19</v>
      </c>
      <c r="C4015" t="str">
        <f t="shared" si="250"/>
        <v>东华大学</v>
      </c>
      <c r="D4015" t="str">
        <f t="shared" si="251"/>
        <v>01</v>
      </c>
      <c r="E4015" t="s">
        <v>20</v>
      </c>
      <c r="F4015">
        <v>223</v>
      </c>
      <c r="G4015">
        <v>113</v>
      </c>
      <c r="H4015">
        <v>120</v>
      </c>
      <c r="I4015">
        <v>70</v>
      </c>
      <c r="J4015">
        <v>64</v>
      </c>
      <c r="K4015">
        <v>64</v>
      </c>
      <c r="L4015">
        <v>0</v>
      </c>
      <c r="M4015">
        <v>2023</v>
      </c>
      <c r="N4015">
        <f t="shared" ca="1" si="248"/>
        <v>237</v>
      </c>
      <c r="O4015">
        <f t="shared" ca="1" si="249"/>
        <v>9655</v>
      </c>
      <c r="P4015">
        <f ca="1">_20206[[#This Row],[最低排名]]-_20206[[#This Row],[同分人数]]+1</f>
        <v>9419</v>
      </c>
      <c r="Q4015">
        <f ca="1">IF(O4015&gt;=开始!$B$6, 1, 0)</f>
        <v>1</v>
      </c>
      <c r="R4015">
        <f ca="1">_20206[[#This Row],[最低排名]]-开始!$B$6</f>
        <v>9655</v>
      </c>
    </row>
    <row r="4016" spans="1:18">
      <c r="A4016">
        <v>10602</v>
      </c>
      <c r="B4016" t="s">
        <v>21</v>
      </c>
      <c r="C4016" t="str">
        <f t="shared" si="250"/>
        <v>东华大学</v>
      </c>
      <c r="D4016" t="str">
        <f t="shared" si="251"/>
        <v>02</v>
      </c>
      <c r="E4016" t="s">
        <v>18</v>
      </c>
      <c r="F4016">
        <v>228</v>
      </c>
      <c r="G4016">
        <v>114</v>
      </c>
      <c r="H4016">
        <v>119</v>
      </c>
      <c r="I4016">
        <v>67</v>
      </c>
      <c r="J4016">
        <v>67</v>
      </c>
      <c r="K4016">
        <v>64</v>
      </c>
      <c r="L4016">
        <v>0</v>
      </c>
      <c r="M4016">
        <v>2023</v>
      </c>
      <c r="N4016">
        <f t="shared" ca="1" si="248"/>
        <v>248</v>
      </c>
      <c r="O4016">
        <f t="shared" ca="1" si="249"/>
        <v>8712</v>
      </c>
      <c r="P4016">
        <f ca="1">_20206[[#This Row],[最低排名]]-_20206[[#This Row],[同分人数]]+1</f>
        <v>8465</v>
      </c>
      <c r="Q4016">
        <f ca="1">IF(O4016&gt;=开始!$B$6, 1, 0)</f>
        <v>1</v>
      </c>
      <c r="R4016">
        <f ca="1">_20206[[#This Row],[最低排名]]-开始!$B$6</f>
        <v>8712</v>
      </c>
    </row>
    <row r="4017" spans="1:18">
      <c r="A4017">
        <v>10603</v>
      </c>
      <c r="B4017" t="s">
        <v>22</v>
      </c>
      <c r="C4017" t="str">
        <f t="shared" si="250"/>
        <v>东华大学</v>
      </c>
      <c r="D4017" t="str">
        <f t="shared" si="251"/>
        <v>03</v>
      </c>
      <c r="E4017" t="s">
        <v>23</v>
      </c>
      <c r="F4017">
        <v>236</v>
      </c>
      <c r="G4017">
        <v>126</v>
      </c>
      <c r="H4017">
        <v>121</v>
      </c>
      <c r="I4017">
        <v>67</v>
      </c>
      <c r="J4017">
        <v>61</v>
      </c>
      <c r="K4017">
        <v>61</v>
      </c>
      <c r="L4017">
        <v>0</v>
      </c>
      <c r="M4017">
        <v>2023</v>
      </c>
      <c r="N4017">
        <f t="shared" ca="1" si="248"/>
        <v>209</v>
      </c>
      <c r="O4017">
        <f t="shared" ca="1" si="249"/>
        <v>8464</v>
      </c>
      <c r="P4017">
        <f ca="1">_20206[[#This Row],[最低排名]]-_20206[[#This Row],[同分人数]]+1</f>
        <v>8256</v>
      </c>
      <c r="Q4017">
        <f ca="1">IF(O4017&gt;=开始!$B$6, 1, 0)</f>
        <v>1</v>
      </c>
      <c r="R4017">
        <f ca="1">_20206[[#This Row],[最低排名]]-开始!$B$6</f>
        <v>8464</v>
      </c>
    </row>
    <row r="4018" spans="1:18">
      <c r="A4018">
        <v>10604</v>
      </c>
      <c r="B4018" t="s">
        <v>24</v>
      </c>
      <c r="C4018" t="str">
        <f t="shared" si="250"/>
        <v>东华大学</v>
      </c>
      <c r="D4018" t="str">
        <f t="shared" si="251"/>
        <v>04</v>
      </c>
      <c r="E4018" t="s">
        <v>25</v>
      </c>
      <c r="F4018">
        <v>243</v>
      </c>
      <c r="G4018">
        <v>127</v>
      </c>
      <c r="H4018">
        <v>126</v>
      </c>
      <c r="I4018">
        <v>67</v>
      </c>
      <c r="J4018">
        <v>58</v>
      </c>
      <c r="K4018">
        <v>49</v>
      </c>
      <c r="L4018">
        <v>0</v>
      </c>
      <c r="M4018">
        <v>2023</v>
      </c>
      <c r="N4018">
        <f t="shared" ca="1" si="248"/>
        <v>239</v>
      </c>
      <c r="O4018">
        <f t="shared" ca="1" si="249"/>
        <v>9179</v>
      </c>
      <c r="P4018">
        <f ca="1">_20206[[#This Row],[最低排名]]-_20206[[#This Row],[同分人数]]+1</f>
        <v>8941</v>
      </c>
      <c r="Q4018">
        <f ca="1">IF(O4018&gt;=开始!$B$6, 1, 0)</f>
        <v>1</v>
      </c>
      <c r="R4018">
        <f ca="1">_20206[[#This Row],[最低排名]]-开始!$B$6</f>
        <v>9179</v>
      </c>
    </row>
    <row r="4019" spans="1:18">
      <c r="A4019">
        <v>10701</v>
      </c>
      <c r="B4019" t="s">
        <v>26</v>
      </c>
      <c r="C4019" t="str">
        <f t="shared" si="250"/>
        <v>上海财大</v>
      </c>
      <c r="D4019" t="str">
        <f t="shared" si="251"/>
        <v>01</v>
      </c>
      <c r="E4019" t="s">
        <v>27</v>
      </c>
      <c r="F4019">
        <v>227</v>
      </c>
      <c r="G4019">
        <v>125</v>
      </c>
      <c r="H4019">
        <v>133</v>
      </c>
      <c r="I4019">
        <v>70</v>
      </c>
      <c r="J4019">
        <v>70</v>
      </c>
      <c r="K4019">
        <v>67</v>
      </c>
      <c r="L4019">
        <v>0</v>
      </c>
      <c r="M4019">
        <v>2023</v>
      </c>
      <c r="N4019">
        <f t="shared" ca="1" si="248"/>
        <v>165</v>
      </c>
      <c r="O4019">
        <f t="shared" ca="1" si="249"/>
        <v>4425</v>
      </c>
      <c r="P4019">
        <f ca="1">_20206[[#This Row],[最低排名]]-_20206[[#This Row],[同分人数]]+1</f>
        <v>4261</v>
      </c>
      <c r="Q4019">
        <f ca="1">IF(O4019&gt;=开始!$B$6, 1, 0)</f>
        <v>1</v>
      </c>
      <c r="R4019">
        <f ca="1">_20206[[#This Row],[最低排名]]-开始!$B$6</f>
        <v>4425</v>
      </c>
    </row>
    <row r="4020" spans="1:18">
      <c r="A4020">
        <v>10702</v>
      </c>
      <c r="B4020" t="s">
        <v>28</v>
      </c>
      <c r="C4020" t="str">
        <f t="shared" si="250"/>
        <v>上海财大</v>
      </c>
      <c r="D4020" t="str">
        <f t="shared" si="251"/>
        <v>02</v>
      </c>
      <c r="E4020" t="s">
        <v>29</v>
      </c>
      <c r="F4020">
        <v>239</v>
      </c>
      <c r="G4020">
        <v>128</v>
      </c>
      <c r="H4020">
        <v>129</v>
      </c>
      <c r="I4020">
        <v>70</v>
      </c>
      <c r="J4020">
        <v>67</v>
      </c>
      <c r="K4020">
        <v>61</v>
      </c>
      <c r="L4020">
        <v>0</v>
      </c>
      <c r="M4020">
        <v>2023</v>
      </c>
      <c r="N4020">
        <f t="shared" ca="1" si="248"/>
        <v>175</v>
      </c>
      <c r="O4020">
        <f t="shared" ca="1" si="249"/>
        <v>4600</v>
      </c>
      <c r="P4020">
        <f ca="1">_20206[[#This Row],[最低排名]]-_20206[[#This Row],[同分人数]]+1</f>
        <v>4426</v>
      </c>
      <c r="Q4020">
        <f ca="1">IF(O4020&gt;=开始!$B$6, 1, 0)</f>
        <v>1</v>
      </c>
      <c r="R4020">
        <f ca="1">_20206[[#This Row],[最低排名]]-开始!$B$6</f>
        <v>4600</v>
      </c>
    </row>
    <row r="4021" spans="1:18">
      <c r="A4021">
        <v>10703</v>
      </c>
      <c r="B4021" t="s">
        <v>30</v>
      </c>
      <c r="C4021" t="str">
        <f t="shared" si="250"/>
        <v>上海财大</v>
      </c>
      <c r="D4021" t="str">
        <f t="shared" si="251"/>
        <v>03</v>
      </c>
      <c r="E4021" t="s">
        <v>31</v>
      </c>
      <c r="F4021">
        <v>239</v>
      </c>
      <c r="G4021">
        <v>125</v>
      </c>
      <c r="H4021">
        <v>134</v>
      </c>
      <c r="I4021">
        <v>70</v>
      </c>
      <c r="J4021">
        <v>64</v>
      </c>
      <c r="K4021">
        <v>61</v>
      </c>
      <c r="L4021">
        <v>0</v>
      </c>
      <c r="M4021">
        <v>2023</v>
      </c>
      <c r="N4021">
        <f t="shared" ca="1" si="248"/>
        <v>164</v>
      </c>
      <c r="O4021">
        <f t="shared" ca="1" si="249"/>
        <v>4260</v>
      </c>
      <c r="P4021">
        <f ca="1">_20206[[#This Row],[最低排名]]-_20206[[#This Row],[同分人数]]+1</f>
        <v>4097</v>
      </c>
      <c r="Q4021">
        <f ca="1">IF(O4021&gt;=开始!$B$6, 1, 0)</f>
        <v>1</v>
      </c>
      <c r="R4021">
        <f ca="1">_20206[[#This Row],[最低排名]]-开始!$B$6</f>
        <v>4260</v>
      </c>
    </row>
    <row r="4022" spans="1:18">
      <c r="A4022">
        <v>10801</v>
      </c>
      <c r="B4022" t="s">
        <v>32</v>
      </c>
      <c r="C4022" t="str">
        <f t="shared" si="250"/>
        <v>上海外大</v>
      </c>
      <c r="D4022" t="str">
        <f t="shared" si="251"/>
        <v>01</v>
      </c>
      <c r="E4022" t="s">
        <v>33</v>
      </c>
      <c r="F4022">
        <v>224</v>
      </c>
      <c r="G4022">
        <v>113</v>
      </c>
      <c r="H4022">
        <v>129</v>
      </c>
      <c r="I4022">
        <v>70</v>
      </c>
      <c r="J4022">
        <v>67</v>
      </c>
      <c r="K4022">
        <v>67</v>
      </c>
      <c r="L4022">
        <v>0</v>
      </c>
      <c r="M4022">
        <v>2023</v>
      </c>
      <c r="N4022">
        <f t="shared" ca="1" si="248"/>
        <v>210</v>
      </c>
      <c r="O4022">
        <f t="shared" ca="1" si="249"/>
        <v>6238</v>
      </c>
      <c r="P4022">
        <f ca="1">_20206[[#This Row],[最低排名]]-_20206[[#This Row],[同分人数]]+1</f>
        <v>6029</v>
      </c>
      <c r="Q4022">
        <f ca="1">IF(O4022&gt;=开始!$B$6, 1, 0)</f>
        <v>1</v>
      </c>
      <c r="R4022">
        <f ca="1">_20206[[#This Row],[最低排名]]-开始!$B$6</f>
        <v>6238</v>
      </c>
    </row>
    <row r="4023" spans="1:18">
      <c r="A4023">
        <v>10802</v>
      </c>
      <c r="B4023" t="s">
        <v>34</v>
      </c>
      <c r="C4023" t="str">
        <f t="shared" si="250"/>
        <v>上海外大</v>
      </c>
      <c r="D4023" t="str">
        <f t="shared" si="251"/>
        <v>02</v>
      </c>
      <c r="E4023" t="s">
        <v>35</v>
      </c>
      <c r="F4023">
        <v>230</v>
      </c>
      <c r="G4023">
        <v>125</v>
      </c>
      <c r="H4023">
        <v>131</v>
      </c>
      <c r="I4023">
        <v>70</v>
      </c>
      <c r="J4023">
        <v>67</v>
      </c>
      <c r="K4023">
        <v>64</v>
      </c>
      <c r="L4023">
        <v>0</v>
      </c>
      <c r="M4023">
        <v>2023</v>
      </c>
      <c r="N4023">
        <f t="shared" ca="1" si="248"/>
        <v>190</v>
      </c>
      <c r="O4023">
        <f t="shared" ca="1" si="249"/>
        <v>5270</v>
      </c>
      <c r="P4023">
        <f ca="1">_20206[[#This Row],[最低排名]]-_20206[[#This Row],[同分人数]]+1</f>
        <v>5081</v>
      </c>
      <c r="Q4023">
        <f ca="1">IF(O4023&gt;=开始!$B$6, 1, 0)</f>
        <v>1</v>
      </c>
      <c r="R4023">
        <f ca="1">_20206[[#This Row],[最低排名]]-开始!$B$6</f>
        <v>5270</v>
      </c>
    </row>
    <row r="4024" spans="1:18">
      <c r="A4024">
        <v>10901</v>
      </c>
      <c r="B4024" t="s">
        <v>36</v>
      </c>
      <c r="C4024" t="str">
        <f t="shared" si="250"/>
        <v>上海海事</v>
      </c>
      <c r="D4024" t="str">
        <f t="shared" si="251"/>
        <v>01</v>
      </c>
      <c r="E4024" t="s">
        <v>37</v>
      </c>
      <c r="F4024">
        <v>209</v>
      </c>
      <c r="G4024">
        <v>116</v>
      </c>
      <c r="H4024">
        <v>122</v>
      </c>
      <c r="I4024">
        <v>70</v>
      </c>
      <c r="J4024">
        <v>64</v>
      </c>
      <c r="K4024">
        <v>58</v>
      </c>
      <c r="L4024">
        <v>0</v>
      </c>
      <c r="M4024">
        <v>2023</v>
      </c>
      <c r="N4024">
        <f t="shared" ca="1" si="248"/>
        <v>256</v>
      </c>
      <c r="O4024">
        <f t="shared" ca="1" si="249"/>
        <v>13919</v>
      </c>
      <c r="P4024">
        <f ca="1">_20206[[#This Row],[最低排名]]-_20206[[#This Row],[同分人数]]+1</f>
        <v>13664</v>
      </c>
      <c r="Q4024">
        <f ca="1">IF(O4024&gt;=开始!$B$6, 1, 0)</f>
        <v>1</v>
      </c>
      <c r="R4024">
        <f ca="1">_20206[[#This Row],[最低排名]]-开始!$B$6</f>
        <v>13919</v>
      </c>
    </row>
    <row r="4025" spans="1:18">
      <c r="A4025">
        <v>10902</v>
      </c>
      <c r="B4025" t="s">
        <v>38</v>
      </c>
      <c r="C4025" t="str">
        <f t="shared" si="250"/>
        <v>上海海事</v>
      </c>
      <c r="D4025" t="str">
        <f t="shared" si="251"/>
        <v>02</v>
      </c>
      <c r="E4025" t="s">
        <v>39</v>
      </c>
      <c r="F4025">
        <v>206</v>
      </c>
      <c r="G4025">
        <v>106</v>
      </c>
      <c r="H4025">
        <v>119</v>
      </c>
      <c r="I4025">
        <v>64</v>
      </c>
      <c r="J4025">
        <v>58</v>
      </c>
      <c r="K4025">
        <v>55</v>
      </c>
      <c r="L4025">
        <v>0</v>
      </c>
      <c r="M4025">
        <v>2023</v>
      </c>
      <c r="N4025">
        <f t="shared" ca="1" si="248"/>
        <v>260</v>
      </c>
      <c r="O4025">
        <f t="shared" ca="1" si="249"/>
        <v>19158</v>
      </c>
      <c r="P4025">
        <f ca="1">_20206[[#This Row],[最低排名]]-_20206[[#This Row],[同分人数]]+1</f>
        <v>18899</v>
      </c>
      <c r="Q4025">
        <f ca="1">IF(O4025&gt;=开始!$B$6, 1, 0)</f>
        <v>1</v>
      </c>
      <c r="R4025">
        <f ca="1">_20206[[#This Row],[最低排名]]-开始!$B$6</f>
        <v>19158</v>
      </c>
    </row>
    <row r="4026" spans="1:18">
      <c r="A4026">
        <v>10903</v>
      </c>
      <c r="B4026" t="s">
        <v>40</v>
      </c>
      <c r="C4026" t="str">
        <f t="shared" si="250"/>
        <v>上海海事</v>
      </c>
      <c r="D4026" t="str">
        <f t="shared" si="251"/>
        <v>03</v>
      </c>
      <c r="E4026" t="s">
        <v>41</v>
      </c>
      <c r="F4026">
        <v>196</v>
      </c>
      <c r="G4026">
        <v>103</v>
      </c>
      <c r="H4026">
        <v>123</v>
      </c>
      <c r="I4026">
        <v>67</v>
      </c>
      <c r="J4026">
        <v>58</v>
      </c>
      <c r="K4026">
        <v>55</v>
      </c>
      <c r="L4026">
        <v>0</v>
      </c>
      <c r="M4026">
        <v>2023</v>
      </c>
      <c r="N4026">
        <f t="shared" ca="1" si="248"/>
        <v>249</v>
      </c>
      <c r="O4026">
        <f t="shared" ca="1" si="249"/>
        <v>19921</v>
      </c>
      <c r="P4026">
        <f ca="1">_20206[[#This Row],[最低排名]]-_20206[[#This Row],[同分人数]]+1</f>
        <v>19673</v>
      </c>
      <c r="Q4026">
        <f ca="1">IF(O4026&gt;=开始!$B$6, 1, 0)</f>
        <v>1</v>
      </c>
      <c r="R4026">
        <f ca="1">_20206[[#This Row],[最低排名]]-开始!$B$6</f>
        <v>19921</v>
      </c>
    </row>
    <row r="4027" spans="1:18">
      <c r="A4027">
        <v>10904</v>
      </c>
      <c r="B4027" t="s">
        <v>42</v>
      </c>
      <c r="C4027" t="str">
        <f t="shared" si="250"/>
        <v>上海海事</v>
      </c>
      <c r="D4027" t="str">
        <f t="shared" si="251"/>
        <v>04</v>
      </c>
      <c r="E4027" t="s">
        <v>43</v>
      </c>
      <c r="F4027">
        <v>207</v>
      </c>
      <c r="G4027">
        <v>104</v>
      </c>
      <c r="H4027">
        <v>116</v>
      </c>
      <c r="I4027">
        <v>64</v>
      </c>
      <c r="J4027">
        <v>61</v>
      </c>
      <c r="K4027">
        <v>55</v>
      </c>
      <c r="L4027">
        <v>0</v>
      </c>
      <c r="M4027">
        <v>2023</v>
      </c>
      <c r="N4027">
        <f t="shared" ca="1" si="248"/>
        <v>263</v>
      </c>
      <c r="O4027">
        <f t="shared" ca="1" si="249"/>
        <v>18898</v>
      </c>
      <c r="P4027">
        <f ca="1">_20206[[#This Row],[最低排名]]-_20206[[#This Row],[同分人数]]+1</f>
        <v>18636</v>
      </c>
      <c r="Q4027">
        <f ca="1">IF(O4027&gt;=开始!$B$6, 1, 0)</f>
        <v>1</v>
      </c>
      <c r="R4027">
        <f ca="1">_20206[[#This Row],[最低排名]]-开始!$B$6</f>
        <v>18898</v>
      </c>
    </row>
    <row r="4028" spans="1:18">
      <c r="A4028">
        <v>11001</v>
      </c>
      <c r="B4028" t="s">
        <v>44</v>
      </c>
      <c r="C4028" t="str">
        <f t="shared" si="250"/>
        <v>上海理工</v>
      </c>
      <c r="D4028" t="str">
        <f t="shared" si="251"/>
        <v>01</v>
      </c>
      <c r="E4028" t="s">
        <v>20</v>
      </c>
      <c r="F4028">
        <v>217</v>
      </c>
      <c r="G4028">
        <v>123</v>
      </c>
      <c r="H4028">
        <v>129</v>
      </c>
      <c r="I4028">
        <v>67</v>
      </c>
      <c r="J4028">
        <v>67</v>
      </c>
      <c r="K4028">
        <v>61</v>
      </c>
      <c r="L4028">
        <v>0</v>
      </c>
      <c r="M4028">
        <v>2023</v>
      </c>
      <c r="N4028">
        <f t="shared" ca="1" si="248"/>
        <v>237</v>
      </c>
      <c r="O4028">
        <f t="shared" ca="1" si="249"/>
        <v>9655</v>
      </c>
      <c r="P4028">
        <f ca="1">_20206[[#This Row],[最低排名]]-_20206[[#This Row],[同分人数]]+1</f>
        <v>9419</v>
      </c>
      <c r="Q4028">
        <f ca="1">IF(O4028&gt;=开始!$B$6, 1, 0)</f>
        <v>1</v>
      </c>
      <c r="R4028">
        <f ca="1">_20206[[#This Row],[最低排名]]-开始!$B$6</f>
        <v>9655</v>
      </c>
    </row>
    <row r="4029" spans="1:18">
      <c r="A4029">
        <v>11002</v>
      </c>
      <c r="B4029" t="s">
        <v>45</v>
      </c>
      <c r="C4029" t="str">
        <f t="shared" si="250"/>
        <v>上海理工</v>
      </c>
      <c r="D4029" t="str">
        <f t="shared" si="251"/>
        <v>02</v>
      </c>
      <c r="E4029" t="s">
        <v>37</v>
      </c>
      <c r="F4029">
        <v>206</v>
      </c>
      <c r="G4029">
        <v>108</v>
      </c>
      <c r="H4029">
        <v>131</v>
      </c>
      <c r="I4029">
        <v>70</v>
      </c>
      <c r="J4029">
        <v>64</v>
      </c>
      <c r="K4029">
        <v>52</v>
      </c>
      <c r="L4029">
        <v>0</v>
      </c>
      <c r="M4029">
        <v>2023</v>
      </c>
      <c r="N4029">
        <f t="shared" ca="1" si="248"/>
        <v>256</v>
      </c>
      <c r="O4029">
        <f t="shared" ca="1" si="249"/>
        <v>13919</v>
      </c>
      <c r="P4029">
        <f ca="1">_20206[[#This Row],[最低排名]]-_20206[[#This Row],[同分人数]]+1</f>
        <v>13664</v>
      </c>
      <c r="Q4029">
        <f ca="1">IF(O4029&gt;=开始!$B$6, 1, 0)</f>
        <v>1</v>
      </c>
      <c r="R4029">
        <f ca="1">_20206[[#This Row],[最低排名]]-开始!$B$6</f>
        <v>13919</v>
      </c>
    </row>
    <row r="4030" spans="1:18">
      <c r="A4030">
        <v>11003</v>
      </c>
      <c r="B4030" t="s">
        <v>46</v>
      </c>
      <c r="C4030" t="str">
        <f t="shared" si="250"/>
        <v>上海理工</v>
      </c>
      <c r="D4030" t="str">
        <f t="shared" si="251"/>
        <v>03</v>
      </c>
      <c r="E4030" t="s">
        <v>37</v>
      </c>
      <c r="F4030">
        <v>221</v>
      </c>
      <c r="G4030">
        <v>127</v>
      </c>
      <c r="H4030">
        <v>116</v>
      </c>
      <c r="I4030">
        <v>67</v>
      </c>
      <c r="J4030">
        <v>61</v>
      </c>
      <c r="K4030">
        <v>58</v>
      </c>
      <c r="L4030">
        <v>0</v>
      </c>
      <c r="M4030">
        <v>2023</v>
      </c>
      <c r="N4030">
        <f t="shared" ca="1" si="248"/>
        <v>256</v>
      </c>
      <c r="O4030">
        <f t="shared" ca="1" si="249"/>
        <v>13919</v>
      </c>
      <c r="P4030">
        <f ca="1">_20206[[#This Row],[最低排名]]-_20206[[#This Row],[同分人数]]+1</f>
        <v>13664</v>
      </c>
      <c r="Q4030">
        <f ca="1">IF(O4030&gt;=开始!$B$6, 1, 0)</f>
        <v>1</v>
      </c>
      <c r="R4030">
        <f ca="1">_20206[[#This Row],[最低排名]]-开始!$B$6</f>
        <v>13919</v>
      </c>
    </row>
    <row r="4031" spans="1:18">
      <c r="A4031">
        <v>11004</v>
      </c>
      <c r="B4031" t="s">
        <v>47</v>
      </c>
      <c r="C4031" t="str">
        <f t="shared" si="250"/>
        <v>上海理工</v>
      </c>
      <c r="D4031" t="str">
        <f t="shared" si="251"/>
        <v>04</v>
      </c>
      <c r="E4031" t="s">
        <v>48</v>
      </c>
      <c r="F4031">
        <v>203</v>
      </c>
      <c r="G4031">
        <v>103</v>
      </c>
      <c r="H4031">
        <v>117</v>
      </c>
      <c r="I4031">
        <v>70</v>
      </c>
      <c r="J4031">
        <v>64</v>
      </c>
      <c r="K4031">
        <v>55</v>
      </c>
      <c r="L4031">
        <v>0</v>
      </c>
      <c r="M4031">
        <v>2023</v>
      </c>
      <c r="N4031">
        <f t="shared" ca="1" si="248"/>
        <v>238</v>
      </c>
      <c r="O4031">
        <f t="shared" ca="1" si="249"/>
        <v>17377</v>
      </c>
      <c r="P4031">
        <f ca="1">_20206[[#This Row],[最低排名]]-_20206[[#This Row],[同分人数]]+1</f>
        <v>17140</v>
      </c>
      <c r="Q4031">
        <f ca="1">IF(O4031&gt;=开始!$B$6, 1, 0)</f>
        <v>1</v>
      </c>
      <c r="R4031">
        <f ca="1">_20206[[#This Row],[最低排名]]-开始!$B$6</f>
        <v>17377</v>
      </c>
    </row>
    <row r="4032" spans="1:18">
      <c r="A4032">
        <v>11101</v>
      </c>
      <c r="B4032" t="s">
        <v>49</v>
      </c>
      <c r="C4032" t="str">
        <f t="shared" si="250"/>
        <v>上海杉达</v>
      </c>
      <c r="D4032" t="str">
        <f t="shared" si="251"/>
        <v>01</v>
      </c>
      <c r="E4032" t="s">
        <v>50</v>
      </c>
      <c r="F4032">
        <v>189</v>
      </c>
      <c r="G4032">
        <v>98</v>
      </c>
      <c r="H4032">
        <v>110</v>
      </c>
      <c r="I4032">
        <v>46</v>
      </c>
      <c r="J4032">
        <v>43</v>
      </c>
      <c r="K4032">
        <v>43</v>
      </c>
      <c r="L4032">
        <v>0</v>
      </c>
      <c r="M4032">
        <v>2023</v>
      </c>
      <c r="N4032">
        <f t="shared" ca="1" si="248"/>
        <v>207</v>
      </c>
      <c r="O4032">
        <f t="shared" ca="1" si="249"/>
        <v>35904</v>
      </c>
      <c r="P4032">
        <f ca="1">_20206[[#This Row],[最低排名]]-_20206[[#This Row],[同分人数]]+1</f>
        <v>35698</v>
      </c>
      <c r="Q4032">
        <f ca="1">IF(O4032&gt;=开始!$B$6, 1, 0)</f>
        <v>1</v>
      </c>
      <c r="R4032">
        <f ca="1">_20206[[#This Row],[最低排名]]-开始!$B$6</f>
        <v>35904</v>
      </c>
    </row>
    <row r="4033" spans="1:18">
      <c r="A4033">
        <v>11102</v>
      </c>
      <c r="B4033" t="s">
        <v>51</v>
      </c>
      <c r="C4033" t="str">
        <f t="shared" si="250"/>
        <v>上海杉达</v>
      </c>
      <c r="D4033" t="str">
        <f t="shared" si="251"/>
        <v>02</v>
      </c>
      <c r="E4033" t="s">
        <v>52</v>
      </c>
      <c r="F4033">
        <v>198</v>
      </c>
      <c r="G4033">
        <v>107</v>
      </c>
      <c r="H4033">
        <v>82</v>
      </c>
      <c r="I4033">
        <v>49</v>
      </c>
      <c r="J4033">
        <v>49</v>
      </c>
      <c r="K4033">
        <v>46</v>
      </c>
      <c r="L4033">
        <v>0</v>
      </c>
      <c r="M4033">
        <v>2023</v>
      </c>
      <c r="N4033">
        <f t="shared" ca="1" si="248"/>
        <v>221</v>
      </c>
      <c r="O4033">
        <f t="shared" ca="1" si="249"/>
        <v>37331</v>
      </c>
      <c r="P4033">
        <f ca="1">_20206[[#This Row],[最低排名]]-_20206[[#This Row],[同分人数]]+1</f>
        <v>37111</v>
      </c>
      <c r="Q4033">
        <f ca="1">IF(O4033&gt;=开始!$B$6, 1, 0)</f>
        <v>1</v>
      </c>
      <c r="R4033">
        <f ca="1">_20206[[#This Row],[最低排名]]-开始!$B$6</f>
        <v>37331</v>
      </c>
    </row>
    <row r="4034" spans="1:18">
      <c r="A4034">
        <v>11103</v>
      </c>
      <c r="B4034" t="s">
        <v>53</v>
      </c>
      <c r="C4034" t="str">
        <f t="shared" si="250"/>
        <v>上海杉达</v>
      </c>
      <c r="D4034" t="str">
        <f t="shared" si="251"/>
        <v>03</v>
      </c>
      <c r="E4034" t="s">
        <v>54</v>
      </c>
      <c r="F4034">
        <v>188</v>
      </c>
      <c r="G4034">
        <v>100</v>
      </c>
      <c r="H4034">
        <v>88</v>
      </c>
      <c r="I4034">
        <v>58</v>
      </c>
      <c r="J4034">
        <v>55</v>
      </c>
      <c r="K4034">
        <v>52</v>
      </c>
      <c r="L4034">
        <v>0</v>
      </c>
      <c r="M4034">
        <v>2023</v>
      </c>
      <c r="N4034">
        <f t="shared" ref="N4034:N4097" ca="1" si="252">VLOOKUP(E4034, INDIRECT("'" &amp; M4034 &amp; "D'!$A$2:$G$500"), 2, FALSE)</f>
        <v>202</v>
      </c>
      <c r="O4034">
        <f t="shared" ref="O4034:O4097" ca="1" si="253">VLOOKUP(E4034, INDIRECT("'" &amp; M4034 &amp; "D'!$A$2:$G$500"), 3, FALSE)</f>
        <v>33766</v>
      </c>
      <c r="P4034">
        <f ca="1">_20206[[#This Row],[最低排名]]-_20206[[#This Row],[同分人数]]+1</f>
        <v>33565</v>
      </c>
      <c r="Q4034">
        <f ca="1">IF(O4034&gt;=开始!$B$6, 1, 0)</f>
        <v>1</v>
      </c>
      <c r="R4034">
        <f ca="1">_20206[[#This Row],[最低排名]]-开始!$B$6</f>
        <v>33766</v>
      </c>
    </row>
    <row r="4035" spans="1:18">
      <c r="A4035">
        <v>11104</v>
      </c>
      <c r="B4035" t="s">
        <v>55</v>
      </c>
      <c r="C4035" t="str">
        <f t="shared" si="250"/>
        <v>上海杉达</v>
      </c>
      <c r="D4035" t="str">
        <f t="shared" si="251"/>
        <v>04</v>
      </c>
      <c r="E4035" t="s">
        <v>56</v>
      </c>
      <c r="F4035">
        <v>178</v>
      </c>
      <c r="G4035">
        <v>89</v>
      </c>
      <c r="H4035">
        <v>95</v>
      </c>
      <c r="I4035">
        <v>49</v>
      </c>
      <c r="J4035">
        <v>46</v>
      </c>
      <c r="K4035">
        <v>46</v>
      </c>
      <c r="L4035">
        <v>0</v>
      </c>
      <c r="M4035">
        <v>2023</v>
      </c>
      <c r="N4035">
        <f t="shared" ca="1" si="252"/>
        <v>207</v>
      </c>
      <c r="O4035">
        <f t="shared" ca="1" si="253"/>
        <v>39247</v>
      </c>
      <c r="P4035">
        <f ca="1">_20206[[#This Row],[最低排名]]-_20206[[#This Row],[同分人数]]+1</f>
        <v>39041</v>
      </c>
      <c r="Q4035">
        <f ca="1">IF(O4035&gt;=开始!$B$6, 1, 0)</f>
        <v>1</v>
      </c>
      <c r="R4035">
        <f ca="1">_20206[[#This Row],[最低排名]]-开始!$B$6</f>
        <v>39247</v>
      </c>
    </row>
    <row r="4036" spans="1:18">
      <c r="A4036">
        <v>11201</v>
      </c>
      <c r="B4036" t="s">
        <v>57</v>
      </c>
      <c r="C4036" t="str">
        <f t="shared" si="250"/>
        <v>华东政法</v>
      </c>
      <c r="D4036" t="str">
        <f t="shared" si="251"/>
        <v>01</v>
      </c>
      <c r="E4036" t="s">
        <v>58</v>
      </c>
      <c r="F4036">
        <v>240</v>
      </c>
      <c r="G4036">
        <v>131</v>
      </c>
      <c r="H4036">
        <v>129</v>
      </c>
      <c r="I4036">
        <v>70</v>
      </c>
      <c r="J4036">
        <v>64</v>
      </c>
      <c r="K4036">
        <v>61</v>
      </c>
      <c r="L4036">
        <v>0</v>
      </c>
      <c r="M4036">
        <v>2023</v>
      </c>
      <c r="N4036">
        <f t="shared" ca="1" si="252"/>
        <v>160</v>
      </c>
      <c r="O4036">
        <f t="shared" ca="1" si="253"/>
        <v>4910</v>
      </c>
      <c r="P4036">
        <f ca="1">_20206[[#This Row],[最低排名]]-_20206[[#This Row],[同分人数]]+1</f>
        <v>4751</v>
      </c>
      <c r="Q4036">
        <f ca="1">IF(O4036&gt;=开始!$B$6, 1, 0)</f>
        <v>1</v>
      </c>
      <c r="R4036">
        <f ca="1">_20206[[#This Row],[最低排名]]-开始!$B$6</f>
        <v>4910</v>
      </c>
    </row>
    <row r="4037" spans="1:18">
      <c r="A4037">
        <v>11202</v>
      </c>
      <c r="B4037" t="s">
        <v>59</v>
      </c>
      <c r="C4037" t="str">
        <f t="shared" si="250"/>
        <v>华东政法</v>
      </c>
      <c r="D4037" t="str">
        <f t="shared" si="251"/>
        <v>02</v>
      </c>
      <c r="E4037" t="s">
        <v>60</v>
      </c>
      <c r="F4037">
        <v>222</v>
      </c>
      <c r="G4037">
        <v>115</v>
      </c>
      <c r="H4037">
        <v>128</v>
      </c>
      <c r="I4037">
        <v>67</v>
      </c>
      <c r="J4037">
        <v>67</v>
      </c>
      <c r="K4037">
        <v>64</v>
      </c>
      <c r="L4037">
        <v>0</v>
      </c>
      <c r="M4037">
        <v>2023</v>
      </c>
      <c r="N4037">
        <f t="shared" ca="1" si="252"/>
        <v>206</v>
      </c>
      <c r="O4037">
        <f t="shared" ca="1" si="253"/>
        <v>8061</v>
      </c>
      <c r="P4037">
        <f ca="1">_20206[[#This Row],[最低排名]]-_20206[[#This Row],[同分人数]]+1</f>
        <v>7856</v>
      </c>
      <c r="Q4037">
        <f ca="1">IF(O4037&gt;=开始!$B$6, 1, 0)</f>
        <v>1</v>
      </c>
      <c r="R4037">
        <f ca="1">_20206[[#This Row],[最低排名]]-开始!$B$6</f>
        <v>8061</v>
      </c>
    </row>
    <row r="4038" spans="1:18">
      <c r="A4038">
        <v>11203</v>
      </c>
      <c r="B4038" t="s">
        <v>61</v>
      </c>
      <c r="C4038" t="str">
        <f t="shared" si="250"/>
        <v>华东政法</v>
      </c>
      <c r="D4038" t="str">
        <f t="shared" si="251"/>
        <v>03</v>
      </c>
      <c r="E4038" t="s">
        <v>62</v>
      </c>
      <c r="F4038">
        <v>220</v>
      </c>
      <c r="G4038">
        <v>126</v>
      </c>
      <c r="H4038">
        <v>118</v>
      </c>
      <c r="I4038">
        <v>70</v>
      </c>
      <c r="J4038">
        <v>64</v>
      </c>
      <c r="K4038">
        <v>55</v>
      </c>
      <c r="L4038">
        <v>0</v>
      </c>
      <c r="M4038">
        <v>2023</v>
      </c>
      <c r="N4038">
        <f t="shared" ca="1" si="252"/>
        <v>241</v>
      </c>
      <c r="O4038">
        <f t="shared" ca="1" si="253"/>
        <v>12910</v>
      </c>
      <c r="P4038">
        <f ca="1">_20206[[#This Row],[最低排名]]-_20206[[#This Row],[同分人数]]+1</f>
        <v>12670</v>
      </c>
      <c r="Q4038">
        <f ca="1">IF(O4038&gt;=开始!$B$6, 1, 0)</f>
        <v>1</v>
      </c>
      <c r="R4038">
        <f ca="1">_20206[[#This Row],[最低排名]]-开始!$B$6</f>
        <v>12910</v>
      </c>
    </row>
    <row r="4039" spans="1:18">
      <c r="A4039">
        <v>11204</v>
      </c>
      <c r="B4039" t="s">
        <v>63</v>
      </c>
      <c r="C4039" t="str">
        <f t="shared" si="250"/>
        <v>华东政法</v>
      </c>
      <c r="D4039" t="str">
        <f t="shared" si="251"/>
        <v>04</v>
      </c>
      <c r="E4039" t="s">
        <v>64</v>
      </c>
      <c r="F4039">
        <v>229</v>
      </c>
      <c r="G4039">
        <v>133</v>
      </c>
      <c r="H4039">
        <v>119</v>
      </c>
      <c r="I4039">
        <v>70</v>
      </c>
      <c r="J4039">
        <v>67</v>
      </c>
      <c r="K4039">
        <v>55</v>
      </c>
      <c r="L4039">
        <v>0</v>
      </c>
      <c r="M4039">
        <v>2023</v>
      </c>
      <c r="N4039">
        <f t="shared" ca="1" si="252"/>
        <v>209</v>
      </c>
      <c r="O4039">
        <f t="shared" ca="1" si="253"/>
        <v>9864</v>
      </c>
      <c r="P4039">
        <f ca="1">_20206[[#This Row],[最低排名]]-_20206[[#This Row],[同分人数]]+1</f>
        <v>9656</v>
      </c>
      <c r="Q4039">
        <f ca="1">IF(O4039&gt;=开始!$B$6, 1, 0)</f>
        <v>1</v>
      </c>
      <c r="R4039">
        <f ca="1">_20206[[#This Row],[最低排名]]-开始!$B$6</f>
        <v>9864</v>
      </c>
    </row>
    <row r="4040" spans="1:18">
      <c r="A4040">
        <v>11301</v>
      </c>
      <c r="B4040" t="s">
        <v>65</v>
      </c>
      <c r="C4040" t="str">
        <f t="shared" si="250"/>
        <v>上经贸大</v>
      </c>
      <c r="D4040" t="str">
        <f t="shared" si="251"/>
        <v>01</v>
      </c>
      <c r="E4040" t="s">
        <v>66</v>
      </c>
      <c r="F4040">
        <v>225</v>
      </c>
      <c r="G4040">
        <v>114</v>
      </c>
      <c r="H4040">
        <v>128</v>
      </c>
      <c r="I4040">
        <v>64</v>
      </c>
      <c r="J4040">
        <v>61</v>
      </c>
      <c r="K4040">
        <v>61</v>
      </c>
      <c r="L4040">
        <v>0</v>
      </c>
      <c r="M4040">
        <v>2023</v>
      </c>
      <c r="N4040">
        <f t="shared" ca="1" si="252"/>
        <v>241</v>
      </c>
      <c r="O4040">
        <f t="shared" ca="1" si="253"/>
        <v>10105</v>
      </c>
      <c r="P4040">
        <f ca="1">_20206[[#This Row],[最低排名]]-_20206[[#This Row],[同分人数]]+1</f>
        <v>9865</v>
      </c>
      <c r="Q4040">
        <f ca="1">IF(O4040&gt;=开始!$B$6, 1, 0)</f>
        <v>1</v>
      </c>
      <c r="R4040">
        <f ca="1">_20206[[#This Row],[最低排名]]-开始!$B$6</f>
        <v>10105</v>
      </c>
    </row>
    <row r="4041" spans="1:18">
      <c r="A4041">
        <v>11302</v>
      </c>
      <c r="B4041" t="s">
        <v>67</v>
      </c>
      <c r="C4041" t="str">
        <f t="shared" si="250"/>
        <v>上经贸大</v>
      </c>
      <c r="D4041" t="str">
        <f t="shared" si="251"/>
        <v>02</v>
      </c>
      <c r="E4041" t="s">
        <v>68</v>
      </c>
      <c r="F4041">
        <v>219</v>
      </c>
      <c r="G4041">
        <v>121</v>
      </c>
      <c r="H4041">
        <v>109</v>
      </c>
      <c r="I4041">
        <v>67</v>
      </c>
      <c r="J4041">
        <v>64</v>
      </c>
      <c r="K4041">
        <v>61</v>
      </c>
      <c r="L4041">
        <v>0</v>
      </c>
      <c r="M4041">
        <v>2023</v>
      </c>
      <c r="N4041">
        <f t="shared" ca="1" si="252"/>
        <v>256</v>
      </c>
      <c r="O4041">
        <f t="shared" ca="1" si="253"/>
        <v>14672</v>
      </c>
      <c r="P4041">
        <f ca="1">_20206[[#This Row],[最低排名]]-_20206[[#This Row],[同分人数]]+1</f>
        <v>14417</v>
      </c>
      <c r="Q4041">
        <f ca="1">IF(O4041&gt;=开始!$B$6, 1, 0)</f>
        <v>1</v>
      </c>
      <c r="R4041">
        <f ca="1">_20206[[#This Row],[最低排名]]-开始!$B$6</f>
        <v>14672</v>
      </c>
    </row>
    <row r="4042" spans="1:18">
      <c r="A4042">
        <v>11303</v>
      </c>
      <c r="B4042" t="s">
        <v>69</v>
      </c>
      <c r="C4042" t="str">
        <f t="shared" si="250"/>
        <v>上经贸大</v>
      </c>
      <c r="D4042" t="str">
        <f t="shared" si="251"/>
        <v>03</v>
      </c>
      <c r="E4042" t="s">
        <v>70</v>
      </c>
      <c r="F4042">
        <v>220</v>
      </c>
      <c r="G4042">
        <v>120</v>
      </c>
      <c r="H4042">
        <v>127</v>
      </c>
      <c r="I4042">
        <v>61</v>
      </c>
      <c r="J4042">
        <v>55</v>
      </c>
      <c r="K4042">
        <v>55</v>
      </c>
      <c r="L4042">
        <v>0</v>
      </c>
      <c r="M4042">
        <v>2023</v>
      </c>
      <c r="N4042">
        <f t="shared" ca="1" si="252"/>
        <v>236</v>
      </c>
      <c r="O4042">
        <f t="shared" ca="1" si="253"/>
        <v>15161</v>
      </c>
      <c r="P4042">
        <f ca="1">_20206[[#This Row],[最低排名]]-_20206[[#This Row],[同分人数]]+1</f>
        <v>14926</v>
      </c>
      <c r="Q4042">
        <f ca="1">IF(O4042&gt;=开始!$B$6, 1, 0)</f>
        <v>1</v>
      </c>
      <c r="R4042">
        <f ca="1">_20206[[#This Row],[最低排名]]-开始!$B$6</f>
        <v>15161</v>
      </c>
    </row>
    <row r="4043" spans="1:18">
      <c r="A4043">
        <v>11304</v>
      </c>
      <c r="B4043" t="s">
        <v>71</v>
      </c>
      <c r="C4043" t="str">
        <f t="shared" si="250"/>
        <v>上经贸大</v>
      </c>
      <c r="D4043" t="str">
        <f t="shared" si="251"/>
        <v>04</v>
      </c>
      <c r="E4043" t="s">
        <v>72</v>
      </c>
      <c r="F4043">
        <v>211</v>
      </c>
      <c r="G4043">
        <v>112</v>
      </c>
      <c r="H4043">
        <v>122</v>
      </c>
      <c r="I4043">
        <v>67</v>
      </c>
      <c r="J4043">
        <v>64</v>
      </c>
      <c r="K4043">
        <v>58</v>
      </c>
      <c r="L4043">
        <v>0</v>
      </c>
      <c r="M4043">
        <v>2023</v>
      </c>
      <c r="N4043">
        <f t="shared" ca="1" si="252"/>
        <v>263</v>
      </c>
      <c r="O4043">
        <f t="shared" ca="1" si="253"/>
        <v>14182</v>
      </c>
      <c r="P4043">
        <f ca="1">_20206[[#This Row],[最低排名]]-_20206[[#This Row],[同分人数]]+1</f>
        <v>13920</v>
      </c>
      <c r="Q4043">
        <f ca="1">IF(O4043&gt;=开始!$B$6, 1, 0)</f>
        <v>1</v>
      </c>
      <c r="R4043">
        <f ca="1">_20206[[#This Row],[最低排名]]-开始!$B$6</f>
        <v>14182</v>
      </c>
    </row>
    <row r="4044" spans="1:18">
      <c r="A4044">
        <v>11401</v>
      </c>
      <c r="B4044" t="s">
        <v>73</v>
      </c>
      <c r="C4044" t="str">
        <f t="shared" si="250"/>
        <v>复旦医学</v>
      </c>
      <c r="D4044" t="str">
        <f t="shared" si="251"/>
        <v>01</v>
      </c>
      <c r="E4044" t="s">
        <v>0</v>
      </c>
      <c r="M4044">
        <v>2023</v>
      </c>
      <c r="N4044">
        <f t="shared" ca="1" si="252"/>
        <v>2393</v>
      </c>
      <c r="O4044">
        <f t="shared" ca="1" si="253"/>
        <v>2393</v>
      </c>
      <c r="P4044">
        <f ca="1">_20206[[#This Row],[最低排名]]-_20206[[#This Row],[同分人数]]+1</f>
        <v>1</v>
      </c>
      <c r="Q4044">
        <f ca="1">IF(O4044&gt;=开始!$B$6, 1, 0)</f>
        <v>1</v>
      </c>
      <c r="R4044">
        <f ca="1">_20206[[#This Row],[最低排名]]-开始!$B$6</f>
        <v>2393</v>
      </c>
    </row>
    <row r="4045" spans="1:18">
      <c r="A4045">
        <v>11501</v>
      </c>
      <c r="B4045" t="s">
        <v>74</v>
      </c>
      <c r="C4045" t="str">
        <f t="shared" si="250"/>
        <v>上海海大</v>
      </c>
      <c r="D4045" t="str">
        <f t="shared" si="251"/>
        <v>01</v>
      </c>
      <c r="E4045" t="s">
        <v>75</v>
      </c>
      <c r="F4045">
        <v>219</v>
      </c>
      <c r="G4045">
        <v>115</v>
      </c>
      <c r="H4045">
        <v>104</v>
      </c>
      <c r="I4045">
        <v>64</v>
      </c>
      <c r="J4045">
        <v>61</v>
      </c>
      <c r="K4045">
        <v>52</v>
      </c>
      <c r="L4045">
        <v>0</v>
      </c>
      <c r="M4045">
        <v>2023</v>
      </c>
      <c r="N4045">
        <f t="shared" ca="1" si="252"/>
        <v>252</v>
      </c>
      <c r="O4045">
        <f t="shared" ca="1" si="253"/>
        <v>19672</v>
      </c>
      <c r="P4045">
        <f ca="1">_20206[[#This Row],[最低排名]]-_20206[[#This Row],[同分人数]]+1</f>
        <v>19421</v>
      </c>
      <c r="Q4045">
        <f ca="1">IF(O4045&gt;=开始!$B$6, 1, 0)</f>
        <v>1</v>
      </c>
      <c r="R4045">
        <f ca="1">_20206[[#This Row],[最低排名]]-开始!$B$6</f>
        <v>19672</v>
      </c>
    </row>
    <row r="4046" spans="1:18">
      <c r="A4046">
        <v>11502</v>
      </c>
      <c r="B4046" t="s">
        <v>76</v>
      </c>
      <c r="C4046" t="str">
        <f t="shared" si="250"/>
        <v>上海海大</v>
      </c>
      <c r="D4046" t="str">
        <f t="shared" si="251"/>
        <v>02</v>
      </c>
      <c r="E4046" t="s">
        <v>77</v>
      </c>
      <c r="F4046">
        <v>218</v>
      </c>
      <c r="G4046">
        <v>114</v>
      </c>
      <c r="H4046">
        <v>106</v>
      </c>
      <c r="I4046">
        <v>64</v>
      </c>
      <c r="J4046">
        <v>55</v>
      </c>
      <c r="K4046">
        <v>55</v>
      </c>
      <c r="L4046">
        <v>0</v>
      </c>
      <c r="M4046">
        <v>2023</v>
      </c>
      <c r="N4046">
        <f t="shared" ca="1" si="252"/>
        <v>260</v>
      </c>
      <c r="O4046">
        <f t="shared" ca="1" si="253"/>
        <v>20181</v>
      </c>
      <c r="P4046">
        <f ca="1">_20206[[#This Row],[最低排名]]-_20206[[#This Row],[同分人数]]+1</f>
        <v>19922</v>
      </c>
      <c r="Q4046">
        <f ca="1">IF(O4046&gt;=开始!$B$6, 1, 0)</f>
        <v>1</v>
      </c>
      <c r="R4046">
        <f ca="1">_20206[[#This Row],[最低排名]]-开始!$B$6</f>
        <v>20181</v>
      </c>
    </row>
    <row r="4047" spans="1:18">
      <c r="A4047">
        <v>11503</v>
      </c>
      <c r="B4047" t="s">
        <v>78</v>
      </c>
      <c r="C4047" t="str">
        <f t="shared" si="250"/>
        <v>上海海大</v>
      </c>
      <c r="D4047" t="str">
        <f t="shared" si="251"/>
        <v>03</v>
      </c>
      <c r="E4047" t="s">
        <v>79</v>
      </c>
      <c r="F4047">
        <v>222</v>
      </c>
      <c r="G4047">
        <v>114</v>
      </c>
      <c r="H4047">
        <v>111</v>
      </c>
      <c r="I4047">
        <v>61</v>
      </c>
      <c r="J4047">
        <v>55</v>
      </c>
      <c r="K4047">
        <v>52</v>
      </c>
      <c r="L4047">
        <v>0</v>
      </c>
      <c r="M4047">
        <v>2023</v>
      </c>
      <c r="N4047">
        <f t="shared" ca="1" si="252"/>
        <v>262</v>
      </c>
      <c r="O4047">
        <f t="shared" ca="1" si="253"/>
        <v>19420</v>
      </c>
      <c r="P4047">
        <f ca="1">_20206[[#This Row],[最低排名]]-_20206[[#This Row],[同分人数]]+1</f>
        <v>19159</v>
      </c>
      <c r="Q4047">
        <f ca="1">IF(O4047&gt;=开始!$B$6, 1, 0)</f>
        <v>1</v>
      </c>
      <c r="R4047">
        <f ca="1">_20206[[#This Row],[最低排名]]-开始!$B$6</f>
        <v>19420</v>
      </c>
    </row>
    <row r="4048" spans="1:18">
      <c r="A4048">
        <v>11504</v>
      </c>
      <c r="B4048" t="s">
        <v>80</v>
      </c>
      <c r="C4048" t="str">
        <f t="shared" si="250"/>
        <v>上海海大</v>
      </c>
      <c r="D4048" t="str">
        <f t="shared" si="251"/>
        <v>04</v>
      </c>
      <c r="E4048" t="s">
        <v>81</v>
      </c>
      <c r="F4048">
        <v>210</v>
      </c>
      <c r="G4048">
        <v>112</v>
      </c>
      <c r="H4048">
        <v>99</v>
      </c>
      <c r="I4048">
        <v>67</v>
      </c>
      <c r="J4048">
        <v>58</v>
      </c>
      <c r="K4048">
        <v>58</v>
      </c>
      <c r="L4048">
        <v>0</v>
      </c>
      <c r="M4048">
        <v>2023</v>
      </c>
      <c r="N4048">
        <f t="shared" ca="1" si="252"/>
        <v>265</v>
      </c>
      <c r="O4048">
        <f t="shared" ca="1" si="253"/>
        <v>21695</v>
      </c>
      <c r="P4048">
        <f ca="1">_20206[[#This Row],[最低排名]]-_20206[[#This Row],[同分人数]]+1</f>
        <v>21431</v>
      </c>
      <c r="Q4048">
        <f ca="1">IF(O4048&gt;=开始!$B$6, 1, 0)</f>
        <v>1</v>
      </c>
      <c r="R4048">
        <f ca="1">_20206[[#This Row],[最低排名]]-开始!$B$6</f>
        <v>21695</v>
      </c>
    </row>
    <row r="4049" spans="1:18">
      <c r="A4049">
        <v>11505</v>
      </c>
      <c r="B4049" t="s">
        <v>82</v>
      </c>
      <c r="C4049" t="str">
        <f t="shared" si="250"/>
        <v>上海海大</v>
      </c>
      <c r="D4049" t="str">
        <f t="shared" si="251"/>
        <v>05</v>
      </c>
      <c r="E4049" t="s">
        <v>83</v>
      </c>
      <c r="F4049">
        <v>212</v>
      </c>
      <c r="G4049">
        <v>118</v>
      </c>
      <c r="H4049">
        <v>113</v>
      </c>
      <c r="I4049">
        <v>58</v>
      </c>
      <c r="J4049">
        <v>52</v>
      </c>
      <c r="K4049">
        <v>52</v>
      </c>
      <c r="L4049">
        <v>0</v>
      </c>
      <c r="M4049">
        <v>2023</v>
      </c>
      <c r="N4049">
        <f t="shared" ca="1" si="252"/>
        <v>222</v>
      </c>
      <c r="O4049">
        <f t="shared" ca="1" si="253"/>
        <v>22878</v>
      </c>
      <c r="P4049">
        <f ca="1">_20206[[#This Row],[最低排名]]-_20206[[#This Row],[同分人数]]+1</f>
        <v>22657</v>
      </c>
      <c r="Q4049">
        <f ca="1">IF(O4049&gt;=开始!$B$6, 1, 0)</f>
        <v>1</v>
      </c>
      <c r="R4049">
        <f ca="1">_20206[[#This Row],[最低排名]]-开始!$B$6</f>
        <v>22878</v>
      </c>
    </row>
    <row r="4050" spans="1:18">
      <c r="A4050">
        <v>11506</v>
      </c>
      <c r="B4050" t="s">
        <v>84</v>
      </c>
      <c r="C4050" t="str">
        <f t="shared" si="250"/>
        <v>上海海大</v>
      </c>
      <c r="D4050" t="str">
        <f t="shared" si="251"/>
        <v>06</v>
      </c>
      <c r="E4050" t="s">
        <v>85</v>
      </c>
      <c r="F4050">
        <v>220</v>
      </c>
      <c r="G4050">
        <v>116</v>
      </c>
      <c r="H4050">
        <v>71</v>
      </c>
      <c r="I4050">
        <v>70</v>
      </c>
      <c r="J4050">
        <v>67</v>
      </c>
      <c r="K4050">
        <v>58</v>
      </c>
      <c r="L4050">
        <v>0</v>
      </c>
      <c r="M4050">
        <v>2023</v>
      </c>
      <c r="N4050">
        <f t="shared" ca="1" si="252"/>
        <v>237</v>
      </c>
      <c r="O4050">
        <f t="shared" ca="1" si="253"/>
        <v>23115</v>
      </c>
      <c r="P4050">
        <f ca="1">_20206[[#This Row],[最低排名]]-_20206[[#This Row],[同分人数]]+1</f>
        <v>22879</v>
      </c>
      <c r="Q4050">
        <f ca="1">IF(O4050&gt;=开始!$B$6, 1, 0)</f>
        <v>1</v>
      </c>
      <c r="R4050">
        <f ca="1">_20206[[#This Row],[最低排名]]-开始!$B$6</f>
        <v>23115</v>
      </c>
    </row>
    <row r="4051" spans="1:18">
      <c r="A4051">
        <v>11601</v>
      </c>
      <c r="B4051" t="s">
        <v>86</v>
      </c>
      <c r="C4051" t="str">
        <f t="shared" si="250"/>
        <v>上海戏剧</v>
      </c>
      <c r="D4051" t="str">
        <f t="shared" si="251"/>
        <v>01</v>
      </c>
      <c r="E4051" t="s">
        <v>87</v>
      </c>
      <c r="F4051">
        <v>228</v>
      </c>
      <c r="G4051">
        <v>115</v>
      </c>
      <c r="H4051">
        <v>124</v>
      </c>
      <c r="I4051">
        <v>61</v>
      </c>
      <c r="J4051">
        <v>61</v>
      </c>
      <c r="K4051">
        <v>52</v>
      </c>
      <c r="L4051">
        <v>0</v>
      </c>
      <c r="M4051">
        <v>2023</v>
      </c>
      <c r="N4051">
        <f t="shared" ca="1" si="252"/>
        <v>242</v>
      </c>
      <c r="O4051">
        <f t="shared" ca="1" si="253"/>
        <v>13152</v>
      </c>
      <c r="P4051">
        <f ca="1">_20206[[#This Row],[最低排名]]-_20206[[#This Row],[同分人数]]+1</f>
        <v>12911</v>
      </c>
      <c r="Q4051">
        <f ca="1">IF(O4051&gt;=开始!$B$6, 1, 0)</f>
        <v>1</v>
      </c>
      <c r="R4051">
        <f ca="1">_20206[[#This Row],[最低排名]]-开始!$B$6</f>
        <v>13152</v>
      </c>
    </row>
    <row r="4052" spans="1:18">
      <c r="A4052">
        <v>11701</v>
      </c>
      <c r="B4052" t="s">
        <v>88</v>
      </c>
      <c r="C4052" t="str">
        <f t="shared" si="250"/>
        <v>上海电力</v>
      </c>
      <c r="D4052" t="str">
        <f t="shared" si="251"/>
        <v>01</v>
      </c>
      <c r="E4052" t="s">
        <v>72</v>
      </c>
      <c r="F4052">
        <v>215</v>
      </c>
      <c r="G4052">
        <v>127</v>
      </c>
      <c r="H4052">
        <v>121</v>
      </c>
      <c r="I4052">
        <v>64</v>
      </c>
      <c r="J4052">
        <v>64</v>
      </c>
      <c r="K4052">
        <v>58</v>
      </c>
      <c r="L4052">
        <v>0</v>
      </c>
      <c r="M4052">
        <v>2023</v>
      </c>
      <c r="N4052">
        <f t="shared" ca="1" si="252"/>
        <v>263</v>
      </c>
      <c r="O4052">
        <f t="shared" ca="1" si="253"/>
        <v>14182</v>
      </c>
      <c r="P4052">
        <f ca="1">_20206[[#This Row],[最低排名]]-_20206[[#This Row],[同分人数]]+1</f>
        <v>13920</v>
      </c>
      <c r="Q4052">
        <f ca="1">IF(O4052&gt;=开始!$B$6, 1, 0)</f>
        <v>1</v>
      </c>
      <c r="R4052">
        <f ca="1">_20206[[#This Row],[最低排名]]-开始!$B$6</f>
        <v>14182</v>
      </c>
    </row>
    <row r="4053" spans="1:18">
      <c r="A4053">
        <v>11702</v>
      </c>
      <c r="B4053" t="s">
        <v>89</v>
      </c>
      <c r="C4053" t="str">
        <f t="shared" si="250"/>
        <v>上海电力</v>
      </c>
      <c r="D4053" t="str">
        <f t="shared" si="251"/>
        <v>02</v>
      </c>
      <c r="E4053" t="s">
        <v>90</v>
      </c>
      <c r="F4053">
        <v>215</v>
      </c>
      <c r="G4053">
        <v>110</v>
      </c>
      <c r="H4053">
        <v>92</v>
      </c>
      <c r="I4053">
        <v>64</v>
      </c>
      <c r="J4053">
        <v>64</v>
      </c>
      <c r="K4053">
        <v>58</v>
      </c>
      <c r="L4053">
        <v>0</v>
      </c>
      <c r="M4053">
        <v>2023</v>
      </c>
      <c r="N4053">
        <f t="shared" ca="1" si="252"/>
        <v>265</v>
      </c>
      <c r="O4053">
        <f t="shared" ca="1" si="253"/>
        <v>21430</v>
      </c>
      <c r="P4053">
        <f ca="1">_20206[[#This Row],[最低排名]]-_20206[[#This Row],[同分人数]]+1</f>
        <v>21166</v>
      </c>
      <c r="Q4053">
        <f ca="1">IF(O4053&gt;=开始!$B$6, 1, 0)</f>
        <v>1</v>
      </c>
      <c r="R4053">
        <f ca="1">_20206[[#This Row],[最低排名]]-开始!$B$6</f>
        <v>21430</v>
      </c>
    </row>
    <row r="4054" spans="1:18">
      <c r="A4054">
        <v>11703</v>
      </c>
      <c r="B4054" t="s">
        <v>91</v>
      </c>
      <c r="C4054" t="str">
        <f t="shared" si="250"/>
        <v>上海电力</v>
      </c>
      <c r="D4054" t="str">
        <f t="shared" si="251"/>
        <v>03</v>
      </c>
      <c r="E4054" t="s">
        <v>92</v>
      </c>
      <c r="F4054">
        <v>214</v>
      </c>
      <c r="G4054">
        <v>119</v>
      </c>
      <c r="H4054">
        <v>112</v>
      </c>
      <c r="I4054">
        <v>55</v>
      </c>
      <c r="J4054">
        <v>52</v>
      </c>
      <c r="K4054">
        <v>49</v>
      </c>
      <c r="L4054">
        <v>0</v>
      </c>
      <c r="M4054">
        <v>2023</v>
      </c>
      <c r="N4054">
        <f t="shared" ca="1" si="252"/>
        <v>263</v>
      </c>
      <c r="O4054">
        <f t="shared" ca="1" si="253"/>
        <v>24077</v>
      </c>
      <c r="P4054">
        <f ca="1">_20206[[#This Row],[最低排名]]-_20206[[#This Row],[同分人数]]+1</f>
        <v>23815</v>
      </c>
      <c r="Q4054">
        <f ca="1">IF(O4054&gt;=开始!$B$6, 1, 0)</f>
        <v>1</v>
      </c>
      <c r="R4054">
        <f ca="1">_20206[[#This Row],[最低排名]]-开始!$B$6</f>
        <v>24077</v>
      </c>
    </row>
    <row r="4055" spans="1:18">
      <c r="A4055">
        <v>11704</v>
      </c>
      <c r="B4055" t="s">
        <v>93</v>
      </c>
      <c r="C4055" t="str">
        <f t="shared" si="250"/>
        <v>上海电力</v>
      </c>
      <c r="D4055" t="str">
        <f t="shared" si="251"/>
        <v>04</v>
      </c>
      <c r="E4055" t="s">
        <v>94</v>
      </c>
      <c r="F4055">
        <v>206</v>
      </c>
      <c r="G4055">
        <v>105</v>
      </c>
      <c r="H4055">
        <v>96</v>
      </c>
      <c r="I4055">
        <v>67</v>
      </c>
      <c r="J4055">
        <v>58</v>
      </c>
      <c r="K4055">
        <v>58</v>
      </c>
      <c r="L4055">
        <v>0</v>
      </c>
      <c r="M4055">
        <v>2023</v>
      </c>
      <c r="N4055">
        <f t="shared" ca="1" si="252"/>
        <v>219</v>
      </c>
      <c r="O4055">
        <f t="shared" ca="1" si="253"/>
        <v>23334</v>
      </c>
      <c r="P4055">
        <f ca="1">_20206[[#This Row],[最低排名]]-_20206[[#This Row],[同分人数]]+1</f>
        <v>23116</v>
      </c>
      <c r="Q4055">
        <f ca="1">IF(O4055&gt;=开始!$B$6, 1, 0)</f>
        <v>1</v>
      </c>
      <c r="R4055">
        <f ca="1">_20206[[#This Row],[最低排名]]-开始!$B$6</f>
        <v>23334</v>
      </c>
    </row>
    <row r="4056" spans="1:18">
      <c r="A4056">
        <v>11705</v>
      </c>
      <c r="B4056" t="s">
        <v>95</v>
      </c>
      <c r="C4056" t="str">
        <f t="shared" si="250"/>
        <v>上海电力</v>
      </c>
      <c r="D4056" t="str">
        <f t="shared" si="251"/>
        <v>05</v>
      </c>
      <c r="E4056" t="s">
        <v>96</v>
      </c>
      <c r="F4056">
        <v>203</v>
      </c>
      <c r="G4056">
        <v>110</v>
      </c>
      <c r="H4056">
        <v>107</v>
      </c>
      <c r="I4056">
        <v>58</v>
      </c>
      <c r="J4056">
        <v>55</v>
      </c>
      <c r="K4056">
        <v>49</v>
      </c>
      <c r="L4056">
        <v>0</v>
      </c>
      <c r="M4056">
        <v>2023</v>
      </c>
      <c r="N4056">
        <f t="shared" ca="1" si="252"/>
        <v>236</v>
      </c>
      <c r="O4056">
        <f t="shared" ca="1" si="253"/>
        <v>26613</v>
      </c>
      <c r="P4056">
        <f ca="1">_20206[[#This Row],[最低排名]]-_20206[[#This Row],[同分人数]]+1</f>
        <v>26378</v>
      </c>
      <c r="Q4056">
        <f ca="1">IF(O4056&gt;=开始!$B$6, 1, 0)</f>
        <v>1</v>
      </c>
      <c r="R4056">
        <f ca="1">_20206[[#This Row],[最低排名]]-开始!$B$6</f>
        <v>26613</v>
      </c>
    </row>
    <row r="4057" spans="1:18">
      <c r="A4057">
        <v>11801</v>
      </c>
      <c r="B4057" t="s">
        <v>97</v>
      </c>
      <c r="C4057" t="str">
        <f t="shared" si="250"/>
        <v>上海音乐</v>
      </c>
      <c r="D4057" t="str">
        <f t="shared" si="251"/>
        <v>01</v>
      </c>
      <c r="E4057" t="s">
        <v>98</v>
      </c>
      <c r="F4057">
        <v>215</v>
      </c>
      <c r="G4057">
        <v>115</v>
      </c>
      <c r="H4057">
        <v>130</v>
      </c>
      <c r="I4057">
        <v>70</v>
      </c>
      <c r="J4057">
        <v>52</v>
      </c>
      <c r="K4057">
        <v>46</v>
      </c>
      <c r="L4057">
        <v>0</v>
      </c>
      <c r="M4057">
        <v>2023</v>
      </c>
      <c r="N4057">
        <f t="shared" ca="1" si="252"/>
        <v>251</v>
      </c>
      <c r="O4057">
        <f t="shared" ca="1" si="253"/>
        <v>16423</v>
      </c>
      <c r="P4057">
        <f ca="1">_20206[[#This Row],[最低排名]]-_20206[[#This Row],[同分人数]]+1</f>
        <v>16173</v>
      </c>
      <c r="Q4057">
        <f ca="1">IF(O4057&gt;=开始!$B$6, 1, 0)</f>
        <v>1</v>
      </c>
      <c r="R4057">
        <f ca="1">_20206[[#This Row],[最低排名]]-开始!$B$6</f>
        <v>16423</v>
      </c>
    </row>
    <row r="4058" spans="1:18">
      <c r="A4058">
        <v>11802</v>
      </c>
      <c r="B4058" t="s">
        <v>99</v>
      </c>
      <c r="C4058" t="str">
        <f t="shared" si="250"/>
        <v>上海音乐</v>
      </c>
      <c r="D4058" t="str">
        <f t="shared" si="251"/>
        <v>02</v>
      </c>
      <c r="E4058" t="s">
        <v>100</v>
      </c>
      <c r="F4058">
        <v>223</v>
      </c>
      <c r="G4058">
        <v>116</v>
      </c>
      <c r="H4058">
        <v>110</v>
      </c>
      <c r="I4058">
        <v>61</v>
      </c>
      <c r="J4058">
        <v>58</v>
      </c>
      <c r="K4058">
        <v>55</v>
      </c>
      <c r="L4058">
        <v>0</v>
      </c>
      <c r="M4058">
        <v>2023</v>
      </c>
      <c r="N4058">
        <f t="shared" ca="1" si="252"/>
        <v>232</v>
      </c>
      <c r="O4058">
        <f t="shared" ca="1" si="253"/>
        <v>17863</v>
      </c>
      <c r="P4058">
        <f ca="1">_20206[[#This Row],[最低排名]]-_20206[[#This Row],[同分人数]]+1</f>
        <v>17632</v>
      </c>
      <c r="Q4058">
        <f ca="1">IF(O4058&gt;=开始!$B$6, 1, 0)</f>
        <v>1</v>
      </c>
      <c r="R4058">
        <f ca="1">_20206[[#This Row],[最低排名]]-开始!$B$6</f>
        <v>17863</v>
      </c>
    </row>
    <row r="4059" spans="1:18">
      <c r="A4059">
        <v>11901</v>
      </c>
      <c r="B4059" t="s">
        <v>101</v>
      </c>
      <c r="C4059" t="str">
        <f t="shared" si="250"/>
        <v>上海大学</v>
      </c>
      <c r="D4059" t="str">
        <f t="shared" si="251"/>
        <v>01</v>
      </c>
      <c r="E4059" t="s">
        <v>16</v>
      </c>
      <c r="F4059">
        <v>232</v>
      </c>
      <c r="G4059">
        <v>131</v>
      </c>
      <c r="H4059">
        <v>121</v>
      </c>
      <c r="I4059">
        <v>70</v>
      </c>
      <c r="J4059">
        <v>67</v>
      </c>
      <c r="K4059">
        <v>64</v>
      </c>
      <c r="L4059">
        <v>0</v>
      </c>
      <c r="M4059">
        <v>2023</v>
      </c>
      <c r="N4059">
        <f t="shared" ca="1" si="252"/>
        <v>197</v>
      </c>
      <c r="O4059">
        <f t="shared" ca="1" si="253"/>
        <v>6846</v>
      </c>
      <c r="P4059">
        <f ca="1">_20206[[#This Row],[最低排名]]-_20206[[#This Row],[同分人数]]+1</f>
        <v>6650</v>
      </c>
      <c r="Q4059">
        <f ca="1">IF(O4059&gt;=开始!$B$6, 1, 0)</f>
        <v>1</v>
      </c>
      <c r="R4059">
        <f ca="1">_20206[[#This Row],[最低排名]]-开始!$B$6</f>
        <v>6846</v>
      </c>
    </row>
    <row r="4060" spans="1:18">
      <c r="A4060">
        <v>11902</v>
      </c>
      <c r="B4060" t="s">
        <v>102</v>
      </c>
      <c r="C4060" t="str">
        <f t="shared" si="250"/>
        <v>上海大学</v>
      </c>
      <c r="D4060" t="str">
        <f t="shared" si="251"/>
        <v>02</v>
      </c>
      <c r="E4060" t="s">
        <v>103</v>
      </c>
      <c r="F4060">
        <v>226</v>
      </c>
      <c r="G4060">
        <v>121</v>
      </c>
      <c r="H4060">
        <v>111</v>
      </c>
      <c r="I4060">
        <v>70</v>
      </c>
      <c r="J4060">
        <v>70</v>
      </c>
      <c r="K4060">
        <v>67</v>
      </c>
      <c r="L4060">
        <v>0</v>
      </c>
      <c r="M4060">
        <v>2023</v>
      </c>
      <c r="N4060">
        <f t="shared" ca="1" si="252"/>
        <v>228</v>
      </c>
      <c r="O4060">
        <f t="shared" ca="1" si="253"/>
        <v>8940</v>
      </c>
      <c r="P4060">
        <f ca="1">_20206[[#This Row],[最低排名]]-_20206[[#This Row],[同分人数]]+1</f>
        <v>8713</v>
      </c>
      <c r="Q4060">
        <f ca="1">IF(O4060&gt;=开始!$B$6, 1, 0)</f>
        <v>1</v>
      </c>
      <c r="R4060">
        <f ca="1">_20206[[#This Row],[最低排名]]-开始!$B$6</f>
        <v>8940</v>
      </c>
    </row>
    <row r="4061" spans="1:18">
      <c r="A4061">
        <v>11903</v>
      </c>
      <c r="B4061" t="s">
        <v>104</v>
      </c>
      <c r="C4061" t="str">
        <f t="shared" si="250"/>
        <v>上海大学</v>
      </c>
      <c r="D4061" t="str">
        <f t="shared" si="251"/>
        <v>03</v>
      </c>
      <c r="E4061" t="s">
        <v>105</v>
      </c>
      <c r="F4061">
        <v>223</v>
      </c>
      <c r="G4061">
        <v>136</v>
      </c>
      <c r="H4061">
        <v>120</v>
      </c>
      <c r="I4061">
        <v>70</v>
      </c>
      <c r="J4061">
        <v>64</v>
      </c>
      <c r="K4061">
        <v>61</v>
      </c>
      <c r="L4061">
        <v>0</v>
      </c>
      <c r="M4061">
        <v>2023</v>
      </c>
      <c r="N4061">
        <f t="shared" ca="1" si="252"/>
        <v>235</v>
      </c>
      <c r="O4061">
        <f t="shared" ca="1" si="253"/>
        <v>10340</v>
      </c>
      <c r="P4061">
        <f ca="1">_20206[[#This Row],[最低排名]]-_20206[[#This Row],[同分人数]]+1</f>
        <v>10106</v>
      </c>
      <c r="Q4061">
        <f ca="1">IF(O4061&gt;=开始!$B$6, 1, 0)</f>
        <v>1</v>
      </c>
      <c r="R4061">
        <f ca="1">_20206[[#This Row],[最低排名]]-开始!$B$6</f>
        <v>10340</v>
      </c>
    </row>
    <row r="4062" spans="1:18">
      <c r="A4062">
        <v>11904</v>
      </c>
      <c r="B4062" t="s">
        <v>106</v>
      </c>
      <c r="C4062" t="str">
        <f t="shared" si="250"/>
        <v>上海大学</v>
      </c>
      <c r="D4062" t="str">
        <f t="shared" si="251"/>
        <v>04</v>
      </c>
      <c r="E4062" t="s">
        <v>107</v>
      </c>
      <c r="F4062">
        <v>233</v>
      </c>
      <c r="G4062">
        <v>130</v>
      </c>
      <c r="H4062">
        <v>114</v>
      </c>
      <c r="I4062">
        <v>67</v>
      </c>
      <c r="J4062">
        <v>67</v>
      </c>
      <c r="K4062">
        <v>61</v>
      </c>
      <c r="L4062">
        <v>0</v>
      </c>
      <c r="M4062">
        <v>2023</v>
      </c>
      <c r="N4062">
        <f t="shared" ca="1" si="252"/>
        <v>239</v>
      </c>
      <c r="O4062">
        <f t="shared" ca="1" si="253"/>
        <v>9418</v>
      </c>
      <c r="P4062">
        <f ca="1">_20206[[#This Row],[最低排名]]-_20206[[#This Row],[同分人数]]+1</f>
        <v>9180</v>
      </c>
      <c r="Q4062">
        <f ca="1">IF(O4062&gt;=开始!$B$6, 1, 0)</f>
        <v>1</v>
      </c>
      <c r="R4062">
        <f ca="1">_20206[[#This Row],[最低排名]]-开始!$B$6</f>
        <v>9418</v>
      </c>
    </row>
    <row r="4063" spans="1:18">
      <c r="A4063">
        <v>11905</v>
      </c>
      <c r="B4063" t="s">
        <v>108</v>
      </c>
      <c r="C4063" t="str">
        <f t="shared" ref="C4063:C4126" si="254">LEFT(B4063, FIND("(", B4063) - 1)</f>
        <v>上海大学</v>
      </c>
      <c r="D4063" t="str">
        <f t="shared" ref="D4063:D4126" si="255">MID(B4063, FIND("(", B4063) + 1, FIND(")", B4063) - FIND("(", B4063) - 1)</f>
        <v>05</v>
      </c>
      <c r="E4063" t="s">
        <v>107</v>
      </c>
      <c r="F4063">
        <v>215</v>
      </c>
      <c r="G4063">
        <v>109</v>
      </c>
      <c r="H4063">
        <v>123</v>
      </c>
      <c r="I4063">
        <v>70</v>
      </c>
      <c r="J4063">
        <v>67</v>
      </c>
      <c r="K4063">
        <v>67</v>
      </c>
      <c r="L4063">
        <v>0</v>
      </c>
      <c r="M4063">
        <v>2023</v>
      </c>
      <c r="N4063">
        <f t="shared" ca="1" si="252"/>
        <v>239</v>
      </c>
      <c r="O4063">
        <f t="shared" ca="1" si="253"/>
        <v>9418</v>
      </c>
      <c r="P4063">
        <f ca="1">_20206[[#This Row],[最低排名]]-_20206[[#This Row],[同分人数]]+1</f>
        <v>9180</v>
      </c>
      <c r="Q4063">
        <f ca="1">IF(O4063&gt;=开始!$B$6, 1, 0)</f>
        <v>1</v>
      </c>
      <c r="R4063">
        <f ca="1">_20206[[#This Row],[最低排名]]-开始!$B$6</f>
        <v>9418</v>
      </c>
    </row>
    <row r="4064" spans="1:18">
      <c r="A4064">
        <v>12001</v>
      </c>
      <c r="B4064" t="s">
        <v>109</v>
      </c>
      <c r="C4064" t="str">
        <f t="shared" si="254"/>
        <v>交大医学</v>
      </c>
      <c r="D4064" t="str">
        <f t="shared" si="255"/>
        <v>01</v>
      </c>
      <c r="E4064" t="s">
        <v>0</v>
      </c>
      <c r="M4064">
        <v>2023</v>
      </c>
      <c r="N4064">
        <f t="shared" ca="1" si="252"/>
        <v>2393</v>
      </c>
      <c r="O4064">
        <f t="shared" ca="1" si="253"/>
        <v>2393</v>
      </c>
      <c r="P4064">
        <f ca="1">_20206[[#This Row],[最低排名]]-_20206[[#This Row],[同分人数]]+1</f>
        <v>1</v>
      </c>
      <c r="Q4064">
        <f ca="1">IF(O4064&gt;=开始!$B$6, 1, 0)</f>
        <v>1</v>
      </c>
      <c r="R4064">
        <f ca="1">_20206[[#This Row],[最低排名]]-开始!$B$6</f>
        <v>2393</v>
      </c>
    </row>
    <row r="4065" spans="1:18">
      <c r="A4065">
        <v>12101</v>
      </c>
      <c r="B4065" t="s">
        <v>110</v>
      </c>
      <c r="C4065" t="str">
        <f t="shared" si="254"/>
        <v>上海中医</v>
      </c>
      <c r="D4065" t="str">
        <f t="shared" si="255"/>
        <v>01</v>
      </c>
      <c r="E4065" t="s">
        <v>111</v>
      </c>
      <c r="F4065">
        <v>235</v>
      </c>
      <c r="G4065">
        <v>128</v>
      </c>
      <c r="H4065">
        <v>128</v>
      </c>
      <c r="I4065">
        <v>70</v>
      </c>
      <c r="J4065">
        <v>67</v>
      </c>
      <c r="K4065">
        <v>61</v>
      </c>
      <c r="L4065">
        <v>0</v>
      </c>
      <c r="M4065">
        <v>2023</v>
      </c>
      <c r="N4065">
        <f t="shared" ca="1" si="252"/>
        <v>183</v>
      </c>
      <c r="O4065">
        <f t="shared" ca="1" si="253"/>
        <v>5453</v>
      </c>
      <c r="P4065">
        <f ca="1">_20206[[#This Row],[最低排名]]-_20206[[#This Row],[同分人数]]+1</f>
        <v>5271</v>
      </c>
      <c r="Q4065">
        <f ca="1">IF(O4065&gt;=开始!$B$6, 1, 0)</f>
        <v>1</v>
      </c>
      <c r="R4065">
        <f ca="1">_20206[[#This Row],[最低排名]]-开始!$B$6</f>
        <v>5453</v>
      </c>
    </row>
    <row r="4066" spans="1:18">
      <c r="A4066">
        <v>12102</v>
      </c>
      <c r="B4066" t="s">
        <v>112</v>
      </c>
      <c r="C4066" t="str">
        <f t="shared" si="254"/>
        <v>上海中医</v>
      </c>
      <c r="D4066" t="str">
        <f t="shared" si="255"/>
        <v>02</v>
      </c>
      <c r="E4066" t="s">
        <v>111</v>
      </c>
      <c r="F4066">
        <v>215</v>
      </c>
      <c r="G4066">
        <v>111</v>
      </c>
      <c r="H4066">
        <v>139</v>
      </c>
      <c r="I4066">
        <v>70</v>
      </c>
      <c r="J4066">
        <v>70</v>
      </c>
      <c r="K4066">
        <v>67</v>
      </c>
      <c r="L4066">
        <v>0</v>
      </c>
      <c r="M4066">
        <v>2023</v>
      </c>
      <c r="N4066">
        <f t="shared" ca="1" si="252"/>
        <v>183</v>
      </c>
      <c r="O4066">
        <f t="shared" ca="1" si="253"/>
        <v>5453</v>
      </c>
      <c r="P4066">
        <f ca="1">_20206[[#This Row],[最低排名]]-_20206[[#This Row],[同分人数]]+1</f>
        <v>5271</v>
      </c>
      <c r="Q4066">
        <f ca="1">IF(O4066&gt;=开始!$B$6, 1, 0)</f>
        <v>1</v>
      </c>
      <c r="R4066">
        <f ca="1">_20206[[#This Row],[最低排名]]-开始!$B$6</f>
        <v>5453</v>
      </c>
    </row>
    <row r="4067" spans="1:18">
      <c r="A4067">
        <v>12103</v>
      </c>
      <c r="B4067" t="s">
        <v>113</v>
      </c>
      <c r="C4067" t="str">
        <f t="shared" si="254"/>
        <v>上海中医</v>
      </c>
      <c r="D4067" t="str">
        <f t="shared" si="255"/>
        <v>03</v>
      </c>
      <c r="E4067" t="s">
        <v>105</v>
      </c>
      <c r="F4067">
        <v>222</v>
      </c>
      <c r="G4067">
        <v>118</v>
      </c>
      <c r="H4067">
        <v>115</v>
      </c>
      <c r="I4067">
        <v>70</v>
      </c>
      <c r="J4067">
        <v>67</v>
      </c>
      <c r="K4067">
        <v>64</v>
      </c>
      <c r="L4067">
        <v>0</v>
      </c>
      <c r="M4067">
        <v>2023</v>
      </c>
      <c r="N4067">
        <f t="shared" ca="1" si="252"/>
        <v>235</v>
      </c>
      <c r="O4067">
        <f t="shared" ca="1" si="253"/>
        <v>10340</v>
      </c>
      <c r="P4067">
        <f ca="1">_20206[[#This Row],[最低排名]]-_20206[[#This Row],[同分人数]]+1</f>
        <v>10106</v>
      </c>
      <c r="Q4067">
        <f ca="1">IF(O4067&gt;=开始!$B$6, 1, 0)</f>
        <v>1</v>
      </c>
      <c r="R4067">
        <f ca="1">_20206[[#This Row],[最低排名]]-开始!$B$6</f>
        <v>10340</v>
      </c>
    </row>
    <row r="4068" spans="1:18">
      <c r="A4068">
        <v>12104</v>
      </c>
      <c r="B4068" t="s">
        <v>114</v>
      </c>
      <c r="C4068" t="str">
        <f t="shared" si="254"/>
        <v>上海中医</v>
      </c>
      <c r="D4068" t="str">
        <f t="shared" si="255"/>
        <v>04</v>
      </c>
      <c r="E4068" t="s">
        <v>115</v>
      </c>
      <c r="F4068">
        <v>230</v>
      </c>
      <c r="G4068">
        <v>127</v>
      </c>
      <c r="H4068">
        <v>120</v>
      </c>
      <c r="I4068">
        <v>61</v>
      </c>
      <c r="J4068">
        <v>61</v>
      </c>
      <c r="K4068">
        <v>58</v>
      </c>
      <c r="L4068">
        <v>0</v>
      </c>
      <c r="M4068">
        <v>2023</v>
      </c>
      <c r="N4068">
        <f t="shared" ca="1" si="252"/>
        <v>217</v>
      </c>
      <c r="O4068">
        <f t="shared" ca="1" si="253"/>
        <v>12194</v>
      </c>
      <c r="P4068">
        <f ca="1">_20206[[#This Row],[最低排名]]-_20206[[#This Row],[同分人数]]+1</f>
        <v>11978</v>
      </c>
      <c r="Q4068">
        <f ca="1">IF(O4068&gt;=开始!$B$6, 1, 0)</f>
        <v>1</v>
      </c>
      <c r="R4068">
        <f ca="1">_20206[[#This Row],[最低排名]]-开始!$B$6</f>
        <v>12194</v>
      </c>
    </row>
    <row r="4069" spans="1:18">
      <c r="A4069">
        <v>12105</v>
      </c>
      <c r="B4069" t="s">
        <v>116</v>
      </c>
      <c r="C4069" t="str">
        <f t="shared" si="254"/>
        <v>上海中医</v>
      </c>
      <c r="D4069" t="str">
        <f t="shared" si="255"/>
        <v>05</v>
      </c>
      <c r="E4069" t="s">
        <v>98</v>
      </c>
      <c r="F4069">
        <v>204</v>
      </c>
      <c r="G4069">
        <v>103</v>
      </c>
      <c r="H4069">
        <v>123</v>
      </c>
      <c r="I4069">
        <v>64</v>
      </c>
      <c r="J4069">
        <v>64</v>
      </c>
      <c r="K4069">
        <v>58</v>
      </c>
      <c r="L4069">
        <v>0</v>
      </c>
      <c r="M4069">
        <v>2023</v>
      </c>
      <c r="N4069">
        <f t="shared" ca="1" si="252"/>
        <v>251</v>
      </c>
      <c r="O4069">
        <f t="shared" ca="1" si="253"/>
        <v>16423</v>
      </c>
      <c r="P4069">
        <f ca="1">_20206[[#This Row],[最低排名]]-_20206[[#This Row],[同分人数]]+1</f>
        <v>16173</v>
      </c>
      <c r="Q4069">
        <f ca="1">IF(O4069&gt;=开始!$B$6, 1, 0)</f>
        <v>1</v>
      </c>
      <c r="R4069">
        <f ca="1">_20206[[#This Row],[最低排名]]-开始!$B$6</f>
        <v>16423</v>
      </c>
    </row>
    <row r="4070" spans="1:18">
      <c r="A4070">
        <v>12201</v>
      </c>
      <c r="B4070" t="s">
        <v>117</v>
      </c>
      <c r="C4070" t="str">
        <f t="shared" si="254"/>
        <v>上应大</v>
      </c>
      <c r="D4070" t="str">
        <f t="shared" si="255"/>
        <v>01</v>
      </c>
      <c r="E4070" t="s">
        <v>118</v>
      </c>
      <c r="F4070">
        <v>202</v>
      </c>
      <c r="G4070">
        <v>112</v>
      </c>
      <c r="H4070">
        <v>98</v>
      </c>
      <c r="I4070">
        <v>55</v>
      </c>
      <c r="J4070">
        <v>52</v>
      </c>
      <c r="K4070">
        <v>49</v>
      </c>
      <c r="L4070">
        <v>0</v>
      </c>
      <c r="M4070">
        <v>2023</v>
      </c>
      <c r="N4070">
        <f t="shared" ca="1" si="252"/>
        <v>217</v>
      </c>
      <c r="O4070">
        <f t="shared" ca="1" si="253"/>
        <v>30385</v>
      </c>
      <c r="P4070">
        <f ca="1">_20206[[#This Row],[最低排名]]-_20206[[#This Row],[同分人数]]+1</f>
        <v>30169</v>
      </c>
      <c r="Q4070">
        <f ca="1">IF(O4070&gt;=开始!$B$6, 1, 0)</f>
        <v>1</v>
      </c>
      <c r="R4070">
        <f ca="1">_20206[[#This Row],[最低排名]]-开始!$B$6</f>
        <v>30385</v>
      </c>
    </row>
    <row r="4071" spans="1:18">
      <c r="A4071">
        <v>12202</v>
      </c>
      <c r="B4071" t="s">
        <v>119</v>
      </c>
      <c r="C4071" t="str">
        <f t="shared" si="254"/>
        <v>上应大</v>
      </c>
      <c r="D4071" t="str">
        <f t="shared" si="255"/>
        <v>02</v>
      </c>
      <c r="E4071" t="s">
        <v>120</v>
      </c>
      <c r="F4071">
        <v>216</v>
      </c>
      <c r="G4071">
        <v>114</v>
      </c>
      <c r="H4071">
        <v>84</v>
      </c>
      <c r="I4071">
        <v>67</v>
      </c>
      <c r="J4071">
        <v>58</v>
      </c>
      <c r="K4071">
        <v>55</v>
      </c>
      <c r="L4071">
        <v>0</v>
      </c>
      <c r="M4071">
        <v>2023</v>
      </c>
      <c r="N4071">
        <f t="shared" ca="1" si="252"/>
        <v>231</v>
      </c>
      <c r="O4071">
        <f t="shared" ca="1" si="253"/>
        <v>24548</v>
      </c>
      <c r="P4071">
        <f ca="1">_20206[[#This Row],[最低排名]]-_20206[[#This Row],[同分人数]]+1</f>
        <v>24318</v>
      </c>
      <c r="Q4071">
        <f ca="1">IF(O4071&gt;=开始!$B$6, 1, 0)</f>
        <v>1</v>
      </c>
      <c r="R4071">
        <f ca="1">_20206[[#This Row],[最低排名]]-开始!$B$6</f>
        <v>24548</v>
      </c>
    </row>
    <row r="4072" spans="1:18">
      <c r="A4072">
        <v>12203</v>
      </c>
      <c r="B4072" t="s">
        <v>121</v>
      </c>
      <c r="C4072" t="str">
        <f t="shared" si="254"/>
        <v>上应大</v>
      </c>
      <c r="D4072" t="str">
        <f t="shared" si="255"/>
        <v>03</v>
      </c>
      <c r="E4072" t="s">
        <v>122</v>
      </c>
      <c r="F4072">
        <v>217</v>
      </c>
      <c r="G4072">
        <v>110</v>
      </c>
      <c r="H4072">
        <v>115</v>
      </c>
      <c r="I4072">
        <v>58</v>
      </c>
      <c r="J4072">
        <v>58</v>
      </c>
      <c r="K4072">
        <v>58</v>
      </c>
      <c r="L4072">
        <v>0</v>
      </c>
      <c r="M4072">
        <v>2023</v>
      </c>
      <c r="N4072">
        <f t="shared" ca="1" si="252"/>
        <v>255</v>
      </c>
      <c r="O4072">
        <f t="shared" ca="1" si="253"/>
        <v>18118</v>
      </c>
      <c r="P4072">
        <f ca="1">_20206[[#This Row],[最低排名]]-_20206[[#This Row],[同分人数]]+1</f>
        <v>17864</v>
      </c>
      <c r="Q4072">
        <f ca="1">IF(O4072&gt;=开始!$B$6, 1, 0)</f>
        <v>1</v>
      </c>
      <c r="R4072">
        <f ca="1">_20206[[#This Row],[最低排名]]-开始!$B$6</f>
        <v>18118</v>
      </c>
    </row>
    <row r="4073" spans="1:18">
      <c r="A4073">
        <v>12204</v>
      </c>
      <c r="B4073" t="s">
        <v>123</v>
      </c>
      <c r="C4073" t="str">
        <f t="shared" si="254"/>
        <v>上应大</v>
      </c>
      <c r="D4073" t="str">
        <f t="shared" si="255"/>
        <v>04</v>
      </c>
      <c r="E4073" t="s">
        <v>124</v>
      </c>
      <c r="F4073">
        <v>196</v>
      </c>
      <c r="G4073">
        <v>102</v>
      </c>
      <c r="H4073">
        <v>110</v>
      </c>
      <c r="I4073">
        <v>55</v>
      </c>
      <c r="J4073">
        <v>52</v>
      </c>
      <c r="K4073">
        <v>52</v>
      </c>
      <c r="L4073">
        <v>0</v>
      </c>
      <c r="M4073">
        <v>2023</v>
      </c>
      <c r="N4073">
        <f t="shared" ca="1" si="252"/>
        <v>244</v>
      </c>
      <c r="O4073">
        <f t="shared" ca="1" si="253"/>
        <v>28319</v>
      </c>
      <c r="P4073">
        <f ca="1">_20206[[#This Row],[最低排名]]-_20206[[#This Row],[同分人数]]+1</f>
        <v>28076</v>
      </c>
      <c r="Q4073">
        <f ca="1">IF(O4073&gt;=开始!$B$6, 1, 0)</f>
        <v>1</v>
      </c>
      <c r="R4073">
        <f ca="1">_20206[[#This Row],[最低排名]]-开始!$B$6</f>
        <v>28319</v>
      </c>
    </row>
    <row r="4074" spans="1:18">
      <c r="A4074">
        <v>12205</v>
      </c>
      <c r="B4074" t="s">
        <v>125</v>
      </c>
      <c r="C4074" t="str">
        <f t="shared" si="254"/>
        <v>上应大</v>
      </c>
      <c r="D4074" t="str">
        <f t="shared" si="255"/>
        <v>05</v>
      </c>
      <c r="E4074" t="s">
        <v>126</v>
      </c>
      <c r="F4074">
        <v>205</v>
      </c>
      <c r="G4074">
        <v>104</v>
      </c>
      <c r="H4074">
        <v>105</v>
      </c>
      <c r="I4074">
        <v>58</v>
      </c>
      <c r="J4074">
        <v>55</v>
      </c>
      <c r="K4074">
        <v>46</v>
      </c>
      <c r="L4074">
        <v>0</v>
      </c>
      <c r="M4074">
        <v>2023</v>
      </c>
      <c r="N4074">
        <f t="shared" ca="1" si="252"/>
        <v>222</v>
      </c>
      <c r="O4074">
        <f t="shared" ca="1" si="253"/>
        <v>27340</v>
      </c>
      <c r="P4074">
        <f ca="1">_20206[[#This Row],[最低排名]]-_20206[[#This Row],[同分人数]]+1</f>
        <v>27119</v>
      </c>
      <c r="Q4074">
        <f ca="1">IF(O4074&gt;=开始!$B$6, 1, 0)</f>
        <v>1</v>
      </c>
      <c r="R4074">
        <f ca="1">_20206[[#This Row],[最低排名]]-开始!$B$6</f>
        <v>27340</v>
      </c>
    </row>
    <row r="4075" spans="1:18">
      <c r="A4075">
        <v>12206</v>
      </c>
      <c r="B4075" t="s">
        <v>127</v>
      </c>
      <c r="C4075" t="str">
        <f t="shared" si="254"/>
        <v>上应大</v>
      </c>
      <c r="D4075" t="str">
        <f t="shared" si="255"/>
        <v>06</v>
      </c>
      <c r="E4075" t="s">
        <v>128</v>
      </c>
      <c r="F4075">
        <v>193</v>
      </c>
      <c r="G4075">
        <v>103</v>
      </c>
      <c r="H4075">
        <v>106</v>
      </c>
      <c r="I4075">
        <v>67</v>
      </c>
      <c r="J4075">
        <v>58</v>
      </c>
      <c r="K4075">
        <v>55</v>
      </c>
      <c r="L4075">
        <v>0</v>
      </c>
      <c r="M4075">
        <v>2023</v>
      </c>
      <c r="N4075">
        <f t="shared" ca="1" si="252"/>
        <v>253</v>
      </c>
      <c r="O4075">
        <f t="shared" ca="1" si="253"/>
        <v>24801</v>
      </c>
      <c r="P4075">
        <f ca="1">_20206[[#This Row],[最低排名]]-_20206[[#This Row],[同分人数]]+1</f>
        <v>24549</v>
      </c>
      <c r="Q4075">
        <f ca="1">IF(O4075&gt;=开始!$B$6, 1, 0)</f>
        <v>1</v>
      </c>
      <c r="R4075">
        <f ca="1">_20206[[#This Row],[最低排名]]-开始!$B$6</f>
        <v>24801</v>
      </c>
    </row>
    <row r="4076" spans="1:18">
      <c r="A4076">
        <v>12207</v>
      </c>
      <c r="B4076" t="s">
        <v>129</v>
      </c>
      <c r="C4076" t="str">
        <f t="shared" si="254"/>
        <v>上应大</v>
      </c>
      <c r="D4076" t="str">
        <f t="shared" si="255"/>
        <v>07</v>
      </c>
      <c r="E4076" t="s">
        <v>130</v>
      </c>
      <c r="F4076">
        <v>183</v>
      </c>
      <c r="G4076">
        <v>96</v>
      </c>
      <c r="H4076">
        <v>108</v>
      </c>
      <c r="I4076">
        <v>64</v>
      </c>
      <c r="J4076">
        <v>55</v>
      </c>
      <c r="K4076">
        <v>49</v>
      </c>
      <c r="L4076">
        <v>0</v>
      </c>
      <c r="M4076">
        <v>2023</v>
      </c>
      <c r="N4076">
        <f t="shared" ca="1" si="252"/>
        <v>237</v>
      </c>
      <c r="O4076">
        <f t="shared" ca="1" si="253"/>
        <v>29706</v>
      </c>
      <c r="P4076">
        <f ca="1">_20206[[#This Row],[最低排名]]-_20206[[#This Row],[同分人数]]+1</f>
        <v>29470</v>
      </c>
      <c r="Q4076">
        <f ca="1">IF(O4076&gt;=开始!$B$6, 1, 0)</f>
        <v>1</v>
      </c>
      <c r="R4076">
        <f ca="1">_20206[[#This Row],[最低排名]]-开始!$B$6</f>
        <v>29706</v>
      </c>
    </row>
    <row r="4077" spans="1:18">
      <c r="A4077">
        <v>12301</v>
      </c>
      <c r="B4077" t="s">
        <v>131</v>
      </c>
      <c r="C4077" t="str">
        <f t="shared" si="254"/>
        <v>上海师大</v>
      </c>
      <c r="D4077" t="str">
        <f t="shared" si="255"/>
        <v>01</v>
      </c>
      <c r="E4077" t="s">
        <v>132</v>
      </c>
      <c r="F4077">
        <v>225</v>
      </c>
      <c r="G4077">
        <v>116</v>
      </c>
      <c r="H4077">
        <v>110</v>
      </c>
      <c r="I4077">
        <v>64</v>
      </c>
      <c r="J4077">
        <v>64</v>
      </c>
      <c r="K4077">
        <v>49</v>
      </c>
      <c r="L4077">
        <v>0</v>
      </c>
      <c r="M4077">
        <v>2023</v>
      </c>
      <c r="N4077">
        <f t="shared" ca="1" si="252"/>
        <v>247</v>
      </c>
      <c r="O4077">
        <f t="shared" ca="1" si="253"/>
        <v>16670</v>
      </c>
      <c r="P4077">
        <f ca="1">_20206[[#This Row],[最低排名]]-_20206[[#This Row],[同分人数]]+1</f>
        <v>16424</v>
      </c>
      <c r="Q4077">
        <f ca="1">IF(O4077&gt;=开始!$B$6, 1, 0)</f>
        <v>1</v>
      </c>
      <c r="R4077">
        <f ca="1">_20206[[#This Row],[最低排名]]-开始!$B$6</f>
        <v>16670</v>
      </c>
    </row>
    <row r="4078" spans="1:18">
      <c r="A4078">
        <v>12302</v>
      </c>
      <c r="B4078" t="s">
        <v>133</v>
      </c>
      <c r="C4078" t="str">
        <f t="shared" si="254"/>
        <v>上海师大</v>
      </c>
      <c r="D4078" t="str">
        <f t="shared" si="255"/>
        <v>02</v>
      </c>
      <c r="E4078" t="s">
        <v>134</v>
      </c>
      <c r="F4078">
        <v>232</v>
      </c>
      <c r="G4078">
        <v>121</v>
      </c>
      <c r="H4078">
        <v>113</v>
      </c>
      <c r="I4078">
        <v>67</v>
      </c>
      <c r="J4078">
        <v>61</v>
      </c>
      <c r="K4078">
        <v>55</v>
      </c>
      <c r="L4078">
        <v>0</v>
      </c>
      <c r="M4078">
        <v>2023</v>
      </c>
      <c r="N4078">
        <f t="shared" ca="1" si="252"/>
        <v>227</v>
      </c>
      <c r="O4078">
        <f t="shared" ca="1" si="253"/>
        <v>12669</v>
      </c>
      <c r="P4078">
        <f ca="1">_20206[[#This Row],[最低排名]]-_20206[[#This Row],[同分人数]]+1</f>
        <v>12443</v>
      </c>
      <c r="Q4078">
        <f ca="1">IF(O4078&gt;=开始!$B$6, 1, 0)</f>
        <v>1</v>
      </c>
      <c r="R4078">
        <f ca="1">_20206[[#This Row],[最低排名]]-开始!$B$6</f>
        <v>12669</v>
      </c>
    </row>
    <row r="4079" spans="1:18">
      <c r="A4079">
        <v>12303</v>
      </c>
      <c r="B4079" t="s">
        <v>135</v>
      </c>
      <c r="C4079" t="str">
        <f t="shared" si="254"/>
        <v>上海师大</v>
      </c>
      <c r="D4079" t="str">
        <f t="shared" si="255"/>
        <v>03</v>
      </c>
      <c r="E4079" t="s">
        <v>136</v>
      </c>
      <c r="F4079">
        <v>229</v>
      </c>
      <c r="G4079">
        <v>117</v>
      </c>
      <c r="H4079">
        <v>111</v>
      </c>
      <c r="I4079">
        <v>61</v>
      </c>
      <c r="J4079">
        <v>55</v>
      </c>
      <c r="K4079">
        <v>55</v>
      </c>
      <c r="L4079">
        <v>0</v>
      </c>
      <c r="M4079">
        <v>2023</v>
      </c>
      <c r="N4079">
        <f t="shared" ca="1" si="252"/>
        <v>251</v>
      </c>
      <c r="O4079">
        <f t="shared" ca="1" si="253"/>
        <v>16921</v>
      </c>
      <c r="P4079">
        <f ca="1">_20206[[#This Row],[最低排名]]-_20206[[#This Row],[同分人数]]+1</f>
        <v>16671</v>
      </c>
      <c r="Q4079">
        <f ca="1">IF(O4079&gt;=开始!$B$6, 1, 0)</f>
        <v>1</v>
      </c>
      <c r="R4079">
        <f ca="1">_20206[[#This Row],[最低排名]]-开始!$B$6</f>
        <v>16921</v>
      </c>
    </row>
    <row r="4080" spans="1:18">
      <c r="A4080">
        <v>12304</v>
      </c>
      <c r="B4080" t="s">
        <v>137</v>
      </c>
      <c r="C4080" t="str">
        <f t="shared" si="254"/>
        <v>上海师大</v>
      </c>
      <c r="D4080" t="str">
        <f t="shared" si="255"/>
        <v>04</v>
      </c>
      <c r="E4080" t="s">
        <v>138</v>
      </c>
      <c r="F4080">
        <v>228</v>
      </c>
      <c r="G4080">
        <v>114</v>
      </c>
      <c r="H4080">
        <v>110</v>
      </c>
      <c r="I4080">
        <v>67</v>
      </c>
      <c r="J4080">
        <v>58</v>
      </c>
      <c r="K4080">
        <v>52</v>
      </c>
      <c r="L4080">
        <v>0</v>
      </c>
      <c r="M4080">
        <v>2023</v>
      </c>
      <c r="N4080">
        <f t="shared" ca="1" si="252"/>
        <v>284</v>
      </c>
      <c r="O4080">
        <f t="shared" ca="1" si="253"/>
        <v>15916</v>
      </c>
      <c r="P4080">
        <f ca="1">_20206[[#This Row],[最低排名]]-_20206[[#This Row],[同分人数]]+1</f>
        <v>15633</v>
      </c>
      <c r="Q4080">
        <f ca="1">IF(O4080&gt;=开始!$B$6, 1, 0)</f>
        <v>1</v>
      </c>
      <c r="R4080">
        <f ca="1">_20206[[#This Row],[最低排名]]-开始!$B$6</f>
        <v>15916</v>
      </c>
    </row>
    <row r="4081" spans="1:18">
      <c r="A4081">
        <v>12401</v>
      </c>
      <c r="B4081" t="s">
        <v>139</v>
      </c>
      <c r="C4081" t="str">
        <f t="shared" si="254"/>
        <v>工程大</v>
      </c>
      <c r="D4081" t="str">
        <f t="shared" si="255"/>
        <v>01</v>
      </c>
      <c r="E4081" t="s">
        <v>85</v>
      </c>
      <c r="F4081">
        <v>208</v>
      </c>
      <c r="G4081">
        <v>121</v>
      </c>
      <c r="H4081">
        <v>110</v>
      </c>
      <c r="I4081">
        <v>64</v>
      </c>
      <c r="J4081">
        <v>52</v>
      </c>
      <c r="K4081">
        <v>52</v>
      </c>
      <c r="L4081">
        <v>0</v>
      </c>
      <c r="M4081">
        <v>2023</v>
      </c>
      <c r="N4081">
        <f t="shared" ca="1" si="252"/>
        <v>237</v>
      </c>
      <c r="O4081">
        <f t="shared" ca="1" si="253"/>
        <v>23115</v>
      </c>
      <c r="P4081">
        <f ca="1">_20206[[#This Row],[最低排名]]-_20206[[#This Row],[同分人数]]+1</f>
        <v>22879</v>
      </c>
      <c r="Q4081">
        <f ca="1">IF(O4081&gt;=开始!$B$6, 1, 0)</f>
        <v>1</v>
      </c>
      <c r="R4081">
        <f ca="1">_20206[[#This Row],[最低排名]]-开始!$B$6</f>
        <v>23115</v>
      </c>
    </row>
    <row r="4082" spans="1:18">
      <c r="A4082">
        <v>12402</v>
      </c>
      <c r="B4082" t="s">
        <v>140</v>
      </c>
      <c r="C4082" t="str">
        <f t="shared" si="254"/>
        <v>工程大</v>
      </c>
      <c r="D4082" t="str">
        <f t="shared" si="255"/>
        <v>02</v>
      </c>
      <c r="E4082" t="s">
        <v>141</v>
      </c>
      <c r="F4082">
        <v>216</v>
      </c>
      <c r="G4082">
        <v>117</v>
      </c>
      <c r="H4082">
        <v>101</v>
      </c>
      <c r="I4082">
        <v>55</v>
      </c>
      <c r="J4082">
        <v>49</v>
      </c>
      <c r="K4082">
        <v>49</v>
      </c>
      <c r="L4082">
        <v>0</v>
      </c>
      <c r="M4082">
        <v>2023</v>
      </c>
      <c r="N4082">
        <f t="shared" ca="1" si="252"/>
        <v>252</v>
      </c>
      <c r="O4082">
        <f t="shared" ca="1" si="253"/>
        <v>27118</v>
      </c>
      <c r="P4082">
        <f ca="1">_20206[[#This Row],[最低排名]]-_20206[[#This Row],[同分人数]]+1</f>
        <v>26867</v>
      </c>
      <c r="Q4082">
        <f ca="1">IF(O4082&gt;=开始!$B$6, 1, 0)</f>
        <v>1</v>
      </c>
      <c r="R4082">
        <f ca="1">_20206[[#This Row],[最低排名]]-开始!$B$6</f>
        <v>27118</v>
      </c>
    </row>
    <row r="4083" spans="1:18">
      <c r="A4083">
        <v>12403</v>
      </c>
      <c r="B4083" t="s">
        <v>142</v>
      </c>
      <c r="C4083" t="str">
        <f t="shared" si="254"/>
        <v>工程大</v>
      </c>
      <c r="D4083" t="str">
        <f t="shared" si="255"/>
        <v>03</v>
      </c>
      <c r="E4083" t="s">
        <v>126</v>
      </c>
      <c r="F4083">
        <v>212</v>
      </c>
      <c r="G4083">
        <v>117</v>
      </c>
      <c r="H4083">
        <v>83</v>
      </c>
      <c r="I4083">
        <v>64</v>
      </c>
      <c r="J4083">
        <v>58</v>
      </c>
      <c r="K4083">
        <v>52</v>
      </c>
      <c r="L4083">
        <v>0</v>
      </c>
      <c r="M4083">
        <v>2023</v>
      </c>
      <c r="N4083">
        <f t="shared" ca="1" si="252"/>
        <v>222</v>
      </c>
      <c r="O4083">
        <f t="shared" ca="1" si="253"/>
        <v>27340</v>
      </c>
      <c r="P4083">
        <f ca="1">_20206[[#This Row],[最低排名]]-_20206[[#This Row],[同分人数]]+1</f>
        <v>27119</v>
      </c>
      <c r="Q4083">
        <f ca="1">IF(O4083&gt;=开始!$B$6, 1, 0)</f>
        <v>1</v>
      </c>
      <c r="R4083">
        <f ca="1">_20206[[#This Row],[最低排名]]-开始!$B$6</f>
        <v>27340</v>
      </c>
    </row>
    <row r="4084" spans="1:18">
      <c r="A4084">
        <v>12404</v>
      </c>
      <c r="B4084" t="s">
        <v>143</v>
      </c>
      <c r="C4084" t="str">
        <f t="shared" si="254"/>
        <v>工程大</v>
      </c>
      <c r="D4084" t="str">
        <f t="shared" si="255"/>
        <v>04</v>
      </c>
      <c r="E4084" t="s">
        <v>144</v>
      </c>
      <c r="F4084">
        <v>205</v>
      </c>
      <c r="G4084">
        <v>106</v>
      </c>
      <c r="H4084">
        <v>106</v>
      </c>
      <c r="I4084">
        <v>61</v>
      </c>
      <c r="J4084">
        <v>49</v>
      </c>
      <c r="K4084">
        <v>46</v>
      </c>
      <c r="L4084">
        <v>0</v>
      </c>
      <c r="M4084">
        <v>2023</v>
      </c>
      <c r="N4084">
        <f t="shared" ca="1" si="252"/>
        <v>242</v>
      </c>
      <c r="O4084">
        <f t="shared" ca="1" si="253"/>
        <v>27818</v>
      </c>
      <c r="P4084">
        <f ca="1">_20206[[#This Row],[最低排名]]-_20206[[#This Row],[同分人数]]+1</f>
        <v>27577</v>
      </c>
      <c r="Q4084">
        <f ca="1">IF(O4084&gt;=开始!$B$6, 1, 0)</f>
        <v>1</v>
      </c>
      <c r="R4084">
        <f ca="1">_20206[[#This Row],[最低排名]]-开始!$B$6</f>
        <v>27818</v>
      </c>
    </row>
    <row r="4085" spans="1:18">
      <c r="A4085">
        <v>12405</v>
      </c>
      <c r="B4085" t="s">
        <v>145</v>
      </c>
      <c r="C4085" t="str">
        <f t="shared" si="254"/>
        <v>工程大</v>
      </c>
      <c r="D4085" t="str">
        <f t="shared" si="255"/>
        <v>05</v>
      </c>
      <c r="E4085" t="s">
        <v>146</v>
      </c>
      <c r="F4085">
        <v>210</v>
      </c>
      <c r="G4085">
        <v>113</v>
      </c>
      <c r="H4085">
        <v>106</v>
      </c>
      <c r="I4085">
        <v>61</v>
      </c>
      <c r="J4085">
        <v>58</v>
      </c>
      <c r="K4085">
        <v>49</v>
      </c>
      <c r="L4085">
        <v>0</v>
      </c>
      <c r="M4085">
        <v>2023</v>
      </c>
      <c r="N4085">
        <f t="shared" ca="1" si="252"/>
        <v>247</v>
      </c>
      <c r="O4085">
        <f t="shared" ca="1" si="253"/>
        <v>23581</v>
      </c>
      <c r="P4085">
        <f ca="1">_20206[[#This Row],[最低排名]]-_20206[[#This Row],[同分人数]]+1</f>
        <v>23335</v>
      </c>
      <c r="Q4085">
        <f ca="1">IF(O4085&gt;=开始!$B$6, 1, 0)</f>
        <v>1</v>
      </c>
      <c r="R4085">
        <f ca="1">_20206[[#This Row],[最低排名]]-开始!$B$6</f>
        <v>23581</v>
      </c>
    </row>
    <row r="4086" spans="1:18">
      <c r="A4086">
        <v>12501</v>
      </c>
      <c r="B4086" t="s">
        <v>147</v>
      </c>
      <c r="C4086" t="str">
        <f t="shared" si="254"/>
        <v>上海体大</v>
      </c>
      <c r="D4086" t="str">
        <f t="shared" si="255"/>
        <v>01</v>
      </c>
      <c r="E4086" t="s">
        <v>98</v>
      </c>
      <c r="F4086">
        <v>225</v>
      </c>
      <c r="G4086">
        <v>122</v>
      </c>
      <c r="H4086">
        <v>84</v>
      </c>
      <c r="I4086">
        <v>70</v>
      </c>
      <c r="J4086">
        <v>67</v>
      </c>
      <c r="K4086">
        <v>67</v>
      </c>
      <c r="L4086">
        <v>0</v>
      </c>
      <c r="M4086">
        <v>2023</v>
      </c>
      <c r="N4086">
        <f t="shared" ca="1" si="252"/>
        <v>251</v>
      </c>
      <c r="O4086">
        <f t="shared" ca="1" si="253"/>
        <v>16423</v>
      </c>
      <c r="P4086">
        <f ca="1">_20206[[#This Row],[最低排名]]-_20206[[#This Row],[同分人数]]+1</f>
        <v>16173</v>
      </c>
      <c r="Q4086">
        <f ca="1">IF(O4086&gt;=开始!$B$6, 1, 0)</f>
        <v>1</v>
      </c>
      <c r="R4086">
        <f ca="1">_20206[[#This Row],[最低排名]]-开始!$B$6</f>
        <v>16423</v>
      </c>
    </row>
    <row r="4087" spans="1:18">
      <c r="A4087">
        <v>12502</v>
      </c>
      <c r="B4087" t="s">
        <v>148</v>
      </c>
      <c r="C4087" t="str">
        <f t="shared" si="254"/>
        <v>上海体大</v>
      </c>
      <c r="D4087" t="str">
        <f t="shared" si="255"/>
        <v>02</v>
      </c>
      <c r="E4087" t="s">
        <v>149</v>
      </c>
      <c r="F4087">
        <v>194</v>
      </c>
      <c r="G4087">
        <v>103</v>
      </c>
      <c r="H4087">
        <v>120</v>
      </c>
      <c r="I4087">
        <v>67</v>
      </c>
      <c r="J4087">
        <v>61</v>
      </c>
      <c r="K4087">
        <v>55</v>
      </c>
      <c r="L4087">
        <v>0</v>
      </c>
      <c r="M4087">
        <v>2023</v>
      </c>
      <c r="N4087">
        <f t="shared" ca="1" si="252"/>
        <v>217</v>
      </c>
      <c r="O4087">
        <f t="shared" ca="1" si="253"/>
        <v>20398</v>
      </c>
      <c r="P4087">
        <f ca="1">_20206[[#This Row],[最低排名]]-_20206[[#This Row],[同分人数]]+1</f>
        <v>20182</v>
      </c>
      <c r="Q4087">
        <f ca="1">IF(O4087&gt;=开始!$B$6, 1, 0)</f>
        <v>1</v>
      </c>
      <c r="R4087">
        <f ca="1">_20206[[#This Row],[最低排名]]-开始!$B$6</f>
        <v>20398</v>
      </c>
    </row>
    <row r="4088" spans="1:18">
      <c r="A4088">
        <v>12503</v>
      </c>
      <c r="B4088" t="s">
        <v>150</v>
      </c>
      <c r="C4088" t="str">
        <f t="shared" si="254"/>
        <v>上海体大</v>
      </c>
      <c r="D4088" t="str">
        <f t="shared" si="255"/>
        <v>03</v>
      </c>
      <c r="E4088" t="s">
        <v>41</v>
      </c>
      <c r="F4088">
        <v>207</v>
      </c>
      <c r="G4088">
        <v>106</v>
      </c>
      <c r="H4088">
        <v>103</v>
      </c>
      <c r="I4088">
        <v>67</v>
      </c>
      <c r="J4088">
        <v>61</v>
      </c>
      <c r="K4088">
        <v>61</v>
      </c>
      <c r="L4088">
        <v>0</v>
      </c>
      <c r="M4088">
        <v>2023</v>
      </c>
      <c r="N4088">
        <f t="shared" ca="1" si="252"/>
        <v>249</v>
      </c>
      <c r="O4088">
        <f t="shared" ca="1" si="253"/>
        <v>19921</v>
      </c>
      <c r="P4088">
        <f ca="1">_20206[[#This Row],[最低排名]]-_20206[[#This Row],[同分人数]]+1</f>
        <v>19673</v>
      </c>
      <c r="Q4088">
        <f ca="1">IF(O4088&gt;=开始!$B$6, 1, 0)</f>
        <v>1</v>
      </c>
      <c r="R4088">
        <f ca="1">_20206[[#This Row],[最低排名]]-开始!$B$6</f>
        <v>19921</v>
      </c>
    </row>
    <row r="4089" spans="1:18">
      <c r="A4089">
        <v>12504</v>
      </c>
      <c r="B4089" t="s">
        <v>151</v>
      </c>
      <c r="C4089" t="str">
        <f t="shared" si="254"/>
        <v>上海体大</v>
      </c>
      <c r="D4089" t="str">
        <f t="shared" si="255"/>
        <v>04</v>
      </c>
      <c r="E4089" t="s">
        <v>152</v>
      </c>
      <c r="F4089">
        <v>191</v>
      </c>
      <c r="G4089">
        <v>97</v>
      </c>
      <c r="H4089">
        <v>114</v>
      </c>
      <c r="I4089">
        <v>67</v>
      </c>
      <c r="J4089">
        <v>64</v>
      </c>
      <c r="K4089">
        <v>55</v>
      </c>
      <c r="L4089">
        <v>0</v>
      </c>
      <c r="M4089">
        <v>2023</v>
      </c>
      <c r="N4089">
        <f t="shared" ca="1" si="252"/>
        <v>237</v>
      </c>
      <c r="O4089">
        <f t="shared" ca="1" si="253"/>
        <v>21932</v>
      </c>
      <c r="P4089">
        <f ca="1">_20206[[#This Row],[最低排名]]-_20206[[#This Row],[同分人数]]+1</f>
        <v>21696</v>
      </c>
      <c r="Q4089">
        <f ca="1">IF(O4089&gt;=开始!$B$6, 1, 0)</f>
        <v>1</v>
      </c>
      <c r="R4089">
        <f ca="1">_20206[[#This Row],[最低排名]]-开始!$B$6</f>
        <v>21932</v>
      </c>
    </row>
    <row r="4090" spans="1:18">
      <c r="A4090">
        <v>12505</v>
      </c>
      <c r="B4090" t="s">
        <v>153</v>
      </c>
      <c r="C4090" t="str">
        <f t="shared" si="254"/>
        <v>上海体大</v>
      </c>
      <c r="D4090" t="str">
        <f t="shared" si="255"/>
        <v>05</v>
      </c>
      <c r="E4090" t="s">
        <v>75</v>
      </c>
      <c r="F4090">
        <v>217</v>
      </c>
      <c r="G4090">
        <v>114</v>
      </c>
      <c r="H4090">
        <v>118</v>
      </c>
      <c r="I4090">
        <v>58</v>
      </c>
      <c r="J4090">
        <v>55</v>
      </c>
      <c r="K4090">
        <v>52</v>
      </c>
      <c r="L4090">
        <v>0</v>
      </c>
      <c r="M4090">
        <v>2023</v>
      </c>
      <c r="N4090">
        <f t="shared" ca="1" si="252"/>
        <v>252</v>
      </c>
      <c r="O4090">
        <f t="shared" ca="1" si="253"/>
        <v>19672</v>
      </c>
      <c r="P4090">
        <f ca="1">_20206[[#This Row],[最低排名]]-_20206[[#This Row],[同分人数]]+1</f>
        <v>19421</v>
      </c>
      <c r="Q4090">
        <f ca="1">IF(O4090&gt;=开始!$B$6, 1, 0)</f>
        <v>1</v>
      </c>
      <c r="R4090">
        <f ca="1">_20206[[#This Row],[最低排名]]-开始!$B$6</f>
        <v>19672</v>
      </c>
    </row>
    <row r="4091" spans="1:18">
      <c r="A4091">
        <v>12506</v>
      </c>
      <c r="B4091" t="s">
        <v>154</v>
      </c>
      <c r="C4091" t="str">
        <f t="shared" si="254"/>
        <v>上海体大</v>
      </c>
      <c r="D4091" t="str">
        <f t="shared" si="255"/>
        <v>06</v>
      </c>
      <c r="E4091" t="s">
        <v>155</v>
      </c>
      <c r="F4091">
        <v>224</v>
      </c>
      <c r="G4091">
        <v>113</v>
      </c>
      <c r="H4091">
        <v>103</v>
      </c>
      <c r="I4091">
        <v>58</v>
      </c>
      <c r="J4091">
        <v>55</v>
      </c>
      <c r="K4091">
        <v>49</v>
      </c>
      <c r="L4091">
        <v>0</v>
      </c>
      <c r="M4091">
        <v>2023</v>
      </c>
      <c r="N4091">
        <f t="shared" ca="1" si="252"/>
        <v>231</v>
      </c>
      <c r="O4091">
        <f t="shared" ca="1" si="253"/>
        <v>22397</v>
      </c>
      <c r="P4091">
        <f ca="1">_20206[[#This Row],[最低排名]]-_20206[[#This Row],[同分人数]]+1</f>
        <v>22167</v>
      </c>
      <c r="Q4091">
        <f ca="1">IF(O4091&gt;=开始!$B$6, 1, 0)</f>
        <v>1</v>
      </c>
      <c r="R4091">
        <f ca="1">_20206[[#This Row],[最低排名]]-开始!$B$6</f>
        <v>22397</v>
      </c>
    </row>
    <row r="4092" spans="1:18">
      <c r="A4092">
        <v>12601</v>
      </c>
      <c r="B4092" t="s">
        <v>156</v>
      </c>
      <c r="C4092" t="str">
        <f t="shared" si="254"/>
        <v>海医大</v>
      </c>
      <c r="D4092" t="str">
        <f t="shared" si="255"/>
        <v>01</v>
      </c>
      <c r="E4092" t="s">
        <v>16</v>
      </c>
      <c r="F4092">
        <v>231</v>
      </c>
      <c r="G4092">
        <v>133</v>
      </c>
      <c r="H4092">
        <v>122</v>
      </c>
      <c r="I4092">
        <v>67</v>
      </c>
      <c r="J4092">
        <v>67</v>
      </c>
      <c r="K4092">
        <v>67</v>
      </c>
      <c r="L4092">
        <v>0</v>
      </c>
      <c r="M4092">
        <v>2023</v>
      </c>
      <c r="N4092">
        <f t="shared" ca="1" si="252"/>
        <v>197</v>
      </c>
      <c r="O4092">
        <f t="shared" ca="1" si="253"/>
        <v>6846</v>
      </c>
      <c r="P4092">
        <f ca="1">_20206[[#This Row],[最低排名]]-_20206[[#This Row],[同分人数]]+1</f>
        <v>6650</v>
      </c>
      <c r="Q4092">
        <f ca="1">IF(O4092&gt;=开始!$B$6, 1, 0)</f>
        <v>1</v>
      </c>
      <c r="R4092">
        <f ca="1">_20206[[#This Row],[最低排名]]-开始!$B$6</f>
        <v>6846</v>
      </c>
    </row>
    <row r="4093" spans="1:18">
      <c r="A4093">
        <v>12602</v>
      </c>
      <c r="B4093" t="s">
        <v>157</v>
      </c>
      <c r="C4093" t="str">
        <f t="shared" si="254"/>
        <v>海医大</v>
      </c>
      <c r="D4093" t="str">
        <f t="shared" si="255"/>
        <v>02</v>
      </c>
      <c r="E4093" t="s">
        <v>158</v>
      </c>
      <c r="F4093">
        <v>230</v>
      </c>
      <c r="G4093">
        <v>116</v>
      </c>
      <c r="H4093">
        <v>127</v>
      </c>
      <c r="I4093">
        <v>67</v>
      </c>
      <c r="J4093">
        <v>67</v>
      </c>
      <c r="K4093">
        <v>58</v>
      </c>
      <c r="L4093">
        <v>0</v>
      </c>
      <c r="M4093">
        <v>2023</v>
      </c>
      <c r="N4093">
        <f t="shared" ca="1" si="252"/>
        <v>204</v>
      </c>
      <c r="O4093">
        <f t="shared" ca="1" si="253"/>
        <v>7855</v>
      </c>
      <c r="P4093">
        <f ca="1">_20206[[#This Row],[最低排名]]-_20206[[#This Row],[同分人数]]+1</f>
        <v>7652</v>
      </c>
      <c r="Q4093">
        <f ca="1">IF(O4093&gt;=开始!$B$6, 1, 0)</f>
        <v>1</v>
      </c>
      <c r="R4093">
        <f ca="1">_20206[[#This Row],[最低排名]]-开始!$B$6</f>
        <v>7855</v>
      </c>
    </row>
    <row r="4094" spans="1:18">
      <c r="A4094">
        <v>12603</v>
      </c>
      <c r="B4094" t="s">
        <v>159</v>
      </c>
      <c r="C4094" t="str">
        <f t="shared" si="254"/>
        <v>海医大</v>
      </c>
      <c r="D4094" t="str">
        <f t="shared" si="255"/>
        <v>03</v>
      </c>
      <c r="E4094" t="s">
        <v>160</v>
      </c>
      <c r="F4094">
        <v>225</v>
      </c>
      <c r="G4094">
        <v>117</v>
      </c>
      <c r="H4094">
        <v>126</v>
      </c>
      <c r="I4094">
        <v>64</v>
      </c>
      <c r="J4094">
        <v>61</v>
      </c>
      <c r="K4094">
        <v>58</v>
      </c>
      <c r="L4094">
        <v>0</v>
      </c>
      <c r="M4094">
        <v>2023</v>
      </c>
      <c r="N4094">
        <f t="shared" ca="1" si="252"/>
        <v>247</v>
      </c>
      <c r="O4094">
        <f t="shared" ca="1" si="253"/>
        <v>11276</v>
      </c>
      <c r="P4094">
        <f ca="1">_20206[[#This Row],[最低排名]]-_20206[[#This Row],[同分人数]]+1</f>
        <v>11030</v>
      </c>
      <c r="Q4094">
        <f ca="1">IF(O4094&gt;=开始!$B$6, 1, 0)</f>
        <v>1</v>
      </c>
      <c r="R4094">
        <f ca="1">_20206[[#This Row],[最低排名]]-开始!$B$6</f>
        <v>11276</v>
      </c>
    </row>
    <row r="4095" spans="1:18">
      <c r="A4095">
        <v>12701</v>
      </c>
      <c r="B4095" t="s">
        <v>161</v>
      </c>
      <c r="C4095" t="str">
        <f t="shared" si="254"/>
        <v>立信金融</v>
      </c>
      <c r="D4095" t="str">
        <f t="shared" si="255"/>
        <v>01</v>
      </c>
      <c r="E4095" t="s">
        <v>162</v>
      </c>
      <c r="F4095">
        <v>196</v>
      </c>
      <c r="G4095">
        <v>99</v>
      </c>
      <c r="H4095">
        <v>114</v>
      </c>
      <c r="I4095">
        <v>58</v>
      </c>
      <c r="J4095">
        <v>58</v>
      </c>
      <c r="K4095">
        <v>49</v>
      </c>
      <c r="L4095">
        <v>0</v>
      </c>
      <c r="M4095">
        <v>2023</v>
      </c>
      <c r="N4095">
        <f t="shared" ca="1" si="252"/>
        <v>263</v>
      </c>
      <c r="O4095">
        <f t="shared" ca="1" si="253"/>
        <v>25848</v>
      </c>
      <c r="P4095">
        <f ca="1">_20206[[#This Row],[最低排名]]-_20206[[#This Row],[同分人数]]+1</f>
        <v>25586</v>
      </c>
      <c r="Q4095">
        <f ca="1">IF(O4095&gt;=开始!$B$6, 1, 0)</f>
        <v>1</v>
      </c>
      <c r="R4095">
        <f ca="1">_20206[[#This Row],[最低排名]]-开始!$B$6</f>
        <v>25848</v>
      </c>
    </row>
    <row r="4096" spans="1:18">
      <c r="A4096">
        <v>12702</v>
      </c>
      <c r="B4096" t="s">
        <v>163</v>
      </c>
      <c r="C4096" t="str">
        <f t="shared" si="254"/>
        <v>立信金融</v>
      </c>
      <c r="D4096" t="str">
        <f t="shared" si="255"/>
        <v>02</v>
      </c>
      <c r="E4096" t="s">
        <v>92</v>
      </c>
      <c r="F4096">
        <v>196</v>
      </c>
      <c r="G4096">
        <v>103</v>
      </c>
      <c r="H4096">
        <v>112</v>
      </c>
      <c r="I4096">
        <v>61</v>
      </c>
      <c r="J4096">
        <v>58</v>
      </c>
      <c r="K4096">
        <v>55</v>
      </c>
      <c r="L4096">
        <v>0</v>
      </c>
      <c r="M4096">
        <v>2023</v>
      </c>
      <c r="N4096">
        <f t="shared" ca="1" si="252"/>
        <v>263</v>
      </c>
      <c r="O4096">
        <f t="shared" ca="1" si="253"/>
        <v>24077</v>
      </c>
      <c r="P4096">
        <f ca="1">_20206[[#This Row],[最低排名]]-_20206[[#This Row],[同分人数]]+1</f>
        <v>23815</v>
      </c>
      <c r="Q4096">
        <f ca="1">IF(O4096&gt;=开始!$B$6, 1, 0)</f>
        <v>1</v>
      </c>
      <c r="R4096">
        <f ca="1">_20206[[#This Row],[最低排名]]-开始!$B$6</f>
        <v>24077</v>
      </c>
    </row>
    <row r="4097" spans="1:18">
      <c r="A4097">
        <v>12703</v>
      </c>
      <c r="B4097" t="s">
        <v>164</v>
      </c>
      <c r="C4097" t="str">
        <f t="shared" si="254"/>
        <v>立信金融</v>
      </c>
      <c r="D4097" t="str">
        <f t="shared" si="255"/>
        <v>03</v>
      </c>
      <c r="E4097" t="s">
        <v>165</v>
      </c>
      <c r="F4097">
        <v>183</v>
      </c>
      <c r="G4097">
        <v>100</v>
      </c>
      <c r="H4097">
        <v>104</v>
      </c>
      <c r="I4097">
        <v>58</v>
      </c>
      <c r="J4097">
        <v>55</v>
      </c>
      <c r="K4097">
        <v>55</v>
      </c>
      <c r="L4097">
        <v>0</v>
      </c>
      <c r="M4097">
        <v>2023</v>
      </c>
      <c r="N4097">
        <f t="shared" ca="1" si="252"/>
        <v>225</v>
      </c>
      <c r="O4097">
        <f t="shared" ca="1" si="253"/>
        <v>30610</v>
      </c>
      <c r="P4097">
        <f ca="1">_20206[[#This Row],[最低排名]]-_20206[[#This Row],[同分人数]]+1</f>
        <v>30386</v>
      </c>
      <c r="Q4097">
        <f ca="1">IF(O4097&gt;=开始!$B$6, 1, 0)</f>
        <v>1</v>
      </c>
      <c r="R4097">
        <f ca="1">_20206[[#This Row],[最低排名]]-开始!$B$6</f>
        <v>30610</v>
      </c>
    </row>
    <row r="4098" spans="1:18">
      <c r="A4098">
        <v>12704</v>
      </c>
      <c r="B4098" t="s">
        <v>166</v>
      </c>
      <c r="C4098" t="str">
        <f t="shared" si="254"/>
        <v>立信金融</v>
      </c>
      <c r="D4098" t="str">
        <f t="shared" si="255"/>
        <v>04</v>
      </c>
      <c r="E4098" t="s">
        <v>96</v>
      </c>
      <c r="F4098">
        <v>201</v>
      </c>
      <c r="G4098">
        <v>104</v>
      </c>
      <c r="H4098">
        <v>94</v>
      </c>
      <c r="I4098">
        <v>64</v>
      </c>
      <c r="J4098">
        <v>64</v>
      </c>
      <c r="K4098">
        <v>49</v>
      </c>
      <c r="L4098">
        <v>0</v>
      </c>
      <c r="M4098">
        <v>2023</v>
      </c>
      <c r="N4098">
        <f t="shared" ref="N4098:N4161" ca="1" si="256">VLOOKUP(E4098, INDIRECT("'" &amp; M4098 &amp; "D'!$A$2:$G$500"), 2, FALSE)</f>
        <v>236</v>
      </c>
      <c r="O4098">
        <f t="shared" ref="O4098:O4161" ca="1" si="257">VLOOKUP(E4098, INDIRECT("'" &amp; M4098 &amp; "D'!$A$2:$G$500"), 3, FALSE)</f>
        <v>26613</v>
      </c>
      <c r="P4098">
        <f ca="1">_20206[[#This Row],[最低排名]]-_20206[[#This Row],[同分人数]]+1</f>
        <v>26378</v>
      </c>
      <c r="Q4098">
        <f ca="1">IF(O4098&gt;=开始!$B$6, 1, 0)</f>
        <v>1</v>
      </c>
      <c r="R4098">
        <f ca="1">_20206[[#This Row],[最低排名]]-开始!$B$6</f>
        <v>26613</v>
      </c>
    </row>
    <row r="4099" spans="1:18">
      <c r="A4099">
        <v>12705</v>
      </c>
      <c r="B4099" t="s">
        <v>167</v>
      </c>
      <c r="C4099" t="str">
        <f t="shared" si="254"/>
        <v>立信金融</v>
      </c>
      <c r="D4099" t="str">
        <f t="shared" si="255"/>
        <v>05</v>
      </c>
      <c r="E4099" t="s">
        <v>168</v>
      </c>
      <c r="F4099">
        <v>219</v>
      </c>
      <c r="G4099">
        <v>111</v>
      </c>
      <c r="H4099">
        <v>105</v>
      </c>
      <c r="I4099">
        <v>61</v>
      </c>
      <c r="J4099">
        <v>58</v>
      </c>
      <c r="K4099">
        <v>52</v>
      </c>
      <c r="L4099">
        <v>0</v>
      </c>
      <c r="M4099">
        <v>2023</v>
      </c>
      <c r="N4099">
        <f t="shared" ca="1" si="256"/>
        <v>240</v>
      </c>
      <c r="O4099">
        <f t="shared" ca="1" si="257"/>
        <v>20893</v>
      </c>
      <c r="P4099">
        <f ca="1">_20206[[#This Row],[最低排名]]-_20206[[#This Row],[同分人数]]+1</f>
        <v>20654</v>
      </c>
      <c r="Q4099">
        <f ca="1">IF(O4099&gt;=开始!$B$6, 1, 0)</f>
        <v>1</v>
      </c>
      <c r="R4099">
        <f ca="1">_20206[[#This Row],[最低排名]]-开始!$B$6</f>
        <v>20893</v>
      </c>
    </row>
    <row r="4100" spans="1:18">
      <c r="A4100">
        <v>12801</v>
      </c>
      <c r="B4100" t="s">
        <v>169</v>
      </c>
      <c r="C4100" t="str">
        <f t="shared" si="254"/>
        <v>二工大</v>
      </c>
      <c r="D4100" t="str">
        <f t="shared" si="255"/>
        <v>01</v>
      </c>
      <c r="E4100" t="s">
        <v>170</v>
      </c>
      <c r="F4100">
        <v>220</v>
      </c>
      <c r="G4100">
        <v>122</v>
      </c>
      <c r="H4100">
        <v>71</v>
      </c>
      <c r="I4100">
        <v>58</v>
      </c>
      <c r="J4100">
        <v>55</v>
      </c>
      <c r="K4100">
        <v>49</v>
      </c>
      <c r="L4100">
        <v>0</v>
      </c>
      <c r="M4100">
        <v>2023</v>
      </c>
      <c r="N4100">
        <f t="shared" ca="1" si="256"/>
        <v>242</v>
      </c>
      <c r="O4100">
        <f t="shared" ca="1" si="257"/>
        <v>31094</v>
      </c>
      <c r="P4100">
        <f ca="1">_20206[[#This Row],[最低排名]]-_20206[[#This Row],[同分人数]]+1</f>
        <v>30853</v>
      </c>
      <c r="Q4100">
        <f ca="1">IF(O4100&gt;=开始!$B$6, 1, 0)</f>
        <v>1</v>
      </c>
      <c r="R4100">
        <f ca="1">_20206[[#This Row],[最低排名]]-开始!$B$6</f>
        <v>31094</v>
      </c>
    </row>
    <row r="4101" spans="1:18">
      <c r="A4101">
        <v>12802</v>
      </c>
      <c r="B4101" t="s">
        <v>171</v>
      </c>
      <c r="C4101" t="str">
        <f t="shared" si="254"/>
        <v>二工大</v>
      </c>
      <c r="D4101" t="str">
        <f t="shared" si="255"/>
        <v>02</v>
      </c>
      <c r="E4101" t="s">
        <v>144</v>
      </c>
      <c r="F4101">
        <v>189</v>
      </c>
      <c r="G4101">
        <v>99</v>
      </c>
      <c r="H4101">
        <v>89</v>
      </c>
      <c r="I4101">
        <v>64</v>
      </c>
      <c r="J4101">
        <v>64</v>
      </c>
      <c r="K4101">
        <v>61</v>
      </c>
      <c r="L4101">
        <v>0</v>
      </c>
      <c r="M4101">
        <v>2023</v>
      </c>
      <c r="N4101">
        <f t="shared" ca="1" si="256"/>
        <v>242</v>
      </c>
      <c r="O4101">
        <f t="shared" ca="1" si="257"/>
        <v>27818</v>
      </c>
      <c r="P4101">
        <f ca="1">_20206[[#This Row],[最低排名]]-_20206[[#This Row],[同分人数]]+1</f>
        <v>27577</v>
      </c>
      <c r="Q4101">
        <f ca="1">IF(O4101&gt;=开始!$B$6, 1, 0)</f>
        <v>1</v>
      </c>
      <c r="R4101">
        <f ca="1">_20206[[#This Row],[最低排名]]-开始!$B$6</f>
        <v>27818</v>
      </c>
    </row>
    <row r="4102" spans="1:18">
      <c r="A4102">
        <v>12803</v>
      </c>
      <c r="B4102" t="s">
        <v>172</v>
      </c>
      <c r="C4102" t="str">
        <f t="shared" si="254"/>
        <v>二工大</v>
      </c>
      <c r="D4102" t="str">
        <f t="shared" si="255"/>
        <v>03</v>
      </c>
      <c r="E4102" t="s">
        <v>173</v>
      </c>
      <c r="F4102">
        <v>207</v>
      </c>
      <c r="G4102">
        <v>106</v>
      </c>
      <c r="H4102">
        <v>94</v>
      </c>
      <c r="I4102">
        <v>55</v>
      </c>
      <c r="J4102">
        <v>55</v>
      </c>
      <c r="K4102">
        <v>52</v>
      </c>
      <c r="L4102">
        <v>0</v>
      </c>
      <c r="M4102">
        <v>2023</v>
      </c>
      <c r="N4102">
        <f t="shared" ca="1" si="256"/>
        <v>224</v>
      </c>
      <c r="O4102">
        <f t="shared" ca="1" si="257"/>
        <v>28788</v>
      </c>
      <c r="P4102">
        <f ca="1">_20206[[#This Row],[最低排名]]-_20206[[#This Row],[同分人数]]+1</f>
        <v>28565</v>
      </c>
      <c r="Q4102">
        <f ca="1">IF(O4102&gt;=开始!$B$6, 1, 0)</f>
        <v>1</v>
      </c>
      <c r="R4102">
        <f ca="1">_20206[[#This Row],[最低排名]]-开始!$B$6</f>
        <v>28788</v>
      </c>
    </row>
    <row r="4103" spans="1:18">
      <c r="A4103">
        <v>12804</v>
      </c>
      <c r="B4103" t="s">
        <v>174</v>
      </c>
      <c r="C4103" t="str">
        <f t="shared" si="254"/>
        <v>二工大</v>
      </c>
      <c r="D4103" t="str">
        <f t="shared" si="255"/>
        <v>04</v>
      </c>
      <c r="E4103" t="s">
        <v>175</v>
      </c>
      <c r="F4103">
        <v>185</v>
      </c>
      <c r="G4103">
        <v>102</v>
      </c>
      <c r="H4103">
        <v>111</v>
      </c>
      <c r="I4103">
        <v>64</v>
      </c>
      <c r="J4103">
        <v>55</v>
      </c>
      <c r="K4103">
        <v>49</v>
      </c>
      <c r="L4103">
        <v>0</v>
      </c>
      <c r="M4103">
        <v>2023</v>
      </c>
      <c r="N4103">
        <f t="shared" ca="1" si="256"/>
        <v>245</v>
      </c>
      <c r="O4103">
        <f t="shared" ca="1" si="257"/>
        <v>28564</v>
      </c>
      <c r="P4103">
        <f ca="1">_20206[[#This Row],[最低排名]]-_20206[[#This Row],[同分人数]]+1</f>
        <v>28320</v>
      </c>
      <c r="Q4103">
        <f ca="1">IF(O4103&gt;=开始!$B$6, 1, 0)</f>
        <v>1</v>
      </c>
      <c r="R4103">
        <f ca="1">_20206[[#This Row],[最低排名]]-开始!$B$6</f>
        <v>28564</v>
      </c>
    </row>
    <row r="4104" spans="1:18">
      <c r="A4104">
        <v>12805</v>
      </c>
      <c r="B4104" t="s">
        <v>176</v>
      </c>
      <c r="C4104" t="str">
        <f t="shared" si="254"/>
        <v>二工大</v>
      </c>
      <c r="D4104" t="str">
        <f t="shared" si="255"/>
        <v>05</v>
      </c>
      <c r="E4104" t="s">
        <v>165</v>
      </c>
      <c r="F4104">
        <v>186</v>
      </c>
      <c r="G4104">
        <v>108</v>
      </c>
      <c r="H4104">
        <v>98</v>
      </c>
      <c r="I4104">
        <v>67</v>
      </c>
      <c r="J4104">
        <v>52</v>
      </c>
      <c r="K4104">
        <v>52</v>
      </c>
      <c r="L4104">
        <v>0</v>
      </c>
      <c r="M4104">
        <v>2023</v>
      </c>
      <c r="N4104">
        <f t="shared" ca="1" si="256"/>
        <v>225</v>
      </c>
      <c r="O4104">
        <f t="shared" ca="1" si="257"/>
        <v>30610</v>
      </c>
      <c r="P4104">
        <f ca="1">_20206[[#This Row],[最低排名]]-_20206[[#This Row],[同分人数]]+1</f>
        <v>30386</v>
      </c>
      <c r="Q4104">
        <f ca="1">IF(O4104&gt;=开始!$B$6, 1, 0)</f>
        <v>1</v>
      </c>
      <c r="R4104">
        <f ca="1">_20206[[#This Row],[最低排名]]-开始!$B$6</f>
        <v>30610</v>
      </c>
    </row>
    <row r="4105" spans="1:18">
      <c r="A4105">
        <v>12901</v>
      </c>
      <c r="B4105" t="s">
        <v>177</v>
      </c>
      <c r="C4105" t="str">
        <f t="shared" si="254"/>
        <v>上海商院</v>
      </c>
      <c r="D4105" t="str">
        <f t="shared" si="255"/>
        <v>01</v>
      </c>
      <c r="E4105" t="s">
        <v>178</v>
      </c>
      <c r="F4105">
        <v>206</v>
      </c>
      <c r="G4105">
        <v>113</v>
      </c>
      <c r="H4105">
        <v>93</v>
      </c>
      <c r="I4105">
        <v>55</v>
      </c>
      <c r="J4105">
        <v>55</v>
      </c>
      <c r="K4105">
        <v>49</v>
      </c>
      <c r="L4105">
        <v>0</v>
      </c>
      <c r="M4105">
        <v>2023</v>
      </c>
      <c r="N4105">
        <f t="shared" ca="1" si="256"/>
        <v>219</v>
      </c>
      <c r="O4105">
        <f t="shared" ca="1" si="257"/>
        <v>29925</v>
      </c>
      <c r="P4105">
        <f ca="1">_20206[[#This Row],[最低排名]]-_20206[[#This Row],[同分人数]]+1</f>
        <v>29707</v>
      </c>
      <c r="Q4105">
        <f ca="1">IF(O4105&gt;=开始!$B$6, 1, 0)</f>
        <v>1</v>
      </c>
      <c r="R4105">
        <f ca="1">_20206[[#This Row],[最低排名]]-开始!$B$6</f>
        <v>29925</v>
      </c>
    </row>
    <row r="4106" spans="1:18">
      <c r="A4106">
        <v>12902</v>
      </c>
      <c r="B4106" t="s">
        <v>179</v>
      </c>
      <c r="C4106" t="str">
        <f t="shared" si="254"/>
        <v>上海商院</v>
      </c>
      <c r="D4106" t="str">
        <f t="shared" si="255"/>
        <v>02</v>
      </c>
      <c r="E4106" t="s">
        <v>180</v>
      </c>
      <c r="F4106">
        <v>191</v>
      </c>
      <c r="G4106">
        <v>96</v>
      </c>
      <c r="H4106">
        <v>109</v>
      </c>
      <c r="I4106">
        <v>58</v>
      </c>
      <c r="J4106">
        <v>46</v>
      </c>
      <c r="K4106">
        <v>46</v>
      </c>
      <c r="L4106">
        <v>0</v>
      </c>
      <c r="M4106">
        <v>2023</v>
      </c>
      <c r="N4106">
        <f t="shared" ca="1" si="256"/>
        <v>237</v>
      </c>
      <c r="O4106">
        <f t="shared" ca="1" si="257"/>
        <v>31821</v>
      </c>
      <c r="P4106">
        <f ca="1">_20206[[#This Row],[最低排名]]-_20206[[#This Row],[同分人数]]+1</f>
        <v>31585</v>
      </c>
      <c r="Q4106">
        <f ca="1">IF(O4106&gt;=开始!$B$6, 1, 0)</f>
        <v>1</v>
      </c>
      <c r="R4106">
        <f ca="1">_20206[[#This Row],[最低排名]]-开始!$B$6</f>
        <v>31821</v>
      </c>
    </row>
    <row r="4107" spans="1:18">
      <c r="A4107">
        <v>12903</v>
      </c>
      <c r="B4107" t="s">
        <v>181</v>
      </c>
      <c r="C4107" t="str">
        <f t="shared" si="254"/>
        <v>上海商院</v>
      </c>
      <c r="D4107" t="str">
        <f t="shared" si="255"/>
        <v>03</v>
      </c>
      <c r="E4107" t="s">
        <v>182</v>
      </c>
      <c r="F4107">
        <v>200</v>
      </c>
      <c r="G4107">
        <v>114</v>
      </c>
      <c r="H4107">
        <v>96</v>
      </c>
      <c r="I4107">
        <v>64</v>
      </c>
      <c r="J4107">
        <v>58</v>
      </c>
      <c r="K4107">
        <v>43</v>
      </c>
      <c r="L4107">
        <v>0</v>
      </c>
      <c r="M4107">
        <v>2023</v>
      </c>
      <c r="N4107">
        <f t="shared" ca="1" si="256"/>
        <v>233</v>
      </c>
      <c r="O4107">
        <f t="shared" ca="1" si="257"/>
        <v>29246</v>
      </c>
      <c r="P4107">
        <f ca="1">_20206[[#This Row],[最低排名]]-_20206[[#This Row],[同分人数]]+1</f>
        <v>29014</v>
      </c>
      <c r="Q4107">
        <f ca="1">IF(O4107&gt;=开始!$B$6, 1, 0)</f>
        <v>1</v>
      </c>
      <c r="R4107">
        <f ca="1">_20206[[#This Row],[最低排名]]-开始!$B$6</f>
        <v>29246</v>
      </c>
    </row>
    <row r="4108" spans="1:18">
      <c r="A4108">
        <v>13001</v>
      </c>
      <c r="B4108" t="s">
        <v>183</v>
      </c>
      <c r="C4108" t="str">
        <f t="shared" si="254"/>
        <v>上海电机</v>
      </c>
      <c r="D4108" t="str">
        <f t="shared" si="255"/>
        <v>01</v>
      </c>
      <c r="E4108" t="s">
        <v>184</v>
      </c>
      <c r="F4108">
        <v>196</v>
      </c>
      <c r="G4108">
        <v>105</v>
      </c>
      <c r="H4108">
        <v>108</v>
      </c>
      <c r="I4108">
        <v>52</v>
      </c>
      <c r="J4108">
        <v>49</v>
      </c>
      <c r="K4108">
        <v>46</v>
      </c>
      <c r="L4108">
        <v>0</v>
      </c>
      <c r="M4108">
        <v>2023</v>
      </c>
      <c r="N4108">
        <f t="shared" ca="1" si="256"/>
        <v>237</v>
      </c>
      <c r="O4108">
        <f t="shared" ca="1" si="257"/>
        <v>31584</v>
      </c>
      <c r="P4108">
        <f ca="1">_20206[[#This Row],[最低排名]]-_20206[[#This Row],[同分人数]]+1</f>
        <v>31348</v>
      </c>
      <c r="Q4108">
        <f ca="1">IF(O4108&gt;=开始!$B$6, 1, 0)</f>
        <v>1</v>
      </c>
      <c r="R4108">
        <f ca="1">_20206[[#This Row],[最低排名]]-开始!$B$6</f>
        <v>31584</v>
      </c>
    </row>
    <row r="4109" spans="1:18">
      <c r="A4109">
        <v>13002</v>
      </c>
      <c r="B4109" t="s">
        <v>185</v>
      </c>
      <c r="C4109" t="str">
        <f t="shared" si="254"/>
        <v>上海电机</v>
      </c>
      <c r="D4109" t="str">
        <f t="shared" si="255"/>
        <v>02</v>
      </c>
      <c r="E4109" t="s">
        <v>54</v>
      </c>
      <c r="F4109">
        <v>212</v>
      </c>
      <c r="G4109">
        <v>111</v>
      </c>
      <c r="H4109">
        <v>91</v>
      </c>
      <c r="I4109">
        <v>46</v>
      </c>
      <c r="J4109">
        <v>46</v>
      </c>
      <c r="K4109">
        <v>46</v>
      </c>
      <c r="L4109">
        <v>0</v>
      </c>
      <c r="M4109">
        <v>2023</v>
      </c>
      <c r="N4109">
        <f t="shared" ca="1" si="256"/>
        <v>202</v>
      </c>
      <c r="O4109">
        <f t="shared" ca="1" si="257"/>
        <v>33766</v>
      </c>
      <c r="P4109">
        <f ca="1">_20206[[#This Row],[最低排名]]-_20206[[#This Row],[同分人数]]+1</f>
        <v>33565</v>
      </c>
      <c r="Q4109">
        <f ca="1">IF(O4109&gt;=开始!$B$6, 1, 0)</f>
        <v>1</v>
      </c>
      <c r="R4109">
        <f ca="1">_20206[[#This Row],[最低排名]]-开始!$B$6</f>
        <v>33766</v>
      </c>
    </row>
    <row r="4110" spans="1:18">
      <c r="A4110">
        <v>13003</v>
      </c>
      <c r="B4110" t="s">
        <v>186</v>
      </c>
      <c r="C4110" t="str">
        <f t="shared" si="254"/>
        <v>上海电机</v>
      </c>
      <c r="D4110" t="str">
        <f t="shared" si="255"/>
        <v>03</v>
      </c>
      <c r="E4110" t="s">
        <v>187</v>
      </c>
      <c r="F4110">
        <v>182</v>
      </c>
      <c r="G4110">
        <v>110</v>
      </c>
      <c r="H4110">
        <v>98</v>
      </c>
      <c r="I4110">
        <v>61</v>
      </c>
      <c r="J4110">
        <v>58</v>
      </c>
      <c r="K4110">
        <v>49</v>
      </c>
      <c r="L4110">
        <v>0</v>
      </c>
      <c r="M4110">
        <v>2023</v>
      </c>
      <c r="N4110">
        <f t="shared" ca="1" si="256"/>
        <v>213</v>
      </c>
      <c r="O4110">
        <f t="shared" ca="1" si="257"/>
        <v>32236</v>
      </c>
      <c r="P4110">
        <f ca="1">_20206[[#This Row],[最低排名]]-_20206[[#This Row],[同分人数]]+1</f>
        <v>32024</v>
      </c>
      <c r="Q4110">
        <f ca="1">IF(O4110&gt;=开始!$B$6, 1, 0)</f>
        <v>1</v>
      </c>
      <c r="R4110">
        <f ca="1">_20206[[#This Row],[最低排名]]-开始!$B$6</f>
        <v>32236</v>
      </c>
    </row>
    <row r="4111" spans="1:18">
      <c r="A4111">
        <v>13101</v>
      </c>
      <c r="B4111" t="s">
        <v>188</v>
      </c>
      <c r="C4111" t="str">
        <f t="shared" si="254"/>
        <v>上海政法</v>
      </c>
      <c r="D4111" t="str">
        <f t="shared" si="255"/>
        <v>01</v>
      </c>
      <c r="E4111" t="s">
        <v>189</v>
      </c>
      <c r="F4111">
        <v>222</v>
      </c>
      <c r="G4111">
        <v>117</v>
      </c>
      <c r="H4111">
        <v>118</v>
      </c>
      <c r="I4111">
        <v>67</v>
      </c>
      <c r="J4111">
        <v>67</v>
      </c>
      <c r="K4111">
        <v>61</v>
      </c>
      <c r="L4111">
        <v>0</v>
      </c>
      <c r="M4111">
        <v>2023</v>
      </c>
      <c r="N4111">
        <f t="shared" ca="1" si="256"/>
        <v>221</v>
      </c>
      <c r="O4111">
        <f t="shared" ca="1" si="257"/>
        <v>11029</v>
      </c>
      <c r="P4111">
        <f ca="1">_20206[[#This Row],[最低排名]]-_20206[[#This Row],[同分人数]]+1</f>
        <v>10809</v>
      </c>
      <c r="Q4111">
        <f ca="1">IF(O4111&gt;=开始!$B$6, 1, 0)</f>
        <v>1</v>
      </c>
      <c r="R4111">
        <f ca="1">_20206[[#This Row],[最低排名]]-开始!$B$6</f>
        <v>11029</v>
      </c>
    </row>
    <row r="4112" spans="1:18">
      <c r="A4112">
        <v>13102</v>
      </c>
      <c r="B4112" t="s">
        <v>190</v>
      </c>
      <c r="C4112" t="str">
        <f t="shared" si="254"/>
        <v>上海政法</v>
      </c>
      <c r="D4112" t="str">
        <f t="shared" si="255"/>
        <v>02</v>
      </c>
      <c r="E4112" t="s">
        <v>191</v>
      </c>
      <c r="F4112">
        <v>215</v>
      </c>
      <c r="G4112">
        <v>112</v>
      </c>
      <c r="H4112">
        <v>115</v>
      </c>
      <c r="I4112">
        <v>64</v>
      </c>
      <c r="J4112">
        <v>61</v>
      </c>
      <c r="K4112">
        <v>61</v>
      </c>
      <c r="L4112">
        <v>0</v>
      </c>
      <c r="M4112">
        <v>2023</v>
      </c>
      <c r="N4112">
        <f t="shared" ca="1" si="256"/>
        <v>242</v>
      </c>
      <c r="O4112">
        <f t="shared" ca="1" si="257"/>
        <v>15632</v>
      </c>
      <c r="P4112">
        <f ca="1">_20206[[#This Row],[最低排名]]-_20206[[#This Row],[同分人数]]+1</f>
        <v>15391</v>
      </c>
      <c r="Q4112">
        <f ca="1">IF(O4112&gt;=开始!$B$6, 1, 0)</f>
        <v>1</v>
      </c>
      <c r="R4112">
        <f ca="1">_20206[[#This Row],[最低排名]]-开始!$B$6</f>
        <v>15632</v>
      </c>
    </row>
    <row r="4113" spans="1:18">
      <c r="A4113">
        <v>13103</v>
      </c>
      <c r="B4113" t="s">
        <v>192</v>
      </c>
      <c r="C4113" t="str">
        <f t="shared" si="254"/>
        <v>上海政法</v>
      </c>
      <c r="D4113" t="str">
        <f t="shared" si="255"/>
        <v>03</v>
      </c>
      <c r="E4113" t="s">
        <v>149</v>
      </c>
      <c r="F4113">
        <v>214</v>
      </c>
      <c r="G4113">
        <v>107</v>
      </c>
      <c r="H4113">
        <v>106</v>
      </c>
      <c r="I4113">
        <v>67</v>
      </c>
      <c r="J4113">
        <v>61</v>
      </c>
      <c r="K4113">
        <v>49</v>
      </c>
      <c r="L4113">
        <v>0</v>
      </c>
      <c r="M4113">
        <v>2023</v>
      </c>
      <c r="N4113">
        <f t="shared" ca="1" si="256"/>
        <v>217</v>
      </c>
      <c r="O4113">
        <f t="shared" ca="1" si="257"/>
        <v>20398</v>
      </c>
      <c r="P4113">
        <f ca="1">_20206[[#This Row],[最低排名]]-_20206[[#This Row],[同分人数]]+1</f>
        <v>20182</v>
      </c>
      <c r="Q4113">
        <f ca="1">IF(O4113&gt;=开始!$B$6, 1, 0)</f>
        <v>1</v>
      </c>
      <c r="R4113">
        <f ca="1">_20206[[#This Row],[最低排名]]-开始!$B$6</f>
        <v>20398</v>
      </c>
    </row>
    <row r="4114" spans="1:18">
      <c r="A4114">
        <v>13104</v>
      </c>
      <c r="B4114" t="s">
        <v>193</v>
      </c>
      <c r="C4114" t="str">
        <f t="shared" si="254"/>
        <v>上海政法</v>
      </c>
      <c r="D4114" t="str">
        <f t="shared" si="255"/>
        <v>04</v>
      </c>
      <c r="E4114" t="s">
        <v>149</v>
      </c>
      <c r="F4114">
        <v>215</v>
      </c>
      <c r="G4114">
        <v>110</v>
      </c>
      <c r="H4114">
        <v>117</v>
      </c>
      <c r="I4114">
        <v>58</v>
      </c>
      <c r="J4114">
        <v>55</v>
      </c>
      <c r="K4114">
        <v>52</v>
      </c>
      <c r="L4114">
        <v>0</v>
      </c>
      <c r="M4114">
        <v>2023</v>
      </c>
      <c r="N4114">
        <f t="shared" ca="1" si="256"/>
        <v>217</v>
      </c>
      <c r="O4114">
        <f t="shared" ca="1" si="257"/>
        <v>20398</v>
      </c>
      <c r="P4114">
        <f ca="1">_20206[[#This Row],[最低排名]]-_20206[[#This Row],[同分人数]]+1</f>
        <v>20182</v>
      </c>
      <c r="Q4114">
        <f ca="1">IF(O4114&gt;=开始!$B$6, 1, 0)</f>
        <v>1</v>
      </c>
      <c r="R4114">
        <f ca="1">_20206[[#This Row],[最低排名]]-开始!$B$6</f>
        <v>20398</v>
      </c>
    </row>
    <row r="4115" spans="1:18">
      <c r="A4115">
        <v>13105</v>
      </c>
      <c r="B4115" t="s">
        <v>194</v>
      </c>
      <c r="C4115" t="str">
        <f t="shared" si="254"/>
        <v>上海政法</v>
      </c>
      <c r="D4115" t="str">
        <f t="shared" si="255"/>
        <v>05</v>
      </c>
      <c r="E4115" t="s">
        <v>195</v>
      </c>
      <c r="F4115">
        <v>221</v>
      </c>
      <c r="G4115">
        <v>112</v>
      </c>
      <c r="H4115">
        <v>112</v>
      </c>
      <c r="I4115">
        <v>64</v>
      </c>
      <c r="J4115">
        <v>58</v>
      </c>
      <c r="K4115">
        <v>55</v>
      </c>
      <c r="L4115">
        <v>0</v>
      </c>
      <c r="M4115">
        <v>2023</v>
      </c>
      <c r="N4115">
        <f t="shared" ca="1" si="256"/>
        <v>218</v>
      </c>
      <c r="O4115">
        <f t="shared" ca="1" si="257"/>
        <v>17139</v>
      </c>
      <c r="P4115">
        <f ca="1">_20206[[#This Row],[最低排名]]-_20206[[#This Row],[同分人数]]+1</f>
        <v>16922</v>
      </c>
      <c r="Q4115">
        <f ca="1">IF(O4115&gt;=开始!$B$6, 1, 0)</f>
        <v>1</v>
      </c>
      <c r="R4115">
        <f ca="1">_20206[[#This Row],[最低排名]]-开始!$B$6</f>
        <v>17139</v>
      </c>
    </row>
    <row r="4116" spans="1:18">
      <c r="A4116">
        <v>13106</v>
      </c>
      <c r="B4116" t="s">
        <v>196</v>
      </c>
      <c r="C4116" t="str">
        <f t="shared" si="254"/>
        <v>上海政法</v>
      </c>
      <c r="D4116" t="str">
        <f t="shared" si="255"/>
        <v>06</v>
      </c>
      <c r="E4116" t="s">
        <v>195</v>
      </c>
      <c r="F4116">
        <v>217</v>
      </c>
      <c r="G4116">
        <v>123</v>
      </c>
      <c r="H4116">
        <v>113</v>
      </c>
      <c r="I4116">
        <v>67</v>
      </c>
      <c r="J4116">
        <v>61</v>
      </c>
      <c r="K4116">
        <v>52</v>
      </c>
      <c r="L4116">
        <v>0</v>
      </c>
      <c r="M4116">
        <v>2023</v>
      </c>
      <c r="N4116">
        <f t="shared" ca="1" si="256"/>
        <v>218</v>
      </c>
      <c r="O4116">
        <f t="shared" ca="1" si="257"/>
        <v>17139</v>
      </c>
      <c r="P4116">
        <f ca="1">_20206[[#This Row],[最低排名]]-_20206[[#This Row],[同分人数]]+1</f>
        <v>16922</v>
      </c>
      <c r="Q4116">
        <f ca="1">IF(O4116&gt;=开始!$B$6, 1, 0)</f>
        <v>1</v>
      </c>
      <c r="R4116">
        <f ca="1">_20206[[#This Row],[最低排名]]-开始!$B$6</f>
        <v>17139</v>
      </c>
    </row>
    <row r="4117" spans="1:18">
      <c r="A4117">
        <v>13301</v>
      </c>
      <c r="B4117" t="s">
        <v>197</v>
      </c>
      <c r="C4117" t="str">
        <f t="shared" si="254"/>
        <v>上外贤达</v>
      </c>
      <c r="D4117" t="str">
        <f t="shared" si="255"/>
        <v>01</v>
      </c>
      <c r="E4117" t="s">
        <v>198</v>
      </c>
      <c r="F4117">
        <v>152</v>
      </c>
      <c r="G4117">
        <v>88</v>
      </c>
      <c r="H4117">
        <v>127</v>
      </c>
      <c r="I4117">
        <v>46</v>
      </c>
      <c r="J4117">
        <v>40</v>
      </c>
      <c r="K4117">
        <v>40</v>
      </c>
      <c r="L4117">
        <v>0</v>
      </c>
      <c r="M4117">
        <v>2023</v>
      </c>
      <c r="N4117">
        <f t="shared" ca="1" si="256"/>
        <v>159</v>
      </c>
      <c r="O4117">
        <f t="shared" ca="1" si="257"/>
        <v>40830</v>
      </c>
      <c r="P4117">
        <f ca="1">_20206[[#This Row],[最低排名]]-_20206[[#This Row],[同分人数]]+1</f>
        <v>40672</v>
      </c>
      <c r="Q4117">
        <f ca="1">IF(O4117&gt;=开始!$B$6, 1, 0)</f>
        <v>1</v>
      </c>
      <c r="R4117">
        <f ca="1">_20206[[#This Row],[最低排名]]-开始!$B$6</f>
        <v>40830</v>
      </c>
    </row>
    <row r="4118" spans="1:18">
      <c r="A4118">
        <v>13302</v>
      </c>
      <c r="B4118" t="s">
        <v>199</v>
      </c>
      <c r="C4118" t="str">
        <f t="shared" si="254"/>
        <v>上外贤达</v>
      </c>
      <c r="D4118" t="str">
        <f t="shared" si="255"/>
        <v>02</v>
      </c>
      <c r="E4118" t="s">
        <v>56</v>
      </c>
      <c r="F4118">
        <v>180</v>
      </c>
      <c r="G4118">
        <v>95</v>
      </c>
      <c r="H4118">
        <v>84</v>
      </c>
      <c r="I4118">
        <v>55</v>
      </c>
      <c r="J4118">
        <v>49</v>
      </c>
      <c r="K4118">
        <v>46</v>
      </c>
      <c r="L4118">
        <v>0</v>
      </c>
      <c r="M4118">
        <v>2023</v>
      </c>
      <c r="N4118">
        <f t="shared" ca="1" si="256"/>
        <v>207</v>
      </c>
      <c r="O4118">
        <f t="shared" ca="1" si="257"/>
        <v>39247</v>
      </c>
      <c r="P4118">
        <f ca="1">_20206[[#This Row],[最低排名]]-_20206[[#This Row],[同分人数]]+1</f>
        <v>39041</v>
      </c>
      <c r="Q4118">
        <f ca="1">IF(O4118&gt;=开始!$B$6, 1, 0)</f>
        <v>1</v>
      </c>
      <c r="R4118">
        <f ca="1">_20206[[#This Row],[最低排名]]-开始!$B$6</f>
        <v>39247</v>
      </c>
    </row>
    <row r="4119" spans="1:18">
      <c r="A4119">
        <v>13303</v>
      </c>
      <c r="B4119" t="s">
        <v>200</v>
      </c>
      <c r="C4119" t="str">
        <f t="shared" si="254"/>
        <v>上外贤达</v>
      </c>
      <c r="D4119" t="str">
        <f t="shared" si="255"/>
        <v>03</v>
      </c>
      <c r="E4119" t="s">
        <v>198</v>
      </c>
      <c r="F4119">
        <v>158</v>
      </c>
      <c r="G4119">
        <v>90</v>
      </c>
      <c r="H4119">
        <v>94</v>
      </c>
      <c r="I4119">
        <v>55</v>
      </c>
      <c r="J4119">
        <v>52</v>
      </c>
      <c r="K4119">
        <v>46</v>
      </c>
      <c r="L4119">
        <v>0</v>
      </c>
      <c r="M4119">
        <v>2023</v>
      </c>
      <c r="N4119">
        <f t="shared" ca="1" si="256"/>
        <v>159</v>
      </c>
      <c r="O4119">
        <f t="shared" ca="1" si="257"/>
        <v>40830</v>
      </c>
      <c r="P4119">
        <f ca="1">_20206[[#This Row],[最低排名]]-_20206[[#This Row],[同分人数]]+1</f>
        <v>40672</v>
      </c>
      <c r="Q4119">
        <f ca="1">IF(O4119&gt;=开始!$B$6, 1, 0)</f>
        <v>1</v>
      </c>
      <c r="R4119">
        <f ca="1">_20206[[#This Row],[最低排名]]-开始!$B$6</f>
        <v>40830</v>
      </c>
    </row>
    <row r="4120" spans="1:18">
      <c r="A4120">
        <v>13304</v>
      </c>
      <c r="B4120" t="s">
        <v>201</v>
      </c>
      <c r="C4120" t="str">
        <f t="shared" si="254"/>
        <v>上外贤达</v>
      </c>
      <c r="D4120" t="str">
        <f t="shared" si="255"/>
        <v>04</v>
      </c>
      <c r="E4120" t="s">
        <v>198</v>
      </c>
      <c r="F4120">
        <v>197</v>
      </c>
      <c r="G4120">
        <v>100</v>
      </c>
      <c r="H4120">
        <v>76</v>
      </c>
      <c r="I4120">
        <v>46</v>
      </c>
      <c r="J4120">
        <v>43</v>
      </c>
      <c r="K4120">
        <v>43</v>
      </c>
      <c r="L4120">
        <v>0</v>
      </c>
      <c r="M4120">
        <v>2023</v>
      </c>
      <c r="N4120">
        <f t="shared" ca="1" si="256"/>
        <v>159</v>
      </c>
      <c r="O4120">
        <f t="shared" ca="1" si="257"/>
        <v>40830</v>
      </c>
      <c r="P4120">
        <f ca="1">_20206[[#This Row],[最低排名]]-_20206[[#This Row],[同分人数]]+1</f>
        <v>40672</v>
      </c>
      <c r="Q4120">
        <f ca="1">IF(O4120&gt;=开始!$B$6, 1, 0)</f>
        <v>1</v>
      </c>
      <c r="R4120">
        <f ca="1">_20206[[#This Row],[最低排名]]-开始!$B$6</f>
        <v>40830</v>
      </c>
    </row>
    <row r="4121" spans="1:18">
      <c r="A4121">
        <v>13401</v>
      </c>
      <c r="B4121" t="s">
        <v>202</v>
      </c>
      <c r="C4121" t="str">
        <f t="shared" si="254"/>
        <v>建桥学院</v>
      </c>
      <c r="D4121" t="str">
        <f t="shared" si="255"/>
        <v>01</v>
      </c>
      <c r="E4121" t="s">
        <v>203</v>
      </c>
      <c r="F4121">
        <v>181</v>
      </c>
      <c r="G4121">
        <v>95</v>
      </c>
      <c r="H4121">
        <v>96</v>
      </c>
      <c r="I4121">
        <v>55</v>
      </c>
      <c r="J4121">
        <v>49</v>
      </c>
      <c r="K4121">
        <v>49</v>
      </c>
      <c r="L4121">
        <v>0</v>
      </c>
      <c r="M4121">
        <v>2023</v>
      </c>
      <c r="N4121">
        <f t="shared" ca="1" si="256"/>
        <v>209</v>
      </c>
      <c r="O4121">
        <f t="shared" ca="1" si="257"/>
        <v>36113</v>
      </c>
      <c r="P4121">
        <f ca="1">_20206[[#This Row],[最低排名]]-_20206[[#This Row],[同分人数]]+1</f>
        <v>35905</v>
      </c>
      <c r="Q4121">
        <f ca="1">IF(O4121&gt;=开始!$B$6, 1, 0)</f>
        <v>1</v>
      </c>
      <c r="R4121">
        <f ca="1">_20206[[#This Row],[最低排名]]-开始!$B$6</f>
        <v>36113</v>
      </c>
    </row>
    <row r="4122" spans="1:18">
      <c r="A4122">
        <v>13402</v>
      </c>
      <c r="B4122" t="s">
        <v>204</v>
      </c>
      <c r="C4122" t="str">
        <f t="shared" si="254"/>
        <v>建桥学院</v>
      </c>
      <c r="D4122" t="str">
        <f t="shared" si="255"/>
        <v>02</v>
      </c>
      <c r="E4122" t="s">
        <v>205</v>
      </c>
      <c r="F4122">
        <v>199</v>
      </c>
      <c r="G4122">
        <v>106</v>
      </c>
      <c r="H4122">
        <v>81</v>
      </c>
      <c r="I4122">
        <v>49</v>
      </c>
      <c r="J4122">
        <v>46</v>
      </c>
      <c r="K4122">
        <v>43</v>
      </c>
      <c r="L4122">
        <v>0</v>
      </c>
      <c r="M4122">
        <v>2023</v>
      </c>
      <c r="N4122">
        <f t="shared" ca="1" si="256"/>
        <v>196</v>
      </c>
      <c r="O4122">
        <f t="shared" ca="1" si="257"/>
        <v>38467</v>
      </c>
      <c r="P4122">
        <f ca="1">_20206[[#This Row],[最低排名]]-_20206[[#This Row],[同分人数]]+1</f>
        <v>38272</v>
      </c>
      <c r="Q4122">
        <f ca="1">IF(O4122&gt;=开始!$B$6, 1, 0)</f>
        <v>1</v>
      </c>
      <c r="R4122">
        <f ca="1">_20206[[#This Row],[最低排名]]-开始!$B$6</f>
        <v>38467</v>
      </c>
    </row>
    <row r="4123" spans="1:18">
      <c r="A4123">
        <v>13403</v>
      </c>
      <c r="B4123" t="s">
        <v>206</v>
      </c>
      <c r="C4123" t="str">
        <f t="shared" si="254"/>
        <v>建桥学院</v>
      </c>
      <c r="D4123" t="str">
        <f t="shared" si="255"/>
        <v>03</v>
      </c>
      <c r="E4123" t="s">
        <v>207</v>
      </c>
      <c r="F4123">
        <v>185</v>
      </c>
      <c r="G4123">
        <v>95</v>
      </c>
      <c r="H4123">
        <v>81</v>
      </c>
      <c r="I4123">
        <v>55</v>
      </c>
      <c r="J4123">
        <v>49</v>
      </c>
      <c r="K4123">
        <v>43</v>
      </c>
      <c r="L4123">
        <v>0</v>
      </c>
      <c r="M4123">
        <v>2023</v>
      </c>
      <c r="N4123">
        <f t="shared" ca="1" si="256"/>
        <v>193</v>
      </c>
      <c r="O4123">
        <f t="shared" ca="1" si="257"/>
        <v>39440</v>
      </c>
      <c r="P4123">
        <f ca="1">_20206[[#This Row],[最低排名]]-_20206[[#This Row],[同分人数]]+1</f>
        <v>39248</v>
      </c>
      <c r="Q4123">
        <f ca="1">IF(O4123&gt;=开始!$B$6, 1, 0)</f>
        <v>1</v>
      </c>
      <c r="R4123">
        <f ca="1">_20206[[#This Row],[最低排名]]-开始!$B$6</f>
        <v>39440</v>
      </c>
    </row>
    <row r="4124" spans="1:18">
      <c r="A4124">
        <v>13404</v>
      </c>
      <c r="B4124" t="s">
        <v>208</v>
      </c>
      <c r="C4124" t="str">
        <f t="shared" si="254"/>
        <v>建桥学院</v>
      </c>
      <c r="D4124" t="str">
        <f t="shared" si="255"/>
        <v>04</v>
      </c>
      <c r="E4124" t="s">
        <v>209</v>
      </c>
      <c r="F4124">
        <v>178</v>
      </c>
      <c r="G4124">
        <v>95</v>
      </c>
      <c r="H4124">
        <v>93</v>
      </c>
      <c r="I4124">
        <v>49</v>
      </c>
      <c r="J4124">
        <v>49</v>
      </c>
      <c r="K4124">
        <v>46</v>
      </c>
      <c r="L4124">
        <v>0</v>
      </c>
      <c r="M4124">
        <v>2023</v>
      </c>
      <c r="N4124">
        <f t="shared" ca="1" si="256"/>
        <v>185</v>
      </c>
      <c r="O4124">
        <f t="shared" ca="1" si="257"/>
        <v>39040</v>
      </c>
      <c r="P4124">
        <f ca="1">_20206[[#This Row],[最低排名]]-_20206[[#This Row],[同分人数]]+1</f>
        <v>38856</v>
      </c>
      <c r="Q4124">
        <f ca="1">IF(O4124&gt;=开始!$B$6, 1, 0)</f>
        <v>1</v>
      </c>
      <c r="R4124">
        <f ca="1">_20206[[#This Row],[最低排名]]-开始!$B$6</f>
        <v>39040</v>
      </c>
    </row>
    <row r="4125" spans="1:18">
      <c r="A4125">
        <v>13501</v>
      </c>
      <c r="B4125" t="s">
        <v>210</v>
      </c>
      <c r="C4125" t="str">
        <f t="shared" si="254"/>
        <v>健康医学</v>
      </c>
      <c r="D4125" t="str">
        <f t="shared" si="255"/>
        <v>01</v>
      </c>
      <c r="E4125" t="s">
        <v>195</v>
      </c>
      <c r="F4125">
        <v>228</v>
      </c>
      <c r="G4125">
        <v>115</v>
      </c>
      <c r="H4125">
        <v>108</v>
      </c>
      <c r="I4125">
        <v>61</v>
      </c>
      <c r="J4125">
        <v>58</v>
      </c>
      <c r="K4125">
        <v>55</v>
      </c>
      <c r="L4125">
        <v>0</v>
      </c>
      <c r="M4125">
        <v>2023</v>
      </c>
      <c r="N4125">
        <f t="shared" ca="1" si="256"/>
        <v>218</v>
      </c>
      <c r="O4125">
        <f t="shared" ca="1" si="257"/>
        <v>17139</v>
      </c>
      <c r="P4125">
        <f ca="1">_20206[[#This Row],[最低排名]]-_20206[[#This Row],[同分人数]]+1</f>
        <v>16922</v>
      </c>
      <c r="Q4125">
        <f ca="1">IF(O4125&gt;=开始!$B$6, 1, 0)</f>
        <v>1</v>
      </c>
      <c r="R4125">
        <f ca="1">_20206[[#This Row],[最低排名]]-开始!$B$6</f>
        <v>17139</v>
      </c>
    </row>
    <row r="4126" spans="1:18">
      <c r="A4126">
        <v>13502</v>
      </c>
      <c r="B4126" t="s">
        <v>211</v>
      </c>
      <c r="C4126" t="str">
        <f t="shared" si="254"/>
        <v>健康医学</v>
      </c>
      <c r="D4126" t="str">
        <f t="shared" si="255"/>
        <v>02</v>
      </c>
      <c r="E4126" t="s">
        <v>48</v>
      </c>
      <c r="F4126">
        <v>221</v>
      </c>
      <c r="G4126">
        <v>118</v>
      </c>
      <c r="H4126">
        <v>105</v>
      </c>
      <c r="I4126">
        <v>64</v>
      </c>
      <c r="J4126">
        <v>61</v>
      </c>
      <c r="K4126">
        <v>58</v>
      </c>
      <c r="L4126">
        <v>0</v>
      </c>
      <c r="M4126">
        <v>2023</v>
      </c>
      <c r="N4126">
        <f t="shared" ca="1" si="256"/>
        <v>238</v>
      </c>
      <c r="O4126">
        <f t="shared" ca="1" si="257"/>
        <v>17377</v>
      </c>
      <c r="P4126">
        <f ca="1">_20206[[#This Row],[最低排名]]-_20206[[#This Row],[同分人数]]+1</f>
        <v>17140</v>
      </c>
      <c r="Q4126">
        <f ca="1">IF(O4126&gt;=开始!$B$6, 1, 0)</f>
        <v>1</v>
      </c>
      <c r="R4126">
        <f ca="1">_20206[[#This Row],[最低排名]]-开始!$B$6</f>
        <v>17377</v>
      </c>
    </row>
    <row r="4127" spans="1:18">
      <c r="A4127">
        <v>13503</v>
      </c>
      <c r="B4127" t="s">
        <v>212</v>
      </c>
      <c r="C4127" t="str">
        <f t="shared" ref="C4127:C4190" si="258">LEFT(B4127, FIND("(", B4127) - 1)</f>
        <v>健康医学</v>
      </c>
      <c r="D4127" t="str">
        <f t="shared" ref="D4127:D4190" si="259">MID(B4127, FIND("(", B4127) + 1, FIND(")", B4127) - FIND("(", B4127) - 1)</f>
        <v>03</v>
      </c>
      <c r="E4127" t="s">
        <v>152</v>
      </c>
      <c r="F4127">
        <v>207</v>
      </c>
      <c r="G4127">
        <v>104</v>
      </c>
      <c r="H4127">
        <v>101</v>
      </c>
      <c r="I4127">
        <v>64</v>
      </c>
      <c r="J4127">
        <v>61</v>
      </c>
      <c r="K4127">
        <v>58</v>
      </c>
      <c r="L4127">
        <v>0</v>
      </c>
      <c r="M4127">
        <v>2023</v>
      </c>
      <c r="N4127">
        <f t="shared" ca="1" si="256"/>
        <v>237</v>
      </c>
      <c r="O4127">
        <f t="shared" ca="1" si="257"/>
        <v>21932</v>
      </c>
      <c r="P4127">
        <f ca="1">_20206[[#This Row],[最低排名]]-_20206[[#This Row],[同分人数]]+1</f>
        <v>21696</v>
      </c>
      <c r="Q4127">
        <f ca="1">IF(O4127&gt;=开始!$B$6, 1, 0)</f>
        <v>1</v>
      </c>
      <c r="R4127">
        <f ca="1">_20206[[#This Row],[最低排名]]-开始!$B$6</f>
        <v>21932</v>
      </c>
    </row>
    <row r="4128" spans="1:18">
      <c r="A4128">
        <v>13504</v>
      </c>
      <c r="B4128" t="s">
        <v>213</v>
      </c>
      <c r="C4128" t="str">
        <f t="shared" si="258"/>
        <v>健康医学</v>
      </c>
      <c r="D4128" t="str">
        <f t="shared" si="259"/>
        <v>04</v>
      </c>
      <c r="E4128" t="s">
        <v>146</v>
      </c>
      <c r="F4128">
        <v>207</v>
      </c>
      <c r="G4128">
        <v>112</v>
      </c>
      <c r="H4128">
        <v>106</v>
      </c>
      <c r="I4128">
        <v>61</v>
      </c>
      <c r="J4128">
        <v>55</v>
      </c>
      <c r="K4128">
        <v>55</v>
      </c>
      <c r="L4128">
        <v>0</v>
      </c>
      <c r="M4128">
        <v>2023</v>
      </c>
      <c r="N4128">
        <f t="shared" ca="1" si="256"/>
        <v>247</v>
      </c>
      <c r="O4128">
        <f t="shared" ca="1" si="257"/>
        <v>23581</v>
      </c>
      <c r="P4128">
        <f ca="1">_20206[[#This Row],[最低排名]]-_20206[[#This Row],[同分人数]]+1</f>
        <v>23335</v>
      </c>
      <c r="Q4128">
        <f ca="1">IF(O4128&gt;=开始!$B$6, 1, 0)</f>
        <v>1</v>
      </c>
      <c r="R4128">
        <f ca="1">_20206[[#This Row],[最低排名]]-开始!$B$6</f>
        <v>23581</v>
      </c>
    </row>
    <row r="4129" spans="1:18">
      <c r="A4129">
        <v>13505</v>
      </c>
      <c r="B4129" t="s">
        <v>214</v>
      </c>
      <c r="C4129" t="str">
        <f t="shared" si="258"/>
        <v>健康医学</v>
      </c>
      <c r="D4129" t="str">
        <f t="shared" si="259"/>
        <v>05</v>
      </c>
      <c r="E4129" t="s">
        <v>128</v>
      </c>
      <c r="F4129">
        <v>199</v>
      </c>
      <c r="G4129">
        <v>108</v>
      </c>
      <c r="H4129">
        <v>109</v>
      </c>
      <c r="I4129">
        <v>61</v>
      </c>
      <c r="J4129">
        <v>58</v>
      </c>
      <c r="K4129">
        <v>52</v>
      </c>
      <c r="L4129">
        <v>0</v>
      </c>
      <c r="M4129">
        <v>2023</v>
      </c>
      <c r="N4129">
        <f t="shared" ca="1" si="256"/>
        <v>253</v>
      </c>
      <c r="O4129">
        <f t="shared" ca="1" si="257"/>
        <v>24801</v>
      </c>
      <c r="P4129">
        <f ca="1">_20206[[#This Row],[最低排名]]-_20206[[#This Row],[同分人数]]+1</f>
        <v>24549</v>
      </c>
      <c r="Q4129">
        <f ca="1">IF(O4129&gt;=开始!$B$6, 1, 0)</f>
        <v>1</v>
      </c>
      <c r="R4129">
        <f ca="1">_20206[[#This Row],[最低排名]]-开始!$B$6</f>
        <v>24801</v>
      </c>
    </row>
    <row r="4130" spans="1:18">
      <c r="A4130">
        <v>13506</v>
      </c>
      <c r="B4130" t="s">
        <v>215</v>
      </c>
      <c r="C4130" t="str">
        <f t="shared" si="258"/>
        <v>健康医学</v>
      </c>
      <c r="D4130" t="str">
        <f t="shared" si="259"/>
        <v>06</v>
      </c>
      <c r="E4130" t="s">
        <v>141</v>
      </c>
      <c r="F4130">
        <v>201</v>
      </c>
      <c r="G4130">
        <v>104</v>
      </c>
      <c r="H4130">
        <v>113</v>
      </c>
      <c r="I4130">
        <v>55</v>
      </c>
      <c r="J4130">
        <v>52</v>
      </c>
      <c r="K4130">
        <v>49</v>
      </c>
      <c r="L4130">
        <v>0</v>
      </c>
      <c r="M4130">
        <v>2023</v>
      </c>
      <c r="N4130">
        <f t="shared" ca="1" si="256"/>
        <v>252</v>
      </c>
      <c r="O4130">
        <f t="shared" ca="1" si="257"/>
        <v>27118</v>
      </c>
      <c r="P4130">
        <f ca="1">_20206[[#This Row],[最低排名]]-_20206[[#This Row],[同分人数]]+1</f>
        <v>26867</v>
      </c>
      <c r="Q4130">
        <f ca="1">IF(O4130&gt;=开始!$B$6, 1, 0)</f>
        <v>1</v>
      </c>
      <c r="R4130">
        <f ca="1">_20206[[#This Row],[最低排名]]-开始!$B$6</f>
        <v>27118</v>
      </c>
    </row>
    <row r="4131" spans="1:18">
      <c r="A4131">
        <v>13507</v>
      </c>
      <c r="B4131" t="s">
        <v>216</v>
      </c>
      <c r="C4131" t="str">
        <f t="shared" si="258"/>
        <v>健康医学</v>
      </c>
      <c r="D4131" t="str">
        <f t="shared" si="259"/>
        <v>07</v>
      </c>
      <c r="E4131" t="s">
        <v>217</v>
      </c>
      <c r="F4131">
        <v>222</v>
      </c>
      <c r="G4131">
        <v>118</v>
      </c>
      <c r="H4131">
        <v>78</v>
      </c>
      <c r="I4131">
        <v>61</v>
      </c>
      <c r="J4131">
        <v>61</v>
      </c>
      <c r="K4131">
        <v>52</v>
      </c>
      <c r="L4131">
        <v>0</v>
      </c>
      <c r="M4131">
        <v>2023</v>
      </c>
      <c r="N4131">
        <f t="shared" ca="1" si="256"/>
        <v>264</v>
      </c>
      <c r="O4131">
        <f t="shared" ca="1" si="257"/>
        <v>26112</v>
      </c>
      <c r="P4131">
        <f ca="1">_20206[[#This Row],[最低排名]]-_20206[[#This Row],[同分人数]]+1</f>
        <v>25849</v>
      </c>
      <c r="Q4131">
        <f ca="1">IF(O4131&gt;=开始!$B$6, 1, 0)</f>
        <v>1</v>
      </c>
      <c r="R4131">
        <f ca="1">_20206[[#This Row],[最低排名]]-开始!$B$6</f>
        <v>26112</v>
      </c>
    </row>
    <row r="4132" spans="1:18">
      <c r="A4132">
        <v>13508</v>
      </c>
      <c r="B4132" t="s">
        <v>218</v>
      </c>
      <c r="C4132" t="str">
        <f t="shared" si="258"/>
        <v>健康医学</v>
      </c>
      <c r="D4132" t="str">
        <f t="shared" si="259"/>
        <v>08</v>
      </c>
      <c r="E4132" t="s">
        <v>128</v>
      </c>
      <c r="F4132">
        <v>204</v>
      </c>
      <c r="G4132">
        <v>108</v>
      </c>
      <c r="H4132">
        <v>113</v>
      </c>
      <c r="I4132">
        <v>61</v>
      </c>
      <c r="J4132">
        <v>52</v>
      </c>
      <c r="K4132">
        <v>49</v>
      </c>
      <c r="L4132">
        <v>0</v>
      </c>
      <c r="M4132">
        <v>2023</v>
      </c>
      <c r="N4132">
        <f t="shared" ca="1" si="256"/>
        <v>253</v>
      </c>
      <c r="O4132">
        <f t="shared" ca="1" si="257"/>
        <v>24801</v>
      </c>
      <c r="P4132">
        <f ca="1">_20206[[#This Row],[最低排名]]-_20206[[#This Row],[同分人数]]+1</f>
        <v>24549</v>
      </c>
      <c r="Q4132">
        <f ca="1">IF(O4132&gt;=开始!$B$6, 1, 0)</f>
        <v>1</v>
      </c>
      <c r="R4132">
        <f ca="1">_20206[[#This Row],[最低排名]]-开始!$B$6</f>
        <v>24801</v>
      </c>
    </row>
    <row r="4133" spans="1:18">
      <c r="A4133">
        <v>13601</v>
      </c>
      <c r="B4133" t="s">
        <v>219</v>
      </c>
      <c r="C4133" t="str">
        <f t="shared" si="258"/>
        <v>海关学院</v>
      </c>
      <c r="D4133" t="str">
        <f t="shared" si="259"/>
        <v>01</v>
      </c>
      <c r="E4133" t="s">
        <v>98</v>
      </c>
      <c r="F4133">
        <v>209</v>
      </c>
      <c r="G4133">
        <v>109</v>
      </c>
      <c r="H4133">
        <v>121</v>
      </c>
      <c r="I4133">
        <v>70</v>
      </c>
      <c r="J4133">
        <v>58</v>
      </c>
      <c r="K4133">
        <v>55</v>
      </c>
      <c r="L4133">
        <v>0</v>
      </c>
      <c r="M4133">
        <v>2023</v>
      </c>
      <c r="N4133">
        <f t="shared" ca="1" si="256"/>
        <v>251</v>
      </c>
      <c r="O4133">
        <f t="shared" ca="1" si="257"/>
        <v>16423</v>
      </c>
      <c r="P4133">
        <f ca="1">_20206[[#This Row],[最低排名]]-_20206[[#This Row],[同分人数]]+1</f>
        <v>16173</v>
      </c>
      <c r="Q4133">
        <f ca="1">IF(O4133&gt;=开始!$B$6, 1, 0)</f>
        <v>1</v>
      </c>
      <c r="R4133">
        <f ca="1">_20206[[#This Row],[最低排名]]-开始!$B$6</f>
        <v>16423</v>
      </c>
    </row>
    <row r="4134" spans="1:18">
      <c r="A4134">
        <v>16201</v>
      </c>
      <c r="B4134" t="s">
        <v>220</v>
      </c>
      <c r="C4134" t="str">
        <f t="shared" si="258"/>
        <v>中侨大学</v>
      </c>
      <c r="D4134" t="str">
        <f t="shared" si="259"/>
        <v>01</v>
      </c>
      <c r="E4134" t="s">
        <v>221</v>
      </c>
      <c r="F4134">
        <v>172</v>
      </c>
      <c r="G4134">
        <v>90</v>
      </c>
      <c r="H4134">
        <v>81</v>
      </c>
      <c r="I4134">
        <v>58</v>
      </c>
      <c r="J4134">
        <v>52</v>
      </c>
      <c r="K4134">
        <v>46</v>
      </c>
      <c r="L4134">
        <v>0</v>
      </c>
      <c r="M4134">
        <v>2023</v>
      </c>
      <c r="N4134">
        <f t="shared" ca="1" si="256"/>
        <v>197</v>
      </c>
      <c r="O4134">
        <f t="shared" ca="1" si="257"/>
        <v>40174</v>
      </c>
      <c r="P4134">
        <f ca="1">_20206[[#This Row],[最低排名]]-_20206[[#This Row],[同分人数]]+1</f>
        <v>39978</v>
      </c>
      <c r="Q4134">
        <f ca="1">IF(O4134&gt;=开始!$B$6, 1, 0)</f>
        <v>1</v>
      </c>
      <c r="R4134">
        <f ca="1">_20206[[#This Row],[最低排名]]-开始!$B$6</f>
        <v>40174</v>
      </c>
    </row>
    <row r="4135" spans="1:18">
      <c r="A4135">
        <v>16202</v>
      </c>
      <c r="B4135" t="s">
        <v>222</v>
      </c>
      <c r="C4135" t="str">
        <f t="shared" si="258"/>
        <v>中侨大学</v>
      </c>
      <c r="D4135" t="str">
        <f t="shared" si="259"/>
        <v>02</v>
      </c>
      <c r="E4135" t="s">
        <v>223</v>
      </c>
      <c r="F4135">
        <v>180</v>
      </c>
      <c r="G4135">
        <v>94</v>
      </c>
      <c r="H4135">
        <v>75</v>
      </c>
      <c r="I4135">
        <v>55</v>
      </c>
      <c r="J4135">
        <v>52</v>
      </c>
      <c r="K4135">
        <v>46</v>
      </c>
      <c r="L4135">
        <v>0</v>
      </c>
      <c r="M4135">
        <v>2023</v>
      </c>
      <c r="N4135">
        <f t="shared" ca="1" si="256"/>
        <v>175</v>
      </c>
      <c r="O4135">
        <f t="shared" ca="1" si="257"/>
        <v>40349</v>
      </c>
      <c r="P4135">
        <f ca="1">_20206[[#This Row],[最低排名]]-_20206[[#This Row],[同分人数]]+1</f>
        <v>40175</v>
      </c>
      <c r="Q4135">
        <f ca="1">IF(O4135&gt;=开始!$B$6, 1, 0)</f>
        <v>1</v>
      </c>
      <c r="R4135">
        <f ca="1">_20206[[#This Row],[最低排名]]-开始!$B$6</f>
        <v>40349</v>
      </c>
    </row>
    <row r="4136" spans="1:18">
      <c r="A4136">
        <v>16203</v>
      </c>
      <c r="B4136" t="s">
        <v>224</v>
      </c>
      <c r="C4136" t="str">
        <f t="shared" si="258"/>
        <v>中侨大学</v>
      </c>
      <c r="D4136" t="str">
        <f t="shared" si="259"/>
        <v>03</v>
      </c>
      <c r="E4136" t="s">
        <v>198</v>
      </c>
      <c r="F4136">
        <v>164</v>
      </c>
      <c r="G4136">
        <v>85</v>
      </c>
      <c r="H4136">
        <v>94</v>
      </c>
      <c r="I4136">
        <v>52</v>
      </c>
      <c r="J4136">
        <v>49</v>
      </c>
      <c r="K4136">
        <v>46</v>
      </c>
      <c r="L4136">
        <v>0</v>
      </c>
      <c r="M4136">
        <v>2023</v>
      </c>
      <c r="N4136">
        <f t="shared" ca="1" si="256"/>
        <v>159</v>
      </c>
      <c r="O4136">
        <f t="shared" ca="1" si="257"/>
        <v>40830</v>
      </c>
      <c r="P4136">
        <f ca="1">_20206[[#This Row],[最低排名]]-_20206[[#This Row],[同分人数]]+1</f>
        <v>40672</v>
      </c>
      <c r="Q4136">
        <f ca="1">IF(O4136&gt;=开始!$B$6, 1, 0)</f>
        <v>1</v>
      </c>
      <c r="R4136">
        <f ca="1">_20206[[#This Row],[最低排名]]-开始!$B$6</f>
        <v>40830</v>
      </c>
    </row>
    <row r="4137" spans="1:18">
      <c r="A4137">
        <v>16501</v>
      </c>
      <c r="B4137" t="s">
        <v>225</v>
      </c>
      <c r="C4137" t="str">
        <f t="shared" si="258"/>
        <v>立达学院</v>
      </c>
      <c r="D4137" t="str">
        <f t="shared" si="259"/>
        <v>01</v>
      </c>
      <c r="E4137" t="s">
        <v>198</v>
      </c>
      <c r="F4137">
        <v>162</v>
      </c>
      <c r="G4137">
        <v>89</v>
      </c>
      <c r="H4137">
        <v>87</v>
      </c>
      <c r="I4137">
        <v>55</v>
      </c>
      <c r="J4137">
        <v>55</v>
      </c>
      <c r="K4137">
        <v>46</v>
      </c>
      <c r="L4137">
        <v>0</v>
      </c>
      <c r="M4137">
        <v>2023</v>
      </c>
      <c r="N4137">
        <f t="shared" ca="1" si="256"/>
        <v>159</v>
      </c>
      <c r="O4137">
        <f t="shared" ca="1" si="257"/>
        <v>40830</v>
      </c>
      <c r="P4137">
        <f ca="1">_20206[[#This Row],[最低排名]]-_20206[[#This Row],[同分人数]]+1</f>
        <v>40672</v>
      </c>
      <c r="Q4137">
        <f ca="1">IF(O4137&gt;=开始!$B$6, 1, 0)</f>
        <v>1</v>
      </c>
      <c r="R4137">
        <f ca="1">_20206[[#This Row],[最低排名]]-开始!$B$6</f>
        <v>40830</v>
      </c>
    </row>
    <row r="4138" spans="1:18">
      <c r="A4138">
        <v>16502</v>
      </c>
      <c r="B4138" t="s">
        <v>226</v>
      </c>
      <c r="C4138" t="str">
        <f t="shared" si="258"/>
        <v>立达学院</v>
      </c>
      <c r="D4138" t="str">
        <f t="shared" si="259"/>
        <v>02</v>
      </c>
      <c r="E4138" t="s">
        <v>198</v>
      </c>
      <c r="F4138">
        <v>167</v>
      </c>
      <c r="G4138">
        <v>88</v>
      </c>
      <c r="H4138">
        <v>85</v>
      </c>
      <c r="I4138">
        <v>61</v>
      </c>
      <c r="J4138">
        <v>49</v>
      </c>
      <c r="K4138">
        <v>43</v>
      </c>
      <c r="L4138">
        <v>0</v>
      </c>
      <c r="M4138">
        <v>2023</v>
      </c>
      <c r="N4138">
        <f t="shared" ca="1" si="256"/>
        <v>159</v>
      </c>
      <c r="O4138">
        <f t="shared" ca="1" si="257"/>
        <v>40830</v>
      </c>
      <c r="P4138">
        <f ca="1">_20206[[#This Row],[最低排名]]-_20206[[#This Row],[同分人数]]+1</f>
        <v>40672</v>
      </c>
      <c r="Q4138">
        <f ca="1">IF(O4138&gt;=开始!$B$6, 1, 0)</f>
        <v>1</v>
      </c>
      <c r="R4138">
        <f ca="1">_20206[[#This Row],[最低排名]]-开始!$B$6</f>
        <v>40830</v>
      </c>
    </row>
    <row r="4139" spans="1:18">
      <c r="A4139">
        <v>17001</v>
      </c>
      <c r="B4139" t="s">
        <v>227</v>
      </c>
      <c r="C4139" t="str">
        <f t="shared" si="258"/>
        <v>上海视觉</v>
      </c>
      <c r="D4139" t="str">
        <f t="shared" si="259"/>
        <v>01</v>
      </c>
      <c r="E4139" t="s">
        <v>228</v>
      </c>
      <c r="F4139">
        <v>186</v>
      </c>
      <c r="G4139">
        <v>96</v>
      </c>
      <c r="H4139">
        <v>91</v>
      </c>
      <c r="I4139">
        <v>64</v>
      </c>
      <c r="J4139">
        <v>55</v>
      </c>
      <c r="K4139">
        <v>43</v>
      </c>
      <c r="L4139">
        <v>0</v>
      </c>
      <c r="M4139">
        <v>2023</v>
      </c>
      <c r="N4139">
        <f t="shared" ca="1" si="256"/>
        <v>205</v>
      </c>
      <c r="O4139">
        <f t="shared" ca="1" si="257"/>
        <v>34170</v>
      </c>
      <c r="P4139">
        <f ca="1">_20206[[#This Row],[最低排名]]-_20206[[#This Row],[同分人数]]+1</f>
        <v>33966</v>
      </c>
      <c r="Q4139">
        <f ca="1">IF(O4139&gt;=开始!$B$6, 1, 0)</f>
        <v>1</v>
      </c>
      <c r="R4139">
        <f ca="1">_20206[[#This Row],[最低排名]]-开始!$B$6</f>
        <v>34170</v>
      </c>
    </row>
    <row r="4140" spans="1:18">
      <c r="A4140">
        <v>17201</v>
      </c>
      <c r="B4140" t="s">
        <v>229</v>
      </c>
      <c r="C4140" t="str">
        <f t="shared" si="258"/>
        <v>上师天华</v>
      </c>
      <c r="D4140" t="str">
        <f t="shared" si="259"/>
        <v>01</v>
      </c>
      <c r="E4140" t="s">
        <v>230</v>
      </c>
      <c r="F4140">
        <v>203</v>
      </c>
      <c r="G4140">
        <v>107</v>
      </c>
      <c r="H4140">
        <v>72</v>
      </c>
      <c r="I4140">
        <v>61</v>
      </c>
      <c r="J4140">
        <v>55</v>
      </c>
      <c r="K4140">
        <v>52</v>
      </c>
      <c r="L4140">
        <v>0</v>
      </c>
      <c r="M4140">
        <v>2023</v>
      </c>
      <c r="N4140">
        <f t="shared" ca="1" si="256"/>
        <v>233</v>
      </c>
      <c r="O4140">
        <f t="shared" ca="1" si="257"/>
        <v>33327</v>
      </c>
      <c r="P4140">
        <f ca="1">_20206[[#This Row],[最低排名]]-_20206[[#This Row],[同分人数]]+1</f>
        <v>33095</v>
      </c>
      <c r="Q4140">
        <f ca="1">IF(O4140&gt;=开始!$B$6, 1, 0)</f>
        <v>1</v>
      </c>
      <c r="R4140">
        <f ca="1">_20206[[#This Row],[最低排名]]-开始!$B$6</f>
        <v>33327</v>
      </c>
    </row>
    <row r="4141" spans="1:18">
      <c r="A4141">
        <v>17202</v>
      </c>
      <c r="B4141" t="s">
        <v>231</v>
      </c>
      <c r="C4141" t="str">
        <f t="shared" si="258"/>
        <v>上师天华</v>
      </c>
      <c r="D4141" t="str">
        <f t="shared" si="259"/>
        <v>02</v>
      </c>
      <c r="E4141" t="s">
        <v>232</v>
      </c>
      <c r="F4141">
        <v>192</v>
      </c>
      <c r="G4141">
        <v>105</v>
      </c>
      <c r="H4141">
        <v>78</v>
      </c>
      <c r="I4141">
        <v>61</v>
      </c>
      <c r="J4141">
        <v>58</v>
      </c>
      <c r="K4141">
        <v>49</v>
      </c>
      <c r="L4141">
        <v>0</v>
      </c>
      <c r="M4141">
        <v>2023</v>
      </c>
      <c r="N4141">
        <f t="shared" ca="1" si="256"/>
        <v>261</v>
      </c>
      <c r="O4141">
        <f t="shared" ca="1" si="257"/>
        <v>34431</v>
      </c>
      <c r="P4141">
        <f ca="1">_20206[[#This Row],[最低排名]]-_20206[[#This Row],[同分人数]]+1</f>
        <v>34171</v>
      </c>
      <c r="Q4141">
        <f ca="1">IF(O4141&gt;=开始!$B$6, 1, 0)</f>
        <v>1</v>
      </c>
      <c r="R4141">
        <f ca="1">_20206[[#This Row],[最低排名]]-开始!$B$6</f>
        <v>34431</v>
      </c>
    </row>
    <row r="4142" spans="1:18">
      <c r="A4142">
        <v>20101</v>
      </c>
      <c r="B4142" t="s">
        <v>233</v>
      </c>
      <c r="C4142" t="str">
        <f t="shared" si="258"/>
        <v>中央民族</v>
      </c>
      <c r="D4142" t="str">
        <f t="shared" si="259"/>
        <v>01</v>
      </c>
      <c r="E4142" t="s">
        <v>23</v>
      </c>
      <c r="F4142">
        <v>233</v>
      </c>
      <c r="G4142">
        <v>124</v>
      </c>
      <c r="H4142">
        <v>121</v>
      </c>
      <c r="I4142">
        <v>67</v>
      </c>
      <c r="J4142">
        <v>64</v>
      </c>
      <c r="K4142">
        <v>61</v>
      </c>
      <c r="L4142">
        <v>0</v>
      </c>
      <c r="M4142">
        <v>2023</v>
      </c>
      <c r="N4142">
        <f t="shared" ca="1" si="256"/>
        <v>209</v>
      </c>
      <c r="O4142">
        <f t="shared" ca="1" si="257"/>
        <v>8464</v>
      </c>
      <c r="P4142">
        <f ca="1">_20206[[#This Row],[最低排名]]-_20206[[#This Row],[同分人数]]+1</f>
        <v>8256</v>
      </c>
      <c r="Q4142">
        <f ca="1">IF(O4142&gt;=开始!$B$6, 1, 0)</f>
        <v>1</v>
      </c>
      <c r="R4142">
        <f ca="1">_20206[[#This Row],[最低排名]]-开始!$B$6</f>
        <v>8464</v>
      </c>
    </row>
    <row r="4143" spans="1:18">
      <c r="A4143">
        <v>20102</v>
      </c>
      <c r="B4143" t="s">
        <v>234</v>
      </c>
      <c r="C4143" t="str">
        <f t="shared" si="258"/>
        <v>中央民族</v>
      </c>
      <c r="D4143" t="str">
        <f t="shared" si="259"/>
        <v>02</v>
      </c>
      <c r="E4143" t="s">
        <v>60</v>
      </c>
      <c r="F4143">
        <v>223</v>
      </c>
      <c r="G4143">
        <v>113</v>
      </c>
      <c r="H4143">
        <v>124</v>
      </c>
      <c r="I4143">
        <v>67</v>
      </c>
      <c r="J4143">
        <v>67</v>
      </c>
      <c r="K4143">
        <v>67</v>
      </c>
      <c r="L4143">
        <v>0</v>
      </c>
      <c r="M4143">
        <v>2023</v>
      </c>
      <c r="N4143">
        <f t="shared" ca="1" si="256"/>
        <v>206</v>
      </c>
      <c r="O4143">
        <f t="shared" ca="1" si="257"/>
        <v>8061</v>
      </c>
      <c r="P4143">
        <f ca="1">_20206[[#This Row],[最低排名]]-_20206[[#This Row],[同分人数]]+1</f>
        <v>7856</v>
      </c>
      <c r="Q4143">
        <f ca="1">IF(O4143&gt;=开始!$B$6, 1, 0)</f>
        <v>1</v>
      </c>
      <c r="R4143">
        <f ca="1">_20206[[#This Row],[最低排名]]-开始!$B$6</f>
        <v>8061</v>
      </c>
    </row>
    <row r="4144" spans="1:18">
      <c r="A4144">
        <v>20103</v>
      </c>
      <c r="B4144" t="s">
        <v>235</v>
      </c>
      <c r="C4144" t="str">
        <f t="shared" si="258"/>
        <v>中央民族</v>
      </c>
      <c r="D4144" t="str">
        <f t="shared" si="259"/>
        <v>03</v>
      </c>
      <c r="E4144" t="s">
        <v>62</v>
      </c>
      <c r="F4144">
        <v>221</v>
      </c>
      <c r="G4144">
        <v>119</v>
      </c>
      <c r="H4144">
        <v>120</v>
      </c>
      <c r="I4144">
        <v>67</v>
      </c>
      <c r="J4144">
        <v>67</v>
      </c>
      <c r="K4144">
        <v>52</v>
      </c>
      <c r="L4144">
        <v>0</v>
      </c>
      <c r="M4144">
        <v>2023</v>
      </c>
      <c r="N4144">
        <f t="shared" ca="1" si="256"/>
        <v>241</v>
      </c>
      <c r="O4144">
        <f t="shared" ca="1" si="257"/>
        <v>12910</v>
      </c>
      <c r="P4144">
        <f ca="1">_20206[[#This Row],[最低排名]]-_20206[[#This Row],[同分人数]]+1</f>
        <v>12670</v>
      </c>
      <c r="Q4144">
        <f ca="1">IF(O4144&gt;=开始!$B$6, 1, 0)</f>
        <v>1</v>
      </c>
      <c r="R4144">
        <f ca="1">_20206[[#This Row],[最低排名]]-开始!$B$6</f>
        <v>12910</v>
      </c>
    </row>
    <row r="4145" spans="1:18">
      <c r="A4145">
        <v>20201</v>
      </c>
      <c r="B4145" t="s">
        <v>236</v>
      </c>
      <c r="C4145" t="str">
        <f t="shared" si="258"/>
        <v>中国人大</v>
      </c>
      <c r="D4145" t="str">
        <f t="shared" si="259"/>
        <v>01</v>
      </c>
      <c r="E4145" t="s">
        <v>0</v>
      </c>
      <c r="M4145">
        <v>2023</v>
      </c>
      <c r="N4145">
        <f t="shared" ca="1" si="256"/>
        <v>2393</v>
      </c>
      <c r="O4145">
        <f t="shared" ca="1" si="257"/>
        <v>2393</v>
      </c>
      <c r="P4145">
        <f ca="1">_20206[[#This Row],[最低排名]]-_20206[[#This Row],[同分人数]]+1</f>
        <v>1</v>
      </c>
      <c r="Q4145">
        <f ca="1">IF(O4145&gt;=开始!$B$6, 1, 0)</f>
        <v>1</v>
      </c>
      <c r="R4145">
        <f ca="1">_20206[[#This Row],[最低排名]]-开始!$B$6</f>
        <v>2393</v>
      </c>
    </row>
    <row r="4146" spans="1:18">
      <c r="A4146">
        <v>20202</v>
      </c>
      <c r="B4146" t="s">
        <v>237</v>
      </c>
      <c r="C4146" t="str">
        <f t="shared" si="258"/>
        <v>中国人大</v>
      </c>
      <c r="D4146" t="str">
        <f t="shared" si="259"/>
        <v>02</v>
      </c>
      <c r="E4146" t="s">
        <v>0</v>
      </c>
      <c r="M4146">
        <v>2023</v>
      </c>
      <c r="N4146">
        <f t="shared" ca="1" si="256"/>
        <v>2393</v>
      </c>
      <c r="O4146">
        <f t="shared" ca="1" si="257"/>
        <v>2393</v>
      </c>
      <c r="P4146">
        <f ca="1">_20206[[#This Row],[最低排名]]-_20206[[#This Row],[同分人数]]+1</f>
        <v>1</v>
      </c>
      <c r="Q4146">
        <f ca="1">IF(O4146&gt;=开始!$B$6, 1, 0)</f>
        <v>1</v>
      </c>
      <c r="R4146">
        <f ca="1">_20206[[#This Row],[最低排名]]-开始!$B$6</f>
        <v>2393</v>
      </c>
    </row>
    <row r="4147" spans="1:18">
      <c r="A4147">
        <v>20203</v>
      </c>
      <c r="B4147" t="s">
        <v>238</v>
      </c>
      <c r="C4147" t="str">
        <f t="shared" si="258"/>
        <v>中国人大</v>
      </c>
      <c r="D4147" t="str">
        <f t="shared" si="259"/>
        <v>03</v>
      </c>
      <c r="E4147" t="s">
        <v>0</v>
      </c>
      <c r="M4147">
        <v>2023</v>
      </c>
      <c r="N4147">
        <f t="shared" ca="1" si="256"/>
        <v>2393</v>
      </c>
      <c r="O4147">
        <f t="shared" ca="1" si="257"/>
        <v>2393</v>
      </c>
      <c r="P4147">
        <f ca="1">_20206[[#This Row],[最低排名]]-_20206[[#This Row],[同分人数]]+1</f>
        <v>1</v>
      </c>
      <c r="Q4147">
        <f ca="1">IF(O4147&gt;=开始!$B$6, 1, 0)</f>
        <v>1</v>
      </c>
      <c r="R4147">
        <f ca="1">_20206[[#This Row],[最低排名]]-开始!$B$6</f>
        <v>2393</v>
      </c>
    </row>
    <row r="4148" spans="1:18">
      <c r="A4148">
        <v>20301</v>
      </c>
      <c r="B4148" t="s">
        <v>239</v>
      </c>
      <c r="C4148" t="str">
        <f t="shared" si="258"/>
        <v>北京交大</v>
      </c>
      <c r="D4148" t="str">
        <f t="shared" si="259"/>
        <v>01</v>
      </c>
      <c r="E4148" t="s">
        <v>60</v>
      </c>
      <c r="F4148">
        <v>229</v>
      </c>
      <c r="G4148">
        <v>121</v>
      </c>
      <c r="H4148">
        <v>124</v>
      </c>
      <c r="I4148">
        <v>70</v>
      </c>
      <c r="J4148">
        <v>64</v>
      </c>
      <c r="K4148">
        <v>61</v>
      </c>
      <c r="L4148">
        <v>0</v>
      </c>
      <c r="M4148">
        <v>2023</v>
      </c>
      <c r="N4148">
        <f t="shared" ca="1" si="256"/>
        <v>206</v>
      </c>
      <c r="O4148">
        <f t="shared" ca="1" si="257"/>
        <v>8061</v>
      </c>
      <c r="P4148">
        <f ca="1">_20206[[#This Row],[最低排名]]-_20206[[#This Row],[同分人数]]+1</f>
        <v>7856</v>
      </c>
      <c r="Q4148">
        <f ca="1">IF(O4148&gt;=开始!$B$6, 1, 0)</f>
        <v>1</v>
      </c>
      <c r="R4148">
        <f ca="1">_20206[[#This Row],[最低排名]]-开始!$B$6</f>
        <v>8061</v>
      </c>
    </row>
    <row r="4149" spans="1:18">
      <c r="A4149">
        <v>20302</v>
      </c>
      <c r="B4149" t="s">
        <v>240</v>
      </c>
      <c r="C4149" t="str">
        <f t="shared" si="258"/>
        <v>北京交大</v>
      </c>
      <c r="D4149" t="str">
        <f t="shared" si="259"/>
        <v>02</v>
      </c>
      <c r="E4149" t="s">
        <v>29</v>
      </c>
      <c r="F4149">
        <v>243</v>
      </c>
      <c r="G4149">
        <v>133</v>
      </c>
      <c r="H4149">
        <v>128</v>
      </c>
      <c r="I4149">
        <v>70</v>
      </c>
      <c r="J4149">
        <v>64</v>
      </c>
      <c r="K4149">
        <v>61</v>
      </c>
      <c r="L4149">
        <v>0</v>
      </c>
      <c r="M4149">
        <v>2023</v>
      </c>
      <c r="N4149">
        <f t="shared" ca="1" si="256"/>
        <v>175</v>
      </c>
      <c r="O4149">
        <f t="shared" ca="1" si="257"/>
        <v>4600</v>
      </c>
      <c r="P4149">
        <f ca="1">_20206[[#This Row],[最低排名]]-_20206[[#This Row],[同分人数]]+1</f>
        <v>4426</v>
      </c>
      <c r="Q4149">
        <f ca="1">IF(O4149&gt;=开始!$B$6, 1, 0)</f>
        <v>1</v>
      </c>
      <c r="R4149">
        <f ca="1">_20206[[#This Row],[最低排名]]-开始!$B$6</f>
        <v>4600</v>
      </c>
    </row>
    <row r="4150" spans="1:18">
      <c r="A4150">
        <v>20303</v>
      </c>
      <c r="B4150" t="s">
        <v>241</v>
      </c>
      <c r="C4150" t="str">
        <f t="shared" si="258"/>
        <v>北京交大</v>
      </c>
      <c r="D4150" t="str">
        <f t="shared" si="259"/>
        <v>03</v>
      </c>
      <c r="E4150" t="s">
        <v>16</v>
      </c>
      <c r="F4150">
        <v>237</v>
      </c>
      <c r="G4150">
        <v>126</v>
      </c>
      <c r="H4150">
        <v>125</v>
      </c>
      <c r="I4150">
        <v>67</v>
      </c>
      <c r="J4150">
        <v>64</v>
      </c>
      <c r="K4150">
        <v>61</v>
      </c>
      <c r="L4150">
        <v>0</v>
      </c>
      <c r="M4150">
        <v>2023</v>
      </c>
      <c r="N4150">
        <f t="shared" ca="1" si="256"/>
        <v>197</v>
      </c>
      <c r="O4150">
        <f t="shared" ca="1" si="257"/>
        <v>6846</v>
      </c>
      <c r="P4150">
        <f ca="1">_20206[[#This Row],[最低排名]]-_20206[[#This Row],[同分人数]]+1</f>
        <v>6650</v>
      </c>
      <c r="Q4150">
        <f ca="1">IF(O4150&gt;=开始!$B$6, 1, 0)</f>
        <v>1</v>
      </c>
      <c r="R4150">
        <f ca="1">_20206[[#This Row],[最低排名]]-开始!$B$6</f>
        <v>6846</v>
      </c>
    </row>
    <row r="4151" spans="1:18">
      <c r="A4151">
        <v>20304</v>
      </c>
      <c r="B4151" t="s">
        <v>242</v>
      </c>
      <c r="C4151" t="str">
        <f t="shared" si="258"/>
        <v>北京交大</v>
      </c>
      <c r="D4151" t="str">
        <f t="shared" si="259"/>
        <v>04</v>
      </c>
      <c r="E4151" t="s">
        <v>158</v>
      </c>
      <c r="F4151">
        <v>220</v>
      </c>
      <c r="G4151">
        <v>114</v>
      </c>
      <c r="H4151">
        <v>131</v>
      </c>
      <c r="I4151">
        <v>67</v>
      </c>
      <c r="J4151">
        <v>67</v>
      </c>
      <c r="K4151">
        <v>64</v>
      </c>
      <c r="L4151">
        <v>0</v>
      </c>
      <c r="M4151">
        <v>2023</v>
      </c>
      <c r="N4151">
        <f t="shared" ca="1" si="256"/>
        <v>204</v>
      </c>
      <c r="O4151">
        <f t="shared" ca="1" si="257"/>
        <v>7855</v>
      </c>
      <c r="P4151">
        <f ca="1">_20206[[#This Row],[最低排名]]-_20206[[#This Row],[同分人数]]+1</f>
        <v>7652</v>
      </c>
      <c r="Q4151">
        <f ca="1">IF(O4151&gt;=开始!$B$6, 1, 0)</f>
        <v>1</v>
      </c>
      <c r="R4151">
        <f ca="1">_20206[[#This Row],[最低排名]]-开始!$B$6</f>
        <v>7855</v>
      </c>
    </row>
    <row r="4152" spans="1:18">
      <c r="A4152">
        <v>20401</v>
      </c>
      <c r="B4152" t="s">
        <v>243</v>
      </c>
      <c r="C4152" t="str">
        <f t="shared" si="258"/>
        <v>北京科大</v>
      </c>
      <c r="D4152" t="str">
        <f t="shared" si="259"/>
        <v>01</v>
      </c>
      <c r="E4152" t="s">
        <v>244</v>
      </c>
      <c r="F4152">
        <v>229</v>
      </c>
      <c r="G4152">
        <v>120</v>
      </c>
      <c r="H4152">
        <v>131</v>
      </c>
      <c r="I4152">
        <v>70</v>
      </c>
      <c r="J4152">
        <v>64</v>
      </c>
      <c r="K4152">
        <v>61</v>
      </c>
      <c r="L4152">
        <v>0</v>
      </c>
      <c r="M4152">
        <v>2023</v>
      </c>
      <c r="N4152">
        <f t="shared" ca="1" si="256"/>
        <v>198</v>
      </c>
      <c r="O4152">
        <f t="shared" ca="1" si="257"/>
        <v>6649</v>
      </c>
      <c r="P4152">
        <f ca="1">_20206[[#This Row],[最低排名]]-_20206[[#This Row],[同分人数]]+1</f>
        <v>6452</v>
      </c>
      <c r="Q4152">
        <f ca="1">IF(O4152&gt;=开始!$B$6, 1, 0)</f>
        <v>1</v>
      </c>
      <c r="R4152">
        <f ca="1">_20206[[#This Row],[最低排名]]-开始!$B$6</f>
        <v>6649</v>
      </c>
    </row>
    <row r="4153" spans="1:18">
      <c r="A4153">
        <v>20402</v>
      </c>
      <c r="B4153" t="s">
        <v>245</v>
      </c>
      <c r="C4153" t="str">
        <f t="shared" si="258"/>
        <v>北京科大</v>
      </c>
      <c r="D4153" t="str">
        <f t="shared" si="259"/>
        <v>02</v>
      </c>
      <c r="E4153" t="s">
        <v>246</v>
      </c>
      <c r="F4153">
        <v>226</v>
      </c>
      <c r="G4153">
        <v>117</v>
      </c>
      <c r="H4153">
        <v>128</v>
      </c>
      <c r="I4153">
        <v>70</v>
      </c>
      <c r="J4153">
        <v>67</v>
      </c>
      <c r="K4153">
        <v>61</v>
      </c>
      <c r="L4153">
        <v>0</v>
      </c>
      <c r="M4153">
        <v>2023</v>
      </c>
      <c r="N4153">
        <f t="shared" ca="1" si="256"/>
        <v>201</v>
      </c>
      <c r="O4153">
        <f t="shared" ca="1" si="257"/>
        <v>7242</v>
      </c>
      <c r="P4153">
        <f ca="1">_20206[[#This Row],[最低排名]]-_20206[[#This Row],[同分人数]]+1</f>
        <v>7042</v>
      </c>
      <c r="Q4153">
        <f ca="1">IF(O4153&gt;=开始!$B$6, 1, 0)</f>
        <v>1</v>
      </c>
      <c r="R4153">
        <f ca="1">_20206[[#This Row],[最低排名]]-开始!$B$6</f>
        <v>7242</v>
      </c>
    </row>
    <row r="4154" spans="1:18">
      <c r="A4154">
        <v>20501</v>
      </c>
      <c r="B4154" t="s">
        <v>247</v>
      </c>
      <c r="C4154" t="str">
        <f t="shared" si="258"/>
        <v>北京化工</v>
      </c>
      <c r="D4154" t="str">
        <f t="shared" si="259"/>
        <v>01</v>
      </c>
      <c r="E4154" t="s">
        <v>248</v>
      </c>
      <c r="F4154">
        <v>242</v>
      </c>
      <c r="G4154">
        <v>131</v>
      </c>
      <c r="H4154">
        <v>104</v>
      </c>
      <c r="I4154">
        <v>64</v>
      </c>
      <c r="J4154">
        <v>64</v>
      </c>
      <c r="K4154">
        <v>55</v>
      </c>
      <c r="L4154">
        <v>0</v>
      </c>
      <c r="M4154">
        <v>2023</v>
      </c>
      <c r="N4154">
        <f t="shared" ca="1" si="256"/>
        <v>248</v>
      </c>
      <c r="O4154">
        <f t="shared" ca="1" si="257"/>
        <v>12442</v>
      </c>
      <c r="P4154">
        <f ca="1">_20206[[#This Row],[最低排名]]-_20206[[#This Row],[同分人数]]+1</f>
        <v>12195</v>
      </c>
      <c r="Q4154">
        <f ca="1">IF(O4154&gt;=开始!$B$6, 1, 0)</f>
        <v>1</v>
      </c>
      <c r="R4154">
        <f ca="1">_20206[[#This Row],[最低排名]]-开始!$B$6</f>
        <v>12442</v>
      </c>
    </row>
    <row r="4155" spans="1:18">
      <c r="A4155">
        <v>20601</v>
      </c>
      <c r="B4155" t="s">
        <v>249</v>
      </c>
      <c r="C4155" t="str">
        <f t="shared" si="258"/>
        <v>北京邮电</v>
      </c>
      <c r="D4155" t="str">
        <f t="shared" si="259"/>
        <v>01</v>
      </c>
      <c r="E4155" t="s">
        <v>250</v>
      </c>
      <c r="F4155">
        <v>242</v>
      </c>
      <c r="G4155">
        <v>122</v>
      </c>
      <c r="H4155">
        <v>134</v>
      </c>
      <c r="I4155">
        <v>70</v>
      </c>
      <c r="J4155">
        <v>67</v>
      </c>
      <c r="K4155">
        <v>61</v>
      </c>
      <c r="L4155">
        <v>0</v>
      </c>
      <c r="M4155">
        <v>2023</v>
      </c>
      <c r="N4155">
        <f t="shared" ca="1" si="256"/>
        <v>152</v>
      </c>
      <c r="O4155">
        <f t="shared" ca="1" si="257"/>
        <v>3270</v>
      </c>
      <c r="P4155">
        <f ca="1">_20206[[#This Row],[最低排名]]-_20206[[#This Row],[同分人数]]+1</f>
        <v>3119</v>
      </c>
      <c r="Q4155">
        <f ca="1">IF(O4155&gt;=开始!$B$6, 1, 0)</f>
        <v>1</v>
      </c>
      <c r="R4155">
        <f ca="1">_20206[[#This Row],[最低排名]]-开始!$B$6</f>
        <v>3270</v>
      </c>
    </row>
    <row r="4156" spans="1:18">
      <c r="A4156">
        <v>20602</v>
      </c>
      <c r="B4156" t="s">
        <v>251</v>
      </c>
      <c r="C4156" t="str">
        <f t="shared" si="258"/>
        <v>北京邮电</v>
      </c>
      <c r="D4156" t="str">
        <f t="shared" si="259"/>
        <v>02</v>
      </c>
      <c r="E4156" t="s">
        <v>8</v>
      </c>
      <c r="F4156">
        <v>243</v>
      </c>
      <c r="G4156">
        <v>139</v>
      </c>
      <c r="H4156">
        <v>131</v>
      </c>
      <c r="I4156">
        <v>67</v>
      </c>
      <c r="J4156">
        <v>64</v>
      </c>
      <c r="K4156">
        <v>64</v>
      </c>
      <c r="L4156">
        <v>0</v>
      </c>
      <c r="M4156">
        <v>2023</v>
      </c>
      <c r="N4156">
        <f t="shared" ca="1" si="256"/>
        <v>182</v>
      </c>
      <c r="O4156">
        <f t="shared" ca="1" si="257"/>
        <v>4096</v>
      </c>
      <c r="P4156">
        <f ca="1">_20206[[#This Row],[最低排名]]-_20206[[#This Row],[同分人数]]+1</f>
        <v>3915</v>
      </c>
      <c r="Q4156">
        <f ca="1">IF(O4156&gt;=开始!$B$6, 1, 0)</f>
        <v>1</v>
      </c>
      <c r="R4156">
        <f ca="1">_20206[[#This Row],[最低排名]]-开始!$B$6</f>
        <v>4096</v>
      </c>
    </row>
    <row r="4157" spans="1:18">
      <c r="A4157">
        <v>20701</v>
      </c>
      <c r="B4157" t="s">
        <v>252</v>
      </c>
      <c r="C4157" t="str">
        <f t="shared" si="258"/>
        <v>中国农大</v>
      </c>
      <c r="D4157" t="str">
        <f t="shared" si="259"/>
        <v>01</v>
      </c>
      <c r="E4157" t="s">
        <v>58</v>
      </c>
      <c r="F4157">
        <v>233</v>
      </c>
      <c r="G4157">
        <v>122</v>
      </c>
      <c r="H4157">
        <v>121</v>
      </c>
      <c r="I4157">
        <v>70</v>
      </c>
      <c r="J4157">
        <v>70</v>
      </c>
      <c r="K4157">
        <v>70</v>
      </c>
      <c r="L4157">
        <v>0</v>
      </c>
      <c r="M4157">
        <v>2023</v>
      </c>
      <c r="N4157">
        <f t="shared" ca="1" si="256"/>
        <v>160</v>
      </c>
      <c r="O4157">
        <f t="shared" ca="1" si="257"/>
        <v>4910</v>
      </c>
      <c r="P4157">
        <f ca="1">_20206[[#This Row],[最低排名]]-_20206[[#This Row],[同分人数]]+1</f>
        <v>4751</v>
      </c>
      <c r="Q4157">
        <f ca="1">IF(O4157&gt;=开始!$B$6, 1, 0)</f>
        <v>1</v>
      </c>
      <c r="R4157">
        <f ca="1">_20206[[#This Row],[最低排名]]-开始!$B$6</f>
        <v>4910</v>
      </c>
    </row>
    <row r="4158" spans="1:18">
      <c r="A4158">
        <v>20702</v>
      </c>
      <c r="B4158" t="s">
        <v>253</v>
      </c>
      <c r="C4158" t="str">
        <f t="shared" si="258"/>
        <v>中国农大</v>
      </c>
      <c r="D4158" t="str">
        <f t="shared" si="259"/>
        <v>02</v>
      </c>
      <c r="E4158" t="s">
        <v>254</v>
      </c>
      <c r="F4158">
        <v>236</v>
      </c>
      <c r="G4158">
        <v>127</v>
      </c>
      <c r="H4158">
        <v>125</v>
      </c>
      <c r="I4158">
        <v>70</v>
      </c>
      <c r="J4158">
        <v>67</v>
      </c>
      <c r="K4158">
        <v>67</v>
      </c>
      <c r="L4158">
        <v>0</v>
      </c>
      <c r="M4158">
        <v>2023</v>
      </c>
      <c r="N4158">
        <f t="shared" ca="1" si="256"/>
        <v>150</v>
      </c>
      <c r="O4158">
        <f t="shared" ca="1" si="257"/>
        <v>4750</v>
      </c>
      <c r="P4158">
        <f ca="1">_20206[[#This Row],[最低排名]]-_20206[[#This Row],[同分人数]]+1</f>
        <v>4601</v>
      </c>
      <c r="Q4158">
        <f ca="1">IF(O4158&gt;=开始!$B$6, 1, 0)</f>
        <v>1</v>
      </c>
      <c r="R4158">
        <f ca="1">_20206[[#This Row],[最低排名]]-开始!$B$6</f>
        <v>4750</v>
      </c>
    </row>
    <row r="4159" spans="1:18">
      <c r="A4159">
        <v>20801</v>
      </c>
      <c r="B4159" t="s">
        <v>255</v>
      </c>
      <c r="C4159" t="str">
        <f t="shared" si="258"/>
        <v>北京林大</v>
      </c>
      <c r="D4159" t="str">
        <f t="shared" si="259"/>
        <v>01</v>
      </c>
      <c r="E4159" t="s">
        <v>256</v>
      </c>
      <c r="F4159">
        <v>210</v>
      </c>
      <c r="G4159">
        <v>106</v>
      </c>
      <c r="H4159">
        <v>120</v>
      </c>
      <c r="I4159">
        <v>67</v>
      </c>
      <c r="J4159">
        <v>67</v>
      </c>
      <c r="K4159">
        <v>67</v>
      </c>
      <c r="L4159">
        <v>0</v>
      </c>
      <c r="M4159">
        <v>2023</v>
      </c>
      <c r="N4159">
        <f t="shared" ca="1" si="256"/>
        <v>238</v>
      </c>
      <c r="O4159">
        <f t="shared" ca="1" si="257"/>
        <v>11977</v>
      </c>
      <c r="P4159">
        <f ca="1">_20206[[#This Row],[最低排名]]-_20206[[#This Row],[同分人数]]+1</f>
        <v>11740</v>
      </c>
      <c r="Q4159">
        <f ca="1">IF(O4159&gt;=开始!$B$6, 1, 0)</f>
        <v>1</v>
      </c>
      <c r="R4159">
        <f ca="1">_20206[[#This Row],[最低排名]]-开始!$B$6</f>
        <v>11977</v>
      </c>
    </row>
    <row r="4160" spans="1:18">
      <c r="A4160">
        <v>20802</v>
      </c>
      <c r="B4160" t="s">
        <v>257</v>
      </c>
      <c r="C4160" t="str">
        <f t="shared" si="258"/>
        <v>北京林大</v>
      </c>
      <c r="D4160" t="str">
        <f t="shared" si="259"/>
        <v>02</v>
      </c>
      <c r="E4160" t="s">
        <v>107</v>
      </c>
      <c r="F4160">
        <v>226</v>
      </c>
      <c r="G4160">
        <v>115</v>
      </c>
      <c r="H4160">
        <v>133</v>
      </c>
      <c r="I4160">
        <v>61</v>
      </c>
      <c r="J4160">
        <v>61</v>
      </c>
      <c r="K4160">
        <v>61</v>
      </c>
      <c r="L4160">
        <v>0</v>
      </c>
      <c r="M4160">
        <v>2023</v>
      </c>
      <c r="N4160">
        <f t="shared" ca="1" si="256"/>
        <v>239</v>
      </c>
      <c r="O4160">
        <f t="shared" ca="1" si="257"/>
        <v>9418</v>
      </c>
      <c r="P4160">
        <f ca="1">_20206[[#This Row],[最低排名]]-_20206[[#This Row],[同分人数]]+1</f>
        <v>9180</v>
      </c>
      <c r="Q4160">
        <f ca="1">IF(O4160&gt;=开始!$B$6, 1, 0)</f>
        <v>1</v>
      </c>
      <c r="R4160">
        <f ca="1">_20206[[#This Row],[最低排名]]-开始!$B$6</f>
        <v>9418</v>
      </c>
    </row>
    <row r="4161" spans="1:18">
      <c r="A4161">
        <v>20803</v>
      </c>
      <c r="B4161" t="s">
        <v>258</v>
      </c>
      <c r="C4161" t="str">
        <f t="shared" si="258"/>
        <v>北京林大</v>
      </c>
      <c r="D4161" t="str">
        <f t="shared" si="259"/>
        <v>03</v>
      </c>
      <c r="E4161" t="s">
        <v>62</v>
      </c>
      <c r="F4161">
        <v>215</v>
      </c>
      <c r="G4161">
        <v>108</v>
      </c>
      <c r="H4161">
        <v>126</v>
      </c>
      <c r="I4161">
        <v>67</v>
      </c>
      <c r="J4161">
        <v>61</v>
      </c>
      <c r="K4161">
        <v>58</v>
      </c>
      <c r="L4161">
        <v>0</v>
      </c>
      <c r="M4161">
        <v>2023</v>
      </c>
      <c r="N4161">
        <f t="shared" ca="1" si="256"/>
        <v>241</v>
      </c>
      <c r="O4161">
        <f t="shared" ca="1" si="257"/>
        <v>12910</v>
      </c>
      <c r="P4161">
        <f ca="1">_20206[[#This Row],[最低排名]]-_20206[[#This Row],[同分人数]]+1</f>
        <v>12670</v>
      </c>
      <c r="Q4161">
        <f ca="1">IF(O4161&gt;=开始!$B$6, 1, 0)</f>
        <v>1</v>
      </c>
      <c r="R4161">
        <f ca="1">_20206[[#This Row],[最低排名]]-开始!$B$6</f>
        <v>12910</v>
      </c>
    </row>
    <row r="4162" spans="1:18">
      <c r="A4162">
        <v>20804</v>
      </c>
      <c r="B4162" t="s">
        <v>259</v>
      </c>
      <c r="C4162" t="str">
        <f t="shared" si="258"/>
        <v>北京林大</v>
      </c>
      <c r="D4162" t="str">
        <f t="shared" si="259"/>
        <v>04</v>
      </c>
      <c r="E4162" t="s">
        <v>260</v>
      </c>
      <c r="F4162">
        <v>231</v>
      </c>
      <c r="G4162">
        <v>117</v>
      </c>
      <c r="H4162">
        <v>127</v>
      </c>
      <c r="I4162">
        <v>67</v>
      </c>
      <c r="J4162">
        <v>67</v>
      </c>
      <c r="K4162">
        <v>64</v>
      </c>
      <c r="L4162">
        <v>0</v>
      </c>
      <c r="M4162">
        <v>2023</v>
      </c>
      <c r="N4162">
        <f t="shared" ref="N4162:N4225" ca="1" si="260">VLOOKUP(E4162, INDIRECT("'" &amp; M4162 &amp; "D'!$A$2:$G$500"), 2, FALSE)</f>
        <v>213</v>
      </c>
      <c r="O4162">
        <f t="shared" ref="O4162:O4225" ca="1" si="261">VLOOKUP(E4162, INDIRECT("'" &amp; M4162 &amp; "D'!$A$2:$G$500"), 3, FALSE)</f>
        <v>6451</v>
      </c>
      <c r="P4162">
        <f ca="1">_20206[[#This Row],[最低排名]]-_20206[[#This Row],[同分人数]]+1</f>
        <v>6239</v>
      </c>
      <c r="Q4162">
        <f ca="1">IF(O4162&gt;=开始!$B$6, 1, 0)</f>
        <v>1</v>
      </c>
      <c r="R4162">
        <f ca="1">_20206[[#This Row],[最低排名]]-开始!$B$6</f>
        <v>6451</v>
      </c>
    </row>
    <row r="4163" spans="1:18">
      <c r="A4163">
        <v>20805</v>
      </c>
      <c r="B4163" t="s">
        <v>261</v>
      </c>
      <c r="C4163" t="str">
        <f t="shared" si="258"/>
        <v>北京林大</v>
      </c>
      <c r="D4163" t="str">
        <f t="shared" si="259"/>
        <v>05</v>
      </c>
      <c r="E4163" t="s">
        <v>134</v>
      </c>
      <c r="F4163">
        <v>228</v>
      </c>
      <c r="G4163">
        <v>122</v>
      </c>
      <c r="H4163">
        <v>114</v>
      </c>
      <c r="I4163">
        <v>64</v>
      </c>
      <c r="J4163">
        <v>61</v>
      </c>
      <c r="K4163">
        <v>61</v>
      </c>
      <c r="L4163">
        <v>0</v>
      </c>
      <c r="M4163">
        <v>2023</v>
      </c>
      <c r="N4163">
        <f t="shared" ca="1" si="260"/>
        <v>227</v>
      </c>
      <c r="O4163">
        <f t="shared" ca="1" si="261"/>
        <v>12669</v>
      </c>
      <c r="P4163">
        <f ca="1">_20206[[#This Row],[最低排名]]-_20206[[#This Row],[同分人数]]+1</f>
        <v>12443</v>
      </c>
      <c r="Q4163">
        <f ca="1">IF(O4163&gt;=开始!$B$6, 1, 0)</f>
        <v>1</v>
      </c>
      <c r="R4163">
        <f ca="1">_20206[[#This Row],[最低排名]]-开始!$B$6</f>
        <v>12669</v>
      </c>
    </row>
    <row r="4164" spans="1:18">
      <c r="A4164">
        <v>20901</v>
      </c>
      <c r="B4164" t="s">
        <v>262</v>
      </c>
      <c r="C4164" t="str">
        <f t="shared" si="258"/>
        <v>北京中医</v>
      </c>
      <c r="D4164" t="str">
        <f t="shared" si="259"/>
        <v>01</v>
      </c>
      <c r="E4164" t="s">
        <v>111</v>
      </c>
      <c r="F4164">
        <v>248</v>
      </c>
      <c r="G4164">
        <v>137</v>
      </c>
      <c r="H4164">
        <v>115</v>
      </c>
      <c r="I4164">
        <v>67</v>
      </c>
      <c r="J4164">
        <v>67</v>
      </c>
      <c r="K4164">
        <v>64</v>
      </c>
      <c r="L4164">
        <v>0</v>
      </c>
      <c r="M4164">
        <v>2023</v>
      </c>
      <c r="N4164">
        <f t="shared" ca="1" si="260"/>
        <v>183</v>
      </c>
      <c r="O4164">
        <f t="shared" ca="1" si="261"/>
        <v>5453</v>
      </c>
      <c r="P4164">
        <f ca="1">_20206[[#This Row],[最低排名]]-_20206[[#This Row],[同分人数]]+1</f>
        <v>5271</v>
      </c>
      <c r="Q4164">
        <f ca="1">IF(O4164&gt;=开始!$B$6, 1, 0)</f>
        <v>1</v>
      </c>
      <c r="R4164">
        <f ca="1">_20206[[#This Row],[最低排名]]-开始!$B$6</f>
        <v>5453</v>
      </c>
    </row>
    <row r="4165" spans="1:18">
      <c r="A4165">
        <v>21001</v>
      </c>
      <c r="B4165" t="s">
        <v>263</v>
      </c>
      <c r="C4165" t="str">
        <f t="shared" si="258"/>
        <v>北师大</v>
      </c>
      <c r="D4165" t="str">
        <f t="shared" si="259"/>
        <v>01</v>
      </c>
      <c r="E4165" t="s">
        <v>31</v>
      </c>
      <c r="F4165">
        <v>232</v>
      </c>
      <c r="G4165">
        <v>125</v>
      </c>
      <c r="H4165">
        <v>129</v>
      </c>
      <c r="I4165">
        <v>70</v>
      </c>
      <c r="J4165">
        <v>70</v>
      </c>
      <c r="K4165">
        <v>67</v>
      </c>
      <c r="L4165">
        <v>0</v>
      </c>
      <c r="M4165">
        <v>2023</v>
      </c>
      <c r="N4165">
        <f t="shared" ca="1" si="260"/>
        <v>164</v>
      </c>
      <c r="O4165">
        <f t="shared" ca="1" si="261"/>
        <v>4260</v>
      </c>
      <c r="P4165">
        <f ca="1">_20206[[#This Row],[最低排名]]-_20206[[#This Row],[同分人数]]+1</f>
        <v>4097</v>
      </c>
      <c r="Q4165">
        <f ca="1">IF(O4165&gt;=开始!$B$6, 1, 0)</f>
        <v>1</v>
      </c>
      <c r="R4165">
        <f ca="1">_20206[[#This Row],[最低排名]]-开始!$B$6</f>
        <v>4260</v>
      </c>
    </row>
    <row r="4166" spans="1:18">
      <c r="A4166">
        <v>21101</v>
      </c>
      <c r="B4166" t="s">
        <v>264</v>
      </c>
      <c r="C4166" t="str">
        <f t="shared" si="258"/>
        <v>北外大</v>
      </c>
      <c r="D4166" t="str">
        <f t="shared" si="259"/>
        <v>01</v>
      </c>
      <c r="E4166" t="s">
        <v>265</v>
      </c>
      <c r="F4166">
        <v>238</v>
      </c>
      <c r="G4166">
        <v>127</v>
      </c>
      <c r="H4166">
        <v>128</v>
      </c>
      <c r="I4166">
        <v>67</v>
      </c>
      <c r="J4166">
        <v>64</v>
      </c>
      <c r="K4166">
        <v>61</v>
      </c>
      <c r="L4166">
        <v>0</v>
      </c>
      <c r="M4166">
        <v>2023</v>
      </c>
      <c r="N4166">
        <f t="shared" ca="1" si="260"/>
        <v>185</v>
      </c>
      <c r="O4166">
        <f t="shared" ca="1" si="261"/>
        <v>6028</v>
      </c>
      <c r="P4166">
        <f ca="1">_20206[[#This Row],[最低排名]]-_20206[[#This Row],[同分人数]]+1</f>
        <v>5844</v>
      </c>
      <c r="Q4166">
        <f ca="1">IF(O4166&gt;=开始!$B$6, 1, 0)</f>
        <v>1</v>
      </c>
      <c r="R4166">
        <f ca="1">_20206[[#This Row],[最低排名]]-开始!$B$6</f>
        <v>6028</v>
      </c>
    </row>
    <row r="4167" spans="1:18">
      <c r="A4167">
        <v>21201</v>
      </c>
      <c r="B4167" t="s">
        <v>266</v>
      </c>
      <c r="C4167" t="str">
        <f t="shared" si="258"/>
        <v>中国传媒</v>
      </c>
      <c r="D4167" t="str">
        <f t="shared" si="259"/>
        <v>01</v>
      </c>
      <c r="E4167" t="s">
        <v>33</v>
      </c>
      <c r="F4167">
        <v>240</v>
      </c>
      <c r="G4167">
        <v>126</v>
      </c>
      <c r="H4167">
        <v>131</v>
      </c>
      <c r="I4167">
        <v>64</v>
      </c>
      <c r="J4167">
        <v>61</v>
      </c>
      <c r="K4167">
        <v>61</v>
      </c>
      <c r="L4167">
        <v>0</v>
      </c>
      <c r="M4167">
        <v>2023</v>
      </c>
      <c r="N4167">
        <f t="shared" ca="1" si="260"/>
        <v>210</v>
      </c>
      <c r="O4167">
        <f t="shared" ca="1" si="261"/>
        <v>6238</v>
      </c>
      <c r="P4167">
        <f ca="1">_20206[[#This Row],[最低排名]]-_20206[[#This Row],[同分人数]]+1</f>
        <v>6029</v>
      </c>
      <c r="Q4167">
        <f ca="1">IF(O4167&gt;=开始!$B$6, 1, 0)</f>
        <v>1</v>
      </c>
      <c r="R4167">
        <f ca="1">_20206[[#This Row],[最低排名]]-开始!$B$6</f>
        <v>6238</v>
      </c>
    </row>
    <row r="4168" spans="1:18">
      <c r="A4168">
        <v>21202</v>
      </c>
      <c r="B4168" t="s">
        <v>267</v>
      </c>
      <c r="C4168" t="str">
        <f t="shared" si="258"/>
        <v>中国传媒</v>
      </c>
      <c r="D4168" t="str">
        <f t="shared" si="259"/>
        <v>02</v>
      </c>
      <c r="E4168" t="s">
        <v>16</v>
      </c>
      <c r="F4168">
        <v>232</v>
      </c>
      <c r="G4168">
        <v>127</v>
      </c>
      <c r="H4168">
        <v>127</v>
      </c>
      <c r="I4168">
        <v>70</v>
      </c>
      <c r="J4168">
        <v>64</v>
      </c>
      <c r="K4168">
        <v>61</v>
      </c>
      <c r="L4168">
        <v>0</v>
      </c>
      <c r="M4168">
        <v>2023</v>
      </c>
      <c r="N4168">
        <f t="shared" ca="1" si="260"/>
        <v>197</v>
      </c>
      <c r="O4168">
        <f t="shared" ca="1" si="261"/>
        <v>6846</v>
      </c>
      <c r="P4168">
        <f ca="1">_20206[[#This Row],[最低排名]]-_20206[[#This Row],[同分人数]]+1</f>
        <v>6650</v>
      </c>
      <c r="Q4168">
        <f ca="1">IF(O4168&gt;=开始!$B$6, 1, 0)</f>
        <v>1</v>
      </c>
      <c r="R4168">
        <f ca="1">_20206[[#This Row],[最低排名]]-开始!$B$6</f>
        <v>6846</v>
      </c>
    </row>
    <row r="4169" spans="1:18">
      <c r="A4169">
        <v>21203</v>
      </c>
      <c r="B4169" t="s">
        <v>268</v>
      </c>
      <c r="C4169" t="str">
        <f t="shared" si="258"/>
        <v>中国传媒</v>
      </c>
      <c r="D4169" t="str">
        <f t="shared" si="259"/>
        <v>03</v>
      </c>
      <c r="E4169" t="s">
        <v>260</v>
      </c>
      <c r="F4169">
        <v>231</v>
      </c>
      <c r="G4169">
        <v>126</v>
      </c>
      <c r="H4169">
        <v>133</v>
      </c>
      <c r="I4169">
        <v>67</v>
      </c>
      <c r="J4169">
        <v>67</v>
      </c>
      <c r="K4169">
        <v>58</v>
      </c>
      <c r="L4169">
        <v>0</v>
      </c>
      <c r="M4169">
        <v>2023</v>
      </c>
      <c r="N4169">
        <f t="shared" ca="1" si="260"/>
        <v>213</v>
      </c>
      <c r="O4169">
        <f t="shared" ca="1" si="261"/>
        <v>6451</v>
      </c>
      <c r="P4169">
        <f ca="1">_20206[[#This Row],[最低排名]]-_20206[[#This Row],[同分人数]]+1</f>
        <v>6239</v>
      </c>
      <c r="Q4169">
        <f ca="1">IF(O4169&gt;=开始!$B$6, 1, 0)</f>
        <v>1</v>
      </c>
      <c r="R4169">
        <f ca="1">_20206[[#This Row],[最低排名]]-开始!$B$6</f>
        <v>6451</v>
      </c>
    </row>
    <row r="4170" spans="1:18">
      <c r="A4170">
        <v>21204</v>
      </c>
      <c r="B4170" t="s">
        <v>269</v>
      </c>
      <c r="C4170" t="str">
        <f t="shared" si="258"/>
        <v>中国传媒</v>
      </c>
      <c r="D4170" t="str">
        <f t="shared" si="259"/>
        <v>04</v>
      </c>
      <c r="E4170" t="s">
        <v>115</v>
      </c>
      <c r="F4170">
        <v>221</v>
      </c>
      <c r="G4170">
        <v>117</v>
      </c>
      <c r="H4170">
        <v>120</v>
      </c>
      <c r="I4170">
        <v>64</v>
      </c>
      <c r="J4170">
        <v>64</v>
      </c>
      <c r="K4170">
        <v>61</v>
      </c>
      <c r="L4170">
        <v>0</v>
      </c>
      <c r="M4170">
        <v>2023</v>
      </c>
      <c r="N4170">
        <f t="shared" ca="1" si="260"/>
        <v>217</v>
      </c>
      <c r="O4170">
        <f t="shared" ca="1" si="261"/>
        <v>12194</v>
      </c>
      <c r="P4170">
        <f ca="1">_20206[[#This Row],[最低排名]]-_20206[[#This Row],[同分人数]]+1</f>
        <v>11978</v>
      </c>
      <c r="Q4170">
        <f ca="1">IF(O4170&gt;=开始!$B$6, 1, 0)</f>
        <v>1</v>
      </c>
      <c r="R4170">
        <f ca="1">_20206[[#This Row],[最低排名]]-开始!$B$6</f>
        <v>12194</v>
      </c>
    </row>
    <row r="4171" spans="1:18">
      <c r="A4171">
        <v>21301</v>
      </c>
      <c r="B4171" t="s">
        <v>270</v>
      </c>
      <c r="C4171" t="str">
        <f t="shared" si="258"/>
        <v>中央财大</v>
      </c>
      <c r="D4171" t="str">
        <f t="shared" si="259"/>
        <v>01</v>
      </c>
      <c r="E4171" t="s">
        <v>58</v>
      </c>
      <c r="F4171">
        <v>231</v>
      </c>
      <c r="G4171">
        <v>117</v>
      </c>
      <c r="H4171">
        <v>135</v>
      </c>
      <c r="I4171">
        <v>67</v>
      </c>
      <c r="J4171">
        <v>67</v>
      </c>
      <c r="K4171">
        <v>64</v>
      </c>
      <c r="L4171">
        <v>0</v>
      </c>
      <c r="M4171">
        <v>2023</v>
      </c>
      <c r="N4171">
        <f t="shared" ca="1" si="260"/>
        <v>160</v>
      </c>
      <c r="O4171">
        <f t="shared" ca="1" si="261"/>
        <v>4910</v>
      </c>
      <c r="P4171">
        <f ca="1">_20206[[#This Row],[最低排名]]-_20206[[#This Row],[同分人数]]+1</f>
        <v>4751</v>
      </c>
      <c r="Q4171">
        <f ca="1">IF(O4171&gt;=开始!$B$6, 1, 0)</f>
        <v>1</v>
      </c>
      <c r="R4171">
        <f ca="1">_20206[[#This Row],[最低排名]]-开始!$B$6</f>
        <v>4910</v>
      </c>
    </row>
    <row r="4172" spans="1:18">
      <c r="A4172">
        <v>21302</v>
      </c>
      <c r="B4172" t="s">
        <v>271</v>
      </c>
      <c r="C4172" t="str">
        <f t="shared" si="258"/>
        <v>中央财大</v>
      </c>
      <c r="D4172" t="str">
        <f t="shared" si="259"/>
        <v>02</v>
      </c>
      <c r="E4172" t="s">
        <v>29</v>
      </c>
      <c r="F4172">
        <v>232</v>
      </c>
      <c r="G4172">
        <v>129</v>
      </c>
      <c r="H4172">
        <v>133</v>
      </c>
      <c r="I4172">
        <v>70</v>
      </c>
      <c r="J4172">
        <v>70</v>
      </c>
      <c r="K4172">
        <v>61</v>
      </c>
      <c r="L4172">
        <v>0</v>
      </c>
      <c r="M4172">
        <v>2023</v>
      </c>
      <c r="N4172">
        <f t="shared" ca="1" si="260"/>
        <v>175</v>
      </c>
      <c r="O4172">
        <f t="shared" ca="1" si="261"/>
        <v>4600</v>
      </c>
      <c r="P4172">
        <f ca="1">_20206[[#This Row],[最低排名]]-_20206[[#This Row],[同分人数]]+1</f>
        <v>4426</v>
      </c>
      <c r="Q4172">
        <f ca="1">IF(O4172&gt;=开始!$B$6, 1, 0)</f>
        <v>1</v>
      </c>
      <c r="R4172">
        <f ca="1">_20206[[#This Row],[最低排名]]-开始!$B$6</f>
        <v>4600</v>
      </c>
    </row>
    <row r="4173" spans="1:18">
      <c r="A4173">
        <v>21401</v>
      </c>
      <c r="B4173" t="s">
        <v>272</v>
      </c>
      <c r="C4173" t="str">
        <f t="shared" si="258"/>
        <v>外经贸大</v>
      </c>
      <c r="D4173" t="str">
        <f t="shared" si="259"/>
        <v>01</v>
      </c>
      <c r="E4173" t="s">
        <v>273</v>
      </c>
      <c r="F4173">
        <v>252</v>
      </c>
      <c r="G4173">
        <v>138</v>
      </c>
      <c r="H4173">
        <v>125</v>
      </c>
      <c r="I4173">
        <v>67</v>
      </c>
      <c r="J4173">
        <v>61</v>
      </c>
      <c r="K4173">
        <v>55</v>
      </c>
      <c r="L4173">
        <v>0</v>
      </c>
      <c r="M4173">
        <v>2023</v>
      </c>
      <c r="N4173">
        <f t="shared" ca="1" si="260"/>
        <v>211</v>
      </c>
      <c r="O4173">
        <f t="shared" ca="1" si="261"/>
        <v>5664</v>
      </c>
      <c r="P4173">
        <f ca="1">_20206[[#This Row],[最低排名]]-_20206[[#This Row],[同分人数]]+1</f>
        <v>5454</v>
      </c>
      <c r="Q4173">
        <f ca="1">IF(O4173&gt;=开始!$B$6, 1, 0)</f>
        <v>1</v>
      </c>
      <c r="R4173">
        <f ca="1">_20206[[#This Row],[最低排名]]-开始!$B$6</f>
        <v>5664</v>
      </c>
    </row>
    <row r="4174" spans="1:18">
      <c r="A4174">
        <v>21402</v>
      </c>
      <c r="B4174" t="s">
        <v>274</v>
      </c>
      <c r="C4174" t="str">
        <f t="shared" si="258"/>
        <v>外经贸大</v>
      </c>
      <c r="D4174" t="str">
        <f t="shared" si="259"/>
        <v>02</v>
      </c>
      <c r="E4174" t="s">
        <v>58</v>
      </c>
      <c r="F4174">
        <v>229</v>
      </c>
      <c r="G4174">
        <v>126</v>
      </c>
      <c r="H4174">
        <v>131</v>
      </c>
      <c r="I4174">
        <v>70</v>
      </c>
      <c r="J4174">
        <v>70</v>
      </c>
      <c r="K4174">
        <v>64</v>
      </c>
      <c r="L4174">
        <v>0</v>
      </c>
      <c r="M4174">
        <v>2023</v>
      </c>
      <c r="N4174">
        <f t="shared" ca="1" si="260"/>
        <v>160</v>
      </c>
      <c r="O4174">
        <f t="shared" ca="1" si="261"/>
        <v>4910</v>
      </c>
      <c r="P4174">
        <f ca="1">_20206[[#This Row],[最低排名]]-_20206[[#This Row],[同分人数]]+1</f>
        <v>4751</v>
      </c>
      <c r="Q4174">
        <f ca="1">IF(O4174&gt;=开始!$B$6, 1, 0)</f>
        <v>1</v>
      </c>
      <c r="R4174">
        <f ca="1">_20206[[#This Row],[最低排名]]-开始!$B$6</f>
        <v>4910</v>
      </c>
    </row>
    <row r="4175" spans="1:18">
      <c r="A4175">
        <v>21501</v>
      </c>
      <c r="B4175" t="s">
        <v>275</v>
      </c>
      <c r="C4175" t="str">
        <f t="shared" si="258"/>
        <v>中国政法</v>
      </c>
      <c r="D4175" t="str">
        <f t="shared" si="259"/>
        <v>01</v>
      </c>
      <c r="E4175" t="s">
        <v>273</v>
      </c>
      <c r="F4175">
        <v>248</v>
      </c>
      <c r="G4175">
        <v>133</v>
      </c>
      <c r="H4175">
        <v>123</v>
      </c>
      <c r="I4175">
        <v>67</v>
      </c>
      <c r="J4175">
        <v>61</v>
      </c>
      <c r="K4175">
        <v>61</v>
      </c>
      <c r="L4175">
        <v>0</v>
      </c>
      <c r="M4175">
        <v>2023</v>
      </c>
      <c r="N4175">
        <f t="shared" ca="1" si="260"/>
        <v>211</v>
      </c>
      <c r="O4175">
        <f t="shared" ca="1" si="261"/>
        <v>5664</v>
      </c>
      <c r="P4175">
        <f ca="1">_20206[[#This Row],[最低排名]]-_20206[[#This Row],[同分人数]]+1</f>
        <v>5454</v>
      </c>
      <c r="Q4175">
        <f ca="1">IF(O4175&gt;=开始!$B$6, 1, 0)</f>
        <v>1</v>
      </c>
      <c r="R4175">
        <f ca="1">_20206[[#This Row],[最低排名]]-开始!$B$6</f>
        <v>5664</v>
      </c>
    </row>
    <row r="4176" spans="1:18">
      <c r="A4176">
        <v>21601</v>
      </c>
      <c r="B4176" t="s">
        <v>276</v>
      </c>
      <c r="C4176" t="str">
        <f t="shared" si="258"/>
        <v>华电北京</v>
      </c>
      <c r="D4176" t="str">
        <f t="shared" si="259"/>
        <v>01</v>
      </c>
      <c r="E4176" t="s">
        <v>18</v>
      </c>
      <c r="F4176">
        <v>227</v>
      </c>
      <c r="G4176">
        <v>122</v>
      </c>
      <c r="H4176">
        <v>126</v>
      </c>
      <c r="I4176">
        <v>64</v>
      </c>
      <c r="J4176">
        <v>64</v>
      </c>
      <c r="K4176">
        <v>64</v>
      </c>
      <c r="L4176">
        <v>0</v>
      </c>
      <c r="M4176">
        <v>2023</v>
      </c>
      <c r="N4176">
        <f t="shared" ca="1" si="260"/>
        <v>248</v>
      </c>
      <c r="O4176">
        <f t="shared" ca="1" si="261"/>
        <v>8712</v>
      </c>
      <c r="P4176">
        <f ca="1">_20206[[#This Row],[最低排名]]-_20206[[#This Row],[同分人数]]+1</f>
        <v>8465</v>
      </c>
      <c r="Q4176">
        <f ca="1">IF(O4176&gt;=开始!$B$6, 1, 0)</f>
        <v>1</v>
      </c>
      <c r="R4176">
        <f ca="1">_20206[[#This Row],[最低排名]]-开始!$B$6</f>
        <v>8712</v>
      </c>
    </row>
    <row r="4177" spans="1:18">
      <c r="A4177">
        <v>21602</v>
      </c>
      <c r="B4177" t="s">
        <v>277</v>
      </c>
      <c r="C4177" t="str">
        <f t="shared" si="258"/>
        <v>华电北京</v>
      </c>
      <c r="D4177" t="str">
        <f t="shared" si="259"/>
        <v>02</v>
      </c>
      <c r="E4177" t="s">
        <v>189</v>
      </c>
      <c r="F4177">
        <v>228</v>
      </c>
      <c r="G4177">
        <v>121</v>
      </c>
      <c r="H4177">
        <v>124</v>
      </c>
      <c r="I4177">
        <v>67</v>
      </c>
      <c r="J4177">
        <v>67</v>
      </c>
      <c r="K4177">
        <v>49</v>
      </c>
      <c r="L4177">
        <v>0</v>
      </c>
      <c r="M4177">
        <v>2023</v>
      </c>
      <c r="N4177">
        <f t="shared" ca="1" si="260"/>
        <v>221</v>
      </c>
      <c r="O4177">
        <f t="shared" ca="1" si="261"/>
        <v>11029</v>
      </c>
      <c r="P4177">
        <f ca="1">_20206[[#This Row],[最低排名]]-_20206[[#This Row],[同分人数]]+1</f>
        <v>10809</v>
      </c>
      <c r="Q4177">
        <f ca="1">IF(O4177&gt;=开始!$B$6, 1, 0)</f>
        <v>1</v>
      </c>
      <c r="R4177">
        <f ca="1">_20206[[#This Row],[最低排名]]-开始!$B$6</f>
        <v>11029</v>
      </c>
    </row>
    <row r="4178" spans="1:18">
      <c r="A4178">
        <v>21701</v>
      </c>
      <c r="B4178" t="s">
        <v>278</v>
      </c>
      <c r="C4178" t="str">
        <f t="shared" si="258"/>
        <v>石油北京</v>
      </c>
      <c r="D4178" t="str">
        <f t="shared" si="259"/>
        <v>01</v>
      </c>
      <c r="E4178" t="s">
        <v>279</v>
      </c>
      <c r="F4178">
        <v>223</v>
      </c>
      <c r="G4178">
        <v>121</v>
      </c>
      <c r="H4178">
        <v>115</v>
      </c>
      <c r="I4178">
        <v>70</v>
      </c>
      <c r="J4178">
        <v>67</v>
      </c>
      <c r="K4178">
        <v>58</v>
      </c>
      <c r="L4178">
        <v>0</v>
      </c>
      <c r="M4178">
        <v>2023</v>
      </c>
      <c r="N4178">
        <f t="shared" ca="1" si="260"/>
        <v>225</v>
      </c>
      <c r="O4178">
        <f t="shared" ca="1" si="261"/>
        <v>11501</v>
      </c>
      <c r="P4178">
        <f ca="1">_20206[[#This Row],[最低排名]]-_20206[[#This Row],[同分人数]]+1</f>
        <v>11277</v>
      </c>
      <c r="Q4178">
        <f ca="1">IF(O4178&gt;=开始!$B$6, 1, 0)</f>
        <v>1</v>
      </c>
      <c r="R4178">
        <f ca="1">_20206[[#This Row],[最低排名]]-开始!$B$6</f>
        <v>11501</v>
      </c>
    </row>
    <row r="4179" spans="1:18">
      <c r="A4179">
        <v>21702</v>
      </c>
      <c r="B4179" t="s">
        <v>280</v>
      </c>
      <c r="C4179" t="str">
        <f t="shared" si="258"/>
        <v>石油北京</v>
      </c>
      <c r="D4179" t="str">
        <f t="shared" si="259"/>
        <v>02</v>
      </c>
      <c r="E4179" t="s">
        <v>105</v>
      </c>
      <c r="F4179">
        <v>222</v>
      </c>
      <c r="G4179">
        <v>117</v>
      </c>
      <c r="H4179">
        <v>124</v>
      </c>
      <c r="I4179">
        <v>64</v>
      </c>
      <c r="J4179">
        <v>64</v>
      </c>
      <c r="K4179">
        <v>64</v>
      </c>
      <c r="L4179">
        <v>0</v>
      </c>
      <c r="M4179">
        <v>2023</v>
      </c>
      <c r="N4179">
        <f t="shared" ca="1" si="260"/>
        <v>235</v>
      </c>
      <c r="O4179">
        <f t="shared" ca="1" si="261"/>
        <v>10340</v>
      </c>
      <c r="P4179">
        <f ca="1">_20206[[#This Row],[最低排名]]-_20206[[#This Row],[同分人数]]+1</f>
        <v>10106</v>
      </c>
      <c r="Q4179">
        <f ca="1">IF(O4179&gt;=开始!$B$6, 1, 0)</f>
        <v>1</v>
      </c>
      <c r="R4179">
        <f ca="1">_20206[[#This Row],[最低排名]]-开始!$B$6</f>
        <v>10340</v>
      </c>
    </row>
    <row r="4180" spans="1:18">
      <c r="A4180">
        <v>21703</v>
      </c>
      <c r="B4180" t="s">
        <v>281</v>
      </c>
      <c r="C4180" t="str">
        <f t="shared" si="258"/>
        <v>石油北京</v>
      </c>
      <c r="D4180" t="str">
        <f t="shared" si="259"/>
        <v>03</v>
      </c>
      <c r="E4180" t="s">
        <v>25</v>
      </c>
      <c r="F4180">
        <v>238</v>
      </c>
      <c r="G4180">
        <v>129</v>
      </c>
      <c r="H4180">
        <v>113</v>
      </c>
      <c r="I4180">
        <v>70</v>
      </c>
      <c r="J4180">
        <v>61</v>
      </c>
      <c r="K4180">
        <v>61</v>
      </c>
      <c r="L4180">
        <v>0</v>
      </c>
      <c r="M4180">
        <v>2023</v>
      </c>
      <c r="N4180">
        <f t="shared" ca="1" si="260"/>
        <v>239</v>
      </c>
      <c r="O4180">
        <f t="shared" ca="1" si="261"/>
        <v>9179</v>
      </c>
      <c r="P4180">
        <f ca="1">_20206[[#This Row],[最低排名]]-_20206[[#This Row],[同分人数]]+1</f>
        <v>8941</v>
      </c>
      <c r="Q4180">
        <f ca="1">IF(O4180&gt;=开始!$B$6, 1, 0)</f>
        <v>1</v>
      </c>
      <c r="R4180">
        <f ca="1">_20206[[#This Row],[最低排名]]-开始!$B$6</f>
        <v>9179</v>
      </c>
    </row>
    <row r="4181" spans="1:18">
      <c r="A4181">
        <v>21801</v>
      </c>
      <c r="B4181" t="s">
        <v>282</v>
      </c>
      <c r="C4181" t="str">
        <f t="shared" si="258"/>
        <v>地大北京</v>
      </c>
      <c r="D4181" t="str">
        <f t="shared" si="259"/>
        <v>01</v>
      </c>
      <c r="E4181" t="s">
        <v>62</v>
      </c>
      <c r="F4181">
        <v>223</v>
      </c>
      <c r="G4181">
        <v>122</v>
      </c>
      <c r="H4181">
        <v>124</v>
      </c>
      <c r="I4181">
        <v>61</v>
      </c>
      <c r="J4181">
        <v>61</v>
      </c>
      <c r="K4181">
        <v>58</v>
      </c>
      <c r="L4181">
        <v>0</v>
      </c>
      <c r="M4181">
        <v>2023</v>
      </c>
      <c r="N4181">
        <f t="shared" ca="1" si="260"/>
        <v>241</v>
      </c>
      <c r="O4181">
        <f t="shared" ca="1" si="261"/>
        <v>12910</v>
      </c>
      <c r="P4181">
        <f ca="1">_20206[[#This Row],[最低排名]]-_20206[[#This Row],[同分人数]]+1</f>
        <v>12670</v>
      </c>
      <c r="Q4181">
        <f ca="1">IF(O4181&gt;=开始!$B$6, 1, 0)</f>
        <v>1</v>
      </c>
      <c r="R4181">
        <f ca="1">_20206[[#This Row],[最低排名]]-开始!$B$6</f>
        <v>12910</v>
      </c>
    </row>
    <row r="4182" spans="1:18">
      <c r="A4182">
        <v>21802</v>
      </c>
      <c r="B4182" t="s">
        <v>283</v>
      </c>
      <c r="C4182" t="str">
        <f t="shared" si="258"/>
        <v>地大北京</v>
      </c>
      <c r="D4182" t="str">
        <f t="shared" si="259"/>
        <v>02</v>
      </c>
      <c r="E4182" t="s">
        <v>134</v>
      </c>
      <c r="F4182">
        <v>233</v>
      </c>
      <c r="G4182">
        <v>135</v>
      </c>
      <c r="H4182">
        <v>106</v>
      </c>
      <c r="I4182">
        <v>70</v>
      </c>
      <c r="J4182">
        <v>61</v>
      </c>
      <c r="K4182">
        <v>58</v>
      </c>
      <c r="L4182">
        <v>0</v>
      </c>
      <c r="M4182">
        <v>2023</v>
      </c>
      <c r="N4182">
        <f t="shared" ca="1" si="260"/>
        <v>227</v>
      </c>
      <c r="O4182">
        <f t="shared" ca="1" si="261"/>
        <v>12669</v>
      </c>
      <c r="P4182">
        <f ca="1">_20206[[#This Row],[最低排名]]-_20206[[#This Row],[同分人数]]+1</f>
        <v>12443</v>
      </c>
      <c r="Q4182">
        <f ca="1">IF(O4182&gt;=开始!$B$6, 1, 0)</f>
        <v>1</v>
      </c>
      <c r="R4182">
        <f ca="1">_20206[[#This Row],[最低排名]]-开始!$B$6</f>
        <v>12669</v>
      </c>
    </row>
    <row r="4183" spans="1:18">
      <c r="A4183">
        <v>21901</v>
      </c>
      <c r="B4183" t="s">
        <v>284</v>
      </c>
      <c r="C4183" t="str">
        <f t="shared" si="258"/>
        <v>北邮宏福</v>
      </c>
      <c r="D4183" t="str">
        <f t="shared" si="259"/>
        <v>01</v>
      </c>
      <c r="E4183" t="s">
        <v>254</v>
      </c>
      <c r="F4183">
        <v>233</v>
      </c>
      <c r="G4183">
        <v>128</v>
      </c>
      <c r="H4183">
        <v>131</v>
      </c>
      <c r="I4183">
        <v>70</v>
      </c>
      <c r="J4183">
        <v>70</v>
      </c>
      <c r="K4183">
        <v>61</v>
      </c>
      <c r="L4183">
        <v>0</v>
      </c>
      <c r="M4183">
        <v>2023</v>
      </c>
      <c r="N4183">
        <f t="shared" ca="1" si="260"/>
        <v>150</v>
      </c>
      <c r="O4183">
        <f t="shared" ca="1" si="261"/>
        <v>4750</v>
      </c>
      <c r="P4183">
        <f ca="1">_20206[[#This Row],[最低排名]]-_20206[[#This Row],[同分人数]]+1</f>
        <v>4601</v>
      </c>
      <c r="Q4183">
        <f ca="1">IF(O4183&gt;=开始!$B$6, 1, 0)</f>
        <v>1</v>
      </c>
      <c r="R4183">
        <f ca="1">_20206[[#This Row],[最低排名]]-开始!$B$6</f>
        <v>4750</v>
      </c>
    </row>
    <row r="4184" spans="1:18">
      <c r="A4184">
        <v>21902</v>
      </c>
      <c r="B4184" t="s">
        <v>285</v>
      </c>
      <c r="C4184" t="str">
        <f t="shared" si="258"/>
        <v>北邮宏福</v>
      </c>
      <c r="D4184" t="str">
        <f t="shared" si="259"/>
        <v>02</v>
      </c>
      <c r="E4184" t="s">
        <v>14</v>
      </c>
      <c r="F4184">
        <v>230</v>
      </c>
      <c r="G4184">
        <v>132</v>
      </c>
      <c r="H4184">
        <v>128</v>
      </c>
      <c r="I4184">
        <v>67</v>
      </c>
      <c r="J4184">
        <v>64</v>
      </c>
      <c r="K4184">
        <v>64</v>
      </c>
      <c r="L4184">
        <v>0</v>
      </c>
      <c r="M4184">
        <v>2023</v>
      </c>
      <c r="N4184">
        <f t="shared" ca="1" si="260"/>
        <v>195</v>
      </c>
      <c r="O4184">
        <f t="shared" ca="1" si="261"/>
        <v>7041</v>
      </c>
      <c r="P4184">
        <f ca="1">_20206[[#This Row],[最低排名]]-_20206[[#This Row],[同分人数]]+1</f>
        <v>6847</v>
      </c>
      <c r="Q4184">
        <f ca="1">IF(O4184&gt;=开始!$B$6, 1, 0)</f>
        <v>1</v>
      </c>
      <c r="R4184">
        <f ca="1">_20206[[#This Row],[最低排名]]-开始!$B$6</f>
        <v>7041</v>
      </c>
    </row>
    <row r="4185" spans="1:18">
      <c r="A4185">
        <v>22001</v>
      </c>
      <c r="B4185" t="s">
        <v>286</v>
      </c>
      <c r="C4185" t="str">
        <f t="shared" si="258"/>
        <v>北京体育</v>
      </c>
      <c r="D4185" t="str">
        <f t="shared" si="259"/>
        <v>01</v>
      </c>
      <c r="E4185" t="s">
        <v>287</v>
      </c>
      <c r="F4185">
        <v>193</v>
      </c>
      <c r="G4185">
        <v>104</v>
      </c>
      <c r="H4185">
        <v>125</v>
      </c>
      <c r="I4185">
        <v>58</v>
      </c>
      <c r="J4185">
        <v>49</v>
      </c>
      <c r="K4185">
        <v>43</v>
      </c>
      <c r="L4185">
        <v>0</v>
      </c>
      <c r="M4185">
        <v>2023</v>
      </c>
      <c r="N4185">
        <f t="shared" ca="1" si="260"/>
        <v>236</v>
      </c>
      <c r="O4185">
        <f t="shared" ca="1" si="261"/>
        <v>27576</v>
      </c>
      <c r="P4185">
        <f ca="1">_20206[[#This Row],[最低排名]]-_20206[[#This Row],[同分人数]]+1</f>
        <v>27341</v>
      </c>
      <c r="Q4185">
        <f ca="1">IF(O4185&gt;=开始!$B$6, 1, 0)</f>
        <v>1</v>
      </c>
      <c r="R4185">
        <f ca="1">_20206[[#This Row],[最低排名]]-开始!$B$6</f>
        <v>27576</v>
      </c>
    </row>
    <row r="4186" spans="1:18">
      <c r="A4186">
        <v>22101</v>
      </c>
      <c r="B4186" t="s">
        <v>288</v>
      </c>
      <c r="C4186" t="str">
        <f t="shared" si="258"/>
        <v>北京航大</v>
      </c>
      <c r="D4186" t="str">
        <f t="shared" si="259"/>
        <v>01</v>
      </c>
      <c r="E4186" t="s">
        <v>289</v>
      </c>
      <c r="F4186">
        <v>244</v>
      </c>
      <c r="G4186">
        <v>123</v>
      </c>
      <c r="H4186">
        <v>125</v>
      </c>
      <c r="I4186">
        <v>70</v>
      </c>
      <c r="J4186">
        <v>67</v>
      </c>
      <c r="K4186">
        <v>64</v>
      </c>
      <c r="L4186">
        <v>0</v>
      </c>
      <c r="M4186">
        <v>2023</v>
      </c>
      <c r="N4186">
        <f t="shared" ca="1" si="260"/>
        <v>173</v>
      </c>
      <c r="O4186">
        <f t="shared" ca="1" si="261"/>
        <v>3914</v>
      </c>
      <c r="P4186">
        <f ca="1">_20206[[#This Row],[最低排名]]-_20206[[#This Row],[同分人数]]+1</f>
        <v>3742</v>
      </c>
      <c r="Q4186">
        <f ca="1">IF(O4186&gt;=开始!$B$6, 1, 0)</f>
        <v>1</v>
      </c>
      <c r="R4186">
        <f ca="1">_20206[[#This Row],[最低排名]]-开始!$B$6</f>
        <v>3914</v>
      </c>
    </row>
    <row r="4187" spans="1:18">
      <c r="A4187">
        <v>22102</v>
      </c>
      <c r="B4187" t="s">
        <v>290</v>
      </c>
      <c r="C4187" t="str">
        <f t="shared" si="258"/>
        <v>北京航大</v>
      </c>
      <c r="D4187" t="str">
        <f t="shared" si="259"/>
        <v>02</v>
      </c>
      <c r="E4187" t="s">
        <v>0</v>
      </c>
      <c r="M4187">
        <v>2023</v>
      </c>
      <c r="N4187">
        <f t="shared" ca="1" si="260"/>
        <v>2393</v>
      </c>
      <c r="O4187">
        <f t="shared" ca="1" si="261"/>
        <v>2393</v>
      </c>
      <c r="P4187">
        <f ca="1">_20206[[#This Row],[最低排名]]-_20206[[#This Row],[同分人数]]+1</f>
        <v>1</v>
      </c>
      <c r="Q4187">
        <f ca="1">IF(O4187&gt;=开始!$B$6, 1, 0)</f>
        <v>1</v>
      </c>
      <c r="R4187">
        <f ca="1">_20206[[#This Row],[最低排名]]-开始!$B$6</f>
        <v>2393</v>
      </c>
    </row>
    <row r="4188" spans="1:18">
      <c r="A4188">
        <v>22201</v>
      </c>
      <c r="B4188" t="s">
        <v>291</v>
      </c>
      <c r="C4188" t="str">
        <f t="shared" si="258"/>
        <v>北京理工</v>
      </c>
      <c r="D4188" t="str">
        <f t="shared" si="259"/>
        <v>01</v>
      </c>
      <c r="E4188" t="s">
        <v>292</v>
      </c>
      <c r="F4188">
        <v>246</v>
      </c>
      <c r="G4188">
        <v>137</v>
      </c>
      <c r="H4188">
        <v>129</v>
      </c>
      <c r="I4188">
        <v>70</v>
      </c>
      <c r="J4188">
        <v>67</v>
      </c>
      <c r="K4188">
        <v>64</v>
      </c>
      <c r="L4188">
        <v>0</v>
      </c>
      <c r="M4188">
        <v>2023</v>
      </c>
      <c r="N4188">
        <f t="shared" ca="1" si="260"/>
        <v>141</v>
      </c>
      <c r="O4188">
        <f t="shared" ca="1" si="261"/>
        <v>2962</v>
      </c>
      <c r="P4188">
        <f ca="1">_20206[[#This Row],[最低排名]]-_20206[[#This Row],[同分人数]]+1</f>
        <v>2822</v>
      </c>
      <c r="Q4188">
        <f ca="1">IF(O4188&gt;=开始!$B$6, 1, 0)</f>
        <v>1</v>
      </c>
      <c r="R4188">
        <f ca="1">_20206[[#This Row],[最低排名]]-开始!$B$6</f>
        <v>2962</v>
      </c>
    </row>
    <row r="4189" spans="1:18">
      <c r="A4189">
        <v>22301</v>
      </c>
      <c r="B4189" t="s">
        <v>293</v>
      </c>
      <c r="C4189" t="str">
        <f t="shared" si="258"/>
        <v>中国劳关</v>
      </c>
      <c r="D4189" t="str">
        <f t="shared" si="259"/>
        <v>01</v>
      </c>
      <c r="E4189" t="s">
        <v>187</v>
      </c>
      <c r="F4189">
        <v>188</v>
      </c>
      <c r="G4189">
        <v>102</v>
      </c>
      <c r="H4189">
        <v>95</v>
      </c>
      <c r="I4189">
        <v>61</v>
      </c>
      <c r="J4189">
        <v>55</v>
      </c>
      <c r="K4189">
        <v>49</v>
      </c>
      <c r="L4189">
        <v>0</v>
      </c>
      <c r="M4189">
        <v>2023</v>
      </c>
      <c r="N4189">
        <f t="shared" ca="1" si="260"/>
        <v>213</v>
      </c>
      <c r="O4189">
        <f t="shared" ca="1" si="261"/>
        <v>32236</v>
      </c>
      <c r="P4189">
        <f ca="1">_20206[[#This Row],[最低排名]]-_20206[[#This Row],[同分人数]]+1</f>
        <v>32024</v>
      </c>
      <c r="Q4189">
        <f ca="1">IF(O4189&gt;=开始!$B$6, 1, 0)</f>
        <v>1</v>
      </c>
      <c r="R4189">
        <f ca="1">_20206[[#This Row],[最低排名]]-开始!$B$6</f>
        <v>32236</v>
      </c>
    </row>
    <row r="4190" spans="1:18">
      <c r="A4190">
        <v>22401</v>
      </c>
      <c r="B4190" t="s">
        <v>294</v>
      </c>
      <c r="C4190" t="str">
        <f t="shared" si="258"/>
        <v>中华女子</v>
      </c>
      <c r="D4190" t="str">
        <f t="shared" si="259"/>
        <v>01</v>
      </c>
      <c r="E4190" t="s">
        <v>54</v>
      </c>
      <c r="F4190">
        <v>191</v>
      </c>
      <c r="G4190">
        <v>105</v>
      </c>
      <c r="H4190">
        <v>91</v>
      </c>
      <c r="I4190">
        <v>64</v>
      </c>
      <c r="J4190">
        <v>52</v>
      </c>
      <c r="K4190">
        <v>43</v>
      </c>
      <c r="L4190">
        <v>0</v>
      </c>
      <c r="M4190">
        <v>2023</v>
      </c>
      <c r="N4190">
        <f t="shared" ca="1" si="260"/>
        <v>202</v>
      </c>
      <c r="O4190">
        <f t="shared" ca="1" si="261"/>
        <v>33766</v>
      </c>
      <c r="P4190">
        <f ca="1">_20206[[#This Row],[最低排名]]-_20206[[#This Row],[同分人数]]+1</f>
        <v>33565</v>
      </c>
      <c r="Q4190">
        <f ca="1">IF(O4190&gt;=开始!$B$6, 1, 0)</f>
        <v>1</v>
      </c>
      <c r="R4190">
        <f ca="1">_20206[[#This Row],[最低排名]]-开始!$B$6</f>
        <v>33766</v>
      </c>
    </row>
    <row r="4191" spans="1:18">
      <c r="A4191">
        <v>22501</v>
      </c>
      <c r="B4191" t="s">
        <v>295</v>
      </c>
      <c r="C4191" t="str">
        <f t="shared" ref="C4191:C4254" si="262">LEFT(B4191, FIND("(", B4191) - 1)</f>
        <v>北京工商</v>
      </c>
      <c r="D4191" t="str">
        <f t="shared" ref="D4191:D4254" si="263">MID(B4191, FIND("(", B4191) + 1, FIND(")", B4191) - FIND("(", B4191) - 1)</f>
        <v>01</v>
      </c>
      <c r="E4191" t="s">
        <v>296</v>
      </c>
      <c r="F4191">
        <v>226</v>
      </c>
      <c r="G4191">
        <v>115</v>
      </c>
      <c r="H4191">
        <v>99</v>
      </c>
      <c r="I4191">
        <v>67</v>
      </c>
      <c r="J4191">
        <v>58</v>
      </c>
      <c r="K4191">
        <v>55</v>
      </c>
      <c r="L4191">
        <v>0</v>
      </c>
      <c r="M4191">
        <v>2023</v>
      </c>
      <c r="N4191">
        <f t="shared" ca="1" si="260"/>
        <v>280</v>
      </c>
      <c r="O4191">
        <f t="shared" ca="1" si="261"/>
        <v>18398</v>
      </c>
      <c r="P4191">
        <f ca="1">_20206[[#This Row],[最低排名]]-_20206[[#This Row],[同分人数]]+1</f>
        <v>18119</v>
      </c>
      <c r="Q4191">
        <f ca="1">IF(O4191&gt;=开始!$B$6, 1, 0)</f>
        <v>1</v>
      </c>
      <c r="R4191">
        <f ca="1">_20206[[#This Row],[最低排名]]-开始!$B$6</f>
        <v>18398</v>
      </c>
    </row>
    <row r="4192" spans="1:18">
      <c r="A4192">
        <v>22601</v>
      </c>
      <c r="B4192" t="s">
        <v>297</v>
      </c>
      <c r="C4192" t="str">
        <f t="shared" si="262"/>
        <v>北京建筑</v>
      </c>
      <c r="D4192" t="str">
        <f t="shared" si="263"/>
        <v>01</v>
      </c>
      <c r="E4192" t="s">
        <v>298</v>
      </c>
      <c r="F4192">
        <v>218</v>
      </c>
      <c r="G4192">
        <v>114</v>
      </c>
      <c r="H4192">
        <v>125</v>
      </c>
      <c r="I4192">
        <v>67</v>
      </c>
      <c r="J4192">
        <v>64</v>
      </c>
      <c r="K4192">
        <v>58</v>
      </c>
      <c r="L4192">
        <v>0</v>
      </c>
      <c r="M4192">
        <v>2023</v>
      </c>
      <c r="N4192">
        <f t="shared" ca="1" si="260"/>
        <v>238</v>
      </c>
      <c r="O4192">
        <f t="shared" ca="1" si="261"/>
        <v>11739</v>
      </c>
      <c r="P4192">
        <f ca="1">_20206[[#This Row],[最低排名]]-_20206[[#This Row],[同分人数]]+1</f>
        <v>11502</v>
      </c>
      <c r="Q4192">
        <f ca="1">IF(O4192&gt;=开始!$B$6, 1, 0)</f>
        <v>1</v>
      </c>
      <c r="R4192">
        <f ca="1">_20206[[#This Row],[最低排名]]-开始!$B$6</f>
        <v>11739</v>
      </c>
    </row>
    <row r="4193" spans="1:18">
      <c r="A4193">
        <v>22602</v>
      </c>
      <c r="B4193" t="s">
        <v>299</v>
      </c>
      <c r="C4193" t="str">
        <f t="shared" si="262"/>
        <v>北京建筑</v>
      </c>
      <c r="D4193" t="str">
        <f t="shared" si="263"/>
        <v>02</v>
      </c>
      <c r="E4193" t="s">
        <v>300</v>
      </c>
      <c r="F4193">
        <v>201</v>
      </c>
      <c r="G4193">
        <v>115</v>
      </c>
      <c r="H4193">
        <v>103</v>
      </c>
      <c r="I4193">
        <v>67</v>
      </c>
      <c r="J4193">
        <v>67</v>
      </c>
      <c r="K4193">
        <v>58</v>
      </c>
      <c r="L4193">
        <v>0</v>
      </c>
      <c r="M4193">
        <v>2023</v>
      </c>
      <c r="N4193">
        <f t="shared" ca="1" si="260"/>
        <v>255</v>
      </c>
      <c r="O4193">
        <f t="shared" ca="1" si="261"/>
        <v>20653</v>
      </c>
      <c r="P4193">
        <f ca="1">_20206[[#This Row],[最低排名]]-_20206[[#This Row],[同分人数]]+1</f>
        <v>20399</v>
      </c>
      <c r="Q4193">
        <f ca="1">IF(O4193&gt;=开始!$B$6, 1, 0)</f>
        <v>1</v>
      </c>
      <c r="R4193">
        <f ca="1">_20206[[#This Row],[最低排名]]-开始!$B$6</f>
        <v>20653</v>
      </c>
    </row>
    <row r="4194" spans="1:18">
      <c r="A4194">
        <v>22603</v>
      </c>
      <c r="B4194" t="s">
        <v>301</v>
      </c>
      <c r="C4194" t="str">
        <f t="shared" si="262"/>
        <v>北京建筑</v>
      </c>
      <c r="D4194" t="str">
        <f t="shared" si="263"/>
        <v>03</v>
      </c>
      <c r="E4194" t="s">
        <v>302</v>
      </c>
      <c r="F4194">
        <v>204</v>
      </c>
      <c r="G4194">
        <v>105</v>
      </c>
      <c r="H4194">
        <v>103</v>
      </c>
      <c r="I4194">
        <v>64</v>
      </c>
      <c r="J4194">
        <v>61</v>
      </c>
      <c r="K4194">
        <v>58</v>
      </c>
      <c r="L4194">
        <v>0</v>
      </c>
      <c r="M4194">
        <v>2023</v>
      </c>
      <c r="N4194">
        <f t="shared" ca="1" si="260"/>
        <v>234</v>
      </c>
      <c r="O4194">
        <f t="shared" ca="1" si="261"/>
        <v>22166</v>
      </c>
      <c r="P4194">
        <f ca="1">_20206[[#This Row],[最低排名]]-_20206[[#This Row],[同分人数]]+1</f>
        <v>21933</v>
      </c>
      <c r="Q4194">
        <f ca="1">IF(O4194&gt;=开始!$B$6, 1, 0)</f>
        <v>1</v>
      </c>
      <c r="R4194">
        <f ca="1">_20206[[#This Row],[最低排名]]-开始!$B$6</f>
        <v>22166</v>
      </c>
    </row>
    <row r="4195" spans="1:18">
      <c r="A4195">
        <v>22701</v>
      </c>
      <c r="B4195" t="s">
        <v>303</v>
      </c>
      <c r="C4195" t="str">
        <f t="shared" si="262"/>
        <v>北京协和</v>
      </c>
      <c r="D4195" t="str">
        <f t="shared" si="263"/>
        <v>01</v>
      </c>
      <c r="E4195" t="s">
        <v>115</v>
      </c>
      <c r="F4195">
        <v>211</v>
      </c>
      <c r="G4195">
        <v>108</v>
      </c>
      <c r="H4195">
        <v>121</v>
      </c>
      <c r="I4195">
        <v>67</v>
      </c>
      <c r="J4195">
        <v>67</v>
      </c>
      <c r="K4195">
        <v>64</v>
      </c>
      <c r="L4195">
        <v>0</v>
      </c>
      <c r="M4195">
        <v>2023</v>
      </c>
      <c r="N4195">
        <f t="shared" ca="1" si="260"/>
        <v>217</v>
      </c>
      <c r="O4195">
        <f t="shared" ca="1" si="261"/>
        <v>12194</v>
      </c>
      <c r="P4195">
        <f ca="1">_20206[[#This Row],[最低排名]]-_20206[[#This Row],[同分人数]]+1</f>
        <v>11978</v>
      </c>
      <c r="Q4195">
        <f ca="1">IF(O4195&gt;=开始!$B$6, 1, 0)</f>
        <v>1</v>
      </c>
      <c r="R4195">
        <f ca="1">_20206[[#This Row],[最低排名]]-开始!$B$6</f>
        <v>12194</v>
      </c>
    </row>
    <row r="4196" spans="1:18">
      <c r="A4196">
        <v>22801</v>
      </c>
      <c r="B4196" t="s">
        <v>304</v>
      </c>
      <c r="C4196" t="str">
        <f t="shared" si="262"/>
        <v>北京二外</v>
      </c>
      <c r="D4196" t="str">
        <f t="shared" si="263"/>
        <v>01</v>
      </c>
      <c r="E4196" t="s">
        <v>77</v>
      </c>
      <c r="F4196">
        <v>206</v>
      </c>
      <c r="G4196">
        <v>112</v>
      </c>
      <c r="H4196">
        <v>115</v>
      </c>
      <c r="I4196">
        <v>70</v>
      </c>
      <c r="J4196">
        <v>55</v>
      </c>
      <c r="K4196">
        <v>52</v>
      </c>
      <c r="L4196">
        <v>0</v>
      </c>
      <c r="M4196">
        <v>2023</v>
      </c>
      <c r="N4196">
        <f t="shared" ca="1" si="260"/>
        <v>260</v>
      </c>
      <c r="O4196">
        <f t="shared" ca="1" si="261"/>
        <v>20181</v>
      </c>
      <c r="P4196">
        <f ca="1">_20206[[#This Row],[最低排名]]-_20206[[#This Row],[同分人数]]+1</f>
        <v>19922</v>
      </c>
      <c r="Q4196">
        <f ca="1">IF(O4196&gt;=开始!$B$6, 1, 0)</f>
        <v>1</v>
      </c>
      <c r="R4196">
        <f ca="1">_20206[[#This Row],[最低排名]]-开始!$B$6</f>
        <v>20181</v>
      </c>
    </row>
    <row r="4197" spans="1:18">
      <c r="A4197">
        <v>22901</v>
      </c>
      <c r="B4197" t="s">
        <v>305</v>
      </c>
      <c r="C4197" t="str">
        <f t="shared" si="262"/>
        <v>北京物资</v>
      </c>
      <c r="D4197" t="str">
        <f t="shared" si="263"/>
        <v>01</v>
      </c>
      <c r="E4197" t="s">
        <v>175</v>
      </c>
      <c r="F4197">
        <v>195</v>
      </c>
      <c r="G4197">
        <v>100</v>
      </c>
      <c r="H4197">
        <v>92</v>
      </c>
      <c r="I4197">
        <v>64</v>
      </c>
      <c r="J4197">
        <v>61</v>
      </c>
      <c r="K4197">
        <v>52</v>
      </c>
      <c r="L4197">
        <v>0</v>
      </c>
      <c r="M4197">
        <v>2023</v>
      </c>
      <c r="N4197">
        <f t="shared" ca="1" si="260"/>
        <v>245</v>
      </c>
      <c r="O4197">
        <f t="shared" ca="1" si="261"/>
        <v>28564</v>
      </c>
      <c r="P4197">
        <f ca="1">_20206[[#This Row],[最低排名]]-_20206[[#This Row],[同分人数]]+1</f>
        <v>28320</v>
      </c>
      <c r="Q4197">
        <f ca="1">IF(O4197&gt;=开始!$B$6, 1, 0)</f>
        <v>1</v>
      </c>
      <c r="R4197">
        <f ca="1">_20206[[#This Row],[最低排名]]-开始!$B$6</f>
        <v>28564</v>
      </c>
    </row>
    <row r="4198" spans="1:18">
      <c r="A4198">
        <v>23001</v>
      </c>
      <c r="B4198" t="s">
        <v>306</v>
      </c>
      <c r="C4198" t="str">
        <f t="shared" si="262"/>
        <v>首都经贸</v>
      </c>
      <c r="D4198" t="str">
        <f t="shared" si="263"/>
        <v>01</v>
      </c>
      <c r="E4198" t="s">
        <v>307</v>
      </c>
      <c r="F4198">
        <v>227</v>
      </c>
      <c r="G4198">
        <v>123</v>
      </c>
      <c r="H4198">
        <v>106</v>
      </c>
      <c r="I4198">
        <v>67</v>
      </c>
      <c r="J4198">
        <v>61</v>
      </c>
      <c r="K4198">
        <v>58</v>
      </c>
      <c r="L4198">
        <v>0</v>
      </c>
      <c r="M4198">
        <v>2023</v>
      </c>
      <c r="N4198">
        <f t="shared" ca="1" si="260"/>
        <v>253</v>
      </c>
      <c r="O4198">
        <f t="shared" ca="1" si="261"/>
        <v>14925</v>
      </c>
      <c r="P4198">
        <f ca="1">_20206[[#This Row],[最低排名]]-_20206[[#This Row],[同分人数]]+1</f>
        <v>14673</v>
      </c>
      <c r="Q4198">
        <f ca="1">IF(O4198&gt;=开始!$B$6, 1, 0)</f>
        <v>1</v>
      </c>
      <c r="R4198">
        <f ca="1">_20206[[#This Row],[最低排名]]-开始!$B$6</f>
        <v>14925</v>
      </c>
    </row>
    <row r="4199" spans="1:18">
      <c r="A4199">
        <v>23101</v>
      </c>
      <c r="B4199" t="s">
        <v>308</v>
      </c>
      <c r="C4199" t="str">
        <f t="shared" si="262"/>
        <v>北京联大</v>
      </c>
      <c r="D4199" t="str">
        <f t="shared" si="263"/>
        <v>01</v>
      </c>
      <c r="E4199" t="s">
        <v>309</v>
      </c>
      <c r="F4199">
        <v>191</v>
      </c>
      <c r="G4199">
        <v>100</v>
      </c>
      <c r="H4199">
        <v>83</v>
      </c>
      <c r="I4199">
        <v>64</v>
      </c>
      <c r="J4199">
        <v>58</v>
      </c>
      <c r="K4199">
        <v>46</v>
      </c>
      <c r="L4199">
        <v>0</v>
      </c>
      <c r="M4199">
        <v>2023</v>
      </c>
      <c r="N4199">
        <f t="shared" ca="1" si="260"/>
        <v>237</v>
      </c>
      <c r="O4199">
        <f t="shared" ca="1" si="261"/>
        <v>33564</v>
      </c>
      <c r="P4199">
        <f ca="1">_20206[[#This Row],[最低排名]]-_20206[[#This Row],[同分人数]]+1</f>
        <v>33328</v>
      </c>
      <c r="Q4199">
        <f ca="1">IF(O4199&gt;=开始!$B$6, 1, 0)</f>
        <v>1</v>
      </c>
      <c r="R4199">
        <f ca="1">_20206[[#This Row],[最低排名]]-开始!$B$6</f>
        <v>33564</v>
      </c>
    </row>
    <row r="4200" spans="1:18">
      <c r="A4200">
        <v>23102</v>
      </c>
      <c r="B4200" t="s">
        <v>310</v>
      </c>
      <c r="C4200" t="str">
        <f t="shared" si="262"/>
        <v>北京联大</v>
      </c>
      <c r="D4200" t="str">
        <f t="shared" si="263"/>
        <v>02</v>
      </c>
      <c r="E4200" t="s">
        <v>180</v>
      </c>
      <c r="F4200">
        <v>209</v>
      </c>
      <c r="G4200">
        <v>106</v>
      </c>
      <c r="H4200">
        <v>82</v>
      </c>
      <c r="I4200">
        <v>55</v>
      </c>
      <c r="J4200">
        <v>52</v>
      </c>
      <c r="K4200">
        <v>52</v>
      </c>
      <c r="L4200">
        <v>0</v>
      </c>
      <c r="M4200">
        <v>2023</v>
      </c>
      <c r="N4200">
        <f t="shared" ca="1" si="260"/>
        <v>237</v>
      </c>
      <c r="O4200">
        <f t="shared" ca="1" si="261"/>
        <v>31821</v>
      </c>
      <c r="P4200">
        <f ca="1">_20206[[#This Row],[最低排名]]-_20206[[#This Row],[同分人数]]+1</f>
        <v>31585</v>
      </c>
      <c r="Q4200">
        <f ca="1">IF(O4200&gt;=开始!$B$6, 1, 0)</f>
        <v>1</v>
      </c>
      <c r="R4200">
        <f ca="1">_20206[[#This Row],[最低排名]]-开始!$B$6</f>
        <v>31821</v>
      </c>
    </row>
    <row r="4201" spans="1:18">
      <c r="A4201">
        <v>23103</v>
      </c>
      <c r="B4201" t="s">
        <v>311</v>
      </c>
      <c r="C4201" t="str">
        <f t="shared" si="262"/>
        <v>北京联大</v>
      </c>
      <c r="D4201" t="str">
        <f t="shared" si="263"/>
        <v>03</v>
      </c>
      <c r="E4201" t="s">
        <v>312</v>
      </c>
      <c r="F4201">
        <v>209</v>
      </c>
      <c r="G4201">
        <v>105</v>
      </c>
      <c r="H4201">
        <v>68</v>
      </c>
      <c r="I4201">
        <v>64</v>
      </c>
      <c r="J4201">
        <v>61</v>
      </c>
      <c r="K4201">
        <v>58</v>
      </c>
      <c r="L4201">
        <v>0</v>
      </c>
      <c r="M4201">
        <v>2023</v>
      </c>
      <c r="N4201">
        <f t="shared" ca="1" si="260"/>
        <v>223</v>
      </c>
      <c r="O4201">
        <f t="shared" ca="1" si="261"/>
        <v>29469</v>
      </c>
      <c r="P4201">
        <f ca="1">_20206[[#This Row],[最低排名]]-_20206[[#This Row],[同分人数]]+1</f>
        <v>29247</v>
      </c>
      <c r="Q4201">
        <f ca="1">IF(O4201&gt;=开始!$B$6, 1, 0)</f>
        <v>1</v>
      </c>
      <c r="R4201">
        <f ca="1">_20206[[#This Row],[最低排名]]-开始!$B$6</f>
        <v>29469</v>
      </c>
    </row>
    <row r="4202" spans="1:18">
      <c r="A4202">
        <v>23201</v>
      </c>
      <c r="B4202" t="s">
        <v>313</v>
      </c>
      <c r="C4202" t="str">
        <f t="shared" si="262"/>
        <v>中国公安</v>
      </c>
      <c r="D4202" t="str">
        <f t="shared" si="263"/>
        <v>01</v>
      </c>
      <c r="E4202" t="s">
        <v>64</v>
      </c>
      <c r="F4202">
        <v>232</v>
      </c>
      <c r="G4202">
        <v>127</v>
      </c>
      <c r="H4202">
        <v>113</v>
      </c>
      <c r="I4202">
        <v>70</v>
      </c>
      <c r="J4202">
        <v>67</v>
      </c>
      <c r="K4202">
        <v>58</v>
      </c>
      <c r="L4202">
        <v>0</v>
      </c>
      <c r="M4202">
        <v>2023</v>
      </c>
      <c r="N4202">
        <f t="shared" ca="1" si="260"/>
        <v>209</v>
      </c>
      <c r="O4202">
        <f t="shared" ca="1" si="261"/>
        <v>9864</v>
      </c>
      <c r="P4202">
        <f ca="1">_20206[[#This Row],[最低排名]]-_20206[[#This Row],[同分人数]]+1</f>
        <v>9656</v>
      </c>
      <c r="Q4202">
        <f ca="1">IF(O4202&gt;=开始!$B$6, 1, 0)</f>
        <v>1</v>
      </c>
      <c r="R4202">
        <f ca="1">_20206[[#This Row],[最低排名]]-开始!$B$6</f>
        <v>9864</v>
      </c>
    </row>
    <row r="4203" spans="1:18">
      <c r="A4203">
        <v>23301</v>
      </c>
      <c r="B4203" t="s">
        <v>314</v>
      </c>
      <c r="C4203" t="str">
        <f t="shared" si="262"/>
        <v>中国戏曲</v>
      </c>
      <c r="D4203" t="str">
        <f t="shared" si="263"/>
        <v>01</v>
      </c>
      <c r="E4203" t="s">
        <v>300</v>
      </c>
      <c r="F4203">
        <v>205</v>
      </c>
      <c r="G4203">
        <v>112</v>
      </c>
      <c r="H4203">
        <v>114</v>
      </c>
      <c r="I4203">
        <v>64</v>
      </c>
      <c r="J4203">
        <v>64</v>
      </c>
      <c r="K4203">
        <v>49</v>
      </c>
      <c r="L4203">
        <v>0</v>
      </c>
      <c r="M4203">
        <v>2023</v>
      </c>
      <c r="N4203">
        <f t="shared" ca="1" si="260"/>
        <v>255</v>
      </c>
      <c r="O4203">
        <f t="shared" ca="1" si="261"/>
        <v>20653</v>
      </c>
      <c r="P4203">
        <f ca="1">_20206[[#This Row],[最低排名]]-_20206[[#This Row],[同分人数]]+1</f>
        <v>20399</v>
      </c>
      <c r="Q4203">
        <f ca="1">IF(O4203&gt;=开始!$B$6, 1, 0)</f>
        <v>1</v>
      </c>
      <c r="R4203">
        <f ca="1">_20206[[#This Row],[最低排名]]-开始!$B$6</f>
        <v>20653</v>
      </c>
    </row>
    <row r="4204" spans="1:18">
      <c r="A4204">
        <v>23601</v>
      </c>
      <c r="B4204" t="s">
        <v>315</v>
      </c>
      <c r="C4204" t="str">
        <f t="shared" si="262"/>
        <v>北京城市</v>
      </c>
      <c r="D4204" t="str">
        <f t="shared" si="263"/>
        <v>01</v>
      </c>
      <c r="E4204" t="s">
        <v>316</v>
      </c>
      <c r="F4204">
        <v>163</v>
      </c>
      <c r="G4204">
        <v>93</v>
      </c>
      <c r="H4204">
        <v>72</v>
      </c>
      <c r="I4204">
        <v>67</v>
      </c>
      <c r="J4204">
        <v>58</v>
      </c>
      <c r="K4204">
        <v>46</v>
      </c>
      <c r="L4204">
        <v>0</v>
      </c>
      <c r="M4204">
        <v>2023</v>
      </c>
      <c r="N4204">
        <f t="shared" ca="1" si="260"/>
        <v>159</v>
      </c>
      <c r="O4204">
        <f t="shared" ca="1" si="261"/>
        <v>40671</v>
      </c>
      <c r="P4204">
        <f ca="1">_20206[[#This Row],[最低排名]]-_20206[[#This Row],[同分人数]]+1</f>
        <v>40513</v>
      </c>
      <c r="Q4204">
        <f ca="1">IF(O4204&gt;=开始!$B$6, 1, 0)</f>
        <v>1</v>
      </c>
      <c r="R4204">
        <f ca="1">_20206[[#This Row],[最低排名]]-开始!$B$6</f>
        <v>40671</v>
      </c>
    </row>
    <row r="4205" spans="1:18">
      <c r="A4205">
        <v>23602</v>
      </c>
      <c r="B4205" t="s">
        <v>317</v>
      </c>
      <c r="C4205" t="str">
        <f t="shared" si="262"/>
        <v>北京城市</v>
      </c>
      <c r="D4205" t="str">
        <f t="shared" si="263"/>
        <v>02</v>
      </c>
      <c r="E4205" t="s">
        <v>318</v>
      </c>
      <c r="F4205">
        <v>185</v>
      </c>
      <c r="G4205">
        <v>104</v>
      </c>
      <c r="H4205">
        <v>67</v>
      </c>
      <c r="I4205">
        <v>64</v>
      </c>
      <c r="J4205">
        <v>58</v>
      </c>
      <c r="K4205">
        <v>52</v>
      </c>
      <c r="L4205">
        <v>0</v>
      </c>
      <c r="M4205">
        <v>2023</v>
      </c>
      <c r="N4205">
        <f t="shared" ca="1" si="260"/>
        <v>194</v>
      </c>
      <c r="O4205">
        <f t="shared" ca="1" si="261"/>
        <v>36906</v>
      </c>
      <c r="P4205">
        <f ca="1">_20206[[#This Row],[最低排名]]-_20206[[#This Row],[同分人数]]+1</f>
        <v>36713</v>
      </c>
      <c r="Q4205">
        <f ca="1">IF(O4205&gt;=开始!$B$6, 1, 0)</f>
        <v>1</v>
      </c>
      <c r="R4205">
        <f ca="1">_20206[[#This Row],[最低排名]]-开始!$B$6</f>
        <v>36906</v>
      </c>
    </row>
    <row r="4206" spans="1:18">
      <c r="A4206">
        <v>23603</v>
      </c>
      <c r="B4206" t="s">
        <v>319</v>
      </c>
      <c r="C4206" t="str">
        <f t="shared" si="262"/>
        <v>北京城市</v>
      </c>
      <c r="D4206" t="str">
        <f t="shared" si="263"/>
        <v>03</v>
      </c>
      <c r="E4206" t="s">
        <v>320</v>
      </c>
      <c r="F4206">
        <v>179</v>
      </c>
      <c r="G4206">
        <v>94</v>
      </c>
      <c r="H4206">
        <v>90</v>
      </c>
      <c r="I4206">
        <v>49</v>
      </c>
      <c r="J4206">
        <v>46</v>
      </c>
      <c r="K4206">
        <v>46</v>
      </c>
      <c r="L4206">
        <v>0</v>
      </c>
      <c r="M4206">
        <v>2023</v>
      </c>
      <c r="N4206">
        <f t="shared" ca="1" si="260"/>
        <v>198</v>
      </c>
      <c r="O4206">
        <f t="shared" ca="1" si="261"/>
        <v>39977</v>
      </c>
      <c r="P4206">
        <f ca="1">_20206[[#This Row],[最低排名]]-_20206[[#This Row],[同分人数]]+1</f>
        <v>39780</v>
      </c>
      <c r="Q4206">
        <f ca="1">IF(O4206&gt;=开始!$B$6, 1, 0)</f>
        <v>1</v>
      </c>
      <c r="R4206">
        <f ca="1">_20206[[#This Row],[最低排名]]-开始!$B$6</f>
        <v>39977</v>
      </c>
    </row>
    <row r="4207" spans="1:18">
      <c r="A4207">
        <v>23701</v>
      </c>
      <c r="B4207" t="s">
        <v>321</v>
      </c>
      <c r="C4207" t="str">
        <f t="shared" si="262"/>
        <v>北京印刷</v>
      </c>
      <c r="D4207" t="str">
        <f t="shared" si="263"/>
        <v>01</v>
      </c>
      <c r="E4207" t="s">
        <v>173</v>
      </c>
      <c r="F4207">
        <v>188</v>
      </c>
      <c r="G4207">
        <v>96</v>
      </c>
      <c r="H4207">
        <v>95</v>
      </c>
      <c r="I4207">
        <v>67</v>
      </c>
      <c r="J4207">
        <v>61</v>
      </c>
      <c r="K4207">
        <v>52</v>
      </c>
      <c r="L4207">
        <v>0</v>
      </c>
      <c r="M4207">
        <v>2023</v>
      </c>
      <c r="N4207">
        <f t="shared" ca="1" si="260"/>
        <v>224</v>
      </c>
      <c r="O4207">
        <f t="shared" ca="1" si="261"/>
        <v>28788</v>
      </c>
      <c r="P4207">
        <f ca="1">_20206[[#This Row],[最低排名]]-_20206[[#This Row],[同分人数]]+1</f>
        <v>28565</v>
      </c>
      <c r="Q4207">
        <f ca="1">IF(O4207&gt;=开始!$B$6, 1, 0)</f>
        <v>1</v>
      </c>
      <c r="R4207">
        <f ca="1">_20206[[#This Row],[最低排名]]-开始!$B$6</f>
        <v>28788</v>
      </c>
    </row>
    <row r="4208" spans="1:18">
      <c r="A4208">
        <v>23901</v>
      </c>
      <c r="B4208" t="s">
        <v>322</v>
      </c>
      <c r="C4208" t="str">
        <f t="shared" si="262"/>
        <v>首都体院</v>
      </c>
      <c r="D4208" t="str">
        <f t="shared" si="263"/>
        <v>01</v>
      </c>
      <c r="E4208" t="s">
        <v>323</v>
      </c>
      <c r="F4208">
        <v>200</v>
      </c>
      <c r="G4208">
        <v>103</v>
      </c>
      <c r="H4208">
        <v>104</v>
      </c>
      <c r="I4208">
        <v>70</v>
      </c>
      <c r="J4208">
        <v>58</v>
      </c>
      <c r="K4208">
        <v>49</v>
      </c>
      <c r="L4208">
        <v>0</v>
      </c>
      <c r="M4208">
        <v>2023</v>
      </c>
      <c r="N4208">
        <f t="shared" ca="1" si="260"/>
        <v>240</v>
      </c>
      <c r="O4208">
        <f t="shared" ca="1" si="261"/>
        <v>24317</v>
      </c>
      <c r="P4208">
        <f ca="1">_20206[[#This Row],[最低排名]]-_20206[[#This Row],[同分人数]]+1</f>
        <v>24078</v>
      </c>
      <c r="Q4208">
        <f ca="1">IF(O4208&gt;=开始!$B$6, 1, 0)</f>
        <v>1</v>
      </c>
      <c r="R4208">
        <f ca="1">_20206[[#This Row],[最低排名]]-开始!$B$6</f>
        <v>24317</v>
      </c>
    </row>
    <row r="4209" spans="1:18">
      <c r="A4209">
        <v>24001</v>
      </c>
      <c r="B4209" t="s">
        <v>324</v>
      </c>
      <c r="C4209" t="str">
        <f t="shared" si="262"/>
        <v>北京语言</v>
      </c>
      <c r="D4209" t="str">
        <f t="shared" si="263"/>
        <v>01</v>
      </c>
      <c r="E4209" t="s">
        <v>87</v>
      </c>
      <c r="F4209">
        <v>218</v>
      </c>
      <c r="G4209">
        <v>114</v>
      </c>
      <c r="H4209">
        <v>125</v>
      </c>
      <c r="I4209">
        <v>70</v>
      </c>
      <c r="J4209">
        <v>61</v>
      </c>
      <c r="K4209">
        <v>52</v>
      </c>
      <c r="L4209">
        <v>0</v>
      </c>
      <c r="M4209">
        <v>2023</v>
      </c>
      <c r="N4209">
        <f t="shared" ca="1" si="260"/>
        <v>242</v>
      </c>
      <c r="O4209">
        <f t="shared" ca="1" si="261"/>
        <v>13152</v>
      </c>
      <c r="P4209">
        <f ca="1">_20206[[#This Row],[最低排名]]-_20206[[#This Row],[同分人数]]+1</f>
        <v>12911</v>
      </c>
      <c r="Q4209">
        <f ca="1">IF(O4209&gt;=开始!$B$6, 1, 0)</f>
        <v>1</v>
      </c>
      <c r="R4209">
        <f ca="1">_20206[[#This Row],[最低排名]]-开始!$B$6</f>
        <v>13152</v>
      </c>
    </row>
    <row r="4210" spans="1:18">
      <c r="A4210">
        <v>24402</v>
      </c>
      <c r="B4210" t="s">
        <v>325</v>
      </c>
      <c r="C4210" t="str">
        <f t="shared" si="262"/>
        <v>北邮世纪</v>
      </c>
      <c r="D4210" t="str">
        <f t="shared" si="263"/>
        <v>02</v>
      </c>
      <c r="E4210" t="s">
        <v>221</v>
      </c>
      <c r="F4210">
        <v>187</v>
      </c>
      <c r="G4210">
        <v>98</v>
      </c>
      <c r="H4210">
        <v>78</v>
      </c>
      <c r="I4210">
        <v>49</v>
      </c>
      <c r="J4210">
        <v>49</v>
      </c>
      <c r="K4210">
        <v>46</v>
      </c>
      <c r="L4210">
        <v>0</v>
      </c>
      <c r="M4210">
        <v>2023</v>
      </c>
      <c r="N4210">
        <f t="shared" ca="1" si="260"/>
        <v>197</v>
      </c>
      <c r="O4210">
        <f t="shared" ca="1" si="261"/>
        <v>40174</v>
      </c>
      <c r="P4210">
        <f ca="1">_20206[[#This Row],[最低排名]]-_20206[[#This Row],[同分人数]]+1</f>
        <v>39978</v>
      </c>
      <c r="Q4210">
        <f ca="1">IF(O4210&gt;=开始!$B$6, 1, 0)</f>
        <v>1</v>
      </c>
      <c r="R4210">
        <f ca="1">_20206[[#This Row],[最低排名]]-开始!$B$6</f>
        <v>40174</v>
      </c>
    </row>
    <row r="4211" spans="1:18">
      <c r="A4211">
        <v>25101</v>
      </c>
      <c r="B4211" t="s">
        <v>326</v>
      </c>
      <c r="C4211" t="str">
        <f t="shared" si="262"/>
        <v>南开大学</v>
      </c>
      <c r="D4211" t="str">
        <f t="shared" si="263"/>
        <v>01</v>
      </c>
      <c r="E4211" t="s">
        <v>11</v>
      </c>
      <c r="F4211">
        <v>233</v>
      </c>
      <c r="G4211">
        <v>131</v>
      </c>
      <c r="H4211">
        <v>139</v>
      </c>
      <c r="I4211">
        <v>70</v>
      </c>
      <c r="J4211">
        <v>67</v>
      </c>
      <c r="K4211">
        <v>64</v>
      </c>
      <c r="L4211">
        <v>0</v>
      </c>
      <c r="M4211">
        <v>2023</v>
      </c>
      <c r="N4211">
        <f t="shared" ca="1" si="260"/>
        <v>134</v>
      </c>
      <c r="O4211">
        <f t="shared" ca="1" si="261"/>
        <v>3404</v>
      </c>
      <c r="P4211">
        <f ca="1">_20206[[#This Row],[最低排名]]-_20206[[#This Row],[同分人数]]+1</f>
        <v>3271</v>
      </c>
      <c r="Q4211">
        <f ca="1">IF(O4211&gt;=开始!$B$6, 1, 0)</f>
        <v>1</v>
      </c>
      <c r="R4211">
        <f ca="1">_20206[[#This Row],[最低排名]]-开始!$B$6</f>
        <v>3404</v>
      </c>
    </row>
    <row r="4212" spans="1:18">
      <c r="A4212">
        <v>25102</v>
      </c>
      <c r="B4212" t="s">
        <v>327</v>
      </c>
      <c r="C4212" t="str">
        <f t="shared" si="262"/>
        <v>南开大学</v>
      </c>
      <c r="D4212" t="str">
        <f t="shared" si="263"/>
        <v>02</v>
      </c>
      <c r="E4212" t="s">
        <v>328</v>
      </c>
      <c r="F4212">
        <v>241</v>
      </c>
      <c r="G4212">
        <v>128</v>
      </c>
      <c r="H4212">
        <v>133</v>
      </c>
      <c r="I4212">
        <v>70</v>
      </c>
      <c r="J4212">
        <v>67</v>
      </c>
      <c r="K4212">
        <v>64</v>
      </c>
      <c r="L4212">
        <v>0</v>
      </c>
      <c r="M4212">
        <v>2023</v>
      </c>
      <c r="N4212">
        <f t="shared" ca="1" si="260"/>
        <v>156</v>
      </c>
      <c r="O4212">
        <f t="shared" ca="1" si="261"/>
        <v>3118</v>
      </c>
      <c r="P4212">
        <f ca="1">_20206[[#This Row],[最低排名]]-_20206[[#This Row],[同分人数]]+1</f>
        <v>2963</v>
      </c>
      <c r="Q4212">
        <f ca="1">IF(O4212&gt;=开始!$B$6, 1, 0)</f>
        <v>1</v>
      </c>
      <c r="R4212">
        <f ca="1">_20206[[#This Row],[最低排名]]-开始!$B$6</f>
        <v>3118</v>
      </c>
    </row>
    <row r="4213" spans="1:18">
      <c r="A4213">
        <v>25201</v>
      </c>
      <c r="B4213" t="s">
        <v>329</v>
      </c>
      <c r="C4213" t="str">
        <f t="shared" si="262"/>
        <v>天津大学</v>
      </c>
      <c r="D4213" t="str">
        <f t="shared" si="263"/>
        <v>01</v>
      </c>
      <c r="E4213" t="s">
        <v>6</v>
      </c>
      <c r="F4213">
        <v>231</v>
      </c>
      <c r="G4213">
        <v>118</v>
      </c>
      <c r="H4213">
        <v>136</v>
      </c>
      <c r="I4213">
        <v>70</v>
      </c>
      <c r="J4213">
        <v>70</v>
      </c>
      <c r="K4213">
        <v>64</v>
      </c>
      <c r="L4213">
        <v>0</v>
      </c>
      <c r="M4213">
        <v>2023</v>
      </c>
      <c r="N4213">
        <f t="shared" ca="1" si="260"/>
        <v>155</v>
      </c>
      <c r="O4213">
        <f t="shared" ca="1" si="261"/>
        <v>3741</v>
      </c>
      <c r="P4213">
        <f ca="1">_20206[[#This Row],[最低排名]]-_20206[[#This Row],[同分人数]]+1</f>
        <v>3587</v>
      </c>
      <c r="Q4213">
        <f ca="1">IF(O4213&gt;=开始!$B$6, 1, 0)</f>
        <v>1</v>
      </c>
      <c r="R4213">
        <f ca="1">_20206[[#This Row],[最低排名]]-开始!$B$6</f>
        <v>3741</v>
      </c>
    </row>
    <row r="4214" spans="1:18">
      <c r="A4214">
        <v>25202</v>
      </c>
      <c r="B4214" t="s">
        <v>330</v>
      </c>
      <c r="C4214" t="str">
        <f t="shared" si="262"/>
        <v>天津大学</v>
      </c>
      <c r="D4214" t="str">
        <f t="shared" si="263"/>
        <v>02</v>
      </c>
      <c r="E4214" t="s">
        <v>8</v>
      </c>
      <c r="F4214">
        <v>235</v>
      </c>
      <c r="G4214">
        <v>125</v>
      </c>
      <c r="H4214">
        <v>136</v>
      </c>
      <c r="I4214">
        <v>67</v>
      </c>
      <c r="J4214">
        <v>67</v>
      </c>
      <c r="K4214">
        <v>64</v>
      </c>
      <c r="L4214">
        <v>0</v>
      </c>
      <c r="M4214">
        <v>2023</v>
      </c>
      <c r="N4214">
        <f t="shared" ca="1" si="260"/>
        <v>182</v>
      </c>
      <c r="O4214">
        <f t="shared" ca="1" si="261"/>
        <v>4096</v>
      </c>
      <c r="P4214">
        <f ca="1">_20206[[#This Row],[最低排名]]-_20206[[#This Row],[同分人数]]+1</f>
        <v>3915</v>
      </c>
      <c r="Q4214">
        <f ca="1">IF(O4214&gt;=开始!$B$6, 1, 0)</f>
        <v>1</v>
      </c>
      <c r="R4214">
        <f ca="1">_20206[[#This Row],[最低排名]]-开始!$B$6</f>
        <v>4096</v>
      </c>
    </row>
    <row r="4215" spans="1:18">
      <c r="A4215">
        <v>25203</v>
      </c>
      <c r="B4215" t="s">
        <v>331</v>
      </c>
      <c r="C4215" t="str">
        <f t="shared" si="262"/>
        <v>天津大学</v>
      </c>
      <c r="D4215" t="str">
        <f t="shared" si="263"/>
        <v>03</v>
      </c>
      <c r="E4215" t="s">
        <v>332</v>
      </c>
      <c r="F4215">
        <v>240</v>
      </c>
      <c r="G4215">
        <v>137</v>
      </c>
      <c r="H4215">
        <v>125</v>
      </c>
      <c r="I4215">
        <v>70</v>
      </c>
      <c r="J4215">
        <v>64</v>
      </c>
      <c r="K4215">
        <v>64</v>
      </c>
      <c r="L4215">
        <v>0</v>
      </c>
      <c r="M4215">
        <v>2023</v>
      </c>
      <c r="N4215">
        <f t="shared" ca="1" si="260"/>
        <v>170</v>
      </c>
      <c r="O4215">
        <f t="shared" ca="1" si="261"/>
        <v>5080</v>
      </c>
      <c r="P4215">
        <f ca="1">_20206[[#This Row],[最低排名]]-_20206[[#This Row],[同分人数]]+1</f>
        <v>4911</v>
      </c>
      <c r="Q4215">
        <f ca="1">IF(O4215&gt;=开始!$B$6, 1, 0)</f>
        <v>1</v>
      </c>
      <c r="R4215">
        <f ca="1">_20206[[#This Row],[最低排名]]-开始!$B$6</f>
        <v>5080</v>
      </c>
    </row>
    <row r="4216" spans="1:18">
      <c r="A4216">
        <v>25204</v>
      </c>
      <c r="B4216" t="s">
        <v>333</v>
      </c>
      <c r="C4216" t="str">
        <f t="shared" si="262"/>
        <v>天津大学</v>
      </c>
      <c r="D4216" t="str">
        <f t="shared" si="263"/>
        <v>04</v>
      </c>
      <c r="E4216" t="s">
        <v>31</v>
      </c>
      <c r="F4216">
        <v>248</v>
      </c>
      <c r="G4216">
        <v>140</v>
      </c>
      <c r="H4216">
        <v>113</v>
      </c>
      <c r="I4216">
        <v>70</v>
      </c>
      <c r="J4216">
        <v>70</v>
      </c>
      <c r="K4216">
        <v>67</v>
      </c>
      <c r="L4216">
        <v>0</v>
      </c>
      <c r="M4216">
        <v>2023</v>
      </c>
      <c r="N4216">
        <f t="shared" ca="1" si="260"/>
        <v>164</v>
      </c>
      <c r="O4216">
        <f t="shared" ca="1" si="261"/>
        <v>4260</v>
      </c>
      <c r="P4216">
        <f ca="1">_20206[[#This Row],[最低排名]]-_20206[[#This Row],[同分人数]]+1</f>
        <v>4097</v>
      </c>
      <c r="Q4216">
        <f ca="1">IF(O4216&gt;=开始!$B$6, 1, 0)</f>
        <v>1</v>
      </c>
      <c r="R4216">
        <f ca="1">_20206[[#This Row],[最低排名]]-开始!$B$6</f>
        <v>4260</v>
      </c>
    </row>
    <row r="4217" spans="1:18">
      <c r="A4217">
        <v>25301</v>
      </c>
      <c r="B4217" t="s">
        <v>334</v>
      </c>
      <c r="C4217" t="str">
        <f t="shared" si="262"/>
        <v>中国民航</v>
      </c>
      <c r="D4217" t="str">
        <f t="shared" si="263"/>
        <v>01</v>
      </c>
      <c r="E4217" t="s">
        <v>335</v>
      </c>
      <c r="F4217">
        <v>213</v>
      </c>
      <c r="G4217">
        <v>112</v>
      </c>
      <c r="H4217">
        <v>66</v>
      </c>
      <c r="I4217">
        <v>67</v>
      </c>
      <c r="J4217">
        <v>52</v>
      </c>
      <c r="K4217">
        <v>49</v>
      </c>
      <c r="L4217">
        <v>0</v>
      </c>
      <c r="M4217">
        <v>2023</v>
      </c>
      <c r="N4217">
        <f t="shared" ca="1" si="260"/>
        <v>224</v>
      </c>
      <c r="O4217">
        <f t="shared" ca="1" si="261"/>
        <v>32460</v>
      </c>
      <c r="P4217">
        <f ca="1">_20206[[#This Row],[最低排名]]-_20206[[#This Row],[同分人数]]+1</f>
        <v>32237</v>
      </c>
      <c r="Q4217">
        <f ca="1">IF(O4217&gt;=开始!$B$6, 1, 0)</f>
        <v>1</v>
      </c>
      <c r="R4217">
        <f ca="1">_20206[[#This Row],[最低排名]]-开始!$B$6</f>
        <v>32460</v>
      </c>
    </row>
    <row r="4218" spans="1:18">
      <c r="A4218">
        <v>25302</v>
      </c>
      <c r="B4218" t="s">
        <v>336</v>
      </c>
      <c r="C4218" t="str">
        <f t="shared" si="262"/>
        <v>中国民航</v>
      </c>
      <c r="D4218" t="str">
        <f t="shared" si="263"/>
        <v>02</v>
      </c>
      <c r="E4218" t="s">
        <v>96</v>
      </c>
      <c r="F4218">
        <v>219</v>
      </c>
      <c r="G4218">
        <v>118</v>
      </c>
      <c r="H4218">
        <v>91</v>
      </c>
      <c r="I4218">
        <v>55</v>
      </c>
      <c r="J4218">
        <v>55</v>
      </c>
      <c r="K4218">
        <v>52</v>
      </c>
      <c r="L4218">
        <v>0</v>
      </c>
      <c r="M4218">
        <v>2023</v>
      </c>
      <c r="N4218">
        <f t="shared" ca="1" si="260"/>
        <v>236</v>
      </c>
      <c r="O4218">
        <f t="shared" ca="1" si="261"/>
        <v>26613</v>
      </c>
      <c r="P4218">
        <f ca="1">_20206[[#This Row],[最低排名]]-_20206[[#This Row],[同分人数]]+1</f>
        <v>26378</v>
      </c>
      <c r="Q4218">
        <f ca="1">IF(O4218&gt;=开始!$B$6, 1, 0)</f>
        <v>1</v>
      </c>
      <c r="R4218">
        <f ca="1">_20206[[#This Row],[最低排名]]-开始!$B$6</f>
        <v>26613</v>
      </c>
    </row>
    <row r="4219" spans="1:18">
      <c r="A4219">
        <v>25303</v>
      </c>
      <c r="B4219" t="s">
        <v>337</v>
      </c>
      <c r="C4219" t="str">
        <f t="shared" si="262"/>
        <v>中国民航</v>
      </c>
      <c r="D4219" t="str">
        <f t="shared" si="263"/>
        <v>03</v>
      </c>
      <c r="E4219" t="s">
        <v>124</v>
      </c>
      <c r="F4219">
        <v>210</v>
      </c>
      <c r="G4219">
        <v>113</v>
      </c>
      <c r="H4219">
        <v>96</v>
      </c>
      <c r="I4219">
        <v>61</v>
      </c>
      <c r="J4219">
        <v>52</v>
      </c>
      <c r="K4219">
        <v>46</v>
      </c>
      <c r="L4219">
        <v>0</v>
      </c>
      <c r="M4219">
        <v>2023</v>
      </c>
      <c r="N4219">
        <f t="shared" ca="1" si="260"/>
        <v>244</v>
      </c>
      <c r="O4219">
        <f t="shared" ca="1" si="261"/>
        <v>28319</v>
      </c>
      <c r="P4219">
        <f ca="1">_20206[[#This Row],[最低排名]]-_20206[[#This Row],[同分人数]]+1</f>
        <v>28076</v>
      </c>
      <c r="Q4219">
        <f ca="1">IF(O4219&gt;=开始!$B$6, 1, 0)</f>
        <v>1</v>
      </c>
      <c r="R4219">
        <f ca="1">_20206[[#This Row],[最低排名]]-开始!$B$6</f>
        <v>28319</v>
      </c>
    </row>
    <row r="4220" spans="1:18">
      <c r="A4220">
        <v>25304</v>
      </c>
      <c r="B4220" t="s">
        <v>338</v>
      </c>
      <c r="C4220" t="str">
        <f t="shared" si="262"/>
        <v>中国民航</v>
      </c>
      <c r="D4220" t="str">
        <f t="shared" si="263"/>
        <v>04</v>
      </c>
      <c r="E4220" t="s">
        <v>162</v>
      </c>
      <c r="F4220">
        <v>205</v>
      </c>
      <c r="G4220">
        <v>107</v>
      </c>
      <c r="H4220">
        <v>111</v>
      </c>
      <c r="I4220">
        <v>58</v>
      </c>
      <c r="J4220">
        <v>52</v>
      </c>
      <c r="K4220">
        <v>49</v>
      </c>
      <c r="L4220">
        <v>0</v>
      </c>
      <c r="M4220">
        <v>2023</v>
      </c>
      <c r="N4220">
        <f t="shared" ca="1" si="260"/>
        <v>263</v>
      </c>
      <c r="O4220">
        <f t="shared" ca="1" si="261"/>
        <v>25848</v>
      </c>
      <c r="P4220">
        <f ca="1">_20206[[#This Row],[最低排名]]-_20206[[#This Row],[同分人数]]+1</f>
        <v>25586</v>
      </c>
      <c r="Q4220">
        <f ca="1">IF(O4220&gt;=开始!$B$6, 1, 0)</f>
        <v>1</v>
      </c>
      <c r="R4220">
        <f ca="1">_20206[[#This Row],[最低排名]]-开始!$B$6</f>
        <v>25848</v>
      </c>
    </row>
    <row r="4221" spans="1:18">
      <c r="A4221">
        <v>25401</v>
      </c>
      <c r="B4221" t="s">
        <v>339</v>
      </c>
      <c r="C4221" t="str">
        <f t="shared" si="262"/>
        <v>天津科大</v>
      </c>
      <c r="D4221" t="str">
        <f t="shared" si="263"/>
        <v>01</v>
      </c>
      <c r="E4221" t="s">
        <v>340</v>
      </c>
      <c r="F4221">
        <v>194</v>
      </c>
      <c r="G4221">
        <v>112</v>
      </c>
      <c r="H4221">
        <v>83</v>
      </c>
      <c r="I4221">
        <v>67</v>
      </c>
      <c r="J4221">
        <v>58</v>
      </c>
      <c r="K4221">
        <v>55</v>
      </c>
      <c r="L4221">
        <v>0</v>
      </c>
      <c r="M4221">
        <v>2023</v>
      </c>
      <c r="N4221">
        <f t="shared" ca="1" si="260"/>
        <v>243</v>
      </c>
      <c r="O4221">
        <f t="shared" ca="1" si="261"/>
        <v>30168</v>
      </c>
      <c r="P4221">
        <f ca="1">_20206[[#This Row],[最低排名]]-_20206[[#This Row],[同分人数]]+1</f>
        <v>29926</v>
      </c>
      <c r="Q4221">
        <f ca="1">IF(O4221&gt;=开始!$B$6, 1, 0)</f>
        <v>1</v>
      </c>
      <c r="R4221">
        <f ca="1">_20206[[#This Row],[最低排名]]-开始!$B$6</f>
        <v>30168</v>
      </c>
    </row>
    <row r="4222" spans="1:18">
      <c r="A4222">
        <v>25402</v>
      </c>
      <c r="B4222" t="s">
        <v>341</v>
      </c>
      <c r="C4222" t="str">
        <f t="shared" si="262"/>
        <v>天津科大</v>
      </c>
      <c r="D4222" t="str">
        <f t="shared" si="263"/>
        <v>02</v>
      </c>
      <c r="E4222" t="s">
        <v>170</v>
      </c>
      <c r="F4222">
        <v>189</v>
      </c>
      <c r="G4222">
        <v>99</v>
      </c>
      <c r="H4222">
        <v>102</v>
      </c>
      <c r="I4222">
        <v>58</v>
      </c>
      <c r="J4222">
        <v>55</v>
      </c>
      <c r="K4222">
        <v>49</v>
      </c>
      <c r="L4222">
        <v>0</v>
      </c>
      <c r="M4222">
        <v>2023</v>
      </c>
      <c r="N4222">
        <f t="shared" ca="1" si="260"/>
        <v>242</v>
      </c>
      <c r="O4222">
        <f t="shared" ca="1" si="261"/>
        <v>31094</v>
      </c>
      <c r="P4222">
        <f ca="1">_20206[[#This Row],[最低排名]]-_20206[[#This Row],[同分人数]]+1</f>
        <v>30853</v>
      </c>
      <c r="Q4222">
        <f ca="1">IF(O4222&gt;=开始!$B$6, 1, 0)</f>
        <v>1</v>
      </c>
      <c r="R4222">
        <f ca="1">_20206[[#This Row],[最低排名]]-开始!$B$6</f>
        <v>31094</v>
      </c>
    </row>
    <row r="4223" spans="1:18">
      <c r="A4223">
        <v>25403</v>
      </c>
      <c r="B4223" t="s">
        <v>342</v>
      </c>
      <c r="C4223" t="str">
        <f t="shared" si="262"/>
        <v>天津科大</v>
      </c>
      <c r="D4223" t="str">
        <f t="shared" si="263"/>
        <v>03</v>
      </c>
      <c r="E4223" t="s">
        <v>217</v>
      </c>
      <c r="F4223">
        <v>209</v>
      </c>
      <c r="G4223">
        <v>117</v>
      </c>
      <c r="H4223">
        <v>100</v>
      </c>
      <c r="I4223">
        <v>67</v>
      </c>
      <c r="J4223">
        <v>49</v>
      </c>
      <c r="K4223">
        <v>49</v>
      </c>
      <c r="L4223">
        <v>0</v>
      </c>
      <c r="M4223">
        <v>2023</v>
      </c>
      <c r="N4223">
        <f t="shared" ca="1" si="260"/>
        <v>264</v>
      </c>
      <c r="O4223">
        <f t="shared" ca="1" si="261"/>
        <v>26112</v>
      </c>
      <c r="P4223">
        <f ca="1">_20206[[#This Row],[最低排名]]-_20206[[#This Row],[同分人数]]+1</f>
        <v>25849</v>
      </c>
      <c r="Q4223">
        <f ca="1">IF(O4223&gt;=开始!$B$6, 1, 0)</f>
        <v>1</v>
      </c>
      <c r="R4223">
        <f ca="1">_20206[[#This Row],[最低排名]]-开始!$B$6</f>
        <v>26112</v>
      </c>
    </row>
    <row r="4224" spans="1:18">
      <c r="A4224">
        <v>25404</v>
      </c>
      <c r="B4224" t="s">
        <v>343</v>
      </c>
      <c r="C4224" t="str">
        <f t="shared" si="262"/>
        <v>天津科大</v>
      </c>
      <c r="D4224" t="str">
        <f t="shared" si="263"/>
        <v>04</v>
      </c>
      <c r="E4224" t="s">
        <v>141</v>
      </c>
      <c r="F4224">
        <v>219</v>
      </c>
      <c r="G4224">
        <v>113</v>
      </c>
      <c r="H4224">
        <v>83</v>
      </c>
      <c r="I4224">
        <v>58</v>
      </c>
      <c r="J4224">
        <v>55</v>
      </c>
      <c r="K4224">
        <v>55</v>
      </c>
      <c r="L4224">
        <v>0</v>
      </c>
      <c r="M4224">
        <v>2023</v>
      </c>
      <c r="N4224">
        <f t="shared" ca="1" si="260"/>
        <v>252</v>
      </c>
      <c r="O4224">
        <f t="shared" ca="1" si="261"/>
        <v>27118</v>
      </c>
      <c r="P4224">
        <f ca="1">_20206[[#This Row],[最低排名]]-_20206[[#This Row],[同分人数]]+1</f>
        <v>26867</v>
      </c>
      <c r="Q4224">
        <f ca="1">IF(O4224&gt;=开始!$B$6, 1, 0)</f>
        <v>1</v>
      </c>
      <c r="R4224">
        <f ca="1">_20206[[#This Row],[最低排名]]-开始!$B$6</f>
        <v>27118</v>
      </c>
    </row>
    <row r="4225" spans="1:18">
      <c r="A4225">
        <v>25501</v>
      </c>
      <c r="B4225" t="s">
        <v>344</v>
      </c>
      <c r="C4225" t="str">
        <f t="shared" si="262"/>
        <v>天津工大</v>
      </c>
      <c r="D4225" t="str">
        <f t="shared" si="263"/>
        <v>01</v>
      </c>
      <c r="E4225" t="s">
        <v>302</v>
      </c>
      <c r="F4225">
        <v>209</v>
      </c>
      <c r="G4225">
        <v>111</v>
      </c>
      <c r="H4225">
        <v>107</v>
      </c>
      <c r="I4225">
        <v>67</v>
      </c>
      <c r="J4225">
        <v>61</v>
      </c>
      <c r="K4225">
        <v>46</v>
      </c>
      <c r="L4225">
        <v>0</v>
      </c>
      <c r="M4225">
        <v>2023</v>
      </c>
      <c r="N4225">
        <f t="shared" ca="1" si="260"/>
        <v>234</v>
      </c>
      <c r="O4225">
        <f t="shared" ca="1" si="261"/>
        <v>22166</v>
      </c>
      <c r="P4225">
        <f ca="1">_20206[[#This Row],[最低排名]]-_20206[[#This Row],[同分人数]]+1</f>
        <v>21933</v>
      </c>
      <c r="Q4225">
        <f ca="1">IF(O4225&gt;=开始!$B$6, 1, 0)</f>
        <v>1</v>
      </c>
      <c r="R4225">
        <f ca="1">_20206[[#This Row],[最低排名]]-开始!$B$6</f>
        <v>22166</v>
      </c>
    </row>
    <row r="4226" spans="1:18">
      <c r="A4226">
        <v>25502</v>
      </c>
      <c r="B4226" t="s">
        <v>345</v>
      </c>
      <c r="C4226" t="str">
        <f t="shared" si="262"/>
        <v>天津工大</v>
      </c>
      <c r="D4226" t="str">
        <f t="shared" si="263"/>
        <v>02</v>
      </c>
      <c r="E4226" t="s">
        <v>195</v>
      </c>
      <c r="F4226">
        <v>229</v>
      </c>
      <c r="G4226">
        <v>125</v>
      </c>
      <c r="H4226">
        <v>104</v>
      </c>
      <c r="I4226">
        <v>61</v>
      </c>
      <c r="J4226">
        <v>61</v>
      </c>
      <c r="K4226">
        <v>55</v>
      </c>
      <c r="L4226">
        <v>0</v>
      </c>
      <c r="M4226">
        <v>2023</v>
      </c>
      <c r="N4226">
        <f t="shared" ref="N4226:N4289" ca="1" si="264">VLOOKUP(E4226, INDIRECT("'" &amp; M4226 &amp; "D'!$A$2:$G$500"), 2, FALSE)</f>
        <v>218</v>
      </c>
      <c r="O4226">
        <f t="shared" ref="O4226:O4289" ca="1" si="265">VLOOKUP(E4226, INDIRECT("'" &amp; M4226 &amp; "D'!$A$2:$G$500"), 3, FALSE)</f>
        <v>17139</v>
      </c>
      <c r="P4226">
        <f ca="1">_20206[[#This Row],[最低排名]]-_20206[[#This Row],[同分人数]]+1</f>
        <v>16922</v>
      </c>
      <c r="Q4226">
        <f ca="1">IF(O4226&gt;=开始!$B$6, 1, 0)</f>
        <v>1</v>
      </c>
      <c r="R4226">
        <f ca="1">_20206[[#This Row],[最低排名]]-开始!$B$6</f>
        <v>17139</v>
      </c>
    </row>
    <row r="4227" spans="1:18">
      <c r="A4227">
        <v>25601</v>
      </c>
      <c r="B4227" t="s">
        <v>346</v>
      </c>
      <c r="C4227" t="str">
        <f t="shared" si="262"/>
        <v>天津中医</v>
      </c>
      <c r="D4227" t="str">
        <f t="shared" si="263"/>
        <v>01</v>
      </c>
      <c r="E4227" t="s">
        <v>347</v>
      </c>
      <c r="F4227">
        <v>196</v>
      </c>
      <c r="G4227">
        <v>107</v>
      </c>
      <c r="H4227">
        <v>109</v>
      </c>
      <c r="I4227">
        <v>64</v>
      </c>
      <c r="J4227">
        <v>55</v>
      </c>
      <c r="K4227">
        <v>49</v>
      </c>
      <c r="L4227">
        <v>0</v>
      </c>
      <c r="M4227">
        <v>2023</v>
      </c>
      <c r="N4227">
        <f t="shared" ca="1" si="264"/>
        <v>265</v>
      </c>
      <c r="O4227">
        <f t="shared" ca="1" si="265"/>
        <v>26377</v>
      </c>
      <c r="P4227">
        <f ca="1">_20206[[#This Row],[最低排名]]-_20206[[#This Row],[同分人数]]+1</f>
        <v>26113</v>
      </c>
      <c r="Q4227">
        <f ca="1">IF(O4227&gt;=开始!$B$6, 1, 0)</f>
        <v>1</v>
      </c>
      <c r="R4227">
        <f ca="1">_20206[[#This Row],[最低排名]]-开始!$B$6</f>
        <v>26377</v>
      </c>
    </row>
    <row r="4228" spans="1:18">
      <c r="A4228">
        <v>25602</v>
      </c>
      <c r="B4228" t="s">
        <v>348</v>
      </c>
      <c r="C4228" t="str">
        <f t="shared" si="262"/>
        <v>天津中医</v>
      </c>
      <c r="D4228" t="str">
        <f t="shared" si="263"/>
        <v>02</v>
      </c>
      <c r="E4228" t="s">
        <v>136</v>
      </c>
      <c r="F4228">
        <v>221</v>
      </c>
      <c r="G4228">
        <v>126</v>
      </c>
      <c r="H4228">
        <v>107</v>
      </c>
      <c r="I4228">
        <v>64</v>
      </c>
      <c r="J4228">
        <v>61</v>
      </c>
      <c r="K4228">
        <v>58</v>
      </c>
      <c r="L4228">
        <v>0</v>
      </c>
      <c r="M4228">
        <v>2023</v>
      </c>
      <c r="N4228">
        <f t="shared" ca="1" si="264"/>
        <v>251</v>
      </c>
      <c r="O4228">
        <f t="shared" ca="1" si="265"/>
        <v>16921</v>
      </c>
      <c r="P4228">
        <f ca="1">_20206[[#This Row],[最低排名]]-_20206[[#This Row],[同分人数]]+1</f>
        <v>16671</v>
      </c>
      <c r="Q4228">
        <f ca="1">IF(O4228&gt;=开始!$B$6, 1, 0)</f>
        <v>1</v>
      </c>
      <c r="R4228">
        <f ca="1">_20206[[#This Row],[最低排名]]-开始!$B$6</f>
        <v>16921</v>
      </c>
    </row>
    <row r="4229" spans="1:18">
      <c r="A4229">
        <v>25603</v>
      </c>
      <c r="B4229" t="s">
        <v>349</v>
      </c>
      <c r="C4229" t="str">
        <f t="shared" si="262"/>
        <v>天津中医</v>
      </c>
      <c r="D4229" t="str">
        <f t="shared" si="263"/>
        <v>03</v>
      </c>
      <c r="E4229" t="s">
        <v>138</v>
      </c>
      <c r="F4229">
        <v>214</v>
      </c>
      <c r="G4229">
        <v>114</v>
      </c>
      <c r="H4229">
        <v>118</v>
      </c>
      <c r="I4229">
        <v>64</v>
      </c>
      <c r="J4229">
        <v>61</v>
      </c>
      <c r="K4229">
        <v>58</v>
      </c>
      <c r="L4229">
        <v>0</v>
      </c>
      <c r="M4229">
        <v>2023</v>
      </c>
      <c r="N4229">
        <f t="shared" ca="1" si="264"/>
        <v>284</v>
      </c>
      <c r="O4229">
        <f t="shared" ca="1" si="265"/>
        <v>15916</v>
      </c>
      <c r="P4229">
        <f ca="1">_20206[[#This Row],[最低排名]]-_20206[[#This Row],[同分人数]]+1</f>
        <v>15633</v>
      </c>
      <c r="Q4229">
        <f ca="1">IF(O4229&gt;=开始!$B$6, 1, 0)</f>
        <v>1</v>
      </c>
      <c r="R4229">
        <f ca="1">_20206[[#This Row],[最低排名]]-开始!$B$6</f>
        <v>15916</v>
      </c>
    </row>
    <row r="4230" spans="1:18">
      <c r="A4230">
        <v>25604</v>
      </c>
      <c r="B4230" t="s">
        <v>350</v>
      </c>
      <c r="C4230" t="str">
        <f t="shared" si="262"/>
        <v>天津中医</v>
      </c>
      <c r="D4230" t="str">
        <f t="shared" si="263"/>
        <v>04</v>
      </c>
      <c r="E4230" t="s">
        <v>122</v>
      </c>
      <c r="F4230">
        <v>215</v>
      </c>
      <c r="G4230">
        <v>115</v>
      </c>
      <c r="H4230">
        <v>99</v>
      </c>
      <c r="I4230">
        <v>70</v>
      </c>
      <c r="J4230">
        <v>67</v>
      </c>
      <c r="K4230">
        <v>55</v>
      </c>
      <c r="L4230">
        <v>0</v>
      </c>
      <c r="M4230">
        <v>2023</v>
      </c>
      <c r="N4230">
        <f t="shared" ca="1" si="264"/>
        <v>255</v>
      </c>
      <c r="O4230">
        <f t="shared" ca="1" si="265"/>
        <v>18118</v>
      </c>
      <c r="P4230">
        <f ca="1">_20206[[#This Row],[最低排名]]-_20206[[#This Row],[同分人数]]+1</f>
        <v>17864</v>
      </c>
      <c r="Q4230">
        <f ca="1">IF(O4230&gt;=开始!$B$6, 1, 0)</f>
        <v>1</v>
      </c>
      <c r="R4230">
        <f ca="1">_20206[[#This Row],[最低排名]]-开始!$B$6</f>
        <v>18118</v>
      </c>
    </row>
    <row r="4231" spans="1:18">
      <c r="A4231">
        <v>25605</v>
      </c>
      <c r="B4231" t="s">
        <v>351</v>
      </c>
      <c r="C4231" t="str">
        <f t="shared" si="262"/>
        <v>天津中医</v>
      </c>
      <c r="D4231" t="str">
        <f t="shared" si="263"/>
        <v>05</v>
      </c>
      <c r="E4231" t="s">
        <v>217</v>
      </c>
      <c r="F4231">
        <v>193</v>
      </c>
      <c r="G4231">
        <v>97</v>
      </c>
      <c r="H4231">
        <v>110</v>
      </c>
      <c r="I4231">
        <v>64</v>
      </c>
      <c r="J4231">
        <v>55</v>
      </c>
      <c r="K4231">
        <v>52</v>
      </c>
      <c r="L4231">
        <v>0</v>
      </c>
      <c r="M4231">
        <v>2023</v>
      </c>
      <c r="N4231">
        <f t="shared" ca="1" si="264"/>
        <v>264</v>
      </c>
      <c r="O4231">
        <f t="shared" ca="1" si="265"/>
        <v>26112</v>
      </c>
      <c r="P4231">
        <f ca="1">_20206[[#This Row],[最低排名]]-_20206[[#This Row],[同分人数]]+1</f>
        <v>25849</v>
      </c>
      <c r="Q4231">
        <f ca="1">IF(O4231&gt;=开始!$B$6, 1, 0)</f>
        <v>1</v>
      </c>
      <c r="R4231">
        <f ca="1">_20206[[#This Row],[最低排名]]-开始!$B$6</f>
        <v>26112</v>
      </c>
    </row>
    <row r="4232" spans="1:18">
      <c r="A4232">
        <v>25701</v>
      </c>
      <c r="B4232" t="s">
        <v>352</v>
      </c>
      <c r="C4232" t="str">
        <f t="shared" si="262"/>
        <v>天津职师</v>
      </c>
      <c r="D4232" t="str">
        <f t="shared" si="263"/>
        <v>01</v>
      </c>
      <c r="E4232" t="s">
        <v>228</v>
      </c>
      <c r="F4232">
        <v>193</v>
      </c>
      <c r="G4232">
        <v>104</v>
      </c>
      <c r="H4232">
        <v>90</v>
      </c>
      <c r="I4232">
        <v>58</v>
      </c>
      <c r="J4232">
        <v>52</v>
      </c>
      <c r="K4232">
        <v>46</v>
      </c>
      <c r="L4232">
        <v>0</v>
      </c>
      <c r="M4232">
        <v>2023</v>
      </c>
      <c r="N4232">
        <f t="shared" ca="1" si="264"/>
        <v>205</v>
      </c>
      <c r="O4232">
        <f t="shared" ca="1" si="265"/>
        <v>34170</v>
      </c>
      <c r="P4232">
        <f ca="1">_20206[[#This Row],[最低排名]]-_20206[[#This Row],[同分人数]]+1</f>
        <v>33966</v>
      </c>
      <c r="Q4232">
        <f ca="1">IF(O4232&gt;=开始!$B$6, 1, 0)</f>
        <v>1</v>
      </c>
      <c r="R4232">
        <f ca="1">_20206[[#This Row],[最低排名]]-开始!$B$6</f>
        <v>34170</v>
      </c>
    </row>
    <row r="4233" spans="1:18">
      <c r="A4233">
        <v>25702</v>
      </c>
      <c r="B4233" t="s">
        <v>353</v>
      </c>
      <c r="C4233" t="str">
        <f t="shared" si="262"/>
        <v>天津职师</v>
      </c>
      <c r="D4233" t="str">
        <f t="shared" si="263"/>
        <v>02</v>
      </c>
      <c r="E4233" t="s">
        <v>354</v>
      </c>
      <c r="F4233">
        <v>212</v>
      </c>
      <c r="G4233">
        <v>108</v>
      </c>
      <c r="H4233">
        <v>78</v>
      </c>
      <c r="I4233">
        <v>49</v>
      </c>
      <c r="J4233">
        <v>46</v>
      </c>
      <c r="K4233">
        <v>43</v>
      </c>
      <c r="L4233">
        <v>0</v>
      </c>
      <c r="M4233">
        <v>2023</v>
      </c>
      <c r="N4233">
        <f t="shared" ca="1" si="264"/>
        <v>200</v>
      </c>
      <c r="O4233">
        <f t="shared" ca="1" si="265"/>
        <v>36503</v>
      </c>
      <c r="P4233">
        <f ca="1">_20206[[#This Row],[最低排名]]-_20206[[#This Row],[同分人数]]+1</f>
        <v>36304</v>
      </c>
      <c r="Q4233">
        <f ca="1">IF(O4233&gt;=开始!$B$6, 1, 0)</f>
        <v>1</v>
      </c>
      <c r="R4233">
        <f ca="1">_20206[[#This Row],[最低排名]]-开始!$B$6</f>
        <v>36503</v>
      </c>
    </row>
    <row r="4234" spans="1:18">
      <c r="A4234">
        <v>25801</v>
      </c>
      <c r="B4234" t="s">
        <v>355</v>
      </c>
      <c r="C4234" t="str">
        <f t="shared" si="262"/>
        <v>天津商大</v>
      </c>
      <c r="D4234" t="str">
        <f t="shared" si="263"/>
        <v>01</v>
      </c>
      <c r="E4234" t="s">
        <v>230</v>
      </c>
      <c r="F4234">
        <v>189</v>
      </c>
      <c r="G4234">
        <v>98</v>
      </c>
      <c r="H4234">
        <v>107</v>
      </c>
      <c r="I4234">
        <v>52</v>
      </c>
      <c r="J4234">
        <v>49</v>
      </c>
      <c r="K4234">
        <v>46</v>
      </c>
      <c r="L4234">
        <v>0</v>
      </c>
      <c r="M4234">
        <v>2023</v>
      </c>
      <c r="N4234">
        <f t="shared" ca="1" si="264"/>
        <v>233</v>
      </c>
      <c r="O4234">
        <f t="shared" ca="1" si="265"/>
        <v>33327</v>
      </c>
      <c r="P4234">
        <f ca="1">_20206[[#This Row],[最低排名]]-_20206[[#This Row],[同分人数]]+1</f>
        <v>33095</v>
      </c>
      <c r="Q4234">
        <f ca="1">IF(O4234&gt;=开始!$B$6, 1, 0)</f>
        <v>1</v>
      </c>
      <c r="R4234">
        <f ca="1">_20206[[#This Row],[最低排名]]-开始!$B$6</f>
        <v>33327</v>
      </c>
    </row>
    <row r="4235" spans="1:18">
      <c r="A4235">
        <v>25802</v>
      </c>
      <c r="B4235" t="s">
        <v>356</v>
      </c>
      <c r="C4235" t="str">
        <f t="shared" si="262"/>
        <v>天津商大</v>
      </c>
      <c r="D4235" t="str">
        <f t="shared" si="263"/>
        <v>02</v>
      </c>
      <c r="E4235" t="s">
        <v>184</v>
      </c>
      <c r="F4235">
        <v>194</v>
      </c>
      <c r="G4235">
        <v>100</v>
      </c>
      <c r="H4235">
        <v>110</v>
      </c>
      <c r="I4235">
        <v>52</v>
      </c>
      <c r="J4235">
        <v>49</v>
      </c>
      <c r="K4235">
        <v>46</v>
      </c>
      <c r="L4235">
        <v>0</v>
      </c>
      <c r="M4235">
        <v>2023</v>
      </c>
      <c r="N4235">
        <f t="shared" ca="1" si="264"/>
        <v>237</v>
      </c>
      <c r="O4235">
        <f t="shared" ca="1" si="265"/>
        <v>31584</v>
      </c>
      <c r="P4235">
        <f ca="1">_20206[[#This Row],[最低排名]]-_20206[[#This Row],[同分人数]]+1</f>
        <v>31348</v>
      </c>
      <c r="Q4235">
        <f ca="1">IF(O4235&gt;=开始!$B$6, 1, 0)</f>
        <v>1</v>
      </c>
      <c r="R4235">
        <f ca="1">_20206[[#This Row],[最低排名]]-开始!$B$6</f>
        <v>31584</v>
      </c>
    </row>
    <row r="4236" spans="1:18">
      <c r="A4236">
        <v>25901</v>
      </c>
      <c r="B4236" t="s">
        <v>357</v>
      </c>
      <c r="C4236" t="str">
        <f t="shared" si="262"/>
        <v>天津财大</v>
      </c>
      <c r="D4236" t="str">
        <f t="shared" si="263"/>
        <v>01</v>
      </c>
      <c r="E4236" t="s">
        <v>149</v>
      </c>
      <c r="F4236">
        <v>210</v>
      </c>
      <c r="G4236">
        <v>111</v>
      </c>
      <c r="H4236">
        <v>107</v>
      </c>
      <c r="I4236">
        <v>67</v>
      </c>
      <c r="J4236">
        <v>61</v>
      </c>
      <c r="K4236">
        <v>52</v>
      </c>
      <c r="L4236">
        <v>0</v>
      </c>
      <c r="M4236">
        <v>2023</v>
      </c>
      <c r="N4236">
        <f t="shared" ca="1" si="264"/>
        <v>217</v>
      </c>
      <c r="O4236">
        <f t="shared" ca="1" si="265"/>
        <v>20398</v>
      </c>
      <c r="P4236">
        <f ca="1">_20206[[#This Row],[最低排名]]-_20206[[#This Row],[同分人数]]+1</f>
        <v>20182</v>
      </c>
      <c r="Q4236">
        <f ca="1">IF(O4236&gt;=开始!$B$6, 1, 0)</f>
        <v>1</v>
      </c>
      <c r="R4236">
        <f ca="1">_20206[[#This Row],[最低排名]]-开始!$B$6</f>
        <v>20398</v>
      </c>
    </row>
    <row r="4237" spans="1:18">
      <c r="A4237">
        <v>25902</v>
      </c>
      <c r="B4237" t="s">
        <v>358</v>
      </c>
      <c r="C4237" t="str">
        <f t="shared" si="262"/>
        <v>天津财大</v>
      </c>
      <c r="D4237" t="str">
        <f t="shared" si="263"/>
        <v>02</v>
      </c>
      <c r="E4237" t="s">
        <v>79</v>
      </c>
      <c r="F4237">
        <v>228</v>
      </c>
      <c r="G4237">
        <v>122</v>
      </c>
      <c r="H4237">
        <v>90</v>
      </c>
      <c r="I4237">
        <v>64</v>
      </c>
      <c r="J4237">
        <v>61</v>
      </c>
      <c r="K4237">
        <v>58</v>
      </c>
      <c r="L4237">
        <v>0</v>
      </c>
      <c r="M4237">
        <v>2023</v>
      </c>
      <c r="N4237">
        <f t="shared" ca="1" si="264"/>
        <v>262</v>
      </c>
      <c r="O4237">
        <f t="shared" ca="1" si="265"/>
        <v>19420</v>
      </c>
      <c r="P4237">
        <f ca="1">_20206[[#This Row],[最低排名]]-_20206[[#This Row],[同分人数]]+1</f>
        <v>19159</v>
      </c>
      <c r="Q4237">
        <f ca="1">IF(O4237&gt;=开始!$B$6, 1, 0)</f>
        <v>1</v>
      </c>
      <c r="R4237">
        <f ca="1">_20206[[#This Row],[最低排名]]-开始!$B$6</f>
        <v>19420</v>
      </c>
    </row>
    <row r="4238" spans="1:18">
      <c r="A4238">
        <v>26001</v>
      </c>
      <c r="B4238" t="s">
        <v>359</v>
      </c>
      <c r="C4238" t="str">
        <f t="shared" si="262"/>
        <v>天津城建</v>
      </c>
      <c r="D4238" t="str">
        <f t="shared" si="263"/>
        <v>01</v>
      </c>
      <c r="E4238" t="s">
        <v>203</v>
      </c>
      <c r="F4238">
        <v>214</v>
      </c>
      <c r="G4238">
        <v>119</v>
      </c>
      <c r="H4238">
        <v>69</v>
      </c>
      <c r="I4238">
        <v>58</v>
      </c>
      <c r="J4238">
        <v>46</v>
      </c>
      <c r="K4238">
        <v>43</v>
      </c>
      <c r="L4238">
        <v>0</v>
      </c>
      <c r="M4238">
        <v>2023</v>
      </c>
      <c r="N4238">
        <f t="shared" ca="1" si="264"/>
        <v>209</v>
      </c>
      <c r="O4238">
        <f t="shared" ca="1" si="265"/>
        <v>36113</v>
      </c>
      <c r="P4238">
        <f ca="1">_20206[[#This Row],[最低排名]]-_20206[[#This Row],[同分人数]]+1</f>
        <v>35905</v>
      </c>
      <c r="Q4238">
        <f ca="1">IF(O4238&gt;=开始!$B$6, 1, 0)</f>
        <v>1</v>
      </c>
      <c r="R4238">
        <f ca="1">_20206[[#This Row],[最低排名]]-开始!$B$6</f>
        <v>36113</v>
      </c>
    </row>
    <row r="4239" spans="1:18">
      <c r="A4239">
        <v>26201</v>
      </c>
      <c r="B4239" t="s">
        <v>360</v>
      </c>
      <c r="C4239" t="str">
        <f t="shared" si="262"/>
        <v>津医临床</v>
      </c>
      <c r="D4239" t="str">
        <f t="shared" si="263"/>
        <v>01</v>
      </c>
      <c r="E4239" t="s">
        <v>178</v>
      </c>
      <c r="F4239">
        <v>178</v>
      </c>
      <c r="G4239">
        <v>94</v>
      </c>
      <c r="H4239">
        <v>109</v>
      </c>
      <c r="I4239">
        <v>61</v>
      </c>
      <c r="J4239">
        <v>58</v>
      </c>
      <c r="K4239">
        <v>52</v>
      </c>
      <c r="L4239">
        <v>0</v>
      </c>
      <c r="M4239">
        <v>2023</v>
      </c>
      <c r="N4239">
        <f t="shared" ca="1" si="264"/>
        <v>219</v>
      </c>
      <c r="O4239">
        <f t="shared" ca="1" si="265"/>
        <v>29925</v>
      </c>
      <c r="P4239">
        <f ca="1">_20206[[#This Row],[最低排名]]-_20206[[#This Row],[同分人数]]+1</f>
        <v>29707</v>
      </c>
      <c r="Q4239">
        <f ca="1">IF(O4239&gt;=开始!$B$6, 1, 0)</f>
        <v>1</v>
      </c>
      <c r="R4239">
        <f ca="1">_20206[[#This Row],[最低排名]]-开始!$B$6</f>
        <v>29925</v>
      </c>
    </row>
    <row r="4240" spans="1:18">
      <c r="A4240">
        <v>26202</v>
      </c>
      <c r="B4240" t="s">
        <v>361</v>
      </c>
      <c r="C4240" t="str">
        <f t="shared" si="262"/>
        <v>津医临床</v>
      </c>
      <c r="D4240" t="str">
        <f t="shared" si="263"/>
        <v>02</v>
      </c>
      <c r="E4240" t="s">
        <v>207</v>
      </c>
      <c r="F4240">
        <v>177</v>
      </c>
      <c r="G4240">
        <v>89</v>
      </c>
      <c r="H4240">
        <v>77</v>
      </c>
      <c r="I4240">
        <v>58</v>
      </c>
      <c r="J4240">
        <v>55</v>
      </c>
      <c r="K4240">
        <v>46</v>
      </c>
      <c r="L4240">
        <v>0</v>
      </c>
      <c r="M4240">
        <v>2023</v>
      </c>
      <c r="N4240">
        <f t="shared" ca="1" si="264"/>
        <v>193</v>
      </c>
      <c r="O4240">
        <f t="shared" ca="1" si="265"/>
        <v>39440</v>
      </c>
      <c r="P4240">
        <f ca="1">_20206[[#This Row],[最低排名]]-_20206[[#This Row],[同分人数]]+1</f>
        <v>39248</v>
      </c>
      <c r="Q4240">
        <f ca="1">IF(O4240&gt;=开始!$B$6, 1, 0)</f>
        <v>1</v>
      </c>
      <c r="R4240">
        <f ca="1">_20206[[#This Row],[最低排名]]-开始!$B$6</f>
        <v>39440</v>
      </c>
    </row>
    <row r="4241" spans="1:18">
      <c r="A4241">
        <v>26203</v>
      </c>
      <c r="B4241" t="s">
        <v>362</v>
      </c>
      <c r="C4241" t="str">
        <f t="shared" si="262"/>
        <v>津医临床</v>
      </c>
      <c r="D4241" t="str">
        <f t="shared" si="263"/>
        <v>03</v>
      </c>
      <c r="E4241" t="s">
        <v>363</v>
      </c>
      <c r="F4241">
        <v>197</v>
      </c>
      <c r="G4241">
        <v>101</v>
      </c>
      <c r="H4241">
        <v>101</v>
      </c>
      <c r="I4241">
        <v>49</v>
      </c>
      <c r="J4241">
        <v>46</v>
      </c>
      <c r="K4241">
        <v>43</v>
      </c>
      <c r="L4241">
        <v>0</v>
      </c>
      <c r="M4241">
        <v>2023</v>
      </c>
      <c r="N4241">
        <f t="shared" ca="1" si="264"/>
        <v>228</v>
      </c>
      <c r="O4241">
        <f t="shared" ca="1" si="265"/>
        <v>34853</v>
      </c>
      <c r="P4241">
        <f ca="1">_20206[[#This Row],[最低排名]]-_20206[[#This Row],[同分人数]]+1</f>
        <v>34626</v>
      </c>
      <c r="Q4241">
        <f ca="1">IF(O4241&gt;=开始!$B$6, 1, 0)</f>
        <v>1</v>
      </c>
      <c r="R4241">
        <f ca="1">_20206[[#This Row],[最低排名]]-开始!$B$6</f>
        <v>34853</v>
      </c>
    </row>
    <row r="4242" spans="1:18">
      <c r="A4242">
        <v>26204</v>
      </c>
      <c r="B4242" t="s">
        <v>364</v>
      </c>
      <c r="C4242" t="str">
        <f t="shared" si="262"/>
        <v>津医临床</v>
      </c>
      <c r="D4242" t="str">
        <f t="shared" si="263"/>
        <v>04</v>
      </c>
      <c r="E4242" t="s">
        <v>230</v>
      </c>
      <c r="F4242">
        <v>216</v>
      </c>
      <c r="G4242">
        <v>117</v>
      </c>
      <c r="H4242">
        <v>80</v>
      </c>
      <c r="I4242">
        <v>49</v>
      </c>
      <c r="J4242">
        <v>49</v>
      </c>
      <c r="K4242">
        <v>49</v>
      </c>
      <c r="L4242">
        <v>0</v>
      </c>
      <c r="M4242">
        <v>2023</v>
      </c>
      <c r="N4242">
        <f t="shared" ca="1" si="264"/>
        <v>233</v>
      </c>
      <c r="O4242">
        <f t="shared" ca="1" si="265"/>
        <v>33327</v>
      </c>
      <c r="P4242">
        <f ca="1">_20206[[#This Row],[最低排名]]-_20206[[#This Row],[同分人数]]+1</f>
        <v>33095</v>
      </c>
      <c r="Q4242">
        <f ca="1">IF(O4242&gt;=开始!$B$6, 1, 0)</f>
        <v>1</v>
      </c>
      <c r="R4242">
        <f ca="1">_20206[[#This Row],[最低排名]]-开始!$B$6</f>
        <v>33327</v>
      </c>
    </row>
    <row r="4243" spans="1:18">
      <c r="A4243">
        <v>26301</v>
      </c>
      <c r="B4243" t="s">
        <v>365</v>
      </c>
      <c r="C4243" t="str">
        <f t="shared" si="262"/>
        <v>津理中环</v>
      </c>
      <c r="D4243" t="str">
        <f t="shared" si="263"/>
        <v>01</v>
      </c>
      <c r="E4243" t="s">
        <v>366</v>
      </c>
      <c r="F4243">
        <v>198</v>
      </c>
      <c r="G4243">
        <v>111</v>
      </c>
      <c r="H4243">
        <v>74</v>
      </c>
      <c r="I4243">
        <v>49</v>
      </c>
      <c r="J4243">
        <v>43</v>
      </c>
      <c r="K4243">
        <v>43</v>
      </c>
      <c r="L4243">
        <v>0</v>
      </c>
      <c r="M4243">
        <v>2023</v>
      </c>
      <c r="N4243">
        <f t="shared" ca="1" si="264"/>
        <v>163</v>
      </c>
      <c r="O4243">
        <f t="shared" ca="1" si="265"/>
        <v>40512</v>
      </c>
      <c r="P4243">
        <f ca="1">_20206[[#This Row],[最低排名]]-_20206[[#This Row],[同分人数]]+1</f>
        <v>40350</v>
      </c>
      <c r="Q4243">
        <f ca="1">IF(O4243&gt;=开始!$B$6, 1, 0)</f>
        <v>1</v>
      </c>
      <c r="R4243">
        <f ca="1">_20206[[#This Row],[最低排名]]-开始!$B$6</f>
        <v>40512</v>
      </c>
    </row>
    <row r="4244" spans="1:18">
      <c r="A4244">
        <v>26302</v>
      </c>
      <c r="B4244" t="s">
        <v>367</v>
      </c>
      <c r="C4244" t="str">
        <f t="shared" si="262"/>
        <v>津理中环</v>
      </c>
      <c r="D4244" t="str">
        <f t="shared" si="263"/>
        <v>02</v>
      </c>
      <c r="E4244" t="s">
        <v>209</v>
      </c>
      <c r="F4244">
        <v>192</v>
      </c>
      <c r="G4244">
        <v>106</v>
      </c>
      <c r="H4244">
        <v>73</v>
      </c>
      <c r="I4244">
        <v>52</v>
      </c>
      <c r="J4244">
        <v>49</v>
      </c>
      <c r="K4244">
        <v>49</v>
      </c>
      <c r="L4244">
        <v>0</v>
      </c>
      <c r="M4244">
        <v>2023</v>
      </c>
      <c r="N4244">
        <f t="shared" ca="1" si="264"/>
        <v>185</v>
      </c>
      <c r="O4244">
        <f t="shared" ca="1" si="265"/>
        <v>39040</v>
      </c>
      <c r="P4244">
        <f ca="1">_20206[[#This Row],[最低排名]]-_20206[[#This Row],[同分人数]]+1</f>
        <v>38856</v>
      </c>
      <c r="Q4244">
        <f ca="1">IF(O4244&gt;=开始!$B$6, 1, 0)</f>
        <v>1</v>
      </c>
      <c r="R4244">
        <f ca="1">_20206[[#This Row],[最低排名]]-开始!$B$6</f>
        <v>39040</v>
      </c>
    </row>
    <row r="4245" spans="1:18">
      <c r="A4245">
        <v>26401</v>
      </c>
      <c r="B4245" t="s">
        <v>368</v>
      </c>
      <c r="C4245" t="str">
        <f t="shared" si="262"/>
        <v>京科天津</v>
      </c>
      <c r="D4245" t="str">
        <f t="shared" si="263"/>
        <v>01</v>
      </c>
      <c r="E4245" t="s">
        <v>316</v>
      </c>
      <c r="F4245">
        <v>187</v>
      </c>
      <c r="G4245">
        <v>97</v>
      </c>
      <c r="H4245">
        <v>84</v>
      </c>
      <c r="I4245">
        <v>49</v>
      </c>
      <c r="J4245">
        <v>43</v>
      </c>
      <c r="K4245">
        <v>43</v>
      </c>
      <c r="L4245">
        <v>0</v>
      </c>
      <c r="M4245">
        <v>2023</v>
      </c>
      <c r="N4245">
        <f t="shared" ca="1" si="264"/>
        <v>159</v>
      </c>
      <c r="O4245">
        <f t="shared" ca="1" si="265"/>
        <v>40671</v>
      </c>
      <c r="P4245">
        <f ca="1">_20206[[#This Row],[最低排名]]-_20206[[#This Row],[同分人数]]+1</f>
        <v>40513</v>
      </c>
      <c r="Q4245">
        <f ca="1">IF(O4245&gt;=开始!$B$6, 1, 0)</f>
        <v>1</v>
      </c>
      <c r="R4245">
        <f ca="1">_20206[[#This Row],[最低排名]]-开始!$B$6</f>
        <v>40671</v>
      </c>
    </row>
    <row r="4246" spans="1:18">
      <c r="A4246">
        <v>26501</v>
      </c>
      <c r="B4246" t="s">
        <v>369</v>
      </c>
      <c r="C4246" t="str">
        <f t="shared" si="262"/>
        <v>津财珠江</v>
      </c>
      <c r="D4246" t="str">
        <f t="shared" si="263"/>
        <v>01</v>
      </c>
      <c r="E4246" t="s">
        <v>198</v>
      </c>
      <c r="F4246">
        <v>149</v>
      </c>
      <c r="G4246">
        <v>83</v>
      </c>
      <c r="H4246">
        <v>103</v>
      </c>
      <c r="I4246">
        <v>55</v>
      </c>
      <c r="J4246">
        <v>55</v>
      </c>
      <c r="K4246">
        <v>43</v>
      </c>
      <c r="L4246">
        <v>0</v>
      </c>
      <c r="M4246">
        <v>2023</v>
      </c>
      <c r="N4246">
        <f t="shared" ca="1" si="264"/>
        <v>159</v>
      </c>
      <c r="O4246">
        <f t="shared" ca="1" si="265"/>
        <v>40830</v>
      </c>
      <c r="P4246">
        <f ca="1">_20206[[#This Row],[最低排名]]-_20206[[#This Row],[同分人数]]+1</f>
        <v>40672</v>
      </c>
      <c r="Q4246">
        <f ca="1">IF(O4246&gt;=开始!$B$6, 1, 0)</f>
        <v>1</v>
      </c>
      <c r="R4246">
        <f ca="1">_20206[[#This Row],[最低排名]]-开始!$B$6</f>
        <v>40830</v>
      </c>
    </row>
    <row r="4247" spans="1:18">
      <c r="A4247">
        <v>26601</v>
      </c>
      <c r="B4247" t="s">
        <v>370</v>
      </c>
      <c r="C4247" t="str">
        <f t="shared" si="262"/>
        <v>河北工大</v>
      </c>
      <c r="D4247" t="str">
        <f t="shared" si="263"/>
        <v>01</v>
      </c>
      <c r="E4247" t="s">
        <v>298</v>
      </c>
      <c r="F4247">
        <v>227</v>
      </c>
      <c r="G4247">
        <v>120</v>
      </c>
      <c r="H4247">
        <v>119</v>
      </c>
      <c r="I4247">
        <v>64</v>
      </c>
      <c r="J4247">
        <v>61</v>
      </c>
      <c r="K4247">
        <v>61</v>
      </c>
      <c r="L4247">
        <v>0</v>
      </c>
      <c r="M4247">
        <v>2023</v>
      </c>
      <c r="N4247">
        <f t="shared" ca="1" si="264"/>
        <v>238</v>
      </c>
      <c r="O4247">
        <f t="shared" ca="1" si="265"/>
        <v>11739</v>
      </c>
      <c r="P4247">
        <f ca="1">_20206[[#This Row],[最低排名]]-_20206[[#This Row],[同分人数]]+1</f>
        <v>11502</v>
      </c>
      <c r="Q4247">
        <f ca="1">IF(O4247&gt;=开始!$B$6, 1, 0)</f>
        <v>1</v>
      </c>
      <c r="R4247">
        <f ca="1">_20206[[#This Row],[最低排名]]-开始!$B$6</f>
        <v>11739</v>
      </c>
    </row>
    <row r="4248" spans="1:18">
      <c r="A4248">
        <v>26701</v>
      </c>
      <c r="B4248" t="s">
        <v>371</v>
      </c>
      <c r="C4248" t="str">
        <f t="shared" si="262"/>
        <v>天津理工</v>
      </c>
      <c r="D4248" t="str">
        <f t="shared" si="263"/>
        <v>01</v>
      </c>
      <c r="E4248" t="s">
        <v>372</v>
      </c>
      <c r="F4248">
        <v>211</v>
      </c>
      <c r="G4248">
        <v>117</v>
      </c>
      <c r="H4248">
        <v>103</v>
      </c>
      <c r="I4248">
        <v>55</v>
      </c>
      <c r="J4248">
        <v>55</v>
      </c>
      <c r="K4248">
        <v>52</v>
      </c>
      <c r="L4248">
        <v>0</v>
      </c>
      <c r="M4248">
        <v>2023</v>
      </c>
      <c r="N4248">
        <f t="shared" ca="1" si="264"/>
        <v>234</v>
      </c>
      <c r="O4248">
        <f t="shared" ca="1" si="265"/>
        <v>25585</v>
      </c>
      <c r="P4248">
        <f ca="1">_20206[[#This Row],[最低排名]]-_20206[[#This Row],[同分人数]]+1</f>
        <v>25352</v>
      </c>
      <c r="Q4248">
        <f ca="1">IF(O4248&gt;=开始!$B$6, 1, 0)</f>
        <v>1</v>
      </c>
      <c r="R4248">
        <f ca="1">_20206[[#This Row],[最低排名]]-开始!$B$6</f>
        <v>25585</v>
      </c>
    </row>
    <row r="4249" spans="1:18">
      <c r="A4249">
        <v>26801</v>
      </c>
      <c r="B4249" t="s">
        <v>373</v>
      </c>
      <c r="C4249" t="str">
        <f t="shared" si="262"/>
        <v>天津外大</v>
      </c>
      <c r="D4249" t="str">
        <f t="shared" si="263"/>
        <v>01</v>
      </c>
      <c r="E4249" t="s">
        <v>217</v>
      </c>
      <c r="F4249">
        <v>212</v>
      </c>
      <c r="G4249">
        <v>116</v>
      </c>
      <c r="H4249">
        <v>88</v>
      </c>
      <c r="I4249">
        <v>61</v>
      </c>
      <c r="J4249">
        <v>58</v>
      </c>
      <c r="K4249">
        <v>55</v>
      </c>
      <c r="L4249">
        <v>0</v>
      </c>
      <c r="M4249">
        <v>2023</v>
      </c>
      <c r="N4249">
        <f t="shared" ca="1" si="264"/>
        <v>264</v>
      </c>
      <c r="O4249">
        <f t="shared" ca="1" si="265"/>
        <v>26112</v>
      </c>
      <c r="P4249">
        <f ca="1">_20206[[#This Row],[最低排名]]-_20206[[#This Row],[同分人数]]+1</f>
        <v>25849</v>
      </c>
      <c r="Q4249">
        <f ca="1">IF(O4249&gt;=开始!$B$6, 1, 0)</f>
        <v>1</v>
      </c>
      <c r="R4249">
        <f ca="1">_20206[[#This Row],[最低排名]]-开始!$B$6</f>
        <v>26112</v>
      </c>
    </row>
    <row r="4250" spans="1:18">
      <c r="A4250">
        <v>28101</v>
      </c>
      <c r="B4250" t="s">
        <v>374</v>
      </c>
      <c r="C4250" t="str">
        <f t="shared" si="262"/>
        <v>华电保定</v>
      </c>
      <c r="D4250" t="str">
        <f t="shared" si="263"/>
        <v>01</v>
      </c>
      <c r="E4250" t="s">
        <v>66</v>
      </c>
      <c r="F4250">
        <v>233</v>
      </c>
      <c r="G4250">
        <v>124</v>
      </c>
      <c r="H4250">
        <v>111</v>
      </c>
      <c r="I4250">
        <v>67</v>
      </c>
      <c r="J4250">
        <v>64</v>
      </c>
      <c r="K4250">
        <v>64</v>
      </c>
      <c r="L4250">
        <v>0</v>
      </c>
      <c r="M4250">
        <v>2023</v>
      </c>
      <c r="N4250">
        <f t="shared" ca="1" si="264"/>
        <v>241</v>
      </c>
      <c r="O4250">
        <f t="shared" ca="1" si="265"/>
        <v>10105</v>
      </c>
      <c r="P4250">
        <f ca="1">_20206[[#This Row],[最低排名]]-_20206[[#This Row],[同分人数]]+1</f>
        <v>9865</v>
      </c>
      <c r="Q4250">
        <f ca="1">IF(O4250&gt;=开始!$B$6, 1, 0)</f>
        <v>1</v>
      </c>
      <c r="R4250">
        <f ca="1">_20206[[#This Row],[最低排名]]-开始!$B$6</f>
        <v>10105</v>
      </c>
    </row>
    <row r="4251" spans="1:18">
      <c r="A4251">
        <v>28201</v>
      </c>
      <c r="B4251" t="s">
        <v>375</v>
      </c>
      <c r="C4251" t="str">
        <f t="shared" si="262"/>
        <v>东大秦岛</v>
      </c>
      <c r="D4251" t="str">
        <f t="shared" si="263"/>
        <v>01</v>
      </c>
      <c r="E4251" t="s">
        <v>115</v>
      </c>
      <c r="F4251">
        <v>223</v>
      </c>
      <c r="G4251">
        <v>116</v>
      </c>
      <c r="H4251">
        <v>124</v>
      </c>
      <c r="I4251">
        <v>67</v>
      </c>
      <c r="J4251">
        <v>64</v>
      </c>
      <c r="K4251">
        <v>52</v>
      </c>
      <c r="L4251">
        <v>0</v>
      </c>
      <c r="M4251">
        <v>2023</v>
      </c>
      <c r="N4251">
        <f t="shared" ca="1" si="264"/>
        <v>217</v>
      </c>
      <c r="O4251">
        <f t="shared" ca="1" si="265"/>
        <v>12194</v>
      </c>
      <c r="P4251">
        <f ca="1">_20206[[#This Row],[最低排名]]-_20206[[#This Row],[同分人数]]+1</f>
        <v>11978</v>
      </c>
      <c r="Q4251">
        <f ca="1">IF(O4251&gt;=开始!$B$6, 1, 0)</f>
        <v>1</v>
      </c>
      <c r="R4251">
        <f ca="1">_20206[[#This Row],[最低排名]]-开始!$B$6</f>
        <v>12194</v>
      </c>
    </row>
    <row r="4252" spans="1:18">
      <c r="A4252">
        <v>28202</v>
      </c>
      <c r="B4252" t="s">
        <v>376</v>
      </c>
      <c r="C4252" t="str">
        <f t="shared" si="262"/>
        <v>东大秦岛</v>
      </c>
      <c r="D4252" t="str">
        <f t="shared" si="263"/>
        <v>02</v>
      </c>
      <c r="E4252" t="s">
        <v>103</v>
      </c>
      <c r="F4252">
        <v>237</v>
      </c>
      <c r="G4252">
        <v>125</v>
      </c>
      <c r="H4252">
        <v>118</v>
      </c>
      <c r="I4252">
        <v>67</v>
      </c>
      <c r="J4252">
        <v>64</v>
      </c>
      <c r="K4252">
        <v>58</v>
      </c>
      <c r="L4252">
        <v>0</v>
      </c>
      <c r="M4252">
        <v>2023</v>
      </c>
      <c r="N4252">
        <f t="shared" ca="1" si="264"/>
        <v>228</v>
      </c>
      <c r="O4252">
        <f t="shared" ca="1" si="265"/>
        <v>8940</v>
      </c>
      <c r="P4252">
        <f ca="1">_20206[[#This Row],[最低排名]]-_20206[[#This Row],[同分人数]]+1</f>
        <v>8713</v>
      </c>
      <c r="Q4252">
        <f ca="1">IF(O4252&gt;=开始!$B$6, 1, 0)</f>
        <v>1</v>
      </c>
      <c r="R4252">
        <f ca="1">_20206[[#This Row],[最低排名]]-开始!$B$6</f>
        <v>8940</v>
      </c>
    </row>
    <row r="4253" spans="1:18">
      <c r="A4253">
        <v>28203</v>
      </c>
      <c r="B4253" t="s">
        <v>377</v>
      </c>
      <c r="C4253" t="str">
        <f t="shared" si="262"/>
        <v>东大秦岛</v>
      </c>
      <c r="D4253" t="str">
        <f t="shared" si="263"/>
        <v>03</v>
      </c>
      <c r="E4253" t="s">
        <v>18</v>
      </c>
      <c r="F4253">
        <v>225</v>
      </c>
      <c r="G4253">
        <v>114</v>
      </c>
      <c r="H4253">
        <v>131</v>
      </c>
      <c r="I4253">
        <v>64</v>
      </c>
      <c r="J4253">
        <v>64</v>
      </c>
      <c r="K4253">
        <v>61</v>
      </c>
      <c r="L4253">
        <v>0</v>
      </c>
      <c r="M4253">
        <v>2023</v>
      </c>
      <c r="N4253">
        <f t="shared" ca="1" si="264"/>
        <v>248</v>
      </c>
      <c r="O4253">
        <f t="shared" ca="1" si="265"/>
        <v>8712</v>
      </c>
      <c r="P4253">
        <f ca="1">_20206[[#This Row],[最低排名]]-_20206[[#This Row],[同分人数]]+1</f>
        <v>8465</v>
      </c>
      <c r="Q4253">
        <f ca="1">IF(O4253&gt;=开始!$B$6, 1, 0)</f>
        <v>1</v>
      </c>
      <c r="R4253">
        <f ca="1">_20206[[#This Row],[最低排名]]-开始!$B$6</f>
        <v>8712</v>
      </c>
    </row>
    <row r="4254" spans="1:18">
      <c r="A4254">
        <v>28301</v>
      </c>
      <c r="B4254" t="s">
        <v>378</v>
      </c>
      <c r="C4254" t="str">
        <f t="shared" si="262"/>
        <v>河北工程</v>
      </c>
      <c r="D4254" t="str">
        <f t="shared" si="263"/>
        <v>01</v>
      </c>
      <c r="E4254" t="s">
        <v>363</v>
      </c>
      <c r="F4254">
        <v>201</v>
      </c>
      <c r="G4254">
        <v>111</v>
      </c>
      <c r="H4254">
        <v>88</v>
      </c>
      <c r="I4254">
        <v>52</v>
      </c>
      <c r="J4254">
        <v>49</v>
      </c>
      <c r="K4254">
        <v>46</v>
      </c>
      <c r="L4254">
        <v>0</v>
      </c>
      <c r="M4254">
        <v>2023</v>
      </c>
      <c r="N4254">
        <f t="shared" ca="1" si="264"/>
        <v>228</v>
      </c>
      <c r="O4254">
        <f t="shared" ca="1" si="265"/>
        <v>34853</v>
      </c>
      <c r="P4254">
        <f ca="1">_20206[[#This Row],[最低排名]]-_20206[[#This Row],[同分人数]]+1</f>
        <v>34626</v>
      </c>
      <c r="Q4254">
        <f ca="1">IF(O4254&gt;=开始!$B$6, 1, 0)</f>
        <v>1</v>
      </c>
      <c r="R4254">
        <f ca="1">_20206[[#This Row],[最低排名]]-开始!$B$6</f>
        <v>34853</v>
      </c>
    </row>
    <row r="4255" spans="1:18">
      <c r="A4255">
        <v>28302</v>
      </c>
      <c r="B4255" t="s">
        <v>379</v>
      </c>
      <c r="C4255" t="str">
        <f t="shared" ref="C4255:C4318" si="266">LEFT(B4255, FIND("(", B4255) - 1)</f>
        <v>河北工程</v>
      </c>
      <c r="D4255" t="str">
        <f t="shared" ref="D4255:D4318" si="267">MID(B4255, FIND("(", B4255) + 1, FIND(")", B4255) - FIND("(", B4255) - 1)</f>
        <v>02</v>
      </c>
      <c r="E4255" t="s">
        <v>354</v>
      </c>
      <c r="F4255">
        <v>194</v>
      </c>
      <c r="G4255">
        <v>100</v>
      </c>
      <c r="H4255">
        <v>90</v>
      </c>
      <c r="I4255">
        <v>49</v>
      </c>
      <c r="J4255">
        <v>49</v>
      </c>
      <c r="K4255">
        <v>46</v>
      </c>
      <c r="L4255">
        <v>0</v>
      </c>
      <c r="M4255">
        <v>2023</v>
      </c>
      <c r="N4255">
        <f t="shared" ca="1" si="264"/>
        <v>200</v>
      </c>
      <c r="O4255">
        <f t="shared" ca="1" si="265"/>
        <v>36503</v>
      </c>
      <c r="P4255">
        <f ca="1">_20206[[#This Row],[最低排名]]-_20206[[#This Row],[同分人数]]+1</f>
        <v>36304</v>
      </c>
      <c r="Q4255">
        <f ca="1">IF(O4255&gt;=开始!$B$6, 1, 0)</f>
        <v>1</v>
      </c>
      <c r="R4255">
        <f ca="1">_20206[[#This Row],[最低排名]]-开始!$B$6</f>
        <v>36503</v>
      </c>
    </row>
    <row r="4256" spans="1:18">
      <c r="A4256">
        <v>28401</v>
      </c>
      <c r="B4256" t="s">
        <v>380</v>
      </c>
      <c r="C4256" t="str">
        <f t="shared" si="266"/>
        <v>河北地质</v>
      </c>
      <c r="D4256" t="str">
        <f t="shared" si="267"/>
        <v>01</v>
      </c>
      <c r="E4256" t="s">
        <v>381</v>
      </c>
      <c r="F4256">
        <v>192</v>
      </c>
      <c r="G4256">
        <v>99</v>
      </c>
      <c r="H4256">
        <v>81</v>
      </c>
      <c r="I4256">
        <v>61</v>
      </c>
      <c r="J4256">
        <v>49</v>
      </c>
      <c r="K4256">
        <v>46</v>
      </c>
      <c r="L4256">
        <v>0</v>
      </c>
      <c r="M4256">
        <v>2023</v>
      </c>
      <c r="N4256">
        <f t="shared" ca="1" si="264"/>
        <v>190</v>
      </c>
      <c r="O4256">
        <f t="shared" ca="1" si="265"/>
        <v>36303</v>
      </c>
      <c r="P4256">
        <f ca="1">_20206[[#This Row],[最低排名]]-_20206[[#This Row],[同分人数]]+1</f>
        <v>36114</v>
      </c>
      <c r="Q4256">
        <f ca="1">IF(O4256&gt;=开始!$B$6, 1, 0)</f>
        <v>1</v>
      </c>
      <c r="R4256">
        <f ca="1">_20206[[#This Row],[最低排名]]-开始!$B$6</f>
        <v>36303</v>
      </c>
    </row>
    <row r="4257" spans="1:18">
      <c r="A4257">
        <v>28402</v>
      </c>
      <c r="B4257" t="s">
        <v>382</v>
      </c>
      <c r="C4257" t="str">
        <f t="shared" si="266"/>
        <v>河北地质</v>
      </c>
      <c r="D4257" t="str">
        <f t="shared" si="267"/>
        <v>02</v>
      </c>
      <c r="E4257" t="s">
        <v>383</v>
      </c>
      <c r="F4257">
        <v>185</v>
      </c>
      <c r="G4257">
        <v>98</v>
      </c>
      <c r="H4257">
        <v>85</v>
      </c>
      <c r="I4257">
        <v>52</v>
      </c>
      <c r="J4257">
        <v>52</v>
      </c>
      <c r="K4257">
        <v>49</v>
      </c>
      <c r="L4257">
        <v>0</v>
      </c>
      <c r="M4257">
        <v>2023</v>
      </c>
      <c r="N4257">
        <f t="shared" ca="1" si="264"/>
        <v>200</v>
      </c>
      <c r="O4257">
        <f t="shared" ca="1" si="265"/>
        <v>37531</v>
      </c>
      <c r="P4257">
        <f ca="1">_20206[[#This Row],[最低排名]]-_20206[[#This Row],[同分人数]]+1</f>
        <v>37332</v>
      </c>
      <c r="Q4257">
        <f ca="1">IF(O4257&gt;=开始!$B$6, 1, 0)</f>
        <v>1</v>
      </c>
      <c r="R4257">
        <f ca="1">_20206[[#This Row],[最低排名]]-开始!$B$6</f>
        <v>37531</v>
      </c>
    </row>
    <row r="4258" spans="1:18">
      <c r="A4258">
        <v>28403</v>
      </c>
      <c r="B4258" t="s">
        <v>384</v>
      </c>
      <c r="C4258" t="str">
        <f t="shared" si="266"/>
        <v>河北地质</v>
      </c>
      <c r="D4258" t="str">
        <f t="shared" si="267"/>
        <v>03</v>
      </c>
      <c r="E4258" t="s">
        <v>232</v>
      </c>
      <c r="F4258">
        <v>179</v>
      </c>
      <c r="G4258">
        <v>96</v>
      </c>
      <c r="H4258">
        <v>97</v>
      </c>
      <c r="I4258">
        <v>64</v>
      </c>
      <c r="J4258">
        <v>52</v>
      </c>
      <c r="K4258">
        <v>46</v>
      </c>
      <c r="L4258">
        <v>0</v>
      </c>
      <c r="M4258">
        <v>2023</v>
      </c>
      <c r="N4258">
        <f t="shared" ca="1" si="264"/>
        <v>261</v>
      </c>
      <c r="O4258">
        <f t="shared" ca="1" si="265"/>
        <v>34431</v>
      </c>
      <c r="P4258">
        <f ca="1">_20206[[#This Row],[最低排名]]-_20206[[#This Row],[同分人数]]+1</f>
        <v>34171</v>
      </c>
      <c r="Q4258">
        <f ca="1">IF(O4258&gt;=开始!$B$6, 1, 0)</f>
        <v>1</v>
      </c>
      <c r="R4258">
        <f ca="1">_20206[[#This Row],[最低排名]]-开始!$B$6</f>
        <v>34431</v>
      </c>
    </row>
    <row r="4259" spans="1:18">
      <c r="A4259">
        <v>28404</v>
      </c>
      <c r="B4259" t="s">
        <v>385</v>
      </c>
      <c r="C4259" t="str">
        <f t="shared" si="266"/>
        <v>河北地质</v>
      </c>
      <c r="D4259" t="str">
        <f t="shared" si="267"/>
        <v>04</v>
      </c>
      <c r="E4259" t="s">
        <v>363</v>
      </c>
      <c r="F4259">
        <v>195</v>
      </c>
      <c r="G4259">
        <v>107</v>
      </c>
      <c r="H4259">
        <v>91</v>
      </c>
      <c r="I4259">
        <v>55</v>
      </c>
      <c r="J4259">
        <v>49</v>
      </c>
      <c r="K4259">
        <v>46</v>
      </c>
      <c r="L4259">
        <v>0</v>
      </c>
      <c r="M4259">
        <v>2023</v>
      </c>
      <c r="N4259">
        <f t="shared" ca="1" si="264"/>
        <v>228</v>
      </c>
      <c r="O4259">
        <f t="shared" ca="1" si="265"/>
        <v>34853</v>
      </c>
      <c r="P4259">
        <f ca="1">_20206[[#This Row],[最低排名]]-_20206[[#This Row],[同分人数]]+1</f>
        <v>34626</v>
      </c>
      <c r="Q4259">
        <f ca="1">IF(O4259&gt;=开始!$B$6, 1, 0)</f>
        <v>1</v>
      </c>
      <c r="R4259">
        <f ca="1">_20206[[#This Row],[最低排名]]-开始!$B$6</f>
        <v>34853</v>
      </c>
    </row>
    <row r="4260" spans="1:18">
      <c r="A4260">
        <v>28501</v>
      </c>
      <c r="B4260" t="s">
        <v>386</v>
      </c>
      <c r="C4260" t="str">
        <f t="shared" si="266"/>
        <v>华北理工</v>
      </c>
      <c r="D4260" t="str">
        <f t="shared" si="267"/>
        <v>01</v>
      </c>
      <c r="E4260" t="s">
        <v>387</v>
      </c>
      <c r="F4260">
        <v>196</v>
      </c>
      <c r="G4260">
        <v>98</v>
      </c>
      <c r="H4260">
        <v>85</v>
      </c>
      <c r="I4260">
        <v>58</v>
      </c>
      <c r="J4260">
        <v>55</v>
      </c>
      <c r="K4260">
        <v>52</v>
      </c>
      <c r="L4260">
        <v>0</v>
      </c>
      <c r="M4260">
        <v>2023</v>
      </c>
      <c r="N4260">
        <f t="shared" ca="1" si="264"/>
        <v>216</v>
      </c>
      <c r="O4260">
        <f t="shared" ca="1" si="265"/>
        <v>32676</v>
      </c>
      <c r="P4260">
        <f ca="1">_20206[[#This Row],[最低排名]]-_20206[[#This Row],[同分人数]]+1</f>
        <v>32461</v>
      </c>
      <c r="Q4260">
        <f ca="1">IF(O4260&gt;=开始!$B$6, 1, 0)</f>
        <v>1</v>
      </c>
      <c r="R4260">
        <f ca="1">_20206[[#This Row],[最低排名]]-开始!$B$6</f>
        <v>32676</v>
      </c>
    </row>
    <row r="4261" spans="1:18">
      <c r="A4261">
        <v>28502</v>
      </c>
      <c r="B4261" t="s">
        <v>388</v>
      </c>
      <c r="C4261" t="str">
        <f t="shared" si="266"/>
        <v>华北理工</v>
      </c>
      <c r="D4261" t="str">
        <f t="shared" si="267"/>
        <v>02</v>
      </c>
      <c r="E4261" t="s">
        <v>389</v>
      </c>
      <c r="F4261">
        <v>189</v>
      </c>
      <c r="G4261">
        <v>100</v>
      </c>
      <c r="H4261">
        <v>80</v>
      </c>
      <c r="I4261">
        <v>67</v>
      </c>
      <c r="J4261">
        <v>61</v>
      </c>
      <c r="K4261">
        <v>55</v>
      </c>
      <c r="L4261">
        <v>0</v>
      </c>
      <c r="M4261">
        <v>2023</v>
      </c>
      <c r="N4261">
        <f t="shared" ca="1" si="264"/>
        <v>253</v>
      </c>
      <c r="O4261">
        <f t="shared" ca="1" si="265"/>
        <v>31347</v>
      </c>
      <c r="P4261">
        <f ca="1">_20206[[#This Row],[最低排名]]-_20206[[#This Row],[同分人数]]+1</f>
        <v>31095</v>
      </c>
      <c r="Q4261">
        <f ca="1">IF(O4261&gt;=开始!$B$6, 1, 0)</f>
        <v>1</v>
      </c>
      <c r="R4261">
        <f ca="1">_20206[[#This Row],[最低排名]]-开始!$B$6</f>
        <v>31347</v>
      </c>
    </row>
    <row r="4262" spans="1:18">
      <c r="A4262">
        <v>28503</v>
      </c>
      <c r="B4262" t="s">
        <v>390</v>
      </c>
      <c r="C4262" t="str">
        <f t="shared" si="266"/>
        <v>华北理工</v>
      </c>
      <c r="D4262" t="str">
        <f t="shared" si="267"/>
        <v>03</v>
      </c>
      <c r="E4262" t="s">
        <v>92</v>
      </c>
      <c r="F4262">
        <v>207</v>
      </c>
      <c r="G4262">
        <v>111</v>
      </c>
      <c r="H4262">
        <v>113</v>
      </c>
      <c r="I4262">
        <v>55</v>
      </c>
      <c r="J4262">
        <v>55</v>
      </c>
      <c r="K4262">
        <v>52</v>
      </c>
      <c r="L4262">
        <v>0</v>
      </c>
      <c r="M4262">
        <v>2023</v>
      </c>
      <c r="N4262">
        <f t="shared" ca="1" si="264"/>
        <v>263</v>
      </c>
      <c r="O4262">
        <f t="shared" ca="1" si="265"/>
        <v>24077</v>
      </c>
      <c r="P4262">
        <f ca="1">_20206[[#This Row],[最低排名]]-_20206[[#This Row],[同分人数]]+1</f>
        <v>23815</v>
      </c>
      <c r="Q4262">
        <f ca="1">IF(O4262&gt;=开始!$B$6, 1, 0)</f>
        <v>1</v>
      </c>
      <c r="R4262">
        <f ca="1">_20206[[#This Row],[最低排名]]-开始!$B$6</f>
        <v>24077</v>
      </c>
    </row>
    <row r="4263" spans="1:18">
      <c r="A4263">
        <v>28601</v>
      </c>
      <c r="B4263" t="s">
        <v>391</v>
      </c>
      <c r="C4263" t="str">
        <f t="shared" si="266"/>
        <v>河北医科</v>
      </c>
      <c r="D4263" t="str">
        <f t="shared" si="267"/>
        <v>01</v>
      </c>
      <c r="E4263" t="s">
        <v>136</v>
      </c>
      <c r="F4263">
        <v>222</v>
      </c>
      <c r="G4263">
        <v>112</v>
      </c>
      <c r="H4263">
        <v>115</v>
      </c>
      <c r="I4263">
        <v>58</v>
      </c>
      <c r="J4263">
        <v>58</v>
      </c>
      <c r="K4263">
        <v>58</v>
      </c>
      <c r="L4263">
        <v>0</v>
      </c>
      <c r="M4263">
        <v>2023</v>
      </c>
      <c r="N4263">
        <f t="shared" ca="1" si="264"/>
        <v>251</v>
      </c>
      <c r="O4263">
        <f t="shared" ca="1" si="265"/>
        <v>16921</v>
      </c>
      <c r="P4263">
        <f ca="1">_20206[[#This Row],[最低排名]]-_20206[[#This Row],[同分人数]]+1</f>
        <v>16671</v>
      </c>
      <c r="Q4263">
        <f ca="1">IF(O4263&gt;=开始!$B$6, 1, 0)</f>
        <v>1</v>
      </c>
      <c r="R4263">
        <f ca="1">_20206[[#This Row],[最低排名]]-开始!$B$6</f>
        <v>16921</v>
      </c>
    </row>
    <row r="4264" spans="1:18">
      <c r="A4264">
        <v>28602</v>
      </c>
      <c r="B4264" t="s">
        <v>392</v>
      </c>
      <c r="C4264" t="str">
        <f t="shared" si="266"/>
        <v>河北医科</v>
      </c>
      <c r="D4264" t="str">
        <f t="shared" si="267"/>
        <v>02</v>
      </c>
      <c r="E4264" t="s">
        <v>162</v>
      </c>
      <c r="F4264">
        <v>205</v>
      </c>
      <c r="G4264">
        <v>104</v>
      </c>
      <c r="H4264">
        <v>108</v>
      </c>
      <c r="I4264">
        <v>58</v>
      </c>
      <c r="J4264">
        <v>55</v>
      </c>
      <c r="K4264">
        <v>49</v>
      </c>
      <c r="L4264">
        <v>0</v>
      </c>
      <c r="M4264">
        <v>2023</v>
      </c>
      <c r="N4264">
        <f t="shared" ca="1" si="264"/>
        <v>263</v>
      </c>
      <c r="O4264">
        <f t="shared" ca="1" si="265"/>
        <v>25848</v>
      </c>
      <c r="P4264">
        <f ca="1">_20206[[#This Row],[最低排名]]-_20206[[#This Row],[同分人数]]+1</f>
        <v>25586</v>
      </c>
      <c r="Q4264">
        <f ca="1">IF(O4264&gt;=开始!$B$6, 1, 0)</f>
        <v>1</v>
      </c>
      <c r="R4264">
        <f ca="1">_20206[[#This Row],[最低排名]]-开始!$B$6</f>
        <v>25848</v>
      </c>
    </row>
    <row r="4265" spans="1:18">
      <c r="A4265">
        <v>28701</v>
      </c>
      <c r="B4265" t="s">
        <v>393</v>
      </c>
      <c r="C4265" t="str">
        <f t="shared" si="266"/>
        <v>承德医学</v>
      </c>
      <c r="D4265" t="str">
        <f t="shared" si="267"/>
        <v>01</v>
      </c>
      <c r="E4265" t="s">
        <v>130</v>
      </c>
      <c r="F4265">
        <v>192</v>
      </c>
      <c r="G4265">
        <v>101</v>
      </c>
      <c r="H4265">
        <v>105</v>
      </c>
      <c r="I4265">
        <v>64</v>
      </c>
      <c r="J4265">
        <v>49</v>
      </c>
      <c r="K4265">
        <v>49</v>
      </c>
      <c r="L4265">
        <v>0</v>
      </c>
      <c r="M4265">
        <v>2023</v>
      </c>
      <c r="N4265">
        <f t="shared" ca="1" si="264"/>
        <v>237</v>
      </c>
      <c r="O4265">
        <f t="shared" ca="1" si="265"/>
        <v>29706</v>
      </c>
      <c r="P4265">
        <f ca="1">_20206[[#This Row],[最低排名]]-_20206[[#This Row],[同分人数]]+1</f>
        <v>29470</v>
      </c>
      <c r="Q4265">
        <f ca="1">IF(O4265&gt;=开始!$B$6, 1, 0)</f>
        <v>1</v>
      </c>
      <c r="R4265">
        <f ca="1">_20206[[#This Row],[最低排名]]-开始!$B$6</f>
        <v>29706</v>
      </c>
    </row>
    <row r="4266" spans="1:18">
      <c r="A4266">
        <v>28801</v>
      </c>
      <c r="B4266" t="s">
        <v>394</v>
      </c>
      <c r="C4266" t="str">
        <f t="shared" si="266"/>
        <v>衡水学院</v>
      </c>
      <c r="D4266" t="str">
        <f t="shared" si="267"/>
        <v>01</v>
      </c>
      <c r="E4266" t="s">
        <v>56</v>
      </c>
      <c r="F4266">
        <v>194</v>
      </c>
      <c r="G4266">
        <v>101</v>
      </c>
      <c r="H4266">
        <v>70</v>
      </c>
      <c r="I4266">
        <v>55</v>
      </c>
      <c r="J4266">
        <v>49</v>
      </c>
      <c r="K4266">
        <v>46</v>
      </c>
      <c r="L4266">
        <v>0</v>
      </c>
      <c r="M4266">
        <v>2023</v>
      </c>
      <c r="N4266">
        <f t="shared" ca="1" si="264"/>
        <v>207</v>
      </c>
      <c r="O4266">
        <f t="shared" ca="1" si="265"/>
        <v>39247</v>
      </c>
      <c r="P4266">
        <f ca="1">_20206[[#This Row],[最低排名]]-_20206[[#This Row],[同分人数]]+1</f>
        <v>39041</v>
      </c>
      <c r="Q4266">
        <f ca="1">IF(O4266&gt;=开始!$B$6, 1, 0)</f>
        <v>1</v>
      </c>
      <c r="R4266">
        <f ca="1">_20206[[#This Row],[最低排名]]-开始!$B$6</f>
        <v>39247</v>
      </c>
    </row>
    <row r="4267" spans="1:18">
      <c r="A4267">
        <v>28901</v>
      </c>
      <c r="B4267" t="s">
        <v>395</v>
      </c>
      <c r="C4267" t="str">
        <f t="shared" si="266"/>
        <v>燕山大学</v>
      </c>
      <c r="D4267" t="str">
        <f t="shared" si="267"/>
        <v>01</v>
      </c>
      <c r="E4267" t="s">
        <v>83</v>
      </c>
      <c r="F4267">
        <v>205</v>
      </c>
      <c r="G4267">
        <v>106</v>
      </c>
      <c r="H4267">
        <v>117</v>
      </c>
      <c r="I4267">
        <v>58</v>
      </c>
      <c r="J4267">
        <v>55</v>
      </c>
      <c r="K4267">
        <v>52</v>
      </c>
      <c r="L4267">
        <v>0</v>
      </c>
      <c r="M4267">
        <v>2023</v>
      </c>
      <c r="N4267">
        <f t="shared" ca="1" si="264"/>
        <v>222</v>
      </c>
      <c r="O4267">
        <f t="shared" ca="1" si="265"/>
        <v>22878</v>
      </c>
      <c r="P4267">
        <f ca="1">_20206[[#This Row],[最低排名]]-_20206[[#This Row],[同分人数]]+1</f>
        <v>22657</v>
      </c>
      <c r="Q4267">
        <f ca="1">IF(O4267&gt;=开始!$B$6, 1, 0)</f>
        <v>1</v>
      </c>
      <c r="R4267">
        <f ca="1">_20206[[#This Row],[最低排名]]-开始!$B$6</f>
        <v>22878</v>
      </c>
    </row>
    <row r="4268" spans="1:18">
      <c r="A4268">
        <v>28902</v>
      </c>
      <c r="B4268" t="s">
        <v>396</v>
      </c>
      <c r="C4268" t="str">
        <f t="shared" si="266"/>
        <v>燕山大学</v>
      </c>
      <c r="D4268" t="str">
        <f t="shared" si="267"/>
        <v>02</v>
      </c>
      <c r="E4268" t="s">
        <v>98</v>
      </c>
      <c r="F4268">
        <v>209</v>
      </c>
      <c r="G4268">
        <v>107</v>
      </c>
      <c r="H4268">
        <v>109</v>
      </c>
      <c r="I4268">
        <v>67</v>
      </c>
      <c r="J4268">
        <v>67</v>
      </c>
      <c r="K4268">
        <v>61</v>
      </c>
      <c r="L4268">
        <v>0</v>
      </c>
      <c r="M4268">
        <v>2023</v>
      </c>
      <c r="N4268">
        <f t="shared" ca="1" si="264"/>
        <v>251</v>
      </c>
      <c r="O4268">
        <f t="shared" ca="1" si="265"/>
        <v>16423</v>
      </c>
      <c r="P4268">
        <f ca="1">_20206[[#This Row],[最低排名]]-_20206[[#This Row],[同分人数]]+1</f>
        <v>16173</v>
      </c>
      <c r="Q4268">
        <f ca="1">IF(O4268&gt;=开始!$B$6, 1, 0)</f>
        <v>1</v>
      </c>
      <c r="R4268">
        <f ca="1">_20206[[#This Row],[最低排名]]-开始!$B$6</f>
        <v>16423</v>
      </c>
    </row>
    <row r="4269" spans="1:18">
      <c r="A4269">
        <v>29001</v>
      </c>
      <c r="B4269" t="s">
        <v>397</v>
      </c>
      <c r="C4269" t="str">
        <f t="shared" si="266"/>
        <v>北华航工</v>
      </c>
      <c r="D4269" t="str">
        <f t="shared" si="267"/>
        <v>01</v>
      </c>
      <c r="E4269" t="s">
        <v>398</v>
      </c>
      <c r="F4269">
        <v>167</v>
      </c>
      <c r="G4269">
        <v>86</v>
      </c>
      <c r="H4269">
        <v>95</v>
      </c>
      <c r="I4269">
        <v>61</v>
      </c>
      <c r="J4269">
        <v>61</v>
      </c>
      <c r="K4269">
        <v>49</v>
      </c>
      <c r="L4269">
        <v>0</v>
      </c>
      <c r="M4269">
        <v>2023</v>
      </c>
      <c r="N4269">
        <f t="shared" ca="1" si="264"/>
        <v>214</v>
      </c>
      <c r="O4269">
        <f t="shared" ca="1" si="265"/>
        <v>35473</v>
      </c>
      <c r="P4269">
        <f ca="1">_20206[[#This Row],[最低排名]]-_20206[[#This Row],[同分人数]]+1</f>
        <v>35260</v>
      </c>
      <c r="Q4269">
        <f ca="1">IF(O4269&gt;=开始!$B$6, 1, 0)</f>
        <v>1</v>
      </c>
      <c r="R4269">
        <f ca="1">_20206[[#This Row],[最低排名]]-开始!$B$6</f>
        <v>35473</v>
      </c>
    </row>
    <row r="4270" spans="1:18">
      <c r="A4270">
        <v>29002</v>
      </c>
      <c r="B4270" t="s">
        <v>399</v>
      </c>
      <c r="C4270" t="str">
        <f t="shared" si="266"/>
        <v>北华航工</v>
      </c>
      <c r="D4270" t="str">
        <f t="shared" si="267"/>
        <v>02</v>
      </c>
      <c r="E4270" t="s">
        <v>398</v>
      </c>
      <c r="F4270">
        <v>211</v>
      </c>
      <c r="G4270">
        <v>115</v>
      </c>
      <c r="H4270">
        <v>75</v>
      </c>
      <c r="I4270">
        <v>52</v>
      </c>
      <c r="J4270">
        <v>49</v>
      </c>
      <c r="K4270">
        <v>46</v>
      </c>
      <c r="L4270">
        <v>0</v>
      </c>
      <c r="M4270">
        <v>2023</v>
      </c>
      <c r="N4270">
        <f t="shared" ca="1" si="264"/>
        <v>214</v>
      </c>
      <c r="O4270">
        <f t="shared" ca="1" si="265"/>
        <v>35473</v>
      </c>
      <c r="P4270">
        <f ca="1">_20206[[#This Row],[最低排名]]-_20206[[#This Row],[同分人数]]+1</f>
        <v>35260</v>
      </c>
      <c r="Q4270">
        <f ca="1">IF(O4270&gt;=开始!$B$6, 1, 0)</f>
        <v>1</v>
      </c>
      <c r="R4270">
        <f ca="1">_20206[[#This Row],[最低排名]]-开始!$B$6</f>
        <v>35473</v>
      </c>
    </row>
    <row r="4271" spans="1:18">
      <c r="A4271">
        <v>29301</v>
      </c>
      <c r="B4271" t="s">
        <v>400</v>
      </c>
      <c r="C4271" t="str">
        <f t="shared" si="266"/>
        <v>石铁四方</v>
      </c>
      <c r="D4271" t="str">
        <f t="shared" si="267"/>
        <v>01</v>
      </c>
      <c r="E4271" t="s">
        <v>366</v>
      </c>
      <c r="F4271">
        <v>198</v>
      </c>
      <c r="G4271">
        <v>105</v>
      </c>
      <c r="H4271">
        <v>74</v>
      </c>
      <c r="I4271">
        <v>49</v>
      </c>
      <c r="J4271">
        <v>43</v>
      </c>
      <c r="K4271">
        <v>43</v>
      </c>
      <c r="L4271">
        <v>0</v>
      </c>
      <c r="M4271">
        <v>2023</v>
      </c>
      <c r="N4271">
        <f t="shared" ca="1" si="264"/>
        <v>163</v>
      </c>
      <c r="O4271">
        <f t="shared" ca="1" si="265"/>
        <v>40512</v>
      </c>
      <c r="P4271">
        <f ca="1">_20206[[#This Row],[最低排名]]-_20206[[#This Row],[同分人数]]+1</f>
        <v>40350</v>
      </c>
      <c r="Q4271">
        <f ca="1">IF(O4271&gt;=开始!$B$6, 1, 0)</f>
        <v>1</v>
      </c>
      <c r="R4271">
        <f ca="1">_20206[[#This Row],[最低排名]]-开始!$B$6</f>
        <v>40512</v>
      </c>
    </row>
    <row r="4272" spans="1:18">
      <c r="A4272">
        <v>29302</v>
      </c>
      <c r="B4272" t="s">
        <v>401</v>
      </c>
      <c r="C4272" t="str">
        <f t="shared" si="266"/>
        <v>石铁四方</v>
      </c>
      <c r="D4272" t="str">
        <f t="shared" si="267"/>
        <v>02</v>
      </c>
      <c r="E4272" t="s">
        <v>209</v>
      </c>
      <c r="F4272">
        <v>181</v>
      </c>
      <c r="G4272">
        <v>96</v>
      </c>
      <c r="H4272">
        <v>66</v>
      </c>
      <c r="I4272">
        <v>58</v>
      </c>
      <c r="J4272">
        <v>55</v>
      </c>
      <c r="K4272">
        <v>55</v>
      </c>
      <c r="L4272">
        <v>0</v>
      </c>
      <c r="M4272">
        <v>2023</v>
      </c>
      <c r="N4272">
        <f t="shared" ca="1" si="264"/>
        <v>185</v>
      </c>
      <c r="O4272">
        <f t="shared" ca="1" si="265"/>
        <v>39040</v>
      </c>
      <c r="P4272">
        <f ca="1">_20206[[#This Row],[最低排名]]-_20206[[#This Row],[同分人数]]+1</f>
        <v>38856</v>
      </c>
      <c r="Q4272">
        <f ca="1">IF(O4272&gt;=开始!$B$6, 1, 0)</f>
        <v>1</v>
      </c>
      <c r="R4272">
        <f ca="1">_20206[[#This Row],[最低排名]]-开始!$B$6</f>
        <v>39040</v>
      </c>
    </row>
    <row r="4273" spans="1:18">
      <c r="A4273">
        <v>29401</v>
      </c>
      <c r="B4273" t="s">
        <v>402</v>
      </c>
      <c r="C4273" t="str">
        <f t="shared" si="266"/>
        <v>保定理工</v>
      </c>
      <c r="D4273" t="str">
        <f t="shared" si="267"/>
        <v>01</v>
      </c>
      <c r="E4273" t="s">
        <v>223</v>
      </c>
      <c r="F4273">
        <v>183</v>
      </c>
      <c r="G4273">
        <v>92</v>
      </c>
      <c r="H4273">
        <v>78</v>
      </c>
      <c r="I4273">
        <v>55</v>
      </c>
      <c r="J4273">
        <v>49</v>
      </c>
      <c r="K4273">
        <v>43</v>
      </c>
      <c r="L4273">
        <v>0</v>
      </c>
      <c r="M4273">
        <v>2023</v>
      </c>
      <c r="N4273">
        <f t="shared" ca="1" si="264"/>
        <v>175</v>
      </c>
      <c r="O4273">
        <f t="shared" ca="1" si="265"/>
        <v>40349</v>
      </c>
      <c r="P4273">
        <f ca="1">_20206[[#This Row],[最低排名]]-_20206[[#This Row],[同分人数]]+1</f>
        <v>40175</v>
      </c>
      <c r="Q4273">
        <f ca="1">IF(O4273&gt;=开始!$B$6, 1, 0)</f>
        <v>1</v>
      </c>
      <c r="R4273">
        <f ca="1">_20206[[#This Row],[最低排名]]-开始!$B$6</f>
        <v>40349</v>
      </c>
    </row>
    <row r="4274" spans="1:18">
      <c r="A4274">
        <v>29501</v>
      </c>
      <c r="B4274" t="s">
        <v>403</v>
      </c>
      <c r="C4274" t="str">
        <f t="shared" si="266"/>
        <v>京中东方</v>
      </c>
      <c r="D4274" t="str">
        <f t="shared" si="267"/>
        <v>01</v>
      </c>
      <c r="E4274" t="s">
        <v>316</v>
      </c>
      <c r="F4274">
        <v>182</v>
      </c>
      <c r="G4274">
        <v>95</v>
      </c>
      <c r="H4274">
        <v>83</v>
      </c>
      <c r="I4274">
        <v>49</v>
      </c>
      <c r="J4274">
        <v>49</v>
      </c>
      <c r="K4274">
        <v>43</v>
      </c>
      <c r="L4274">
        <v>0</v>
      </c>
      <c r="M4274">
        <v>2023</v>
      </c>
      <c r="N4274">
        <f t="shared" ca="1" si="264"/>
        <v>159</v>
      </c>
      <c r="O4274">
        <f t="shared" ca="1" si="265"/>
        <v>40671</v>
      </c>
      <c r="P4274">
        <f ca="1">_20206[[#This Row],[最低排名]]-_20206[[#This Row],[同分人数]]+1</f>
        <v>40513</v>
      </c>
      <c r="Q4274">
        <f ca="1">IF(O4274&gt;=开始!$B$6, 1, 0)</f>
        <v>1</v>
      </c>
      <c r="R4274">
        <f ca="1">_20206[[#This Row],[最低排名]]-开始!$B$6</f>
        <v>40671</v>
      </c>
    </row>
    <row r="4275" spans="1:18">
      <c r="A4275">
        <v>29502</v>
      </c>
      <c r="B4275" t="s">
        <v>404</v>
      </c>
      <c r="C4275" t="str">
        <f t="shared" si="266"/>
        <v>京中东方</v>
      </c>
      <c r="D4275" t="str">
        <f t="shared" si="267"/>
        <v>02</v>
      </c>
      <c r="E4275" t="s">
        <v>405</v>
      </c>
      <c r="F4275">
        <v>181</v>
      </c>
      <c r="G4275">
        <v>98</v>
      </c>
      <c r="H4275">
        <v>96</v>
      </c>
      <c r="I4275">
        <v>58</v>
      </c>
      <c r="J4275">
        <v>49</v>
      </c>
      <c r="K4275">
        <v>43</v>
      </c>
      <c r="L4275">
        <v>0</v>
      </c>
      <c r="M4275">
        <v>2023</v>
      </c>
      <c r="N4275">
        <f t="shared" ca="1" si="264"/>
        <v>209</v>
      </c>
      <c r="O4275">
        <f t="shared" ca="1" si="265"/>
        <v>36712</v>
      </c>
      <c r="P4275">
        <f ca="1">_20206[[#This Row],[最低排名]]-_20206[[#This Row],[同分人数]]+1</f>
        <v>36504</v>
      </c>
      <c r="Q4275">
        <f ca="1">IF(O4275&gt;=开始!$B$6, 1, 0)</f>
        <v>1</v>
      </c>
      <c r="R4275">
        <f ca="1">_20206[[#This Row],[最低排名]]-开始!$B$6</f>
        <v>36712</v>
      </c>
    </row>
    <row r="4276" spans="1:18">
      <c r="A4276">
        <v>29701</v>
      </c>
      <c r="B4276" t="s">
        <v>406</v>
      </c>
      <c r="C4276" t="str">
        <f t="shared" si="266"/>
        <v>河北环境</v>
      </c>
      <c r="D4276" t="str">
        <f t="shared" si="267"/>
        <v>01</v>
      </c>
      <c r="E4276" t="s">
        <v>383</v>
      </c>
      <c r="F4276">
        <v>190</v>
      </c>
      <c r="G4276">
        <v>101</v>
      </c>
      <c r="H4276">
        <v>86</v>
      </c>
      <c r="I4276">
        <v>52</v>
      </c>
      <c r="J4276">
        <v>52</v>
      </c>
      <c r="K4276">
        <v>43</v>
      </c>
      <c r="L4276">
        <v>0</v>
      </c>
      <c r="M4276">
        <v>2023</v>
      </c>
      <c r="N4276">
        <f t="shared" ca="1" si="264"/>
        <v>200</v>
      </c>
      <c r="O4276">
        <f t="shared" ca="1" si="265"/>
        <v>37531</v>
      </c>
      <c r="P4276">
        <f ca="1">_20206[[#This Row],[最低排名]]-_20206[[#This Row],[同分人数]]+1</f>
        <v>37332</v>
      </c>
      <c r="Q4276">
        <f ca="1">IF(O4276&gt;=开始!$B$6, 1, 0)</f>
        <v>1</v>
      </c>
      <c r="R4276">
        <f ca="1">_20206[[#This Row],[最低排名]]-开始!$B$6</f>
        <v>37531</v>
      </c>
    </row>
    <row r="4277" spans="1:18">
      <c r="A4277">
        <v>29702</v>
      </c>
      <c r="B4277" t="s">
        <v>407</v>
      </c>
      <c r="C4277" t="str">
        <f t="shared" si="266"/>
        <v>河北环境</v>
      </c>
      <c r="D4277" t="str">
        <f t="shared" si="267"/>
        <v>02</v>
      </c>
      <c r="E4277" t="s">
        <v>408</v>
      </c>
      <c r="F4277">
        <v>207</v>
      </c>
      <c r="G4277">
        <v>110</v>
      </c>
      <c r="H4277">
        <v>38</v>
      </c>
      <c r="I4277">
        <v>64</v>
      </c>
      <c r="J4277">
        <v>61</v>
      </c>
      <c r="K4277">
        <v>49</v>
      </c>
      <c r="L4277">
        <v>0</v>
      </c>
      <c r="M4277">
        <v>2023</v>
      </c>
      <c r="N4277">
        <f t="shared" ca="1" si="264"/>
        <v>179</v>
      </c>
      <c r="O4277">
        <f t="shared" ca="1" si="265"/>
        <v>38271</v>
      </c>
      <c r="P4277">
        <f ca="1">_20206[[#This Row],[最低排名]]-_20206[[#This Row],[同分人数]]+1</f>
        <v>38093</v>
      </c>
      <c r="Q4277">
        <f ca="1">IF(O4277&gt;=开始!$B$6, 1, 0)</f>
        <v>1</v>
      </c>
      <c r="R4277">
        <f ca="1">_20206[[#This Row],[最低排名]]-开始!$B$6</f>
        <v>38271</v>
      </c>
    </row>
    <row r="4278" spans="1:18">
      <c r="A4278">
        <v>29703</v>
      </c>
      <c r="B4278" t="s">
        <v>409</v>
      </c>
      <c r="C4278" t="str">
        <f t="shared" si="266"/>
        <v>河北环境</v>
      </c>
      <c r="D4278" t="str">
        <f t="shared" si="267"/>
        <v>03</v>
      </c>
      <c r="E4278" t="s">
        <v>408</v>
      </c>
      <c r="F4278">
        <v>169</v>
      </c>
      <c r="G4278">
        <v>86</v>
      </c>
      <c r="H4278">
        <v>103</v>
      </c>
      <c r="I4278">
        <v>58</v>
      </c>
      <c r="J4278">
        <v>46</v>
      </c>
      <c r="K4278">
        <v>43</v>
      </c>
      <c r="L4278">
        <v>0</v>
      </c>
      <c r="M4278">
        <v>2023</v>
      </c>
      <c r="N4278">
        <f t="shared" ca="1" si="264"/>
        <v>179</v>
      </c>
      <c r="O4278">
        <f t="shared" ca="1" si="265"/>
        <v>38271</v>
      </c>
      <c r="P4278">
        <f ca="1">_20206[[#This Row],[最低排名]]-_20206[[#This Row],[同分人数]]+1</f>
        <v>38093</v>
      </c>
      <c r="Q4278">
        <f ca="1">IF(O4278&gt;=开始!$B$6, 1, 0)</f>
        <v>1</v>
      </c>
      <c r="R4278">
        <f ca="1">_20206[[#This Row],[最低排名]]-开始!$B$6</f>
        <v>38271</v>
      </c>
    </row>
    <row r="4279" spans="1:18">
      <c r="A4279">
        <v>29704</v>
      </c>
      <c r="B4279" t="s">
        <v>410</v>
      </c>
      <c r="C4279" t="str">
        <f t="shared" si="266"/>
        <v>河北环境</v>
      </c>
      <c r="D4279" t="str">
        <f t="shared" si="267"/>
        <v>04</v>
      </c>
      <c r="E4279" t="s">
        <v>56</v>
      </c>
      <c r="F4279">
        <v>179</v>
      </c>
      <c r="G4279">
        <v>93</v>
      </c>
      <c r="H4279">
        <v>70</v>
      </c>
      <c r="I4279">
        <v>58</v>
      </c>
      <c r="J4279">
        <v>55</v>
      </c>
      <c r="K4279">
        <v>52</v>
      </c>
      <c r="L4279">
        <v>0</v>
      </c>
      <c r="M4279">
        <v>2023</v>
      </c>
      <c r="N4279">
        <f t="shared" ca="1" si="264"/>
        <v>207</v>
      </c>
      <c r="O4279">
        <f t="shared" ca="1" si="265"/>
        <v>39247</v>
      </c>
      <c r="P4279">
        <f ca="1">_20206[[#This Row],[最低排名]]-_20206[[#This Row],[同分人数]]+1</f>
        <v>39041</v>
      </c>
      <c r="Q4279">
        <f ca="1">IF(O4279&gt;=开始!$B$6, 1, 0)</f>
        <v>1</v>
      </c>
      <c r="R4279">
        <f ca="1">_20206[[#This Row],[最低排名]]-开始!$B$6</f>
        <v>39247</v>
      </c>
    </row>
    <row r="4280" spans="1:18">
      <c r="A4280">
        <v>29705</v>
      </c>
      <c r="B4280" t="s">
        <v>411</v>
      </c>
      <c r="C4280" t="str">
        <f t="shared" si="266"/>
        <v>河北环境</v>
      </c>
      <c r="D4280" t="str">
        <f t="shared" si="267"/>
        <v>05</v>
      </c>
      <c r="E4280" t="s">
        <v>412</v>
      </c>
      <c r="F4280">
        <v>189</v>
      </c>
      <c r="G4280">
        <v>95</v>
      </c>
      <c r="H4280">
        <v>87</v>
      </c>
      <c r="I4280">
        <v>49</v>
      </c>
      <c r="J4280">
        <v>46</v>
      </c>
      <c r="K4280">
        <v>46</v>
      </c>
      <c r="L4280">
        <v>0</v>
      </c>
      <c r="M4280">
        <v>2023</v>
      </c>
      <c r="N4280">
        <f t="shared" ca="1" si="264"/>
        <v>199</v>
      </c>
      <c r="O4280">
        <f t="shared" ca="1" si="265"/>
        <v>38666</v>
      </c>
      <c r="P4280">
        <f ca="1">_20206[[#This Row],[最低排名]]-_20206[[#This Row],[同分人数]]+1</f>
        <v>38468</v>
      </c>
      <c r="Q4280">
        <f ca="1">IF(O4280&gt;=开始!$B$6, 1, 0)</f>
        <v>1</v>
      </c>
      <c r="R4280">
        <f ca="1">_20206[[#This Row],[最低排名]]-开始!$B$6</f>
        <v>38666</v>
      </c>
    </row>
    <row r="4281" spans="1:18">
      <c r="A4281">
        <v>29801</v>
      </c>
      <c r="B4281" t="s">
        <v>413</v>
      </c>
      <c r="C4281" t="str">
        <f t="shared" si="266"/>
        <v>河北建工</v>
      </c>
      <c r="D4281" t="str">
        <f t="shared" si="267"/>
        <v>01</v>
      </c>
      <c r="E4281" t="s">
        <v>52</v>
      </c>
      <c r="F4281">
        <v>193</v>
      </c>
      <c r="G4281">
        <v>101</v>
      </c>
      <c r="H4281">
        <v>96</v>
      </c>
      <c r="I4281">
        <v>49</v>
      </c>
      <c r="J4281">
        <v>46</v>
      </c>
      <c r="K4281">
        <v>40</v>
      </c>
      <c r="L4281">
        <v>0</v>
      </c>
      <c r="M4281">
        <v>2023</v>
      </c>
      <c r="N4281">
        <f t="shared" ca="1" si="264"/>
        <v>221</v>
      </c>
      <c r="O4281">
        <f t="shared" ca="1" si="265"/>
        <v>37331</v>
      </c>
      <c r="P4281">
        <f ca="1">_20206[[#This Row],[最低排名]]-_20206[[#This Row],[同分人数]]+1</f>
        <v>37111</v>
      </c>
      <c r="Q4281">
        <f ca="1">IF(O4281&gt;=开始!$B$6, 1, 0)</f>
        <v>1</v>
      </c>
      <c r="R4281">
        <f ca="1">_20206[[#This Row],[最低排名]]-开始!$B$6</f>
        <v>37331</v>
      </c>
    </row>
    <row r="4282" spans="1:18">
      <c r="A4282">
        <v>29901</v>
      </c>
      <c r="B4282" t="s">
        <v>414</v>
      </c>
      <c r="C4282" t="str">
        <f t="shared" si="266"/>
        <v>中国警察</v>
      </c>
      <c r="D4282" t="str">
        <f t="shared" si="267"/>
        <v>01</v>
      </c>
      <c r="E4282" t="s">
        <v>347</v>
      </c>
      <c r="F4282">
        <v>195</v>
      </c>
      <c r="G4282">
        <v>98</v>
      </c>
      <c r="H4282">
        <v>113</v>
      </c>
      <c r="I4282">
        <v>58</v>
      </c>
      <c r="J4282">
        <v>58</v>
      </c>
      <c r="K4282">
        <v>49</v>
      </c>
      <c r="L4282">
        <v>0</v>
      </c>
      <c r="M4282">
        <v>2023</v>
      </c>
      <c r="N4282">
        <f t="shared" ca="1" si="264"/>
        <v>265</v>
      </c>
      <c r="O4282">
        <f t="shared" ca="1" si="265"/>
        <v>26377</v>
      </c>
      <c r="P4282">
        <f ca="1">_20206[[#This Row],[最低排名]]-_20206[[#This Row],[同分人数]]+1</f>
        <v>26113</v>
      </c>
      <c r="Q4282">
        <f ca="1">IF(O4282&gt;=开始!$B$6, 1, 0)</f>
        <v>1</v>
      </c>
      <c r="R4282">
        <f ca="1">_20206[[#This Row],[最低排名]]-开始!$B$6</f>
        <v>26377</v>
      </c>
    </row>
    <row r="4283" spans="1:18">
      <c r="A4283">
        <v>29902</v>
      </c>
      <c r="B4283" t="s">
        <v>415</v>
      </c>
      <c r="C4283" t="str">
        <f t="shared" si="266"/>
        <v>中国警察</v>
      </c>
      <c r="D4283" t="str">
        <f t="shared" si="267"/>
        <v>02</v>
      </c>
      <c r="E4283" t="s">
        <v>335</v>
      </c>
      <c r="F4283">
        <v>190</v>
      </c>
      <c r="G4283">
        <v>101</v>
      </c>
      <c r="H4283">
        <v>95</v>
      </c>
      <c r="I4283">
        <v>67</v>
      </c>
      <c r="J4283">
        <v>52</v>
      </c>
      <c r="K4283">
        <v>43</v>
      </c>
      <c r="L4283">
        <v>0</v>
      </c>
      <c r="M4283">
        <v>2023</v>
      </c>
      <c r="N4283">
        <f t="shared" ca="1" si="264"/>
        <v>224</v>
      </c>
      <c r="O4283">
        <f t="shared" ca="1" si="265"/>
        <v>32460</v>
      </c>
      <c r="P4283">
        <f ca="1">_20206[[#This Row],[最低排名]]-_20206[[#This Row],[同分人数]]+1</f>
        <v>32237</v>
      </c>
      <c r="Q4283">
        <f ca="1">IF(O4283&gt;=开始!$B$6, 1, 0)</f>
        <v>1</v>
      </c>
      <c r="R4283">
        <f ca="1">_20206[[#This Row],[最低排名]]-开始!$B$6</f>
        <v>32460</v>
      </c>
    </row>
    <row r="4284" spans="1:18">
      <c r="A4284">
        <v>30201</v>
      </c>
      <c r="B4284" t="s">
        <v>416</v>
      </c>
      <c r="C4284" t="str">
        <f t="shared" si="266"/>
        <v>冀油职大</v>
      </c>
      <c r="D4284" t="str">
        <f t="shared" si="267"/>
        <v>01</v>
      </c>
      <c r="E4284" t="s">
        <v>207</v>
      </c>
      <c r="F4284">
        <v>186</v>
      </c>
      <c r="G4284">
        <v>95</v>
      </c>
      <c r="H4284">
        <v>77</v>
      </c>
      <c r="I4284">
        <v>55</v>
      </c>
      <c r="J4284">
        <v>52</v>
      </c>
      <c r="K4284">
        <v>43</v>
      </c>
      <c r="L4284">
        <v>0</v>
      </c>
      <c r="M4284">
        <v>2023</v>
      </c>
      <c r="N4284">
        <f t="shared" ca="1" si="264"/>
        <v>193</v>
      </c>
      <c r="O4284">
        <f t="shared" ca="1" si="265"/>
        <v>39440</v>
      </c>
      <c r="P4284">
        <f ca="1">_20206[[#This Row],[最低排名]]-_20206[[#This Row],[同分人数]]+1</f>
        <v>39248</v>
      </c>
      <c r="Q4284">
        <f ca="1">IF(O4284&gt;=开始!$B$6, 1, 0)</f>
        <v>1</v>
      </c>
      <c r="R4284">
        <f ca="1">_20206[[#This Row],[最低排名]]-开始!$B$6</f>
        <v>39440</v>
      </c>
    </row>
    <row r="4285" spans="1:18">
      <c r="A4285">
        <v>30202</v>
      </c>
      <c r="B4285" t="s">
        <v>417</v>
      </c>
      <c r="C4285" t="str">
        <f t="shared" si="266"/>
        <v>冀油职大</v>
      </c>
      <c r="D4285" t="str">
        <f t="shared" si="267"/>
        <v>02</v>
      </c>
      <c r="E4285" t="s">
        <v>207</v>
      </c>
      <c r="F4285">
        <v>188</v>
      </c>
      <c r="G4285">
        <v>95</v>
      </c>
      <c r="H4285">
        <v>75</v>
      </c>
      <c r="I4285">
        <v>52</v>
      </c>
      <c r="J4285">
        <v>49</v>
      </c>
      <c r="K4285">
        <v>49</v>
      </c>
      <c r="L4285">
        <v>0</v>
      </c>
      <c r="M4285">
        <v>2023</v>
      </c>
      <c r="N4285">
        <f t="shared" ca="1" si="264"/>
        <v>193</v>
      </c>
      <c r="O4285">
        <f t="shared" ca="1" si="265"/>
        <v>39440</v>
      </c>
      <c r="P4285">
        <f ca="1">_20206[[#This Row],[最低排名]]-_20206[[#This Row],[同分人数]]+1</f>
        <v>39248</v>
      </c>
      <c r="Q4285">
        <f ca="1">IF(O4285&gt;=开始!$B$6, 1, 0)</f>
        <v>1</v>
      </c>
      <c r="R4285">
        <f ca="1">_20206[[#This Row],[最低排名]]-开始!$B$6</f>
        <v>39440</v>
      </c>
    </row>
    <row r="4286" spans="1:18">
      <c r="A4286">
        <v>31101</v>
      </c>
      <c r="B4286" t="s">
        <v>418</v>
      </c>
      <c r="C4286" t="str">
        <f t="shared" si="266"/>
        <v>太原科大</v>
      </c>
      <c r="D4286" t="str">
        <f t="shared" si="267"/>
        <v>01</v>
      </c>
      <c r="E4286" t="s">
        <v>419</v>
      </c>
      <c r="F4286">
        <v>205</v>
      </c>
      <c r="G4286">
        <v>119</v>
      </c>
      <c r="H4286">
        <v>82</v>
      </c>
      <c r="I4286">
        <v>55</v>
      </c>
      <c r="J4286">
        <v>46</v>
      </c>
      <c r="K4286">
        <v>46</v>
      </c>
      <c r="L4286">
        <v>0</v>
      </c>
      <c r="M4286">
        <v>2023</v>
      </c>
      <c r="N4286">
        <f t="shared" ca="1" si="264"/>
        <v>208</v>
      </c>
      <c r="O4286">
        <f t="shared" ca="1" si="265"/>
        <v>35259</v>
      </c>
      <c r="P4286">
        <f ca="1">_20206[[#This Row],[最低排名]]-_20206[[#This Row],[同分人数]]+1</f>
        <v>35052</v>
      </c>
      <c r="Q4286">
        <f ca="1">IF(O4286&gt;=开始!$B$6, 1, 0)</f>
        <v>1</v>
      </c>
      <c r="R4286">
        <f ca="1">_20206[[#This Row],[最低排名]]-开始!$B$6</f>
        <v>35259</v>
      </c>
    </row>
    <row r="4287" spans="1:18">
      <c r="A4287">
        <v>31201</v>
      </c>
      <c r="B4287" t="s">
        <v>420</v>
      </c>
      <c r="C4287" t="str">
        <f t="shared" si="266"/>
        <v>中北大学</v>
      </c>
      <c r="D4287" t="str">
        <f t="shared" si="267"/>
        <v>01</v>
      </c>
      <c r="E4287" t="s">
        <v>230</v>
      </c>
      <c r="F4287">
        <v>211</v>
      </c>
      <c r="G4287">
        <v>110</v>
      </c>
      <c r="H4287">
        <v>76</v>
      </c>
      <c r="I4287">
        <v>58</v>
      </c>
      <c r="J4287">
        <v>49</v>
      </c>
      <c r="K4287">
        <v>49</v>
      </c>
      <c r="L4287">
        <v>0</v>
      </c>
      <c r="M4287">
        <v>2023</v>
      </c>
      <c r="N4287">
        <f t="shared" ca="1" si="264"/>
        <v>233</v>
      </c>
      <c r="O4287">
        <f t="shared" ca="1" si="265"/>
        <v>33327</v>
      </c>
      <c r="P4287">
        <f ca="1">_20206[[#This Row],[最低排名]]-_20206[[#This Row],[同分人数]]+1</f>
        <v>33095</v>
      </c>
      <c r="Q4287">
        <f ca="1">IF(O4287&gt;=开始!$B$6, 1, 0)</f>
        <v>1</v>
      </c>
      <c r="R4287">
        <f ca="1">_20206[[#This Row],[最低排名]]-开始!$B$6</f>
        <v>33327</v>
      </c>
    </row>
    <row r="4288" spans="1:18">
      <c r="A4288">
        <v>31202</v>
      </c>
      <c r="B4288" t="s">
        <v>421</v>
      </c>
      <c r="C4288" t="str">
        <f t="shared" si="266"/>
        <v>中北大学</v>
      </c>
      <c r="D4288" t="str">
        <f t="shared" si="267"/>
        <v>02</v>
      </c>
      <c r="E4288" t="s">
        <v>232</v>
      </c>
      <c r="F4288">
        <v>192</v>
      </c>
      <c r="G4288">
        <v>103</v>
      </c>
      <c r="H4288">
        <v>99</v>
      </c>
      <c r="I4288">
        <v>52</v>
      </c>
      <c r="J4288">
        <v>49</v>
      </c>
      <c r="K4288">
        <v>46</v>
      </c>
      <c r="L4288">
        <v>0</v>
      </c>
      <c r="M4288">
        <v>2023</v>
      </c>
      <c r="N4288">
        <f t="shared" ca="1" si="264"/>
        <v>261</v>
      </c>
      <c r="O4288">
        <f t="shared" ca="1" si="265"/>
        <v>34431</v>
      </c>
      <c r="P4288">
        <f ca="1">_20206[[#This Row],[最低排名]]-_20206[[#This Row],[同分人数]]+1</f>
        <v>34171</v>
      </c>
      <c r="Q4288">
        <f ca="1">IF(O4288&gt;=开始!$B$6, 1, 0)</f>
        <v>1</v>
      </c>
      <c r="R4288">
        <f ca="1">_20206[[#This Row],[最低排名]]-开始!$B$6</f>
        <v>34431</v>
      </c>
    </row>
    <row r="4289" spans="1:18">
      <c r="A4289">
        <v>31301</v>
      </c>
      <c r="B4289" t="s">
        <v>422</v>
      </c>
      <c r="C4289" t="str">
        <f t="shared" si="266"/>
        <v>太原理工</v>
      </c>
      <c r="D4289" t="str">
        <f t="shared" si="267"/>
        <v>01</v>
      </c>
      <c r="E4289" t="s">
        <v>279</v>
      </c>
      <c r="F4289">
        <v>229</v>
      </c>
      <c r="G4289">
        <v>123</v>
      </c>
      <c r="H4289">
        <v>115</v>
      </c>
      <c r="I4289">
        <v>67</v>
      </c>
      <c r="J4289">
        <v>67</v>
      </c>
      <c r="K4289">
        <v>55</v>
      </c>
      <c r="L4289">
        <v>0</v>
      </c>
      <c r="M4289">
        <v>2023</v>
      </c>
      <c r="N4289">
        <f t="shared" ca="1" si="264"/>
        <v>225</v>
      </c>
      <c r="O4289">
        <f t="shared" ca="1" si="265"/>
        <v>11501</v>
      </c>
      <c r="P4289">
        <f ca="1">_20206[[#This Row],[最低排名]]-_20206[[#This Row],[同分人数]]+1</f>
        <v>11277</v>
      </c>
      <c r="Q4289">
        <f ca="1">IF(O4289&gt;=开始!$B$6, 1, 0)</f>
        <v>1</v>
      </c>
      <c r="R4289">
        <f ca="1">_20206[[#This Row],[最低排名]]-开始!$B$6</f>
        <v>11501</v>
      </c>
    </row>
    <row r="4290" spans="1:18">
      <c r="A4290">
        <v>31302</v>
      </c>
      <c r="B4290" t="s">
        <v>423</v>
      </c>
      <c r="C4290" t="str">
        <f t="shared" si="266"/>
        <v>太原理工</v>
      </c>
      <c r="D4290" t="str">
        <f t="shared" si="267"/>
        <v>02</v>
      </c>
      <c r="E4290" t="s">
        <v>424</v>
      </c>
      <c r="F4290">
        <v>218</v>
      </c>
      <c r="G4290">
        <v>116</v>
      </c>
      <c r="H4290">
        <v>117</v>
      </c>
      <c r="I4290">
        <v>67</v>
      </c>
      <c r="J4290">
        <v>67</v>
      </c>
      <c r="K4290">
        <v>55</v>
      </c>
      <c r="L4290">
        <v>0</v>
      </c>
      <c r="M4290">
        <v>2023</v>
      </c>
      <c r="N4290">
        <f t="shared" ref="N4290:N4353" ca="1" si="268">VLOOKUP(E4290, INDIRECT("'" &amp; M4290 &amp; "D'!$A$2:$G$500"), 2, FALSE)</f>
        <v>265</v>
      </c>
      <c r="O4290">
        <f t="shared" ref="O4290:O4353" ca="1" si="269">VLOOKUP(E4290, INDIRECT("'" &amp; M4290 &amp; "D'!$A$2:$G$500"), 3, FALSE)</f>
        <v>13663</v>
      </c>
      <c r="P4290">
        <f ca="1">_20206[[#This Row],[最低排名]]-_20206[[#This Row],[同分人数]]+1</f>
        <v>13399</v>
      </c>
      <c r="Q4290">
        <f ca="1">IF(O4290&gt;=开始!$B$6, 1, 0)</f>
        <v>1</v>
      </c>
      <c r="R4290">
        <f ca="1">_20206[[#This Row],[最低排名]]-开始!$B$6</f>
        <v>13663</v>
      </c>
    </row>
    <row r="4291" spans="1:18">
      <c r="A4291">
        <v>31401</v>
      </c>
      <c r="B4291" t="s">
        <v>425</v>
      </c>
      <c r="C4291" t="str">
        <f t="shared" si="266"/>
        <v>山西农大</v>
      </c>
      <c r="D4291" t="str">
        <f t="shared" si="267"/>
        <v>01</v>
      </c>
      <c r="E4291" t="s">
        <v>50</v>
      </c>
      <c r="F4291">
        <v>194</v>
      </c>
      <c r="G4291">
        <v>107</v>
      </c>
      <c r="H4291">
        <v>78</v>
      </c>
      <c r="I4291">
        <v>61</v>
      </c>
      <c r="J4291">
        <v>49</v>
      </c>
      <c r="K4291">
        <v>49</v>
      </c>
      <c r="L4291">
        <v>0</v>
      </c>
      <c r="M4291">
        <v>2023</v>
      </c>
      <c r="N4291">
        <f t="shared" ca="1" si="268"/>
        <v>207</v>
      </c>
      <c r="O4291">
        <f t="shared" ca="1" si="269"/>
        <v>35904</v>
      </c>
      <c r="P4291">
        <f ca="1">_20206[[#This Row],[最低排名]]-_20206[[#This Row],[同分人数]]+1</f>
        <v>35698</v>
      </c>
      <c r="Q4291">
        <f ca="1">IF(O4291&gt;=开始!$B$6, 1, 0)</f>
        <v>1</v>
      </c>
      <c r="R4291">
        <f ca="1">_20206[[#This Row],[最低排名]]-开始!$B$6</f>
        <v>35904</v>
      </c>
    </row>
    <row r="4292" spans="1:18">
      <c r="A4292">
        <v>31402</v>
      </c>
      <c r="B4292" t="s">
        <v>426</v>
      </c>
      <c r="C4292" t="str">
        <f t="shared" si="266"/>
        <v>山西农大</v>
      </c>
      <c r="D4292" t="str">
        <f t="shared" si="267"/>
        <v>02</v>
      </c>
      <c r="E4292" t="s">
        <v>427</v>
      </c>
      <c r="F4292">
        <v>188</v>
      </c>
      <c r="G4292">
        <v>100</v>
      </c>
      <c r="H4292">
        <v>76</v>
      </c>
      <c r="I4292">
        <v>58</v>
      </c>
      <c r="J4292">
        <v>58</v>
      </c>
      <c r="K4292">
        <v>55</v>
      </c>
      <c r="L4292">
        <v>0</v>
      </c>
      <c r="M4292">
        <v>2023</v>
      </c>
      <c r="N4292">
        <f t="shared" ca="1" si="268"/>
        <v>198</v>
      </c>
      <c r="O4292">
        <f t="shared" ca="1" si="269"/>
        <v>35051</v>
      </c>
      <c r="P4292">
        <f ca="1">_20206[[#This Row],[最低排名]]-_20206[[#This Row],[同分人数]]+1</f>
        <v>34854</v>
      </c>
      <c r="Q4292">
        <f ca="1">IF(O4292&gt;=开始!$B$6, 1, 0)</f>
        <v>1</v>
      </c>
      <c r="R4292">
        <f ca="1">_20206[[#This Row],[最低排名]]-开始!$B$6</f>
        <v>35051</v>
      </c>
    </row>
    <row r="4293" spans="1:18">
      <c r="A4293">
        <v>31403</v>
      </c>
      <c r="B4293" t="s">
        <v>428</v>
      </c>
      <c r="C4293" t="str">
        <f t="shared" si="266"/>
        <v>山西农大</v>
      </c>
      <c r="D4293" t="str">
        <f t="shared" si="267"/>
        <v>03</v>
      </c>
      <c r="E4293" t="s">
        <v>187</v>
      </c>
      <c r="F4293">
        <v>188</v>
      </c>
      <c r="G4293">
        <v>98</v>
      </c>
      <c r="H4293">
        <v>92</v>
      </c>
      <c r="I4293">
        <v>58</v>
      </c>
      <c r="J4293">
        <v>58</v>
      </c>
      <c r="K4293">
        <v>52</v>
      </c>
      <c r="L4293">
        <v>0</v>
      </c>
      <c r="M4293">
        <v>2023</v>
      </c>
      <c r="N4293">
        <f t="shared" ca="1" si="268"/>
        <v>213</v>
      </c>
      <c r="O4293">
        <f t="shared" ca="1" si="269"/>
        <v>32236</v>
      </c>
      <c r="P4293">
        <f ca="1">_20206[[#This Row],[最低排名]]-_20206[[#This Row],[同分人数]]+1</f>
        <v>32024</v>
      </c>
      <c r="Q4293">
        <f ca="1">IF(O4293&gt;=开始!$B$6, 1, 0)</f>
        <v>1</v>
      </c>
      <c r="R4293">
        <f ca="1">_20206[[#This Row],[最低排名]]-开始!$B$6</f>
        <v>32236</v>
      </c>
    </row>
    <row r="4294" spans="1:18">
      <c r="A4294">
        <v>31501</v>
      </c>
      <c r="B4294" t="s">
        <v>429</v>
      </c>
      <c r="C4294" t="str">
        <f t="shared" si="266"/>
        <v>山西医大</v>
      </c>
      <c r="D4294" t="str">
        <f t="shared" si="267"/>
        <v>01</v>
      </c>
      <c r="E4294" t="s">
        <v>83</v>
      </c>
      <c r="F4294">
        <v>206</v>
      </c>
      <c r="G4294">
        <v>103</v>
      </c>
      <c r="H4294">
        <v>119</v>
      </c>
      <c r="I4294">
        <v>58</v>
      </c>
      <c r="J4294">
        <v>55</v>
      </c>
      <c r="K4294">
        <v>49</v>
      </c>
      <c r="L4294">
        <v>0</v>
      </c>
      <c r="M4294">
        <v>2023</v>
      </c>
      <c r="N4294">
        <f t="shared" ca="1" si="268"/>
        <v>222</v>
      </c>
      <c r="O4294">
        <f t="shared" ca="1" si="269"/>
        <v>22878</v>
      </c>
      <c r="P4294">
        <f ca="1">_20206[[#This Row],[最低排名]]-_20206[[#This Row],[同分人数]]+1</f>
        <v>22657</v>
      </c>
      <c r="Q4294">
        <f ca="1">IF(O4294&gt;=开始!$B$6, 1, 0)</f>
        <v>1</v>
      </c>
      <c r="R4294">
        <f ca="1">_20206[[#This Row],[最低排名]]-开始!$B$6</f>
        <v>22878</v>
      </c>
    </row>
    <row r="4295" spans="1:18">
      <c r="A4295">
        <v>31502</v>
      </c>
      <c r="B4295" t="s">
        <v>430</v>
      </c>
      <c r="C4295" t="str">
        <f t="shared" si="266"/>
        <v>山西医大</v>
      </c>
      <c r="D4295" t="str">
        <f t="shared" si="267"/>
        <v>02</v>
      </c>
      <c r="E4295" t="s">
        <v>431</v>
      </c>
      <c r="F4295">
        <v>217</v>
      </c>
      <c r="G4295">
        <v>112</v>
      </c>
      <c r="H4295">
        <v>86</v>
      </c>
      <c r="I4295">
        <v>58</v>
      </c>
      <c r="J4295">
        <v>52</v>
      </c>
      <c r="K4295">
        <v>49</v>
      </c>
      <c r="L4295">
        <v>0</v>
      </c>
      <c r="M4295">
        <v>2023</v>
      </c>
      <c r="N4295">
        <f t="shared" ca="1" si="268"/>
        <v>225</v>
      </c>
      <c r="O4295">
        <f t="shared" ca="1" si="269"/>
        <v>29013</v>
      </c>
      <c r="P4295">
        <f ca="1">_20206[[#This Row],[最低排名]]-_20206[[#This Row],[同分人数]]+1</f>
        <v>28789</v>
      </c>
      <c r="Q4295">
        <f ca="1">IF(O4295&gt;=开始!$B$6, 1, 0)</f>
        <v>1</v>
      </c>
      <c r="R4295">
        <f ca="1">_20206[[#This Row],[最低排名]]-开始!$B$6</f>
        <v>29013</v>
      </c>
    </row>
    <row r="4296" spans="1:18">
      <c r="A4296">
        <v>31601</v>
      </c>
      <c r="B4296" t="s">
        <v>432</v>
      </c>
      <c r="C4296" t="str">
        <f t="shared" si="266"/>
        <v>大同大学</v>
      </c>
      <c r="D4296" t="str">
        <f t="shared" si="267"/>
        <v>01</v>
      </c>
      <c r="E4296" t="s">
        <v>433</v>
      </c>
      <c r="F4296">
        <v>207</v>
      </c>
      <c r="G4296">
        <v>111</v>
      </c>
      <c r="H4296">
        <v>97</v>
      </c>
      <c r="I4296">
        <v>55</v>
      </c>
      <c r="J4296">
        <v>49</v>
      </c>
      <c r="K4296">
        <v>46</v>
      </c>
      <c r="L4296">
        <v>0</v>
      </c>
      <c r="M4296">
        <v>2023</v>
      </c>
      <c r="N4296">
        <f t="shared" ca="1" si="268"/>
        <v>242</v>
      </c>
      <c r="O4296">
        <f t="shared" ca="1" si="269"/>
        <v>30852</v>
      </c>
      <c r="P4296">
        <f ca="1">_20206[[#This Row],[最低排名]]-_20206[[#This Row],[同分人数]]+1</f>
        <v>30611</v>
      </c>
      <c r="Q4296">
        <f ca="1">IF(O4296&gt;=开始!$B$6, 1, 0)</f>
        <v>1</v>
      </c>
      <c r="R4296">
        <f ca="1">_20206[[#This Row],[最低排名]]-开始!$B$6</f>
        <v>30852</v>
      </c>
    </row>
    <row r="4297" spans="1:18">
      <c r="A4297">
        <v>31602</v>
      </c>
      <c r="B4297" t="s">
        <v>434</v>
      </c>
      <c r="C4297" t="str">
        <f t="shared" si="266"/>
        <v>大同大学</v>
      </c>
      <c r="D4297" t="str">
        <f t="shared" si="267"/>
        <v>02</v>
      </c>
      <c r="E4297" t="s">
        <v>405</v>
      </c>
      <c r="F4297">
        <v>185</v>
      </c>
      <c r="G4297">
        <v>102</v>
      </c>
      <c r="H4297">
        <v>92</v>
      </c>
      <c r="I4297">
        <v>55</v>
      </c>
      <c r="J4297">
        <v>52</v>
      </c>
      <c r="K4297">
        <v>43</v>
      </c>
      <c r="L4297">
        <v>0</v>
      </c>
      <c r="M4297">
        <v>2023</v>
      </c>
      <c r="N4297">
        <f t="shared" ca="1" si="268"/>
        <v>209</v>
      </c>
      <c r="O4297">
        <f t="shared" ca="1" si="269"/>
        <v>36712</v>
      </c>
      <c r="P4297">
        <f ca="1">_20206[[#This Row],[最低排名]]-_20206[[#This Row],[同分人数]]+1</f>
        <v>36504</v>
      </c>
      <c r="Q4297">
        <f ca="1">IF(O4297&gt;=开始!$B$6, 1, 0)</f>
        <v>1</v>
      </c>
      <c r="R4297">
        <f ca="1">_20206[[#This Row],[最低排名]]-开始!$B$6</f>
        <v>36712</v>
      </c>
    </row>
    <row r="4298" spans="1:18">
      <c r="A4298">
        <v>31701</v>
      </c>
      <c r="B4298" t="s">
        <v>435</v>
      </c>
      <c r="C4298" t="str">
        <f t="shared" si="266"/>
        <v>忻州师院</v>
      </c>
      <c r="D4298" t="str">
        <f t="shared" si="267"/>
        <v>01</v>
      </c>
      <c r="E4298" t="s">
        <v>419</v>
      </c>
      <c r="F4298">
        <v>208</v>
      </c>
      <c r="G4298">
        <v>114</v>
      </c>
      <c r="H4298">
        <v>58</v>
      </c>
      <c r="I4298">
        <v>61</v>
      </c>
      <c r="J4298">
        <v>58</v>
      </c>
      <c r="K4298">
        <v>49</v>
      </c>
      <c r="L4298">
        <v>0</v>
      </c>
      <c r="M4298">
        <v>2023</v>
      </c>
      <c r="N4298">
        <f t="shared" ca="1" si="268"/>
        <v>208</v>
      </c>
      <c r="O4298">
        <f t="shared" ca="1" si="269"/>
        <v>35259</v>
      </c>
      <c r="P4298">
        <f ca="1">_20206[[#This Row],[最低排名]]-_20206[[#This Row],[同分人数]]+1</f>
        <v>35052</v>
      </c>
      <c r="Q4298">
        <f ca="1">IF(O4298&gt;=开始!$B$6, 1, 0)</f>
        <v>1</v>
      </c>
      <c r="R4298">
        <f ca="1">_20206[[#This Row],[最低排名]]-开始!$B$6</f>
        <v>35259</v>
      </c>
    </row>
    <row r="4299" spans="1:18">
      <c r="A4299">
        <v>31702</v>
      </c>
      <c r="B4299" t="s">
        <v>436</v>
      </c>
      <c r="C4299" t="str">
        <f t="shared" si="266"/>
        <v>忻州师院</v>
      </c>
      <c r="D4299" t="str">
        <f t="shared" si="267"/>
        <v>02</v>
      </c>
      <c r="E4299" t="s">
        <v>309</v>
      </c>
      <c r="F4299">
        <v>191</v>
      </c>
      <c r="G4299">
        <v>102</v>
      </c>
      <c r="H4299">
        <v>74</v>
      </c>
      <c r="I4299">
        <v>67</v>
      </c>
      <c r="J4299">
        <v>61</v>
      </c>
      <c r="K4299">
        <v>49</v>
      </c>
      <c r="L4299">
        <v>0</v>
      </c>
      <c r="M4299">
        <v>2023</v>
      </c>
      <c r="N4299">
        <f t="shared" ca="1" si="268"/>
        <v>237</v>
      </c>
      <c r="O4299">
        <f t="shared" ca="1" si="269"/>
        <v>33564</v>
      </c>
      <c r="P4299">
        <f ca="1">_20206[[#This Row],[最低排名]]-_20206[[#This Row],[同分人数]]+1</f>
        <v>33328</v>
      </c>
      <c r="Q4299">
        <f ca="1">IF(O4299&gt;=开始!$B$6, 1, 0)</f>
        <v>1</v>
      </c>
      <c r="R4299">
        <f ca="1">_20206[[#This Row],[最低排名]]-开始!$B$6</f>
        <v>33564</v>
      </c>
    </row>
    <row r="4300" spans="1:18">
      <c r="A4300">
        <v>31703</v>
      </c>
      <c r="B4300" t="s">
        <v>437</v>
      </c>
      <c r="C4300" t="str">
        <f t="shared" si="266"/>
        <v>忻州师院</v>
      </c>
      <c r="D4300" t="str">
        <f t="shared" si="267"/>
        <v>03</v>
      </c>
      <c r="E4300" t="s">
        <v>340</v>
      </c>
      <c r="F4300">
        <v>185</v>
      </c>
      <c r="G4300">
        <v>93</v>
      </c>
      <c r="H4300">
        <v>113</v>
      </c>
      <c r="I4300">
        <v>55</v>
      </c>
      <c r="J4300">
        <v>52</v>
      </c>
      <c r="K4300">
        <v>52</v>
      </c>
      <c r="L4300">
        <v>0</v>
      </c>
      <c r="M4300">
        <v>2023</v>
      </c>
      <c r="N4300">
        <f t="shared" ca="1" si="268"/>
        <v>243</v>
      </c>
      <c r="O4300">
        <f t="shared" ca="1" si="269"/>
        <v>30168</v>
      </c>
      <c r="P4300">
        <f ca="1">_20206[[#This Row],[最低排名]]-_20206[[#This Row],[同分人数]]+1</f>
        <v>29926</v>
      </c>
      <c r="Q4300">
        <f ca="1">IF(O4300&gt;=开始!$B$6, 1, 0)</f>
        <v>1</v>
      </c>
      <c r="R4300">
        <f ca="1">_20206[[#This Row],[最低排名]]-开始!$B$6</f>
        <v>30168</v>
      </c>
    </row>
    <row r="4301" spans="1:18">
      <c r="A4301">
        <v>31704</v>
      </c>
      <c r="B4301" t="s">
        <v>438</v>
      </c>
      <c r="C4301" t="str">
        <f t="shared" si="266"/>
        <v>忻州师院</v>
      </c>
      <c r="D4301" t="str">
        <f t="shared" si="267"/>
        <v>04</v>
      </c>
      <c r="E4301" t="s">
        <v>433</v>
      </c>
      <c r="F4301">
        <v>201</v>
      </c>
      <c r="G4301">
        <v>102</v>
      </c>
      <c r="H4301">
        <v>97</v>
      </c>
      <c r="I4301">
        <v>55</v>
      </c>
      <c r="J4301">
        <v>52</v>
      </c>
      <c r="K4301">
        <v>49</v>
      </c>
      <c r="L4301">
        <v>0</v>
      </c>
      <c r="M4301">
        <v>2023</v>
      </c>
      <c r="N4301">
        <f t="shared" ca="1" si="268"/>
        <v>242</v>
      </c>
      <c r="O4301">
        <f t="shared" ca="1" si="269"/>
        <v>30852</v>
      </c>
      <c r="P4301">
        <f ca="1">_20206[[#This Row],[最低排名]]-_20206[[#This Row],[同分人数]]+1</f>
        <v>30611</v>
      </c>
      <c r="Q4301">
        <f ca="1">IF(O4301&gt;=开始!$B$6, 1, 0)</f>
        <v>1</v>
      </c>
      <c r="R4301">
        <f ca="1">_20206[[#This Row],[最低排名]]-开始!$B$6</f>
        <v>30852</v>
      </c>
    </row>
    <row r="4302" spans="1:18">
      <c r="A4302">
        <v>31705</v>
      </c>
      <c r="B4302" t="s">
        <v>439</v>
      </c>
      <c r="C4302" t="str">
        <f t="shared" si="266"/>
        <v>忻州师院</v>
      </c>
      <c r="D4302" t="str">
        <f t="shared" si="267"/>
        <v>05</v>
      </c>
      <c r="E4302" t="s">
        <v>440</v>
      </c>
      <c r="F4302">
        <v>190</v>
      </c>
      <c r="G4302">
        <v>105</v>
      </c>
      <c r="H4302">
        <v>91</v>
      </c>
      <c r="I4302">
        <v>64</v>
      </c>
      <c r="J4302">
        <v>46</v>
      </c>
      <c r="K4302">
        <v>46</v>
      </c>
      <c r="L4302">
        <v>0</v>
      </c>
      <c r="M4302">
        <v>2023</v>
      </c>
      <c r="N4302">
        <f t="shared" ca="1" si="268"/>
        <v>194</v>
      </c>
      <c r="O4302">
        <f t="shared" ca="1" si="269"/>
        <v>34625</v>
      </c>
      <c r="P4302">
        <f ca="1">_20206[[#This Row],[最低排名]]-_20206[[#This Row],[同分人数]]+1</f>
        <v>34432</v>
      </c>
      <c r="Q4302">
        <f ca="1">IF(O4302&gt;=开始!$B$6, 1, 0)</f>
        <v>1</v>
      </c>
      <c r="R4302">
        <f ca="1">_20206[[#This Row],[最低排名]]-开始!$B$6</f>
        <v>34625</v>
      </c>
    </row>
    <row r="4303" spans="1:18">
      <c r="A4303">
        <v>31801</v>
      </c>
      <c r="B4303" t="s">
        <v>441</v>
      </c>
      <c r="C4303" t="str">
        <f t="shared" si="266"/>
        <v>山西财大</v>
      </c>
      <c r="D4303" t="str">
        <f t="shared" si="267"/>
        <v>01</v>
      </c>
      <c r="E4303" t="s">
        <v>180</v>
      </c>
      <c r="F4303">
        <v>195</v>
      </c>
      <c r="G4303">
        <v>108</v>
      </c>
      <c r="H4303">
        <v>96</v>
      </c>
      <c r="I4303">
        <v>64</v>
      </c>
      <c r="J4303">
        <v>49</v>
      </c>
      <c r="K4303">
        <v>46</v>
      </c>
      <c r="L4303">
        <v>0</v>
      </c>
      <c r="M4303">
        <v>2023</v>
      </c>
      <c r="N4303">
        <f t="shared" ca="1" si="268"/>
        <v>237</v>
      </c>
      <c r="O4303">
        <f t="shared" ca="1" si="269"/>
        <v>31821</v>
      </c>
      <c r="P4303">
        <f ca="1">_20206[[#This Row],[最低排名]]-_20206[[#This Row],[同分人数]]+1</f>
        <v>31585</v>
      </c>
      <c r="Q4303">
        <f ca="1">IF(O4303&gt;=开始!$B$6, 1, 0)</f>
        <v>1</v>
      </c>
      <c r="R4303">
        <f ca="1">_20206[[#This Row],[最低排名]]-开始!$B$6</f>
        <v>31821</v>
      </c>
    </row>
    <row r="4304" spans="1:18">
      <c r="A4304">
        <v>31802</v>
      </c>
      <c r="B4304" t="s">
        <v>442</v>
      </c>
      <c r="C4304" t="str">
        <f t="shared" si="266"/>
        <v>山西财大</v>
      </c>
      <c r="D4304" t="str">
        <f t="shared" si="267"/>
        <v>02</v>
      </c>
      <c r="E4304" t="s">
        <v>363</v>
      </c>
      <c r="F4304">
        <v>180</v>
      </c>
      <c r="G4304">
        <v>93</v>
      </c>
      <c r="H4304">
        <v>112</v>
      </c>
      <c r="I4304">
        <v>49</v>
      </c>
      <c r="J4304">
        <v>49</v>
      </c>
      <c r="K4304">
        <v>46</v>
      </c>
      <c r="L4304">
        <v>0</v>
      </c>
      <c r="M4304">
        <v>2023</v>
      </c>
      <c r="N4304">
        <f t="shared" ca="1" si="268"/>
        <v>228</v>
      </c>
      <c r="O4304">
        <f t="shared" ca="1" si="269"/>
        <v>34853</v>
      </c>
      <c r="P4304">
        <f ca="1">_20206[[#This Row],[最低排名]]-_20206[[#This Row],[同分人数]]+1</f>
        <v>34626</v>
      </c>
      <c r="Q4304">
        <f ca="1">IF(O4304&gt;=开始!$B$6, 1, 0)</f>
        <v>1</v>
      </c>
      <c r="R4304">
        <f ca="1">_20206[[#This Row],[最低排名]]-开始!$B$6</f>
        <v>34853</v>
      </c>
    </row>
    <row r="4305" spans="1:18">
      <c r="A4305">
        <v>31803</v>
      </c>
      <c r="B4305" t="s">
        <v>443</v>
      </c>
      <c r="C4305" t="str">
        <f t="shared" si="266"/>
        <v>山西财大</v>
      </c>
      <c r="D4305" t="str">
        <f t="shared" si="267"/>
        <v>03</v>
      </c>
      <c r="E4305" t="s">
        <v>162</v>
      </c>
      <c r="F4305">
        <v>200</v>
      </c>
      <c r="G4305">
        <v>107</v>
      </c>
      <c r="H4305">
        <v>116</v>
      </c>
      <c r="I4305">
        <v>55</v>
      </c>
      <c r="J4305">
        <v>52</v>
      </c>
      <c r="K4305">
        <v>52</v>
      </c>
      <c r="L4305">
        <v>0</v>
      </c>
      <c r="M4305">
        <v>2023</v>
      </c>
      <c r="N4305">
        <f t="shared" ca="1" si="268"/>
        <v>263</v>
      </c>
      <c r="O4305">
        <f t="shared" ca="1" si="269"/>
        <v>25848</v>
      </c>
      <c r="P4305">
        <f ca="1">_20206[[#This Row],[最低排名]]-_20206[[#This Row],[同分人数]]+1</f>
        <v>25586</v>
      </c>
      <c r="Q4305">
        <f ca="1">IF(O4305&gt;=开始!$B$6, 1, 0)</f>
        <v>1</v>
      </c>
      <c r="R4305">
        <f ca="1">_20206[[#This Row],[最低排名]]-开始!$B$6</f>
        <v>25848</v>
      </c>
    </row>
    <row r="4306" spans="1:18">
      <c r="A4306">
        <v>31901</v>
      </c>
      <c r="B4306" t="s">
        <v>444</v>
      </c>
      <c r="C4306" t="str">
        <f t="shared" si="266"/>
        <v>山西中医</v>
      </c>
      <c r="D4306" t="str">
        <f t="shared" si="267"/>
        <v>01</v>
      </c>
      <c r="E4306" t="s">
        <v>120</v>
      </c>
      <c r="F4306">
        <v>210</v>
      </c>
      <c r="G4306">
        <v>106</v>
      </c>
      <c r="H4306">
        <v>90</v>
      </c>
      <c r="I4306">
        <v>64</v>
      </c>
      <c r="J4306">
        <v>61</v>
      </c>
      <c r="K4306">
        <v>55</v>
      </c>
      <c r="L4306">
        <v>0</v>
      </c>
      <c r="M4306">
        <v>2023</v>
      </c>
      <c r="N4306">
        <f t="shared" ca="1" si="268"/>
        <v>231</v>
      </c>
      <c r="O4306">
        <f t="shared" ca="1" si="269"/>
        <v>24548</v>
      </c>
      <c r="P4306">
        <f ca="1">_20206[[#This Row],[最低排名]]-_20206[[#This Row],[同分人数]]+1</f>
        <v>24318</v>
      </c>
      <c r="Q4306">
        <f ca="1">IF(O4306&gt;=开始!$B$6, 1, 0)</f>
        <v>1</v>
      </c>
      <c r="R4306">
        <f ca="1">_20206[[#This Row],[最低排名]]-开始!$B$6</f>
        <v>24548</v>
      </c>
    </row>
    <row r="4307" spans="1:18">
      <c r="A4307">
        <v>32001</v>
      </c>
      <c r="B4307" t="s">
        <v>445</v>
      </c>
      <c r="C4307" t="str">
        <f t="shared" si="266"/>
        <v>吕梁学院</v>
      </c>
      <c r="D4307" t="str">
        <f t="shared" si="267"/>
        <v>01</v>
      </c>
      <c r="E4307" t="s">
        <v>381</v>
      </c>
      <c r="F4307">
        <v>187</v>
      </c>
      <c r="G4307">
        <v>101</v>
      </c>
      <c r="H4307">
        <v>89</v>
      </c>
      <c r="I4307">
        <v>55</v>
      </c>
      <c r="J4307">
        <v>49</v>
      </c>
      <c r="K4307">
        <v>49</v>
      </c>
      <c r="L4307">
        <v>0</v>
      </c>
      <c r="M4307">
        <v>2023</v>
      </c>
      <c r="N4307">
        <f t="shared" ca="1" si="268"/>
        <v>190</v>
      </c>
      <c r="O4307">
        <f t="shared" ca="1" si="269"/>
        <v>36303</v>
      </c>
      <c r="P4307">
        <f ca="1">_20206[[#This Row],[最低排名]]-_20206[[#This Row],[同分人数]]+1</f>
        <v>36114</v>
      </c>
      <c r="Q4307">
        <f ca="1">IF(O4307&gt;=开始!$B$6, 1, 0)</f>
        <v>1</v>
      </c>
      <c r="R4307">
        <f ca="1">_20206[[#This Row],[最低排名]]-开始!$B$6</f>
        <v>36303</v>
      </c>
    </row>
    <row r="4308" spans="1:18">
      <c r="A4308">
        <v>32002</v>
      </c>
      <c r="B4308" t="s">
        <v>446</v>
      </c>
      <c r="C4308" t="str">
        <f t="shared" si="266"/>
        <v>吕梁学院</v>
      </c>
      <c r="D4308" t="str">
        <f t="shared" si="267"/>
        <v>02</v>
      </c>
      <c r="E4308" t="s">
        <v>447</v>
      </c>
      <c r="F4308">
        <v>191</v>
      </c>
      <c r="G4308">
        <v>110</v>
      </c>
      <c r="H4308">
        <v>71</v>
      </c>
      <c r="I4308">
        <v>55</v>
      </c>
      <c r="J4308">
        <v>52</v>
      </c>
      <c r="K4308">
        <v>52</v>
      </c>
      <c r="L4308">
        <v>0</v>
      </c>
      <c r="M4308">
        <v>2023</v>
      </c>
      <c r="N4308">
        <f t="shared" ca="1" si="268"/>
        <v>201</v>
      </c>
      <c r="O4308">
        <f t="shared" ca="1" si="269"/>
        <v>37931</v>
      </c>
      <c r="P4308">
        <f ca="1">_20206[[#This Row],[最低排名]]-_20206[[#This Row],[同分人数]]+1</f>
        <v>37731</v>
      </c>
      <c r="Q4308">
        <f ca="1">IF(O4308&gt;=开始!$B$6, 1, 0)</f>
        <v>1</v>
      </c>
      <c r="R4308">
        <f ca="1">_20206[[#This Row],[最低排名]]-开始!$B$6</f>
        <v>37931</v>
      </c>
    </row>
    <row r="4309" spans="1:18">
      <c r="A4309">
        <v>32201</v>
      </c>
      <c r="B4309" t="s">
        <v>448</v>
      </c>
      <c r="C4309" t="str">
        <f t="shared" si="266"/>
        <v>山西工院</v>
      </c>
      <c r="D4309" t="str">
        <f t="shared" si="267"/>
        <v>01</v>
      </c>
      <c r="E4309" t="s">
        <v>207</v>
      </c>
      <c r="F4309">
        <v>186</v>
      </c>
      <c r="G4309">
        <v>93</v>
      </c>
      <c r="H4309">
        <v>71</v>
      </c>
      <c r="I4309">
        <v>61</v>
      </c>
      <c r="J4309">
        <v>49</v>
      </c>
      <c r="K4309">
        <v>46</v>
      </c>
      <c r="L4309">
        <v>0</v>
      </c>
      <c r="M4309">
        <v>2023</v>
      </c>
      <c r="N4309">
        <f t="shared" ca="1" si="268"/>
        <v>193</v>
      </c>
      <c r="O4309">
        <f t="shared" ca="1" si="269"/>
        <v>39440</v>
      </c>
      <c r="P4309">
        <f ca="1">_20206[[#This Row],[最低排名]]-_20206[[#This Row],[同分人数]]+1</f>
        <v>39248</v>
      </c>
      <c r="Q4309">
        <f ca="1">IF(O4309&gt;=开始!$B$6, 1, 0)</f>
        <v>1</v>
      </c>
      <c r="R4309">
        <f ca="1">_20206[[#This Row],[最低排名]]-开始!$B$6</f>
        <v>39440</v>
      </c>
    </row>
    <row r="4310" spans="1:18">
      <c r="A4310">
        <v>32301</v>
      </c>
      <c r="B4310" t="s">
        <v>449</v>
      </c>
      <c r="C4310" t="str">
        <f t="shared" si="266"/>
        <v>山西大学</v>
      </c>
      <c r="D4310" t="str">
        <f t="shared" si="267"/>
        <v>01</v>
      </c>
      <c r="E4310" t="s">
        <v>450</v>
      </c>
      <c r="F4310">
        <v>176</v>
      </c>
      <c r="G4310">
        <v>107</v>
      </c>
      <c r="H4310">
        <v>120</v>
      </c>
      <c r="I4310">
        <v>67</v>
      </c>
      <c r="J4310">
        <v>67</v>
      </c>
      <c r="K4310">
        <v>64</v>
      </c>
      <c r="L4310">
        <v>0</v>
      </c>
      <c r="M4310">
        <v>2023</v>
      </c>
      <c r="N4310">
        <f t="shared" ca="1" si="268"/>
        <v>272</v>
      </c>
      <c r="O4310">
        <f t="shared" ca="1" si="269"/>
        <v>21165</v>
      </c>
      <c r="P4310">
        <f ca="1">_20206[[#This Row],[最低排名]]-_20206[[#This Row],[同分人数]]+1</f>
        <v>20894</v>
      </c>
      <c r="Q4310">
        <f ca="1">IF(O4310&gt;=开始!$B$6, 1, 0)</f>
        <v>1</v>
      </c>
      <c r="R4310">
        <f ca="1">_20206[[#This Row],[最低排名]]-开始!$B$6</f>
        <v>21165</v>
      </c>
    </row>
    <row r="4311" spans="1:18">
      <c r="A4311">
        <v>32302</v>
      </c>
      <c r="B4311" t="s">
        <v>451</v>
      </c>
      <c r="C4311" t="str">
        <f t="shared" si="266"/>
        <v>山西大学</v>
      </c>
      <c r="D4311" t="str">
        <f t="shared" si="267"/>
        <v>02</v>
      </c>
      <c r="E4311" t="s">
        <v>132</v>
      </c>
      <c r="F4311">
        <v>220</v>
      </c>
      <c r="G4311">
        <v>118</v>
      </c>
      <c r="H4311">
        <v>106</v>
      </c>
      <c r="I4311">
        <v>70</v>
      </c>
      <c r="J4311">
        <v>61</v>
      </c>
      <c r="K4311">
        <v>55</v>
      </c>
      <c r="L4311">
        <v>0</v>
      </c>
      <c r="M4311">
        <v>2023</v>
      </c>
      <c r="N4311">
        <f t="shared" ca="1" si="268"/>
        <v>247</v>
      </c>
      <c r="O4311">
        <f t="shared" ca="1" si="269"/>
        <v>16670</v>
      </c>
      <c r="P4311">
        <f ca="1">_20206[[#This Row],[最低排名]]-_20206[[#This Row],[同分人数]]+1</f>
        <v>16424</v>
      </c>
      <c r="Q4311">
        <f ca="1">IF(O4311&gt;=开始!$B$6, 1, 0)</f>
        <v>1</v>
      </c>
      <c r="R4311">
        <f ca="1">_20206[[#This Row],[最低排名]]-开始!$B$6</f>
        <v>16670</v>
      </c>
    </row>
    <row r="4312" spans="1:18">
      <c r="A4312">
        <v>32303</v>
      </c>
      <c r="B4312" t="s">
        <v>452</v>
      </c>
      <c r="C4312" t="str">
        <f t="shared" si="266"/>
        <v>山西大学</v>
      </c>
      <c r="D4312" t="str">
        <f t="shared" si="267"/>
        <v>03</v>
      </c>
      <c r="E4312" t="s">
        <v>132</v>
      </c>
      <c r="F4312">
        <v>220</v>
      </c>
      <c r="G4312">
        <v>113</v>
      </c>
      <c r="H4312">
        <v>112</v>
      </c>
      <c r="I4312">
        <v>67</v>
      </c>
      <c r="J4312">
        <v>58</v>
      </c>
      <c r="K4312">
        <v>55</v>
      </c>
      <c r="L4312">
        <v>0</v>
      </c>
      <c r="M4312">
        <v>2023</v>
      </c>
      <c r="N4312">
        <f t="shared" ca="1" si="268"/>
        <v>247</v>
      </c>
      <c r="O4312">
        <f t="shared" ca="1" si="269"/>
        <v>16670</v>
      </c>
      <c r="P4312">
        <f ca="1">_20206[[#This Row],[最低排名]]-_20206[[#This Row],[同分人数]]+1</f>
        <v>16424</v>
      </c>
      <c r="Q4312">
        <f ca="1">IF(O4312&gt;=开始!$B$6, 1, 0)</f>
        <v>1</v>
      </c>
      <c r="R4312">
        <f ca="1">_20206[[#This Row],[最低排名]]-开始!$B$6</f>
        <v>16670</v>
      </c>
    </row>
    <row r="4313" spans="1:18">
      <c r="A4313">
        <v>32402</v>
      </c>
      <c r="B4313" t="s">
        <v>453</v>
      </c>
      <c r="C4313" t="str">
        <f t="shared" si="266"/>
        <v>运城职大</v>
      </c>
      <c r="D4313" t="str">
        <f t="shared" si="267"/>
        <v>02</v>
      </c>
      <c r="E4313" t="s">
        <v>198</v>
      </c>
      <c r="F4313">
        <v>161</v>
      </c>
      <c r="G4313">
        <v>99</v>
      </c>
      <c r="H4313">
        <v>85</v>
      </c>
      <c r="I4313">
        <v>61</v>
      </c>
      <c r="J4313">
        <v>49</v>
      </c>
      <c r="K4313">
        <v>49</v>
      </c>
      <c r="L4313">
        <v>0</v>
      </c>
      <c r="M4313">
        <v>2023</v>
      </c>
      <c r="N4313">
        <f t="shared" ca="1" si="268"/>
        <v>159</v>
      </c>
      <c r="O4313">
        <f t="shared" ca="1" si="269"/>
        <v>40830</v>
      </c>
      <c r="P4313">
        <f ca="1">_20206[[#This Row],[最低排名]]-_20206[[#This Row],[同分人数]]+1</f>
        <v>40672</v>
      </c>
      <c r="Q4313">
        <f ca="1">IF(O4313&gt;=开始!$B$6, 1, 0)</f>
        <v>1</v>
      </c>
      <c r="R4313">
        <f ca="1">_20206[[#This Row],[最低排名]]-开始!$B$6</f>
        <v>40830</v>
      </c>
    </row>
    <row r="4314" spans="1:18">
      <c r="A4314">
        <v>33101</v>
      </c>
      <c r="B4314" t="s">
        <v>454</v>
      </c>
      <c r="C4314" t="str">
        <f t="shared" si="266"/>
        <v>大连民族</v>
      </c>
      <c r="D4314" t="str">
        <f t="shared" si="267"/>
        <v>01</v>
      </c>
      <c r="E4314" t="s">
        <v>52</v>
      </c>
      <c r="F4314">
        <v>190</v>
      </c>
      <c r="G4314">
        <v>109</v>
      </c>
      <c r="H4314">
        <v>78</v>
      </c>
      <c r="I4314">
        <v>55</v>
      </c>
      <c r="J4314">
        <v>52</v>
      </c>
      <c r="K4314">
        <v>49</v>
      </c>
      <c r="L4314">
        <v>0</v>
      </c>
      <c r="M4314">
        <v>2023</v>
      </c>
      <c r="N4314">
        <f t="shared" ca="1" si="268"/>
        <v>221</v>
      </c>
      <c r="O4314">
        <f t="shared" ca="1" si="269"/>
        <v>37331</v>
      </c>
      <c r="P4314">
        <f ca="1">_20206[[#This Row],[最低排名]]-_20206[[#This Row],[同分人数]]+1</f>
        <v>37111</v>
      </c>
      <c r="Q4314">
        <f ca="1">IF(O4314&gt;=开始!$B$6, 1, 0)</f>
        <v>1</v>
      </c>
      <c r="R4314">
        <f ca="1">_20206[[#This Row],[最低排名]]-开始!$B$6</f>
        <v>37331</v>
      </c>
    </row>
    <row r="4315" spans="1:18">
      <c r="A4315">
        <v>33201</v>
      </c>
      <c r="B4315" t="s">
        <v>455</v>
      </c>
      <c r="C4315" t="str">
        <f t="shared" si="266"/>
        <v>大连海事</v>
      </c>
      <c r="D4315" t="str">
        <f t="shared" si="267"/>
        <v>01</v>
      </c>
      <c r="E4315" t="s">
        <v>160</v>
      </c>
      <c r="F4315">
        <v>225</v>
      </c>
      <c r="G4315">
        <v>119</v>
      </c>
      <c r="H4315">
        <v>123</v>
      </c>
      <c r="I4315">
        <v>67</v>
      </c>
      <c r="J4315">
        <v>64</v>
      </c>
      <c r="K4315">
        <v>55</v>
      </c>
      <c r="L4315">
        <v>0</v>
      </c>
      <c r="M4315">
        <v>2023</v>
      </c>
      <c r="N4315">
        <f t="shared" ca="1" si="268"/>
        <v>247</v>
      </c>
      <c r="O4315">
        <f t="shared" ca="1" si="269"/>
        <v>11276</v>
      </c>
      <c r="P4315">
        <f ca="1">_20206[[#This Row],[最低排名]]-_20206[[#This Row],[同分人数]]+1</f>
        <v>11030</v>
      </c>
      <c r="Q4315">
        <f ca="1">IF(O4315&gt;=开始!$B$6, 1, 0)</f>
        <v>1</v>
      </c>
      <c r="R4315">
        <f ca="1">_20206[[#This Row],[最低排名]]-开始!$B$6</f>
        <v>11276</v>
      </c>
    </row>
    <row r="4316" spans="1:18">
      <c r="A4316">
        <v>33202</v>
      </c>
      <c r="B4316" t="s">
        <v>456</v>
      </c>
      <c r="C4316" t="str">
        <f t="shared" si="266"/>
        <v>大连海事</v>
      </c>
      <c r="D4316" t="str">
        <f t="shared" si="267"/>
        <v>02</v>
      </c>
      <c r="E4316" t="s">
        <v>424</v>
      </c>
      <c r="F4316">
        <v>235</v>
      </c>
      <c r="G4316">
        <v>127</v>
      </c>
      <c r="H4316">
        <v>112</v>
      </c>
      <c r="I4316">
        <v>61</v>
      </c>
      <c r="J4316">
        <v>58</v>
      </c>
      <c r="K4316">
        <v>58</v>
      </c>
      <c r="L4316">
        <v>0</v>
      </c>
      <c r="M4316">
        <v>2023</v>
      </c>
      <c r="N4316">
        <f t="shared" ca="1" si="268"/>
        <v>265</v>
      </c>
      <c r="O4316">
        <f t="shared" ca="1" si="269"/>
        <v>13663</v>
      </c>
      <c r="P4316">
        <f ca="1">_20206[[#This Row],[最低排名]]-_20206[[#This Row],[同分人数]]+1</f>
        <v>13399</v>
      </c>
      <c r="Q4316">
        <f ca="1">IF(O4316&gt;=开始!$B$6, 1, 0)</f>
        <v>1</v>
      </c>
      <c r="R4316">
        <f ca="1">_20206[[#This Row],[最低排名]]-开始!$B$6</f>
        <v>13663</v>
      </c>
    </row>
    <row r="4317" spans="1:18">
      <c r="A4317">
        <v>33203</v>
      </c>
      <c r="B4317" t="s">
        <v>457</v>
      </c>
      <c r="C4317" t="str">
        <f t="shared" si="266"/>
        <v>大连海事</v>
      </c>
      <c r="D4317" t="str">
        <f t="shared" si="267"/>
        <v>03</v>
      </c>
      <c r="E4317" t="s">
        <v>134</v>
      </c>
      <c r="F4317">
        <v>213</v>
      </c>
      <c r="G4317">
        <v>113</v>
      </c>
      <c r="H4317">
        <v>117</v>
      </c>
      <c r="I4317">
        <v>67</v>
      </c>
      <c r="J4317">
        <v>67</v>
      </c>
      <c r="K4317">
        <v>64</v>
      </c>
      <c r="L4317">
        <v>0</v>
      </c>
      <c r="M4317">
        <v>2023</v>
      </c>
      <c r="N4317">
        <f t="shared" ca="1" si="268"/>
        <v>227</v>
      </c>
      <c r="O4317">
        <f t="shared" ca="1" si="269"/>
        <v>12669</v>
      </c>
      <c r="P4317">
        <f ca="1">_20206[[#This Row],[最低排名]]-_20206[[#This Row],[同分人数]]+1</f>
        <v>12443</v>
      </c>
      <c r="Q4317">
        <f ca="1">IF(O4317&gt;=开始!$B$6, 1, 0)</f>
        <v>1</v>
      </c>
      <c r="R4317">
        <f ca="1">_20206[[#This Row],[最低排名]]-开始!$B$6</f>
        <v>12669</v>
      </c>
    </row>
    <row r="4318" spans="1:18">
      <c r="A4318">
        <v>33301</v>
      </c>
      <c r="B4318" t="s">
        <v>458</v>
      </c>
      <c r="C4318" t="str">
        <f t="shared" si="266"/>
        <v>大连理工</v>
      </c>
      <c r="D4318" t="str">
        <f t="shared" si="267"/>
        <v>01</v>
      </c>
      <c r="E4318" t="s">
        <v>31</v>
      </c>
      <c r="F4318">
        <v>233</v>
      </c>
      <c r="G4318">
        <v>129</v>
      </c>
      <c r="H4318">
        <v>131</v>
      </c>
      <c r="I4318">
        <v>70</v>
      </c>
      <c r="J4318">
        <v>70</v>
      </c>
      <c r="K4318">
        <v>64</v>
      </c>
      <c r="L4318">
        <v>0</v>
      </c>
      <c r="M4318">
        <v>2023</v>
      </c>
      <c r="N4318">
        <f t="shared" ca="1" si="268"/>
        <v>164</v>
      </c>
      <c r="O4318">
        <f t="shared" ca="1" si="269"/>
        <v>4260</v>
      </c>
      <c r="P4318">
        <f ca="1">_20206[[#This Row],[最低排名]]-_20206[[#This Row],[同分人数]]+1</f>
        <v>4097</v>
      </c>
      <c r="Q4318">
        <f ca="1">IF(O4318&gt;=开始!$B$6, 1, 0)</f>
        <v>1</v>
      </c>
      <c r="R4318">
        <f ca="1">_20206[[#This Row],[最低排名]]-开始!$B$6</f>
        <v>4260</v>
      </c>
    </row>
    <row r="4319" spans="1:18">
      <c r="A4319">
        <v>33302</v>
      </c>
      <c r="B4319" t="s">
        <v>459</v>
      </c>
      <c r="C4319" t="str">
        <f t="shared" ref="C4319:C4382" si="270">LEFT(B4319, FIND("(", B4319) - 1)</f>
        <v>大连理工</v>
      </c>
      <c r="D4319" t="str">
        <f t="shared" ref="D4319:D4382" si="271">MID(B4319, FIND("(", B4319) + 1, FIND(")", B4319) - FIND("(", B4319) - 1)</f>
        <v>02</v>
      </c>
      <c r="E4319" t="s">
        <v>58</v>
      </c>
      <c r="F4319">
        <v>228</v>
      </c>
      <c r="G4319">
        <v>124</v>
      </c>
      <c r="H4319">
        <v>135</v>
      </c>
      <c r="I4319">
        <v>70</v>
      </c>
      <c r="J4319">
        <v>67</v>
      </c>
      <c r="K4319">
        <v>64</v>
      </c>
      <c r="L4319">
        <v>0</v>
      </c>
      <c r="M4319">
        <v>2023</v>
      </c>
      <c r="N4319">
        <f t="shared" ca="1" si="268"/>
        <v>160</v>
      </c>
      <c r="O4319">
        <f t="shared" ca="1" si="269"/>
        <v>4910</v>
      </c>
      <c r="P4319">
        <f ca="1">_20206[[#This Row],[最低排名]]-_20206[[#This Row],[同分人数]]+1</f>
        <v>4751</v>
      </c>
      <c r="Q4319">
        <f ca="1">IF(O4319&gt;=开始!$B$6, 1, 0)</f>
        <v>1</v>
      </c>
      <c r="R4319">
        <f ca="1">_20206[[#This Row],[最低排名]]-开始!$B$6</f>
        <v>4910</v>
      </c>
    </row>
    <row r="4320" spans="1:18">
      <c r="A4320">
        <v>33401</v>
      </c>
      <c r="B4320" t="s">
        <v>460</v>
      </c>
      <c r="C4320" t="str">
        <f t="shared" si="270"/>
        <v>东北大学</v>
      </c>
      <c r="D4320" t="str">
        <f t="shared" si="271"/>
        <v>01</v>
      </c>
      <c r="E4320" t="s">
        <v>332</v>
      </c>
      <c r="F4320">
        <v>227</v>
      </c>
      <c r="G4320">
        <v>116</v>
      </c>
      <c r="H4320">
        <v>129</v>
      </c>
      <c r="I4320">
        <v>70</v>
      </c>
      <c r="J4320">
        <v>70</v>
      </c>
      <c r="K4320">
        <v>67</v>
      </c>
      <c r="L4320">
        <v>0</v>
      </c>
      <c r="M4320">
        <v>2023</v>
      </c>
      <c r="N4320">
        <f t="shared" ca="1" si="268"/>
        <v>170</v>
      </c>
      <c r="O4320">
        <f t="shared" ca="1" si="269"/>
        <v>5080</v>
      </c>
      <c r="P4320">
        <f ca="1">_20206[[#This Row],[最低排名]]-_20206[[#This Row],[同分人数]]+1</f>
        <v>4911</v>
      </c>
      <c r="Q4320">
        <f ca="1">IF(O4320&gt;=开始!$B$6, 1, 0)</f>
        <v>1</v>
      </c>
      <c r="R4320">
        <f ca="1">_20206[[#This Row],[最低排名]]-开始!$B$6</f>
        <v>5080</v>
      </c>
    </row>
    <row r="4321" spans="1:18">
      <c r="A4321">
        <v>33501</v>
      </c>
      <c r="B4321" t="s">
        <v>461</v>
      </c>
      <c r="C4321" t="str">
        <f t="shared" si="270"/>
        <v>理工盘锦</v>
      </c>
      <c r="D4321" t="str">
        <f t="shared" si="271"/>
        <v>01</v>
      </c>
      <c r="E4321" t="s">
        <v>103</v>
      </c>
      <c r="F4321">
        <v>239</v>
      </c>
      <c r="G4321">
        <v>120</v>
      </c>
      <c r="H4321">
        <v>128</v>
      </c>
      <c r="I4321">
        <v>61</v>
      </c>
      <c r="J4321">
        <v>58</v>
      </c>
      <c r="K4321">
        <v>58</v>
      </c>
      <c r="L4321">
        <v>0</v>
      </c>
      <c r="M4321">
        <v>2023</v>
      </c>
      <c r="N4321">
        <f t="shared" ca="1" si="268"/>
        <v>228</v>
      </c>
      <c r="O4321">
        <f t="shared" ca="1" si="269"/>
        <v>8940</v>
      </c>
      <c r="P4321">
        <f ca="1">_20206[[#This Row],[最低排名]]-_20206[[#This Row],[同分人数]]+1</f>
        <v>8713</v>
      </c>
      <c r="Q4321">
        <f ca="1">IF(O4321&gt;=开始!$B$6, 1, 0)</f>
        <v>1</v>
      </c>
      <c r="R4321">
        <f ca="1">_20206[[#This Row],[最低排名]]-开始!$B$6</f>
        <v>8940</v>
      </c>
    </row>
    <row r="4322" spans="1:18">
      <c r="A4322">
        <v>33601</v>
      </c>
      <c r="B4322" t="s">
        <v>462</v>
      </c>
      <c r="C4322" t="str">
        <f t="shared" si="270"/>
        <v>辽宁大学</v>
      </c>
      <c r="D4322" t="str">
        <f t="shared" si="271"/>
        <v>01</v>
      </c>
      <c r="E4322" t="s">
        <v>79</v>
      </c>
      <c r="F4322">
        <v>212</v>
      </c>
      <c r="G4322">
        <v>106</v>
      </c>
      <c r="H4322">
        <v>115</v>
      </c>
      <c r="I4322">
        <v>64</v>
      </c>
      <c r="J4322">
        <v>58</v>
      </c>
      <c r="K4322">
        <v>52</v>
      </c>
      <c r="L4322">
        <v>0</v>
      </c>
      <c r="M4322">
        <v>2023</v>
      </c>
      <c r="N4322">
        <f t="shared" ca="1" si="268"/>
        <v>262</v>
      </c>
      <c r="O4322">
        <f t="shared" ca="1" si="269"/>
        <v>19420</v>
      </c>
      <c r="P4322">
        <f ca="1">_20206[[#This Row],[最低排名]]-_20206[[#This Row],[同分人数]]+1</f>
        <v>19159</v>
      </c>
      <c r="Q4322">
        <f ca="1">IF(O4322&gt;=开始!$B$6, 1, 0)</f>
        <v>1</v>
      </c>
      <c r="R4322">
        <f ca="1">_20206[[#This Row],[最低排名]]-开始!$B$6</f>
        <v>19420</v>
      </c>
    </row>
    <row r="4323" spans="1:18">
      <c r="A4323">
        <v>33701</v>
      </c>
      <c r="B4323" t="s">
        <v>463</v>
      </c>
      <c r="C4323" t="str">
        <f t="shared" si="270"/>
        <v>沈阳工大</v>
      </c>
      <c r="D4323" t="str">
        <f t="shared" si="271"/>
        <v>01</v>
      </c>
      <c r="E4323" t="s">
        <v>170</v>
      </c>
      <c r="F4323">
        <v>207</v>
      </c>
      <c r="G4323">
        <v>116</v>
      </c>
      <c r="H4323">
        <v>72</v>
      </c>
      <c r="I4323">
        <v>61</v>
      </c>
      <c r="J4323">
        <v>61</v>
      </c>
      <c r="K4323">
        <v>52</v>
      </c>
      <c r="L4323">
        <v>0</v>
      </c>
      <c r="M4323">
        <v>2023</v>
      </c>
      <c r="N4323">
        <f t="shared" ca="1" si="268"/>
        <v>242</v>
      </c>
      <c r="O4323">
        <f t="shared" ca="1" si="269"/>
        <v>31094</v>
      </c>
      <c r="P4323">
        <f ca="1">_20206[[#This Row],[最低排名]]-_20206[[#This Row],[同分人数]]+1</f>
        <v>30853</v>
      </c>
      <c r="Q4323">
        <f ca="1">IF(O4323&gt;=开始!$B$6, 1, 0)</f>
        <v>1</v>
      </c>
      <c r="R4323">
        <f ca="1">_20206[[#This Row],[最低排名]]-开始!$B$6</f>
        <v>31094</v>
      </c>
    </row>
    <row r="4324" spans="1:18">
      <c r="A4324">
        <v>33702</v>
      </c>
      <c r="B4324" t="s">
        <v>464</v>
      </c>
      <c r="C4324" t="str">
        <f t="shared" si="270"/>
        <v>沈阳工大</v>
      </c>
      <c r="D4324" t="str">
        <f t="shared" si="271"/>
        <v>02</v>
      </c>
      <c r="E4324" t="s">
        <v>232</v>
      </c>
      <c r="F4324">
        <v>190</v>
      </c>
      <c r="G4324">
        <v>99</v>
      </c>
      <c r="H4324">
        <v>101</v>
      </c>
      <c r="I4324">
        <v>58</v>
      </c>
      <c r="J4324">
        <v>46</v>
      </c>
      <c r="K4324">
        <v>43</v>
      </c>
      <c r="L4324">
        <v>0</v>
      </c>
      <c r="M4324">
        <v>2023</v>
      </c>
      <c r="N4324">
        <f t="shared" ca="1" si="268"/>
        <v>261</v>
      </c>
      <c r="O4324">
        <f t="shared" ca="1" si="269"/>
        <v>34431</v>
      </c>
      <c r="P4324">
        <f ca="1">_20206[[#This Row],[最低排名]]-_20206[[#This Row],[同分人数]]+1</f>
        <v>34171</v>
      </c>
      <c r="Q4324">
        <f ca="1">IF(O4324&gt;=开始!$B$6, 1, 0)</f>
        <v>1</v>
      </c>
      <c r="R4324">
        <f ca="1">_20206[[#This Row],[最低排名]]-开始!$B$6</f>
        <v>34431</v>
      </c>
    </row>
    <row r="4325" spans="1:18">
      <c r="A4325">
        <v>33801</v>
      </c>
      <c r="B4325" t="s">
        <v>465</v>
      </c>
      <c r="C4325" t="str">
        <f t="shared" si="270"/>
        <v>沈阳航空</v>
      </c>
      <c r="D4325" t="str">
        <f t="shared" si="271"/>
        <v>01</v>
      </c>
      <c r="E4325" t="s">
        <v>287</v>
      </c>
      <c r="F4325">
        <v>207</v>
      </c>
      <c r="G4325">
        <v>112</v>
      </c>
      <c r="H4325">
        <v>84</v>
      </c>
      <c r="I4325">
        <v>61</v>
      </c>
      <c r="J4325">
        <v>61</v>
      </c>
      <c r="K4325">
        <v>55</v>
      </c>
      <c r="L4325">
        <v>0</v>
      </c>
      <c r="M4325">
        <v>2023</v>
      </c>
      <c r="N4325">
        <f t="shared" ca="1" si="268"/>
        <v>236</v>
      </c>
      <c r="O4325">
        <f t="shared" ca="1" si="269"/>
        <v>27576</v>
      </c>
      <c r="P4325">
        <f ca="1">_20206[[#This Row],[最低排名]]-_20206[[#This Row],[同分人数]]+1</f>
        <v>27341</v>
      </c>
      <c r="Q4325">
        <f ca="1">IF(O4325&gt;=开始!$B$6, 1, 0)</f>
        <v>1</v>
      </c>
      <c r="R4325">
        <f ca="1">_20206[[#This Row],[最低排名]]-开始!$B$6</f>
        <v>27576</v>
      </c>
    </row>
    <row r="4326" spans="1:18">
      <c r="A4326">
        <v>33901</v>
      </c>
      <c r="B4326" t="s">
        <v>466</v>
      </c>
      <c r="C4326" t="str">
        <f t="shared" si="270"/>
        <v>沈阳理工</v>
      </c>
      <c r="D4326" t="str">
        <f t="shared" si="271"/>
        <v>01</v>
      </c>
      <c r="E4326" t="s">
        <v>427</v>
      </c>
      <c r="F4326">
        <v>214</v>
      </c>
      <c r="G4326">
        <v>123</v>
      </c>
      <c r="H4326">
        <v>56</v>
      </c>
      <c r="I4326">
        <v>58</v>
      </c>
      <c r="J4326">
        <v>55</v>
      </c>
      <c r="K4326">
        <v>52</v>
      </c>
      <c r="L4326">
        <v>0</v>
      </c>
      <c r="M4326">
        <v>2023</v>
      </c>
      <c r="N4326">
        <f t="shared" ca="1" si="268"/>
        <v>198</v>
      </c>
      <c r="O4326">
        <f t="shared" ca="1" si="269"/>
        <v>35051</v>
      </c>
      <c r="P4326">
        <f ca="1">_20206[[#This Row],[最低排名]]-_20206[[#This Row],[同分人数]]+1</f>
        <v>34854</v>
      </c>
      <c r="Q4326">
        <f ca="1">IF(O4326&gt;=开始!$B$6, 1, 0)</f>
        <v>1</v>
      </c>
      <c r="R4326">
        <f ca="1">_20206[[#This Row],[最低排名]]-开始!$B$6</f>
        <v>35051</v>
      </c>
    </row>
    <row r="4327" spans="1:18">
      <c r="A4327">
        <v>33902</v>
      </c>
      <c r="B4327" t="s">
        <v>467</v>
      </c>
      <c r="C4327" t="str">
        <f t="shared" si="270"/>
        <v>沈阳理工</v>
      </c>
      <c r="D4327" t="str">
        <f t="shared" si="271"/>
        <v>02</v>
      </c>
      <c r="E4327" t="s">
        <v>232</v>
      </c>
      <c r="F4327">
        <v>186</v>
      </c>
      <c r="G4327">
        <v>94</v>
      </c>
      <c r="H4327">
        <v>91</v>
      </c>
      <c r="I4327">
        <v>58</v>
      </c>
      <c r="J4327">
        <v>52</v>
      </c>
      <c r="K4327">
        <v>46</v>
      </c>
      <c r="L4327">
        <v>5</v>
      </c>
      <c r="M4327">
        <v>2023</v>
      </c>
      <c r="N4327">
        <f t="shared" ca="1" si="268"/>
        <v>261</v>
      </c>
      <c r="O4327">
        <f t="shared" ca="1" si="269"/>
        <v>34431</v>
      </c>
      <c r="P4327">
        <f ca="1">_20206[[#This Row],[最低排名]]-_20206[[#This Row],[同分人数]]+1</f>
        <v>34171</v>
      </c>
      <c r="Q4327">
        <f ca="1">IF(O4327&gt;=开始!$B$6, 1, 0)</f>
        <v>1</v>
      </c>
      <c r="R4327">
        <f ca="1">_20206[[#This Row],[最低排名]]-开始!$B$6</f>
        <v>34431</v>
      </c>
    </row>
    <row r="4328" spans="1:18">
      <c r="A4328">
        <v>33903</v>
      </c>
      <c r="B4328" t="s">
        <v>468</v>
      </c>
      <c r="C4328" t="str">
        <f t="shared" si="270"/>
        <v>沈阳理工</v>
      </c>
      <c r="D4328" t="str">
        <f t="shared" si="271"/>
        <v>03</v>
      </c>
      <c r="E4328" t="s">
        <v>469</v>
      </c>
      <c r="F4328">
        <v>191</v>
      </c>
      <c r="G4328">
        <v>98</v>
      </c>
      <c r="H4328">
        <v>76</v>
      </c>
      <c r="I4328">
        <v>67</v>
      </c>
      <c r="J4328">
        <v>52</v>
      </c>
      <c r="K4328">
        <v>46</v>
      </c>
      <c r="L4328">
        <v>0</v>
      </c>
      <c r="M4328">
        <v>2023</v>
      </c>
      <c r="N4328">
        <f t="shared" ca="1" si="268"/>
        <v>224</v>
      </c>
      <c r="O4328">
        <f t="shared" ca="1" si="269"/>
        <v>35697</v>
      </c>
      <c r="P4328">
        <f ca="1">_20206[[#This Row],[最低排名]]-_20206[[#This Row],[同分人数]]+1</f>
        <v>35474</v>
      </c>
      <c r="Q4328">
        <f ca="1">IF(O4328&gt;=开始!$B$6, 1, 0)</f>
        <v>1</v>
      </c>
      <c r="R4328">
        <f ca="1">_20206[[#This Row],[最低排名]]-开始!$B$6</f>
        <v>35697</v>
      </c>
    </row>
    <row r="4329" spans="1:18">
      <c r="A4329">
        <v>34001</v>
      </c>
      <c r="B4329" t="s">
        <v>470</v>
      </c>
      <c r="C4329" t="str">
        <f t="shared" si="270"/>
        <v>辽宁科大</v>
      </c>
      <c r="D4329" t="str">
        <f t="shared" si="271"/>
        <v>01</v>
      </c>
      <c r="E4329" t="s">
        <v>447</v>
      </c>
      <c r="F4329">
        <v>184</v>
      </c>
      <c r="G4329">
        <v>101</v>
      </c>
      <c r="H4329">
        <v>66</v>
      </c>
      <c r="I4329">
        <v>61</v>
      </c>
      <c r="J4329">
        <v>58</v>
      </c>
      <c r="K4329">
        <v>52</v>
      </c>
      <c r="L4329">
        <v>0</v>
      </c>
      <c r="M4329">
        <v>2023</v>
      </c>
      <c r="N4329">
        <f t="shared" ca="1" si="268"/>
        <v>201</v>
      </c>
      <c r="O4329">
        <f t="shared" ca="1" si="269"/>
        <v>37931</v>
      </c>
      <c r="P4329">
        <f ca="1">_20206[[#This Row],[最低排名]]-_20206[[#This Row],[同分人数]]+1</f>
        <v>37731</v>
      </c>
      <c r="Q4329">
        <f ca="1">IF(O4329&gt;=开始!$B$6, 1, 0)</f>
        <v>1</v>
      </c>
      <c r="R4329">
        <f ca="1">_20206[[#This Row],[最低排名]]-开始!$B$6</f>
        <v>37931</v>
      </c>
    </row>
    <row r="4330" spans="1:18">
      <c r="A4330">
        <v>34002</v>
      </c>
      <c r="B4330" t="s">
        <v>471</v>
      </c>
      <c r="C4330" t="str">
        <f t="shared" si="270"/>
        <v>辽宁科大</v>
      </c>
      <c r="D4330" t="str">
        <f t="shared" si="271"/>
        <v>02</v>
      </c>
      <c r="E4330" t="s">
        <v>419</v>
      </c>
      <c r="F4330">
        <v>196</v>
      </c>
      <c r="G4330">
        <v>103</v>
      </c>
      <c r="H4330">
        <v>70</v>
      </c>
      <c r="I4330">
        <v>58</v>
      </c>
      <c r="J4330">
        <v>55</v>
      </c>
      <c r="K4330">
        <v>55</v>
      </c>
      <c r="L4330">
        <v>0</v>
      </c>
      <c r="M4330">
        <v>2023</v>
      </c>
      <c r="N4330">
        <f t="shared" ca="1" si="268"/>
        <v>208</v>
      </c>
      <c r="O4330">
        <f t="shared" ca="1" si="269"/>
        <v>35259</v>
      </c>
      <c r="P4330">
        <f ca="1">_20206[[#This Row],[最低排名]]-_20206[[#This Row],[同分人数]]+1</f>
        <v>35052</v>
      </c>
      <c r="Q4330">
        <f ca="1">IF(O4330&gt;=开始!$B$6, 1, 0)</f>
        <v>1</v>
      </c>
      <c r="R4330">
        <f ca="1">_20206[[#This Row],[最低排名]]-开始!$B$6</f>
        <v>35259</v>
      </c>
    </row>
    <row r="4331" spans="1:18">
      <c r="A4331">
        <v>34003</v>
      </c>
      <c r="B4331" t="s">
        <v>472</v>
      </c>
      <c r="C4331" t="str">
        <f t="shared" si="270"/>
        <v>辽宁科大</v>
      </c>
      <c r="D4331" t="str">
        <f t="shared" si="271"/>
        <v>03</v>
      </c>
      <c r="E4331" t="s">
        <v>170</v>
      </c>
      <c r="F4331">
        <v>184</v>
      </c>
      <c r="G4331">
        <v>103</v>
      </c>
      <c r="H4331">
        <v>101</v>
      </c>
      <c r="I4331">
        <v>58</v>
      </c>
      <c r="J4331">
        <v>58</v>
      </c>
      <c r="K4331">
        <v>52</v>
      </c>
      <c r="L4331">
        <v>0</v>
      </c>
      <c r="M4331">
        <v>2023</v>
      </c>
      <c r="N4331">
        <f t="shared" ca="1" si="268"/>
        <v>242</v>
      </c>
      <c r="O4331">
        <f t="shared" ca="1" si="269"/>
        <v>31094</v>
      </c>
      <c r="P4331">
        <f ca="1">_20206[[#This Row],[最低排名]]-_20206[[#This Row],[同分人数]]+1</f>
        <v>30853</v>
      </c>
      <c r="Q4331">
        <f ca="1">IF(O4331&gt;=开始!$B$6, 1, 0)</f>
        <v>1</v>
      </c>
      <c r="R4331">
        <f ca="1">_20206[[#This Row],[最低排名]]-开始!$B$6</f>
        <v>31094</v>
      </c>
    </row>
    <row r="4332" spans="1:18">
      <c r="A4332">
        <v>34004</v>
      </c>
      <c r="B4332" t="s">
        <v>473</v>
      </c>
      <c r="C4332" t="str">
        <f t="shared" si="270"/>
        <v>辽宁科大</v>
      </c>
      <c r="D4332" t="str">
        <f t="shared" si="271"/>
        <v>04</v>
      </c>
      <c r="E4332" t="s">
        <v>398</v>
      </c>
      <c r="F4332">
        <v>182</v>
      </c>
      <c r="G4332">
        <v>106</v>
      </c>
      <c r="H4332">
        <v>101</v>
      </c>
      <c r="I4332">
        <v>52</v>
      </c>
      <c r="J4332">
        <v>49</v>
      </c>
      <c r="K4332">
        <v>49</v>
      </c>
      <c r="L4332">
        <v>0</v>
      </c>
      <c r="M4332">
        <v>2023</v>
      </c>
      <c r="N4332">
        <f t="shared" ca="1" si="268"/>
        <v>214</v>
      </c>
      <c r="O4332">
        <f t="shared" ca="1" si="269"/>
        <v>35473</v>
      </c>
      <c r="P4332">
        <f ca="1">_20206[[#This Row],[最低排名]]-_20206[[#This Row],[同分人数]]+1</f>
        <v>35260</v>
      </c>
      <c r="Q4332">
        <f ca="1">IF(O4332&gt;=开始!$B$6, 1, 0)</f>
        <v>1</v>
      </c>
      <c r="R4332">
        <f ca="1">_20206[[#This Row],[最低排名]]-开始!$B$6</f>
        <v>35473</v>
      </c>
    </row>
    <row r="4333" spans="1:18">
      <c r="A4333">
        <v>34101</v>
      </c>
      <c r="B4333" t="s">
        <v>474</v>
      </c>
      <c r="C4333" t="str">
        <f t="shared" si="270"/>
        <v>辽宁工程</v>
      </c>
      <c r="D4333" t="str">
        <f t="shared" si="271"/>
        <v>01</v>
      </c>
      <c r="E4333" t="s">
        <v>398</v>
      </c>
      <c r="F4333">
        <v>179</v>
      </c>
      <c r="G4333">
        <v>99</v>
      </c>
      <c r="H4333">
        <v>104</v>
      </c>
      <c r="I4333">
        <v>55</v>
      </c>
      <c r="J4333">
        <v>49</v>
      </c>
      <c r="K4333">
        <v>46</v>
      </c>
      <c r="L4333">
        <v>0</v>
      </c>
      <c r="M4333">
        <v>2023</v>
      </c>
      <c r="N4333">
        <f t="shared" ca="1" si="268"/>
        <v>214</v>
      </c>
      <c r="O4333">
        <f t="shared" ca="1" si="269"/>
        <v>35473</v>
      </c>
      <c r="P4333">
        <f ca="1">_20206[[#This Row],[最低排名]]-_20206[[#This Row],[同分人数]]+1</f>
        <v>35260</v>
      </c>
      <c r="Q4333">
        <f ca="1">IF(O4333&gt;=开始!$B$6, 1, 0)</f>
        <v>1</v>
      </c>
      <c r="R4333">
        <f ca="1">_20206[[#This Row],[最低排名]]-开始!$B$6</f>
        <v>35473</v>
      </c>
    </row>
    <row r="4334" spans="1:18">
      <c r="A4334">
        <v>34102</v>
      </c>
      <c r="B4334" t="s">
        <v>475</v>
      </c>
      <c r="C4334" t="str">
        <f t="shared" si="270"/>
        <v>辽宁工程</v>
      </c>
      <c r="D4334" t="str">
        <f t="shared" si="271"/>
        <v>02</v>
      </c>
      <c r="E4334" t="s">
        <v>50</v>
      </c>
      <c r="F4334">
        <v>182</v>
      </c>
      <c r="G4334">
        <v>92</v>
      </c>
      <c r="H4334">
        <v>90</v>
      </c>
      <c r="I4334">
        <v>55</v>
      </c>
      <c r="J4334">
        <v>55</v>
      </c>
      <c r="K4334">
        <v>49</v>
      </c>
      <c r="L4334">
        <v>0</v>
      </c>
      <c r="M4334">
        <v>2023</v>
      </c>
      <c r="N4334">
        <f t="shared" ca="1" si="268"/>
        <v>207</v>
      </c>
      <c r="O4334">
        <f t="shared" ca="1" si="269"/>
        <v>35904</v>
      </c>
      <c r="P4334">
        <f ca="1">_20206[[#This Row],[最低排名]]-_20206[[#This Row],[同分人数]]+1</f>
        <v>35698</v>
      </c>
      <c r="Q4334">
        <f ca="1">IF(O4334&gt;=开始!$B$6, 1, 0)</f>
        <v>1</v>
      </c>
      <c r="R4334">
        <f ca="1">_20206[[#This Row],[最低排名]]-开始!$B$6</f>
        <v>35904</v>
      </c>
    </row>
    <row r="4335" spans="1:18">
      <c r="A4335">
        <v>34103</v>
      </c>
      <c r="B4335" t="s">
        <v>476</v>
      </c>
      <c r="C4335" t="str">
        <f t="shared" si="270"/>
        <v>辽宁工程</v>
      </c>
      <c r="D4335" t="str">
        <f t="shared" si="271"/>
        <v>03</v>
      </c>
      <c r="E4335" t="s">
        <v>203</v>
      </c>
      <c r="F4335">
        <v>183</v>
      </c>
      <c r="G4335">
        <v>100</v>
      </c>
      <c r="H4335">
        <v>100</v>
      </c>
      <c r="I4335">
        <v>52</v>
      </c>
      <c r="J4335">
        <v>49</v>
      </c>
      <c r="K4335">
        <v>46</v>
      </c>
      <c r="L4335">
        <v>0</v>
      </c>
      <c r="M4335">
        <v>2023</v>
      </c>
      <c r="N4335">
        <f t="shared" ca="1" si="268"/>
        <v>209</v>
      </c>
      <c r="O4335">
        <f t="shared" ca="1" si="269"/>
        <v>36113</v>
      </c>
      <c r="P4335">
        <f ca="1">_20206[[#This Row],[最低排名]]-_20206[[#This Row],[同分人数]]+1</f>
        <v>35905</v>
      </c>
      <c r="Q4335">
        <f ca="1">IF(O4335&gt;=开始!$B$6, 1, 0)</f>
        <v>1</v>
      </c>
      <c r="R4335">
        <f ca="1">_20206[[#This Row],[最低排名]]-开始!$B$6</f>
        <v>36113</v>
      </c>
    </row>
    <row r="4336" spans="1:18">
      <c r="A4336">
        <v>34104</v>
      </c>
      <c r="B4336" t="s">
        <v>477</v>
      </c>
      <c r="C4336" t="str">
        <f t="shared" si="270"/>
        <v>辽宁工程</v>
      </c>
      <c r="D4336" t="str">
        <f t="shared" si="271"/>
        <v>04</v>
      </c>
      <c r="E4336" t="s">
        <v>52</v>
      </c>
      <c r="F4336">
        <v>197</v>
      </c>
      <c r="G4336">
        <v>105</v>
      </c>
      <c r="H4336">
        <v>65</v>
      </c>
      <c r="I4336">
        <v>58</v>
      </c>
      <c r="J4336">
        <v>52</v>
      </c>
      <c r="K4336">
        <v>52</v>
      </c>
      <c r="L4336">
        <v>0</v>
      </c>
      <c r="M4336">
        <v>2023</v>
      </c>
      <c r="N4336">
        <f t="shared" ca="1" si="268"/>
        <v>221</v>
      </c>
      <c r="O4336">
        <f t="shared" ca="1" si="269"/>
        <v>37331</v>
      </c>
      <c r="P4336">
        <f ca="1">_20206[[#This Row],[最低排名]]-_20206[[#This Row],[同分人数]]+1</f>
        <v>37111</v>
      </c>
      <c r="Q4336">
        <f ca="1">IF(O4336&gt;=开始!$B$6, 1, 0)</f>
        <v>1</v>
      </c>
      <c r="R4336">
        <f ca="1">_20206[[#This Row],[最低排名]]-开始!$B$6</f>
        <v>37331</v>
      </c>
    </row>
    <row r="4337" spans="1:18">
      <c r="A4337">
        <v>34201</v>
      </c>
      <c r="B4337" t="s">
        <v>478</v>
      </c>
      <c r="C4337" t="str">
        <f t="shared" si="270"/>
        <v>辽宁石化</v>
      </c>
      <c r="D4337" t="str">
        <f t="shared" si="271"/>
        <v>01</v>
      </c>
      <c r="E4337" t="s">
        <v>479</v>
      </c>
      <c r="F4337">
        <v>188</v>
      </c>
      <c r="G4337">
        <v>94</v>
      </c>
      <c r="H4337">
        <v>84</v>
      </c>
      <c r="I4337">
        <v>61</v>
      </c>
      <c r="J4337">
        <v>46</v>
      </c>
      <c r="K4337">
        <v>43</v>
      </c>
      <c r="L4337">
        <v>0</v>
      </c>
      <c r="M4337">
        <v>2023</v>
      </c>
      <c r="N4337">
        <f t="shared" ca="1" si="268"/>
        <v>199</v>
      </c>
      <c r="O4337">
        <f t="shared" ca="1" si="269"/>
        <v>37730</v>
      </c>
      <c r="P4337">
        <f ca="1">_20206[[#This Row],[最低排名]]-_20206[[#This Row],[同分人数]]+1</f>
        <v>37532</v>
      </c>
      <c r="Q4337">
        <f ca="1">IF(O4337&gt;=开始!$B$6, 1, 0)</f>
        <v>1</v>
      </c>
      <c r="R4337">
        <f ca="1">_20206[[#This Row],[最低排名]]-开始!$B$6</f>
        <v>37730</v>
      </c>
    </row>
    <row r="4338" spans="1:18">
      <c r="A4338">
        <v>34202</v>
      </c>
      <c r="B4338" t="s">
        <v>480</v>
      </c>
      <c r="C4338" t="str">
        <f t="shared" si="270"/>
        <v>辽宁石化</v>
      </c>
      <c r="D4338" t="str">
        <f t="shared" si="271"/>
        <v>02</v>
      </c>
      <c r="E4338" t="s">
        <v>354</v>
      </c>
      <c r="F4338">
        <v>172</v>
      </c>
      <c r="G4338">
        <v>88</v>
      </c>
      <c r="H4338">
        <v>103</v>
      </c>
      <c r="I4338">
        <v>52</v>
      </c>
      <c r="J4338">
        <v>52</v>
      </c>
      <c r="K4338">
        <v>49</v>
      </c>
      <c r="L4338">
        <v>0</v>
      </c>
      <c r="M4338">
        <v>2023</v>
      </c>
      <c r="N4338">
        <f t="shared" ca="1" si="268"/>
        <v>200</v>
      </c>
      <c r="O4338">
        <f t="shared" ca="1" si="269"/>
        <v>36503</v>
      </c>
      <c r="P4338">
        <f ca="1">_20206[[#This Row],[最低排名]]-_20206[[#This Row],[同分人数]]+1</f>
        <v>36304</v>
      </c>
      <c r="Q4338">
        <f ca="1">IF(O4338&gt;=开始!$B$6, 1, 0)</f>
        <v>1</v>
      </c>
      <c r="R4338">
        <f ca="1">_20206[[#This Row],[最低排名]]-开始!$B$6</f>
        <v>36503</v>
      </c>
    </row>
    <row r="4339" spans="1:18">
      <c r="A4339">
        <v>34203</v>
      </c>
      <c r="B4339" t="s">
        <v>481</v>
      </c>
      <c r="C4339" t="str">
        <f t="shared" si="270"/>
        <v>辽宁石化</v>
      </c>
      <c r="D4339" t="str">
        <f t="shared" si="271"/>
        <v>03</v>
      </c>
      <c r="E4339" t="s">
        <v>366</v>
      </c>
      <c r="F4339">
        <v>181</v>
      </c>
      <c r="G4339">
        <v>94</v>
      </c>
      <c r="H4339">
        <v>79</v>
      </c>
      <c r="I4339">
        <v>55</v>
      </c>
      <c r="J4339">
        <v>49</v>
      </c>
      <c r="K4339">
        <v>43</v>
      </c>
      <c r="L4339">
        <v>0</v>
      </c>
      <c r="M4339">
        <v>2023</v>
      </c>
      <c r="N4339">
        <f t="shared" ca="1" si="268"/>
        <v>163</v>
      </c>
      <c r="O4339">
        <f t="shared" ca="1" si="269"/>
        <v>40512</v>
      </c>
      <c r="P4339">
        <f ca="1">_20206[[#This Row],[最低排名]]-_20206[[#This Row],[同分人数]]+1</f>
        <v>40350</v>
      </c>
      <c r="Q4339">
        <f ca="1">IF(O4339&gt;=开始!$B$6, 1, 0)</f>
        <v>1</v>
      </c>
      <c r="R4339">
        <f ca="1">_20206[[#This Row],[最低排名]]-开始!$B$6</f>
        <v>40512</v>
      </c>
    </row>
    <row r="4340" spans="1:18">
      <c r="A4340">
        <v>34301</v>
      </c>
      <c r="B4340" t="s">
        <v>482</v>
      </c>
      <c r="C4340" t="str">
        <f t="shared" si="270"/>
        <v>沈阳化工</v>
      </c>
      <c r="D4340" t="str">
        <f t="shared" si="271"/>
        <v>01</v>
      </c>
      <c r="E4340" t="s">
        <v>354</v>
      </c>
      <c r="F4340">
        <v>191</v>
      </c>
      <c r="G4340">
        <v>102</v>
      </c>
      <c r="H4340">
        <v>69</v>
      </c>
      <c r="I4340">
        <v>61</v>
      </c>
      <c r="J4340">
        <v>58</v>
      </c>
      <c r="K4340">
        <v>49</v>
      </c>
      <c r="L4340">
        <v>0</v>
      </c>
      <c r="M4340">
        <v>2023</v>
      </c>
      <c r="N4340">
        <f t="shared" ca="1" si="268"/>
        <v>200</v>
      </c>
      <c r="O4340">
        <f t="shared" ca="1" si="269"/>
        <v>36503</v>
      </c>
      <c r="P4340">
        <f ca="1">_20206[[#This Row],[最低排名]]-_20206[[#This Row],[同分人数]]+1</f>
        <v>36304</v>
      </c>
      <c r="Q4340">
        <f ca="1">IF(O4340&gt;=开始!$B$6, 1, 0)</f>
        <v>1</v>
      </c>
      <c r="R4340">
        <f ca="1">_20206[[#This Row],[最低排名]]-开始!$B$6</f>
        <v>36503</v>
      </c>
    </row>
    <row r="4341" spans="1:18">
      <c r="A4341">
        <v>34302</v>
      </c>
      <c r="B4341" t="s">
        <v>483</v>
      </c>
      <c r="C4341" t="str">
        <f t="shared" si="270"/>
        <v>沈阳化工</v>
      </c>
      <c r="D4341" t="str">
        <f t="shared" si="271"/>
        <v>02</v>
      </c>
      <c r="E4341" t="s">
        <v>54</v>
      </c>
      <c r="F4341">
        <v>194</v>
      </c>
      <c r="G4341">
        <v>105</v>
      </c>
      <c r="H4341">
        <v>61</v>
      </c>
      <c r="I4341">
        <v>64</v>
      </c>
      <c r="J4341">
        <v>61</v>
      </c>
      <c r="K4341">
        <v>61</v>
      </c>
      <c r="L4341">
        <v>0</v>
      </c>
      <c r="M4341">
        <v>2023</v>
      </c>
      <c r="N4341">
        <f t="shared" ca="1" si="268"/>
        <v>202</v>
      </c>
      <c r="O4341">
        <f t="shared" ca="1" si="269"/>
        <v>33766</v>
      </c>
      <c r="P4341">
        <f ca="1">_20206[[#This Row],[最低排名]]-_20206[[#This Row],[同分人数]]+1</f>
        <v>33565</v>
      </c>
      <c r="Q4341">
        <f ca="1">IF(O4341&gt;=开始!$B$6, 1, 0)</f>
        <v>1</v>
      </c>
      <c r="R4341">
        <f ca="1">_20206[[#This Row],[最低排名]]-开始!$B$6</f>
        <v>33766</v>
      </c>
    </row>
    <row r="4342" spans="1:18">
      <c r="A4342">
        <v>34303</v>
      </c>
      <c r="B4342" t="s">
        <v>484</v>
      </c>
      <c r="C4342" t="str">
        <f t="shared" si="270"/>
        <v>沈阳化工</v>
      </c>
      <c r="D4342" t="str">
        <f t="shared" si="271"/>
        <v>03</v>
      </c>
      <c r="E4342" t="s">
        <v>485</v>
      </c>
      <c r="F4342">
        <v>185</v>
      </c>
      <c r="G4342">
        <v>93</v>
      </c>
      <c r="H4342">
        <v>92</v>
      </c>
      <c r="I4342">
        <v>58</v>
      </c>
      <c r="J4342">
        <v>58</v>
      </c>
      <c r="K4342">
        <v>52</v>
      </c>
      <c r="L4342">
        <v>0</v>
      </c>
      <c r="M4342">
        <v>2023</v>
      </c>
      <c r="N4342">
        <f t="shared" ca="1" si="268"/>
        <v>221</v>
      </c>
      <c r="O4342">
        <f t="shared" ca="1" si="269"/>
        <v>32897</v>
      </c>
      <c r="P4342">
        <f ca="1">_20206[[#This Row],[最低排名]]-_20206[[#This Row],[同分人数]]+1</f>
        <v>32677</v>
      </c>
      <c r="Q4342">
        <f ca="1">IF(O4342&gt;=开始!$B$6, 1, 0)</f>
        <v>1</v>
      </c>
      <c r="R4342">
        <f ca="1">_20206[[#This Row],[最低排名]]-开始!$B$6</f>
        <v>32897</v>
      </c>
    </row>
    <row r="4343" spans="1:18">
      <c r="A4343">
        <v>34304</v>
      </c>
      <c r="B4343" t="s">
        <v>486</v>
      </c>
      <c r="C4343" t="str">
        <f t="shared" si="270"/>
        <v>沈阳化工</v>
      </c>
      <c r="D4343" t="str">
        <f t="shared" si="271"/>
        <v>04</v>
      </c>
      <c r="E4343" t="s">
        <v>230</v>
      </c>
      <c r="F4343">
        <v>199</v>
      </c>
      <c r="G4343">
        <v>107</v>
      </c>
      <c r="H4343">
        <v>94</v>
      </c>
      <c r="I4343">
        <v>55</v>
      </c>
      <c r="J4343">
        <v>49</v>
      </c>
      <c r="K4343">
        <v>46</v>
      </c>
      <c r="L4343">
        <v>0</v>
      </c>
      <c r="M4343">
        <v>2023</v>
      </c>
      <c r="N4343">
        <f t="shared" ca="1" si="268"/>
        <v>233</v>
      </c>
      <c r="O4343">
        <f t="shared" ca="1" si="269"/>
        <v>33327</v>
      </c>
      <c r="P4343">
        <f ca="1">_20206[[#This Row],[最低排名]]-_20206[[#This Row],[同分人数]]+1</f>
        <v>33095</v>
      </c>
      <c r="Q4343">
        <f ca="1">IF(O4343&gt;=开始!$B$6, 1, 0)</f>
        <v>1</v>
      </c>
      <c r="R4343">
        <f ca="1">_20206[[#This Row],[最低排名]]-开始!$B$6</f>
        <v>33327</v>
      </c>
    </row>
    <row r="4344" spans="1:18">
      <c r="A4344">
        <v>34401</v>
      </c>
      <c r="B4344" t="s">
        <v>487</v>
      </c>
      <c r="C4344" t="str">
        <f t="shared" si="270"/>
        <v>大连交大</v>
      </c>
      <c r="D4344" t="str">
        <f t="shared" si="271"/>
        <v>01</v>
      </c>
      <c r="E4344" t="s">
        <v>232</v>
      </c>
      <c r="F4344">
        <v>204</v>
      </c>
      <c r="G4344">
        <v>111</v>
      </c>
      <c r="H4344">
        <v>84</v>
      </c>
      <c r="I4344">
        <v>52</v>
      </c>
      <c r="J4344">
        <v>52</v>
      </c>
      <c r="K4344">
        <v>46</v>
      </c>
      <c r="L4344">
        <v>0</v>
      </c>
      <c r="M4344">
        <v>2023</v>
      </c>
      <c r="N4344">
        <f t="shared" ca="1" si="268"/>
        <v>261</v>
      </c>
      <c r="O4344">
        <f t="shared" ca="1" si="269"/>
        <v>34431</v>
      </c>
      <c r="P4344">
        <f ca="1">_20206[[#This Row],[最低排名]]-_20206[[#This Row],[同分人数]]+1</f>
        <v>34171</v>
      </c>
      <c r="Q4344">
        <f ca="1">IF(O4344&gt;=开始!$B$6, 1, 0)</f>
        <v>1</v>
      </c>
      <c r="R4344">
        <f ca="1">_20206[[#This Row],[最低排名]]-开始!$B$6</f>
        <v>34431</v>
      </c>
    </row>
    <row r="4345" spans="1:18">
      <c r="A4345">
        <v>34402</v>
      </c>
      <c r="B4345" t="s">
        <v>488</v>
      </c>
      <c r="C4345" t="str">
        <f t="shared" si="270"/>
        <v>大连交大</v>
      </c>
      <c r="D4345" t="str">
        <f t="shared" si="271"/>
        <v>02</v>
      </c>
      <c r="E4345" t="s">
        <v>228</v>
      </c>
      <c r="F4345">
        <v>195</v>
      </c>
      <c r="G4345">
        <v>98</v>
      </c>
      <c r="H4345">
        <v>76</v>
      </c>
      <c r="I4345">
        <v>61</v>
      </c>
      <c r="J4345">
        <v>61</v>
      </c>
      <c r="K4345">
        <v>46</v>
      </c>
      <c r="L4345">
        <v>0</v>
      </c>
      <c r="M4345">
        <v>2023</v>
      </c>
      <c r="N4345">
        <f t="shared" ca="1" si="268"/>
        <v>205</v>
      </c>
      <c r="O4345">
        <f t="shared" ca="1" si="269"/>
        <v>34170</v>
      </c>
      <c r="P4345">
        <f ca="1">_20206[[#This Row],[最低排名]]-_20206[[#This Row],[同分人数]]+1</f>
        <v>33966</v>
      </c>
      <c r="Q4345">
        <f ca="1">IF(O4345&gt;=开始!$B$6, 1, 0)</f>
        <v>1</v>
      </c>
      <c r="R4345">
        <f ca="1">_20206[[#This Row],[最低排名]]-开始!$B$6</f>
        <v>34170</v>
      </c>
    </row>
    <row r="4346" spans="1:18">
      <c r="A4346">
        <v>34601</v>
      </c>
      <c r="B4346" t="s">
        <v>489</v>
      </c>
      <c r="C4346" t="str">
        <f t="shared" si="270"/>
        <v>沈阳建筑</v>
      </c>
      <c r="D4346" t="str">
        <f t="shared" si="271"/>
        <v>01</v>
      </c>
      <c r="E4346" t="s">
        <v>450</v>
      </c>
      <c r="F4346">
        <v>229</v>
      </c>
      <c r="G4346">
        <v>120</v>
      </c>
      <c r="H4346">
        <v>100</v>
      </c>
      <c r="I4346">
        <v>61</v>
      </c>
      <c r="J4346">
        <v>55</v>
      </c>
      <c r="K4346">
        <v>49</v>
      </c>
      <c r="L4346">
        <v>0</v>
      </c>
      <c r="M4346">
        <v>2023</v>
      </c>
      <c r="N4346">
        <f t="shared" ca="1" si="268"/>
        <v>272</v>
      </c>
      <c r="O4346">
        <f t="shared" ca="1" si="269"/>
        <v>21165</v>
      </c>
      <c r="P4346">
        <f ca="1">_20206[[#This Row],[最低排名]]-_20206[[#This Row],[同分人数]]+1</f>
        <v>20894</v>
      </c>
      <c r="Q4346">
        <f ca="1">IF(O4346&gt;=开始!$B$6, 1, 0)</f>
        <v>1</v>
      </c>
      <c r="R4346">
        <f ca="1">_20206[[#This Row],[最低排名]]-开始!$B$6</f>
        <v>21165</v>
      </c>
    </row>
    <row r="4347" spans="1:18">
      <c r="A4347">
        <v>34602</v>
      </c>
      <c r="B4347" t="s">
        <v>490</v>
      </c>
      <c r="C4347" t="str">
        <f t="shared" si="270"/>
        <v>沈阳建筑</v>
      </c>
      <c r="D4347" t="str">
        <f t="shared" si="271"/>
        <v>02</v>
      </c>
      <c r="E4347" t="s">
        <v>405</v>
      </c>
      <c r="F4347">
        <v>183</v>
      </c>
      <c r="G4347">
        <v>100</v>
      </c>
      <c r="H4347">
        <v>85</v>
      </c>
      <c r="I4347">
        <v>55</v>
      </c>
      <c r="J4347">
        <v>55</v>
      </c>
      <c r="K4347">
        <v>49</v>
      </c>
      <c r="L4347">
        <v>0</v>
      </c>
      <c r="M4347">
        <v>2023</v>
      </c>
      <c r="N4347">
        <f t="shared" ca="1" si="268"/>
        <v>209</v>
      </c>
      <c r="O4347">
        <f t="shared" ca="1" si="269"/>
        <v>36712</v>
      </c>
      <c r="P4347">
        <f ca="1">_20206[[#This Row],[最低排名]]-_20206[[#This Row],[同分人数]]+1</f>
        <v>36504</v>
      </c>
      <c r="Q4347">
        <f ca="1">IF(O4347&gt;=开始!$B$6, 1, 0)</f>
        <v>1</v>
      </c>
      <c r="R4347">
        <f ca="1">_20206[[#This Row],[最低排名]]-开始!$B$6</f>
        <v>36712</v>
      </c>
    </row>
    <row r="4348" spans="1:18">
      <c r="A4348">
        <v>34701</v>
      </c>
      <c r="B4348" t="s">
        <v>491</v>
      </c>
      <c r="C4348" t="str">
        <f t="shared" si="270"/>
        <v>沈阳农大</v>
      </c>
      <c r="D4348" t="str">
        <f t="shared" si="271"/>
        <v>01</v>
      </c>
      <c r="E4348" t="s">
        <v>389</v>
      </c>
      <c r="F4348">
        <v>198</v>
      </c>
      <c r="G4348">
        <v>103</v>
      </c>
      <c r="H4348">
        <v>83</v>
      </c>
      <c r="I4348">
        <v>58</v>
      </c>
      <c r="J4348">
        <v>58</v>
      </c>
      <c r="K4348">
        <v>55</v>
      </c>
      <c r="L4348">
        <v>0</v>
      </c>
      <c r="M4348">
        <v>2023</v>
      </c>
      <c r="N4348">
        <f t="shared" ca="1" si="268"/>
        <v>253</v>
      </c>
      <c r="O4348">
        <f t="shared" ca="1" si="269"/>
        <v>31347</v>
      </c>
      <c r="P4348">
        <f ca="1">_20206[[#This Row],[最低排名]]-_20206[[#This Row],[同分人数]]+1</f>
        <v>31095</v>
      </c>
      <c r="Q4348">
        <f ca="1">IF(O4348&gt;=开始!$B$6, 1, 0)</f>
        <v>1</v>
      </c>
      <c r="R4348">
        <f ca="1">_20206[[#This Row],[最低排名]]-开始!$B$6</f>
        <v>31347</v>
      </c>
    </row>
    <row r="4349" spans="1:18">
      <c r="A4349">
        <v>34702</v>
      </c>
      <c r="B4349" t="s">
        <v>492</v>
      </c>
      <c r="C4349" t="str">
        <f t="shared" si="270"/>
        <v>沈阳农大</v>
      </c>
      <c r="D4349" t="str">
        <f t="shared" si="271"/>
        <v>02</v>
      </c>
      <c r="E4349" t="s">
        <v>381</v>
      </c>
      <c r="F4349">
        <v>187</v>
      </c>
      <c r="G4349">
        <v>99</v>
      </c>
      <c r="H4349">
        <v>101</v>
      </c>
      <c r="I4349">
        <v>49</v>
      </c>
      <c r="J4349">
        <v>46</v>
      </c>
      <c r="K4349">
        <v>46</v>
      </c>
      <c r="L4349">
        <v>0</v>
      </c>
      <c r="M4349">
        <v>2023</v>
      </c>
      <c r="N4349">
        <f t="shared" ca="1" si="268"/>
        <v>190</v>
      </c>
      <c r="O4349">
        <f t="shared" ca="1" si="269"/>
        <v>36303</v>
      </c>
      <c r="P4349">
        <f ca="1">_20206[[#This Row],[最低排名]]-_20206[[#This Row],[同分人数]]+1</f>
        <v>36114</v>
      </c>
      <c r="Q4349">
        <f ca="1">IF(O4349&gt;=开始!$B$6, 1, 0)</f>
        <v>1</v>
      </c>
      <c r="R4349">
        <f ca="1">_20206[[#This Row],[最低排名]]-开始!$B$6</f>
        <v>36303</v>
      </c>
    </row>
    <row r="4350" spans="1:18">
      <c r="A4350">
        <v>34801</v>
      </c>
      <c r="B4350" t="s">
        <v>493</v>
      </c>
      <c r="C4350" t="str">
        <f t="shared" si="270"/>
        <v>大连海洋</v>
      </c>
      <c r="D4350" t="str">
        <f t="shared" si="271"/>
        <v>01</v>
      </c>
      <c r="E4350" t="s">
        <v>363</v>
      </c>
      <c r="F4350">
        <v>214</v>
      </c>
      <c r="G4350">
        <v>120</v>
      </c>
      <c r="H4350">
        <v>75</v>
      </c>
      <c r="I4350">
        <v>52</v>
      </c>
      <c r="J4350">
        <v>52</v>
      </c>
      <c r="K4350">
        <v>43</v>
      </c>
      <c r="L4350">
        <v>0</v>
      </c>
      <c r="M4350">
        <v>2023</v>
      </c>
      <c r="N4350">
        <f t="shared" ca="1" si="268"/>
        <v>228</v>
      </c>
      <c r="O4350">
        <f t="shared" ca="1" si="269"/>
        <v>34853</v>
      </c>
      <c r="P4350">
        <f ca="1">_20206[[#This Row],[最低排名]]-_20206[[#This Row],[同分人数]]+1</f>
        <v>34626</v>
      </c>
      <c r="Q4350">
        <f ca="1">IF(O4350&gt;=开始!$B$6, 1, 0)</f>
        <v>1</v>
      </c>
      <c r="R4350">
        <f ca="1">_20206[[#This Row],[最低排名]]-开始!$B$6</f>
        <v>34853</v>
      </c>
    </row>
    <row r="4351" spans="1:18">
      <c r="A4351">
        <v>34802</v>
      </c>
      <c r="B4351" t="s">
        <v>494</v>
      </c>
      <c r="C4351" t="str">
        <f t="shared" si="270"/>
        <v>大连海洋</v>
      </c>
      <c r="D4351" t="str">
        <f t="shared" si="271"/>
        <v>02</v>
      </c>
      <c r="E4351" t="s">
        <v>440</v>
      </c>
      <c r="F4351">
        <v>180</v>
      </c>
      <c r="G4351">
        <v>95</v>
      </c>
      <c r="H4351">
        <v>95</v>
      </c>
      <c r="I4351">
        <v>55</v>
      </c>
      <c r="J4351">
        <v>55</v>
      </c>
      <c r="K4351">
        <v>52</v>
      </c>
      <c r="L4351">
        <v>0</v>
      </c>
      <c r="M4351">
        <v>2023</v>
      </c>
      <c r="N4351">
        <f t="shared" ca="1" si="268"/>
        <v>194</v>
      </c>
      <c r="O4351">
        <f t="shared" ca="1" si="269"/>
        <v>34625</v>
      </c>
      <c r="P4351">
        <f ca="1">_20206[[#This Row],[最低排名]]-_20206[[#This Row],[同分人数]]+1</f>
        <v>34432</v>
      </c>
      <c r="Q4351">
        <f ca="1">IF(O4351&gt;=开始!$B$6, 1, 0)</f>
        <v>1</v>
      </c>
      <c r="R4351">
        <f ca="1">_20206[[#This Row],[最低排名]]-开始!$B$6</f>
        <v>34625</v>
      </c>
    </row>
    <row r="4352" spans="1:18">
      <c r="A4352">
        <v>34901</v>
      </c>
      <c r="B4352" t="s">
        <v>495</v>
      </c>
      <c r="C4352" t="str">
        <f t="shared" si="270"/>
        <v>中国医大</v>
      </c>
      <c r="D4352" t="str">
        <f t="shared" si="271"/>
        <v>01</v>
      </c>
      <c r="E4352" t="s">
        <v>66</v>
      </c>
      <c r="F4352">
        <v>223</v>
      </c>
      <c r="G4352">
        <v>126</v>
      </c>
      <c r="H4352">
        <v>118</v>
      </c>
      <c r="I4352">
        <v>67</v>
      </c>
      <c r="J4352">
        <v>67</v>
      </c>
      <c r="K4352">
        <v>64</v>
      </c>
      <c r="L4352">
        <v>0</v>
      </c>
      <c r="M4352">
        <v>2023</v>
      </c>
      <c r="N4352">
        <f t="shared" ca="1" si="268"/>
        <v>241</v>
      </c>
      <c r="O4352">
        <f t="shared" ca="1" si="269"/>
        <v>10105</v>
      </c>
      <c r="P4352">
        <f ca="1">_20206[[#This Row],[最低排名]]-_20206[[#This Row],[同分人数]]+1</f>
        <v>9865</v>
      </c>
      <c r="Q4352">
        <f ca="1">IF(O4352&gt;=开始!$B$6, 1, 0)</f>
        <v>1</v>
      </c>
      <c r="R4352">
        <f ca="1">_20206[[#This Row],[最低排名]]-开始!$B$6</f>
        <v>10105</v>
      </c>
    </row>
    <row r="4353" spans="1:18">
      <c r="A4353">
        <v>34902</v>
      </c>
      <c r="B4353" t="s">
        <v>496</v>
      </c>
      <c r="C4353" t="str">
        <f t="shared" si="270"/>
        <v>中国医大</v>
      </c>
      <c r="D4353" t="str">
        <f t="shared" si="271"/>
        <v>02</v>
      </c>
      <c r="E4353" t="s">
        <v>152</v>
      </c>
      <c r="F4353">
        <v>189</v>
      </c>
      <c r="G4353">
        <v>101</v>
      </c>
      <c r="H4353">
        <v>110</v>
      </c>
      <c r="I4353">
        <v>70</v>
      </c>
      <c r="J4353">
        <v>64</v>
      </c>
      <c r="K4353">
        <v>58</v>
      </c>
      <c r="L4353">
        <v>0</v>
      </c>
      <c r="M4353">
        <v>2023</v>
      </c>
      <c r="N4353">
        <f t="shared" ca="1" si="268"/>
        <v>237</v>
      </c>
      <c r="O4353">
        <f t="shared" ca="1" si="269"/>
        <v>21932</v>
      </c>
      <c r="P4353">
        <f ca="1">_20206[[#This Row],[最低排名]]-_20206[[#This Row],[同分人数]]+1</f>
        <v>21696</v>
      </c>
      <c r="Q4353">
        <f ca="1">IF(O4353&gt;=开始!$B$6, 1, 0)</f>
        <v>1</v>
      </c>
      <c r="R4353">
        <f ca="1">_20206[[#This Row],[最低排名]]-开始!$B$6</f>
        <v>21932</v>
      </c>
    </row>
    <row r="4354" spans="1:18">
      <c r="A4354">
        <v>35001</v>
      </c>
      <c r="B4354" t="s">
        <v>497</v>
      </c>
      <c r="C4354" t="str">
        <f t="shared" si="270"/>
        <v>锦州医大</v>
      </c>
      <c r="D4354" t="str">
        <f t="shared" si="271"/>
        <v>01</v>
      </c>
      <c r="E4354" t="s">
        <v>120</v>
      </c>
      <c r="F4354">
        <v>210</v>
      </c>
      <c r="G4354">
        <v>108</v>
      </c>
      <c r="H4354">
        <v>96</v>
      </c>
      <c r="I4354">
        <v>64</v>
      </c>
      <c r="J4354">
        <v>61</v>
      </c>
      <c r="K4354">
        <v>49</v>
      </c>
      <c r="L4354">
        <v>0</v>
      </c>
      <c r="M4354">
        <v>2023</v>
      </c>
      <c r="N4354">
        <f t="shared" ref="N4354:N4417" ca="1" si="272">VLOOKUP(E4354, INDIRECT("'" &amp; M4354 &amp; "D'!$A$2:$G$500"), 2, FALSE)</f>
        <v>231</v>
      </c>
      <c r="O4354">
        <f t="shared" ref="O4354:O4417" ca="1" si="273">VLOOKUP(E4354, INDIRECT("'" &amp; M4354 &amp; "D'!$A$2:$G$500"), 3, FALSE)</f>
        <v>24548</v>
      </c>
      <c r="P4354">
        <f ca="1">_20206[[#This Row],[最低排名]]-_20206[[#This Row],[同分人数]]+1</f>
        <v>24318</v>
      </c>
      <c r="Q4354">
        <f ca="1">IF(O4354&gt;=开始!$B$6, 1, 0)</f>
        <v>1</v>
      </c>
      <c r="R4354">
        <f ca="1">_20206[[#This Row],[最低排名]]-开始!$B$6</f>
        <v>24548</v>
      </c>
    </row>
    <row r="4355" spans="1:18">
      <c r="A4355">
        <v>35002</v>
      </c>
      <c r="B4355" t="s">
        <v>498</v>
      </c>
      <c r="C4355" t="str">
        <f t="shared" si="270"/>
        <v>锦州医大</v>
      </c>
      <c r="D4355" t="str">
        <f t="shared" si="271"/>
        <v>02</v>
      </c>
      <c r="E4355" t="s">
        <v>363</v>
      </c>
      <c r="F4355">
        <v>186</v>
      </c>
      <c r="G4355">
        <v>94</v>
      </c>
      <c r="H4355">
        <v>91</v>
      </c>
      <c r="I4355">
        <v>58</v>
      </c>
      <c r="J4355">
        <v>55</v>
      </c>
      <c r="K4355">
        <v>46</v>
      </c>
      <c r="L4355">
        <v>0</v>
      </c>
      <c r="M4355">
        <v>2023</v>
      </c>
      <c r="N4355">
        <f t="shared" ca="1" si="272"/>
        <v>228</v>
      </c>
      <c r="O4355">
        <f t="shared" ca="1" si="273"/>
        <v>34853</v>
      </c>
      <c r="P4355">
        <f ca="1">_20206[[#This Row],[最低排名]]-_20206[[#This Row],[同分人数]]+1</f>
        <v>34626</v>
      </c>
      <c r="Q4355">
        <f ca="1">IF(O4355&gt;=开始!$B$6, 1, 0)</f>
        <v>1</v>
      </c>
      <c r="R4355">
        <f ca="1">_20206[[#This Row],[最低排名]]-开始!$B$6</f>
        <v>34853</v>
      </c>
    </row>
    <row r="4356" spans="1:18">
      <c r="A4356">
        <v>35101</v>
      </c>
      <c r="B4356" t="s">
        <v>499</v>
      </c>
      <c r="C4356" t="str">
        <f t="shared" si="270"/>
        <v>大连医科</v>
      </c>
      <c r="D4356" t="str">
        <f t="shared" si="271"/>
        <v>01</v>
      </c>
      <c r="E4356" t="s">
        <v>500</v>
      </c>
      <c r="F4356">
        <v>219</v>
      </c>
      <c r="G4356">
        <v>117</v>
      </c>
      <c r="H4356">
        <v>122</v>
      </c>
      <c r="I4356">
        <v>70</v>
      </c>
      <c r="J4356">
        <v>64</v>
      </c>
      <c r="K4356">
        <v>61</v>
      </c>
      <c r="L4356">
        <v>0</v>
      </c>
      <c r="M4356">
        <v>2023</v>
      </c>
      <c r="N4356">
        <f t="shared" ca="1" si="272"/>
        <v>243</v>
      </c>
      <c r="O4356">
        <f t="shared" ca="1" si="273"/>
        <v>10808</v>
      </c>
      <c r="P4356">
        <f ca="1">_20206[[#This Row],[最低排名]]-_20206[[#This Row],[同分人数]]+1</f>
        <v>10566</v>
      </c>
      <c r="Q4356">
        <f ca="1">IF(O4356&gt;=开始!$B$6, 1, 0)</f>
        <v>1</v>
      </c>
      <c r="R4356">
        <f ca="1">_20206[[#This Row],[最低排名]]-开始!$B$6</f>
        <v>10808</v>
      </c>
    </row>
    <row r="4357" spans="1:18">
      <c r="A4357">
        <v>35201</v>
      </c>
      <c r="B4357" t="s">
        <v>501</v>
      </c>
      <c r="C4357" t="str">
        <f t="shared" si="270"/>
        <v>沈阳药大</v>
      </c>
      <c r="D4357" t="str">
        <f t="shared" si="271"/>
        <v>01</v>
      </c>
      <c r="E4357" t="s">
        <v>502</v>
      </c>
      <c r="F4357">
        <v>215</v>
      </c>
      <c r="G4357">
        <v>112</v>
      </c>
      <c r="H4357">
        <v>117</v>
      </c>
      <c r="I4357">
        <v>67</v>
      </c>
      <c r="J4357">
        <v>67</v>
      </c>
      <c r="K4357">
        <v>55</v>
      </c>
      <c r="L4357">
        <v>0</v>
      </c>
      <c r="M4357">
        <v>2023</v>
      </c>
      <c r="N4357">
        <f t="shared" ca="1" si="272"/>
        <v>234</v>
      </c>
      <c r="O4357">
        <f t="shared" ca="1" si="273"/>
        <v>14416</v>
      </c>
      <c r="P4357">
        <f ca="1">_20206[[#This Row],[最低排名]]-_20206[[#This Row],[同分人数]]+1</f>
        <v>14183</v>
      </c>
      <c r="Q4357">
        <f ca="1">IF(O4357&gt;=开始!$B$6, 1, 0)</f>
        <v>1</v>
      </c>
      <c r="R4357">
        <f ca="1">_20206[[#This Row],[最低排名]]-开始!$B$6</f>
        <v>14416</v>
      </c>
    </row>
    <row r="4358" spans="1:18">
      <c r="A4358">
        <v>35301</v>
      </c>
      <c r="B4358" t="s">
        <v>503</v>
      </c>
      <c r="C4358" t="str">
        <f t="shared" si="270"/>
        <v>辽宁师大</v>
      </c>
      <c r="D4358" t="str">
        <f t="shared" si="271"/>
        <v>01</v>
      </c>
      <c r="E4358" t="s">
        <v>130</v>
      </c>
      <c r="F4358">
        <v>188</v>
      </c>
      <c r="G4358">
        <v>95</v>
      </c>
      <c r="H4358">
        <v>106</v>
      </c>
      <c r="I4358">
        <v>58</v>
      </c>
      <c r="J4358">
        <v>58</v>
      </c>
      <c r="K4358">
        <v>49</v>
      </c>
      <c r="L4358">
        <v>0</v>
      </c>
      <c r="M4358">
        <v>2023</v>
      </c>
      <c r="N4358">
        <f t="shared" ca="1" si="272"/>
        <v>237</v>
      </c>
      <c r="O4358">
        <f t="shared" ca="1" si="273"/>
        <v>29706</v>
      </c>
      <c r="P4358">
        <f ca="1">_20206[[#This Row],[最低排名]]-_20206[[#This Row],[同分人数]]+1</f>
        <v>29470</v>
      </c>
      <c r="Q4358">
        <f ca="1">IF(O4358&gt;=开始!$B$6, 1, 0)</f>
        <v>1</v>
      </c>
      <c r="R4358">
        <f ca="1">_20206[[#This Row],[最低排名]]-开始!$B$6</f>
        <v>29706</v>
      </c>
    </row>
    <row r="4359" spans="1:18">
      <c r="A4359">
        <v>35302</v>
      </c>
      <c r="B4359" t="s">
        <v>504</v>
      </c>
      <c r="C4359" t="str">
        <f t="shared" si="270"/>
        <v>辽宁师大</v>
      </c>
      <c r="D4359" t="str">
        <f t="shared" si="271"/>
        <v>02</v>
      </c>
      <c r="E4359" t="s">
        <v>232</v>
      </c>
      <c r="F4359">
        <v>179</v>
      </c>
      <c r="G4359">
        <v>90</v>
      </c>
      <c r="H4359">
        <v>100</v>
      </c>
      <c r="I4359">
        <v>55</v>
      </c>
      <c r="J4359">
        <v>52</v>
      </c>
      <c r="K4359">
        <v>52</v>
      </c>
      <c r="L4359">
        <v>0</v>
      </c>
      <c r="M4359">
        <v>2023</v>
      </c>
      <c r="N4359">
        <f t="shared" ca="1" si="272"/>
        <v>261</v>
      </c>
      <c r="O4359">
        <f t="shared" ca="1" si="273"/>
        <v>34431</v>
      </c>
      <c r="P4359">
        <f ca="1">_20206[[#This Row],[最低排名]]-_20206[[#This Row],[同分人数]]+1</f>
        <v>34171</v>
      </c>
      <c r="Q4359">
        <f ca="1">IF(O4359&gt;=开始!$B$6, 1, 0)</f>
        <v>1</v>
      </c>
      <c r="R4359">
        <f ca="1">_20206[[#This Row],[最低排名]]-开始!$B$6</f>
        <v>34431</v>
      </c>
    </row>
    <row r="4360" spans="1:18">
      <c r="A4360">
        <v>35401</v>
      </c>
      <c r="B4360" t="s">
        <v>505</v>
      </c>
      <c r="C4360" t="str">
        <f t="shared" si="270"/>
        <v>东北财大</v>
      </c>
      <c r="D4360" t="str">
        <f t="shared" si="271"/>
        <v>01</v>
      </c>
      <c r="E4360" t="s">
        <v>506</v>
      </c>
      <c r="F4360">
        <v>224</v>
      </c>
      <c r="G4360">
        <v>121</v>
      </c>
      <c r="H4360">
        <v>116</v>
      </c>
      <c r="I4360">
        <v>67</v>
      </c>
      <c r="J4360">
        <v>58</v>
      </c>
      <c r="K4360">
        <v>52</v>
      </c>
      <c r="L4360">
        <v>0</v>
      </c>
      <c r="M4360">
        <v>2023</v>
      </c>
      <c r="N4360">
        <f t="shared" ca="1" si="272"/>
        <v>229</v>
      </c>
      <c r="O4360">
        <f t="shared" ca="1" si="273"/>
        <v>15390</v>
      </c>
      <c r="P4360">
        <f ca="1">_20206[[#This Row],[最低排名]]-_20206[[#This Row],[同分人数]]+1</f>
        <v>15162</v>
      </c>
      <c r="Q4360">
        <f ca="1">IF(O4360&gt;=开始!$B$6, 1, 0)</f>
        <v>1</v>
      </c>
      <c r="R4360">
        <f ca="1">_20206[[#This Row],[最低排名]]-开始!$B$6</f>
        <v>15390</v>
      </c>
    </row>
    <row r="4361" spans="1:18">
      <c r="A4361">
        <v>35402</v>
      </c>
      <c r="B4361" t="s">
        <v>507</v>
      </c>
      <c r="C4361" t="str">
        <f t="shared" si="270"/>
        <v>东北财大</v>
      </c>
      <c r="D4361" t="str">
        <f t="shared" si="271"/>
        <v>02</v>
      </c>
      <c r="E4361" t="s">
        <v>138</v>
      </c>
      <c r="F4361">
        <v>211</v>
      </c>
      <c r="G4361">
        <v>106</v>
      </c>
      <c r="H4361">
        <v>115</v>
      </c>
      <c r="I4361">
        <v>67</v>
      </c>
      <c r="J4361">
        <v>61</v>
      </c>
      <c r="K4361">
        <v>61</v>
      </c>
      <c r="L4361">
        <v>0</v>
      </c>
      <c r="M4361">
        <v>2023</v>
      </c>
      <c r="N4361">
        <f t="shared" ca="1" si="272"/>
        <v>284</v>
      </c>
      <c r="O4361">
        <f t="shared" ca="1" si="273"/>
        <v>15916</v>
      </c>
      <c r="P4361">
        <f ca="1">_20206[[#This Row],[最低排名]]-_20206[[#This Row],[同分人数]]+1</f>
        <v>15633</v>
      </c>
      <c r="Q4361">
        <f ca="1">IF(O4361&gt;=开始!$B$6, 1, 0)</f>
        <v>1</v>
      </c>
      <c r="R4361">
        <f ca="1">_20206[[#This Row],[最低排名]]-开始!$B$6</f>
        <v>15916</v>
      </c>
    </row>
    <row r="4362" spans="1:18">
      <c r="A4362">
        <v>35601</v>
      </c>
      <c r="B4362" t="s">
        <v>508</v>
      </c>
      <c r="C4362" t="str">
        <f t="shared" si="270"/>
        <v>大连大学</v>
      </c>
      <c r="D4362" t="str">
        <f t="shared" si="271"/>
        <v>01</v>
      </c>
      <c r="E4362" t="s">
        <v>387</v>
      </c>
      <c r="F4362">
        <v>191</v>
      </c>
      <c r="G4362">
        <v>96</v>
      </c>
      <c r="H4362">
        <v>93</v>
      </c>
      <c r="I4362">
        <v>58</v>
      </c>
      <c r="J4362">
        <v>52</v>
      </c>
      <c r="K4362">
        <v>52</v>
      </c>
      <c r="L4362">
        <v>0</v>
      </c>
      <c r="M4362">
        <v>2023</v>
      </c>
      <c r="N4362">
        <f t="shared" ca="1" si="272"/>
        <v>216</v>
      </c>
      <c r="O4362">
        <f t="shared" ca="1" si="273"/>
        <v>32676</v>
      </c>
      <c r="P4362">
        <f ca="1">_20206[[#This Row],[最低排名]]-_20206[[#This Row],[同分人数]]+1</f>
        <v>32461</v>
      </c>
      <c r="Q4362">
        <f ca="1">IF(O4362&gt;=开始!$B$6, 1, 0)</f>
        <v>1</v>
      </c>
      <c r="R4362">
        <f ca="1">_20206[[#This Row],[最低排名]]-开始!$B$6</f>
        <v>32676</v>
      </c>
    </row>
    <row r="4363" spans="1:18">
      <c r="A4363">
        <v>35602</v>
      </c>
      <c r="B4363" t="s">
        <v>509</v>
      </c>
      <c r="C4363" t="str">
        <f t="shared" si="270"/>
        <v>大连大学</v>
      </c>
      <c r="D4363" t="str">
        <f t="shared" si="271"/>
        <v>02</v>
      </c>
      <c r="E4363" t="s">
        <v>180</v>
      </c>
      <c r="F4363">
        <v>201</v>
      </c>
      <c r="G4363">
        <v>108</v>
      </c>
      <c r="H4363">
        <v>96</v>
      </c>
      <c r="I4363">
        <v>55</v>
      </c>
      <c r="J4363">
        <v>49</v>
      </c>
      <c r="K4363">
        <v>49</v>
      </c>
      <c r="L4363">
        <v>0</v>
      </c>
      <c r="M4363">
        <v>2023</v>
      </c>
      <c r="N4363">
        <f t="shared" ca="1" si="272"/>
        <v>237</v>
      </c>
      <c r="O4363">
        <f t="shared" ca="1" si="273"/>
        <v>31821</v>
      </c>
      <c r="P4363">
        <f ca="1">_20206[[#This Row],[最低排名]]-_20206[[#This Row],[同分人数]]+1</f>
        <v>31585</v>
      </c>
      <c r="Q4363">
        <f ca="1">IF(O4363&gt;=开始!$B$6, 1, 0)</f>
        <v>1</v>
      </c>
      <c r="R4363">
        <f ca="1">_20206[[#This Row],[最低排名]]-开始!$B$6</f>
        <v>31821</v>
      </c>
    </row>
    <row r="4364" spans="1:18">
      <c r="A4364">
        <v>35603</v>
      </c>
      <c r="B4364" t="s">
        <v>510</v>
      </c>
      <c r="C4364" t="str">
        <f t="shared" si="270"/>
        <v>大连大学</v>
      </c>
      <c r="D4364" t="str">
        <f t="shared" si="271"/>
        <v>03</v>
      </c>
      <c r="E4364" t="s">
        <v>232</v>
      </c>
      <c r="F4364">
        <v>189</v>
      </c>
      <c r="G4364">
        <v>101</v>
      </c>
      <c r="H4364">
        <v>102</v>
      </c>
      <c r="I4364">
        <v>55</v>
      </c>
      <c r="J4364">
        <v>49</v>
      </c>
      <c r="K4364">
        <v>43</v>
      </c>
      <c r="L4364">
        <v>0</v>
      </c>
      <c r="M4364">
        <v>2023</v>
      </c>
      <c r="N4364">
        <f t="shared" ca="1" si="272"/>
        <v>261</v>
      </c>
      <c r="O4364">
        <f t="shared" ca="1" si="273"/>
        <v>34431</v>
      </c>
      <c r="P4364">
        <f ca="1">_20206[[#This Row],[最低排名]]-_20206[[#This Row],[同分人数]]+1</f>
        <v>34171</v>
      </c>
      <c r="Q4364">
        <f ca="1">IF(O4364&gt;=开始!$B$6, 1, 0)</f>
        <v>1</v>
      </c>
      <c r="R4364">
        <f ca="1">_20206[[#This Row],[最低排名]]-开始!$B$6</f>
        <v>34431</v>
      </c>
    </row>
    <row r="4365" spans="1:18">
      <c r="A4365">
        <v>35701</v>
      </c>
      <c r="B4365" t="s">
        <v>511</v>
      </c>
      <c r="C4365" t="str">
        <f t="shared" si="270"/>
        <v>沈阳工程</v>
      </c>
      <c r="D4365" t="str">
        <f t="shared" si="271"/>
        <v>01</v>
      </c>
      <c r="E4365" t="s">
        <v>381</v>
      </c>
      <c r="F4365">
        <v>183</v>
      </c>
      <c r="G4365">
        <v>92</v>
      </c>
      <c r="H4365">
        <v>87</v>
      </c>
      <c r="I4365">
        <v>58</v>
      </c>
      <c r="J4365">
        <v>52</v>
      </c>
      <c r="K4365">
        <v>49</v>
      </c>
      <c r="L4365">
        <v>0</v>
      </c>
      <c r="M4365">
        <v>2023</v>
      </c>
      <c r="N4365">
        <f t="shared" ca="1" si="272"/>
        <v>190</v>
      </c>
      <c r="O4365">
        <f t="shared" ca="1" si="273"/>
        <v>36303</v>
      </c>
      <c r="P4365">
        <f ca="1">_20206[[#This Row],[最低排名]]-_20206[[#This Row],[同分人数]]+1</f>
        <v>36114</v>
      </c>
      <c r="Q4365">
        <f ca="1">IF(O4365&gt;=开始!$B$6, 1, 0)</f>
        <v>1</v>
      </c>
      <c r="R4365">
        <f ca="1">_20206[[#This Row],[最低排名]]-开始!$B$6</f>
        <v>36303</v>
      </c>
    </row>
    <row r="4366" spans="1:18">
      <c r="A4366">
        <v>35802</v>
      </c>
      <c r="B4366" t="s">
        <v>512</v>
      </c>
      <c r="C4366" t="str">
        <f t="shared" si="270"/>
        <v>理大城市</v>
      </c>
      <c r="D4366" t="str">
        <f t="shared" si="271"/>
        <v>02</v>
      </c>
      <c r="E4366" t="s">
        <v>513</v>
      </c>
      <c r="F4366">
        <v>174</v>
      </c>
      <c r="G4366">
        <v>93</v>
      </c>
      <c r="H4366">
        <v>93</v>
      </c>
      <c r="I4366">
        <v>55</v>
      </c>
      <c r="J4366">
        <v>49</v>
      </c>
      <c r="K4366">
        <v>49</v>
      </c>
      <c r="L4366">
        <v>0</v>
      </c>
      <c r="M4366">
        <v>2023</v>
      </c>
      <c r="N4366">
        <f t="shared" ca="1" si="272"/>
        <v>161</v>
      </c>
      <c r="O4366">
        <f t="shared" ca="1" si="273"/>
        <v>38092</v>
      </c>
      <c r="P4366">
        <f ca="1">_20206[[#This Row],[最低排名]]-_20206[[#This Row],[同分人数]]+1</f>
        <v>37932</v>
      </c>
      <c r="Q4366">
        <f ca="1">IF(O4366&gt;=开始!$B$6, 1, 0)</f>
        <v>1</v>
      </c>
      <c r="R4366">
        <f ca="1">_20206[[#This Row],[最低排名]]-开始!$B$6</f>
        <v>38092</v>
      </c>
    </row>
    <row r="4367" spans="1:18">
      <c r="A4367">
        <v>36001</v>
      </c>
      <c r="B4367" t="s">
        <v>514</v>
      </c>
      <c r="C4367" t="str">
        <f t="shared" si="270"/>
        <v>辽宁何氏</v>
      </c>
      <c r="D4367" t="str">
        <f t="shared" si="271"/>
        <v>01</v>
      </c>
      <c r="E4367" t="s">
        <v>320</v>
      </c>
      <c r="F4367">
        <v>178</v>
      </c>
      <c r="G4367">
        <v>93</v>
      </c>
      <c r="H4367">
        <v>82</v>
      </c>
      <c r="I4367">
        <v>61</v>
      </c>
      <c r="J4367">
        <v>46</v>
      </c>
      <c r="K4367">
        <v>43</v>
      </c>
      <c r="L4367">
        <v>0</v>
      </c>
      <c r="M4367">
        <v>2023</v>
      </c>
      <c r="N4367">
        <f t="shared" ca="1" si="272"/>
        <v>198</v>
      </c>
      <c r="O4367">
        <f t="shared" ca="1" si="273"/>
        <v>39977</v>
      </c>
      <c r="P4367">
        <f ca="1">_20206[[#This Row],[最低排名]]-_20206[[#This Row],[同分人数]]+1</f>
        <v>39780</v>
      </c>
      <c r="Q4367">
        <f ca="1">IF(O4367&gt;=开始!$B$6, 1, 0)</f>
        <v>1</v>
      </c>
      <c r="R4367">
        <f ca="1">_20206[[#This Row],[最低排名]]-开始!$B$6</f>
        <v>39977</v>
      </c>
    </row>
    <row r="4368" spans="1:18">
      <c r="A4368">
        <v>36002</v>
      </c>
      <c r="B4368" t="s">
        <v>515</v>
      </c>
      <c r="C4368" t="str">
        <f t="shared" si="270"/>
        <v>辽宁何氏</v>
      </c>
      <c r="D4368" t="str">
        <f t="shared" si="271"/>
        <v>02</v>
      </c>
      <c r="E4368" t="s">
        <v>198</v>
      </c>
      <c r="F4368">
        <v>192</v>
      </c>
      <c r="G4368">
        <v>108</v>
      </c>
      <c r="H4368">
        <v>72</v>
      </c>
      <c r="I4368">
        <v>52</v>
      </c>
      <c r="J4368">
        <v>46</v>
      </c>
      <c r="K4368">
        <v>43</v>
      </c>
      <c r="L4368">
        <v>0</v>
      </c>
      <c r="M4368">
        <v>2023</v>
      </c>
      <c r="N4368">
        <f t="shared" ca="1" si="272"/>
        <v>159</v>
      </c>
      <c r="O4368">
        <f t="shared" ca="1" si="273"/>
        <v>40830</v>
      </c>
      <c r="P4368">
        <f ca="1">_20206[[#This Row],[最低排名]]-_20206[[#This Row],[同分人数]]+1</f>
        <v>40672</v>
      </c>
      <c r="Q4368">
        <f ca="1">IF(O4368&gt;=开始!$B$6, 1, 0)</f>
        <v>1</v>
      </c>
      <c r="R4368">
        <f ca="1">_20206[[#This Row],[最低排名]]-开始!$B$6</f>
        <v>40830</v>
      </c>
    </row>
    <row r="4369" spans="1:18">
      <c r="A4369">
        <v>36101</v>
      </c>
      <c r="B4369" t="s">
        <v>516</v>
      </c>
      <c r="C4369" t="str">
        <f t="shared" si="270"/>
        <v>大连东软</v>
      </c>
      <c r="D4369" t="str">
        <f t="shared" si="271"/>
        <v>01</v>
      </c>
      <c r="E4369" t="s">
        <v>198</v>
      </c>
      <c r="F4369">
        <v>192</v>
      </c>
      <c r="G4369">
        <v>96</v>
      </c>
      <c r="H4369">
        <v>63</v>
      </c>
      <c r="I4369">
        <v>55</v>
      </c>
      <c r="J4369">
        <v>49</v>
      </c>
      <c r="K4369">
        <v>46</v>
      </c>
      <c r="L4369">
        <v>0</v>
      </c>
      <c r="M4369">
        <v>2023</v>
      </c>
      <c r="N4369">
        <f t="shared" ca="1" si="272"/>
        <v>159</v>
      </c>
      <c r="O4369">
        <f t="shared" ca="1" si="273"/>
        <v>40830</v>
      </c>
      <c r="P4369">
        <f ca="1">_20206[[#This Row],[最低排名]]-_20206[[#This Row],[同分人数]]+1</f>
        <v>40672</v>
      </c>
      <c r="Q4369">
        <f ca="1">IF(O4369&gt;=开始!$B$6, 1, 0)</f>
        <v>1</v>
      </c>
      <c r="R4369">
        <f ca="1">_20206[[#This Row],[最低排名]]-开始!$B$6</f>
        <v>40830</v>
      </c>
    </row>
    <row r="4370" spans="1:18">
      <c r="A4370">
        <v>36201</v>
      </c>
      <c r="B4370" t="s">
        <v>517</v>
      </c>
      <c r="C4370" t="str">
        <f t="shared" si="270"/>
        <v>辽宁中医</v>
      </c>
      <c r="D4370" t="str">
        <f t="shared" si="271"/>
        <v>01</v>
      </c>
      <c r="E4370" t="s">
        <v>518</v>
      </c>
      <c r="F4370">
        <v>210</v>
      </c>
      <c r="G4370">
        <v>117</v>
      </c>
      <c r="H4370">
        <v>118</v>
      </c>
      <c r="I4370">
        <v>64</v>
      </c>
      <c r="J4370">
        <v>61</v>
      </c>
      <c r="K4370">
        <v>61</v>
      </c>
      <c r="L4370">
        <v>0</v>
      </c>
      <c r="M4370">
        <v>2023</v>
      </c>
      <c r="N4370">
        <f t="shared" ca="1" si="272"/>
        <v>256</v>
      </c>
      <c r="O4370">
        <f t="shared" ca="1" si="273"/>
        <v>16172</v>
      </c>
      <c r="P4370">
        <f ca="1">_20206[[#This Row],[最低排名]]-_20206[[#This Row],[同分人数]]+1</f>
        <v>15917</v>
      </c>
      <c r="Q4370">
        <f ca="1">IF(O4370&gt;=开始!$B$6, 1, 0)</f>
        <v>1</v>
      </c>
      <c r="R4370">
        <f ca="1">_20206[[#This Row],[最低排名]]-开始!$B$6</f>
        <v>16172</v>
      </c>
    </row>
    <row r="4371" spans="1:18">
      <c r="A4371">
        <v>37101</v>
      </c>
      <c r="B4371" t="s">
        <v>519</v>
      </c>
      <c r="C4371" t="str">
        <f t="shared" si="270"/>
        <v>吉林大学</v>
      </c>
      <c r="D4371" t="str">
        <f t="shared" si="271"/>
        <v>01</v>
      </c>
      <c r="E4371" t="s">
        <v>29</v>
      </c>
      <c r="F4371">
        <v>235</v>
      </c>
      <c r="G4371">
        <v>118</v>
      </c>
      <c r="H4371">
        <v>133</v>
      </c>
      <c r="I4371">
        <v>70</v>
      </c>
      <c r="J4371">
        <v>64</v>
      </c>
      <c r="K4371">
        <v>64</v>
      </c>
      <c r="L4371">
        <v>0</v>
      </c>
      <c r="M4371">
        <v>2023</v>
      </c>
      <c r="N4371">
        <f t="shared" ca="1" si="272"/>
        <v>175</v>
      </c>
      <c r="O4371">
        <f t="shared" ca="1" si="273"/>
        <v>4600</v>
      </c>
      <c r="P4371">
        <f ca="1">_20206[[#This Row],[最低排名]]-_20206[[#This Row],[同分人数]]+1</f>
        <v>4426</v>
      </c>
      <c r="Q4371">
        <f ca="1">IF(O4371&gt;=开始!$B$6, 1, 0)</f>
        <v>1</v>
      </c>
      <c r="R4371">
        <f ca="1">_20206[[#This Row],[最低排名]]-开始!$B$6</f>
        <v>4600</v>
      </c>
    </row>
    <row r="4372" spans="1:18">
      <c r="A4372">
        <v>37102</v>
      </c>
      <c r="B4372" t="s">
        <v>520</v>
      </c>
      <c r="C4372" t="str">
        <f t="shared" si="270"/>
        <v>吉林大学</v>
      </c>
      <c r="D4372" t="str">
        <f t="shared" si="271"/>
        <v>02</v>
      </c>
      <c r="E4372" t="s">
        <v>273</v>
      </c>
      <c r="F4372">
        <v>249</v>
      </c>
      <c r="G4372">
        <v>136</v>
      </c>
      <c r="H4372">
        <v>125</v>
      </c>
      <c r="I4372">
        <v>64</v>
      </c>
      <c r="J4372">
        <v>64</v>
      </c>
      <c r="K4372">
        <v>58</v>
      </c>
      <c r="L4372">
        <v>0</v>
      </c>
      <c r="M4372">
        <v>2023</v>
      </c>
      <c r="N4372">
        <f t="shared" ca="1" si="272"/>
        <v>211</v>
      </c>
      <c r="O4372">
        <f t="shared" ca="1" si="273"/>
        <v>5664</v>
      </c>
      <c r="P4372">
        <f ca="1">_20206[[#This Row],[最低排名]]-_20206[[#This Row],[同分人数]]+1</f>
        <v>5454</v>
      </c>
      <c r="Q4372">
        <f ca="1">IF(O4372&gt;=开始!$B$6, 1, 0)</f>
        <v>1</v>
      </c>
      <c r="R4372">
        <f ca="1">_20206[[#This Row],[最低排名]]-开始!$B$6</f>
        <v>5664</v>
      </c>
    </row>
    <row r="4373" spans="1:18">
      <c r="A4373">
        <v>37103</v>
      </c>
      <c r="B4373" t="s">
        <v>521</v>
      </c>
      <c r="C4373" t="str">
        <f t="shared" si="270"/>
        <v>吉林大学</v>
      </c>
      <c r="D4373" t="str">
        <f t="shared" si="271"/>
        <v>03</v>
      </c>
      <c r="E4373" t="s">
        <v>332</v>
      </c>
      <c r="F4373">
        <v>242</v>
      </c>
      <c r="G4373">
        <v>130</v>
      </c>
      <c r="H4373">
        <v>129</v>
      </c>
      <c r="I4373">
        <v>67</v>
      </c>
      <c r="J4373">
        <v>64</v>
      </c>
      <c r="K4373">
        <v>61</v>
      </c>
      <c r="L4373">
        <v>0</v>
      </c>
      <c r="M4373">
        <v>2023</v>
      </c>
      <c r="N4373">
        <f t="shared" ca="1" si="272"/>
        <v>170</v>
      </c>
      <c r="O4373">
        <f t="shared" ca="1" si="273"/>
        <v>5080</v>
      </c>
      <c r="P4373">
        <f ca="1">_20206[[#This Row],[最低排名]]-_20206[[#This Row],[同分人数]]+1</f>
        <v>4911</v>
      </c>
      <c r="Q4373">
        <f ca="1">IF(O4373&gt;=开始!$B$6, 1, 0)</f>
        <v>1</v>
      </c>
      <c r="R4373">
        <f ca="1">_20206[[#This Row],[最低排名]]-开始!$B$6</f>
        <v>5080</v>
      </c>
    </row>
    <row r="4374" spans="1:18">
      <c r="A4374">
        <v>37104</v>
      </c>
      <c r="B4374" t="s">
        <v>522</v>
      </c>
      <c r="C4374" t="str">
        <f t="shared" si="270"/>
        <v>吉林大学</v>
      </c>
      <c r="D4374" t="str">
        <f t="shared" si="271"/>
        <v>04</v>
      </c>
      <c r="E4374" t="s">
        <v>273</v>
      </c>
      <c r="F4374">
        <v>225</v>
      </c>
      <c r="G4374">
        <v>120</v>
      </c>
      <c r="H4374">
        <v>137</v>
      </c>
      <c r="I4374">
        <v>70</v>
      </c>
      <c r="J4374">
        <v>67</v>
      </c>
      <c r="K4374">
        <v>61</v>
      </c>
      <c r="L4374">
        <v>0</v>
      </c>
      <c r="M4374">
        <v>2023</v>
      </c>
      <c r="N4374">
        <f t="shared" ca="1" si="272"/>
        <v>211</v>
      </c>
      <c r="O4374">
        <f t="shared" ca="1" si="273"/>
        <v>5664</v>
      </c>
      <c r="P4374">
        <f ca="1">_20206[[#This Row],[最低排名]]-_20206[[#This Row],[同分人数]]+1</f>
        <v>5454</v>
      </c>
      <c r="Q4374">
        <f ca="1">IF(O4374&gt;=开始!$B$6, 1, 0)</f>
        <v>1</v>
      </c>
      <c r="R4374">
        <f ca="1">_20206[[#This Row],[最低排名]]-开始!$B$6</f>
        <v>5664</v>
      </c>
    </row>
    <row r="4375" spans="1:18">
      <c r="A4375">
        <v>37105</v>
      </c>
      <c r="B4375" t="s">
        <v>523</v>
      </c>
      <c r="C4375" t="str">
        <f t="shared" si="270"/>
        <v>吉林大学</v>
      </c>
      <c r="D4375" t="str">
        <f t="shared" si="271"/>
        <v>05</v>
      </c>
      <c r="E4375" t="s">
        <v>246</v>
      </c>
      <c r="F4375">
        <v>228</v>
      </c>
      <c r="G4375">
        <v>124</v>
      </c>
      <c r="H4375">
        <v>123</v>
      </c>
      <c r="I4375">
        <v>70</v>
      </c>
      <c r="J4375">
        <v>67</v>
      </c>
      <c r="K4375">
        <v>64</v>
      </c>
      <c r="L4375">
        <v>0</v>
      </c>
      <c r="M4375">
        <v>2023</v>
      </c>
      <c r="N4375">
        <f t="shared" ca="1" si="272"/>
        <v>201</v>
      </c>
      <c r="O4375">
        <f t="shared" ca="1" si="273"/>
        <v>7242</v>
      </c>
      <c r="P4375">
        <f ca="1">_20206[[#This Row],[最低排名]]-_20206[[#This Row],[同分人数]]+1</f>
        <v>7042</v>
      </c>
      <c r="Q4375">
        <f ca="1">IF(O4375&gt;=开始!$B$6, 1, 0)</f>
        <v>1</v>
      </c>
      <c r="R4375">
        <f ca="1">_20206[[#This Row],[最低排名]]-开始!$B$6</f>
        <v>7242</v>
      </c>
    </row>
    <row r="4376" spans="1:18">
      <c r="A4376">
        <v>37106</v>
      </c>
      <c r="B4376" t="s">
        <v>524</v>
      </c>
      <c r="C4376" t="str">
        <f t="shared" si="270"/>
        <v>吉林大学</v>
      </c>
      <c r="D4376" t="str">
        <f t="shared" si="271"/>
        <v>06</v>
      </c>
      <c r="E4376" t="s">
        <v>111</v>
      </c>
      <c r="F4376">
        <v>247</v>
      </c>
      <c r="G4376">
        <v>128</v>
      </c>
      <c r="H4376">
        <v>128</v>
      </c>
      <c r="I4376">
        <v>67</v>
      </c>
      <c r="J4376">
        <v>61</v>
      </c>
      <c r="K4376">
        <v>58</v>
      </c>
      <c r="L4376">
        <v>0</v>
      </c>
      <c r="M4376">
        <v>2023</v>
      </c>
      <c r="N4376">
        <f t="shared" ca="1" si="272"/>
        <v>183</v>
      </c>
      <c r="O4376">
        <f t="shared" ca="1" si="273"/>
        <v>5453</v>
      </c>
      <c r="P4376">
        <f ca="1">_20206[[#This Row],[最低排名]]-_20206[[#This Row],[同分人数]]+1</f>
        <v>5271</v>
      </c>
      <c r="Q4376">
        <f ca="1">IF(O4376&gt;=开始!$B$6, 1, 0)</f>
        <v>1</v>
      </c>
      <c r="R4376">
        <f ca="1">_20206[[#This Row],[最低排名]]-开始!$B$6</f>
        <v>5453</v>
      </c>
    </row>
    <row r="4377" spans="1:18">
      <c r="A4377">
        <v>37201</v>
      </c>
      <c r="B4377" t="s">
        <v>525</v>
      </c>
      <c r="C4377" t="str">
        <f t="shared" si="270"/>
        <v>东北师大</v>
      </c>
      <c r="D4377" t="str">
        <f t="shared" si="271"/>
        <v>01</v>
      </c>
      <c r="E4377" t="s">
        <v>68</v>
      </c>
      <c r="F4377">
        <v>216</v>
      </c>
      <c r="G4377">
        <v>113</v>
      </c>
      <c r="H4377">
        <v>106</v>
      </c>
      <c r="I4377">
        <v>67</v>
      </c>
      <c r="J4377">
        <v>67</v>
      </c>
      <c r="K4377">
        <v>64</v>
      </c>
      <c r="L4377">
        <v>0</v>
      </c>
      <c r="M4377">
        <v>2023</v>
      </c>
      <c r="N4377">
        <f t="shared" ca="1" si="272"/>
        <v>256</v>
      </c>
      <c r="O4377">
        <f t="shared" ca="1" si="273"/>
        <v>14672</v>
      </c>
      <c r="P4377">
        <f ca="1">_20206[[#This Row],[最低排名]]-_20206[[#This Row],[同分人数]]+1</f>
        <v>14417</v>
      </c>
      <c r="Q4377">
        <f ca="1">IF(O4377&gt;=开始!$B$6, 1, 0)</f>
        <v>1</v>
      </c>
      <c r="R4377">
        <f ca="1">_20206[[#This Row],[最低排名]]-开始!$B$6</f>
        <v>14672</v>
      </c>
    </row>
    <row r="4378" spans="1:18">
      <c r="A4378">
        <v>37202</v>
      </c>
      <c r="B4378" t="s">
        <v>526</v>
      </c>
      <c r="C4378" t="str">
        <f t="shared" si="270"/>
        <v>东北师大</v>
      </c>
      <c r="D4378" t="str">
        <f t="shared" si="271"/>
        <v>02</v>
      </c>
      <c r="E4378" t="s">
        <v>500</v>
      </c>
      <c r="F4378">
        <v>245</v>
      </c>
      <c r="G4378">
        <v>142</v>
      </c>
      <c r="H4378">
        <v>111</v>
      </c>
      <c r="I4378">
        <v>70</v>
      </c>
      <c r="J4378">
        <v>58</v>
      </c>
      <c r="K4378">
        <v>52</v>
      </c>
      <c r="L4378">
        <v>0</v>
      </c>
      <c r="M4378">
        <v>2023</v>
      </c>
      <c r="N4378">
        <f t="shared" ca="1" si="272"/>
        <v>243</v>
      </c>
      <c r="O4378">
        <f t="shared" ca="1" si="273"/>
        <v>10808</v>
      </c>
      <c r="P4378">
        <f ca="1">_20206[[#This Row],[最低排名]]-_20206[[#This Row],[同分人数]]+1</f>
        <v>10566</v>
      </c>
      <c r="Q4378">
        <f ca="1">IF(O4378&gt;=开始!$B$6, 1, 0)</f>
        <v>1</v>
      </c>
      <c r="R4378">
        <f ca="1">_20206[[#This Row],[最低排名]]-开始!$B$6</f>
        <v>10808</v>
      </c>
    </row>
    <row r="4379" spans="1:18">
      <c r="A4379">
        <v>37203</v>
      </c>
      <c r="B4379" t="s">
        <v>527</v>
      </c>
      <c r="C4379" t="str">
        <f t="shared" si="270"/>
        <v>东北师大</v>
      </c>
      <c r="D4379" t="str">
        <f t="shared" si="271"/>
        <v>03</v>
      </c>
      <c r="E4379" t="s">
        <v>528</v>
      </c>
      <c r="F4379">
        <v>212</v>
      </c>
      <c r="G4379">
        <v>112</v>
      </c>
      <c r="H4379">
        <v>87</v>
      </c>
      <c r="I4379">
        <v>55</v>
      </c>
      <c r="J4379">
        <v>43</v>
      </c>
      <c r="K4379">
        <v>43</v>
      </c>
      <c r="L4379">
        <v>0</v>
      </c>
      <c r="M4379">
        <v>2023</v>
      </c>
      <c r="N4379">
        <f t="shared" ca="1" si="272"/>
        <v>199</v>
      </c>
      <c r="O4379">
        <f t="shared" ca="1" si="273"/>
        <v>33965</v>
      </c>
      <c r="P4379">
        <f ca="1">_20206[[#This Row],[最低排名]]-_20206[[#This Row],[同分人数]]+1</f>
        <v>33767</v>
      </c>
      <c r="Q4379">
        <f ca="1">IF(O4379&gt;=开始!$B$6, 1, 0)</f>
        <v>1</v>
      </c>
      <c r="R4379">
        <f ca="1">_20206[[#This Row],[最低排名]]-开始!$B$6</f>
        <v>33965</v>
      </c>
    </row>
    <row r="4380" spans="1:18">
      <c r="A4380">
        <v>37301</v>
      </c>
      <c r="B4380" t="s">
        <v>529</v>
      </c>
      <c r="C4380" t="str">
        <f t="shared" si="270"/>
        <v>延边大学</v>
      </c>
      <c r="D4380" t="str">
        <f t="shared" si="271"/>
        <v>01</v>
      </c>
      <c r="E4380" t="s">
        <v>94</v>
      </c>
      <c r="F4380">
        <v>188</v>
      </c>
      <c r="G4380">
        <v>103</v>
      </c>
      <c r="H4380">
        <v>108</v>
      </c>
      <c r="I4380">
        <v>67</v>
      </c>
      <c r="J4380">
        <v>64</v>
      </c>
      <c r="K4380">
        <v>58</v>
      </c>
      <c r="L4380">
        <v>0</v>
      </c>
      <c r="M4380">
        <v>2023</v>
      </c>
      <c r="N4380">
        <f t="shared" ca="1" si="272"/>
        <v>219</v>
      </c>
      <c r="O4380">
        <f t="shared" ca="1" si="273"/>
        <v>23334</v>
      </c>
      <c r="P4380">
        <f ca="1">_20206[[#This Row],[最低排名]]-_20206[[#This Row],[同分人数]]+1</f>
        <v>23116</v>
      </c>
      <c r="Q4380">
        <f ca="1">IF(O4380&gt;=开始!$B$6, 1, 0)</f>
        <v>1</v>
      </c>
      <c r="R4380">
        <f ca="1">_20206[[#This Row],[最低排名]]-开始!$B$6</f>
        <v>23334</v>
      </c>
    </row>
    <row r="4381" spans="1:18">
      <c r="A4381">
        <v>37302</v>
      </c>
      <c r="B4381" t="s">
        <v>530</v>
      </c>
      <c r="C4381" t="str">
        <f t="shared" si="270"/>
        <v>延边大学</v>
      </c>
      <c r="D4381" t="str">
        <f t="shared" si="271"/>
        <v>02</v>
      </c>
      <c r="E4381" t="s">
        <v>323</v>
      </c>
      <c r="F4381">
        <v>217</v>
      </c>
      <c r="G4381">
        <v>120</v>
      </c>
      <c r="H4381">
        <v>111</v>
      </c>
      <c r="I4381">
        <v>52</v>
      </c>
      <c r="J4381">
        <v>52</v>
      </c>
      <c r="K4381">
        <v>49</v>
      </c>
      <c r="L4381">
        <v>0</v>
      </c>
      <c r="M4381">
        <v>2023</v>
      </c>
      <c r="N4381">
        <f t="shared" ca="1" si="272"/>
        <v>240</v>
      </c>
      <c r="O4381">
        <f t="shared" ca="1" si="273"/>
        <v>24317</v>
      </c>
      <c r="P4381">
        <f ca="1">_20206[[#This Row],[最低排名]]-_20206[[#This Row],[同分人数]]+1</f>
        <v>24078</v>
      </c>
      <c r="Q4381">
        <f ca="1">IF(O4381&gt;=开始!$B$6, 1, 0)</f>
        <v>1</v>
      </c>
      <c r="R4381">
        <f ca="1">_20206[[#This Row],[最低排名]]-开始!$B$6</f>
        <v>24317</v>
      </c>
    </row>
    <row r="4382" spans="1:18">
      <c r="A4382">
        <v>37303</v>
      </c>
      <c r="B4382" t="s">
        <v>531</v>
      </c>
      <c r="C4382" t="str">
        <f t="shared" si="270"/>
        <v>延边大学</v>
      </c>
      <c r="D4382" t="str">
        <f t="shared" si="271"/>
        <v>03</v>
      </c>
      <c r="E4382" t="s">
        <v>92</v>
      </c>
      <c r="F4382">
        <v>201</v>
      </c>
      <c r="G4382">
        <v>113</v>
      </c>
      <c r="H4382">
        <v>116</v>
      </c>
      <c r="I4382">
        <v>58</v>
      </c>
      <c r="J4382">
        <v>55</v>
      </c>
      <c r="K4382">
        <v>52</v>
      </c>
      <c r="L4382">
        <v>0</v>
      </c>
      <c r="M4382">
        <v>2023</v>
      </c>
      <c r="N4382">
        <f t="shared" ca="1" si="272"/>
        <v>263</v>
      </c>
      <c r="O4382">
        <f t="shared" ca="1" si="273"/>
        <v>24077</v>
      </c>
      <c r="P4382">
        <f ca="1">_20206[[#This Row],[最低排名]]-_20206[[#This Row],[同分人数]]+1</f>
        <v>23815</v>
      </c>
      <c r="Q4382">
        <f ca="1">IF(O4382&gt;=开始!$B$6, 1, 0)</f>
        <v>1</v>
      </c>
      <c r="R4382">
        <f ca="1">_20206[[#This Row],[最低排名]]-开始!$B$6</f>
        <v>24077</v>
      </c>
    </row>
    <row r="4383" spans="1:18">
      <c r="A4383">
        <v>37401</v>
      </c>
      <c r="B4383" t="s">
        <v>532</v>
      </c>
      <c r="C4383" t="str">
        <f t="shared" ref="C4383:C4446" si="274">LEFT(B4383, FIND("(", B4383) - 1)</f>
        <v>长春理工</v>
      </c>
      <c r="D4383" t="str">
        <f t="shared" ref="D4383:D4446" si="275">MID(B4383, FIND("(", B4383) + 1, FIND(")", B4383) - FIND("(", B4383) - 1)</f>
        <v>01</v>
      </c>
      <c r="E4383" t="s">
        <v>533</v>
      </c>
      <c r="F4383">
        <v>188</v>
      </c>
      <c r="G4383">
        <v>97</v>
      </c>
      <c r="H4383">
        <v>100</v>
      </c>
      <c r="I4383">
        <v>64</v>
      </c>
      <c r="J4383">
        <v>61</v>
      </c>
      <c r="K4383">
        <v>58</v>
      </c>
      <c r="L4383">
        <v>0</v>
      </c>
      <c r="M4383">
        <v>2023</v>
      </c>
      <c r="N4383">
        <f t="shared" ca="1" si="272"/>
        <v>253</v>
      </c>
      <c r="O4383">
        <f t="shared" ca="1" si="273"/>
        <v>26866</v>
      </c>
      <c r="P4383">
        <f ca="1">_20206[[#This Row],[最低排名]]-_20206[[#This Row],[同分人数]]+1</f>
        <v>26614</v>
      </c>
      <c r="Q4383">
        <f ca="1">IF(O4383&gt;=开始!$B$6, 1, 0)</f>
        <v>1</v>
      </c>
      <c r="R4383">
        <f ca="1">_20206[[#This Row],[最低排名]]-开始!$B$6</f>
        <v>26866</v>
      </c>
    </row>
    <row r="4384" spans="1:18">
      <c r="A4384">
        <v>37402</v>
      </c>
      <c r="B4384" t="s">
        <v>534</v>
      </c>
      <c r="C4384" t="str">
        <f t="shared" si="274"/>
        <v>长春理工</v>
      </c>
      <c r="D4384" t="str">
        <f t="shared" si="275"/>
        <v>02</v>
      </c>
      <c r="E4384" t="s">
        <v>232</v>
      </c>
      <c r="F4384">
        <v>197</v>
      </c>
      <c r="G4384">
        <v>101</v>
      </c>
      <c r="H4384">
        <v>109</v>
      </c>
      <c r="I4384">
        <v>46</v>
      </c>
      <c r="J4384">
        <v>43</v>
      </c>
      <c r="K4384">
        <v>43</v>
      </c>
      <c r="L4384">
        <v>0</v>
      </c>
      <c r="M4384">
        <v>2023</v>
      </c>
      <c r="N4384">
        <f t="shared" ca="1" si="272"/>
        <v>261</v>
      </c>
      <c r="O4384">
        <f t="shared" ca="1" si="273"/>
        <v>34431</v>
      </c>
      <c r="P4384">
        <f ca="1">_20206[[#This Row],[最低排名]]-_20206[[#This Row],[同分人数]]+1</f>
        <v>34171</v>
      </c>
      <c r="Q4384">
        <f ca="1">IF(O4384&gt;=开始!$B$6, 1, 0)</f>
        <v>1</v>
      </c>
      <c r="R4384">
        <f ca="1">_20206[[#This Row],[最低排名]]-开始!$B$6</f>
        <v>34431</v>
      </c>
    </row>
    <row r="4385" spans="1:18">
      <c r="A4385">
        <v>37501</v>
      </c>
      <c r="B4385" t="s">
        <v>535</v>
      </c>
      <c r="C4385" t="str">
        <f t="shared" si="274"/>
        <v>东北电力</v>
      </c>
      <c r="D4385" t="str">
        <f t="shared" si="275"/>
        <v>01</v>
      </c>
      <c r="E4385" t="s">
        <v>155</v>
      </c>
      <c r="F4385">
        <v>221</v>
      </c>
      <c r="G4385">
        <v>124</v>
      </c>
      <c r="H4385">
        <v>94</v>
      </c>
      <c r="I4385">
        <v>61</v>
      </c>
      <c r="J4385">
        <v>58</v>
      </c>
      <c r="K4385">
        <v>55</v>
      </c>
      <c r="L4385">
        <v>0</v>
      </c>
      <c r="M4385">
        <v>2023</v>
      </c>
      <c r="N4385">
        <f t="shared" ca="1" si="272"/>
        <v>231</v>
      </c>
      <c r="O4385">
        <f t="shared" ca="1" si="273"/>
        <v>22397</v>
      </c>
      <c r="P4385">
        <f ca="1">_20206[[#This Row],[最低排名]]-_20206[[#This Row],[同分人数]]+1</f>
        <v>22167</v>
      </c>
      <c r="Q4385">
        <f ca="1">IF(O4385&gt;=开始!$B$6, 1, 0)</f>
        <v>1</v>
      </c>
      <c r="R4385">
        <f ca="1">_20206[[#This Row],[最低排名]]-开始!$B$6</f>
        <v>22397</v>
      </c>
    </row>
    <row r="4386" spans="1:18">
      <c r="A4386">
        <v>37601</v>
      </c>
      <c r="B4386" t="s">
        <v>536</v>
      </c>
      <c r="C4386" t="str">
        <f t="shared" si="274"/>
        <v>长春工大</v>
      </c>
      <c r="D4386" t="str">
        <f t="shared" si="275"/>
        <v>01</v>
      </c>
      <c r="E4386" t="s">
        <v>318</v>
      </c>
      <c r="F4386">
        <v>198</v>
      </c>
      <c r="G4386">
        <v>103</v>
      </c>
      <c r="H4386">
        <v>75</v>
      </c>
      <c r="I4386">
        <v>58</v>
      </c>
      <c r="J4386">
        <v>49</v>
      </c>
      <c r="K4386">
        <v>46</v>
      </c>
      <c r="L4386">
        <v>0</v>
      </c>
      <c r="M4386">
        <v>2023</v>
      </c>
      <c r="N4386">
        <f t="shared" ca="1" si="272"/>
        <v>194</v>
      </c>
      <c r="O4386">
        <f t="shared" ca="1" si="273"/>
        <v>36906</v>
      </c>
      <c r="P4386">
        <f ca="1">_20206[[#This Row],[最低排名]]-_20206[[#This Row],[同分人数]]+1</f>
        <v>36713</v>
      </c>
      <c r="Q4386">
        <f ca="1">IF(O4386&gt;=开始!$B$6, 1, 0)</f>
        <v>1</v>
      </c>
      <c r="R4386">
        <f ca="1">_20206[[#This Row],[最低排名]]-开始!$B$6</f>
        <v>36906</v>
      </c>
    </row>
    <row r="4387" spans="1:18">
      <c r="A4387">
        <v>37602</v>
      </c>
      <c r="B4387" t="s">
        <v>537</v>
      </c>
      <c r="C4387" t="str">
        <f t="shared" si="274"/>
        <v>长春工大</v>
      </c>
      <c r="D4387" t="str">
        <f t="shared" si="275"/>
        <v>02</v>
      </c>
      <c r="E4387" t="s">
        <v>479</v>
      </c>
      <c r="F4387">
        <v>193</v>
      </c>
      <c r="G4387">
        <v>103</v>
      </c>
      <c r="H4387">
        <v>79</v>
      </c>
      <c r="I4387">
        <v>52</v>
      </c>
      <c r="J4387">
        <v>49</v>
      </c>
      <c r="K4387">
        <v>49</v>
      </c>
      <c r="L4387">
        <v>0</v>
      </c>
      <c r="M4387">
        <v>2023</v>
      </c>
      <c r="N4387">
        <f t="shared" ca="1" si="272"/>
        <v>199</v>
      </c>
      <c r="O4387">
        <f t="shared" ca="1" si="273"/>
        <v>37730</v>
      </c>
      <c r="P4387">
        <f ca="1">_20206[[#This Row],[最低排名]]-_20206[[#This Row],[同分人数]]+1</f>
        <v>37532</v>
      </c>
      <c r="Q4387">
        <f ca="1">IF(O4387&gt;=开始!$B$6, 1, 0)</f>
        <v>1</v>
      </c>
      <c r="R4387">
        <f ca="1">_20206[[#This Row],[最低排名]]-开始!$B$6</f>
        <v>37730</v>
      </c>
    </row>
    <row r="4388" spans="1:18">
      <c r="A4388">
        <v>37701</v>
      </c>
      <c r="B4388" t="s">
        <v>538</v>
      </c>
      <c r="C4388" t="str">
        <f t="shared" si="274"/>
        <v>北华大学</v>
      </c>
      <c r="D4388" t="str">
        <f t="shared" si="275"/>
        <v>01</v>
      </c>
      <c r="E4388" t="s">
        <v>419</v>
      </c>
      <c r="F4388">
        <v>186</v>
      </c>
      <c r="G4388">
        <v>94</v>
      </c>
      <c r="H4388">
        <v>104</v>
      </c>
      <c r="I4388">
        <v>55</v>
      </c>
      <c r="J4388">
        <v>46</v>
      </c>
      <c r="K4388">
        <v>43</v>
      </c>
      <c r="L4388">
        <v>0</v>
      </c>
      <c r="M4388">
        <v>2023</v>
      </c>
      <c r="N4388">
        <f t="shared" ca="1" si="272"/>
        <v>208</v>
      </c>
      <c r="O4388">
        <f t="shared" ca="1" si="273"/>
        <v>35259</v>
      </c>
      <c r="P4388">
        <f ca="1">_20206[[#This Row],[最低排名]]-_20206[[#This Row],[同分人数]]+1</f>
        <v>35052</v>
      </c>
      <c r="Q4388">
        <f ca="1">IF(O4388&gt;=开始!$B$6, 1, 0)</f>
        <v>1</v>
      </c>
      <c r="R4388">
        <f ca="1">_20206[[#This Row],[最低排名]]-开始!$B$6</f>
        <v>35259</v>
      </c>
    </row>
    <row r="4389" spans="1:18">
      <c r="A4389">
        <v>37702</v>
      </c>
      <c r="B4389" t="s">
        <v>539</v>
      </c>
      <c r="C4389" t="str">
        <f t="shared" si="274"/>
        <v>北华大学</v>
      </c>
      <c r="D4389" t="str">
        <f t="shared" si="275"/>
        <v>02</v>
      </c>
      <c r="E4389" t="s">
        <v>363</v>
      </c>
      <c r="F4389">
        <v>193</v>
      </c>
      <c r="G4389">
        <v>104</v>
      </c>
      <c r="H4389">
        <v>81</v>
      </c>
      <c r="I4389">
        <v>58</v>
      </c>
      <c r="J4389">
        <v>55</v>
      </c>
      <c r="K4389">
        <v>49</v>
      </c>
      <c r="L4389">
        <v>0</v>
      </c>
      <c r="M4389">
        <v>2023</v>
      </c>
      <c r="N4389">
        <f t="shared" ca="1" si="272"/>
        <v>228</v>
      </c>
      <c r="O4389">
        <f t="shared" ca="1" si="273"/>
        <v>34853</v>
      </c>
      <c r="P4389">
        <f ca="1">_20206[[#This Row],[最低排名]]-_20206[[#This Row],[同分人数]]+1</f>
        <v>34626</v>
      </c>
      <c r="Q4389">
        <f ca="1">IF(O4389&gt;=开始!$B$6, 1, 0)</f>
        <v>1</v>
      </c>
      <c r="R4389">
        <f ca="1">_20206[[#This Row],[最低排名]]-开始!$B$6</f>
        <v>34853</v>
      </c>
    </row>
    <row r="4390" spans="1:18">
      <c r="A4390">
        <v>37801</v>
      </c>
      <c r="B4390" t="s">
        <v>540</v>
      </c>
      <c r="C4390" t="str">
        <f t="shared" si="274"/>
        <v>吉林师大</v>
      </c>
      <c r="D4390" t="str">
        <f t="shared" si="275"/>
        <v>01</v>
      </c>
      <c r="E4390" t="s">
        <v>205</v>
      </c>
      <c r="F4390">
        <v>193</v>
      </c>
      <c r="G4390">
        <v>98</v>
      </c>
      <c r="H4390">
        <v>72</v>
      </c>
      <c r="I4390">
        <v>55</v>
      </c>
      <c r="J4390">
        <v>52</v>
      </c>
      <c r="K4390">
        <v>46</v>
      </c>
      <c r="L4390">
        <v>0</v>
      </c>
      <c r="M4390">
        <v>2023</v>
      </c>
      <c r="N4390">
        <f t="shared" ca="1" si="272"/>
        <v>196</v>
      </c>
      <c r="O4390">
        <f t="shared" ca="1" si="273"/>
        <v>38467</v>
      </c>
      <c r="P4390">
        <f ca="1">_20206[[#This Row],[最低排名]]-_20206[[#This Row],[同分人数]]+1</f>
        <v>38272</v>
      </c>
      <c r="Q4390">
        <f ca="1">IF(O4390&gt;=开始!$B$6, 1, 0)</f>
        <v>1</v>
      </c>
      <c r="R4390">
        <f ca="1">_20206[[#This Row],[最低排名]]-开始!$B$6</f>
        <v>38467</v>
      </c>
    </row>
    <row r="4391" spans="1:18">
      <c r="A4391">
        <v>37802</v>
      </c>
      <c r="B4391" t="s">
        <v>541</v>
      </c>
      <c r="C4391" t="str">
        <f t="shared" si="274"/>
        <v>吉林师大</v>
      </c>
      <c r="D4391" t="str">
        <f t="shared" si="275"/>
        <v>02</v>
      </c>
      <c r="E4391" t="s">
        <v>228</v>
      </c>
      <c r="F4391">
        <v>188</v>
      </c>
      <c r="G4391">
        <v>97</v>
      </c>
      <c r="H4391">
        <v>95</v>
      </c>
      <c r="I4391">
        <v>61</v>
      </c>
      <c r="J4391">
        <v>49</v>
      </c>
      <c r="K4391">
        <v>46</v>
      </c>
      <c r="L4391">
        <v>0</v>
      </c>
      <c r="M4391">
        <v>2023</v>
      </c>
      <c r="N4391">
        <f t="shared" ca="1" si="272"/>
        <v>205</v>
      </c>
      <c r="O4391">
        <f t="shared" ca="1" si="273"/>
        <v>34170</v>
      </c>
      <c r="P4391">
        <f ca="1">_20206[[#This Row],[最低排名]]-_20206[[#This Row],[同分人数]]+1</f>
        <v>33966</v>
      </c>
      <c r="Q4391">
        <f ca="1">IF(O4391&gt;=开始!$B$6, 1, 0)</f>
        <v>1</v>
      </c>
      <c r="R4391">
        <f ca="1">_20206[[#This Row],[最低排名]]-开始!$B$6</f>
        <v>34170</v>
      </c>
    </row>
    <row r="4392" spans="1:18">
      <c r="A4392">
        <v>37901</v>
      </c>
      <c r="B4392" t="s">
        <v>542</v>
      </c>
      <c r="C4392" t="str">
        <f t="shared" si="274"/>
        <v>吉林财大</v>
      </c>
      <c r="D4392" t="str">
        <f t="shared" si="275"/>
        <v>01</v>
      </c>
      <c r="E4392" t="s">
        <v>184</v>
      </c>
      <c r="F4392">
        <v>215</v>
      </c>
      <c r="G4392">
        <v>114</v>
      </c>
      <c r="H4392">
        <v>74</v>
      </c>
      <c r="I4392">
        <v>58</v>
      </c>
      <c r="J4392">
        <v>52</v>
      </c>
      <c r="K4392">
        <v>52</v>
      </c>
      <c r="L4392">
        <v>0</v>
      </c>
      <c r="M4392">
        <v>2023</v>
      </c>
      <c r="N4392">
        <f t="shared" ca="1" si="272"/>
        <v>237</v>
      </c>
      <c r="O4392">
        <f t="shared" ca="1" si="273"/>
        <v>31584</v>
      </c>
      <c r="P4392">
        <f ca="1">_20206[[#This Row],[最低排名]]-_20206[[#This Row],[同分人数]]+1</f>
        <v>31348</v>
      </c>
      <c r="Q4392">
        <f ca="1">IF(O4392&gt;=开始!$B$6, 1, 0)</f>
        <v>1</v>
      </c>
      <c r="R4392">
        <f ca="1">_20206[[#This Row],[最低排名]]-开始!$B$6</f>
        <v>31584</v>
      </c>
    </row>
    <row r="4393" spans="1:18">
      <c r="A4393">
        <v>38201</v>
      </c>
      <c r="B4393" t="s">
        <v>543</v>
      </c>
      <c r="C4393" t="str">
        <f t="shared" si="274"/>
        <v>长春工程</v>
      </c>
      <c r="D4393" t="str">
        <f t="shared" si="275"/>
        <v>01</v>
      </c>
      <c r="E4393" t="s">
        <v>479</v>
      </c>
      <c r="F4393">
        <v>192</v>
      </c>
      <c r="G4393">
        <v>98</v>
      </c>
      <c r="H4393">
        <v>74</v>
      </c>
      <c r="I4393">
        <v>61</v>
      </c>
      <c r="J4393">
        <v>49</v>
      </c>
      <c r="K4393">
        <v>46</v>
      </c>
      <c r="L4393">
        <v>0</v>
      </c>
      <c r="M4393">
        <v>2023</v>
      </c>
      <c r="N4393">
        <f t="shared" ca="1" si="272"/>
        <v>199</v>
      </c>
      <c r="O4393">
        <f t="shared" ca="1" si="273"/>
        <v>37730</v>
      </c>
      <c r="P4393">
        <f ca="1">_20206[[#This Row],[最低排名]]-_20206[[#This Row],[同分人数]]+1</f>
        <v>37532</v>
      </c>
      <c r="Q4393">
        <f ca="1">IF(O4393&gt;=开始!$B$6, 1, 0)</f>
        <v>1</v>
      </c>
      <c r="R4393">
        <f ca="1">_20206[[#This Row],[最低排名]]-开始!$B$6</f>
        <v>37730</v>
      </c>
    </row>
    <row r="4394" spans="1:18">
      <c r="A4394">
        <v>38301</v>
      </c>
      <c r="B4394" t="s">
        <v>544</v>
      </c>
      <c r="C4394" t="str">
        <f t="shared" si="274"/>
        <v>吉林工商</v>
      </c>
      <c r="D4394" t="str">
        <f t="shared" si="275"/>
        <v>01</v>
      </c>
      <c r="E4394" t="s">
        <v>447</v>
      </c>
      <c r="F4394">
        <v>191</v>
      </c>
      <c r="G4394">
        <v>100</v>
      </c>
      <c r="H4394">
        <v>80</v>
      </c>
      <c r="I4394">
        <v>58</v>
      </c>
      <c r="J4394">
        <v>46</v>
      </c>
      <c r="K4394">
        <v>46</v>
      </c>
      <c r="L4394">
        <v>0</v>
      </c>
      <c r="M4394">
        <v>2023</v>
      </c>
      <c r="N4394">
        <f t="shared" ca="1" si="272"/>
        <v>201</v>
      </c>
      <c r="O4394">
        <f t="shared" ca="1" si="273"/>
        <v>37931</v>
      </c>
      <c r="P4394">
        <f ca="1">_20206[[#This Row],[最低排名]]-_20206[[#This Row],[同分人数]]+1</f>
        <v>37731</v>
      </c>
      <c r="Q4394">
        <f ca="1">IF(O4394&gt;=开始!$B$6, 1, 0)</f>
        <v>1</v>
      </c>
      <c r="R4394">
        <f ca="1">_20206[[#This Row],[最低排名]]-开始!$B$6</f>
        <v>37931</v>
      </c>
    </row>
    <row r="4395" spans="1:18">
      <c r="A4395">
        <v>38401</v>
      </c>
      <c r="B4395" t="s">
        <v>545</v>
      </c>
      <c r="C4395" t="str">
        <f t="shared" si="274"/>
        <v>长春中医</v>
      </c>
      <c r="D4395" t="str">
        <f t="shared" si="275"/>
        <v>01</v>
      </c>
      <c r="E4395" t="s">
        <v>546</v>
      </c>
      <c r="F4395">
        <v>214</v>
      </c>
      <c r="G4395">
        <v>112</v>
      </c>
      <c r="H4395">
        <v>103</v>
      </c>
      <c r="I4395">
        <v>61</v>
      </c>
      <c r="J4395">
        <v>55</v>
      </c>
      <c r="K4395">
        <v>55</v>
      </c>
      <c r="L4395">
        <v>0</v>
      </c>
      <c r="M4395">
        <v>2023</v>
      </c>
      <c r="N4395">
        <f t="shared" ca="1" si="272"/>
        <v>259</v>
      </c>
      <c r="O4395">
        <f t="shared" ca="1" si="273"/>
        <v>22656</v>
      </c>
      <c r="P4395">
        <f ca="1">_20206[[#This Row],[最低排名]]-_20206[[#This Row],[同分人数]]+1</f>
        <v>22398</v>
      </c>
      <c r="Q4395">
        <f ca="1">IF(O4395&gt;=开始!$B$6, 1, 0)</f>
        <v>1</v>
      </c>
      <c r="R4395">
        <f ca="1">_20206[[#This Row],[最低排名]]-开始!$B$6</f>
        <v>22656</v>
      </c>
    </row>
    <row r="4396" spans="1:18">
      <c r="A4396">
        <v>38402</v>
      </c>
      <c r="B4396" t="s">
        <v>547</v>
      </c>
      <c r="C4396" t="str">
        <f t="shared" si="274"/>
        <v>长春中医</v>
      </c>
      <c r="D4396" t="str">
        <f t="shared" si="275"/>
        <v>02</v>
      </c>
      <c r="E4396" t="s">
        <v>124</v>
      </c>
      <c r="F4396">
        <v>197</v>
      </c>
      <c r="G4396">
        <v>101</v>
      </c>
      <c r="H4396">
        <v>112</v>
      </c>
      <c r="I4396">
        <v>58</v>
      </c>
      <c r="J4396">
        <v>49</v>
      </c>
      <c r="K4396">
        <v>49</v>
      </c>
      <c r="L4396">
        <v>0</v>
      </c>
      <c r="M4396">
        <v>2023</v>
      </c>
      <c r="N4396">
        <f t="shared" ca="1" si="272"/>
        <v>244</v>
      </c>
      <c r="O4396">
        <f t="shared" ca="1" si="273"/>
        <v>28319</v>
      </c>
      <c r="P4396">
        <f ca="1">_20206[[#This Row],[最低排名]]-_20206[[#This Row],[同分人数]]+1</f>
        <v>28076</v>
      </c>
      <c r="Q4396">
        <f ca="1">IF(O4396&gt;=开始!$B$6, 1, 0)</f>
        <v>1</v>
      </c>
      <c r="R4396">
        <f ca="1">_20206[[#This Row],[最低排名]]-开始!$B$6</f>
        <v>28319</v>
      </c>
    </row>
    <row r="4397" spans="1:18">
      <c r="A4397">
        <v>39101</v>
      </c>
      <c r="B4397" t="s">
        <v>548</v>
      </c>
      <c r="C4397" t="str">
        <f t="shared" si="274"/>
        <v>东北林大</v>
      </c>
      <c r="D4397" t="str">
        <f t="shared" si="275"/>
        <v>01</v>
      </c>
      <c r="E4397" t="s">
        <v>70</v>
      </c>
      <c r="F4397">
        <v>233</v>
      </c>
      <c r="G4397">
        <v>119</v>
      </c>
      <c r="H4397">
        <v>102</v>
      </c>
      <c r="I4397">
        <v>67</v>
      </c>
      <c r="J4397">
        <v>58</v>
      </c>
      <c r="K4397">
        <v>58</v>
      </c>
      <c r="L4397">
        <v>0</v>
      </c>
      <c r="M4397">
        <v>2023</v>
      </c>
      <c r="N4397">
        <f t="shared" ca="1" si="272"/>
        <v>236</v>
      </c>
      <c r="O4397">
        <f t="shared" ca="1" si="273"/>
        <v>15161</v>
      </c>
      <c r="P4397">
        <f ca="1">_20206[[#This Row],[最低排名]]-_20206[[#This Row],[同分人数]]+1</f>
        <v>14926</v>
      </c>
      <c r="Q4397">
        <f ca="1">IF(O4397&gt;=开始!$B$6, 1, 0)</f>
        <v>1</v>
      </c>
      <c r="R4397">
        <f ca="1">_20206[[#This Row],[最低排名]]-开始!$B$6</f>
        <v>15161</v>
      </c>
    </row>
    <row r="4398" spans="1:18">
      <c r="A4398">
        <v>39201</v>
      </c>
      <c r="B4398" t="s">
        <v>549</v>
      </c>
      <c r="C4398" t="str">
        <f t="shared" si="274"/>
        <v>哈工大</v>
      </c>
      <c r="D4398" t="str">
        <f t="shared" si="275"/>
        <v>01</v>
      </c>
      <c r="E4398" t="s">
        <v>292</v>
      </c>
      <c r="F4398">
        <v>249</v>
      </c>
      <c r="G4398">
        <v>128</v>
      </c>
      <c r="H4398">
        <v>129</v>
      </c>
      <c r="I4398">
        <v>70</v>
      </c>
      <c r="J4398">
        <v>64</v>
      </c>
      <c r="K4398">
        <v>64</v>
      </c>
      <c r="L4398">
        <v>0</v>
      </c>
      <c r="M4398">
        <v>2023</v>
      </c>
      <c r="N4398">
        <f t="shared" ca="1" si="272"/>
        <v>141</v>
      </c>
      <c r="O4398">
        <f t="shared" ca="1" si="273"/>
        <v>2962</v>
      </c>
      <c r="P4398">
        <f ca="1">_20206[[#This Row],[最低排名]]-_20206[[#This Row],[同分人数]]+1</f>
        <v>2822</v>
      </c>
      <c r="Q4398">
        <f ca="1">IF(O4398&gt;=开始!$B$6, 1, 0)</f>
        <v>1</v>
      </c>
      <c r="R4398">
        <f ca="1">_20206[[#This Row],[最低排名]]-开始!$B$6</f>
        <v>2962</v>
      </c>
    </row>
    <row r="4399" spans="1:18">
      <c r="A4399">
        <v>39202</v>
      </c>
      <c r="B4399" t="s">
        <v>550</v>
      </c>
      <c r="C4399" t="str">
        <f t="shared" si="274"/>
        <v>哈工大</v>
      </c>
      <c r="D4399" t="str">
        <f t="shared" si="275"/>
        <v>02</v>
      </c>
      <c r="E4399" t="s">
        <v>332</v>
      </c>
      <c r="F4399">
        <v>244</v>
      </c>
      <c r="G4399">
        <v>137</v>
      </c>
      <c r="H4399">
        <v>118</v>
      </c>
      <c r="I4399">
        <v>67</v>
      </c>
      <c r="J4399">
        <v>67</v>
      </c>
      <c r="K4399">
        <v>67</v>
      </c>
      <c r="L4399">
        <v>0</v>
      </c>
      <c r="M4399">
        <v>2023</v>
      </c>
      <c r="N4399">
        <f t="shared" ca="1" si="272"/>
        <v>170</v>
      </c>
      <c r="O4399">
        <f t="shared" ca="1" si="273"/>
        <v>5080</v>
      </c>
      <c r="P4399">
        <f ca="1">_20206[[#This Row],[最低排名]]-_20206[[#This Row],[同分人数]]+1</f>
        <v>4911</v>
      </c>
      <c r="Q4399">
        <f ca="1">IF(O4399&gt;=开始!$B$6, 1, 0)</f>
        <v>1</v>
      </c>
      <c r="R4399">
        <f ca="1">_20206[[#This Row],[最低排名]]-开始!$B$6</f>
        <v>5080</v>
      </c>
    </row>
    <row r="4400" spans="1:18">
      <c r="A4400">
        <v>39203</v>
      </c>
      <c r="B4400" t="s">
        <v>551</v>
      </c>
      <c r="C4400" t="str">
        <f t="shared" si="274"/>
        <v>哈工大</v>
      </c>
      <c r="D4400" t="str">
        <f t="shared" si="275"/>
        <v>03</v>
      </c>
      <c r="E4400" t="s">
        <v>332</v>
      </c>
      <c r="F4400">
        <v>240</v>
      </c>
      <c r="G4400">
        <v>128</v>
      </c>
      <c r="H4400">
        <v>128</v>
      </c>
      <c r="I4400">
        <v>67</v>
      </c>
      <c r="J4400">
        <v>67</v>
      </c>
      <c r="K4400">
        <v>61</v>
      </c>
      <c r="L4400">
        <v>0</v>
      </c>
      <c r="M4400">
        <v>2023</v>
      </c>
      <c r="N4400">
        <f t="shared" ca="1" si="272"/>
        <v>170</v>
      </c>
      <c r="O4400">
        <f t="shared" ca="1" si="273"/>
        <v>5080</v>
      </c>
      <c r="P4400">
        <f ca="1">_20206[[#This Row],[最低排名]]-_20206[[#This Row],[同分人数]]+1</f>
        <v>4911</v>
      </c>
      <c r="Q4400">
        <f ca="1">IF(O4400&gt;=开始!$B$6, 1, 0)</f>
        <v>1</v>
      </c>
      <c r="R4400">
        <f ca="1">_20206[[#This Row],[最低排名]]-开始!$B$6</f>
        <v>5080</v>
      </c>
    </row>
    <row r="4401" spans="1:18">
      <c r="A4401">
        <v>39204</v>
      </c>
      <c r="B4401" t="s">
        <v>552</v>
      </c>
      <c r="C4401" t="str">
        <f t="shared" si="274"/>
        <v>哈工大</v>
      </c>
      <c r="D4401" t="str">
        <f t="shared" si="275"/>
        <v>04</v>
      </c>
      <c r="E4401" t="s">
        <v>332</v>
      </c>
      <c r="F4401">
        <v>250</v>
      </c>
      <c r="G4401">
        <v>128</v>
      </c>
      <c r="H4401">
        <v>124</v>
      </c>
      <c r="I4401">
        <v>67</v>
      </c>
      <c r="J4401">
        <v>64</v>
      </c>
      <c r="K4401">
        <v>58</v>
      </c>
      <c r="L4401">
        <v>0</v>
      </c>
      <c r="M4401">
        <v>2023</v>
      </c>
      <c r="N4401">
        <f t="shared" ca="1" si="272"/>
        <v>170</v>
      </c>
      <c r="O4401">
        <f t="shared" ca="1" si="273"/>
        <v>5080</v>
      </c>
      <c r="P4401">
        <f ca="1">_20206[[#This Row],[最低排名]]-_20206[[#This Row],[同分人数]]+1</f>
        <v>4911</v>
      </c>
      <c r="Q4401">
        <f ca="1">IF(O4401&gt;=开始!$B$6, 1, 0)</f>
        <v>1</v>
      </c>
      <c r="R4401">
        <f ca="1">_20206[[#This Row],[最低排名]]-开始!$B$6</f>
        <v>5080</v>
      </c>
    </row>
    <row r="4402" spans="1:18">
      <c r="A4402">
        <v>39301</v>
      </c>
      <c r="B4402" t="s">
        <v>553</v>
      </c>
      <c r="C4402" t="str">
        <f t="shared" si="274"/>
        <v>哈工程</v>
      </c>
      <c r="D4402" t="str">
        <f t="shared" si="275"/>
        <v>01</v>
      </c>
      <c r="E4402" t="s">
        <v>23</v>
      </c>
      <c r="F4402">
        <v>231</v>
      </c>
      <c r="G4402">
        <v>127</v>
      </c>
      <c r="H4402">
        <v>117</v>
      </c>
      <c r="I4402">
        <v>67</v>
      </c>
      <c r="J4402">
        <v>67</v>
      </c>
      <c r="K4402">
        <v>64</v>
      </c>
      <c r="L4402">
        <v>0</v>
      </c>
      <c r="M4402">
        <v>2023</v>
      </c>
      <c r="N4402">
        <f t="shared" ca="1" si="272"/>
        <v>209</v>
      </c>
      <c r="O4402">
        <f t="shared" ca="1" si="273"/>
        <v>8464</v>
      </c>
      <c r="P4402">
        <f ca="1">_20206[[#This Row],[最低排名]]-_20206[[#This Row],[同分人数]]+1</f>
        <v>8256</v>
      </c>
      <c r="Q4402">
        <f ca="1">IF(O4402&gt;=开始!$B$6, 1, 0)</f>
        <v>1</v>
      </c>
      <c r="R4402">
        <f ca="1">_20206[[#This Row],[最低排名]]-开始!$B$6</f>
        <v>8464</v>
      </c>
    </row>
    <row r="4403" spans="1:18">
      <c r="A4403">
        <v>39401</v>
      </c>
      <c r="B4403" t="s">
        <v>554</v>
      </c>
      <c r="C4403" t="str">
        <f t="shared" si="274"/>
        <v>黑龙江大</v>
      </c>
      <c r="D4403" t="str">
        <f t="shared" si="275"/>
        <v>01</v>
      </c>
      <c r="E4403" t="s">
        <v>419</v>
      </c>
      <c r="F4403">
        <v>206</v>
      </c>
      <c r="G4403">
        <v>111</v>
      </c>
      <c r="H4403">
        <v>51</v>
      </c>
      <c r="I4403">
        <v>64</v>
      </c>
      <c r="J4403">
        <v>58</v>
      </c>
      <c r="K4403">
        <v>55</v>
      </c>
      <c r="L4403">
        <v>0</v>
      </c>
      <c r="M4403">
        <v>2023</v>
      </c>
      <c r="N4403">
        <f t="shared" ca="1" si="272"/>
        <v>208</v>
      </c>
      <c r="O4403">
        <f t="shared" ca="1" si="273"/>
        <v>35259</v>
      </c>
      <c r="P4403">
        <f ca="1">_20206[[#This Row],[最低排名]]-_20206[[#This Row],[同分人数]]+1</f>
        <v>35052</v>
      </c>
      <c r="Q4403">
        <f ca="1">IF(O4403&gt;=开始!$B$6, 1, 0)</f>
        <v>1</v>
      </c>
      <c r="R4403">
        <f ca="1">_20206[[#This Row],[最低排名]]-开始!$B$6</f>
        <v>35259</v>
      </c>
    </row>
    <row r="4404" spans="1:18">
      <c r="A4404">
        <v>39402</v>
      </c>
      <c r="B4404" t="s">
        <v>555</v>
      </c>
      <c r="C4404" t="str">
        <f t="shared" si="274"/>
        <v>黑龙江大</v>
      </c>
      <c r="D4404" t="str">
        <f t="shared" si="275"/>
        <v>02</v>
      </c>
      <c r="E4404" t="s">
        <v>232</v>
      </c>
      <c r="F4404">
        <v>189</v>
      </c>
      <c r="G4404">
        <v>96</v>
      </c>
      <c r="H4404">
        <v>78</v>
      </c>
      <c r="I4404">
        <v>64</v>
      </c>
      <c r="J4404">
        <v>55</v>
      </c>
      <c r="K4404">
        <v>52</v>
      </c>
      <c r="L4404">
        <v>0</v>
      </c>
      <c r="M4404">
        <v>2023</v>
      </c>
      <c r="N4404">
        <f t="shared" ca="1" si="272"/>
        <v>261</v>
      </c>
      <c r="O4404">
        <f t="shared" ca="1" si="273"/>
        <v>34431</v>
      </c>
      <c r="P4404">
        <f ca="1">_20206[[#This Row],[最低排名]]-_20206[[#This Row],[同分人数]]+1</f>
        <v>34171</v>
      </c>
      <c r="Q4404">
        <f ca="1">IF(O4404&gt;=开始!$B$6, 1, 0)</f>
        <v>1</v>
      </c>
      <c r="R4404">
        <f ca="1">_20206[[#This Row],[最低排名]]-开始!$B$6</f>
        <v>34431</v>
      </c>
    </row>
    <row r="4405" spans="1:18">
      <c r="A4405">
        <v>39403</v>
      </c>
      <c r="B4405" t="s">
        <v>556</v>
      </c>
      <c r="C4405" t="str">
        <f t="shared" si="274"/>
        <v>黑龙江大</v>
      </c>
      <c r="D4405" t="str">
        <f t="shared" si="275"/>
        <v>03</v>
      </c>
      <c r="E4405" t="s">
        <v>528</v>
      </c>
      <c r="F4405">
        <v>179</v>
      </c>
      <c r="G4405">
        <v>95</v>
      </c>
      <c r="H4405">
        <v>90</v>
      </c>
      <c r="I4405">
        <v>58</v>
      </c>
      <c r="J4405">
        <v>58</v>
      </c>
      <c r="K4405">
        <v>55</v>
      </c>
      <c r="L4405">
        <v>0</v>
      </c>
      <c r="M4405">
        <v>2023</v>
      </c>
      <c r="N4405">
        <f t="shared" ca="1" si="272"/>
        <v>199</v>
      </c>
      <c r="O4405">
        <f t="shared" ca="1" si="273"/>
        <v>33965</v>
      </c>
      <c r="P4405">
        <f ca="1">_20206[[#This Row],[最低排名]]-_20206[[#This Row],[同分人数]]+1</f>
        <v>33767</v>
      </c>
      <c r="Q4405">
        <f ca="1">IF(O4405&gt;=开始!$B$6, 1, 0)</f>
        <v>1</v>
      </c>
      <c r="R4405">
        <f ca="1">_20206[[#This Row],[最低排名]]-开始!$B$6</f>
        <v>33965</v>
      </c>
    </row>
    <row r="4406" spans="1:18">
      <c r="A4406">
        <v>39501</v>
      </c>
      <c r="B4406" t="s">
        <v>557</v>
      </c>
      <c r="C4406" t="str">
        <f t="shared" si="274"/>
        <v>哈理工</v>
      </c>
      <c r="D4406" t="str">
        <f t="shared" si="275"/>
        <v>01</v>
      </c>
      <c r="E4406" t="s">
        <v>354</v>
      </c>
      <c r="F4406">
        <v>172</v>
      </c>
      <c r="G4406">
        <v>91</v>
      </c>
      <c r="H4406">
        <v>115</v>
      </c>
      <c r="I4406">
        <v>49</v>
      </c>
      <c r="J4406">
        <v>49</v>
      </c>
      <c r="K4406">
        <v>43</v>
      </c>
      <c r="L4406">
        <v>0</v>
      </c>
      <c r="M4406">
        <v>2023</v>
      </c>
      <c r="N4406">
        <f t="shared" ca="1" si="272"/>
        <v>200</v>
      </c>
      <c r="O4406">
        <f t="shared" ca="1" si="273"/>
        <v>36503</v>
      </c>
      <c r="P4406">
        <f ca="1">_20206[[#This Row],[最低排名]]-_20206[[#This Row],[同分人数]]+1</f>
        <v>36304</v>
      </c>
      <c r="Q4406">
        <f ca="1">IF(O4406&gt;=开始!$B$6, 1, 0)</f>
        <v>1</v>
      </c>
      <c r="R4406">
        <f ca="1">_20206[[#This Row],[最低排名]]-开始!$B$6</f>
        <v>36503</v>
      </c>
    </row>
    <row r="4407" spans="1:18">
      <c r="A4407">
        <v>39502</v>
      </c>
      <c r="B4407" t="s">
        <v>558</v>
      </c>
      <c r="C4407" t="str">
        <f t="shared" si="274"/>
        <v>哈理工</v>
      </c>
      <c r="D4407" t="str">
        <f t="shared" si="275"/>
        <v>02</v>
      </c>
      <c r="E4407" t="s">
        <v>528</v>
      </c>
      <c r="F4407">
        <v>180</v>
      </c>
      <c r="G4407">
        <v>96</v>
      </c>
      <c r="H4407">
        <v>101</v>
      </c>
      <c r="I4407">
        <v>58</v>
      </c>
      <c r="J4407">
        <v>52</v>
      </c>
      <c r="K4407">
        <v>49</v>
      </c>
      <c r="L4407">
        <v>0</v>
      </c>
      <c r="M4407">
        <v>2023</v>
      </c>
      <c r="N4407">
        <f t="shared" ca="1" si="272"/>
        <v>199</v>
      </c>
      <c r="O4407">
        <f t="shared" ca="1" si="273"/>
        <v>33965</v>
      </c>
      <c r="P4407">
        <f ca="1">_20206[[#This Row],[最低排名]]-_20206[[#This Row],[同分人数]]+1</f>
        <v>33767</v>
      </c>
      <c r="Q4407">
        <f ca="1">IF(O4407&gt;=开始!$B$6, 1, 0)</f>
        <v>1</v>
      </c>
      <c r="R4407">
        <f ca="1">_20206[[#This Row],[最低排名]]-开始!$B$6</f>
        <v>33965</v>
      </c>
    </row>
    <row r="4408" spans="1:18">
      <c r="A4408">
        <v>39503</v>
      </c>
      <c r="B4408" t="s">
        <v>559</v>
      </c>
      <c r="C4408" t="str">
        <f t="shared" si="274"/>
        <v>哈理工</v>
      </c>
      <c r="D4408" t="str">
        <f t="shared" si="275"/>
        <v>03</v>
      </c>
      <c r="E4408" t="s">
        <v>560</v>
      </c>
      <c r="F4408">
        <v>211</v>
      </c>
      <c r="G4408">
        <v>106</v>
      </c>
      <c r="H4408">
        <v>64</v>
      </c>
      <c r="I4408">
        <v>67</v>
      </c>
      <c r="J4408">
        <v>58</v>
      </c>
      <c r="K4408">
        <v>49</v>
      </c>
      <c r="L4408">
        <v>0</v>
      </c>
      <c r="M4408">
        <v>2023</v>
      </c>
      <c r="N4408">
        <f t="shared" ca="1" si="272"/>
        <v>202</v>
      </c>
      <c r="O4408">
        <f t="shared" ca="1" si="273"/>
        <v>32023</v>
      </c>
      <c r="P4408">
        <f ca="1">_20206[[#This Row],[最低排名]]-_20206[[#This Row],[同分人数]]+1</f>
        <v>31822</v>
      </c>
      <c r="Q4408">
        <f ca="1">IF(O4408&gt;=开始!$B$6, 1, 0)</f>
        <v>1</v>
      </c>
      <c r="R4408">
        <f ca="1">_20206[[#This Row],[最低排名]]-开始!$B$6</f>
        <v>32023</v>
      </c>
    </row>
    <row r="4409" spans="1:18">
      <c r="A4409">
        <v>39504</v>
      </c>
      <c r="B4409" t="s">
        <v>561</v>
      </c>
      <c r="C4409" t="str">
        <f t="shared" si="274"/>
        <v>哈理工</v>
      </c>
      <c r="D4409" t="str">
        <f t="shared" si="275"/>
        <v>04</v>
      </c>
      <c r="E4409" t="s">
        <v>180</v>
      </c>
      <c r="F4409">
        <v>188</v>
      </c>
      <c r="G4409">
        <v>102</v>
      </c>
      <c r="H4409">
        <v>88</v>
      </c>
      <c r="I4409">
        <v>64</v>
      </c>
      <c r="J4409">
        <v>55</v>
      </c>
      <c r="K4409">
        <v>55</v>
      </c>
      <c r="L4409">
        <v>0</v>
      </c>
      <c r="M4409">
        <v>2023</v>
      </c>
      <c r="N4409">
        <f t="shared" ca="1" si="272"/>
        <v>237</v>
      </c>
      <c r="O4409">
        <f t="shared" ca="1" si="273"/>
        <v>31821</v>
      </c>
      <c r="P4409">
        <f ca="1">_20206[[#This Row],[最低排名]]-_20206[[#This Row],[同分人数]]+1</f>
        <v>31585</v>
      </c>
      <c r="Q4409">
        <f ca="1">IF(O4409&gt;=开始!$B$6, 1, 0)</f>
        <v>1</v>
      </c>
      <c r="R4409">
        <f ca="1">_20206[[#This Row],[最低排名]]-开始!$B$6</f>
        <v>31821</v>
      </c>
    </row>
    <row r="4410" spans="1:18">
      <c r="A4410">
        <v>39601</v>
      </c>
      <c r="B4410" t="s">
        <v>562</v>
      </c>
      <c r="C4410" t="str">
        <f t="shared" si="274"/>
        <v>黑科大</v>
      </c>
      <c r="D4410" t="str">
        <f t="shared" si="275"/>
        <v>01</v>
      </c>
      <c r="E4410" t="s">
        <v>447</v>
      </c>
      <c r="F4410">
        <v>190</v>
      </c>
      <c r="G4410">
        <v>100</v>
      </c>
      <c r="H4410">
        <v>78</v>
      </c>
      <c r="I4410">
        <v>52</v>
      </c>
      <c r="J4410">
        <v>52</v>
      </c>
      <c r="K4410">
        <v>49</v>
      </c>
      <c r="L4410">
        <v>0</v>
      </c>
      <c r="M4410">
        <v>2023</v>
      </c>
      <c r="N4410">
        <f t="shared" ca="1" si="272"/>
        <v>201</v>
      </c>
      <c r="O4410">
        <f t="shared" ca="1" si="273"/>
        <v>37931</v>
      </c>
      <c r="P4410">
        <f ca="1">_20206[[#This Row],[最低排名]]-_20206[[#This Row],[同分人数]]+1</f>
        <v>37731</v>
      </c>
      <c r="Q4410">
        <f ca="1">IF(O4410&gt;=开始!$B$6, 1, 0)</f>
        <v>1</v>
      </c>
      <c r="R4410">
        <f ca="1">_20206[[#This Row],[最低排名]]-开始!$B$6</f>
        <v>37931</v>
      </c>
    </row>
    <row r="4411" spans="1:18">
      <c r="A4411">
        <v>39701</v>
      </c>
      <c r="B4411" t="s">
        <v>563</v>
      </c>
      <c r="C4411" t="str">
        <f t="shared" si="274"/>
        <v>东北石油</v>
      </c>
      <c r="D4411" t="str">
        <f t="shared" si="275"/>
        <v>01</v>
      </c>
      <c r="E4411" t="s">
        <v>381</v>
      </c>
      <c r="F4411">
        <v>194</v>
      </c>
      <c r="G4411">
        <v>99</v>
      </c>
      <c r="H4411">
        <v>82</v>
      </c>
      <c r="I4411">
        <v>52</v>
      </c>
      <c r="J4411">
        <v>52</v>
      </c>
      <c r="K4411">
        <v>49</v>
      </c>
      <c r="L4411">
        <v>0</v>
      </c>
      <c r="M4411">
        <v>2023</v>
      </c>
      <c r="N4411">
        <f t="shared" ca="1" si="272"/>
        <v>190</v>
      </c>
      <c r="O4411">
        <f t="shared" ca="1" si="273"/>
        <v>36303</v>
      </c>
      <c r="P4411">
        <f ca="1">_20206[[#This Row],[最低排名]]-_20206[[#This Row],[同分人数]]+1</f>
        <v>36114</v>
      </c>
      <c r="Q4411">
        <f ca="1">IF(O4411&gt;=开始!$B$6, 1, 0)</f>
        <v>1</v>
      </c>
      <c r="R4411">
        <f ca="1">_20206[[#This Row],[最低排名]]-开始!$B$6</f>
        <v>36303</v>
      </c>
    </row>
    <row r="4412" spans="1:18">
      <c r="A4412">
        <v>39702</v>
      </c>
      <c r="B4412" t="s">
        <v>564</v>
      </c>
      <c r="C4412" t="str">
        <f t="shared" si="274"/>
        <v>东北石油</v>
      </c>
      <c r="D4412" t="str">
        <f t="shared" si="275"/>
        <v>02</v>
      </c>
      <c r="E4412" t="s">
        <v>228</v>
      </c>
      <c r="F4412">
        <v>195</v>
      </c>
      <c r="G4412">
        <v>101</v>
      </c>
      <c r="H4412">
        <v>100</v>
      </c>
      <c r="I4412">
        <v>49</v>
      </c>
      <c r="J4412">
        <v>49</v>
      </c>
      <c r="K4412">
        <v>46</v>
      </c>
      <c r="L4412">
        <v>0</v>
      </c>
      <c r="M4412">
        <v>2023</v>
      </c>
      <c r="N4412">
        <f t="shared" ca="1" si="272"/>
        <v>205</v>
      </c>
      <c r="O4412">
        <f t="shared" ca="1" si="273"/>
        <v>34170</v>
      </c>
      <c r="P4412">
        <f ca="1">_20206[[#This Row],[最低排名]]-_20206[[#This Row],[同分人数]]+1</f>
        <v>33966</v>
      </c>
      <c r="Q4412">
        <f ca="1">IF(O4412&gt;=开始!$B$6, 1, 0)</f>
        <v>1</v>
      </c>
      <c r="R4412">
        <f ca="1">_20206[[#This Row],[最低排名]]-开始!$B$6</f>
        <v>34170</v>
      </c>
    </row>
    <row r="4413" spans="1:18">
      <c r="A4413">
        <v>39703</v>
      </c>
      <c r="B4413" t="s">
        <v>565</v>
      </c>
      <c r="C4413" t="str">
        <f t="shared" si="274"/>
        <v>东北石油</v>
      </c>
      <c r="D4413" t="str">
        <f t="shared" si="275"/>
        <v>03</v>
      </c>
      <c r="E4413" t="s">
        <v>363</v>
      </c>
      <c r="F4413">
        <v>189</v>
      </c>
      <c r="G4413">
        <v>107</v>
      </c>
      <c r="H4413">
        <v>103</v>
      </c>
      <c r="I4413">
        <v>52</v>
      </c>
      <c r="J4413">
        <v>49</v>
      </c>
      <c r="K4413">
        <v>43</v>
      </c>
      <c r="L4413">
        <v>0</v>
      </c>
      <c r="M4413">
        <v>2023</v>
      </c>
      <c r="N4413">
        <f t="shared" ca="1" si="272"/>
        <v>228</v>
      </c>
      <c r="O4413">
        <f t="shared" ca="1" si="273"/>
        <v>34853</v>
      </c>
      <c r="P4413">
        <f ca="1">_20206[[#This Row],[最低排名]]-_20206[[#This Row],[同分人数]]+1</f>
        <v>34626</v>
      </c>
      <c r="Q4413">
        <f ca="1">IF(O4413&gt;=开始!$B$6, 1, 0)</f>
        <v>1</v>
      </c>
      <c r="R4413">
        <f ca="1">_20206[[#This Row],[最低排名]]-开始!$B$6</f>
        <v>34853</v>
      </c>
    </row>
    <row r="4414" spans="1:18">
      <c r="A4414">
        <v>39704</v>
      </c>
      <c r="B4414" t="s">
        <v>566</v>
      </c>
      <c r="C4414" t="str">
        <f t="shared" si="274"/>
        <v>东北石油</v>
      </c>
      <c r="D4414" t="str">
        <f t="shared" si="275"/>
        <v>04</v>
      </c>
      <c r="E4414" t="s">
        <v>232</v>
      </c>
      <c r="F4414">
        <v>191</v>
      </c>
      <c r="G4414">
        <v>103</v>
      </c>
      <c r="H4414">
        <v>91</v>
      </c>
      <c r="I4414">
        <v>55</v>
      </c>
      <c r="J4414">
        <v>52</v>
      </c>
      <c r="K4414">
        <v>49</v>
      </c>
      <c r="L4414">
        <v>0</v>
      </c>
      <c r="M4414">
        <v>2023</v>
      </c>
      <c r="N4414">
        <f t="shared" ca="1" si="272"/>
        <v>261</v>
      </c>
      <c r="O4414">
        <f t="shared" ca="1" si="273"/>
        <v>34431</v>
      </c>
      <c r="P4414">
        <f ca="1">_20206[[#This Row],[最低排名]]-_20206[[#This Row],[同分人数]]+1</f>
        <v>34171</v>
      </c>
      <c r="Q4414">
        <f ca="1">IF(O4414&gt;=开始!$B$6, 1, 0)</f>
        <v>1</v>
      </c>
      <c r="R4414">
        <f ca="1">_20206[[#This Row],[最低排名]]-开始!$B$6</f>
        <v>34431</v>
      </c>
    </row>
    <row r="4415" spans="1:18">
      <c r="A4415">
        <v>39705</v>
      </c>
      <c r="B4415" t="s">
        <v>567</v>
      </c>
      <c r="C4415" t="str">
        <f t="shared" si="274"/>
        <v>东北石油</v>
      </c>
      <c r="D4415" t="str">
        <f t="shared" si="275"/>
        <v>05</v>
      </c>
      <c r="E4415" t="s">
        <v>447</v>
      </c>
      <c r="F4415">
        <v>191</v>
      </c>
      <c r="G4415">
        <v>98</v>
      </c>
      <c r="H4415">
        <v>71</v>
      </c>
      <c r="I4415">
        <v>58</v>
      </c>
      <c r="J4415">
        <v>52</v>
      </c>
      <c r="K4415">
        <v>49</v>
      </c>
      <c r="L4415">
        <v>0</v>
      </c>
      <c r="M4415">
        <v>2023</v>
      </c>
      <c r="N4415">
        <f t="shared" ca="1" si="272"/>
        <v>201</v>
      </c>
      <c r="O4415">
        <f t="shared" ca="1" si="273"/>
        <v>37931</v>
      </c>
      <c r="P4415">
        <f ca="1">_20206[[#This Row],[最低排名]]-_20206[[#This Row],[同分人数]]+1</f>
        <v>37731</v>
      </c>
      <c r="Q4415">
        <f ca="1">IF(O4415&gt;=开始!$B$6, 1, 0)</f>
        <v>1</v>
      </c>
      <c r="R4415">
        <f ca="1">_20206[[#This Row],[最低排名]]-开始!$B$6</f>
        <v>37931</v>
      </c>
    </row>
    <row r="4416" spans="1:18">
      <c r="A4416">
        <v>39706</v>
      </c>
      <c r="B4416" t="s">
        <v>568</v>
      </c>
      <c r="C4416" t="str">
        <f t="shared" si="274"/>
        <v>东北石油</v>
      </c>
      <c r="D4416" t="str">
        <f t="shared" si="275"/>
        <v>06</v>
      </c>
      <c r="E4416" t="s">
        <v>50</v>
      </c>
      <c r="F4416">
        <v>209</v>
      </c>
      <c r="G4416">
        <v>119</v>
      </c>
      <c r="H4416">
        <v>60</v>
      </c>
      <c r="I4416">
        <v>61</v>
      </c>
      <c r="J4416">
        <v>55</v>
      </c>
      <c r="K4416">
        <v>46</v>
      </c>
      <c r="L4416">
        <v>0</v>
      </c>
      <c r="M4416">
        <v>2023</v>
      </c>
      <c r="N4416">
        <f t="shared" ca="1" si="272"/>
        <v>207</v>
      </c>
      <c r="O4416">
        <f t="shared" ca="1" si="273"/>
        <v>35904</v>
      </c>
      <c r="P4416">
        <f ca="1">_20206[[#This Row],[最低排名]]-_20206[[#This Row],[同分人数]]+1</f>
        <v>35698</v>
      </c>
      <c r="Q4416">
        <f ca="1">IF(O4416&gt;=开始!$B$6, 1, 0)</f>
        <v>1</v>
      </c>
      <c r="R4416">
        <f ca="1">_20206[[#This Row],[最低排名]]-开始!$B$6</f>
        <v>35904</v>
      </c>
    </row>
    <row r="4417" spans="1:18">
      <c r="A4417">
        <v>39801</v>
      </c>
      <c r="B4417" t="s">
        <v>569</v>
      </c>
      <c r="C4417" t="str">
        <f t="shared" si="274"/>
        <v>佳木斯大</v>
      </c>
      <c r="D4417" t="str">
        <f t="shared" si="275"/>
        <v>01</v>
      </c>
      <c r="E4417" t="s">
        <v>184</v>
      </c>
      <c r="F4417">
        <v>192</v>
      </c>
      <c r="G4417">
        <v>99</v>
      </c>
      <c r="H4417">
        <v>103</v>
      </c>
      <c r="I4417">
        <v>58</v>
      </c>
      <c r="J4417">
        <v>52</v>
      </c>
      <c r="K4417">
        <v>46</v>
      </c>
      <c r="L4417">
        <v>0</v>
      </c>
      <c r="M4417">
        <v>2023</v>
      </c>
      <c r="N4417">
        <f t="shared" ca="1" si="272"/>
        <v>237</v>
      </c>
      <c r="O4417">
        <f t="shared" ca="1" si="273"/>
        <v>31584</v>
      </c>
      <c r="P4417">
        <f ca="1">_20206[[#This Row],[最低排名]]-_20206[[#This Row],[同分人数]]+1</f>
        <v>31348</v>
      </c>
      <c r="Q4417">
        <f ca="1">IF(O4417&gt;=开始!$B$6, 1, 0)</f>
        <v>1</v>
      </c>
      <c r="R4417">
        <f ca="1">_20206[[#This Row],[最低排名]]-开始!$B$6</f>
        <v>31584</v>
      </c>
    </row>
    <row r="4418" spans="1:18">
      <c r="A4418">
        <v>39901</v>
      </c>
      <c r="B4418" t="s">
        <v>570</v>
      </c>
      <c r="C4418" t="str">
        <f t="shared" si="274"/>
        <v>东北农大</v>
      </c>
      <c r="D4418" t="str">
        <f t="shared" si="275"/>
        <v>01</v>
      </c>
      <c r="E4418" t="s">
        <v>39</v>
      </c>
      <c r="F4418">
        <v>199</v>
      </c>
      <c r="G4418">
        <v>106</v>
      </c>
      <c r="H4418">
        <v>111</v>
      </c>
      <c r="I4418">
        <v>70</v>
      </c>
      <c r="J4418">
        <v>67</v>
      </c>
      <c r="K4418">
        <v>55</v>
      </c>
      <c r="L4418">
        <v>0</v>
      </c>
      <c r="M4418">
        <v>2023</v>
      </c>
      <c r="N4418">
        <f t="shared" ref="N4418:N4481" ca="1" si="276">VLOOKUP(E4418, INDIRECT("'" &amp; M4418 &amp; "D'!$A$2:$G$500"), 2, FALSE)</f>
        <v>260</v>
      </c>
      <c r="O4418">
        <f t="shared" ref="O4418:O4481" ca="1" si="277">VLOOKUP(E4418, INDIRECT("'" &amp; M4418 &amp; "D'!$A$2:$G$500"), 3, FALSE)</f>
        <v>19158</v>
      </c>
      <c r="P4418">
        <f ca="1">_20206[[#This Row],[最低排名]]-_20206[[#This Row],[同分人数]]+1</f>
        <v>18899</v>
      </c>
      <c r="Q4418">
        <f ca="1">IF(O4418&gt;=开始!$B$6, 1, 0)</f>
        <v>1</v>
      </c>
      <c r="R4418">
        <f ca="1">_20206[[#This Row],[最低排名]]-开始!$B$6</f>
        <v>19158</v>
      </c>
    </row>
    <row r="4419" spans="1:18">
      <c r="A4419">
        <v>39902</v>
      </c>
      <c r="B4419" t="s">
        <v>571</v>
      </c>
      <c r="C4419" t="str">
        <f t="shared" si="274"/>
        <v>东北农大</v>
      </c>
      <c r="D4419" t="str">
        <f t="shared" si="275"/>
        <v>02</v>
      </c>
      <c r="E4419" t="s">
        <v>195</v>
      </c>
      <c r="F4419">
        <v>200</v>
      </c>
      <c r="G4419">
        <v>102</v>
      </c>
      <c r="H4419">
        <v>124</v>
      </c>
      <c r="I4419">
        <v>64</v>
      </c>
      <c r="J4419">
        <v>61</v>
      </c>
      <c r="K4419">
        <v>61</v>
      </c>
      <c r="L4419">
        <v>0</v>
      </c>
      <c r="M4419">
        <v>2023</v>
      </c>
      <c r="N4419">
        <f t="shared" ca="1" si="276"/>
        <v>218</v>
      </c>
      <c r="O4419">
        <f t="shared" ca="1" si="277"/>
        <v>17139</v>
      </c>
      <c r="P4419">
        <f ca="1">_20206[[#This Row],[最低排名]]-_20206[[#This Row],[同分人数]]+1</f>
        <v>16922</v>
      </c>
      <c r="Q4419">
        <f ca="1">IF(O4419&gt;=开始!$B$6, 1, 0)</f>
        <v>1</v>
      </c>
      <c r="R4419">
        <f ca="1">_20206[[#This Row],[最低排名]]-开始!$B$6</f>
        <v>17139</v>
      </c>
    </row>
    <row r="4420" spans="1:18">
      <c r="A4420">
        <v>40001</v>
      </c>
      <c r="B4420" t="s">
        <v>572</v>
      </c>
      <c r="C4420" t="str">
        <f t="shared" si="274"/>
        <v>哈医大</v>
      </c>
      <c r="D4420" t="str">
        <f t="shared" si="275"/>
        <v>01</v>
      </c>
      <c r="E4420" t="s">
        <v>66</v>
      </c>
      <c r="F4420">
        <v>223</v>
      </c>
      <c r="G4420">
        <v>115</v>
      </c>
      <c r="H4420">
        <v>115</v>
      </c>
      <c r="I4420">
        <v>67</v>
      </c>
      <c r="J4420">
        <v>67</v>
      </c>
      <c r="K4420">
        <v>67</v>
      </c>
      <c r="L4420">
        <v>0</v>
      </c>
      <c r="M4420">
        <v>2023</v>
      </c>
      <c r="N4420">
        <f t="shared" ca="1" si="276"/>
        <v>241</v>
      </c>
      <c r="O4420">
        <f t="shared" ca="1" si="277"/>
        <v>10105</v>
      </c>
      <c r="P4420">
        <f ca="1">_20206[[#This Row],[最低排名]]-_20206[[#This Row],[同分人数]]+1</f>
        <v>9865</v>
      </c>
      <c r="Q4420">
        <f ca="1">IF(O4420&gt;=开始!$B$6, 1, 0)</f>
        <v>1</v>
      </c>
      <c r="R4420">
        <f ca="1">_20206[[#This Row],[最低排名]]-开始!$B$6</f>
        <v>10105</v>
      </c>
    </row>
    <row r="4421" spans="1:18">
      <c r="A4421">
        <v>40002</v>
      </c>
      <c r="B4421" t="s">
        <v>573</v>
      </c>
      <c r="C4421" t="str">
        <f t="shared" si="274"/>
        <v>哈医大</v>
      </c>
      <c r="D4421" t="str">
        <f t="shared" si="275"/>
        <v>02</v>
      </c>
      <c r="E4421" t="s">
        <v>162</v>
      </c>
      <c r="F4421">
        <v>200</v>
      </c>
      <c r="G4421">
        <v>106</v>
      </c>
      <c r="H4421">
        <v>110</v>
      </c>
      <c r="I4421">
        <v>61</v>
      </c>
      <c r="J4421">
        <v>55</v>
      </c>
      <c r="K4421">
        <v>49</v>
      </c>
      <c r="L4421">
        <v>0</v>
      </c>
      <c r="M4421">
        <v>2023</v>
      </c>
      <c r="N4421">
        <f t="shared" ca="1" si="276"/>
        <v>263</v>
      </c>
      <c r="O4421">
        <f t="shared" ca="1" si="277"/>
        <v>25848</v>
      </c>
      <c r="P4421">
        <f ca="1">_20206[[#This Row],[最低排名]]-_20206[[#This Row],[同分人数]]+1</f>
        <v>25586</v>
      </c>
      <c r="Q4421">
        <f ca="1">IF(O4421&gt;=开始!$B$6, 1, 0)</f>
        <v>1</v>
      </c>
      <c r="R4421">
        <f ca="1">_20206[[#This Row],[最低排名]]-开始!$B$6</f>
        <v>25848</v>
      </c>
    </row>
    <row r="4422" spans="1:18">
      <c r="A4422">
        <v>40003</v>
      </c>
      <c r="B4422" t="s">
        <v>574</v>
      </c>
      <c r="C4422" t="str">
        <f t="shared" si="274"/>
        <v>哈医大</v>
      </c>
      <c r="D4422" t="str">
        <f t="shared" si="275"/>
        <v>03</v>
      </c>
      <c r="E4422" t="s">
        <v>149</v>
      </c>
      <c r="F4422">
        <v>216</v>
      </c>
      <c r="G4422">
        <v>121</v>
      </c>
      <c r="H4422">
        <v>104</v>
      </c>
      <c r="I4422">
        <v>61</v>
      </c>
      <c r="J4422">
        <v>61</v>
      </c>
      <c r="K4422">
        <v>55</v>
      </c>
      <c r="L4422">
        <v>0</v>
      </c>
      <c r="M4422">
        <v>2023</v>
      </c>
      <c r="N4422">
        <f t="shared" ca="1" si="276"/>
        <v>217</v>
      </c>
      <c r="O4422">
        <f t="shared" ca="1" si="277"/>
        <v>20398</v>
      </c>
      <c r="P4422">
        <f ca="1">_20206[[#This Row],[最低排名]]-_20206[[#This Row],[同分人数]]+1</f>
        <v>20182</v>
      </c>
      <c r="Q4422">
        <f ca="1">IF(O4422&gt;=开始!$B$6, 1, 0)</f>
        <v>1</v>
      </c>
      <c r="R4422">
        <f ca="1">_20206[[#This Row],[最低排名]]-开始!$B$6</f>
        <v>20398</v>
      </c>
    </row>
    <row r="4423" spans="1:18">
      <c r="A4423">
        <v>40004</v>
      </c>
      <c r="B4423" t="s">
        <v>575</v>
      </c>
      <c r="C4423" t="str">
        <f t="shared" si="274"/>
        <v>哈医大</v>
      </c>
      <c r="D4423" t="str">
        <f t="shared" si="275"/>
        <v>04</v>
      </c>
      <c r="E4423" t="s">
        <v>92</v>
      </c>
      <c r="F4423">
        <v>208</v>
      </c>
      <c r="G4423">
        <v>105</v>
      </c>
      <c r="H4423">
        <v>106</v>
      </c>
      <c r="I4423">
        <v>61</v>
      </c>
      <c r="J4423">
        <v>55</v>
      </c>
      <c r="K4423">
        <v>52</v>
      </c>
      <c r="L4423">
        <v>0</v>
      </c>
      <c r="M4423">
        <v>2023</v>
      </c>
      <c r="N4423">
        <f t="shared" ca="1" si="276"/>
        <v>263</v>
      </c>
      <c r="O4423">
        <f t="shared" ca="1" si="277"/>
        <v>24077</v>
      </c>
      <c r="P4423">
        <f ca="1">_20206[[#This Row],[最低排名]]-_20206[[#This Row],[同分人数]]+1</f>
        <v>23815</v>
      </c>
      <c r="Q4423">
        <f ca="1">IF(O4423&gt;=开始!$B$6, 1, 0)</f>
        <v>1</v>
      </c>
      <c r="R4423">
        <f ca="1">_20206[[#This Row],[最低排名]]-开始!$B$6</f>
        <v>24077</v>
      </c>
    </row>
    <row r="4424" spans="1:18">
      <c r="A4424">
        <v>40005</v>
      </c>
      <c r="B4424" t="s">
        <v>576</v>
      </c>
      <c r="C4424" t="str">
        <f t="shared" si="274"/>
        <v>哈医大</v>
      </c>
      <c r="D4424" t="str">
        <f t="shared" si="275"/>
        <v>05</v>
      </c>
      <c r="E4424" t="s">
        <v>577</v>
      </c>
      <c r="F4424">
        <v>213</v>
      </c>
      <c r="G4424">
        <v>109</v>
      </c>
      <c r="H4424">
        <v>97</v>
      </c>
      <c r="I4424">
        <v>64</v>
      </c>
      <c r="J4424">
        <v>55</v>
      </c>
      <c r="K4424">
        <v>49</v>
      </c>
      <c r="L4424">
        <v>0</v>
      </c>
      <c r="M4424">
        <v>2023</v>
      </c>
      <c r="N4424">
        <f t="shared" ca="1" si="276"/>
        <v>280</v>
      </c>
      <c r="O4424">
        <f t="shared" ca="1" si="277"/>
        <v>25081</v>
      </c>
      <c r="P4424">
        <f ca="1">_20206[[#This Row],[最低排名]]-_20206[[#This Row],[同分人数]]+1</f>
        <v>24802</v>
      </c>
      <c r="Q4424">
        <f ca="1">IF(O4424&gt;=开始!$B$6, 1, 0)</f>
        <v>1</v>
      </c>
      <c r="R4424">
        <f ca="1">_20206[[#This Row],[最低排名]]-开始!$B$6</f>
        <v>25081</v>
      </c>
    </row>
    <row r="4425" spans="1:18">
      <c r="A4425">
        <v>40101</v>
      </c>
      <c r="B4425" t="s">
        <v>578</v>
      </c>
      <c r="C4425" t="str">
        <f t="shared" si="274"/>
        <v>哈师大</v>
      </c>
      <c r="D4425" t="str">
        <f t="shared" si="275"/>
        <v>01</v>
      </c>
      <c r="E4425" t="s">
        <v>469</v>
      </c>
      <c r="F4425">
        <v>183</v>
      </c>
      <c r="G4425">
        <v>99</v>
      </c>
      <c r="H4425">
        <v>93</v>
      </c>
      <c r="I4425">
        <v>61</v>
      </c>
      <c r="J4425">
        <v>49</v>
      </c>
      <c r="K4425">
        <v>46</v>
      </c>
      <c r="L4425">
        <v>0</v>
      </c>
      <c r="M4425">
        <v>2023</v>
      </c>
      <c r="N4425">
        <f t="shared" ca="1" si="276"/>
        <v>224</v>
      </c>
      <c r="O4425">
        <f t="shared" ca="1" si="277"/>
        <v>35697</v>
      </c>
      <c r="P4425">
        <f ca="1">_20206[[#This Row],[最低排名]]-_20206[[#This Row],[同分人数]]+1</f>
        <v>35474</v>
      </c>
      <c r="Q4425">
        <f ca="1">IF(O4425&gt;=开始!$B$6, 1, 0)</f>
        <v>1</v>
      </c>
      <c r="R4425">
        <f ca="1">_20206[[#This Row],[最低排名]]-开始!$B$6</f>
        <v>35697</v>
      </c>
    </row>
    <row r="4426" spans="1:18">
      <c r="A4426">
        <v>40102</v>
      </c>
      <c r="B4426" t="s">
        <v>579</v>
      </c>
      <c r="C4426" t="str">
        <f t="shared" si="274"/>
        <v>哈师大</v>
      </c>
      <c r="D4426" t="str">
        <f t="shared" si="275"/>
        <v>02</v>
      </c>
      <c r="E4426" t="s">
        <v>149</v>
      </c>
      <c r="F4426">
        <v>214</v>
      </c>
      <c r="G4426">
        <v>119</v>
      </c>
      <c r="H4426">
        <v>115</v>
      </c>
      <c r="I4426">
        <v>64</v>
      </c>
      <c r="J4426">
        <v>58</v>
      </c>
      <c r="K4426">
        <v>46</v>
      </c>
      <c r="L4426">
        <v>0</v>
      </c>
      <c r="M4426">
        <v>2023</v>
      </c>
      <c r="N4426">
        <f t="shared" ca="1" si="276"/>
        <v>217</v>
      </c>
      <c r="O4426">
        <f t="shared" ca="1" si="277"/>
        <v>20398</v>
      </c>
      <c r="P4426">
        <f ca="1">_20206[[#This Row],[最低排名]]-_20206[[#This Row],[同分人数]]+1</f>
        <v>20182</v>
      </c>
      <c r="Q4426">
        <f ca="1">IF(O4426&gt;=开始!$B$6, 1, 0)</f>
        <v>1</v>
      </c>
      <c r="R4426">
        <f ca="1">_20206[[#This Row],[最低排名]]-开始!$B$6</f>
        <v>20398</v>
      </c>
    </row>
    <row r="4427" spans="1:18">
      <c r="A4427">
        <v>40103</v>
      </c>
      <c r="B4427" t="s">
        <v>580</v>
      </c>
      <c r="C4427" t="str">
        <f t="shared" si="274"/>
        <v>哈师大</v>
      </c>
      <c r="D4427" t="str">
        <f t="shared" si="275"/>
        <v>03</v>
      </c>
      <c r="E4427" t="s">
        <v>85</v>
      </c>
      <c r="F4427">
        <v>206</v>
      </c>
      <c r="G4427">
        <v>105</v>
      </c>
      <c r="H4427">
        <v>124</v>
      </c>
      <c r="I4427">
        <v>58</v>
      </c>
      <c r="J4427">
        <v>55</v>
      </c>
      <c r="K4427">
        <v>43</v>
      </c>
      <c r="L4427">
        <v>0</v>
      </c>
      <c r="M4427">
        <v>2023</v>
      </c>
      <c r="N4427">
        <f t="shared" ca="1" si="276"/>
        <v>237</v>
      </c>
      <c r="O4427">
        <f t="shared" ca="1" si="277"/>
        <v>23115</v>
      </c>
      <c r="P4427">
        <f ca="1">_20206[[#This Row],[最低排名]]-_20206[[#This Row],[同分人数]]+1</f>
        <v>22879</v>
      </c>
      <c r="Q4427">
        <f ca="1">IF(O4427&gt;=开始!$B$6, 1, 0)</f>
        <v>1</v>
      </c>
      <c r="R4427">
        <f ca="1">_20206[[#This Row],[最低排名]]-开始!$B$6</f>
        <v>23115</v>
      </c>
    </row>
    <row r="4428" spans="1:18">
      <c r="A4428">
        <v>40201</v>
      </c>
      <c r="B4428" t="s">
        <v>581</v>
      </c>
      <c r="C4428" t="str">
        <f t="shared" si="274"/>
        <v>齐齐哈尔</v>
      </c>
      <c r="D4428" t="str">
        <f t="shared" si="275"/>
        <v>01</v>
      </c>
      <c r="E4428" t="s">
        <v>513</v>
      </c>
      <c r="F4428">
        <v>152</v>
      </c>
      <c r="G4428">
        <v>78</v>
      </c>
      <c r="H4428">
        <v>85</v>
      </c>
      <c r="I4428">
        <v>64</v>
      </c>
      <c r="J4428">
        <v>61</v>
      </c>
      <c r="K4428">
        <v>58</v>
      </c>
      <c r="L4428">
        <v>0</v>
      </c>
      <c r="M4428">
        <v>2023</v>
      </c>
      <c r="N4428">
        <f t="shared" ca="1" si="276"/>
        <v>161</v>
      </c>
      <c r="O4428">
        <f t="shared" ca="1" si="277"/>
        <v>38092</v>
      </c>
      <c r="P4428">
        <f ca="1">_20206[[#This Row],[最低排名]]-_20206[[#This Row],[同分人数]]+1</f>
        <v>37932</v>
      </c>
      <c r="Q4428">
        <f ca="1">IF(O4428&gt;=开始!$B$6, 1, 0)</f>
        <v>1</v>
      </c>
      <c r="R4428">
        <f ca="1">_20206[[#This Row],[最低排名]]-开始!$B$6</f>
        <v>38092</v>
      </c>
    </row>
    <row r="4429" spans="1:18">
      <c r="A4429">
        <v>40202</v>
      </c>
      <c r="B4429" t="s">
        <v>582</v>
      </c>
      <c r="C4429" t="str">
        <f t="shared" si="274"/>
        <v>齐齐哈尔</v>
      </c>
      <c r="D4429" t="str">
        <f t="shared" si="275"/>
        <v>02</v>
      </c>
      <c r="E4429" t="s">
        <v>447</v>
      </c>
      <c r="F4429">
        <v>217</v>
      </c>
      <c r="G4429">
        <v>112</v>
      </c>
      <c r="H4429">
        <v>63</v>
      </c>
      <c r="I4429">
        <v>49</v>
      </c>
      <c r="J4429">
        <v>46</v>
      </c>
      <c r="K4429">
        <v>46</v>
      </c>
      <c r="L4429">
        <v>0</v>
      </c>
      <c r="M4429">
        <v>2023</v>
      </c>
      <c r="N4429">
        <f t="shared" ca="1" si="276"/>
        <v>201</v>
      </c>
      <c r="O4429">
        <f t="shared" ca="1" si="277"/>
        <v>37931</v>
      </c>
      <c r="P4429">
        <f ca="1">_20206[[#This Row],[最低排名]]-_20206[[#This Row],[同分人数]]+1</f>
        <v>37731</v>
      </c>
      <c r="Q4429">
        <f ca="1">IF(O4429&gt;=开始!$B$6, 1, 0)</f>
        <v>1</v>
      </c>
      <c r="R4429">
        <f ca="1">_20206[[#This Row],[最低排名]]-开始!$B$6</f>
        <v>37931</v>
      </c>
    </row>
    <row r="4430" spans="1:18">
      <c r="A4430">
        <v>40203</v>
      </c>
      <c r="B4430" t="s">
        <v>583</v>
      </c>
      <c r="C4430" t="str">
        <f t="shared" si="274"/>
        <v>齐齐哈尔</v>
      </c>
      <c r="D4430" t="str">
        <f t="shared" si="275"/>
        <v>03</v>
      </c>
      <c r="E4430" t="s">
        <v>52</v>
      </c>
      <c r="F4430">
        <v>193</v>
      </c>
      <c r="G4430">
        <v>99</v>
      </c>
      <c r="H4430">
        <v>78</v>
      </c>
      <c r="I4430">
        <v>58</v>
      </c>
      <c r="J4430">
        <v>55</v>
      </c>
      <c r="K4430">
        <v>40</v>
      </c>
      <c r="L4430">
        <v>0</v>
      </c>
      <c r="M4430">
        <v>2023</v>
      </c>
      <c r="N4430">
        <f t="shared" ca="1" si="276"/>
        <v>221</v>
      </c>
      <c r="O4430">
        <f t="shared" ca="1" si="277"/>
        <v>37331</v>
      </c>
      <c r="P4430">
        <f ca="1">_20206[[#This Row],[最低排名]]-_20206[[#This Row],[同分人数]]+1</f>
        <v>37111</v>
      </c>
      <c r="Q4430">
        <f ca="1">IF(O4430&gt;=开始!$B$6, 1, 0)</f>
        <v>1</v>
      </c>
      <c r="R4430">
        <f ca="1">_20206[[#This Row],[最低排名]]-开始!$B$6</f>
        <v>37331</v>
      </c>
    </row>
    <row r="4431" spans="1:18">
      <c r="A4431">
        <v>40204</v>
      </c>
      <c r="B4431" t="s">
        <v>584</v>
      </c>
      <c r="C4431" t="str">
        <f t="shared" si="274"/>
        <v>齐齐哈尔</v>
      </c>
      <c r="D4431" t="str">
        <f t="shared" si="275"/>
        <v>04</v>
      </c>
      <c r="E4431" t="s">
        <v>585</v>
      </c>
      <c r="F4431">
        <v>182</v>
      </c>
      <c r="G4431">
        <v>102</v>
      </c>
      <c r="H4431">
        <v>75</v>
      </c>
      <c r="I4431">
        <v>55</v>
      </c>
      <c r="J4431">
        <v>52</v>
      </c>
      <c r="K4431">
        <v>52</v>
      </c>
      <c r="L4431">
        <v>0</v>
      </c>
      <c r="M4431">
        <v>2023</v>
      </c>
      <c r="N4431">
        <f t="shared" ca="1" si="276"/>
        <v>189</v>
      </c>
      <c r="O4431">
        <f t="shared" ca="1" si="277"/>
        <v>38855</v>
      </c>
      <c r="P4431">
        <f ca="1">_20206[[#This Row],[最低排名]]-_20206[[#This Row],[同分人数]]+1</f>
        <v>38667</v>
      </c>
      <c r="Q4431">
        <f ca="1">IF(O4431&gt;=开始!$B$6, 1, 0)</f>
        <v>1</v>
      </c>
      <c r="R4431">
        <f ca="1">_20206[[#This Row],[最低排名]]-开始!$B$6</f>
        <v>38855</v>
      </c>
    </row>
    <row r="4432" spans="1:18">
      <c r="A4432">
        <v>40205</v>
      </c>
      <c r="B4432" t="s">
        <v>586</v>
      </c>
      <c r="C4432" t="str">
        <f t="shared" si="274"/>
        <v>齐齐哈尔</v>
      </c>
      <c r="D4432" t="str">
        <f t="shared" si="275"/>
        <v>05</v>
      </c>
      <c r="E4432" t="s">
        <v>203</v>
      </c>
      <c r="F4432">
        <v>189</v>
      </c>
      <c r="G4432">
        <v>102</v>
      </c>
      <c r="H4432">
        <v>97</v>
      </c>
      <c r="I4432">
        <v>52</v>
      </c>
      <c r="J4432">
        <v>49</v>
      </c>
      <c r="K4432">
        <v>43</v>
      </c>
      <c r="L4432">
        <v>0</v>
      </c>
      <c r="M4432">
        <v>2023</v>
      </c>
      <c r="N4432">
        <f t="shared" ca="1" si="276"/>
        <v>209</v>
      </c>
      <c r="O4432">
        <f t="shared" ca="1" si="277"/>
        <v>36113</v>
      </c>
      <c r="P4432">
        <f ca="1">_20206[[#This Row],[最低排名]]-_20206[[#This Row],[同分人数]]+1</f>
        <v>35905</v>
      </c>
      <c r="Q4432">
        <f ca="1">IF(O4432&gt;=开始!$B$6, 1, 0)</f>
        <v>1</v>
      </c>
      <c r="R4432">
        <f ca="1">_20206[[#This Row],[最低排名]]-开始!$B$6</f>
        <v>36113</v>
      </c>
    </row>
    <row r="4433" spans="1:18">
      <c r="A4433">
        <v>40301</v>
      </c>
      <c r="B4433" t="s">
        <v>587</v>
      </c>
      <c r="C4433" t="str">
        <f t="shared" si="274"/>
        <v>哈商大</v>
      </c>
      <c r="D4433" t="str">
        <f t="shared" si="275"/>
        <v>01</v>
      </c>
      <c r="E4433" t="s">
        <v>318</v>
      </c>
      <c r="F4433">
        <v>185</v>
      </c>
      <c r="G4433">
        <v>104</v>
      </c>
      <c r="H4433">
        <v>88</v>
      </c>
      <c r="I4433">
        <v>55</v>
      </c>
      <c r="J4433">
        <v>52</v>
      </c>
      <c r="K4433">
        <v>46</v>
      </c>
      <c r="L4433">
        <v>0</v>
      </c>
      <c r="M4433">
        <v>2023</v>
      </c>
      <c r="N4433">
        <f t="shared" ca="1" si="276"/>
        <v>194</v>
      </c>
      <c r="O4433">
        <f t="shared" ca="1" si="277"/>
        <v>36906</v>
      </c>
      <c r="P4433">
        <f ca="1">_20206[[#This Row],[最低排名]]-_20206[[#This Row],[同分人数]]+1</f>
        <v>36713</v>
      </c>
      <c r="Q4433">
        <f ca="1">IF(O4433&gt;=开始!$B$6, 1, 0)</f>
        <v>1</v>
      </c>
      <c r="R4433">
        <f ca="1">_20206[[#This Row],[最低排名]]-开始!$B$6</f>
        <v>36906</v>
      </c>
    </row>
    <row r="4434" spans="1:18">
      <c r="A4434">
        <v>40302</v>
      </c>
      <c r="B4434" t="s">
        <v>588</v>
      </c>
      <c r="C4434" t="str">
        <f t="shared" si="274"/>
        <v>哈商大</v>
      </c>
      <c r="D4434" t="str">
        <f t="shared" si="275"/>
        <v>02</v>
      </c>
      <c r="E4434" t="s">
        <v>469</v>
      </c>
      <c r="F4434">
        <v>162</v>
      </c>
      <c r="G4434">
        <v>99</v>
      </c>
      <c r="H4434">
        <v>111</v>
      </c>
      <c r="I4434">
        <v>58</v>
      </c>
      <c r="J4434">
        <v>52</v>
      </c>
      <c r="K4434">
        <v>49</v>
      </c>
      <c r="L4434">
        <v>0</v>
      </c>
      <c r="M4434">
        <v>2023</v>
      </c>
      <c r="N4434">
        <f t="shared" ca="1" si="276"/>
        <v>224</v>
      </c>
      <c r="O4434">
        <f t="shared" ca="1" si="277"/>
        <v>35697</v>
      </c>
      <c r="P4434">
        <f ca="1">_20206[[#This Row],[最低排名]]-_20206[[#This Row],[同分人数]]+1</f>
        <v>35474</v>
      </c>
      <c r="Q4434">
        <f ca="1">IF(O4434&gt;=开始!$B$6, 1, 0)</f>
        <v>1</v>
      </c>
      <c r="R4434">
        <f ca="1">_20206[[#This Row],[最低排名]]-开始!$B$6</f>
        <v>35697</v>
      </c>
    </row>
    <row r="4435" spans="1:18">
      <c r="A4435">
        <v>40303</v>
      </c>
      <c r="B4435" t="s">
        <v>589</v>
      </c>
      <c r="C4435" t="str">
        <f t="shared" si="274"/>
        <v>哈商大</v>
      </c>
      <c r="D4435" t="str">
        <f t="shared" si="275"/>
        <v>03</v>
      </c>
      <c r="E4435" t="s">
        <v>363</v>
      </c>
      <c r="F4435">
        <v>196</v>
      </c>
      <c r="G4435">
        <v>103</v>
      </c>
      <c r="H4435">
        <v>84</v>
      </c>
      <c r="I4435">
        <v>55</v>
      </c>
      <c r="J4435">
        <v>52</v>
      </c>
      <c r="K4435">
        <v>49</v>
      </c>
      <c r="L4435">
        <v>0</v>
      </c>
      <c r="M4435">
        <v>2023</v>
      </c>
      <c r="N4435">
        <f t="shared" ca="1" si="276"/>
        <v>228</v>
      </c>
      <c r="O4435">
        <f t="shared" ca="1" si="277"/>
        <v>34853</v>
      </c>
      <c r="P4435">
        <f ca="1">_20206[[#This Row],[最低排名]]-_20206[[#This Row],[同分人数]]+1</f>
        <v>34626</v>
      </c>
      <c r="Q4435">
        <f ca="1">IF(O4435&gt;=开始!$B$6, 1, 0)</f>
        <v>1</v>
      </c>
      <c r="R4435">
        <f ca="1">_20206[[#This Row],[最低排名]]-开始!$B$6</f>
        <v>34853</v>
      </c>
    </row>
    <row r="4436" spans="1:18">
      <c r="A4436">
        <v>40304</v>
      </c>
      <c r="B4436" t="s">
        <v>590</v>
      </c>
      <c r="C4436" t="str">
        <f t="shared" si="274"/>
        <v>哈商大</v>
      </c>
      <c r="D4436" t="str">
        <f t="shared" si="275"/>
        <v>04</v>
      </c>
      <c r="E4436" t="s">
        <v>405</v>
      </c>
      <c r="F4436">
        <v>202</v>
      </c>
      <c r="G4436">
        <v>103</v>
      </c>
      <c r="H4436">
        <v>90</v>
      </c>
      <c r="I4436">
        <v>46</v>
      </c>
      <c r="J4436">
        <v>46</v>
      </c>
      <c r="K4436">
        <v>43</v>
      </c>
      <c r="L4436">
        <v>0</v>
      </c>
      <c r="M4436">
        <v>2023</v>
      </c>
      <c r="N4436">
        <f t="shared" ca="1" si="276"/>
        <v>209</v>
      </c>
      <c r="O4436">
        <f t="shared" ca="1" si="277"/>
        <v>36712</v>
      </c>
      <c r="P4436">
        <f ca="1">_20206[[#This Row],[最低排名]]-_20206[[#This Row],[同分人数]]+1</f>
        <v>36504</v>
      </c>
      <c r="Q4436">
        <f ca="1">IF(O4436&gt;=开始!$B$6, 1, 0)</f>
        <v>1</v>
      </c>
      <c r="R4436">
        <f ca="1">_20206[[#This Row],[最低排名]]-开始!$B$6</f>
        <v>36712</v>
      </c>
    </row>
    <row r="4437" spans="1:18">
      <c r="A4437">
        <v>40401</v>
      </c>
      <c r="B4437" t="s">
        <v>591</v>
      </c>
      <c r="C4437" t="str">
        <f t="shared" si="274"/>
        <v>哈金融</v>
      </c>
      <c r="D4437" t="str">
        <f t="shared" si="275"/>
        <v>01</v>
      </c>
      <c r="E4437" t="s">
        <v>585</v>
      </c>
      <c r="F4437">
        <v>169</v>
      </c>
      <c r="G4437">
        <v>92</v>
      </c>
      <c r="H4437">
        <v>100</v>
      </c>
      <c r="I4437">
        <v>55</v>
      </c>
      <c r="J4437">
        <v>46</v>
      </c>
      <c r="K4437">
        <v>46</v>
      </c>
      <c r="L4437">
        <v>0</v>
      </c>
      <c r="M4437">
        <v>2023</v>
      </c>
      <c r="N4437">
        <f t="shared" ca="1" si="276"/>
        <v>189</v>
      </c>
      <c r="O4437">
        <f t="shared" ca="1" si="277"/>
        <v>38855</v>
      </c>
      <c r="P4437">
        <f ca="1">_20206[[#This Row],[最低排名]]-_20206[[#This Row],[同分人数]]+1</f>
        <v>38667</v>
      </c>
      <c r="Q4437">
        <f ca="1">IF(O4437&gt;=开始!$B$6, 1, 0)</f>
        <v>1</v>
      </c>
      <c r="R4437">
        <f ca="1">_20206[[#This Row],[最低排名]]-开始!$B$6</f>
        <v>38855</v>
      </c>
    </row>
    <row r="4438" spans="1:18">
      <c r="A4438">
        <v>40501</v>
      </c>
      <c r="B4438" t="s">
        <v>592</v>
      </c>
      <c r="C4438" t="str">
        <f t="shared" si="274"/>
        <v>齐医学院</v>
      </c>
      <c r="D4438" t="str">
        <f t="shared" si="275"/>
        <v>01</v>
      </c>
      <c r="E4438" t="s">
        <v>528</v>
      </c>
      <c r="F4438">
        <v>196</v>
      </c>
      <c r="G4438">
        <v>100</v>
      </c>
      <c r="H4438">
        <v>91</v>
      </c>
      <c r="I4438">
        <v>55</v>
      </c>
      <c r="J4438">
        <v>52</v>
      </c>
      <c r="K4438">
        <v>46</v>
      </c>
      <c r="L4438">
        <v>0</v>
      </c>
      <c r="M4438">
        <v>2023</v>
      </c>
      <c r="N4438">
        <f t="shared" ca="1" si="276"/>
        <v>199</v>
      </c>
      <c r="O4438">
        <f t="shared" ca="1" si="277"/>
        <v>33965</v>
      </c>
      <c r="P4438">
        <f ca="1">_20206[[#This Row],[最低排名]]-_20206[[#This Row],[同分人数]]+1</f>
        <v>33767</v>
      </c>
      <c r="Q4438">
        <f ca="1">IF(O4438&gt;=开始!$B$6, 1, 0)</f>
        <v>1</v>
      </c>
      <c r="R4438">
        <f ca="1">_20206[[#This Row],[最低排名]]-开始!$B$6</f>
        <v>33965</v>
      </c>
    </row>
    <row r="4439" spans="1:18">
      <c r="A4439">
        <v>40502</v>
      </c>
      <c r="B4439" t="s">
        <v>593</v>
      </c>
      <c r="C4439" t="str">
        <f t="shared" si="274"/>
        <v>齐医学院</v>
      </c>
      <c r="D4439" t="str">
        <f t="shared" si="275"/>
        <v>02</v>
      </c>
      <c r="E4439" t="s">
        <v>50</v>
      </c>
      <c r="F4439">
        <v>199</v>
      </c>
      <c r="G4439">
        <v>102</v>
      </c>
      <c r="H4439">
        <v>76</v>
      </c>
      <c r="I4439">
        <v>55</v>
      </c>
      <c r="J4439">
        <v>52</v>
      </c>
      <c r="K4439">
        <v>49</v>
      </c>
      <c r="L4439">
        <v>0</v>
      </c>
      <c r="M4439">
        <v>2023</v>
      </c>
      <c r="N4439">
        <f t="shared" ca="1" si="276"/>
        <v>207</v>
      </c>
      <c r="O4439">
        <f t="shared" ca="1" si="277"/>
        <v>35904</v>
      </c>
      <c r="P4439">
        <f ca="1">_20206[[#This Row],[最低排名]]-_20206[[#This Row],[同分人数]]+1</f>
        <v>35698</v>
      </c>
      <c r="Q4439">
        <f ca="1">IF(O4439&gt;=开始!$B$6, 1, 0)</f>
        <v>1</v>
      </c>
      <c r="R4439">
        <f ca="1">_20206[[#This Row],[最低排名]]-开始!$B$6</f>
        <v>35904</v>
      </c>
    </row>
    <row r="4440" spans="1:18">
      <c r="A4440">
        <v>40503</v>
      </c>
      <c r="B4440" t="s">
        <v>594</v>
      </c>
      <c r="C4440" t="str">
        <f t="shared" si="274"/>
        <v>齐医学院</v>
      </c>
      <c r="D4440" t="str">
        <f t="shared" si="275"/>
        <v>03</v>
      </c>
      <c r="E4440" t="s">
        <v>354</v>
      </c>
      <c r="F4440">
        <v>198</v>
      </c>
      <c r="G4440">
        <v>100</v>
      </c>
      <c r="H4440">
        <v>80</v>
      </c>
      <c r="I4440">
        <v>52</v>
      </c>
      <c r="J4440">
        <v>49</v>
      </c>
      <c r="K4440">
        <v>49</v>
      </c>
      <c r="L4440">
        <v>0</v>
      </c>
      <c r="M4440">
        <v>2023</v>
      </c>
      <c r="N4440">
        <f t="shared" ca="1" si="276"/>
        <v>200</v>
      </c>
      <c r="O4440">
        <f t="shared" ca="1" si="277"/>
        <v>36503</v>
      </c>
      <c r="P4440">
        <f ca="1">_20206[[#This Row],[最低排名]]-_20206[[#This Row],[同分人数]]+1</f>
        <v>36304</v>
      </c>
      <c r="Q4440">
        <f ca="1">IF(O4440&gt;=开始!$B$6, 1, 0)</f>
        <v>1</v>
      </c>
      <c r="R4440">
        <f ca="1">_20206[[#This Row],[最低排名]]-开始!$B$6</f>
        <v>36503</v>
      </c>
    </row>
    <row r="4441" spans="1:18">
      <c r="A4441">
        <v>40504</v>
      </c>
      <c r="B4441" t="s">
        <v>595</v>
      </c>
      <c r="C4441" t="str">
        <f t="shared" si="274"/>
        <v>齐医学院</v>
      </c>
      <c r="D4441" t="str">
        <f t="shared" si="275"/>
        <v>04</v>
      </c>
      <c r="E4441" t="s">
        <v>52</v>
      </c>
      <c r="F4441">
        <v>185</v>
      </c>
      <c r="G4441">
        <v>94</v>
      </c>
      <c r="H4441">
        <v>86</v>
      </c>
      <c r="I4441">
        <v>55</v>
      </c>
      <c r="J4441">
        <v>49</v>
      </c>
      <c r="K4441">
        <v>49</v>
      </c>
      <c r="L4441">
        <v>0</v>
      </c>
      <c r="M4441">
        <v>2023</v>
      </c>
      <c r="N4441">
        <f t="shared" ca="1" si="276"/>
        <v>221</v>
      </c>
      <c r="O4441">
        <f t="shared" ca="1" si="277"/>
        <v>37331</v>
      </c>
      <c r="P4441">
        <f ca="1">_20206[[#This Row],[最低排名]]-_20206[[#This Row],[同分人数]]+1</f>
        <v>37111</v>
      </c>
      <c r="Q4441">
        <f ca="1">IF(O4441&gt;=开始!$B$6, 1, 0)</f>
        <v>1</v>
      </c>
      <c r="R4441">
        <f ca="1">_20206[[#This Row],[最低排名]]-开始!$B$6</f>
        <v>37331</v>
      </c>
    </row>
    <row r="4442" spans="1:18">
      <c r="A4442">
        <v>40505</v>
      </c>
      <c r="B4442" t="s">
        <v>596</v>
      </c>
      <c r="C4442" t="str">
        <f t="shared" si="274"/>
        <v>齐医学院</v>
      </c>
      <c r="D4442" t="str">
        <f t="shared" si="275"/>
        <v>05</v>
      </c>
      <c r="E4442" t="s">
        <v>318</v>
      </c>
      <c r="F4442">
        <v>170</v>
      </c>
      <c r="G4442">
        <v>89</v>
      </c>
      <c r="H4442">
        <v>100</v>
      </c>
      <c r="I4442">
        <v>58</v>
      </c>
      <c r="J4442">
        <v>55</v>
      </c>
      <c r="K4442">
        <v>43</v>
      </c>
      <c r="L4442">
        <v>0</v>
      </c>
      <c r="M4442">
        <v>2023</v>
      </c>
      <c r="N4442">
        <f t="shared" ca="1" si="276"/>
        <v>194</v>
      </c>
      <c r="O4442">
        <f t="shared" ca="1" si="277"/>
        <v>36906</v>
      </c>
      <c r="P4442">
        <f ca="1">_20206[[#This Row],[最低排名]]-_20206[[#This Row],[同分人数]]+1</f>
        <v>36713</v>
      </c>
      <c r="Q4442">
        <f ca="1">IF(O4442&gt;=开始!$B$6, 1, 0)</f>
        <v>1</v>
      </c>
      <c r="R4442">
        <f ca="1">_20206[[#This Row],[最低排名]]-开始!$B$6</f>
        <v>36906</v>
      </c>
    </row>
    <row r="4443" spans="1:18">
      <c r="A4443">
        <v>42101</v>
      </c>
      <c r="B4443" t="s">
        <v>597</v>
      </c>
      <c r="C4443" t="str">
        <f t="shared" si="274"/>
        <v>南京大学</v>
      </c>
      <c r="D4443" t="str">
        <f t="shared" si="275"/>
        <v>01</v>
      </c>
      <c r="E4443" t="s">
        <v>0</v>
      </c>
      <c r="M4443">
        <v>2023</v>
      </c>
      <c r="N4443">
        <f t="shared" ca="1" si="276"/>
        <v>2393</v>
      </c>
      <c r="O4443">
        <f t="shared" ca="1" si="277"/>
        <v>2393</v>
      </c>
      <c r="P4443">
        <f ca="1">_20206[[#This Row],[最低排名]]-_20206[[#This Row],[同分人数]]+1</f>
        <v>1</v>
      </c>
      <c r="Q4443">
        <f ca="1">IF(O4443&gt;=开始!$B$6, 1, 0)</f>
        <v>1</v>
      </c>
      <c r="R4443">
        <f ca="1">_20206[[#This Row],[最低排名]]-开始!$B$6</f>
        <v>2393</v>
      </c>
    </row>
    <row r="4444" spans="1:18">
      <c r="A4444">
        <v>42102</v>
      </c>
      <c r="B4444" t="s">
        <v>598</v>
      </c>
      <c r="C4444" t="str">
        <f t="shared" si="274"/>
        <v>南京大学</v>
      </c>
      <c r="D4444" t="str">
        <f t="shared" si="275"/>
        <v>02</v>
      </c>
      <c r="E4444" t="s">
        <v>0</v>
      </c>
      <c r="M4444">
        <v>2023</v>
      </c>
      <c r="N4444">
        <f t="shared" ca="1" si="276"/>
        <v>2393</v>
      </c>
      <c r="O4444">
        <f t="shared" ca="1" si="277"/>
        <v>2393</v>
      </c>
      <c r="P4444">
        <f ca="1">_20206[[#This Row],[最低排名]]-_20206[[#This Row],[同分人数]]+1</f>
        <v>1</v>
      </c>
      <c r="Q4444">
        <f ca="1">IF(O4444&gt;=开始!$B$6, 1, 0)</f>
        <v>1</v>
      </c>
      <c r="R4444">
        <f ca="1">_20206[[#This Row],[最低排名]]-开始!$B$6</f>
        <v>2393</v>
      </c>
    </row>
    <row r="4445" spans="1:18">
      <c r="A4445">
        <v>42103</v>
      </c>
      <c r="B4445" t="s">
        <v>599</v>
      </c>
      <c r="C4445" t="str">
        <f t="shared" si="274"/>
        <v>南京大学</v>
      </c>
      <c r="D4445" t="str">
        <f t="shared" si="275"/>
        <v>03</v>
      </c>
      <c r="E4445" t="s">
        <v>0</v>
      </c>
      <c r="M4445">
        <v>2023</v>
      </c>
      <c r="N4445">
        <f t="shared" ca="1" si="276"/>
        <v>2393</v>
      </c>
      <c r="O4445">
        <f t="shared" ca="1" si="277"/>
        <v>2393</v>
      </c>
      <c r="P4445">
        <f ca="1">_20206[[#This Row],[最低排名]]-_20206[[#This Row],[同分人数]]+1</f>
        <v>1</v>
      </c>
      <c r="Q4445">
        <f ca="1">IF(O4445&gt;=开始!$B$6, 1, 0)</f>
        <v>1</v>
      </c>
      <c r="R4445">
        <f ca="1">_20206[[#This Row],[最低排名]]-开始!$B$6</f>
        <v>2393</v>
      </c>
    </row>
    <row r="4446" spans="1:18">
      <c r="A4446">
        <v>42201</v>
      </c>
      <c r="B4446" t="s">
        <v>600</v>
      </c>
      <c r="C4446" t="str">
        <f t="shared" si="274"/>
        <v>东南大学</v>
      </c>
      <c r="D4446" t="str">
        <f t="shared" si="275"/>
        <v>01</v>
      </c>
      <c r="E4446" t="s">
        <v>601</v>
      </c>
      <c r="F4446">
        <v>242</v>
      </c>
      <c r="G4446">
        <v>130</v>
      </c>
      <c r="H4446">
        <v>126</v>
      </c>
      <c r="I4446">
        <v>70</v>
      </c>
      <c r="J4446">
        <v>67</v>
      </c>
      <c r="K4446">
        <v>67</v>
      </c>
      <c r="L4446">
        <v>0</v>
      </c>
      <c r="M4446">
        <v>2023</v>
      </c>
      <c r="N4446">
        <f t="shared" ca="1" si="276"/>
        <v>182</v>
      </c>
      <c r="O4446">
        <f t="shared" ca="1" si="277"/>
        <v>3586</v>
      </c>
      <c r="P4446">
        <f ca="1">_20206[[#This Row],[最低排名]]-_20206[[#This Row],[同分人数]]+1</f>
        <v>3405</v>
      </c>
      <c r="Q4446">
        <f ca="1">IF(O4446&gt;=开始!$B$6, 1, 0)</f>
        <v>1</v>
      </c>
      <c r="R4446">
        <f ca="1">_20206[[#This Row],[最低排名]]-开始!$B$6</f>
        <v>3586</v>
      </c>
    </row>
    <row r="4447" spans="1:18">
      <c r="A4447">
        <v>42202</v>
      </c>
      <c r="B4447" t="s">
        <v>602</v>
      </c>
      <c r="C4447" t="str">
        <f t="shared" ref="C4447:C4510" si="278">LEFT(B4447, FIND("(", B4447) - 1)</f>
        <v>东南大学</v>
      </c>
      <c r="D4447" t="str">
        <f t="shared" ref="D4447:D4510" si="279">MID(B4447, FIND("(", B4447) + 1, FIND(")", B4447) - FIND("(", B4447) - 1)</f>
        <v>02</v>
      </c>
      <c r="E4447" t="s">
        <v>328</v>
      </c>
      <c r="F4447">
        <v>240</v>
      </c>
      <c r="G4447">
        <v>127</v>
      </c>
      <c r="H4447">
        <v>134</v>
      </c>
      <c r="I4447">
        <v>70</v>
      </c>
      <c r="J4447">
        <v>67</v>
      </c>
      <c r="K4447">
        <v>64</v>
      </c>
      <c r="L4447">
        <v>0</v>
      </c>
      <c r="M4447">
        <v>2023</v>
      </c>
      <c r="N4447">
        <f t="shared" ca="1" si="276"/>
        <v>156</v>
      </c>
      <c r="O4447">
        <f t="shared" ca="1" si="277"/>
        <v>3118</v>
      </c>
      <c r="P4447">
        <f ca="1">_20206[[#This Row],[最低排名]]-_20206[[#This Row],[同分人数]]+1</f>
        <v>2963</v>
      </c>
      <c r="Q4447">
        <f ca="1">IF(O4447&gt;=开始!$B$6, 1, 0)</f>
        <v>1</v>
      </c>
      <c r="R4447">
        <f ca="1">_20206[[#This Row],[最低排名]]-开始!$B$6</f>
        <v>3118</v>
      </c>
    </row>
    <row r="4448" spans="1:18">
      <c r="A4448">
        <v>42301</v>
      </c>
      <c r="B4448" t="s">
        <v>603</v>
      </c>
      <c r="C4448" t="str">
        <f t="shared" si="278"/>
        <v>中国矿大</v>
      </c>
      <c r="D4448" t="str">
        <f t="shared" si="279"/>
        <v>01</v>
      </c>
      <c r="E4448" t="s">
        <v>20</v>
      </c>
      <c r="F4448">
        <v>233</v>
      </c>
      <c r="G4448">
        <v>135</v>
      </c>
      <c r="H4448">
        <v>122</v>
      </c>
      <c r="I4448">
        <v>67</v>
      </c>
      <c r="J4448">
        <v>61</v>
      </c>
      <c r="K4448">
        <v>58</v>
      </c>
      <c r="L4448">
        <v>0</v>
      </c>
      <c r="M4448">
        <v>2023</v>
      </c>
      <c r="N4448">
        <f t="shared" ca="1" si="276"/>
        <v>237</v>
      </c>
      <c r="O4448">
        <f t="shared" ca="1" si="277"/>
        <v>9655</v>
      </c>
      <c r="P4448">
        <f ca="1">_20206[[#This Row],[最低排名]]-_20206[[#This Row],[同分人数]]+1</f>
        <v>9419</v>
      </c>
      <c r="Q4448">
        <f ca="1">IF(O4448&gt;=开始!$B$6, 1, 0)</f>
        <v>1</v>
      </c>
      <c r="R4448">
        <f ca="1">_20206[[#This Row],[最低排名]]-开始!$B$6</f>
        <v>9655</v>
      </c>
    </row>
    <row r="4449" spans="1:18">
      <c r="A4449">
        <v>42302</v>
      </c>
      <c r="B4449" t="s">
        <v>604</v>
      </c>
      <c r="C4449" t="str">
        <f t="shared" si="278"/>
        <v>中国矿大</v>
      </c>
      <c r="D4449" t="str">
        <f t="shared" si="279"/>
        <v>02</v>
      </c>
      <c r="E4449" t="s">
        <v>500</v>
      </c>
      <c r="F4449">
        <v>236</v>
      </c>
      <c r="G4449">
        <v>123</v>
      </c>
      <c r="H4449">
        <v>117</v>
      </c>
      <c r="I4449">
        <v>67</v>
      </c>
      <c r="J4449">
        <v>61</v>
      </c>
      <c r="K4449">
        <v>55</v>
      </c>
      <c r="L4449">
        <v>0</v>
      </c>
      <c r="M4449">
        <v>2023</v>
      </c>
      <c r="N4449">
        <f t="shared" ca="1" si="276"/>
        <v>243</v>
      </c>
      <c r="O4449">
        <f t="shared" ca="1" si="277"/>
        <v>10808</v>
      </c>
      <c r="P4449">
        <f ca="1">_20206[[#This Row],[最低排名]]-_20206[[#This Row],[同分人数]]+1</f>
        <v>10566</v>
      </c>
      <c r="Q4449">
        <f ca="1">IF(O4449&gt;=开始!$B$6, 1, 0)</f>
        <v>1</v>
      </c>
      <c r="R4449">
        <f ca="1">_20206[[#This Row],[最低排名]]-开始!$B$6</f>
        <v>10808</v>
      </c>
    </row>
    <row r="4450" spans="1:18">
      <c r="A4450">
        <v>42401</v>
      </c>
      <c r="B4450" t="s">
        <v>605</v>
      </c>
      <c r="C4450" t="str">
        <f t="shared" si="278"/>
        <v>河海大学</v>
      </c>
      <c r="D4450" t="str">
        <f t="shared" si="279"/>
        <v>01</v>
      </c>
      <c r="E4450" t="s">
        <v>25</v>
      </c>
      <c r="F4450">
        <v>228</v>
      </c>
      <c r="G4450">
        <v>126</v>
      </c>
      <c r="H4450">
        <v>123</v>
      </c>
      <c r="I4450">
        <v>67</v>
      </c>
      <c r="J4450">
        <v>64</v>
      </c>
      <c r="K4450">
        <v>61</v>
      </c>
      <c r="L4450">
        <v>0</v>
      </c>
      <c r="M4450">
        <v>2023</v>
      </c>
      <c r="N4450">
        <f t="shared" ca="1" si="276"/>
        <v>239</v>
      </c>
      <c r="O4450">
        <f t="shared" ca="1" si="277"/>
        <v>9179</v>
      </c>
      <c r="P4450">
        <f ca="1">_20206[[#This Row],[最低排名]]-_20206[[#This Row],[同分人数]]+1</f>
        <v>8941</v>
      </c>
      <c r="Q4450">
        <f ca="1">IF(O4450&gt;=开始!$B$6, 1, 0)</f>
        <v>1</v>
      </c>
      <c r="R4450">
        <f ca="1">_20206[[#This Row],[最低排名]]-开始!$B$6</f>
        <v>9179</v>
      </c>
    </row>
    <row r="4451" spans="1:18">
      <c r="A4451">
        <v>42402</v>
      </c>
      <c r="B4451" t="s">
        <v>606</v>
      </c>
      <c r="C4451" t="str">
        <f t="shared" si="278"/>
        <v>河海大学</v>
      </c>
      <c r="D4451" t="str">
        <f t="shared" si="279"/>
        <v>02</v>
      </c>
      <c r="E4451" t="s">
        <v>607</v>
      </c>
      <c r="F4451">
        <v>230</v>
      </c>
      <c r="G4451">
        <v>123</v>
      </c>
      <c r="H4451">
        <v>115</v>
      </c>
      <c r="I4451">
        <v>67</v>
      </c>
      <c r="J4451">
        <v>64</v>
      </c>
      <c r="K4451">
        <v>61</v>
      </c>
      <c r="L4451">
        <v>0</v>
      </c>
      <c r="M4451">
        <v>2023</v>
      </c>
      <c r="N4451">
        <f t="shared" ca="1" si="276"/>
        <v>225</v>
      </c>
      <c r="O4451">
        <f t="shared" ca="1" si="277"/>
        <v>10565</v>
      </c>
      <c r="P4451">
        <f ca="1">_20206[[#This Row],[最低排名]]-_20206[[#This Row],[同分人数]]+1</f>
        <v>10341</v>
      </c>
      <c r="Q4451">
        <f ca="1">IF(O4451&gt;=开始!$B$6, 1, 0)</f>
        <v>1</v>
      </c>
      <c r="R4451">
        <f ca="1">_20206[[#This Row],[最低排名]]-开始!$B$6</f>
        <v>10565</v>
      </c>
    </row>
    <row r="4452" spans="1:18">
      <c r="A4452">
        <v>42403</v>
      </c>
      <c r="B4452" t="s">
        <v>608</v>
      </c>
      <c r="C4452" t="str">
        <f t="shared" si="278"/>
        <v>河海大学</v>
      </c>
      <c r="D4452" t="str">
        <f t="shared" si="279"/>
        <v>03</v>
      </c>
      <c r="E4452" t="s">
        <v>607</v>
      </c>
      <c r="F4452">
        <v>228</v>
      </c>
      <c r="G4452">
        <v>118</v>
      </c>
      <c r="H4452">
        <v>111</v>
      </c>
      <c r="I4452">
        <v>70</v>
      </c>
      <c r="J4452">
        <v>67</v>
      </c>
      <c r="K4452">
        <v>61</v>
      </c>
      <c r="L4452">
        <v>0</v>
      </c>
      <c r="M4452">
        <v>2023</v>
      </c>
      <c r="N4452">
        <f t="shared" ca="1" si="276"/>
        <v>225</v>
      </c>
      <c r="O4452">
        <f t="shared" ca="1" si="277"/>
        <v>10565</v>
      </c>
      <c r="P4452">
        <f ca="1">_20206[[#This Row],[最低排名]]-_20206[[#This Row],[同分人数]]+1</f>
        <v>10341</v>
      </c>
      <c r="Q4452">
        <f ca="1">IF(O4452&gt;=开始!$B$6, 1, 0)</f>
        <v>1</v>
      </c>
      <c r="R4452">
        <f ca="1">_20206[[#This Row],[最低排名]]-开始!$B$6</f>
        <v>10565</v>
      </c>
    </row>
    <row r="4453" spans="1:18">
      <c r="A4453">
        <v>42501</v>
      </c>
      <c r="B4453" t="s">
        <v>609</v>
      </c>
      <c r="C4453" t="str">
        <f t="shared" si="278"/>
        <v>江南大学</v>
      </c>
      <c r="D4453" t="str">
        <f t="shared" si="279"/>
        <v>01</v>
      </c>
      <c r="E4453" t="s">
        <v>25</v>
      </c>
      <c r="F4453">
        <v>220</v>
      </c>
      <c r="G4453">
        <v>113</v>
      </c>
      <c r="H4453">
        <v>125</v>
      </c>
      <c r="I4453">
        <v>67</v>
      </c>
      <c r="J4453">
        <v>67</v>
      </c>
      <c r="K4453">
        <v>64</v>
      </c>
      <c r="L4453">
        <v>0</v>
      </c>
      <c r="M4453">
        <v>2023</v>
      </c>
      <c r="N4453">
        <f t="shared" ca="1" si="276"/>
        <v>239</v>
      </c>
      <c r="O4453">
        <f t="shared" ca="1" si="277"/>
        <v>9179</v>
      </c>
      <c r="P4453">
        <f ca="1">_20206[[#This Row],[最低排名]]-_20206[[#This Row],[同分人数]]+1</f>
        <v>8941</v>
      </c>
      <c r="Q4453">
        <f ca="1">IF(O4453&gt;=开始!$B$6, 1, 0)</f>
        <v>1</v>
      </c>
      <c r="R4453">
        <f ca="1">_20206[[#This Row],[最低排名]]-开始!$B$6</f>
        <v>9179</v>
      </c>
    </row>
    <row r="4454" spans="1:18">
      <c r="A4454">
        <v>42502</v>
      </c>
      <c r="B4454" t="s">
        <v>610</v>
      </c>
      <c r="C4454" t="str">
        <f t="shared" si="278"/>
        <v>江南大学</v>
      </c>
      <c r="D4454" t="str">
        <f t="shared" si="279"/>
        <v>02</v>
      </c>
      <c r="E4454" t="s">
        <v>160</v>
      </c>
      <c r="F4454">
        <v>229</v>
      </c>
      <c r="G4454">
        <v>126</v>
      </c>
      <c r="H4454">
        <v>104</v>
      </c>
      <c r="I4454">
        <v>70</v>
      </c>
      <c r="J4454">
        <v>67</v>
      </c>
      <c r="K4454">
        <v>64</v>
      </c>
      <c r="L4454">
        <v>0</v>
      </c>
      <c r="M4454">
        <v>2023</v>
      </c>
      <c r="N4454">
        <f t="shared" ca="1" si="276"/>
        <v>247</v>
      </c>
      <c r="O4454">
        <f t="shared" ca="1" si="277"/>
        <v>11276</v>
      </c>
      <c r="P4454">
        <f ca="1">_20206[[#This Row],[最低排名]]-_20206[[#This Row],[同分人数]]+1</f>
        <v>11030</v>
      </c>
      <c r="Q4454">
        <f ca="1">IF(O4454&gt;=开始!$B$6, 1, 0)</f>
        <v>1</v>
      </c>
      <c r="R4454">
        <f ca="1">_20206[[#This Row],[最低排名]]-开始!$B$6</f>
        <v>11276</v>
      </c>
    </row>
    <row r="4455" spans="1:18">
      <c r="A4455">
        <v>42503</v>
      </c>
      <c r="B4455" t="s">
        <v>611</v>
      </c>
      <c r="C4455" t="str">
        <f t="shared" si="278"/>
        <v>江南大学</v>
      </c>
      <c r="D4455" t="str">
        <f t="shared" si="279"/>
        <v>03</v>
      </c>
      <c r="E4455" t="s">
        <v>105</v>
      </c>
      <c r="F4455">
        <v>218</v>
      </c>
      <c r="G4455">
        <v>114</v>
      </c>
      <c r="H4455">
        <v>125</v>
      </c>
      <c r="I4455">
        <v>67</v>
      </c>
      <c r="J4455">
        <v>67</v>
      </c>
      <c r="K4455">
        <v>61</v>
      </c>
      <c r="L4455">
        <v>0</v>
      </c>
      <c r="M4455">
        <v>2023</v>
      </c>
      <c r="N4455">
        <f t="shared" ca="1" si="276"/>
        <v>235</v>
      </c>
      <c r="O4455">
        <f t="shared" ca="1" si="277"/>
        <v>10340</v>
      </c>
      <c r="P4455">
        <f ca="1">_20206[[#This Row],[最低排名]]-_20206[[#This Row],[同分人数]]+1</f>
        <v>10106</v>
      </c>
      <c r="Q4455">
        <f ca="1">IF(O4455&gt;=开始!$B$6, 1, 0)</f>
        <v>1</v>
      </c>
      <c r="R4455">
        <f ca="1">_20206[[#This Row],[最低排名]]-开始!$B$6</f>
        <v>10340</v>
      </c>
    </row>
    <row r="4456" spans="1:18">
      <c r="A4456">
        <v>42504</v>
      </c>
      <c r="B4456" t="s">
        <v>612</v>
      </c>
      <c r="C4456" t="str">
        <f t="shared" si="278"/>
        <v>江南大学</v>
      </c>
      <c r="D4456" t="str">
        <f t="shared" si="279"/>
        <v>04</v>
      </c>
      <c r="E4456" t="s">
        <v>68</v>
      </c>
      <c r="F4456">
        <v>238</v>
      </c>
      <c r="G4456">
        <v>130</v>
      </c>
      <c r="H4456">
        <v>105</v>
      </c>
      <c r="I4456">
        <v>61</v>
      </c>
      <c r="J4456">
        <v>61</v>
      </c>
      <c r="K4456">
        <v>55</v>
      </c>
      <c r="L4456">
        <v>0</v>
      </c>
      <c r="M4456">
        <v>2023</v>
      </c>
      <c r="N4456">
        <f t="shared" ca="1" si="276"/>
        <v>256</v>
      </c>
      <c r="O4456">
        <f t="shared" ca="1" si="277"/>
        <v>14672</v>
      </c>
      <c r="P4456">
        <f ca="1">_20206[[#This Row],[最低排名]]-_20206[[#This Row],[同分人数]]+1</f>
        <v>14417</v>
      </c>
      <c r="Q4456">
        <f ca="1">IF(O4456&gt;=开始!$B$6, 1, 0)</f>
        <v>1</v>
      </c>
      <c r="R4456">
        <f ca="1">_20206[[#This Row],[最低排名]]-开始!$B$6</f>
        <v>14672</v>
      </c>
    </row>
    <row r="4457" spans="1:18">
      <c r="A4457">
        <v>42505</v>
      </c>
      <c r="B4457" t="s">
        <v>613</v>
      </c>
      <c r="C4457" t="str">
        <f t="shared" si="278"/>
        <v>江南大学</v>
      </c>
      <c r="D4457" t="str">
        <f t="shared" si="279"/>
        <v>05</v>
      </c>
      <c r="E4457" t="s">
        <v>607</v>
      </c>
      <c r="F4457">
        <v>225</v>
      </c>
      <c r="G4457">
        <v>119</v>
      </c>
      <c r="H4457">
        <v>126</v>
      </c>
      <c r="I4457">
        <v>67</v>
      </c>
      <c r="J4457">
        <v>61</v>
      </c>
      <c r="K4457">
        <v>58</v>
      </c>
      <c r="L4457">
        <v>0</v>
      </c>
      <c r="M4457">
        <v>2023</v>
      </c>
      <c r="N4457">
        <f t="shared" ca="1" si="276"/>
        <v>225</v>
      </c>
      <c r="O4457">
        <f t="shared" ca="1" si="277"/>
        <v>10565</v>
      </c>
      <c r="P4457">
        <f ca="1">_20206[[#This Row],[最低排名]]-_20206[[#This Row],[同分人数]]+1</f>
        <v>10341</v>
      </c>
      <c r="Q4457">
        <f ca="1">IF(O4457&gt;=开始!$B$6, 1, 0)</f>
        <v>1</v>
      </c>
      <c r="R4457">
        <f ca="1">_20206[[#This Row],[最低排名]]-开始!$B$6</f>
        <v>10565</v>
      </c>
    </row>
    <row r="4458" spans="1:18">
      <c r="A4458">
        <v>42601</v>
      </c>
      <c r="B4458" t="s">
        <v>614</v>
      </c>
      <c r="C4458" t="str">
        <f t="shared" si="278"/>
        <v>南京农大</v>
      </c>
      <c r="D4458" t="str">
        <f t="shared" si="279"/>
        <v>01</v>
      </c>
      <c r="E4458" t="s">
        <v>62</v>
      </c>
      <c r="F4458">
        <v>226</v>
      </c>
      <c r="G4458">
        <v>117</v>
      </c>
      <c r="H4458">
        <v>115</v>
      </c>
      <c r="I4458">
        <v>64</v>
      </c>
      <c r="J4458">
        <v>64</v>
      </c>
      <c r="K4458">
        <v>58</v>
      </c>
      <c r="L4458">
        <v>0</v>
      </c>
      <c r="M4458">
        <v>2023</v>
      </c>
      <c r="N4458">
        <f t="shared" ca="1" si="276"/>
        <v>241</v>
      </c>
      <c r="O4458">
        <f t="shared" ca="1" si="277"/>
        <v>12910</v>
      </c>
      <c r="P4458">
        <f ca="1">_20206[[#This Row],[最低排名]]-_20206[[#This Row],[同分人数]]+1</f>
        <v>12670</v>
      </c>
      <c r="Q4458">
        <f ca="1">IF(O4458&gt;=开始!$B$6, 1, 0)</f>
        <v>1</v>
      </c>
      <c r="R4458">
        <f ca="1">_20206[[#This Row],[最低排名]]-开始!$B$6</f>
        <v>12910</v>
      </c>
    </row>
    <row r="4459" spans="1:18">
      <c r="A4459">
        <v>42602</v>
      </c>
      <c r="B4459" t="s">
        <v>615</v>
      </c>
      <c r="C4459" t="str">
        <f t="shared" si="278"/>
        <v>南京农大</v>
      </c>
      <c r="D4459" t="str">
        <f t="shared" si="279"/>
        <v>02</v>
      </c>
      <c r="E4459" t="s">
        <v>256</v>
      </c>
      <c r="F4459">
        <v>241</v>
      </c>
      <c r="G4459">
        <v>135</v>
      </c>
      <c r="H4459">
        <v>116</v>
      </c>
      <c r="I4459">
        <v>64</v>
      </c>
      <c r="J4459">
        <v>58</v>
      </c>
      <c r="K4459">
        <v>52</v>
      </c>
      <c r="L4459">
        <v>0</v>
      </c>
      <c r="M4459">
        <v>2023</v>
      </c>
      <c r="N4459">
        <f t="shared" ca="1" si="276"/>
        <v>238</v>
      </c>
      <c r="O4459">
        <f t="shared" ca="1" si="277"/>
        <v>11977</v>
      </c>
      <c r="P4459">
        <f ca="1">_20206[[#This Row],[最低排名]]-_20206[[#This Row],[同分人数]]+1</f>
        <v>11740</v>
      </c>
      <c r="Q4459">
        <f ca="1">IF(O4459&gt;=开始!$B$6, 1, 0)</f>
        <v>1</v>
      </c>
      <c r="R4459">
        <f ca="1">_20206[[#This Row],[最低排名]]-开始!$B$6</f>
        <v>11977</v>
      </c>
    </row>
    <row r="4460" spans="1:18">
      <c r="A4460">
        <v>42701</v>
      </c>
      <c r="B4460" t="s">
        <v>616</v>
      </c>
      <c r="C4460" t="str">
        <f t="shared" si="278"/>
        <v>中国药大</v>
      </c>
      <c r="D4460" t="str">
        <f t="shared" si="279"/>
        <v>01</v>
      </c>
      <c r="E4460" t="s">
        <v>16</v>
      </c>
      <c r="F4460">
        <v>241</v>
      </c>
      <c r="G4460">
        <v>139</v>
      </c>
      <c r="H4460">
        <v>115</v>
      </c>
      <c r="I4460">
        <v>67</v>
      </c>
      <c r="J4460">
        <v>67</v>
      </c>
      <c r="K4460">
        <v>64</v>
      </c>
      <c r="L4460">
        <v>0</v>
      </c>
      <c r="M4460">
        <v>2023</v>
      </c>
      <c r="N4460">
        <f t="shared" ca="1" si="276"/>
        <v>197</v>
      </c>
      <c r="O4460">
        <f t="shared" ca="1" si="277"/>
        <v>6846</v>
      </c>
      <c r="P4460">
        <f ca="1">_20206[[#This Row],[最低排名]]-_20206[[#This Row],[同分人数]]+1</f>
        <v>6650</v>
      </c>
      <c r="Q4460">
        <f ca="1">IF(O4460&gt;=开始!$B$6, 1, 0)</f>
        <v>1</v>
      </c>
      <c r="R4460">
        <f ca="1">_20206[[#This Row],[最低排名]]-开始!$B$6</f>
        <v>6846</v>
      </c>
    </row>
    <row r="4461" spans="1:18">
      <c r="A4461">
        <v>42702</v>
      </c>
      <c r="B4461" t="s">
        <v>617</v>
      </c>
      <c r="C4461" t="str">
        <f t="shared" si="278"/>
        <v>中国药大</v>
      </c>
      <c r="D4461" t="str">
        <f t="shared" si="279"/>
        <v>02</v>
      </c>
      <c r="E4461" t="s">
        <v>14</v>
      </c>
      <c r="F4461">
        <v>228</v>
      </c>
      <c r="G4461">
        <v>117</v>
      </c>
      <c r="H4461">
        <v>124</v>
      </c>
      <c r="I4461">
        <v>70</v>
      </c>
      <c r="J4461">
        <v>67</v>
      </c>
      <c r="K4461">
        <v>64</v>
      </c>
      <c r="L4461">
        <v>0</v>
      </c>
      <c r="M4461">
        <v>2023</v>
      </c>
      <c r="N4461">
        <f t="shared" ca="1" si="276"/>
        <v>195</v>
      </c>
      <c r="O4461">
        <f t="shared" ca="1" si="277"/>
        <v>7041</v>
      </c>
      <c r="P4461">
        <f ca="1">_20206[[#This Row],[最低排名]]-_20206[[#This Row],[同分人数]]+1</f>
        <v>6847</v>
      </c>
      <c r="Q4461">
        <f ca="1">IF(O4461&gt;=开始!$B$6, 1, 0)</f>
        <v>1</v>
      </c>
      <c r="R4461">
        <f ca="1">_20206[[#This Row],[最低排名]]-开始!$B$6</f>
        <v>7041</v>
      </c>
    </row>
    <row r="4462" spans="1:18">
      <c r="A4462">
        <v>42703</v>
      </c>
      <c r="B4462" t="s">
        <v>618</v>
      </c>
      <c r="C4462" t="str">
        <f t="shared" si="278"/>
        <v>中国药大</v>
      </c>
      <c r="D4462" t="str">
        <f t="shared" si="279"/>
        <v>03</v>
      </c>
      <c r="E4462" t="s">
        <v>619</v>
      </c>
      <c r="F4462">
        <v>232</v>
      </c>
      <c r="G4462">
        <v>117</v>
      </c>
      <c r="H4462">
        <v>132</v>
      </c>
      <c r="I4462">
        <v>70</v>
      </c>
      <c r="J4462">
        <v>61</v>
      </c>
      <c r="K4462">
        <v>55</v>
      </c>
      <c r="L4462">
        <v>0</v>
      </c>
      <c r="M4462">
        <v>2023</v>
      </c>
      <c r="N4462">
        <f t="shared" ca="1" si="276"/>
        <v>207</v>
      </c>
      <c r="O4462">
        <f t="shared" ca="1" si="277"/>
        <v>7651</v>
      </c>
      <c r="P4462">
        <f ca="1">_20206[[#This Row],[最低排名]]-_20206[[#This Row],[同分人数]]+1</f>
        <v>7445</v>
      </c>
      <c r="Q4462">
        <f ca="1">IF(O4462&gt;=开始!$B$6, 1, 0)</f>
        <v>1</v>
      </c>
      <c r="R4462">
        <f ca="1">_20206[[#This Row],[最低排名]]-开始!$B$6</f>
        <v>7651</v>
      </c>
    </row>
    <row r="4463" spans="1:18">
      <c r="A4463">
        <v>42801</v>
      </c>
      <c r="B4463" t="s">
        <v>620</v>
      </c>
      <c r="C4463" t="str">
        <f t="shared" si="278"/>
        <v>人大苏州</v>
      </c>
      <c r="D4463" t="str">
        <f t="shared" si="279"/>
        <v>01</v>
      </c>
      <c r="E4463" t="s">
        <v>6</v>
      </c>
      <c r="F4463">
        <v>249</v>
      </c>
      <c r="G4463">
        <v>131</v>
      </c>
      <c r="H4463">
        <v>136</v>
      </c>
      <c r="I4463">
        <v>64</v>
      </c>
      <c r="J4463">
        <v>64</v>
      </c>
      <c r="K4463">
        <v>58</v>
      </c>
      <c r="L4463">
        <v>0</v>
      </c>
      <c r="M4463">
        <v>2023</v>
      </c>
      <c r="N4463">
        <f t="shared" ca="1" si="276"/>
        <v>155</v>
      </c>
      <c r="O4463">
        <f t="shared" ca="1" si="277"/>
        <v>3741</v>
      </c>
      <c r="P4463">
        <f ca="1">_20206[[#This Row],[最低排名]]-_20206[[#This Row],[同分人数]]+1</f>
        <v>3587</v>
      </c>
      <c r="Q4463">
        <f ca="1">IF(O4463&gt;=开始!$B$6, 1, 0)</f>
        <v>1</v>
      </c>
      <c r="R4463">
        <f ca="1">_20206[[#This Row],[最低排名]]-开始!$B$6</f>
        <v>3741</v>
      </c>
    </row>
    <row r="4464" spans="1:18">
      <c r="A4464">
        <v>42802</v>
      </c>
      <c r="B4464" t="s">
        <v>621</v>
      </c>
      <c r="C4464" t="str">
        <f t="shared" si="278"/>
        <v>人大苏州</v>
      </c>
      <c r="D4464" t="str">
        <f t="shared" si="279"/>
        <v>02</v>
      </c>
      <c r="E4464" t="s">
        <v>292</v>
      </c>
      <c r="F4464">
        <v>243</v>
      </c>
      <c r="G4464">
        <v>134</v>
      </c>
      <c r="H4464">
        <v>129</v>
      </c>
      <c r="I4464">
        <v>70</v>
      </c>
      <c r="J4464">
        <v>67</v>
      </c>
      <c r="K4464">
        <v>67</v>
      </c>
      <c r="L4464">
        <v>0</v>
      </c>
      <c r="M4464">
        <v>2023</v>
      </c>
      <c r="N4464">
        <f t="shared" ca="1" si="276"/>
        <v>141</v>
      </c>
      <c r="O4464">
        <f t="shared" ca="1" si="277"/>
        <v>2962</v>
      </c>
      <c r="P4464">
        <f ca="1">_20206[[#This Row],[最低排名]]-_20206[[#This Row],[同分人数]]+1</f>
        <v>2822</v>
      </c>
      <c r="Q4464">
        <f ca="1">IF(O4464&gt;=开始!$B$6, 1, 0)</f>
        <v>1</v>
      </c>
      <c r="R4464">
        <f ca="1">_20206[[#This Row],[最低排名]]-开始!$B$6</f>
        <v>2962</v>
      </c>
    </row>
    <row r="4465" spans="1:18">
      <c r="A4465">
        <v>42901</v>
      </c>
      <c r="B4465" t="s">
        <v>622</v>
      </c>
      <c r="C4465" t="str">
        <f t="shared" si="278"/>
        <v>南京航大</v>
      </c>
      <c r="D4465" t="str">
        <f t="shared" si="279"/>
        <v>01</v>
      </c>
      <c r="E4465" t="s">
        <v>64</v>
      </c>
      <c r="F4465">
        <v>237</v>
      </c>
      <c r="G4465">
        <v>121</v>
      </c>
      <c r="H4465">
        <v>117</v>
      </c>
      <c r="I4465">
        <v>67</v>
      </c>
      <c r="J4465">
        <v>61</v>
      </c>
      <c r="K4465">
        <v>58</v>
      </c>
      <c r="L4465">
        <v>0</v>
      </c>
      <c r="M4465">
        <v>2023</v>
      </c>
      <c r="N4465">
        <f t="shared" ca="1" si="276"/>
        <v>209</v>
      </c>
      <c r="O4465">
        <f t="shared" ca="1" si="277"/>
        <v>9864</v>
      </c>
      <c r="P4465">
        <f ca="1">_20206[[#This Row],[最低排名]]-_20206[[#This Row],[同分人数]]+1</f>
        <v>9656</v>
      </c>
      <c r="Q4465">
        <f ca="1">IF(O4465&gt;=开始!$B$6, 1, 0)</f>
        <v>1</v>
      </c>
      <c r="R4465">
        <f ca="1">_20206[[#This Row],[最低排名]]-开始!$B$6</f>
        <v>9864</v>
      </c>
    </row>
    <row r="4466" spans="1:18">
      <c r="A4466">
        <v>42902</v>
      </c>
      <c r="B4466" t="s">
        <v>623</v>
      </c>
      <c r="C4466" t="str">
        <f t="shared" si="278"/>
        <v>南京航大</v>
      </c>
      <c r="D4466" t="str">
        <f t="shared" si="279"/>
        <v>02</v>
      </c>
      <c r="E4466" t="s">
        <v>111</v>
      </c>
      <c r="F4466">
        <v>238</v>
      </c>
      <c r="G4466">
        <v>133</v>
      </c>
      <c r="H4466">
        <v>128</v>
      </c>
      <c r="I4466">
        <v>67</v>
      </c>
      <c r="J4466">
        <v>67</v>
      </c>
      <c r="K4466">
        <v>61</v>
      </c>
      <c r="L4466">
        <v>0</v>
      </c>
      <c r="M4466">
        <v>2023</v>
      </c>
      <c r="N4466">
        <f t="shared" ca="1" si="276"/>
        <v>183</v>
      </c>
      <c r="O4466">
        <f t="shared" ca="1" si="277"/>
        <v>5453</v>
      </c>
      <c r="P4466">
        <f ca="1">_20206[[#This Row],[最低排名]]-_20206[[#This Row],[同分人数]]+1</f>
        <v>5271</v>
      </c>
      <c r="Q4466">
        <f ca="1">IF(O4466&gt;=开始!$B$6, 1, 0)</f>
        <v>1</v>
      </c>
      <c r="R4466">
        <f ca="1">_20206[[#This Row],[最低排名]]-开始!$B$6</f>
        <v>5453</v>
      </c>
    </row>
    <row r="4467" spans="1:18">
      <c r="A4467">
        <v>42903</v>
      </c>
      <c r="B4467" t="s">
        <v>624</v>
      </c>
      <c r="C4467" t="str">
        <f t="shared" si="278"/>
        <v>南京航大</v>
      </c>
      <c r="D4467" t="str">
        <f t="shared" si="279"/>
        <v>03</v>
      </c>
      <c r="E4467" t="s">
        <v>265</v>
      </c>
      <c r="F4467">
        <v>238</v>
      </c>
      <c r="G4467">
        <v>131</v>
      </c>
      <c r="H4467">
        <v>125</v>
      </c>
      <c r="I4467">
        <v>67</v>
      </c>
      <c r="J4467">
        <v>64</v>
      </c>
      <c r="K4467">
        <v>64</v>
      </c>
      <c r="L4467">
        <v>0</v>
      </c>
      <c r="M4467">
        <v>2023</v>
      </c>
      <c r="N4467">
        <f t="shared" ca="1" si="276"/>
        <v>185</v>
      </c>
      <c r="O4467">
        <f t="shared" ca="1" si="277"/>
        <v>6028</v>
      </c>
      <c r="P4467">
        <f ca="1">_20206[[#This Row],[最低排名]]-_20206[[#This Row],[同分人数]]+1</f>
        <v>5844</v>
      </c>
      <c r="Q4467">
        <f ca="1">IF(O4467&gt;=开始!$B$6, 1, 0)</f>
        <v>1</v>
      </c>
      <c r="R4467">
        <f ca="1">_20206[[#This Row],[最低排名]]-开始!$B$6</f>
        <v>6028</v>
      </c>
    </row>
    <row r="4468" spans="1:18">
      <c r="A4468">
        <v>43001</v>
      </c>
      <c r="B4468" t="s">
        <v>625</v>
      </c>
      <c r="C4468" t="str">
        <f t="shared" si="278"/>
        <v>南京理工</v>
      </c>
      <c r="D4468" t="str">
        <f t="shared" si="279"/>
        <v>01</v>
      </c>
      <c r="E4468" t="s">
        <v>244</v>
      </c>
      <c r="F4468">
        <v>235</v>
      </c>
      <c r="G4468">
        <v>131</v>
      </c>
      <c r="H4468">
        <v>122</v>
      </c>
      <c r="I4468">
        <v>67</v>
      </c>
      <c r="J4468">
        <v>67</v>
      </c>
      <c r="K4468">
        <v>64</v>
      </c>
      <c r="L4468">
        <v>0</v>
      </c>
      <c r="M4468">
        <v>2023</v>
      </c>
      <c r="N4468">
        <f t="shared" ca="1" si="276"/>
        <v>198</v>
      </c>
      <c r="O4468">
        <f t="shared" ca="1" si="277"/>
        <v>6649</v>
      </c>
      <c r="P4468">
        <f ca="1">_20206[[#This Row],[最低排名]]-_20206[[#This Row],[同分人数]]+1</f>
        <v>6452</v>
      </c>
      <c r="Q4468">
        <f ca="1">IF(O4468&gt;=开始!$B$6, 1, 0)</f>
        <v>1</v>
      </c>
      <c r="R4468">
        <f ca="1">_20206[[#This Row],[最低排名]]-开始!$B$6</f>
        <v>6649</v>
      </c>
    </row>
    <row r="4469" spans="1:18">
      <c r="A4469">
        <v>43101</v>
      </c>
      <c r="B4469" t="s">
        <v>626</v>
      </c>
      <c r="C4469" t="str">
        <f t="shared" si="278"/>
        <v>苏州大学</v>
      </c>
      <c r="D4469" t="str">
        <f t="shared" si="279"/>
        <v>01</v>
      </c>
      <c r="E4469" t="s">
        <v>23</v>
      </c>
      <c r="F4469">
        <v>228</v>
      </c>
      <c r="G4469">
        <v>125</v>
      </c>
      <c r="H4469">
        <v>123</v>
      </c>
      <c r="I4469">
        <v>70</v>
      </c>
      <c r="J4469">
        <v>64</v>
      </c>
      <c r="K4469">
        <v>61</v>
      </c>
      <c r="L4469">
        <v>0</v>
      </c>
      <c r="M4469">
        <v>2023</v>
      </c>
      <c r="N4469">
        <f t="shared" ca="1" si="276"/>
        <v>209</v>
      </c>
      <c r="O4469">
        <f t="shared" ca="1" si="277"/>
        <v>8464</v>
      </c>
      <c r="P4469">
        <f ca="1">_20206[[#This Row],[最低排名]]-_20206[[#This Row],[同分人数]]+1</f>
        <v>8256</v>
      </c>
      <c r="Q4469">
        <f ca="1">IF(O4469&gt;=开始!$B$6, 1, 0)</f>
        <v>1</v>
      </c>
      <c r="R4469">
        <f ca="1">_20206[[#This Row],[最低排名]]-开始!$B$6</f>
        <v>8464</v>
      </c>
    </row>
    <row r="4470" spans="1:18">
      <c r="A4470">
        <v>43102</v>
      </c>
      <c r="B4470" t="s">
        <v>627</v>
      </c>
      <c r="C4470" t="str">
        <f t="shared" si="278"/>
        <v>苏州大学</v>
      </c>
      <c r="D4470" t="str">
        <f t="shared" si="279"/>
        <v>02</v>
      </c>
      <c r="E4470" t="s">
        <v>628</v>
      </c>
      <c r="F4470">
        <v>234</v>
      </c>
      <c r="G4470">
        <v>128</v>
      </c>
      <c r="H4470">
        <v>130</v>
      </c>
      <c r="I4470">
        <v>64</v>
      </c>
      <c r="J4470">
        <v>61</v>
      </c>
      <c r="K4470">
        <v>58</v>
      </c>
      <c r="L4470">
        <v>0</v>
      </c>
      <c r="M4470">
        <v>2023</v>
      </c>
      <c r="N4470">
        <f t="shared" ca="1" si="276"/>
        <v>194</v>
      </c>
      <c r="O4470">
        <f t="shared" ca="1" si="277"/>
        <v>8255</v>
      </c>
      <c r="P4470">
        <f ca="1">_20206[[#This Row],[最低排名]]-_20206[[#This Row],[同分人数]]+1</f>
        <v>8062</v>
      </c>
      <c r="Q4470">
        <f ca="1">IF(O4470&gt;=开始!$B$6, 1, 0)</f>
        <v>1</v>
      </c>
      <c r="R4470">
        <f ca="1">_20206[[#This Row],[最低排名]]-开始!$B$6</f>
        <v>8255</v>
      </c>
    </row>
    <row r="4471" spans="1:18">
      <c r="A4471">
        <v>43103</v>
      </c>
      <c r="B4471" t="s">
        <v>629</v>
      </c>
      <c r="C4471" t="str">
        <f t="shared" si="278"/>
        <v>苏州大学</v>
      </c>
      <c r="D4471" t="str">
        <f t="shared" si="279"/>
        <v>03</v>
      </c>
      <c r="E4471" t="s">
        <v>27</v>
      </c>
      <c r="F4471">
        <v>249</v>
      </c>
      <c r="G4471">
        <v>132</v>
      </c>
      <c r="H4471">
        <v>129</v>
      </c>
      <c r="I4471">
        <v>67</v>
      </c>
      <c r="J4471">
        <v>61</v>
      </c>
      <c r="K4471">
        <v>61</v>
      </c>
      <c r="L4471">
        <v>0</v>
      </c>
      <c r="M4471">
        <v>2023</v>
      </c>
      <c r="N4471">
        <f t="shared" ca="1" si="276"/>
        <v>165</v>
      </c>
      <c r="O4471">
        <f t="shared" ca="1" si="277"/>
        <v>4425</v>
      </c>
      <c r="P4471">
        <f ca="1">_20206[[#This Row],[最低排名]]-_20206[[#This Row],[同分人数]]+1</f>
        <v>4261</v>
      </c>
      <c r="Q4471">
        <f ca="1">IF(O4471&gt;=开始!$B$6, 1, 0)</f>
        <v>1</v>
      </c>
      <c r="R4471">
        <f ca="1">_20206[[#This Row],[最低排名]]-开始!$B$6</f>
        <v>4425</v>
      </c>
    </row>
    <row r="4472" spans="1:18">
      <c r="A4472">
        <v>43104</v>
      </c>
      <c r="B4472" t="s">
        <v>630</v>
      </c>
      <c r="C4472" t="str">
        <f t="shared" si="278"/>
        <v>苏州大学</v>
      </c>
      <c r="D4472" t="str">
        <f t="shared" si="279"/>
        <v>04</v>
      </c>
      <c r="E4472" t="s">
        <v>246</v>
      </c>
      <c r="F4472">
        <v>242</v>
      </c>
      <c r="G4472">
        <v>129</v>
      </c>
      <c r="H4472">
        <v>127</v>
      </c>
      <c r="I4472">
        <v>64</v>
      </c>
      <c r="J4472">
        <v>61</v>
      </c>
      <c r="K4472">
        <v>58</v>
      </c>
      <c r="L4472">
        <v>0</v>
      </c>
      <c r="M4472">
        <v>2023</v>
      </c>
      <c r="N4472">
        <f t="shared" ca="1" si="276"/>
        <v>201</v>
      </c>
      <c r="O4472">
        <f t="shared" ca="1" si="277"/>
        <v>7242</v>
      </c>
      <c r="P4472">
        <f ca="1">_20206[[#This Row],[最低排名]]-_20206[[#This Row],[同分人数]]+1</f>
        <v>7042</v>
      </c>
      <c r="Q4472">
        <f ca="1">IF(O4472&gt;=开始!$B$6, 1, 0)</f>
        <v>1</v>
      </c>
      <c r="R4472">
        <f ca="1">_20206[[#This Row],[最低排名]]-开始!$B$6</f>
        <v>7242</v>
      </c>
    </row>
    <row r="4473" spans="1:18">
      <c r="A4473">
        <v>43105</v>
      </c>
      <c r="B4473" t="s">
        <v>631</v>
      </c>
      <c r="C4473" t="str">
        <f t="shared" si="278"/>
        <v>苏州大学</v>
      </c>
      <c r="D4473" t="str">
        <f t="shared" si="279"/>
        <v>05</v>
      </c>
      <c r="E4473" t="s">
        <v>619</v>
      </c>
      <c r="F4473">
        <v>234</v>
      </c>
      <c r="G4473">
        <v>118</v>
      </c>
      <c r="H4473">
        <v>121</v>
      </c>
      <c r="I4473">
        <v>67</v>
      </c>
      <c r="J4473">
        <v>67</v>
      </c>
      <c r="K4473">
        <v>61</v>
      </c>
      <c r="L4473">
        <v>0</v>
      </c>
      <c r="M4473">
        <v>2023</v>
      </c>
      <c r="N4473">
        <f t="shared" ca="1" si="276"/>
        <v>207</v>
      </c>
      <c r="O4473">
        <f t="shared" ca="1" si="277"/>
        <v>7651</v>
      </c>
      <c r="P4473">
        <f ca="1">_20206[[#This Row],[最低排名]]-_20206[[#This Row],[同分人数]]+1</f>
        <v>7445</v>
      </c>
      <c r="Q4473">
        <f ca="1">IF(O4473&gt;=开始!$B$6, 1, 0)</f>
        <v>1</v>
      </c>
      <c r="R4473">
        <f ca="1">_20206[[#This Row],[最低排名]]-开始!$B$6</f>
        <v>7651</v>
      </c>
    </row>
    <row r="4474" spans="1:18">
      <c r="A4474">
        <v>43106</v>
      </c>
      <c r="B4474" t="s">
        <v>632</v>
      </c>
      <c r="C4474" t="str">
        <f t="shared" si="278"/>
        <v>苏州大学</v>
      </c>
      <c r="D4474" t="str">
        <f t="shared" si="279"/>
        <v>06</v>
      </c>
      <c r="E4474" t="s">
        <v>607</v>
      </c>
      <c r="F4474">
        <v>227</v>
      </c>
      <c r="G4474">
        <v>127</v>
      </c>
      <c r="H4474">
        <v>124</v>
      </c>
      <c r="I4474">
        <v>67</v>
      </c>
      <c r="J4474">
        <v>61</v>
      </c>
      <c r="K4474">
        <v>58</v>
      </c>
      <c r="L4474">
        <v>0</v>
      </c>
      <c r="M4474">
        <v>2023</v>
      </c>
      <c r="N4474">
        <f t="shared" ca="1" si="276"/>
        <v>225</v>
      </c>
      <c r="O4474">
        <f t="shared" ca="1" si="277"/>
        <v>10565</v>
      </c>
      <c r="P4474">
        <f ca="1">_20206[[#This Row],[最低排名]]-_20206[[#This Row],[同分人数]]+1</f>
        <v>10341</v>
      </c>
      <c r="Q4474">
        <f ca="1">IF(O4474&gt;=开始!$B$6, 1, 0)</f>
        <v>1</v>
      </c>
      <c r="R4474">
        <f ca="1">_20206[[#This Row],[最低排名]]-开始!$B$6</f>
        <v>10565</v>
      </c>
    </row>
    <row r="4475" spans="1:18">
      <c r="A4475">
        <v>43201</v>
      </c>
      <c r="B4475" t="s">
        <v>633</v>
      </c>
      <c r="C4475" t="str">
        <f t="shared" si="278"/>
        <v>江苏科大</v>
      </c>
      <c r="D4475" t="str">
        <f t="shared" si="279"/>
        <v>01</v>
      </c>
      <c r="E4475" t="s">
        <v>175</v>
      </c>
      <c r="F4475">
        <v>200</v>
      </c>
      <c r="G4475">
        <v>103</v>
      </c>
      <c r="H4475">
        <v>102</v>
      </c>
      <c r="I4475">
        <v>58</v>
      </c>
      <c r="J4475">
        <v>55</v>
      </c>
      <c r="K4475">
        <v>49</v>
      </c>
      <c r="L4475">
        <v>0</v>
      </c>
      <c r="M4475">
        <v>2023</v>
      </c>
      <c r="N4475">
        <f t="shared" ca="1" si="276"/>
        <v>245</v>
      </c>
      <c r="O4475">
        <f t="shared" ca="1" si="277"/>
        <v>28564</v>
      </c>
      <c r="P4475">
        <f ca="1">_20206[[#This Row],[最低排名]]-_20206[[#This Row],[同分人数]]+1</f>
        <v>28320</v>
      </c>
      <c r="Q4475">
        <f ca="1">IF(O4475&gt;=开始!$B$6, 1, 0)</f>
        <v>1</v>
      </c>
      <c r="R4475">
        <f ca="1">_20206[[#This Row],[最低排名]]-开始!$B$6</f>
        <v>28564</v>
      </c>
    </row>
    <row r="4476" spans="1:18">
      <c r="A4476">
        <v>43202</v>
      </c>
      <c r="B4476" t="s">
        <v>634</v>
      </c>
      <c r="C4476" t="str">
        <f t="shared" si="278"/>
        <v>江苏科大</v>
      </c>
      <c r="D4476" t="str">
        <f t="shared" si="279"/>
        <v>02</v>
      </c>
      <c r="E4476" t="s">
        <v>175</v>
      </c>
      <c r="F4476">
        <v>204</v>
      </c>
      <c r="G4476">
        <v>112</v>
      </c>
      <c r="H4476">
        <v>101</v>
      </c>
      <c r="I4476">
        <v>55</v>
      </c>
      <c r="J4476">
        <v>55</v>
      </c>
      <c r="K4476">
        <v>49</v>
      </c>
      <c r="L4476">
        <v>0</v>
      </c>
      <c r="M4476">
        <v>2023</v>
      </c>
      <c r="N4476">
        <f t="shared" ca="1" si="276"/>
        <v>245</v>
      </c>
      <c r="O4476">
        <f t="shared" ca="1" si="277"/>
        <v>28564</v>
      </c>
      <c r="P4476">
        <f ca="1">_20206[[#This Row],[最低排名]]-_20206[[#This Row],[同分人数]]+1</f>
        <v>28320</v>
      </c>
      <c r="Q4476">
        <f ca="1">IF(O4476&gt;=开始!$B$6, 1, 0)</f>
        <v>1</v>
      </c>
      <c r="R4476">
        <f ca="1">_20206[[#This Row],[最低排名]]-开始!$B$6</f>
        <v>28564</v>
      </c>
    </row>
    <row r="4477" spans="1:18">
      <c r="A4477">
        <v>43203</v>
      </c>
      <c r="B4477" t="s">
        <v>635</v>
      </c>
      <c r="C4477" t="str">
        <f t="shared" si="278"/>
        <v>江苏科大</v>
      </c>
      <c r="D4477" t="str">
        <f t="shared" si="279"/>
        <v>03</v>
      </c>
      <c r="E4477" t="s">
        <v>128</v>
      </c>
      <c r="F4477">
        <v>204</v>
      </c>
      <c r="G4477">
        <v>103</v>
      </c>
      <c r="H4477">
        <v>116</v>
      </c>
      <c r="I4477">
        <v>55</v>
      </c>
      <c r="J4477">
        <v>52</v>
      </c>
      <c r="K4477">
        <v>52</v>
      </c>
      <c r="L4477">
        <v>0</v>
      </c>
      <c r="M4477">
        <v>2023</v>
      </c>
      <c r="N4477">
        <f t="shared" ca="1" si="276"/>
        <v>253</v>
      </c>
      <c r="O4477">
        <f t="shared" ca="1" si="277"/>
        <v>24801</v>
      </c>
      <c r="P4477">
        <f ca="1">_20206[[#This Row],[最低排名]]-_20206[[#This Row],[同分人数]]+1</f>
        <v>24549</v>
      </c>
      <c r="Q4477">
        <f ca="1">IF(O4477&gt;=开始!$B$6, 1, 0)</f>
        <v>1</v>
      </c>
      <c r="R4477">
        <f ca="1">_20206[[#This Row],[最低排名]]-开始!$B$6</f>
        <v>24801</v>
      </c>
    </row>
    <row r="4478" spans="1:18">
      <c r="A4478">
        <v>43301</v>
      </c>
      <c r="B4478" t="s">
        <v>636</v>
      </c>
      <c r="C4478" t="str">
        <f t="shared" si="278"/>
        <v>南京工大</v>
      </c>
      <c r="D4478" t="str">
        <f t="shared" si="279"/>
        <v>01</v>
      </c>
      <c r="E4478" t="s">
        <v>168</v>
      </c>
      <c r="F4478">
        <v>208</v>
      </c>
      <c r="G4478">
        <v>105</v>
      </c>
      <c r="H4478">
        <v>116</v>
      </c>
      <c r="I4478">
        <v>64</v>
      </c>
      <c r="J4478">
        <v>55</v>
      </c>
      <c r="K4478">
        <v>52</v>
      </c>
      <c r="L4478">
        <v>0</v>
      </c>
      <c r="M4478">
        <v>2023</v>
      </c>
      <c r="N4478">
        <f t="shared" ca="1" si="276"/>
        <v>240</v>
      </c>
      <c r="O4478">
        <f t="shared" ca="1" si="277"/>
        <v>20893</v>
      </c>
      <c r="P4478">
        <f ca="1">_20206[[#This Row],[最低排名]]-_20206[[#This Row],[同分人数]]+1</f>
        <v>20654</v>
      </c>
      <c r="Q4478">
        <f ca="1">IF(O4478&gt;=开始!$B$6, 1, 0)</f>
        <v>1</v>
      </c>
      <c r="R4478">
        <f ca="1">_20206[[#This Row],[最低排名]]-开始!$B$6</f>
        <v>20893</v>
      </c>
    </row>
    <row r="4479" spans="1:18">
      <c r="A4479">
        <v>43302</v>
      </c>
      <c r="B4479" t="s">
        <v>637</v>
      </c>
      <c r="C4479" t="str">
        <f t="shared" si="278"/>
        <v>南京工大</v>
      </c>
      <c r="D4479" t="str">
        <f t="shared" si="279"/>
        <v>02</v>
      </c>
      <c r="E4479" t="s">
        <v>307</v>
      </c>
      <c r="F4479">
        <v>215</v>
      </c>
      <c r="G4479">
        <v>117</v>
      </c>
      <c r="H4479">
        <v>106</v>
      </c>
      <c r="I4479">
        <v>67</v>
      </c>
      <c r="J4479">
        <v>67</v>
      </c>
      <c r="K4479">
        <v>64</v>
      </c>
      <c r="L4479">
        <v>0</v>
      </c>
      <c r="M4479">
        <v>2023</v>
      </c>
      <c r="N4479">
        <f t="shared" ca="1" si="276"/>
        <v>253</v>
      </c>
      <c r="O4479">
        <f t="shared" ca="1" si="277"/>
        <v>14925</v>
      </c>
      <c r="P4479">
        <f ca="1">_20206[[#This Row],[最低排名]]-_20206[[#This Row],[同分人数]]+1</f>
        <v>14673</v>
      </c>
      <c r="Q4479">
        <f ca="1">IF(O4479&gt;=开始!$B$6, 1, 0)</f>
        <v>1</v>
      </c>
      <c r="R4479">
        <f ca="1">_20206[[#This Row],[最低排名]]-开始!$B$6</f>
        <v>14925</v>
      </c>
    </row>
    <row r="4480" spans="1:18">
      <c r="A4480">
        <v>43303</v>
      </c>
      <c r="B4480" t="s">
        <v>638</v>
      </c>
      <c r="C4480" t="str">
        <f t="shared" si="278"/>
        <v>南京工大</v>
      </c>
      <c r="D4480" t="str">
        <f t="shared" si="279"/>
        <v>03</v>
      </c>
      <c r="E4480" t="s">
        <v>70</v>
      </c>
      <c r="F4480">
        <v>208</v>
      </c>
      <c r="G4480">
        <v>106</v>
      </c>
      <c r="H4480">
        <v>127</v>
      </c>
      <c r="I4480">
        <v>64</v>
      </c>
      <c r="J4480">
        <v>64</v>
      </c>
      <c r="K4480">
        <v>55</v>
      </c>
      <c r="L4480">
        <v>0</v>
      </c>
      <c r="M4480">
        <v>2023</v>
      </c>
      <c r="N4480">
        <f t="shared" ca="1" si="276"/>
        <v>236</v>
      </c>
      <c r="O4480">
        <f t="shared" ca="1" si="277"/>
        <v>15161</v>
      </c>
      <c r="P4480">
        <f ca="1">_20206[[#This Row],[最低排名]]-_20206[[#This Row],[同分人数]]+1</f>
        <v>14926</v>
      </c>
      <c r="Q4480">
        <f ca="1">IF(O4480&gt;=开始!$B$6, 1, 0)</f>
        <v>1</v>
      </c>
      <c r="R4480">
        <f ca="1">_20206[[#This Row],[最低排名]]-开始!$B$6</f>
        <v>15161</v>
      </c>
    </row>
    <row r="4481" spans="1:18">
      <c r="A4481">
        <v>43304</v>
      </c>
      <c r="B4481" t="s">
        <v>639</v>
      </c>
      <c r="C4481" t="str">
        <f t="shared" si="278"/>
        <v>南京工大</v>
      </c>
      <c r="D4481" t="str">
        <f t="shared" si="279"/>
        <v>04</v>
      </c>
      <c r="E4481" t="s">
        <v>134</v>
      </c>
      <c r="F4481">
        <v>226</v>
      </c>
      <c r="G4481">
        <v>125</v>
      </c>
      <c r="H4481">
        <v>122</v>
      </c>
      <c r="I4481">
        <v>67</v>
      </c>
      <c r="J4481">
        <v>64</v>
      </c>
      <c r="K4481">
        <v>49</v>
      </c>
      <c r="L4481">
        <v>0</v>
      </c>
      <c r="M4481">
        <v>2023</v>
      </c>
      <c r="N4481">
        <f t="shared" ca="1" si="276"/>
        <v>227</v>
      </c>
      <c r="O4481">
        <f t="shared" ca="1" si="277"/>
        <v>12669</v>
      </c>
      <c r="P4481">
        <f ca="1">_20206[[#This Row],[最低排名]]-_20206[[#This Row],[同分人数]]+1</f>
        <v>12443</v>
      </c>
      <c r="Q4481">
        <f ca="1">IF(O4481&gt;=开始!$B$6, 1, 0)</f>
        <v>1</v>
      </c>
      <c r="R4481">
        <f ca="1">_20206[[#This Row],[最低排名]]-开始!$B$6</f>
        <v>12669</v>
      </c>
    </row>
    <row r="4482" spans="1:18">
      <c r="A4482">
        <v>43401</v>
      </c>
      <c r="B4482" t="s">
        <v>640</v>
      </c>
      <c r="C4482" t="str">
        <f t="shared" si="278"/>
        <v>常州大学</v>
      </c>
      <c r="D4482" t="str">
        <f t="shared" si="279"/>
        <v>01</v>
      </c>
      <c r="E4482" t="s">
        <v>431</v>
      </c>
      <c r="F4482">
        <v>201</v>
      </c>
      <c r="G4482">
        <v>112</v>
      </c>
      <c r="H4482">
        <v>78</v>
      </c>
      <c r="I4482">
        <v>70</v>
      </c>
      <c r="J4482">
        <v>58</v>
      </c>
      <c r="K4482">
        <v>55</v>
      </c>
      <c r="L4482">
        <v>0</v>
      </c>
      <c r="M4482">
        <v>2023</v>
      </c>
      <c r="N4482">
        <f t="shared" ref="N4482:N4545" ca="1" si="280">VLOOKUP(E4482, INDIRECT("'" &amp; M4482 &amp; "D'!$A$2:$G$500"), 2, FALSE)</f>
        <v>225</v>
      </c>
      <c r="O4482">
        <f t="shared" ref="O4482:O4545" ca="1" si="281">VLOOKUP(E4482, INDIRECT("'" &amp; M4482 &amp; "D'!$A$2:$G$500"), 3, FALSE)</f>
        <v>29013</v>
      </c>
      <c r="P4482">
        <f ca="1">_20206[[#This Row],[最低排名]]-_20206[[#This Row],[同分人数]]+1</f>
        <v>28789</v>
      </c>
      <c r="Q4482">
        <f ca="1">IF(O4482&gt;=开始!$B$6, 1, 0)</f>
        <v>1</v>
      </c>
      <c r="R4482">
        <f ca="1">_20206[[#This Row],[最低排名]]-开始!$B$6</f>
        <v>29013</v>
      </c>
    </row>
    <row r="4483" spans="1:18">
      <c r="A4483">
        <v>43402</v>
      </c>
      <c r="B4483" t="s">
        <v>641</v>
      </c>
      <c r="C4483" t="str">
        <f t="shared" si="278"/>
        <v>常州大学</v>
      </c>
      <c r="D4483" t="str">
        <f t="shared" si="279"/>
        <v>02</v>
      </c>
      <c r="E4483" t="s">
        <v>372</v>
      </c>
      <c r="F4483">
        <v>210</v>
      </c>
      <c r="G4483">
        <v>116</v>
      </c>
      <c r="H4483">
        <v>89</v>
      </c>
      <c r="I4483">
        <v>61</v>
      </c>
      <c r="J4483">
        <v>58</v>
      </c>
      <c r="K4483">
        <v>58</v>
      </c>
      <c r="L4483">
        <v>0</v>
      </c>
      <c r="M4483">
        <v>2023</v>
      </c>
      <c r="N4483">
        <f t="shared" ca="1" si="280"/>
        <v>234</v>
      </c>
      <c r="O4483">
        <f t="shared" ca="1" si="281"/>
        <v>25585</v>
      </c>
      <c r="P4483">
        <f ca="1">_20206[[#This Row],[最低排名]]-_20206[[#This Row],[同分人数]]+1</f>
        <v>25352</v>
      </c>
      <c r="Q4483">
        <f ca="1">IF(O4483&gt;=开始!$B$6, 1, 0)</f>
        <v>1</v>
      </c>
      <c r="R4483">
        <f ca="1">_20206[[#This Row],[最低排名]]-开始!$B$6</f>
        <v>25585</v>
      </c>
    </row>
    <row r="4484" spans="1:18">
      <c r="A4484">
        <v>43403</v>
      </c>
      <c r="B4484" t="s">
        <v>642</v>
      </c>
      <c r="C4484" t="str">
        <f t="shared" si="278"/>
        <v>常州大学</v>
      </c>
      <c r="D4484" t="str">
        <f t="shared" si="279"/>
        <v>03</v>
      </c>
      <c r="E4484" t="s">
        <v>643</v>
      </c>
      <c r="F4484">
        <v>205</v>
      </c>
      <c r="G4484">
        <v>106</v>
      </c>
      <c r="H4484">
        <v>116</v>
      </c>
      <c r="I4484">
        <v>61</v>
      </c>
      <c r="J4484">
        <v>49</v>
      </c>
      <c r="K4484">
        <v>46</v>
      </c>
      <c r="L4484">
        <v>0</v>
      </c>
      <c r="M4484">
        <v>2023</v>
      </c>
      <c r="N4484">
        <f t="shared" ca="1" si="280"/>
        <v>270</v>
      </c>
      <c r="O4484">
        <f t="shared" ca="1" si="281"/>
        <v>25351</v>
      </c>
      <c r="P4484">
        <f ca="1">_20206[[#This Row],[最低排名]]-_20206[[#This Row],[同分人数]]+1</f>
        <v>25082</v>
      </c>
      <c r="Q4484">
        <f ca="1">IF(O4484&gt;=开始!$B$6, 1, 0)</f>
        <v>1</v>
      </c>
      <c r="R4484">
        <f ca="1">_20206[[#This Row],[最低排名]]-开始!$B$6</f>
        <v>25351</v>
      </c>
    </row>
    <row r="4485" spans="1:18">
      <c r="A4485">
        <v>43404</v>
      </c>
      <c r="B4485" t="s">
        <v>644</v>
      </c>
      <c r="C4485" t="str">
        <f t="shared" si="278"/>
        <v>常州大学</v>
      </c>
      <c r="D4485" t="str">
        <f t="shared" si="279"/>
        <v>04</v>
      </c>
      <c r="E4485" t="s">
        <v>287</v>
      </c>
      <c r="F4485">
        <v>202</v>
      </c>
      <c r="G4485">
        <v>105</v>
      </c>
      <c r="H4485">
        <v>104</v>
      </c>
      <c r="I4485">
        <v>61</v>
      </c>
      <c r="J4485">
        <v>52</v>
      </c>
      <c r="K4485">
        <v>49</v>
      </c>
      <c r="L4485">
        <v>0</v>
      </c>
      <c r="M4485">
        <v>2023</v>
      </c>
      <c r="N4485">
        <f t="shared" ca="1" si="280"/>
        <v>236</v>
      </c>
      <c r="O4485">
        <f t="shared" ca="1" si="281"/>
        <v>27576</v>
      </c>
      <c r="P4485">
        <f ca="1">_20206[[#This Row],[最低排名]]-_20206[[#This Row],[同分人数]]+1</f>
        <v>27341</v>
      </c>
      <c r="Q4485">
        <f ca="1">IF(O4485&gt;=开始!$B$6, 1, 0)</f>
        <v>1</v>
      </c>
      <c r="R4485">
        <f ca="1">_20206[[#This Row],[最低排名]]-开始!$B$6</f>
        <v>27576</v>
      </c>
    </row>
    <row r="4486" spans="1:18">
      <c r="A4486">
        <v>43501</v>
      </c>
      <c r="B4486" t="s">
        <v>645</v>
      </c>
      <c r="C4486" t="str">
        <f t="shared" si="278"/>
        <v>南京邮电</v>
      </c>
      <c r="D4486" t="str">
        <f t="shared" si="279"/>
        <v>01</v>
      </c>
      <c r="E4486" t="s">
        <v>103</v>
      </c>
      <c r="F4486">
        <v>234</v>
      </c>
      <c r="G4486">
        <v>124</v>
      </c>
      <c r="H4486">
        <v>118</v>
      </c>
      <c r="I4486">
        <v>70</v>
      </c>
      <c r="J4486">
        <v>67</v>
      </c>
      <c r="K4486">
        <v>55</v>
      </c>
      <c r="L4486">
        <v>0</v>
      </c>
      <c r="M4486">
        <v>2023</v>
      </c>
      <c r="N4486">
        <f t="shared" ca="1" si="280"/>
        <v>228</v>
      </c>
      <c r="O4486">
        <f t="shared" ca="1" si="281"/>
        <v>8940</v>
      </c>
      <c r="P4486">
        <f ca="1">_20206[[#This Row],[最低排名]]-_20206[[#This Row],[同分人数]]+1</f>
        <v>8713</v>
      </c>
      <c r="Q4486">
        <f ca="1">IF(O4486&gt;=开始!$B$6, 1, 0)</f>
        <v>1</v>
      </c>
      <c r="R4486">
        <f ca="1">_20206[[#This Row],[最低排名]]-开始!$B$6</f>
        <v>8940</v>
      </c>
    </row>
    <row r="4487" spans="1:18">
      <c r="A4487">
        <v>43601</v>
      </c>
      <c r="B4487" t="s">
        <v>646</v>
      </c>
      <c r="C4487" t="str">
        <f t="shared" si="278"/>
        <v>南京林大</v>
      </c>
      <c r="D4487" t="str">
        <f t="shared" si="279"/>
        <v>01</v>
      </c>
      <c r="E4487" t="s">
        <v>296</v>
      </c>
      <c r="F4487">
        <v>211</v>
      </c>
      <c r="G4487">
        <v>107</v>
      </c>
      <c r="H4487">
        <v>120</v>
      </c>
      <c r="I4487">
        <v>64</v>
      </c>
      <c r="J4487">
        <v>55</v>
      </c>
      <c r="K4487">
        <v>55</v>
      </c>
      <c r="L4487">
        <v>0</v>
      </c>
      <c r="M4487">
        <v>2023</v>
      </c>
      <c r="N4487">
        <f t="shared" ca="1" si="280"/>
        <v>280</v>
      </c>
      <c r="O4487">
        <f t="shared" ca="1" si="281"/>
        <v>18398</v>
      </c>
      <c r="P4487">
        <f ca="1">_20206[[#This Row],[最低排名]]-_20206[[#This Row],[同分人数]]+1</f>
        <v>18119</v>
      </c>
      <c r="Q4487">
        <f ca="1">IF(O4487&gt;=开始!$B$6, 1, 0)</f>
        <v>1</v>
      </c>
      <c r="R4487">
        <f ca="1">_20206[[#This Row],[最低排名]]-开始!$B$6</f>
        <v>18398</v>
      </c>
    </row>
    <row r="4488" spans="1:18">
      <c r="A4488">
        <v>43602</v>
      </c>
      <c r="B4488" t="s">
        <v>647</v>
      </c>
      <c r="C4488" t="str">
        <f t="shared" si="278"/>
        <v>南京林大</v>
      </c>
      <c r="D4488" t="str">
        <f t="shared" si="279"/>
        <v>02</v>
      </c>
      <c r="E4488" t="s">
        <v>518</v>
      </c>
      <c r="F4488">
        <v>210</v>
      </c>
      <c r="G4488">
        <v>116</v>
      </c>
      <c r="H4488">
        <v>112</v>
      </c>
      <c r="I4488">
        <v>67</v>
      </c>
      <c r="J4488">
        <v>67</v>
      </c>
      <c r="K4488">
        <v>58</v>
      </c>
      <c r="L4488">
        <v>0</v>
      </c>
      <c r="M4488">
        <v>2023</v>
      </c>
      <c r="N4488">
        <f t="shared" ca="1" si="280"/>
        <v>256</v>
      </c>
      <c r="O4488">
        <f t="shared" ca="1" si="281"/>
        <v>16172</v>
      </c>
      <c r="P4488">
        <f ca="1">_20206[[#This Row],[最低排名]]-_20206[[#This Row],[同分人数]]+1</f>
        <v>15917</v>
      </c>
      <c r="Q4488">
        <f ca="1">IF(O4488&gt;=开始!$B$6, 1, 0)</f>
        <v>1</v>
      </c>
      <c r="R4488">
        <f ca="1">_20206[[#This Row],[最低排名]]-开始!$B$6</f>
        <v>16172</v>
      </c>
    </row>
    <row r="4489" spans="1:18">
      <c r="A4489">
        <v>43603</v>
      </c>
      <c r="B4489" t="s">
        <v>648</v>
      </c>
      <c r="C4489" t="str">
        <f t="shared" si="278"/>
        <v>南京林大</v>
      </c>
      <c r="D4489" t="str">
        <f t="shared" si="279"/>
        <v>03</v>
      </c>
      <c r="E4489" t="s">
        <v>649</v>
      </c>
      <c r="F4489">
        <v>203</v>
      </c>
      <c r="G4489">
        <v>103</v>
      </c>
      <c r="H4489">
        <v>122</v>
      </c>
      <c r="I4489">
        <v>64</v>
      </c>
      <c r="J4489">
        <v>61</v>
      </c>
      <c r="K4489">
        <v>58</v>
      </c>
      <c r="L4489">
        <v>0</v>
      </c>
      <c r="M4489">
        <v>2023</v>
      </c>
      <c r="N4489">
        <f t="shared" ca="1" si="280"/>
        <v>254</v>
      </c>
      <c r="O4489">
        <f t="shared" ca="1" si="281"/>
        <v>17631</v>
      </c>
      <c r="P4489">
        <f ca="1">_20206[[#This Row],[最低排名]]-_20206[[#This Row],[同分人数]]+1</f>
        <v>17378</v>
      </c>
      <c r="Q4489">
        <f ca="1">IF(O4489&gt;=开始!$B$6, 1, 0)</f>
        <v>1</v>
      </c>
      <c r="R4489">
        <f ca="1">_20206[[#This Row],[最低排名]]-开始!$B$6</f>
        <v>17631</v>
      </c>
    </row>
    <row r="4490" spans="1:18">
      <c r="A4490">
        <v>43701</v>
      </c>
      <c r="B4490" t="s">
        <v>650</v>
      </c>
      <c r="C4490" t="str">
        <f t="shared" si="278"/>
        <v>江苏大学</v>
      </c>
      <c r="D4490" t="str">
        <f t="shared" si="279"/>
        <v>01</v>
      </c>
      <c r="E4490" t="s">
        <v>152</v>
      </c>
      <c r="F4490">
        <v>200</v>
      </c>
      <c r="G4490">
        <v>101</v>
      </c>
      <c r="H4490">
        <v>105</v>
      </c>
      <c r="I4490">
        <v>64</v>
      </c>
      <c r="J4490">
        <v>64</v>
      </c>
      <c r="K4490">
        <v>58</v>
      </c>
      <c r="L4490">
        <v>0</v>
      </c>
      <c r="M4490">
        <v>2023</v>
      </c>
      <c r="N4490">
        <f t="shared" ca="1" si="280"/>
        <v>237</v>
      </c>
      <c r="O4490">
        <f t="shared" ca="1" si="281"/>
        <v>21932</v>
      </c>
      <c r="P4490">
        <f ca="1">_20206[[#This Row],[最低排名]]-_20206[[#This Row],[同分人数]]+1</f>
        <v>21696</v>
      </c>
      <c r="Q4490">
        <f ca="1">IF(O4490&gt;=开始!$B$6, 1, 0)</f>
        <v>1</v>
      </c>
      <c r="R4490">
        <f ca="1">_20206[[#This Row],[最低排名]]-开始!$B$6</f>
        <v>21932</v>
      </c>
    </row>
    <row r="4491" spans="1:18">
      <c r="A4491">
        <v>43702</v>
      </c>
      <c r="B4491" t="s">
        <v>651</v>
      </c>
      <c r="C4491" t="str">
        <f t="shared" si="278"/>
        <v>江苏大学</v>
      </c>
      <c r="D4491" t="str">
        <f t="shared" si="279"/>
        <v>02</v>
      </c>
      <c r="E4491" t="s">
        <v>72</v>
      </c>
      <c r="F4491">
        <v>234</v>
      </c>
      <c r="G4491">
        <v>132</v>
      </c>
      <c r="H4491">
        <v>105</v>
      </c>
      <c r="I4491">
        <v>64</v>
      </c>
      <c r="J4491">
        <v>61</v>
      </c>
      <c r="K4491">
        <v>58</v>
      </c>
      <c r="L4491">
        <v>0</v>
      </c>
      <c r="M4491">
        <v>2023</v>
      </c>
      <c r="N4491">
        <f t="shared" ca="1" si="280"/>
        <v>263</v>
      </c>
      <c r="O4491">
        <f t="shared" ca="1" si="281"/>
        <v>14182</v>
      </c>
      <c r="P4491">
        <f ca="1">_20206[[#This Row],[最低排名]]-_20206[[#This Row],[同分人数]]+1</f>
        <v>13920</v>
      </c>
      <c r="Q4491">
        <f ca="1">IF(O4491&gt;=开始!$B$6, 1, 0)</f>
        <v>1</v>
      </c>
      <c r="R4491">
        <f ca="1">_20206[[#This Row],[最低排名]]-开始!$B$6</f>
        <v>14182</v>
      </c>
    </row>
    <row r="4492" spans="1:18">
      <c r="A4492">
        <v>43801</v>
      </c>
      <c r="B4492" t="s">
        <v>652</v>
      </c>
      <c r="C4492" t="str">
        <f t="shared" si="278"/>
        <v>南京信息</v>
      </c>
      <c r="D4492" t="str">
        <f t="shared" si="279"/>
        <v>01</v>
      </c>
      <c r="E4492" t="s">
        <v>107</v>
      </c>
      <c r="F4492">
        <v>224</v>
      </c>
      <c r="G4492">
        <v>126</v>
      </c>
      <c r="H4492">
        <v>123</v>
      </c>
      <c r="I4492">
        <v>67</v>
      </c>
      <c r="J4492">
        <v>64</v>
      </c>
      <c r="K4492">
        <v>64</v>
      </c>
      <c r="L4492">
        <v>0</v>
      </c>
      <c r="M4492">
        <v>2023</v>
      </c>
      <c r="N4492">
        <f t="shared" ca="1" si="280"/>
        <v>239</v>
      </c>
      <c r="O4492">
        <f t="shared" ca="1" si="281"/>
        <v>9418</v>
      </c>
      <c r="P4492">
        <f ca="1">_20206[[#This Row],[最低排名]]-_20206[[#This Row],[同分人数]]+1</f>
        <v>9180</v>
      </c>
      <c r="Q4492">
        <f ca="1">IF(O4492&gt;=开始!$B$6, 1, 0)</f>
        <v>1</v>
      </c>
      <c r="R4492">
        <f ca="1">_20206[[#This Row],[最低排名]]-开始!$B$6</f>
        <v>9418</v>
      </c>
    </row>
    <row r="4493" spans="1:18">
      <c r="A4493">
        <v>43802</v>
      </c>
      <c r="B4493" t="s">
        <v>653</v>
      </c>
      <c r="C4493" t="str">
        <f t="shared" si="278"/>
        <v>南京信息</v>
      </c>
      <c r="D4493" t="str">
        <f t="shared" si="279"/>
        <v>02</v>
      </c>
      <c r="E4493" t="s">
        <v>502</v>
      </c>
      <c r="F4493">
        <v>219</v>
      </c>
      <c r="G4493">
        <v>116</v>
      </c>
      <c r="H4493">
        <v>122</v>
      </c>
      <c r="I4493">
        <v>64</v>
      </c>
      <c r="J4493">
        <v>64</v>
      </c>
      <c r="K4493">
        <v>52</v>
      </c>
      <c r="L4493">
        <v>0</v>
      </c>
      <c r="M4493">
        <v>2023</v>
      </c>
      <c r="N4493">
        <f t="shared" ca="1" si="280"/>
        <v>234</v>
      </c>
      <c r="O4493">
        <f t="shared" ca="1" si="281"/>
        <v>14416</v>
      </c>
      <c r="P4493">
        <f ca="1">_20206[[#This Row],[最低排名]]-_20206[[#This Row],[同分人数]]+1</f>
        <v>14183</v>
      </c>
      <c r="Q4493">
        <f ca="1">IF(O4493&gt;=开始!$B$6, 1, 0)</f>
        <v>1</v>
      </c>
      <c r="R4493">
        <f ca="1">_20206[[#This Row],[最低排名]]-开始!$B$6</f>
        <v>14416</v>
      </c>
    </row>
    <row r="4494" spans="1:18">
      <c r="A4494">
        <v>43803</v>
      </c>
      <c r="B4494" t="s">
        <v>654</v>
      </c>
      <c r="C4494" t="str">
        <f t="shared" si="278"/>
        <v>南京信息</v>
      </c>
      <c r="D4494" t="str">
        <f t="shared" si="279"/>
        <v>03</v>
      </c>
      <c r="E4494" t="s">
        <v>307</v>
      </c>
      <c r="F4494">
        <v>219</v>
      </c>
      <c r="G4494">
        <v>111</v>
      </c>
      <c r="H4494">
        <v>123</v>
      </c>
      <c r="I4494">
        <v>67</v>
      </c>
      <c r="J4494">
        <v>55</v>
      </c>
      <c r="K4494">
        <v>55</v>
      </c>
      <c r="L4494">
        <v>0</v>
      </c>
      <c r="M4494">
        <v>2023</v>
      </c>
      <c r="N4494">
        <f t="shared" ca="1" si="280"/>
        <v>253</v>
      </c>
      <c r="O4494">
        <f t="shared" ca="1" si="281"/>
        <v>14925</v>
      </c>
      <c r="P4494">
        <f ca="1">_20206[[#This Row],[最低排名]]-_20206[[#This Row],[同分人数]]+1</f>
        <v>14673</v>
      </c>
      <c r="Q4494">
        <f ca="1">IF(O4494&gt;=开始!$B$6, 1, 0)</f>
        <v>1</v>
      </c>
      <c r="R4494">
        <f ca="1">_20206[[#This Row],[最低排名]]-开始!$B$6</f>
        <v>14925</v>
      </c>
    </row>
    <row r="4495" spans="1:18">
      <c r="A4495">
        <v>43901</v>
      </c>
      <c r="B4495" t="s">
        <v>655</v>
      </c>
      <c r="C4495" t="str">
        <f t="shared" si="278"/>
        <v>南通大学</v>
      </c>
      <c r="D4495" t="str">
        <f t="shared" si="279"/>
        <v>01</v>
      </c>
      <c r="E4495" t="s">
        <v>168</v>
      </c>
      <c r="F4495">
        <v>203</v>
      </c>
      <c r="G4495">
        <v>106</v>
      </c>
      <c r="H4495">
        <v>106</v>
      </c>
      <c r="I4495">
        <v>64</v>
      </c>
      <c r="J4495">
        <v>61</v>
      </c>
      <c r="K4495">
        <v>61</v>
      </c>
      <c r="L4495">
        <v>0</v>
      </c>
      <c r="M4495">
        <v>2023</v>
      </c>
      <c r="N4495">
        <f t="shared" ca="1" si="280"/>
        <v>240</v>
      </c>
      <c r="O4495">
        <f t="shared" ca="1" si="281"/>
        <v>20893</v>
      </c>
      <c r="P4495">
        <f ca="1">_20206[[#This Row],[最低排名]]-_20206[[#This Row],[同分人数]]+1</f>
        <v>20654</v>
      </c>
      <c r="Q4495">
        <f ca="1">IF(O4495&gt;=开始!$B$6, 1, 0)</f>
        <v>1</v>
      </c>
      <c r="R4495">
        <f ca="1">_20206[[#This Row],[最低排名]]-开始!$B$6</f>
        <v>20893</v>
      </c>
    </row>
    <row r="4496" spans="1:18">
      <c r="A4496">
        <v>43902</v>
      </c>
      <c r="B4496" t="s">
        <v>656</v>
      </c>
      <c r="C4496" t="str">
        <f t="shared" si="278"/>
        <v>南通大学</v>
      </c>
      <c r="D4496" t="str">
        <f t="shared" si="279"/>
        <v>02</v>
      </c>
      <c r="E4496" t="s">
        <v>298</v>
      </c>
      <c r="F4496">
        <v>228</v>
      </c>
      <c r="G4496">
        <v>117</v>
      </c>
      <c r="H4496">
        <v>127</v>
      </c>
      <c r="I4496">
        <v>61</v>
      </c>
      <c r="J4496">
        <v>61</v>
      </c>
      <c r="K4496">
        <v>55</v>
      </c>
      <c r="L4496">
        <v>0</v>
      </c>
      <c r="M4496">
        <v>2023</v>
      </c>
      <c r="N4496">
        <f t="shared" ca="1" si="280"/>
        <v>238</v>
      </c>
      <c r="O4496">
        <f t="shared" ca="1" si="281"/>
        <v>11739</v>
      </c>
      <c r="P4496">
        <f ca="1">_20206[[#This Row],[最低排名]]-_20206[[#This Row],[同分人数]]+1</f>
        <v>11502</v>
      </c>
      <c r="Q4496">
        <f ca="1">IF(O4496&gt;=开始!$B$6, 1, 0)</f>
        <v>1</v>
      </c>
      <c r="R4496">
        <f ca="1">_20206[[#This Row],[最低排名]]-开始!$B$6</f>
        <v>11739</v>
      </c>
    </row>
    <row r="4497" spans="1:18">
      <c r="A4497">
        <v>43903</v>
      </c>
      <c r="B4497" t="s">
        <v>657</v>
      </c>
      <c r="C4497" t="str">
        <f t="shared" si="278"/>
        <v>南通大学</v>
      </c>
      <c r="D4497" t="str">
        <f t="shared" si="279"/>
        <v>03</v>
      </c>
      <c r="E4497" t="s">
        <v>506</v>
      </c>
      <c r="F4497">
        <v>216</v>
      </c>
      <c r="G4497">
        <v>110</v>
      </c>
      <c r="H4497">
        <v>124</v>
      </c>
      <c r="I4497">
        <v>64</v>
      </c>
      <c r="J4497">
        <v>61</v>
      </c>
      <c r="K4497">
        <v>52</v>
      </c>
      <c r="L4497">
        <v>0</v>
      </c>
      <c r="M4497">
        <v>2023</v>
      </c>
      <c r="N4497">
        <f t="shared" ca="1" si="280"/>
        <v>229</v>
      </c>
      <c r="O4497">
        <f t="shared" ca="1" si="281"/>
        <v>15390</v>
      </c>
      <c r="P4497">
        <f ca="1">_20206[[#This Row],[最低排名]]-_20206[[#This Row],[同分人数]]+1</f>
        <v>15162</v>
      </c>
      <c r="Q4497">
        <f ca="1">IF(O4497&gt;=开始!$B$6, 1, 0)</f>
        <v>1</v>
      </c>
      <c r="R4497">
        <f ca="1">_20206[[#This Row],[最低排名]]-开始!$B$6</f>
        <v>15390</v>
      </c>
    </row>
    <row r="4498" spans="1:18">
      <c r="A4498">
        <v>44001</v>
      </c>
      <c r="B4498" t="s">
        <v>658</v>
      </c>
      <c r="C4498" t="str">
        <f t="shared" si="278"/>
        <v>盐城工院</v>
      </c>
      <c r="D4498" t="str">
        <f t="shared" si="279"/>
        <v>01</v>
      </c>
      <c r="E4498" t="s">
        <v>335</v>
      </c>
      <c r="F4498">
        <v>199</v>
      </c>
      <c r="G4498">
        <v>106</v>
      </c>
      <c r="H4498">
        <v>80</v>
      </c>
      <c r="I4498">
        <v>64</v>
      </c>
      <c r="J4498">
        <v>58</v>
      </c>
      <c r="K4498">
        <v>46</v>
      </c>
      <c r="L4498">
        <v>0</v>
      </c>
      <c r="M4498">
        <v>2023</v>
      </c>
      <c r="N4498">
        <f t="shared" ca="1" si="280"/>
        <v>224</v>
      </c>
      <c r="O4498">
        <f t="shared" ca="1" si="281"/>
        <v>32460</v>
      </c>
      <c r="P4498">
        <f ca="1">_20206[[#This Row],[最低排名]]-_20206[[#This Row],[同分人数]]+1</f>
        <v>32237</v>
      </c>
      <c r="Q4498">
        <f ca="1">IF(O4498&gt;=开始!$B$6, 1, 0)</f>
        <v>1</v>
      </c>
      <c r="R4498">
        <f ca="1">_20206[[#This Row],[最低排名]]-开始!$B$6</f>
        <v>32460</v>
      </c>
    </row>
    <row r="4499" spans="1:18">
      <c r="A4499">
        <v>44002</v>
      </c>
      <c r="B4499" t="s">
        <v>659</v>
      </c>
      <c r="C4499" t="str">
        <f t="shared" si="278"/>
        <v>盐城工院</v>
      </c>
      <c r="D4499" t="str">
        <f t="shared" si="279"/>
        <v>02</v>
      </c>
      <c r="E4499" t="s">
        <v>528</v>
      </c>
      <c r="F4499">
        <v>178</v>
      </c>
      <c r="G4499">
        <v>98</v>
      </c>
      <c r="H4499">
        <v>106</v>
      </c>
      <c r="I4499">
        <v>55</v>
      </c>
      <c r="J4499">
        <v>52</v>
      </c>
      <c r="K4499">
        <v>49</v>
      </c>
      <c r="L4499">
        <v>0</v>
      </c>
      <c r="M4499">
        <v>2023</v>
      </c>
      <c r="N4499">
        <f t="shared" ca="1" si="280"/>
        <v>199</v>
      </c>
      <c r="O4499">
        <f t="shared" ca="1" si="281"/>
        <v>33965</v>
      </c>
      <c r="P4499">
        <f ca="1">_20206[[#This Row],[最低排名]]-_20206[[#This Row],[同分人数]]+1</f>
        <v>33767</v>
      </c>
      <c r="Q4499">
        <f ca="1">IF(O4499&gt;=开始!$B$6, 1, 0)</f>
        <v>1</v>
      </c>
      <c r="R4499">
        <f ca="1">_20206[[#This Row],[最低排名]]-开始!$B$6</f>
        <v>33965</v>
      </c>
    </row>
    <row r="4500" spans="1:18">
      <c r="A4500">
        <v>44101</v>
      </c>
      <c r="B4500" t="s">
        <v>660</v>
      </c>
      <c r="C4500" t="str">
        <f t="shared" si="278"/>
        <v>南京医大</v>
      </c>
      <c r="D4500" t="str">
        <f t="shared" si="279"/>
        <v>01</v>
      </c>
      <c r="E4500" t="s">
        <v>533</v>
      </c>
      <c r="F4500">
        <v>186</v>
      </c>
      <c r="G4500">
        <v>109</v>
      </c>
      <c r="H4500">
        <v>129</v>
      </c>
      <c r="I4500">
        <v>55</v>
      </c>
      <c r="J4500">
        <v>52</v>
      </c>
      <c r="K4500">
        <v>49</v>
      </c>
      <c r="L4500">
        <v>0</v>
      </c>
      <c r="M4500">
        <v>2023</v>
      </c>
      <c r="N4500">
        <f t="shared" ca="1" si="280"/>
        <v>253</v>
      </c>
      <c r="O4500">
        <f t="shared" ca="1" si="281"/>
        <v>26866</v>
      </c>
      <c r="P4500">
        <f ca="1">_20206[[#This Row],[最低排名]]-_20206[[#This Row],[同分人数]]+1</f>
        <v>26614</v>
      </c>
      <c r="Q4500">
        <f ca="1">IF(O4500&gt;=开始!$B$6, 1, 0)</f>
        <v>1</v>
      </c>
      <c r="R4500">
        <f ca="1">_20206[[#This Row],[最低排名]]-开始!$B$6</f>
        <v>26866</v>
      </c>
    </row>
    <row r="4501" spans="1:18">
      <c r="A4501">
        <v>44102</v>
      </c>
      <c r="B4501" t="s">
        <v>661</v>
      </c>
      <c r="C4501" t="str">
        <f t="shared" si="278"/>
        <v>南京医大</v>
      </c>
      <c r="D4501" t="str">
        <f t="shared" si="279"/>
        <v>02</v>
      </c>
      <c r="E4501" t="s">
        <v>37</v>
      </c>
      <c r="F4501">
        <v>219</v>
      </c>
      <c r="G4501">
        <v>113</v>
      </c>
      <c r="H4501">
        <v>106</v>
      </c>
      <c r="I4501">
        <v>70</v>
      </c>
      <c r="J4501">
        <v>67</v>
      </c>
      <c r="K4501">
        <v>61</v>
      </c>
      <c r="L4501">
        <v>0</v>
      </c>
      <c r="M4501">
        <v>2023</v>
      </c>
      <c r="N4501">
        <f t="shared" ca="1" si="280"/>
        <v>256</v>
      </c>
      <c r="O4501">
        <f t="shared" ca="1" si="281"/>
        <v>13919</v>
      </c>
      <c r="P4501">
        <f ca="1">_20206[[#This Row],[最低排名]]-_20206[[#This Row],[同分人数]]+1</f>
        <v>13664</v>
      </c>
      <c r="Q4501">
        <f ca="1">IF(O4501&gt;=开始!$B$6, 1, 0)</f>
        <v>1</v>
      </c>
      <c r="R4501">
        <f ca="1">_20206[[#This Row],[最低排名]]-开始!$B$6</f>
        <v>13919</v>
      </c>
    </row>
    <row r="4502" spans="1:18">
      <c r="A4502">
        <v>44103</v>
      </c>
      <c r="B4502" t="s">
        <v>662</v>
      </c>
      <c r="C4502" t="str">
        <f t="shared" si="278"/>
        <v>南京医大</v>
      </c>
      <c r="D4502" t="str">
        <f t="shared" si="279"/>
        <v>03</v>
      </c>
      <c r="E4502" t="s">
        <v>37</v>
      </c>
      <c r="F4502">
        <v>228</v>
      </c>
      <c r="G4502">
        <v>116</v>
      </c>
      <c r="H4502">
        <v>106</v>
      </c>
      <c r="I4502">
        <v>67</v>
      </c>
      <c r="J4502">
        <v>64</v>
      </c>
      <c r="K4502">
        <v>58</v>
      </c>
      <c r="L4502">
        <v>0</v>
      </c>
      <c r="M4502">
        <v>2023</v>
      </c>
      <c r="N4502">
        <f t="shared" ca="1" si="280"/>
        <v>256</v>
      </c>
      <c r="O4502">
        <f t="shared" ca="1" si="281"/>
        <v>13919</v>
      </c>
      <c r="P4502">
        <f ca="1">_20206[[#This Row],[最低排名]]-_20206[[#This Row],[同分人数]]+1</f>
        <v>13664</v>
      </c>
      <c r="Q4502">
        <f ca="1">IF(O4502&gt;=开始!$B$6, 1, 0)</f>
        <v>1</v>
      </c>
      <c r="R4502">
        <f ca="1">_20206[[#This Row],[最低排名]]-开始!$B$6</f>
        <v>13919</v>
      </c>
    </row>
    <row r="4503" spans="1:18">
      <c r="A4503">
        <v>44201</v>
      </c>
      <c r="B4503" t="s">
        <v>663</v>
      </c>
      <c r="C4503" t="str">
        <f t="shared" si="278"/>
        <v>南京中医</v>
      </c>
      <c r="D4503" t="str">
        <f t="shared" si="279"/>
        <v>01</v>
      </c>
      <c r="E4503" t="s">
        <v>20</v>
      </c>
      <c r="F4503">
        <v>233</v>
      </c>
      <c r="G4503">
        <v>120</v>
      </c>
      <c r="H4503">
        <v>119</v>
      </c>
      <c r="I4503">
        <v>70</v>
      </c>
      <c r="J4503">
        <v>61</v>
      </c>
      <c r="K4503">
        <v>58</v>
      </c>
      <c r="L4503">
        <v>0</v>
      </c>
      <c r="M4503">
        <v>2023</v>
      </c>
      <c r="N4503">
        <f t="shared" ca="1" si="280"/>
        <v>237</v>
      </c>
      <c r="O4503">
        <f t="shared" ca="1" si="281"/>
        <v>9655</v>
      </c>
      <c r="P4503">
        <f ca="1">_20206[[#This Row],[最低排名]]-_20206[[#This Row],[同分人数]]+1</f>
        <v>9419</v>
      </c>
      <c r="Q4503">
        <f ca="1">IF(O4503&gt;=开始!$B$6, 1, 0)</f>
        <v>1</v>
      </c>
      <c r="R4503">
        <f ca="1">_20206[[#This Row],[最低排名]]-开始!$B$6</f>
        <v>9655</v>
      </c>
    </row>
    <row r="4504" spans="1:18">
      <c r="A4504">
        <v>44202</v>
      </c>
      <c r="B4504" t="s">
        <v>664</v>
      </c>
      <c r="C4504" t="str">
        <f t="shared" si="278"/>
        <v>南京中医</v>
      </c>
      <c r="D4504" t="str">
        <f t="shared" si="279"/>
        <v>02</v>
      </c>
      <c r="E4504" t="s">
        <v>191</v>
      </c>
      <c r="F4504">
        <v>220</v>
      </c>
      <c r="G4504">
        <v>113</v>
      </c>
      <c r="H4504">
        <v>110</v>
      </c>
      <c r="I4504">
        <v>64</v>
      </c>
      <c r="J4504">
        <v>61</v>
      </c>
      <c r="K4504">
        <v>61</v>
      </c>
      <c r="L4504">
        <v>0</v>
      </c>
      <c r="M4504">
        <v>2023</v>
      </c>
      <c r="N4504">
        <f t="shared" ca="1" si="280"/>
        <v>242</v>
      </c>
      <c r="O4504">
        <f t="shared" ca="1" si="281"/>
        <v>15632</v>
      </c>
      <c r="P4504">
        <f ca="1">_20206[[#This Row],[最低排名]]-_20206[[#This Row],[同分人数]]+1</f>
        <v>15391</v>
      </c>
      <c r="Q4504">
        <f ca="1">IF(O4504&gt;=开始!$B$6, 1, 0)</f>
        <v>1</v>
      </c>
      <c r="R4504">
        <f ca="1">_20206[[#This Row],[最低排名]]-开始!$B$6</f>
        <v>15632</v>
      </c>
    </row>
    <row r="4505" spans="1:18">
      <c r="A4505">
        <v>44301</v>
      </c>
      <c r="B4505" t="s">
        <v>665</v>
      </c>
      <c r="C4505" t="str">
        <f t="shared" si="278"/>
        <v>南京师大</v>
      </c>
      <c r="D4505" t="str">
        <f t="shared" si="279"/>
        <v>01</v>
      </c>
      <c r="E4505" t="s">
        <v>25</v>
      </c>
      <c r="F4505">
        <v>232</v>
      </c>
      <c r="G4505">
        <v>128</v>
      </c>
      <c r="H4505">
        <v>128</v>
      </c>
      <c r="I4505">
        <v>64</v>
      </c>
      <c r="J4505">
        <v>61</v>
      </c>
      <c r="K4505">
        <v>58</v>
      </c>
      <c r="L4505">
        <v>0</v>
      </c>
      <c r="M4505">
        <v>2023</v>
      </c>
      <c r="N4505">
        <f t="shared" ca="1" si="280"/>
        <v>239</v>
      </c>
      <c r="O4505">
        <f t="shared" ca="1" si="281"/>
        <v>9179</v>
      </c>
      <c r="P4505">
        <f ca="1">_20206[[#This Row],[最低排名]]-_20206[[#This Row],[同分人数]]+1</f>
        <v>8941</v>
      </c>
      <c r="Q4505">
        <f ca="1">IF(O4505&gt;=开始!$B$6, 1, 0)</f>
        <v>1</v>
      </c>
      <c r="R4505">
        <f ca="1">_20206[[#This Row],[最低排名]]-开始!$B$6</f>
        <v>9179</v>
      </c>
    </row>
    <row r="4506" spans="1:18">
      <c r="A4506">
        <v>44302</v>
      </c>
      <c r="B4506" t="s">
        <v>666</v>
      </c>
      <c r="C4506" t="str">
        <f t="shared" si="278"/>
        <v>南京师大</v>
      </c>
      <c r="D4506" t="str">
        <f t="shared" si="279"/>
        <v>02</v>
      </c>
      <c r="E4506" t="s">
        <v>14</v>
      </c>
      <c r="F4506">
        <v>245</v>
      </c>
      <c r="G4506">
        <v>136</v>
      </c>
      <c r="H4506">
        <v>113</v>
      </c>
      <c r="I4506">
        <v>67</v>
      </c>
      <c r="J4506">
        <v>67</v>
      </c>
      <c r="K4506">
        <v>61</v>
      </c>
      <c r="L4506">
        <v>0</v>
      </c>
      <c r="M4506">
        <v>2023</v>
      </c>
      <c r="N4506">
        <f t="shared" ca="1" si="280"/>
        <v>195</v>
      </c>
      <c r="O4506">
        <f t="shared" ca="1" si="281"/>
        <v>7041</v>
      </c>
      <c r="P4506">
        <f ca="1">_20206[[#This Row],[最低排名]]-_20206[[#This Row],[同分人数]]+1</f>
        <v>6847</v>
      </c>
      <c r="Q4506">
        <f ca="1">IF(O4506&gt;=开始!$B$6, 1, 0)</f>
        <v>1</v>
      </c>
      <c r="R4506">
        <f ca="1">_20206[[#This Row],[最低排名]]-开始!$B$6</f>
        <v>7041</v>
      </c>
    </row>
    <row r="4507" spans="1:18">
      <c r="A4507">
        <v>44303</v>
      </c>
      <c r="B4507" t="s">
        <v>667</v>
      </c>
      <c r="C4507" t="str">
        <f t="shared" si="278"/>
        <v>南京师大</v>
      </c>
      <c r="D4507" t="str">
        <f t="shared" si="279"/>
        <v>03</v>
      </c>
      <c r="E4507" t="s">
        <v>105</v>
      </c>
      <c r="F4507">
        <v>235</v>
      </c>
      <c r="G4507">
        <v>129</v>
      </c>
      <c r="H4507">
        <v>126</v>
      </c>
      <c r="I4507">
        <v>61</v>
      </c>
      <c r="J4507">
        <v>61</v>
      </c>
      <c r="K4507">
        <v>55</v>
      </c>
      <c r="L4507">
        <v>0</v>
      </c>
      <c r="M4507">
        <v>2023</v>
      </c>
      <c r="N4507">
        <f t="shared" ca="1" si="280"/>
        <v>235</v>
      </c>
      <c r="O4507">
        <f t="shared" ca="1" si="281"/>
        <v>10340</v>
      </c>
      <c r="P4507">
        <f ca="1">_20206[[#This Row],[最低排名]]-_20206[[#This Row],[同分人数]]+1</f>
        <v>10106</v>
      </c>
      <c r="Q4507">
        <f ca="1">IF(O4507&gt;=开始!$B$6, 1, 0)</f>
        <v>1</v>
      </c>
      <c r="R4507">
        <f ca="1">_20206[[#This Row],[最低排名]]-开始!$B$6</f>
        <v>10340</v>
      </c>
    </row>
    <row r="4508" spans="1:18">
      <c r="A4508">
        <v>44304</v>
      </c>
      <c r="B4508" t="s">
        <v>668</v>
      </c>
      <c r="C4508" t="str">
        <f t="shared" si="278"/>
        <v>南京师大</v>
      </c>
      <c r="D4508" t="str">
        <f t="shared" si="279"/>
        <v>04</v>
      </c>
      <c r="E4508" t="s">
        <v>607</v>
      </c>
      <c r="F4508">
        <v>218</v>
      </c>
      <c r="G4508">
        <v>118</v>
      </c>
      <c r="H4508">
        <v>121</v>
      </c>
      <c r="I4508">
        <v>67</v>
      </c>
      <c r="J4508">
        <v>67</v>
      </c>
      <c r="K4508">
        <v>64</v>
      </c>
      <c r="L4508">
        <v>0</v>
      </c>
      <c r="M4508">
        <v>2023</v>
      </c>
      <c r="N4508">
        <f t="shared" ca="1" si="280"/>
        <v>225</v>
      </c>
      <c r="O4508">
        <f t="shared" ca="1" si="281"/>
        <v>10565</v>
      </c>
      <c r="P4508">
        <f ca="1">_20206[[#This Row],[最低排名]]-_20206[[#This Row],[同分人数]]+1</f>
        <v>10341</v>
      </c>
      <c r="Q4508">
        <f ca="1">IF(O4508&gt;=开始!$B$6, 1, 0)</f>
        <v>1</v>
      </c>
      <c r="R4508">
        <f ca="1">_20206[[#This Row],[最低排名]]-开始!$B$6</f>
        <v>10565</v>
      </c>
    </row>
    <row r="4509" spans="1:18">
      <c r="A4509">
        <v>44401</v>
      </c>
      <c r="B4509" t="s">
        <v>669</v>
      </c>
      <c r="C4509" t="str">
        <f t="shared" si="278"/>
        <v>淮阴师范</v>
      </c>
      <c r="D4509" t="str">
        <f t="shared" si="279"/>
        <v>01</v>
      </c>
      <c r="E4509" t="s">
        <v>52</v>
      </c>
      <c r="F4509">
        <v>181</v>
      </c>
      <c r="G4509">
        <v>91</v>
      </c>
      <c r="H4509">
        <v>81</v>
      </c>
      <c r="I4509">
        <v>58</v>
      </c>
      <c r="J4509">
        <v>52</v>
      </c>
      <c r="K4509">
        <v>52</v>
      </c>
      <c r="L4509">
        <v>0</v>
      </c>
      <c r="M4509">
        <v>2023</v>
      </c>
      <c r="N4509">
        <f t="shared" ca="1" si="280"/>
        <v>221</v>
      </c>
      <c r="O4509">
        <f t="shared" ca="1" si="281"/>
        <v>37331</v>
      </c>
      <c r="P4509">
        <f ca="1">_20206[[#This Row],[最低排名]]-_20206[[#This Row],[同分人数]]+1</f>
        <v>37111</v>
      </c>
      <c r="Q4509">
        <f ca="1">IF(O4509&gt;=开始!$B$6, 1, 0)</f>
        <v>1</v>
      </c>
      <c r="R4509">
        <f ca="1">_20206[[#This Row],[最低排名]]-开始!$B$6</f>
        <v>37331</v>
      </c>
    </row>
    <row r="4510" spans="1:18">
      <c r="A4510">
        <v>44501</v>
      </c>
      <c r="B4510" t="s">
        <v>670</v>
      </c>
      <c r="C4510" t="str">
        <f t="shared" si="278"/>
        <v>盐城师范</v>
      </c>
      <c r="D4510" t="str">
        <f t="shared" si="279"/>
        <v>01</v>
      </c>
      <c r="E4510" t="s">
        <v>485</v>
      </c>
      <c r="F4510">
        <v>189</v>
      </c>
      <c r="G4510">
        <v>101</v>
      </c>
      <c r="H4510">
        <v>91</v>
      </c>
      <c r="I4510">
        <v>61</v>
      </c>
      <c r="J4510">
        <v>55</v>
      </c>
      <c r="K4510">
        <v>49</v>
      </c>
      <c r="L4510">
        <v>0</v>
      </c>
      <c r="M4510">
        <v>2023</v>
      </c>
      <c r="N4510">
        <f t="shared" ca="1" si="280"/>
        <v>221</v>
      </c>
      <c r="O4510">
        <f t="shared" ca="1" si="281"/>
        <v>32897</v>
      </c>
      <c r="P4510">
        <f ca="1">_20206[[#This Row],[最低排名]]-_20206[[#This Row],[同分人数]]+1</f>
        <v>32677</v>
      </c>
      <c r="Q4510">
        <f ca="1">IF(O4510&gt;=开始!$B$6, 1, 0)</f>
        <v>1</v>
      </c>
      <c r="R4510">
        <f ca="1">_20206[[#This Row],[最低排名]]-开始!$B$6</f>
        <v>32897</v>
      </c>
    </row>
    <row r="4511" spans="1:18">
      <c r="A4511">
        <v>44601</v>
      </c>
      <c r="B4511" t="s">
        <v>671</v>
      </c>
      <c r="C4511" t="str">
        <f t="shared" ref="C4511:C4574" si="282">LEFT(B4511, FIND("(", B4511) - 1)</f>
        <v>南京财大</v>
      </c>
      <c r="D4511" t="str">
        <f t="shared" ref="D4511:D4574" si="283">MID(B4511, FIND("(", B4511) + 1, FIND(")", B4511) - FIND("(", B4511) - 1)</f>
        <v>01</v>
      </c>
      <c r="E4511" t="s">
        <v>300</v>
      </c>
      <c r="F4511">
        <v>226</v>
      </c>
      <c r="G4511">
        <v>123</v>
      </c>
      <c r="H4511">
        <v>96</v>
      </c>
      <c r="I4511">
        <v>67</v>
      </c>
      <c r="J4511">
        <v>58</v>
      </c>
      <c r="K4511">
        <v>49</v>
      </c>
      <c r="L4511">
        <v>0</v>
      </c>
      <c r="M4511">
        <v>2023</v>
      </c>
      <c r="N4511">
        <f t="shared" ca="1" si="280"/>
        <v>255</v>
      </c>
      <c r="O4511">
        <f t="shared" ca="1" si="281"/>
        <v>20653</v>
      </c>
      <c r="P4511">
        <f ca="1">_20206[[#This Row],[最低排名]]-_20206[[#This Row],[同分人数]]+1</f>
        <v>20399</v>
      </c>
      <c r="Q4511">
        <f ca="1">IF(O4511&gt;=开始!$B$6, 1, 0)</f>
        <v>1</v>
      </c>
      <c r="R4511">
        <f ca="1">_20206[[#This Row],[最低排名]]-开始!$B$6</f>
        <v>20653</v>
      </c>
    </row>
    <row r="4512" spans="1:18">
      <c r="A4512">
        <v>44602</v>
      </c>
      <c r="B4512" t="s">
        <v>672</v>
      </c>
      <c r="C4512" t="str">
        <f t="shared" si="282"/>
        <v>南京财大</v>
      </c>
      <c r="D4512" t="str">
        <f t="shared" si="283"/>
        <v>02</v>
      </c>
      <c r="E4512" t="s">
        <v>85</v>
      </c>
      <c r="F4512">
        <v>215</v>
      </c>
      <c r="G4512">
        <v>118</v>
      </c>
      <c r="H4512">
        <v>103</v>
      </c>
      <c r="I4512">
        <v>67</v>
      </c>
      <c r="J4512">
        <v>52</v>
      </c>
      <c r="K4512">
        <v>49</v>
      </c>
      <c r="L4512">
        <v>0</v>
      </c>
      <c r="M4512">
        <v>2023</v>
      </c>
      <c r="N4512">
        <f t="shared" ca="1" si="280"/>
        <v>237</v>
      </c>
      <c r="O4512">
        <f t="shared" ca="1" si="281"/>
        <v>23115</v>
      </c>
      <c r="P4512">
        <f ca="1">_20206[[#This Row],[最低排名]]-_20206[[#This Row],[同分人数]]+1</f>
        <v>22879</v>
      </c>
      <c r="Q4512">
        <f ca="1">IF(O4512&gt;=开始!$B$6, 1, 0)</f>
        <v>1</v>
      </c>
      <c r="R4512">
        <f ca="1">_20206[[#This Row],[最低排名]]-开始!$B$6</f>
        <v>23115</v>
      </c>
    </row>
    <row r="4513" spans="1:18">
      <c r="A4513">
        <v>44801</v>
      </c>
      <c r="B4513" t="s">
        <v>673</v>
      </c>
      <c r="C4513" t="str">
        <f t="shared" si="282"/>
        <v>苏州科大</v>
      </c>
      <c r="D4513" t="str">
        <f t="shared" si="283"/>
        <v>01</v>
      </c>
      <c r="E4513" t="s">
        <v>41</v>
      </c>
      <c r="F4513">
        <v>213</v>
      </c>
      <c r="G4513">
        <v>110</v>
      </c>
      <c r="H4513">
        <v>121</v>
      </c>
      <c r="I4513">
        <v>64</v>
      </c>
      <c r="J4513">
        <v>52</v>
      </c>
      <c r="K4513">
        <v>49</v>
      </c>
      <c r="L4513">
        <v>0</v>
      </c>
      <c r="M4513">
        <v>2023</v>
      </c>
      <c r="N4513">
        <f t="shared" ca="1" si="280"/>
        <v>249</v>
      </c>
      <c r="O4513">
        <f t="shared" ca="1" si="281"/>
        <v>19921</v>
      </c>
      <c r="P4513">
        <f ca="1">_20206[[#This Row],[最低排名]]-_20206[[#This Row],[同分人数]]+1</f>
        <v>19673</v>
      </c>
      <c r="Q4513">
        <f ca="1">IF(O4513&gt;=开始!$B$6, 1, 0)</f>
        <v>1</v>
      </c>
      <c r="R4513">
        <f ca="1">_20206[[#This Row],[最低排名]]-开始!$B$6</f>
        <v>19921</v>
      </c>
    </row>
    <row r="4514" spans="1:18">
      <c r="A4514">
        <v>44802</v>
      </c>
      <c r="B4514" t="s">
        <v>674</v>
      </c>
      <c r="C4514" t="str">
        <f t="shared" si="282"/>
        <v>苏州科大</v>
      </c>
      <c r="D4514" t="str">
        <f t="shared" si="283"/>
        <v>02</v>
      </c>
      <c r="E4514" t="s">
        <v>300</v>
      </c>
      <c r="F4514">
        <v>210</v>
      </c>
      <c r="G4514">
        <v>106</v>
      </c>
      <c r="H4514">
        <v>100</v>
      </c>
      <c r="I4514">
        <v>64</v>
      </c>
      <c r="J4514">
        <v>61</v>
      </c>
      <c r="K4514">
        <v>61</v>
      </c>
      <c r="L4514">
        <v>0</v>
      </c>
      <c r="M4514">
        <v>2023</v>
      </c>
      <c r="N4514">
        <f t="shared" ca="1" si="280"/>
        <v>255</v>
      </c>
      <c r="O4514">
        <f t="shared" ca="1" si="281"/>
        <v>20653</v>
      </c>
      <c r="P4514">
        <f ca="1">_20206[[#This Row],[最低排名]]-_20206[[#This Row],[同分人数]]+1</f>
        <v>20399</v>
      </c>
      <c r="Q4514">
        <f ca="1">IF(O4514&gt;=开始!$B$6, 1, 0)</f>
        <v>1</v>
      </c>
      <c r="R4514">
        <f ca="1">_20206[[#This Row],[最低排名]]-开始!$B$6</f>
        <v>20653</v>
      </c>
    </row>
    <row r="4515" spans="1:18">
      <c r="A4515">
        <v>44803</v>
      </c>
      <c r="B4515" t="s">
        <v>675</v>
      </c>
      <c r="C4515" t="str">
        <f t="shared" si="282"/>
        <v>苏州科大</v>
      </c>
      <c r="D4515" t="str">
        <f t="shared" si="283"/>
        <v>03</v>
      </c>
      <c r="E4515" t="s">
        <v>287</v>
      </c>
      <c r="F4515">
        <v>205</v>
      </c>
      <c r="G4515">
        <v>111</v>
      </c>
      <c r="H4515">
        <v>98</v>
      </c>
      <c r="I4515">
        <v>55</v>
      </c>
      <c r="J4515">
        <v>55</v>
      </c>
      <c r="K4515">
        <v>55</v>
      </c>
      <c r="L4515">
        <v>0</v>
      </c>
      <c r="M4515">
        <v>2023</v>
      </c>
      <c r="N4515">
        <f t="shared" ca="1" si="280"/>
        <v>236</v>
      </c>
      <c r="O4515">
        <f t="shared" ca="1" si="281"/>
        <v>27576</v>
      </c>
      <c r="P4515">
        <f ca="1">_20206[[#This Row],[最低排名]]-_20206[[#This Row],[同分人数]]+1</f>
        <v>27341</v>
      </c>
      <c r="Q4515">
        <f ca="1">IF(O4515&gt;=开始!$B$6, 1, 0)</f>
        <v>1</v>
      </c>
      <c r="R4515">
        <f ca="1">_20206[[#This Row],[最低排名]]-开始!$B$6</f>
        <v>27576</v>
      </c>
    </row>
    <row r="4516" spans="1:18">
      <c r="A4516">
        <v>44804</v>
      </c>
      <c r="B4516" t="s">
        <v>676</v>
      </c>
      <c r="C4516" t="str">
        <f t="shared" si="282"/>
        <v>苏州科大</v>
      </c>
      <c r="D4516" t="str">
        <f t="shared" si="283"/>
        <v>04</v>
      </c>
      <c r="E4516" t="s">
        <v>287</v>
      </c>
      <c r="F4516">
        <v>199</v>
      </c>
      <c r="G4516">
        <v>104</v>
      </c>
      <c r="H4516">
        <v>83</v>
      </c>
      <c r="I4516">
        <v>67</v>
      </c>
      <c r="J4516">
        <v>61</v>
      </c>
      <c r="K4516">
        <v>58</v>
      </c>
      <c r="L4516">
        <v>0</v>
      </c>
      <c r="M4516">
        <v>2023</v>
      </c>
      <c r="N4516">
        <f t="shared" ca="1" si="280"/>
        <v>236</v>
      </c>
      <c r="O4516">
        <f t="shared" ca="1" si="281"/>
        <v>27576</v>
      </c>
      <c r="P4516">
        <f ca="1">_20206[[#This Row],[最低排名]]-_20206[[#This Row],[同分人数]]+1</f>
        <v>27341</v>
      </c>
      <c r="Q4516">
        <f ca="1">IF(O4516&gt;=开始!$B$6, 1, 0)</f>
        <v>1</v>
      </c>
      <c r="R4516">
        <f ca="1">_20206[[#This Row],[最低排名]]-开始!$B$6</f>
        <v>27576</v>
      </c>
    </row>
    <row r="4517" spans="1:18">
      <c r="A4517">
        <v>44805</v>
      </c>
      <c r="B4517" t="s">
        <v>677</v>
      </c>
      <c r="C4517" t="str">
        <f t="shared" si="282"/>
        <v>苏州科大</v>
      </c>
      <c r="D4517" t="str">
        <f t="shared" si="283"/>
        <v>05</v>
      </c>
      <c r="E4517" t="s">
        <v>678</v>
      </c>
      <c r="F4517">
        <v>211</v>
      </c>
      <c r="G4517">
        <v>109</v>
      </c>
      <c r="H4517">
        <v>113</v>
      </c>
      <c r="I4517">
        <v>58</v>
      </c>
      <c r="J4517">
        <v>55</v>
      </c>
      <c r="K4517">
        <v>46</v>
      </c>
      <c r="L4517">
        <v>0</v>
      </c>
      <c r="M4517">
        <v>2023</v>
      </c>
      <c r="N4517">
        <f t="shared" ca="1" si="280"/>
        <v>233</v>
      </c>
      <c r="O4517">
        <f t="shared" ca="1" si="281"/>
        <v>23814</v>
      </c>
      <c r="P4517">
        <f ca="1">_20206[[#This Row],[最低排名]]-_20206[[#This Row],[同分人数]]+1</f>
        <v>23582</v>
      </c>
      <c r="Q4517">
        <f ca="1">IF(O4517&gt;=开始!$B$6, 1, 0)</f>
        <v>1</v>
      </c>
      <c r="R4517">
        <f ca="1">_20206[[#This Row],[最低排名]]-开始!$B$6</f>
        <v>23814</v>
      </c>
    </row>
    <row r="4518" spans="1:18">
      <c r="A4518">
        <v>44806</v>
      </c>
      <c r="B4518" t="s">
        <v>679</v>
      </c>
      <c r="C4518" t="str">
        <f t="shared" si="282"/>
        <v>苏州科大</v>
      </c>
      <c r="D4518" t="str">
        <f t="shared" si="283"/>
        <v>06</v>
      </c>
      <c r="E4518" t="s">
        <v>485</v>
      </c>
      <c r="F4518">
        <v>184</v>
      </c>
      <c r="G4518">
        <v>93</v>
      </c>
      <c r="H4518">
        <v>108</v>
      </c>
      <c r="I4518">
        <v>55</v>
      </c>
      <c r="J4518">
        <v>49</v>
      </c>
      <c r="K4518">
        <v>49</v>
      </c>
      <c r="L4518">
        <v>0</v>
      </c>
      <c r="M4518">
        <v>2023</v>
      </c>
      <c r="N4518">
        <f t="shared" ca="1" si="280"/>
        <v>221</v>
      </c>
      <c r="O4518">
        <f t="shared" ca="1" si="281"/>
        <v>32897</v>
      </c>
      <c r="P4518">
        <f ca="1">_20206[[#This Row],[最低排名]]-_20206[[#This Row],[同分人数]]+1</f>
        <v>32677</v>
      </c>
      <c r="Q4518">
        <f ca="1">IF(O4518&gt;=开始!$B$6, 1, 0)</f>
        <v>1</v>
      </c>
      <c r="R4518">
        <f ca="1">_20206[[#This Row],[最低排名]]-开始!$B$6</f>
        <v>32897</v>
      </c>
    </row>
    <row r="4519" spans="1:18">
      <c r="A4519">
        <v>44901</v>
      </c>
      <c r="B4519" t="s">
        <v>680</v>
      </c>
      <c r="C4519" t="str">
        <f t="shared" si="282"/>
        <v>常熟理工</v>
      </c>
      <c r="D4519" t="str">
        <f t="shared" si="283"/>
        <v>01</v>
      </c>
      <c r="E4519" t="s">
        <v>387</v>
      </c>
      <c r="F4519">
        <v>190</v>
      </c>
      <c r="G4519">
        <v>96</v>
      </c>
      <c r="H4519">
        <v>94</v>
      </c>
      <c r="I4519">
        <v>61</v>
      </c>
      <c r="J4519">
        <v>58</v>
      </c>
      <c r="K4519">
        <v>43</v>
      </c>
      <c r="L4519">
        <v>0</v>
      </c>
      <c r="M4519">
        <v>2023</v>
      </c>
      <c r="N4519">
        <f t="shared" ca="1" si="280"/>
        <v>216</v>
      </c>
      <c r="O4519">
        <f t="shared" ca="1" si="281"/>
        <v>32676</v>
      </c>
      <c r="P4519">
        <f ca="1">_20206[[#This Row],[最低排名]]-_20206[[#This Row],[同分人数]]+1</f>
        <v>32461</v>
      </c>
      <c r="Q4519">
        <f ca="1">IF(O4519&gt;=开始!$B$6, 1, 0)</f>
        <v>1</v>
      </c>
      <c r="R4519">
        <f ca="1">_20206[[#This Row],[最低排名]]-开始!$B$6</f>
        <v>32676</v>
      </c>
    </row>
    <row r="4520" spans="1:18">
      <c r="A4520">
        <v>45001</v>
      </c>
      <c r="B4520" t="s">
        <v>681</v>
      </c>
      <c r="C4520" t="str">
        <f t="shared" si="282"/>
        <v>金陵科技</v>
      </c>
      <c r="D4520" t="str">
        <f t="shared" si="283"/>
        <v>01</v>
      </c>
      <c r="E4520" t="s">
        <v>528</v>
      </c>
      <c r="F4520">
        <v>193</v>
      </c>
      <c r="G4520">
        <v>99</v>
      </c>
      <c r="H4520">
        <v>94</v>
      </c>
      <c r="I4520">
        <v>52</v>
      </c>
      <c r="J4520">
        <v>52</v>
      </c>
      <c r="K4520">
        <v>49</v>
      </c>
      <c r="L4520">
        <v>0</v>
      </c>
      <c r="M4520">
        <v>2023</v>
      </c>
      <c r="N4520">
        <f t="shared" ca="1" si="280"/>
        <v>199</v>
      </c>
      <c r="O4520">
        <f t="shared" ca="1" si="281"/>
        <v>33965</v>
      </c>
      <c r="P4520">
        <f ca="1">_20206[[#This Row],[最低排名]]-_20206[[#This Row],[同分人数]]+1</f>
        <v>33767</v>
      </c>
      <c r="Q4520">
        <f ca="1">IF(O4520&gt;=开始!$B$6, 1, 0)</f>
        <v>1</v>
      </c>
      <c r="R4520">
        <f ca="1">_20206[[#This Row],[最低排名]]-开始!$B$6</f>
        <v>33965</v>
      </c>
    </row>
    <row r="4521" spans="1:18">
      <c r="A4521">
        <v>45002</v>
      </c>
      <c r="B4521" t="s">
        <v>682</v>
      </c>
      <c r="C4521" t="str">
        <f t="shared" si="282"/>
        <v>金陵科技</v>
      </c>
      <c r="D4521" t="str">
        <f t="shared" si="283"/>
        <v>02</v>
      </c>
      <c r="E4521" t="s">
        <v>485</v>
      </c>
      <c r="F4521">
        <v>186</v>
      </c>
      <c r="G4521">
        <v>93</v>
      </c>
      <c r="H4521">
        <v>109</v>
      </c>
      <c r="I4521">
        <v>61</v>
      </c>
      <c r="J4521">
        <v>46</v>
      </c>
      <c r="K4521">
        <v>43</v>
      </c>
      <c r="L4521">
        <v>0</v>
      </c>
      <c r="M4521">
        <v>2023</v>
      </c>
      <c r="N4521">
        <f t="shared" ca="1" si="280"/>
        <v>221</v>
      </c>
      <c r="O4521">
        <f t="shared" ca="1" si="281"/>
        <v>32897</v>
      </c>
      <c r="P4521">
        <f ca="1">_20206[[#This Row],[最低排名]]-_20206[[#This Row],[同分人数]]+1</f>
        <v>32677</v>
      </c>
      <c r="Q4521">
        <f ca="1">IF(O4521&gt;=开始!$B$6, 1, 0)</f>
        <v>1</v>
      </c>
      <c r="R4521">
        <f ca="1">_20206[[#This Row],[最低排名]]-开始!$B$6</f>
        <v>32897</v>
      </c>
    </row>
    <row r="4522" spans="1:18">
      <c r="A4522">
        <v>45003</v>
      </c>
      <c r="B4522" t="s">
        <v>683</v>
      </c>
      <c r="C4522" t="str">
        <f t="shared" si="282"/>
        <v>金陵科技</v>
      </c>
      <c r="D4522" t="str">
        <f t="shared" si="283"/>
        <v>03</v>
      </c>
      <c r="E4522" t="s">
        <v>124</v>
      </c>
      <c r="F4522">
        <v>178</v>
      </c>
      <c r="G4522">
        <v>104</v>
      </c>
      <c r="H4522">
        <v>125</v>
      </c>
      <c r="I4522">
        <v>61</v>
      </c>
      <c r="J4522">
        <v>58</v>
      </c>
      <c r="K4522">
        <v>43</v>
      </c>
      <c r="L4522">
        <v>0</v>
      </c>
      <c r="M4522">
        <v>2023</v>
      </c>
      <c r="N4522">
        <f t="shared" ca="1" si="280"/>
        <v>244</v>
      </c>
      <c r="O4522">
        <f t="shared" ca="1" si="281"/>
        <v>28319</v>
      </c>
      <c r="P4522">
        <f ca="1">_20206[[#This Row],[最低排名]]-_20206[[#This Row],[同分人数]]+1</f>
        <v>28076</v>
      </c>
      <c r="Q4522">
        <f ca="1">IF(O4522&gt;=开始!$B$6, 1, 0)</f>
        <v>1</v>
      </c>
      <c r="R4522">
        <f ca="1">_20206[[#This Row],[最低排名]]-开始!$B$6</f>
        <v>28319</v>
      </c>
    </row>
    <row r="4523" spans="1:18">
      <c r="A4523">
        <v>45101</v>
      </c>
      <c r="B4523" t="s">
        <v>684</v>
      </c>
      <c r="C4523" t="str">
        <f t="shared" si="282"/>
        <v>徐州工程</v>
      </c>
      <c r="D4523" t="str">
        <f t="shared" si="283"/>
        <v>01</v>
      </c>
      <c r="E4523" t="s">
        <v>228</v>
      </c>
      <c r="F4523">
        <v>209</v>
      </c>
      <c r="G4523">
        <v>110</v>
      </c>
      <c r="H4523">
        <v>80</v>
      </c>
      <c r="I4523">
        <v>55</v>
      </c>
      <c r="J4523">
        <v>52</v>
      </c>
      <c r="K4523">
        <v>43</v>
      </c>
      <c r="L4523">
        <v>0</v>
      </c>
      <c r="M4523">
        <v>2023</v>
      </c>
      <c r="N4523">
        <f t="shared" ca="1" si="280"/>
        <v>205</v>
      </c>
      <c r="O4523">
        <f t="shared" ca="1" si="281"/>
        <v>34170</v>
      </c>
      <c r="P4523">
        <f ca="1">_20206[[#This Row],[最低排名]]-_20206[[#This Row],[同分人数]]+1</f>
        <v>33966</v>
      </c>
      <c r="Q4523">
        <f ca="1">IF(O4523&gt;=开始!$B$6, 1, 0)</f>
        <v>1</v>
      </c>
      <c r="R4523">
        <f ca="1">_20206[[#This Row],[最低排名]]-开始!$B$6</f>
        <v>34170</v>
      </c>
    </row>
    <row r="4524" spans="1:18">
      <c r="A4524">
        <v>45102</v>
      </c>
      <c r="B4524" t="s">
        <v>685</v>
      </c>
      <c r="C4524" t="str">
        <f t="shared" si="282"/>
        <v>徐州工程</v>
      </c>
      <c r="D4524" t="str">
        <f t="shared" si="283"/>
        <v>02</v>
      </c>
      <c r="E4524" t="s">
        <v>387</v>
      </c>
      <c r="F4524">
        <v>206</v>
      </c>
      <c r="G4524">
        <v>108</v>
      </c>
      <c r="H4524">
        <v>81</v>
      </c>
      <c r="I4524">
        <v>64</v>
      </c>
      <c r="J4524">
        <v>49</v>
      </c>
      <c r="K4524">
        <v>46</v>
      </c>
      <c r="L4524">
        <v>0</v>
      </c>
      <c r="M4524">
        <v>2023</v>
      </c>
      <c r="N4524">
        <f t="shared" ca="1" si="280"/>
        <v>216</v>
      </c>
      <c r="O4524">
        <f t="shared" ca="1" si="281"/>
        <v>32676</v>
      </c>
      <c r="P4524">
        <f ca="1">_20206[[#This Row],[最低排名]]-_20206[[#This Row],[同分人数]]+1</f>
        <v>32461</v>
      </c>
      <c r="Q4524">
        <f ca="1">IF(O4524&gt;=开始!$B$6, 1, 0)</f>
        <v>1</v>
      </c>
      <c r="R4524">
        <f ca="1">_20206[[#This Row],[最低排名]]-开始!$B$6</f>
        <v>32676</v>
      </c>
    </row>
    <row r="4525" spans="1:18">
      <c r="A4525">
        <v>45201</v>
      </c>
      <c r="B4525" t="s">
        <v>686</v>
      </c>
      <c r="C4525" t="str">
        <f t="shared" si="282"/>
        <v>常州工院</v>
      </c>
      <c r="D4525" t="str">
        <f t="shared" si="283"/>
        <v>01</v>
      </c>
      <c r="E4525" t="s">
        <v>469</v>
      </c>
      <c r="F4525">
        <v>196</v>
      </c>
      <c r="G4525">
        <v>100</v>
      </c>
      <c r="H4525">
        <v>95</v>
      </c>
      <c r="I4525">
        <v>49</v>
      </c>
      <c r="J4525">
        <v>46</v>
      </c>
      <c r="K4525">
        <v>46</v>
      </c>
      <c r="L4525">
        <v>0</v>
      </c>
      <c r="M4525">
        <v>2023</v>
      </c>
      <c r="N4525">
        <f t="shared" ca="1" si="280"/>
        <v>224</v>
      </c>
      <c r="O4525">
        <f t="shared" ca="1" si="281"/>
        <v>35697</v>
      </c>
      <c r="P4525">
        <f ca="1">_20206[[#This Row],[最低排名]]-_20206[[#This Row],[同分人数]]+1</f>
        <v>35474</v>
      </c>
      <c r="Q4525">
        <f ca="1">IF(O4525&gt;=开始!$B$6, 1, 0)</f>
        <v>1</v>
      </c>
      <c r="R4525">
        <f ca="1">_20206[[#This Row],[最低排名]]-开始!$B$6</f>
        <v>35697</v>
      </c>
    </row>
    <row r="4526" spans="1:18">
      <c r="A4526">
        <v>45202</v>
      </c>
      <c r="B4526" t="s">
        <v>687</v>
      </c>
      <c r="C4526" t="str">
        <f t="shared" si="282"/>
        <v>常州工院</v>
      </c>
      <c r="D4526" t="str">
        <f t="shared" si="283"/>
        <v>02</v>
      </c>
      <c r="E4526" t="s">
        <v>528</v>
      </c>
      <c r="F4526">
        <v>168</v>
      </c>
      <c r="G4526">
        <v>95</v>
      </c>
      <c r="H4526">
        <v>92</v>
      </c>
      <c r="I4526">
        <v>64</v>
      </c>
      <c r="J4526">
        <v>64</v>
      </c>
      <c r="K4526">
        <v>52</v>
      </c>
      <c r="L4526">
        <v>0</v>
      </c>
      <c r="M4526">
        <v>2023</v>
      </c>
      <c r="N4526">
        <f t="shared" ca="1" si="280"/>
        <v>199</v>
      </c>
      <c r="O4526">
        <f t="shared" ca="1" si="281"/>
        <v>33965</v>
      </c>
      <c r="P4526">
        <f ca="1">_20206[[#This Row],[最低排名]]-_20206[[#This Row],[同分人数]]+1</f>
        <v>33767</v>
      </c>
      <c r="Q4526">
        <f ca="1">IF(O4526&gt;=开始!$B$6, 1, 0)</f>
        <v>1</v>
      </c>
      <c r="R4526">
        <f ca="1">_20206[[#This Row],[最低排名]]-开始!$B$6</f>
        <v>33965</v>
      </c>
    </row>
    <row r="4527" spans="1:18">
      <c r="A4527">
        <v>45301</v>
      </c>
      <c r="B4527" t="s">
        <v>688</v>
      </c>
      <c r="C4527" t="str">
        <f t="shared" si="282"/>
        <v>扬州大学</v>
      </c>
      <c r="D4527" t="str">
        <f t="shared" si="283"/>
        <v>01</v>
      </c>
      <c r="E4527" t="s">
        <v>649</v>
      </c>
      <c r="F4527">
        <v>229</v>
      </c>
      <c r="G4527">
        <v>128</v>
      </c>
      <c r="H4527">
        <v>114</v>
      </c>
      <c r="I4527">
        <v>58</v>
      </c>
      <c r="J4527">
        <v>55</v>
      </c>
      <c r="K4527">
        <v>52</v>
      </c>
      <c r="L4527">
        <v>0</v>
      </c>
      <c r="M4527">
        <v>2023</v>
      </c>
      <c r="N4527">
        <f t="shared" ca="1" si="280"/>
        <v>254</v>
      </c>
      <c r="O4527">
        <f t="shared" ca="1" si="281"/>
        <v>17631</v>
      </c>
      <c r="P4527">
        <f ca="1">_20206[[#This Row],[最低排名]]-_20206[[#This Row],[同分人数]]+1</f>
        <v>17378</v>
      </c>
      <c r="Q4527">
        <f ca="1">IF(O4527&gt;=开始!$B$6, 1, 0)</f>
        <v>1</v>
      </c>
      <c r="R4527">
        <f ca="1">_20206[[#This Row],[最低排名]]-开始!$B$6</f>
        <v>17631</v>
      </c>
    </row>
    <row r="4528" spans="1:18">
      <c r="A4528">
        <v>45302</v>
      </c>
      <c r="B4528" t="s">
        <v>689</v>
      </c>
      <c r="C4528" t="str">
        <f t="shared" si="282"/>
        <v>扬州大学</v>
      </c>
      <c r="D4528" t="str">
        <f t="shared" si="283"/>
        <v>02</v>
      </c>
      <c r="E4528" t="s">
        <v>296</v>
      </c>
      <c r="F4528">
        <v>220</v>
      </c>
      <c r="G4528">
        <v>122</v>
      </c>
      <c r="H4528">
        <v>114</v>
      </c>
      <c r="I4528">
        <v>61</v>
      </c>
      <c r="J4528">
        <v>58</v>
      </c>
      <c r="K4528">
        <v>52</v>
      </c>
      <c r="L4528">
        <v>0</v>
      </c>
      <c r="M4528">
        <v>2023</v>
      </c>
      <c r="N4528">
        <f t="shared" ca="1" si="280"/>
        <v>280</v>
      </c>
      <c r="O4528">
        <f t="shared" ca="1" si="281"/>
        <v>18398</v>
      </c>
      <c r="P4528">
        <f ca="1">_20206[[#This Row],[最低排名]]-_20206[[#This Row],[同分人数]]+1</f>
        <v>18119</v>
      </c>
      <c r="Q4528">
        <f ca="1">IF(O4528&gt;=开始!$B$6, 1, 0)</f>
        <v>1</v>
      </c>
      <c r="R4528">
        <f ca="1">_20206[[#This Row],[最低排名]]-开始!$B$6</f>
        <v>18398</v>
      </c>
    </row>
    <row r="4529" spans="1:18">
      <c r="A4529">
        <v>45303</v>
      </c>
      <c r="B4529" t="s">
        <v>690</v>
      </c>
      <c r="C4529" t="str">
        <f t="shared" si="282"/>
        <v>扬州大学</v>
      </c>
      <c r="D4529" t="str">
        <f t="shared" si="283"/>
        <v>03</v>
      </c>
      <c r="E4529" t="s">
        <v>518</v>
      </c>
      <c r="F4529">
        <v>213</v>
      </c>
      <c r="G4529">
        <v>109</v>
      </c>
      <c r="H4529">
        <v>118</v>
      </c>
      <c r="I4529">
        <v>70</v>
      </c>
      <c r="J4529">
        <v>58</v>
      </c>
      <c r="K4529">
        <v>55</v>
      </c>
      <c r="L4529">
        <v>0</v>
      </c>
      <c r="M4529">
        <v>2023</v>
      </c>
      <c r="N4529">
        <f t="shared" ca="1" si="280"/>
        <v>256</v>
      </c>
      <c r="O4529">
        <f t="shared" ca="1" si="281"/>
        <v>16172</v>
      </c>
      <c r="P4529">
        <f ca="1">_20206[[#This Row],[最低排名]]-_20206[[#This Row],[同分人数]]+1</f>
        <v>15917</v>
      </c>
      <c r="Q4529">
        <f ca="1">IF(O4529&gt;=开始!$B$6, 1, 0)</f>
        <v>1</v>
      </c>
      <c r="R4529">
        <f ca="1">_20206[[#This Row],[最低排名]]-开始!$B$6</f>
        <v>16172</v>
      </c>
    </row>
    <row r="4530" spans="1:18">
      <c r="A4530">
        <v>45304</v>
      </c>
      <c r="B4530" t="s">
        <v>691</v>
      </c>
      <c r="C4530" t="str">
        <f t="shared" si="282"/>
        <v>扬州大学</v>
      </c>
      <c r="D4530" t="str">
        <f t="shared" si="283"/>
        <v>04</v>
      </c>
      <c r="E4530" t="s">
        <v>132</v>
      </c>
      <c r="F4530">
        <v>229</v>
      </c>
      <c r="G4530">
        <v>118</v>
      </c>
      <c r="H4530">
        <v>103</v>
      </c>
      <c r="I4530">
        <v>64</v>
      </c>
      <c r="J4530">
        <v>61</v>
      </c>
      <c r="K4530">
        <v>55</v>
      </c>
      <c r="L4530">
        <v>0</v>
      </c>
      <c r="M4530">
        <v>2023</v>
      </c>
      <c r="N4530">
        <f t="shared" ca="1" si="280"/>
        <v>247</v>
      </c>
      <c r="O4530">
        <f t="shared" ca="1" si="281"/>
        <v>16670</v>
      </c>
      <c r="P4530">
        <f ca="1">_20206[[#This Row],[最低排名]]-_20206[[#This Row],[同分人数]]+1</f>
        <v>16424</v>
      </c>
      <c r="Q4530">
        <f ca="1">IF(O4530&gt;=开始!$B$6, 1, 0)</f>
        <v>1</v>
      </c>
      <c r="R4530">
        <f ca="1">_20206[[#This Row],[最低排名]]-开始!$B$6</f>
        <v>16670</v>
      </c>
    </row>
    <row r="4531" spans="1:18">
      <c r="A4531">
        <v>45401</v>
      </c>
      <c r="B4531" t="s">
        <v>692</v>
      </c>
      <c r="C4531" t="str">
        <f t="shared" si="282"/>
        <v>南京工程</v>
      </c>
      <c r="D4531" t="str">
        <f t="shared" si="283"/>
        <v>01</v>
      </c>
      <c r="E4531" t="s">
        <v>335</v>
      </c>
      <c r="F4531">
        <v>192</v>
      </c>
      <c r="G4531">
        <v>106</v>
      </c>
      <c r="H4531">
        <v>99</v>
      </c>
      <c r="I4531">
        <v>58</v>
      </c>
      <c r="J4531">
        <v>55</v>
      </c>
      <c r="K4531">
        <v>43</v>
      </c>
      <c r="L4531">
        <v>0</v>
      </c>
      <c r="M4531">
        <v>2023</v>
      </c>
      <c r="N4531">
        <f t="shared" ca="1" si="280"/>
        <v>224</v>
      </c>
      <c r="O4531">
        <f t="shared" ca="1" si="281"/>
        <v>32460</v>
      </c>
      <c r="P4531">
        <f ca="1">_20206[[#This Row],[最低排名]]-_20206[[#This Row],[同分人数]]+1</f>
        <v>32237</v>
      </c>
      <c r="Q4531">
        <f ca="1">IF(O4531&gt;=开始!$B$6, 1, 0)</f>
        <v>1</v>
      </c>
      <c r="R4531">
        <f ca="1">_20206[[#This Row],[最低排名]]-开始!$B$6</f>
        <v>32460</v>
      </c>
    </row>
    <row r="4532" spans="1:18">
      <c r="A4532">
        <v>45402</v>
      </c>
      <c r="B4532" t="s">
        <v>693</v>
      </c>
      <c r="C4532" t="str">
        <f t="shared" si="282"/>
        <v>南京工程</v>
      </c>
      <c r="D4532" t="str">
        <f t="shared" si="283"/>
        <v>02</v>
      </c>
      <c r="E4532" t="s">
        <v>312</v>
      </c>
      <c r="F4532">
        <v>195</v>
      </c>
      <c r="G4532">
        <v>103</v>
      </c>
      <c r="H4532">
        <v>112</v>
      </c>
      <c r="I4532">
        <v>55</v>
      </c>
      <c r="J4532">
        <v>49</v>
      </c>
      <c r="K4532">
        <v>49</v>
      </c>
      <c r="L4532">
        <v>0</v>
      </c>
      <c r="M4532">
        <v>2023</v>
      </c>
      <c r="N4532">
        <f t="shared" ca="1" si="280"/>
        <v>223</v>
      </c>
      <c r="O4532">
        <f t="shared" ca="1" si="281"/>
        <v>29469</v>
      </c>
      <c r="P4532">
        <f ca="1">_20206[[#This Row],[最低排名]]-_20206[[#This Row],[同分人数]]+1</f>
        <v>29247</v>
      </c>
      <c r="Q4532">
        <f ca="1">IF(O4532&gt;=开始!$B$6, 1, 0)</f>
        <v>1</v>
      </c>
      <c r="R4532">
        <f ca="1">_20206[[#This Row],[最低排名]]-开始!$B$6</f>
        <v>29469</v>
      </c>
    </row>
    <row r="4533" spans="1:18">
      <c r="A4533">
        <v>45403</v>
      </c>
      <c r="B4533" t="s">
        <v>694</v>
      </c>
      <c r="C4533" t="str">
        <f t="shared" si="282"/>
        <v>南京工程</v>
      </c>
      <c r="D4533" t="str">
        <f t="shared" si="283"/>
        <v>03</v>
      </c>
      <c r="E4533" t="s">
        <v>528</v>
      </c>
      <c r="F4533">
        <v>205</v>
      </c>
      <c r="G4533">
        <v>117</v>
      </c>
      <c r="H4533">
        <v>76</v>
      </c>
      <c r="I4533">
        <v>58</v>
      </c>
      <c r="J4533">
        <v>52</v>
      </c>
      <c r="K4533">
        <v>49</v>
      </c>
      <c r="L4533">
        <v>0</v>
      </c>
      <c r="M4533">
        <v>2023</v>
      </c>
      <c r="N4533">
        <f t="shared" ca="1" si="280"/>
        <v>199</v>
      </c>
      <c r="O4533">
        <f t="shared" ca="1" si="281"/>
        <v>33965</v>
      </c>
      <c r="P4533">
        <f ca="1">_20206[[#This Row],[最低排名]]-_20206[[#This Row],[同分人数]]+1</f>
        <v>33767</v>
      </c>
      <c r="Q4533">
        <f ca="1">IF(O4533&gt;=开始!$B$6, 1, 0)</f>
        <v>1</v>
      </c>
      <c r="R4533">
        <f ca="1">_20206[[#This Row],[最低排名]]-开始!$B$6</f>
        <v>33965</v>
      </c>
    </row>
    <row r="4534" spans="1:18">
      <c r="A4534">
        <v>45501</v>
      </c>
      <c r="B4534" t="s">
        <v>695</v>
      </c>
      <c r="C4534" t="str">
        <f t="shared" si="282"/>
        <v>南京审计</v>
      </c>
      <c r="D4534" t="str">
        <f t="shared" si="283"/>
        <v>01</v>
      </c>
      <c r="E4534" t="s">
        <v>39</v>
      </c>
      <c r="F4534">
        <v>215</v>
      </c>
      <c r="G4534">
        <v>116</v>
      </c>
      <c r="H4534">
        <v>107</v>
      </c>
      <c r="I4534">
        <v>64</v>
      </c>
      <c r="J4534">
        <v>61</v>
      </c>
      <c r="K4534">
        <v>55</v>
      </c>
      <c r="L4534">
        <v>0</v>
      </c>
      <c r="M4534">
        <v>2023</v>
      </c>
      <c r="N4534">
        <f t="shared" ca="1" si="280"/>
        <v>260</v>
      </c>
      <c r="O4534">
        <f t="shared" ca="1" si="281"/>
        <v>19158</v>
      </c>
      <c r="P4534">
        <f ca="1">_20206[[#This Row],[最低排名]]-_20206[[#This Row],[同分人数]]+1</f>
        <v>18899</v>
      </c>
      <c r="Q4534">
        <f ca="1">IF(O4534&gt;=开始!$B$6, 1, 0)</f>
        <v>1</v>
      </c>
      <c r="R4534">
        <f ca="1">_20206[[#This Row],[最低排名]]-开始!$B$6</f>
        <v>19158</v>
      </c>
    </row>
    <row r="4535" spans="1:18">
      <c r="A4535">
        <v>45502</v>
      </c>
      <c r="B4535" t="s">
        <v>696</v>
      </c>
      <c r="C4535" t="str">
        <f t="shared" si="282"/>
        <v>南京审计</v>
      </c>
      <c r="D4535" t="str">
        <f t="shared" si="283"/>
        <v>02</v>
      </c>
      <c r="E4535" t="s">
        <v>98</v>
      </c>
      <c r="F4535">
        <v>218</v>
      </c>
      <c r="G4535">
        <v>118</v>
      </c>
      <c r="H4535">
        <v>124</v>
      </c>
      <c r="I4535">
        <v>58</v>
      </c>
      <c r="J4535">
        <v>58</v>
      </c>
      <c r="K4535">
        <v>55</v>
      </c>
      <c r="L4535">
        <v>0</v>
      </c>
      <c r="M4535">
        <v>2023</v>
      </c>
      <c r="N4535">
        <f t="shared" ca="1" si="280"/>
        <v>251</v>
      </c>
      <c r="O4535">
        <f t="shared" ca="1" si="281"/>
        <v>16423</v>
      </c>
      <c r="P4535">
        <f ca="1">_20206[[#This Row],[最低排名]]-_20206[[#This Row],[同分人数]]+1</f>
        <v>16173</v>
      </c>
      <c r="Q4535">
        <f ca="1">IF(O4535&gt;=开始!$B$6, 1, 0)</f>
        <v>1</v>
      </c>
      <c r="R4535">
        <f ca="1">_20206[[#This Row],[最低排名]]-开始!$B$6</f>
        <v>16423</v>
      </c>
    </row>
    <row r="4536" spans="1:18">
      <c r="A4536">
        <v>45503</v>
      </c>
      <c r="B4536" t="s">
        <v>697</v>
      </c>
      <c r="C4536" t="str">
        <f t="shared" si="282"/>
        <v>南京审计</v>
      </c>
      <c r="D4536" t="str">
        <f t="shared" si="283"/>
        <v>03</v>
      </c>
      <c r="E4536" t="s">
        <v>94</v>
      </c>
      <c r="F4536">
        <v>202</v>
      </c>
      <c r="G4536">
        <v>105</v>
      </c>
      <c r="H4536">
        <v>106</v>
      </c>
      <c r="I4536">
        <v>64</v>
      </c>
      <c r="J4536">
        <v>61</v>
      </c>
      <c r="K4536">
        <v>52</v>
      </c>
      <c r="L4536">
        <v>0</v>
      </c>
      <c r="M4536">
        <v>2023</v>
      </c>
      <c r="N4536">
        <f t="shared" ca="1" si="280"/>
        <v>219</v>
      </c>
      <c r="O4536">
        <f t="shared" ca="1" si="281"/>
        <v>23334</v>
      </c>
      <c r="P4536">
        <f ca="1">_20206[[#This Row],[最低排名]]-_20206[[#This Row],[同分人数]]+1</f>
        <v>23116</v>
      </c>
      <c r="Q4536">
        <f ca="1">IF(O4536&gt;=开始!$B$6, 1, 0)</f>
        <v>1</v>
      </c>
      <c r="R4536">
        <f ca="1">_20206[[#This Row],[最低排名]]-开始!$B$6</f>
        <v>23334</v>
      </c>
    </row>
    <row r="4537" spans="1:18">
      <c r="A4537">
        <v>45601</v>
      </c>
      <c r="B4537" t="s">
        <v>698</v>
      </c>
      <c r="C4537" t="str">
        <f t="shared" si="282"/>
        <v>江苏理工</v>
      </c>
      <c r="D4537" t="str">
        <f t="shared" si="283"/>
        <v>01</v>
      </c>
      <c r="E4537" t="s">
        <v>54</v>
      </c>
      <c r="F4537">
        <v>199</v>
      </c>
      <c r="G4537">
        <v>110</v>
      </c>
      <c r="H4537">
        <v>80</v>
      </c>
      <c r="I4537">
        <v>58</v>
      </c>
      <c r="J4537">
        <v>52</v>
      </c>
      <c r="K4537">
        <v>52</v>
      </c>
      <c r="L4537">
        <v>0</v>
      </c>
      <c r="M4537">
        <v>2023</v>
      </c>
      <c r="N4537">
        <f t="shared" ca="1" si="280"/>
        <v>202</v>
      </c>
      <c r="O4537">
        <f t="shared" ca="1" si="281"/>
        <v>33766</v>
      </c>
      <c r="P4537">
        <f ca="1">_20206[[#This Row],[最低排名]]-_20206[[#This Row],[同分人数]]+1</f>
        <v>33565</v>
      </c>
      <c r="Q4537">
        <f ca="1">IF(O4537&gt;=开始!$B$6, 1, 0)</f>
        <v>1</v>
      </c>
      <c r="R4537">
        <f ca="1">_20206[[#This Row],[最低排名]]-开始!$B$6</f>
        <v>33766</v>
      </c>
    </row>
    <row r="4538" spans="1:18">
      <c r="A4538">
        <v>45602</v>
      </c>
      <c r="B4538" t="s">
        <v>699</v>
      </c>
      <c r="C4538" t="str">
        <f t="shared" si="282"/>
        <v>江苏理工</v>
      </c>
      <c r="D4538" t="str">
        <f t="shared" si="283"/>
        <v>02</v>
      </c>
      <c r="E4538" t="s">
        <v>433</v>
      </c>
      <c r="F4538">
        <v>198</v>
      </c>
      <c r="G4538">
        <v>101</v>
      </c>
      <c r="H4538">
        <v>85</v>
      </c>
      <c r="I4538">
        <v>61</v>
      </c>
      <c r="J4538">
        <v>55</v>
      </c>
      <c r="K4538">
        <v>55</v>
      </c>
      <c r="L4538">
        <v>0</v>
      </c>
      <c r="M4538">
        <v>2023</v>
      </c>
      <c r="N4538">
        <f t="shared" ca="1" si="280"/>
        <v>242</v>
      </c>
      <c r="O4538">
        <f t="shared" ca="1" si="281"/>
        <v>30852</v>
      </c>
      <c r="P4538">
        <f ca="1">_20206[[#This Row],[最低排名]]-_20206[[#This Row],[同分人数]]+1</f>
        <v>30611</v>
      </c>
      <c r="Q4538">
        <f ca="1">IF(O4538&gt;=开始!$B$6, 1, 0)</f>
        <v>1</v>
      </c>
      <c r="R4538">
        <f ca="1">_20206[[#This Row],[最低排名]]-开始!$B$6</f>
        <v>30852</v>
      </c>
    </row>
    <row r="4539" spans="1:18">
      <c r="A4539">
        <v>45603</v>
      </c>
      <c r="B4539" t="s">
        <v>700</v>
      </c>
      <c r="C4539" t="str">
        <f t="shared" si="282"/>
        <v>江苏理工</v>
      </c>
      <c r="D4539" t="str">
        <f t="shared" si="283"/>
        <v>03</v>
      </c>
      <c r="E4539" t="s">
        <v>701</v>
      </c>
      <c r="F4539">
        <v>173</v>
      </c>
      <c r="G4539">
        <v>97</v>
      </c>
      <c r="H4539">
        <v>106</v>
      </c>
      <c r="I4539">
        <v>58</v>
      </c>
      <c r="J4539">
        <v>55</v>
      </c>
      <c r="K4539">
        <v>52</v>
      </c>
      <c r="L4539">
        <v>0</v>
      </c>
      <c r="M4539">
        <v>2023</v>
      </c>
      <c r="N4539">
        <f t="shared" ca="1" si="280"/>
        <v>197</v>
      </c>
      <c r="O4539">
        <f t="shared" ca="1" si="281"/>
        <v>33094</v>
      </c>
      <c r="P4539">
        <f ca="1">_20206[[#This Row],[最低排名]]-_20206[[#This Row],[同分人数]]+1</f>
        <v>32898</v>
      </c>
      <c r="Q4539">
        <f ca="1">IF(O4539&gt;=开始!$B$6, 1, 0)</f>
        <v>1</v>
      </c>
      <c r="R4539">
        <f ca="1">_20206[[#This Row],[最低排名]]-开始!$B$6</f>
        <v>33094</v>
      </c>
    </row>
    <row r="4540" spans="1:18">
      <c r="A4540">
        <v>45701</v>
      </c>
      <c r="B4540" t="s">
        <v>702</v>
      </c>
      <c r="C4540" t="str">
        <f t="shared" si="282"/>
        <v>江苏海大</v>
      </c>
      <c r="D4540" t="str">
        <f t="shared" si="283"/>
        <v>01</v>
      </c>
      <c r="E4540" t="s">
        <v>54</v>
      </c>
      <c r="F4540">
        <v>187</v>
      </c>
      <c r="G4540">
        <v>98</v>
      </c>
      <c r="H4540">
        <v>89</v>
      </c>
      <c r="I4540">
        <v>61</v>
      </c>
      <c r="J4540">
        <v>58</v>
      </c>
      <c r="K4540">
        <v>46</v>
      </c>
      <c r="L4540">
        <v>0</v>
      </c>
      <c r="M4540">
        <v>2023</v>
      </c>
      <c r="N4540">
        <f t="shared" ca="1" si="280"/>
        <v>202</v>
      </c>
      <c r="O4540">
        <f t="shared" ca="1" si="281"/>
        <v>33766</v>
      </c>
      <c r="P4540">
        <f ca="1">_20206[[#This Row],[最低排名]]-_20206[[#This Row],[同分人数]]+1</f>
        <v>33565</v>
      </c>
      <c r="Q4540">
        <f ca="1">IF(O4540&gt;=开始!$B$6, 1, 0)</f>
        <v>1</v>
      </c>
      <c r="R4540">
        <f ca="1">_20206[[#This Row],[最低排名]]-开始!$B$6</f>
        <v>33766</v>
      </c>
    </row>
    <row r="4541" spans="1:18">
      <c r="A4541">
        <v>45702</v>
      </c>
      <c r="B4541" t="s">
        <v>703</v>
      </c>
      <c r="C4541" t="str">
        <f t="shared" si="282"/>
        <v>江苏海大</v>
      </c>
      <c r="D4541" t="str">
        <f t="shared" si="283"/>
        <v>02</v>
      </c>
      <c r="E4541" t="s">
        <v>170</v>
      </c>
      <c r="F4541">
        <v>197</v>
      </c>
      <c r="G4541">
        <v>100</v>
      </c>
      <c r="H4541">
        <v>70</v>
      </c>
      <c r="I4541">
        <v>67</v>
      </c>
      <c r="J4541">
        <v>61</v>
      </c>
      <c r="K4541">
        <v>58</v>
      </c>
      <c r="L4541">
        <v>0</v>
      </c>
      <c r="M4541">
        <v>2023</v>
      </c>
      <c r="N4541">
        <f t="shared" ca="1" si="280"/>
        <v>242</v>
      </c>
      <c r="O4541">
        <f t="shared" ca="1" si="281"/>
        <v>31094</v>
      </c>
      <c r="P4541">
        <f ca="1">_20206[[#This Row],[最低排名]]-_20206[[#This Row],[同分人数]]+1</f>
        <v>30853</v>
      </c>
      <c r="Q4541">
        <f ca="1">IF(O4541&gt;=开始!$B$6, 1, 0)</f>
        <v>1</v>
      </c>
      <c r="R4541">
        <f ca="1">_20206[[#This Row],[最低排名]]-开始!$B$6</f>
        <v>31094</v>
      </c>
    </row>
    <row r="4542" spans="1:18">
      <c r="A4542">
        <v>45801</v>
      </c>
      <c r="B4542" t="s">
        <v>704</v>
      </c>
      <c r="C4542" t="str">
        <f t="shared" si="282"/>
        <v>南京特师</v>
      </c>
      <c r="D4542" t="str">
        <f t="shared" si="283"/>
        <v>01</v>
      </c>
      <c r="E4542" t="s">
        <v>178</v>
      </c>
      <c r="F4542">
        <v>211</v>
      </c>
      <c r="G4542">
        <v>112</v>
      </c>
      <c r="H4542">
        <v>73</v>
      </c>
      <c r="I4542">
        <v>64</v>
      </c>
      <c r="J4542">
        <v>55</v>
      </c>
      <c r="K4542">
        <v>55</v>
      </c>
      <c r="L4542">
        <v>0</v>
      </c>
      <c r="M4542">
        <v>2023</v>
      </c>
      <c r="N4542">
        <f t="shared" ca="1" si="280"/>
        <v>219</v>
      </c>
      <c r="O4542">
        <f t="shared" ca="1" si="281"/>
        <v>29925</v>
      </c>
      <c r="P4542">
        <f ca="1">_20206[[#This Row],[最低排名]]-_20206[[#This Row],[同分人数]]+1</f>
        <v>29707</v>
      </c>
      <c r="Q4542">
        <f ca="1">IF(O4542&gt;=开始!$B$6, 1, 0)</f>
        <v>1</v>
      </c>
      <c r="R4542">
        <f ca="1">_20206[[#This Row],[最低排名]]-开始!$B$6</f>
        <v>29925</v>
      </c>
    </row>
    <row r="4543" spans="1:18">
      <c r="A4543">
        <v>45802</v>
      </c>
      <c r="B4543" t="s">
        <v>705</v>
      </c>
      <c r="C4543" t="str">
        <f t="shared" si="282"/>
        <v>南京特师</v>
      </c>
      <c r="D4543" t="str">
        <f t="shared" si="283"/>
        <v>02</v>
      </c>
      <c r="E4543" t="s">
        <v>363</v>
      </c>
      <c r="F4543">
        <v>172</v>
      </c>
      <c r="G4543">
        <v>91</v>
      </c>
      <c r="H4543">
        <v>102</v>
      </c>
      <c r="I4543">
        <v>64</v>
      </c>
      <c r="J4543">
        <v>49</v>
      </c>
      <c r="K4543">
        <v>49</v>
      </c>
      <c r="L4543">
        <v>0</v>
      </c>
      <c r="M4543">
        <v>2023</v>
      </c>
      <c r="N4543">
        <f t="shared" ca="1" si="280"/>
        <v>228</v>
      </c>
      <c r="O4543">
        <f t="shared" ca="1" si="281"/>
        <v>34853</v>
      </c>
      <c r="P4543">
        <f ca="1">_20206[[#This Row],[最低排名]]-_20206[[#This Row],[同分人数]]+1</f>
        <v>34626</v>
      </c>
      <c r="Q4543">
        <f ca="1">IF(O4543&gt;=开始!$B$6, 1, 0)</f>
        <v>1</v>
      </c>
      <c r="R4543">
        <f ca="1">_20206[[#This Row],[最低排名]]-开始!$B$6</f>
        <v>34853</v>
      </c>
    </row>
    <row r="4544" spans="1:18">
      <c r="A4544">
        <v>45901</v>
      </c>
      <c r="B4544" t="s">
        <v>706</v>
      </c>
      <c r="C4544" t="str">
        <f t="shared" si="282"/>
        <v>南通理工</v>
      </c>
      <c r="D4544" t="str">
        <f t="shared" si="283"/>
        <v>01</v>
      </c>
      <c r="E4544" t="s">
        <v>198</v>
      </c>
      <c r="F4544">
        <v>165</v>
      </c>
      <c r="G4544">
        <v>84</v>
      </c>
      <c r="H4544">
        <v>78</v>
      </c>
      <c r="I4544">
        <v>58</v>
      </c>
      <c r="J4544">
        <v>58</v>
      </c>
      <c r="K4544">
        <v>46</v>
      </c>
      <c r="L4544">
        <v>0</v>
      </c>
      <c r="M4544">
        <v>2023</v>
      </c>
      <c r="N4544">
        <f t="shared" ca="1" si="280"/>
        <v>159</v>
      </c>
      <c r="O4544">
        <f t="shared" ca="1" si="281"/>
        <v>40830</v>
      </c>
      <c r="P4544">
        <f ca="1">_20206[[#This Row],[最低排名]]-_20206[[#This Row],[同分人数]]+1</f>
        <v>40672</v>
      </c>
      <c r="Q4544">
        <f ca="1">IF(O4544&gt;=开始!$B$6, 1, 0)</f>
        <v>1</v>
      </c>
      <c r="R4544">
        <f ca="1">_20206[[#This Row],[最低排名]]-开始!$B$6</f>
        <v>40830</v>
      </c>
    </row>
    <row r="4545" spans="1:18">
      <c r="A4545">
        <v>45902</v>
      </c>
      <c r="B4545" t="s">
        <v>707</v>
      </c>
      <c r="C4545" t="str">
        <f t="shared" si="282"/>
        <v>南通理工</v>
      </c>
      <c r="D4545" t="str">
        <f t="shared" si="283"/>
        <v>02</v>
      </c>
      <c r="E4545" t="s">
        <v>320</v>
      </c>
      <c r="F4545">
        <v>177</v>
      </c>
      <c r="G4545">
        <v>95</v>
      </c>
      <c r="H4545">
        <v>80</v>
      </c>
      <c r="I4545">
        <v>64</v>
      </c>
      <c r="J4545">
        <v>49</v>
      </c>
      <c r="K4545">
        <v>40</v>
      </c>
      <c r="L4545">
        <v>0</v>
      </c>
      <c r="M4545">
        <v>2023</v>
      </c>
      <c r="N4545">
        <f t="shared" ca="1" si="280"/>
        <v>198</v>
      </c>
      <c r="O4545">
        <f t="shared" ca="1" si="281"/>
        <v>39977</v>
      </c>
      <c r="P4545">
        <f ca="1">_20206[[#This Row],[最低排名]]-_20206[[#This Row],[同分人数]]+1</f>
        <v>39780</v>
      </c>
      <c r="Q4545">
        <f ca="1">IF(O4545&gt;=开始!$B$6, 1, 0)</f>
        <v>1</v>
      </c>
      <c r="R4545">
        <f ca="1">_20206[[#This Row],[最低排名]]-开始!$B$6</f>
        <v>39977</v>
      </c>
    </row>
    <row r="4546" spans="1:18">
      <c r="A4546">
        <v>46001</v>
      </c>
      <c r="B4546" t="s">
        <v>708</v>
      </c>
      <c r="C4546" t="str">
        <f t="shared" si="282"/>
        <v>东南成贤</v>
      </c>
      <c r="D4546" t="str">
        <f t="shared" si="283"/>
        <v>01</v>
      </c>
      <c r="E4546" t="s">
        <v>419</v>
      </c>
      <c r="F4546">
        <v>186</v>
      </c>
      <c r="G4546">
        <v>98</v>
      </c>
      <c r="H4546">
        <v>80</v>
      </c>
      <c r="I4546">
        <v>67</v>
      </c>
      <c r="J4546">
        <v>52</v>
      </c>
      <c r="K4546">
        <v>49</v>
      </c>
      <c r="L4546">
        <v>0</v>
      </c>
      <c r="M4546">
        <v>2023</v>
      </c>
      <c r="N4546">
        <f t="shared" ref="N4546:N4609" ca="1" si="284">VLOOKUP(E4546, INDIRECT("'" &amp; M4546 &amp; "D'!$A$2:$G$500"), 2, FALSE)</f>
        <v>208</v>
      </c>
      <c r="O4546">
        <f t="shared" ref="O4546:O4609" ca="1" si="285">VLOOKUP(E4546, INDIRECT("'" &amp; M4546 &amp; "D'!$A$2:$G$500"), 3, FALSE)</f>
        <v>35259</v>
      </c>
      <c r="P4546">
        <f ca="1">_20206[[#This Row],[最低排名]]-_20206[[#This Row],[同分人数]]+1</f>
        <v>35052</v>
      </c>
      <c r="Q4546">
        <f ca="1">IF(O4546&gt;=开始!$B$6, 1, 0)</f>
        <v>1</v>
      </c>
      <c r="R4546">
        <f ca="1">_20206[[#This Row],[最低排名]]-开始!$B$6</f>
        <v>35259</v>
      </c>
    </row>
    <row r="4547" spans="1:18">
      <c r="A4547">
        <v>46002</v>
      </c>
      <c r="B4547" t="s">
        <v>709</v>
      </c>
      <c r="C4547" t="str">
        <f t="shared" si="282"/>
        <v>东南成贤</v>
      </c>
      <c r="D4547" t="str">
        <f t="shared" si="283"/>
        <v>02</v>
      </c>
      <c r="E4547" t="s">
        <v>203</v>
      </c>
      <c r="F4547">
        <v>179</v>
      </c>
      <c r="G4547">
        <v>92</v>
      </c>
      <c r="H4547">
        <v>92</v>
      </c>
      <c r="I4547">
        <v>55</v>
      </c>
      <c r="J4547">
        <v>55</v>
      </c>
      <c r="K4547">
        <v>49</v>
      </c>
      <c r="L4547">
        <v>0</v>
      </c>
      <c r="M4547">
        <v>2023</v>
      </c>
      <c r="N4547">
        <f t="shared" ca="1" si="284"/>
        <v>209</v>
      </c>
      <c r="O4547">
        <f t="shared" ca="1" si="285"/>
        <v>36113</v>
      </c>
      <c r="P4547">
        <f ca="1">_20206[[#This Row],[最低排名]]-_20206[[#This Row],[同分人数]]+1</f>
        <v>35905</v>
      </c>
      <c r="Q4547">
        <f ca="1">IF(O4547&gt;=开始!$B$6, 1, 0)</f>
        <v>1</v>
      </c>
      <c r="R4547">
        <f ca="1">_20206[[#This Row],[最低排名]]-开始!$B$6</f>
        <v>36113</v>
      </c>
    </row>
    <row r="4548" spans="1:18">
      <c r="A4548">
        <v>46101</v>
      </c>
      <c r="B4548" t="s">
        <v>710</v>
      </c>
      <c r="C4548" t="str">
        <f t="shared" si="282"/>
        <v>太湖学院</v>
      </c>
      <c r="D4548" t="str">
        <f t="shared" si="283"/>
        <v>01</v>
      </c>
      <c r="E4548" t="s">
        <v>366</v>
      </c>
      <c r="F4548">
        <v>173</v>
      </c>
      <c r="G4548">
        <v>91</v>
      </c>
      <c r="H4548">
        <v>90</v>
      </c>
      <c r="I4548">
        <v>61</v>
      </c>
      <c r="J4548">
        <v>43</v>
      </c>
      <c r="K4548">
        <v>40</v>
      </c>
      <c r="L4548">
        <v>0</v>
      </c>
      <c r="M4548">
        <v>2023</v>
      </c>
      <c r="N4548">
        <f t="shared" ca="1" si="284"/>
        <v>163</v>
      </c>
      <c r="O4548">
        <f t="shared" ca="1" si="285"/>
        <v>40512</v>
      </c>
      <c r="P4548">
        <f ca="1">_20206[[#This Row],[最低排名]]-_20206[[#This Row],[同分人数]]+1</f>
        <v>40350</v>
      </c>
      <c r="Q4548">
        <f ca="1">IF(O4548&gt;=开始!$B$6, 1, 0)</f>
        <v>1</v>
      </c>
      <c r="R4548">
        <f ca="1">_20206[[#This Row],[最低排名]]-开始!$B$6</f>
        <v>40512</v>
      </c>
    </row>
    <row r="4549" spans="1:18">
      <c r="A4549">
        <v>46201</v>
      </c>
      <c r="B4549" t="s">
        <v>711</v>
      </c>
      <c r="C4549" t="str">
        <f t="shared" si="282"/>
        <v>南理紫金</v>
      </c>
      <c r="D4549" t="str">
        <f t="shared" si="283"/>
        <v>01</v>
      </c>
      <c r="E4549" t="s">
        <v>50</v>
      </c>
      <c r="F4549">
        <v>174</v>
      </c>
      <c r="G4549">
        <v>95</v>
      </c>
      <c r="H4549">
        <v>104</v>
      </c>
      <c r="I4549">
        <v>55</v>
      </c>
      <c r="J4549">
        <v>52</v>
      </c>
      <c r="K4549">
        <v>46</v>
      </c>
      <c r="L4549">
        <v>0</v>
      </c>
      <c r="M4549">
        <v>2023</v>
      </c>
      <c r="N4549">
        <f t="shared" ca="1" si="284"/>
        <v>207</v>
      </c>
      <c r="O4549">
        <f t="shared" ca="1" si="285"/>
        <v>35904</v>
      </c>
      <c r="P4549">
        <f ca="1">_20206[[#This Row],[最低排名]]-_20206[[#This Row],[同分人数]]+1</f>
        <v>35698</v>
      </c>
      <c r="Q4549">
        <f ca="1">IF(O4549&gt;=开始!$B$6, 1, 0)</f>
        <v>1</v>
      </c>
      <c r="R4549">
        <f ca="1">_20206[[#This Row],[最低排名]]-开始!$B$6</f>
        <v>35904</v>
      </c>
    </row>
    <row r="4550" spans="1:18">
      <c r="A4550">
        <v>46202</v>
      </c>
      <c r="B4550" t="s">
        <v>712</v>
      </c>
      <c r="C4550" t="str">
        <f t="shared" si="282"/>
        <v>南理紫金</v>
      </c>
      <c r="D4550" t="str">
        <f t="shared" si="283"/>
        <v>02</v>
      </c>
      <c r="E4550" t="s">
        <v>405</v>
      </c>
      <c r="F4550">
        <v>199</v>
      </c>
      <c r="G4550">
        <v>112</v>
      </c>
      <c r="H4550">
        <v>84</v>
      </c>
      <c r="I4550">
        <v>52</v>
      </c>
      <c r="J4550">
        <v>46</v>
      </c>
      <c r="K4550">
        <v>46</v>
      </c>
      <c r="L4550">
        <v>0</v>
      </c>
      <c r="M4550">
        <v>2023</v>
      </c>
      <c r="N4550">
        <f t="shared" ca="1" si="284"/>
        <v>209</v>
      </c>
      <c r="O4550">
        <f t="shared" ca="1" si="285"/>
        <v>36712</v>
      </c>
      <c r="P4550">
        <f ca="1">_20206[[#This Row],[最低排名]]-_20206[[#This Row],[同分人数]]+1</f>
        <v>36504</v>
      </c>
      <c r="Q4550">
        <f ca="1">IF(O4550&gt;=开始!$B$6, 1, 0)</f>
        <v>1</v>
      </c>
      <c r="R4550">
        <f ca="1">_20206[[#This Row],[最低排名]]-开始!$B$6</f>
        <v>36712</v>
      </c>
    </row>
    <row r="4551" spans="1:18">
      <c r="A4551">
        <v>46301</v>
      </c>
      <c r="B4551" t="s">
        <v>713</v>
      </c>
      <c r="C4551" t="str">
        <f t="shared" si="282"/>
        <v>南航金城</v>
      </c>
      <c r="D4551" t="str">
        <f t="shared" si="283"/>
        <v>01</v>
      </c>
      <c r="E4551" t="s">
        <v>585</v>
      </c>
      <c r="F4551">
        <v>194</v>
      </c>
      <c r="G4551">
        <v>105</v>
      </c>
      <c r="H4551">
        <v>72</v>
      </c>
      <c r="I4551">
        <v>58</v>
      </c>
      <c r="J4551">
        <v>49</v>
      </c>
      <c r="K4551">
        <v>43</v>
      </c>
      <c r="L4551">
        <v>0</v>
      </c>
      <c r="M4551">
        <v>2023</v>
      </c>
      <c r="N4551">
        <f t="shared" ca="1" si="284"/>
        <v>189</v>
      </c>
      <c r="O4551">
        <f t="shared" ca="1" si="285"/>
        <v>38855</v>
      </c>
      <c r="P4551">
        <f ca="1">_20206[[#This Row],[最低排名]]-_20206[[#This Row],[同分人数]]+1</f>
        <v>38667</v>
      </c>
      <c r="Q4551">
        <f ca="1">IF(O4551&gt;=开始!$B$6, 1, 0)</f>
        <v>1</v>
      </c>
      <c r="R4551">
        <f ca="1">_20206[[#This Row],[最低排名]]-开始!$B$6</f>
        <v>38855</v>
      </c>
    </row>
    <row r="4552" spans="1:18">
      <c r="A4552">
        <v>46302</v>
      </c>
      <c r="B4552" t="s">
        <v>714</v>
      </c>
      <c r="C4552" t="str">
        <f t="shared" si="282"/>
        <v>南航金城</v>
      </c>
      <c r="D4552" t="str">
        <f t="shared" si="283"/>
        <v>02</v>
      </c>
      <c r="E4552" t="s">
        <v>479</v>
      </c>
      <c r="F4552">
        <v>206</v>
      </c>
      <c r="G4552">
        <v>107</v>
      </c>
      <c r="H4552">
        <v>75</v>
      </c>
      <c r="I4552">
        <v>49</v>
      </c>
      <c r="J4552">
        <v>46</v>
      </c>
      <c r="K4552">
        <v>46</v>
      </c>
      <c r="L4552">
        <v>0</v>
      </c>
      <c r="M4552">
        <v>2023</v>
      </c>
      <c r="N4552">
        <f t="shared" ca="1" si="284"/>
        <v>199</v>
      </c>
      <c r="O4552">
        <f t="shared" ca="1" si="285"/>
        <v>37730</v>
      </c>
      <c r="P4552">
        <f ca="1">_20206[[#This Row],[最低排名]]-_20206[[#This Row],[同分人数]]+1</f>
        <v>37532</v>
      </c>
      <c r="Q4552">
        <f ca="1">IF(O4552&gt;=开始!$B$6, 1, 0)</f>
        <v>1</v>
      </c>
      <c r="R4552">
        <f ca="1">_20206[[#This Row],[最低排名]]-开始!$B$6</f>
        <v>37730</v>
      </c>
    </row>
    <row r="4553" spans="1:18">
      <c r="A4553">
        <v>46401</v>
      </c>
      <c r="B4553" t="s">
        <v>715</v>
      </c>
      <c r="C4553" t="str">
        <f t="shared" si="282"/>
        <v>南京传媒</v>
      </c>
      <c r="D4553" t="str">
        <f t="shared" si="283"/>
        <v>01</v>
      </c>
      <c r="E4553" t="s">
        <v>340</v>
      </c>
      <c r="F4553">
        <v>182</v>
      </c>
      <c r="G4553">
        <v>91</v>
      </c>
      <c r="H4553">
        <v>98</v>
      </c>
      <c r="I4553">
        <v>67</v>
      </c>
      <c r="J4553">
        <v>58</v>
      </c>
      <c r="K4553">
        <v>52</v>
      </c>
      <c r="L4553">
        <v>0</v>
      </c>
      <c r="M4553">
        <v>2023</v>
      </c>
      <c r="N4553">
        <f t="shared" ca="1" si="284"/>
        <v>243</v>
      </c>
      <c r="O4553">
        <f t="shared" ca="1" si="285"/>
        <v>30168</v>
      </c>
      <c r="P4553">
        <f ca="1">_20206[[#This Row],[最低排名]]-_20206[[#This Row],[同分人数]]+1</f>
        <v>29926</v>
      </c>
      <c r="Q4553">
        <f ca="1">IF(O4553&gt;=开始!$B$6, 1, 0)</f>
        <v>1</v>
      </c>
      <c r="R4553">
        <f ca="1">_20206[[#This Row],[最低排名]]-开始!$B$6</f>
        <v>30168</v>
      </c>
    </row>
    <row r="4554" spans="1:18">
      <c r="A4554">
        <v>46501</v>
      </c>
      <c r="B4554" t="s">
        <v>716</v>
      </c>
      <c r="C4554" t="str">
        <f t="shared" si="282"/>
        <v>南师泰州</v>
      </c>
      <c r="D4554" t="str">
        <f t="shared" si="283"/>
        <v>01</v>
      </c>
      <c r="E4554" t="s">
        <v>203</v>
      </c>
      <c r="F4554">
        <v>184</v>
      </c>
      <c r="G4554">
        <v>98</v>
      </c>
      <c r="H4554">
        <v>84</v>
      </c>
      <c r="I4554">
        <v>58</v>
      </c>
      <c r="J4554">
        <v>58</v>
      </c>
      <c r="K4554">
        <v>46</v>
      </c>
      <c r="L4554">
        <v>0</v>
      </c>
      <c r="M4554">
        <v>2023</v>
      </c>
      <c r="N4554">
        <f t="shared" ca="1" si="284"/>
        <v>209</v>
      </c>
      <c r="O4554">
        <f t="shared" ca="1" si="285"/>
        <v>36113</v>
      </c>
      <c r="P4554">
        <f ca="1">_20206[[#This Row],[最低排名]]-_20206[[#This Row],[同分人数]]+1</f>
        <v>35905</v>
      </c>
      <c r="Q4554">
        <f ca="1">IF(O4554&gt;=开始!$B$6, 1, 0)</f>
        <v>1</v>
      </c>
      <c r="R4554">
        <f ca="1">_20206[[#This Row],[最低排名]]-开始!$B$6</f>
        <v>36113</v>
      </c>
    </row>
    <row r="4555" spans="1:18">
      <c r="A4555">
        <v>46502</v>
      </c>
      <c r="B4555" t="s">
        <v>717</v>
      </c>
      <c r="C4555" t="str">
        <f t="shared" si="282"/>
        <v>南师泰州</v>
      </c>
      <c r="D4555" t="str">
        <f t="shared" si="283"/>
        <v>02</v>
      </c>
      <c r="E4555" t="s">
        <v>447</v>
      </c>
      <c r="F4555">
        <v>203</v>
      </c>
      <c r="G4555">
        <v>112</v>
      </c>
      <c r="H4555">
        <v>62</v>
      </c>
      <c r="I4555">
        <v>58</v>
      </c>
      <c r="J4555">
        <v>52</v>
      </c>
      <c r="K4555">
        <v>46</v>
      </c>
      <c r="L4555">
        <v>0</v>
      </c>
      <c r="M4555">
        <v>2023</v>
      </c>
      <c r="N4555">
        <f t="shared" ca="1" si="284"/>
        <v>201</v>
      </c>
      <c r="O4555">
        <f t="shared" ca="1" si="285"/>
        <v>37931</v>
      </c>
      <c r="P4555">
        <f ca="1">_20206[[#This Row],[最低排名]]-_20206[[#This Row],[同分人数]]+1</f>
        <v>37731</v>
      </c>
      <c r="Q4555">
        <f ca="1">IF(O4555&gt;=开始!$B$6, 1, 0)</f>
        <v>1</v>
      </c>
      <c r="R4555">
        <f ca="1">_20206[[#This Row],[最低排名]]-开始!$B$6</f>
        <v>37931</v>
      </c>
    </row>
    <row r="4556" spans="1:18">
      <c r="A4556">
        <v>46601</v>
      </c>
      <c r="B4556" t="s">
        <v>718</v>
      </c>
      <c r="C4556" t="str">
        <f t="shared" si="282"/>
        <v>南工浦江</v>
      </c>
      <c r="D4556" t="str">
        <f t="shared" si="283"/>
        <v>01</v>
      </c>
      <c r="E4556" t="s">
        <v>221</v>
      </c>
      <c r="F4556">
        <v>178</v>
      </c>
      <c r="G4556">
        <v>93</v>
      </c>
      <c r="H4556">
        <v>78</v>
      </c>
      <c r="I4556">
        <v>55</v>
      </c>
      <c r="J4556">
        <v>49</v>
      </c>
      <c r="K4556">
        <v>49</v>
      </c>
      <c r="L4556">
        <v>0</v>
      </c>
      <c r="M4556">
        <v>2023</v>
      </c>
      <c r="N4556">
        <f t="shared" ca="1" si="284"/>
        <v>197</v>
      </c>
      <c r="O4556">
        <f t="shared" ca="1" si="285"/>
        <v>40174</v>
      </c>
      <c r="P4556">
        <f ca="1">_20206[[#This Row],[最低排名]]-_20206[[#This Row],[同分人数]]+1</f>
        <v>39978</v>
      </c>
      <c r="Q4556">
        <f ca="1">IF(O4556&gt;=开始!$B$6, 1, 0)</f>
        <v>1</v>
      </c>
      <c r="R4556">
        <f ca="1">_20206[[#This Row],[最低排名]]-开始!$B$6</f>
        <v>40174</v>
      </c>
    </row>
    <row r="4557" spans="1:18">
      <c r="A4557">
        <v>46602</v>
      </c>
      <c r="B4557" t="s">
        <v>719</v>
      </c>
      <c r="C4557" t="str">
        <f t="shared" si="282"/>
        <v>南工浦江</v>
      </c>
      <c r="D4557" t="str">
        <f t="shared" si="283"/>
        <v>02</v>
      </c>
      <c r="E4557" t="s">
        <v>513</v>
      </c>
      <c r="F4557">
        <v>193</v>
      </c>
      <c r="G4557">
        <v>99</v>
      </c>
      <c r="H4557">
        <v>83</v>
      </c>
      <c r="I4557">
        <v>52</v>
      </c>
      <c r="J4557">
        <v>46</v>
      </c>
      <c r="K4557">
        <v>46</v>
      </c>
      <c r="L4557">
        <v>0</v>
      </c>
      <c r="M4557">
        <v>2023</v>
      </c>
      <c r="N4557">
        <f t="shared" ca="1" si="284"/>
        <v>161</v>
      </c>
      <c r="O4557">
        <f t="shared" ca="1" si="285"/>
        <v>38092</v>
      </c>
      <c r="P4557">
        <f ca="1">_20206[[#This Row],[最低排名]]-_20206[[#This Row],[同分人数]]+1</f>
        <v>37932</v>
      </c>
      <c r="Q4557">
        <f ca="1">IF(O4557&gt;=开始!$B$6, 1, 0)</f>
        <v>1</v>
      </c>
      <c r="R4557">
        <f ca="1">_20206[[#This Row],[最低排名]]-开始!$B$6</f>
        <v>38092</v>
      </c>
    </row>
    <row r="4558" spans="1:18">
      <c r="A4558">
        <v>46603</v>
      </c>
      <c r="B4558" t="s">
        <v>720</v>
      </c>
      <c r="C4558" t="str">
        <f t="shared" si="282"/>
        <v>南工浦江</v>
      </c>
      <c r="D4558" t="str">
        <f t="shared" si="283"/>
        <v>03</v>
      </c>
      <c r="E4558" t="s">
        <v>447</v>
      </c>
      <c r="F4558">
        <v>190</v>
      </c>
      <c r="G4558">
        <v>109</v>
      </c>
      <c r="H4558">
        <v>81</v>
      </c>
      <c r="I4558">
        <v>55</v>
      </c>
      <c r="J4558">
        <v>52</v>
      </c>
      <c r="K4558">
        <v>43</v>
      </c>
      <c r="L4558">
        <v>0</v>
      </c>
      <c r="M4558">
        <v>2023</v>
      </c>
      <c r="N4558">
        <f t="shared" ca="1" si="284"/>
        <v>201</v>
      </c>
      <c r="O4558">
        <f t="shared" ca="1" si="285"/>
        <v>37931</v>
      </c>
      <c r="P4558">
        <f ca="1">_20206[[#This Row],[最低排名]]-_20206[[#This Row],[同分人数]]+1</f>
        <v>37731</v>
      </c>
      <c r="Q4558">
        <f ca="1">IF(O4558&gt;=开始!$B$6, 1, 0)</f>
        <v>1</v>
      </c>
      <c r="R4558">
        <f ca="1">_20206[[#This Row],[最低排名]]-开始!$B$6</f>
        <v>37931</v>
      </c>
    </row>
    <row r="4559" spans="1:18">
      <c r="A4559">
        <v>46701</v>
      </c>
      <c r="B4559" t="s">
        <v>721</v>
      </c>
      <c r="C4559" t="str">
        <f t="shared" si="282"/>
        <v>南医康达</v>
      </c>
      <c r="D4559" t="str">
        <f t="shared" si="283"/>
        <v>01</v>
      </c>
      <c r="E4559" t="s">
        <v>528</v>
      </c>
      <c r="F4559">
        <v>187</v>
      </c>
      <c r="G4559">
        <v>94</v>
      </c>
      <c r="H4559">
        <v>91</v>
      </c>
      <c r="I4559">
        <v>55</v>
      </c>
      <c r="J4559">
        <v>55</v>
      </c>
      <c r="K4559">
        <v>52</v>
      </c>
      <c r="L4559">
        <v>0</v>
      </c>
      <c r="M4559">
        <v>2023</v>
      </c>
      <c r="N4559">
        <f t="shared" ca="1" si="284"/>
        <v>199</v>
      </c>
      <c r="O4559">
        <f t="shared" ca="1" si="285"/>
        <v>33965</v>
      </c>
      <c r="P4559">
        <f ca="1">_20206[[#This Row],[最低排名]]-_20206[[#This Row],[同分人数]]+1</f>
        <v>33767</v>
      </c>
      <c r="Q4559">
        <f ca="1">IF(O4559&gt;=开始!$B$6, 1, 0)</f>
        <v>1</v>
      </c>
      <c r="R4559">
        <f ca="1">_20206[[#This Row],[最低排名]]-开始!$B$6</f>
        <v>33965</v>
      </c>
    </row>
    <row r="4560" spans="1:18">
      <c r="A4560">
        <v>46702</v>
      </c>
      <c r="B4560" t="s">
        <v>722</v>
      </c>
      <c r="C4560" t="str">
        <f t="shared" si="282"/>
        <v>南医康达</v>
      </c>
      <c r="D4560" t="str">
        <f t="shared" si="283"/>
        <v>02</v>
      </c>
      <c r="E4560" t="s">
        <v>408</v>
      </c>
      <c r="F4560">
        <v>188</v>
      </c>
      <c r="G4560">
        <v>101</v>
      </c>
      <c r="H4560">
        <v>81</v>
      </c>
      <c r="I4560">
        <v>52</v>
      </c>
      <c r="J4560">
        <v>52</v>
      </c>
      <c r="K4560">
        <v>46</v>
      </c>
      <c r="L4560">
        <v>0</v>
      </c>
      <c r="M4560">
        <v>2023</v>
      </c>
      <c r="N4560">
        <f t="shared" ca="1" si="284"/>
        <v>179</v>
      </c>
      <c r="O4560">
        <f t="shared" ca="1" si="285"/>
        <v>38271</v>
      </c>
      <c r="P4560">
        <f ca="1">_20206[[#This Row],[最低排名]]-_20206[[#This Row],[同分人数]]+1</f>
        <v>38093</v>
      </c>
      <c r="Q4560">
        <f ca="1">IF(O4560&gt;=开始!$B$6, 1, 0)</f>
        <v>1</v>
      </c>
      <c r="R4560">
        <f ca="1">_20206[[#This Row],[最低排名]]-开始!$B$6</f>
        <v>38271</v>
      </c>
    </row>
    <row r="4561" spans="1:18">
      <c r="A4561">
        <v>46703</v>
      </c>
      <c r="B4561" t="s">
        <v>723</v>
      </c>
      <c r="C4561" t="str">
        <f t="shared" si="282"/>
        <v>南医康达</v>
      </c>
      <c r="D4561" t="str">
        <f t="shared" si="283"/>
        <v>03</v>
      </c>
      <c r="E4561" t="s">
        <v>412</v>
      </c>
      <c r="F4561">
        <v>207</v>
      </c>
      <c r="G4561">
        <v>104</v>
      </c>
      <c r="H4561">
        <v>75</v>
      </c>
      <c r="I4561">
        <v>46</v>
      </c>
      <c r="J4561">
        <v>46</v>
      </c>
      <c r="K4561">
        <v>43</v>
      </c>
      <c r="L4561">
        <v>0</v>
      </c>
      <c r="M4561">
        <v>2023</v>
      </c>
      <c r="N4561">
        <f t="shared" ca="1" si="284"/>
        <v>199</v>
      </c>
      <c r="O4561">
        <f t="shared" ca="1" si="285"/>
        <v>38666</v>
      </c>
      <c r="P4561">
        <f ca="1">_20206[[#This Row],[最低排名]]-_20206[[#This Row],[同分人数]]+1</f>
        <v>38468</v>
      </c>
      <c r="Q4561">
        <f ca="1">IF(O4561&gt;=开始!$B$6, 1, 0)</f>
        <v>1</v>
      </c>
      <c r="R4561">
        <f ca="1">_20206[[#This Row],[最低排名]]-开始!$B$6</f>
        <v>38666</v>
      </c>
    </row>
    <row r="4562" spans="1:18">
      <c r="A4562">
        <v>46704</v>
      </c>
      <c r="B4562" t="s">
        <v>724</v>
      </c>
      <c r="C4562" t="str">
        <f t="shared" si="282"/>
        <v>南医康达</v>
      </c>
      <c r="D4562" t="str">
        <f t="shared" si="283"/>
        <v>04</v>
      </c>
      <c r="E4562" t="s">
        <v>528</v>
      </c>
      <c r="F4562">
        <v>201</v>
      </c>
      <c r="G4562">
        <v>103</v>
      </c>
      <c r="H4562">
        <v>92</v>
      </c>
      <c r="I4562">
        <v>52</v>
      </c>
      <c r="J4562">
        <v>52</v>
      </c>
      <c r="K4562">
        <v>43</v>
      </c>
      <c r="L4562">
        <v>0</v>
      </c>
      <c r="M4562">
        <v>2023</v>
      </c>
      <c r="N4562">
        <f t="shared" ca="1" si="284"/>
        <v>199</v>
      </c>
      <c r="O4562">
        <f t="shared" ca="1" si="285"/>
        <v>33965</v>
      </c>
      <c r="P4562">
        <f ca="1">_20206[[#This Row],[最低排名]]-_20206[[#This Row],[同分人数]]+1</f>
        <v>33767</v>
      </c>
      <c r="Q4562">
        <f ca="1">IF(O4562&gt;=开始!$B$6, 1, 0)</f>
        <v>1</v>
      </c>
      <c r="R4562">
        <f ca="1">_20206[[#This Row],[最低排名]]-开始!$B$6</f>
        <v>33965</v>
      </c>
    </row>
    <row r="4563" spans="1:18">
      <c r="A4563">
        <v>46901</v>
      </c>
      <c r="B4563" t="s">
        <v>725</v>
      </c>
      <c r="C4563" t="str">
        <f t="shared" si="282"/>
        <v>无锡学院</v>
      </c>
      <c r="D4563" t="str">
        <f t="shared" si="283"/>
        <v>01</v>
      </c>
      <c r="E4563" t="s">
        <v>228</v>
      </c>
      <c r="F4563">
        <v>195</v>
      </c>
      <c r="G4563">
        <v>100</v>
      </c>
      <c r="H4563">
        <v>100</v>
      </c>
      <c r="I4563">
        <v>49</v>
      </c>
      <c r="J4563">
        <v>49</v>
      </c>
      <c r="K4563">
        <v>46</v>
      </c>
      <c r="L4563">
        <v>0</v>
      </c>
      <c r="M4563">
        <v>2023</v>
      </c>
      <c r="N4563">
        <f t="shared" ca="1" si="284"/>
        <v>205</v>
      </c>
      <c r="O4563">
        <f t="shared" ca="1" si="285"/>
        <v>34170</v>
      </c>
      <c r="P4563">
        <f ca="1">_20206[[#This Row],[最低排名]]-_20206[[#This Row],[同分人数]]+1</f>
        <v>33966</v>
      </c>
      <c r="Q4563">
        <f ca="1">IF(O4563&gt;=开始!$B$6, 1, 0)</f>
        <v>1</v>
      </c>
      <c r="R4563">
        <f ca="1">_20206[[#This Row],[最低排名]]-开始!$B$6</f>
        <v>34170</v>
      </c>
    </row>
    <row r="4564" spans="1:18">
      <c r="A4564">
        <v>46902</v>
      </c>
      <c r="B4564" t="s">
        <v>726</v>
      </c>
      <c r="C4564" t="str">
        <f t="shared" si="282"/>
        <v>无锡学院</v>
      </c>
      <c r="D4564" t="str">
        <f t="shared" si="283"/>
        <v>02</v>
      </c>
      <c r="E4564" t="s">
        <v>130</v>
      </c>
      <c r="F4564">
        <v>211</v>
      </c>
      <c r="G4564">
        <v>106</v>
      </c>
      <c r="H4564">
        <v>92</v>
      </c>
      <c r="I4564">
        <v>55</v>
      </c>
      <c r="J4564">
        <v>52</v>
      </c>
      <c r="K4564">
        <v>49</v>
      </c>
      <c r="L4564">
        <v>0</v>
      </c>
      <c r="M4564">
        <v>2023</v>
      </c>
      <c r="N4564">
        <f t="shared" ca="1" si="284"/>
        <v>237</v>
      </c>
      <c r="O4564">
        <f t="shared" ca="1" si="285"/>
        <v>29706</v>
      </c>
      <c r="P4564">
        <f ca="1">_20206[[#This Row],[最低排名]]-_20206[[#This Row],[同分人数]]+1</f>
        <v>29470</v>
      </c>
      <c r="Q4564">
        <f ca="1">IF(O4564&gt;=开始!$B$6, 1, 0)</f>
        <v>1</v>
      </c>
      <c r="R4564">
        <f ca="1">_20206[[#This Row],[最低排名]]-开始!$B$6</f>
        <v>29706</v>
      </c>
    </row>
    <row r="4565" spans="1:18">
      <c r="A4565">
        <v>46903</v>
      </c>
      <c r="B4565" t="s">
        <v>727</v>
      </c>
      <c r="C4565" t="str">
        <f t="shared" si="282"/>
        <v>无锡学院</v>
      </c>
      <c r="D4565" t="str">
        <f t="shared" si="283"/>
        <v>03</v>
      </c>
      <c r="E4565" t="s">
        <v>184</v>
      </c>
      <c r="F4565">
        <v>193</v>
      </c>
      <c r="G4565">
        <v>99</v>
      </c>
      <c r="H4565">
        <v>105</v>
      </c>
      <c r="I4565">
        <v>55</v>
      </c>
      <c r="J4565">
        <v>52</v>
      </c>
      <c r="K4565">
        <v>46</v>
      </c>
      <c r="L4565">
        <v>0</v>
      </c>
      <c r="M4565">
        <v>2023</v>
      </c>
      <c r="N4565">
        <f t="shared" ca="1" si="284"/>
        <v>237</v>
      </c>
      <c r="O4565">
        <f t="shared" ca="1" si="285"/>
        <v>31584</v>
      </c>
      <c r="P4565">
        <f ca="1">_20206[[#This Row],[最低排名]]-_20206[[#This Row],[同分人数]]+1</f>
        <v>31348</v>
      </c>
      <c r="Q4565">
        <f ca="1">IF(O4565&gt;=开始!$B$6, 1, 0)</f>
        <v>1</v>
      </c>
      <c r="R4565">
        <f ca="1">_20206[[#This Row],[最低排名]]-开始!$B$6</f>
        <v>31584</v>
      </c>
    </row>
    <row r="4566" spans="1:18">
      <c r="A4566">
        <v>47001</v>
      </c>
      <c r="B4566" t="s">
        <v>728</v>
      </c>
      <c r="C4566" t="str">
        <f t="shared" si="282"/>
        <v>苏州城院</v>
      </c>
      <c r="D4566" t="str">
        <f t="shared" si="283"/>
        <v>01</v>
      </c>
      <c r="E4566" t="s">
        <v>433</v>
      </c>
      <c r="F4566">
        <v>202</v>
      </c>
      <c r="G4566">
        <v>107</v>
      </c>
      <c r="H4566">
        <v>102</v>
      </c>
      <c r="I4566">
        <v>52</v>
      </c>
      <c r="J4566">
        <v>49</v>
      </c>
      <c r="K4566">
        <v>49</v>
      </c>
      <c r="L4566">
        <v>0</v>
      </c>
      <c r="M4566">
        <v>2023</v>
      </c>
      <c r="N4566">
        <f t="shared" ca="1" si="284"/>
        <v>242</v>
      </c>
      <c r="O4566">
        <f t="shared" ca="1" si="285"/>
        <v>30852</v>
      </c>
      <c r="P4566">
        <f ca="1">_20206[[#This Row],[最低排名]]-_20206[[#This Row],[同分人数]]+1</f>
        <v>30611</v>
      </c>
      <c r="Q4566">
        <f ca="1">IF(O4566&gt;=开始!$B$6, 1, 0)</f>
        <v>1</v>
      </c>
      <c r="R4566">
        <f ca="1">_20206[[#This Row],[最低排名]]-开始!$B$6</f>
        <v>30852</v>
      </c>
    </row>
    <row r="4567" spans="1:18">
      <c r="A4567">
        <v>47002</v>
      </c>
      <c r="B4567" t="s">
        <v>729</v>
      </c>
      <c r="C4567" t="str">
        <f t="shared" si="282"/>
        <v>苏州城院</v>
      </c>
      <c r="D4567" t="str">
        <f t="shared" si="283"/>
        <v>02</v>
      </c>
      <c r="E4567" t="s">
        <v>232</v>
      </c>
      <c r="F4567">
        <v>210</v>
      </c>
      <c r="G4567">
        <v>112</v>
      </c>
      <c r="H4567">
        <v>81</v>
      </c>
      <c r="I4567">
        <v>52</v>
      </c>
      <c r="J4567">
        <v>49</v>
      </c>
      <c r="K4567">
        <v>46</v>
      </c>
      <c r="L4567">
        <v>0</v>
      </c>
      <c r="M4567">
        <v>2023</v>
      </c>
      <c r="N4567">
        <f t="shared" ca="1" si="284"/>
        <v>261</v>
      </c>
      <c r="O4567">
        <f t="shared" ca="1" si="285"/>
        <v>34431</v>
      </c>
      <c r="P4567">
        <f ca="1">_20206[[#This Row],[最低排名]]-_20206[[#This Row],[同分人数]]+1</f>
        <v>34171</v>
      </c>
      <c r="Q4567">
        <f ca="1">IF(O4567&gt;=开始!$B$6, 1, 0)</f>
        <v>1</v>
      </c>
      <c r="R4567">
        <f ca="1">_20206[[#This Row],[最低排名]]-开始!$B$6</f>
        <v>34431</v>
      </c>
    </row>
    <row r="4568" spans="1:18">
      <c r="A4568">
        <v>47101</v>
      </c>
      <c r="B4568" t="s">
        <v>730</v>
      </c>
      <c r="C4568" t="str">
        <f t="shared" si="282"/>
        <v>苏大应用</v>
      </c>
      <c r="D4568" t="str">
        <f t="shared" si="283"/>
        <v>01</v>
      </c>
      <c r="E4568" t="s">
        <v>479</v>
      </c>
      <c r="F4568">
        <v>187</v>
      </c>
      <c r="G4568">
        <v>108</v>
      </c>
      <c r="H4568">
        <v>82</v>
      </c>
      <c r="I4568">
        <v>55</v>
      </c>
      <c r="J4568">
        <v>52</v>
      </c>
      <c r="K4568">
        <v>46</v>
      </c>
      <c r="L4568">
        <v>0</v>
      </c>
      <c r="M4568">
        <v>2023</v>
      </c>
      <c r="N4568">
        <f t="shared" ca="1" si="284"/>
        <v>199</v>
      </c>
      <c r="O4568">
        <f t="shared" ca="1" si="285"/>
        <v>37730</v>
      </c>
      <c r="P4568">
        <f ca="1">_20206[[#This Row],[最低排名]]-_20206[[#This Row],[同分人数]]+1</f>
        <v>37532</v>
      </c>
      <c r="Q4568">
        <f ca="1">IF(O4568&gt;=开始!$B$6, 1, 0)</f>
        <v>1</v>
      </c>
      <c r="R4568">
        <f ca="1">_20206[[#This Row],[最低排名]]-开始!$B$6</f>
        <v>37730</v>
      </c>
    </row>
    <row r="4569" spans="1:18">
      <c r="A4569">
        <v>47301</v>
      </c>
      <c r="B4569" t="s">
        <v>731</v>
      </c>
      <c r="C4569" t="str">
        <f t="shared" si="282"/>
        <v>江大京江</v>
      </c>
      <c r="D4569" t="str">
        <f t="shared" si="283"/>
        <v>01</v>
      </c>
      <c r="E4569" t="s">
        <v>408</v>
      </c>
      <c r="F4569">
        <v>180</v>
      </c>
      <c r="G4569">
        <v>93</v>
      </c>
      <c r="H4569">
        <v>80</v>
      </c>
      <c r="I4569">
        <v>58</v>
      </c>
      <c r="J4569">
        <v>58</v>
      </c>
      <c r="K4569">
        <v>43</v>
      </c>
      <c r="L4569">
        <v>0</v>
      </c>
      <c r="M4569">
        <v>2023</v>
      </c>
      <c r="N4569">
        <f t="shared" ca="1" si="284"/>
        <v>179</v>
      </c>
      <c r="O4569">
        <f t="shared" ca="1" si="285"/>
        <v>38271</v>
      </c>
      <c r="P4569">
        <f ca="1">_20206[[#This Row],[最低排名]]-_20206[[#This Row],[同分人数]]+1</f>
        <v>38093</v>
      </c>
      <c r="Q4569">
        <f ca="1">IF(O4569&gt;=开始!$B$6, 1, 0)</f>
        <v>1</v>
      </c>
      <c r="R4569">
        <f ca="1">_20206[[#This Row],[最低排名]]-开始!$B$6</f>
        <v>38271</v>
      </c>
    </row>
    <row r="4570" spans="1:18">
      <c r="A4570">
        <v>47401</v>
      </c>
      <c r="B4570" t="s">
        <v>732</v>
      </c>
      <c r="C4570" t="str">
        <f t="shared" si="282"/>
        <v>南邮通达</v>
      </c>
      <c r="D4570" t="str">
        <f t="shared" si="283"/>
        <v>01</v>
      </c>
      <c r="E4570" t="s">
        <v>528</v>
      </c>
      <c r="F4570">
        <v>205</v>
      </c>
      <c r="G4570">
        <v>119</v>
      </c>
      <c r="H4570">
        <v>79</v>
      </c>
      <c r="I4570">
        <v>55</v>
      </c>
      <c r="J4570">
        <v>52</v>
      </c>
      <c r="K4570">
        <v>49</v>
      </c>
      <c r="L4570">
        <v>0</v>
      </c>
      <c r="M4570">
        <v>2023</v>
      </c>
      <c r="N4570">
        <f t="shared" ca="1" si="284"/>
        <v>199</v>
      </c>
      <c r="O4570">
        <f t="shared" ca="1" si="285"/>
        <v>33965</v>
      </c>
      <c r="P4570">
        <f ca="1">_20206[[#This Row],[最低排名]]-_20206[[#This Row],[同分人数]]+1</f>
        <v>33767</v>
      </c>
      <c r="Q4570">
        <f ca="1">IF(O4570&gt;=开始!$B$6, 1, 0)</f>
        <v>1</v>
      </c>
      <c r="R4570">
        <f ca="1">_20206[[#This Row],[最低排名]]-开始!$B$6</f>
        <v>33965</v>
      </c>
    </row>
    <row r="4571" spans="1:18">
      <c r="A4571">
        <v>47402</v>
      </c>
      <c r="B4571" t="s">
        <v>733</v>
      </c>
      <c r="C4571" t="str">
        <f t="shared" si="282"/>
        <v>南邮通达</v>
      </c>
      <c r="D4571" t="str">
        <f t="shared" si="283"/>
        <v>02</v>
      </c>
      <c r="E4571" t="s">
        <v>318</v>
      </c>
      <c r="F4571">
        <v>204</v>
      </c>
      <c r="G4571">
        <v>107</v>
      </c>
      <c r="H4571">
        <v>72</v>
      </c>
      <c r="I4571">
        <v>55</v>
      </c>
      <c r="J4571">
        <v>49</v>
      </c>
      <c r="K4571">
        <v>46</v>
      </c>
      <c r="L4571">
        <v>0</v>
      </c>
      <c r="M4571">
        <v>2023</v>
      </c>
      <c r="N4571">
        <f t="shared" ca="1" si="284"/>
        <v>194</v>
      </c>
      <c r="O4571">
        <f t="shared" ca="1" si="285"/>
        <v>36906</v>
      </c>
      <c r="P4571">
        <f ca="1">_20206[[#This Row],[最低排名]]-_20206[[#This Row],[同分人数]]+1</f>
        <v>36713</v>
      </c>
      <c r="Q4571">
        <f ca="1">IF(O4571&gt;=开始!$B$6, 1, 0)</f>
        <v>1</v>
      </c>
      <c r="R4571">
        <f ca="1">_20206[[#This Row],[最低排名]]-开始!$B$6</f>
        <v>36906</v>
      </c>
    </row>
    <row r="4572" spans="1:18">
      <c r="A4572">
        <v>47501</v>
      </c>
      <c r="B4572" t="s">
        <v>734</v>
      </c>
      <c r="C4572" t="str">
        <f t="shared" si="282"/>
        <v>江科苏理</v>
      </c>
      <c r="D4572" t="str">
        <f t="shared" si="283"/>
        <v>01</v>
      </c>
      <c r="E4572" t="s">
        <v>469</v>
      </c>
      <c r="F4572">
        <v>189</v>
      </c>
      <c r="G4572">
        <v>97</v>
      </c>
      <c r="H4572">
        <v>105</v>
      </c>
      <c r="I4572">
        <v>49</v>
      </c>
      <c r="J4572">
        <v>46</v>
      </c>
      <c r="K4572">
        <v>43</v>
      </c>
      <c r="L4572">
        <v>0</v>
      </c>
      <c r="M4572">
        <v>2023</v>
      </c>
      <c r="N4572">
        <f t="shared" ca="1" si="284"/>
        <v>224</v>
      </c>
      <c r="O4572">
        <f t="shared" ca="1" si="285"/>
        <v>35697</v>
      </c>
      <c r="P4572">
        <f ca="1">_20206[[#This Row],[最低排名]]-_20206[[#This Row],[同分人数]]+1</f>
        <v>35474</v>
      </c>
      <c r="Q4572">
        <f ca="1">IF(O4572&gt;=开始!$B$6, 1, 0)</f>
        <v>1</v>
      </c>
      <c r="R4572">
        <f ca="1">_20206[[#This Row],[最低排名]]-开始!$B$6</f>
        <v>35697</v>
      </c>
    </row>
    <row r="4573" spans="1:18">
      <c r="A4573">
        <v>47502</v>
      </c>
      <c r="B4573" t="s">
        <v>735</v>
      </c>
      <c r="C4573" t="str">
        <f t="shared" si="282"/>
        <v>江科苏理</v>
      </c>
      <c r="D4573" t="str">
        <f t="shared" si="283"/>
        <v>02</v>
      </c>
      <c r="E4573" t="s">
        <v>52</v>
      </c>
      <c r="F4573">
        <v>197</v>
      </c>
      <c r="G4573">
        <v>108</v>
      </c>
      <c r="H4573">
        <v>86</v>
      </c>
      <c r="I4573">
        <v>52</v>
      </c>
      <c r="J4573">
        <v>46</v>
      </c>
      <c r="K4573">
        <v>43</v>
      </c>
      <c r="L4573">
        <v>0</v>
      </c>
      <c r="M4573">
        <v>2023</v>
      </c>
      <c r="N4573">
        <f t="shared" ca="1" si="284"/>
        <v>221</v>
      </c>
      <c r="O4573">
        <f t="shared" ca="1" si="285"/>
        <v>37331</v>
      </c>
      <c r="P4573">
        <f ca="1">_20206[[#This Row],[最低排名]]-_20206[[#This Row],[同分人数]]+1</f>
        <v>37111</v>
      </c>
      <c r="Q4573">
        <f ca="1">IF(O4573&gt;=开始!$B$6, 1, 0)</f>
        <v>1</v>
      </c>
      <c r="R4573">
        <f ca="1">_20206[[#This Row],[最低排名]]-开始!$B$6</f>
        <v>37331</v>
      </c>
    </row>
    <row r="4574" spans="1:18">
      <c r="A4574">
        <v>47601</v>
      </c>
      <c r="B4574" t="s">
        <v>736</v>
      </c>
      <c r="C4574" t="str">
        <f t="shared" si="282"/>
        <v>南通杏林</v>
      </c>
      <c r="D4574" t="str">
        <f t="shared" si="283"/>
        <v>01</v>
      </c>
      <c r="E4574" t="s">
        <v>198</v>
      </c>
      <c r="F4574">
        <v>160</v>
      </c>
      <c r="G4574">
        <v>95</v>
      </c>
      <c r="H4574">
        <v>95</v>
      </c>
      <c r="I4574">
        <v>61</v>
      </c>
      <c r="J4574">
        <v>46</v>
      </c>
      <c r="K4574">
        <v>43</v>
      </c>
      <c r="L4574">
        <v>0</v>
      </c>
      <c r="M4574">
        <v>2023</v>
      </c>
      <c r="N4574">
        <f t="shared" ca="1" si="284"/>
        <v>159</v>
      </c>
      <c r="O4574">
        <f t="shared" ca="1" si="285"/>
        <v>40830</v>
      </c>
      <c r="P4574">
        <f ca="1">_20206[[#This Row],[最低排名]]-_20206[[#This Row],[同分人数]]+1</f>
        <v>40672</v>
      </c>
      <c r="Q4574">
        <f ca="1">IF(O4574&gt;=开始!$B$6, 1, 0)</f>
        <v>1</v>
      </c>
      <c r="R4574">
        <f ca="1">_20206[[#This Row],[最低排名]]-开始!$B$6</f>
        <v>40830</v>
      </c>
    </row>
    <row r="4575" spans="1:18">
      <c r="A4575">
        <v>47602</v>
      </c>
      <c r="B4575" t="s">
        <v>737</v>
      </c>
      <c r="C4575" t="str">
        <f t="shared" ref="C4575:C4638" si="286">LEFT(B4575, FIND("(", B4575) - 1)</f>
        <v>南通杏林</v>
      </c>
      <c r="D4575" t="str">
        <f t="shared" ref="D4575:D4638" si="287">MID(B4575, FIND("(", B4575) + 1, FIND(")", B4575) - FIND("(", B4575) - 1)</f>
        <v>02</v>
      </c>
      <c r="E4575" t="s">
        <v>738</v>
      </c>
      <c r="F4575">
        <v>186</v>
      </c>
      <c r="G4575">
        <v>94</v>
      </c>
      <c r="H4575">
        <v>79</v>
      </c>
      <c r="I4575">
        <v>52</v>
      </c>
      <c r="J4575">
        <v>49</v>
      </c>
      <c r="K4575">
        <v>46</v>
      </c>
      <c r="L4575">
        <v>0</v>
      </c>
      <c r="M4575">
        <v>2023</v>
      </c>
      <c r="N4575">
        <f t="shared" ca="1" si="284"/>
        <v>161</v>
      </c>
      <c r="O4575">
        <f t="shared" ca="1" si="285"/>
        <v>39601</v>
      </c>
      <c r="P4575">
        <f ca="1">_20206[[#This Row],[最低排名]]-_20206[[#This Row],[同分人数]]+1</f>
        <v>39441</v>
      </c>
      <c r="Q4575">
        <f ca="1">IF(O4575&gt;=开始!$B$6, 1, 0)</f>
        <v>1</v>
      </c>
      <c r="R4575">
        <f ca="1">_20206[[#This Row],[最低排名]]-开始!$B$6</f>
        <v>39601</v>
      </c>
    </row>
    <row r="4576" spans="1:18">
      <c r="A4576">
        <v>47701</v>
      </c>
      <c r="B4576" t="s">
        <v>739</v>
      </c>
      <c r="C4576" t="str">
        <f t="shared" si="286"/>
        <v>南审金审</v>
      </c>
      <c r="D4576" t="str">
        <f t="shared" si="287"/>
        <v>01</v>
      </c>
      <c r="E4576" t="s">
        <v>447</v>
      </c>
      <c r="F4576">
        <v>188</v>
      </c>
      <c r="G4576">
        <v>94</v>
      </c>
      <c r="H4576">
        <v>95</v>
      </c>
      <c r="I4576">
        <v>46</v>
      </c>
      <c r="J4576">
        <v>46</v>
      </c>
      <c r="K4576">
        <v>46</v>
      </c>
      <c r="L4576">
        <v>0</v>
      </c>
      <c r="M4576">
        <v>2023</v>
      </c>
      <c r="N4576">
        <f t="shared" ca="1" si="284"/>
        <v>201</v>
      </c>
      <c r="O4576">
        <f t="shared" ca="1" si="285"/>
        <v>37931</v>
      </c>
      <c r="P4576">
        <f ca="1">_20206[[#This Row],[最低排名]]-_20206[[#This Row],[同分人数]]+1</f>
        <v>37731</v>
      </c>
      <c r="Q4576">
        <f ca="1">IF(O4576&gt;=开始!$B$6, 1, 0)</f>
        <v>1</v>
      </c>
      <c r="R4576">
        <f ca="1">_20206[[#This Row],[最低排名]]-开始!$B$6</f>
        <v>37931</v>
      </c>
    </row>
    <row r="4577" spans="1:18">
      <c r="A4577">
        <v>47702</v>
      </c>
      <c r="B4577" t="s">
        <v>740</v>
      </c>
      <c r="C4577" t="str">
        <f t="shared" si="286"/>
        <v>南审金审</v>
      </c>
      <c r="D4577" t="str">
        <f t="shared" si="287"/>
        <v>02</v>
      </c>
      <c r="E4577" t="s">
        <v>513</v>
      </c>
      <c r="F4577">
        <v>183</v>
      </c>
      <c r="G4577">
        <v>102</v>
      </c>
      <c r="H4577">
        <v>96</v>
      </c>
      <c r="I4577">
        <v>49</v>
      </c>
      <c r="J4577">
        <v>46</v>
      </c>
      <c r="K4577">
        <v>46</v>
      </c>
      <c r="L4577">
        <v>0</v>
      </c>
      <c r="M4577">
        <v>2023</v>
      </c>
      <c r="N4577">
        <f t="shared" ca="1" si="284"/>
        <v>161</v>
      </c>
      <c r="O4577">
        <f t="shared" ca="1" si="285"/>
        <v>38092</v>
      </c>
      <c r="P4577">
        <f ca="1">_20206[[#This Row],[最低排名]]-_20206[[#This Row],[同分人数]]+1</f>
        <v>37932</v>
      </c>
      <c r="Q4577">
        <f ca="1">IF(O4577&gt;=开始!$B$6, 1, 0)</f>
        <v>1</v>
      </c>
      <c r="R4577">
        <f ca="1">_20206[[#This Row],[最低排名]]-开始!$B$6</f>
        <v>38092</v>
      </c>
    </row>
    <row r="4578" spans="1:18">
      <c r="A4578">
        <v>47801</v>
      </c>
      <c r="B4578" t="s">
        <v>741</v>
      </c>
      <c r="C4578" t="str">
        <f t="shared" si="286"/>
        <v>西浦大学</v>
      </c>
      <c r="D4578" t="str">
        <f t="shared" si="287"/>
        <v>01</v>
      </c>
      <c r="E4578" t="s">
        <v>66</v>
      </c>
      <c r="F4578">
        <v>230</v>
      </c>
      <c r="G4578">
        <v>131</v>
      </c>
      <c r="H4578">
        <v>117</v>
      </c>
      <c r="I4578">
        <v>70</v>
      </c>
      <c r="J4578">
        <v>61</v>
      </c>
      <c r="K4578">
        <v>61</v>
      </c>
      <c r="L4578">
        <v>0</v>
      </c>
      <c r="M4578">
        <v>2023</v>
      </c>
      <c r="N4578">
        <f t="shared" ca="1" si="284"/>
        <v>241</v>
      </c>
      <c r="O4578">
        <f t="shared" ca="1" si="285"/>
        <v>10105</v>
      </c>
      <c r="P4578">
        <f ca="1">_20206[[#This Row],[最低排名]]-_20206[[#This Row],[同分人数]]+1</f>
        <v>9865</v>
      </c>
      <c r="Q4578">
        <f ca="1">IF(O4578&gt;=开始!$B$6, 1, 0)</f>
        <v>1</v>
      </c>
      <c r="R4578">
        <f ca="1">_20206[[#This Row],[最低排名]]-开始!$B$6</f>
        <v>10105</v>
      </c>
    </row>
    <row r="4579" spans="1:18">
      <c r="A4579">
        <v>47802</v>
      </c>
      <c r="B4579" t="s">
        <v>742</v>
      </c>
      <c r="C4579" t="str">
        <f t="shared" si="286"/>
        <v>西浦大学</v>
      </c>
      <c r="D4579" t="str">
        <f t="shared" si="287"/>
        <v>02</v>
      </c>
      <c r="E4579" t="s">
        <v>105</v>
      </c>
      <c r="F4579">
        <v>228</v>
      </c>
      <c r="G4579">
        <v>122</v>
      </c>
      <c r="H4579">
        <v>106</v>
      </c>
      <c r="I4579">
        <v>70</v>
      </c>
      <c r="J4579">
        <v>70</v>
      </c>
      <c r="K4579">
        <v>64</v>
      </c>
      <c r="L4579">
        <v>0</v>
      </c>
      <c r="M4579">
        <v>2023</v>
      </c>
      <c r="N4579">
        <f t="shared" ca="1" si="284"/>
        <v>235</v>
      </c>
      <c r="O4579">
        <f t="shared" ca="1" si="285"/>
        <v>10340</v>
      </c>
      <c r="P4579">
        <f ca="1">_20206[[#This Row],[最低排名]]-_20206[[#This Row],[同分人数]]+1</f>
        <v>10106</v>
      </c>
      <c r="Q4579">
        <f ca="1">IF(O4579&gt;=开始!$B$6, 1, 0)</f>
        <v>1</v>
      </c>
      <c r="R4579">
        <f ca="1">_20206[[#This Row],[最低排名]]-开始!$B$6</f>
        <v>10340</v>
      </c>
    </row>
    <row r="4580" spans="1:18">
      <c r="A4580">
        <v>47803</v>
      </c>
      <c r="B4580" t="s">
        <v>743</v>
      </c>
      <c r="C4580" t="str">
        <f t="shared" si="286"/>
        <v>西浦大学</v>
      </c>
      <c r="D4580" t="str">
        <f t="shared" si="287"/>
        <v>03</v>
      </c>
      <c r="E4580" t="s">
        <v>25</v>
      </c>
      <c r="F4580">
        <v>216</v>
      </c>
      <c r="G4580">
        <v>109</v>
      </c>
      <c r="H4580">
        <v>129</v>
      </c>
      <c r="I4580">
        <v>67</v>
      </c>
      <c r="J4580">
        <v>67</v>
      </c>
      <c r="K4580">
        <v>64</v>
      </c>
      <c r="L4580">
        <v>0</v>
      </c>
      <c r="M4580">
        <v>2023</v>
      </c>
      <c r="N4580">
        <f t="shared" ca="1" si="284"/>
        <v>239</v>
      </c>
      <c r="O4580">
        <f t="shared" ca="1" si="285"/>
        <v>9179</v>
      </c>
      <c r="P4580">
        <f ca="1">_20206[[#This Row],[最低排名]]-_20206[[#This Row],[同分人数]]+1</f>
        <v>8941</v>
      </c>
      <c r="Q4580">
        <f ca="1">IF(O4580&gt;=开始!$B$6, 1, 0)</f>
        <v>1</v>
      </c>
      <c r="R4580">
        <f ca="1">_20206[[#This Row],[最低排名]]-开始!$B$6</f>
        <v>9179</v>
      </c>
    </row>
    <row r="4581" spans="1:18">
      <c r="A4581">
        <v>47804</v>
      </c>
      <c r="B4581" t="s">
        <v>744</v>
      </c>
      <c r="C4581" t="str">
        <f t="shared" si="286"/>
        <v>西浦大学</v>
      </c>
      <c r="D4581" t="str">
        <f t="shared" si="287"/>
        <v>04</v>
      </c>
      <c r="E4581" t="s">
        <v>103</v>
      </c>
      <c r="F4581">
        <v>220</v>
      </c>
      <c r="G4581">
        <v>114</v>
      </c>
      <c r="H4581">
        <v>126</v>
      </c>
      <c r="I4581">
        <v>70</v>
      </c>
      <c r="J4581">
        <v>67</v>
      </c>
      <c r="K4581">
        <v>61</v>
      </c>
      <c r="L4581">
        <v>0</v>
      </c>
      <c r="M4581">
        <v>2023</v>
      </c>
      <c r="N4581">
        <f t="shared" ca="1" si="284"/>
        <v>228</v>
      </c>
      <c r="O4581">
        <f t="shared" ca="1" si="285"/>
        <v>8940</v>
      </c>
      <c r="P4581">
        <f ca="1">_20206[[#This Row],[最低排名]]-_20206[[#This Row],[同分人数]]+1</f>
        <v>8713</v>
      </c>
      <c r="Q4581">
        <f ca="1">IF(O4581&gt;=开始!$B$6, 1, 0)</f>
        <v>1</v>
      </c>
      <c r="R4581">
        <f ca="1">_20206[[#This Row],[最低排名]]-开始!$B$6</f>
        <v>8940</v>
      </c>
    </row>
    <row r="4582" spans="1:18">
      <c r="A4582">
        <v>47805</v>
      </c>
      <c r="B4582" t="s">
        <v>745</v>
      </c>
      <c r="C4582" t="str">
        <f t="shared" si="286"/>
        <v>西浦大学</v>
      </c>
      <c r="D4582" t="str">
        <f t="shared" si="287"/>
        <v>05</v>
      </c>
      <c r="E4582" t="s">
        <v>105</v>
      </c>
      <c r="F4582">
        <v>224</v>
      </c>
      <c r="G4582">
        <v>118</v>
      </c>
      <c r="H4582">
        <v>116</v>
      </c>
      <c r="I4582">
        <v>67</v>
      </c>
      <c r="J4582">
        <v>67</v>
      </c>
      <c r="K4582">
        <v>64</v>
      </c>
      <c r="L4582">
        <v>0</v>
      </c>
      <c r="M4582">
        <v>2023</v>
      </c>
      <c r="N4582">
        <f t="shared" ca="1" si="284"/>
        <v>235</v>
      </c>
      <c r="O4582">
        <f t="shared" ca="1" si="285"/>
        <v>10340</v>
      </c>
      <c r="P4582">
        <f ca="1">_20206[[#This Row],[最低排名]]-_20206[[#This Row],[同分人数]]+1</f>
        <v>10106</v>
      </c>
      <c r="Q4582">
        <f ca="1">IF(O4582&gt;=开始!$B$6, 1, 0)</f>
        <v>1</v>
      </c>
      <c r="R4582">
        <f ca="1">_20206[[#This Row],[最低排名]]-开始!$B$6</f>
        <v>10340</v>
      </c>
    </row>
    <row r="4583" spans="1:18">
      <c r="A4583">
        <v>47901</v>
      </c>
      <c r="B4583" t="s">
        <v>746</v>
      </c>
      <c r="C4583" t="str">
        <f t="shared" si="286"/>
        <v>徐州医大</v>
      </c>
      <c r="D4583" t="str">
        <f t="shared" si="287"/>
        <v>01</v>
      </c>
      <c r="E4583" t="s">
        <v>68</v>
      </c>
      <c r="F4583">
        <v>216</v>
      </c>
      <c r="G4583">
        <v>119</v>
      </c>
      <c r="H4583">
        <v>118</v>
      </c>
      <c r="I4583">
        <v>67</v>
      </c>
      <c r="J4583">
        <v>61</v>
      </c>
      <c r="K4583">
        <v>58</v>
      </c>
      <c r="L4583">
        <v>0</v>
      </c>
      <c r="M4583">
        <v>2023</v>
      </c>
      <c r="N4583">
        <f t="shared" ca="1" si="284"/>
        <v>256</v>
      </c>
      <c r="O4583">
        <f t="shared" ca="1" si="285"/>
        <v>14672</v>
      </c>
      <c r="P4583">
        <f ca="1">_20206[[#This Row],[最低排名]]-_20206[[#This Row],[同分人数]]+1</f>
        <v>14417</v>
      </c>
      <c r="Q4583">
        <f ca="1">IF(O4583&gt;=开始!$B$6, 1, 0)</f>
        <v>1</v>
      </c>
      <c r="R4583">
        <f ca="1">_20206[[#This Row],[最低排名]]-开始!$B$6</f>
        <v>14672</v>
      </c>
    </row>
    <row r="4584" spans="1:18">
      <c r="A4584">
        <v>48001</v>
      </c>
      <c r="B4584" t="s">
        <v>747</v>
      </c>
      <c r="C4584" t="str">
        <f t="shared" si="286"/>
        <v>南京艺术</v>
      </c>
      <c r="D4584" t="str">
        <f t="shared" si="287"/>
        <v>01</v>
      </c>
      <c r="E4584" t="s">
        <v>75</v>
      </c>
      <c r="F4584">
        <v>202</v>
      </c>
      <c r="G4584">
        <v>101</v>
      </c>
      <c r="H4584">
        <v>121</v>
      </c>
      <c r="I4584">
        <v>64</v>
      </c>
      <c r="J4584">
        <v>58</v>
      </c>
      <c r="K4584">
        <v>55</v>
      </c>
      <c r="L4584">
        <v>0</v>
      </c>
      <c r="M4584">
        <v>2023</v>
      </c>
      <c r="N4584">
        <f t="shared" ca="1" si="284"/>
        <v>252</v>
      </c>
      <c r="O4584">
        <f t="shared" ca="1" si="285"/>
        <v>19672</v>
      </c>
      <c r="P4584">
        <f ca="1">_20206[[#This Row],[最低排名]]-_20206[[#This Row],[同分人数]]+1</f>
        <v>19421</v>
      </c>
      <c r="Q4584">
        <f ca="1">IF(O4584&gt;=开始!$B$6, 1, 0)</f>
        <v>1</v>
      </c>
      <c r="R4584">
        <f ca="1">_20206[[#This Row],[最低排名]]-开始!$B$6</f>
        <v>19672</v>
      </c>
    </row>
    <row r="4585" spans="1:18">
      <c r="A4585">
        <v>48101</v>
      </c>
      <c r="B4585" t="s">
        <v>748</v>
      </c>
      <c r="C4585" t="str">
        <f t="shared" si="286"/>
        <v>南京晓庄</v>
      </c>
      <c r="D4585" t="str">
        <f t="shared" si="287"/>
        <v>01</v>
      </c>
      <c r="E4585" t="s">
        <v>749</v>
      </c>
      <c r="F4585">
        <v>211</v>
      </c>
      <c r="G4585">
        <v>109</v>
      </c>
      <c r="H4585">
        <v>104</v>
      </c>
      <c r="I4585">
        <v>70</v>
      </c>
      <c r="J4585">
        <v>61</v>
      </c>
      <c r="K4585">
        <v>58</v>
      </c>
      <c r="L4585">
        <v>0</v>
      </c>
      <c r="M4585">
        <v>2023</v>
      </c>
      <c r="N4585">
        <f t="shared" ca="1" si="284"/>
        <v>237</v>
      </c>
      <c r="O4585">
        <f t="shared" ca="1" si="285"/>
        <v>18635</v>
      </c>
      <c r="P4585">
        <f ca="1">_20206[[#This Row],[最低排名]]-_20206[[#This Row],[同分人数]]+1</f>
        <v>18399</v>
      </c>
      <c r="Q4585">
        <f ca="1">IF(O4585&gt;=开始!$B$6, 1, 0)</f>
        <v>1</v>
      </c>
      <c r="R4585">
        <f ca="1">_20206[[#This Row],[最低排名]]-开始!$B$6</f>
        <v>18635</v>
      </c>
    </row>
    <row r="4586" spans="1:18">
      <c r="A4586">
        <v>48201</v>
      </c>
      <c r="B4586" t="s">
        <v>750</v>
      </c>
      <c r="C4586" t="str">
        <f t="shared" si="286"/>
        <v>宿迁学院</v>
      </c>
      <c r="D4586" t="str">
        <f t="shared" si="287"/>
        <v>01</v>
      </c>
      <c r="E4586" t="s">
        <v>228</v>
      </c>
      <c r="F4586">
        <v>175</v>
      </c>
      <c r="G4586">
        <v>106</v>
      </c>
      <c r="H4586">
        <v>105</v>
      </c>
      <c r="I4586">
        <v>55</v>
      </c>
      <c r="J4586">
        <v>52</v>
      </c>
      <c r="K4586">
        <v>52</v>
      </c>
      <c r="L4586">
        <v>0</v>
      </c>
      <c r="M4586">
        <v>2023</v>
      </c>
      <c r="N4586">
        <f t="shared" ca="1" si="284"/>
        <v>205</v>
      </c>
      <c r="O4586">
        <f t="shared" ca="1" si="285"/>
        <v>34170</v>
      </c>
      <c r="P4586">
        <f ca="1">_20206[[#This Row],[最低排名]]-_20206[[#This Row],[同分人数]]+1</f>
        <v>33966</v>
      </c>
      <c r="Q4586">
        <f ca="1">IF(O4586&gt;=开始!$B$6, 1, 0)</f>
        <v>1</v>
      </c>
      <c r="R4586">
        <f ca="1">_20206[[#This Row],[最低排名]]-开始!$B$6</f>
        <v>34170</v>
      </c>
    </row>
    <row r="4587" spans="1:18">
      <c r="A4587">
        <v>48202</v>
      </c>
      <c r="B4587" t="s">
        <v>751</v>
      </c>
      <c r="C4587" t="str">
        <f t="shared" si="286"/>
        <v>宿迁学院</v>
      </c>
      <c r="D4587" t="str">
        <f t="shared" si="287"/>
        <v>02</v>
      </c>
      <c r="E4587" t="s">
        <v>752</v>
      </c>
      <c r="F4587">
        <v>164</v>
      </c>
      <c r="G4587">
        <v>87</v>
      </c>
      <c r="H4587">
        <v>90</v>
      </c>
      <c r="I4587">
        <v>67</v>
      </c>
      <c r="J4587">
        <v>58</v>
      </c>
      <c r="K4587">
        <v>46</v>
      </c>
      <c r="L4587">
        <v>0</v>
      </c>
      <c r="M4587">
        <v>2023</v>
      </c>
      <c r="N4587">
        <f t="shared" ca="1" si="284"/>
        <v>204</v>
      </c>
      <c r="O4587">
        <f t="shared" ca="1" si="285"/>
        <v>37110</v>
      </c>
      <c r="P4587">
        <f ca="1">_20206[[#This Row],[最低排名]]-_20206[[#This Row],[同分人数]]+1</f>
        <v>36907</v>
      </c>
      <c r="Q4587">
        <f ca="1">IF(O4587&gt;=开始!$B$6, 1, 0)</f>
        <v>1</v>
      </c>
      <c r="R4587">
        <f ca="1">_20206[[#This Row],[最低排名]]-开始!$B$6</f>
        <v>37110</v>
      </c>
    </row>
    <row r="4588" spans="1:18">
      <c r="A4588">
        <v>49101</v>
      </c>
      <c r="B4588" t="s">
        <v>753</v>
      </c>
      <c r="C4588" t="str">
        <f t="shared" si="286"/>
        <v>浙江大学</v>
      </c>
      <c r="D4588" t="str">
        <f t="shared" si="287"/>
        <v>01</v>
      </c>
      <c r="E4588" t="s">
        <v>0</v>
      </c>
      <c r="M4588">
        <v>2023</v>
      </c>
      <c r="N4588">
        <f t="shared" ca="1" si="284"/>
        <v>2393</v>
      </c>
      <c r="O4588">
        <f t="shared" ca="1" si="285"/>
        <v>2393</v>
      </c>
      <c r="P4588">
        <f ca="1">_20206[[#This Row],[最低排名]]-_20206[[#This Row],[同分人数]]+1</f>
        <v>1</v>
      </c>
      <c r="Q4588">
        <f ca="1">IF(O4588&gt;=开始!$B$6, 1, 0)</f>
        <v>1</v>
      </c>
      <c r="R4588">
        <f ca="1">_20206[[#This Row],[最低排名]]-开始!$B$6</f>
        <v>2393</v>
      </c>
    </row>
    <row r="4589" spans="1:18">
      <c r="A4589">
        <v>49102</v>
      </c>
      <c r="B4589" t="s">
        <v>754</v>
      </c>
      <c r="C4589" t="str">
        <f t="shared" si="286"/>
        <v>浙江大学</v>
      </c>
      <c r="D4589" t="str">
        <f t="shared" si="287"/>
        <v>02</v>
      </c>
      <c r="E4589" t="s">
        <v>0</v>
      </c>
      <c r="M4589">
        <v>2023</v>
      </c>
      <c r="N4589">
        <f t="shared" ca="1" si="284"/>
        <v>2393</v>
      </c>
      <c r="O4589">
        <f t="shared" ca="1" si="285"/>
        <v>2393</v>
      </c>
      <c r="P4589">
        <f ca="1">_20206[[#This Row],[最低排名]]-_20206[[#This Row],[同分人数]]+1</f>
        <v>1</v>
      </c>
      <c r="Q4589">
        <f ca="1">IF(O4589&gt;=开始!$B$6, 1, 0)</f>
        <v>1</v>
      </c>
      <c r="R4589">
        <f ca="1">_20206[[#This Row],[最低排名]]-开始!$B$6</f>
        <v>2393</v>
      </c>
    </row>
    <row r="4590" spans="1:18">
      <c r="A4590">
        <v>49201</v>
      </c>
      <c r="B4590" t="s">
        <v>755</v>
      </c>
      <c r="C4590" t="str">
        <f t="shared" si="286"/>
        <v>杭州电子</v>
      </c>
      <c r="D4590" t="str">
        <f t="shared" si="287"/>
        <v>01</v>
      </c>
      <c r="E4590" t="s">
        <v>75</v>
      </c>
      <c r="F4590">
        <v>208</v>
      </c>
      <c r="G4590">
        <v>114</v>
      </c>
      <c r="H4590">
        <v>121</v>
      </c>
      <c r="I4590">
        <v>64</v>
      </c>
      <c r="J4590">
        <v>58</v>
      </c>
      <c r="K4590">
        <v>49</v>
      </c>
      <c r="L4590">
        <v>0</v>
      </c>
      <c r="M4590">
        <v>2023</v>
      </c>
      <c r="N4590">
        <f t="shared" ca="1" si="284"/>
        <v>252</v>
      </c>
      <c r="O4590">
        <f t="shared" ca="1" si="285"/>
        <v>19672</v>
      </c>
      <c r="P4590">
        <f ca="1">_20206[[#This Row],[最低排名]]-_20206[[#This Row],[同分人数]]+1</f>
        <v>19421</v>
      </c>
      <c r="Q4590">
        <f ca="1">IF(O4590&gt;=开始!$B$6, 1, 0)</f>
        <v>1</v>
      </c>
      <c r="R4590">
        <f ca="1">_20206[[#This Row],[最低排名]]-开始!$B$6</f>
        <v>19672</v>
      </c>
    </row>
    <row r="4591" spans="1:18">
      <c r="A4591">
        <v>49202</v>
      </c>
      <c r="B4591" t="s">
        <v>756</v>
      </c>
      <c r="C4591" t="str">
        <f t="shared" si="286"/>
        <v>杭州电子</v>
      </c>
      <c r="D4591" t="str">
        <f t="shared" si="287"/>
        <v>02</v>
      </c>
      <c r="E4591" t="s">
        <v>607</v>
      </c>
      <c r="F4591">
        <v>242</v>
      </c>
      <c r="G4591">
        <v>135</v>
      </c>
      <c r="H4591">
        <v>118</v>
      </c>
      <c r="I4591">
        <v>64</v>
      </c>
      <c r="J4591">
        <v>58</v>
      </c>
      <c r="K4591">
        <v>55</v>
      </c>
      <c r="L4591">
        <v>0</v>
      </c>
      <c r="M4591">
        <v>2023</v>
      </c>
      <c r="N4591">
        <f t="shared" ca="1" si="284"/>
        <v>225</v>
      </c>
      <c r="O4591">
        <f t="shared" ca="1" si="285"/>
        <v>10565</v>
      </c>
      <c r="P4591">
        <f ca="1">_20206[[#This Row],[最低排名]]-_20206[[#This Row],[同分人数]]+1</f>
        <v>10341</v>
      </c>
      <c r="Q4591">
        <f ca="1">IF(O4591&gt;=开始!$B$6, 1, 0)</f>
        <v>1</v>
      </c>
      <c r="R4591">
        <f ca="1">_20206[[#This Row],[最低排名]]-开始!$B$6</f>
        <v>10565</v>
      </c>
    </row>
    <row r="4592" spans="1:18">
      <c r="A4592">
        <v>49203</v>
      </c>
      <c r="B4592" t="s">
        <v>757</v>
      </c>
      <c r="C4592" t="str">
        <f t="shared" si="286"/>
        <v>杭州电子</v>
      </c>
      <c r="D4592" t="str">
        <f t="shared" si="287"/>
        <v>03</v>
      </c>
      <c r="E4592" t="s">
        <v>81</v>
      </c>
      <c r="F4592">
        <v>202</v>
      </c>
      <c r="G4592">
        <v>102</v>
      </c>
      <c r="H4592">
        <v>107</v>
      </c>
      <c r="I4592">
        <v>67</v>
      </c>
      <c r="J4592">
        <v>61</v>
      </c>
      <c r="K4592">
        <v>55</v>
      </c>
      <c r="L4592">
        <v>0</v>
      </c>
      <c r="M4592">
        <v>2023</v>
      </c>
      <c r="N4592">
        <f t="shared" ca="1" si="284"/>
        <v>265</v>
      </c>
      <c r="O4592">
        <f t="shared" ca="1" si="285"/>
        <v>21695</v>
      </c>
      <c r="P4592">
        <f ca="1">_20206[[#This Row],[最低排名]]-_20206[[#This Row],[同分人数]]+1</f>
        <v>21431</v>
      </c>
      <c r="Q4592">
        <f ca="1">IF(O4592&gt;=开始!$B$6, 1, 0)</f>
        <v>1</v>
      </c>
      <c r="R4592">
        <f ca="1">_20206[[#This Row],[最低排名]]-开始!$B$6</f>
        <v>21695</v>
      </c>
    </row>
    <row r="4593" spans="1:18">
      <c r="A4593">
        <v>49301</v>
      </c>
      <c r="B4593" t="s">
        <v>758</v>
      </c>
      <c r="C4593" t="str">
        <f t="shared" si="286"/>
        <v>浙江工大</v>
      </c>
      <c r="D4593" t="str">
        <f t="shared" si="287"/>
        <v>01</v>
      </c>
      <c r="E4593" t="s">
        <v>256</v>
      </c>
      <c r="F4593">
        <v>223</v>
      </c>
      <c r="G4593">
        <v>124</v>
      </c>
      <c r="H4593">
        <v>122</v>
      </c>
      <c r="I4593">
        <v>64</v>
      </c>
      <c r="J4593">
        <v>61</v>
      </c>
      <c r="K4593">
        <v>61</v>
      </c>
      <c r="L4593">
        <v>0</v>
      </c>
      <c r="M4593">
        <v>2023</v>
      </c>
      <c r="N4593">
        <f t="shared" ca="1" si="284"/>
        <v>238</v>
      </c>
      <c r="O4593">
        <f t="shared" ca="1" si="285"/>
        <v>11977</v>
      </c>
      <c r="P4593">
        <f ca="1">_20206[[#This Row],[最低排名]]-_20206[[#This Row],[同分人数]]+1</f>
        <v>11740</v>
      </c>
      <c r="Q4593">
        <f ca="1">IF(O4593&gt;=开始!$B$6, 1, 0)</f>
        <v>1</v>
      </c>
      <c r="R4593">
        <f ca="1">_20206[[#This Row],[最低排名]]-开始!$B$6</f>
        <v>11977</v>
      </c>
    </row>
    <row r="4594" spans="1:18">
      <c r="A4594">
        <v>49302</v>
      </c>
      <c r="B4594" t="s">
        <v>759</v>
      </c>
      <c r="C4594" t="str">
        <f t="shared" si="286"/>
        <v>浙江工大</v>
      </c>
      <c r="D4594" t="str">
        <f t="shared" si="287"/>
        <v>02</v>
      </c>
      <c r="E4594" t="s">
        <v>37</v>
      </c>
      <c r="F4594">
        <v>220</v>
      </c>
      <c r="G4594">
        <v>127</v>
      </c>
      <c r="H4594">
        <v>114</v>
      </c>
      <c r="I4594">
        <v>67</v>
      </c>
      <c r="J4594">
        <v>61</v>
      </c>
      <c r="K4594">
        <v>61</v>
      </c>
      <c r="L4594">
        <v>0</v>
      </c>
      <c r="M4594">
        <v>2023</v>
      </c>
      <c r="N4594">
        <f t="shared" ca="1" si="284"/>
        <v>256</v>
      </c>
      <c r="O4594">
        <f t="shared" ca="1" si="285"/>
        <v>13919</v>
      </c>
      <c r="P4594">
        <f ca="1">_20206[[#This Row],[最低排名]]-_20206[[#This Row],[同分人数]]+1</f>
        <v>13664</v>
      </c>
      <c r="Q4594">
        <f ca="1">IF(O4594&gt;=开始!$B$6, 1, 0)</f>
        <v>1</v>
      </c>
      <c r="R4594">
        <f ca="1">_20206[[#This Row],[最低排名]]-开始!$B$6</f>
        <v>13919</v>
      </c>
    </row>
    <row r="4595" spans="1:18">
      <c r="A4595">
        <v>49303</v>
      </c>
      <c r="B4595" t="s">
        <v>760</v>
      </c>
      <c r="C4595" t="str">
        <f t="shared" si="286"/>
        <v>浙江工大</v>
      </c>
      <c r="D4595" t="str">
        <f t="shared" si="287"/>
        <v>03</v>
      </c>
      <c r="E4595" t="s">
        <v>296</v>
      </c>
      <c r="F4595">
        <v>229</v>
      </c>
      <c r="G4595">
        <v>118</v>
      </c>
      <c r="H4595">
        <v>87</v>
      </c>
      <c r="I4595">
        <v>70</v>
      </c>
      <c r="J4595">
        <v>61</v>
      </c>
      <c r="K4595">
        <v>58</v>
      </c>
      <c r="L4595">
        <v>0</v>
      </c>
      <c r="M4595">
        <v>2023</v>
      </c>
      <c r="N4595">
        <f t="shared" ca="1" si="284"/>
        <v>280</v>
      </c>
      <c r="O4595">
        <f t="shared" ca="1" si="285"/>
        <v>18398</v>
      </c>
      <c r="P4595">
        <f ca="1">_20206[[#This Row],[最低排名]]-_20206[[#This Row],[同分人数]]+1</f>
        <v>18119</v>
      </c>
      <c r="Q4595">
        <f ca="1">IF(O4595&gt;=开始!$B$6, 1, 0)</f>
        <v>1</v>
      </c>
      <c r="R4595">
        <f ca="1">_20206[[#This Row],[最低排名]]-开始!$B$6</f>
        <v>18398</v>
      </c>
    </row>
    <row r="4596" spans="1:18">
      <c r="A4596">
        <v>49304</v>
      </c>
      <c r="B4596" t="s">
        <v>761</v>
      </c>
      <c r="C4596" t="str">
        <f t="shared" si="286"/>
        <v>浙江工大</v>
      </c>
      <c r="D4596" t="str">
        <f t="shared" si="287"/>
        <v>04</v>
      </c>
      <c r="E4596" t="s">
        <v>506</v>
      </c>
      <c r="F4596">
        <v>220</v>
      </c>
      <c r="G4596">
        <v>111</v>
      </c>
      <c r="H4596">
        <v>114</v>
      </c>
      <c r="I4596">
        <v>67</v>
      </c>
      <c r="J4596">
        <v>61</v>
      </c>
      <c r="K4596">
        <v>55</v>
      </c>
      <c r="L4596">
        <v>0</v>
      </c>
      <c r="M4596">
        <v>2023</v>
      </c>
      <c r="N4596">
        <f t="shared" ca="1" si="284"/>
        <v>229</v>
      </c>
      <c r="O4596">
        <f t="shared" ca="1" si="285"/>
        <v>15390</v>
      </c>
      <c r="P4596">
        <f ca="1">_20206[[#This Row],[最低排名]]-_20206[[#This Row],[同分人数]]+1</f>
        <v>15162</v>
      </c>
      <c r="Q4596">
        <f ca="1">IF(O4596&gt;=开始!$B$6, 1, 0)</f>
        <v>1</v>
      </c>
      <c r="R4596">
        <f ca="1">_20206[[#This Row],[最低排名]]-开始!$B$6</f>
        <v>15390</v>
      </c>
    </row>
    <row r="4597" spans="1:18">
      <c r="A4597">
        <v>49305</v>
      </c>
      <c r="B4597" t="s">
        <v>762</v>
      </c>
      <c r="C4597" t="str">
        <f t="shared" si="286"/>
        <v>浙江工大</v>
      </c>
      <c r="D4597" t="str">
        <f t="shared" si="287"/>
        <v>05</v>
      </c>
      <c r="E4597" t="s">
        <v>136</v>
      </c>
      <c r="F4597">
        <v>204</v>
      </c>
      <c r="G4597">
        <v>109</v>
      </c>
      <c r="H4597">
        <v>121</v>
      </c>
      <c r="I4597">
        <v>67</v>
      </c>
      <c r="J4597">
        <v>64</v>
      </c>
      <c r="K4597">
        <v>55</v>
      </c>
      <c r="L4597">
        <v>0</v>
      </c>
      <c r="M4597">
        <v>2023</v>
      </c>
      <c r="N4597">
        <f t="shared" ca="1" si="284"/>
        <v>251</v>
      </c>
      <c r="O4597">
        <f t="shared" ca="1" si="285"/>
        <v>16921</v>
      </c>
      <c r="P4597">
        <f ca="1">_20206[[#This Row],[最低排名]]-_20206[[#This Row],[同分人数]]+1</f>
        <v>16671</v>
      </c>
      <c r="Q4597">
        <f ca="1">IF(O4597&gt;=开始!$B$6, 1, 0)</f>
        <v>1</v>
      </c>
      <c r="R4597">
        <f ca="1">_20206[[#This Row],[最低排名]]-开始!$B$6</f>
        <v>16921</v>
      </c>
    </row>
    <row r="4598" spans="1:18">
      <c r="A4598">
        <v>49401</v>
      </c>
      <c r="B4598" t="s">
        <v>763</v>
      </c>
      <c r="C4598" t="str">
        <f t="shared" si="286"/>
        <v>浙江理工</v>
      </c>
      <c r="D4598" t="str">
        <f t="shared" si="287"/>
        <v>01</v>
      </c>
      <c r="E4598" t="s">
        <v>90</v>
      </c>
      <c r="F4598">
        <v>192</v>
      </c>
      <c r="G4598">
        <v>102</v>
      </c>
      <c r="H4598">
        <v>112</v>
      </c>
      <c r="I4598">
        <v>70</v>
      </c>
      <c r="J4598">
        <v>61</v>
      </c>
      <c r="K4598">
        <v>58</v>
      </c>
      <c r="L4598">
        <v>0</v>
      </c>
      <c r="M4598">
        <v>2023</v>
      </c>
      <c r="N4598">
        <f t="shared" ca="1" si="284"/>
        <v>265</v>
      </c>
      <c r="O4598">
        <f t="shared" ca="1" si="285"/>
        <v>21430</v>
      </c>
      <c r="P4598">
        <f ca="1">_20206[[#This Row],[最低排名]]-_20206[[#This Row],[同分人数]]+1</f>
        <v>21166</v>
      </c>
      <c r="Q4598">
        <f ca="1">IF(O4598&gt;=开始!$B$6, 1, 0)</f>
        <v>1</v>
      </c>
      <c r="R4598">
        <f ca="1">_20206[[#This Row],[最低排名]]-开始!$B$6</f>
        <v>21430</v>
      </c>
    </row>
    <row r="4599" spans="1:18">
      <c r="A4599">
        <v>49403</v>
      </c>
      <c r="B4599" t="s">
        <v>764</v>
      </c>
      <c r="C4599" t="str">
        <f t="shared" si="286"/>
        <v>浙江理工</v>
      </c>
      <c r="D4599" t="str">
        <f t="shared" si="287"/>
        <v>03</v>
      </c>
      <c r="E4599" t="s">
        <v>138</v>
      </c>
      <c r="F4599">
        <v>206</v>
      </c>
      <c r="G4599">
        <v>111</v>
      </c>
      <c r="H4599">
        <v>120</v>
      </c>
      <c r="I4599">
        <v>67</v>
      </c>
      <c r="J4599">
        <v>64</v>
      </c>
      <c r="K4599">
        <v>58</v>
      </c>
      <c r="L4599">
        <v>0</v>
      </c>
      <c r="M4599">
        <v>2023</v>
      </c>
      <c r="N4599">
        <f t="shared" ca="1" si="284"/>
        <v>284</v>
      </c>
      <c r="O4599">
        <f t="shared" ca="1" si="285"/>
        <v>15916</v>
      </c>
      <c r="P4599">
        <f ca="1">_20206[[#This Row],[最低排名]]-_20206[[#This Row],[同分人数]]+1</f>
        <v>15633</v>
      </c>
      <c r="Q4599">
        <f ca="1">IF(O4599&gt;=开始!$B$6, 1, 0)</f>
        <v>1</v>
      </c>
      <c r="R4599">
        <f ca="1">_20206[[#This Row],[最低排名]]-开始!$B$6</f>
        <v>15916</v>
      </c>
    </row>
    <row r="4600" spans="1:18">
      <c r="A4600">
        <v>49404</v>
      </c>
      <c r="B4600" t="s">
        <v>765</v>
      </c>
      <c r="C4600" t="str">
        <f t="shared" si="286"/>
        <v>浙江理工</v>
      </c>
      <c r="D4600" t="str">
        <f t="shared" si="287"/>
        <v>04</v>
      </c>
      <c r="E4600" t="s">
        <v>749</v>
      </c>
      <c r="F4600">
        <v>223</v>
      </c>
      <c r="G4600">
        <v>118</v>
      </c>
      <c r="H4600">
        <v>98</v>
      </c>
      <c r="I4600">
        <v>64</v>
      </c>
      <c r="J4600">
        <v>64</v>
      </c>
      <c r="K4600">
        <v>55</v>
      </c>
      <c r="L4600">
        <v>0</v>
      </c>
      <c r="M4600">
        <v>2023</v>
      </c>
      <c r="N4600">
        <f t="shared" ca="1" si="284"/>
        <v>237</v>
      </c>
      <c r="O4600">
        <f t="shared" ca="1" si="285"/>
        <v>18635</v>
      </c>
      <c r="P4600">
        <f ca="1">_20206[[#This Row],[最低排名]]-_20206[[#This Row],[同分人数]]+1</f>
        <v>18399</v>
      </c>
      <c r="Q4600">
        <f ca="1">IF(O4600&gt;=开始!$B$6, 1, 0)</f>
        <v>1</v>
      </c>
      <c r="R4600">
        <f ca="1">_20206[[#This Row],[最低排名]]-开始!$B$6</f>
        <v>18635</v>
      </c>
    </row>
    <row r="4601" spans="1:18">
      <c r="A4601">
        <v>49405</v>
      </c>
      <c r="B4601" t="s">
        <v>766</v>
      </c>
      <c r="C4601" t="str">
        <f t="shared" si="286"/>
        <v>浙江理工</v>
      </c>
      <c r="D4601" t="str">
        <f t="shared" si="287"/>
        <v>05</v>
      </c>
      <c r="E4601" t="s">
        <v>450</v>
      </c>
      <c r="F4601">
        <v>217</v>
      </c>
      <c r="G4601">
        <v>117</v>
      </c>
      <c r="H4601">
        <v>121</v>
      </c>
      <c r="I4601">
        <v>58</v>
      </c>
      <c r="J4601">
        <v>49</v>
      </c>
      <c r="K4601">
        <v>49</v>
      </c>
      <c r="L4601">
        <v>0</v>
      </c>
      <c r="M4601">
        <v>2023</v>
      </c>
      <c r="N4601">
        <f t="shared" ca="1" si="284"/>
        <v>272</v>
      </c>
      <c r="O4601">
        <f t="shared" ca="1" si="285"/>
        <v>21165</v>
      </c>
      <c r="P4601">
        <f ca="1">_20206[[#This Row],[最低排名]]-_20206[[#This Row],[同分人数]]+1</f>
        <v>20894</v>
      </c>
      <c r="Q4601">
        <f ca="1">IF(O4601&gt;=开始!$B$6, 1, 0)</f>
        <v>1</v>
      </c>
      <c r="R4601">
        <f ca="1">_20206[[#This Row],[最低排名]]-开始!$B$6</f>
        <v>21165</v>
      </c>
    </row>
    <row r="4602" spans="1:18">
      <c r="A4602">
        <v>49406</v>
      </c>
      <c r="B4602" t="s">
        <v>767</v>
      </c>
      <c r="C4602" t="str">
        <f t="shared" si="286"/>
        <v>浙江理工</v>
      </c>
      <c r="D4602" t="str">
        <f t="shared" si="287"/>
        <v>06</v>
      </c>
      <c r="E4602" t="s">
        <v>296</v>
      </c>
      <c r="F4602">
        <v>216</v>
      </c>
      <c r="G4602">
        <v>112</v>
      </c>
      <c r="H4602">
        <v>106</v>
      </c>
      <c r="I4602">
        <v>64</v>
      </c>
      <c r="J4602">
        <v>61</v>
      </c>
      <c r="K4602">
        <v>58</v>
      </c>
      <c r="L4602">
        <v>0</v>
      </c>
      <c r="M4602">
        <v>2023</v>
      </c>
      <c r="N4602">
        <f t="shared" ca="1" si="284"/>
        <v>280</v>
      </c>
      <c r="O4602">
        <f t="shared" ca="1" si="285"/>
        <v>18398</v>
      </c>
      <c r="P4602">
        <f ca="1">_20206[[#This Row],[最低排名]]-_20206[[#This Row],[同分人数]]+1</f>
        <v>18119</v>
      </c>
      <c r="Q4602">
        <f ca="1">IF(O4602&gt;=开始!$B$6, 1, 0)</f>
        <v>1</v>
      </c>
      <c r="R4602">
        <f ca="1">_20206[[#This Row],[最低排名]]-开始!$B$6</f>
        <v>18398</v>
      </c>
    </row>
    <row r="4603" spans="1:18">
      <c r="A4603">
        <v>49501</v>
      </c>
      <c r="B4603" t="s">
        <v>768</v>
      </c>
      <c r="C4603" t="str">
        <f t="shared" si="286"/>
        <v>浙江海洋</v>
      </c>
      <c r="D4603" t="str">
        <f t="shared" si="287"/>
        <v>01</v>
      </c>
      <c r="E4603" t="s">
        <v>184</v>
      </c>
      <c r="F4603">
        <v>183</v>
      </c>
      <c r="G4603">
        <v>103</v>
      </c>
      <c r="H4603">
        <v>124</v>
      </c>
      <c r="I4603">
        <v>49</v>
      </c>
      <c r="J4603">
        <v>49</v>
      </c>
      <c r="K4603">
        <v>46</v>
      </c>
      <c r="L4603">
        <v>0</v>
      </c>
      <c r="M4603">
        <v>2023</v>
      </c>
      <c r="N4603">
        <f t="shared" ca="1" si="284"/>
        <v>237</v>
      </c>
      <c r="O4603">
        <f t="shared" ca="1" si="285"/>
        <v>31584</v>
      </c>
      <c r="P4603">
        <f ca="1">_20206[[#This Row],[最低排名]]-_20206[[#This Row],[同分人数]]+1</f>
        <v>31348</v>
      </c>
      <c r="Q4603">
        <f ca="1">IF(O4603&gt;=开始!$B$6, 1, 0)</f>
        <v>1</v>
      </c>
      <c r="R4603">
        <f ca="1">_20206[[#This Row],[最低排名]]-开始!$B$6</f>
        <v>31584</v>
      </c>
    </row>
    <row r="4604" spans="1:18">
      <c r="A4604">
        <v>49502</v>
      </c>
      <c r="B4604" t="s">
        <v>769</v>
      </c>
      <c r="C4604" t="str">
        <f t="shared" si="286"/>
        <v>浙江海洋</v>
      </c>
      <c r="D4604" t="str">
        <f t="shared" si="287"/>
        <v>02</v>
      </c>
      <c r="E4604" t="s">
        <v>485</v>
      </c>
      <c r="F4604">
        <v>210</v>
      </c>
      <c r="G4604">
        <v>109</v>
      </c>
      <c r="H4604">
        <v>85</v>
      </c>
      <c r="I4604">
        <v>52</v>
      </c>
      <c r="J4604">
        <v>49</v>
      </c>
      <c r="K4604">
        <v>49</v>
      </c>
      <c r="L4604">
        <v>0</v>
      </c>
      <c r="M4604">
        <v>2023</v>
      </c>
      <c r="N4604">
        <f t="shared" ca="1" si="284"/>
        <v>221</v>
      </c>
      <c r="O4604">
        <f t="shared" ca="1" si="285"/>
        <v>32897</v>
      </c>
      <c r="P4604">
        <f ca="1">_20206[[#This Row],[最低排名]]-_20206[[#This Row],[同分人数]]+1</f>
        <v>32677</v>
      </c>
      <c r="Q4604">
        <f ca="1">IF(O4604&gt;=开始!$B$6, 1, 0)</f>
        <v>1</v>
      </c>
      <c r="R4604">
        <f ca="1">_20206[[#This Row],[最低排名]]-开始!$B$6</f>
        <v>32897</v>
      </c>
    </row>
    <row r="4605" spans="1:18">
      <c r="A4605">
        <v>49601</v>
      </c>
      <c r="B4605" t="s">
        <v>770</v>
      </c>
      <c r="C4605" t="str">
        <f t="shared" si="286"/>
        <v>浙江农林</v>
      </c>
      <c r="D4605" t="str">
        <f t="shared" si="287"/>
        <v>01</v>
      </c>
      <c r="E4605" t="s">
        <v>678</v>
      </c>
      <c r="F4605">
        <v>203</v>
      </c>
      <c r="G4605">
        <v>103</v>
      </c>
      <c r="H4605">
        <v>121</v>
      </c>
      <c r="I4605">
        <v>55</v>
      </c>
      <c r="J4605">
        <v>55</v>
      </c>
      <c r="K4605">
        <v>49</v>
      </c>
      <c r="L4605">
        <v>0</v>
      </c>
      <c r="M4605">
        <v>2023</v>
      </c>
      <c r="N4605">
        <f t="shared" ca="1" si="284"/>
        <v>233</v>
      </c>
      <c r="O4605">
        <f t="shared" ca="1" si="285"/>
        <v>23814</v>
      </c>
      <c r="P4605">
        <f ca="1">_20206[[#This Row],[最低排名]]-_20206[[#This Row],[同分人数]]+1</f>
        <v>23582</v>
      </c>
      <c r="Q4605">
        <f ca="1">IF(O4605&gt;=开始!$B$6, 1, 0)</f>
        <v>1</v>
      </c>
      <c r="R4605">
        <f ca="1">_20206[[#This Row],[最低排名]]-开始!$B$6</f>
        <v>23814</v>
      </c>
    </row>
    <row r="4606" spans="1:18">
      <c r="A4606">
        <v>49602</v>
      </c>
      <c r="B4606" t="s">
        <v>771</v>
      </c>
      <c r="C4606" t="str">
        <f t="shared" si="286"/>
        <v>浙江农林</v>
      </c>
      <c r="D4606" t="str">
        <f t="shared" si="287"/>
        <v>02</v>
      </c>
      <c r="E4606" t="s">
        <v>81</v>
      </c>
      <c r="F4606">
        <v>199</v>
      </c>
      <c r="G4606">
        <v>105</v>
      </c>
      <c r="H4606">
        <v>122</v>
      </c>
      <c r="I4606">
        <v>64</v>
      </c>
      <c r="J4606">
        <v>61</v>
      </c>
      <c r="K4606">
        <v>46</v>
      </c>
      <c r="L4606">
        <v>0</v>
      </c>
      <c r="M4606">
        <v>2023</v>
      </c>
      <c r="N4606">
        <f t="shared" ca="1" si="284"/>
        <v>265</v>
      </c>
      <c r="O4606">
        <f t="shared" ca="1" si="285"/>
        <v>21695</v>
      </c>
      <c r="P4606">
        <f ca="1">_20206[[#This Row],[最低排名]]-_20206[[#This Row],[同分人数]]+1</f>
        <v>21431</v>
      </c>
      <c r="Q4606">
        <f ca="1">IF(O4606&gt;=开始!$B$6, 1, 0)</f>
        <v>1</v>
      </c>
      <c r="R4606">
        <f ca="1">_20206[[#This Row],[最低排名]]-开始!$B$6</f>
        <v>21695</v>
      </c>
    </row>
    <row r="4607" spans="1:18">
      <c r="A4607">
        <v>49603</v>
      </c>
      <c r="B4607" t="s">
        <v>772</v>
      </c>
      <c r="C4607" t="str">
        <f t="shared" si="286"/>
        <v>浙江农林</v>
      </c>
      <c r="D4607" t="str">
        <f t="shared" si="287"/>
        <v>03</v>
      </c>
      <c r="E4607" t="s">
        <v>296</v>
      </c>
      <c r="F4607">
        <v>208</v>
      </c>
      <c r="G4607">
        <v>107</v>
      </c>
      <c r="H4607">
        <v>123</v>
      </c>
      <c r="I4607">
        <v>61</v>
      </c>
      <c r="J4607">
        <v>58</v>
      </c>
      <c r="K4607">
        <v>55</v>
      </c>
      <c r="L4607">
        <v>0</v>
      </c>
      <c r="M4607">
        <v>2023</v>
      </c>
      <c r="N4607">
        <f t="shared" ca="1" si="284"/>
        <v>280</v>
      </c>
      <c r="O4607">
        <f t="shared" ca="1" si="285"/>
        <v>18398</v>
      </c>
      <c r="P4607">
        <f ca="1">_20206[[#This Row],[最低排名]]-_20206[[#This Row],[同分人数]]+1</f>
        <v>18119</v>
      </c>
      <c r="Q4607">
        <f ca="1">IF(O4607&gt;=开始!$B$6, 1, 0)</f>
        <v>1</v>
      </c>
      <c r="R4607">
        <f ca="1">_20206[[#This Row],[最低排名]]-开始!$B$6</f>
        <v>18398</v>
      </c>
    </row>
    <row r="4608" spans="1:18">
      <c r="A4608">
        <v>49604</v>
      </c>
      <c r="B4608" t="s">
        <v>773</v>
      </c>
      <c r="C4608" t="str">
        <f t="shared" si="286"/>
        <v>浙江农林</v>
      </c>
      <c r="D4608" t="str">
        <f t="shared" si="287"/>
        <v>04</v>
      </c>
      <c r="E4608" t="s">
        <v>152</v>
      </c>
      <c r="F4608">
        <v>210</v>
      </c>
      <c r="G4608">
        <v>109</v>
      </c>
      <c r="H4608">
        <v>89</v>
      </c>
      <c r="I4608">
        <v>70</v>
      </c>
      <c r="J4608">
        <v>70</v>
      </c>
      <c r="K4608">
        <v>52</v>
      </c>
      <c r="L4608">
        <v>0</v>
      </c>
      <c r="M4608">
        <v>2023</v>
      </c>
      <c r="N4608">
        <f t="shared" ca="1" si="284"/>
        <v>237</v>
      </c>
      <c r="O4608">
        <f t="shared" ca="1" si="285"/>
        <v>21932</v>
      </c>
      <c r="P4608">
        <f ca="1">_20206[[#This Row],[最低排名]]-_20206[[#This Row],[同分人数]]+1</f>
        <v>21696</v>
      </c>
      <c r="Q4608">
        <f ca="1">IF(O4608&gt;=开始!$B$6, 1, 0)</f>
        <v>1</v>
      </c>
      <c r="R4608">
        <f ca="1">_20206[[#This Row],[最低排名]]-开始!$B$6</f>
        <v>21932</v>
      </c>
    </row>
    <row r="4609" spans="1:18">
      <c r="A4609">
        <v>49701</v>
      </c>
      <c r="B4609" t="s">
        <v>774</v>
      </c>
      <c r="C4609" t="str">
        <f t="shared" si="286"/>
        <v>温州医大</v>
      </c>
      <c r="D4609" t="str">
        <f t="shared" si="287"/>
        <v>01</v>
      </c>
      <c r="E4609" t="s">
        <v>25</v>
      </c>
      <c r="F4609">
        <v>222</v>
      </c>
      <c r="G4609">
        <v>117</v>
      </c>
      <c r="H4609">
        <v>126</v>
      </c>
      <c r="I4609">
        <v>67</v>
      </c>
      <c r="J4609">
        <v>64</v>
      </c>
      <c r="K4609">
        <v>64</v>
      </c>
      <c r="L4609">
        <v>0</v>
      </c>
      <c r="M4609">
        <v>2023</v>
      </c>
      <c r="N4609">
        <f t="shared" ca="1" si="284"/>
        <v>239</v>
      </c>
      <c r="O4609">
        <f t="shared" ca="1" si="285"/>
        <v>9179</v>
      </c>
      <c r="P4609">
        <f ca="1">_20206[[#This Row],[最低排名]]-_20206[[#This Row],[同分人数]]+1</f>
        <v>8941</v>
      </c>
      <c r="Q4609">
        <f ca="1">IF(O4609&gt;=开始!$B$6, 1, 0)</f>
        <v>1</v>
      </c>
      <c r="R4609">
        <f ca="1">_20206[[#This Row],[最低排名]]-开始!$B$6</f>
        <v>9179</v>
      </c>
    </row>
    <row r="4610" spans="1:18">
      <c r="A4610">
        <v>49702</v>
      </c>
      <c r="B4610" t="s">
        <v>775</v>
      </c>
      <c r="C4610" t="str">
        <f t="shared" si="286"/>
        <v>温州医大</v>
      </c>
      <c r="D4610" t="str">
        <f t="shared" si="287"/>
        <v>02</v>
      </c>
      <c r="E4610" t="s">
        <v>265</v>
      </c>
      <c r="F4610">
        <v>238</v>
      </c>
      <c r="G4610">
        <v>130</v>
      </c>
      <c r="H4610">
        <v>128</v>
      </c>
      <c r="I4610">
        <v>70</v>
      </c>
      <c r="J4610">
        <v>64</v>
      </c>
      <c r="K4610">
        <v>58</v>
      </c>
      <c r="L4610">
        <v>0</v>
      </c>
      <c r="M4610">
        <v>2023</v>
      </c>
      <c r="N4610">
        <f t="shared" ref="N4610:N4673" ca="1" si="288">VLOOKUP(E4610, INDIRECT("'" &amp; M4610 &amp; "D'!$A$2:$G$500"), 2, FALSE)</f>
        <v>185</v>
      </c>
      <c r="O4610">
        <f t="shared" ref="O4610:O4673" ca="1" si="289">VLOOKUP(E4610, INDIRECT("'" &amp; M4610 &amp; "D'!$A$2:$G$500"), 3, FALSE)</f>
        <v>6028</v>
      </c>
      <c r="P4610">
        <f ca="1">_20206[[#This Row],[最低排名]]-_20206[[#This Row],[同分人数]]+1</f>
        <v>5844</v>
      </c>
      <c r="Q4610">
        <f ca="1">IF(O4610&gt;=开始!$B$6, 1, 0)</f>
        <v>1</v>
      </c>
      <c r="R4610">
        <f ca="1">_20206[[#This Row],[最低排名]]-开始!$B$6</f>
        <v>6028</v>
      </c>
    </row>
    <row r="4611" spans="1:18">
      <c r="A4611">
        <v>49703</v>
      </c>
      <c r="B4611" t="s">
        <v>776</v>
      </c>
      <c r="C4611" t="str">
        <f t="shared" si="286"/>
        <v>温州医大</v>
      </c>
      <c r="D4611" t="str">
        <f t="shared" si="287"/>
        <v>03</v>
      </c>
      <c r="E4611" t="s">
        <v>20</v>
      </c>
      <c r="F4611">
        <v>226</v>
      </c>
      <c r="G4611">
        <v>119</v>
      </c>
      <c r="H4611">
        <v>126</v>
      </c>
      <c r="I4611">
        <v>67</v>
      </c>
      <c r="J4611">
        <v>61</v>
      </c>
      <c r="K4611">
        <v>61</v>
      </c>
      <c r="L4611">
        <v>0</v>
      </c>
      <c r="M4611">
        <v>2023</v>
      </c>
      <c r="N4611">
        <f t="shared" ca="1" si="288"/>
        <v>237</v>
      </c>
      <c r="O4611">
        <f t="shared" ca="1" si="289"/>
        <v>9655</v>
      </c>
      <c r="P4611">
        <f ca="1">_20206[[#This Row],[最低排名]]-_20206[[#This Row],[同分人数]]+1</f>
        <v>9419</v>
      </c>
      <c r="Q4611">
        <f ca="1">IF(O4611&gt;=开始!$B$6, 1, 0)</f>
        <v>1</v>
      </c>
      <c r="R4611">
        <f ca="1">_20206[[#This Row],[最低排名]]-开始!$B$6</f>
        <v>9655</v>
      </c>
    </row>
    <row r="4612" spans="1:18">
      <c r="A4612">
        <v>49801</v>
      </c>
      <c r="B4612" t="s">
        <v>777</v>
      </c>
      <c r="C4612" t="str">
        <f t="shared" si="286"/>
        <v>浙江师大</v>
      </c>
      <c r="D4612" t="str">
        <f t="shared" si="287"/>
        <v>01</v>
      </c>
      <c r="E4612" t="s">
        <v>300</v>
      </c>
      <c r="F4612">
        <v>206</v>
      </c>
      <c r="G4612">
        <v>106</v>
      </c>
      <c r="H4612">
        <v>116</v>
      </c>
      <c r="I4612">
        <v>67</v>
      </c>
      <c r="J4612">
        <v>58</v>
      </c>
      <c r="K4612">
        <v>49</v>
      </c>
      <c r="L4612">
        <v>0</v>
      </c>
      <c r="M4612">
        <v>2023</v>
      </c>
      <c r="N4612">
        <f t="shared" ca="1" si="288"/>
        <v>255</v>
      </c>
      <c r="O4612">
        <f t="shared" ca="1" si="289"/>
        <v>20653</v>
      </c>
      <c r="P4612">
        <f ca="1">_20206[[#This Row],[最低排名]]-_20206[[#This Row],[同分人数]]+1</f>
        <v>20399</v>
      </c>
      <c r="Q4612">
        <f ca="1">IF(O4612&gt;=开始!$B$6, 1, 0)</f>
        <v>1</v>
      </c>
      <c r="R4612">
        <f ca="1">_20206[[#This Row],[最低排名]]-开始!$B$6</f>
        <v>20653</v>
      </c>
    </row>
    <row r="4613" spans="1:18">
      <c r="A4613">
        <v>49802</v>
      </c>
      <c r="B4613" t="s">
        <v>778</v>
      </c>
      <c r="C4613" t="str">
        <f t="shared" si="286"/>
        <v>浙江师大</v>
      </c>
      <c r="D4613" t="str">
        <f t="shared" si="287"/>
        <v>02</v>
      </c>
      <c r="E4613" t="s">
        <v>195</v>
      </c>
      <c r="F4613">
        <v>219</v>
      </c>
      <c r="G4613">
        <v>110</v>
      </c>
      <c r="H4613">
        <v>111</v>
      </c>
      <c r="I4613">
        <v>64</v>
      </c>
      <c r="J4613">
        <v>61</v>
      </c>
      <c r="K4613">
        <v>55</v>
      </c>
      <c r="L4613">
        <v>0</v>
      </c>
      <c r="M4613">
        <v>2023</v>
      </c>
      <c r="N4613">
        <f t="shared" ca="1" si="288"/>
        <v>218</v>
      </c>
      <c r="O4613">
        <f t="shared" ca="1" si="289"/>
        <v>17139</v>
      </c>
      <c r="P4613">
        <f ca="1">_20206[[#This Row],[最低排名]]-_20206[[#This Row],[同分人数]]+1</f>
        <v>16922</v>
      </c>
      <c r="Q4613">
        <f ca="1">IF(O4613&gt;=开始!$B$6, 1, 0)</f>
        <v>1</v>
      </c>
      <c r="R4613">
        <f ca="1">_20206[[#This Row],[最低排名]]-开始!$B$6</f>
        <v>17139</v>
      </c>
    </row>
    <row r="4614" spans="1:18">
      <c r="A4614">
        <v>49803</v>
      </c>
      <c r="B4614" t="s">
        <v>779</v>
      </c>
      <c r="C4614" t="str">
        <f t="shared" si="286"/>
        <v>浙江师大</v>
      </c>
      <c r="D4614" t="str">
        <f t="shared" si="287"/>
        <v>03</v>
      </c>
      <c r="E4614" t="s">
        <v>81</v>
      </c>
      <c r="F4614">
        <v>208</v>
      </c>
      <c r="G4614">
        <v>112</v>
      </c>
      <c r="H4614">
        <v>113</v>
      </c>
      <c r="I4614">
        <v>58</v>
      </c>
      <c r="J4614">
        <v>58</v>
      </c>
      <c r="K4614">
        <v>55</v>
      </c>
      <c r="L4614">
        <v>0</v>
      </c>
      <c r="M4614">
        <v>2023</v>
      </c>
      <c r="N4614">
        <f t="shared" ca="1" si="288"/>
        <v>265</v>
      </c>
      <c r="O4614">
        <f t="shared" ca="1" si="289"/>
        <v>21695</v>
      </c>
      <c r="P4614">
        <f ca="1">_20206[[#This Row],[最低排名]]-_20206[[#This Row],[同分人数]]+1</f>
        <v>21431</v>
      </c>
      <c r="Q4614">
        <f ca="1">IF(O4614&gt;=开始!$B$6, 1, 0)</f>
        <v>1</v>
      </c>
      <c r="R4614">
        <f ca="1">_20206[[#This Row],[最低排名]]-开始!$B$6</f>
        <v>21695</v>
      </c>
    </row>
    <row r="4615" spans="1:18">
      <c r="A4615">
        <v>49804</v>
      </c>
      <c r="B4615" t="s">
        <v>780</v>
      </c>
      <c r="C4615" t="str">
        <f t="shared" si="286"/>
        <v>浙江师大</v>
      </c>
      <c r="D4615" t="str">
        <f t="shared" si="287"/>
        <v>04</v>
      </c>
      <c r="E4615" t="s">
        <v>649</v>
      </c>
      <c r="F4615">
        <v>219</v>
      </c>
      <c r="G4615">
        <v>114</v>
      </c>
      <c r="H4615">
        <v>115</v>
      </c>
      <c r="I4615">
        <v>64</v>
      </c>
      <c r="J4615">
        <v>55</v>
      </c>
      <c r="K4615">
        <v>55</v>
      </c>
      <c r="L4615">
        <v>0</v>
      </c>
      <c r="M4615">
        <v>2023</v>
      </c>
      <c r="N4615">
        <f t="shared" ca="1" si="288"/>
        <v>254</v>
      </c>
      <c r="O4615">
        <f t="shared" ca="1" si="289"/>
        <v>17631</v>
      </c>
      <c r="P4615">
        <f ca="1">_20206[[#This Row],[最低排名]]-_20206[[#This Row],[同分人数]]+1</f>
        <v>17378</v>
      </c>
      <c r="Q4615">
        <f ca="1">IF(O4615&gt;=开始!$B$6, 1, 0)</f>
        <v>1</v>
      </c>
      <c r="R4615">
        <f ca="1">_20206[[#This Row],[最低排名]]-开始!$B$6</f>
        <v>17631</v>
      </c>
    </row>
    <row r="4616" spans="1:18">
      <c r="A4616">
        <v>49805</v>
      </c>
      <c r="B4616" t="s">
        <v>781</v>
      </c>
      <c r="C4616" t="str">
        <f t="shared" si="286"/>
        <v>浙江师大</v>
      </c>
      <c r="D4616" t="str">
        <f t="shared" si="287"/>
        <v>05</v>
      </c>
      <c r="E4616" t="s">
        <v>302</v>
      </c>
      <c r="F4616">
        <v>192</v>
      </c>
      <c r="G4616">
        <v>98</v>
      </c>
      <c r="H4616">
        <v>121</v>
      </c>
      <c r="I4616">
        <v>67</v>
      </c>
      <c r="J4616">
        <v>61</v>
      </c>
      <c r="K4616">
        <v>49</v>
      </c>
      <c r="L4616">
        <v>0</v>
      </c>
      <c r="M4616">
        <v>2023</v>
      </c>
      <c r="N4616">
        <f t="shared" ca="1" si="288"/>
        <v>234</v>
      </c>
      <c r="O4616">
        <f t="shared" ca="1" si="289"/>
        <v>22166</v>
      </c>
      <c r="P4616">
        <f ca="1">_20206[[#This Row],[最低排名]]-_20206[[#This Row],[同分人数]]+1</f>
        <v>21933</v>
      </c>
      <c r="Q4616">
        <f ca="1">IF(O4616&gt;=开始!$B$6, 1, 0)</f>
        <v>1</v>
      </c>
      <c r="R4616">
        <f ca="1">_20206[[#This Row],[最低排名]]-开始!$B$6</f>
        <v>22166</v>
      </c>
    </row>
    <row r="4617" spans="1:18">
      <c r="A4617">
        <v>49901</v>
      </c>
      <c r="B4617" t="s">
        <v>782</v>
      </c>
      <c r="C4617" t="str">
        <f t="shared" si="286"/>
        <v>杭州师大</v>
      </c>
      <c r="D4617" t="str">
        <f t="shared" si="287"/>
        <v>01</v>
      </c>
      <c r="E4617" t="s">
        <v>546</v>
      </c>
      <c r="F4617">
        <v>210</v>
      </c>
      <c r="G4617">
        <v>105</v>
      </c>
      <c r="H4617">
        <v>107</v>
      </c>
      <c r="I4617">
        <v>67</v>
      </c>
      <c r="J4617">
        <v>58</v>
      </c>
      <c r="K4617">
        <v>46</v>
      </c>
      <c r="L4617">
        <v>0</v>
      </c>
      <c r="M4617">
        <v>2023</v>
      </c>
      <c r="N4617">
        <f t="shared" ca="1" si="288"/>
        <v>259</v>
      </c>
      <c r="O4617">
        <f t="shared" ca="1" si="289"/>
        <v>22656</v>
      </c>
      <c r="P4617">
        <f ca="1">_20206[[#This Row],[最低排名]]-_20206[[#This Row],[同分人数]]+1</f>
        <v>22398</v>
      </c>
      <c r="Q4617">
        <f ca="1">IF(O4617&gt;=开始!$B$6, 1, 0)</f>
        <v>1</v>
      </c>
      <c r="R4617">
        <f ca="1">_20206[[#This Row],[最低排名]]-开始!$B$6</f>
        <v>22656</v>
      </c>
    </row>
    <row r="4618" spans="1:18">
      <c r="A4618">
        <v>49902</v>
      </c>
      <c r="B4618" t="s">
        <v>783</v>
      </c>
      <c r="C4618" t="str">
        <f t="shared" si="286"/>
        <v>杭州师大</v>
      </c>
      <c r="D4618" t="str">
        <f t="shared" si="287"/>
        <v>02</v>
      </c>
      <c r="E4618" t="s">
        <v>94</v>
      </c>
      <c r="F4618">
        <v>202</v>
      </c>
      <c r="G4618">
        <v>104</v>
      </c>
      <c r="H4618">
        <v>112</v>
      </c>
      <c r="I4618">
        <v>61</v>
      </c>
      <c r="J4618">
        <v>58</v>
      </c>
      <c r="K4618">
        <v>52</v>
      </c>
      <c r="L4618">
        <v>0</v>
      </c>
      <c r="M4618">
        <v>2023</v>
      </c>
      <c r="N4618">
        <f t="shared" ca="1" si="288"/>
        <v>219</v>
      </c>
      <c r="O4618">
        <f t="shared" ca="1" si="289"/>
        <v>23334</v>
      </c>
      <c r="P4618">
        <f ca="1">_20206[[#This Row],[最低排名]]-_20206[[#This Row],[同分人数]]+1</f>
        <v>23116</v>
      </c>
      <c r="Q4618">
        <f ca="1">IF(O4618&gt;=开始!$B$6, 1, 0)</f>
        <v>1</v>
      </c>
      <c r="R4618">
        <f ca="1">_20206[[#This Row],[最低排名]]-开始!$B$6</f>
        <v>23334</v>
      </c>
    </row>
    <row r="4619" spans="1:18">
      <c r="A4619">
        <v>49903</v>
      </c>
      <c r="B4619" t="s">
        <v>784</v>
      </c>
      <c r="C4619" t="str">
        <f t="shared" si="286"/>
        <v>杭州师大</v>
      </c>
      <c r="D4619" t="str">
        <f t="shared" si="287"/>
        <v>03</v>
      </c>
      <c r="E4619" t="s">
        <v>83</v>
      </c>
      <c r="F4619">
        <v>228</v>
      </c>
      <c r="G4619">
        <v>133</v>
      </c>
      <c r="H4619">
        <v>103</v>
      </c>
      <c r="I4619">
        <v>55</v>
      </c>
      <c r="J4619">
        <v>52</v>
      </c>
      <c r="K4619">
        <v>49</v>
      </c>
      <c r="L4619">
        <v>0</v>
      </c>
      <c r="M4619">
        <v>2023</v>
      </c>
      <c r="N4619">
        <f t="shared" ca="1" si="288"/>
        <v>222</v>
      </c>
      <c r="O4619">
        <f t="shared" ca="1" si="289"/>
        <v>22878</v>
      </c>
      <c r="P4619">
        <f ca="1">_20206[[#This Row],[最低排名]]-_20206[[#This Row],[同分人数]]+1</f>
        <v>22657</v>
      </c>
      <c r="Q4619">
        <f ca="1">IF(O4619&gt;=开始!$B$6, 1, 0)</f>
        <v>1</v>
      </c>
      <c r="R4619">
        <f ca="1">_20206[[#This Row],[最低排名]]-开始!$B$6</f>
        <v>22878</v>
      </c>
    </row>
    <row r="4620" spans="1:18">
      <c r="A4620">
        <v>50001</v>
      </c>
      <c r="B4620" t="s">
        <v>785</v>
      </c>
      <c r="C4620" t="str">
        <f t="shared" si="286"/>
        <v>湖州师范</v>
      </c>
      <c r="D4620" t="str">
        <f t="shared" si="287"/>
        <v>01</v>
      </c>
      <c r="E4620" t="s">
        <v>124</v>
      </c>
      <c r="F4620">
        <v>213</v>
      </c>
      <c r="G4620">
        <v>114</v>
      </c>
      <c r="H4620">
        <v>96</v>
      </c>
      <c r="I4620">
        <v>55</v>
      </c>
      <c r="J4620">
        <v>52</v>
      </c>
      <c r="K4620">
        <v>49</v>
      </c>
      <c r="L4620">
        <v>0</v>
      </c>
      <c r="M4620">
        <v>2023</v>
      </c>
      <c r="N4620">
        <f t="shared" ca="1" si="288"/>
        <v>244</v>
      </c>
      <c r="O4620">
        <f t="shared" ca="1" si="289"/>
        <v>28319</v>
      </c>
      <c r="P4620">
        <f ca="1">_20206[[#This Row],[最低排名]]-_20206[[#This Row],[同分人数]]+1</f>
        <v>28076</v>
      </c>
      <c r="Q4620">
        <f ca="1">IF(O4620&gt;=开始!$B$6, 1, 0)</f>
        <v>1</v>
      </c>
      <c r="R4620">
        <f ca="1">_20206[[#This Row],[最低排名]]-开始!$B$6</f>
        <v>28319</v>
      </c>
    </row>
    <row r="4621" spans="1:18">
      <c r="A4621">
        <v>50002</v>
      </c>
      <c r="B4621" t="s">
        <v>786</v>
      </c>
      <c r="C4621" t="str">
        <f t="shared" si="286"/>
        <v>湖州师范</v>
      </c>
      <c r="D4621" t="str">
        <f t="shared" si="287"/>
        <v>02</v>
      </c>
      <c r="E4621" t="s">
        <v>528</v>
      </c>
      <c r="F4621">
        <v>198</v>
      </c>
      <c r="G4621">
        <v>100</v>
      </c>
      <c r="H4621">
        <v>92</v>
      </c>
      <c r="I4621">
        <v>55</v>
      </c>
      <c r="J4621">
        <v>52</v>
      </c>
      <c r="K4621">
        <v>43</v>
      </c>
      <c r="L4621">
        <v>0</v>
      </c>
      <c r="M4621">
        <v>2023</v>
      </c>
      <c r="N4621">
        <f t="shared" ca="1" si="288"/>
        <v>199</v>
      </c>
      <c r="O4621">
        <f t="shared" ca="1" si="289"/>
        <v>33965</v>
      </c>
      <c r="P4621">
        <f ca="1">_20206[[#This Row],[最低排名]]-_20206[[#This Row],[同分人数]]+1</f>
        <v>33767</v>
      </c>
      <c r="Q4621">
        <f ca="1">IF(O4621&gt;=开始!$B$6, 1, 0)</f>
        <v>1</v>
      </c>
      <c r="R4621">
        <f ca="1">_20206[[#This Row],[最低排名]]-开始!$B$6</f>
        <v>33965</v>
      </c>
    </row>
    <row r="4622" spans="1:18">
      <c r="A4622">
        <v>50003</v>
      </c>
      <c r="B4622" t="s">
        <v>787</v>
      </c>
      <c r="C4622" t="str">
        <f t="shared" si="286"/>
        <v>湖州师范</v>
      </c>
      <c r="D4622" t="str">
        <f t="shared" si="287"/>
        <v>03</v>
      </c>
      <c r="E4622" t="s">
        <v>424</v>
      </c>
      <c r="F4622">
        <v>215</v>
      </c>
      <c r="G4622">
        <v>111</v>
      </c>
      <c r="H4622">
        <v>126</v>
      </c>
      <c r="I4622">
        <v>67</v>
      </c>
      <c r="J4622">
        <v>58</v>
      </c>
      <c r="K4622">
        <v>58</v>
      </c>
      <c r="L4622">
        <v>0</v>
      </c>
      <c r="M4622">
        <v>2023</v>
      </c>
      <c r="N4622">
        <f t="shared" ca="1" si="288"/>
        <v>265</v>
      </c>
      <c r="O4622">
        <f t="shared" ca="1" si="289"/>
        <v>13663</v>
      </c>
      <c r="P4622">
        <f ca="1">_20206[[#This Row],[最低排名]]-_20206[[#This Row],[同分人数]]+1</f>
        <v>13399</v>
      </c>
      <c r="Q4622">
        <f ca="1">IF(O4622&gt;=开始!$B$6, 1, 0)</f>
        <v>1</v>
      </c>
      <c r="R4622">
        <f ca="1">_20206[[#This Row],[最低排名]]-开始!$B$6</f>
        <v>13663</v>
      </c>
    </row>
    <row r="4623" spans="1:18">
      <c r="A4623">
        <v>50004</v>
      </c>
      <c r="B4623" t="s">
        <v>788</v>
      </c>
      <c r="C4623" t="str">
        <f t="shared" si="286"/>
        <v>湖州师范</v>
      </c>
      <c r="D4623" t="str">
        <f t="shared" si="287"/>
        <v>04</v>
      </c>
      <c r="E4623" t="s">
        <v>187</v>
      </c>
      <c r="F4623">
        <v>194</v>
      </c>
      <c r="G4623">
        <v>111</v>
      </c>
      <c r="H4623">
        <v>89</v>
      </c>
      <c r="I4623">
        <v>64</v>
      </c>
      <c r="J4623">
        <v>55</v>
      </c>
      <c r="K4623">
        <v>46</v>
      </c>
      <c r="L4623">
        <v>0</v>
      </c>
      <c r="M4623">
        <v>2023</v>
      </c>
      <c r="N4623">
        <f t="shared" ca="1" si="288"/>
        <v>213</v>
      </c>
      <c r="O4623">
        <f t="shared" ca="1" si="289"/>
        <v>32236</v>
      </c>
      <c r="P4623">
        <f ca="1">_20206[[#This Row],[最低排名]]-_20206[[#This Row],[同分人数]]+1</f>
        <v>32024</v>
      </c>
      <c r="Q4623">
        <f ca="1">IF(O4623&gt;=开始!$B$6, 1, 0)</f>
        <v>1</v>
      </c>
      <c r="R4623">
        <f ca="1">_20206[[#This Row],[最低排名]]-开始!$B$6</f>
        <v>32236</v>
      </c>
    </row>
    <row r="4624" spans="1:18">
      <c r="A4624">
        <v>50005</v>
      </c>
      <c r="B4624" t="s">
        <v>789</v>
      </c>
      <c r="C4624" t="str">
        <f t="shared" si="286"/>
        <v>湖州师范</v>
      </c>
      <c r="D4624" t="str">
        <f t="shared" si="287"/>
        <v>05</v>
      </c>
      <c r="E4624" t="s">
        <v>168</v>
      </c>
      <c r="F4624">
        <v>221</v>
      </c>
      <c r="G4624">
        <v>127</v>
      </c>
      <c r="H4624">
        <v>91</v>
      </c>
      <c r="I4624">
        <v>61</v>
      </c>
      <c r="J4624">
        <v>61</v>
      </c>
      <c r="K4624">
        <v>61</v>
      </c>
      <c r="L4624">
        <v>0</v>
      </c>
      <c r="M4624">
        <v>2023</v>
      </c>
      <c r="N4624">
        <f t="shared" ca="1" si="288"/>
        <v>240</v>
      </c>
      <c r="O4624">
        <f t="shared" ca="1" si="289"/>
        <v>20893</v>
      </c>
      <c r="P4624">
        <f ca="1">_20206[[#This Row],[最低排名]]-_20206[[#This Row],[同分人数]]+1</f>
        <v>20654</v>
      </c>
      <c r="Q4624">
        <f ca="1">IF(O4624&gt;=开始!$B$6, 1, 0)</f>
        <v>1</v>
      </c>
      <c r="R4624">
        <f ca="1">_20206[[#This Row],[最低排名]]-开始!$B$6</f>
        <v>20893</v>
      </c>
    </row>
    <row r="4625" spans="1:18">
      <c r="A4625">
        <v>50006</v>
      </c>
      <c r="B4625" t="s">
        <v>790</v>
      </c>
      <c r="C4625" t="str">
        <f t="shared" si="286"/>
        <v>湖州师范</v>
      </c>
      <c r="D4625" t="str">
        <f t="shared" si="287"/>
        <v>06</v>
      </c>
      <c r="E4625" t="s">
        <v>81</v>
      </c>
      <c r="F4625">
        <v>199</v>
      </c>
      <c r="G4625">
        <v>100</v>
      </c>
      <c r="H4625">
        <v>119</v>
      </c>
      <c r="I4625">
        <v>64</v>
      </c>
      <c r="J4625">
        <v>55</v>
      </c>
      <c r="K4625">
        <v>55</v>
      </c>
      <c r="L4625">
        <v>0</v>
      </c>
      <c r="M4625">
        <v>2023</v>
      </c>
      <c r="N4625">
        <f t="shared" ca="1" si="288"/>
        <v>265</v>
      </c>
      <c r="O4625">
        <f t="shared" ca="1" si="289"/>
        <v>21695</v>
      </c>
      <c r="P4625">
        <f ca="1">_20206[[#This Row],[最低排名]]-_20206[[#This Row],[同分人数]]+1</f>
        <v>21431</v>
      </c>
      <c r="Q4625">
        <f ca="1">IF(O4625&gt;=开始!$B$6, 1, 0)</f>
        <v>1</v>
      </c>
      <c r="R4625">
        <f ca="1">_20206[[#This Row],[最低排名]]-开始!$B$6</f>
        <v>21695</v>
      </c>
    </row>
    <row r="4626" spans="1:18">
      <c r="A4626">
        <v>50007</v>
      </c>
      <c r="B4626" t="s">
        <v>791</v>
      </c>
      <c r="C4626" t="str">
        <f t="shared" si="286"/>
        <v>湖州师范</v>
      </c>
      <c r="D4626" t="str">
        <f t="shared" si="287"/>
        <v>07</v>
      </c>
      <c r="E4626" t="s">
        <v>335</v>
      </c>
      <c r="F4626">
        <v>214</v>
      </c>
      <c r="G4626">
        <v>117</v>
      </c>
      <c r="H4626">
        <v>95</v>
      </c>
      <c r="I4626">
        <v>49</v>
      </c>
      <c r="J4626">
        <v>46</v>
      </c>
      <c r="K4626">
        <v>43</v>
      </c>
      <c r="L4626">
        <v>0</v>
      </c>
      <c r="M4626">
        <v>2023</v>
      </c>
      <c r="N4626">
        <f t="shared" ca="1" si="288"/>
        <v>224</v>
      </c>
      <c r="O4626">
        <f t="shared" ca="1" si="289"/>
        <v>32460</v>
      </c>
      <c r="P4626">
        <f ca="1">_20206[[#This Row],[最低排名]]-_20206[[#This Row],[同分人数]]+1</f>
        <v>32237</v>
      </c>
      <c r="Q4626">
        <f ca="1">IF(O4626&gt;=开始!$B$6, 1, 0)</f>
        <v>1</v>
      </c>
      <c r="R4626">
        <f ca="1">_20206[[#This Row],[最低排名]]-开始!$B$6</f>
        <v>32460</v>
      </c>
    </row>
    <row r="4627" spans="1:18">
      <c r="A4627">
        <v>50101</v>
      </c>
      <c r="B4627" t="s">
        <v>792</v>
      </c>
      <c r="C4627" t="str">
        <f t="shared" si="286"/>
        <v>浙江工商</v>
      </c>
      <c r="D4627" t="str">
        <f t="shared" si="287"/>
        <v>01</v>
      </c>
      <c r="E4627" t="s">
        <v>41</v>
      </c>
      <c r="F4627">
        <v>196</v>
      </c>
      <c r="G4627">
        <v>103</v>
      </c>
      <c r="H4627">
        <v>114</v>
      </c>
      <c r="I4627">
        <v>67</v>
      </c>
      <c r="J4627">
        <v>64</v>
      </c>
      <c r="K4627">
        <v>58</v>
      </c>
      <c r="L4627">
        <v>0</v>
      </c>
      <c r="M4627">
        <v>2023</v>
      </c>
      <c r="N4627">
        <f t="shared" ca="1" si="288"/>
        <v>249</v>
      </c>
      <c r="O4627">
        <f t="shared" ca="1" si="289"/>
        <v>19921</v>
      </c>
      <c r="P4627">
        <f ca="1">_20206[[#This Row],[最低排名]]-_20206[[#This Row],[同分人数]]+1</f>
        <v>19673</v>
      </c>
      <c r="Q4627">
        <f ca="1">IF(O4627&gt;=开始!$B$6, 1, 0)</f>
        <v>1</v>
      </c>
      <c r="R4627">
        <f ca="1">_20206[[#This Row],[最低排名]]-开始!$B$6</f>
        <v>19921</v>
      </c>
    </row>
    <row r="4628" spans="1:18">
      <c r="A4628">
        <v>50102</v>
      </c>
      <c r="B4628" t="s">
        <v>793</v>
      </c>
      <c r="C4628" t="str">
        <f t="shared" si="286"/>
        <v>浙江工商</v>
      </c>
      <c r="D4628" t="str">
        <f t="shared" si="287"/>
        <v>02</v>
      </c>
      <c r="E4628" t="s">
        <v>68</v>
      </c>
      <c r="F4628">
        <v>215</v>
      </c>
      <c r="G4628">
        <v>122</v>
      </c>
      <c r="H4628">
        <v>110</v>
      </c>
      <c r="I4628">
        <v>67</v>
      </c>
      <c r="J4628">
        <v>67</v>
      </c>
      <c r="K4628">
        <v>61</v>
      </c>
      <c r="L4628">
        <v>0</v>
      </c>
      <c r="M4628">
        <v>2023</v>
      </c>
      <c r="N4628">
        <f t="shared" ca="1" si="288"/>
        <v>256</v>
      </c>
      <c r="O4628">
        <f t="shared" ca="1" si="289"/>
        <v>14672</v>
      </c>
      <c r="P4628">
        <f ca="1">_20206[[#This Row],[最低排名]]-_20206[[#This Row],[同分人数]]+1</f>
        <v>14417</v>
      </c>
      <c r="Q4628">
        <f ca="1">IF(O4628&gt;=开始!$B$6, 1, 0)</f>
        <v>1</v>
      </c>
      <c r="R4628">
        <f ca="1">_20206[[#This Row],[最低排名]]-开始!$B$6</f>
        <v>14672</v>
      </c>
    </row>
    <row r="4629" spans="1:18">
      <c r="A4629">
        <v>50103</v>
      </c>
      <c r="B4629" t="s">
        <v>794</v>
      </c>
      <c r="C4629" t="str">
        <f t="shared" si="286"/>
        <v>浙江工商</v>
      </c>
      <c r="D4629" t="str">
        <f t="shared" si="287"/>
        <v>03</v>
      </c>
      <c r="E4629" t="s">
        <v>90</v>
      </c>
      <c r="F4629">
        <v>206</v>
      </c>
      <c r="G4629">
        <v>111</v>
      </c>
      <c r="H4629">
        <v>107</v>
      </c>
      <c r="I4629">
        <v>61</v>
      </c>
      <c r="J4629">
        <v>61</v>
      </c>
      <c r="K4629">
        <v>58</v>
      </c>
      <c r="L4629">
        <v>0</v>
      </c>
      <c r="M4629">
        <v>2023</v>
      </c>
      <c r="N4629">
        <f t="shared" ca="1" si="288"/>
        <v>265</v>
      </c>
      <c r="O4629">
        <f t="shared" ca="1" si="289"/>
        <v>21430</v>
      </c>
      <c r="P4629">
        <f ca="1">_20206[[#This Row],[最低排名]]-_20206[[#This Row],[同分人数]]+1</f>
        <v>21166</v>
      </c>
      <c r="Q4629">
        <f ca="1">IF(O4629&gt;=开始!$B$6, 1, 0)</f>
        <v>1</v>
      </c>
      <c r="R4629">
        <f ca="1">_20206[[#This Row],[最低排名]]-开始!$B$6</f>
        <v>21430</v>
      </c>
    </row>
    <row r="4630" spans="1:18">
      <c r="A4630">
        <v>50201</v>
      </c>
      <c r="B4630" t="s">
        <v>795</v>
      </c>
      <c r="C4630" t="str">
        <f t="shared" si="286"/>
        <v>嘉兴学院</v>
      </c>
      <c r="D4630" t="str">
        <f t="shared" si="287"/>
        <v>01</v>
      </c>
      <c r="E4630" t="s">
        <v>433</v>
      </c>
      <c r="F4630">
        <v>192</v>
      </c>
      <c r="G4630">
        <v>103</v>
      </c>
      <c r="H4630">
        <v>94</v>
      </c>
      <c r="I4630">
        <v>61</v>
      </c>
      <c r="J4630">
        <v>58</v>
      </c>
      <c r="K4630">
        <v>49</v>
      </c>
      <c r="L4630">
        <v>0</v>
      </c>
      <c r="M4630">
        <v>2023</v>
      </c>
      <c r="N4630">
        <f t="shared" ca="1" si="288"/>
        <v>242</v>
      </c>
      <c r="O4630">
        <f t="shared" ca="1" si="289"/>
        <v>30852</v>
      </c>
      <c r="P4630">
        <f ca="1">_20206[[#This Row],[最低排名]]-_20206[[#This Row],[同分人数]]+1</f>
        <v>30611</v>
      </c>
      <c r="Q4630">
        <f ca="1">IF(O4630&gt;=开始!$B$6, 1, 0)</f>
        <v>1</v>
      </c>
      <c r="R4630">
        <f ca="1">_20206[[#This Row],[最低排名]]-开始!$B$6</f>
        <v>30852</v>
      </c>
    </row>
    <row r="4631" spans="1:18">
      <c r="A4631">
        <v>50202</v>
      </c>
      <c r="B4631" t="s">
        <v>796</v>
      </c>
      <c r="C4631" t="str">
        <f t="shared" si="286"/>
        <v>嘉兴学院</v>
      </c>
      <c r="D4631" t="str">
        <f t="shared" si="287"/>
        <v>02</v>
      </c>
      <c r="E4631" t="s">
        <v>228</v>
      </c>
      <c r="F4631">
        <v>193</v>
      </c>
      <c r="G4631">
        <v>105</v>
      </c>
      <c r="H4631">
        <v>93</v>
      </c>
      <c r="I4631">
        <v>55</v>
      </c>
      <c r="J4631">
        <v>49</v>
      </c>
      <c r="K4631">
        <v>49</v>
      </c>
      <c r="L4631">
        <v>0</v>
      </c>
      <c r="M4631">
        <v>2023</v>
      </c>
      <c r="N4631">
        <f t="shared" ca="1" si="288"/>
        <v>205</v>
      </c>
      <c r="O4631">
        <f t="shared" ca="1" si="289"/>
        <v>34170</v>
      </c>
      <c r="P4631">
        <f ca="1">_20206[[#This Row],[最低排名]]-_20206[[#This Row],[同分人数]]+1</f>
        <v>33966</v>
      </c>
      <c r="Q4631">
        <f ca="1">IF(O4631&gt;=开始!$B$6, 1, 0)</f>
        <v>1</v>
      </c>
      <c r="R4631">
        <f ca="1">_20206[[#This Row],[最低排名]]-开始!$B$6</f>
        <v>34170</v>
      </c>
    </row>
    <row r="4632" spans="1:18">
      <c r="A4632">
        <v>50301</v>
      </c>
      <c r="B4632" t="s">
        <v>797</v>
      </c>
      <c r="C4632" t="str">
        <f t="shared" si="286"/>
        <v>中国计量</v>
      </c>
      <c r="D4632" t="str">
        <f t="shared" si="287"/>
        <v>01</v>
      </c>
      <c r="E4632" t="s">
        <v>546</v>
      </c>
      <c r="F4632">
        <v>203</v>
      </c>
      <c r="G4632">
        <v>104</v>
      </c>
      <c r="H4632">
        <v>123</v>
      </c>
      <c r="I4632">
        <v>61</v>
      </c>
      <c r="J4632">
        <v>52</v>
      </c>
      <c r="K4632">
        <v>49</v>
      </c>
      <c r="L4632">
        <v>0</v>
      </c>
      <c r="M4632">
        <v>2023</v>
      </c>
      <c r="N4632">
        <f t="shared" ca="1" si="288"/>
        <v>259</v>
      </c>
      <c r="O4632">
        <f t="shared" ca="1" si="289"/>
        <v>22656</v>
      </c>
      <c r="P4632">
        <f ca="1">_20206[[#This Row],[最低排名]]-_20206[[#This Row],[同分人数]]+1</f>
        <v>22398</v>
      </c>
      <c r="Q4632">
        <f ca="1">IF(O4632&gt;=开始!$B$6, 1, 0)</f>
        <v>1</v>
      </c>
      <c r="R4632">
        <f ca="1">_20206[[#This Row],[最低排名]]-开始!$B$6</f>
        <v>22656</v>
      </c>
    </row>
    <row r="4633" spans="1:18">
      <c r="A4633">
        <v>50302</v>
      </c>
      <c r="B4633" t="s">
        <v>798</v>
      </c>
      <c r="C4633" t="str">
        <f t="shared" si="286"/>
        <v>中国计量</v>
      </c>
      <c r="D4633" t="str">
        <f t="shared" si="287"/>
        <v>02</v>
      </c>
      <c r="E4633" t="s">
        <v>152</v>
      </c>
      <c r="F4633">
        <v>196</v>
      </c>
      <c r="G4633">
        <v>104</v>
      </c>
      <c r="H4633">
        <v>124</v>
      </c>
      <c r="I4633">
        <v>64</v>
      </c>
      <c r="J4633">
        <v>55</v>
      </c>
      <c r="K4633">
        <v>52</v>
      </c>
      <c r="L4633">
        <v>0</v>
      </c>
      <c r="M4633">
        <v>2023</v>
      </c>
      <c r="N4633">
        <f t="shared" ca="1" si="288"/>
        <v>237</v>
      </c>
      <c r="O4633">
        <f t="shared" ca="1" si="289"/>
        <v>21932</v>
      </c>
      <c r="P4633">
        <f ca="1">_20206[[#This Row],[最低排名]]-_20206[[#This Row],[同分人数]]+1</f>
        <v>21696</v>
      </c>
      <c r="Q4633">
        <f ca="1">IF(O4633&gt;=开始!$B$6, 1, 0)</f>
        <v>1</v>
      </c>
      <c r="R4633">
        <f ca="1">_20206[[#This Row],[最低排名]]-开始!$B$6</f>
        <v>21932</v>
      </c>
    </row>
    <row r="4634" spans="1:18">
      <c r="A4634">
        <v>50303</v>
      </c>
      <c r="B4634" t="s">
        <v>799</v>
      </c>
      <c r="C4634" t="str">
        <f t="shared" si="286"/>
        <v>中国计量</v>
      </c>
      <c r="D4634" t="str">
        <f t="shared" si="287"/>
        <v>03</v>
      </c>
      <c r="E4634" t="s">
        <v>302</v>
      </c>
      <c r="F4634">
        <v>220</v>
      </c>
      <c r="G4634">
        <v>126</v>
      </c>
      <c r="H4634">
        <v>96</v>
      </c>
      <c r="I4634">
        <v>58</v>
      </c>
      <c r="J4634">
        <v>58</v>
      </c>
      <c r="K4634">
        <v>58</v>
      </c>
      <c r="L4634">
        <v>0</v>
      </c>
      <c r="M4634">
        <v>2023</v>
      </c>
      <c r="N4634">
        <f t="shared" ca="1" si="288"/>
        <v>234</v>
      </c>
      <c r="O4634">
        <f t="shared" ca="1" si="289"/>
        <v>22166</v>
      </c>
      <c r="P4634">
        <f ca="1">_20206[[#This Row],[最低排名]]-_20206[[#This Row],[同分人数]]+1</f>
        <v>21933</v>
      </c>
      <c r="Q4634">
        <f ca="1">IF(O4634&gt;=开始!$B$6, 1, 0)</f>
        <v>1</v>
      </c>
      <c r="R4634">
        <f ca="1">_20206[[#This Row],[最低排名]]-开始!$B$6</f>
        <v>22166</v>
      </c>
    </row>
    <row r="4635" spans="1:18">
      <c r="A4635">
        <v>50304</v>
      </c>
      <c r="B4635" t="s">
        <v>800</v>
      </c>
      <c r="C4635" t="str">
        <f t="shared" si="286"/>
        <v>中国计量</v>
      </c>
      <c r="D4635" t="str">
        <f t="shared" si="287"/>
        <v>04</v>
      </c>
      <c r="E4635" t="s">
        <v>81</v>
      </c>
      <c r="F4635">
        <v>217</v>
      </c>
      <c r="G4635">
        <v>114</v>
      </c>
      <c r="H4635">
        <v>128</v>
      </c>
      <c r="I4635">
        <v>55</v>
      </c>
      <c r="J4635">
        <v>46</v>
      </c>
      <c r="K4635">
        <v>46</v>
      </c>
      <c r="L4635">
        <v>0</v>
      </c>
      <c r="M4635">
        <v>2023</v>
      </c>
      <c r="N4635">
        <f t="shared" ca="1" si="288"/>
        <v>265</v>
      </c>
      <c r="O4635">
        <f t="shared" ca="1" si="289"/>
        <v>21695</v>
      </c>
      <c r="P4635">
        <f ca="1">_20206[[#This Row],[最低排名]]-_20206[[#This Row],[同分人数]]+1</f>
        <v>21431</v>
      </c>
      <c r="Q4635">
        <f ca="1">IF(O4635&gt;=开始!$B$6, 1, 0)</f>
        <v>1</v>
      </c>
      <c r="R4635">
        <f ca="1">_20206[[#This Row],[最低排名]]-开始!$B$6</f>
        <v>21695</v>
      </c>
    </row>
    <row r="4636" spans="1:18">
      <c r="A4636">
        <v>50305</v>
      </c>
      <c r="B4636" t="s">
        <v>801</v>
      </c>
      <c r="C4636" t="str">
        <f t="shared" si="286"/>
        <v>中国计量</v>
      </c>
      <c r="D4636" t="str">
        <f t="shared" si="287"/>
        <v>05</v>
      </c>
      <c r="E4636" t="s">
        <v>152</v>
      </c>
      <c r="F4636">
        <v>212</v>
      </c>
      <c r="G4636">
        <v>107</v>
      </c>
      <c r="H4636">
        <v>114</v>
      </c>
      <c r="I4636">
        <v>58</v>
      </c>
      <c r="J4636">
        <v>58</v>
      </c>
      <c r="K4636">
        <v>49</v>
      </c>
      <c r="L4636">
        <v>0</v>
      </c>
      <c r="M4636">
        <v>2023</v>
      </c>
      <c r="N4636">
        <f t="shared" ca="1" si="288"/>
        <v>237</v>
      </c>
      <c r="O4636">
        <f t="shared" ca="1" si="289"/>
        <v>21932</v>
      </c>
      <c r="P4636">
        <f ca="1">_20206[[#This Row],[最低排名]]-_20206[[#This Row],[同分人数]]+1</f>
        <v>21696</v>
      </c>
      <c r="Q4636">
        <f ca="1">IF(O4636&gt;=开始!$B$6, 1, 0)</f>
        <v>1</v>
      </c>
      <c r="R4636">
        <f ca="1">_20206[[#This Row],[最低排名]]-开始!$B$6</f>
        <v>21932</v>
      </c>
    </row>
    <row r="4637" spans="1:18">
      <c r="A4637">
        <v>50401</v>
      </c>
      <c r="B4637" t="s">
        <v>802</v>
      </c>
      <c r="C4637" t="str">
        <f t="shared" si="286"/>
        <v>浙江财大</v>
      </c>
      <c r="D4637" t="str">
        <f t="shared" si="287"/>
        <v>01</v>
      </c>
      <c r="E4637" t="s">
        <v>300</v>
      </c>
      <c r="F4637">
        <v>212</v>
      </c>
      <c r="G4637">
        <v>107</v>
      </c>
      <c r="H4637">
        <v>119</v>
      </c>
      <c r="I4637">
        <v>61</v>
      </c>
      <c r="J4637">
        <v>55</v>
      </c>
      <c r="K4637">
        <v>49</v>
      </c>
      <c r="L4637">
        <v>0</v>
      </c>
      <c r="M4637">
        <v>2023</v>
      </c>
      <c r="N4637">
        <f t="shared" ca="1" si="288"/>
        <v>255</v>
      </c>
      <c r="O4637">
        <f t="shared" ca="1" si="289"/>
        <v>20653</v>
      </c>
      <c r="P4637">
        <f ca="1">_20206[[#This Row],[最低排名]]-_20206[[#This Row],[同分人数]]+1</f>
        <v>20399</v>
      </c>
      <c r="Q4637">
        <f ca="1">IF(O4637&gt;=开始!$B$6, 1, 0)</f>
        <v>1</v>
      </c>
      <c r="R4637">
        <f ca="1">_20206[[#This Row],[最低排名]]-开始!$B$6</f>
        <v>20653</v>
      </c>
    </row>
    <row r="4638" spans="1:18">
      <c r="A4638">
        <v>50402</v>
      </c>
      <c r="B4638" t="s">
        <v>803</v>
      </c>
      <c r="C4638" t="str">
        <f t="shared" si="286"/>
        <v>浙江财大</v>
      </c>
      <c r="D4638" t="str">
        <f t="shared" si="287"/>
        <v>02</v>
      </c>
      <c r="E4638" t="s">
        <v>85</v>
      </c>
      <c r="F4638">
        <v>208</v>
      </c>
      <c r="G4638">
        <v>106</v>
      </c>
      <c r="H4638">
        <v>98</v>
      </c>
      <c r="I4638">
        <v>67</v>
      </c>
      <c r="J4638">
        <v>61</v>
      </c>
      <c r="K4638">
        <v>52</v>
      </c>
      <c r="L4638">
        <v>0</v>
      </c>
      <c r="M4638">
        <v>2023</v>
      </c>
      <c r="N4638">
        <f t="shared" ca="1" si="288"/>
        <v>237</v>
      </c>
      <c r="O4638">
        <f t="shared" ca="1" si="289"/>
        <v>23115</v>
      </c>
      <c r="P4638">
        <f ca="1">_20206[[#This Row],[最低排名]]-_20206[[#This Row],[同分人数]]+1</f>
        <v>22879</v>
      </c>
      <c r="Q4638">
        <f ca="1">IF(O4638&gt;=开始!$B$6, 1, 0)</f>
        <v>1</v>
      </c>
      <c r="R4638">
        <f ca="1">_20206[[#This Row],[最低排名]]-开始!$B$6</f>
        <v>23115</v>
      </c>
    </row>
    <row r="4639" spans="1:18">
      <c r="A4639">
        <v>50403</v>
      </c>
      <c r="B4639" t="s">
        <v>804</v>
      </c>
      <c r="C4639" t="str">
        <f t="shared" ref="C4639:C4702" si="290">LEFT(B4639, FIND("(", B4639) - 1)</f>
        <v>浙江财大</v>
      </c>
      <c r="D4639" t="str">
        <f t="shared" ref="D4639:D4702" si="291">MID(B4639, FIND("(", B4639) + 1, FIND(")", B4639) - FIND("(", B4639) - 1)</f>
        <v>03</v>
      </c>
      <c r="E4639" t="s">
        <v>450</v>
      </c>
      <c r="F4639">
        <v>209</v>
      </c>
      <c r="G4639">
        <v>109</v>
      </c>
      <c r="H4639">
        <v>93</v>
      </c>
      <c r="I4639">
        <v>67</v>
      </c>
      <c r="J4639">
        <v>64</v>
      </c>
      <c r="K4639">
        <v>61</v>
      </c>
      <c r="L4639">
        <v>0</v>
      </c>
      <c r="M4639">
        <v>2023</v>
      </c>
      <c r="N4639">
        <f t="shared" ca="1" si="288"/>
        <v>272</v>
      </c>
      <c r="O4639">
        <f t="shared" ca="1" si="289"/>
        <v>21165</v>
      </c>
      <c r="P4639">
        <f ca="1">_20206[[#This Row],[最低排名]]-_20206[[#This Row],[同分人数]]+1</f>
        <v>20894</v>
      </c>
      <c r="Q4639">
        <f ca="1">IF(O4639&gt;=开始!$B$6, 1, 0)</f>
        <v>1</v>
      </c>
      <c r="R4639">
        <f ca="1">_20206[[#This Row],[最低排名]]-开始!$B$6</f>
        <v>21165</v>
      </c>
    </row>
    <row r="4640" spans="1:18">
      <c r="A4640">
        <v>50404</v>
      </c>
      <c r="B4640" t="s">
        <v>805</v>
      </c>
      <c r="C4640" t="str">
        <f t="shared" si="290"/>
        <v>浙江财大</v>
      </c>
      <c r="D4640" t="str">
        <f t="shared" si="291"/>
        <v>04</v>
      </c>
      <c r="E4640" t="s">
        <v>168</v>
      </c>
      <c r="F4640">
        <v>187</v>
      </c>
      <c r="G4640">
        <v>107</v>
      </c>
      <c r="H4640">
        <v>122</v>
      </c>
      <c r="I4640">
        <v>67</v>
      </c>
      <c r="J4640">
        <v>64</v>
      </c>
      <c r="K4640">
        <v>55</v>
      </c>
      <c r="L4640">
        <v>0</v>
      </c>
      <c r="M4640">
        <v>2023</v>
      </c>
      <c r="N4640">
        <f t="shared" ca="1" si="288"/>
        <v>240</v>
      </c>
      <c r="O4640">
        <f t="shared" ca="1" si="289"/>
        <v>20893</v>
      </c>
      <c r="P4640">
        <f ca="1">_20206[[#This Row],[最低排名]]-_20206[[#This Row],[同分人数]]+1</f>
        <v>20654</v>
      </c>
      <c r="Q4640">
        <f ca="1">IF(O4640&gt;=开始!$B$6, 1, 0)</f>
        <v>1</v>
      </c>
      <c r="R4640">
        <f ca="1">_20206[[#This Row],[最低排名]]-开始!$B$6</f>
        <v>20893</v>
      </c>
    </row>
    <row r="4641" spans="1:18">
      <c r="A4641">
        <v>50405</v>
      </c>
      <c r="B4641" t="s">
        <v>806</v>
      </c>
      <c r="C4641" t="str">
        <f t="shared" si="290"/>
        <v>浙江财大</v>
      </c>
      <c r="D4641" t="str">
        <f t="shared" si="291"/>
        <v>05</v>
      </c>
      <c r="E4641" t="s">
        <v>307</v>
      </c>
      <c r="F4641">
        <v>228</v>
      </c>
      <c r="G4641">
        <v>123</v>
      </c>
      <c r="H4641">
        <v>108</v>
      </c>
      <c r="I4641">
        <v>64</v>
      </c>
      <c r="J4641">
        <v>64</v>
      </c>
      <c r="K4641">
        <v>55</v>
      </c>
      <c r="L4641">
        <v>0</v>
      </c>
      <c r="M4641">
        <v>2023</v>
      </c>
      <c r="N4641">
        <f t="shared" ca="1" si="288"/>
        <v>253</v>
      </c>
      <c r="O4641">
        <f t="shared" ca="1" si="289"/>
        <v>14925</v>
      </c>
      <c r="P4641">
        <f ca="1">_20206[[#This Row],[最低排名]]-_20206[[#This Row],[同分人数]]+1</f>
        <v>14673</v>
      </c>
      <c r="Q4641">
        <f ca="1">IF(O4641&gt;=开始!$B$6, 1, 0)</f>
        <v>1</v>
      </c>
      <c r="R4641">
        <f ca="1">_20206[[#This Row],[最低排名]]-开始!$B$6</f>
        <v>14925</v>
      </c>
    </row>
    <row r="4642" spans="1:18">
      <c r="A4642">
        <v>50406</v>
      </c>
      <c r="B4642" t="s">
        <v>807</v>
      </c>
      <c r="C4642" t="str">
        <f t="shared" si="290"/>
        <v>浙江财大</v>
      </c>
      <c r="D4642" t="str">
        <f t="shared" si="291"/>
        <v>06</v>
      </c>
      <c r="E4642" t="s">
        <v>300</v>
      </c>
      <c r="F4642">
        <v>203</v>
      </c>
      <c r="G4642">
        <v>106</v>
      </c>
      <c r="H4642">
        <v>113</v>
      </c>
      <c r="I4642">
        <v>67</v>
      </c>
      <c r="J4642">
        <v>58</v>
      </c>
      <c r="K4642">
        <v>55</v>
      </c>
      <c r="L4642">
        <v>0</v>
      </c>
      <c r="M4642">
        <v>2023</v>
      </c>
      <c r="N4642">
        <f t="shared" ca="1" si="288"/>
        <v>255</v>
      </c>
      <c r="O4642">
        <f t="shared" ca="1" si="289"/>
        <v>20653</v>
      </c>
      <c r="P4642">
        <f ca="1">_20206[[#This Row],[最低排名]]-_20206[[#This Row],[同分人数]]+1</f>
        <v>20399</v>
      </c>
      <c r="Q4642">
        <f ca="1">IF(O4642&gt;=开始!$B$6, 1, 0)</f>
        <v>1</v>
      </c>
      <c r="R4642">
        <f ca="1">_20206[[#This Row],[最低排名]]-开始!$B$6</f>
        <v>20653</v>
      </c>
    </row>
    <row r="4643" spans="1:18">
      <c r="A4643">
        <v>50501</v>
      </c>
      <c r="B4643" t="s">
        <v>808</v>
      </c>
      <c r="C4643" t="str">
        <f t="shared" si="290"/>
        <v>宁波大学</v>
      </c>
      <c r="D4643" t="str">
        <f t="shared" si="291"/>
        <v>01</v>
      </c>
      <c r="E4643" t="s">
        <v>502</v>
      </c>
      <c r="F4643">
        <v>217</v>
      </c>
      <c r="G4643">
        <v>113</v>
      </c>
      <c r="H4643">
        <v>127</v>
      </c>
      <c r="I4643">
        <v>64</v>
      </c>
      <c r="J4643">
        <v>58</v>
      </c>
      <c r="K4643">
        <v>55</v>
      </c>
      <c r="L4643">
        <v>0</v>
      </c>
      <c r="M4643">
        <v>2023</v>
      </c>
      <c r="N4643">
        <f t="shared" ca="1" si="288"/>
        <v>234</v>
      </c>
      <c r="O4643">
        <f t="shared" ca="1" si="289"/>
        <v>14416</v>
      </c>
      <c r="P4643">
        <f ca="1">_20206[[#This Row],[最低排名]]-_20206[[#This Row],[同分人数]]+1</f>
        <v>14183</v>
      </c>
      <c r="Q4643">
        <f ca="1">IF(O4643&gt;=开始!$B$6, 1, 0)</f>
        <v>1</v>
      </c>
      <c r="R4643">
        <f ca="1">_20206[[#This Row],[最低排名]]-开始!$B$6</f>
        <v>14416</v>
      </c>
    </row>
    <row r="4644" spans="1:18">
      <c r="A4644">
        <v>50502</v>
      </c>
      <c r="B4644" t="s">
        <v>809</v>
      </c>
      <c r="C4644" t="str">
        <f t="shared" si="290"/>
        <v>宁波大学</v>
      </c>
      <c r="D4644" t="str">
        <f t="shared" si="291"/>
        <v>02</v>
      </c>
      <c r="E4644" t="s">
        <v>132</v>
      </c>
      <c r="F4644">
        <v>207</v>
      </c>
      <c r="G4644">
        <v>109</v>
      </c>
      <c r="H4644">
        <v>122</v>
      </c>
      <c r="I4644">
        <v>67</v>
      </c>
      <c r="J4644">
        <v>64</v>
      </c>
      <c r="K4644">
        <v>52</v>
      </c>
      <c r="L4644">
        <v>0</v>
      </c>
      <c r="M4644">
        <v>2023</v>
      </c>
      <c r="N4644">
        <f t="shared" ca="1" si="288"/>
        <v>247</v>
      </c>
      <c r="O4644">
        <f t="shared" ca="1" si="289"/>
        <v>16670</v>
      </c>
      <c r="P4644">
        <f ca="1">_20206[[#This Row],[最低排名]]-_20206[[#This Row],[同分人数]]+1</f>
        <v>16424</v>
      </c>
      <c r="Q4644">
        <f ca="1">IF(O4644&gt;=开始!$B$6, 1, 0)</f>
        <v>1</v>
      </c>
      <c r="R4644">
        <f ca="1">_20206[[#This Row],[最低排名]]-开始!$B$6</f>
        <v>16670</v>
      </c>
    </row>
    <row r="4645" spans="1:18">
      <c r="A4645">
        <v>50503</v>
      </c>
      <c r="B4645" t="s">
        <v>810</v>
      </c>
      <c r="C4645" t="str">
        <f t="shared" si="290"/>
        <v>宁波大学</v>
      </c>
      <c r="D4645" t="str">
        <f t="shared" si="291"/>
        <v>03</v>
      </c>
      <c r="E4645" t="s">
        <v>296</v>
      </c>
      <c r="F4645">
        <v>208</v>
      </c>
      <c r="G4645">
        <v>109</v>
      </c>
      <c r="H4645">
        <v>129</v>
      </c>
      <c r="I4645">
        <v>61</v>
      </c>
      <c r="J4645">
        <v>55</v>
      </c>
      <c r="K4645">
        <v>52</v>
      </c>
      <c r="L4645">
        <v>0</v>
      </c>
      <c r="M4645">
        <v>2023</v>
      </c>
      <c r="N4645">
        <f t="shared" ca="1" si="288"/>
        <v>280</v>
      </c>
      <c r="O4645">
        <f t="shared" ca="1" si="289"/>
        <v>18398</v>
      </c>
      <c r="P4645">
        <f ca="1">_20206[[#This Row],[最低排名]]-_20206[[#This Row],[同分人数]]+1</f>
        <v>18119</v>
      </c>
      <c r="Q4645">
        <f ca="1">IF(O4645&gt;=开始!$B$6, 1, 0)</f>
        <v>1</v>
      </c>
      <c r="R4645">
        <f ca="1">_20206[[#This Row],[最低排名]]-开始!$B$6</f>
        <v>18398</v>
      </c>
    </row>
    <row r="4646" spans="1:18">
      <c r="A4646">
        <v>50601</v>
      </c>
      <c r="B4646" t="s">
        <v>811</v>
      </c>
      <c r="C4646" t="str">
        <f t="shared" si="290"/>
        <v>浙江传媒</v>
      </c>
      <c r="D4646" t="str">
        <f t="shared" si="291"/>
        <v>01</v>
      </c>
      <c r="E4646" t="s">
        <v>195</v>
      </c>
      <c r="F4646">
        <v>204</v>
      </c>
      <c r="G4646">
        <v>105</v>
      </c>
      <c r="H4646">
        <v>123</v>
      </c>
      <c r="I4646">
        <v>61</v>
      </c>
      <c r="J4646">
        <v>61</v>
      </c>
      <c r="K4646">
        <v>61</v>
      </c>
      <c r="L4646">
        <v>0</v>
      </c>
      <c r="M4646">
        <v>2023</v>
      </c>
      <c r="N4646">
        <f t="shared" ca="1" si="288"/>
        <v>218</v>
      </c>
      <c r="O4646">
        <f t="shared" ca="1" si="289"/>
        <v>17139</v>
      </c>
      <c r="P4646">
        <f ca="1">_20206[[#This Row],[最低排名]]-_20206[[#This Row],[同分人数]]+1</f>
        <v>16922</v>
      </c>
      <c r="Q4646">
        <f ca="1">IF(O4646&gt;=开始!$B$6, 1, 0)</f>
        <v>1</v>
      </c>
      <c r="R4646">
        <f ca="1">_20206[[#This Row],[最低排名]]-开始!$B$6</f>
        <v>17139</v>
      </c>
    </row>
    <row r="4647" spans="1:18">
      <c r="A4647">
        <v>50602</v>
      </c>
      <c r="B4647" t="s">
        <v>812</v>
      </c>
      <c r="C4647" t="str">
        <f t="shared" si="290"/>
        <v>浙江传媒</v>
      </c>
      <c r="D4647" t="str">
        <f t="shared" si="291"/>
        <v>02</v>
      </c>
      <c r="E4647" t="s">
        <v>100</v>
      </c>
      <c r="F4647">
        <v>214</v>
      </c>
      <c r="G4647">
        <v>113</v>
      </c>
      <c r="H4647">
        <v>119</v>
      </c>
      <c r="I4647">
        <v>61</v>
      </c>
      <c r="J4647">
        <v>61</v>
      </c>
      <c r="K4647">
        <v>52</v>
      </c>
      <c r="L4647">
        <v>0</v>
      </c>
      <c r="M4647">
        <v>2023</v>
      </c>
      <c r="N4647">
        <f t="shared" ca="1" si="288"/>
        <v>232</v>
      </c>
      <c r="O4647">
        <f t="shared" ca="1" si="289"/>
        <v>17863</v>
      </c>
      <c r="P4647">
        <f ca="1">_20206[[#This Row],[最低排名]]-_20206[[#This Row],[同分人数]]+1</f>
        <v>17632</v>
      </c>
      <c r="Q4647">
        <f ca="1">IF(O4647&gt;=开始!$B$6, 1, 0)</f>
        <v>1</v>
      </c>
      <c r="R4647">
        <f ca="1">_20206[[#This Row],[最低排名]]-开始!$B$6</f>
        <v>17863</v>
      </c>
    </row>
    <row r="4648" spans="1:18">
      <c r="A4648">
        <v>50603</v>
      </c>
      <c r="B4648" t="s">
        <v>813</v>
      </c>
      <c r="C4648" t="str">
        <f t="shared" si="290"/>
        <v>浙江传媒</v>
      </c>
      <c r="D4648" t="str">
        <f t="shared" si="291"/>
        <v>03</v>
      </c>
      <c r="E4648" t="s">
        <v>122</v>
      </c>
      <c r="F4648">
        <v>222</v>
      </c>
      <c r="G4648">
        <v>115</v>
      </c>
      <c r="H4648">
        <v>110</v>
      </c>
      <c r="I4648">
        <v>61</v>
      </c>
      <c r="J4648">
        <v>61</v>
      </c>
      <c r="K4648">
        <v>52</v>
      </c>
      <c r="L4648">
        <v>0</v>
      </c>
      <c r="M4648">
        <v>2023</v>
      </c>
      <c r="N4648">
        <f t="shared" ca="1" si="288"/>
        <v>255</v>
      </c>
      <c r="O4648">
        <f t="shared" ca="1" si="289"/>
        <v>18118</v>
      </c>
      <c r="P4648">
        <f ca="1">_20206[[#This Row],[最低排名]]-_20206[[#This Row],[同分人数]]+1</f>
        <v>17864</v>
      </c>
      <c r="Q4648">
        <f ca="1">IF(O4648&gt;=开始!$B$6, 1, 0)</f>
        <v>1</v>
      </c>
      <c r="R4648">
        <f ca="1">_20206[[#This Row],[最低排名]]-开始!$B$6</f>
        <v>18118</v>
      </c>
    </row>
    <row r="4649" spans="1:18">
      <c r="A4649">
        <v>50604</v>
      </c>
      <c r="B4649" t="s">
        <v>814</v>
      </c>
      <c r="C4649" t="str">
        <f t="shared" si="290"/>
        <v>浙江传媒</v>
      </c>
      <c r="D4649" t="str">
        <f t="shared" si="291"/>
        <v>04</v>
      </c>
      <c r="E4649" t="s">
        <v>41</v>
      </c>
      <c r="F4649">
        <v>213</v>
      </c>
      <c r="G4649">
        <v>112</v>
      </c>
      <c r="H4649">
        <v>112</v>
      </c>
      <c r="I4649">
        <v>67</v>
      </c>
      <c r="J4649">
        <v>58</v>
      </c>
      <c r="K4649">
        <v>49</v>
      </c>
      <c r="L4649">
        <v>0</v>
      </c>
      <c r="M4649">
        <v>2023</v>
      </c>
      <c r="N4649">
        <f t="shared" ca="1" si="288"/>
        <v>249</v>
      </c>
      <c r="O4649">
        <f t="shared" ca="1" si="289"/>
        <v>19921</v>
      </c>
      <c r="P4649">
        <f ca="1">_20206[[#This Row],[最低排名]]-_20206[[#This Row],[同分人数]]+1</f>
        <v>19673</v>
      </c>
      <c r="Q4649">
        <f ca="1">IF(O4649&gt;=开始!$B$6, 1, 0)</f>
        <v>1</v>
      </c>
      <c r="R4649">
        <f ca="1">_20206[[#This Row],[最低排名]]-开始!$B$6</f>
        <v>19921</v>
      </c>
    </row>
    <row r="4650" spans="1:18">
      <c r="A4650">
        <v>50605</v>
      </c>
      <c r="B4650" t="s">
        <v>815</v>
      </c>
      <c r="C4650" t="str">
        <f t="shared" si="290"/>
        <v>浙江传媒</v>
      </c>
      <c r="D4650" t="str">
        <f t="shared" si="291"/>
        <v>05</v>
      </c>
      <c r="E4650" t="s">
        <v>83</v>
      </c>
      <c r="F4650">
        <v>206</v>
      </c>
      <c r="G4650">
        <v>109</v>
      </c>
      <c r="H4650">
        <v>113</v>
      </c>
      <c r="I4650">
        <v>67</v>
      </c>
      <c r="J4650">
        <v>55</v>
      </c>
      <c r="K4650">
        <v>46</v>
      </c>
      <c r="L4650">
        <v>0</v>
      </c>
      <c r="M4650">
        <v>2023</v>
      </c>
      <c r="N4650">
        <f t="shared" ca="1" si="288"/>
        <v>222</v>
      </c>
      <c r="O4650">
        <f t="shared" ca="1" si="289"/>
        <v>22878</v>
      </c>
      <c r="P4650">
        <f ca="1">_20206[[#This Row],[最低排名]]-_20206[[#This Row],[同分人数]]+1</f>
        <v>22657</v>
      </c>
      <c r="Q4650">
        <f ca="1">IF(O4650&gt;=开始!$B$6, 1, 0)</f>
        <v>1</v>
      </c>
      <c r="R4650">
        <f ca="1">_20206[[#This Row],[最低排名]]-开始!$B$6</f>
        <v>22878</v>
      </c>
    </row>
    <row r="4651" spans="1:18">
      <c r="A4651">
        <v>50701</v>
      </c>
      <c r="B4651" t="s">
        <v>816</v>
      </c>
      <c r="C4651" t="str">
        <f t="shared" si="290"/>
        <v>温医仁济</v>
      </c>
      <c r="D4651" t="str">
        <f t="shared" si="291"/>
        <v>01</v>
      </c>
      <c r="E4651" t="s">
        <v>96</v>
      </c>
      <c r="F4651">
        <v>202</v>
      </c>
      <c r="G4651">
        <v>114</v>
      </c>
      <c r="H4651">
        <v>96</v>
      </c>
      <c r="I4651">
        <v>61</v>
      </c>
      <c r="J4651">
        <v>58</v>
      </c>
      <c r="K4651">
        <v>55</v>
      </c>
      <c r="L4651">
        <v>0</v>
      </c>
      <c r="M4651">
        <v>2023</v>
      </c>
      <c r="N4651">
        <f t="shared" ca="1" si="288"/>
        <v>236</v>
      </c>
      <c r="O4651">
        <f t="shared" ca="1" si="289"/>
        <v>26613</v>
      </c>
      <c r="P4651">
        <f ca="1">_20206[[#This Row],[最低排名]]-_20206[[#This Row],[同分人数]]+1</f>
        <v>26378</v>
      </c>
      <c r="Q4651">
        <f ca="1">IF(O4651&gt;=开始!$B$6, 1, 0)</f>
        <v>1</v>
      </c>
      <c r="R4651">
        <f ca="1">_20206[[#This Row],[最低排名]]-开始!$B$6</f>
        <v>26613</v>
      </c>
    </row>
    <row r="4652" spans="1:18">
      <c r="A4652">
        <v>50702</v>
      </c>
      <c r="B4652" t="s">
        <v>817</v>
      </c>
      <c r="C4652" t="str">
        <f t="shared" si="290"/>
        <v>温医仁济</v>
      </c>
      <c r="D4652" t="str">
        <f t="shared" si="291"/>
        <v>02</v>
      </c>
      <c r="E4652" t="s">
        <v>230</v>
      </c>
      <c r="F4652">
        <v>199</v>
      </c>
      <c r="G4652">
        <v>101</v>
      </c>
      <c r="H4652">
        <v>85</v>
      </c>
      <c r="I4652">
        <v>55</v>
      </c>
      <c r="J4652">
        <v>55</v>
      </c>
      <c r="K4652">
        <v>49</v>
      </c>
      <c r="L4652">
        <v>0</v>
      </c>
      <c r="M4652">
        <v>2023</v>
      </c>
      <c r="N4652">
        <f t="shared" ca="1" si="288"/>
        <v>233</v>
      </c>
      <c r="O4652">
        <f t="shared" ca="1" si="289"/>
        <v>33327</v>
      </c>
      <c r="P4652">
        <f ca="1">_20206[[#This Row],[最低排名]]-_20206[[#This Row],[同分人数]]+1</f>
        <v>33095</v>
      </c>
      <c r="Q4652">
        <f ca="1">IF(O4652&gt;=开始!$B$6, 1, 0)</f>
        <v>1</v>
      </c>
      <c r="R4652">
        <f ca="1">_20206[[#This Row],[最低排名]]-开始!$B$6</f>
        <v>33327</v>
      </c>
    </row>
    <row r="4653" spans="1:18">
      <c r="A4653">
        <v>50801</v>
      </c>
      <c r="B4653" t="s">
        <v>818</v>
      </c>
      <c r="C4653" t="str">
        <f t="shared" si="290"/>
        <v>湖州学院</v>
      </c>
      <c r="D4653" t="str">
        <f t="shared" si="291"/>
        <v>01</v>
      </c>
      <c r="E4653" t="s">
        <v>335</v>
      </c>
      <c r="F4653">
        <v>204</v>
      </c>
      <c r="G4653">
        <v>102</v>
      </c>
      <c r="H4653">
        <v>63</v>
      </c>
      <c r="I4653">
        <v>61</v>
      </c>
      <c r="J4653">
        <v>61</v>
      </c>
      <c r="K4653">
        <v>58</v>
      </c>
      <c r="L4653">
        <v>0</v>
      </c>
      <c r="M4653">
        <v>2023</v>
      </c>
      <c r="N4653">
        <f t="shared" ca="1" si="288"/>
        <v>224</v>
      </c>
      <c r="O4653">
        <f t="shared" ca="1" si="289"/>
        <v>32460</v>
      </c>
      <c r="P4653">
        <f ca="1">_20206[[#This Row],[最低排名]]-_20206[[#This Row],[同分人数]]+1</f>
        <v>32237</v>
      </c>
      <c r="Q4653">
        <f ca="1">IF(O4653&gt;=开始!$B$6, 1, 0)</f>
        <v>1</v>
      </c>
      <c r="R4653">
        <f ca="1">_20206[[#This Row],[最低排名]]-开始!$B$6</f>
        <v>32460</v>
      </c>
    </row>
    <row r="4654" spans="1:18">
      <c r="A4654">
        <v>50802</v>
      </c>
      <c r="B4654" t="s">
        <v>819</v>
      </c>
      <c r="C4654" t="str">
        <f t="shared" si="290"/>
        <v>湖州学院</v>
      </c>
      <c r="D4654" t="str">
        <f t="shared" si="291"/>
        <v>02</v>
      </c>
      <c r="E4654" t="s">
        <v>427</v>
      </c>
      <c r="F4654">
        <v>189</v>
      </c>
      <c r="G4654">
        <v>99</v>
      </c>
      <c r="H4654">
        <v>90</v>
      </c>
      <c r="I4654">
        <v>58</v>
      </c>
      <c r="J4654">
        <v>52</v>
      </c>
      <c r="K4654">
        <v>46</v>
      </c>
      <c r="L4654">
        <v>0</v>
      </c>
      <c r="M4654">
        <v>2023</v>
      </c>
      <c r="N4654">
        <f t="shared" ca="1" si="288"/>
        <v>198</v>
      </c>
      <c r="O4654">
        <f t="shared" ca="1" si="289"/>
        <v>35051</v>
      </c>
      <c r="P4654">
        <f ca="1">_20206[[#This Row],[最低排名]]-_20206[[#This Row],[同分人数]]+1</f>
        <v>34854</v>
      </c>
      <c r="Q4654">
        <f ca="1">IF(O4654&gt;=开始!$B$6, 1, 0)</f>
        <v>1</v>
      </c>
      <c r="R4654">
        <f ca="1">_20206[[#This Row],[最低排名]]-开始!$B$6</f>
        <v>35051</v>
      </c>
    </row>
    <row r="4655" spans="1:18">
      <c r="A4655">
        <v>50901</v>
      </c>
      <c r="B4655" t="s">
        <v>820</v>
      </c>
      <c r="C4655" t="str">
        <f t="shared" si="290"/>
        <v>南湖学院</v>
      </c>
      <c r="D4655" t="str">
        <f t="shared" si="291"/>
        <v>01</v>
      </c>
      <c r="E4655" t="s">
        <v>387</v>
      </c>
      <c r="F4655">
        <v>203</v>
      </c>
      <c r="G4655">
        <v>102</v>
      </c>
      <c r="H4655">
        <v>90</v>
      </c>
      <c r="I4655">
        <v>55</v>
      </c>
      <c r="J4655">
        <v>52</v>
      </c>
      <c r="K4655">
        <v>46</v>
      </c>
      <c r="L4655">
        <v>0</v>
      </c>
      <c r="M4655">
        <v>2023</v>
      </c>
      <c r="N4655">
        <f t="shared" ca="1" si="288"/>
        <v>216</v>
      </c>
      <c r="O4655">
        <f t="shared" ca="1" si="289"/>
        <v>32676</v>
      </c>
      <c r="P4655">
        <f ca="1">_20206[[#This Row],[最低排名]]-_20206[[#This Row],[同分人数]]+1</f>
        <v>32461</v>
      </c>
      <c r="Q4655">
        <f ca="1">IF(O4655&gt;=开始!$B$6, 1, 0)</f>
        <v>1</v>
      </c>
      <c r="R4655">
        <f ca="1">_20206[[#This Row],[最低排名]]-开始!$B$6</f>
        <v>32676</v>
      </c>
    </row>
    <row r="4656" spans="1:18">
      <c r="A4656">
        <v>50902</v>
      </c>
      <c r="B4656" t="s">
        <v>821</v>
      </c>
      <c r="C4656" t="str">
        <f t="shared" si="290"/>
        <v>南湖学院</v>
      </c>
      <c r="D4656" t="str">
        <f t="shared" si="291"/>
        <v>02</v>
      </c>
      <c r="E4656" t="s">
        <v>440</v>
      </c>
      <c r="F4656">
        <v>193</v>
      </c>
      <c r="G4656">
        <v>98</v>
      </c>
      <c r="H4656">
        <v>88</v>
      </c>
      <c r="I4656">
        <v>58</v>
      </c>
      <c r="J4656">
        <v>52</v>
      </c>
      <c r="K4656">
        <v>46</v>
      </c>
      <c r="L4656">
        <v>0</v>
      </c>
      <c r="M4656">
        <v>2023</v>
      </c>
      <c r="N4656">
        <f t="shared" ca="1" si="288"/>
        <v>194</v>
      </c>
      <c r="O4656">
        <f t="shared" ca="1" si="289"/>
        <v>34625</v>
      </c>
      <c r="P4656">
        <f ca="1">_20206[[#This Row],[最低排名]]-_20206[[#This Row],[同分人数]]+1</f>
        <v>34432</v>
      </c>
      <c r="Q4656">
        <f ca="1">IF(O4656&gt;=开始!$B$6, 1, 0)</f>
        <v>1</v>
      </c>
      <c r="R4656">
        <f ca="1">_20206[[#This Row],[最低排名]]-开始!$B$6</f>
        <v>34625</v>
      </c>
    </row>
    <row r="4657" spans="1:18">
      <c r="A4657">
        <v>50903</v>
      </c>
      <c r="B4657" t="s">
        <v>822</v>
      </c>
      <c r="C4657" t="str">
        <f t="shared" si="290"/>
        <v>南湖学院</v>
      </c>
      <c r="D4657" t="str">
        <f t="shared" si="291"/>
        <v>03</v>
      </c>
      <c r="E4657" t="s">
        <v>528</v>
      </c>
      <c r="F4657">
        <v>181</v>
      </c>
      <c r="G4657">
        <v>94</v>
      </c>
      <c r="H4657">
        <v>103</v>
      </c>
      <c r="I4657">
        <v>55</v>
      </c>
      <c r="J4657">
        <v>52</v>
      </c>
      <c r="K4657">
        <v>49</v>
      </c>
      <c r="L4657">
        <v>0</v>
      </c>
      <c r="M4657">
        <v>2023</v>
      </c>
      <c r="N4657">
        <f t="shared" ca="1" si="288"/>
        <v>199</v>
      </c>
      <c r="O4657">
        <f t="shared" ca="1" si="289"/>
        <v>33965</v>
      </c>
      <c r="P4657">
        <f ca="1">_20206[[#This Row],[最低排名]]-_20206[[#This Row],[同分人数]]+1</f>
        <v>33767</v>
      </c>
      <c r="Q4657">
        <f ca="1">IF(O4657&gt;=开始!$B$6, 1, 0)</f>
        <v>1</v>
      </c>
      <c r="R4657">
        <f ca="1">_20206[[#This Row],[最低排名]]-开始!$B$6</f>
        <v>33965</v>
      </c>
    </row>
    <row r="4658" spans="1:18">
      <c r="A4658">
        <v>50904</v>
      </c>
      <c r="B4658" t="s">
        <v>823</v>
      </c>
      <c r="C4658" t="str">
        <f t="shared" si="290"/>
        <v>南湖学院</v>
      </c>
      <c r="D4658" t="str">
        <f t="shared" si="291"/>
        <v>04</v>
      </c>
      <c r="E4658" t="s">
        <v>335</v>
      </c>
      <c r="F4658">
        <v>183</v>
      </c>
      <c r="G4658">
        <v>100</v>
      </c>
      <c r="H4658">
        <v>102</v>
      </c>
      <c r="I4658">
        <v>55</v>
      </c>
      <c r="J4658">
        <v>55</v>
      </c>
      <c r="K4658">
        <v>52</v>
      </c>
      <c r="L4658">
        <v>0</v>
      </c>
      <c r="M4658">
        <v>2023</v>
      </c>
      <c r="N4658">
        <f t="shared" ca="1" si="288"/>
        <v>224</v>
      </c>
      <c r="O4658">
        <f t="shared" ca="1" si="289"/>
        <v>32460</v>
      </c>
      <c r="P4658">
        <f ca="1">_20206[[#This Row],[最低排名]]-_20206[[#This Row],[同分人数]]+1</f>
        <v>32237</v>
      </c>
      <c r="Q4658">
        <f ca="1">IF(O4658&gt;=开始!$B$6, 1, 0)</f>
        <v>1</v>
      </c>
      <c r="R4658">
        <f ca="1">_20206[[#This Row],[最低排名]]-开始!$B$6</f>
        <v>32460</v>
      </c>
    </row>
    <row r="4659" spans="1:18">
      <c r="A4659">
        <v>51001</v>
      </c>
      <c r="B4659" t="s">
        <v>824</v>
      </c>
      <c r="C4659" t="str">
        <f t="shared" si="290"/>
        <v>中计现代</v>
      </c>
      <c r="D4659" t="str">
        <f t="shared" si="291"/>
        <v>01</v>
      </c>
      <c r="E4659" t="s">
        <v>209</v>
      </c>
      <c r="F4659">
        <v>184</v>
      </c>
      <c r="G4659">
        <v>94</v>
      </c>
      <c r="H4659">
        <v>84</v>
      </c>
      <c r="I4659">
        <v>52</v>
      </c>
      <c r="J4659">
        <v>49</v>
      </c>
      <c r="K4659">
        <v>46</v>
      </c>
      <c r="L4659">
        <v>0</v>
      </c>
      <c r="M4659">
        <v>2023</v>
      </c>
      <c r="N4659">
        <f t="shared" ca="1" si="288"/>
        <v>185</v>
      </c>
      <c r="O4659">
        <f t="shared" ca="1" si="289"/>
        <v>39040</v>
      </c>
      <c r="P4659">
        <f ca="1">_20206[[#This Row],[最低排名]]-_20206[[#This Row],[同分人数]]+1</f>
        <v>38856</v>
      </c>
      <c r="Q4659">
        <f ca="1">IF(O4659&gt;=开始!$B$6, 1, 0)</f>
        <v>1</v>
      </c>
      <c r="R4659">
        <f ca="1">_20206[[#This Row],[最低排名]]-开始!$B$6</f>
        <v>39040</v>
      </c>
    </row>
    <row r="4660" spans="1:18">
      <c r="A4660">
        <v>51002</v>
      </c>
      <c r="B4660" t="s">
        <v>825</v>
      </c>
      <c r="C4660" t="str">
        <f t="shared" si="290"/>
        <v>中计现代</v>
      </c>
      <c r="D4660" t="str">
        <f t="shared" si="291"/>
        <v>02</v>
      </c>
      <c r="E4660" t="s">
        <v>383</v>
      </c>
      <c r="F4660">
        <v>188</v>
      </c>
      <c r="G4660">
        <v>97</v>
      </c>
      <c r="H4660">
        <v>97</v>
      </c>
      <c r="I4660">
        <v>49</v>
      </c>
      <c r="J4660">
        <v>46</v>
      </c>
      <c r="K4660">
        <v>43</v>
      </c>
      <c r="L4660">
        <v>0</v>
      </c>
      <c r="M4660">
        <v>2023</v>
      </c>
      <c r="N4660">
        <f t="shared" ca="1" si="288"/>
        <v>200</v>
      </c>
      <c r="O4660">
        <f t="shared" ca="1" si="289"/>
        <v>37531</v>
      </c>
      <c r="P4660">
        <f ca="1">_20206[[#This Row],[最低排名]]-_20206[[#This Row],[同分人数]]+1</f>
        <v>37332</v>
      </c>
      <c r="Q4660">
        <f ca="1">IF(O4660&gt;=开始!$B$6, 1, 0)</f>
        <v>1</v>
      </c>
      <c r="R4660">
        <f ca="1">_20206[[#This Row],[最低排名]]-开始!$B$6</f>
        <v>37531</v>
      </c>
    </row>
    <row r="4661" spans="1:18">
      <c r="A4661">
        <v>51201</v>
      </c>
      <c r="B4661" t="s">
        <v>826</v>
      </c>
      <c r="C4661" t="str">
        <f t="shared" si="290"/>
        <v>上财浙院</v>
      </c>
      <c r="D4661" t="str">
        <f t="shared" si="291"/>
        <v>01</v>
      </c>
      <c r="E4661" t="s">
        <v>738</v>
      </c>
      <c r="F4661">
        <v>188</v>
      </c>
      <c r="G4661">
        <v>98</v>
      </c>
      <c r="H4661">
        <v>74</v>
      </c>
      <c r="I4661">
        <v>55</v>
      </c>
      <c r="J4661">
        <v>49</v>
      </c>
      <c r="K4661">
        <v>46</v>
      </c>
      <c r="L4661">
        <v>0</v>
      </c>
      <c r="M4661">
        <v>2023</v>
      </c>
      <c r="N4661">
        <f t="shared" ca="1" si="288"/>
        <v>161</v>
      </c>
      <c r="O4661">
        <f t="shared" ca="1" si="289"/>
        <v>39601</v>
      </c>
      <c r="P4661">
        <f ca="1">_20206[[#This Row],[最低排名]]-_20206[[#This Row],[同分人数]]+1</f>
        <v>39441</v>
      </c>
      <c r="Q4661">
        <f ca="1">IF(O4661&gt;=开始!$B$6, 1, 0)</f>
        <v>1</v>
      </c>
      <c r="R4661">
        <f ca="1">_20206[[#This Row],[最低排名]]-开始!$B$6</f>
        <v>39601</v>
      </c>
    </row>
    <row r="4662" spans="1:18">
      <c r="A4662">
        <v>51202</v>
      </c>
      <c r="B4662" t="s">
        <v>827</v>
      </c>
      <c r="C4662" t="str">
        <f t="shared" si="290"/>
        <v>上财浙院</v>
      </c>
      <c r="D4662" t="str">
        <f t="shared" si="291"/>
        <v>02</v>
      </c>
      <c r="E4662" t="s">
        <v>318</v>
      </c>
      <c r="F4662">
        <v>197</v>
      </c>
      <c r="G4662">
        <v>103</v>
      </c>
      <c r="H4662">
        <v>76</v>
      </c>
      <c r="I4662">
        <v>55</v>
      </c>
      <c r="J4662">
        <v>52</v>
      </c>
      <c r="K4662">
        <v>46</v>
      </c>
      <c r="L4662">
        <v>0</v>
      </c>
      <c r="M4662">
        <v>2023</v>
      </c>
      <c r="N4662">
        <f t="shared" ca="1" si="288"/>
        <v>194</v>
      </c>
      <c r="O4662">
        <f t="shared" ca="1" si="289"/>
        <v>36906</v>
      </c>
      <c r="P4662">
        <f ca="1">_20206[[#This Row],[最低排名]]-_20206[[#This Row],[同分人数]]+1</f>
        <v>36713</v>
      </c>
      <c r="Q4662">
        <f ca="1">IF(O4662&gt;=开始!$B$6, 1, 0)</f>
        <v>1</v>
      </c>
      <c r="R4662">
        <f ca="1">_20206[[#This Row],[最低排名]]-开始!$B$6</f>
        <v>36906</v>
      </c>
    </row>
    <row r="4663" spans="1:18">
      <c r="A4663">
        <v>51203</v>
      </c>
      <c r="B4663" t="s">
        <v>828</v>
      </c>
      <c r="C4663" t="str">
        <f t="shared" si="290"/>
        <v>上财浙院</v>
      </c>
      <c r="D4663" t="str">
        <f t="shared" si="291"/>
        <v>03</v>
      </c>
      <c r="E4663" t="s">
        <v>513</v>
      </c>
      <c r="F4663">
        <v>182</v>
      </c>
      <c r="G4663">
        <v>106</v>
      </c>
      <c r="H4663">
        <v>91</v>
      </c>
      <c r="I4663">
        <v>52</v>
      </c>
      <c r="J4663">
        <v>49</v>
      </c>
      <c r="K4663">
        <v>46</v>
      </c>
      <c r="L4663">
        <v>0</v>
      </c>
      <c r="M4663">
        <v>2023</v>
      </c>
      <c r="N4663">
        <f t="shared" ca="1" si="288"/>
        <v>161</v>
      </c>
      <c r="O4663">
        <f t="shared" ca="1" si="289"/>
        <v>38092</v>
      </c>
      <c r="P4663">
        <f ca="1">_20206[[#This Row],[最低排名]]-_20206[[#This Row],[同分人数]]+1</f>
        <v>37932</v>
      </c>
      <c r="Q4663">
        <f ca="1">IF(O4663&gt;=开始!$B$6, 1, 0)</f>
        <v>1</v>
      </c>
      <c r="R4663">
        <f ca="1">_20206[[#This Row],[最低排名]]-开始!$B$6</f>
        <v>38092</v>
      </c>
    </row>
    <row r="4664" spans="1:18">
      <c r="A4664">
        <v>51301</v>
      </c>
      <c r="B4664" t="s">
        <v>829</v>
      </c>
      <c r="C4664" t="str">
        <f t="shared" si="290"/>
        <v>诺丁汉</v>
      </c>
      <c r="D4664" t="str">
        <f t="shared" si="291"/>
        <v>01</v>
      </c>
      <c r="E4664" t="s">
        <v>107</v>
      </c>
      <c r="F4664">
        <v>231</v>
      </c>
      <c r="G4664">
        <v>124</v>
      </c>
      <c r="H4664">
        <v>122</v>
      </c>
      <c r="I4664">
        <v>64</v>
      </c>
      <c r="J4664">
        <v>64</v>
      </c>
      <c r="K4664">
        <v>61</v>
      </c>
      <c r="L4664">
        <v>0</v>
      </c>
      <c r="M4664">
        <v>2023</v>
      </c>
      <c r="N4664">
        <f t="shared" ca="1" si="288"/>
        <v>239</v>
      </c>
      <c r="O4664">
        <f t="shared" ca="1" si="289"/>
        <v>9418</v>
      </c>
      <c r="P4664">
        <f ca="1">_20206[[#This Row],[最低排名]]-_20206[[#This Row],[同分人数]]+1</f>
        <v>9180</v>
      </c>
      <c r="Q4664">
        <f ca="1">IF(O4664&gt;=开始!$B$6, 1, 0)</f>
        <v>1</v>
      </c>
      <c r="R4664">
        <f ca="1">_20206[[#This Row],[最低排名]]-开始!$B$6</f>
        <v>9418</v>
      </c>
    </row>
    <row r="4665" spans="1:18">
      <c r="A4665">
        <v>51302</v>
      </c>
      <c r="B4665" t="s">
        <v>830</v>
      </c>
      <c r="C4665" t="str">
        <f t="shared" si="290"/>
        <v>诺丁汉</v>
      </c>
      <c r="D4665" t="str">
        <f t="shared" si="291"/>
        <v>02</v>
      </c>
      <c r="E4665" t="s">
        <v>25</v>
      </c>
      <c r="F4665">
        <v>232</v>
      </c>
      <c r="G4665">
        <v>132</v>
      </c>
      <c r="H4665">
        <v>131</v>
      </c>
      <c r="I4665">
        <v>64</v>
      </c>
      <c r="J4665">
        <v>61</v>
      </c>
      <c r="K4665">
        <v>55</v>
      </c>
      <c r="L4665">
        <v>0</v>
      </c>
      <c r="M4665">
        <v>2023</v>
      </c>
      <c r="N4665">
        <f t="shared" ca="1" si="288"/>
        <v>239</v>
      </c>
      <c r="O4665">
        <f t="shared" ca="1" si="289"/>
        <v>9179</v>
      </c>
      <c r="P4665">
        <f ca="1">_20206[[#This Row],[最低排名]]-_20206[[#This Row],[同分人数]]+1</f>
        <v>8941</v>
      </c>
      <c r="Q4665">
        <f ca="1">IF(O4665&gt;=开始!$B$6, 1, 0)</f>
        <v>1</v>
      </c>
      <c r="R4665">
        <f ca="1">_20206[[#This Row],[最低排名]]-开始!$B$6</f>
        <v>9179</v>
      </c>
    </row>
    <row r="4666" spans="1:18">
      <c r="A4666">
        <v>51303</v>
      </c>
      <c r="B4666" t="s">
        <v>831</v>
      </c>
      <c r="C4666" t="str">
        <f t="shared" si="290"/>
        <v>诺丁汉</v>
      </c>
      <c r="D4666" t="str">
        <f t="shared" si="291"/>
        <v>03</v>
      </c>
      <c r="E4666" t="s">
        <v>107</v>
      </c>
      <c r="F4666">
        <v>239</v>
      </c>
      <c r="G4666">
        <v>133</v>
      </c>
      <c r="H4666">
        <v>123</v>
      </c>
      <c r="I4666">
        <v>64</v>
      </c>
      <c r="J4666">
        <v>61</v>
      </c>
      <c r="K4666">
        <v>55</v>
      </c>
      <c r="L4666">
        <v>0</v>
      </c>
      <c r="M4666">
        <v>2023</v>
      </c>
      <c r="N4666">
        <f t="shared" ca="1" si="288"/>
        <v>239</v>
      </c>
      <c r="O4666">
        <f t="shared" ca="1" si="289"/>
        <v>9418</v>
      </c>
      <c r="P4666">
        <f ca="1">_20206[[#This Row],[最低排名]]-_20206[[#This Row],[同分人数]]+1</f>
        <v>9180</v>
      </c>
      <c r="Q4666">
        <f ca="1">IF(O4666&gt;=开始!$B$6, 1, 0)</f>
        <v>1</v>
      </c>
      <c r="R4666">
        <f ca="1">_20206[[#This Row],[最低排名]]-开始!$B$6</f>
        <v>9418</v>
      </c>
    </row>
    <row r="4667" spans="1:18">
      <c r="A4667">
        <v>51401</v>
      </c>
      <c r="B4667" t="s">
        <v>832</v>
      </c>
      <c r="C4667" t="str">
        <f t="shared" si="290"/>
        <v>温州肯恩</v>
      </c>
      <c r="D4667" t="str">
        <f t="shared" si="291"/>
        <v>01</v>
      </c>
      <c r="E4667" t="s">
        <v>48</v>
      </c>
      <c r="F4667">
        <v>213</v>
      </c>
      <c r="G4667">
        <v>118</v>
      </c>
      <c r="H4667">
        <v>125</v>
      </c>
      <c r="I4667">
        <v>61</v>
      </c>
      <c r="J4667">
        <v>55</v>
      </c>
      <c r="K4667">
        <v>55</v>
      </c>
      <c r="L4667">
        <v>0</v>
      </c>
      <c r="M4667">
        <v>2023</v>
      </c>
      <c r="N4667">
        <f t="shared" ca="1" si="288"/>
        <v>238</v>
      </c>
      <c r="O4667">
        <f t="shared" ca="1" si="289"/>
        <v>17377</v>
      </c>
      <c r="P4667">
        <f ca="1">_20206[[#This Row],[最低排名]]-_20206[[#This Row],[同分人数]]+1</f>
        <v>17140</v>
      </c>
      <c r="Q4667">
        <f ca="1">IF(O4667&gt;=开始!$B$6, 1, 0)</f>
        <v>1</v>
      </c>
      <c r="R4667">
        <f ca="1">_20206[[#This Row],[最低排名]]-开始!$B$6</f>
        <v>17377</v>
      </c>
    </row>
    <row r="4668" spans="1:18">
      <c r="A4668">
        <v>51601</v>
      </c>
      <c r="B4668" t="s">
        <v>833</v>
      </c>
      <c r="C4668" t="str">
        <f t="shared" si="290"/>
        <v>浙大医学</v>
      </c>
      <c r="D4668" t="str">
        <f t="shared" si="291"/>
        <v>01</v>
      </c>
      <c r="E4668" t="s">
        <v>0</v>
      </c>
      <c r="M4668">
        <v>2023</v>
      </c>
      <c r="N4668">
        <f t="shared" ca="1" si="288"/>
        <v>2393</v>
      </c>
      <c r="O4668">
        <f t="shared" ca="1" si="289"/>
        <v>2393</v>
      </c>
      <c r="P4668">
        <f ca="1">_20206[[#This Row],[最低排名]]-_20206[[#This Row],[同分人数]]+1</f>
        <v>1</v>
      </c>
      <c r="Q4668">
        <f ca="1">IF(O4668&gt;=开始!$B$6, 1, 0)</f>
        <v>1</v>
      </c>
      <c r="R4668">
        <f ca="1">_20206[[#This Row],[最低排名]]-开始!$B$6</f>
        <v>2393</v>
      </c>
    </row>
    <row r="4669" spans="1:18">
      <c r="A4669">
        <v>51701</v>
      </c>
      <c r="B4669" t="s">
        <v>834</v>
      </c>
      <c r="C4669" t="str">
        <f t="shared" si="290"/>
        <v>浙江中医</v>
      </c>
      <c r="D4669" t="str">
        <f t="shared" si="291"/>
        <v>01</v>
      </c>
      <c r="E4669" t="s">
        <v>546</v>
      </c>
      <c r="F4669">
        <v>208</v>
      </c>
      <c r="G4669">
        <v>115</v>
      </c>
      <c r="H4669">
        <v>106</v>
      </c>
      <c r="I4669">
        <v>64</v>
      </c>
      <c r="J4669">
        <v>58</v>
      </c>
      <c r="K4669">
        <v>52</v>
      </c>
      <c r="L4669">
        <v>0</v>
      </c>
      <c r="M4669">
        <v>2023</v>
      </c>
      <c r="N4669">
        <f t="shared" ca="1" si="288"/>
        <v>259</v>
      </c>
      <c r="O4669">
        <f t="shared" ca="1" si="289"/>
        <v>22656</v>
      </c>
      <c r="P4669">
        <f ca="1">_20206[[#This Row],[最低排名]]-_20206[[#This Row],[同分人数]]+1</f>
        <v>22398</v>
      </c>
      <c r="Q4669">
        <f ca="1">IF(O4669&gt;=开始!$B$6, 1, 0)</f>
        <v>1</v>
      </c>
      <c r="R4669">
        <f ca="1">_20206[[#This Row],[最低排名]]-开始!$B$6</f>
        <v>22656</v>
      </c>
    </row>
    <row r="4670" spans="1:18">
      <c r="A4670">
        <v>51702</v>
      </c>
      <c r="B4670" t="s">
        <v>835</v>
      </c>
      <c r="C4670" t="str">
        <f t="shared" si="290"/>
        <v>浙江中医</v>
      </c>
      <c r="D4670" t="str">
        <f t="shared" si="291"/>
        <v>02</v>
      </c>
      <c r="E4670" t="s">
        <v>152</v>
      </c>
      <c r="F4670">
        <v>219</v>
      </c>
      <c r="G4670">
        <v>112</v>
      </c>
      <c r="H4670">
        <v>110</v>
      </c>
      <c r="I4670">
        <v>58</v>
      </c>
      <c r="J4670">
        <v>58</v>
      </c>
      <c r="K4670">
        <v>46</v>
      </c>
      <c r="L4670">
        <v>0</v>
      </c>
      <c r="M4670">
        <v>2023</v>
      </c>
      <c r="N4670">
        <f t="shared" ca="1" si="288"/>
        <v>237</v>
      </c>
      <c r="O4670">
        <f t="shared" ca="1" si="289"/>
        <v>21932</v>
      </c>
      <c r="P4670">
        <f ca="1">_20206[[#This Row],[最低排名]]-_20206[[#This Row],[同分人数]]+1</f>
        <v>21696</v>
      </c>
      <c r="Q4670">
        <f ca="1">IF(O4670&gt;=开始!$B$6, 1, 0)</f>
        <v>1</v>
      </c>
      <c r="R4670">
        <f ca="1">_20206[[#This Row],[最低排名]]-开始!$B$6</f>
        <v>21932</v>
      </c>
    </row>
    <row r="4671" spans="1:18">
      <c r="A4671">
        <v>51703</v>
      </c>
      <c r="B4671" t="s">
        <v>836</v>
      </c>
      <c r="C4671" t="str">
        <f t="shared" si="290"/>
        <v>浙江中医</v>
      </c>
      <c r="D4671" t="str">
        <f t="shared" si="291"/>
        <v>03</v>
      </c>
      <c r="E4671" t="s">
        <v>189</v>
      </c>
      <c r="F4671">
        <v>224</v>
      </c>
      <c r="G4671">
        <v>116</v>
      </c>
      <c r="H4671">
        <v>122</v>
      </c>
      <c r="I4671">
        <v>67</v>
      </c>
      <c r="J4671">
        <v>64</v>
      </c>
      <c r="K4671">
        <v>58</v>
      </c>
      <c r="L4671">
        <v>0</v>
      </c>
      <c r="M4671">
        <v>2023</v>
      </c>
      <c r="N4671">
        <f t="shared" ca="1" si="288"/>
        <v>221</v>
      </c>
      <c r="O4671">
        <f t="shared" ca="1" si="289"/>
        <v>11029</v>
      </c>
      <c r="P4671">
        <f ca="1">_20206[[#This Row],[最低排名]]-_20206[[#This Row],[同分人数]]+1</f>
        <v>10809</v>
      </c>
      <c r="Q4671">
        <f ca="1">IF(O4671&gt;=开始!$B$6, 1, 0)</f>
        <v>1</v>
      </c>
      <c r="R4671">
        <f ca="1">_20206[[#This Row],[最低排名]]-开始!$B$6</f>
        <v>11029</v>
      </c>
    </row>
    <row r="4672" spans="1:18">
      <c r="A4672">
        <v>51704</v>
      </c>
      <c r="B4672" t="s">
        <v>837</v>
      </c>
      <c r="C4672" t="str">
        <f t="shared" si="290"/>
        <v>浙江中医</v>
      </c>
      <c r="D4672" t="str">
        <f t="shared" si="291"/>
        <v>04</v>
      </c>
      <c r="E4672" t="s">
        <v>256</v>
      </c>
      <c r="F4672">
        <v>214</v>
      </c>
      <c r="G4672">
        <v>111</v>
      </c>
      <c r="H4672">
        <v>116</v>
      </c>
      <c r="I4672">
        <v>70</v>
      </c>
      <c r="J4672">
        <v>67</v>
      </c>
      <c r="K4672">
        <v>64</v>
      </c>
      <c r="L4672">
        <v>0</v>
      </c>
      <c r="M4672">
        <v>2023</v>
      </c>
      <c r="N4672">
        <f t="shared" ca="1" si="288"/>
        <v>238</v>
      </c>
      <c r="O4672">
        <f t="shared" ca="1" si="289"/>
        <v>11977</v>
      </c>
      <c r="P4672">
        <f ca="1">_20206[[#This Row],[最低排名]]-_20206[[#This Row],[同分人数]]+1</f>
        <v>11740</v>
      </c>
      <c r="Q4672">
        <f ca="1">IF(O4672&gt;=开始!$B$6, 1, 0)</f>
        <v>1</v>
      </c>
      <c r="R4672">
        <f ca="1">_20206[[#This Row],[最低排名]]-开始!$B$6</f>
        <v>11977</v>
      </c>
    </row>
    <row r="4673" spans="1:18">
      <c r="A4673">
        <v>51705</v>
      </c>
      <c r="B4673" t="s">
        <v>838</v>
      </c>
      <c r="C4673" t="str">
        <f t="shared" si="290"/>
        <v>浙江中医</v>
      </c>
      <c r="D4673" t="str">
        <f t="shared" si="291"/>
        <v>05</v>
      </c>
      <c r="E4673" t="s">
        <v>100</v>
      </c>
      <c r="F4673">
        <v>205</v>
      </c>
      <c r="G4673">
        <v>108</v>
      </c>
      <c r="H4673">
        <v>113</v>
      </c>
      <c r="I4673">
        <v>70</v>
      </c>
      <c r="J4673">
        <v>61</v>
      </c>
      <c r="K4673">
        <v>58</v>
      </c>
      <c r="L4673">
        <v>0</v>
      </c>
      <c r="M4673">
        <v>2023</v>
      </c>
      <c r="N4673">
        <f t="shared" ca="1" si="288"/>
        <v>232</v>
      </c>
      <c r="O4673">
        <f t="shared" ca="1" si="289"/>
        <v>17863</v>
      </c>
      <c r="P4673">
        <f ca="1">_20206[[#This Row],[最低排名]]-_20206[[#This Row],[同分人数]]+1</f>
        <v>17632</v>
      </c>
      <c r="Q4673">
        <f ca="1">IF(O4673&gt;=开始!$B$6, 1, 0)</f>
        <v>1</v>
      </c>
      <c r="R4673">
        <f ca="1">_20206[[#This Row],[最低排名]]-开始!$B$6</f>
        <v>17863</v>
      </c>
    </row>
    <row r="4674" spans="1:18">
      <c r="A4674">
        <v>51706</v>
      </c>
      <c r="B4674" t="s">
        <v>839</v>
      </c>
      <c r="C4674" t="str">
        <f t="shared" si="290"/>
        <v>浙江中医</v>
      </c>
      <c r="D4674" t="str">
        <f t="shared" si="291"/>
        <v>06</v>
      </c>
      <c r="E4674" t="s">
        <v>149</v>
      </c>
      <c r="F4674">
        <v>206</v>
      </c>
      <c r="G4674">
        <v>110</v>
      </c>
      <c r="H4674">
        <v>105</v>
      </c>
      <c r="I4674">
        <v>67</v>
      </c>
      <c r="J4674">
        <v>64</v>
      </c>
      <c r="K4674">
        <v>55</v>
      </c>
      <c r="L4674">
        <v>0</v>
      </c>
      <c r="M4674">
        <v>2023</v>
      </c>
      <c r="N4674">
        <f t="shared" ref="N4674:N4737" ca="1" si="292">VLOOKUP(E4674, INDIRECT("'" &amp; M4674 &amp; "D'!$A$2:$G$500"), 2, FALSE)</f>
        <v>217</v>
      </c>
      <c r="O4674">
        <f t="shared" ref="O4674:O4737" ca="1" si="293">VLOOKUP(E4674, INDIRECT("'" &amp; M4674 &amp; "D'!$A$2:$G$500"), 3, FALSE)</f>
        <v>20398</v>
      </c>
      <c r="P4674">
        <f ca="1">_20206[[#This Row],[最低排名]]-_20206[[#This Row],[同分人数]]+1</f>
        <v>20182</v>
      </c>
      <c r="Q4674">
        <f ca="1">IF(O4674&gt;=开始!$B$6, 1, 0)</f>
        <v>1</v>
      </c>
      <c r="R4674">
        <f ca="1">_20206[[#This Row],[最低排名]]-开始!$B$6</f>
        <v>20398</v>
      </c>
    </row>
    <row r="4675" spans="1:18">
      <c r="A4675">
        <v>51707</v>
      </c>
      <c r="B4675" t="s">
        <v>840</v>
      </c>
      <c r="C4675" t="str">
        <f t="shared" si="290"/>
        <v>浙江中医</v>
      </c>
      <c r="D4675" t="str">
        <f t="shared" si="291"/>
        <v>07</v>
      </c>
      <c r="E4675" t="s">
        <v>41</v>
      </c>
      <c r="F4675">
        <v>226</v>
      </c>
      <c r="G4675">
        <v>123</v>
      </c>
      <c r="H4675">
        <v>111</v>
      </c>
      <c r="I4675">
        <v>58</v>
      </c>
      <c r="J4675">
        <v>58</v>
      </c>
      <c r="K4675">
        <v>46</v>
      </c>
      <c r="L4675">
        <v>0</v>
      </c>
      <c r="M4675">
        <v>2023</v>
      </c>
      <c r="N4675">
        <f t="shared" ca="1" si="292"/>
        <v>249</v>
      </c>
      <c r="O4675">
        <f t="shared" ca="1" si="293"/>
        <v>19921</v>
      </c>
      <c r="P4675">
        <f ca="1">_20206[[#This Row],[最低排名]]-_20206[[#This Row],[同分人数]]+1</f>
        <v>19673</v>
      </c>
      <c r="Q4675">
        <f ca="1">IF(O4675&gt;=开始!$B$6, 1, 0)</f>
        <v>1</v>
      </c>
      <c r="R4675">
        <f ca="1">_20206[[#This Row],[最低排名]]-开始!$B$6</f>
        <v>19921</v>
      </c>
    </row>
    <row r="4676" spans="1:18">
      <c r="A4676">
        <v>51801</v>
      </c>
      <c r="B4676" t="s">
        <v>841</v>
      </c>
      <c r="C4676" t="str">
        <f t="shared" si="290"/>
        <v>温州大学</v>
      </c>
      <c r="D4676" t="str">
        <f t="shared" si="291"/>
        <v>01</v>
      </c>
      <c r="E4676" t="s">
        <v>128</v>
      </c>
      <c r="F4676">
        <v>199</v>
      </c>
      <c r="G4676">
        <v>100</v>
      </c>
      <c r="H4676">
        <v>97</v>
      </c>
      <c r="I4676">
        <v>67</v>
      </c>
      <c r="J4676">
        <v>61</v>
      </c>
      <c r="K4676">
        <v>55</v>
      </c>
      <c r="L4676">
        <v>0</v>
      </c>
      <c r="M4676">
        <v>2023</v>
      </c>
      <c r="N4676">
        <f t="shared" ca="1" si="292"/>
        <v>253</v>
      </c>
      <c r="O4676">
        <f t="shared" ca="1" si="293"/>
        <v>24801</v>
      </c>
      <c r="P4676">
        <f ca="1">_20206[[#This Row],[最低排名]]-_20206[[#This Row],[同分人数]]+1</f>
        <v>24549</v>
      </c>
      <c r="Q4676">
        <f ca="1">IF(O4676&gt;=开始!$B$6, 1, 0)</f>
        <v>1</v>
      </c>
      <c r="R4676">
        <f ca="1">_20206[[#This Row],[最低排名]]-开始!$B$6</f>
        <v>24801</v>
      </c>
    </row>
    <row r="4677" spans="1:18">
      <c r="A4677">
        <v>51802</v>
      </c>
      <c r="B4677" t="s">
        <v>842</v>
      </c>
      <c r="C4677" t="str">
        <f t="shared" si="290"/>
        <v>温州大学</v>
      </c>
      <c r="D4677" t="str">
        <f t="shared" si="291"/>
        <v>02</v>
      </c>
      <c r="E4677" t="s">
        <v>191</v>
      </c>
      <c r="F4677">
        <v>203</v>
      </c>
      <c r="G4677">
        <v>110</v>
      </c>
      <c r="H4677">
        <v>118</v>
      </c>
      <c r="I4677">
        <v>67</v>
      </c>
      <c r="J4677">
        <v>67</v>
      </c>
      <c r="K4677">
        <v>61</v>
      </c>
      <c r="L4677">
        <v>0</v>
      </c>
      <c r="M4677">
        <v>2023</v>
      </c>
      <c r="N4677">
        <f t="shared" ca="1" si="292"/>
        <v>242</v>
      </c>
      <c r="O4677">
        <f t="shared" ca="1" si="293"/>
        <v>15632</v>
      </c>
      <c r="P4677">
        <f ca="1">_20206[[#This Row],[最低排名]]-_20206[[#This Row],[同分人数]]+1</f>
        <v>15391</v>
      </c>
      <c r="Q4677">
        <f ca="1">IF(O4677&gt;=开始!$B$6, 1, 0)</f>
        <v>1</v>
      </c>
      <c r="R4677">
        <f ca="1">_20206[[#This Row],[最低排名]]-开始!$B$6</f>
        <v>15632</v>
      </c>
    </row>
    <row r="4678" spans="1:18">
      <c r="A4678">
        <v>51803</v>
      </c>
      <c r="B4678" t="s">
        <v>843</v>
      </c>
      <c r="C4678" t="str">
        <f t="shared" si="290"/>
        <v>温州大学</v>
      </c>
      <c r="D4678" t="str">
        <f t="shared" si="291"/>
        <v>03</v>
      </c>
      <c r="E4678" t="s">
        <v>518</v>
      </c>
      <c r="F4678">
        <v>212</v>
      </c>
      <c r="G4678">
        <v>108</v>
      </c>
      <c r="H4678">
        <v>119</v>
      </c>
      <c r="I4678">
        <v>64</v>
      </c>
      <c r="J4678">
        <v>61</v>
      </c>
      <c r="K4678">
        <v>58</v>
      </c>
      <c r="L4678">
        <v>0</v>
      </c>
      <c r="M4678">
        <v>2023</v>
      </c>
      <c r="N4678">
        <f t="shared" ca="1" si="292"/>
        <v>256</v>
      </c>
      <c r="O4678">
        <f t="shared" ca="1" si="293"/>
        <v>16172</v>
      </c>
      <c r="P4678">
        <f ca="1">_20206[[#This Row],[最低排名]]-_20206[[#This Row],[同分人数]]+1</f>
        <v>15917</v>
      </c>
      <c r="Q4678">
        <f ca="1">IF(O4678&gt;=开始!$B$6, 1, 0)</f>
        <v>1</v>
      </c>
      <c r="R4678">
        <f ca="1">_20206[[#This Row],[最低排名]]-开始!$B$6</f>
        <v>16172</v>
      </c>
    </row>
    <row r="4679" spans="1:18">
      <c r="A4679">
        <v>51901</v>
      </c>
      <c r="B4679" t="s">
        <v>844</v>
      </c>
      <c r="C4679" t="str">
        <f t="shared" si="290"/>
        <v>中国美院</v>
      </c>
      <c r="D4679" t="str">
        <f t="shared" si="291"/>
        <v>01</v>
      </c>
      <c r="E4679" t="s">
        <v>64</v>
      </c>
      <c r="F4679">
        <v>221</v>
      </c>
      <c r="G4679">
        <v>113</v>
      </c>
      <c r="H4679">
        <v>124</v>
      </c>
      <c r="I4679">
        <v>70</v>
      </c>
      <c r="J4679">
        <v>64</v>
      </c>
      <c r="K4679">
        <v>61</v>
      </c>
      <c r="L4679">
        <v>0</v>
      </c>
      <c r="M4679">
        <v>2023</v>
      </c>
      <c r="N4679">
        <f t="shared" ca="1" si="292"/>
        <v>209</v>
      </c>
      <c r="O4679">
        <f t="shared" ca="1" si="293"/>
        <v>9864</v>
      </c>
      <c r="P4679">
        <f ca="1">_20206[[#This Row],[最低排名]]-_20206[[#This Row],[同分人数]]+1</f>
        <v>9656</v>
      </c>
      <c r="Q4679">
        <f ca="1">IF(O4679&gt;=开始!$B$6, 1, 0)</f>
        <v>1</v>
      </c>
      <c r="R4679">
        <f ca="1">_20206[[#This Row],[最低排名]]-开始!$B$6</f>
        <v>9864</v>
      </c>
    </row>
    <row r="4680" spans="1:18">
      <c r="A4680">
        <v>51902</v>
      </c>
      <c r="B4680" t="s">
        <v>845</v>
      </c>
      <c r="C4680" t="str">
        <f t="shared" si="290"/>
        <v>中国美院</v>
      </c>
      <c r="D4680" t="str">
        <f t="shared" si="291"/>
        <v>02</v>
      </c>
      <c r="E4680" t="s">
        <v>107</v>
      </c>
      <c r="F4680">
        <v>221</v>
      </c>
      <c r="G4680">
        <v>111</v>
      </c>
      <c r="H4680">
        <v>123</v>
      </c>
      <c r="I4680">
        <v>70</v>
      </c>
      <c r="J4680">
        <v>64</v>
      </c>
      <c r="K4680">
        <v>64</v>
      </c>
      <c r="L4680">
        <v>0</v>
      </c>
      <c r="M4680">
        <v>2023</v>
      </c>
      <c r="N4680">
        <f t="shared" ca="1" si="292"/>
        <v>239</v>
      </c>
      <c r="O4680">
        <f t="shared" ca="1" si="293"/>
        <v>9418</v>
      </c>
      <c r="P4680">
        <f ca="1">_20206[[#This Row],[最低排名]]-_20206[[#This Row],[同分人数]]+1</f>
        <v>9180</v>
      </c>
      <c r="Q4680">
        <f ca="1">IF(O4680&gt;=开始!$B$6, 1, 0)</f>
        <v>1</v>
      </c>
      <c r="R4680">
        <f ca="1">_20206[[#This Row],[最低排名]]-开始!$B$6</f>
        <v>9418</v>
      </c>
    </row>
    <row r="4681" spans="1:18">
      <c r="A4681">
        <v>51903</v>
      </c>
      <c r="B4681" t="s">
        <v>846</v>
      </c>
      <c r="C4681" t="str">
        <f t="shared" si="290"/>
        <v>中国美院</v>
      </c>
      <c r="D4681" t="str">
        <f t="shared" si="291"/>
        <v>03</v>
      </c>
      <c r="E4681" t="s">
        <v>160</v>
      </c>
      <c r="F4681">
        <v>218</v>
      </c>
      <c r="G4681">
        <v>111</v>
      </c>
      <c r="H4681">
        <v>121</v>
      </c>
      <c r="I4681">
        <v>67</v>
      </c>
      <c r="J4681">
        <v>67</v>
      </c>
      <c r="K4681">
        <v>61</v>
      </c>
      <c r="L4681">
        <v>0</v>
      </c>
      <c r="M4681">
        <v>2023</v>
      </c>
      <c r="N4681">
        <f t="shared" ca="1" si="292"/>
        <v>247</v>
      </c>
      <c r="O4681">
        <f t="shared" ca="1" si="293"/>
        <v>11276</v>
      </c>
      <c r="P4681">
        <f ca="1">_20206[[#This Row],[最低排名]]-_20206[[#This Row],[同分人数]]+1</f>
        <v>11030</v>
      </c>
      <c r="Q4681">
        <f ca="1">IF(O4681&gt;=开始!$B$6, 1, 0)</f>
        <v>1</v>
      </c>
      <c r="R4681">
        <f ca="1">_20206[[#This Row],[最低排名]]-开始!$B$6</f>
        <v>11276</v>
      </c>
    </row>
    <row r="4682" spans="1:18">
      <c r="A4682">
        <v>52001</v>
      </c>
      <c r="B4682" t="s">
        <v>847</v>
      </c>
      <c r="C4682" t="str">
        <f t="shared" si="290"/>
        <v>衢州学院</v>
      </c>
      <c r="D4682" t="str">
        <f t="shared" si="291"/>
        <v>01</v>
      </c>
      <c r="E4682" t="s">
        <v>560</v>
      </c>
      <c r="F4682">
        <v>201</v>
      </c>
      <c r="G4682">
        <v>114</v>
      </c>
      <c r="H4682">
        <v>83</v>
      </c>
      <c r="I4682">
        <v>61</v>
      </c>
      <c r="J4682">
        <v>52</v>
      </c>
      <c r="K4682">
        <v>52</v>
      </c>
      <c r="L4682">
        <v>0</v>
      </c>
      <c r="M4682">
        <v>2023</v>
      </c>
      <c r="N4682">
        <f t="shared" ca="1" si="292"/>
        <v>202</v>
      </c>
      <c r="O4682">
        <f t="shared" ca="1" si="293"/>
        <v>32023</v>
      </c>
      <c r="P4682">
        <f ca="1">_20206[[#This Row],[最低排名]]-_20206[[#This Row],[同分人数]]+1</f>
        <v>31822</v>
      </c>
      <c r="Q4682">
        <f ca="1">IF(O4682&gt;=开始!$B$6, 1, 0)</f>
        <v>1</v>
      </c>
      <c r="R4682">
        <f ca="1">_20206[[#This Row],[最低排名]]-开始!$B$6</f>
        <v>32023</v>
      </c>
    </row>
    <row r="4683" spans="1:18">
      <c r="A4683">
        <v>52002</v>
      </c>
      <c r="B4683" t="s">
        <v>848</v>
      </c>
      <c r="C4683" t="str">
        <f t="shared" si="290"/>
        <v>衢州学院</v>
      </c>
      <c r="D4683" t="str">
        <f t="shared" si="291"/>
        <v>02</v>
      </c>
      <c r="E4683" t="s">
        <v>54</v>
      </c>
      <c r="F4683">
        <v>198</v>
      </c>
      <c r="G4683">
        <v>106</v>
      </c>
      <c r="H4683">
        <v>90</v>
      </c>
      <c r="I4683">
        <v>55</v>
      </c>
      <c r="J4683">
        <v>52</v>
      </c>
      <c r="K4683">
        <v>46</v>
      </c>
      <c r="L4683">
        <v>0</v>
      </c>
      <c r="M4683">
        <v>2023</v>
      </c>
      <c r="N4683">
        <f t="shared" ca="1" si="292"/>
        <v>202</v>
      </c>
      <c r="O4683">
        <f t="shared" ca="1" si="293"/>
        <v>33766</v>
      </c>
      <c r="P4683">
        <f ca="1">_20206[[#This Row],[最低排名]]-_20206[[#This Row],[同分人数]]+1</f>
        <v>33565</v>
      </c>
      <c r="Q4683">
        <f ca="1">IF(O4683&gt;=开始!$B$6, 1, 0)</f>
        <v>1</v>
      </c>
      <c r="R4683">
        <f ca="1">_20206[[#This Row],[最低排名]]-开始!$B$6</f>
        <v>33766</v>
      </c>
    </row>
    <row r="4684" spans="1:18">
      <c r="A4684">
        <v>53101</v>
      </c>
      <c r="B4684" t="s">
        <v>849</v>
      </c>
      <c r="C4684" t="str">
        <f t="shared" si="290"/>
        <v>合肥工大</v>
      </c>
      <c r="D4684" t="str">
        <f t="shared" si="291"/>
        <v>01</v>
      </c>
      <c r="E4684" t="s">
        <v>62</v>
      </c>
      <c r="F4684">
        <v>205</v>
      </c>
      <c r="G4684">
        <v>106</v>
      </c>
      <c r="H4684">
        <v>121</v>
      </c>
      <c r="I4684">
        <v>70</v>
      </c>
      <c r="J4684">
        <v>67</v>
      </c>
      <c r="K4684">
        <v>64</v>
      </c>
      <c r="L4684">
        <v>0</v>
      </c>
      <c r="M4684">
        <v>2023</v>
      </c>
      <c r="N4684">
        <f t="shared" ca="1" si="292"/>
        <v>241</v>
      </c>
      <c r="O4684">
        <f t="shared" ca="1" si="293"/>
        <v>12910</v>
      </c>
      <c r="P4684">
        <f ca="1">_20206[[#This Row],[最低排名]]-_20206[[#This Row],[同分人数]]+1</f>
        <v>12670</v>
      </c>
      <c r="Q4684">
        <f ca="1">IF(O4684&gt;=开始!$B$6, 1, 0)</f>
        <v>1</v>
      </c>
      <c r="R4684">
        <f ca="1">_20206[[#This Row],[最低排名]]-开始!$B$6</f>
        <v>12910</v>
      </c>
    </row>
    <row r="4685" spans="1:18">
      <c r="A4685">
        <v>53102</v>
      </c>
      <c r="B4685" t="s">
        <v>850</v>
      </c>
      <c r="C4685" t="str">
        <f t="shared" si="290"/>
        <v>合肥工大</v>
      </c>
      <c r="D4685" t="str">
        <f t="shared" si="291"/>
        <v>02</v>
      </c>
      <c r="E4685" t="s">
        <v>256</v>
      </c>
      <c r="F4685">
        <v>229</v>
      </c>
      <c r="G4685">
        <v>123</v>
      </c>
      <c r="H4685">
        <v>128</v>
      </c>
      <c r="I4685">
        <v>61</v>
      </c>
      <c r="J4685">
        <v>58</v>
      </c>
      <c r="K4685">
        <v>55</v>
      </c>
      <c r="L4685">
        <v>0</v>
      </c>
      <c r="M4685">
        <v>2023</v>
      </c>
      <c r="N4685">
        <f t="shared" ca="1" si="292"/>
        <v>238</v>
      </c>
      <c r="O4685">
        <f t="shared" ca="1" si="293"/>
        <v>11977</v>
      </c>
      <c r="P4685">
        <f ca="1">_20206[[#This Row],[最低排名]]-_20206[[#This Row],[同分人数]]+1</f>
        <v>11740</v>
      </c>
      <c r="Q4685">
        <f ca="1">IF(O4685&gt;=开始!$B$6, 1, 0)</f>
        <v>1</v>
      </c>
      <c r="R4685">
        <f ca="1">_20206[[#This Row],[最低排名]]-开始!$B$6</f>
        <v>11977</v>
      </c>
    </row>
    <row r="4686" spans="1:18">
      <c r="A4686">
        <v>53103</v>
      </c>
      <c r="B4686" t="s">
        <v>851</v>
      </c>
      <c r="C4686" t="str">
        <f t="shared" si="290"/>
        <v>合肥工大</v>
      </c>
      <c r="D4686" t="str">
        <f t="shared" si="291"/>
        <v>03</v>
      </c>
      <c r="E4686" t="s">
        <v>189</v>
      </c>
      <c r="F4686">
        <v>227</v>
      </c>
      <c r="G4686">
        <v>117</v>
      </c>
      <c r="H4686">
        <v>125</v>
      </c>
      <c r="I4686">
        <v>64</v>
      </c>
      <c r="J4686">
        <v>61</v>
      </c>
      <c r="K4686">
        <v>58</v>
      </c>
      <c r="L4686">
        <v>0</v>
      </c>
      <c r="M4686">
        <v>2023</v>
      </c>
      <c r="N4686">
        <f t="shared" ca="1" si="292"/>
        <v>221</v>
      </c>
      <c r="O4686">
        <f t="shared" ca="1" si="293"/>
        <v>11029</v>
      </c>
      <c r="P4686">
        <f ca="1">_20206[[#This Row],[最低排名]]-_20206[[#This Row],[同分人数]]+1</f>
        <v>10809</v>
      </c>
      <c r="Q4686">
        <f ca="1">IF(O4686&gt;=开始!$B$6, 1, 0)</f>
        <v>1</v>
      </c>
      <c r="R4686">
        <f ca="1">_20206[[#This Row],[最低排名]]-开始!$B$6</f>
        <v>11029</v>
      </c>
    </row>
    <row r="4687" spans="1:18">
      <c r="A4687">
        <v>53104</v>
      </c>
      <c r="B4687" t="s">
        <v>852</v>
      </c>
      <c r="C4687" t="str">
        <f t="shared" si="290"/>
        <v>合肥工大</v>
      </c>
      <c r="D4687" t="str">
        <f t="shared" si="291"/>
        <v>04</v>
      </c>
      <c r="E4687" t="s">
        <v>20</v>
      </c>
      <c r="F4687">
        <v>240</v>
      </c>
      <c r="G4687">
        <v>124</v>
      </c>
      <c r="H4687">
        <v>115</v>
      </c>
      <c r="I4687">
        <v>67</v>
      </c>
      <c r="J4687">
        <v>61</v>
      </c>
      <c r="K4687">
        <v>58</v>
      </c>
      <c r="L4687">
        <v>0</v>
      </c>
      <c r="M4687">
        <v>2023</v>
      </c>
      <c r="N4687">
        <f t="shared" ca="1" si="292"/>
        <v>237</v>
      </c>
      <c r="O4687">
        <f t="shared" ca="1" si="293"/>
        <v>9655</v>
      </c>
      <c r="P4687">
        <f ca="1">_20206[[#This Row],[最低排名]]-_20206[[#This Row],[同分人数]]+1</f>
        <v>9419</v>
      </c>
      <c r="Q4687">
        <f ca="1">IF(O4687&gt;=开始!$B$6, 1, 0)</f>
        <v>1</v>
      </c>
      <c r="R4687">
        <f ca="1">_20206[[#This Row],[最低排名]]-开始!$B$6</f>
        <v>9655</v>
      </c>
    </row>
    <row r="4688" spans="1:18">
      <c r="A4688">
        <v>53201</v>
      </c>
      <c r="B4688" t="s">
        <v>853</v>
      </c>
      <c r="C4688" t="str">
        <f t="shared" si="290"/>
        <v>中国科大</v>
      </c>
      <c r="D4688" t="str">
        <f t="shared" si="291"/>
        <v>01</v>
      </c>
      <c r="E4688" t="s">
        <v>0</v>
      </c>
      <c r="M4688">
        <v>2023</v>
      </c>
      <c r="N4688">
        <f t="shared" ca="1" si="292"/>
        <v>2393</v>
      </c>
      <c r="O4688">
        <f t="shared" ca="1" si="293"/>
        <v>2393</v>
      </c>
      <c r="P4688">
        <f ca="1">_20206[[#This Row],[最低排名]]-_20206[[#This Row],[同分人数]]+1</f>
        <v>1</v>
      </c>
      <c r="Q4688">
        <f ca="1">IF(O4688&gt;=开始!$B$6, 1, 0)</f>
        <v>1</v>
      </c>
      <c r="R4688">
        <f ca="1">_20206[[#This Row],[最低排名]]-开始!$B$6</f>
        <v>2393</v>
      </c>
    </row>
    <row r="4689" spans="1:18">
      <c r="A4689">
        <v>53301</v>
      </c>
      <c r="B4689" t="s">
        <v>854</v>
      </c>
      <c r="C4689" t="str">
        <f t="shared" si="290"/>
        <v>安徽大学</v>
      </c>
      <c r="D4689" t="str">
        <f t="shared" si="291"/>
        <v>01</v>
      </c>
      <c r="E4689" t="s">
        <v>20</v>
      </c>
      <c r="F4689">
        <v>223</v>
      </c>
      <c r="G4689">
        <v>113</v>
      </c>
      <c r="H4689">
        <v>120</v>
      </c>
      <c r="I4689">
        <v>67</v>
      </c>
      <c r="J4689">
        <v>67</v>
      </c>
      <c r="K4689">
        <v>64</v>
      </c>
      <c r="L4689">
        <v>0</v>
      </c>
      <c r="M4689">
        <v>2023</v>
      </c>
      <c r="N4689">
        <f t="shared" ca="1" si="292"/>
        <v>237</v>
      </c>
      <c r="O4689">
        <f t="shared" ca="1" si="293"/>
        <v>9655</v>
      </c>
      <c r="P4689">
        <f ca="1">_20206[[#This Row],[最低排名]]-_20206[[#This Row],[同分人数]]+1</f>
        <v>9419</v>
      </c>
      <c r="Q4689">
        <f ca="1">IF(O4689&gt;=开始!$B$6, 1, 0)</f>
        <v>1</v>
      </c>
      <c r="R4689">
        <f ca="1">_20206[[#This Row],[最低排名]]-开始!$B$6</f>
        <v>9655</v>
      </c>
    </row>
    <row r="4690" spans="1:18">
      <c r="A4690">
        <v>53302</v>
      </c>
      <c r="B4690" t="s">
        <v>855</v>
      </c>
      <c r="C4690" t="str">
        <f t="shared" si="290"/>
        <v>安徽大学</v>
      </c>
      <c r="D4690" t="str">
        <f t="shared" si="291"/>
        <v>02</v>
      </c>
      <c r="E4690" t="s">
        <v>248</v>
      </c>
      <c r="F4690">
        <v>222</v>
      </c>
      <c r="G4690">
        <v>114</v>
      </c>
      <c r="H4690">
        <v>115</v>
      </c>
      <c r="I4690">
        <v>67</v>
      </c>
      <c r="J4690">
        <v>64</v>
      </c>
      <c r="K4690">
        <v>61</v>
      </c>
      <c r="L4690">
        <v>0</v>
      </c>
      <c r="M4690">
        <v>2023</v>
      </c>
      <c r="N4690">
        <f t="shared" ca="1" si="292"/>
        <v>248</v>
      </c>
      <c r="O4690">
        <f t="shared" ca="1" si="293"/>
        <v>12442</v>
      </c>
      <c r="P4690">
        <f ca="1">_20206[[#This Row],[最低排名]]-_20206[[#This Row],[同分人数]]+1</f>
        <v>12195</v>
      </c>
      <c r="Q4690">
        <f ca="1">IF(O4690&gt;=开始!$B$6, 1, 0)</f>
        <v>1</v>
      </c>
      <c r="R4690">
        <f ca="1">_20206[[#This Row],[最低排名]]-开始!$B$6</f>
        <v>12442</v>
      </c>
    </row>
    <row r="4691" spans="1:18">
      <c r="A4691">
        <v>53303</v>
      </c>
      <c r="B4691" t="s">
        <v>856</v>
      </c>
      <c r="C4691" t="str">
        <f t="shared" si="290"/>
        <v>安徽大学</v>
      </c>
      <c r="D4691" t="str">
        <f t="shared" si="291"/>
        <v>03</v>
      </c>
      <c r="E4691" t="s">
        <v>424</v>
      </c>
      <c r="F4691">
        <v>216</v>
      </c>
      <c r="G4691">
        <v>116</v>
      </c>
      <c r="H4691">
        <v>116</v>
      </c>
      <c r="I4691">
        <v>67</v>
      </c>
      <c r="J4691">
        <v>64</v>
      </c>
      <c r="K4691">
        <v>61</v>
      </c>
      <c r="L4691">
        <v>0</v>
      </c>
      <c r="M4691">
        <v>2023</v>
      </c>
      <c r="N4691">
        <f t="shared" ca="1" si="292"/>
        <v>265</v>
      </c>
      <c r="O4691">
        <f t="shared" ca="1" si="293"/>
        <v>13663</v>
      </c>
      <c r="P4691">
        <f ca="1">_20206[[#This Row],[最低排名]]-_20206[[#This Row],[同分人数]]+1</f>
        <v>13399</v>
      </c>
      <c r="Q4691">
        <f ca="1">IF(O4691&gt;=开始!$B$6, 1, 0)</f>
        <v>1</v>
      </c>
      <c r="R4691">
        <f ca="1">_20206[[#This Row],[最低排名]]-开始!$B$6</f>
        <v>13663</v>
      </c>
    </row>
    <row r="4692" spans="1:18">
      <c r="A4692">
        <v>53401</v>
      </c>
      <c r="B4692" t="s">
        <v>857</v>
      </c>
      <c r="C4692" t="str">
        <f t="shared" si="290"/>
        <v>安徽工大</v>
      </c>
      <c r="D4692" t="str">
        <f t="shared" si="291"/>
        <v>01</v>
      </c>
      <c r="E4692" t="s">
        <v>485</v>
      </c>
      <c r="F4692">
        <v>208</v>
      </c>
      <c r="G4692">
        <v>107</v>
      </c>
      <c r="H4692">
        <v>81</v>
      </c>
      <c r="I4692">
        <v>55</v>
      </c>
      <c r="J4692">
        <v>55</v>
      </c>
      <c r="K4692">
        <v>46</v>
      </c>
      <c r="L4692">
        <v>0</v>
      </c>
      <c r="M4692">
        <v>2023</v>
      </c>
      <c r="N4692">
        <f t="shared" ca="1" si="292"/>
        <v>221</v>
      </c>
      <c r="O4692">
        <f t="shared" ca="1" si="293"/>
        <v>32897</v>
      </c>
      <c r="P4692">
        <f ca="1">_20206[[#This Row],[最低排名]]-_20206[[#This Row],[同分人数]]+1</f>
        <v>32677</v>
      </c>
      <c r="Q4692">
        <f ca="1">IF(O4692&gt;=开始!$B$6, 1, 0)</f>
        <v>1</v>
      </c>
      <c r="R4692">
        <f ca="1">_20206[[#This Row],[最低排名]]-开始!$B$6</f>
        <v>32897</v>
      </c>
    </row>
    <row r="4693" spans="1:18">
      <c r="A4693">
        <v>53402</v>
      </c>
      <c r="B4693" t="s">
        <v>858</v>
      </c>
      <c r="C4693" t="str">
        <f t="shared" si="290"/>
        <v>安徽工大</v>
      </c>
      <c r="D4693" t="str">
        <f t="shared" si="291"/>
        <v>02</v>
      </c>
      <c r="E4693" t="s">
        <v>701</v>
      </c>
      <c r="F4693">
        <v>195</v>
      </c>
      <c r="G4693">
        <v>115</v>
      </c>
      <c r="H4693">
        <v>93</v>
      </c>
      <c r="I4693">
        <v>55</v>
      </c>
      <c r="J4693">
        <v>52</v>
      </c>
      <c r="K4693">
        <v>49</v>
      </c>
      <c r="L4693">
        <v>0</v>
      </c>
      <c r="M4693">
        <v>2023</v>
      </c>
      <c r="N4693">
        <f t="shared" ca="1" si="292"/>
        <v>197</v>
      </c>
      <c r="O4693">
        <f t="shared" ca="1" si="293"/>
        <v>33094</v>
      </c>
      <c r="P4693">
        <f ca="1">_20206[[#This Row],[最低排名]]-_20206[[#This Row],[同分人数]]+1</f>
        <v>32898</v>
      </c>
      <c r="Q4693">
        <f ca="1">IF(O4693&gt;=开始!$B$6, 1, 0)</f>
        <v>1</v>
      </c>
      <c r="R4693">
        <f ca="1">_20206[[#This Row],[最低排名]]-开始!$B$6</f>
        <v>33094</v>
      </c>
    </row>
    <row r="4694" spans="1:18">
      <c r="A4694">
        <v>53403</v>
      </c>
      <c r="B4694" t="s">
        <v>859</v>
      </c>
      <c r="C4694" t="str">
        <f t="shared" si="290"/>
        <v>安徽工大</v>
      </c>
      <c r="D4694" t="str">
        <f t="shared" si="291"/>
        <v>03</v>
      </c>
      <c r="E4694" t="s">
        <v>340</v>
      </c>
      <c r="F4694">
        <v>192</v>
      </c>
      <c r="G4694">
        <v>108</v>
      </c>
      <c r="H4694">
        <v>100</v>
      </c>
      <c r="I4694">
        <v>58</v>
      </c>
      <c r="J4694">
        <v>55</v>
      </c>
      <c r="K4694">
        <v>52</v>
      </c>
      <c r="L4694">
        <v>0</v>
      </c>
      <c r="M4694">
        <v>2023</v>
      </c>
      <c r="N4694">
        <f t="shared" ca="1" si="292"/>
        <v>243</v>
      </c>
      <c r="O4694">
        <f t="shared" ca="1" si="293"/>
        <v>30168</v>
      </c>
      <c r="P4694">
        <f ca="1">_20206[[#This Row],[最低排名]]-_20206[[#This Row],[同分人数]]+1</f>
        <v>29926</v>
      </c>
      <c r="Q4694">
        <f ca="1">IF(O4694&gt;=开始!$B$6, 1, 0)</f>
        <v>1</v>
      </c>
      <c r="R4694">
        <f ca="1">_20206[[#This Row],[最低排名]]-开始!$B$6</f>
        <v>30168</v>
      </c>
    </row>
    <row r="4695" spans="1:18">
      <c r="A4695">
        <v>53404</v>
      </c>
      <c r="B4695" t="s">
        <v>860</v>
      </c>
      <c r="C4695" t="str">
        <f t="shared" si="290"/>
        <v>安徽工大</v>
      </c>
      <c r="D4695" t="str">
        <f t="shared" si="291"/>
        <v>04</v>
      </c>
      <c r="E4695" t="s">
        <v>182</v>
      </c>
      <c r="F4695">
        <v>200</v>
      </c>
      <c r="G4695">
        <v>110</v>
      </c>
      <c r="H4695">
        <v>81</v>
      </c>
      <c r="I4695">
        <v>61</v>
      </c>
      <c r="J4695">
        <v>61</v>
      </c>
      <c r="K4695">
        <v>58</v>
      </c>
      <c r="L4695">
        <v>0</v>
      </c>
      <c r="M4695">
        <v>2023</v>
      </c>
      <c r="N4695">
        <f t="shared" ca="1" si="292"/>
        <v>233</v>
      </c>
      <c r="O4695">
        <f t="shared" ca="1" si="293"/>
        <v>29246</v>
      </c>
      <c r="P4695">
        <f ca="1">_20206[[#This Row],[最低排名]]-_20206[[#This Row],[同分人数]]+1</f>
        <v>29014</v>
      </c>
      <c r="Q4695">
        <f ca="1">IF(O4695&gt;=开始!$B$6, 1, 0)</f>
        <v>1</v>
      </c>
      <c r="R4695">
        <f ca="1">_20206[[#This Row],[最低排名]]-开始!$B$6</f>
        <v>29246</v>
      </c>
    </row>
    <row r="4696" spans="1:18">
      <c r="A4696">
        <v>53501</v>
      </c>
      <c r="B4696" t="s">
        <v>861</v>
      </c>
      <c r="C4696" t="str">
        <f t="shared" si="290"/>
        <v>安徽理工</v>
      </c>
      <c r="D4696" t="str">
        <f t="shared" si="291"/>
        <v>01</v>
      </c>
      <c r="E4696" t="s">
        <v>485</v>
      </c>
      <c r="F4696">
        <v>199</v>
      </c>
      <c r="G4696">
        <v>109</v>
      </c>
      <c r="H4696">
        <v>105</v>
      </c>
      <c r="I4696">
        <v>52</v>
      </c>
      <c r="J4696">
        <v>46</v>
      </c>
      <c r="K4696">
        <v>43</v>
      </c>
      <c r="L4696">
        <v>0</v>
      </c>
      <c r="M4696">
        <v>2023</v>
      </c>
      <c r="N4696">
        <f t="shared" ca="1" si="292"/>
        <v>221</v>
      </c>
      <c r="O4696">
        <f t="shared" ca="1" si="293"/>
        <v>32897</v>
      </c>
      <c r="P4696">
        <f ca="1">_20206[[#This Row],[最低排名]]-_20206[[#This Row],[同分人数]]+1</f>
        <v>32677</v>
      </c>
      <c r="Q4696">
        <f ca="1">IF(O4696&gt;=开始!$B$6, 1, 0)</f>
        <v>1</v>
      </c>
      <c r="R4696">
        <f ca="1">_20206[[#This Row],[最低排名]]-开始!$B$6</f>
        <v>32897</v>
      </c>
    </row>
    <row r="4697" spans="1:18">
      <c r="A4697">
        <v>53601</v>
      </c>
      <c r="B4697" t="s">
        <v>862</v>
      </c>
      <c r="C4697" t="str">
        <f t="shared" si="290"/>
        <v>安徽农大</v>
      </c>
      <c r="D4697" t="str">
        <f t="shared" si="291"/>
        <v>01</v>
      </c>
      <c r="E4697" t="s">
        <v>863</v>
      </c>
      <c r="F4697">
        <v>196</v>
      </c>
      <c r="G4697">
        <v>101</v>
      </c>
      <c r="H4697">
        <v>99</v>
      </c>
      <c r="I4697">
        <v>58</v>
      </c>
      <c r="J4697">
        <v>58</v>
      </c>
      <c r="K4697">
        <v>55</v>
      </c>
      <c r="L4697">
        <v>0</v>
      </c>
      <c r="M4697">
        <v>2023</v>
      </c>
      <c r="N4697">
        <f t="shared" ca="1" si="292"/>
        <v>257</v>
      </c>
      <c r="O4697">
        <f t="shared" ca="1" si="293"/>
        <v>28075</v>
      </c>
      <c r="P4697">
        <f ca="1">_20206[[#This Row],[最低排名]]-_20206[[#This Row],[同分人数]]+1</f>
        <v>27819</v>
      </c>
      <c r="Q4697">
        <f ca="1">IF(O4697&gt;=开始!$B$6, 1, 0)</f>
        <v>1</v>
      </c>
      <c r="R4697">
        <f ca="1">_20206[[#This Row],[最低排名]]-开始!$B$6</f>
        <v>28075</v>
      </c>
    </row>
    <row r="4698" spans="1:18">
      <c r="A4698">
        <v>53602</v>
      </c>
      <c r="B4698" t="s">
        <v>864</v>
      </c>
      <c r="C4698" t="str">
        <f t="shared" si="290"/>
        <v>安徽农大</v>
      </c>
      <c r="D4698" t="str">
        <f t="shared" si="291"/>
        <v>02</v>
      </c>
      <c r="E4698" t="s">
        <v>173</v>
      </c>
      <c r="F4698">
        <v>203</v>
      </c>
      <c r="G4698">
        <v>105</v>
      </c>
      <c r="H4698">
        <v>95</v>
      </c>
      <c r="I4698">
        <v>58</v>
      </c>
      <c r="J4698">
        <v>55</v>
      </c>
      <c r="K4698">
        <v>52</v>
      </c>
      <c r="L4698">
        <v>0</v>
      </c>
      <c r="M4698">
        <v>2023</v>
      </c>
      <c r="N4698">
        <f t="shared" ca="1" si="292"/>
        <v>224</v>
      </c>
      <c r="O4698">
        <f t="shared" ca="1" si="293"/>
        <v>28788</v>
      </c>
      <c r="P4698">
        <f ca="1">_20206[[#This Row],[最低排名]]-_20206[[#This Row],[同分人数]]+1</f>
        <v>28565</v>
      </c>
      <c r="Q4698">
        <f ca="1">IF(O4698&gt;=开始!$B$6, 1, 0)</f>
        <v>1</v>
      </c>
      <c r="R4698">
        <f ca="1">_20206[[#This Row],[最低排名]]-开始!$B$6</f>
        <v>28788</v>
      </c>
    </row>
    <row r="4699" spans="1:18">
      <c r="A4699">
        <v>53701</v>
      </c>
      <c r="B4699" t="s">
        <v>865</v>
      </c>
      <c r="C4699" t="str">
        <f t="shared" si="290"/>
        <v>安徽医大</v>
      </c>
      <c r="D4699" t="str">
        <f t="shared" si="291"/>
        <v>01</v>
      </c>
      <c r="E4699" t="s">
        <v>607</v>
      </c>
      <c r="F4699">
        <v>230</v>
      </c>
      <c r="G4699">
        <v>117</v>
      </c>
      <c r="H4699">
        <v>124</v>
      </c>
      <c r="I4699">
        <v>61</v>
      </c>
      <c r="J4699">
        <v>61</v>
      </c>
      <c r="K4699">
        <v>61</v>
      </c>
      <c r="L4699">
        <v>0</v>
      </c>
      <c r="M4699">
        <v>2023</v>
      </c>
      <c r="N4699">
        <f t="shared" ca="1" si="292"/>
        <v>225</v>
      </c>
      <c r="O4699">
        <f t="shared" ca="1" si="293"/>
        <v>10565</v>
      </c>
      <c r="P4699">
        <f ca="1">_20206[[#This Row],[最低排名]]-_20206[[#This Row],[同分人数]]+1</f>
        <v>10341</v>
      </c>
      <c r="Q4699">
        <f ca="1">IF(O4699&gt;=开始!$B$6, 1, 0)</f>
        <v>1</v>
      </c>
      <c r="R4699">
        <f ca="1">_20206[[#This Row],[最低排名]]-开始!$B$6</f>
        <v>10565</v>
      </c>
    </row>
    <row r="4700" spans="1:18">
      <c r="A4700">
        <v>53801</v>
      </c>
      <c r="B4700" t="s">
        <v>866</v>
      </c>
      <c r="C4700" t="str">
        <f t="shared" si="290"/>
        <v>安徽师大</v>
      </c>
      <c r="D4700" t="str">
        <f t="shared" si="291"/>
        <v>01</v>
      </c>
      <c r="E4700" t="s">
        <v>678</v>
      </c>
      <c r="F4700">
        <v>219</v>
      </c>
      <c r="G4700">
        <v>112</v>
      </c>
      <c r="H4700">
        <v>96</v>
      </c>
      <c r="I4700">
        <v>58</v>
      </c>
      <c r="J4700">
        <v>55</v>
      </c>
      <c r="K4700">
        <v>55</v>
      </c>
      <c r="L4700">
        <v>0</v>
      </c>
      <c r="M4700">
        <v>2023</v>
      </c>
      <c r="N4700">
        <f t="shared" ca="1" si="292"/>
        <v>233</v>
      </c>
      <c r="O4700">
        <f t="shared" ca="1" si="293"/>
        <v>23814</v>
      </c>
      <c r="P4700">
        <f ca="1">_20206[[#This Row],[最低排名]]-_20206[[#This Row],[同分人数]]+1</f>
        <v>23582</v>
      </c>
      <c r="Q4700">
        <f ca="1">IF(O4700&gt;=开始!$B$6, 1, 0)</f>
        <v>1</v>
      </c>
      <c r="R4700">
        <f ca="1">_20206[[#This Row],[最低排名]]-开始!$B$6</f>
        <v>23814</v>
      </c>
    </row>
    <row r="4701" spans="1:18">
      <c r="A4701">
        <v>53802</v>
      </c>
      <c r="B4701" t="s">
        <v>867</v>
      </c>
      <c r="C4701" t="str">
        <f t="shared" si="290"/>
        <v>安徽师大</v>
      </c>
      <c r="D4701" t="str">
        <f t="shared" si="291"/>
        <v>02</v>
      </c>
      <c r="E4701" t="s">
        <v>128</v>
      </c>
      <c r="F4701">
        <v>223</v>
      </c>
      <c r="G4701">
        <v>112</v>
      </c>
      <c r="H4701">
        <v>88</v>
      </c>
      <c r="I4701">
        <v>61</v>
      </c>
      <c r="J4701">
        <v>55</v>
      </c>
      <c r="K4701">
        <v>52</v>
      </c>
      <c r="L4701">
        <v>0</v>
      </c>
      <c r="M4701">
        <v>2023</v>
      </c>
      <c r="N4701">
        <f t="shared" ca="1" si="292"/>
        <v>253</v>
      </c>
      <c r="O4701">
        <f t="shared" ca="1" si="293"/>
        <v>24801</v>
      </c>
      <c r="P4701">
        <f ca="1">_20206[[#This Row],[最低排名]]-_20206[[#This Row],[同分人数]]+1</f>
        <v>24549</v>
      </c>
      <c r="Q4701">
        <f ca="1">IF(O4701&gt;=开始!$B$6, 1, 0)</f>
        <v>1</v>
      </c>
      <c r="R4701">
        <f ca="1">_20206[[#This Row],[最低排名]]-开始!$B$6</f>
        <v>24801</v>
      </c>
    </row>
    <row r="4702" spans="1:18">
      <c r="A4702">
        <v>53901</v>
      </c>
      <c r="B4702" t="s">
        <v>868</v>
      </c>
      <c r="C4702" t="str">
        <f t="shared" si="290"/>
        <v>淮北师大</v>
      </c>
      <c r="D4702" t="str">
        <f t="shared" si="291"/>
        <v>01</v>
      </c>
      <c r="E4702" t="s">
        <v>309</v>
      </c>
      <c r="F4702">
        <v>199</v>
      </c>
      <c r="G4702">
        <v>106</v>
      </c>
      <c r="H4702">
        <v>78</v>
      </c>
      <c r="I4702">
        <v>58</v>
      </c>
      <c r="J4702">
        <v>55</v>
      </c>
      <c r="K4702">
        <v>52</v>
      </c>
      <c r="L4702">
        <v>0</v>
      </c>
      <c r="M4702">
        <v>2023</v>
      </c>
      <c r="N4702">
        <f t="shared" ca="1" si="292"/>
        <v>237</v>
      </c>
      <c r="O4702">
        <f t="shared" ca="1" si="293"/>
        <v>33564</v>
      </c>
      <c r="P4702">
        <f ca="1">_20206[[#This Row],[最低排名]]-_20206[[#This Row],[同分人数]]+1</f>
        <v>33328</v>
      </c>
      <c r="Q4702">
        <f ca="1">IF(O4702&gt;=开始!$B$6, 1, 0)</f>
        <v>1</v>
      </c>
      <c r="R4702">
        <f ca="1">_20206[[#This Row],[最低排名]]-开始!$B$6</f>
        <v>33564</v>
      </c>
    </row>
    <row r="4703" spans="1:18">
      <c r="A4703">
        <v>53902</v>
      </c>
      <c r="B4703" t="s">
        <v>869</v>
      </c>
      <c r="C4703" t="str">
        <f t="shared" ref="C4703:C4766" si="294">LEFT(B4703, FIND("(", B4703) - 1)</f>
        <v>淮北师大</v>
      </c>
      <c r="D4703" t="str">
        <f t="shared" ref="D4703:D4766" si="295">MID(B4703, FIND("(", B4703) + 1, FIND(")", B4703) - FIND("(", B4703) - 1)</f>
        <v>02</v>
      </c>
      <c r="E4703" t="s">
        <v>450</v>
      </c>
      <c r="F4703">
        <v>203</v>
      </c>
      <c r="G4703">
        <v>106</v>
      </c>
      <c r="H4703">
        <v>105</v>
      </c>
      <c r="I4703">
        <v>64</v>
      </c>
      <c r="J4703">
        <v>61</v>
      </c>
      <c r="K4703">
        <v>61</v>
      </c>
      <c r="L4703">
        <v>0</v>
      </c>
      <c r="M4703">
        <v>2023</v>
      </c>
      <c r="N4703">
        <f t="shared" ca="1" si="292"/>
        <v>272</v>
      </c>
      <c r="O4703">
        <f t="shared" ca="1" si="293"/>
        <v>21165</v>
      </c>
      <c r="P4703">
        <f ca="1">_20206[[#This Row],[最低排名]]-_20206[[#This Row],[同分人数]]+1</f>
        <v>20894</v>
      </c>
      <c r="Q4703">
        <f ca="1">IF(O4703&gt;=开始!$B$6, 1, 0)</f>
        <v>1</v>
      </c>
      <c r="R4703">
        <f ca="1">_20206[[#This Row],[最低排名]]-开始!$B$6</f>
        <v>21165</v>
      </c>
    </row>
    <row r="4704" spans="1:18">
      <c r="A4704">
        <v>53903</v>
      </c>
      <c r="B4704" t="s">
        <v>870</v>
      </c>
      <c r="C4704" t="str">
        <f t="shared" si="294"/>
        <v>淮北师大</v>
      </c>
      <c r="D4704" t="str">
        <f t="shared" si="295"/>
        <v>03</v>
      </c>
      <c r="E4704" t="s">
        <v>184</v>
      </c>
      <c r="F4704">
        <v>216</v>
      </c>
      <c r="G4704">
        <v>122</v>
      </c>
      <c r="H4704">
        <v>79</v>
      </c>
      <c r="I4704">
        <v>55</v>
      </c>
      <c r="J4704">
        <v>52</v>
      </c>
      <c r="K4704">
        <v>49</v>
      </c>
      <c r="L4704">
        <v>0</v>
      </c>
      <c r="M4704">
        <v>2023</v>
      </c>
      <c r="N4704">
        <f t="shared" ca="1" si="292"/>
        <v>237</v>
      </c>
      <c r="O4704">
        <f t="shared" ca="1" si="293"/>
        <v>31584</v>
      </c>
      <c r="P4704">
        <f ca="1">_20206[[#This Row],[最低排名]]-_20206[[#This Row],[同分人数]]+1</f>
        <v>31348</v>
      </c>
      <c r="Q4704">
        <f ca="1">IF(O4704&gt;=开始!$B$6, 1, 0)</f>
        <v>1</v>
      </c>
      <c r="R4704">
        <f ca="1">_20206[[#This Row],[最低排名]]-开始!$B$6</f>
        <v>31584</v>
      </c>
    </row>
    <row r="4705" spans="1:18">
      <c r="A4705">
        <v>53904</v>
      </c>
      <c r="B4705" t="s">
        <v>871</v>
      </c>
      <c r="C4705" t="str">
        <f t="shared" si="294"/>
        <v>淮北师大</v>
      </c>
      <c r="D4705" t="str">
        <f t="shared" si="295"/>
        <v>04</v>
      </c>
      <c r="E4705" t="s">
        <v>433</v>
      </c>
      <c r="F4705">
        <v>211</v>
      </c>
      <c r="G4705">
        <v>111</v>
      </c>
      <c r="H4705">
        <v>93</v>
      </c>
      <c r="I4705">
        <v>55</v>
      </c>
      <c r="J4705">
        <v>49</v>
      </c>
      <c r="K4705">
        <v>46</v>
      </c>
      <c r="L4705">
        <v>0</v>
      </c>
      <c r="M4705">
        <v>2023</v>
      </c>
      <c r="N4705">
        <f t="shared" ca="1" si="292"/>
        <v>242</v>
      </c>
      <c r="O4705">
        <f t="shared" ca="1" si="293"/>
        <v>30852</v>
      </c>
      <c r="P4705">
        <f ca="1">_20206[[#This Row],[最低排名]]-_20206[[#This Row],[同分人数]]+1</f>
        <v>30611</v>
      </c>
      <c r="Q4705">
        <f ca="1">IF(O4705&gt;=开始!$B$6, 1, 0)</f>
        <v>1</v>
      </c>
      <c r="R4705">
        <f ca="1">_20206[[#This Row],[最低排名]]-开始!$B$6</f>
        <v>30852</v>
      </c>
    </row>
    <row r="4706" spans="1:18">
      <c r="A4706">
        <v>54001</v>
      </c>
      <c r="B4706" t="s">
        <v>872</v>
      </c>
      <c r="C4706" t="str">
        <f t="shared" si="294"/>
        <v>滁州学院</v>
      </c>
      <c r="D4706" t="str">
        <f t="shared" si="295"/>
        <v>01</v>
      </c>
      <c r="E4706" t="s">
        <v>398</v>
      </c>
      <c r="F4706">
        <v>220</v>
      </c>
      <c r="G4706">
        <v>113</v>
      </c>
      <c r="H4706">
        <v>69</v>
      </c>
      <c r="I4706">
        <v>52</v>
      </c>
      <c r="J4706">
        <v>46</v>
      </c>
      <c r="K4706">
        <v>46</v>
      </c>
      <c r="L4706">
        <v>0</v>
      </c>
      <c r="M4706">
        <v>2023</v>
      </c>
      <c r="N4706">
        <f t="shared" ca="1" si="292"/>
        <v>214</v>
      </c>
      <c r="O4706">
        <f t="shared" ca="1" si="293"/>
        <v>35473</v>
      </c>
      <c r="P4706">
        <f ca="1">_20206[[#This Row],[最低排名]]-_20206[[#This Row],[同分人数]]+1</f>
        <v>35260</v>
      </c>
      <c r="Q4706">
        <f ca="1">IF(O4706&gt;=开始!$B$6, 1, 0)</f>
        <v>1</v>
      </c>
      <c r="R4706">
        <f ca="1">_20206[[#This Row],[最低排名]]-开始!$B$6</f>
        <v>35473</v>
      </c>
    </row>
    <row r="4707" spans="1:18">
      <c r="A4707">
        <v>54002</v>
      </c>
      <c r="B4707" t="s">
        <v>873</v>
      </c>
      <c r="C4707" t="str">
        <f t="shared" si="294"/>
        <v>滁州学院</v>
      </c>
      <c r="D4707" t="str">
        <f t="shared" si="295"/>
        <v>02</v>
      </c>
      <c r="E4707" t="s">
        <v>440</v>
      </c>
      <c r="F4707">
        <v>198</v>
      </c>
      <c r="G4707">
        <v>99</v>
      </c>
      <c r="H4707">
        <v>92</v>
      </c>
      <c r="I4707">
        <v>52</v>
      </c>
      <c r="J4707">
        <v>49</v>
      </c>
      <c r="K4707">
        <v>46</v>
      </c>
      <c r="L4707">
        <v>0</v>
      </c>
      <c r="M4707">
        <v>2023</v>
      </c>
      <c r="N4707">
        <f t="shared" ca="1" si="292"/>
        <v>194</v>
      </c>
      <c r="O4707">
        <f t="shared" ca="1" si="293"/>
        <v>34625</v>
      </c>
      <c r="P4707">
        <f ca="1">_20206[[#This Row],[最低排名]]-_20206[[#This Row],[同分人数]]+1</f>
        <v>34432</v>
      </c>
      <c r="Q4707">
        <f ca="1">IF(O4707&gt;=开始!$B$6, 1, 0)</f>
        <v>1</v>
      </c>
      <c r="R4707">
        <f ca="1">_20206[[#This Row],[最低排名]]-开始!$B$6</f>
        <v>34625</v>
      </c>
    </row>
    <row r="4708" spans="1:18">
      <c r="A4708">
        <v>54003</v>
      </c>
      <c r="B4708" t="s">
        <v>874</v>
      </c>
      <c r="C4708" t="str">
        <f t="shared" si="294"/>
        <v>滁州学院</v>
      </c>
      <c r="D4708" t="str">
        <f t="shared" si="295"/>
        <v>03</v>
      </c>
      <c r="E4708" t="s">
        <v>408</v>
      </c>
      <c r="F4708">
        <v>165</v>
      </c>
      <c r="G4708">
        <v>99</v>
      </c>
      <c r="H4708">
        <v>110</v>
      </c>
      <c r="I4708">
        <v>55</v>
      </c>
      <c r="J4708">
        <v>46</v>
      </c>
      <c r="K4708">
        <v>43</v>
      </c>
      <c r="L4708">
        <v>0</v>
      </c>
      <c r="M4708">
        <v>2023</v>
      </c>
      <c r="N4708">
        <f t="shared" ca="1" si="292"/>
        <v>179</v>
      </c>
      <c r="O4708">
        <f t="shared" ca="1" si="293"/>
        <v>38271</v>
      </c>
      <c r="P4708">
        <f ca="1">_20206[[#This Row],[最低排名]]-_20206[[#This Row],[同分人数]]+1</f>
        <v>38093</v>
      </c>
      <c r="Q4708">
        <f ca="1">IF(O4708&gt;=开始!$B$6, 1, 0)</f>
        <v>1</v>
      </c>
      <c r="R4708">
        <f ca="1">_20206[[#This Row],[最低排名]]-开始!$B$6</f>
        <v>38271</v>
      </c>
    </row>
    <row r="4709" spans="1:18">
      <c r="A4709">
        <v>54101</v>
      </c>
      <c r="B4709" t="s">
        <v>875</v>
      </c>
      <c r="C4709" t="str">
        <f t="shared" si="294"/>
        <v>安徽财大</v>
      </c>
      <c r="D4709" t="str">
        <f t="shared" si="295"/>
        <v>01</v>
      </c>
      <c r="E4709" t="s">
        <v>323</v>
      </c>
      <c r="F4709">
        <v>196</v>
      </c>
      <c r="G4709">
        <v>102</v>
      </c>
      <c r="H4709">
        <v>120</v>
      </c>
      <c r="I4709">
        <v>61</v>
      </c>
      <c r="J4709">
        <v>58</v>
      </c>
      <c r="K4709">
        <v>46</v>
      </c>
      <c r="L4709">
        <v>0</v>
      </c>
      <c r="M4709">
        <v>2023</v>
      </c>
      <c r="N4709">
        <f t="shared" ca="1" si="292"/>
        <v>240</v>
      </c>
      <c r="O4709">
        <f t="shared" ca="1" si="293"/>
        <v>24317</v>
      </c>
      <c r="P4709">
        <f ca="1">_20206[[#This Row],[最低排名]]-_20206[[#This Row],[同分人数]]+1</f>
        <v>24078</v>
      </c>
      <c r="Q4709">
        <f ca="1">IF(O4709&gt;=开始!$B$6, 1, 0)</f>
        <v>1</v>
      </c>
      <c r="R4709">
        <f ca="1">_20206[[#This Row],[最低排名]]-开始!$B$6</f>
        <v>24317</v>
      </c>
    </row>
    <row r="4710" spans="1:18">
      <c r="A4710">
        <v>54201</v>
      </c>
      <c r="B4710" t="s">
        <v>876</v>
      </c>
      <c r="C4710" t="str">
        <f t="shared" si="294"/>
        <v>淮南师院</v>
      </c>
      <c r="D4710" t="str">
        <f t="shared" si="295"/>
        <v>01</v>
      </c>
      <c r="E4710" t="s">
        <v>232</v>
      </c>
      <c r="F4710">
        <v>187</v>
      </c>
      <c r="G4710">
        <v>100</v>
      </c>
      <c r="H4710">
        <v>98</v>
      </c>
      <c r="I4710">
        <v>55</v>
      </c>
      <c r="J4710">
        <v>52</v>
      </c>
      <c r="K4710">
        <v>46</v>
      </c>
      <c r="L4710">
        <v>0</v>
      </c>
      <c r="M4710">
        <v>2023</v>
      </c>
      <c r="N4710">
        <f t="shared" ca="1" si="292"/>
        <v>261</v>
      </c>
      <c r="O4710">
        <f t="shared" ca="1" si="293"/>
        <v>34431</v>
      </c>
      <c r="P4710">
        <f ca="1">_20206[[#This Row],[最低排名]]-_20206[[#This Row],[同分人数]]+1</f>
        <v>34171</v>
      </c>
      <c r="Q4710">
        <f ca="1">IF(O4710&gt;=开始!$B$6, 1, 0)</f>
        <v>1</v>
      </c>
      <c r="R4710">
        <f ca="1">_20206[[#This Row],[最低排名]]-开始!$B$6</f>
        <v>34431</v>
      </c>
    </row>
    <row r="4711" spans="1:18">
      <c r="A4711">
        <v>54202</v>
      </c>
      <c r="B4711" t="s">
        <v>877</v>
      </c>
      <c r="C4711" t="str">
        <f t="shared" si="294"/>
        <v>淮南师院</v>
      </c>
      <c r="D4711" t="str">
        <f t="shared" si="295"/>
        <v>02</v>
      </c>
      <c r="E4711" t="s">
        <v>398</v>
      </c>
      <c r="F4711">
        <v>183</v>
      </c>
      <c r="G4711">
        <v>94</v>
      </c>
      <c r="H4711">
        <v>85</v>
      </c>
      <c r="I4711">
        <v>58</v>
      </c>
      <c r="J4711">
        <v>58</v>
      </c>
      <c r="K4711">
        <v>49</v>
      </c>
      <c r="L4711">
        <v>0</v>
      </c>
      <c r="M4711">
        <v>2023</v>
      </c>
      <c r="N4711">
        <f t="shared" ca="1" si="292"/>
        <v>214</v>
      </c>
      <c r="O4711">
        <f t="shared" ca="1" si="293"/>
        <v>35473</v>
      </c>
      <c r="P4711">
        <f ca="1">_20206[[#This Row],[最低排名]]-_20206[[#This Row],[同分人数]]+1</f>
        <v>35260</v>
      </c>
      <c r="Q4711">
        <f ca="1">IF(O4711&gt;=开始!$B$6, 1, 0)</f>
        <v>1</v>
      </c>
      <c r="R4711">
        <f ca="1">_20206[[#This Row],[最低排名]]-开始!$B$6</f>
        <v>35473</v>
      </c>
    </row>
    <row r="4712" spans="1:18">
      <c r="A4712">
        <v>54203</v>
      </c>
      <c r="B4712" t="s">
        <v>878</v>
      </c>
      <c r="C4712" t="str">
        <f t="shared" si="294"/>
        <v>淮南师院</v>
      </c>
      <c r="D4712" t="str">
        <f t="shared" si="295"/>
        <v>03</v>
      </c>
      <c r="E4712" t="s">
        <v>309</v>
      </c>
      <c r="F4712">
        <v>205</v>
      </c>
      <c r="G4712">
        <v>111</v>
      </c>
      <c r="H4712">
        <v>69</v>
      </c>
      <c r="I4712">
        <v>67</v>
      </c>
      <c r="J4712">
        <v>58</v>
      </c>
      <c r="K4712">
        <v>43</v>
      </c>
      <c r="L4712">
        <v>0</v>
      </c>
      <c r="M4712">
        <v>2023</v>
      </c>
      <c r="N4712">
        <f t="shared" ca="1" si="292"/>
        <v>237</v>
      </c>
      <c r="O4712">
        <f t="shared" ca="1" si="293"/>
        <v>33564</v>
      </c>
      <c r="P4712">
        <f ca="1">_20206[[#This Row],[最低排名]]-_20206[[#This Row],[同分人数]]+1</f>
        <v>33328</v>
      </c>
      <c r="Q4712">
        <f ca="1">IF(O4712&gt;=开始!$B$6, 1, 0)</f>
        <v>1</v>
      </c>
      <c r="R4712">
        <f ca="1">_20206[[#This Row],[最低排名]]-开始!$B$6</f>
        <v>33564</v>
      </c>
    </row>
    <row r="4713" spans="1:18">
      <c r="A4713">
        <v>54301</v>
      </c>
      <c r="B4713" t="s">
        <v>879</v>
      </c>
      <c r="C4713" t="str">
        <f t="shared" si="294"/>
        <v>安徽建筑</v>
      </c>
      <c r="D4713" t="str">
        <f t="shared" si="295"/>
        <v>01</v>
      </c>
      <c r="E4713" t="s">
        <v>387</v>
      </c>
      <c r="F4713">
        <v>198</v>
      </c>
      <c r="G4713">
        <v>105</v>
      </c>
      <c r="H4713">
        <v>83</v>
      </c>
      <c r="I4713">
        <v>58</v>
      </c>
      <c r="J4713">
        <v>55</v>
      </c>
      <c r="K4713">
        <v>52</v>
      </c>
      <c r="L4713">
        <v>0</v>
      </c>
      <c r="M4713">
        <v>2023</v>
      </c>
      <c r="N4713">
        <f t="shared" ca="1" si="292"/>
        <v>216</v>
      </c>
      <c r="O4713">
        <f t="shared" ca="1" si="293"/>
        <v>32676</v>
      </c>
      <c r="P4713">
        <f ca="1">_20206[[#This Row],[最低排名]]-_20206[[#This Row],[同分人数]]+1</f>
        <v>32461</v>
      </c>
      <c r="Q4713">
        <f ca="1">IF(O4713&gt;=开始!$B$6, 1, 0)</f>
        <v>1</v>
      </c>
      <c r="R4713">
        <f ca="1">_20206[[#This Row],[最低排名]]-开始!$B$6</f>
        <v>32676</v>
      </c>
    </row>
    <row r="4714" spans="1:18">
      <c r="A4714">
        <v>54302</v>
      </c>
      <c r="B4714" t="s">
        <v>880</v>
      </c>
      <c r="C4714" t="str">
        <f t="shared" si="294"/>
        <v>安徽建筑</v>
      </c>
      <c r="D4714" t="str">
        <f t="shared" si="295"/>
        <v>02</v>
      </c>
      <c r="E4714" t="s">
        <v>389</v>
      </c>
      <c r="F4714">
        <v>196</v>
      </c>
      <c r="G4714">
        <v>108</v>
      </c>
      <c r="H4714">
        <v>103</v>
      </c>
      <c r="I4714">
        <v>55</v>
      </c>
      <c r="J4714">
        <v>49</v>
      </c>
      <c r="K4714">
        <v>49</v>
      </c>
      <c r="L4714">
        <v>0</v>
      </c>
      <c r="M4714">
        <v>2023</v>
      </c>
      <c r="N4714">
        <f t="shared" ca="1" si="292"/>
        <v>253</v>
      </c>
      <c r="O4714">
        <f t="shared" ca="1" si="293"/>
        <v>31347</v>
      </c>
      <c r="P4714">
        <f ca="1">_20206[[#This Row],[最低排名]]-_20206[[#This Row],[同分人数]]+1</f>
        <v>31095</v>
      </c>
      <c r="Q4714">
        <f ca="1">IF(O4714&gt;=开始!$B$6, 1, 0)</f>
        <v>1</v>
      </c>
      <c r="R4714">
        <f ca="1">_20206[[#This Row],[最低排名]]-开始!$B$6</f>
        <v>31347</v>
      </c>
    </row>
    <row r="4715" spans="1:18">
      <c r="A4715">
        <v>54303</v>
      </c>
      <c r="B4715" t="s">
        <v>881</v>
      </c>
      <c r="C4715" t="str">
        <f t="shared" si="294"/>
        <v>安徽建筑</v>
      </c>
      <c r="D4715" t="str">
        <f t="shared" si="295"/>
        <v>03</v>
      </c>
      <c r="E4715" t="s">
        <v>165</v>
      </c>
      <c r="F4715">
        <v>194</v>
      </c>
      <c r="G4715">
        <v>103</v>
      </c>
      <c r="H4715">
        <v>87</v>
      </c>
      <c r="I4715">
        <v>64</v>
      </c>
      <c r="J4715">
        <v>55</v>
      </c>
      <c r="K4715">
        <v>55</v>
      </c>
      <c r="L4715">
        <v>0</v>
      </c>
      <c r="M4715">
        <v>2023</v>
      </c>
      <c r="N4715">
        <f t="shared" ca="1" si="292"/>
        <v>225</v>
      </c>
      <c r="O4715">
        <f t="shared" ca="1" si="293"/>
        <v>30610</v>
      </c>
      <c r="P4715">
        <f ca="1">_20206[[#This Row],[最低排名]]-_20206[[#This Row],[同分人数]]+1</f>
        <v>30386</v>
      </c>
      <c r="Q4715">
        <f ca="1">IF(O4715&gt;=开始!$B$6, 1, 0)</f>
        <v>1</v>
      </c>
      <c r="R4715">
        <f ca="1">_20206[[#This Row],[最低排名]]-开始!$B$6</f>
        <v>30610</v>
      </c>
    </row>
    <row r="4716" spans="1:18">
      <c r="A4716">
        <v>54304</v>
      </c>
      <c r="B4716" t="s">
        <v>882</v>
      </c>
      <c r="C4716" t="str">
        <f t="shared" si="294"/>
        <v>安徽建筑</v>
      </c>
      <c r="D4716" t="str">
        <f t="shared" si="295"/>
        <v>04</v>
      </c>
      <c r="E4716" t="s">
        <v>433</v>
      </c>
      <c r="F4716">
        <v>204</v>
      </c>
      <c r="G4716">
        <v>104</v>
      </c>
      <c r="H4716">
        <v>100</v>
      </c>
      <c r="I4716">
        <v>55</v>
      </c>
      <c r="J4716">
        <v>49</v>
      </c>
      <c r="K4716">
        <v>46</v>
      </c>
      <c r="L4716">
        <v>0</v>
      </c>
      <c r="M4716">
        <v>2023</v>
      </c>
      <c r="N4716">
        <f t="shared" ca="1" si="292"/>
        <v>242</v>
      </c>
      <c r="O4716">
        <f t="shared" ca="1" si="293"/>
        <v>30852</v>
      </c>
      <c r="P4716">
        <f ca="1">_20206[[#This Row],[最低排名]]-_20206[[#This Row],[同分人数]]+1</f>
        <v>30611</v>
      </c>
      <c r="Q4716">
        <f ca="1">IF(O4716&gt;=开始!$B$6, 1, 0)</f>
        <v>1</v>
      </c>
      <c r="R4716">
        <f ca="1">_20206[[#This Row],[最低排名]]-开始!$B$6</f>
        <v>30852</v>
      </c>
    </row>
    <row r="4717" spans="1:18">
      <c r="A4717">
        <v>54305</v>
      </c>
      <c r="B4717" t="s">
        <v>883</v>
      </c>
      <c r="C4717" t="str">
        <f t="shared" si="294"/>
        <v>安徽建筑</v>
      </c>
      <c r="D4717" t="str">
        <f t="shared" si="295"/>
        <v>05</v>
      </c>
      <c r="E4717" t="s">
        <v>182</v>
      </c>
      <c r="F4717">
        <v>197</v>
      </c>
      <c r="G4717">
        <v>102</v>
      </c>
      <c r="H4717">
        <v>84</v>
      </c>
      <c r="I4717">
        <v>64</v>
      </c>
      <c r="J4717">
        <v>61</v>
      </c>
      <c r="K4717">
        <v>55</v>
      </c>
      <c r="L4717">
        <v>0</v>
      </c>
      <c r="M4717">
        <v>2023</v>
      </c>
      <c r="N4717">
        <f t="shared" ca="1" si="292"/>
        <v>233</v>
      </c>
      <c r="O4717">
        <f t="shared" ca="1" si="293"/>
        <v>29246</v>
      </c>
      <c r="P4717">
        <f ca="1">_20206[[#This Row],[最低排名]]-_20206[[#This Row],[同分人数]]+1</f>
        <v>29014</v>
      </c>
      <c r="Q4717">
        <f ca="1">IF(O4717&gt;=开始!$B$6, 1, 0)</f>
        <v>1</v>
      </c>
      <c r="R4717">
        <f ca="1">_20206[[#This Row],[最低排名]]-开始!$B$6</f>
        <v>29246</v>
      </c>
    </row>
    <row r="4718" spans="1:18">
      <c r="A4718">
        <v>54306</v>
      </c>
      <c r="B4718" t="s">
        <v>884</v>
      </c>
      <c r="C4718" t="str">
        <f t="shared" si="294"/>
        <v>安徽建筑</v>
      </c>
      <c r="D4718" t="str">
        <f t="shared" si="295"/>
        <v>06</v>
      </c>
      <c r="E4718" t="s">
        <v>165</v>
      </c>
      <c r="F4718">
        <v>202</v>
      </c>
      <c r="G4718">
        <v>106</v>
      </c>
      <c r="H4718">
        <v>79</v>
      </c>
      <c r="I4718">
        <v>67</v>
      </c>
      <c r="J4718">
        <v>55</v>
      </c>
      <c r="K4718">
        <v>52</v>
      </c>
      <c r="L4718">
        <v>0</v>
      </c>
      <c r="M4718">
        <v>2023</v>
      </c>
      <c r="N4718">
        <f t="shared" ca="1" si="292"/>
        <v>225</v>
      </c>
      <c r="O4718">
        <f t="shared" ca="1" si="293"/>
        <v>30610</v>
      </c>
      <c r="P4718">
        <f ca="1">_20206[[#This Row],[最低排名]]-_20206[[#This Row],[同分人数]]+1</f>
        <v>30386</v>
      </c>
      <c r="Q4718">
        <f ca="1">IF(O4718&gt;=开始!$B$6, 1, 0)</f>
        <v>1</v>
      </c>
      <c r="R4718">
        <f ca="1">_20206[[#This Row],[最低排名]]-开始!$B$6</f>
        <v>30610</v>
      </c>
    </row>
    <row r="4719" spans="1:18">
      <c r="A4719">
        <v>54401</v>
      </c>
      <c r="B4719" t="s">
        <v>885</v>
      </c>
      <c r="C4719" t="str">
        <f t="shared" si="294"/>
        <v>安徽科技</v>
      </c>
      <c r="D4719" t="str">
        <f t="shared" si="295"/>
        <v>01</v>
      </c>
      <c r="E4719" t="s">
        <v>54</v>
      </c>
      <c r="F4719">
        <v>184</v>
      </c>
      <c r="G4719">
        <v>99</v>
      </c>
      <c r="H4719">
        <v>107</v>
      </c>
      <c r="I4719">
        <v>58</v>
      </c>
      <c r="J4719">
        <v>49</v>
      </c>
      <c r="K4719">
        <v>43</v>
      </c>
      <c r="L4719">
        <v>0</v>
      </c>
      <c r="M4719">
        <v>2023</v>
      </c>
      <c r="N4719">
        <f t="shared" ca="1" si="292"/>
        <v>202</v>
      </c>
      <c r="O4719">
        <f t="shared" ca="1" si="293"/>
        <v>33766</v>
      </c>
      <c r="P4719">
        <f ca="1">_20206[[#This Row],[最低排名]]-_20206[[#This Row],[同分人数]]+1</f>
        <v>33565</v>
      </c>
      <c r="Q4719">
        <f ca="1">IF(O4719&gt;=开始!$B$6, 1, 0)</f>
        <v>1</v>
      </c>
      <c r="R4719">
        <f ca="1">_20206[[#This Row],[最低排名]]-开始!$B$6</f>
        <v>33766</v>
      </c>
    </row>
    <row r="4720" spans="1:18">
      <c r="A4720">
        <v>54402</v>
      </c>
      <c r="B4720" t="s">
        <v>886</v>
      </c>
      <c r="C4720" t="str">
        <f t="shared" si="294"/>
        <v>安徽科技</v>
      </c>
      <c r="D4720" t="str">
        <f t="shared" si="295"/>
        <v>02</v>
      </c>
      <c r="E4720" t="s">
        <v>528</v>
      </c>
      <c r="F4720">
        <v>185</v>
      </c>
      <c r="G4720">
        <v>97</v>
      </c>
      <c r="H4720">
        <v>99</v>
      </c>
      <c r="I4720">
        <v>58</v>
      </c>
      <c r="J4720">
        <v>52</v>
      </c>
      <c r="K4720">
        <v>46</v>
      </c>
      <c r="L4720">
        <v>0</v>
      </c>
      <c r="M4720">
        <v>2023</v>
      </c>
      <c r="N4720">
        <f t="shared" ca="1" si="292"/>
        <v>199</v>
      </c>
      <c r="O4720">
        <f t="shared" ca="1" si="293"/>
        <v>33965</v>
      </c>
      <c r="P4720">
        <f ca="1">_20206[[#This Row],[最低排名]]-_20206[[#This Row],[同分人数]]+1</f>
        <v>33767</v>
      </c>
      <c r="Q4720">
        <f ca="1">IF(O4720&gt;=开始!$B$6, 1, 0)</f>
        <v>1</v>
      </c>
      <c r="R4720">
        <f ca="1">_20206[[#This Row],[最低排名]]-开始!$B$6</f>
        <v>33965</v>
      </c>
    </row>
    <row r="4721" spans="1:18">
      <c r="A4721">
        <v>54403</v>
      </c>
      <c r="B4721" t="s">
        <v>887</v>
      </c>
      <c r="C4721" t="str">
        <f t="shared" si="294"/>
        <v>安徽科技</v>
      </c>
      <c r="D4721" t="str">
        <f t="shared" si="295"/>
        <v>03</v>
      </c>
      <c r="E4721" t="s">
        <v>335</v>
      </c>
      <c r="F4721">
        <v>198</v>
      </c>
      <c r="G4721">
        <v>101</v>
      </c>
      <c r="H4721">
        <v>105</v>
      </c>
      <c r="I4721">
        <v>55</v>
      </c>
      <c r="J4721">
        <v>46</v>
      </c>
      <c r="K4721">
        <v>43</v>
      </c>
      <c r="L4721">
        <v>0</v>
      </c>
      <c r="M4721">
        <v>2023</v>
      </c>
      <c r="N4721">
        <f t="shared" ca="1" si="292"/>
        <v>224</v>
      </c>
      <c r="O4721">
        <f t="shared" ca="1" si="293"/>
        <v>32460</v>
      </c>
      <c r="P4721">
        <f ca="1">_20206[[#This Row],[最低排名]]-_20206[[#This Row],[同分人数]]+1</f>
        <v>32237</v>
      </c>
      <c r="Q4721">
        <f ca="1">IF(O4721&gt;=开始!$B$6, 1, 0)</f>
        <v>1</v>
      </c>
      <c r="R4721">
        <f ca="1">_20206[[#This Row],[最低排名]]-开始!$B$6</f>
        <v>32460</v>
      </c>
    </row>
    <row r="4722" spans="1:18">
      <c r="A4722">
        <v>54404</v>
      </c>
      <c r="B4722" t="s">
        <v>888</v>
      </c>
      <c r="C4722" t="str">
        <f t="shared" si="294"/>
        <v>安徽科技</v>
      </c>
      <c r="D4722" t="str">
        <f t="shared" si="295"/>
        <v>04</v>
      </c>
      <c r="E4722" t="s">
        <v>228</v>
      </c>
      <c r="F4722">
        <v>191</v>
      </c>
      <c r="G4722">
        <v>98</v>
      </c>
      <c r="H4722">
        <v>80</v>
      </c>
      <c r="I4722">
        <v>58</v>
      </c>
      <c r="J4722">
        <v>58</v>
      </c>
      <c r="K4722">
        <v>52</v>
      </c>
      <c r="L4722">
        <v>0</v>
      </c>
      <c r="M4722">
        <v>2023</v>
      </c>
      <c r="N4722">
        <f t="shared" ca="1" si="292"/>
        <v>205</v>
      </c>
      <c r="O4722">
        <f t="shared" ca="1" si="293"/>
        <v>34170</v>
      </c>
      <c r="P4722">
        <f ca="1">_20206[[#This Row],[最低排名]]-_20206[[#This Row],[同分人数]]+1</f>
        <v>33966</v>
      </c>
      <c r="Q4722">
        <f ca="1">IF(O4722&gt;=开始!$B$6, 1, 0)</f>
        <v>1</v>
      </c>
      <c r="R4722">
        <f ca="1">_20206[[#This Row],[最低排名]]-开始!$B$6</f>
        <v>34170</v>
      </c>
    </row>
    <row r="4723" spans="1:18">
      <c r="A4723">
        <v>54501</v>
      </c>
      <c r="B4723" t="s">
        <v>889</v>
      </c>
      <c r="C4723" t="str">
        <f t="shared" si="294"/>
        <v>合肥城院</v>
      </c>
      <c r="D4723" t="str">
        <f t="shared" si="295"/>
        <v>01</v>
      </c>
      <c r="E4723" t="s">
        <v>316</v>
      </c>
      <c r="F4723">
        <v>169</v>
      </c>
      <c r="G4723">
        <v>90</v>
      </c>
      <c r="H4723">
        <v>81</v>
      </c>
      <c r="I4723">
        <v>55</v>
      </c>
      <c r="J4723">
        <v>52</v>
      </c>
      <c r="K4723">
        <v>49</v>
      </c>
      <c r="L4723">
        <v>0</v>
      </c>
      <c r="M4723">
        <v>2023</v>
      </c>
      <c r="N4723">
        <f t="shared" ca="1" si="292"/>
        <v>159</v>
      </c>
      <c r="O4723">
        <f t="shared" ca="1" si="293"/>
        <v>40671</v>
      </c>
      <c r="P4723">
        <f ca="1">_20206[[#This Row],[最低排名]]-_20206[[#This Row],[同分人数]]+1</f>
        <v>40513</v>
      </c>
      <c r="Q4723">
        <f ca="1">IF(O4723&gt;=开始!$B$6, 1, 0)</f>
        <v>1</v>
      </c>
      <c r="R4723">
        <f ca="1">_20206[[#This Row],[最低排名]]-开始!$B$6</f>
        <v>40671</v>
      </c>
    </row>
    <row r="4724" spans="1:18">
      <c r="A4724">
        <v>54502</v>
      </c>
      <c r="B4724" t="s">
        <v>890</v>
      </c>
      <c r="C4724" t="str">
        <f t="shared" si="294"/>
        <v>合肥城院</v>
      </c>
      <c r="D4724" t="str">
        <f t="shared" si="295"/>
        <v>02</v>
      </c>
      <c r="E4724" t="s">
        <v>198</v>
      </c>
      <c r="F4724">
        <v>173</v>
      </c>
      <c r="G4724">
        <v>88</v>
      </c>
      <c r="H4724">
        <v>91</v>
      </c>
      <c r="I4724">
        <v>49</v>
      </c>
      <c r="J4724">
        <v>46</v>
      </c>
      <c r="K4724">
        <v>46</v>
      </c>
      <c r="L4724">
        <v>0</v>
      </c>
      <c r="M4724">
        <v>2023</v>
      </c>
      <c r="N4724">
        <f t="shared" ca="1" si="292"/>
        <v>159</v>
      </c>
      <c r="O4724">
        <f t="shared" ca="1" si="293"/>
        <v>40830</v>
      </c>
      <c r="P4724">
        <f ca="1">_20206[[#This Row],[最低排名]]-_20206[[#This Row],[同分人数]]+1</f>
        <v>40672</v>
      </c>
      <c r="Q4724">
        <f ca="1">IF(O4724&gt;=开始!$B$6, 1, 0)</f>
        <v>1</v>
      </c>
      <c r="R4724">
        <f ca="1">_20206[[#This Row],[最低排名]]-开始!$B$6</f>
        <v>40830</v>
      </c>
    </row>
    <row r="4725" spans="1:18">
      <c r="A4725">
        <v>54503</v>
      </c>
      <c r="B4725" t="s">
        <v>891</v>
      </c>
      <c r="C4725" t="str">
        <f t="shared" si="294"/>
        <v>合肥城院</v>
      </c>
      <c r="D4725" t="str">
        <f t="shared" si="295"/>
        <v>03</v>
      </c>
      <c r="E4725" t="s">
        <v>207</v>
      </c>
      <c r="F4725">
        <v>176</v>
      </c>
      <c r="G4725">
        <v>95</v>
      </c>
      <c r="H4725">
        <v>66</v>
      </c>
      <c r="I4725">
        <v>61</v>
      </c>
      <c r="J4725">
        <v>58</v>
      </c>
      <c r="K4725">
        <v>52</v>
      </c>
      <c r="L4725">
        <v>0</v>
      </c>
      <c r="M4725">
        <v>2023</v>
      </c>
      <c r="N4725">
        <f t="shared" ca="1" si="292"/>
        <v>193</v>
      </c>
      <c r="O4725">
        <f t="shared" ca="1" si="293"/>
        <v>39440</v>
      </c>
      <c r="P4725">
        <f ca="1">_20206[[#This Row],[最低排名]]-_20206[[#This Row],[同分人数]]+1</f>
        <v>39248</v>
      </c>
      <c r="Q4725">
        <f ca="1">IF(O4725&gt;=开始!$B$6, 1, 0)</f>
        <v>1</v>
      </c>
      <c r="R4725">
        <f ca="1">_20206[[#This Row],[最低排名]]-开始!$B$6</f>
        <v>39440</v>
      </c>
    </row>
    <row r="4726" spans="1:18">
      <c r="A4726">
        <v>54601</v>
      </c>
      <c r="B4726" t="s">
        <v>892</v>
      </c>
      <c r="C4726" t="str">
        <f t="shared" si="294"/>
        <v>安医临床</v>
      </c>
      <c r="D4726" t="str">
        <f t="shared" si="295"/>
        <v>01</v>
      </c>
      <c r="E4726" t="s">
        <v>419</v>
      </c>
      <c r="F4726">
        <v>191</v>
      </c>
      <c r="G4726">
        <v>102</v>
      </c>
      <c r="H4726">
        <v>99</v>
      </c>
      <c r="I4726">
        <v>52</v>
      </c>
      <c r="J4726">
        <v>46</v>
      </c>
      <c r="K4726">
        <v>46</v>
      </c>
      <c r="L4726">
        <v>0</v>
      </c>
      <c r="M4726">
        <v>2023</v>
      </c>
      <c r="N4726">
        <f t="shared" ca="1" si="292"/>
        <v>208</v>
      </c>
      <c r="O4726">
        <f t="shared" ca="1" si="293"/>
        <v>35259</v>
      </c>
      <c r="P4726">
        <f ca="1">_20206[[#This Row],[最低排名]]-_20206[[#This Row],[同分人数]]+1</f>
        <v>35052</v>
      </c>
      <c r="Q4726">
        <f ca="1">IF(O4726&gt;=开始!$B$6, 1, 0)</f>
        <v>1</v>
      </c>
      <c r="R4726">
        <f ca="1">_20206[[#This Row],[最低排名]]-开始!$B$6</f>
        <v>35259</v>
      </c>
    </row>
    <row r="4727" spans="1:18">
      <c r="A4727">
        <v>54701</v>
      </c>
      <c r="B4727" t="s">
        <v>893</v>
      </c>
      <c r="C4727" t="str">
        <f t="shared" si="294"/>
        <v>安徽中医</v>
      </c>
      <c r="D4727" t="str">
        <f t="shared" si="295"/>
        <v>01</v>
      </c>
      <c r="E4727" t="s">
        <v>307</v>
      </c>
      <c r="F4727">
        <v>221</v>
      </c>
      <c r="G4727">
        <v>120</v>
      </c>
      <c r="H4727">
        <v>121</v>
      </c>
      <c r="I4727">
        <v>67</v>
      </c>
      <c r="J4727">
        <v>58</v>
      </c>
      <c r="K4727">
        <v>52</v>
      </c>
      <c r="L4727">
        <v>0</v>
      </c>
      <c r="M4727">
        <v>2023</v>
      </c>
      <c r="N4727">
        <f t="shared" ca="1" si="292"/>
        <v>253</v>
      </c>
      <c r="O4727">
        <f t="shared" ca="1" si="293"/>
        <v>14925</v>
      </c>
      <c r="P4727">
        <f ca="1">_20206[[#This Row],[最低排名]]-_20206[[#This Row],[同分人数]]+1</f>
        <v>14673</v>
      </c>
      <c r="Q4727">
        <f ca="1">IF(O4727&gt;=开始!$B$6, 1, 0)</f>
        <v>1</v>
      </c>
      <c r="R4727">
        <f ca="1">_20206[[#This Row],[最低排名]]-开始!$B$6</f>
        <v>14925</v>
      </c>
    </row>
    <row r="4728" spans="1:18">
      <c r="A4728">
        <v>54801</v>
      </c>
      <c r="B4728" t="s">
        <v>894</v>
      </c>
      <c r="C4728" t="str">
        <f t="shared" si="294"/>
        <v>安徽工程</v>
      </c>
      <c r="D4728" t="str">
        <f t="shared" si="295"/>
        <v>01</v>
      </c>
      <c r="E4728" t="s">
        <v>485</v>
      </c>
      <c r="F4728">
        <v>185</v>
      </c>
      <c r="G4728">
        <v>93</v>
      </c>
      <c r="H4728">
        <v>89</v>
      </c>
      <c r="I4728">
        <v>64</v>
      </c>
      <c r="J4728">
        <v>61</v>
      </c>
      <c r="K4728">
        <v>46</v>
      </c>
      <c r="L4728">
        <v>0</v>
      </c>
      <c r="M4728">
        <v>2023</v>
      </c>
      <c r="N4728">
        <f t="shared" ca="1" si="292"/>
        <v>221</v>
      </c>
      <c r="O4728">
        <f t="shared" ca="1" si="293"/>
        <v>32897</v>
      </c>
      <c r="P4728">
        <f ca="1">_20206[[#This Row],[最低排名]]-_20206[[#This Row],[同分人数]]+1</f>
        <v>32677</v>
      </c>
      <c r="Q4728">
        <f ca="1">IF(O4728&gt;=开始!$B$6, 1, 0)</f>
        <v>1</v>
      </c>
      <c r="R4728">
        <f ca="1">_20206[[#This Row],[最低排名]]-开始!$B$6</f>
        <v>32897</v>
      </c>
    </row>
    <row r="4729" spans="1:18">
      <c r="A4729">
        <v>54802</v>
      </c>
      <c r="B4729" t="s">
        <v>895</v>
      </c>
      <c r="C4729" t="str">
        <f t="shared" si="294"/>
        <v>安徽工程</v>
      </c>
      <c r="D4729" t="str">
        <f t="shared" si="295"/>
        <v>02</v>
      </c>
      <c r="E4729" t="s">
        <v>232</v>
      </c>
      <c r="F4729">
        <v>189</v>
      </c>
      <c r="G4729">
        <v>99</v>
      </c>
      <c r="H4729">
        <v>99</v>
      </c>
      <c r="I4729">
        <v>52</v>
      </c>
      <c r="J4729">
        <v>49</v>
      </c>
      <c r="K4729">
        <v>49</v>
      </c>
      <c r="L4729">
        <v>0</v>
      </c>
      <c r="M4729">
        <v>2023</v>
      </c>
      <c r="N4729">
        <f t="shared" ca="1" si="292"/>
        <v>261</v>
      </c>
      <c r="O4729">
        <f t="shared" ca="1" si="293"/>
        <v>34431</v>
      </c>
      <c r="P4729">
        <f ca="1">_20206[[#This Row],[最低排名]]-_20206[[#This Row],[同分人数]]+1</f>
        <v>34171</v>
      </c>
      <c r="Q4729">
        <f ca="1">IF(O4729&gt;=开始!$B$6, 1, 0)</f>
        <v>1</v>
      </c>
      <c r="R4729">
        <f ca="1">_20206[[#This Row],[最低排名]]-开始!$B$6</f>
        <v>34431</v>
      </c>
    </row>
    <row r="4730" spans="1:18">
      <c r="A4730">
        <v>56101</v>
      </c>
      <c r="B4730" t="s">
        <v>896</v>
      </c>
      <c r="C4730" t="str">
        <f t="shared" si="294"/>
        <v>厦门大学</v>
      </c>
      <c r="D4730" t="str">
        <f t="shared" si="295"/>
        <v>01</v>
      </c>
      <c r="E4730" t="s">
        <v>31</v>
      </c>
      <c r="F4730">
        <v>243</v>
      </c>
      <c r="G4730">
        <v>126</v>
      </c>
      <c r="H4730">
        <v>136</v>
      </c>
      <c r="I4730">
        <v>67</v>
      </c>
      <c r="J4730">
        <v>61</v>
      </c>
      <c r="K4730">
        <v>61</v>
      </c>
      <c r="L4730">
        <v>0</v>
      </c>
      <c r="M4730">
        <v>2023</v>
      </c>
      <c r="N4730">
        <f t="shared" ca="1" si="292"/>
        <v>164</v>
      </c>
      <c r="O4730">
        <f t="shared" ca="1" si="293"/>
        <v>4260</v>
      </c>
      <c r="P4730">
        <f ca="1">_20206[[#This Row],[最低排名]]-_20206[[#This Row],[同分人数]]+1</f>
        <v>4097</v>
      </c>
      <c r="Q4730">
        <f ca="1">IF(O4730&gt;=开始!$B$6, 1, 0)</f>
        <v>1</v>
      </c>
      <c r="R4730">
        <f ca="1">_20206[[#This Row],[最低排名]]-开始!$B$6</f>
        <v>4260</v>
      </c>
    </row>
    <row r="4731" spans="1:18">
      <c r="A4731">
        <v>56102</v>
      </c>
      <c r="B4731" t="s">
        <v>897</v>
      </c>
      <c r="C4731" t="str">
        <f t="shared" si="294"/>
        <v>厦门大学</v>
      </c>
      <c r="D4731" t="str">
        <f t="shared" si="295"/>
        <v>02</v>
      </c>
      <c r="E4731" t="s">
        <v>601</v>
      </c>
      <c r="F4731">
        <v>253</v>
      </c>
      <c r="G4731">
        <v>139</v>
      </c>
      <c r="H4731">
        <v>122</v>
      </c>
      <c r="I4731">
        <v>67</v>
      </c>
      <c r="J4731">
        <v>67</v>
      </c>
      <c r="K4731">
        <v>58</v>
      </c>
      <c r="L4731">
        <v>5</v>
      </c>
      <c r="M4731">
        <v>2023</v>
      </c>
      <c r="N4731">
        <f t="shared" ca="1" si="292"/>
        <v>182</v>
      </c>
      <c r="O4731">
        <f t="shared" ca="1" si="293"/>
        <v>3586</v>
      </c>
      <c r="P4731">
        <f ca="1">_20206[[#This Row],[最低排名]]-_20206[[#This Row],[同分人数]]+1</f>
        <v>3405</v>
      </c>
      <c r="Q4731">
        <f ca="1">IF(O4731&gt;=开始!$B$6, 1, 0)</f>
        <v>1</v>
      </c>
      <c r="R4731">
        <f ca="1">_20206[[#This Row],[最低排名]]-开始!$B$6</f>
        <v>3586</v>
      </c>
    </row>
    <row r="4732" spans="1:18">
      <c r="A4732">
        <v>56103</v>
      </c>
      <c r="B4732" t="s">
        <v>898</v>
      </c>
      <c r="C4732" t="str">
        <f t="shared" si="294"/>
        <v>厦门大学</v>
      </c>
      <c r="D4732" t="str">
        <f t="shared" si="295"/>
        <v>03</v>
      </c>
      <c r="E4732" t="s">
        <v>8</v>
      </c>
      <c r="F4732">
        <v>238</v>
      </c>
      <c r="G4732">
        <v>132</v>
      </c>
      <c r="H4732">
        <v>130</v>
      </c>
      <c r="I4732">
        <v>70</v>
      </c>
      <c r="J4732">
        <v>67</v>
      </c>
      <c r="K4732">
        <v>64</v>
      </c>
      <c r="L4732">
        <v>0</v>
      </c>
      <c r="M4732">
        <v>2023</v>
      </c>
      <c r="N4732">
        <f t="shared" ca="1" si="292"/>
        <v>182</v>
      </c>
      <c r="O4732">
        <f t="shared" ca="1" si="293"/>
        <v>4096</v>
      </c>
      <c r="P4732">
        <f ca="1">_20206[[#This Row],[最低排名]]-_20206[[#This Row],[同分人数]]+1</f>
        <v>3915</v>
      </c>
      <c r="Q4732">
        <f ca="1">IF(O4732&gt;=开始!$B$6, 1, 0)</f>
        <v>1</v>
      </c>
      <c r="R4732">
        <f ca="1">_20206[[#This Row],[最低排名]]-开始!$B$6</f>
        <v>4096</v>
      </c>
    </row>
    <row r="4733" spans="1:18">
      <c r="A4733">
        <v>56104</v>
      </c>
      <c r="B4733" t="s">
        <v>899</v>
      </c>
      <c r="C4733" t="str">
        <f t="shared" si="294"/>
        <v>厦门大学</v>
      </c>
      <c r="D4733" t="str">
        <f t="shared" si="295"/>
        <v>04</v>
      </c>
      <c r="E4733" t="s">
        <v>31</v>
      </c>
      <c r="F4733">
        <v>234</v>
      </c>
      <c r="G4733">
        <v>120</v>
      </c>
      <c r="H4733">
        <v>130</v>
      </c>
      <c r="I4733">
        <v>70</v>
      </c>
      <c r="J4733">
        <v>67</v>
      </c>
      <c r="K4733">
        <v>67</v>
      </c>
      <c r="L4733">
        <v>0</v>
      </c>
      <c r="M4733">
        <v>2023</v>
      </c>
      <c r="N4733">
        <f t="shared" ca="1" si="292"/>
        <v>164</v>
      </c>
      <c r="O4733">
        <f t="shared" ca="1" si="293"/>
        <v>4260</v>
      </c>
      <c r="P4733">
        <f ca="1">_20206[[#This Row],[最低排名]]-_20206[[#This Row],[同分人数]]+1</f>
        <v>4097</v>
      </c>
      <c r="Q4733">
        <f ca="1">IF(O4733&gt;=开始!$B$6, 1, 0)</f>
        <v>1</v>
      </c>
      <c r="R4733">
        <f ca="1">_20206[[#This Row],[最低排名]]-开始!$B$6</f>
        <v>4260</v>
      </c>
    </row>
    <row r="4734" spans="1:18">
      <c r="A4734">
        <v>56201</v>
      </c>
      <c r="B4734" t="s">
        <v>900</v>
      </c>
      <c r="C4734" t="str">
        <f t="shared" si="294"/>
        <v>华侨大学</v>
      </c>
      <c r="D4734" t="str">
        <f t="shared" si="295"/>
        <v>01</v>
      </c>
      <c r="E4734" t="s">
        <v>577</v>
      </c>
      <c r="F4734">
        <v>209</v>
      </c>
      <c r="G4734">
        <v>111</v>
      </c>
      <c r="H4734">
        <v>98</v>
      </c>
      <c r="I4734">
        <v>61</v>
      </c>
      <c r="J4734">
        <v>55</v>
      </c>
      <c r="K4734">
        <v>55</v>
      </c>
      <c r="L4734">
        <v>0</v>
      </c>
      <c r="M4734">
        <v>2023</v>
      </c>
      <c r="N4734">
        <f t="shared" ca="1" si="292"/>
        <v>280</v>
      </c>
      <c r="O4734">
        <f t="shared" ca="1" si="293"/>
        <v>25081</v>
      </c>
      <c r="P4734">
        <f ca="1">_20206[[#This Row],[最低排名]]-_20206[[#This Row],[同分人数]]+1</f>
        <v>24802</v>
      </c>
      <c r="Q4734">
        <f ca="1">IF(O4734&gt;=开始!$B$6, 1, 0)</f>
        <v>1</v>
      </c>
      <c r="R4734">
        <f ca="1">_20206[[#This Row],[最低排名]]-开始!$B$6</f>
        <v>25081</v>
      </c>
    </row>
    <row r="4735" spans="1:18">
      <c r="A4735">
        <v>56301</v>
      </c>
      <c r="B4735" t="s">
        <v>901</v>
      </c>
      <c r="C4735" t="str">
        <f t="shared" si="294"/>
        <v>福州大学</v>
      </c>
      <c r="D4735" t="str">
        <f t="shared" si="295"/>
        <v>01</v>
      </c>
      <c r="E4735" t="s">
        <v>64</v>
      </c>
      <c r="F4735">
        <v>232</v>
      </c>
      <c r="G4735">
        <v>129</v>
      </c>
      <c r="H4735">
        <v>122</v>
      </c>
      <c r="I4735">
        <v>64</v>
      </c>
      <c r="J4735">
        <v>61</v>
      </c>
      <c r="K4735">
        <v>61</v>
      </c>
      <c r="L4735">
        <v>0</v>
      </c>
      <c r="M4735">
        <v>2023</v>
      </c>
      <c r="N4735">
        <f t="shared" ca="1" si="292"/>
        <v>209</v>
      </c>
      <c r="O4735">
        <f t="shared" ca="1" si="293"/>
        <v>9864</v>
      </c>
      <c r="P4735">
        <f ca="1">_20206[[#This Row],[最低排名]]-_20206[[#This Row],[同分人数]]+1</f>
        <v>9656</v>
      </c>
      <c r="Q4735">
        <f ca="1">IF(O4735&gt;=开始!$B$6, 1, 0)</f>
        <v>1</v>
      </c>
      <c r="R4735">
        <f ca="1">_20206[[#This Row],[最低排名]]-开始!$B$6</f>
        <v>9864</v>
      </c>
    </row>
    <row r="4736" spans="1:18">
      <c r="A4736">
        <v>56302</v>
      </c>
      <c r="B4736" t="s">
        <v>902</v>
      </c>
      <c r="C4736" t="str">
        <f t="shared" si="294"/>
        <v>福州大学</v>
      </c>
      <c r="D4736" t="str">
        <f t="shared" si="295"/>
        <v>02</v>
      </c>
      <c r="E4736" t="s">
        <v>279</v>
      </c>
      <c r="F4736">
        <v>229</v>
      </c>
      <c r="G4736">
        <v>117</v>
      </c>
      <c r="H4736">
        <v>112</v>
      </c>
      <c r="I4736">
        <v>70</v>
      </c>
      <c r="J4736">
        <v>64</v>
      </c>
      <c r="K4736">
        <v>58</v>
      </c>
      <c r="L4736">
        <v>0</v>
      </c>
      <c r="M4736">
        <v>2023</v>
      </c>
      <c r="N4736">
        <f t="shared" ca="1" si="292"/>
        <v>225</v>
      </c>
      <c r="O4736">
        <f t="shared" ca="1" si="293"/>
        <v>11501</v>
      </c>
      <c r="P4736">
        <f ca="1">_20206[[#This Row],[最低排名]]-_20206[[#This Row],[同分人数]]+1</f>
        <v>11277</v>
      </c>
      <c r="Q4736">
        <f ca="1">IF(O4736&gt;=开始!$B$6, 1, 0)</f>
        <v>1</v>
      </c>
      <c r="R4736">
        <f ca="1">_20206[[#This Row],[最低排名]]-开始!$B$6</f>
        <v>11501</v>
      </c>
    </row>
    <row r="4737" spans="1:18">
      <c r="A4737">
        <v>56401</v>
      </c>
      <c r="B4737" t="s">
        <v>903</v>
      </c>
      <c r="C4737" t="str">
        <f t="shared" si="294"/>
        <v>福建理工</v>
      </c>
      <c r="D4737" t="str">
        <f t="shared" si="295"/>
        <v>01</v>
      </c>
      <c r="E4737" t="s">
        <v>230</v>
      </c>
      <c r="F4737">
        <v>196</v>
      </c>
      <c r="G4737">
        <v>101</v>
      </c>
      <c r="H4737">
        <v>106</v>
      </c>
      <c r="I4737">
        <v>49</v>
      </c>
      <c r="J4737">
        <v>46</v>
      </c>
      <c r="K4737">
        <v>46</v>
      </c>
      <c r="L4737">
        <v>0</v>
      </c>
      <c r="M4737">
        <v>2023</v>
      </c>
      <c r="N4737">
        <f t="shared" ca="1" si="292"/>
        <v>233</v>
      </c>
      <c r="O4737">
        <f t="shared" ca="1" si="293"/>
        <v>33327</v>
      </c>
      <c r="P4737">
        <f ca="1">_20206[[#This Row],[最低排名]]-_20206[[#This Row],[同分人数]]+1</f>
        <v>33095</v>
      </c>
      <c r="Q4737">
        <f ca="1">IF(O4737&gt;=开始!$B$6, 1, 0)</f>
        <v>1</v>
      </c>
      <c r="R4737">
        <f ca="1">_20206[[#This Row],[最低排名]]-开始!$B$6</f>
        <v>33327</v>
      </c>
    </row>
    <row r="4738" spans="1:18">
      <c r="A4738">
        <v>56501</v>
      </c>
      <c r="B4738" t="s">
        <v>904</v>
      </c>
      <c r="C4738" t="str">
        <f t="shared" si="294"/>
        <v>福建农林</v>
      </c>
      <c r="D4738" t="str">
        <f t="shared" si="295"/>
        <v>01</v>
      </c>
      <c r="E4738" t="s">
        <v>701</v>
      </c>
      <c r="F4738">
        <v>191</v>
      </c>
      <c r="G4738">
        <v>97</v>
      </c>
      <c r="H4738">
        <v>103</v>
      </c>
      <c r="I4738">
        <v>55</v>
      </c>
      <c r="J4738">
        <v>49</v>
      </c>
      <c r="K4738">
        <v>46</v>
      </c>
      <c r="L4738">
        <v>0</v>
      </c>
      <c r="M4738">
        <v>2023</v>
      </c>
      <c r="N4738">
        <f t="shared" ref="N4738:N4801" ca="1" si="296">VLOOKUP(E4738, INDIRECT("'" &amp; M4738 &amp; "D'!$A$2:$G$500"), 2, FALSE)</f>
        <v>197</v>
      </c>
      <c r="O4738">
        <f t="shared" ref="O4738:O4801" ca="1" si="297">VLOOKUP(E4738, INDIRECT("'" &amp; M4738 &amp; "D'!$A$2:$G$500"), 3, FALSE)</f>
        <v>33094</v>
      </c>
      <c r="P4738">
        <f ca="1">_20206[[#This Row],[最低排名]]-_20206[[#This Row],[同分人数]]+1</f>
        <v>32898</v>
      </c>
      <c r="Q4738">
        <f ca="1">IF(O4738&gt;=开始!$B$6, 1, 0)</f>
        <v>1</v>
      </c>
      <c r="R4738">
        <f ca="1">_20206[[#This Row],[最低排名]]-开始!$B$6</f>
        <v>33094</v>
      </c>
    </row>
    <row r="4739" spans="1:18">
      <c r="A4739">
        <v>56601</v>
      </c>
      <c r="B4739" t="s">
        <v>905</v>
      </c>
      <c r="C4739" t="str">
        <f t="shared" si="294"/>
        <v>集美大学</v>
      </c>
      <c r="D4739" t="str">
        <f t="shared" si="295"/>
        <v>01</v>
      </c>
      <c r="E4739" t="s">
        <v>387</v>
      </c>
      <c r="F4739">
        <v>177</v>
      </c>
      <c r="G4739">
        <v>90</v>
      </c>
      <c r="H4739">
        <v>105</v>
      </c>
      <c r="I4739">
        <v>58</v>
      </c>
      <c r="J4739">
        <v>55</v>
      </c>
      <c r="K4739">
        <v>46</v>
      </c>
      <c r="L4739">
        <v>5</v>
      </c>
      <c r="M4739">
        <v>2023</v>
      </c>
      <c r="N4739">
        <f t="shared" ca="1" si="296"/>
        <v>216</v>
      </c>
      <c r="O4739">
        <f t="shared" ca="1" si="297"/>
        <v>32676</v>
      </c>
      <c r="P4739">
        <f ca="1">_20206[[#This Row],[最低排名]]-_20206[[#This Row],[同分人数]]+1</f>
        <v>32461</v>
      </c>
      <c r="Q4739">
        <f ca="1">IF(O4739&gt;=开始!$B$6, 1, 0)</f>
        <v>1</v>
      </c>
      <c r="R4739">
        <f ca="1">_20206[[#This Row],[最低排名]]-开始!$B$6</f>
        <v>32676</v>
      </c>
    </row>
    <row r="4740" spans="1:18">
      <c r="A4740">
        <v>56602</v>
      </c>
      <c r="B4740" t="s">
        <v>906</v>
      </c>
      <c r="C4740" t="str">
        <f t="shared" si="294"/>
        <v>集美大学</v>
      </c>
      <c r="D4740" t="str">
        <f t="shared" si="295"/>
        <v>02</v>
      </c>
      <c r="E4740" t="s">
        <v>217</v>
      </c>
      <c r="F4740">
        <v>197</v>
      </c>
      <c r="G4740">
        <v>100</v>
      </c>
      <c r="H4740">
        <v>106</v>
      </c>
      <c r="I4740">
        <v>64</v>
      </c>
      <c r="J4740">
        <v>58</v>
      </c>
      <c r="K4740">
        <v>49</v>
      </c>
      <c r="L4740">
        <v>0</v>
      </c>
      <c r="M4740">
        <v>2023</v>
      </c>
      <c r="N4740">
        <f t="shared" ca="1" si="296"/>
        <v>264</v>
      </c>
      <c r="O4740">
        <f t="shared" ca="1" si="297"/>
        <v>26112</v>
      </c>
      <c r="P4740">
        <f ca="1">_20206[[#This Row],[最低排名]]-_20206[[#This Row],[同分人数]]+1</f>
        <v>25849</v>
      </c>
      <c r="Q4740">
        <f ca="1">IF(O4740&gt;=开始!$B$6, 1, 0)</f>
        <v>1</v>
      </c>
      <c r="R4740">
        <f ca="1">_20206[[#This Row],[最低排名]]-开始!$B$6</f>
        <v>26112</v>
      </c>
    </row>
    <row r="4741" spans="1:18">
      <c r="A4741">
        <v>56701</v>
      </c>
      <c r="B4741" t="s">
        <v>907</v>
      </c>
      <c r="C4741" t="str">
        <f t="shared" si="294"/>
        <v>福建医大</v>
      </c>
      <c r="D4741" t="str">
        <f t="shared" si="295"/>
        <v>01</v>
      </c>
      <c r="E4741" t="s">
        <v>64</v>
      </c>
      <c r="F4741">
        <v>227</v>
      </c>
      <c r="G4741">
        <v>114</v>
      </c>
      <c r="H4741">
        <v>133</v>
      </c>
      <c r="I4741">
        <v>67</v>
      </c>
      <c r="J4741">
        <v>61</v>
      </c>
      <c r="K4741">
        <v>52</v>
      </c>
      <c r="L4741">
        <v>0</v>
      </c>
      <c r="M4741">
        <v>2023</v>
      </c>
      <c r="N4741">
        <f t="shared" ca="1" si="296"/>
        <v>209</v>
      </c>
      <c r="O4741">
        <f t="shared" ca="1" si="297"/>
        <v>9864</v>
      </c>
      <c r="P4741">
        <f ca="1">_20206[[#This Row],[最低排名]]-_20206[[#This Row],[同分人数]]+1</f>
        <v>9656</v>
      </c>
      <c r="Q4741">
        <f ca="1">IF(O4741&gt;=开始!$B$6, 1, 0)</f>
        <v>1</v>
      </c>
      <c r="R4741">
        <f ca="1">_20206[[#This Row],[最低排名]]-开始!$B$6</f>
        <v>9864</v>
      </c>
    </row>
    <row r="4742" spans="1:18">
      <c r="A4742">
        <v>56702</v>
      </c>
      <c r="B4742" t="s">
        <v>908</v>
      </c>
      <c r="C4742" t="str">
        <f t="shared" si="294"/>
        <v>福建医大</v>
      </c>
      <c r="D4742" t="str">
        <f t="shared" si="295"/>
        <v>02</v>
      </c>
      <c r="E4742" t="s">
        <v>132</v>
      </c>
      <c r="F4742">
        <v>218</v>
      </c>
      <c r="G4742">
        <v>113</v>
      </c>
      <c r="H4742">
        <v>114</v>
      </c>
      <c r="I4742">
        <v>64</v>
      </c>
      <c r="J4742">
        <v>61</v>
      </c>
      <c r="K4742">
        <v>55</v>
      </c>
      <c r="L4742">
        <v>0</v>
      </c>
      <c r="M4742">
        <v>2023</v>
      </c>
      <c r="N4742">
        <f t="shared" ca="1" si="296"/>
        <v>247</v>
      </c>
      <c r="O4742">
        <f t="shared" ca="1" si="297"/>
        <v>16670</v>
      </c>
      <c r="P4742">
        <f ca="1">_20206[[#This Row],[最低排名]]-_20206[[#This Row],[同分人数]]+1</f>
        <v>16424</v>
      </c>
      <c r="Q4742">
        <f ca="1">IF(O4742&gt;=开始!$B$6, 1, 0)</f>
        <v>1</v>
      </c>
      <c r="R4742">
        <f ca="1">_20206[[#This Row],[最低排名]]-开始!$B$6</f>
        <v>16670</v>
      </c>
    </row>
    <row r="4743" spans="1:18">
      <c r="A4743">
        <v>56901</v>
      </c>
      <c r="B4743" t="s">
        <v>909</v>
      </c>
      <c r="C4743" t="str">
        <f t="shared" si="294"/>
        <v>泉州师范</v>
      </c>
      <c r="D4743" t="str">
        <f t="shared" si="295"/>
        <v>01</v>
      </c>
      <c r="E4743" t="s">
        <v>50</v>
      </c>
      <c r="F4743">
        <v>177</v>
      </c>
      <c r="G4743">
        <v>102</v>
      </c>
      <c r="H4743">
        <v>107</v>
      </c>
      <c r="I4743">
        <v>52</v>
      </c>
      <c r="J4743">
        <v>49</v>
      </c>
      <c r="K4743">
        <v>46</v>
      </c>
      <c r="L4743">
        <v>0</v>
      </c>
      <c r="M4743">
        <v>2023</v>
      </c>
      <c r="N4743">
        <f t="shared" ca="1" si="296"/>
        <v>207</v>
      </c>
      <c r="O4743">
        <f t="shared" ca="1" si="297"/>
        <v>35904</v>
      </c>
      <c r="P4743">
        <f ca="1">_20206[[#This Row],[最低排名]]-_20206[[#This Row],[同分人数]]+1</f>
        <v>35698</v>
      </c>
      <c r="Q4743">
        <f ca="1">IF(O4743&gt;=开始!$B$6, 1, 0)</f>
        <v>1</v>
      </c>
      <c r="R4743">
        <f ca="1">_20206[[#This Row],[最低排名]]-开始!$B$6</f>
        <v>35904</v>
      </c>
    </row>
    <row r="4744" spans="1:18">
      <c r="A4744">
        <v>56902</v>
      </c>
      <c r="B4744" t="s">
        <v>910</v>
      </c>
      <c r="C4744" t="str">
        <f t="shared" si="294"/>
        <v>泉州师范</v>
      </c>
      <c r="D4744" t="str">
        <f t="shared" si="295"/>
        <v>02</v>
      </c>
      <c r="E4744" t="s">
        <v>363</v>
      </c>
      <c r="F4744">
        <v>182</v>
      </c>
      <c r="G4744">
        <v>95</v>
      </c>
      <c r="H4744">
        <v>92</v>
      </c>
      <c r="I4744">
        <v>64</v>
      </c>
      <c r="J4744">
        <v>52</v>
      </c>
      <c r="K4744">
        <v>46</v>
      </c>
      <c r="L4744">
        <v>0</v>
      </c>
      <c r="M4744">
        <v>2023</v>
      </c>
      <c r="N4744">
        <f t="shared" ca="1" si="296"/>
        <v>228</v>
      </c>
      <c r="O4744">
        <f t="shared" ca="1" si="297"/>
        <v>34853</v>
      </c>
      <c r="P4744">
        <f ca="1">_20206[[#This Row],[最低排名]]-_20206[[#This Row],[同分人数]]+1</f>
        <v>34626</v>
      </c>
      <c r="Q4744">
        <f ca="1">IF(O4744&gt;=开始!$B$6, 1, 0)</f>
        <v>1</v>
      </c>
      <c r="R4744">
        <f ca="1">_20206[[#This Row],[最低排名]]-开始!$B$6</f>
        <v>34853</v>
      </c>
    </row>
    <row r="4745" spans="1:18">
      <c r="A4745">
        <v>56903</v>
      </c>
      <c r="B4745" t="s">
        <v>911</v>
      </c>
      <c r="C4745" t="str">
        <f t="shared" si="294"/>
        <v>泉州师范</v>
      </c>
      <c r="D4745" t="str">
        <f t="shared" si="295"/>
        <v>03</v>
      </c>
      <c r="E4745" t="s">
        <v>318</v>
      </c>
      <c r="F4745">
        <v>195</v>
      </c>
      <c r="G4745">
        <v>113</v>
      </c>
      <c r="H4745">
        <v>60</v>
      </c>
      <c r="I4745">
        <v>61</v>
      </c>
      <c r="J4745">
        <v>58</v>
      </c>
      <c r="K4745">
        <v>52</v>
      </c>
      <c r="L4745">
        <v>0</v>
      </c>
      <c r="M4745">
        <v>2023</v>
      </c>
      <c r="N4745">
        <f t="shared" ca="1" si="296"/>
        <v>194</v>
      </c>
      <c r="O4745">
        <f t="shared" ca="1" si="297"/>
        <v>36906</v>
      </c>
      <c r="P4745">
        <f ca="1">_20206[[#This Row],[最低排名]]-_20206[[#This Row],[同分人数]]+1</f>
        <v>36713</v>
      </c>
      <c r="Q4745">
        <f ca="1">IF(O4745&gt;=开始!$B$6, 1, 0)</f>
        <v>1</v>
      </c>
      <c r="R4745">
        <f ca="1">_20206[[#This Row],[最低排名]]-开始!$B$6</f>
        <v>36906</v>
      </c>
    </row>
    <row r="4746" spans="1:18">
      <c r="A4746">
        <v>56904</v>
      </c>
      <c r="B4746" t="s">
        <v>912</v>
      </c>
      <c r="C4746" t="str">
        <f t="shared" si="294"/>
        <v>泉州师范</v>
      </c>
      <c r="D4746" t="str">
        <f t="shared" si="295"/>
        <v>04</v>
      </c>
      <c r="E4746" t="s">
        <v>165</v>
      </c>
      <c r="F4746">
        <v>197</v>
      </c>
      <c r="G4746">
        <v>104</v>
      </c>
      <c r="H4746">
        <v>90</v>
      </c>
      <c r="I4746">
        <v>58</v>
      </c>
      <c r="J4746">
        <v>58</v>
      </c>
      <c r="K4746">
        <v>52</v>
      </c>
      <c r="L4746">
        <v>0</v>
      </c>
      <c r="M4746">
        <v>2023</v>
      </c>
      <c r="N4746">
        <f t="shared" ca="1" si="296"/>
        <v>225</v>
      </c>
      <c r="O4746">
        <f t="shared" ca="1" si="297"/>
        <v>30610</v>
      </c>
      <c r="P4746">
        <f ca="1">_20206[[#This Row],[最低排名]]-_20206[[#This Row],[同分人数]]+1</f>
        <v>30386</v>
      </c>
      <c r="Q4746">
        <f ca="1">IF(O4746&gt;=开始!$B$6, 1, 0)</f>
        <v>1</v>
      </c>
      <c r="R4746">
        <f ca="1">_20206[[#This Row],[最低排名]]-开始!$B$6</f>
        <v>30610</v>
      </c>
    </row>
    <row r="4747" spans="1:18">
      <c r="A4747">
        <v>56905</v>
      </c>
      <c r="B4747" t="s">
        <v>913</v>
      </c>
      <c r="C4747" t="str">
        <f t="shared" si="294"/>
        <v>泉州师范</v>
      </c>
      <c r="D4747" t="str">
        <f t="shared" si="295"/>
        <v>05</v>
      </c>
      <c r="E4747" t="s">
        <v>363</v>
      </c>
      <c r="F4747">
        <v>180</v>
      </c>
      <c r="G4747">
        <v>92</v>
      </c>
      <c r="H4747">
        <v>91</v>
      </c>
      <c r="I4747">
        <v>58</v>
      </c>
      <c r="J4747">
        <v>55</v>
      </c>
      <c r="K4747">
        <v>52</v>
      </c>
      <c r="L4747">
        <v>0</v>
      </c>
      <c r="M4747">
        <v>2023</v>
      </c>
      <c r="N4747">
        <f t="shared" ca="1" si="296"/>
        <v>228</v>
      </c>
      <c r="O4747">
        <f t="shared" ca="1" si="297"/>
        <v>34853</v>
      </c>
      <c r="P4747">
        <f ca="1">_20206[[#This Row],[最低排名]]-_20206[[#This Row],[同分人数]]+1</f>
        <v>34626</v>
      </c>
      <c r="Q4747">
        <f ca="1">IF(O4747&gt;=开始!$B$6, 1, 0)</f>
        <v>1</v>
      </c>
      <c r="R4747">
        <f ca="1">_20206[[#This Row],[最低排名]]-开始!$B$6</f>
        <v>34853</v>
      </c>
    </row>
    <row r="4748" spans="1:18">
      <c r="A4748">
        <v>57001</v>
      </c>
      <c r="B4748" t="s">
        <v>914</v>
      </c>
      <c r="C4748" t="str">
        <f t="shared" si="294"/>
        <v>厦门理工</v>
      </c>
      <c r="D4748" t="str">
        <f t="shared" si="295"/>
        <v>01</v>
      </c>
      <c r="E4748" t="s">
        <v>228</v>
      </c>
      <c r="F4748">
        <v>207</v>
      </c>
      <c r="G4748">
        <v>107</v>
      </c>
      <c r="H4748">
        <v>76</v>
      </c>
      <c r="I4748">
        <v>55</v>
      </c>
      <c r="J4748">
        <v>52</v>
      </c>
      <c r="K4748">
        <v>49</v>
      </c>
      <c r="L4748">
        <v>0</v>
      </c>
      <c r="M4748">
        <v>2023</v>
      </c>
      <c r="N4748">
        <f t="shared" ca="1" si="296"/>
        <v>205</v>
      </c>
      <c r="O4748">
        <f t="shared" ca="1" si="297"/>
        <v>34170</v>
      </c>
      <c r="P4748">
        <f ca="1">_20206[[#This Row],[最低排名]]-_20206[[#This Row],[同分人数]]+1</f>
        <v>33966</v>
      </c>
      <c r="Q4748">
        <f ca="1">IF(O4748&gt;=开始!$B$6, 1, 0)</f>
        <v>1</v>
      </c>
      <c r="R4748">
        <f ca="1">_20206[[#This Row],[最低排名]]-开始!$B$6</f>
        <v>34170</v>
      </c>
    </row>
    <row r="4749" spans="1:18">
      <c r="A4749">
        <v>57002</v>
      </c>
      <c r="B4749" t="s">
        <v>915</v>
      </c>
      <c r="C4749" t="str">
        <f t="shared" si="294"/>
        <v>厦门理工</v>
      </c>
      <c r="D4749" t="str">
        <f t="shared" si="295"/>
        <v>02</v>
      </c>
      <c r="E4749" t="s">
        <v>335</v>
      </c>
      <c r="F4749">
        <v>179</v>
      </c>
      <c r="G4749">
        <v>100</v>
      </c>
      <c r="H4749">
        <v>115</v>
      </c>
      <c r="I4749">
        <v>58</v>
      </c>
      <c r="J4749">
        <v>49</v>
      </c>
      <c r="K4749">
        <v>46</v>
      </c>
      <c r="L4749">
        <v>0</v>
      </c>
      <c r="M4749">
        <v>2023</v>
      </c>
      <c r="N4749">
        <f t="shared" ca="1" si="296"/>
        <v>224</v>
      </c>
      <c r="O4749">
        <f t="shared" ca="1" si="297"/>
        <v>32460</v>
      </c>
      <c r="P4749">
        <f ca="1">_20206[[#This Row],[最低排名]]-_20206[[#This Row],[同分人数]]+1</f>
        <v>32237</v>
      </c>
      <c r="Q4749">
        <f ca="1">IF(O4749&gt;=开始!$B$6, 1, 0)</f>
        <v>1</v>
      </c>
      <c r="R4749">
        <f ca="1">_20206[[#This Row],[最低排名]]-开始!$B$6</f>
        <v>32460</v>
      </c>
    </row>
    <row r="4750" spans="1:18">
      <c r="A4750">
        <v>57101</v>
      </c>
      <c r="B4750" t="s">
        <v>916</v>
      </c>
      <c r="C4750" t="str">
        <f t="shared" si="294"/>
        <v>厦大嘉庚</v>
      </c>
      <c r="D4750" t="str">
        <f t="shared" si="295"/>
        <v>01</v>
      </c>
      <c r="E4750" t="s">
        <v>738</v>
      </c>
      <c r="F4750">
        <v>168</v>
      </c>
      <c r="G4750">
        <v>94</v>
      </c>
      <c r="H4750">
        <v>85</v>
      </c>
      <c r="I4750">
        <v>61</v>
      </c>
      <c r="J4750">
        <v>55</v>
      </c>
      <c r="K4750">
        <v>43</v>
      </c>
      <c r="L4750">
        <v>0</v>
      </c>
      <c r="M4750">
        <v>2023</v>
      </c>
      <c r="N4750">
        <f t="shared" ca="1" si="296"/>
        <v>161</v>
      </c>
      <c r="O4750">
        <f t="shared" ca="1" si="297"/>
        <v>39601</v>
      </c>
      <c r="P4750">
        <f ca="1">_20206[[#This Row],[最低排名]]-_20206[[#This Row],[同分人数]]+1</f>
        <v>39441</v>
      </c>
      <c r="Q4750">
        <f ca="1">IF(O4750&gt;=开始!$B$6, 1, 0)</f>
        <v>1</v>
      </c>
      <c r="R4750">
        <f ca="1">_20206[[#This Row],[最低排名]]-开始!$B$6</f>
        <v>39601</v>
      </c>
    </row>
    <row r="4751" spans="1:18">
      <c r="A4751">
        <v>57102</v>
      </c>
      <c r="B4751" t="s">
        <v>917</v>
      </c>
      <c r="C4751" t="str">
        <f t="shared" si="294"/>
        <v>厦大嘉庚</v>
      </c>
      <c r="D4751" t="str">
        <f t="shared" si="295"/>
        <v>02</v>
      </c>
      <c r="E4751" t="s">
        <v>203</v>
      </c>
      <c r="F4751">
        <v>170</v>
      </c>
      <c r="G4751">
        <v>96</v>
      </c>
      <c r="H4751">
        <v>98</v>
      </c>
      <c r="I4751">
        <v>61</v>
      </c>
      <c r="J4751">
        <v>55</v>
      </c>
      <c r="K4751">
        <v>46</v>
      </c>
      <c r="L4751">
        <v>0</v>
      </c>
      <c r="M4751">
        <v>2023</v>
      </c>
      <c r="N4751">
        <f t="shared" ca="1" si="296"/>
        <v>209</v>
      </c>
      <c r="O4751">
        <f t="shared" ca="1" si="297"/>
        <v>36113</v>
      </c>
      <c r="P4751">
        <f ca="1">_20206[[#This Row],[最低排名]]-_20206[[#This Row],[同分人数]]+1</f>
        <v>35905</v>
      </c>
      <c r="Q4751">
        <f ca="1">IF(O4751&gt;=开始!$B$6, 1, 0)</f>
        <v>1</v>
      </c>
      <c r="R4751">
        <f ca="1">_20206[[#This Row],[最低排名]]-开始!$B$6</f>
        <v>36113</v>
      </c>
    </row>
    <row r="4752" spans="1:18">
      <c r="A4752">
        <v>57103</v>
      </c>
      <c r="B4752" t="s">
        <v>918</v>
      </c>
      <c r="C4752" t="str">
        <f t="shared" si="294"/>
        <v>厦大嘉庚</v>
      </c>
      <c r="D4752" t="str">
        <f t="shared" si="295"/>
        <v>03</v>
      </c>
      <c r="E4752" t="s">
        <v>52</v>
      </c>
      <c r="F4752">
        <v>193</v>
      </c>
      <c r="G4752">
        <v>98</v>
      </c>
      <c r="H4752">
        <v>66</v>
      </c>
      <c r="I4752">
        <v>61</v>
      </c>
      <c r="J4752">
        <v>55</v>
      </c>
      <c r="K4752">
        <v>49</v>
      </c>
      <c r="L4752">
        <v>0</v>
      </c>
      <c r="M4752">
        <v>2023</v>
      </c>
      <c r="N4752">
        <f t="shared" ca="1" si="296"/>
        <v>221</v>
      </c>
      <c r="O4752">
        <f t="shared" ca="1" si="297"/>
        <v>37331</v>
      </c>
      <c r="P4752">
        <f ca="1">_20206[[#This Row],[最低排名]]-_20206[[#This Row],[同分人数]]+1</f>
        <v>37111</v>
      </c>
      <c r="Q4752">
        <f ca="1">IF(O4752&gt;=开始!$B$6, 1, 0)</f>
        <v>1</v>
      </c>
      <c r="R4752">
        <f ca="1">_20206[[#This Row],[最低排名]]-开始!$B$6</f>
        <v>37331</v>
      </c>
    </row>
    <row r="4753" spans="1:18">
      <c r="A4753">
        <v>57104</v>
      </c>
      <c r="B4753" t="s">
        <v>919</v>
      </c>
      <c r="C4753" t="str">
        <f t="shared" si="294"/>
        <v>厦大嘉庚</v>
      </c>
      <c r="D4753" t="str">
        <f t="shared" si="295"/>
        <v>04</v>
      </c>
      <c r="E4753" t="s">
        <v>52</v>
      </c>
      <c r="F4753">
        <v>183</v>
      </c>
      <c r="G4753">
        <v>97</v>
      </c>
      <c r="H4753">
        <v>94</v>
      </c>
      <c r="I4753">
        <v>52</v>
      </c>
      <c r="J4753">
        <v>49</v>
      </c>
      <c r="K4753">
        <v>46</v>
      </c>
      <c r="L4753">
        <v>0</v>
      </c>
      <c r="M4753">
        <v>2023</v>
      </c>
      <c r="N4753">
        <f t="shared" ca="1" si="296"/>
        <v>221</v>
      </c>
      <c r="O4753">
        <f t="shared" ca="1" si="297"/>
        <v>37331</v>
      </c>
      <c r="P4753">
        <f ca="1">_20206[[#This Row],[最低排名]]-_20206[[#This Row],[同分人数]]+1</f>
        <v>37111</v>
      </c>
      <c r="Q4753">
        <f ca="1">IF(O4753&gt;=开始!$B$6, 1, 0)</f>
        <v>1</v>
      </c>
      <c r="R4753">
        <f ca="1">_20206[[#This Row],[最低排名]]-开始!$B$6</f>
        <v>37331</v>
      </c>
    </row>
    <row r="4754" spans="1:18">
      <c r="A4754">
        <v>57201</v>
      </c>
      <c r="B4754" t="s">
        <v>920</v>
      </c>
      <c r="C4754" t="str">
        <f t="shared" si="294"/>
        <v>集美诚毅</v>
      </c>
      <c r="D4754" t="str">
        <f t="shared" si="295"/>
        <v>01</v>
      </c>
      <c r="E4754" t="s">
        <v>198</v>
      </c>
      <c r="F4754">
        <v>184</v>
      </c>
      <c r="G4754">
        <v>96</v>
      </c>
      <c r="H4754">
        <v>68</v>
      </c>
      <c r="I4754">
        <v>61</v>
      </c>
      <c r="J4754">
        <v>46</v>
      </c>
      <c r="K4754">
        <v>46</v>
      </c>
      <c r="L4754">
        <v>0</v>
      </c>
      <c r="M4754">
        <v>2023</v>
      </c>
      <c r="N4754">
        <f t="shared" ca="1" si="296"/>
        <v>159</v>
      </c>
      <c r="O4754">
        <f t="shared" ca="1" si="297"/>
        <v>40830</v>
      </c>
      <c r="P4754">
        <f ca="1">_20206[[#This Row],[最低排名]]-_20206[[#This Row],[同分人数]]+1</f>
        <v>40672</v>
      </c>
      <c r="Q4754">
        <f ca="1">IF(O4754&gt;=开始!$B$6, 1, 0)</f>
        <v>1</v>
      </c>
      <c r="R4754">
        <f ca="1">_20206[[#This Row],[最低排名]]-开始!$B$6</f>
        <v>40830</v>
      </c>
    </row>
    <row r="4755" spans="1:18">
      <c r="A4755">
        <v>57301</v>
      </c>
      <c r="B4755" t="s">
        <v>921</v>
      </c>
      <c r="C4755" t="str">
        <f t="shared" si="294"/>
        <v>闽农金山</v>
      </c>
      <c r="D4755" t="str">
        <f t="shared" si="295"/>
        <v>01</v>
      </c>
      <c r="E4755" t="s">
        <v>56</v>
      </c>
      <c r="F4755">
        <v>192</v>
      </c>
      <c r="G4755">
        <v>99</v>
      </c>
      <c r="H4755">
        <v>69</v>
      </c>
      <c r="I4755">
        <v>55</v>
      </c>
      <c r="J4755">
        <v>52</v>
      </c>
      <c r="K4755">
        <v>46</v>
      </c>
      <c r="L4755">
        <v>0</v>
      </c>
      <c r="M4755">
        <v>2023</v>
      </c>
      <c r="N4755">
        <f t="shared" ca="1" si="296"/>
        <v>207</v>
      </c>
      <c r="O4755">
        <f t="shared" ca="1" si="297"/>
        <v>39247</v>
      </c>
      <c r="P4755">
        <f ca="1">_20206[[#This Row],[最低排名]]-_20206[[#This Row],[同分人数]]+1</f>
        <v>39041</v>
      </c>
      <c r="Q4755">
        <f ca="1">IF(O4755&gt;=开始!$B$6, 1, 0)</f>
        <v>1</v>
      </c>
      <c r="R4755">
        <f ca="1">_20206[[#This Row],[最低排名]]-开始!$B$6</f>
        <v>39247</v>
      </c>
    </row>
    <row r="4756" spans="1:18">
      <c r="A4756">
        <v>57401</v>
      </c>
      <c r="B4756" t="s">
        <v>922</v>
      </c>
      <c r="C4756" t="str">
        <f t="shared" si="294"/>
        <v>福州外贸</v>
      </c>
      <c r="D4756" t="str">
        <f t="shared" si="295"/>
        <v>01</v>
      </c>
      <c r="E4756" t="s">
        <v>221</v>
      </c>
      <c r="F4756">
        <v>188</v>
      </c>
      <c r="G4756">
        <v>97</v>
      </c>
      <c r="H4756">
        <v>86</v>
      </c>
      <c r="I4756">
        <v>46</v>
      </c>
      <c r="J4756">
        <v>46</v>
      </c>
      <c r="K4756">
        <v>43</v>
      </c>
      <c r="L4756">
        <v>0</v>
      </c>
      <c r="M4756">
        <v>2023</v>
      </c>
      <c r="N4756">
        <f t="shared" ca="1" si="296"/>
        <v>197</v>
      </c>
      <c r="O4756">
        <f t="shared" ca="1" si="297"/>
        <v>40174</v>
      </c>
      <c r="P4756">
        <f ca="1">_20206[[#This Row],[最低排名]]-_20206[[#This Row],[同分人数]]+1</f>
        <v>39978</v>
      </c>
      <c r="Q4756">
        <f ca="1">IF(O4756&gt;=开始!$B$6, 1, 0)</f>
        <v>1</v>
      </c>
      <c r="R4756">
        <f ca="1">_20206[[#This Row],[最低排名]]-开始!$B$6</f>
        <v>40174</v>
      </c>
    </row>
    <row r="4757" spans="1:18">
      <c r="A4757">
        <v>57402</v>
      </c>
      <c r="B4757" t="s">
        <v>923</v>
      </c>
      <c r="C4757" t="str">
        <f t="shared" si="294"/>
        <v>福州外贸</v>
      </c>
      <c r="D4757" t="str">
        <f t="shared" si="295"/>
        <v>02</v>
      </c>
      <c r="E4757" t="s">
        <v>316</v>
      </c>
      <c r="F4757">
        <v>183</v>
      </c>
      <c r="G4757">
        <v>96</v>
      </c>
      <c r="H4757">
        <v>73</v>
      </c>
      <c r="I4757">
        <v>52</v>
      </c>
      <c r="J4757">
        <v>49</v>
      </c>
      <c r="K4757">
        <v>49</v>
      </c>
      <c r="L4757">
        <v>0</v>
      </c>
      <c r="M4757">
        <v>2023</v>
      </c>
      <c r="N4757">
        <f t="shared" ca="1" si="296"/>
        <v>159</v>
      </c>
      <c r="O4757">
        <f t="shared" ca="1" si="297"/>
        <v>40671</v>
      </c>
      <c r="P4757">
        <f ca="1">_20206[[#This Row],[最低排名]]-_20206[[#This Row],[同分人数]]+1</f>
        <v>40513</v>
      </c>
      <c r="Q4757">
        <f ca="1">IF(O4757&gt;=开始!$B$6, 1, 0)</f>
        <v>1</v>
      </c>
      <c r="R4757">
        <f ca="1">_20206[[#This Row],[最低排名]]-开始!$B$6</f>
        <v>40671</v>
      </c>
    </row>
    <row r="4758" spans="1:18">
      <c r="A4758">
        <v>59101</v>
      </c>
      <c r="B4758" t="s">
        <v>924</v>
      </c>
      <c r="C4758" t="str">
        <f t="shared" si="294"/>
        <v>南昌大学</v>
      </c>
      <c r="D4758" t="str">
        <f t="shared" si="295"/>
        <v>01</v>
      </c>
      <c r="E4758" t="s">
        <v>500</v>
      </c>
      <c r="F4758">
        <v>220</v>
      </c>
      <c r="G4758">
        <v>113</v>
      </c>
      <c r="H4758">
        <v>133</v>
      </c>
      <c r="I4758">
        <v>67</v>
      </c>
      <c r="J4758">
        <v>58</v>
      </c>
      <c r="K4758">
        <v>58</v>
      </c>
      <c r="L4758">
        <v>0</v>
      </c>
      <c r="M4758">
        <v>2023</v>
      </c>
      <c r="N4758">
        <f t="shared" ca="1" si="296"/>
        <v>243</v>
      </c>
      <c r="O4758">
        <f t="shared" ca="1" si="297"/>
        <v>10808</v>
      </c>
      <c r="P4758">
        <f ca="1">_20206[[#This Row],[最低排名]]-_20206[[#This Row],[同分人数]]+1</f>
        <v>10566</v>
      </c>
      <c r="Q4758">
        <f ca="1">IF(O4758&gt;=开始!$B$6, 1, 0)</f>
        <v>1</v>
      </c>
      <c r="R4758">
        <f ca="1">_20206[[#This Row],[最低排名]]-开始!$B$6</f>
        <v>10808</v>
      </c>
    </row>
    <row r="4759" spans="1:18">
      <c r="A4759">
        <v>59102</v>
      </c>
      <c r="B4759" t="s">
        <v>925</v>
      </c>
      <c r="C4759" t="str">
        <f t="shared" si="294"/>
        <v>南昌大学</v>
      </c>
      <c r="D4759" t="str">
        <f t="shared" si="295"/>
        <v>02</v>
      </c>
      <c r="E4759" t="s">
        <v>64</v>
      </c>
      <c r="F4759">
        <v>221</v>
      </c>
      <c r="G4759">
        <v>122</v>
      </c>
      <c r="H4759">
        <v>121</v>
      </c>
      <c r="I4759">
        <v>67</v>
      </c>
      <c r="J4759">
        <v>67</v>
      </c>
      <c r="K4759">
        <v>64</v>
      </c>
      <c r="L4759">
        <v>0</v>
      </c>
      <c r="M4759">
        <v>2023</v>
      </c>
      <c r="N4759">
        <f t="shared" ca="1" si="296"/>
        <v>209</v>
      </c>
      <c r="O4759">
        <f t="shared" ca="1" si="297"/>
        <v>9864</v>
      </c>
      <c r="P4759">
        <f ca="1">_20206[[#This Row],[最低排名]]-_20206[[#This Row],[同分人数]]+1</f>
        <v>9656</v>
      </c>
      <c r="Q4759">
        <f ca="1">IF(O4759&gt;=开始!$B$6, 1, 0)</f>
        <v>1</v>
      </c>
      <c r="R4759">
        <f ca="1">_20206[[#This Row],[最低排名]]-开始!$B$6</f>
        <v>9864</v>
      </c>
    </row>
    <row r="4760" spans="1:18">
      <c r="A4760">
        <v>59103</v>
      </c>
      <c r="B4760" t="s">
        <v>926</v>
      </c>
      <c r="C4760" t="str">
        <f t="shared" si="294"/>
        <v>南昌大学</v>
      </c>
      <c r="D4760" t="str">
        <f t="shared" si="295"/>
        <v>03</v>
      </c>
      <c r="E4760" t="s">
        <v>256</v>
      </c>
      <c r="F4760">
        <v>216</v>
      </c>
      <c r="G4760">
        <v>115</v>
      </c>
      <c r="H4760">
        <v>120</v>
      </c>
      <c r="I4760">
        <v>67</v>
      </c>
      <c r="J4760">
        <v>64</v>
      </c>
      <c r="K4760">
        <v>64</v>
      </c>
      <c r="L4760">
        <v>0</v>
      </c>
      <c r="M4760">
        <v>2023</v>
      </c>
      <c r="N4760">
        <f t="shared" ca="1" si="296"/>
        <v>238</v>
      </c>
      <c r="O4760">
        <f t="shared" ca="1" si="297"/>
        <v>11977</v>
      </c>
      <c r="P4760">
        <f ca="1">_20206[[#This Row],[最低排名]]-_20206[[#This Row],[同分人数]]+1</f>
        <v>11740</v>
      </c>
      <c r="Q4760">
        <f ca="1">IF(O4760&gt;=开始!$B$6, 1, 0)</f>
        <v>1</v>
      </c>
      <c r="R4760">
        <f ca="1">_20206[[#This Row],[最低排名]]-开始!$B$6</f>
        <v>11977</v>
      </c>
    </row>
    <row r="4761" spans="1:18">
      <c r="A4761">
        <v>59104</v>
      </c>
      <c r="B4761" t="s">
        <v>927</v>
      </c>
      <c r="C4761" t="str">
        <f t="shared" si="294"/>
        <v>南昌大学</v>
      </c>
      <c r="D4761" t="str">
        <f t="shared" si="295"/>
        <v>04</v>
      </c>
      <c r="E4761" t="s">
        <v>619</v>
      </c>
      <c r="F4761">
        <v>229</v>
      </c>
      <c r="G4761">
        <v>126</v>
      </c>
      <c r="H4761">
        <v>129</v>
      </c>
      <c r="I4761">
        <v>67</v>
      </c>
      <c r="J4761">
        <v>64</v>
      </c>
      <c r="K4761">
        <v>61</v>
      </c>
      <c r="L4761">
        <v>0</v>
      </c>
      <c r="M4761">
        <v>2023</v>
      </c>
      <c r="N4761">
        <f t="shared" ca="1" si="296"/>
        <v>207</v>
      </c>
      <c r="O4761">
        <f t="shared" ca="1" si="297"/>
        <v>7651</v>
      </c>
      <c r="P4761">
        <f ca="1">_20206[[#This Row],[最低排名]]-_20206[[#This Row],[同分人数]]+1</f>
        <v>7445</v>
      </c>
      <c r="Q4761">
        <f ca="1">IF(O4761&gt;=开始!$B$6, 1, 0)</f>
        <v>1</v>
      </c>
      <c r="R4761">
        <f ca="1">_20206[[#This Row],[最低排名]]-开始!$B$6</f>
        <v>7651</v>
      </c>
    </row>
    <row r="4762" spans="1:18">
      <c r="A4762">
        <v>59105</v>
      </c>
      <c r="B4762" t="s">
        <v>928</v>
      </c>
      <c r="C4762" t="str">
        <f t="shared" si="294"/>
        <v>南昌大学</v>
      </c>
      <c r="D4762" t="str">
        <f t="shared" si="295"/>
        <v>05</v>
      </c>
      <c r="E4762" t="s">
        <v>23</v>
      </c>
      <c r="F4762">
        <v>235</v>
      </c>
      <c r="G4762">
        <v>121</v>
      </c>
      <c r="H4762">
        <v>131</v>
      </c>
      <c r="I4762">
        <v>67</v>
      </c>
      <c r="J4762">
        <v>58</v>
      </c>
      <c r="K4762">
        <v>55</v>
      </c>
      <c r="L4762">
        <v>0</v>
      </c>
      <c r="M4762">
        <v>2023</v>
      </c>
      <c r="N4762">
        <f t="shared" ca="1" si="296"/>
        <v>209</v>
      </c>
      <c r="O4762">
        <f t="shared" ca="1" si="297"/>
        <v>8464</v>
      </c>
      <c r="P4762">
        <f ca="1">_20206[[#This Row],[最低排名]]-_20206[[#This Row],[同分人数]]+1</f>
        <v>8256</v>
      </c>
      <c r="Q4762">
        <f ca="1">IF(O4762&gt;=开始!$B$6, 1, 0)</f>
        <v>1</v>
      </c>
      <c r="R4762">
        <f ca="1">_20206[[#This Row],[最低排名]]-开始!$B$6</f>
        <v>8464</v>
      </c>
    </row>
    <row r="4763" spans="1:18">
      <c r="A4763">
        <v>59201</v>
      </c>
      <c r="B4763" t="s">
        <v>929</v>
      </c>
      <c r="C4763" t="str">
        <f t="shared" si="294"/>
        <v>华东交大</v>
      </c>
      <c r="D4763" t="str">
        <f t="shared" si="295"/>
        <v>01</v>
      </c>
      <c r="E4763" t="s">
        <v>372</v>
      </c>
      <c r="F4763">
        <v>199</v>
      </c>
      <c r="G4763">
        <v>111</v>
      </c>
      <c r="H4763">
        <v>115</v>
      </c>
      <c r="I4763">
        <v>58</v>
      </c>
      <c r="J4763">
        <v>55</v>
      </c>
      <c r="K4763">
        <v>49</v>
      </c>
      <c r="L4763">
        <v>0</v>
      </c>
      <c r="M4763">
        <v>2023</v>
      </c>
      <c r="N4763">
        <f t="shared" ca="1" si="296"/>
        <v>234</v>
      </c>
      <c r="O4763">
        <f t="shared" ca="1" si="297"/>
        <v>25585</v>
      </c>
      <c r="P4763">
        <f ca="1">_20206[[#This Row],[最低排名]]-_20206[[#This Row],[同分人数]]+1</f>
        <v>25352</v>
      </c>
      <c r="Q4763">
        <f ca="1">IF(O4763&gt;=开始!$B$6, 1, 0)</f>
        <v>1</v>
      </c>
      <c r="R4763">
        <f ca="1">_20206[[#This Row],[最低排名]]-开始!$B$6</f>
        <v>25585</v>
      </c>
    </row>
    <row r="4764" spans="1:18">
      <c r="A4764">
        <v>59202</v>
      </c>
      <c r="B4764" t="s">
        <v>930</v>
      </c>
      <c r="C4764" t="str">
        <f t="shared" si="294"/>
        <v>华东交大</v>
      </c>
      <c r="D4764" t="str">
        <f t="shared" si="295"/>
        <v>02</v>
      </c>
      <c r="E4764" t="s">
        <v>165</v>
      </c>
      <c r="F4764">
        <v>208</v>
      </c>
      <c r="G4764">
        <v>110</v>
      </c>
      <c r="H4764">
        <v>64</v>
      </c>
      <c r="I4764">
        <v>67</v>
      </c>
      <c r="J4764">
        <v>61</v>
      </c>
      <c r="K4764">
        <v>55</v>
      </c>
      <c r="L4764">
        <v>0</v>
      </c>
      <c r="M4764">
        <v>2023</v>
      </c>
      <c r="N4764">
        <f t="shared" ca="1" si="296"/>
        <v>225</v>
      </c>
      <c r="O4764">
        <f t="shared" ca="1" si="297"/>
        <v>30610</v>
      </c>
      <c r="P4764">
        <f ca="1">_20206[[#This Row],[最低排名]]-_20206[[#This Row],[同分人数]]+1</f>
        <v>30386</v>
      </c>
      <c r="Q4764">
        <f ca="1">IF(O4764&gt;=开始!$B$6, 1, 0)</f>
        <v>1</v>
      </c>
      <c r="R4764">
        <f ca="1">_20206[[#This Row],[最低排名]]-开始!$B$6</f>
        <v>30610</v>
      </c>
    </row>
    <row r="4765" spans="1:18">
      <c r="A4765">
        <v>59301</v>
      </c>
      <c r="B4765" t="s">
        <v>931</v>
      </c>
      <c r="C4765" t="str">
        <f t="shared" si="294"/>
        <v>东华理工</v>
      </c>
      <c r="D4765" t="str">
        <f t="shared" si="295"/>
        <v>01</v>
      </c>
      <c r="E4765" t="s">
        <v>54</v>
      </c>
      <c r="F4765">
        <v>200</v>
      </c>
      <c r="G4765">
        <v>104</v>
      </c>
      <c r="H4765">
        <v>91</v>
      </c>
      <c r="I4765">
        <v>55</v>
      </c>
      <c r="J4765">
        <v>49</v>
      </c>
      <c r="K4765">
        <v>46</v>
      </c>
      <c r="L4765">
        <v>0</v>
      </c>
      <c r="M4765">
        <v>2023</v>
      </c>
      <c r="N4765">
        <f t="shared" ca="1" si="296"/>
        <v>202</v>
      </c>
      <c r="O4765">
        <f t="shared" ca="1" si="297"/>
        <v>33766</v>
      </c>
      <c r="P4765">
        <f ca="1">_20206[[#This Row],[最低排名]]-_20206[[#This Row],[同分人数]]+1</f>
        <v>33565</v>
      </c>
      <c r="Q4765">
        <f ca="1">IF(O4765&gt;=开始!$B$6, 1, 0)</f>
        <v>1</v>
      </c>
      <c r="R4765">
        <f ca="1">_20206[[#This Row],[最低排名]]-开始!$B$6</f>
        <v>33766</v>
      </c>
    </row>
    <row r="4766" spans="1:18">
      <c r="A4766">
        <v>59302</v>
      </c>
      <c r="B4766" t="s">
        <v>932</v>
      </c>
      <c r="C4766" t="str">
        <f t="shared" si="294"/>
        <v>东华理工</v>
      </c>
      <c r="D4766" t="str">
        <f t="shared" si="295"/>
        <v>02</v>
      </c>
      <c r="E4766" t="s">
        <v>230</v>
      </c>
      <c r="F4766">
        <v>193</v>
      </c>
      <c r="G4766">
        <v>108</v>
      </c>
      <c r="H4766">
        <v>82</v>
      </c>
      <c r="I4766">
        <v>58</v>
      </c>
      <c r="J4766">
        <v>55</v>
      </c>
      <c r="K4766">
        <v>55</v>
      </c>
      <c r="L4766">
        <v>0</v>
      </c>
      <c r="M4766">
        <v>2023</v>
      </c>
      <c r="N4766">
        <f t="shared" ca="1" si="296"/>
        <v>233</v>
      </c>
      <c r="O4766">
        <f t="shared" ca="1" si="297"/>
        <v>33327</v>
      </c>
      <c r="P4766">
        <f ca="1">_20206[[#This Row],[最低排名]]-_20206[[#This Row],[同分人数]]+1</f>
        <v>33095</v>
      </c>
      <c r="Q4766">
        <f ca="1">IF(O4766&gt;=开始!$B$6, 1, 0)</f>
        <v>1</v>
      </c>
      <c r="R4766">
        <f ca="1">_20206[[#This Row],[最低排名]]-开始!$B$6</f>
        <v>33327</v>
      </c>
    </row>
    <row r="4767" spans="1:18">
      <c r="A4767">
        <v>59401</v>
      </c>
      <c r="B4767" t="s">
        <v>933</v>
      </c>
      <c r="C4767" t="str">
        <f t="shared" ref="C4767:C4830" si="298">LEFT(B4767, FIND("(", B4767) - 1)</f>
        <v>南昌航大</v>
      </c>
      <c r="D4767" t="str">
        <f t="shared" ref="D4767:D4830" si="299">MID(B4767, FIND("(", B4767) + 1, FIND(")", B4767) - FIND("(", B4767) - 1)</f>
        <v>01</v>
      </c>
      <c r="E4767" t="s">
        <v>335</v>
      </c>
      <c r="F4767">
        <v>197</v>
      </c>
      <c r="G4767">
        <v>101</v>
      </c>
      <c r="H4767">
        <v>91</v>
      </c>
      <c r="I4767">
        <v>58</v>
      </c>
      <c r="J4767">
        <v>52</v>
      </c>
      <c r="K4767">
        <v>49</v>
      </c>
      <c r="L4767">
        <v>0</v>
      </c>
      <c r="M4767">
        <v>2023</v>
      </c>
      <c r="N4767">
        <f t="shared" ca="1" si="296"/>
        <v>224</v>
      </c>
      <c r="O4767">
        <f t="shared" ca="1" si="297"/>
        <v>32460</v>
      </c>
      <c r="P4767">
        <f ca="1">_20206[[#This Row],[最低排名]]-_20206[[#This Row],[同分人数]]+1</f>
        <v>32237</v>
      </c>
      <c r="Q4767">
        <f ca="1">IF(O4767&gt;=开始!$B$6, 1, 0)</f>
        <v>1</v>
      </c>
      <c r="R4767">
        <f ca="1">_20206[[#This Row],[最低排名]]-开始!$B$6</f>
        <v>32460</v>
      </c>
    </row>
    <row r="4768" spans="1:18">
      <c r="A4768">
        <v>59402</v>
      </c>
      <c r="B4768" t="s">
        <v>934</v>
      </c>
      <c r="C4768" t="str">
        <f t="shared" si="298"/>
        <v>南昌航大</v>
      </c>
      <c r="D4768" t="str">
        <f t="shared" si="299"/>
        <v>02</v>
      </c>
      <c r="E4768" t="s">
        <v>184</v>
      </c>
      <c r="F4768">
        <v>193</v>
      </c>
      <c r="G4768">
        <v>101</v>
      </c>
      <c r="H4768">
        <v>90</v>
      </c>
      <c r="I4768">
        <v>58</v>
      </c>
      <c r="J4768">
        <v>58</v>
      </c>
      <c r="K4768">
        <v>52</v>
      </c>
      <c r="L4768">
        <v>0</v>
      </c>
      <c r="M4768">
        <v>2023</v>
      </c>
      <c r="N4768">
        <f t="shared" ca="1" si="296"/>
        <v>237</v>
      </c>
      <c r="O4768">
        <f t="shared" ca="1" si="297"/>
        <v>31584</v>
      </c>
      <c r="P4768">
        <f ca="1">_20206[[#This Row],[最低排名]]-_20206[[#This Row],[同分人数]]+1</f>
        <v>31348</v>
      </c>
      <c r="Q4768">
        <f ca="1">IF(O4768&gt;=开始!$B$6, 1, 0)</f>
        <v>1</v>
      </c>
      <c r="R4768">
        <f ca="1">_20206[[#This Row],[最低排名]]-开始!$B$6</f>
        <v>31584</v>
      </c>
    </row>
    <row r="4769" spans="1:18">
      <c r="A4769">
        <v>59403</v>
      </c>
      <c r="B4769" t="s">
        <v>935</v>
      </c>
      <c r="C4769" t="str">
        <f t="shared" si="298"/>
        <v>南昌航大</v>
      </c>
      <c r="D4769" t="str">
        <f t="shared" si="299"/>
        <v>03</v>
      </c>
      <c r="E4769" t="s">
        <v>528</v>
      </c>
      <c r="F4769">
        <v>181</v>
      </c>
      <c r="G4769">
        <v>111</v>
      </c>
      <c r="H4769">
        <v>100</v>
      </c>
      <c r="I4769">
        <v>61</v>
      </c>
      <c r="J4769">
        <v>55</v>
      </c>
      <c r="K4769">
        <v>43</v>
      </c>
      <c r="L4769">
        <v>0</v>
      </c>
      <c r="M4769">
        <v>2023</v>
      </c>
      <c r="N4769">
        <f t="shared" ca="1" si="296"/>
        <v>199</v>
      </c>
      <c r="O4769">
        <f t="shared" ca="1" si="297"/>
        <v>33965</v>
      </c>
      <c r="P4769">
        <f ca="1">_20206[[#This Row],[最低排名]]-_20206[[#This Row],[同分人数]]+1</f>
        <v>33767</v>
      </c>
      <c r="Q4769">
        <f ca="1">IF(O4769&gt;=开始!$B$6, 1, 0)</f>
        <v>1</v>
      </c>
      <c r="R4769">
        <f ca="1">_20206[[#This Row],[最低排名]]-开始!$B$6</f>
        <v>33965</v>
      </c>
    </row>
    <row r="4770" spans="1:18">
      <c r="A4770">
        <v>59501</v>
      </c>
      <c r="B4770" t="s">
        <v>936</v>
      </c>
      <c r="C4770" t="str">
        <f t="shared" si="298"/>
        <v>江西理工</v>
      </c>
      <c r="D4770" t="str">
        <f t="shared" si="299"/>
        <v>01</v>
      </c>
      <c r="E4770" t="s">
        <v>309</v>
      </c>
      <c r="F4770">
        <v>202</v>
      </c>
      <c r="G4770">
        <v>104</v>
      </c>
      <c r="H4770">
        <v>84</v>
      </c>
      <c r="I4770">
        <v>55</v>
      </c>
      <c r="J4770">
        <v>55</v>
      </c>
      <c r="K4770">
        <v>46</v>
      </c>
      <c r="L4770">
        <v>0</v>
      </c>
      <c r="M4770">
        <v>2023</v>
      </c>
      <c r="N4770">
        <f t="shared" ca="1" si="296"/>
        <v>237</v>
      </c>
      <c r="O4770">
        <f t="shared" ca="1" si="297"/>
        <v>33564</v>
      </c>
      <c r="P4770">
        <f ca="1">_20206[[#This Row],[最低排名]]-_20206[[#This Row],[同分人数]]+1</f>
        <v>33328</v>
      </c>
      <c r="Q4770">
        <f ca="1">IF(O4770&gt;=开始!$B$6, 1, 0)</f>
        <v>1</v>
      </c>
      <c r="R4770">
        <f ca="1">_20206[[#This Row],[最低排名]]-开始!$B$6</f>
        <v>33564</v>
      </c>
    </row>
    <row r="4771" spans="1:18">
      <c r="A4771">
        <v>59502</v>
      </c>
      <c r="B4771" t="s">
        <v>937</v>
      </c>
      <c r="C4771" t="str">
        <f t="shared" si="298"/>
        <v>江西理工</v>
      </c>
      <c r="D4771" t="str">
        <f t="shared" si="299"/>
        <v>02</v>
      </c>
      <c r="E4771" t="s">
        <v>232</v>
      </c>
      <c r="F4771">
        <v>197</v>
      </c>
      <c r="G4771">
        <v>102</v>
      </c>
      <c r="H4771">
        <v>85</v>
      </c>
      <c r="I4771">
        <v>55</v>
      </c>
      <c r="J4771">
        <v>52</v>
      </c>
      <c r="K4771">
        <v>49</v>
      </c>
      <c r="L4771">
        <v>0</v>
      </c>
      <c r="M4771">
        <v>2023</v>
      </c>
      <c r="N4771">
        <f t="shared" ca="1" si="296"/>
        <v>261</v>
      </c>
      <c r="O4771">
        <f t="shared" ca="1" si="297"/>
        <v>34431</v>
      </c>
      <c r="P4771">
        <f ca="1">_20206[[#This Row],[最低排名]]-_20206[[#This Row],[同分人数]]+1</f>
        <v>34171</v>
      </c>
      <c r="Q4771">
        <f ca="1">IF(O4771&gt;=开始!$B$6, 1, 0)</f>
        <v>1</v>
      </c>
      <c r="R4771">
        <f ca="1">_20206[[#This Row],[最低排名]]-开始!$B$6</f>
        <v>34431</v>
      </c>
    </row>
    <row r="4772" spans="1:18">
      <c r="A4772">
        <v>59503</v>
      </c>
      <c r="B4772" t="s">
        <v>938</v>
      </c>
      <c r="C4772" t="str">
        <f t="shared" si="298"/>
        <v>江西理工</v>
      </c>
      <c r="D4772" t="str">
        <f t="shared" si="299"/>
        <v>03</v>
      </c>
      <c r="E4772" t="s">
        <v>54</v>
      </c>
      <c r="F4772">
        <v>201</v>
      </c>
      <c r="G4772">
        <v>104</v>
      </c>
      <c r="H4772">
        <v>81</v>
      </c>
      <c r="I4772">
        <v>58</v>
      </c>
      <c r="J4772">
        <v>52</v>
      </c>
      <c r="K4772">
        <v>49</v>
      </c>
      <c r="L4772">
        <v>0</v>
      </c>
      <c r="M4772">
        <v>2023</v>
      </c>
      <c r="N4772">
        <f t="shared" ca="1" si="296"/>
        <v>202</v>
      </c>
      <c r="O4772">
        <f t="shared" ca="1" si="297"/>
        <v>33766</v>
      </c>
      <c r="P4772">
        <f ca="1">_20206[[#This Row],[最低排名]]-_20206[[#This Row],[同分人数]]+1</f>
        <v>33565</v>
      </c>
      <c r="Q4772">
        <f ca="1">IF(O4772&gt;=开始!$B$6, 1, 0)</f>
        <v>1</v>
      </c>
      <c r="R4772">
        <f ca="1">_20206[[#This Row],[最低排名]]-开始!$B$6</f>
        <v>33766</v>
      </c>
    </row>
    <row r="4773" spans="1:18">
      <c r="A4773">
        <v>59504</v>
      </c>
      <c r="B4773" t="s">
        <v>939</v>
      </c>
      <c r="C4773" t="str">
        <f t="shared" si="298"/>
        <v>江西理工</v>
      </c>
      <c r="D4773" t="str">
        <f t="shared" si="299"/>
        <v>04</v>
      </c>
      <c r="E4773" t="s">
        <v>528</v>
      </c>
      <c r="F4773">
        <v>196</v>
      </c>
      <c r="G4773">
        <v>104</v>
      </c>
      <c r="H4773">
        <v>88</v>
      </c>
      <c r="I4773">
        <v>61</v>
      </c>
      <c r="J4773">
        <v>49</v>
      </c>
      <c r="K4773">
        <v>46</v>
      </c>
      <c r="L4773">
        <v>0</v>
      </c>
      <c r="M4773">
        <v>2023</v>
      </c>
      <c r="N4773">
        <f t="shared" ca="1" si="296"/>
        <v>199</v>
      </c>
      <c r="O4773">
        <f t="shared" ca="1" si="297"/>
        <v>33965</v>
      </c>
      <c r="P4773">
        <f ca="1">_20206[[#This Row],[最低排名]]-_20206[[#This Row],[同分人数]]+1</f>
        <v>33767</v>
      </c>
      <c r="Q4773">
        <f ca="1">IF(O4773&gt;=开始!$B$6, 1, 0)</f>
        <v>1</v>
      </c>
      <c r="R4773">
        <f ca="1">_20206[[#This Row],[最低排名]]-开始!$B$6</f>
        <v>33965</v>
      </c>
    </row>
    <row r="4774" spans="1:18">
      <c r="A4774">
        <v>59505</v>
      </c>
      <c r="B4774" t="s">
        <v>940</v>
      </c>
      <c r="C4774" t="str">
        <f t="shared" si="298"/>
        <v>江西理工</v>
      </c>
      <c r="D4774" t="str">
        <f t="shared" si="299"/>
        <v>05</v>
      </c>
      <c r="E4774" t="s">
        <v>184</v>
      </c>
      <c r="F4774">
        <v>190</v>
      </c>
      <c r="G4774">
        <v>95</v>
      </c>
      <c r="H4774">
        <v>84</v>
      </c>
      <c r="I4774">
        <v>67</v>
      </c>
      <c r="J4774">
        <v>61</v>
      </c>
      <c r="K4774">
        <v>49</v>
      </c>
      <c r="L4774">
        <v>0</v>
      </c>
      <c r="M4774">
        <v>2023</v>
      </c>
      <c r="N4774">
        <f t="shared" ca="1" si="296"/>
        <v>237</v>
      </c>
      <c r="O4774">
        <f t="shared" ca="1" si="297"/>
        <v>31584</v>
      </c>
      <c r="P4774">
        <f ca="1">_20206[[#This Row],[最低排名]]-_20206[[#This Row],[同分人数]]+1</f>
        <v>31348</v>
      </c>
      <c r="Q4774">
        <f ca="1">IF(O4774&gt;=开始!$B$6, 1, 0)</f>
        <v>1</v>
      </c>
      <c r="R4774">
        <f ca="1">_20206[[#This Row],[最低排名]]-开始!$B$6</f>
        <v>31584</v>
      </c>
    </row>
    <row r="4775" spans="1:18">
      <c r="A4775">
        <v>59601</v>
      </c>
      <c r="B4775" t="s">
        <v>941</v>
      </c>
      <c r="C4775" t="str">
        <f t="shared" si="298"/>
        <v>景德陶瓷</v>
      </c>
      <c r="D4775" t="str">
        <f t="shared" si="299"/>
        <v>01</v>
      </c>
      <c r="E4775" t="s">
        <v>180</v>
      </c>
      <c r="F4775">
        <v>197</v>
      </c>
      <c r="G4775">
        <v>105</v>
      </c>
      <c r="H4775">
        <v>103</v>
      </c>
      <c r="I4775">
        <v>52</v>
      </c>
      <c r="J4775">
        <v>49</v>
      </c>
      <c r="K4775">
        <v>49</v>
      </c>
      <c r="L4775">
        <v>0</v>
      </c>
      <c r="M4775">
        <v>2023</v>
      </c>
      <c r="N4775">
        <f t="shared" ca="1" si="296"/>
        <v>237</v>
      </c>
      <c r="O4775">
        <f t="shared" ca="1" si="297"/>
        <v>31821</v>
      </c>
      <c r="P4775">
        <f ca="1">_20206[[#This Row],[最低排名]]-_20206[[#This Row],[同分人数]]+1</f>
        <v>31585</v>
      </c>
      <c r="Q4775">
        <f ca="1">IF(O4775&gt;=开始!$B$6, 1, 0)</f>
        <v>1</v>
      </c>
      <c r="R4775">
        <f ca="1">_20206[[#This Row],[最低排名]]-开始!$B$6</f>
        <v>31821</v>
      </c>
    </row>
    <row r="4776" spans="1:18">
      <c r="A4776">
        <v>59602</v>
      </c>
      <c r="B4776" t="s">
        <v>942</v>
      </c>
      <c r="C4776" t="str">
        <f t="shared" si="298"/>
        <v>景德陶瓷</v>
      </c>
      <c r="D4776" t="str">
        <f t="shared" si="299"/>
        <v>02</v>
      </c>
      <c r="E4776" t="s">
        <v>363</v>
      </c>
      <c r="F4776">
        <v>186</v>
      </c>
      <c r="G4776">
        <v>95</v>
      </c>
      <c r="H4776">
        <v>94</v>
      </c>
      <c r="I4776">
        <v>55</v>
      </c>
      <c r="J4776">
        <v>52</v>
      </c>
      <c r="K4776">
        <v>49</v>
      </c>
      <c r="L4776">
        <v>0</v>
      </c>
      <c r="M4776">
        <v>2023</v>
      </c>
      <c r="N4776">
        <f t="shared" ca="1" si="296"/>
        <v>228</v>
      </c>
      <c r="O4776">
        <f t="shared" ca="1" si="297"/>
        <v>34853</v>
      </c>
      <c r="P4776">
        <f ca="1">_20206[[#This Row],[最低排名]]-_20206[[#This Row],[同分人数]]+1</f>
        <v>34626</v>
      </c>
      <c r="Q4776">
        <f ca="1">IF(O4776&gt;=开始!$B$6, 1, 0)</f>
        <v>1</v>
      </c>
      <c r="R4776">
        <f ca="1">_20206[[#This Row],[最低排名]]-开始!$B$6</f>
        <v>34853</v>
      </c>
    </row>
    <row r="4777" spans="1:18">
      <c r="A4777">
        <v>59603</v>
      </c>
      <c r="B4777" t="s">
        <v>943</v>
      </c>
      <c r="C4777" t="str">
        <f t="shared" si="298"/>
        <v>景德陶瓷</v>
      </c>
      <c r="D4777" t="str">
        <f t="shared" si="299"/>
        <v>03</v>
      </c>
      <c r="E4777" t="s">
        <v>178</v>
      </c>
      <c r="F4777">
        <v>193</v>
      </c>
      <c r="G4777">
        <v>101</v>
      </c>
      <c r="H4777">
        <v>91</v>
      </c>
      <c r="I4777">
        <v>61</v>
      </c>
      <c r="J4777">
        <v>61</v>
      </c>
      <c r="K4777">
        <v>52</v>
      </c>
      <c r="L4777">
        <v>0</v>
      </c>
      <c r="M4777">
        <v>2023</v>
      </c>
      <c r="N4777">
        <f t="shared" ca="1" si="296"/>
        <v>219</v>
      </c>
      <c r="O4777">
        <f t="shared" ca="1" si="297"/>
        <v>29925</v>
      </c>
      <c r="P4777">
        <f ca="1">_20206[[#This Row],[最低排名]]-_20206[[#This Row],[同分人数]]+1</f>
        <v>29707</v>
      </c>
      <c r="Q4777">
        <f ca="1">IF(O4777&gt;=开始!$B$6, 1, 0)</f>
        <v>1</v>
      </c>
      <c r="R4777">
        <f ca="1">_20206[[#This Row],[最低排名]]-开始!$B$6</f>
        <v>29925</v>
      </c>
    </row>
    <row r="4778" spans="1:18">
      <c r="A4778">
        <v>59701</v>
      </c>
      <c r="B4778" t="s">
        <v>944</v>
      </c>
      <c r="C4778" t="str">
        <f t="shared" si="298"/>
        <v>江西农大</v>
      </c>
      <c r="D4778" t="str">
        <f t="shared" si="299"/>
        <v>01</v>
      </c>
      <c r="E4778" t="s">
        <v>389</v>
      </c>
      <c r="F4778">
        <v>185</v>
      </c>
      <c r="G4778">
        <v>106</v>
      </c>
      <c r="H4778">
        <v>117</v>
      </c>
      <c r="I4778">
        <v>52</v>
      </c>
      <c r="J4778">
        <v>52</v>
      </c>
      <c r="K4778">
        <v>46</v>
      </c>
      <c r="L4778">
        <v>0</v>
      </c>
      <c r="M4778">
        <v>2023</v>
      </c>
      <c r="N4778">
        <f t="shared" ca="1" si="296"/>
        <v>253</v>
      </c>
      <c r="O4778">
        <f t="shared" ca="1" si="297"/>
        <v>31347</v>
      </c>
      <c r="P4778">
        <f ca="1">_20206[[#This Row],[最低排名]]-_20206[[#This Row],[同分人数]]+1</f>
        <v>31095</v>
      </c>
      <c r="Q4778">
        <f ca="1">IF(O4778&gt;=开始!$B$6, 1, 0)</f>
        <v>1</v>
      </c>
      <c r="R4778">
        <f ca="1">_20206[[#This Row],[最低排名]]-开始!$B$6</f>
        <v>31347</v>
      </c>
    </row>
    <row r="4779" spans="1:18">
      <c r="A4779">
        <v>59702</v>
      </c>
      <c r="B4779" t="s">
        <v>945</v>
      </c>
      <c r="C4779" t="str">
        <f t="shared" si="298"/>
        <v>江西农大</v>
      </c>
      <c r="D4779" t="str">
        <f t="shared" si="299"/>
        <v>02</v>
      </c>
      <c r="E4779" t="s">
        <v>50</v>
      </c>
      <c r="F4779">
        <v>184</v>
      </c>
      <c r="G4779">
        <v>94</v>
      </c>
      <c r="H4779">
        <v>73</v>
      </c>
      <c r="I4779">
        <v>61</v>
      </c>
      <c r="J4779">
        <v>61</v>
      </c>
      <c r="K4779">
        <v>52</v>
      </c>
      <c r="L4779">
        <v>0</v>
      </c>
      <c r="M4779">
        <v>2023</v>
      </c>
      <c r="N4779">
        <f t="shared" ca="1" si="296"/>
        <v>207</v>
      </c>
      <c r="O4779">
        <f t="shared" ca="1" si="297"/>
        <v>35904</v>
      </c>
      <c r="P4779">
        <f ca="1">_20206[[#This Row],[最低排名]]-_20206[[#This Row],[同分人数]]+1</f>
        <v>35698</v>
      </c>
      <c r="Q4779">
        <f ca="1">IF(O4779&gt;=开始!$B$6, 1, 0)</f>
        <v>1</v>
      </c>
      <c r="R4779">
        <f ca="1">_20206[[#This Row],[最低排名]]-开始!$B$6</f>
        <v>35904</v>
      </c>
    </row>
    <row r="4780" spans="1:18">
      <c r="A4780">
        <v>59703</v>
      </c>
      <c r="B4780" t="s">
        <v>946</v>
      </c>
      <c r="C4780" t="str">
        <f t="shared" si="298"/>
        <v>江西农大</v>
      </c>
      <c r="D4780" t="str">
        <f t="shared" si="299"/>
        <v>03</v>
      </c>
      <c r="E4780" t="s">
        <v>232</v>
      </c>
      <c r="F4780">
        <v>199</v>
      </c>
      <c r="G4780">
        <v>104</v>
      </c>
      <c r="H4780">
        <v>74</v>
      </c>
      <c r="I4780">
        <v>58</v>
      </c>
      <c r="J4780">
        <v>55</v>
      </c>
      <c r="K4780">
        <v>52</v>
      </c>
      <c r="L4780">
        <v>0</v>
      </c>
      <c r="M4780">
        <v>2023</v>
      </c>
      <c r="N4780">
        <f t="shared" ca="1" si="296"/>
        <v>261</v>
      </c>
      <c r="O4780">
        <f t="shared" ca="1" si="297"/>
        <v>34431</v>
      </c>
      <c r="P4780">
        <f ca="1">_20206[[#This Row],[最低排名]]-_20206[[#This Row],[同分人数]]+1</f>
        <v>34171</v>
      </c>
      <c r="Q4780">
        <f ca="1">IF(O4780&gt;=开始!$B$6, 1, 0)</f>
        <v>1</v>
      </c>
      <c r="R4780">
        <f ca="1">_20206[[#This Row],[最低排名]]-开始!$B$6</f>
        <v>34431</v>
      </c>
    </row>
    <row r="4781" spans="1:18">
      <c r="A4781">
        <v>59704</v>
      </c>
      <c r="B4781" t="s">
        <v>947</v>
      </c>
      <c r="C4781" t="str">
        <f t="shared" si="298"/>
        <v>江西农大</v>
      </c>
      <c r="D4781" t="str">
        <f t="shared" si="299"/>
        <v>04</v>
      </c>
      <c r="E4781" t="s">
        <v>485</v>
      </c>
      <c r="F4781">
        <v>191</v>
      </c>
      <c r="G4781">
        <v>104</v>
      </c>
      <c r="H4781">
        <v>107</v>
      </c>
      <c r="I4781">
        <v>49</v>
      </c>
      <c r="J4781">
        <v>49</v>
      </c>
      <c r="K4781">
        <v>49</v>
      </c>
      <c r="L4781">
        <v>0</v>
      </c>
      <c r="M4781">
        <v>2023</v>
      </c>
      <c r="N4781">
        <f t="shared" ca="1" si="296"/>
        <v>221</v>
      </c>
      <c r="O4781">
        <f t="shared" ca="1" si="297"/>
        <v>32897</v>
      </c>
      <c r="P4781">
        <f ca="1">_20206[[#This Row],[最低排名]]-_20206[[#This Row],[同分人数]]+1</f>
        <v>32677</v>
      </c>
      <c r="Q4781">
        <f ca="1">IF(O4781&gt;=开始!$B$6, 1, 0)</f>
        <v>1</v>
      </c>
      <c r="R4781">
        <f ca="1">_20206[[#This Row],[最低排名]]-开始!$B$6</f>
        <v>32897</v>
      </c>
    </row>
    <row r="4782" spans="1:18">
      <c r="A4782">
        <v>59705</v>
      </c>
      <c r="B4782" t="s">
        <v>948</v>
      </c>
      <c r="C4782" t="str">
        <f t="shared" si="298"/>
        <v>江西农大</v>
      </c>
      <c r="D4782" t="str">
        <f t="shared" si="299"/>
        <v>05</v>
      </c>
      <c r="E4782" t="s">
        <v>560</v>
      </c>
      <c r="F4782">
        <v>204</v>
      </c>
      <c r="G4782">
        <v>106</v>
      </c>
      <c r="H4782">
        <v>86</v>
      </c>
      <c r="I4782">
        <v>58</v>
      </c>
      <c r="J4782">
        <v>52</v>
      </c>
      <c r="K4782">
        <v>49</v>
      </c>
      <c r="L4782">
        <v>0</v>
      </c>
      <c r="M4782">
        <v>2023</v>
      </c>
      <c r="N4782">
        <f t="shared" ca="1" si="296"/>
        <v>202</v>
      </c>
      <c r="O4782">
        <f t="shared" ca="1" si="297"/>
        <v>32023</v>
      </c>
      <c r="P4782">
        <f ca="1">_20206[[#This Row],[最低排名]]-_20206[[#This Row],[同分人数]]+1</f>
        <v>31822</v>
      </c>
      <c r="Q4782">
        <f ca="1">IF(O4782&gt;=开始!$B$6, 1, 0)</f>
        <v>1</v>
      </c>
      <c r="R4782">
        <f ca="1">_20206[[#This Row],[最低排名]]-开始!$B$6</f>
        <v>32023</v>
      </c>
    </row>
    <row r="4783" spans="1:18">
      <c r="A4783">
        <v>59706</v>
      </c>
      <c r="B4783" t="s">
        <v>949</v>
      </c>
      <c r="C4783" t="str">
        <f t="shared" si="298"/>
        <v>江西农大</v>
      </c>
      <c r="D4783" t="str">
        <f t="shared" si="299"/>
        <v>06</v>
      </c>
      <c r="E4783" t="s">
        <v>207</v>
      </c>
      <c r="F4783">
        <v>179</v>
      </c>
      <c r="G4783">
        <v>93</v>
      </c>
      <c r="H4783">
        <v>63</v>
      </c>
      <c r="I4783">
        <v>58</v>
      </c>
      <c r="J4783">
        <v>58</v>
      </c>
      <c r="K4783">
        <v>55</v>
      </c>
      <c r="L4783">
        <v>0</v>
      </c>
      <c r="M4783">
        <v>2023</v>
      </c>
      <c r="N4783">
        <f t="shared" ca="1" si="296"/>
        <v>193</v>
      </c>
      <c r="O4783">
        <f t="shared" ca="1" si="297"/>
        <v>39440</v>
      </c>
      <c r="P4783">
        <f ca="1">_20206[[#This Row],[最低排名]]-_20206[[#This Row],[同分人数]]+1</f>
        <v>39248</v>
      </c>
      <c r="Q4783">
        <f ca="1">IF(O4783&gt;=开始!$B$6, 1, 0)</f>
        <v>1</v>
      </c>
      <c r="R4783">
        <f ca="1">_20206[[#This Row],[最低排名]]-开始!$B$6</f>
        <v>39440</v>
      </c>
    </row>
    <row r="4784" spans="1:18">
      <c r="A4784">
        <v>59801</v>
      </c>
      <c r="B4784" t="s">
        <v>950</v>
      </c>
      <c r="C4784" t="str">
        <f t="shared" si="298"/>
        <v>江西中医</v>
      </c>
      <c r="D4784" t="str">
        <f t="shared" si="299"/>
        <v>01</v>
      </c>
      <c r="E4784" t="s">
        <v>749</v>
      </c>
      <c r="F4784">
        <v>219</v>
      </c>
      <c r="G4784">
        <v>113</v>
      </c>
      <c r="H4784">
        <v>111</v>
      </c>
      <c r="I4784">
        <v>64</v>
      </c>
      <c r="J4784">
        <v>58</v>
      </c>
      <c r="K4784">
        <v>52</v>
      </c>
      <c r="L4784">
        <v>0</v>
      </c>
      <c r="M4784">
        <v>2023</v>
      </c>
      <c r="N4784">
        <f t="shared" ca="1" si="296"/>
        <v>237</v>
      </c>
      <c r="O4784">
        <f t="shared" ca="1" si="297"/>
        <v>18635</v>
      </c>
      <c r="P4784">
        <f ca="1">_20206[[#This Row],[最低排名]]-_20206[[#This Row],[同分人数]]+1</f>
        <v>18399</v>
      </c>
      <c r="Q4784">
        <f ca="1">IF(O4784&gt;=开始!$B$6, 1, 0)</f>
        <v>1</v>
      </c>
      <c r="R4784">
        <f ca="1">_20206[[#This Row],[最低排名]]-开始!$B$6</f>
        <v>18635</v>
      </c>
    </row>
    <row r="4785" spans="1:18">
      <c r="A4785">
        <v>59802</v>
      </c>
      <c r="B4785" t="s">
        <v>951</v>
      </c>
      <c r="C4785" t="str">
        <f t="shared" si="298"/>
        <v>江西中医</v>
      </c>
      <c r="D4785" t="str">
        <f t="shared" si="299"/>
        <v>02</v>
      </c>
      <c r="E4785" t="s">
        <v>485</v>
      </c>
      <c r="F4785">
        <v>203</v>
      </c>
      <c r="G4785">
        <v>103</v>
      </c>
      <c r="H4785">
        <v>89</v>
      </c>
      <c r="I4785">
        <v>52</v>
      </c>
      <c r="J4785">
        <v>52</v>
      </c>
      <c r="K4785">
        <v>49</v>
      </c>
      <c r="L4785">
        <v>0</v>
      </c>
      <c r="M4785">
        <v>2023</v>
      </c>
      <c r="N4785">
        <f t="shared" ca="1" si="296"/>
        <v>221</v>
      </c>
      <c r="O4785">
        <f t="shared" ca="1" si="297"/>
        <v>32897</v>
      </c>
      <c r="P4785">
        <f ca="1">_20206[[#This Row],[最低排名]]-_20206[[#This Row],[同分人数]]+1</f>
        <v>32677</v>
      </c>
      <c r="Q4785">
        <f ca="1">IF(O4785&gt;=开始!$B$6, 1, 0)</f>
        <v>1</v>
      </c>
      <c r="R4785">
        <f ca="1">_20206[[#This Row],[最低排名]]-开始!$B$6</f>
        <v>32897</v>
      </c>
    </row>
    <row r="4786" spans="1:18">
      <c r="A4786">
        <v>59901</v>
      </c>
      <c r="B4786" t="s">
        <v>952</v>
      </c>
      <c r="C4786" t="str">
        <f t="shared" si="298"/>
        <v>赣南医学</v>
      </c>
      <c r="D4786" t="str">
        <f t="shared" si="299"/>
        <v>01</v>
      </c>
      <c r="E4786" t="s">
        <v>287</v>
      </c>
      <c r="F4786">
        <v>190</v>
      </c>
      <c r="G4786">
        <v>107</v>
      </c>
      <c r="H4786">
        <v>104</v>
      </c>
      <c r="I4786">
        <v>67</v>
      </c>
      <c r="J4786">
        <v>55</v>
      </c>
      <c r="K4786">
        <v>52</v>
      </c>
      <c r="L4786">
        <v>0</v>
      </c>
      <c r="M4786">
        <v>2023</v>
      </c>
      <c r="N4786">
        <f t="shared" ca="1" si="296"/>
        <v>236</v>
      </c>
      <c r="O4786">
        <f t="shared" ca="1" si="297"/>
        <v>27576</v>
      </c>
      <c r="P4786">
        <f ca="1">_20206[[#This Row],[最低排名]]-_20206[[#This Row],[同分人数]]+1</f>
        <v>27341</v>
      </c>
      <c r="Q4786">
        <f ca="1">IF(O4786&gt;=开始!$B$6, 1, 0)</f>
        <v>1</v>
      </c>
      <c r="R4786">
        <f ca="1">_20206[[#This Row],[最低排名]]-开始!$B$6</f>
        <v>27576</v>
      </c>
    </row>
    <row r="4787" spans="1:18">
      <c r="A4787">
        <v>59902</v>
      </c>
      <c r="B4787" t="s">
        <v>953</v>
      </c>
      <c r="C4787" t="str">
        <f t="shared" si="298"/>
        <v>赣南医学</v>
      </c>
      <c r="D4787" t="str">
        <f t="shared" si="299"/>
        <v>02</v>
      </c>
      <c r="E4787" t="s">
        <v>419</v>
      </c>
      <c r="F4787">
        <v>202</v>
      </c>
      <c r="G4787">
        <v>107</v>
      </c>
      <c r="H4787">
        <v>97</v>
      </c>
      <c r="I4787">
        <v>49</v>
      </c>
      <c r="J4787">
        <v>43</v>
      </c>
      <c r="K4787">
        <v>43</v>
      </c>
      <c r="L4787">
        <v>0</v>
      </c>
      <c r="M4787">
        <v>2023</v>
      </c>
      <c r="N4787">
        <f t="shared" ca="1" si="296"/>
        <v>208</v>
      </c>
      <c r="O4787">
        <f t="shared" ca="1" si="297"/>
        <v>35259</v>
      </c>
      <c r="P4787">
        <f ca="1">_20206[[#This Row],[最低排名]]-_20206[[#This Row],[同分人数]]+1</f>
        <v>35052</v>
      </c>
      <c r="Q4787">
        <f ca="1">IF(O4787&gt;=开始!$B$6, 1, 0)</f>
        <v>1</v>
      </c>
      <c r="R4787">
        <f ca="1">_20206[[#This Row],[最低排名]]-开始!$B$6</f>
        <v>35259</v>
      </c>
    </row>
    <row r="4788" spans="1:18">
      <c r="A4788">
        <v>59903</v>
      </c>
      <c r="B4788" t="s">
        <v>954</v>
      </c>
      <c r="C4788" t="str">
        <f t="shared" si="298"/>
        <v>赣南医学</v>
      </c>
      <c r="D4788" t="str">
        <f t="shared" si="299"/>
        <v>03</v>
      </c>
      <c r="E4788" t="s">
        <v>381</v>
      </c>
      <c r="F4788">
        <v>188</v>
      </c>
      <c r="G4788">
        <v>96</v>
      </c>
      <c r="H4788">
        <v>85</v>
      </c>
      <c r="I4788">
        <v>55</v>
      </c>
      <c r="J4788">
        <v>55</v>
      </c>
      <c r="K4788">
        <v>46</v>
      </c>
      <c r="L4788">
        <v>0</v>
      </c>
      <c r="M4788">
        <v>2023</v>
      </c>
      <c r="N4788">
        <f t="shared" ca="1" si="296"/>
        <v>190</v>
      </c>
      <c r="O4788">
        <f t="shared" ca="1" si="297"/>
        <v>36303</v>
      </c>
      <c r="P4788">
        <f ca="1">_20206[[#This Row],[最低排名]]-_20206[[#This Row],[同分人数]]+1</f>
        <v>36114</v>
      </c>
      <c r="Q4788">
        <f ca="1">IF(O4788&gt;=开始!$B$6, 1, 0)</f>
        <v>1</v>
      </c>
      <c r="R4788">
        <f ca="1">_20206[[#This Row],[最低排名]]-开始!$B$6</f>
        <v>36303</v>
      </c>
    </row>
    <row r="4789" spans="1:18">
      <c r="A4789">
        <v>60001</v>
      </c>
      <c r="B4789" t="s">
        <v>955</v>
      </c>
      <c r="C4789" t="str">
        <f t="shared" si="298"/>
        <v>江西师大</v>
      </c>
      <c r="D4789" t="str">
        <f t="shared" si="299"/>
        <v>01</v>
      </c>
      <c r="E4789" t="s">
        <v>155</v>
      </c>
      <c r="F4789">
        <v>189</v>
      </c>
      <c r="G4789">
        <v>96</v>
      </c>
      <c r="H4789">
        <v>129</v>
      </c>
      <c r="I4789">
        <v>64</v>
      </c>
      <c r="J4789">
        <v>58</v>
      </c>
      <c r="K4789">
        <v>49</v>
      </c>
      <c r="L4789">
        <v>0</v>
      </c>
      <c r="M4789">
        <v>2023</v>
      </c>
      <c r="N4789">
        <f t="shared" ca="1" si="296"/>
        <v>231</v>
      </c>
      <c r="O4789">
        <f t="shared" ca="1" si="297"/>
        <v>22397</v>
      </c>
      <c r="P4789">
        <f ca="1">_20206[[#This Row],[最低排名]]-_20206[[#This Row],[同分人数]]+1</f>
        <v>22167</v>
      </c>
      <c r="Q4789">
        <f ca="1">IF(O4789&gt;=开始!$B$6, 1, 0)</f>
        <v>1</v>
      </c>
      <c r="R4789">
        <f ca="1">_20206[[#This Row],[最低排名]]-开始!$B$6</f>
        <v>22397</v>
      </c>
    </row>
    <row r="4790" spans="1:18">
      <c r="A4790">
        <v>60002</v>
      </c>
      <c r="B4790" t="s">
        <v>956</v>
      </c>
      <c r="C4790" t="str">
        <f t="shared" si="298"/>
        <v>江西师大</v>
      </c>
      <c r="D4790" t="str">
        <f t="shared" si="299"/>
        <v>02</v>
      </c>
      <c r="E4790" t="s">
        <v>152</v>
      </c>
      <c r="F4790">
        <v>218</v>
      </c>
      <c r="G4790">
        <v>122</v>
      </c>
      <c r="H4790">
        <v>105</v>
      </c>
      <c r="I4790">
        <v>61</v>
      </c>
      <c r="J4790">
        <v>58</v>
      </c>
      <c r="K4790">
        <v>49</v>
      </c>
      <c r="L4790">
        <v>0</v>
      </c>
      <c r="M4790">
        <v>2023</v>
      </c>
      <c r="N4790">
        <f t="shared" ca="1" si="296"/>
        <v>237</v>
      </c>
      <c r="O4790">
        <f t="shared" ca="1" si="297"/>
        <v>21932</v>
      </c>
      <c r="P4790">
        <f ca="1">_20206[[#This Row],[最低排名]]-_20206[[#This Row],[同分人数]]+1</f>
        <v>21696</v>
      </c>
      <c r="Q4790">
        <f ca="1">IF(O4790&gt;=开始!$B$6, 1, 0)</f>
        <v>1</v>
      </c>
      <c r="R4790">
        <f ca="1">_20206[[#This Row],[最低排名]]-开始!$B$6</f>
        <v>21932</v>
      </c>
    </row>
    <row r="4791" spans="1:18">
      <c r="A4791">
        <v>60003</v>
      </c>
      <c r="B4791" t="s">
        <v>957</v>
      </c>
      <c r="C4791" t="str">
        <f t="shared" si="298"/>
        <v>江西师大</v>
      </c>
      <c r="D4791" t="str">
        <f t="shared" si="299"/>
        <v>03</v>
      </c>
      <c r="E4791" t="s">
        <v>506</v>
      </c>
      <c r="F4791">
        <v>235</v>
      </c>
      <c r="G4791">
        <v>133</v>
      </c>
      <c r="H4791">
        <v>111</v>
      </c>
      <c r="I4791">
        <v>61</v>
      </c>
      <c r="J4791">
        <v>55</v>
      </c>
      <c r="K4791">
        <v>55</v>
      </c>
      <c r="L4791">
        <v>0</v>
      </c>
      <c r="M4791">
        <v>2023</v>
      </c>
      <c r="N4791">
        <f t="shared" ca="1" si="296"/>
        <v>229</v>
      </c>
      <c r="O4791">
        <f t="shared" ca="1" si="297"/>
        <v>15390</v>
      </c>
      <c r="P4791">
        <f ca="1">_20206[[#This Row],[最低排名]]-_20206[[#This Row],[同分人数]]+1</f>
        <v>15162</v>
      </c>
      <c r="Q4791">
        <f ca="1">IF(O4791&gt;=开始!$B$6, 1, 0)</f>
        <v>1</v>
      </c>
      <c r="R4791">
        <f ca="1">_20206[[#This Row],[最低排名]]-开始!$B$6</f>
        <v>15390</v>
      </c>
    </row>
    <row r="4792" spans="1:18">
      <c r="A4792">
        <v>60004</v>
      </c>
      <c r="B4792" t="s">
        <v>958</v>
      </c>
      <c r="C4792" t="str">
        <f t="shared" si="298"/>
        <v>江西师大</v>
      </c>
      <c r="D4792" t="str">
        <f t="shared" si="299"/>
        <v>04</v>
      </c>
      <c r="E4792" t="s">
        <v>450</v>
      </c>
      <c r="F4792">
        <v>220</v>
      </c>
      <c r="G4792">
        <v>111</v>
      </c>
      <c r="H4792">
        <v>94</v>
      </c>
      <c r="I4792">
        <v>67</v>
      </c>
      <c r="J4792">
        <v>61</v>
      </c>
      <c r="K4792">
        <v>52</v>
      </c>
      <c r="L4792">
        <v>0</v>
      </c>
      <c r="M4792">
        <v>2023</v>
      </c>
      <c r="N4792">
        <f t="shared" ca="1" si="296"/>
        <v>272</v>
      </c>
      <c r="O4792">
        <f t="shared" ca="1" si="297"/>
        <v>21165</v>
      </c>
      <c r="P4792">
        <f ca="1">_20206[[#This Row],[最低排名]]-_20206[[#This Row],[同分人数]]+1</f>
        <v>20894</v>
      </c>
      <c r="Q4792">
        <f ca="1">IF(O4792&gt;=开始!$B$6, 1, 0)</f>
        <v>1</v>
      </c>
      <c r="R4792">
        <f ca="1">_20206[[#This Row],[最低排名]]-开始!$B$6</f>
        <v>21165</v>
      </c>
    </row>
    <row r="4793" spans="1:18">
      <c r="A4793">
        <v>60005</v>
      </c>
      <c r="B4793" t="s">
        <v>959</v>
      </c>
      <c r="C4793" t="str">
        <f t="shared" si="298"/>
        <v>江西师大</v>
      </c>
      <c r="D4793" t="str">
        <f t="shared" si="299"/>
        <v>05</v>
      </c>
      <c r="E4793" t="s">
        <v>75</v>
      </c>
      <c r="F4793">
        <v>224</v>
      </c>
      <c r="G4793">
        <v>123</v>
      </c>
      <c r="H4793">
        <v>102</v>
      </c>
      <c r="I4793">
        <v>61</v>
      </c>
      <c r="J4793">
        <v>58</v>
      </c>
      <c r="K4793">
        <v>55</v>
      </c>
      <c r="L4793">
        <v>0</v>
      </c>
      <c r="M4793">
        <v>2023</v>
      </c>
      <c r="N4793">
        <f t="shared" ca="1" si="296"/>
        <v>252</v>
      </c>
      <c r="O4793">
        <f t="shared" ca="1" si="297"/>
        <v>19672</v>
      </c>
      <c r="P4793">
        <f ca="1">_20206[[#This Row],[最低排名]]-_20206[[#This Row],[同分人数]]+1</f>
        <v>19421</v>
      </c>
      <c r="Q4793">
        <f ca="1">IF(O4793&gt;=开始!$B$6, 1, 0)</f>
        <v>1</v>
      </c>
      <c r="R4793">
        <f ca="1">_20206[[#This Row],[最低排名]]-开始!$B$6</f>
        <v>19672</v>
      </c>
    </row>
    <row r="4794" spans="1:18">
      <c r="A4794">
        <v>60006</v>
      </c>
      <c r="B4794" t="s">
        <v>960</v>
      </c>
      <c r="C4794" t="str">
        <f t="shared" si="298"/>
        <v>江西师大</v>
      </c>
      <c r="D4794" t="str">
        <f t="shared" si="299"/>
        <v>06</v>
      </c>
      <c r="E4794" t="s">
        <v>98</v>
      </c>
      <c r="F4794">
        <v>226</v>
      </c>
      <c r="G4794">
        <v>130</v>
      </c>
      <c r="H4794">
        <v>98</v>
      </c>
      <c r="I4794">
        <v>64</v>
      </c>
      <c r="J4794">
        <v>64</v>
      </c>
      <c r="K4794">
        <v>61</v>
      </c>
      <c r="L4794">
        <v>0</v>
      </c>
      <c r="M4794">
        <v>2023</v>
      </c>
      <c r="N4794">
        <f t="shared" ca="1" si="296"/>
        <v>251</v>
      </c>
      <c r="O4794">
        <f t="shared" ca="1" si="297"/>
        <v>16423</v>
      </c>
      <c r="P4794">
        <f ca="1">_20206[[#This Row],[最低排名]]-_20206[[#This Row],[同分人数]]+1</f>
        <v>16173</v>
      </c>
      <c r="Q4794">
        <f ca="1">IF(O4794&gt;=开始!$B$6, 1, 0)</f>
        <v>1</v>
      </c>
      <c r="R4794">
        <f ca="1">_20206[[#This Row],[最低排名]]-开始!$B$6</f>
        <v>16423</v>
      </c>
    </row>
    <row r="4795" spans="1:18">
      <c r="A4795">
        <v>60101</v>
      </c>
      <c r="B4795" t="s">
        <v>961</v>
      </c>
      <c r="C4795" t="str">
        <f t="shared" si="298"/>
        <v>上饶师院</v>
      </c>
      <c r="D4795" t="str">
        <f t="shared" si="299"/>
        <v>01</v>
      </c>
      <c r="E4795" t="s">
        <v>54</v>
      </c>
      <c r="F4795">
        <v>209</v>
      </c>
      <c r="G4795">
        <v>105</v>
      </c>
      <c r="H4795">
        <v>76</v>
      </c>
      <c r="I4795">
        <v>64</v>
      </c>
      <c r="J4795">
        <v>49</v>
      </c>
      <c r="K4795">
        <v>43</v>
      </c>
      <c r="L4795">
        <v>0</v>
      </c>
      <c r="M4795">
        <v>2023</v>
      </c>
      <c r="N4795">
        <f t="shared" ca="1" si="296"/>
        <v>202</v>
      </c>
      <c r="O4795">
        <f t="shared" ca="1" si="297"/>
        <v>33766</v>
      </c>
      <c r="P4795">
        <f ca="1">_20206[[#This Row],[最低排名]]-_20206[[#This Row],[同分人数]]+1</f>
        <v>33565</v>
      </c>
      <c r="Q4795">
        <f ca="1">IF(O4795&gt;=开始!$B$6, 1, 0)</f>
        <v>1</v>
      </c>
      <c r="R4795">
        <f ca="1">_20206[[#This Row],[最低排名]]-开始!$B$6</f>
        <v>33766</v>
      </c>
    </row>
    <row r="4796" spans="1:18">
      <c r="A4796">
        <v>60102</v>
      </c>
      <c r="B4796" t="s">
        <v>962</v>
      </c>
      <c r="C4796" t="str">
        <f t="shared" si="298"/>
        <v>上饶师院</v>
      </c>
      <c r="D4796" t="str">
        <f t="shared" si="299"/>
        <v>02</v>
      </c>
      <c r="E4796" t="s">
        <v>485</v>
      </c>
      <c r="F4796">
        <v>199</v>
      </c>
      <c r="G4796">
        <v>100</v>
      </c>
      <c r="H4796">
        <v>90</v>
      </c>
      <c r="I4796">
        <v>58</v>
      </c>
      <c r="J4796">
        <v>52</v>
      </c>
      <c r="K4796">
        <v>46</v>
      </c>
      <c r="L4796">
        <v>0</v>
      </c>
      <c r="M4796">
        <v>2023</v>
      </c>
      <c r="N4796">
        <f t="shared" ca="1" si="296"/>
        <v>221</v>
      </c>
      <c r="O4796">
        <f t="shared" ca="1" si="297"/>
        <v>32897</v>
      </c>
      <c r="P4796">
        <f ca="1">_20206[[#This Row],[最低排名]]-_20206[[#This Row],[同分人数]]+1</f>
        <v>32677</v>
      </c>
      <c r="Q4796">
        <f ca="1">IF(O4796&gt;=开始!$B$6, 1, 0)</f>
        <v>1</v>
      </c>
      <c r="R4796">
        <f ca="1">_20206[[#This Row],[最低排名]]-开始!$B$6</f>
        <v>32897</v>
      </c>
    </row>
    <row r="4797" spans="1:18">
      <c r="A4797">
        <v>60201</v>
      </c>
      <c r="B4797" t="s">
        <v>963</v>
      </c>
      <c r="C4797" t="str">
        <f t="shared" si="298"/>
        <v>宜春学院</v>
      </c>
      <c r="D4797" t="str">
        <f t="shared" si="299"/>
        <v>01</v>
      </c>
      <c r="E4797" t="s">
        <v>50</v>
      </c>
      <c r="F4797">
        <v>189</v>
      </c>
      <c r="G4797">
        <v>99</v>
      </c>
      <c r="H4797">
        <v>95</v>
      </c>
      <c r="I4797">
        <v>49</v>
      </c>
      <c r="J4797">
        <v>49</v>
      </c>
      <c r="K4797">
        <v>49</v>
      </c>
      <c r="L4797">
        <v>0</v>
      </c>
      <c r="M4797">
        <v>2023</v>
      </c>
      <c r="N4797">
        <f t="shared" ca="1" si="296"/>
        <v>207</v>
      </c>
      <c r="O4797">
        <f t="shared" ca="1" si="297"/>
        <v>35904</v>
      </c>
      <c r="P4797">
        <f ca="1">_20206[[#This Row],[最低排名]]-_20206[[#This Row],[同分人数]]+1</f>
        <v>35698</v>
      </c>
      <c r="Q4797">
        <f ca="1">IF(O4797&gt;=开始!$B$6, 1, 0)</f>
        <v>1</v>
      </c>
      <c r="R4797">
        <f ca="1">_20206[[#This Row],[最低排名]]-开始!$B$6</f>
        <v>35904</v>
      </c>
    </row>
    <row r="4798" spans="1:18">
      <c r="A4798">
        <v>60202</v>
      </c>
      <c r="B4798" t="s">
        <v>964</v>
      </c>
      <c r="C4798" t="str">
        <f t="shared" si="298"/>
        <v>宜春学院</v>
      </c>
      <c r="D4798" t="str">
        <f t="shared" si="299"/>
        <v>02</v>
      </c>
      <c r="E4798" t="s">
        <v>130</v>
      </c>
      <c r="F4798">
        <v>199</v>
      </c>
      <c r="G4798">
        <v>100</v>
      </c>
      <c r="H4798">
        <v>101</v>
      </c>
      <c r="I4798">
        <v>61</v>
      </c>
      <c r="J4798">
        <v>49</v>
      </c>
      <c r="K4798">
        <v>49</v>
      </c>
      <c r="L4798">
        <v>0</v>
      </c>
      <c r="M4798">
        <v>2023</v>
      </c>
      <c r="N4798">
        <f t="shared" ca="1" si="296"/>
        <v>237</v>
      </c>
      <c r="O4798">
        <f t="shared" ca="1" si="297"/>
        <v>29706</v>
      </c>
      <c r="P4798">
        <f ca="1">_20206[[#This Row],[最低排名]]-_20206[[#This Row],[同分人数]]+1</f>
        <v>29470</v>
      </c>
      <c r="Q4798">
        <f ca="1">IF(O4798&gt;=开始!$B$6, 1, 0)</f>
        <v>1</v>
      </c>
      <c r="R4798">
        <f ca="1">_20206[[#This Row],[最低排名]]-开始!$B$6</f>
        <v>29706</v>
      </c>
    </row>
    <row r="4799" spans="1:18">
      <c r="A4799">
        <v>60203</v>
      </c>
      <c r="B4799" t="s">
        <v>965</v>
      </c>
      <c r="C4799" t="str">
        <f t="shared" si="298"/>
        <v>宜春学院</v>
      </c>
      <c r="D4799" t="str">
        <f t="shared" si="299"/>
        <v>03</v>
      </c>
      <c r="E4799" t="s">
        <v>228</v>
      </c>
      <c r="F4799">
        <v>189</v>
      </c>
      <c r="G4799">
        <v>95</v>
      </c>
      <c r="H4799">
        <v>94</v>
      </c>
      <c r="I4799">
        <v>55</v>
      </c>
      <c r="J4799">
        <v>52</v>
      </c>
      <c r="K4799">
        <v>49</v>
      </c>
      <c r="L4799">
        <v>0</v>
      </c>
      <c r="M4799">
        <v>2023</v>
      </c>
      <c r="N4799">
        <f t="shared" ca="1" si="296"/>
        <v>205</v>
      </c>
      <c r="O4799">
        <f t="shared" ca="1" si="297"/>
        <v>34170</v>
      </c>
      <c r="P4799">
        <f ca="1">_20206[[#This Row],[最低排名]]-_20206[[#This Row],[同分人数]]+1</f>
        <v>33966</v>
      </c>
      <c r="Q4799">
        <f ca="1">IF(O4799&gt;=开始!$B$6, 1, 0)</f>
        <v>1</v>
      </c>
      <c r="R4799">
        <f ca="1">_20206[[#This Row],[最低排名]]-开始!$B$6</f>
        <v>34170</v>
      </c>
    </row>
    <row r="4800" spans="1:18">
      <c r="A4800">
        <v>60204</v>
      </c>
      <c r="B4800" t="s">
        <v>966</v>
      </c>
      <c r="C4800" t="str">
        <f t="shared" si="298"/>
        <v>宜春学院</v>
      </c>
      <c r="D4800" t="str">
        <f t="shared" si="299"/>
        <v>04</v>
      </c>
      <c r="E4800" t="s">
        <v>560</v>
      </c>
      <c r="F4800">
        <v>210</v>
      </c>
      <c r="G4800">
        <v>110</v>
      </c>
      <c r="H4800">
        <v>83</v>
      </c>
      <c r="I4800">
        <v>55</v>
      </c>
      <c r="J4800">
        <v>52</v>
      </c>
      <c r="K4800">
        <v>49</v>
      </c>
      <c r="L4800">
        <v>0</v>
      </c>
      <c r="M4800">
        <v>2023</v>
      </c>
      <c r="N4800">
        <f t="shared" ca="1" si="296"/>
        <v>202</v>
      </c>
      <c r="O4800">
        <f t="shared" ca="1" si="297"/>
        <v>32023</v>
      </c>
      <c r="P4800">
        <f ca="1">_20206[[#This Row],[最低排名]]-_20206[[#This Row],[同分人数]]+1</f>
        <v>31822</v>
      </c>
      <c r="Q4800">
        <f ca="1">IF(O4800&gt;=开始!$B$6, 1, 0)</f>
        <v>1</v>
      </c>
      <c r="R4800">
        <f ca="1">_20206[[#This Row],[最低排名]]-开始!$B$6</f>
        <v>32023</v>
      </c>
    </row>
    <row r="4801" spans="1:18">
      <c r="A4801">
        <v>60301</v>
      </c>
      <c r="B4801" t="s">
        <v>967</v>
      </c>
      <c r="C4801" t="str">
        <f t="shared" si="298"/>
        <v>赣南师大</v>
      </c>
      <c r="D4801" t="str">
        <f t="shared" si="299"/>
        <v>01</v>
      </c>
      <c r="E4801" t="s">
        <v>701</v>
      </c>
      <c r="F4801">
        <v>196</v>
      </c>
      <c r="G4801">
        <v>101</v>
      </c>
      <c r="H4801">
        <v>89</v>
      </c>
      <c r="I4801">
        <v>55</v>
      </c>
      <c r="J4801">
        <v>52</v>
      </c>
      <c r="K4801">
        <v>52</v>
      </c>
      <c r="L4801">
        <v>0</v>
      </c>
      <c r="M4801">
        <v>2023</v>
      </c>
      <c r="N4801">
        <f t="shared" ca="1" si="296"/>
        <v>197</v>
      </c>
      <c r="O4801">
        <f t="shared" ca="1" si="297"/>
        <v>33094</v>
      </c>
      <c r="P4801">
        <f ca="1">_20206[[#This Row],[最低排名]]-_20206[[#This Row],[同分人数]]+1</f>
        <v>32898</v>
      </c>
      <c r="Q4801">
        <f ca="1">IF(O4801&gt;=开始!$B$6, 1, 0)</f>
        <v>1</v>
      </c>
      <c r="R4801">
        <f ca="1">_20206[[#This Row],[最低排名]]-开始!$B$6</f>
        <v>33094</v>
      </c>
    </row>
    <row r="4802" spans="1:18">
      <c r="A4802">
        <v>60302</v>
      </c>
      <c r="B4802" t="s">
        <v>968</v>
      </c>
      <c r="C4802" t="str">
        <f t="shared" si="298"/>
        <v>赣南师大</v>
      </c>
      <c r="D4802" t="str">
        <f t="shared" si="299"/>
        <v>02</v>
      </c>
      <c r="E4802" t="s">
        <v>405</v>
      </c>
      <c r="F4802">
        <v>198</v>
      </c>
      <c r="G4802">
        <v>120</v>
      </c>
      <c r="H4802">
        <v>67</v>
      </c>
      <c r="I4802">
        <v>61</v>
      </c>
      <c r="J4802">
        <v>52</v>
      </c>
      <c r="K4802">
        <v>49</v>
      </c>
      <c r="L4802">
        <v>0</v>
      </c>
      <c r="M4802">
        <v>2023</v>
      </c>
      <c r="N4802">
        <f t="shared" ref="N4802:N4865" ca="1" si="300">VLOOKUP(E4802, INDIRECT("'" &amp; M4802 &amp; "D'!$A$2:$G$500"), 2, FALSE)</f>
        <v>209</v>
      </c>
      <c r="O4802">
        <f t="shared" ref="O4802:O4865" ca="1" si="301">VLOOKUP(E4802, INDIRECT("'" &amp; M4802 &amp; "D'!$A$2:$G$500"), 3, FALSE)</f>
        <v>36712</v>
      </c>
      <c r="P4802">
        <f ca="1">_20206[[#This Row],[最低排名]]-_20206[[#This Row],[同分人数]]+1</f>
        <v>36504</v>
      </c>
      <c r="Q4802">
        <f ca="1">IF(O4802&gt;=开始!$B$6, 1, 0)</f>
        <v>1</v>
      </c>
      <c r="R4802">
        <f ca="1">_20206[[#This Row],[最低排名]]-开始!$B$6</f>
        <v>36712</v>
      </c>
    </row>
    <row r="4803" spans="1:18">
      <c r="A4803">
        <v>60303</v>
      </c>
      <c r="B4803" t="s">
        <v>969</v>
      </c>
      <c r="C4803" t="str">
        <f t="shared" si="298"/>
        <v>赣南师大</v>
      </c>
      <c r="D4803" t="str">
        <f t="shared" si="299"/>
        <v>03</v>
      </c>
      <c r="E4803" t="s">
        <v>643</v>
      </c>
      <c r="F4803">
        <v>208</v>
      </c>
      <c r="G4803">
        <v>105</v>
      </c>
      <c r="H4803">
        <v>98</v>
      </c>
      <c r="I4803">
        <v>67</v>
      </c>
      <c r="J4803">
        <v>58</v>
      </c>
      <c r="K4803">
        <v>46</v>
      </c>
      <c r="L4803">
        <v>0</v>
      </c>
      <c r="M4803">
        <v>2023</v>
      </c>
      <c r="N4803">
        <f t="shared" ca="1" si="300"/>
        <v>270</v>
      </c>
      <c r="O4803">
        <f t="shared" ca="1" si="301"/>
        <v>25351</v>
      </c>
      <c r="P4803">
        <f ca="1">_20206[[#This Row],[最低排名]]-_20206[[#This Row],[同分人数]]+1</f>
        <v>25082</v>
      </c>
      <c r="Q4803">
        <f ca="1">IF(O4803&gt;=开始!$B$6, 1, 0)</f>
        <v>1</v>
      </c>
      <c r="R4803">
        <f ca="1">_20206[[#This Row],[最低排名]]-开始!$B$6</f>
        <v>25351</v>
      </c>
    </row>
    <row r="4804" spans="1:18">
      <c r="A4804">
        <v>60304</v>
      </c>
      <c r="B4804" t="s">
        <v>970</v>
      </c>
      <c r="C4804" t="str">
        <f t="shared" si="298"/>
        <v>赣南师大</v>
      </c>
      <c r="D4804" t="str">
        <f t="shared" si="299"/>
        <v>04</v>
      </c>
      <c r="E4804" t="s">
        <v>182</v>
      </c>
      <c r="F4804">
        <v>210</v>
      </c>
      <c r="G4804">
        <v>108</v>
      </c>
      <c r="H4804">
        <v>74</v>
      </c>
      <c r="I4804">
        <v>64</v>
      </c>
      <c r="J4804">
        <v>58</v>
      </c>
      <c r="K4804">
        <v>55</v>
      </c>
      <c r="L4804">
        <v>0</v>
      </c>
      <c r="M4804">
        <v>2023</v>
      </c>
      <c r="N4804">
        <f t="shared" ca="1" si="300"/>
        <v>233</v>
      </c>
      <c r="O4804">
        <f t="shared" ca="1" si="301"/>
        <v>29246</v>
      </c>
      <c r="P4804">
        <f ca="1">_20206[[#This Row],[最低排名]]-_20206[[#This Row],[同分人数]]+1</f>
        <v>29014</v>
      </c>
      <c r="Q4804">
        <f ca="1">IF(O4804&gt;=开始!$B$6, 1, 0)</f>
        <v>1</v>
      </c>
      <c r="R4804">
        <f ca="1">_20206[[#This Row],[最低排名]]-开始!$B$6</f>
        <v>29246</v>
      </c>
    </row>
    <row r="4805" spans="1:18">
      <c r="A4805">
        <v>60305</v>
      </c>
      <c r="B4805" t="s">
        <v>971</v>
      </c>
      <c r="C4805" t="str">
        <f t="shared" si="298"/>
        <v>赣南师大</v>
      </c>
      <c r="D4805" t="str">
        <f t="shared" si="299"/>
        <v>05</v>
      </c>
      <c r="E4805" t="s">
        <v>182</v>
      </c>
      <c r="F4805">
        <v>207</v>
      </c>
      <c r="G4805">
        <v>116</v>
      </c>
      <c r="H4805">
        <v>95</v>
      </c>
      <c r="I4805">
        <v>61</v>
      </c>
      <c r="J4805">
        <v>52</v>
      </c>
      <c r="K4805">
        <v>46</v>
      </c>
      <c r="L4805">
        <v>0</v>
      </c>
      <c r="M4805">
        <v>2023</v>
      </c>
      <c r="N4805">
        <f t="shared" ca="1" si="300"/>
        <v>233</v>
      </c>
      <c r="O4805">
        <f t="shared" ca="1" si="301"/>
        <v>29246</v>
      </c>
      <c r="P4805">
        <f ca="1">_20206[[#This Row],[最低排名]]-_20206[[#This Row],[同分人数]]+1</f>
        <v>29014</v>
      </c>
      <c r="Q4805">
        <f ca="1">IF(O4805&gt;=开始!$B$6, 1, 0)</f>
        <v>1</v>
      </c>
      <c r="R4805">
        <f ca="1">_20206[[#This Row],[最低排名]]-开始!$B$6</f>
        <v>29246</v>
      </c>
    </row>
    <row r="4806" spans="1:18">
      <c r="A4806">
        <v>60306</v>
      </c>
      <c r="B4806" t="s">
        <v>972</v>
      </c>
      <c r="C4806" t="str">
        <f t="shared" si="298"/>
        <v>赣南师大</v>
      </c>
      <c r="D4806" t="str">
        <f t="shared" si="299"/>
        <v>06</v>
      </c>
      <c r="E4806" t="s">
        <v>363</v>
      </c>
      <c r="F4806">
        <v>195</v>
      </c>
      <c r="G4806">
        <v>108</v>
      </c>
      <c r="H4806">
        <v>88</v>
      </c>
      <c r="I4806">
        <v>55</v>
      </c>
      <c r="J4806">
        <v>52</v>
      </c>
      <c r="K4806">
        <v>46</v>
      </c>
      <c r="L4806">
        <v>0</v>
      </c>
      <c r="M4806">
        <v>2023</v>
      </c>
      <c r="N4806">
        <f t="shared" ca="1" si="300"/>
        <v>228</v>
      </c>
      <c r="O4806">
        <f t="shared" ca="1" si="301"/>
        <v>34853</v>
      </c>
      <c r="P4806">
        <f ca="1">_20206[[#This Row],[最低排名]]-_20206[[#This Row],[同分人数]]+1</f>
        <v>34626</v>
      </c>
      <c r="Q4806">
        <f ca="1">IF(O4806&gt;=开始!$B$6, 1, 0)</f>
        <v>1</v>
      </c>
      <c r="R4806">
        <f ca="1">_20206[[#This Row],[最低排名]]-开始!$B$6</f>
        <v>34853</v>
      </c>
    </row>
    <row r="4807" spans="1:18">
      <c r="A4807">
        <v>60401</v>
      </c>
      <c r="B4807" t="s">
        <v>973</v>
      </c>
      <c r="C4807" t="str">
        <f t="shared" si="298"/>
        <v>井冈山大</v>
      </c>
      <c r="D4807" t="str">
        <f t="shared" si="299"/>
        <v>01</v>
      </c>
      <c r="E4807" t="s">
        <v>335</v>
      </c>
      <c r="F4807">
        <v>206</v>
      </c>
      <c r="G4807">
        <v>105</v>
      </c>
      <c r="H4807">
        <v>94</v>
      </c>
      <c r="I4807">
        <v>52</v>
      </c>
      <c r="J4807">
        <v>49</v>
      </c>
      <c r="K4807">
        <v>46</v>
      </c>
      <c r="L4807">
        <v>0</v>
      </c>
      <c r="M4807">
        <v>2023</v>
      </c>
      <c r="N4807">
        <f t="shared" ca="1" si="300"/>
        <v>224</v>
      </c>
      <c r="O4807">
        <f t="shared" ca="1" si="301"/>
        <v>32460</v>
      </c>
      <c r="P4807">
        <f ca="1">_20206[[#This Row],[最低排名]]-_20206[[#This Row],[同分人数]]+1</f>
        <v>32237</v>
      </c>
      <c r="Q4807">
        <f ca="1">IF(O4807&gt;=开始!$B$6, 1, 0)</f>
        <v>1</v>
      </c>
      <c r="R4807">
        <f ca="1">_20206[[#This Row],[最低排名]]-开始!$B$6</f>
        <v>32460</v>
      </c>
    </row>
    <row r="4808" spans="1:18">
      <c r="A4808">
        <v>60402</v>
      </c>
      <c r="B4808" t="s">
        <v>974</v>
      </c>
      <c r="C4808" t="str">
        <f t="shared" si="298"/>
        <v>井冈山大</v>
      </c>
      <c r="D4808" t="str">
        <f t="shared" si="299"/>
        <v>02</v>
      </c>
      <c r="E4808" t="s">
        <v>469</v>
      </c>
      <c r="F4808">
        <v>200</v>
      </c>
      <c r="G4808">
        <v>103</v>
      </c>
      <c r="H4808">
        <v>88</v>
      </c>
      <c r="I4808">
        <v>55</v>
      </c>
      <c r="J4808">
        <v>46</v>
      </c>
      <c r="K4808">
        <v>43</v>
      </c>
      <c r="L4808">
        <v>0</v>
      </c>
      <c r="M4808">
        <v>2023</v>
      </c>
      <c r="N4808">
        <f t="shared" ca="1" si="300"/>
        <v>224</v>
      </c>
      <c r="O4808">
        <f t="shared" ca="1" si="301"/>
        <v>35697</v>
      </c>
      <c r="P4808">
        <f ca="1">_20206[[#This Row],[最低排名]]-_20206[[#This Row],[同分人数]]+1</f>
        <v>35474</v>
      </c>
      <c r="Q4808">
        <f ca="1">IF(O4808&gt;=开始!$B$6, 1, 0)</f>
        <v>1</v>
      </c>
      <c r="R4808">
        <f ca="1">_20206[[#This Row],[最低排名]]-开始!$B$6</f>
        <v>35697</v>
      </c>
    </row>
    <row r="4809" spans="1:18">
      <c r="A4809">
        <v>60403</v>
      </c>
      <c r="B4809" t="s">
        <v>975</v>
      </c>
      <c r="C4809" t="str">
        <f t="shared" si="298"/>
        <v>井冈山大</v>
      </c>
      <c r="D4809" t="str">
        <f t="shared" si="299"/>
        <v>03</v>
      </c>
      <c r="E4809" t="s">
        <v>335</v>
      </c>
      <c r="F4809">
        <v>184</v>
      </c>
      <c r="G4809">
        <v>98</v>
      </c>
      <c r="H4809">
        <v>83</v>
      </c>
      <c r="I4809">
        <v>67</v>
      </c>
      <c r="J4809">
        <v>64</v>
      </c>
      <c r="K4809">
        <v>49</v>
      </c>
      <c r="L4809">
        <v>0</v>
      </c>
      <c r="M4809">
        <v>2023</v>
      </c>
      <c r="N4809">
        <f t="shared" ca="1" si="300"/>
        <v>224</v>
      </c>
      <c r="O4809">
        <f t="shared" ca="1" si="301"/>
        <v>32460</v>
      </c>
      <c r="P4809">
        <f ca="1">_20206[[#This Row],[最低排名]]-_20206[[#This Row],[同分人数]]+1</f>
        <v>32237</v>
      </c>
      <c r="Q4809">
        <f ca="1">IF(O4809&gt;=开始!$B$6, 1, 0)</f>
        <v>1</v>
      </c>
      <c r="R4809">
        <f ca="1">_20206[[#This Row],[最低排名]]-开始!$B$6</f>
        <v>32460</v>
      </c>
    </row>
    <row r="4810" spans="1:18">
      <c r="A4810">
        <v>60501</v>
      </c>
      <c r="B4810" t="s">
        <v>976</v>
      </c>
      <c r="C4810" t="str">
        <f t="shared" si="298"/>
        <v>江西财大</v>
      </c>
      <c r="D4810" t="str">
        <f t="shared" si="299"/>
        <v>01</v>
      </c>
      <c r="E4810" t="s">
        <v>100</v>
      </c>
      <c r="F4810">
        <v>226</v>
      </c>
      <c r="G4810">
        <v>117</v>
      </c>
      <c r="H4810">
        <v>107</v>
      </c>
      <c r="I4810">
        <v>64</v>
      </c>
      <c r="J4810">
        <v>58</v>
      </c>
      <c r="K4810">
        <v>52</v>
      </c>
      <c r="L4810">
        <v>0</v>
      </c>
      <c r="M4810">
        <v>2023</v>
      </c>
      <c r="N4810">
        <f t="shared" ca="1" si="300"/>
        <v>232</v>
      </c>
      <c r="O4810">
        <f t="shared" ca="1" si="301"/>
        <v>17863</v>
      </c>
      <c r="P4810">
        <f ca="1">_20206[[#This Row],[最低排名]]-_20206[[#This Row],[同分人数]]+1</f>
        <v>17632</v>
      </c>
      <c r="Q4810">
        <f ca="1">IF(O4810&gt;=开始!$B$6, 1, 0)</f>
        <v>1</v>
      </c>
      <c r="R4810">
        <f ca="1">_20206[[#This Row],[最低排名]]-开始!$B$6</f>
        <v>17863</v>
      </c>
    </row>
    <row r="4811" spans="1:18">
      <c r="A4811">
        <v>60502</v>
      </c>
      <c r="B4811" t="s">
        <v>977</v>
      </c>
      <c r="C4811" t="str">
        <f t="shared" si="298"/>
        <v>江西财大</v>
      </c>
      <c r="D4811" t="str">
        <f t="shared" si="299"/>
        <v>02</v>
      </c>
      <c r="E4811" t="s">
        <v>100</v>
      </c>
      <c r="F4811">
        <v>233</v>
      </c>
      <c r="G4811">
        <v>119</v>
      </c>
      <c r="H4811">
        <v>106</v>
      </c>
      <c r="I4811">
        <v>58</v>
      </c>
      <c r="J4811">
        <v>55</v>
      </c>
      <c r="K4811">
        <v>55</v>
      </c>
      <c r="L4811">
        <v>0</v>
      </c>
      <c r="M4811">
        <v>2023</v>
      </c>
      <c r="N4811">
        <f t="shared" ca="1" si="300"/>
        <v>232</v>
      </c>
      <c r="O4811">
        <f t="shared" ca="1" si="301"/>
        <v>17863</v>
      </c>
      <c r="P4811">
        <f ca="1">_20206[[#This Row],[最低排名]]-_20206[[#This Row],[同分人数]]+1</f>
        <v>17632</v>
      </c>
      <c r="Q4811">
        <f ca="1">IF(O4811&gt;=开始!$B$6, 1, 0)</f>
        <v>1</v>
      </c>
      <c r="R4811">
        <f ca="1">_20206[[#This Row],[最低排名]]-开始!$B$6</f>
        <v>17863</v>
      </c>
    </row>
    <row r="4812" spans="1:18">
      <c r="A4812">
        <v>60601</v>
      </c>
      <c r="B4812" t="s">
        <v>978</v>
      </c>
      <c r="C4812" t="str">
        <f t="shared" si="298"/>
        <v>江西科技</v>
      </c>
      <c r="D4812" t="str">
        <f t="shared" si="299"/>
        <v>01</v>
      </c>
      <c r="E4812" t="s">
        <v>223</v>
      </c>
      <c r="F4812">
        <v>179</v>
      </c>
      <c r="G4812">
        <v>110</v>
      </c>
      <c r="H4812">
        <v>76</v>
      </c>
      <c r="I4812">
        <v>55</v>
      </c>
      <c r="J4812">
        <v>52</v>
      </c>
      <c r="K4812">
        <v>46</v>
      </c>
      <c r="L4812">
        <v>0</v>
      </c>
      <c r="M4812">
        <v>2023</v>
      </c>
      <c r="N4812">
        <f t="shared" ca="1" si="300"/>
        <v>175</v>
      </c>
      <c r="O4812">
        <f t="shared" ca="1" si="301"/>
        <v>40349</v>
      </c>
      <c r="P4812">
        <f ca="1">_20206[[#This Row],[最低排名]]-_20206[[#This Row],[同分人数]]+1</f>
        <v>40175</v>
      </c>
      <c r="Q4812">
        <f ca="1">IF(O4812&gt;=开始!$B$6, 1, 0)</f>
        <v>1</v>
      </c>
      <c r="R4812">
        <f ca="1">_20206[[#This Row],[最低排名]]-开始!$B$6</f>
        <v>40349</v>
      </c>
    </row>
    <row r="4813" spans="1:18">
      <c r="A4813">
        <v>60602</v>
      </c>
      <c r="B4813" t="s">
        <v>979</v>
      </c>
      <c r="C4813" t="str">
        <f t="shared" si="298"/>
        <v>江西科技</v>
      </c>
      <c r="D4813" t="str">
        <f t="shared" si="299"/>
        <v>02</v>
      </c>
      <c r="E4813" t="s">
        <v>198</v>
      </c>
      <c r="F4813">
        <v>177</v>
      </c>
      <c r="G4813">
        <v>99</v>
      </c>
      <c r="H4813">
        <v>78</v>
      </c>
      <c r="I4813">
        <v>55</v>
      </c>
      <c r="J4813">
        <v>52</v>
      </c>
      <c r="K4813">
        <v>43</v>
      </c>
      <c r="L4813">
        <v>0</v>
      </c>
      <c r="M4813">
        <v>2023</v>
      </c>
      <c r="N4813">
        <f t="shared" ca="1" si="300"/>
        <v>159</v>
      </c>
      <c r="O4813">
        <f t="shared" ca="1" si="301"/>
        <v>40830</v>
      </c>
      <c r="P4813">
        <f ca="1">_20206[[#This Row],[最低排名]]-_20206[[#This Row],[同分人数]]+1</f>
        <v>40672</v>
      </c>
      <c r="Q4813">
        <f ca="1">IF(O4813&gt;=开始!$B$6, 1, 0)</f>
        <v>1</v>
      </c>
      <c r="R4813">
        <f ca="1">_20206[[#This Row],[最低排名]]-开始!$B$6</f>
        <v>40830</v>
      </c>
    </row>
    <row r="4814" spans="1:18">
      <c r="A4814">
        <v>60701</v>
      </c>
      <c r="B4814" t="s">
        <v>980</v>
      </c>
      <c r="C4814" t="str">
        <f t="shared" si="298"/>
        <v>江西科师</v>
      </c>
      <c r="D4814" t="str">
        <f t="shared" si="299"/>
        <v>01</v>
      </c>
      <c r="E4814" t="s">
        <v>228</v>
      </c>
      <c r="F4814">
        <v>177</v>
      </c>
      <c r="G4814">
        <v>92</v>
      </c>
      <c r="H4814">
        <v>88</v>
      </c>
      <c r="I4814">
        <v>61</v>
      </c>
      <c r="J4814">
        <v>58</v>
      </c>
      <c r="K4814">
        <v>55</v>
      </c>
      <c r="L4814">
        <v>0</v>
      </c>
      <c r="M4814">
        <v>2023</v>
      </c>
      <c r="N4814">
        <f t="shared" ca="1" si="300"/>
        <v>205</v>
      </c>
      <c r="O4814">
        <f t="shared" ca="1" si="301"/>
        <v>34170</v>
      </c>
      <c r="P4814">
        <f ca="1">_20206[[#This Row],[最低排名]]-_20206[[#This Row],[同分人数]]+1</f>
        <v>33966</v>
      </c>
      <c r="Q4814">
        <f ca="1">IF(O4814&gt;=开始!$B$6, 1, 0)</f>
        <v>1</v>
      </c>
      <c r="R4814">
        <f ca="1">_20206[[#This Row],[最低排名]]-开始!$B$6</f>
        <v>34170</v>
      </c>
    </row>
    <row r="4815" spans="1:18">
      <c r="A4815">
        <v>60702</v>
      </c>
      <c r="B4815" t="s">
        <v>981</v>
      </c>
      <c r="C4815" t="str">
        <f t="shared" si="298"/>
        <v>江西科师</v>
      </c>
      <c r="D4815" t="str">
        <f t="shared" si="299"/>
        <v>02</v>
      </c>
      <c r="E4815" t="s">
        <v>165</v>
      </c>
      <c r="F4815">
        <v>185</v>
      </c>
      <c r="G4815">
        <v>93</v>
      </c>
      <c r="H4815">
        <v>90</v>
      </c>
      <c r="I4815">
        <v>67</v>
      </c>
      <c r="J4815">
        <v>58</v>
      </c>
      <c r="K4815">
        <v>55</v>
      </c>
      <c r="L4815">
        <v>0</v>
      </c>
      <c r="M4815">
        <v>2023</v>
      </c>
      <c r="N4815">
        <f t="shared" ca="1" si="300"/>
        <v>225</v>
      </c>
      <c r="O4815">
        <f t="shared" ca="1" si="301"/>
        <v>30610</v>
      </c>
      <c r="P4815">
        <f ca="1">_20206[[#This Row],[最低排名]]-_20206[[#This Row],[同分人数]]+1</f>
        <v>30386</v>
      </c>
      <c r="Q4815">
        <f ca="1">IF(O4815&gt;=开始!$B$6, 1, 0)</f>
        <v>1</v>
      </c>
      <c r="R4815">
        <f ca="1">_20206[[#This Row],[最低排名]]-开始!$B$6</f>
        <v>30610</v>
      </c>
    </row>
    <row r="4816" spans="1:18">
      <c r="A4816">
        <v>60703</v>
      </c>
      <c r="B4816" t="s">
        <v>982</v>
      </c>
      <c r="C4816" t="str">
        <f t="shared" si="298"/>
        <v>江西科师</v>
      </c>
      <c r="D4816" t="str">
        <f t="shared" si="299"/>
        <v>03</v>
      </c>
      <c r="E4816" t="s">
        <v>323</v>
      </c>
      <c r="F4816">
        <v>215</v>
      </c>
      <c r="G4816">
        <v>111</v>
      </c>
      <c r="H4816">
        <v>92</v>
      </c>
      <c r="I4816">
        <v>64</v>
      </c>
      <c r="J4816">
        <v>61</v>
      </c>
      <c r="K4816">
        <v>49</v>
      </c>
      <c r="L4816">
        <v>0</v>
      </c>
      <c r="M4816">
        <v>2023</v>
      </c>
      <c r="N4816">
        <f t="shared" ca="1" si="300"/>
        <v>240</v>
      </c>
      <c r="O4816">
        <f t="shared" ca="1" si="301"/>
        <v>24317</v>
      </c>
      <c r="P4816">
        <f ca="1">_20206[[#This Row],[最低排名]]-_20206[[#This Row],[同分人数]]+1</f>
        <v>24078</v>
      </c>
      <c r="Q4816">
        <f ca="1">IF(O4816&gt;=开始!$B$6, 1, 0)</f>
        <v>1</v>
      </c>
      <c r="R4816">
        <f ca="1">_20206[[#This Row],[最低排名]]-开始!$B$6</f>
        <v>24317</v>
      </c>
    </row>
    <row r="4817" spans="1:18">
      <c r="A4817">
        <v>60704</v>
      </c>
      <c r="B4817" t="s">
        <v>983</v>
      </c>
      <c r="C4817" t="str">
        <f t="shared" si="298"/>
        <v>江西科师</v>
      </c>
      <c r="D4817" t="str">
        <f t="shared" si="299"/>
        <v>04</v>
      </c>
      <c r="E4817" t="s">
        <v>170</v>
      </c>
      <c r="F4817">
        <v>208</v>
      </c>
      <c r="G4817">
        <v>116</v>
      </c>
      <c r="H4817">
        <v>74</v>
      </c>
      <c r="I4817">
        <v>61</v>
      </c>
      <c r="J4817">
        <v>58</v>
      </c>
      <c r="K4817">
        <v>52</v>
      </c>
      <c r="L4817">
        <v>0</v>
      </c>
      <c r="M4817">
        <v>2023</v>
      </c>
      <c r="N4817">
        <f t="shared" ca="1" si="300"/>
        <v>242</v>
      </c>
      <c r="O4817">
        <f t="shared" ca="1" si="301"/>
        <v>31094</v>
      </c>
      <c r="P4817">
        <f ca="1">_20206[[#This Row],[最低排名]]-_20206[[#This Row],[同分人数]]+1</f>
        <v>30853</v>
      </c>
      <c r="Q4817">
        <f ca="1">IF(O4817&gt;=开始!$B$6, 1, 0)</f>
        <v>1</v>
      </c>
      <c r="R4817">
        <f ca="1">_20206[[#This Row],[最低排名]]-开始!$B$6</f>
        <v>31094</v>
      </c>
    </row>
    <row r="4818" spans="1:18">
      <c r="A4818">
        <v>60705</v>
      </c>
      <c r="B4818" t="s">
        <v>984</v>
      </c>
      <c r="C4818" t="str">
        <f t="shared" si="298"/>
        <v>江西科师</v>
      </c>
      <c r="D4818" t="str">
        <f t="shared" si="299"/>
        <v>05</v>
      </c>
      <c r="E4818" t="s">
        <v>144</v>
      </c>
      <c r="F4818">
        <v>223</v>
      </c>
      <c r="G4818">
        <v>115</v>
      </c>
      <c r="H4818">
        <v>79</v>
      </c>
      <c r="I4818">
        <v>61</v>
      </c>
      <c r="J4818">
        <v>55</v>
      </c>
      <c r="K4818">
        <v>49</v>
      </c>
      <c r="L4818">
        <v>0</v>
      </c>
      <c r="M4818">
        <v>2023</v>
      </c>
      <c r="N4818">
        <f t="shared" ca="1" si="300"/>
        <v>242</v>
      </c>
      <c r="O4818">
        <f t="shared" ca="1" si="301"/>
        <v>27818</v>
      </c>
      <c r="P4818">
        <f ca="1">_20206[[#This Row],[最低排名]]-_20206[[#This Row],[同分人数]]+1</f>
        <v>27577</v>
      </c>
      <c r="Q4818">
        <f ca="1">IF(O4818&gt;=开始!$B$6, 1, 0)</f>
        <v>1</v>
      </c>
      <c r="R4818">
        <f ca="1">_20206[[#This Row],[最低排名]]-开始!$B$6</f>
        <v>27818</v>
      </c>
    </row>
    <row r="4819" spans="1:18">
      <c r="A4819">
        <v>60706</v>
      </c>
      <c r="B4819" t="s">
        <v>985</v>
      </c>
      <c r="C4819" t="str">
        <f t="shared" si="298"/>
        <v>江西科师</v>
      </c>
      <c r="D4819" t="str">
        <f t="shared" si="299"/>
        <v>06</v>
      </c>
      <c r="E4819" t="s">
        <v>228</v>
      </c>
      <c r="F4819">
        <v>191</v>
      </c>
      <c r="G4819">
        <v>100</v>
      </c>
      <c r="H4819">
        <v>80</v>
      </c>
      <c r="I4819">
        <v>58</v>
      </c>
      <c r="J4819">
        <v>55</v>
      </c>
      <c r="K4819">
        <v>55</v>
      </c>
      <c r="L4819">
        <v>0</v>
      </c>
      <c r="M4819">
        <v>2023</v>
      </c>
      <c r="N4819">
        <f t="shared" ca="1" si="300"/>
        <v>205</v>
      </c>
      <c r="O4819">
        <f t="shared" ca="1" si="301"/>
        <v>34170</v>
      </c>
      <c r="P4819">
        <f ca="1">_20206[[#This Row],[最低排名]]-_20206[[#This Row],[同分人数]]+1</f>
        <v>33966</v>
      </c>
      <c r="Q4819">
        <f ca="1">IF(O4819&gt;=开始!$B$6, 1, 0)</f>
        <v>1</v>
      </c>
      <c r="R4819">
        <f ca="1">_20206[[#This Row],[最低排名]]-开始!$B$6</f>
        <v>34170</v>
      </c>
    </row>
    <row r="4820" spans="1:18">
      <c r="A4820">
        <v>60801</v>
      </c>
      <c r="B4820" t="s">
        <v>986</v>
      </c>
      <c r="C4820" t="str">
        <f t="shared" si="298"/>
        <v>南昌工程</v>
      </c>
      <c r="D4820" t="str">
        <f t="shared" si="299"/>
        <v>01</v>
      </c>
      <c r="E4820" t="s">
        <v>309</v>
      </c>
      <c r="F4820">
        <v>196</v>
      </c>
      <c r="G4820">
        <v>99</v>
      </c>
      <c r="H4820">
        <v>72</v>
      </c>
      <c r="I4820">
        <v>67</v>
      </c>
      <c r="J4820">
        <v>58</v>
      </c>
      <c r="K4820">
        <v>49</v>
      </c>
      <c r="L4820">
        <v>0</v>
      </c>
      <c r="M4820">
        <v>2023</v>
      </c>
      <c r="N4820">
        <f t="shared" ca="1" si="300"/>
        <v>237</v>
      </c>
      <c r="O4820">
        <f t="shared" ca="1" si="301"/>
        <v>33564</v>
      </c>
      <c r="P4820">
        <f ca="1">_20206[[#This Row],[最低排名]]-_20206[[#This Row],[同分人数]]+1</f>
        <v>33328</v>
      </c>
      <c r="Q4820">
        <f ca="1">IF(O4820&gt;=开始!$B$6, 1, 0)</f>
        <v>1</v>
      </c>
      <c r="R4820">
        <f ca="1">_20206[[#This Row],[最低排名]]-开始!$B$6</f>
        <v>33564</v>
      </c>
    </row>
    <row r="4821" spans="1:18">
      <c r="A4821">
        <v>60802</v>
      </c>
      <c r="B4821" t="s">
        <v>987</v>
      </c>
      <c r="C4821" t="str">
        <f t="shared" si="298"/>
        <v>南昌工程</v>
      </c>
      <c r="D4821" t="str">
        <f t="shared" si="299"/>
        <v>02</v>
      </c>
      <c r="E4821" t="s">
        <v>363</v>
      </c>
      <c r="F4821">
        <v>196</v>
      </c>
      <c r="G4821">
        <v>107</v>
      </c>
      <c r="H4821">
        <v>75</v>
      </c>
      <c r="I4821">
        <v>61</v>
      </c>
      <c r="J4821">
        <v>52</v>
      </c>
      <c r="K4821">
        <v>52</v>
      </c>
      <c r="L4821">
        <v>0</v>
      </c>
      <c r="M4821">
        <v>2023</v>
      </c>
      <c r="N4821">
        <f t="shared" ca="1" si="300"/>
        <v>228</v>
      </c>
      <c r="O4821">
        <f t="shared" ca="1" si="301"/>
        <v>34853</v>
      </c>
      <c r="P4821">
        <f ca="1">_20206[[#This Row],[最低排名]]-_20206[[#This Row],[同分人数]]+1</f>
        <v>34626</v>
      </c>
      <c r="Q4821">
        <f ca="1">IF(O4821&gt;=开始!$B$6, 1, 0)</f>
        <v>1</v>
      </c>
      <c r="R4821">
        <f ca="1">_20206[[#This Row],[最低排名]]-开始!$B$6</f>
        <v>34853</v>
      </c>
    </row>
    <row r="4822" spans="1:18">
      <c r="A4822">
        <v>60803</v>
      </c>
      <c r="B4822" t="s">
        <v>988</v>
      </c>
      <c r="C4822" t="str">
        <f t="shared" si="298"/>
        <v>南昌工程</v>
      </c>
      <c r="D4822" t="str">
        <f t="shared" si="299"/>
        <v>03</v>
      </c>
      <c r="E4822" t="s">
        <v>203</v>
      </c>
      <c r="F4822">
        <v>197</v>
      </c>
      <c r="G4822">
        <v>102</v>
      </c>
      <c r="H4822">
        <v>74</v>
      </c>
      <c r="I4822">
        <v>64</v>
      </c>
      <c r="J4822">
        <v>49</v>
      </c>
      <c r="K4822">
        <v>46</v>
      </c>
      <c r="L4822">
        <v>0</v>
      </c>
      <c r="M4822">
        <v>2023</v>
      </c>
      <c r="N4822">
        <f t="shared" ca="1" si="300"/>
        <v>209</v>
      </c>
      <c r="O4822">
        <f t="shared" ca="1" si="301"/>
        <v>36113</v>
      </c>
      <c r="P4822">
        <f ca="1">_20206[[#This Row],[最低排名]]-_20206[[#This Row],[同分人数]]+1</f>
        <v>35905</v>
      </c>
      <c r="Q4822">
        <f ca="1">IF(O4822&gt;=开始!$B$6, 1, 0)</f>
        <v>1</v>
      </c>
      <c r="R4822">
        <f ca="1">_20206[[#This Row],[最低排名]]-开始!$B$6</f>
        <v>36113</v>
      </c>
    </row>
    <row r="4823" spans="1:18">
      <c r="A4823">
        <v>61001</v>
      </c>
      <c r="B4823" t="s">
        <v>989</v>
      </c>
      <c r="C4823" t="str">
        <f t="shared" si="298"/>
        <v>九江学院</v>
      </c>
      <c r="D4823" t="str">
        <f t="shared" si="299"/>
        <v>01</v>
      </c>
      <c r="E4823" t="s">
        <v>381</v>
      </c>
      <c r="F4823">
        <v>187</v>
      </c>
      <c r="G4823">
        <v>103</v>
      </c>
      <c r="H4823">
        <v>77</v>
      </c>
      <c r="I4823">
        <v>61</v>
      </c>
      <c r="J4823">
        <v>55</v>
      </c>
      <c r="K4823">
        <v>49</v>
      </c>
      <c r="L4823">
        <v>0</v>
      </c>
      <c r="M4823">
        <v>2023</v>
      </c>
      <c r="N4823">
        <f t="shared" ca="1" si="300"/>
        <v>190</v>
      </c>
      <c r="O4823">
        <f t="shared" ca="1" si="301"/>
        <v>36303</v>
      </c>
      <c r="P4823">
        <f ca="1">_20206[[#This Row],[最低排名]]-_20206[[#This Row],[同分人数]]+1</f>
        <v>36114</v>
      </c>
      <c r="Q4823">
        <f ca="1">IF(O4823&gt;=开始!$B$6, 1, 0)</f>
        <v>1</v>
      </c>
      <c r="R4823">
        <f ca="1">_20206[[#This Row],[最低排名]]-开始!$B$6</f>
        <v>36303</v>
      </c>
    </row>
    <row r="4824" spans="1:18">
      <c r="A4824">
        <v>61002</v>
      </c>
      <c r="B4824" t="s">
        <v>990</v>
      </c>
      <c r="C4824" t="str">
        <f t="shared" si="298"/>
        <v>九江学院</v>
      </c>
      <c r="D4824" t="str">
        <f t="shared" si="299"/>
        <v>02</v>
      </c>
      <c r="E4824" t="s">
        <v>479</v>
      </c>
      <c r="F4824">
        <v>175</v>
      </c>
      <c r="G4824">
        <v>94</v>
      </c>
      <c r="H4824">
        <v>82</v>
      </c>
      <c r="I4824">
        <v>58</v>
      </c>
      <c r="J4824">
        <v>55</v>
      </c>
      <c r="K4824">
        <v>52</v>
      </c>
      <c r="L4824">
        <v>0</v>
      </c>
      <c r="M4824">
        <v>2023</v>
      </c>
      <c r="N4824">
        <f t="shared" ca="1" si="300"/>
        <v>199</v>
      </c>
      <c r="O4824">
        <f t="shared" ca="1" si="301"/>
        <v>37730</v>
      </c>
      <c r="P4824">
        <f ca="1">_20206[[#This Row],[最低排名]]-_20206[[#This Row],[同分人数]]+1</f>
        <v>37532</v>
      </c>
      <c r="Q4824">
        <f ca="1">IF(O4824&gt;=开始!$B$6, 1, 0)</f>
        <v>1</v>
      </c>
      <c r="R4824">
        <f ca="1">_20206[[#This Row],[最低排名]]-开始!$B$6</f>
        <v>37730</v>
      </c>
    </row>
    <row r="4825" spans="1:18">
      <c r="A4825">
        <v>61301</v>
      </c>
      <c r="B4825" t="s">
        <v>991</v>
      </c>
      <c r="C4825" t="str">
        <f t="shared" si="298"/>
        <v>南昌工院</v>
      </c>
      <c r="D4825" t="str">
        <f t="shared" si="299"/>
        <v>01</v>
      </c>
      <c r="E4825" t="s">
        <v>223</v>
      </c>
      <c r="F4825">
        <v>201</v>
      </c>
      <c r="G4825">
        <v>106</v>
      </c>
      <c r="H4825">
        <v>72</v>
      </c>
      <c r="I4825">
        <v>46</v>
      </c>
      <c r="J4825">
        <v>46</v>
      </c>
      <c r="K4825">
        <v>43</v>
      </c>
      <c r="L4825">
        <v>0</v>
      </c>
      <c r="M4825">
        <v>2023</v>
      </c>
      <c r="N4825">
        <f t="shared" ca="1" si="300"/>
        <v>175</v>
      </c>
      <c r="O4825">
        <f t="shared" ca="1" si="301"/>
        <v>40349</v>
      </c>
      <c r="P4825">
        <f ca="1">_20206[[#This Row],[最低排名]]-_20206[[#This Row],[同分人数]]+1</f>
        <v>40175</v>
      </c>
      <c r="Q4825">
        <f ca="1">IF(O4825&gt;=开始!$B$6, 1, 0)</f>
        <v>1</v>
      </c>
      <c r="R4825">
        <f ca="1">_20206[[#This Row],[最低排名]]-开始!$B$6</f>
        <v>40349</v>
      </c>
    </row>
    <row r="4826" spans="1:18">
      <c r="A4826">
        <v>61401</v>
      </c>
      <c r="B4826" t="s">
        <v>992</v>
      </c>
      <c r="C4826" t="str">
        <f t="shared" si="298"/>
        <v>昌大科技</v>
      </c>
      <c r="D4826" t="str">
        <f t="shared" si="299"/>
        <v>01</v>
      </c>
      <c r="E4826" t="s">
        <v>316</v>
      </c>
      <c r="F4826">
        <v>167</v>
      </c>
      <c r="G4826">
        <v>90</v>
      </c>
      <c r="H4826">
        <v>83</v>
      </c>
      <c r="I4826">
        <v>58</v>
      </c>
      <c r="J4826">
        <v>52</v>
      </c>
      <c r="K4826">
        <v>46</v>
      </c>
      <c r="L4826">
        <v>0</v>
      </c>
      <c r="M4826">
        <v>2023</v>
      </c>
      <c r="N4826">
        <f t="shared" ca="1" si="300"/>
        <v>159</v>
      </c>
      <c r="O4826">
        <f t="shared" ca="1" si="301"/>
        <v>40671</v>
      </c>
      <c r="P4826">
        <f ca="1">_20206[[#This Row],[最低排名]]-_20206[[#This Row],[同分人数]]+1</f>
        <v>40513</v>
      </c>
      <c r="Q4826">
        <f ca="1">IF(O4826&gt;=开始!$B$6, 1, 0)</f>
        <v>1</v>
      </c>
      <c r="R4826">
        <f ca="1">_20206[[#This Row],[最低排名]]-开始!$B$6</f>
        <v>40671</v>
      </c>
    </row>
    <row r="4827" spans="1:18">
      <c r="A4827">
        <v>61502</v>
      </c>
      <c r="B4827" t="s">
        <v>993</v>
      </c>
      <c r="C4827" t="str">
        <f t="shared" si="298"/>
        <v>南昌交院</v>
      </c>
      <c r="D4827" t="str">
        <f t="shared" si="299"/>
        <v>02</v>
      </c>
      <c r="E4827" t="s">
        <v>366</v>
      </c>
      <c r="F4827">
        <v>181</v>
      </c>
      <c r="G4827">
        <v>99</v>
      </c>
      <c r="H4827">
        <v>73</v>
      </c>
      <c r="I4827">
        <v>52</v>
      </c>
      <c r="J4827">
        <v>52</v>
      </c>
      <c r="K4827">
        <v>49</v>
      </c>
      <c r="L4827">
        <v>0</v>
      </c>
      <c r="M4827">
        <v>2023</v>
      </c>
      <c r="N4827">
        <f t="shared" ca="1" si="300"/>
        <v>163</v>
      </c>
      <c r="O4827">
        <f t="shared" ca="1" si="301"/>
        <v>40512</v>
      </c>
      <c r="P4827">
        <f ca="1">_20206[[#This Row],[最低排名]]-_20206[[#This Row],[同分人数]]+1</f>
        <v>40350</v>
      </c>
      <c r="Q4827">
        <f ca="1">IF(O4827&gt;=开始!$B$6, 1, 0)</f>
        <v>1</v>
      </c>
      <c r="R4827">
        <f ca="1">_20206[[#This Row],[最低排名]]-开始!$B$6</f>
        <v>40512</v>
      </c>
    </row>
    <row r="4828" spans="1:18">
      <c r="A4828">
        <v>61601</v>
      </c>
      <c r="B4828" t="s">
        <v>994</v>
      </c>
      <c r="C4828" t="str">
        <f t="shared" si="298"/>
        <v>赣东学院</v>
      </c>
      <c r="D4828" t="str">
        <f t="shared" si="299"/>
        <v>01</v>
      </c>
      <c r="E4828" t="s">
        <v>318</v>
      </c>
      <c r="F4828">
        <v>195</v>
      </c>
      <c r="G4828">
        <v>99</v>
      </c>
      <c r="H4828">
        <v>84</v>
      </c>
      <c r="I4828">
        <v>58</v>
      </c>
      <c r="J4828">
        <v>46</v>
      </c>
      <c r="K4828">
        <v>43</v>
      </c>
      <c r="L4828">
        <v>0</v>
      </c>
      <c r="M4828">
        <v>2023</v>
      </c>
      <c r="N4828">
        <f t="shared" ca="1" si="300"/>
        <v>194</v>
      </c>
      <c r="O4828">
        <f t="shared" ca="1" si="301"/>
        <v>36906</v>
      </c>
      <c r="P4828">
        <f ca="1">_20206[[#This Row],[最低排名]]-_20206[[#This Row],[同分人数]]+1</f>
        <v>36713</v>
      </c>
      <c r="Q4828">
        <f ca="1">IF(O4828&gt;=开始!$B$6, 1, 0)</f>
        <v>1</v>
      </c>
      <c r="R4828">
        <f ca="1">_20206[[#This Row],[最低排名]]-开始!$B$6</f>
        <v>36906</v>
      </c>
    </row>
    <row r="4829" spans="1:18">
      <c r="A4829">
        <v>61701</v>
      </c>
      <c r="B4829" t="s">
        <v>995</v>
      </c>
      <c r="C4829" t="str">
        <f t="shared" si="298"/>
        <v>南航科技</v>
      </c>
      <c r="D4829" t="str">
        <f t="shared" si="299"/>
        <v>01</v>
      </c>
      <c r="E4829" t="s">
        <v>316</v>
      </c>
      <c r="F4829">
        <v>160</v>
      </c>
      <c r="G4829">
        <v>88</v>
      </c>
      <c r="H4829">
        <v>87</v>
      </c>
      <c r="I4829">
        <v>58</v>
      </c>
      <c r="J4829">
        <v>52</v>
      </c>
      <c r="K4829">
        <v>49</v>
      </c>
      <c r="L4829">
        <v>0</v>
      </c>
      <c r="M4829">
        <v>2023</v>
      </c>
      <c r="N4829">
        <f t="shared" ca="1" si="300"/>
        <v>159</v>
      </c>
      <c r="O4829">
        <f t="shared" ca="1" si="301"/>
        <v>40671</v>
      </c>
      <c r="P4829">
        <f ca="1">_20206[[#This Row],[最低排名]]-_20206[[#This Row],[同分人数]]+1</f>
        <v>40513</v>
      </c>
      <c r="Q4829">
        <f ca="1">IF(O4829&gt;=开始!$B$6, 1, 0)</f>
        <v>1</v>
      </c>
      <c r="R4829">
        <f ca="1">_20206[[#This Row],[最低排名]]-开始!$B$6</f>
        <v>40671</v>
      </c>
    </row>
    <row r="4830" spans="1:18">
      <c r="A4830">
        <v>61801</v>
      </c>
      <c r="B4830" t="s">
        <v>996</v>
      </c>
      <c r="C4830" t="str">
        <f t="shared" si="298"/>
        <v>赣南科院</v>
      </c>
      <c r="D4830" t="str">
        <f t="shared" si="299"/>
        <v>01</v>
      </c>
      <c r="E4830" t="s">
        <v>752</v>
      </c>
      <c r="F4830">
        <v>193</v>
      </c>
      <c r="G4830">
        <v>98</v>
      </c>
      <c r="H4830">
        <v>91</v>
      </c>
      <c r="I4830">
        <v>49</v>
      </c>
      <c r="J4830">
        <v>46</v>
      </c>
      <c r="K4830">
        <v>46</v>
      </c>
      <c r="L4830">
        <v>0</v>
      </c>
      <c r="M4830">
        <v>2023</v>
      </c>
      <c r="N4830">
        <f t="shared" ca="1" si="300"/>
        <v>204</v>
      </c>
      <c r="O4830">
        <f t="shared" ca="1" si="301"/>
        <v>37110</v>
      </c>
      <c r="P4830">
        <f ca="1">_20206[[#This Row],[最低排名]]-_20206[[#This Row],[同分人数]]+1</f>
        <v>36907</v>
      </c>
      <c r="Q4830">
        <f ca="1">IF(O4830&gt;=开始!$B$6, 1, 0)</f>
        <v>1</v>
      </c>
      <c r="R4830">
        <f ca="1">_20206[[#This Row],[最低排名]]-开始!$B$6</f>
        <v>37110</v>
      </c>
    </row>
    <row r="4831" spans="1:18">
      <c r="A4831">
        <v>62001</v>
      </c>
      <c r="B4831" t="s">
        <v>997</v>
      </c>
      <c r="C4831" t="str">
        <f t="shared" ref="C4831:C4894" si="302">LEFT(B4831, FIND("(", B4831) - 1)</f>
        <v>赣农商院</v>
      </c>
      <c r="D4831" t="str">
        <f t="shared" ref="D4831:D4894" si="303">MID(B4831, FIND("(", B4831) + 1, FIND(")", B4831) - FIND("(", B4831) - 1)</f>
        <v>01</v>
      </c>
      <c r="E4831" t="s">
        <v>998</v>
      </c>
      <c r="F4831">
        <v>192</v>
      </c>
      <c r="G4831">
        <v>106</v>
      </c>
      <c r="H4831">
        <v>72</v>
      </c>
      <c r="I4831">
        <v>52</v>
      </c>
      <c r="J4831">
        <v>49</v>
      </c>
      <c r="K4831">
        <v>46</v>
      </c>
      <c r="L4831">
        <v>0</v>
      </c>
      <c r="M4831">
        <v>2023</v>
      </c>
      <c r="N4831">
        <f t="shared" ca="1" si="300"/>
        <v>178</v>
      </c>
      <c r="O4831">
        <f t="shared" ca="1" si="301"/>
        <v>39779</v>
      </c>
      <c r="P4831">
        <f ca="1">_20206[[#This Row],[最低排名]]-_20206[[#This Row],[同分人数]]+1</f>
        <v>39602</v>
      </c>
      <c r="Q4831">
        <f ca="1">IF(O4831&gt;=开始!$B$6, 1, 0)</f>
        <v>1</v>
      </c>
      <c r="R4831">
        <f ca="1">_20206[[#This Row],[最低排名]]-开始!$B$6</f>
        <v>39779</v>
      </c>
    </row>
    <row r="4832" spans="1:18">
      <c r="A4832">
        <v>62101</v>
      </c>
      <c r="B4832" t="s">
        <v>999</v>
      </c>
      <c r="C4832" t="str">
        <f t="shared" si="302"/>
        <v>南昌医学</v>
      </c>
      <c r="D4832" t="str">
        <f t="shared" si="303"/>
        <v>01</v>
      </c>
      <c r="E4832" t="s">
        <v>405</v>
      </c>
      <c r="F4832">
        <v>194</v>
      </c>
      <c r="G4832">
        <v>100</v>
      </c>
      <c r="H4832">
        <v>83</v>
      </c>
      <c r="I4832">
        <v>55</v>
      </c>
      <c r="J4832">
        <v>52</v>
      </c>
      <c r="K4832">
        <v>43</v>
      </c>
      <c r="L4832">
        <v>0</v>
      </c>
      <c r="M4832">
        <v>2023</v>
      </c>
      <c r="N4832">
        <f t="shared" ca="1" si="300"/>
        <v>209</v>
      </c>
      <c r="O4832">
        <f t="shared" ca="1" si="301"/>
        <v>36712</v>
      </c>
      <c r="P4832">
        <f ca="1">_20206[[#This Row],[最低排名]]-_20206[[#This Row],[同分人数]]+1</f>
        <v>36504</v>
      </c>
      <c r="Q4832">
        <f ca="1">IF(O4832&gt;=开始!$B$6, 1, 0)</f>
        <v>1</v>
      </c>
      <c r="R4832">
        <f ca="1">_20206[[#This Row],[最低排名]]-开始!$B$6</f>
        <v>36712</v>
      </c>
    </row>
    <row r="4833" spans="1:18">
      <c r="A4833">
        <v>62102</v>
      </c>
      <c r="B4833" t="s">
        <v>1000</v>
      </c>
      <c r="C4833" t="str">
        <f t="shared" si="302"/>
        <v>南昌医学</v>
      </c>
      <c r="D4833" t="str">
        <f t="shared" si="303"/>
        <v>02</v>
      </c>
      <c r="E4833" t="s">
        <v>309</v>
      </c>
      <c r="F4833">
        <v>192</v>
      </c>
      <c r="G4833">
        <v>96</v>
      </c>
      <c r="H4833">
        <v>85</v>
      </c>
      <c r="I4833">
        <v>61</v>
      </c>
      <c r="J4833">
        <v>52</v>
      </c>
      <c r="K4833">
        <v>52</v>
      </c>
      <c r="L4833">
        <v>0</v>
      </c>
      <c r="M4833">
        <v>2023</v>
      </c>
      <c r="N4833">
        <f t="shared" ca="1" si="300"/>
        <v>237</v>
      </c>
      <c r="O4833">
        <f t="shared" ca="1" si="301"/>
        <v>33564</v>
      </c>
      <c r="P4833">
        <f ca="1">_20206[[#This Row],[最低排名]]-_20206[[#This Row],[同分人数]]+1</f>
        <v>33328</v>
      </c>
      <c r="Q4833">
        <f ca="1">IF(O4833&gt;=开始!$B$6, 1, 0)</f>
        <v>1</v>
      </c>
      <c r="R4833">
        <f ca="1">_20206[[#This Row],[最低排名]]-开始!$B$6</f>
        <v>33564</v>
      </c>
    </row>
    <row r="4834" spans="1:18">
      <c r="A4834">
        <v>62103</v>
      </c>
      <c r="B4834" t="s">
        <v>1001</v>
      </c>
      <c r="C4834" t="str">
        <f t="shared" si="302"/>
        <v>南昌医学</v>
      </c>
      <c r="D4834" t="str">
        <f t="shared" si="303"/>
        <v>03</v>
      </c>
      <c r="E4834" t="s">
        <v>54</v>
      </c>
      <c r="F4834">
        <v>212</v>
      </c>
      <c r="G4834">
        <v>110</v>
      </c>
      <c r="H4834">
        <v>85</v>
      </c>
      <c r="I4834">
        <v>52</v>
      </c>
      <c r="J4834">
        <v>46</v>
      </c>
      <c r="K4834">
        <v>46</v>
      </c>
      <c r="L4834">
        <v>0</v>
      </c>
      <c r="M4834">
        <v>2023</v>
      </c>
      <c r="N4834">
        <f t="shared" ca="1" si="300"/>
        <v>202</v>
      </c>
      <c r="O4834">
        <f t="shared" ca="1" si="301"/>
        <v>33766</v>
      </c>
      <c r="P4834">
        <f ca="1">_20206[[#This Row],[最低排名]]-_20206[[#This Row],[同分人数]]+1</f>
        <v>33565</v>
      </c>
      <c r="Q4834">
        <f ca="1">IF(O4834&gt;=开始!$B$6, 1, 0)</f>
        <v>1</v>
      </c>
      <c r="R4834">
        <f ca="1">_20206[[#This Row],[最低排名]]-开始!$B$6</f>
        <v>33766</v>
      </c>
    </row>
    <row r="4835" spans="1:18">
      <c r="A4835">
        <v>62104</v>
      </c>
      <c r="B4835" t="s">
        <v>1002</v>
      </c>
      <c r="C4835" t="str">
        <f t="shared" si="302"/>
        <v>南昌医学</v>
      </c>
      <c r="D4835" t="str">
        <f t="shared" si="303"/>
        <v>04</v>
      </c>
      <c r="E4835" t="s">
        <v>427</v>
      </c>
      <c r="F4835">
        <v>194</v>
      </c>
      <c r="G4835">
        <v>105</v>
      </c>
      <c r="H4835">
        <v>82</v>
      </c>
      <c r="I4835">
        <v>58</v>
      </c>
      <c r="J4835">
        <v>55</v>
      </c>
      <c r="K4835">
        <v>46</v>
      </c>
      <c r="L4835">
        <v>0</v>
      </c>
      <c r="M4835">
        <v>2023</v>
      </c>
      <c r="N4835">
        <f t="shared" ca="1" si="300"/>
        <v>198</v>
      </c>
      <c r="O4835">
        <f t="shared" ca="1" si="301"/>
        <v>35051</v>
      </c>
      <c r="P4835">
        <f ca="1">_20206[[#This Row],[最低排名]]-_20206[[#This Row],[同分人数]]+1</f>
        <v>34854</v>
      </c>
      <c r="Q4835">
        <f ca="1">IF(O4835&gt;=开始!$B$6, 1, 0)</f>
        <v>1</v>
      </c>
      <c r="R4835">
        <f ca="1">_20206[[#This Row],[最低排名]]-开始!$B$6</f>
        <v>35051</v>
      </c>
    </row>
    <row r="4836" spans="1:18">
      <c r="A4836">
        <v>62105</v>
      </c>
      <c r="B4836" t="s">
        <v>1003</v>
      </c>
      <c r="C4836" t="str">
        <f t="shared" si="302"/>
        <v>南昌医学</v>
      </c>
      <c r="D4836" t="str">
        <f t="shared" si="303"/>
        <v>05</v>
      </c>
      <c r="E4836" t="s">
        <v>863</v>
      </c>
      <c r="F4836">
        <v>200</v>
      </c>
      <c r="G4836">
        <v>108</v>
      </c>
      <c r="H4836">
        <v>98</v>
      </c>
      <c r="I4836">
        <v>61</v>
      </c>
      <c r="J4836">
        <v>58</v>
      </c>
      <c r="K4836">
        <v>49</v>
      </c>
      <c r="L4836">
        <v>0</v>
      </c>
      <c r="M4836">
        <v>2023</v>
      </c>
      <c r="N4836">
        <f t="shared" ca="1" si="300"/>
        <v>257</v>
      </c>
      <c r="O4836">
        <f t="shared" ca="1" si="301"/>
        <v>28075</v>
      </c>
      <c r="P4836">
        <f ca="1">_20206[[#This Row],[最低排名]]-_20206[[#This Row],[同分人数]]+1</f>
        <v>27819</v>
      </c>
      <c r="Q4836">
        <f ca="1">IF(O4836&gt;=开始!$B$6, 1, 0)</f>
        <v>1</v>
      </c>
      <c r="R4836">
        <f ca="1">_20206[[#This Row],[最低排名]]-开始!$B$6</f>
        <v>28075</v>
      </c>
    </row>
    <row r="4837" spans="1:18">
      <c r="A4837">
        <v>62106</v>
      </c>
      <c r="B4837" t="s">
        <v>1004</v>
      </c>
      <c r="C4837" t="str">
        <f t="shared" si="302"/>
        <v>南昌医学</v>
      </c>
      <c r="D4837" t="str">
        <f t="shared" si="303"/>
        <v>06</v>
      </c>
      <c r="E4837" t="s">
        <v>433</v>
      </c>
      <c r="F4837">
        <v>208</v>
      </c>
      <c r="G4837">
        <v>105</v>
      </c>
      <c r="H4837">
        <v>90</v>
      </c>
      <c r="I4837">
        <v>61</v>
      </c>
      <c r="J4837">
        <v>49</v>
      </c>
      <c r="K4837">
        <v>46</v>
      </c>
      <c r="L4837">
        <v>0</v>
      </c>
      <c r="M4837">
        <v>2023</v>
      </c>
      <c r="N4837">
        <f t="shared" ca="1" si="300"/>
        <v>242</v>
      </c>
      <c r="O4837">
        <f t="shared" ca="1" si="301"/>
        <v>30852</v>
      </c>
      <c r="P4837">
        <f ca="1">_20206[[#This Row],[最低排名]]-_20206[[#This Row],[同分人数]]+1</f>
        <v>30611</v>
      </c>
      <c r="Q4837">
        <f ca="1">IF(O4837&gt;=开始!$B$6, 1, 0)</f>
        <v>1</v>
      </c>
      <c r="R4837">
        <f ca="1">_20206[[#This Row],[最低排名]]-开始!$B$6</f>
        <v>30852</v>
      </c>
    </row>
    <row r="4838" spans="1:18">
      <c r="A4838">
        <v>62107</v>
      </c>
      <c r="B4838" t="s">
        <v>1005</v>
      </c>
      <c r="C4838" t="str">
        <f t="shared" si="302"/>
        <v>南昌医学</v>
      </c>
      <c r="D4838" t="str">
        <f t="shared" si="303"/>
        <v>07</v>
      </c>
      <c r="E4838" t="s">
        <v>144</v>
      </c>
      <c r="F4838">
        <v>193</v>
      </c>
      <c r="G4838">
        <v>97</v>
      </c>
      <c r="H4838">
        <v>115</v>
      </c>
      <c r="I4838">
        <v>55</v>
      </c>
      <c r="J4838">
        <v>52</v>
      </c>
      <c r="K4838">
        <v>52</v>
      </c>
      <c r="L4838">
        <v>0</v>
      </c>
      <c r="M4838">
        <v>2023</v>
      </c>
      <c r="N4838">
        <f t="shared" ca="1" si="300"/>
        <v>242</v>
      </c>
      <c r="O4838">
        <f t="shared" ca="1" si="301"/>
        <v>27818</v>
      </c>
      <c r="P4838">
        <f ca="1">_20206[[#This Row],[最低排名]]-_20206[[#This Row],[同分人数]]+1</f>
        <v>27577</v>
      </c>
      <c r="Q4838">
        <f ca="1">IF(O4838&gt;=开始!$B$6, 1, 0)</f>
        <v>1</v>
      </c>
      <c r="R4838">
        <f ca="1">_20206[[#This Row],[最低排名]]-开始!$B$6</f>
        <v>27818</v>
      </c>
    </row>
    <row r="4839" spans="1:18">
      <c r="A4839">
        <v>62108</v>
      </c>
      <c r="B4839" t="s">
        <v>1006</v>
      </c>
      <c r="C4839" t="str">
        <f t="shared" si="302"/>
        <v>南昌医学</v>
      </c>
      <c r="D4839" t="str">
        <f t="shared" si="303"/>
        <v>08</v>
      </c>
      <c r="E4839" t="s">
        <v>144</v>
      </c>
      <c r="F4839">
        <v>212</v>
      </c>
      <c r="G4839">
        <v>113</v>
      </c>
      <c r="H4839">
        <v>102</v>
      </c>
      <c r="I4839">
        <v>55</v>
      </c>
      <c r="J4839">
        <v>55</v>
      </c>
      <c r="K4839">
        <v>43</v>
      </c>
      <c r="L4839">
        <v>0</v>
      </c>
      <c r="M4839">
        <v>2023</v>
      </c>
      <c r="N4839">
        <f t="shared" ca="1" si="300"/>
        <v>242</v>
      </c>
      <c r="O4839">
        <f t="shared" ca="1" si="301"/>
        <v>27818</v>
      </c>
      <c r="P4839">
        <f ca="1">_20206[[#This Row],[最低排名]]-_20206[[#This Row],[同分人数]]+1</f>
        <v>27577</v>
      </c>
      <c r="Q4839">
        <f ca="1">IF(O4839&gt;=开始!$B$6, 1, 0)</f>
        <v>1</v>
      </c>
      <c r="R4839">
        <f ca="1">_20206[[#This Row],[最低排名]]-开始!$B$6</f>
        <v>27818</v>
      </c>
    </row>
    <row r="4840" spans="1:18">
      <c r="A4840">
        <v>62201</v>
      </c>
      <c r="B4840" t="s">
        <v>1007</v>
      </c>
      <c r="C4840" t="str">
        <f t="shared" si="302"/>
        <v>江师科技</v>
      </c>
      <c r="D4840" t="str">
        <f t="shared" si="303"/>
        <v>01</v>
      </c>
      <c r="E4840" t="s">
        <v>998</v>
      </c>
      <c r="F4840">
        <v>173</v>
      </c>
      <c r="G4840">
        <v>88</v>
      </c>
      <c r="H4840">
        <v>79</v>
      </c>
      <c r="I4840">
        <v>64</v>
      </c>
      <c r="J4840">
        <v>49</v>
      </c>
      <c r="K4840">
        <v>46</v>
      </c>
      <c r="L4840">
        <v>0</v>
      </c>
      <c r="M4840">
        <v>2023</v>
      </c>
      <c r="N4840">
        <f t="shared" ca="1" si="300"/>
        <v>178</v>
      </c>
      <c r="O4840">
        <f t="shared" ca="1" si="301"/>
        <v>39779</v>
      </c>
      <c r="P4840">
        <f ca="1">_20206[[#This Row],[最低排名]]-_20206[[#This Row],[同分人数]]+1</f>
        <v>39602</v>
      </c>
      <c r="Q4840">
        <f ca="1">IF(O4840&gt;=开始!$B$6, 1, 0)</f>
        <v>1</v>
      </c>
      <c r="R4840">
        <f ca="1">_20206[[#This Row],[最低排名]]-开始!$B$6</f>
        <v>39779</v>
      </c>
    </row>
    <row r="4841" spans="1:18">
      <c r="A4841">
        <v>62301</v>
      </c>
      <c r="B4841" t="s">
        <v>1008</v>
      </c>
      <c r="C4841" t="str">
        <f t="shared" si="302"/>
        <v>赣师科技</v>
      </c>
      <c r="D4841" t="str">
        <f t="shared" si="303"/>
        <v>01</v>
      </c>
      <c r="E4841" t="s">
        <v>221</v>
      </c>
      <c r="F4841">
        <v>200</v>
      </c>
      <c r="G4841">
        <v>107</v>
      </c>
      <c r="H4841">
        <v>83</v>
      </c>
      <c r="I4841">
        <v>46</v>
      </c>
      <c r="J4841">
        <v>40</v>
      </c>
      <c r="K4841">
        <v>40</v>
      </c>
      <c r="L4841">
        <v>0</v>
      </c>
      <c r="M4841">
        <v>2023</v>
      </c>
      <c r="N4841">
        <f t="shared" ca="1" si="300"/>
        <v>197</v>
      </c>
      <c r="O4841">
        <f t="shared" ca="1" si="301"/>
        <v>40174</v>
      </c>
      <c r="P4841">
        <f ca="1">_20206[[#This Row],[最低排名]]-_20206[[#This Row],[同分人数]]+1</f>
        <v>39978</v>
      </c>
      <c r="Q4841">
        <f ca="1">IF(O4841&gt;=开始!$B$6, 1, 0)</f>
        <v>1</v>
      </c>
      <c r="R4841">
        <f ca="1">_20206[[#This Row],[最低排名]]-开始!$B$6</f>
        <v>40174</v>
      </c>
    </row>
    <row r="4842" spans="1:18">
      <c r="A4842">
        <v>62401</v>
      </c>
      <c r="B4842" t="s">
        <v>1009</v>
      </c>
      <c r="C4842" t="str">
        <f t="shared" si="302"/>
        <v>江财经管</v>
      </c>
      <c r="D4842" t="str">
        <f t="shared" si="303"/>
        <v>01</v>
      </c>
      <c r="E4842" t="s">
        <v>198</v>
      </c>
      <c r="F4842">
        <v>179</v>
      </c>
      <c r="G4842">
        <v>100</v>
      </c>
      <c r="H4842">
        <v>73</v>
      </c>
      <c r="I4842">
        <v>52</v>
      </c>
      <c r="J4842">
        <v>52</v>
      </c>
      <c r="K4842">
        <v>49</v>
      </c>
      <c r="L4842">
        <v>0</v>
      </c>
      <c r="M4842">
        <v>2023</v>
      </c>
      <c r="N4842">
        <f t="shared" ca="1" si="300"/>
        <v>159</v>
      </c>
      <c r="O4842">
        <f t="shared" ca="1" si="301"/>
        <v>40830</v>
      </c>
      <c r="P4842">
        <f ca="1">_20206[[#This Row],[最低排名]]-_20206[[#This Row],[同分人数]]+1</f>
        <v>40672</v>
      </c>
      <c r="Q4842">
        <f ca="1">IF(O4842&gt;=开始!$B$6, 1, 0)</f>
        <v>1</v>
      </c>
      <c r="R4842">
        <f ca="1">_20206[[#This Row],[最低排名]]-开始!$B$6</f>
        <v>40830</v>
      </c>
    </row>
    <row r="4843" spans="1:18">
      <c r="A4843">
        <v>62501</v>
      </c>
      <c r="B4843" t="s">
        <v>1010</v>
      </c>
      <c r="C4843" t="str">
        <f t="shared" si="302"/>
        <v>南昌师院</v>
      </c>
      <c r="D4843" t="str">
        <f t="shared" si="303"/>
        <v>01</v>
      </c>
      <c r="E4843" t="s">
        <v>419</v>
      </c>
      <c r="F4843">
        <v>181</v>
      </c>
      <c r="G4843">
        <v>95</v>
      </c>
      <c r="H4843">
        <v>94</v>
      </c>
      <c r="I4843">
        <v>61</v>
      </c>
      <c r="J4843">
        <v>52</v>
      </c>
      <c r="K4843">
        <v>46</v>
      </c>
      <c r="L4843">
        <v>0</v>
      </c>
      <c r="M4843">
        <v>2023</v>
      </c>
      <c r="N4843">
        <f t="shared" ca="1" si="300"/>
        <v>208</v>
      </c>
      <c r="O4843">
        <f t="shared" ca="1" si="301"/>
        <v>35259</v>
      </c>
      <c r="P4843">
        <f ca="1">_20206[[#This Row],[最低排名]]-_20206[[#This Row],[同分人数]]+1</f>
        <v>35052</v>
      </c>
      <c r="Q4843">
        <f ca="1">IF(O4843&gt;=开始!$B$6, 1, 0)</f>
        <v>1</v>
      </c>
      <c r="R4843">
        <f ca="1">_20206[[#This Row],[最低排名]]-开始!$B$6</f>
        <v>35259</v>
      </c>
    </row>
    <row r="4844" spans="1:18">
      <c r="A4844">
        <v>64101</v>
      </c>
      <c r="B4844" t="s">
        <v>1011</v>
      </c>
      <c r="C4844" t="str">
        <f t="shared" si="302"/>
        <v>山东大学</v>
      </c>
      <c r="D4844" t="str">
        <f t="shared" si="303"/>
        <v>01</v>
      </c>
      <c r="E4844" t="s">
        <v>35</v>
      </c>
      <c r="F4844">
        <v>240</v>
      </c>
      <c r="G4844">
        <v>126</v>
      </c>
      <c r="H4844">
        <v>124</v>
      </c>
      <c r="I4844">
        <v>70</v>
      </c>
      <c r="J4844">
        <v>67</v>
      </c>
      <c r="K4844">
        <v>61</v>
      </c>
      <c r="L4844">
        <v>0</v>
      </c>
      <c r="M4844">
        <v>2023</v>
      </c>
      <c r="N4844">
        <f t="shared" ca="1" si="300"/>
        <v>190</v>
      </c>
      <c r="O4844">
        <f t="shared" ca="1" si="301"/>
        <v>5270</v>
      </c>
      <c r="P4844">
        <f ca="1">_20206[[#This Row],[最低排名]]-_20206[[#This Row],[同分人数]]+1</f>
        <v>5081</v>
      </c>
      <c r="Q4844">
        <f ca="1">IF(O4844&gt;=开始!$B$6, 1, 0)</f>
        <v>1</v>
      </c>
      <c r="R4844">
        <f ca="1">_20206[[#This Row],[最低排名]]-开始!$B$6</f>
        <v>5270</v>
      </c>
    </row>
    <row r="4845" spans="1:18">
      <c r="A4845">
        <v>64102</v>
      </c>
      <c r="B4845" t="s">
        <v>1012</v>
      </c>
      <c r="C4845" t="str">
        <f t="shared" si="302"/>
        <v>山东大学</v>
      </c>
      <c r="D4845" t="str">
        <f t="shared" si="303"/>
        <v>02</v>
      </c>
      <c r="E4845" t="s">
        <v>8</v>
      </c>
      <c r="F4845">
        <v>248</v>
      </c>
      <c r="G4845">
        <v>140</v>
      </c>
      <c r="H4845">
        <v>123</v>
      </c>
      <c r="I4845">
        <v>67</v>
      </c>
      <c r="J4845">
        <v>67</v>
      </c>
      <c r="K4845">
        <v>64</v>
      </c>
      <c r="L4845">
        <v>0</v>
      </c>
      <c r="M4845">
        <v>2023</v>
      </c>
      <c r="N4845">
        <f t="shared" ca="1" si="300"/>
        <v>182</v>
      </c>
      <c r="O4845">
        <f t="shared" ca="1" si="301"/>
        <v>4096</v>
      </c>
      <c r="P4845">
        <f ca="1">_20206[[#This Row],[最低排名]]-_20206[[#This Row],[同分人数]]+1</f>
        <v>3915</v>
      </c>
      <c r="Q4845">
        <f ca="1">IF(O4845&gt;=开始!$B$6, 1, 0)</f>
        <v>1</v>
      </c>
      <c r="R4845">
        <f ca="1">_20206[[#This Row],[最低排名]]-开始!$B$6</f>
        <v>4096</v>
      </c>
    </row>
    <row r="4846" spans="1:18">
      <c r="A4846">
        <v>64103</v>
      </c>
      <c r="B4846" t="s">
        <v>1013</v>
      </c>
      <c r="C4846" t="str">
        <f t="shared" si="302"/>
        <v>山东大学</v>
      </c>
      <c r="D4846" t="str">
        <f t="shared" si="303"/>
        <v>03</v>
      </c>
      <c r="E4846" t="s">
        <v>332</v>
      </c>
      <c r="F4846">
        <v>238</v>
      </c>
      <c r="G4846">
        <v>131</v>
      </c>
      <c r="H4846">
        <v>127</v>
      </c>
      <c r="I4846">
        <v>67</v>
      </c>
      <c r="J4846">
        <v>67</v>
      </c>
      <c r="K4846">
        <v>64</v>
      </c>
      <c r="L4846">
        <v>0</v>
      </c>
      <c r="M4846">
        <v>2023</v>
      </c>
      <c r="N4846">
        <f t="shared" ca="1" si="300"/>
        <v>170</v>
      </c>
      <c r="O4846">
        <f t="shared" ca="1" si="301"/>
        <v>5080</v>
      </c>
      <c r="P4846">
        <f ca="1">_20206[[#This Row],[最低排名]]-_20206[[#This Row],[同分人数]]+1</f>
        <v>4911</v>
      </c>
      <c r="Q4846">
        <f ca="1">IF(O4846&gt;=开始!$B$6, 1, 0)</f>
        <v>1</v>
      </c>
      <c r="R4846">
        <f ca="1">_20206[[#This Row],[最低排名]]-开始!$B$6</f>
        <v>5080</v>
      </c>
    </row>
    <row r="4847" spans="1:18">
      <c r="A4847">
        <v>64104</v>
      </c>
      <c r="B4847" t="s">
        <v>1014</v>
      </c>
      <c r="C4847" t="str">
        <f t="shared" si="302"/>
        <v>山东大学</v>
      </c>
      <c r="D4847" t="str">
        <f t="shared" si="303"/>
        <v>04</v>
      </c>
      <c r="E4847" t="s">
        <v>11</v>
      </c>
      <c r="F4847">
        <v>234</v>
      </c>
      <c r="G4847">
        <v>125</v>
      </c>
      <c r="H4847">
        <v>135</v>
      </c>
      <c r="I4847">
        <v>70</v>
      </c>
      <c r="J4847">
        <v>67</v>
      </c>
      <c r="K4847">
        <v>67</v>
      </c>
      <c r="L4847">
        <v>0</v>
      </c>
      <c r="M4847">
        <v>2023</v>
      </c>
      <c r="N4847">
        <f t="shared" ca="1" si="300"/>
        <v>134</v>
      </c>
      <c r="O4847">
        <f t="shared" ca="1" si="301"/>
        <v>3404</v>
      </c>
      <c r="P4847">
        <f ca="1">_20206[[#This Row],[最低排名]]-_20206[[#This Row],[同分人数]]+1</f>
        <v>3271</v>
      </c>
      <c r="Q4847">
        <f ca="1">IF(O4847&gt;=开始!$B$6, 1, 0)</f>
        <v>1</v>
      </c>
      <c r="R4847">
        <f ca="1">_20206[[#This Row],[最低排名]]-开始!$B$6</f>
        <v>3404</v>
      </c>
    </row>
    <row r="4848" spans="1:18">
      <c r="A4848">
        <v>64201</v>
      </c>
      <c r="B4848" t="s">
        <v>1015</v>
      </c>
      <c r="C4848" t="str">
        <f t="shared" si="302"/>
        <v>中国海洋</v>
      </c>
      <c r="D4848" t="str">
        <f t="shared" si="303"/>
        <v>01</v>
      </c>
      <c r="E4848" t="s">
        <v>23</v>
      </c>
      <c r="F4848">
        <v>227</v>
      </c>
      <c r="G4848">
        <v>115</v>
      </c>
      <c r="H4848">
        <v>121</v>
      </c>
      <c r="I4848">
        <v>70</v>
      </c>
      <c r="J4848">
        <v>64</v>
      </c>
      <c r="K4848">
        <v>64</v>
      </c>
      <c r="L4848">
        <v>0</v>
      </c>
      <c r="M4848">
        <v>2023</v>
      </c>
      <c r="N4848">
        <f t="shared" ca="1" si="300"/>
        <v>209</v>
      </c>
      <c r="O4848">
        <f t="shared" ca="1" si="301"/>
        <v>8464</v>
      </c>
      <c r="P4848">
        <f ca="1">_20206[[#This Row],[最低排名]]-_20206[[#This Row],[同分人数]]+1</f>
        <v>8256</v>
      </c>
      <c r="Q4848">
        <f ca="1">IF(O4848&gt;=开始!$B$6, 1, 0)</f>
        <v>1</v>
      </c>
      <c r="R4848">
        <f ca="1">_20206[[#This Row],[最低排名]]-开始!$B$6</f>
        <v>8464</v>
      </c>
    </row>
    <row r="4849" spans="1:18">
      <c r="A4849">
        <v>64202</v>
      </c>
      <c r="B4849" t="s">
        <v>1016</v>
      </c>
      <c r="C4849" t="str">
        <f t="shared" si="302"/>
        <v>中国海洋</v>
      </c>
      <c r="D4849" t="str">
        <f t="shared" si="303"/>
        <v>02</v>
      </c>
      <c r="E4849" t="s">
        <v>246</v>
      </c>
      <c r="F4849">
        <v>237</v>
      </c>
      <c r="G4849">
        <v>122</v>
      </c>
      <c r="H4849">
        <v>123</v>
      </c>
      <c r="I4849">
        <v>67</v>
      </c>
      <c r="J4849">
        <v>67</v>
      </c>
      <c r="K4849">
        <v>58</v>
      </c>
      <c r="L4849">
        <v>0</v>
      </c>
      <c r="M4849">
        <v>2023</v>
      </c>
      <c r="N4849">
        <f t="shared" ca="1" si="300"/>
        <v>201</v>
      </c>
      <c r="O4849">
        <f t="shared" ca="1" si="301"/>
        <v>7242</v>
      </c>
      <c r="P4849">
        <f ca="1">_20206[[#This Row],[最低排名]]-_20206[[#This Row],[同分人数]]+1</f>
        <v>7042</v>
      </c>
      <c r="Q4849">
        <f ca="1">IF(O4849&gt;=开始!$B$6, 1, 0)</f>
        <v>1</v>
      </c>
      <c r="R4849">
        <f ca="1">_20206[[#This Row],[最低排名]]-开始!$B$6</f>
        <v>7242</v>
      </c>
    </row>
    <row r="4850" spans="1:18">
      <c r="A4850">
        <v>64203</v>
      </c>
      <c r="B4850" t="s">
        <v>1017</v>
      </c>
      <c r="C4850" t="str">
        <f t="shared" si="302"/>
        <v>中国海洋</v>
      </c>
      <c r="D4850" t="str">
        <f t="shared" si="303"/>
        <v>03</v>
      </c>
      <c r="E4850" t="s">
        <v>246</v>
      </c>
      <c r="F4850">
        <v>237</v>
      </c>
      <c r="G4850">
        <v>126</v>
      </c>
      <c r="H4850">
        <v>123</v>
      </c>
      <c r="I4850">
        <v>67</v>
      </c>
      <c r="J4850">
        <v>67</v>
      </c>
      <c r="K4850">
        <v>58</v>
      </c>
      <c r="L4850">
        <v>0</v>
      </c>
      <c r="M4850">
        <v>2023</v>
      </c>
      <c r="N4850">
        <f t="shared" ca="1" si="300"/>
        <v>201</v>
      </c>
      <c r="O4850">
        <f t="shared" ca="1" si="301"/>
        <v>7242</v>
      </c>
      <c r="P4850">
        <f ca="1">_20206[[#This Row],[最低排名]]-_20206[[#This Row],[同分人数]]+1</f>
        <v>7042</v>
      </c>
      <c r="Q4850">
        <f ca="1">IF(O4850&gt;=开始!$B$6, 1, 0)</f>
        <v>1</v>
      </c>
      <c r="R4850">
        <f ca="1">_20206[[#This Row],[最低排名]]-开始!$B$6</f>
        <v>7242</v>
      </c>
    </row>
    <row r="4851" spans="1:18">
      <c r="A4851">
        <v>64204</v>
      </c>
      <c r="B4851" t="s">
        <v>1018</v>
      </c>
      <c r="C4851" t="str">
        <f t="shared" si="302"/>
        <v>中国海洋</v>
      </c>
      <c r="D4851" t="str">
        <f t="shared" si="303"/>
        <v>04</v>
      </c>
      <c r="E4851" t="s">
        <v>18</v>
      </c>
      <c r="F4851">
        <v>235</v>
      </c>
      <c r="G4851">
        <v>127</v>
      </c>
      <c r="H4851">
        <v>124</v>
      </c>
      <c r="I4851">
        <v>67</v>
      </c>
      <c r="J4851">
        <v>64</v>
      </c>
      <c r="K4851">
        <v>55</v>
      </c>
      <c r="L4851">
        <v>0</v>
      </c>
      <c r="M4851">
        <v>2023</v>
      </c>
      <c r="N4851">
        <f t="shared" ca="1" si="300"/>
        <v>248</v>
      </c>
      <c r="O4851">
        <f t="shared" ca="1" si="301"/>
        <v>8712</v>
      </c>
      <c r="P4851">
        <f ca="1">_20206[[#This Row],[最低排名]]-_20206[[#This Row],[同分人数]]+1</f>
        <v>8465</v>
      </c>
      <c r="Q4851">
        <f ca="1">IF(O4851&gt;=开始!$B$6, 1, 0)</f>
        <v>1</v>
      </c>
      <c r="R4851">
        <f ca="1">_20206[[#This Row],[最低排名]]-开始!$B$6</f>
        <v>8712</v>
      </c>
    </row>
    <row r="4852" spans="1:18">
      <c r="A4852">
        <v>64205</v>
      </c>
      <c r="B4852" t="s">
        <v>1019</v>
      </c>
      <c r="C4852" t="str">
        <f t="shared" si="302"/>
        <v>中国海洋</v>
      </c>
      <c r="D4852" t="str">
        <f t="shared" si="303"/>
        <v>05</v>
      </c>
      <c r="E4852" t="s">
        <v>1020</v>
      </c>
      <c r="F4852">
        <v>243</v>
      </c>
      <c r="G4852">
        <v>129</v>
      </c>
      <c r="H4852">
        <v>125</v>
      </c>
      <c r="I4852">
        <v>64</v>
      </c>
      <c r="J4852">
        <v>61</v>
      </c>
      <c r="K4852">
        <v>58</v>
      </c>
      <c r="L4852">
        <v>0</v>
      </c>
      <c r="M4852">
        <v>2023</v>
      </c>
      <c r="N4852">
        <f t="shared" ca="1" si="300"/>
        <v>202</v>
      </c>
      <c r="O4852">
        <f t="shared" ca="1" si="301"/>
        <v>7444</v>
      </c>
      <c r="P4852">
        <f ca="1">_20206[[#This Row],[最低排名]]-_20206[[#This Row],[同分人数]]+1</f>
        <v>7243</v>
      </c>
      <c r="Q4852">
        <f ca="1">IF(O4852&gt;=开始!$B$6, 1, 0)</f>
        <v>1</v>
      </c>
      <c r="R4852">
        <f ca="1">_20206[[#This Row],[最低排名]]-开始!$B$6</f>
        <v>7444</v>
      </c>
    </row>
    <row r="4853" spans="1:18">
      <c r="A4853">
        <v>64301</v>
      </c>
      <c r="B4853" t="s">
        <v>1021</v>
      </c>
      <c r="C4853" t="str">
        <f t="shared" si="302"/>
        <v>石油华东</v>
      </c>
      <c r="D4853" t="str">
        <f t="shared" si="303"/>
        <v>01</v>
      </c>
      <c r="E4853" t="s">
        <v>66</v>
      </c>
      <c r="F4853">
        <v>222</v>
      </c>
      <c r="G4853">
        <v>121</v>
      </c>
      <c r="H4853">
        <v>122</v>
      </c>
      <c r="I4853">
        <v>70</v>
      </c>
      <c r="J4853">
        <v>67</v>
      </c>
      <c r="K4853">
        <v>58</v>
      </c>
      <c r="L4853">
        <v>0</v>
      </c>
      <c r="M4853">
        <v>2023</v>
      </c>
      <c r="N4853">
        <f t="shared" ca="1" si="300"/>
        <v>241</v>
      </c>
      <c r="O4853">
        <f t="shared" ca="1" si="301"/>
        <v>10105</v>
      </c>
      <c r="P4853">
        <f ca="1">_20206[[#This Row],[最低排名]]-_20206[[#This Row],[同分人数]]+1</f>
        <v>9865</v>
      </c>
      <c r="Q4853">
        <f ca="1">IF(O4853&gt;=开始!$B$6, 1, 0)</f>
        <v>1</v>
      </c>
      <c r="R4853">
        <f ca="1">_20206[[#This Row],[最低排名]]-开始!$B$6</f>
        <v>10105</v>
      </c>
    </row>
    <row r="4854" spans="1:18">
      <c r="A4854">
        <v>64302</v>
      </c>
      <c r="B4854" t="s">
        <v>1022</v>
      </c>
      <c r="C4854" t="str">
        <f t="shared" si="302"/>
        <v>石油华东</v>
      </c>
      <c r="D4854" t="str">
        <f t="shared" si="303"/>
        <v>02</v>
      </c>
      <c r="E4854" t="s">
        <v>298</v>
      </c>
      <c r="F4854">
        <v>217</v>
      </c>
      <c r="G4854">
        <v>112</v>
      </c>
      <c r="H4854">
        <v>126</v>
      </c>
      <c r="I4854">
        <v>67</v>
      </c>
      <c r="J4854">
        <v>61</v>
      </c>
      <c r="K4854">
        <v>61</v>
      </c>
      <c r="L4854">
        <v>0</v>
      </c>
      <c r="M4854">
        <v>2023</v>
      </c>
      <c r="N4854">
        <f t="shared" ca="1" si="300"/>
        <v>238</v>
      </c>
      <c r="O4854">
        <f t="shared" ca="1" si="301"/>
        <v>11739</v>
      </c>
      <c r="P4854">
        <f ca="1">_20206[[#This Row],[最低排名]]-_20206[[#This Row],[同分人数]]+1</f>
        <v>11502</v>
      </c>
      <c r="Q4854">
        <f ca="1">IF(O4854&gt;=开始!$B$6, 1, 0)</f>
        <v>1</v>
      </c>
      <c r="R4854">
        <f ca="1">_20206[[#This Row],[最低排名]]-开始!$B$6</f>
        <v>11739</v>
      </c>
    </row>
    <row r="4855" spans="1:18">
      <c r="A4855">
        <v>64401</v>
      </c>
      <c r="B4855" t="s">
        <v>1023</v>
      </c>
      <c r="C4855" t="str">
        <f t="shared" si="302"/>
        <v>山大威海</v>
      </c>
      <c r="D4855" t="str">
        <f t="shared" si="303"/>
        <v>01</v>
      </c>
      <c r="E4855" t="s">
        <v>619</v>
      </c>
      <c r="F4855">
        <v>233</v>
      </c>
      <c r="G4855">
        <v>122</v>
      </c>
      <c r="H4855">
        <v>125</v>
      </c>
      <c r="I4855">
        <v>70</v>
      </c>
      <c r="J4855">
        <v>64</v>
      </c>
      <c r="K4855">
        <v>58</v>
      </c>
      <c r="L4855">
        <v>0</v>
      </c>
      <c r="M4855">
        <v>2023</v>
      </c>
      <c r="N4855">
        <f t="shared" ca="1" si="300"/>
        <v>207</v>
      </c>
      <c r="O4855">
        <f t="shared" ca="1" si="301"/>
        <v>7651</v>
      </c>
      <c r="P4855">
        <f ca="1">_20206[[#This Row],[最低排名]]-_20206[[#This Row],[同分人数]]+1</f>
        <v>7445</v>
      </c>
      <c r="Q4855">
        <f ca="1">IF(O4855&gt;=开始!$B$6, 1, 0)</f>
        <v>1</v>
      </c>
      <c r="R4855">
        <f ca="1">_20206[[#This Row],[最低排名]]-开始!$B$6</f>
        <v>7651</v>
      </c>
    </row>
    <row r="4856" spans="1:18">
      <c r="A4856">
        <v>64402</v>
      </c>
      <c r="B4856" t="s">
        <v>1024</v>
      </c>
      <c r="C4856" t="str">
        <f t="shared" si="302"/>
        <v>山大威海</v>
      </c>
      <c r="D4856" t="str">
        <f t="shared" si="303"/>
        <v>02</v>
      </c>
      <c r="E4856" t="s">
        <v>332</v>
      </c>
      <c r="F4856">
        <v>234</v>
      </c>
      <c r="G4856">
        <v>139</v>
      </c>
      <c r="H4856">
        <v>134</v>
      </c>
      <c r="I4856">
        <v>67</v>
      </c>
      <c r="J4856">
        <v>64</v>
      </c>
      <c r="K4856">
        <v>64</v>
      </c>
      <c r="L4856">
        <v>0</v>
      </c>
      <c r="M4856">
        <v>2023</v>
      </c>
      <c r="N4856">
        <f t="shared" ca="1" si="300"/>
        <v>170</v>
      </c>
      <c r="O4856">
        <f t="shared" ca="1" si="301"/>
        <v>5080</v>
      </c>
      <c r="P4856">
        <f ca="1">_20206[[#This Row],[最低排名]]-_20206[[#This Row],[同分人数]]+1</f>
        <v>4911</v>
      </c>
      <c r="Q4856">
        <f ca="1">IF(O4856&gt;=开始!$B$6, 1, 0)</f>
        <v>1</v>
      </c>
      <c r="R4856">
        <f ca="1">_20206[[#This Row],[最低排名]]-开始!$B$6</f>
        <v>5080</v>
      </c>
    </row>
    <row r="4857" spans="1:18">
      <c r="A4857">
        <v>64501</v>
      </c>
      <c r="B4857" t="s">
        <v>1025</v>
      </c>
      <c r="C4857" t="str">
        <f t="shared" si="302"/>
        <v>哈工威海</v>
      </c>
      <c r="D4857" t="str">
        <f t="shared" si="303"/>
        <v>01</v>
      </c>
      <c r="E4857" t="s">
        <v>27</v>
      </c>
      <c r="F4857">
        <v>245</v>
      </c>
      <c r="G4857">
        <v>124</v>
      </c>
      <c r="H4857">
        <v>121</v>
      </c>
      <c r="I4857">
        <v>70</v>
      </c>
      <c r="J4857">
        <v>67</v>
      </c>
      <c r="K4857">
        <v>64</v>
      </c>
      <c r="L4857">
        <v>0</v>
      </c>
      <c r="M4857">
        <v>2023</v>
      </c>
      <c r="N4857">
        <f t="shared" ca="1" si="300"/>
        <v>165</v>
      </c>
      <c r="O4857">
        <f t="shared" ca="1" si="301"/>
        <v>4425</v>
      </c>
      <c r="P4857">
        <f ca="1">_20206[[#This Row],[最低排名]]-_20206[[#This Row],[同分人数]]+1</f>
        <v>4261</v>
      </c>
      <c r="Q4857">
        <f ca="1">IF(O4857&gt;=开始!$B$6, 1, 0)</f>
        <v>1</v>
      </c>
      <c r="R4857">
        <f ca="1">_20206[[#This Row],[最低排名]]-开始!$B$6</f>
        <v>4425</v>
      </c>
    </row>
    <row r="4858" spans="1:18">
      <c r="A4858">
        <v>64601</v>
      </c>
      <c r="B4858" t="s">
        <v>1026</v>
      </c>
      <c r="C4858" t="str">
        <f t="shared" si="302"/>
        <v>山东科大</v>
      </c>
      <c r="D4858" t="str">
        <f t="shared" si="303"/>
        <v>01</v>
      </c>
      <c r="E4858" t="s">
        <v>863</v>
      </c>
      <c r="F4858">
        <v>210</v>
      </c>
      <c r="G4858">
        <v>114</v>
      </c>
      <c r="H4858">
        <v>76</v>
      </c>
      <c r="I4858">
        <v>61</v>
      </c>
      <c r="J4858">
        <v>61</v>
      </c>
      <c r="K4858">
        <v>58</v>
      </c>
      <c r="L4858">
        <v>0</v>
      </c>
      <c r="M4858">
        <v>2023</v>
      </c>
      <c r="N4858">
        <f t="shared" ca="1" si="300"/>
        <v>257</v>
      </c>
      <c r="O4858">
        <f t="shared" ca="1" si="301"/>
        <v>28075</v>
      </c>
      <c r="P4858">
        <f ca="1">_20206[[#This Row],[最低排名]]-_20206[[#This Row],[同分人数]]+1</f>
        <v>27819</v>
      </c>
      <c r="Q4858">
        <f ca="1">IF(O4858&gt;=开始!$B$6, 1, 0)</f>
        <v>1</v>
      </c>
      <c r="R4858">
        <f ca="1">_20206[[#This Row],[最低排名]]-开始!$B$6</f>
        <v>28075</v>
      </c>
    </row>
    <row r="4859" spans="1:18">
      <c r="A4859">
        <v>64701</v>
      </c>
      <c r="B4859" t="s">
        <v>1027</v>
      </c>
      <c r="C4859" t="str">
        <f t="shared" si="302"/>
        <v>青岛科大</v>
      </c>
      <c r="D4859" t="str">
        <f t="shared" si="303"/>
        <v>01</v>
      </c>
      <c r="E4859" t="s">
        <v>335</v>
      </c>
      <c r="F4859">
        <v>186</v>
      </c>
      <c r="G4859">
        <v>97</v>
      </c>
      <c r="H4859">
        <v>81</v>
      </c>
      <c r="I4859">
        <v>64</v>
      </c>
      <c r="J4859">
        <v>58</v>
      </c>
      <c r="K4859">
        <v>58</v>
      </c>
      <c r="L4859">
        <v>0</v>
      </c>
      <c r="M4859">
        <v>2023</v>
      </c>
      <c r="N4859">
        <f t="shared" ca="1" si="300"/>
        <v>224</v>
      </c>
      <c r="O4859">
        <f t="shared" ca="1" si="301"/>
        <v>32460</v>
      </c>
      <c r="P4859">
        <f ca="1">_20206[[#This Row],[最低排名]]-_20206[[#This Row],[同分人数]]+1</f>
        <v>32237</v>
      </c>
      <c r="Q4859">
        <f ca="1">IF(O4859&gt;=开始!$B$6, 1, 0)</f>
        <v>1</v>
      </c>
      <c r="R4859">
        <f ca="1">_20206[[#This Row],[最低排名]]-开始!$B$6</f>
        <v>32460</v>
      </c>
    </row>
    <row r="4860" spans="1:18">
      <c r="A4860">
        <v>64702</v>
      </c>
      <c r="B4860" t="s">
        <v>1028</v>
      </c>
      <c r="C4860" t="str">
        <f t="shared" si="302"/>
        <v>青岛科大</v>
      </c>
      <c r="D4860" t="str">
        <f t="shared" si="303"/>
        <v>02</v>
      </c>
      <c r="E4860" t="s">
        <v>533</v>
      </c>
      <c r="F4860">
        <v>204</v>
      </c>
      <c r="G4860">
        <v>107</v>
      </c>
      <c r="H4860">
        <v>87</v>
      </c>
      <c r="I4860">
        <v>64</v>
      </c>
      <c r="J4860">
        <v>61</v>
      </c>
      <c r="K4860">
        <v>55</v>
      </c>
      <c r="L4860">
        <v>0</v>
      </c>
      <c r="M4860">
        <v>2023</v>
      </c>
      <c r="N4860">
        <f t="shared" ca="1" si="300"/>
        <v>253</v>
      </c>
      <c r="O4860">
        <f t="shared" ca="1" si="301"/>
        <v>26866</v>
      </c>
      <c r="P4860">
        <f ca="1">_20206[[#This Row],[最低排名]]-_20206[[#This Row],[同分人数]]+1</f>
        <v>26614</v>
      </c>
      <c r="Q4860">
        <f ca="1">IF(O4860&gt;=开始!$B$6, 1, 0)</f>
        <v>1</v>
      </c>
      <c r="R4860">
        <f ca="1">_20206[[#This Row],[最低排名]]-开始!$B$6</f>
        <v>26866</v>
      </c>
    </row>
    <row r="4861" spans="1:18">
      <c r="A4861">
        <v>64703</v>
      </c>
      <c r="B4861" t="s">
        <v>1029</v>
      </c>
      <c r="C4861" t="str">
        <f t="shared" si="302"/>
        <v>青岛科大</v>
      </c>
      <c r="D4861" t="str">
        <f t="shared" si="303"/>
        <v>03</v>
      </c>
      <c r="E4861" t="s">
        <v>431</v>
      </c>
      <c r="F4861">
        <v>206</v>
      </c>
      <c r="G4861">
        <v>116</v>
      </c>
      <c r="H4861">
        <v>100</v>
      </c>
      <c r="I4861">
        <v>58</v>
      </c>
      <c r="J4861">
        <v>52</v>
      </c>
      <c r="K4861">
        <v>46</v>
      </c>
      <c r="L4861">
        <v>0</v>
      </c>
      <c r="M4861">
        <v>2023</v>
      </c>
      <c r="N4861">
        <f t="shared" ca="1" si="300"/>
        <v>225</v>
      </c>
      <c r="O4861">
        <f t="shared" ca="1" si="301"/>
        <v>29013</v>
      </c>
      <c r="P4861">
        <f ca="1">_20206[[#This Row],[最低排名]]-_20206[[#This Row],[同分人数]]+1</f>
        <v>28789</v>
      </c>
      <c r="Q4861">
        <f ca="1">IF(O4861&gt;=开始!$B$6, 1, 0)</f>
        <v>1</v>
      </c>
      <c r="R4861">
        <f ca="1">_20206[[#This Row],[最低排名]]-开始!$B$6</f>
        <v>29013</v>
      </c>
    </row>
    <row r="4862" spans="1:18">
      <c r="A4862">
        <v>64801</v>
      </c>
      <c r="B4862" t="s">
        <v>1030</v>
      </c>
      <c r="C4862" t="str">
        <f t="shared" si="302"/>
        <v>济南大学</v>
      </c>
      <c r="D4862" t="str">
        <f t="shared" si="303"/>
        <v>01</v>
      </c>
      <c r="E4862" t="s">
        <v>533</v>
      </c>
      <c r="F4862">
        <v>211</v>
      </c>
      <c r="G4862">
        <v>111</v>
      </c>
      <c r="H4862">
        <v>101</v>
      </c>
      <c r="I4862">
        <v>58</v>
      </c>
      <c r="J4862">
        <v>52</v>
      </c>
      <c r="K4862">
        <v>49</v>
      </c>
      <c r="L4862">
        <v>0</v>
      </c>
      <c r="M4862">
        <v>2023</v>
      </c>
      <c r="N4862">
        <f t="shared" ca="1" si="300"/>
        <v>253</v>
      </c>
      <c r="O4862">
        <f t="shared" ca="1" si="301"/>
        <v>26866</v>
      </c>
      <c r="P4862">
        <f ca="1">_20206[[#This Row],[最低排名]]-_20206[[#This Row],[同分人数]]+1</f>
        <v>26614</v>
      </c>
      <c r="Q4862">
        <f ca="1">IF(O4862&gt;=开始!$B$6, 1, 0)</f>
        <v>1</v>
      </c>
      <c r="R4862">
        <f ca="1">_20206[[#This Row],[最低排名]]-开始!$B$6</f>
        <v>26866</v>
      </c>
    </row>
    <row r="4863" spans="1:18">
      <c r="A4863">
        <v>64901</v>
      </c>
      <c r="B4863" t="s">
        <v>1031</v>
      </c>
      <c r="C4863" t="str">
        <f t="shared" si="302"/>
        <v>青岛理工</v>
      </c>
      <c r="D4863" t="str">
        <f t="shared" si="303"/>
        <v>01</v>
      </c>
      <c r="E4863" t="s">
        <v>528</v>
      </c>
      <c r="F4863">
        <v>191</v>
      </c>
      <c r="G4863">
        <v>103</v>
      </c>
      <c r="H4863">
        <v>90</v>
      </c>
      <c r="I4863">
        <v>58</v>
      </c>
      <c r="J4863">
        <v>52</v>
      </c>
      <c r="K4863">
        <v>49</v>
      </c>
      <c r="L4863">
        <v>0</v>
      </c>
      <c r="M4863">
        <v>2023</v>
      </c>
      <c r="N4863">
        <f t="shared" ca="1" si="300"/>
        <v>199</v>
      </c>
      <c r="O4863">
        <f t="shared" ca="1" si="301"/>
        <v>33965</v>
      </c>
      <c r="P4863">
        <f ca="1">_20206[[#This Row],[最低排名]]-_20206[[#This Row],[同分人数]]+1</f>
        <v>33767</v>
      </c>
      <c r="Q4863">
        <f ca="1">IF(O4863&gt;=开始!$B$6, 1, 0)</f>
        <v>1</v>
      </c>
      <c r="R4863">
        <f ca="1">_20206[[#This Row],[最低排名]]-开始!$B$6</f>
        <v>33965</v>
      </c>
    </row>
    <row r="4864" spans="1:18">
      <c r="A4864">
        <v>64902</v>
      </c>
      <c r="B4864" t="s">
        <v>1032</v>
      </c>
      <c r="C4864" t="str">
        <f t="shared" si="302"/>
        <v>青岛理工</v>
      </c>
      <c r="D4864" t="str">
        <f t="shared" si="303"/>
        <v>02</v>
      </c>
      <c r="E4864" t="s">
        <v>96</v>
      </c>
      <c r="F4864">
        <v>210</v>
      </c>
      <c r="G4864">
        <v>110</v>
      </c>
      <c r="H4864">
        <v>91</v>
      </c>
      <c r="I4864">
        <v>67</v>
      </c>
      <c r="J4864">
        <v>58</v>
      </c>
      <c r="K4864">
        <v>46</v>
      </c>
      <c r="L4864">
        <v>0</v>
      </c>
      <c r="M4864">
        <v>2023</v>
      </c>
      <c r="N4864">
        <f t="shared" ca="1" si="300"/>
        <v>236</v>
      </c>
      <c r="O4864">
        <f t="shared" ca="1" si="301"/>
        <v>26613</v>
      </c>
      <c r="P4864">
        <f ca="1">_20206[[#This Row],[最低排名]]-_20206[[#This Row],[同分人数]]+1</f>
        <v>26378</v>
      </c>
      <c r="Q4864">
        <f ca="1">IF(O4864&gt;=开始!$B$6, 1, 0)</f>
        <v>1</v>
      </c>
      <c r="R4864">
        <f ca="1">_20206[[#This Row],[最低排名]]-开始!$B$6</f>
        <v>26613</v>
      </c>
    </row>
    <row r="4865" spans="1:18">
      <c r="A4865">
        <v>64903</v>
      </c>
      <c r="B4865" t="s">
        <v>1033</v>
      </c>
      <c r="C4865" t="str">
        <f t="shared" si="302"/>
        <v>青岛理工</v>
      </c>
      <c r="D4865" t="str">
        <f t="shared" si="303"/>
        <v>03</v>
      </c>
      <c r="E4865" t="s">
        <v>230</v>
      </c>
      <c r="F4865">
        <v>181</v>
      </c>
      <c r="G4865">
        <v>99</v>
      </c>
      <c r="H4865">
        <v>103</v>
      </c>
      <c r="I4865">
        <v>61</v>
      </c>
      <c r="J4865">
        <v>52</v>
      </c>
      <c r="K4865">
        <v>46</v>
      </c>
      <c r="L4865">
        <v>0</v>
      </c>
      <c r="M4865">
        <v>2023</v>
      </c>
      <c r="N4865">
        <f t="shared" ca="1" si="300"/>
        <v>233</v>
      </c>
      <c r="O4865">
        <f t="shared" ca="1" si="301"/>
        <v>33327</v>
      </c>
      <c r="P4865">
        <f ca="1">_20206[[#This Row],[最低排名]]-_20206[[#This Row],[同分人数]]+1</f>
        <v>33095</v>
      </c>
      <c r="Q4865">
        <f ca="1">IF(O4865&gt;=开始!$B$6, 1, 0)</f>
        <v>1</v>
      </c>
      <c r="R4865">
        <f ca="1">_20206[[#This Row],[最低排名]]-开始!$B$6</f>
        <v>33327</v>
      </c>
    </row>
    <row r="4866" spans="1:18">
      <c r="A4866">
        <v>64904</v>
      </c>
      <c r="B4866" t="s">
        <v>1034</v>
      </c>
      <c r="C4866" t="str">
        <f t="shared" si="302"/>
        <v>青岛理工</v>
      </c>
      <c r="D4866" t="str">
        <f t="shared" si="303"/>
        <v>04</v>
      </c>
      <c r="E4866" t="s">
        <v>180</v>
      </c>
      <c r="F4866">
        <v>204</v>
      </c>
      <c r="G4866">
        <v>112</v>
      </c>
      <c r="H4866">
        <v>84</v>
      </c>
      <c r="I4866">
        <v>61</v>
      </c>
      <c r="J4866">
        <v>52</v>
      </c>
      <c r="K4866">
        <v>49</v>
      </c>
      <c r="L4866">
        <v>0</v>
      </c>
      <c r="M4866">
        <v>2023</v>
      </c>
      <c r="N4866">
        <f t="shared" ref="N4866:N4929" ca="1" si="304">VLOOKUP(E4866, INDIRECT("'" &amp; M4866 &amp; "D'!$A$2:$G$500"), 2, FALSE)</f>
        <v>237</v>
      </c>
      <c r="O4866">
        <f t="shared" ref="O4866:O4929" ca="1" si="305">VLOOKUP(E4866, INDIRECT("'" &amp; M4866 &amp; "D'!$A$2:$G$500"), 3, FALSE)</f>
        <v>31821</v>
      </c>
      <c r="P4866">
        <f ca="1">_20206[[#This Row],[最低排名]]-_20206[[#This Row],[同分人数]]+1</f>
        <v>31585</v>
      </c>
      <c r="Q4866">
        <f ca="1">IF(O4866&gt;=开始!$B$6, 1, 0)</f>
        <v>1</v>
      </c>
      <c r="R4866">
        <f ca="1">_20206[[#This Row],[最低排名]]-开始!$B$6</f>
        <v>31821</v>
      </c>
    </row>
    <row r="4867" spans="1:18">
      <c r="A4867">
        <v>64905</v>
      </c>
      <c r="B4867" t="s">
        <v>1035</v>
      </c>
      <c r="C4867" t="str">
        <f t="shared" si="302"/>
        <v>青岛理工</v>
      </c>
      <c r="D4867" t="str">
        <f t="shared" si="303"/>
        <v>05</v>
      </c>
      <c r="E4867" t="s">
        <v>170</v>
      </c>
      <c r="F4867">
        <v>199</v>
      </c>
      <c r="G4867">
        <v>104</v>
      </c>
      <c r="H4867">
        <v>104</v>
      </c>
      <c r="I4867">
        <v>58</v>
      </c>
      <c r="J4867">
        <v>49</v>
      </c>
      <c r="K4867">
        <v>43</v>
      </c>
      <c r="L4867">
        <v>0</v>
      </c>
      <c r="M4867">
        <v>2023</v>
      </c>
      <c r="N4867">
        <f t="shared" ca="1" si="304"/>
        <v>242</v>
      </c>
      <c r="O4867">
        <f t="shared" ca="1" si="305"/>
        <v>31094</v>
      </c>
      <c r="P4867">
        <f ca="1">_20206[[#This Row],[最低排名]]-_20206[[#This Row],[同分人数]]+1</f>
        <v>30853</v>
      </c>
      <c r="Q4867">
        <f ca="1">IF(O4867&gt;=开始!$B$6, 1, 0)</f>
        <v>1</v>
      </c>
      <c r="R4867">
        <f ca="1">_20206[[#This Row],[最低排名]]-开始!$B$6</f>
        <v>31094</v>
      </c>
    </row>
    <row r="4868" spans="1:18">
      <c r="A4868">
        <v>65001</v>
      </c>
      <c r="B4868" t="s">
        <v>1036</v>
      </c>
      <c r="C4868" t="str">
        <f t="shared" si="302"/>
        <v>山东建筑</v>
      </c>
      <c r="D4868" t="str">
        <f t="shared" si="303"/>
        <v>01</v>
      </c>
      <c r="E4868" t="s">
        <v>309</v>
      </c>
      <c r="F4868">
        <v>219</v>
      </c>
      <c r="G4868">
        <v>110</v>
      </c>
      <c r="H4868">
        <v>61</v>
      </c>
      <c r="I4868">
        <v>67</v>
      </c>
      <c r="J4868">
        <v>49</v>
      </c>
      <c r="K4868">
        <v>46</v>
      </c>
      <c r="L4868">
        <v>0</v>
      </c>
      <c r="M4868">
        <v>2023</v>
      </c>
      <c r="N4868">
        <f t="shared" ca="1" si="304"/>
        <v>237</v>
      </c>
      <c r="O4868">
        <f t="shared" ca="1" si="305"/>
        <v>33564</v>
      </c>
      <c r="P4868">
        <f ca="1">_20206[[#This Row],[最低排名]]-_20206[[#This Row],[同分人数]]+1</f>
        <v>33328</v>
      </c>
      <c r="Q4868">
        <f ca="1">IF(O4868&gt;=开始!$B$6, 1, 0)</f>
        <v>1</v>
      </c>
      <c r="R4868">
        <f ca="1">_20206[[#This Row],[最低排名]]-开始!$B$6</f>
        <v>33564</v>
      </c>
    </row>
    <row r="4869" spans="1:18">
      <c r="A4869">
        <v>65002</v>
      </c>
      <c r="B4869" t="s">
        <v>1037</v>
      </c>
      <c r="C4869" t="str">
        <f t="shared" si="302"/>
        <v>山东建筑</v>
      </c>
      <c r="D4869" t="str">
        <f t="shared" si="303"/>
        <v>02</v>
      </c>
      <c r="E4869" t="s">
        <v>54</v>
      </c>
      <c r="F4869">
        <v>216</v>
      </c>
      <c r="G4869">
        <v>110</v>
      </c>
      <c r="H4869">
        <v>84</v>
      </c>
      <c r="I4869">
        <v>52</v>
      </c>
      <c r="J4869">
        <v>46</v>
      </c>
      <c r="K4869">
        <v>43</v>
      </c>
      <c r="L4869">
        <v>0</v>
      </c>
      <c r="M4869">
        <v>2023</v>
      </c>
      <c r="N4869">
        <f t="shared" ca="1" si="304"/>
        <v>202</v>
      </c>
      <c r="O4869">
        <f t="shared" ca="1" si="305"/>
        <v>33766</v>
      </c>
      <c r="P4869">
        <f ca="1">_20206[[#This Row],[最低排名]]-_20206[[#This Row],[同分人数]]+1</f>
        <v>33565</v>
      </c>
      <c r="Q4869">
        <f ca="1">IF(O4869&gt;=开始!$B$6, 1, 0)</f>
        <v>1</v>
      </c>
      <c r="R4869">
        <f ca="1">_20206[[#This Row],[最低排名]]-开始!$B$6</f>
        <v>33766</v>
      </c>
    </row>
    <row r="4870" spans="1:18">
      <c r="A4870">
        <v>65003</v>
      </c>
      <c r="B4870" t="s">
        <v>1038</v>
      </c>
      <c r="C4870" t="str">
        <f t="shared" si="302"/>
        <v>山东建筑</v>
      </c>
      <c r="D4870" t="str">
        <f t="shared" si="303"/>
        <v>03</v>
      </c>
      <c r="E4870" t="s">
        <v>309</v>
      </c>
      <c r="F4870">
        <v>174</v>
      </c>
      <c r="G4870">
        <v>94</v>
      </c>
      <c r="H4870">
        <v>112</v>
      </c>
      <c r="I4870">
        <v>58</v>
      </c>
      <c r="J4870">
        <v>52</v>
      </c>
      <c r="K4870">
        <v>46</v>
      </c>
      <c r="L4870">
        <v>0</v>
      </c>
      <c r="M4870">
        <v>2023</v>
      </c>
      <c r="N4870">
        <f t="shared" ca="1" si="304"/>
        <v>237</v>
      </c>
      <c r="O4870">
        <f t="shared" ca="1" si="305"/>
        <v>33564</v>
      </c>
      <c r="P4870">
        <f ca="1">_20206[[#This Row],[最低排名]]-_20206[[#This Row],[同分人数]]+1</f>
        <v>33328</v>
      </c>
      <c r="Q4870">
        <f ca="1">IF(O4870&gt;=开始!$B$6, 1, 0)</f>
        <v>1</v>
      </c>
      <c r="R4870">
        <f ca="1">_20206[[#This Row],[最低排名]]-开始!$B$6</f>
        <v>33564</v>
      </c>
    </row>
    <row r="4871" spans="1:18">
      <c r="A4871">
        <v>65101</v>
      </c>
      <c r="B4871" t="s">
        <v>1039</v>
      </c>
      <c r="C4871" t="str">
        <f t="shared" si="302"/>
        <v>山东理工</v>
      </c>
      <c r="D4871" t="str">
        <f t="shared" si="303"/>
        <v>01</v>
      </c>
      <c r="E4871" t="s">
        <v>165</v>
      </c>
      <c r="F4871">
        <v>222</v>
      </c>
      <c r="G4871">
        <v>113</v>
      </c>
      <c r="H4871">
        <v>89</v>
      </c>
      <c r="I4871">
        <v>52</v>
      </c>
      <c r="J4871">
        <v>49</v>
      </c>
      <c r="K4871">
        <v>43</v>
      </c>
      <c r="L4871">
        <v>0</v>
      </c>
      <c r="M4871">
        <v>2023</v>
      </c>
      <c r="N4871">
        <f t="shared" ca="1" si="304"/>
        <v>225</v>
      </c>
      <c r="O4871">
        <f t="shared" ca="1" si="305"/>
        <v>30610</v>
      </c>
      <c r="P4871">
        <f ca="1">_20206[[#This Row],[最低排名]]-_20206[[#This Row],[同分人数]]+1</f>
        <v>30386</v>
      </c>
      <c r="Q4871">
        <f ca="1">IF(O4871&gt;=开始!$B$6, 1, 0)</f>
        <v>1</v>
      </c>
      <c r="R4871">
        <f ca="1">_20206[[#This Row],[最低排名]]-开始!$B$6</f>
        <v>30610</v>
      </c>
    </row>
    <row r="4872" spans="1:18">
      <c r="A4872">
        <v>65201</v>
      </c>
      <c r="B4872" t="s">
        <v>1040</v>
      </c>
      <c r="C4872" t="str">
        <f t="shared" si="302"/>
        <v>青岛农大</v>
      </c>
      <c r="D4872" t="str">
        <f t="shared" si="303"/>
        <v>01</v>
      </c>
      <c r="E4872" t="s">
        <v>184</v>
      </c>
      <c r="F4872">
        <v>183</v>
      </c>
      <c r="G4872">
        <v>101</v>
      </c>
      <c r="H4872">
        <v>94</v>
      </c>
      <c r="I4872">
        <v>61</v>
      </c>
      <c r="J4872">
        <v>58</v>
      </c>
      <c r="K4872">
        <v>55</v>
      </c>
      <c r="L4872">
        <v>0</v>
      </c>
      <c r="M4872">
        <v>2023</v>
      </c>
      <c r="N4872">
        <f t="shared" ca="1" si="304"/>
        <v>237</v>
      </c>
      <c r="O4872">
        <f t="shared" ca="1" si="305"/>
        <v>31584</v>
      </c>
      <c r="P4872">
        <f ca="1">_20206[[#This Row],[最低排名]]-_20206[[#This Row],[同分人数]]+1</f>
        <v>31348</v>
      </c>
      <c r="Q4872">
        <f ca="1">IF(O4872&gt;=开始!$B$6, 1, 0)</f>
        <v>1</v>
      </c>
      <c r="R4872">
        <f ca="1">_20206[[#This Row],[最低排名]]-开始!$B$6</f>
        <v>31584</v>
      </c>
    </row>
    <row r="4873" spans="1:18">
      <c r="A4873">
        <v>65202</v>
      </c>
      <c r="B4873" t="s">
        <v>1041</v>
      </c>
      <c r="C4873" t="str">
        <f t="shared" si="302"/>
        <v>青岛农大</v>
      </c>
      <c r="D4873" t="str">
        <f t="shared" si="303"/>
        <v>02</v>
      </c>
      <c r="E4873" t="s">
        <v>701</v>
      </c>
      <c r="F4873">
        <v>186</v>
      </c>
      <c r="G4873">
        <v>98</v>
      </c>
      <c r="H4873">
        <v>99</v>
      </c>
      <c r="I4873">
        <v>58</v>
      </c>
      <c r="J4873">
        <v>55</v>
      </c>
      <c r="K4873">
        <v>46</v>
      </c>
      <c r="L4873">
        <v>0</v>
      </c>
      <c r="M4873">
        <v>2023</v>
      </c>
      <c r="N4873">
        <f t="shared" ca="1" si="304"/>
        <v>197</v>
      </c>
      <c r="O4873">
        <f t="shared" ca="1" si="305"/>
        <v>33094</v>
      </c>
      <c r="P4873">
        <f ca="1">_20206[[#This Row],[最低排名]]-_20206[[#This Row],[同分人数]]+1</f>
        <v>32898</v>
      </c>
      <c r="Q4873">
        <f ca="1">IF(O4873&gt;=开始!$B$6, 1, 0)</f>
        <v>1</v>
      </c>
      <c r="R4873">
        <f ca="1">_20206[[#This Row],[最低排名]]-开始!$B$6</f>
        <v>33094</v>
      </c>
    </row>
    <row r="4874" spans="1:18">
      <c r="A4874">
        <v>65301</v>
      </c>
      <c r="B4874" t="s">
        <v>1042</v>
      </c>
      <c r="C4874" t="str">
        <f t="shared" si="302"/>
        <v>潍坊医学</v>
      </c>
      <c r="D4874" t="str">
        <f t="shared" si="303"/>
        <v>01</v>
      </c>
      <c r="E4874" t="s">
        <v>43</v>
      </c>
      <c r="F4874">
        <v>220</v>
      </c>
      <c r="G4874">
        <v>111</v>
      </c>
      <c r="H4874">
        <v>121</v>
      </c>
      <c r="I4874">
        <v>58</v>
      </c>
      <c r="J4874">
        <v>55</v>
      </c>
      <c r="K4874">
        <v>49</v>
      </c>
      <c r="L4874">
        <v>0</v>
      </c>
      <c r="M4874">
        <v>2023</v>
      </c>
      <c r="N4874">
        <f t="shared" ca="1" si="304"/>
        <v>263</v>
      </c>
      <c r="O4874">
        <f t="shared" ca="1" si="305"/>
        <v>18898</v>
      </c>
      <c r="P4874">
        <f ca="1">_20206[[#This Row],[最低排名]]-_20206[[#This Row],[同分人数]]+1</f>
        <v>18636</v>
      </c>
      <c r="Q4874">
        <f ca="1">IF(O4874&gt;=开始!$B$6, 1, 0)</f>
        <v>1</v>
      </c>
      <c r="R4874">
        <f ca="1">_20206[[#This Row],[最低排名]]-开始!$B$6</f>
        <v>18898</v>
      </c>
    </row>
    <row r="4875" spans="1:18">
      <c r="A4875">
        <v>65302</v>
      </c>
      <c r="B4875" t="s">
        <v>1043</v>
      </c>
      <c r="C4875" t="str">
        <f t="shared" si="302"/>
        <v>潍坊医学</v>
      </c>
      <c r="D4875" t="str">
        <f t="shared" si="303"/>
        <v>02</v>
      </c>
      <c r="E4875" t="s">
        <v>149</v>
      </c>
      <c r="F4875">
        <v>215</v>
      </c>
      <c r="G4875">
        <v>121</v>
      </c>
      <c r="H4875">
        <v>108</v>
      </c>
      <c r="I4875">
        <v>61</v>
      </c>
      <c r="J4875">
        <v>61</v>
      </c>
      <c r="K4875">
        <v>52</v>
      </c>
      <c r="L4875">
        <v>0</v>
      </c>
      <c r="M4875">
        <v>2023</v>
      </c>
      <c r="N4875">
        <f t="shared" ca="1" si="304"/>
        <v>217</v>
      </c>
      <c r="O4875">
        <f t="shared" ca="1" si="305"/>
        <v>20398</v>
      </c>
      <c r="P4875">
        <f ca="1">_20206[[#This Row],[最低排名]]-_20206[[#This Row],[同分人数]]+1</f>
        <v>20182</v>
      </c>
      <c r="Q4875">
        <f ca="1">IF(O4875&gt;=开始!$B$6, 1, 0)</f>
        <v>1</v>
      </c>
      <c r="R4875">
        <f ca="1">_20206[[#This Row],[最低排名]]-开始!$B$6</f>
        <v>20398</v>
      </c>
    </row>
    <row r="4876" spans="1:18">
      <c r="A4876">
        <v>65401</v>
      </c>
      <c r="B4876" t="s">
        <v>1044</v>
      </c>
      <c r="C4876" t="str">
        <f t="shared" si="302"/>
        <v>滨州医学</v>
      </c>
      <c r="D4876" t="str">
        <f t="shared" si="303"/>
        <v>01</v>
      </c>
      <c r="E4876" t="s">
        <v>39</v>
      </c>
      <c r="F4876">
        <v>220</v>
      </c>
      <c r="G4876">
        <v>115</v>
      </c>
      <c r="H4876">
        <v>99</v>
      </c>
      <c r="I4876">
        <v>67</v>
      </c>
      <c r="J4876">
        <v>64</v>
      </c>
      <c r="K4876">
        <v>52</v>
      </c>
      <c r="L4876">
        <v>0</v>
      </c>
      <c r="M4876">
        <v>2023</v>
      </c>
      <c r="N4876">
        <f t="shared" ca="1" si="304"/>
        <v>260</v>
      </c>
      <c r="O4876">
        <f t="shared" ca="1" si="305"/>
        <v>19158</v>
      </c>
      <c r="P4876">
        <f ca="1">_20206[[#This Row],[最低排名]]-_20206[[#This Row],[同分人数]]+1</f>
        <v>18899</v>
      </c>
      <c r="Q4876">
        <f ca="1">IF(O4876&gt;=开始!$B$6, 1, 0)</f>
        <v>1</v>
      </c>
      <c r="R4876">
        <f ca="1">_20206[[#This Row],[最低排名]]-开始!$B$6</f>
        <v>19158</v>
      </c>
    </row>
    <row r="4877" spans="1:18">
      <c r="A4877">
        <v>65501</v>
      </c>
      <c r="B4877" t="s">
        <v>1045</v>
      </c>
      <c r="C4877" t="str">
        <f t="shared" si="302"/>
        <v>济宁医学</v>
      </c>
      <c r="D4877" t="str">
        <f t="shared" si="303"/>
        <v>01</v>
      </c>
      <c r="E4877" t="s">
        <v>643</v>
      </c>
      <c r="F4877">
        <v>207</v>
      </c>
      <c r="G4877">
        <v>104</v>
      </c>
      <c r="H4877">
        <v>93</v>
      </c>
      <c r="I4877">
        <v>64</v>
      </c>
      <c r="J4877">
        <v>58</v>
      </c>
      <c r="K4877">
        <v>55</v>
      </c>
      <c r="L4877">
        <v>0</v>
      </c>
      <c r="M4877">
        <v>2023</v>
      </c>
      <c r="N4877">
        <f t="shared" ca="1" si="304"/>
        <v>270</v>
      </c>
      <c r="O4877">
        <f t="shared" ca="1" si="305"/>
        <v>25351</v>
      </c>
      <c r="P4877">
        <f ca="1">_20206[[#This Row],[最低排名]]-_20206[[#This Row],[同分人数]]+1</f>
        <v>25082</v>
      </c>
      <c r="Q4877">
        <f ca="1">IF(O4877&gt;=开始!$B$6, 1, 0)</f>
        <v>1</v>
      </c>
      <c r="R4877">
        <f ca="1">_20206[[#This Row],[最低排名]]-开始!$B$6</f>
        <v>25351</v>
      </c>
    </row>
    <row r="4878" spans="1:18">
      <c r="A4878">
        <v>65502</v>
      </c>
      <c r="B4878" t="s">
        <v>1046</v>
      </c>
      <c r="C4878" t="str">
        <f t="shared" si="302"/>
        <v>济宁医学</v>
      </c>
      <c r="D4878" t="str">
        <f t="shared" si="303"/>
        <v>02</v>
      </c>
      <c r="E4878" t="s">
        <v>120</v>
      </c>
      <c r="F4878">
        <v>212</v>
      </c>
      <c r="G4878">
        <v>107</v>
      </c>
      <c r="H4878">
        <v>88</v>
      </c>
      <c r="I4878">
        <v>61</v>
      </c>
      <c r="J4878">
        <v>61</v>
      </c>
      <c r="K4878">
        <v>58</v>
      </c>
      <c r="L4878">
        <v>0</v>
      </c>
      <c r="M4878">
        <v>2023</v>
      </c>
      <c r="N4878">
        <f t="shared" ca="1" si="304"/>
        <v>231</v>
      </c>
      <c r="O4878">
        <f t="shared" ca="1" si="305"/>
        <v>24548</v>
      </c>
      <c r="P4878">
        <f ca="1">_20206[[#This Row],[最低排名]]-_20206[[#This Row],[同分人数]]+1</f>
        <v>24318</v>
      </c>
      <c r="Q4878">
        <f ca="1">IF(O4878&gt;=开始!$B$6, 1, 0)</f>
        <v>1</v>
      </c>
      <c r="R4878">
        <f ca="1">_20206[[#This Row],[最低排名]]-开始!$B$6</f>
        <v>24548</v>
      </c>
    </row>
    <row r="4879" spans="1:18">
      <c r="A4879">
        <v>65601</v>
      </c>
      <c r="B4879" t="s">
        <v>1047</v>
      </c>
      <c r="C4879" t="str">
        <f t="shared" si="302"/>
        <v>山东师大</v>
      </c>
      <c r="D4879" t="str">
        <f t="shared" si="303"/>
        <v>01</v>
      </c>
      <c r="E4879" t="s">
        <v>128</v>
      </c>
      <c r="F4879">
        <v>186</v>
      </c>
      <c r="G4879">
        <v>95</v>
      </c>
      <c r="H4879">
        <v>119</v>
      </c>
      <c r="I4879">
        <v>61</v>
      </c>
      <c r="J4879">
        <v>58</v>
      </c>
      <c r="K4879">
        <v>55</v>
      </c>
      <c r="L4879">
        <v>0</v>
      </c>
      <c r="M4879">
        <v>2023</v>
      </c>
      <c r="N4879">
        <f t="shared" ca="1" si="304"/>
        <v>253</v>
      </c>
      <c r="O4879">
        <f t="shared" ca="1" si="305"/>
        <v>24801</v>
      </c>
      <c r="P4879">
        <f ca="1">_20206[[#This Row],[最低排名]]-_20206[[#This Row],[同分人数]]+1</f>
        <v>24549</v>
      </c>
      <c r="Q4879">
        <f ca="1">IF(O4879&gt;=开始!$B$6, 1, 0)</f>
        <v>1</v>
      </c>
      <c r="R4879">
        <f ca="1">_20206[[#This Row],[最低排名]]-开始!$B$6</f>
        <v>24801</v>
      </c>
    </row>
    <row r="4880" spans="1:18">
      <c r="A4880">
        <v>65602</v>
      </c>
      <c r="B4880" t="s">
        <v>1048</v>
      </c>
      <c r="C4880" t="str">
        <f t="shared" si="302"/>
        <v>山东师大</v>
      </c>
      <c r="D4880" t="str">
        <f t="shared" si="303"/>
        <v>02</v>
      </c>
      <c r="E4880" t="s">
        <v>100</v>
      </c>
      <c r="F4880">
        <v>225</v>
      </c>
      <c r="G4880">
        <v>126</v>
      </c>
      <c r="H4880">
        <v>102</v>
      </c>
      <c r="I4880">
        <v>64</v>
      </c>
      <c r="J4880">
        <v>58</v>
      </c>
      <c r="K4880">
        <v>58</v>
      </c>
      <c r="L4880">
        <v>0</v>
      </c>
      <c r="M4880">
        <v>2023</v>
      </c>
      <c r="N4880">
        <f t="shared" ca="1" si="304"/>
        <v>232</v>
      </c>
      <c r="O4880">
        <f t="shared" ca="1" si="305"/>
        <v>17863</v>
      </c>
      <c r="P4880">
        <f ca="1">_20206[[#This Row],[最低排名]]-_20206[[#This Row],[同分人数]]+1</f>
        <v>17632</v>
      </c>
      <c r="Q4880">
        <f ca="1">IF(O4880&gt;=开始!$B$6, 1, 0)</f>
        <v>1</v>
      </c>
      <c r="R4880">
        <f ca="1">_20206[[#This Row],[最低排名]]-开始!$B$6</f>
        <v>17863</v>
      </c>
    </row>
    <row r="4881" spans="1:18">
      <c r="A4881">
        <v>65603</v>
      </c>
      <c r="B4881" t="s">
        <v>1049</v>
      </c>
      <c r="C4881" t="str">
        <f t="shared" si="302"/>
        <v>山东师大</v>
      </c>
      <c r="D4881" t="str">
        <f t="shared" si="303"/>
        <v>03</v>
      </c>
      <c r="E4881" t="s">
        <v>195</v>
      </c>
      <c r="F4881">
        <v>204</v>
      </c>
      <c r="G4881">
        <v>105</v>
      </c>
      <c r="H4881">
        <v>120</v>
      </c>
      <c r="I4881">
        <v>67</v>
      </c>
      <c r="J4881">
        <v>61</v>
      </c>
      <c r="K4881">
        <v>58</v>
      </c>
      <c r="L4881">
        <v>0</v>
      </c>
      <c r="M4881">
        <v>2023</v>
      </c>
      <c r="N4881">
        <f t="shared" ca="1" si="304"/>
        <v>218</v>
      </c>
      <c r="O4881">
        <f t="shared" ca="1" si="305"/>
        <v>17139</v>
      </c>
      <c r="P4881">
        <f ca="1">_20206[[#This Row],[最低排名]]-_20206[[#This Row],[同分人数]]+1</f>
        <v>16922</v>
      </c>
      <c r="Q4881">
        <f ca="1">IF(O4881&gt;=开始!$B$6, 1, 0)</f>
        <v>1</v>
      </c>
      <c r="R4881">
        <f ca="1">_20206[[#This Row],[最低排名]]-开始!$B$6</f>
        <v>17139</v>
      </c>
    </row>
    <row r="4882" spans="1:18">
      <c r="A4882">
        <v>65604</v>
      </c>
      <c r="B4882" t="s">
        <v>1050</v>
      </c>
      <c r="C4882" t="str">
        <f t="shared" si="302"/>
        <v>山东师大</v>
      </c>
      <c r="D4882" t="str">
        <f t="shared" si="303"/>
        <v>04</v>
      </c>
      <c r="E4882" t="s">
        <v>100</v>
      </c>
      <c r="F4882">
        <v>201</v>
      </c>
      <c r="G4882">
        <v>108</v>
      </c>
      <c r="H4882">
        <v>111</v>
      </c>
      <c r="I4882">
        <v>67</v>
      </c>
      <c r="J4882">
        <v>67</v>
      </c>
      <c r="K4882">
        <v>61</v>
      </c>
      <c r="L4882">
        <v>0</v>
      </c>
      <c r="M4882">
        <v>2023</v>
      </c>
      <c r="N4882">
        <f t="shared" ca="1" si="304"/>
        <v>232</v>
      </c>
      <c r="O4882">
        <f t="shared" ca="1" si="305"/>
        <v>17863</v>
      </c>
      <c r="P4882">
        <f ca="1">_20206[[#This Row],[最低排名]]-_20206[[#This Row],[同分人数]]+1</f>
        <v>17632</v>
      </c>
      <c r="Q4882">
        <f ca="1">IF(O4882&gt;=开始!$B$6, 1, 0)</f>
        <v>1</v>
      </c>
      <c r="R4882">
        <f ca="1">_20206[[#This Row],[最低排名]]-开始!$B$6</f>
        <v>17863</v>
      </c>
    </row>
    <row r="4883" spans="1:18">
      <c r="A4883">
        <v>65605</v>
      </c>
      <c r="B4883" t="s">
        <v>1051</v>
      </c>
      <c r="C4883" t="str">
        <f t="shared" si="302"/>
        <v>山东师大</v>
      </c>
      <c r="D4883" t="str">
        <f t="shared" si="303"/>
        <v>05</v>
      </c>
      <c r="E4883" t="s">
        <v>152</v>
      </c>
      <c r="F4883">
        <v>218</v>
      </c>
      <c r="G4883">
        <v>124</v>
      </c>
      <c r="H4883">
        <v>108</v>
      </c>
      <c r="I4883">
        <v>58</v>
      </c>
      <c r="J4883">
        <v>55</v>
      </c>
      <c r="K4883">
        <v>52</v>
      </c>
      <c r="L4883">
        <v>0</v>
      </c>
      <c r="M4883">
        <v>2023</v>
      </c>
      <c r="N4883">
        <f t="shared" ca="1" si="304"/>
        <v>237</v>
      </c>
      <c r="O4883">
        <f t="shared" ca="1" si="305"/>
        <v>21932</v>
      </c>
      <c r="P4883">
        <f ca="1">_20206[[#This Row],[最低排名]]-_20206[[#This Row],[同分人数]]+1</f>
        <v>21696</v>
      </c>
      <c r="Q4883">
        <f ca="1">IF(O4883&gt;=开始!$B$6, 1, 0)</f>
        <v>1</v>
      </c>
      <c r="R4883">
        <f ca="1">_20206[[#This Row],[最低排名]]-开始!$B$6</f>
        <v>21932</v>
      </c>
    </row>
    <row r="4884" spans="1:18">
      <c r="A4884">
        <v>65606</v>
      </c>
      <c r="B4884" t="s">
        <v>1052</v>
      </c>
      <c r="C4884" t="str">
        <f t="shared" si="302"/>
        <v>山东师大</v>
      </c>
      <c r="D4884" t="str">
        <f t="shared" si="303"/>
        <v>06</v>
      </c>
      <c r="E4884" t="s">
        <v>749</v>
      </c>
      <c r="F4884">
        <v>221</v>
      </c>
      <c r="G4884">
        <v>114</v>
      </c>
      <c r="H4884">
        <v>118</v>
      </c>
      <c r="I4884">
        <v>61</v>
      </c>
      <c r="J4884">
        <v>55</v>
      </c>
      <c r="K4884">
        <v>49</v>
      </c>
      <c r="L4884">
        <v>0</v>
      </c>
      <c r="M4884">
        <v>2023</v>
      </c>
      <c r="N4884">
        <f t="shared" ca="1" si="304"/>
        <v>237</v>
      </c>
      <c r="O4884">
        <f t="shared" ca="1" si="305"/>
        <v>18635</v>
      </c>
      <c r="P4884">
        <f ca="1">_20206[[#This Row],[最低排名]]-_20206[[#This Row],[同分人数]]+1</f>
        <v>18399</v>
      </c>
      <c r="Q4884">
        <f ca="1">IF(O4884&gt;=开始!$B$6, 1, 0)</f>
        <v>1</v>
      </c>
      <c r="R4884">
        <f ca="1">_20206[[#This Row],[最低排名]]-开始!$B$6</f>
        <v>18635</v>
      </c>
    </row>
    <row r="4885" spans="1:18">
      <c r="A4885">
        <v>65607</v>
      </c>
      <c r="B4885" t="s">
        <v>1053</v>
      </c>
      <c r="C4885" t="str">
        <f t="shared" si="302"/>
        <v>山东师大</v>
      </c>
      <c r="D4885" t="str">
        <f t="shared" si="303"/>
        <v>07</v>
      </c>
      <c r="E4885" t="s">
        <v>39</v>
      </c>
      <c r="F4885">
        <v>211</v>
      </c>
      <c r="G4885">
        <v>109</v>
      </c>
      <c r="H4885">
        <v>126</v>
      </c>
      <c r="I4885">
        <v>64</v>
      </c>
      <c r="J4885">
        <v>52</v>
      </c>
      <c r="K4885">
        <v>49</v>
      </c>
      <c r="L4885">
        <v>0</v>
      </c>
      <c r="M4885">
        <v>2023</v>
      </c>
      <c r="N4885">
        <f t="shared" ca="1" si="304"/>
        <v>260</v>
      </c>
      <c r="O4885">
        <f t="shared" ca="1" si="305"/>
        <v>19158</v>
      </c>
      <c r="P4885">
        <f ca="1">_20206[[#This Row],[最低排名]]-_20206[[#This Row],[同分人数]]+1</f>
        <v>18899</v>
      </c>
      <c r="Q4885">
        <f ca="1">IF(O4885&gt;=开始!$B$6, 1, 0)</f>
        <v>1</v>
      </c>
      <c r="R4885">
        <f ca="1">_20206[[#This Row],[最低排名]]-开始!$B$6</f>
        <v>19158</v>
      </c>
    </row>
    <row r="4886" spans="1:18">
      <c r="A4886">
        <v>65701</v>
      </c>
      <c r="B4886" t="s">
        <v>1054</v>
      </c>
      <c r="C4886" t="str">
        <f t="shared" si="302"/>
        <v>曲阜师大</v>
      </c>
      <c r="D4886" t="str">
        <f t="shared" si="303"/>
        <v>01</v>
      </c>
      <c r="E4886" t="s">
        <v>749</v>
      </c>
      <c r="F4886">
        <v>206</v>
      </c>
      <c r="G4886">
        <v>104</v>
      </c>
      <c r="H4886">
        <v>106</v>
      </c>
      <c r="I4886">
        <v>70</v>
      </c>
      <c r="J4886">
        <v>64</v>
      </c>
      <c r="K4886">
        <v>58</v>
      </c>
      <c r="L4886">
        <v>0</v>
      </c>
      <c r="M4886">
        <v>2023</v>
      </c>
      <c r="N4886">
        <f t="shared" ca="1" si="304"/>
        <v>237</v>
      </c>
      <c r="O4886">
        <f t="shared" ca="1" si="305"/>
        <v>18635</v>
      </c>
      <c r="P4886">
        <f ca="1">_20206[[#This Row],[最低排名]]-_20206[[#This Row],[同分人数]]+1</f>
        <v>18399</v>
      </c>
      <c r="Q4886">
        <f ca="1">IF(O4886&gt;=开始!$B$6, 1, 0)</f>
        <v>1</v>
      </c>
      <c r="R4886">
        <f ca="1">_20206[[#This Row],[最低排名]]-开始!$B$6</f>
        <v>18635</v>
      </c>
    </row>
    <row r="4887" spans="1:18">
      <c r="A4887">
        <v>65702</v>
      </c>
      <c r="B4887" t="s">
        <v>1055</v>
      </c>
      <c r="C4887" t="str">
        <f t="shared" si="302"/>
        <v>曲阜师大</v>
      </c>
      <c r="D4887" t="str">
        <f t="shared" si="303"/>
        <v>02</v>
      </c>
      <c r="E4887" t="s">
        <v>302</v>
      </c>
      <c r="F4887">
        <v>206</v>
      </c>
      <c r="G4887">
        <v>108</v>
      </c>
      <c r="H4887">
        <v>98</v>
      </c>
      <c r="I4887">
        <v>67</v>
      </c>
      <c r="J4887">
        <v>64</v>
      </c>
      <c r="K4887">
        <v>55</v>
      </c>
      <c r="L4887">
        <v>0</v>
      </c>
      <c r="M4887">
        <v>2023</v>
      </c>
      <c r="N4887">
        <f t="shared" ca="1" si="304"/>
        <v>234</v>
      </c>
      <c r="O4887">
        <f t="shared" ca="1" si="305"/>
        <v>22166</v>
      </c>
      <c r="P4887">
        <f ca="1">_20206[[#This Row],[最低排名]]-_20206[[#This Row],[同分人数]]+1</f>
        <v>21933</v>
      </c>
      <c r="Q4887">
        <f ca="1">IF(O4887&gt;=开始!$B$6, 1, 0)</f>
        <v>1</v>
      </c>
      <c r="R4887">
        <f ca="1">_20206[[#This Row],[最低排名]]-开始!$B$6</f>
        <v>22166</v>
      </c>
    </row>
    <row r="4888" spans="1:18">
      <c r="A4888">
        <v>65901</v>
      </c>
      <c r="B4888" t="s">
        <v>1056</v>
      </c>
      <c r="C4888" t="str">
        <f t="shared" si="302"/>
        <v>鲁东大学</v>
      </c>
      <c r="D4888" t="str">
        <f t="shared" si="303"/>
        <v>01</v>
      </c>
      <c r="E4888" t="s">
        <v>528</v>
      </c>
      <c r="F4888">
        <v>197</v>
      </c>
      <c r="G4888">
        <v>100</v>
      </c>
      <c r="H4888">
        <v>87</v>
      </c>
      <c r="I4888">
        <v>52</v>
      </c>
      <c r="J4888">
        <v>52</v>
      </c>
      <c r="K4888">
        <v>52</v>
      </c>
      <c r="L4888">
        <v>0</v>
      </c>
      <c r="M4888">
        <v>2023</v>
      </c>
      <c r="N4888">
        <f t="shared" ca="1" si="304"/>
        <v>199</v>
      </c>
      <c r="O4888">
        <f t="shared" ca="1" si="305"/>
        <v>33965</v>
      </c>
      <c r="P4888">
        <f ca="1">_20206[[#This Row],[最低排名]]-_20206[[#This Row],[同分人数]]+1</f>
        <v>33767</v>
      </c>
      <c r="Q4888">
        <f ca="1">IF(O4888&gt;=开始!$B$6, 1, 0)</f>
        <v>1</v>
      </c>
      <c r="R4888">
        <f ca="1">_20206[[#This Row],[最低排名]]-开始!$B$6</f>
        <v>33965</v>
      </c>
    </row>
    <row r="4889" spans="1:18">
      <c r="A4889">
        <v>65902</v>
      </c>
      <c r="B4889" t="s">
        <v>1057</v>
      </c>
      <c r="C4889" t="str">
        <f t="shared" si="302"/>
        <v>鲁东大学</v>
      </c>
      <c r="D4889" t="str">
        <f t="shared" si="303"/>
        <v>02</v>
      </c>
      <c r="E4889" t="s">
        <v>54</v>
      </c>
      <c r="F4889">
        <v>205</v>
      </c>
      <c r="G4889">
        <v>110</v>
      </c>
      <c r="H4889">
        <v>86</v>
      </c>
      <c r="I4889">
        <v>55</v>
      </c>
      <c r="J4889">
        <v>49</v>
      </c>
      <c r="K4889">
        <v>46</v>
      </c>
      <c r="L4889">
        <v>0</v>
      </c>
      <c r="M4889">
        <v>2023</v>
      </c>
      <c r="N4889">
        <f t="shared" ca="1" si="304"/>
        <v>202</v>
      </c>
      <c r="O4889">
        <f t="shared" ca="1" si="305"/>
        <v>33766</v>
      </c>
      <c r="P4889">
        <f ca="1">_20206[[#This Row],[最低排名]]-_20206[[#This Row],[同分人数]]+1</f>
        <v>33565</v>
      </c>
      <c r="Q4889">
        <f ca="1">IF(O4889&gt;=开始!$B$6, 1, 0)</f>
        <v>1</v>
      </c>
      <c r="R4889">
        <f ca="1">_20206[[#This Row],[最低排名]]-开始!$B$6</f>
        <v>33766</v>
      </c>
    </row>
    <row r="4890" spans="1:18">
      <c r="A4890">
        <v>66001</v>
      </c>
      <c r="B4890" t="s">
        <v>1058</v>
      </c>
      <c r="C4890" t="str">
        <f t="shared" si="302"/>
        <v>济宁学院</v>
      </c>
      <c r="D4890" t="str">
        <f t="shared" si="303"/>
        <v>01</v>
      </c>
      <c r="E4890" t="s">
        <v>419</v>
      </c>
      <c r="F4890">
        <v>196</v>
      </c>
      <c r="G4890">
        <v>101</v>
      </c>
      <c r="H4890">
        <v>67</v>
      </c>
      <c r="I4890">
        <v>61</v>
      </c>
      <c r="J4890">
        <v>61</v>
      </c>
      <c r="K4890">
        <v>49</v>
      </c>
      <c r="L4890">
        <v>0</v>
      </c>
      <c r="M4890">
        <v>2023</v>
      </c>
      <c r="N4890">
        <f t="shared" ca="1" si="304"/>
        <v>208</v>
      </c>
      <c r="O4890">
        <f t="shared" ca="1" si="305"/>
        <v>35259</v>
      </c>
      <c r="P4890">
        <f ca="1">_20206[[#This Row],[最低排名]]-_20206[[#This Row],[同分人数]]+1</f>
        <v>35052</v>
      </c>
      <c r="Q4890">
        <f ca="1">IF(O4890&gt;=开始!$B$6, 1, 0)</f>
        <v>1</v>
      </c>
      <c r="R4890">
        <f ca="1">_20206[[#This Row],[最低排名]]-开始!$B$6</f>
        <v>35259</v>
      </c>
    </row>
    <row r="4891" spans="1:18">
      <c r="A4891">
        <v>66002</v>
      </c>
      <c r="B4891" t="s">
        <v>1059</v>
      </c>
      <c r="C4891" t="str">
        <f t="shared" si="302"/>
        <v>济宁学院</v>
      </c>
      <c r="D4891" t="str">
        <f t="shared" si="303"/>
        <v>02</v>
      </c>
      <c r="E4891" t="s">
        <v>363</v>
      </c>
      <c r="F4891">
        <v>197</v>
      </c>
      <c r="G4891">
        <v>109</v>
      </c>
      <c r="H4891">
        <v>65</v>
      </c>
      <c r="I4891">
        <v>64</v>
      </c>
      <c r="J4891">
        <v>61</v>
      </c>
      <c r="K4891">
        <v>49</v>
      </c>
      <c r="L4891">
        <v>0</v>
      </c>
      <c r="M4891">
        <v>2023</v>
      </c>
      <c r="N4891">
        <f t="shared" ca="1" si="304"/>
        <v>228</v>
      </c>
      <c r="O4891">
        <f t="shared" ca="1" si="305"/>
        <v>34853</v>
      </c>
      <c r="P4891">
        <f ca="1">_20206[[#This Row],[最低排名]]-_20206[[#This Row],[同分人数]]+1</f>
        <v>34626</v>
      </c>
      <c r="Q4891">
        <f ca="1">IF(O4891&gt;=开始!$B$6, 1, 0)</f>
        <v>1</v>
      </c>
      <c r="R4891">
        <f ca="1">_20206[[#This Row],[最低排名]]-开始!$B$6</f>
        <v>34853</v>
      </c>
    </row>
    <row r="4892" spans="1:18">
      <c r="A4892">
        <v>66101</v>
      </c>
      <c r="B4892" t="s">
        <v>1060</v>
      </c>
      <c r="C4892" t="str">
        <f t="shared" si="302"/>
        <v>齐鲁医药</v>
      </c>
      <c r="D4892" t="str">
        <f t="shared" si="303"/>
        <v>01</v>
      </c>
      <c r="E4892" t="s">
        <v>203</v>
      </c>
      <c r="F4892">
        <v>185</v>
      </c>
      <c r="G4892">
        <v>96</v>
      </c>
      <c r="H4892">
        <v>92</v>
      </c>
      <c r="I4892">
        <v>58</v>
      </c>
      <c r="J4892">
        <v>49</v>
      </c>
      <c r="K4892">
        <v>46</v>
      </c>
      <c r="L4892">
        <v>0</v>
      </c>
      <c r="M4892">
        <v>2023</v>
      </c>
      <c r="N4892">
        <f t="shared" ca="1" si="304"/>
        <v>209</v>
      </c>
      <c r="O4892">
        <f t="shared" ca="1" si="305"/>
        <v>36113</v>
      </c>
      <c r="P4892">
        <f ca="1">_20206[[#This Row],[最低排名]]-_20206[[#This Row],[同分人数]]+1</f>
        <v>35905</v>
      </c>
      <c r="Q4892">
        <f ca="1">IF(O4892&gt;=开始!$B$6, 1, 0)</f>
        <v>1</v>
      </c>
      <c r="R4892">
        <f ca="1">_20206[[#This Row],[最低排名]]-开始!$B$6</f>
        <v>36113</v>
      </c>
    </row>
    <row r="4893" spans="1:18">
      <c r="A4893">
        <v>66102</v>
      </c>
      <c r="B4893" t="s">
        <v>1061</v>
      </c>
      <c r="C4893" t="str">
        <f t="shared" si="302"/>
        <v>齐鲁医药</v>
      </c>
      <c r="D4893" t="str">
        <f t="shared" si="303"/>
        <v>02</v>
      </c>
      <c r="E4893" t="s">
        <v>469</v>
      </c>
      <c r="F4893">
        <v>199</v>
      </c>
      <c r="G4893">
        <v>114</v>
      </c>
      <c r="H4893">
        <v>74</v>
      </c>
      <c r="I4893">
        <v>61</v>
      </c>
      <c r="J4893">
        <v>49</v>
      </c>
      <c r="K4893">
        <v>49</v>
      </c>
      <c r="L4893">
        <v>0</v>
      </c>
      <c r="M4893">
        <v>2023</v>
      </c>
      <c r="N4893">
        <f t="shared" ca="1" si="304"/>
        <v>224</v>
      </c>
      <c r="O4893">
        <f t="shared" ca="1" si="305"/>
        <v>35697</v>
      </c>
      <c r="P4893">
        <f ca="1">_20206[[#This Row],[最低排名]]-_20206[[#This Row],[同分人数]]+1</f>
        <v>35474</v>
      </c>
      <c r="Q4893">
        <f ca="1">IF(O4893&gt;=开始!$B$6, 1, 0)</f>
        <v>1</v>
      </c>
      <c r="R4893">
        <f ca="1">_20206[[#This Row],[最低排名]]-开始!$B$6</f>
        <v>35697</v>
      </c>
    </row>
    <row r="4894" spans="1:18">
      <c r="A4894">
        <v>66201</v>
      </c>
      <c r="B4894" t="s">
        <v>1062</v>
      </c>
      <c r="C4894" t="str">
        <f t="shared" si="302"/>
        <v>潍坊学院</v>
      </c>
      <c r="D4894" t="str">
        <f t="shared" si="303"/>
        <v>01</v>
      </c>
      <c r="E4894" t="s">
        <v>585</v>
      </c>
      <c r="F4894">
        <v>191</v>
      </c>
      <c r="G4894">
        <v>96</v>
      </c>
      <c r="H4894">
        <v>78</v>
      </c>
      <c r="I4894">
        <v>52</v>
      </c>
      <c r="J4894">
        <v>49</v>
      </c>
      <c r="K4894">
        <v>46</v>
      </c>
      <c r="L4894">
        <v>0</v>
      </c>
      <c r="M4894">
        <v>2023</v>
      </c>
      <c r="N4894">
        <f t="shared" ca="1" si="304"/>
        <v>189</v>
      </c>
      <c r="O4894">
        <f t="shared" ca="1" si="305"/>
        <v>38855</v>
      </c>
      <c r="P4894">
        <f ca="1">_20206[[#This Row],[最低排名]]-_20206[[#This Row],[同分人数]]+1</f>
        <v>38667</v>
      </c>
      <c r="Q4894">
        <f ca="1">IF(O4894&gt;=开始!$B$6, 1, 0)</f>
        <v>1</v>
      </c>
      <c r="R4894">
        <f ca="1">_20206[[#This Row],[最低排名]]-开始!$B$6</f>
        <v>38855</v>
      </c>
    </row>
    <row r="4895" spans="1:18">
      <c r="A4895">
        <v>66301</v>
      </c>
      <c r="B4895" t="s">
        <v>1063</v>
      </c>
      <c r="C4895" t="str">
        <f t="shared" ref="C4895:C4958" si="306">LEFT(B4895, FIND("(", B4895) - 1)</f>
        <v>山东交通</v>
      </c>
      <c r="D4895" t="str">
        <f t="shared" ref="D4895:D4958" si="307">MID(B4895, FIND("(", B4895) + 1, FIND(")", B4895) - FIND("(", B4895) - 1)</f>
        <v>01</v>
      </c>
      <c r="E4895" t="s">
        <v>363</v>
      </c>
      <c r="F4895">
        <v>177</v>
      </c>
      <c r="G4895">
        <v>89</v>
      </c>
      <c r="H4895">
        <v>85</v>
      </c>
      <c r="I4895">
        <v>64</v>
      </c>
      <c r="J4895">
        <v>55</v>
      </c>
      <c r="K4895">
        <v>55</v>
      </c>
      <c r="L4895">
        <v>0</v>
      </c>
      <c r="M4895">
        <v>2023</v>
      </c>
      <c r="N4895">
        <f t="shared" ca="1" si="304"/>
        <v>228</v>
      </c>
      <c r="O4895">
        <f t="shared" ca="1" si="305"/>
        <v>34853</v>
      </c>
      <c r="P4895">
        <f ca="1">_20206[[#This Row],[最低排名]]-_20206[[#This Row],[同分人数]]+1</f>
        <v>34626</v>
      </c>
      <c r="Q4895">
        <f ca="1">IF(O4895&gt;=开始!$B$6, 1, 0)</f>
        <v>1</v>
      </c>
      <c r="R4895">
        <f ca="1">_20206[[#This Row],[最低排名]]-开始!$B$6</f>
        <v>34853</v>
      </c>
    </row>
    <row r="4896" spans="1:18">
      <c r="A4896">
        <v>66401</v>
      </c>
      <c r="B4896" t="s">
        <v>1064</v>
      </c>
      <c r="C4896" t="str">
        <f t="shared" si="306"/>
        <v>山东工商</v>
      </c>
      <c r="D4896" t="str">
        <f t="shared" si="307"/>
        <v>01</v>
      </c>
      <c r="E4896" t="s">
        <v>427</v>
      </c>
      <c r="F4896">
        <v>168</v>
      </c>
      <c r="G4896">
        <v>97</v>
      </c>
      <c r="H4896">
        <v>93</v>
      </c>
      <c r="I4896">
        <v>70</v>
      </c>
      <c r="J4896">
        <v>55</v>
      </c>
      <c r="K4896">
        <v>49</v>
      </c>
      <c r="L4896">
        <v>0</v>
      </c>
      <c r="M4896">
        <v>2023</v>
      </c>
      <c r="N4896">
        <f t="shared" ca="1" si="304"/>
        <v>198</v>
      </c>
      <c r="O4896">
        <f t="shared" ca="1" si="305"/>
        <v>35051</v>
      </c>
      <c r="P4896">
        <f ca="1">_20206[[#This Row],[最低排名]]-_20206[[#This Row],[同分人数]]+1</f>
        <v>34854</v>
      </c>
      <c r="Q4896">
        <f ca="1">IF(O4896&gt;=开始!$B$6, 1, 0)</f>
        <v>1</v>
      </c>
      <c r="R4896">
        <f ca="1">_20206[[#This Row],[最低排名]]-开始!$B$6</f>
        <v>35051</v>
      </c>
    </row>
    <row r="4897" spans="1:18">
      <c r="A4897">
        <v>66501</v>
      </c>
      <c r="B4897" t="s">
        <v>1065</v>
      </c>
      <c r="C4897" t="str">
        <f t="shared" si="306"/>
        <v>山东石化</v>
      </c>
      <c r="D4897" t="str">
        <f t="shared" si="307"/>
        <v>01</v>
      </c>
      <c r="E4897" t="s">
        <v>405</v>
      </c>
      <c r="F4897">
        <v>184</v>
      </c>
      <c r="G4897">
        <v>102</v>
      </c>
      <c r="H4897">
        <v>90</v>
      </c>
      <c r="I4897">
        <v>58</v>
      </c>
      <c r="J4897">
        <v>49</v>
      </c>
      <c r="K4897">
        <v>46</v>
      </c>
      <c r="L4897">
        <v>0</v>
      </c>
      <c r="M4897">
        <v>2023</v>
      </c>
      <c r="N4897">
        <f t="shared" ca="1" si="304"/>
        <v>209</v>
      </c>
      <c r="O4897">
        <f t="shared" ca="1" si="305"/>
        <v>36712</v>
      </c>
      <c r="P4897">
        <f ca="1">_20206[[#This Row],[最低排名]]-_20206[[#This Row],[同分人数]]+1</f>
        <v>36504</v>
      </c>
      <c r="Q4897">
        <f ca="1">IF(O4897&gt;=开始!$B$6, 1, 0)</f>
        <v>1</v>
      </c>
      <c r="R4897">
        <f ca="1">_20206[[#This Row],[最低排名]]-开始!$B$6</f>
        <v>36712</v>
      </c>
    </row>
    <row r="4898" spans="1:18">
      <c r="A4898">
        <v>66701</v>
      </c>
      <c r="B4898" t="s">
        <v>1066</v>
      </c>
      <c r="C4898" t="str">
        <f t="shared" si="306"/>
        <v>青岛大学</v>
      </c>
      <c r="D4898" t="str">
        <f t="shared" si="307"/>
        <v>01</v>
      </c>
      <c r="E4898" t="s">
        <v>149</v>
      </c>
      <c r="F4898">
        <v>216</v>
      </c>
      <c r="G4898">
        <v>108</v>
      </c>
      <c r="H4898">
        <v>122</v>
      </c>
      <c r="I4898">
        <v>58</v>
      </c>
      <c r="J4898">
        <v>52</v>
      </c>
      <c r="K4898">
        <v>49</v>
      </c>
      <c r="L4898">
        <v>0</v>
      </c>
      <c r="M4898">
        <v>2023</v>
      </c>
      <c r="N4898">
        <f t="shared" ca="1" si="304"/>
        <v>217</v>
      </c>
      <c r="O4898">
        <f t="shared" ca="1" si="305"/>
        <v>20398</v>
      </c>
      <c r="P4898">
        <f ca="1">_20206[[#This Row],[最低排名]]-_20206[[#This Row],[同分人数]]+1</f>
        <v>20182</v>
      </c>
      <c r="Q4898">
        <f ca="1">IF(O4898&gt;=开始!$B$6, 1, 0)</f>
        <v>1</v>
      </c>
      <c r="R4898">
        <f ca="1">_20206[[#This Row],[最低排名]]-开始!$B$6</f>
        <v>20398</v>
      </c>
    </row>
    <row r="4899" spans="1:18">
      <c r="A4899">
        <v>66702</v>
      </c>
      <c r="B4899" t="s">
        <v>1067</v>
      </c>
      <c r="C4899" t="str">
        <f t="shared" si="306"/>
        <v>青岛大学</v>
      </c>
      <c r="D4899" t="str">
        <f t="shared" si="307"/>
        <v>02</v>
      </c>
      <c r="E4899" t="s">
        <v>300</v>
      </c>
      <c r="F4899">
        <v>230</v>
      </c>
      <c r="G4899">
        <v>130</v>
      </c>
      <c r="H4899">
        <v>101</v>
      </c>
      <c r="I4899">
        <v>67</v>
      </c>
      <c r="J4899">
        <v>49</v>
      </c>
      <c r="K4899">
        <v>49</v>
      </c>
      <c r="L4899">
        <v>0</v>
      </c>
      <c r="M4899">
        <v>2023</v>
      </c>
      <c r="N4899">
        <f t="shared" ca="1" si="304"/>
        <v>255</v>
      </c>
      <c r="O4899">
        <f t="shared" ca="1" si="305"/>
        <v>20653</v>
      </c>
      <c r="P4899">
        <f ca="1">_20206[[#This Row],[最低排名]]-_20206[[#This Row],[同分人数]]+1</f>
        <v>20399</v>
      </c>
      <c r="Q4899">
        <f ca="1">IF(O4899&gt;=开始!$B$6, 1, 0)</f>
        <v>1</v>
      </c>
      <c r="R4899">
        <f ca="1">_20206[[#This Row],[最低排名]]-开始!$B$6</f>
        <v>20653</v>
      </c>
    </row>
    <row r="4900" spans="1:18">
      <c r="A4900">
        <v>66703</v>
      </c>
      <c r="B4900" t="s">
        <v>1068</v>
      </c>
      <c r="C4900" t="str">
        <f t="shared" si="306"/>
        <v>青岛大学</v>
      </c>
      <c r="D4900" t="str">
        <f t="shared" si="307"/>
        <v>03</v>
      </c>
      <c r="E4900" t="s">
        <v>189</v>
      </c>
      <c r="F4900">
        <v>225</v>
      </c>
      <c r="G4900">
        <v>122</v>
      </c>
      <c r="H4900">
        <v>118</v>
      </c>
      <c r="I4900">
        <v>70</v>
      </c>
      <c r="J4900">
        <v>61</v>
      </c>
      <c r="K4900">
        <v>61</v>
      </c>
      <c r="L4900">
        <v>0</v>
      </c>
      <c r="M4900">
        <v>2023</v>
      </c>
      <c r="N4900">
        <f t="shared" ca="1" si="304"/>
        <v>221</v>
      </c>
      <c r="O4900">
        <f t="shared" ca="1" si="305"/>
        <v>11029</v>
      </c>
      <c r="P4900">
        <f ca="1">_20206[[#This Row],[最低排名]]-_20206[[#This Row],[同分人数]]+1</f>
        <v>10809</v>
      </c>
      <c r="Q4900">
        <f ca="1">IF(O4900&gt;=开始!$B$6, 1, 0)</f>
        <v>1</v>
      </c>
      <c r="R4900">
        <f ca="1">_20206[[#This Row],[最低排名]]-开始!$B$6</f>
        <v>11029</v>
      </c>
    </row>
    <row r="4901" spans="1:18">
      <c r="A4901">
        <v>66704</v>
      </c>
      <c r="B4901" t="s">
        <v>1069</v>
      </c>
      <c r="C4901" t="str">
        <f t="shared" si="306"/>
        <v>青岛大学</v>
      </c>
      <c r="D4901" t="str">
        <f t="shared" si="307"/>
        <v>04</v>
      </c>
      <c r="E4901" t="s">
        <v>132</v>
      </c>
      <c r="F4901">
        <v>216</v>
      </c>
      <c r="G4901">
        <v>111</v>
      </c>
      <c r="H4901">
        <v>119</v>
      </c>
      <c r="I4901">
        <v>61</v>
      </c>
      <c r="J4901">
        <v>61</v>
      </c>
      <c r="K4901">
        <v>55</v>
      </c>
      <c r="L4901">
        <v>0</v>
      </c>
      <c r="M4901">
        <v>2023</v>
      </c>
      <c r="N4901">
        <f t="shared" ca="1" si="304"/>
        <v>247</v>
      </c>
      <c r="O4901">
        <f t="shared" ca="1" si="305"/>
        <v>16670</v>
      </c>
      <c r="P4901">
        <f ca="1">_20206[[#This Row],[最低排名]]-_20206[[#This Row],[同分人数]]+1</f>
        <v>16424</v>
      </c>
      <c r="Q4901">
        <f ca="1">IF(O4901&gt;=开始!$B$6, 1, 0)</f>
        <v>1</v>
      </c>
      <c r="R4901">
        <f ca="1">_20206[[#This Row],[最低排名]]-开始!$B$6</f>
        <v>16670</v>
      </c>
    </row>
    <row r="4902" spans="1:18">
      <c r="A4902">
        <v>66802</v>
      </c>
      <c r="B4902" t="s">
        <v>1070</v>
      </c>
      <c r="C4902" t="str">
        <f t="shared" si="306"/>
        <v>青岛恒星</v>
      </c>
      <c r="D4902" t="str">
        <f t="shared" si="307"/>
        <v>02</v>
      </c>
      <c r="E4902" t="s">
        <v>320</v>
      </c>
      <c r="F4902">
        <v>171</v>
      </c>
      <c r="G4902">
        <v>87</v>
      </c>
      <c r="H4902">
        <v>68</v>
      </c>
      <c r="I4902">
        <v>58</v>
      </c>
      <c r="J4902">
        <v>58</v>
      </c>
      <c r="K4902">
        <v>55</v>
      </c>
      <c r="L4902">
        <v>0</v>
      </c>
      <c r="M4902">
        <v>2023</v>
      </c>
      <c r="N4902">
        <f t="shared" ca="1" si="304"/>
        <v>198</v>
      </c>
      <c r="O4902">
        <f t="shared" ca="1" si="305"/>
        <v>39977</v>
      </c>
      <c r="P4902">
        <f ca="1">_20206[[#This Row],[最低排名]]-_20206[[#This Row],[同分人数]]+1</f>
        <v>39780</v>
      </c>
      <c r="Q4902">
        <f ca="1">IF(O4902&gt;=开始!$B$6, 1, 0)</f>
        <v>1</v>
      </c>
      <c r="R4902">
        <f ca="1">_20206[[#This Row],[最低排名]]-开始!$B$6</f>
        <v>39977</v>
      </c>
    </row>
    <row r="4903" spans="1:18">
      <c r="A4903">
        <v>66901</v>
      </c>
      <c r="B4903" t="s">
        <v>1071</v>
      </c>
      <c r="C4903" t="str">
        <f t="shared" si="306"/>
        <v>烟台大学</v>
      </c>
      <c r="D4903" t="str">
        <f t="shared" si="307"/>
        <v>01</v>
      </c>
      <c r="E4903" t="s">
        <v>433</v>
      </c>
      <c r="F4903">
        <v>210</v>
      </c>
      <c r="G4903">
        <v>108</v>
      </c>
      <c r="H4903">
        <v>79</v>
      </c>
      <c r="I4903">
        <v>61</v>
      </c>
      <c r="J4903">
        <v>58</v>
      </c>
      <c r="K4903">
        <v>46</v>
      </c>
      <c r="L4903">
        <v>0</v>
      </c>
      <c r="M4903">
        <v>2023</v>
      </c>
      <c r="N4903">
        <f t="shared" ca="1" si="304"/>
        <v>242</v>
      </c>
      <c r="O4903">
        <f t="shared" ca="1" si="305"/>
        <v>30852</v>
      </c>
      <c r="P4903">
        <f ca="1">_20206[[#This Row],[最低排名]]-_20206[[#This Row],[同分人数]]+1</f>
        <v>30611</v>
      </c>
      <c r="Q4903">
        <f ca="1">IF(O4903&gt;=开始!$B$6, 1, 0)</f>
        <v>1</v>
      </c>
      <c r="R4903">
        <f ca="1">_20206[[#This Row],[最低排名]]-开始!$B$6</f>
        <v>30852</v>
      </c>
    </row>
    <row r="4904" spans="1:18">
      <c r="A4904">
        <v>66902</v>
      </c>
      <c r="B4904" t="s">
        <v>1072</v>
      </c>
      <c r="C4904" t="str">
        <f t="shared" si="306"/>
        <v>烟台大学</v>
      </c>
      <c r="D4904" t="str">
        <f t="shared" si="307"/>
        <v>02</v>
      </c>
      <c r="E4904" t="s">
        <v>230</v>
      </c>
      <c r="F4904">
        <v>198</v>
      </c>
      <c r="G4904">
        <v>101</v>
      </c>
      <c r="H4904">
        <v>86</v>
      </c>
      <c r="I4904">
        <v>58</v>
      </c>
      <c r="J4904">
        <v>52</v>
      </c>
      <c r="K4904">
        <v>49</v>
      </c>
      <c r="L4904">
        <v>0</v>
      </c>
      <c r="M4904">
        <v>2023</v>
      </c>
      <c r="N4904">
        <f t="shared" ca="1" si="304"/>
        <v>233</v>
      </c>
      <c r="O4904">
        <f t="shared" ca="1" si="305"/>
        <v>33327</v>
      </c>
      <c r="P4904">
        <f ca="1">_20206[[#This Row],[最低排名]]-_20206[[#This Row],[同分人数]]+1</f>
        <v>33095</v>
      </c>
      <c r="Q4904">
        <f ca="1">IF(O4904&gt;=开始!$B$6, 1, 0)</f>
        <v>1</v>
      </c>
      <c r="R4904">
        <f ca="1">_20206[[#This Row],[最低排名]]-开始!$B$6</f>
        <v>33327</v>
      </c>
    </row>
    <row r="4905" spans="1:18">
      <c r="A4905">
        <v>67001</v>
      </c>
      <c r="B4905" t="s">
        <v>1073</v>
      </c>
      <c r="C4905" t="str">
        <f t="shared" si="306"/>
        <v>齐鲁工大</v>
      </c>
      <c r="D4905" t="str">
        <f t="shared" si="307"/>
        <v>01</v>
      </c>
      <c r="E4905" t="s">
        <v>387</v>
      </c>
      <c r="F4905">
        <v>180</v>
      </c>
      <c r="G4905">
        <v>93</v>
      </c>
      <c r="H4905">
        <v>83</v>
      </c>
      <c r="I4905">
        <v>64</v>
      </c>
      <c r="J4905">
        <v>64</v>
      </c>
      <c r="K4905">
        <v>55</v>
      </c>
      <c r="L4905">
        <v>0</v>
      </c>
      <c r="M4905">
        <v>2023</v>
      </c>
      <c r="N4905">
        <f t="shared" ca="1" si="304"/>
        <v>216</v>
      </c>
      <c r="O4905">
        <f t="shared" ca="1" si="305"/>
        <v>32676</v>
      </c>
      <c r="P4905">
        <f ca="1">_20206[[#This Row],[最低排名]]-_20206[[#This Row],[同分人数]]+1</f>
        <v>32461</v>
      </c>
      <c r="Q4905">
        <f ca="1">IF(O4905&gt;=开始!$B$6, 1, 0)</f>
        <v>1</v>
      </c>
      <c r="R4905">
        <f ca="1">_20206[[#This Row],[最低排名]]-开始!$B$6</f>
        <v>32676</v>
      </c>
    </row>
    <row r="4906" spans="1:18">
      <c r="A4906">
        <v>67101</v>
      </c>
      <c r="B4906" t="s">
        <v>1074</v>
      </c>
      <c r="C4906" t="str">
        <f t="shared" si="306"/>
        <v>滨州学院</v>
      </c>
      <c r="D4906" t="str">
        <f t="shared" si="307"/>
        <v>01</v>
      </c>
      <c r="E4906" t="s">
        <v>398</v>
      </c>
      <c r="F4906">
        <v>178</v>
      </c>
      <c r="G4906">
        <v>96</v>
      </c>
      <c r="H4906">
        <v>93</v>
      </c>
      <c r="I4906">
        <v>58</v>
      </c>
      <c r="J4906">
        <v>55</v>
      </c>
      <c r="K4906">
        <v>49</v>
      </c>
      <c r="L4906">
        <v>0</v>
      </c>
      <c r="M4906">
        <v>2023</v>
      </c>
      <c r="N4906">
        <f t="shared" ca="1" si="304"/>
        <v>214</v>
      </c>
      <c r="O4906">
        <f t="shared" ca="1" si="305"/>
        <v>35473</v>
      </c>
      <c r="P4906">
        <f ca="1">_20206[[#This Row],[最低排名]]-_20206[[#This Row],[同分人数]]+1</f>
        <v>35260</v>
      </c>
      <c r="Q4906">
        <f ca="1">IF(O4906&gt;=开始!$B$6, 1, 0)</f>
        <v>1</v>
      </c>
      <c r="R4906">
        <f ca="1">_20206[[#This Row],[最低排名]]-开始!$B$6</f>
        <v>35473</v>
      </c>
    </row>
    <row r="4907" spans="1:18">
      <c r="A4907">
        <v>67102</v>
      </c>
      <c r="B4907" t="s">
        <v>1075</v>
      </c>
      <c r="C4907" t="str">
        <f t="shared" si="306"/>
        <v>滨州学院</v>
      </c>
      <c r="D4907" t="str">
        <f t="shared" si="307"/>
        <v>02</v>
      </c>
      <c r="E4907" t="s">
        <v>50</v>
      </c>
      <c r="F4907">
        <v>191</v>
      </c>
      <c r="G4907">
        <v>100</v>
      </c>
      <c r="H4907">
        <v>87</v>
      </c>
      <c r="I4907">
        <v>52</v>
      </c>
      <c r="J4907">
        <v>52</v>
      </c>
      <c r="K4907">
        <v>49</v>
      </c>
      <c r="L4907">
        <v>0</v>
      </c>
      <c r="M4907">
        <v>2023</v>
      </c>
      <c r="N4907">
        <f t="shared" ca="1" si="304"/>
        <v>207</v>
      </c>
      <c r="O4907">
        <f t="shared" ca="1" si="305"/>
        <v>35904</v>
      </c>
      <c r="P4907">
        <f ca="1">_20206[[#This Row],[最低排名]]-_20206[[#This Row],[同分人数]]+1</f>
        <v>35698</v>
      </c>
      <c r="Q4907">
        <f ca="1">IF(O4907&gt;=开始!$B$6, 1, 0)</f>
        <v>1</v>
      </c>
      <c r="R4907">
        <f ca="1">_20206[[#This Row],[最低排名]]-开始!$B$6</f>
        <v>35904</v>
      </c>
    </row>
    <row r="4908" spans="1:18">
      <c r="A4908">
        <v>67201</v>
      </c>
      <c r="B4908" t="s">
        <v>1076</v>
      </c>
      <c r="C4908" t="str">
        <f t="shared" si="306"/>
        <v>山东中医</v>
      </c>
      <c r="D4908" t="str">
        <f t="shared" si="307"/>
        <v>01</v>
      </c>
      <c r="E4908" t="s">
        <v>41</v>
      </c>
      <c r="F4908">
        <v>220</v>
      </c>
      <c r="G4908">
        <v>119</v>
      </c>
      <c r="H4908">
        <v>102</v>
      </c>
      <c r="I4908">
        <v>64</v>
      </c>
      <c r="J4908">
        <v>58</v>
      </c>
      <c r="K4908">
        <v>55</v>
      </c>
      <c r="L4908">
        <v>0</v>
      </c>
      <c r="M4908">
        <v>2023</v>
      </c>
      <c r="N4908">
        <f t="shared" ca="1" si="304"/>
        <v>249</v>
      </c>
      <c r="O4908">
        <f t="shared" ca="1" si="305"/>
        <v>19921</v>
      </c>
      <c r="P4908">
        <f ca="1">_20206[[#This Row],[最低排名]]-_20206[[#This Row],[同分人数]]+1</f>
        <v>19673</v>
      </c>
      <c r="Q4908">
        <f ca="1">IF(O4908&gt;=开始!$B$6, 1, 0)</f>
        <v>1</v>
      </c>
      <c r="R4908">
        <f ca="1">_20206[[#This Row],[最低排名]]-开始!$B$6</f>
        <v>19921</v>
      </c>
    </row>
    <row r="4909" spans="1:18">
      <c r="A4909">
        <v>67301</v>
      </c>
      <c r="B4909" t="s">
        <v>1077</v>
      </c>
      <c r="C4909" t="str">
        <f t="shared" si="306"/>
        <v>北交威海</v>
      </c>
      <c r="D4909" t="str">
        <f t="shared" si="307"/>
        <v>01</v>
      </c>
      <c r="E4909" t="s">
        <v>256</v>
      </c>
      <c r="F4909">
        <v>226</v>
      </c>
      <c r="G4909">
        <v>115</v>
      </c>
      <c r="H4909">
        <v>119</v>
      </c>
      <c r="I4909">
        <v>67</v>
      </c>
      <c r="J4909">
        <v>61</v>
      </c>
      <c r="K4909">
        <v>58</v>
      </c>
      <c r="L4909">
        <v>0</v>
      </c>
      <c r="M4909">
        <v>2023</v>
      </c>
      <c r="N4909">
        <f t="shared" ca="1" si="304"/>
        <v>238</v>
      </c>
      <c r="O4909">
        <f t="shared" ca="1" si="305"/>
        <v>11977</v>
      </c>
      <c r="P4909">
        <f ca="1">_20206[[#This Row],[最低排名]]-_20206[[#This Row],[同分人数]]+1</f>
        <v>11740</v>
      </c>
      <c r="Q4909">
        <f ca="1">IF(O4909&gt;=开始!$B$6, 1, 0)</f>
        <v>1</v>
      </c>
      <c r="R4909">
        <f ca="1">_20206[[#This Row],[最低排名]]-开始!$B$6</f>
        <v>11977</v>
      </c>
    </row>
    <row r="4910" spans="1:18">
      <c r="A4910">
        <v>68101</v>
      </c>
      <c r="B4910" t="s">
        <v>1078</v>
      </c>
      <c r="C4910" t="str">
        <f t="shared" si="306"/>
        <v>华北水电</v>
      </c>
      <c r="D4910" t="str">
        <f t="shared" si="307"/>
        <v>01</v>
      </c>
      <c r="E4910" t="s">
        <v>50</v>
      </c>
      <c r="F4910">
        <v>201</v>
      </c>
      <c r="G4910">
        <v>104</v>
      </c>
      <c r="H4910">
        <v>86</v>
      </c>
      <c r="I4910">
        <v>49</v>
      </c>
      <c r="J4910">
        <v>49</v>
      </c>
      <c r="K4910">
        <v>46</v>
      </c>
      <c r="L4910">
        <v>0</v>
      </c>
      <c r="M4910">
        <v>2023</v>
      </c>
      <c r="N4910">
        <f t="shared" ca="1" si="304"/>
        <v>207</v>
      </c>
      <c r="O4910">
        <f t="shared" ca="1" si="305"/>
        <v>35904</v>
      </c>
      <c r="P4910">
        <f ca="1">_20206[[#This Row],[最低排名]]-_20206[[#This Row],[同分人数]]+1</f>
        <v>35698</v>
      </c>
      <c r="Q4910">
        <f ca="1">IF(O4910&gt;=开始!$B$6, 1, 0)</f>
        <v>1</v>
      </c>
      <c r="R4910">
        <f ca="1">_20206[[#This Row],[最低排名]]-开始!$B$6</f>
        <v>35904</v>
      </c>
    </row>
    <row r="4911" spans="1:18">
      <c r="A4911">
        <v>68102</v>
      </c>
      <c r="B4911" t="s">
        <v>1079</v>
      </c>
      <c r="C4911" t="str">
        <f t="shared" si="306"/>
        <v>华北水电</v>
      </c>
      <c r="D4911" t="str">
        <f t="shared" si="307"/>
        <v>02</v>
      </c>
      <c r="E4911" t="s">
        <v>232</v>
      </c>
      <c r="F4911">
        <v>193</v>
      </c>
      <c r="G4911">
        <v>97</v>
      </c>
      <c r="H4911">
        <v>86</v>
      </c>
      <c r="I4911">
        <v>58</v>
      </c>
      <c r="J4911">
        <v>52</v>
      </c>
      <c r="K4911">
        <v>49</v>
      </c>
      <c r="L4911">
        <v>0</v>
      </c>
      <c r="M4911">
        <v>2023</v>
      </c>
      <c r="N4911">
        <f t="shared" ca="1" si="304"/>
        <v>261</v>
      </c>
      <c r="O4911">
        <f t="shared" ca="1" si="305"/>
        <v>34431</v>
      </c>
      <c r="P4911">
        <f ca="1">_20206[[#This Row],[最低排名]]-_20206[[#This Row],[同分人数]]+1</f>
        <v>34171</v>
      </c>
      <c r="Q4911">
        <f ca="1">IF(O4911&gt;=开始!$B$6, 1, 0)</f>
        <v>1</v>
      </c>
      <c r="R4911">
        <f ca="1">_20206[[#This Row],[最低排名]]-开始!$B$6</f>
        <v>34431</v>
      </c>
    </row>
    <row r="4912" spans="1:18">
      <c r="A4912">
        <v>68201</v>
      </c>
      <c r="B4912" t="s">
        <v>1080</v>
      </c>
      <c r="C4912" t="str">
        <f t="shared" si="306"/>
        <v>郑州大学</v>
      </c>
      <c r="D4912" t="str">
        <f t="shared" si="307"/>
        <v>01</v>
      </c>
      <c r="E4912" t="s">
        <v>256</v>
      </c>
      <c r="F4912">
        <v>224</v>
      </c>
      <c r="G4912">
        <v>122</v>
      </c>
      <c r="H4912">
        <v>118</v>
      </c>
      <c r="I4912">
        <v>64</v>
      </c>
      <c r="J4912">
        <v>64</v>
      </c>
      <c r="K4912">
        <v>61</v>
      </c>
      <c r="L4912">
        <v>0</v>
      </c>
      <c r="M4912">
        <v>2023</v>
      </c>
      <c r="N4912">
        <f t="shared" ca="1" si="304"/>
        <v>238</v>
      </c>
      <c r="O4912">
        <f t="shared" ca="1" si="305"/>
        <v>11977</v>
      </c>
      <c r="P4912">
        <f ca="1">_20206[[#This Row],[最低排名]]-_20206[[#This Row],[同分人数]]+1</f>
        <v>11740</v>
      </c>
      <c r="Q4912">
        <f ca="1">IF(O4912&gt;=开始!$B$6, 1, 0)</f>
        <v>1</v>
      </c>
      <c r="R4912">
        <f ca="1">_20206[[#This Row],[最低排名]]-开始!$B$6</f>
        <v>11977</v>
      </c>
    </row>
    <row r="4913" spans="1:18">
      <c r="A4913">
        <v>68202</v>
      </c>
      <c r="B4913" t="s">
        <v>1081</v>
      </c>
      <c r="C4913" t="str">
        <f t="shared" si="306"/>
        <v>郑州大学</v>
      </c>
      <c r="D4913" t="str">
        <f t="shared" si="307"/>
        <v>02</v>
      </c>
      <c r="E4913" t="s">
        <v>607</v>
      </c>
      <c r="F4913">
        <v>230</v>
      </c>
      <c r="G4913">
        <v>123</v>
      </c>
      <c r="H4913">
        <v>121</v>
      </c>
      <c r="I4913">
        <v>67</v>
      </c>
      <c r="J4913">
        <v>61</v>
      </c>
      <c r="K4913">
        <v>58</v>
      </c>
      <c r="L4913">
        <v>0</v>
      </c>
      <c r="M4913">
        <v>2023</v>
      </c>
      <c r="N4913">
        <f t="shared" ca="1" si="304"/>
        <v>225</v>
      </c>
      <c r="O4913">
        <f t="shared" ca="1" si="305"/>
        <v>10565</v>
      </c>
      <c r="P4913">
        <f ca="1">_20206[[#This Row],[最低排名]]-_20206[[#This Row],[同分人数]]+1</f>
        <v>10341</v>
      </c>
      <c r="Q4913">
        <f ca="1">IF(O4913&gt;=开始!$B$6, 1, 0)</f>
        <v>1</v>
      </c>
      <c r="R4913">
        <f ca="1">_20206[[#This Row],[最低排名]]-开始!$B$6</f>
        <v>10565</v>
      </c>
    </row>
    <row r="4914" spans="1:18">
      <c r="A4914">
        <v>68301</v>
      </c>
      <c r="B4914" t="s">
        <v>1082</v>
      </c>
      <c r="C4914" t="str">
        <f t="shared" si="306"/>
        <v>河南理工</v>
      </c>
      <c r="D4914" t="str">
        <f t="shared" si="307"/>
        <v>01</v>
      </c>
      <c r="E4914" t="s">
        <v>440</v>
      </c>
      <c r="F4914">
        <v>177</v>
      </c>
      <c r="G4914">
        <v>93</v>
      </c>
      <c r="H4914">
        <v>89</v>
      </c>
      <c r="I4914">
        <v>64</v>
      </c>
      <c r="J4914">
        <v>55</v>
      </c>
      <c r="K4914">
        <v>52</v>
      </c>
      <c r="L4914">
        <v>0</v>
      </c>
      <c r="M4914">
        <v>2023</v>
      </c>
      <c r="N4914">
        <f t="shared" ca="1" si="304"/>
        <v>194</v>
      </c>
      <c r="O4914">
        <f t="shared" ca="1" si="305"/>
        <v>34625</v>
      </c>
      <c r="P4914">
        <f ca="1">_20206[[#This Row],[最低排名]]-_20206[[#This Row],[同分人数]]+1</f>
        <v>34432</v>
      </c>
      <c r="Q4914">
        <f ca="1">IF(O4914&gt;=开始!$B$6, 1, 0)</f>
        <v>1</v>
      </c>
      <c r="R4914">
        <f ca="1">_20206[[#This Row],[最低排名]]-开始!$B$6</f>
        <v>34625</v>
      </c>
    </row>
    <row r="4915" spans="1:18">
      <c r="A4915">
        <v>68302</v>
      </c>
      <c r="B4915" t="s">
        <v>1083</v>
      </c>
      <c r="C4915" t="str">
        <f t="shared" si="306"/>
        <v>河南理工</v>
      </c>
      <c r="D4915" t="str">
        <f t="shared" si="307"/>
        <v>02</v>
      </c>
      <c r="E4915" t="s">
        <v>118</v>
      </c>
      <c r="F4915">
        <v>212</v>
      </c>
      <c r="G4915">
        <v>114</v>
      </c>
      <c r="H4915">
        <v>85</v>
      </c>
      <c r="I4915">
        <v>55</v>
      </c>
      <c r="J4915">
        <v>55</v>
      </c>
      <c r="K4915">
        <v>49</v>
      </c>
      <c r="L4915">
        <v>0</v>
      </c>
      <c r="M4915">
        <v>2023</v>
      </c>
      <c r="N4915">
        <f t="shared" ca="1" si="304"/>
        <v>217</v>
      </c>
      <c r="O4915">
        <f t="shared" ca="1" si="305"/>
        <v>30385</v>
      </c>
      <c r="P4915">
        <f ca="1">_20206[[#This Row],[最低排名]]-_20206[[#This Row],[同分人数]]+1</f>
        <v>30169</v>
      </c>
      <c r="Q4915">
        <f ca="1">IF(O4915&gt;=开始!$B$6, 1, 0)</f>
        <v>1</v>
      </c>
      <c r="R4915">
        <f ca="1">_20206[[#This Row],[最低排名]]-开始!$B$6</f>
        <v>30385</v>
      </c>
    </row>
    <row r="4916" spans="1:18">
      <c r="A4916">
        <v>68303</v>
      </c>
      <c r="B4916" t="s">
        <v>1084</v>
      </c>
      <c r="C4916" t="str">
        <f t="shared" si="306"/>
        <v>河南理工</v>
      </c>
      <c r="D4916" t="str">
        <f t="shared" si="307"/>
        <v>03</v>
      </c>
      <c r="E4916" t="s">
        <v>309</v>
      </c>
      <c r="F4916">
        <v>191</v>
      </c>
      <c r="G4916">
        <v>96</v>
      </c>
      <c r="H4916">
        <v>98</v>
      </c>
      <c r="I4916">
        <v>55</v>
      </c>
      <c r="J4916">
        <v>49</v>
      </c>
      <c r="K4916">
        <v>49</v>
      </c>
      <c r="L4916">
        <v>0</v>
      </c>
      <c r="M4916">
        <v>2023</v>
      </c>
      <c r="N4916">
        <f t="shared" ca="1" si="304"/>
        <v>237</v>
      </c>
      <c r="O4916">
        <f t="shared" ca="1" si="305"/>
        <v>33564</v>
      </c>
      <c r="P4916">
        <f ca="1">_20206[[#This Row],[最低排名]]-_20206[[#This Row],[同分人数]]+1</f>
        <v>33328</v>
      </c>
      <c r="Q4916">
        <f ca="1">IF(O4916&gt;=开始!$B$6, 1, 0)</f>
        <v>1</v>
      </c>
      <c r="R4916">
        <f ca="1">_20206[[#This Row],[最低排名]]-开始!$B$6</f>
        <v>33564</v>
      </c>
    </row>
    <row r="4917" spans="1:18">
      <c r="A4917">
        <v>68401</v>
      </c>
      <c r="B4917" t="s">
        <v>1085</v>
      </c>
      <c r="C4917" t="str">
        <f t="shared" si="306"/>
        <v>郑州轻工</v>
      </c>
      <c r="D4917" t="str">
        <f t="shared" si="307"/>
        <v>01</v>
      </c>
      <c r="E4917" t="s">
        <v>701</v>
      </c>
      <c r="F4917">
        <v>206</v>
      </c>
      <c r="G4917">
        <v>107</v>
      </c>
      <c r="H4917">
        <v>91</v>
      </c>
      <c r="I4917">
        <v>52</v>
      </c>
      <c r="J4917">
        <v>49</v>
      </c>
      <c r="K4917">
        <v>46</v>
      </c>
      <c r="L4917">
        <v>0</v>
      </c>
      <c r="M4917">
        <v>2023</v>
      </c>
      <c r="N4917">
        <f t="shared" ca="1" si="304"/>
        <v>197</v>
      </c>
      <c r="O4917">
        <f t="shared" ca="1" si="305"/>
        <v>33094</v>
      </c>
      <c r="P4917">
        <f ca="1">_20206[[#This Row],[最低排名]]-_20206[[#This Row],[同分人数]]+1</f>
        <v>32898</v>
      </c>
      <c r="Q4917">
        <f ca="1">IF(O4917&gt;=开始!$B$6, 1, 0)</f>
        <v>1</v>
      </c>
      <c r="R4917">
        <f ca="1">_20206[[#This Row],[最低排名]]-开始!$B$6</f>
        <v>33094</v>
      </c>
    </row>
    <row r="4918" spans="1:18">
      <c r="A4918">
        <v>68402</v>
      </c>
      <c r="B4918" t="s">
        <v>1086</v>
      </c>
      <c r="C4918" t="str">
        <f t="shared" si="306"/>
        <v>郑州轻工</v>
      </c>
      <c r="D4918" t="str">
        <f t="shared" si="307"/>
        <v>02</v>
      </c>
      <c r="E4918" t="s">
        <v>203</v>
      </c>
      <c r="F4918">
        <v>206</v>
      </c>
      <c r="G4918">
        <v>104</v>
      </c>
      <c r="H4918">
        <v>77</v>
      </c>
      <c r="I4918">
        <v>55</v>
      </c>
      <c r="J4918">
        <v>49</v>
      </c>
      <c r="K4918">
        <v>43</v>
      </c>
      <c r="L4918">
        <v>0</v>
      </c>
      <c r="M4918">
        <v>2023</v>
      </c>
      <c r="N4918">
        <f t="shared" ca="1" si="304"/>
        <v>209</v>
      </c>
      <c r="O4918">
        <f t="shared" ca="1" si="305"/>
        <v>36113</v>
      </c>
      <c r="P4918">
        <f ca="1">_20206[[#This Row],[最低排名]]-_20206[[#This Row],[同分人数]]+1</f>
        <v>35905</v>
      </c>
      <c r="Q4918">
        <f ca="1">IF(O4918&gt;=开始!$B$6, 1, 0)</f>
        <v>1</v>
      </c>
      <c r="R4918">
        <f ca="1">_20206[[#This Row],[最低排名]]-开始!$B$6</f>
        <v>36113</v>
      </c>
    </row>
    <row r="4919" spans="1:18">
      <c r="A4919">
        <v>68501</v>
      </c>
      <c r="B4919" t="s">
        <v>1087</v>
      </c>
      <c r="C4919" t="str">
        <f t="shared" si="306"/>
        <v>河南工大</v>
      </c>
      <c r="D4919" t="str">
        <f t="shared" si="307"/>
        <v>01</v>
      </c>
      <c r="E4919" t="s">
        <v>408</v>
      </c>
      <c r="F4919">
        <v>185</v>
      </c>
      <c r="G4919">
        <v>97</v>
      </c>
      <c r="H4919">
        <v>66</v>
      </c>
      <c r="I4919">
        <v>58</v>
      </c>
      <c r="J4919">
        <v>55</v>
      </c>
      <c r="K4919">
        <v>55</v>
      </c>
      <c r="L4919">
        <v>0</v>
      </c>
      <c r="M4919">
        <v>2023</v>
      </c>
      <c r="N4919">
        <f t="shared" ca="1" si="304"/>
        <v>179</v>
      </c>
      <c r="O4919">
        <f t="shared" ca="1" si="305"/>
        <v>38271</v>
      </c>
      <c r="P4919">
        <f ca="1">_20206[[#This Row],[最低排名]]-_20206[[#This Row],[同分人数]]+1</f>
        <v>38093</v>
      </c>
      <c r="Q4919">
        <f ca="1">IF(O4919&gt;=开始!$B$6, 1, 0)</f>
        <v>1</v>
      </c>
      <c r="R4919">
        <f ca="1">_20206[[#This Row],[最低排名]]-开始!$B$6</f>
        <v>38271</v>
      </c>
    </row>
    <row r="4920" spans="1:18">
      <c r="A4920">
        <v>68502</v>
      </c>
      <c r="B4920" t="s">
        <v>1088</v>
      </c>
      <c r="C4920" t="str">
        <f t="shared" si="306"/>
        <v>河南工大</v>
      </c>
      <c r="D4920" t="str">
        <f t="shared" si="307"/>
        <v>02</v>
      </c>
      <c r="E4920" t="s">
        <v>318</v>
      </c>
      <c r="F4920">
        <v>182</v>
      </c>
      <c r="G4920">
        <v>91</v>
      </c>
      <c r="H4920">
        <v>94</v>
      </c>
      <c r="I4920">
        <v>52</v>
      </c>
      <c r="J4920">
        <v>49</v>
      </c>
      <c r="K4920">
        <v>49</v>
      </c>
      <c r="L4920">
        <v>0</v>
      </c>
      <c r="M4920">
        <v>2023</v>
      </c>
      <c r="N4920">
        <f t="shared" ca="1" si="304"/>
        <v>194</v>
      </c>
      <c r="O4920">
        <f t="shared" ca="1" si="305"/>
        <v>36906</v>
      </c>
      <c r="P4920">
        <f ca="1">_20206[[#This Row],[最低排名]]-_20206[[#This Row],[同分人数]]+1</f>
        <v>36713</v>
      </c>
      <c r="Q4920">
        <f ca="1">IF(O4920&gt;=开始!$B$6, 1, 0)</f>
        <v>1</v>
      </c>
      <c r="R4920">
        <f ca="1">_20206[[#This Row],[最低排名]]-开始!$B$6</f>
        <v>36906</v>
      </c>
    </row>
    <row r="4921" spans="1:18">
      <c r="A4921">
        <v>68503</v>
      </c>
      <c r="B4921" t="s">
        <v>1089</v>
      </c>
      <c r="C4921" t="str">
        <f t="shared" si="306"/>
        <v>河南工大</v>
      </c>
      <c r="D4921" t="str">
        <f t="shared" si="307"/>
        <v>03</v>
      </c>
      <c r="E4921" t="s">
        <v>363</v>
      </c>
      <c r="F4921">
        <v>181</v>
      </c>
      <c r="G4921">
        <v>91</v>
      </c>
      <c r="H4921">
        <v>105</v>
      </c>
      <c r="I4921">
        <v>55</v>
      </c>
      <c r="J4921">
        <v>49</v>
      </c>
      <c r="K4921">
        <v>46</v>
      </c>
      <c r="L4921">
        <v>0</v>
      </c>
      <c r="M4921">
        <v>2023</v>
      </c>
      <c r="N4921">
        <f t="shared" ca="1" si="304"/>
        <v>228</v>
      </c>
      <c r="O4921">
        <f t="shared" ca="1" si="305"/>
        <v>34853</v>
      </c>
      <c r="P4921">
        <f ca="1">_20206[[#This Row],[最低排名]]-_20206[[#This Row],[同分人数]]+1</f>
        <v>34626</v>
      </c>
      <c r="Q4921">
        <f ca="1">IF(O4921&gt;=开始!$B$6, 1, 0)</f>
        <v>1</v>
      </c>
      <c r="R4921">
        <f ca="1">_20206[[#This Row],[最低排名]]-开始!$B$6</f>
        <v>34853</v>
      </c>
    </row>
    <row r="4922" spans="1:18">
      <c r="A4922">
        <v>68601</v>
      </c>
      <c r="B4922" t="s">
        <v>1090</v>
      </c>
      <c r="C4922" t="str">
        <f t="shared" si="306"/>
        <v>河南科大</v>
      </c>
      <c r="D4922" t="str">
        <f t="shared" si="307"/>
        <v>01</v>
      </c>
      <c r="E4922" t="s">
        <v>427</v>
      </c>
      <c r="F4922">
        <v>193</v>
      </c>
      <c r="G4922">
        <v>98</v>
      </c>
      <c r="H4922">
        <v>89</v>
      </c>
      <c r="I4922">
        <v>52</v>
      </c>
      <c r="J4922">
        <v>52</v>
      </c>
      <c r="K4922">
        <v>49</v>
      </c>
      <c r="L4922">
        <v>0</v>
      </c>
      <c r="M4922">
        <v>2023</v>
      </c>
      <c r="N4922">
        <f t="shared" ca="1" si="304"/>
        <v>198</v>
      </c>
      <c r="O4922">
        <f t="shared" ca="1" si="305"/>
        <v>35051</v>
      </c>
      <c r="P4922">
        <f ca="1">_20206[[#This Row],[最低排名]]-_20206[[#This Row],[同分人数]]+1</f>
        <v>34854</v>
      </c>
      <c r="Q4922">
        <f ca="1">IF(O4922&gt;=开始!$B$6, 1, 0)</f>
        <v>1</v>
      </c>
      <c r="R4922">
        <f ca="1">_20206[[#This Row],[最低排名]]-开始!$B$6</f>
        <v>35051</v>
      </c>
    </row>
    <row r="4923" spans="1:18">
      <c r="A4923">
        <v>68602</v>
      </c>
      <c r="B4923" t="s">
        <v>1091</v>
      </c>
      <c r="C4923" t="str">
        <f t="shared" si="306"/>
        <v>河南科大</v>
      </c>
      <c r="D4923" t="str">
        <f t="shared" si="307"/>
        <v>02</v>
      </c>
      <c r="E4923" t="s">
        <v>701</v>
      </c>
      <c r="F4923">
        <v>180</v>
      </c>
      <c r="G4923">
        <v>96</v>
      </c>
      <c r="H4923">
        <v>108</v>
      </c>
      <c r="I4923">
        <v>55</v>
      </c>
      <c r="J4923">
        <v>52</v>
      </c>
      <c r="K4923">
        <v>49</v>
      </c>
      <c r="L4923">
        <v>0</v>
      </c>
      <c r="M4923">
        <v>2023</v>
      </c>
      <c r="N4923">
        <f t="shared" ca="1" si="304"/>
        <v>197</v>
      </c>
      <c r="O4923">
        <f t="shared" ca="1" si="305"/>
        <v>33094</v>
      </c>
      <c r="P4923">
        <f ca="1">_20206[[#This Row],[最低排名]]-_20206[[#This Row],[同分人数]]+1</f>
        <v>32898</v>
      </c>
      <c r="Q4923">
        <f ca="1">IF(O4923&gt;=开始!$B$6, 1, 0)</f>
        <v>1</v>
      </c>
      <c r="R4923">
        <f ca="1">_20206[[#This Row],[最低排名]]-开始!$B$6</f>
        <v>33094</v>
      </c>
    </row>
    <row r="4924" spans="1:18">
      <c r="A4924">
        <v>68701</v>
      </c>
      <c r="B4924" t="s">
        <v>1092</v>
      </c>
      <c r="C4924" t="str">
        <f t="shared" si="306"/>
        <v>中原工院</v>
      </c>
      <c r="D4924" t="str">
        <f t="shared" si="307"/>
        <v>01</v>
      </c>
      <c r="E4924" t="s">
        <v>209</v>
      </c>
      <c r="F4924">
        <v>174</v>
      </c>
      <c r="G4924">
        <v>98</v>
      </c>
      <c r="H4924">
        <v>88</v>
      </c>
      <c r="I4924">
        <v>58</v>
      </c>
      <c r="J4924">
        <v>49</v>
      </c>
      <c r="K4924">
        <v>46</v>
      </c>
      <c r="L4924">
        <v>0</v>
      </c>
      <c r="M4924">
        <v>2023</v>
      </c>
      <c r="N4924">
        <f t="shared" ca="1" si="304"/>
        <v>185</v>
      </c>
      <c r="O4924">
        <f t="shared" ca="1" si="305"/>
        <v>39040</v>
      </c>
      <c r="P4924">
        <f ca="1">_20206[[#This Row],[最低排名]]-_20206[[#This Row],[同分人数]]+1</f>
        <v>38856</v>
      </c>
      <c r="Q4924">
        <f ca="1">IF(O4924&gt;=开始!$B$6, 1, 0)</f>
        <v>1</v>
      </c>
      <c r="R4924">
        <f ca="1">_20206[[#This Row],[最低排名]]-开始!$B$6</f>
        <v>39040</v>
      </c>
    </row>
    <row r="4925" spans="1:18">
      <c r="A4925">
        <v>68801</v>
      </c>
      <c r="B4925" t="s">
        <v>1093</v>
      </c>
      <c r="C4925" t="str">
        <f t="shared" si="306"/>
        <v>河南农大</v>
      </c>
      <c r="D4925" t="str">
        <f t="shared" si="307"/>
        <v>01</v>
      </c>
      <c r="E4925" t="s">
        <v>363</v>
      </c>
      <c r="F4925">
        <v>204</v>
      </c>
      <c r="G4925">
        <v>109</v>
      </c>
      <c r="H4925">
        <v>88</v>
      </c>
      <c r="I4925">
        <v>55</v>
      </c>
      <c r="J4925">
        <v>46</v>
      </c>
      <c r="K4925">
        <v>43</v>
      </c>
      <c r="L4925">
        <v>0</v>
      </c>
      <c r="M4925">
        <v>2023</v>
      </c>
      <c r="N4925">
        <f t="shared" ca="1" si="304"/>
        <v>228</v>
      </c>
      <c r="O4925">
        <f t="shared" ca="1" si="305"/>
        <v>34853</v>
      </c>
      <c r="P4925">
        <f ca="1">_20206[[#This Row],[最低排名]]-_20206[[#This Row],[同分人数]]+1</f>
        <v>34626</v>
      </c>
      <c r="Q4925">
        <f ca="1">IF(O4925&gt;=开始!$B$6, 1, 0)</f>
        <v>1</v>
      </c>
      <c r="R4925">
        <f ca="1">_20206[[#This Row],[最低排名]]-开始!$B$6</f>
        <v>34853</v>
      </c>
    </row>
    <row r="4926" spans="1:18">
      <c r="A4926">
        <v>68802</v>
      </c>
      <c r="B4926" t="s">
        <v>1094</v>
      </c>
      <c r="C4926" t="str">
        <f t="shared" si="306"/>
        <v>河南农大</v>
      </c>
      <c r="D4926" t="str">
        <f t="shared" si="307"/>
        <v>02</v>
      </c>
      <c r="E4926" t="s">
        <v>701</v>
      </c>
      <c r="F4926">
        <v>207</v>
      </c>
      <c r="G4926">
        <v>107</v>
      </c>
      <c r="H4926">
        <v>84</v>
      </c>
      <c r="I4926">
        <v>58</v>
      </c>
      <c r="J4926">
        <v>49</v>
      </c>
      <c r="K4926">
        <v>46</v>
      </c>
      <c r="L4926">
        <v>0</v>
      </c>
      <c r="M4926">
        <v>2023</v>
      </c>
      <c r="N4926">
        <f t="shared" ca="1" si="304"/>
        <v>197</v>
      </c>
      <c r="O4926">
        <f t="shared" ca="1" si="305"/>
        <v>33094</v>
      </c>
      <c r="P4926">
        <f ca="1">_20206[[#This Row],[最低排名]]-_20206[[#This Row],[同分人数]]+1</f>
        <v>32898</v>
      </c>
      <c r="Q4926">
        <f ca="1">IF(O4926&gt;=开始!$B$6, 1, 0)</f>
        <v>1</v>
      </c>
      <c r="R4926">
        <f ca="1">_20206[[#This Row],[最低排名]]-开始!$B$6</f>
        <v>33094</v>
      </c>
    </row>
    <row r="4927" spans="1:18">
      <c r="A4927">
        <v>68803</v>
      </c>
      <c r="B4927" t="s">
        <v>1095</v>
      </c>
      <c r="C4927" t="str">
        <f t="shared" si="306"/>
        <v>河南农大</v>
      </c>
      <c r="D4927" t="str">
        <f t="shared" si="307"/>
        <v>03</v>
      </c>
      <c r="E4927" t="s">
        <v>130</v>
      </c>
      <c r="F4927">
        <v>203</v>
      </c>
      <c r="G4927">
        <v>106</v>
      </c>
      <c r="H4927">
        <v>91</v>
      </c>
      <c r="I4927">
        <v>61</v>
      </c>
      <c r="J4927">
        <v>58</v>
      </c>
      <c r="K4927">
        <v>46</v>
      </c>
      <c r="L4927">
        <v>0</v>
      </c>
      <c r="M4927">
        <v>2023</v>
      </c>
      <c r="N4927">
        <f t="shared" ca="1" si="304"/>
        <v>237</v>
      </c>
      <c r="O4927">
        <f t="shared" ca="1" si="305"/>
        <v>29706</v>
      </c>
      <c r="P4927">
        <f ca="1">_20206[[#This Row],[最低排名]]-_20206[[#This Row],[同分人数]]+1</f>
        <v>29470</v>
      </c>
      <c r="Q4927">
        <f ca="1">IF(O4927&gt;=开始!$B$6, 1, 0)</f>
        <v>1</v>
      </c>
      <c r="R4927">
        <f ca="1">_20206[[#This Row],[最低排名]]-开始!$B$6</f>
        <v>29706</v>
      </c>
    </row>
    <row r="4928" spans="1:18">
      <c r="A4928">
        <v>68901</v>
      </c>
      <c r="B4928" t="s">
        <v>1096</v>
      </c>
      <c r="C4928" t="str">
        <f t="shared" si="306"/>
        <v>河南中医</v>
      </c>
      <c r="D4928" t="str">
        <f t="shared" si="307"/>
        <v>01</v>
      </c>
      <c r="E4928" t="s">
        <v>577</v>
      </c>
      <c r="F4928">
        <v>197</v>
      </c>
      <c r="G4928">
        <v>109</v>
      </c>
      <c r="H4928">
        <v>107</v>
      </c>
      <c r="I4928">
        <v>61</v>
      </c>
      <c r="J4928">
        <v>61</v>
      </c>
      <c r="K4928">
        <v>52</v>
      </c>
      <c r="L4928">
        <v>0</v>
      </c>
      <c r="M4928">
        <v>2023</v>
      </c>
      <c r="N4928">
        <f t="shared" ca="1" si="304"/>
        <v>280</v>
      </c>
      <c r="O4928">
        <f t="shared" ca="1" si="305"/>
        <v>25081</v>
      </c>
      <c r="P4928">
        <f ca="1">_20206[[#This Row],[最低排名]]-_20206[[#This Row],[同分人数]]+1</f>
        <v>24802</v>
      </c>
      <c r="Q4928">
        <f ca="1">IF(O4928&gt;=开始!$B$6, 1, 0)</f>
        <v>1</v>
      </c>
      <c r="R4928">
        <f ca="1">_20206[[#This Row],[最低排名]]-开始!$B$6</f>
        <v>25081</v>
      </c>
    </row>
    <row r="4929" spans="1:18">
      <c r="A4929">
        <v>69001</v>
      </c>
      <c r="B4929" t="s">
        <v>1097</v>
      </c>
      <c r="C4929" t="str">
        <f t="shared" si="306"/>
        <v>新乡医学</v>
      </c>
      <c r="D4929" t="str">
        <f t="shared" si="307"/>
        <v>01</v>
      </c>
      <c r="E4929" t="s">
        <v>92</v>
      </c>
      <c r="F4929">
        <v>210</v>
      </c>
      <c r="G4929">
        <v>105</v>
      </c>
      <c r="H4929">
        <v>116</v>
      </c>
      <c r="I4929">
        <v>58</v>
      </c>
      <c r="J4929">
        <v>49</v>
      </c>
      <c r="K4929">
        <v>49</v>
      </c>
      <c r="L4929">
        <v>0</v>
      </c>
      <c r="M4929">
        <v>2023</v>
      </c>
      <c r="N4929">
        <f t="shared" ca="1" si="304"/>
        <v>263</v>
      </c>
      <c r="O4929">
        <f t="shared" ca="1" si="305"/>
        <v>24077</v>
      </c>
      <c r="P4929">
        <f ca="1">_20206[[#This Row],[最低排名]]-_20206[[#This Row],[同分人数]]+1</f>
        <v>23815</v>
      </c>
      <c r="Q4929">
        <f ca="1">IF(O4929&gt;=开始!$B$6, 1, 0)</f>
        <v>1</v>
      </c>
      <c r="R4929">
        <f ca="1">_20206[[#This Row],[最低排名]]-开始!$B$6</f>
        <v>24077</v>
      </c>
    </row>
    <row r="4930" spans="1:18">
      <c r="A4930">
        <v>69101</v>
      </c>
      <c r="B4930" t="s">
        <v>1098</v>
      </c>
      <c r="C4930" t="str">
        <f t="shared" si="306"/>
        <v>河南大学</v>
      </c>
      <c r="D4930" t="str">
        <f t="shared" si="307"/>
        <v>01</v>
      </c>
      <c r="E4930" t="s">
        <v>85</v>
      </c>
      <c r="F4930">
        <v>205</v>
      </c>
      <c r="G4930">
        <v>104</v>
      </c>
      <c r="H4930">
        <v>107</v>
      </c>
      <c r="I4930">
        <v>64</v>
      </c>
      <c r="J4930">
        <v>58</v>
      </c>
      <c r="K4930">
        <v>52</v>
      </c>
      <c r="L4930">
        <v>0</v>
      </c>
      <c r="M4930">
        <v>2023</v>
      </c>
      <c r="N4930">
        <f t="shared" ref="N4930:N4993" ca="1" si="308">VLOOKUP(E4930, INDIRECT("'" &amp; M4930 &amp; "D'!$A$2:$G$500"), 2, FALSE)</f>
        <v>237</v>
      </c>
      <c r="O4930">
        <f t="shared" ref="O4930:O4993" ca="1" si="309">VLOOKUP(E4930, INDIRECT("'" &amp; M4930 &amp; "D'!$A$2:$G$500"), 3, FALSE)</f>
        <v>23115</v>
      </c>
      <c r="P4930">
        <f ca="1">_20206[[#This Row],[最低排名]]-_20206[[#This Row],[同分人数]]+1</f>
        <v>22879</v>
      </c>
      <c r="Q4930">
        <f ca="1">IF(O4930&gt;=开始!$B$6, 1, 0)</f>
        <v>1</v>
      </c>
      <c r="R4930">
        <f ca="1">_20206[[#This Row],[最低排名]]-开始!$B$6</f>
        <v>23115</v>
      </c>
    </row>
    <row r="4931" spans="1:18">
      <c r="A4931">
        <v>69102</v>
      </c>
      <c r="B4931" t="s">
        <v>1099</v>
      </c>
      <c r="C4931" t="str">
        <f t="shared" si="306"/>
        <v>河南大学</v>
      </c>
      <c r="D4931" t="str">
        <f t="shared" si="307"/>
        <v>02</v>
      </c>
      <c r="E4931" t="s">
        <v>98</v>
      </c>
      <c r="F4931">
        <v>223</v>
      </c>
      <c r="G4931">
        <v>123</v>
      </c>
      <c r="H4931">
        <v>104</v>
      </c>
      <c r="I4931">
        <v>67</v>
      </c>
      <c r="J4931">
        <v>61</v>
      </c>
      <c r="K4931">
        <v>58</v>
      </c>
      <c r="L4931">
        <v>0</v>
      </c>
      <c r="M4931">
        <v>2023</v>
      </c>
      <c r="N4931">
        <f t="shared" ca="1" si="308"/>
        <v>251</v>
      </c>
      <c r="O4931">
        <f t="shared" ca="1" si="309"/>
        <v>16423</v>
      </c>
      <c r="P4931">
        <f ca="1">_20206[[#This Row],[最低排名]]-_20206[[#This Row],[同分人数]]+1</f>
        <v>16173</v>
      </c>
      <c r="Q4931">
        <f ca="1">IF(O4931&gt;=开始!$B$6, 1, 0)</f>
        <v>1</v>
      </c>
      <c r="R4931">
        <f ca="1">_20206[[#This Row],[最低排名]]-开始!$B$6</f>
        <v>16423</v>
      </c>
    </row>
    <row r="4932" spans="1:18">
      <c r="A4932">
        <v>69103</v>
      </c>
      <c r="B4932" t="s">
        <v>1100</v>
      </c>
      <c r="C4932" t="str">
        <f t="shared" si="306"/>
        <v>河南大学</v>
      </c>
      <c r="D4932" t="str">
        <f t="shared" si="307"/>
        <v>03</v>
      </c>
      <c r="E4932" t="s">
        <v>41</v>
      </c>
      <c r="F4932">
        <v>210</v>
      </c>
      <c r="G4932">
        <v>108</v>
      </c>
      <c r="H4932">
        <v>118</v>
      </c>
      <c r="I4932">
        <v>58</v>
      </c>
      <c r="J4932">
        <v>58</v>
      </c>
      <c r="K4932">
        <v>55</v>
      </c>
      <c r="L4932">
        <v>0</v>
      </c>
      <c r="M4932">
        <v>2023</v>
      </c>
      <c r="N4932">
        <f t="shared" ca="1" si="308"/>
        <v>249</v>
      </c>
      <c r="O4932">
        <f t="shared" ca="1" si="309"/>
        <v>19921</v>
      </c>
      <c r="P4932">
        <f ca="1">_20206[[#This Row],[最低排名]]-_20206[[#This Row],[同分人数]]+1</f>
        <v>19673</v>
      </c>
      <c r="Q4932">
        <f ca="1">IF(O4932&gt;=开始!$B$6, 1, 0)</f>
        <v>1</v>
      </c>
      <c r="R4932">
        <f ca="1">_20206[[#This Row],[最低排名]]-开始!$B$6</f>
        <v>19921</v>
      </c>
    </row>
    <row r="4933" spans="1:18">
      <c r="A4933">
        <v>69104</v>
      </c>
      <c r="B4933" t="s">
        <v>1101</v>
      </c>
      <c r="C4933" t="str">
        <f t="shared" si="306"/>
        <v>河南大学</v>
      </c>
      <c r="D4933" t="str">
        <f t="shared" si="307"/>
        <v>04</v>
      </c>
      <c r="E4933" t="s">
        <v>155</v>
      </c>
      <c r="F4933">
        <v>204</v>
      </c>
      <c r="G4933">
        <v>106</v>
      </c>
      <c r="H4933">
        <v>93</v>
      </c>
      <c r="I4933">
        <v>64</v>
      </c>
      <c r="J4933">
        <v>64</v>
      </c>
      <c r="K4933">
        <v>64</v>
      </c>
      <c r="L4933">
        <v>0</v>
      </c>
      <c r="M4933">
        <v>2023</v>
      </c>
      <c r="N4933">
        <f t="shared" ca="1" si="308"/>
        <v>231</v>
      </c>
      <c r="O4933">
        <f t="shared" ca="1" si="309"/>
        <v>22397</v>
      </c>
      <c r="P4933">
        <f ca="1">_20206[[#This Row],[最低排名]]-_20206[[#This Row],[同分人数]]+1</f>
        <v>22167</v>
      </c>
      <c r="Q4933">
        <f ca="1">IF(O4933&gt;=开始!$B$6, 1, 0)</f>
        <v>1</v>
      </c>
      <c r="R4933">
        <f ca="1">_20206[[#This Row],[最低排名]]-开始!$B$6</f>
        <v>22397</v>
      </c>
    </row>
    <row r="4934" spans="1:18">
      <c r="A4934">
        <v>69105</v>
      </c>
      <c r="B4934" t="s">
        <v>1102</v>
      </c>
      <c r="C4934" t="str">
        <f t="shared" si="306"/>
        <v>河南大学</v>
      </c>
      <c r="D4934" t="str">
        <f t="shared" si="307"/>
        <v>05</v>
      </c>
      <c r="E4934" t="s">
        <v>85</v>
      </c>
      <c r="F4934">
        <v>212</v>
      </c>
      <c r="G4934">
        <v>117</v>
      </c>
      <c r="H4934">
        <v>109</v>
      </c>
      <c r="I4934">
        <v>61</v>
      </c>
      <c r="J4934">
        <v>58</v>
      </c>
      <c r="K4934">
        <v>46</v>
      </c>
      <c r="L4934">
        <v>0</v>
      </c>
      <c r="M4934">
        <v>2023</v>
      </c>
      <c r="N4934">
        <f t="shared" ca="1" si="308"/>
        <v>237</v>
      </c>
      <c r="O4934">
        <f t="shared" ca="1" si="309"/>
        <v>23115</v>
      </c>
      <c r="P4934">
        <f ca="1">_20206[[#This Row],[最低排名]]-_20206[[#This Row],[同分人数]]+1</f>
        <v>22879</v>
      </c>
      <c r="Q4934">
        <f ca="1">IF(O4934&gt;=开始!$B$6, 1, 0)</f>
        <v>1</v>
      </c>
      <c r="R4934">
        <f ca="1">_20206[[#This Row],[最低排名]]-开始!$B$6</f>
        <v>23115</v>
      </c>
    </row>
    <row r="4935" spans="1:18">
      <c r="A4935">
        <v>69201</v>
      </c>
      <c r="B4935" t="s">
        <v>1103</v>
      </c>
      <c r="C4935" t="str">
        <f t="shared" si="306"/>
        <v>南阳师范</v>
      </c>
      <c r="D4935" t="str">
        <f t="shared" si="307"/>
        <v>01</v>
      </c>
      <c r="E4935" t="s">
        <v>52</v>
      </c>
      <c r="F4935">
        <v>187</v>
      </c>
      <c r="G4935">
        <v>99</v>
      </c>
      <c r="H4935">
        <v>93</v>
      </c>
      <c r="I4935">
        <v>49</v>
      </c>
      <c r="J4935">
        <v>49</v>
      </c>
      <c r="K4935">
        <v>46</v>
      </c>
      <c r="L4935">
        <v>0</v>
      </c>
      <c r="M4935">
        <v>2023</v>
      </c>
      <c r="N4935">
        <f t="shared" ca="1" si="308"/>
        <v>221</v>
      </c>
      <c r="O4935">
        <f t="shared" ca="1" si="309"/>
        <v>37331</v>
      </c>
      <c r="P4935">
        <f ca="1">_20206[[#This Row],[最低排名]]-_20206[[#This Row],[同分人数]]+1</f>
        <v>37111</v>
      </c>
      <c r="Q4935">
        <f ca="1">IF(O4935&gt;=开始!$B$6, 1, 0)</f>
        <v>1</v>
      </c>
      <c r="R4935">
        <f ca="1">_20206[[#This Row],[最低排名]]-开始!$B$6</f>
        <v>37331</v>
      </c>
    </row>
    <row r="4936" spans="1:18">
      <c r="A4936">
        <v>69301</v>
      </c>
      <c r="B4936" t="s">
        <v>1104</v>
      </c>
      <c r="C4936" t="str">
        <f t="shared" si="306"/>
        <v>商丘师范</v>
      </c>
      <c r="D4936" t="str">
        <f t="shared" si="307"/>
        <v>01</v>
      </c>
      <c r="E4936" t="s">
        <v>479</v>
      </c>
      <c r="F4936">
        <v>201</v>
      </c>
      <c r="G4936">
        <v>109</v>
      </c>
      <c r="H4936">
        <v>71</v>
      </c>
      <c r="I4936">
        <v>52</v>
      </c>
      <c r="J4936">
        <v>52</v>
      </c>
      <c r="K4936">
        <v>46</v>
      </c>
      <c r="L4936">
        <v>0</v>
      </c>
      <c r="M4936">
        <v>2023</v>
      </c>
      <c r="N4936">
        <f t="shared" ca="1" si="308"/>
        <v>199</v>
      </c>
      <c r="O4936">
        <f t="shared" ca="1" si="309"/>
        <v>37730</v>
      </c>
      <c r="P4936">
        <f ca="1">_20206[[#This Row],[最低排名]]-_20206[[#This Row],[同分人数]]+1</f>
        <v>37532</v>
      </c>
      <c r="Q4936">
        <f ca="1">IF(O4936&gt;=开始!$B$6, 1, 0)</f>
        <v>1</v>
      </c>
      <c r="R4936">
        <f ca="1">_20206[[#This Row],[最低排名]]-开始!$B$6</f>
        <v>37730</v>
      </c>
    </row>
    <row r="4937" spans="1:18">
      <c r="A4937">
        <v>69302</v>
      </c>
      <c r="B4937" t="s">
        <v>1105</v>
      </c>
      <c r="C4937" t="str">
        <f t="shared" si="306"/>
        <v>商丘师范</v>
      </c>
      <c r="D4937" t="str">
        <f t="shared" si="307"/>
        <v>02</v>
      </c>
      <c r="E4937" t="s">
        <v>56</v>
      </c>
      <c r="F4937">
        <v>200</v>
      </c>
      <c r="G4937">
        <v>118</v>
      </c>
      <c r="H4937">
        <v>79</v>
      </c>
      <c r="I4937">
        <v>46</v>
      </c>
      <c r="J4937">
        <v>46</v>
      </c>
      <c r="K4937">
        <v>43</v>
      </c>
      <c r="L4937">
        <v>0</v>
      </c>
      <c r="M4937">
        <v>2023</v>
      </c>
      <c r="N4937">
        <f t="shared" ca="1" si="308"/>
        <v>207</v>
      </c>
      <c r="O4937">
        <f t="shared" ca="1" si="309"/>
        <v>39247</v>
      </c>
      <c r="P4937">
        <f ca="1">_20206[[#This Row],[最低排名]]-_20206[[#This Row],[同分人数]]+1</f>
        <v>39041</v>
      </c>
      <c r="Q4937">
        <f ca="1">IF(O4937&gt;=开始!$B$6, 1, 0)</f>
        <v>1</v>
      </c>
      <c r="R4937">
        <f ca="1">_20206[[#This Row],[最低排名]]-开始!$B$6</f>
        <v>39247</v>
      </c>
    </row>
    <row r="4938" spans="1:18">
      <c r="A4938">
        <v>69303</v>
      </c>
      <c r="B4938" t="s">
        <v>1106</v>
      </c>
      <c r="C4938" t="str">
        <f t="shared" si="306"/>
        <v>商丘师范</v>
      </c>
      <c r="D4938" t="str">
        <f t="shared" si="307"/>
        <v>03</v>
      </c>
      <c r="E4938" t="s">
        <v>469</v>
      </c>
      <c r="F4938">
        <v>197</v>
      </c>
      <c r="G4938">
        <v>102</v>
      </c>
      <c r="H4938">
        <v>79</v>
      </c>
      <c r="I4938">
        <v>58</v>
      </c>
      <c r="J4938">
        <v>52</v>
      </c>
      <c r="K4938">
        <v>46</v>
      </c>
      <c r="L4938">
        <v>0</v>
      </c>
      <c r="M4938">
        <v>2023</v>
      </c>
      <c r="N4938">
        <f t="shared" ca="1" si="308"/>
        <v>224</v>
      </c>
      <c r="O4938">
        <f t="shared" ca="1" si="309"/>
        <v>35697</v>
      </c>
      <c r="P4938">
        <f ca="1">_20206[[#This Row],[最低排名]]-_20206[[#This Row],[同分人数]]+1</f>
        <v>35474</v>
      </c>
      <c r="Q4938">
        <f ca="1">IF(O4938&gt;=开始!$B$6, 1, 0)</f>
        <v>1</v>
      </c>
      <c r="R4938">
        <f ca="1">_20206[[#This Row],[最低排名]]-开始!$B$6</f>
        <v>35697</v>
      </c>
    </row>
    <row r="4939" spans="1:18">
      <c r="A4939">
        <v>69401</v>
      </c>
      <c r="B4939" t="s">
        <v>1107</v>
      </c>
      <c r="C4939" t="str">
        <f t="shared" si="306"/>
        <v>河南财政</v>
      </c>
      <c r="D4939" t="str">
        <f t="shared" si="307"/>
        <v>01</v>
      </c>
      <c r="E4939" t="s">
        <v>144</v>
      </c>
      <c r="F4939">
        <v>199</v>
      </c>
      <c r="G4939">
        <v>100</v>
      </c>
      <c r="H4939">
        <v>85</v>
      </c>
      <c r="I4939">
        <v>64</v>
      </c>
      <c r="J4939">
        <v>61</v>
      </c>
      <c r="K4939">
        <v>58</v>
      </c>
      <c r="L4939">
        <v>0</v>
      </c>
      <c r="M4939">
        <v>2023</v>
      </c>
      <c r="N4939">
        <f t="shared" ca="1" si="308"/>
        <v>242</v>
      </c>
      <c r="O4939">
        <f t="shared" ca="1" si="309"/>
        <v>27818</v>
      </c>
      <c r="P4939">
        <f ca="1">_20206[[#This Row],[最低排名]]-_20206[[#This Row],[同分人数]]+1</f>
        <v>27577</v>
      </c>
      <c r="Q4939">
        <f ca="1">IF(O4939&gt;=开始!$B$6, 1, 0)</f>
        <v>1</v>
      </c>
      <c r="R4939">
        <f ca="1">_20206[[#This Row],[最低排名]]-开始!$B$6</f>
        <v>27818</v>
      </c>
    </row>
    <row r="4940" spans="1:18">
      <c r="A4940">
        <v>69501</v>
      </c>
      <c r="B4940" t="s">
        <v>1108</v>
      </c>
      <c r="C4940" t="str">
        <f t="shared" si="306"/>
        <v>郑州航空</v>
      </c>
      <c r="D4940" t="str">
        <f t="shared" si="307"/>
        <v>01</v>
      </c>
      <c r="E4940" t="s">
        <v>405</v>
      </c>
      <c r="F4940">
        <v>173</v>
      </c>
      <c r="G4940">
        <v>97</v>
      </c>
      <c r="H4940">
        <v>89</v>
      </c>
      <c r="I4940">
        <v>61</v>
      </c>
      <c r="J4940">
        <v>52</v>
      </c>
      <c r="K4940">
        <v>52</v>
      </c>
      <c r="L4940">
        <v>0</v>
      </c>
      <c r="M4940">
        <v>2023</v>
      </c>
      <c r="N4940">
        <f t="shared" ca="1" si="308"/>
        <v>209</v>
      </c>
      <c r="O4940">
        <f t="shared" ca="1" si="309"/>
        <v>36712</v>
      </c>
      <c r="P4940">
        <f ca="1">_20206[[#This Row],[最低排名]]-_20206[[#This Row],[同分人数]]+1</f>
        <v>36504</v>
      </c>
      <c r="Q4940">
        <f ca="1">IF(O4940&gt;=开始!$B$6, 1, 0)</f>
        <v>1</v>
      </c>
      <c r="R4940">
        <f ca="1">_20206[[#This Row],[最低排名]]-开始!$B$6</f>
        <v>36712</v>
      </c>
    </row>
    <row r="4941" spans="1:18">
      <c r="A4941">
        <v>69601</v>
      </c>
      <c r="B4941" t="s">
        <v>1109</v>
      </c>
      <c r="C4941" t="str">
        <f t="shared" si="306"/>
        <v>洛阳理工</v>
      </c>
      <c r="D4941" t="str">
        <f t="shared" si="307"/>
        <v>01</v>
      </c>
      <c r="E4941" t="s">
        <v>752</v>
      </c>
      <c r="F4941">
        <v>202</v>
      </c>
      <c r="G4941">
        <v>102</v>
      </c>
      <c r="H4941">
        <v>79</v>
      </c>
      <c r="I4941">
        <v>52</v>
      </c>
      <c r="J4941">
        <v>49</v>
      </c>
      <c r="K4941">
        <v>43</v>
      </c>
      <c r="L4941">
        <v>0</v>
      </c>
      <c r="M4941">
        <v>2023</v>
      </c>
      <c r="N4941">
        <f t="shared" ca="1" si="308"/>
        <v>204</v>
      </c>
      <c r="O4941">
        <f t="shared" ca="1" si="309"/>
        <v>37110</v>
      </c>
      <c r="P4941">
        <f ca="1">_20206[[#This Row],[最低排名]]-_20206[[#This Row],[同分人数]]+1</f>
        <v>36907</v>
      </c>
      <c r="Q4941">
        <f ca="1">IF(O4941&gt;=开始!$B$6, 1, 0)</f>
        <v>1</v>
      </c>
      <c r="R4941">
        <f ca="1">_20206[[#This Row],[最低排名]]-开始!$B$6</f>
        <v>37110</v>
      </c>
    </row>
    <row r="4942" spans="1:18">
      <c r="A4942">
        <v>69701</v>
      </c>
      <c r="B4942" t="s">
        <v>1110</v>
      </c>
      <c r="C4942" t="str">
        <f t="shared" si="306"/>
        <v>安阳工院</v>
      </c>
      <c r="D4942" t="str">
        <f t="shared" si="307"/>
        <v>01</v>
      </c>
      <c r="E4942" t="s">
        <v>585</v>
      </c>
      <c r="F4942">
        <v>198</v>
      </c>
      <c r="G4942">
        <v>108</v>
      </c>
      <c r="H4942">
        <v>71</v>
      </c>
      <c r="I4942">
        <v>55</v>
      </c>
      <c r="J4942">
        <v>46</v>
      </c>
      <c r="K4942">
        <v>46</v>
      </c>
      <c r="L4942">
        <v>0</v>
      </c>
      <c r="M4942">
        <v>2023</v>
      </c>
      <c r="N4942">
        <f t="shared" ca="1" si="308"/>
        <v>189</v>
      </c>
      <c r="O4942">
        <f t="shared" ca="1" si="309"/>
        <v>38855</v>
      </c>
      <c r="P4942">
        <f ca="1">_20206[[#This Row],[最低排名]]-_20206[[#This Row],[同分人数]]+1</f>
        <v>38667</v>
      </c>
      <c r="Q4942">
        <f ca="1">IF(O4942&gt;=开始!$B$6, 1, 0)</f>
        <v>1</v>
      </c>
      <c r="R4942">
        <f ca="1">_20206[[#This Row],[最低排名]]-开始!$B$6</f>
        <v>38855</v>
      </c>
    </row>
    <row r="4943" spans="1:18">
      <c r="A4943">
        <v>69801</v>
      </c>
      <c r="B4943" t="s">
        <v>1111</v>
      </c>
      <c r="C4943" t="str">
        <f t="shared" si="306"/>
        <v>河南城建</v>
      </c>
      <c r="D4943" t="str">
        <f t="shared" si="307"/>
        <v>01</v>
      </c>
      <c r="E4943" t="s">
        <v>479</v>
      </c>
      <c r="F4943">
        <v>174</v>
      </c>
      <c r="G4943">
        <v>91</v>
      </c>
      <c r="H4943">
        <v>92</v>
      </c>
      <c r="I4943">
        <v>58</v>
      </c>
      <c r="J4943">
        <v>49</v>
      </c>
      <c r="K4943">
        <v>49</v>
      </c>
      <c r="L4943">
        <v>0</v>
      </c>
      <c r="M4943">
        <v>2023</v>
      </c>
      <c r="N4943">
        <f t="shared" ca="1" si="308"/>
        <v>199</v>
      </c>
      <c r="O4943">
        <f t="shared" ca="1" si="309"/>
        <v>37730</v>
      </c>
      <c r="P4943">
        <f ca="1">_20206[[#This Row],[最低排名]]-_20206[[#This Row],[同分人数]]+1</f>
        <v>37532</v>
      </c>
      <c r="Q4943">
        <f ca="1">IF(O4943&gt;=开始!$B$6, 1, 0)</f>
        <v>1</v>
      </c>
      <c r="R4943">
        <f ca="1">_20206[[#This Row],[最低排名]]-开始!$B$6</f>
        <v>37730</v>
      </c>
    </row>
    <row r="4944" spans="1:18">
      <c r="A4944">
        <v>69802</v>
      </c>
      <c r="B4944" t="s">
        <v>1112</v>
      </c>
      <c r="C4944" t="str">
        <f t="shared" si="306"/>
        <v>河南城建</v>
      </c>
      <c r="D4944" t="str">
        <f t="shared" si="307"/>
        <v>02</v>
      </c>
      <c r="E4944" t="s">
        <v>513</v>
      </c>
      <c r="F4944">
        <v>188</v>
      </c>
      <c r="G4944">
        <v>95</v>
      </c>
      <c r="H4944">
        <v>73</v>
      </c>
      <c r="I4944">
        <v>55</v>
      </c>
      <c r="J4944">
        <v>55</v>
      </c>
      <c r="K4944">
        <v>49</v>
      </c>
      <c r="L4944">
        <v>0</v>
      </c>
      <c r="M4944">
        <v>2023</v>
      </c>
      <c r="N4944">
        <f t="shared" ca="1" si="308"/>
        <v>161</v>
      </c>
      <c r="O4944">
        <f t="shared" ca="1" si="309"/>
        <v>38092</v>
      </c>
      <c r="P4944">
        <f ca="1">_20206[[#This Row],[最低排名]]-_20206[[#This Row],[同分人数]]+1</f>
        <v>37932</v>
      </c>
      <c r="Q4944">
        <f ca="1">IF(O4944&gt;=开始!$B$6, 1, 0)</f>
        <v>1</v>
      </c>
      <c r="R4944">
        <f ca="1">_20206[[#This Row],[最低排名]]-开始!$B$6</f>
        <v>38092</v>
      </c>
    </row>
    <row r="4945" spans="1:18">
      <c r="A4945">
        <v>69901</v>
      </c>
      <c r="B4945" t="s">
        <v>1113</v>
      </c>
      <c r="C4945" t="str">
        <f t="shared" si="306"/>
        <v>河南师大</v>
      </c>
      <c r="D4945" t="str">
        <f t="shared" si="307"/>
        <v>01</v>
      </c>
      <c r="E4945" t="s">
        <v>643</v>
      </c>
      <c r="F4945">
        <v>204</v>
      </c>
      <c r="G4945">
        <v>110</v>
      </c>
      <c r="H4945">
        <v>96</v>
      </c>
      <c r="I4945">
        <v>67</v>
      </c>
      <c r="J4945">
        <v>61</v>
      </c>
      <c r="K4945">
        <v>49</v>
      </c>
      <c r="L4945">
        <v>0</v>
      </c>
      <c r="M4945">
        <v>2023</v>
      </c>
      <c r="N4945">
        <f t="shared" ca="1" si="308"/>
        <v>270</v>
      </c>
      <c r="O4945">
        <f t="shared" ca="1" si="309"/>
        <v>25351</v>
      </c>
      <c r="P4945">
        <f ca="1">_20206[[#This Row],[最低排名]]-_20206[[#This Row],[同分人数]]+1</f>
        <v>25082</v>
      </c>
      <c r="Q4945">
        <f ca="1">IF(O4945&gt;=开始!$B$6, 1, 0)</f>
        <v>1</v>
      </c>
      <c r="R4945">
        <f ca="1">_20206[[#This Row],[最低排名]]-开始!$B$6</f>
        <v>25351</v>
      </c>
    </row>
    <row r="4946" spans="1:18">
      <c r="A4946">
        <v>69902</v>
      </c>
      <c r="B4946" t="s">
        <v>1114</v>
      </c>
      <c r="C4946" t="str">
        <f t="shared" si="306"/>
        <v>河南师大</v>
      </c>
      <c r="D4946" t="str">
        <f t="shared" si="307"/>
        <v>02</v>
      </c>
      <c r="E4946" t="s">
        <v>126</v>
      </c>
      <c r="F4946">
        <v>213</v>
      </c>
      <c r="G4946">
        <v>108</v>
      </c>
      <c r="H4946">
        <v>100</v>
      </c>
      <c r="I4946">
        <v>58</v>
      </c>
      <c r="J4946">
        <v>52</v>
      </c>
      <c r="K4946">
        <v>46</v>
      </c>
      <c r="L4946">
        <v>0</v>
      </c>
      <c r="M4946">
        <v>2023</v>
      </c>
      <c r="N4946">
        <f t="shared" ca="1" si="308"/>
        <v>222</v>
      </c>
      <c r="O4946">
        <f t="shared" ca="1" si="309"/>
        <v>27340</v>
      </c>
      <c r="P4946">
        <f ca="1">_20206[[#This Row],[最低排名]]-_20206[[#This Row],[同分人数]]+1</f>
        <v>27119</v>
      </c>
      <c r="Q4946">
        <f ca="1">IF(O4946&gt;=开始!$B$6, 1, 0)</f>
        <v>1</v>
      </c>
      <c r="R4946">
        <f ca="1">_20206[[#This Row],[最低排名]]-开始!$B$6</f>
        <v>27340</v>
      </c>
    </row>
    <row r="4947" spans="1:18">
      <c r="A4947">
        <v>70101</v>
      </c>
      <c r="B4947" t="s">
        <v>1115</v>
      </c>
      <c r="C4947" t="str">
        <f t="shared" si="306"/>
        <v>平顶学院</v>
      </c>
      <c r="D4947" t="str">
        <f t="shared" si="307"/>
        <v>01</v>
      </c>
      <c r="E4947" t="s">
        <v>50</v>
      </c>
      <c r="F4947">
        <v>162</v>
      </c>
      <c r="G4947">
        <v>85</v>
      </c>
      <c r="H4947">
        <v>110</v>
      </c>
      <c r="I4947">
        <v>67</v>
      </c>
      <c r="J4947">
        <v>49</v>
      </c>
      <c r="K4947">
        <v>43</v>
      </c>
      <c r="L4947">
        <v>0</v>
      </c>
      <c r="M4947">
        <v>2023</v>
      </c>
      <c r="N4947">
        <f t="shared" ca="1" si="308"/>
        <v>207</v>
      </c>
      <c r="O4947">
        <f t="shared" ca="1" si="309"/>
        <v>35904</v>
      </c>
      <c r="P4947">
        <f ca="1">_20206[[#This Row],[最低排名]]-_20206[[#This Row],[同分人数]]+1</f>
        <v>35698</v>
      </c>
      <c r="Q4947">
        <f ca="1">IF(O4947&gt;=开始!$B$6, 1, 0)</f>
        <v>1</v>
      </c>
      <c r="R4947">
        <f ca="1">_20206[[#This Row],[最低排名]]-开始!$B$6</f>
        <v>35904</v>
      </c>
    </row>
    <row r="4948" spans="1:18">
      <c r="A4948">
        <v>70102</v>
      </c>
      <c r="B4948" t="s">
        <v>1116</v>
      </c>
      <c r="C4948" t="str">
        <f t="shared" si="306"/>
        <v>平顶学院</v>
      </c>
      <c r="D4948" t="str">
        <f t="shared" si="307"/>
        <v>02</v>
      </c>
      <c r="E4948" t="s">
        <v>205</v>
      </c>
      <c r="F4948">
        <v>183</v>
      </c>
      <c r="G4948">
        <v>92</v>
      </c>
      <c r="H4948">
        <v>88</v>
      </c>
      <c r="I4948">
        <v>58</v>
      </c>
      <c r="J4948">
        <v>46</v>
      </c>
      <c r="K4948">
        <v>43</v>
      </c>
      <c r="L4948">
        <v>0</v>
      </c>
      <c r="M4948">
        <v>2023</v>
      </c>
      <c r="N4948">
        <f t="shared" ca="1" si="308"/>
        <v>196</v>
      </c>
      <c r="O4948">
        <f t="shared" ca="1" si="309"/>
        <v>38467</v>
      </c>
      <c r="P4948">
        <f ca="1">_20206[[#This Row],[最低排名]]-_20206[[#This Row],[同分人数]]+1</f>
        <v>38272</v>
      </c>
      <c r="Q4948">
        <f ca="1">IF(O4948&gt;=开始!$B$6, 1, 0)</f>
        <v>1</v>
      </c>
      <c r="R4948">
        <f ca="1">_20206[[#This Row],[最低排名]]-开始!$B$6</f>
        <v>38467</v>
      </c>
    </row>
    <row r="4949" spans="1:18">
      <c r="A4949">
        <v>70201</v>
      </c>
      <c r="B4949" t="s">
        <v>1117</v>
      </c>
      <c r="C4949" t="str">
        <f t="shared" si="306"/>
        <v>河南工院</v>
      </c>
      <c r="D4949" t="str">
        <f t="shared" si="307"/>
        <v>01</v>
      </c>
      <c r="E4949" t="s">
        <v>318</v>
      </c>
      <c r="F4949">
        <v>187</v>
      </c>
      <c r="G4949">
        <v>108</v>
      </c>
      <c r="H4949">
        <v>83</v>
      </c>
      <c r="I4949">
        <v>55</v>
      </c>
      <c r="J4949">
        <v>52</v>
      </c>
      <c r="K4949">
        <v>49</v>
      </c>
      <c r="L4949">
        <v>0</v>
      </c>
      <c r="M4949">
        <v>2023</v>
      </c>
      <c r="N4949">
        <f t="shared" ca="1" si="308"/>
        <v>194</v>
      </c>
      <c r="O4949">
        <f t="shared" ca="1" si="309"/>
        <v>36906</v>
      </c>
      <c r="P4949">
        <f ca="1">_20206[[#This Row],[最低排名]]-_20206[[#This Row],[同分人数]]+1</f>
        <v>36713</v>
      </c>
      <c r="Q4949">
        <f ca="1">IF(O4949&gt;=开始!$B$6, 1, 0)</f>
        <v>1</v>
      </c>
      <c r="R4949">
        <f ca="1">_20206[[#This Row],[最低排名]]-开始!$B$6</f>
        <v>36906</v>
      </c>
    </row>
    <row r="4950" spans="1:18">
      <c r="A4950">
        <v>70301</v>
      </c>
      <c r="B4950" t="s">
        <v>1118</v>
      </c>
      <c r="C4950" t="str">
        <f t="shared" si="306"/>
        <v>新乡学院</v>
      </c>
      <c r="D4950" t="str">
        <f t="shared" si="307"/>
        <v>01</v>
      </c>
      <c r="E4950" t="s">
        <v>316</v>
      </c>
      <c r="F4950">
        <v>187</v>
      </c>
      <c r="G4950">
        <v>99</v>
      </c>
      <c r="H4950">
        <v>81</v>
      </c>
      <c r="I4950">
        <v>52</v>
      </c>
      <c r="J4950">
        <v>46</v>
      </c>
      <c r="K4950">
        <v>40</v>
      </c>
      <c r="L4950">
        <v>0</v>
      </c>
      <c r="M4950">
        <v>2023</v>
      </c>
      <c r="N4950">
        <f t="shared" ca="1" si="308"/>
        <v>159</v>
      </c>
      <c r="O4950">
        <f t="shared" ca="1" si="309"/>
        <v>40671</v>
      </c>
      <c r="P4950">
        <f ca="1">_20206[[#This Row],[最低排名]]-_20206[[#This Row],[同分人数]]+1</f>
        <v>40513</v>
      </c>
      <c r="Q4950">
        <f ca="1">IF(O4950&gt;=开始!$B$6, 1, 0)</f>
        <v>1</v>
      </c>
      <c r="R4950">
        <f ca="1">_20206[[#This Row],[最低排名]]-开始!$B$6</f>
        <v>40671</v>
      </c>
    </row>
    <row r="4951" spans="1:18">
      <c r="A4951">
        <v>71101</v>
      </c>
      <c r="B4951" t="s">
        <v>1119</v>
      </c>
      <c r="C4951" t="str">
        <f t="shared" si="306"/>
        <v>中南民族</v>
      </c>
      <c r="D4951" t="str">
        <f t="shared" si="307"/>
        <v>01</v>
      </c>
      <c r="E4951" t="s">
        <v>162</v>
      </c>
      <c r="F4951">
        <v>193</v>
      </c>
      <c r="G4951">
        <v>102</v>
      </c>
      <c r="H4951">
        <v>111</v>
      </c>
      <c r="I4951">
        <v>64</v>
      </c>
      <c r="J4951">
        <v>58</v>
      </c>
      <c r="K4951">
        <v>49</v>
      </c>
      <c r="L4951">
        <v>0</v>
      </c>
      <c r="M4951">
        <v>2023</v>
      </c>
      <c r="N4951">
        <f t="shared" ca="1" si="308"/>
        <v>263</v>
      </c>
      <c r="O4951">
        <f t="shared" ca="1" si="309"/>
        <v>25848</v>
      </c>
      <c r="P4951">
        <f ca="1">_20206[[#This Row],[最低排名]]-_20206[[#This Row],[同分人数]]+1</f>
        <v>25586</v>
      </c>
      <c r="Q4951">
        <f ca="1">IF(O4951&gt;=开始!$B$6, 1, 0)</f>
        <v>1</v>
      </c>
      <c r="R4951">
        <f ca="1">_20206[[#This Row],[最低排名]]-开始!$B$6</f>
        <v>25848</v>
      </c>
    </row>
    <row r="4952" spans="1:18">
      <c r="A4952">
        <v>71102</v>
      </c>
      <c r="B4952" t="s">
        <v>1120</v>
      </c>
      <c r="C4952" t="str">
        <f t="shared" si="306"/>
        <v>中南民族</v>
      </c>
      <c r="D4952" t="str">
        <f t="shared" si="307"/>
        <v>02</v>
      </c>
      <c r="E4952" t="s">
        <v>387</v>
      </c>
      <c r="F4952">
        <v>196</v>
      </c>
      <c r="G4952">
        <v>106</v>
      </c>
      <c r="H4952">
        <v>88</v>
      </c>
      <c r="I4952">
        <v>58</v>
      </c>
      <c r="J4952">
        <v>52</v>
      </c>
      <c r="K4952">
        <v>52</v>
      </c>
      <c r="L4952">
        <v>0</v>
      </c>
      <c r="M4952">
        <v>2023</v>
      </c>
      <c r="N4952">
        <f t="shared" ca="1" si="308"/>
        <v>216</v>
      </c>
      <c r="O4952">
        <f t="shared" ca="1" si="309"/>
        <v>32676</v>
      </c>
      <c r="P4952">
        <f ca="1">_20206[[#This Row],[最低排名]]-_20206[[#This Row],[同分人数]]+1</f>
        <v>32461</v>
      </c>
      <c r="Q4952">
        <f ca="1">IF(O4952&gt;=开始!$B$6, 1, 0)</f>
        <v>1</v>
      </c>
      <c r="R4952">
        <f ca="1">_20206[[#This Row],[最低排名]]-开始!$B$6</f>
        <v>32676</v>
      </c>
    </row>
    <row r="4953" spans="1:18">
      <c r="A4953">
        <v>71201</v>
      </c>
      <c r="B4953" t="s">
        <v>1121</v>
      </c>
      <c r="C4953" t="str">
        <f t="shared" si="306"/>
        <v>武汉大学</v>
      </c>
      <c r="D4953" t="str">
        <f t="shared" si="307"/>
        <v>01</v>
      </c>
      <c r="E4953" t="s">
        <v>328</v>
      </c>
      <c r="F4953">
        <v>237</v>
      </c>
      <c r="G4953">
        <v>127</v>
      </c>
      <c r="H4953">
        <v>137</v>
      </c>
      <c r="I4953">
        <v>70</v>
      </c>
      <c r="J4953">
        <v>70</v>
      </c>
      <c r="K4953">
        <v>61</v>
      </c>
      <c r="L4953">
        <v>0</v>
      </c>
      <c r="M4953">
        <v>2023</v>
      </c>
      <c r="N4953">
        <f t="shared" ca="1" si="308"/>
        <v>156</v>
      </c>
      <c r="O4953">
        <f t="shared" ca="1" si="309"/>
        <v>3118</v>
      </c>
      <c r="P4953">
        <f ca="1">_20206[[#This Row],[最低排名]]-_20206[[#This Row],[同分人数]]+1</f>
        <v>2963</v>
      </c>
      <c r="Q4953">
        <f ca="1">IF(O4953&gt;=开始!$B$6, 1, 0)</f>
        <v>1</v>
      </c>
      <c r="R4953">
        <f ca="1">_20206[[#This Row],[最低排名]]-开始!$B$6</f>
        <v>3118</v>
      </c>
    </row>
    <row r="4954" spans="1:18">
      <c r="A4954">
        <v>71202</v>
      </c>
      <c r="B4954" t="s">
        <v>1122</v>
      </c>
      <c r="C4954" t="str">
        <f t="shared" si="306"/>
        <v>武汉大学</v>
      </c>
      <c r="D4954" t="str">
        <f t="shared" si="307"/>
        <v>02</v>
      </c>
      <c r="E4954" t="s">
        <v>601</v>
      </c>
      <c r="F4954">
        <v>248</v>
      </c>
      <c r="G4954">
        <v>135</v>
      </c>
      <c r="H4954">
        <v>129</v>
      </c>
      <c r="I4954">
        <v>67</v>
      </c>
      <c r="J4954">
        <v>64</v>
      </c>
      <c r="K4954">
        <v>64</v>
      </c>
      <c r="L4954">
        <v>0</v>
      </c>
      <c r="M4954">
        <v>2023</v>
      </c>
      <c r="N4954">
        <f t="shared" ca="1" si="308"/>
        <v>182</v>
      </c>
      <c r="O4954">
        <f t="shared" ca="1" si="309"/>
        <v>3586</v>
      </c>
      <c r="P4954">
        <f ca="1">_20206[[#This Row],[最低排名]]-_20206[[#This Row],[同分人数]]+1</f>
        <v>3405</v>
      </c>
      <c r="Q4954">
        <f ca="1">IF(O4954&gt;=开始!$B$6, 1, 0)</f>
        <v>1</v>
      </c>
      <c r="R4954">
        <f ca="1">_20206[[#This Row],[最低排名]]-开始!$B$6</f>
        <v>3586</v>
      </c>
    </row>
    <row r="4955" spans="1:18">
      <c r="A4955">
        <v>71203</v>
      </c>
      <c r="B4955" t="s">
        <v>1123</v>
      </c>
      <c r="C4955" t="str">
        <f t="shared" si="306"/>
        <v>武汉大学</v>
      </c>
      <c r="D4955" t="str">
        <f t="shared" si="307"/>
        <v>03</v>
      </c>
      <c r="E4955" t="s">
        <v>6</v>
      </c>
      <c r="F4955">
        <v>236</v>
      </c>
      <c r="G4955">
        <v>121</v>
      </c>
      <c r="H4955">
        <v>131</v>
      </c>
      <c r="I4955">
        <v>70</v>
      </c>
      <c r="J4955">
        <v>67</v>
      </c>
      <c r="K4955">
        <v>67</v>
      </c>
      <c r="L4955">
        <v>0</v>
      </c>
      <c r="M4955">
        <v>2023</v>
      </c>
      <c r="N4955">
        <f t="shared" ca="1" si="308"/>
        <v>155</v>
      </c>
      <c r="O4955">
        <f t="shared" ca="1" si="309"/>
        <v>3741</v>
      </c>
      <c r="P4955">
        <f ca="1">_20206[[#This Row],[最低排名]]-_20206[[#This Row],[同分人数]]+1</f>
        <v>3587</v>
      </c>
      <c r="Q4955">
        <f ca="1">IF(O4955&gt;=开始!$B$6, 1, 0)</f>
        <v>1</v>
      </c>
      <c r="R4955">
        <f ca="1">_20206[[#This Row],[最低排名]]-开始!$B$6</f>
        <v>3741</v>
      </c>
    </row>
    <row r="4956" spans="1:18">
      <c r="A4956">
        <v>71204</v>
      </c>
      <c r="B4956" t="s">
        <v>1124</v>
      </c>
      <c r="C4956" t="str">
        <f t="shared" si="306"/>
        <v>武汉大学</v>
      </c>
      <c r="D4956" t="str">
        <f t="shared" si="307"/>
        <v>04</v>
      </c>
      <c r="E4956" t="s">
        <v>250</v>
      </c>
      <c r="F4956">
        <v>237</v>
      </c>
      <c r="G4956">
        <v>122</v>
      </c>
      <c r="H4956">
        <v>136</v>
      </c>
      <c r="I4956">
        <v>70</v>
      </c>
      <c r="J4956">
        <v>67</v>
      </c>
      <c r="K4956">
        <v>64</v>
      </c>
      <c r="L4956">
        <v>0</v>
      </c>
      <c r="M4956">
        <v>2023</v>
      </c>
      <c r="N4956">
        <f t="shared" ca="1" si="308"/>
        <v>152</v>
      </c>
      <c r="O4956">
        <f t="shared" ca="1" si="309"/>
        <v>3270</v>
      </c>
      <c r="P4956">
        <f ca="1">_20206[[#This Row],[最低排名]]-_20206[[#This Row],[同分人数]]+1</f>
        <v>3119</v>
      </c>
      <c r="Q4956">
        <f ca="1">IF(O4956&gt;=开始!$B$6, 1, 0)</f>
        <v>1</v>
      </c>
      <c r="R4956">
        <f ca="1">_20206[[#This Row],[最低排名]]-开始!$B$6</f>
        <v>3270</v>
      </c>
    </row>
    <row r="4957" spans="1:18">
      <c r="A4957">
        <v>71301</v>
      </c>
      <c r="B4957" t="s">
        <v>1125</v>
      </c>
      <c r="C4957" t="str">
        <f t="shared" si="306"/>
        <v>华中科大</v>
      </c>
      <c r="D4957" t="str">
        <f t="shared" si="307"/>
        <v>01</v>
      </c>
      <c r="E4957" t="s">
        <v>328</v>
      </c>
      <c r="F4957">
        <v>247</v>
      </c>
      <c r="G4957">
        <v>135</v>
      </c>
      <c r="H4957">
        <v>124</v>
      </c>
      <c r="I4957">
        <v>70</v>
      </c>
      <c r="J4957">
        <v>67</v>
      </c>
      <c r="K4957">
        <v>67</v>
      </c>
      <c r="L4957">
        <v>0</v>
      </c>
      <c r="M4957">
        <v>2023</v>
      </c>
      <c r="N4957">
        <f t="shared" ca="1" si="308"/>
        <v>156</v>
      </c>
      <c r="O4957">
        <f t="shared" ca="1" si="309"/>
        <v>3118</v>
      </c>
      <c r="P4957">
        <f ca="1">_20206[[#This Row],[最低排名]]-_20206[[#This Row],[同分人数]]+1</f>
        <v>2963</v>
      </c>
      <c r="Q4957">
        <f ca="1">IF(O4957&gt;=开始!$B$6, 1, 0)</f>
        <v>1</v>
      </c>
      <c r="R4957">
        <f ca="1">_20206[[#This Row],[最低排名]]-开始!$B$6</f>
        <v>3118</v>
      </c>
    </row>
    <row r="4958" spans="1:18">
      <c r="A4958">
        <v>71302</v>
      </c>
      <c r="B4958" t="s">
        <v>1126</v>
      </c>
      <c r="C4958" t="str">
        <f t="shared" si="306"/>
        <v>华中科大</v>
      </c>
      <c r="D4958" t="str">
        <f t="shared" si="307"/>
        <v>02</v>
      </c>
      <c r="E4958" t="s">
        <v>1127</v>
      </c>
      <c r="F4958">
        <v>246</v>
      </c>
      <c r="G4958">
        <v>129</v>
      </c>
      <c r="H4958">
        <v>134</v>
      </c>
      <c r="I4958">
        <v>70</v>
      </c>
      <c r="J4958">
        <v>67</v>
      </c>
      <c r="K4958">
        <v>61</v>
      </c>
      <c r="L4958">
        <v>0</v>
      </c>
      <c r="M4958">
        <v>2023</v>
      </c>
      <c r="N4958">
        <f t="shared" ca="1" si="308"/>
        <v>148</v>
      </c>
      <c r="O4958">
        <f t="shared" ca="1" si="309"/>
        <v>2668</v>
      </c>
      <c r="P4958">
        <f ca="1">_20206[[#This Row],[最低排名]]-_20206[[#This Row],[同分人数]]+1</f>
        <v>2521</v>
      </c>
      <c r="Q4958">
        <f ca="1">IF(O4958&gt;=开始!$B$6, 1, 0)</f>
        <v>1</v>
      </c>
      <c r="R4958">
        <f ca="1">_20206[[#This Row],[最低排名]]-开始!$B$6</f>
        <v>2668</v>
      </c>
    </row>
    <row r="4959" spans="1:18">
      <c r="A4959">
        <v>71401</v>
      </c>
      <c r="B4959" t="s">
        <v>1128</v>
      </c>
      <c r="C4959" t="str">
        <f t="shared" ref="C4959:C5022" si="310">LEFT(B4959, FIND("(", B4959) - 1)</f>
        <v>地大武汉</v>
      </c>
      <c r="D4959" t="str">
        <f t="shared" ref="D4959:D5022" si="311">MID(B4959, FIND("(", B4959) + 1, FIND(")", B4959) - FIND("(", B4959) - 1)</f>
        <v>01</v>
      </c>
      <c r="E4959" t="s">
        <v>279</v>
      </c>
      <c r="F4959">
        <v>226</v>
      </c>
      <c r="G4959">
        <v>118</v>
      </c>
      <c r="H4959">
        <v>130</v>
      </c>
      <c r="I4959">
        <v>61</v>
      </c>
      <c r="J4959">
        <v>58</v>
      </c>
      <c r="K4959">
        <v>58</v>
      </c>
      <c r="L4959">
        <v>0</v>
      </c>
      <c r="M4959">
        <v>2023</v>
      </c>
      <c r="N4959">
        <f t="shared" ca="1" si="308"/>
        <v>225</v>
      </c>
      <c r="O4959">
        <f t="shared" ca="1" si="309"/>
        <v>11501</v>
      </c>
      <c r="P4959">
        <f ca="1">_20206[[#This Row],[最低排名]]-_20206[[#This Row],[同分人数]]+1</f>
        <v>11277</v>
      </c>
      <c r="Q4959">
        <f ca="1">IF(O4959&gt;=开始!$B$6, 1, 0)</f>
        <v>1</v>
      </c>
      <c r="R4959">
        <f ca="1">_20206[[#This Row],[最低排名]]-开始!$B$6</f>
        <v>11501</v>
      </c>
    </row>
    <row r="4960" spans="1:18">
      <c r="A4960">
        <v>71402</v>
      </c>
      <c r="B4960" t="s">
        <v>1129</v>
      </c>
      <c r="C4960" t="str">
        <f t="shared" si="310"/>
        <v>地大武汉</v>
      </c>
      <c r="D4960" t="str">
        <f t="shared" si="311"/>
        <v>02</v>
      </c>
      <c r="E4960" t="s">
        <v>1130</v>
      </c>
      <c r="F4960">
        <v>222</v>
      </c>
      <c r="G4960">
        <v>122</v>
      </c>
      <c r="H4960">
        <v>111</v>
      </c>
      <c r="I4960">
        <v>67</v>
      </c>
      <c r="J4960">
        <v>64</v>
      </c>
      <c r="K4960">
        <v>61</v>
      </c>
      <c r="L4960">
        <v>0</v>
      </c>
      <c r="M4960">
        <v>2023</v>
      </c>
      <c r="N4960">
        <f t="shared" ca="1" si="308"/>
        <v>246</v>
      </c>
      <c r="O4960">
        <f t="shared" ca="1" si="309"/>
        <v>13398</v>
      </c>
      <c r="P4960">
        <f ca="1">_20206[[#This Row],[最低排名]]-_20206[[#This Row],[同分人数]]+1</f>
        <v>13153</v>
      </c>
      <c r="Q4960">
        <f ca="1">IF(O4960&gt;=开始!$B$6, 1, 0)</f>
        <v>1</v>
      </c>
      <c r="R4960">
        <f ca="1">_20206[[#This Row],[最低排名]]-开始!$B$6</f>
        <v>13398</v>
      </c>
    </row>
    <row r="4961" spans="1:18">
      <c r="A4961">
        <v>71501</v>
      </c>
      <c r="B4961" t="s">
        <v>1131</v>
      </c>
      <c r="C4961" t="str">
        <f t="shared" si="310"/>
        <v>武汉理工</v>
      </c>
      <c r="D4961" t="str">
        <f t="shared" si="311"/>
        <v>01</v>
      </c>
      <c r="E4961" t="s">
        <v>25</v>
      </c>
      <c r="F4961">
        <v>239</v>
      </c>
      <c r="G4961">
        <v>136</v>
      </c>
      <c r="H4961">
        <v>121</v>
      </c>
      <c r="I4961">
        <v>67</v>
      </c>
      <c r="J4961">
        <v>58</v>
      </c>
      <c r="K4961">
        <v>58</v>
      </c>
      <c r="L4961">
        <v>0</v>
      </c>
      <c r="M4961">
        <v>2023</v>
      </c>
      <c r="N4961">
        <f t="shared" ca="1" si="308"/>
        <v>239</v>
      </c>
      <c r="O4961">
        <f t="shared" ca="1" si="309"/>
        <v>9179</v>
      </c>
      <c r="P4961">
        <f ca="1">_20206[[#This Row],[最低排名]]-_20206[[#This Row],[同分人数]]+1</f>
        <v>8941</v>
      </c>
      <c r="Q4961">
        <f ca="1">IF(O4961&gt;=开始!$B$6, 1, 0)</f>
        <v>1</v>
      </c>
      <c r="R4961">
        <f ca="1">_20206[[#This Row],[最低排名]]-开始!$B$6</f>
        <v>9179</v>
      </c>
    </row>
    <row r="4962" spans="1:18">
      <c r="A4962">
        <v>71502</v>
      </c>
      <c r="B4962" t="s">
        <v>1132</v>
      </c>
      <c r="C4962" t="str">
        <f t="shared" si="310"/>
        <v>武汉理工</v>
      </c>
      <c r="D4962" t="str">
        <f t="shared" si="311"/>
        <v>02</v>
      </c>
      <c r="E4962" t="s">
        <v>607</v>
      </c>
      <c r="F4962">
        <v>225</v>
      </c>
      <c r="G4962">
        <v>120</v>
      </c>
      <c r="H4962">
        <v>120</v>
      </c>
      <c r="I4962">
        <v>67</v>
      </c>
      <c r="J4962">
        <v>67</v>
      </c>
      <c r="K4962">
        <v>58</v>
      </c>
      <c r="L4962">
        <v>0</v>
      </c>
      <c r="M4962">
        <v>2023</v>
      </c>
      <c r="N4962">
        <f t="shared" ca="1" si="308"/>
        <v>225</v>
      </c>
      <c r="O4962">
        <f t="shared" ca="1" si="309"/>
        <v>10565</v>
      </c>
      <c r="P4962">
        <f ca="1">_20206[[#This Row],[最低排名]]-_20206[[#This Row],[同分人数]]+1</f>
        <v>10341</v>
      </c>
      <c r="Q4962">
        <f ca="1">IF(O4962&gt;=开始!$B$6, 1, 0)</f>
        <v>1</v>
      </c>
      <c r="R4962">
        <f ca="1">_20206[[#This Row],[最低排名]]-开始!$B$6</f>
        <v>10565</v>
      </c>
    </row>
    <row r="4963" spans="1:18">
      <c r="A4963">
        <v>71601</v>
      </c>
      <c r="B4963" t="s">
        <v>1133</v>
      </c>
      <c r="C4963" t="str">
        <f t="shared" si="310"/>
        <v>华中农大</v>
      </c>
      <c r="D4963" t="str">
        <f t="shared" si="311"/>
        <v>01</v>
      </c>
      <c r="E4963" t="s">
        <v>115</v>
      </c>
      <c r="F4963">
        <v>226</v>
      </c>
      <c r="G4963">
        <v>129</v>
      </c>
      <c r="H4963">
        <v>112</v>
      </c>
      <c r="I4963">
        <v>67</v>
      </c>
      <c r="J4963">
        <v>64</v>
      </c>
      <c r="K4963">
        <v>61</v>
      </c>
      <c r="L4963">
        <v>0</v>
      </c>
      <c r="M4963">
        <v>2023</v>
      </c>
      <c r="N4963">
        <f t="shared" ca="1" si="308"/>
        <v>217</v>
      </c>
      <c r="O4963">
        <f t="shared" ca="1" si="309"/>
        <v>12194</v>
      </c>
      <c r="P4963">
        <f ca="1">_20206[[#This Row],[最低排名]]-_20206[[#This Row],[同分人数]]+1</f>
        <v>11978</v>
      </c>
      <c r="Q4963">
        <f ca="1">IF(O4963&gt;=开始!$B$6, 1, 0)</f>
        <v>1</v>
      </c>
      <c r="R4963">
        <f ca="1">_20206[[#This Row],[最低排名]]-开始!$B$6</f>
        <v>12194</v>
      </c>
    </row>
    <row r="4964" spans="1:18">
      <c r="A4964">
        <v>71602</v>
      </c>
      <c r="B4964" t="s">
        <v>1134</v>
      </c>
      <c r="C4964" t="str">
        <f t="shared" si="310"/>
        <v>华中农大</v>
      </c>
      <c r="D4964" t="str">
        <f t="shared" si="311"/>
        <v>02</v>
      </c>
      <c r="E4964" t="s">
        <v>500</v>
      </c>
      <c r="F4964">
        <v>228</v>
      </c>
      <c r="G4964">
        <v>127</v>
      </c>
      <c r="H4964">
        <v>113</v>
      </c>
      <c r="I4964">
        <v>70</v>
      </c>
      <c r="J4964">
        <v>64</v>
      </c>
      <c r="K4964">
        <v>61</v>
      </c>
      <c r="L4964">
        <v>0</v>
      </c>
      <c r="M4964">
        <v>2023</v>
      </c>
      <c r="N4964">
        <f t="shared" ca="1" si="308"/>
        <v>243</v>
      </c>
      <c r="O4964">
        <f t="shared" ca="1" si="309"/>
        <v>10808</v>
      </c>
      <c r="P4964">
        <f ca="1">_20206[[#This Row],[最低排名]]-_20206[[#This Row],[同分人数]]+1</f>
        <v>10566</v>
      </c>
      <c r="Q4964">
        <f ca="1">IF(O4964&gt;=开始!$B$6, 1, 0)</f>
        <v>1</v>
      </c>
      <c r="R4964">
        <f ca="1">_20206[[#This Row],[最低排名]]-开始!$B$6</f>
        <v>10808</v>
      </c>
    </row>
    <row r="4965" spans="1:18">
      <c r="A4965">
        <v>71701</v>
      </c>
      <c r="B4965" t="s">
        <v>1135</v>
      </c>
      <c r="C4965" t="str">
        <f t="shared" si="310"/>
        <v>华中师大</v>
      </c>
      <c r="D4965" t="str">
        <f t="shared" si="311"/>
        <v>01</v>
      </c>
      <c r="E4965" t="s">
        <v>103</v>
      </c>
      <c r="F4965">
        <v>231</v>
      </c>
      <c r="G4965">
        <v>120</v>
      </c>
      <c r="H4965">
        <v>124</v>
      </c>
      <c r="I4965">
        <v>64</v>
      </c>
      <c r="J4965">
        <v>64</v>
      </c>
      <c r="K4965">
        <v>61</v>
      </c>
      <c r="L4965">
        <v>0</v>
      </c>
      <c r="M4965">
        <v>2023</v>
      </c>
      <c r="N4965">
        <f t="shared" ca="1" si="308"/>
        <v>228</v>
      </c>
      <c r="O4965">
        <f t="shared" ca="1" si="309"/>
        <v>8940</v>
      </c>
      <c r="P4965">
        <f ca="1">_20206[[#This Row],[最低排名]]-_20206[[#This Row],[同分人数]]+1</f>
        <v>8713</v>
      </c>
      <c r="Q4965">
        <f ca="1">IF(O4965&gt;=开始!$B$6, 1, 0)</f>
        <v>1</v>
      </c>
      <c r="R4965">
        <f ca="1">_20206[[#This Row],[最低排名]]-开始!$B$6</f>
        <v>8940</v>
      </c>
    </row>
    <row r="4966" spans="1:18">
      <c r="A4966">
        <v>71702</v>
      </c>
      <c r="B4966" t="s">
        <v>1136</v>
      </c>
      <c r="C4966" t="str">
        <f t="shared" si="310"/>
        <v>华中师大</v>
      </c>
      <c r="D4966" t="str">
        <f t="shared" si="311"/>
        <v>02</v>
      </c>
      <c r="E4966" t="s">
        <v>628</v>
      </c>
      <c r="F4966">
        <v>231</v>
      </c>
      <c r="G4966">
        <v>121</v>
      </c>
      <c r="H4966">
        <v>124</v>
      </c>
      <c r="I4966">
        <v>67</v>
      </c>
      <c r="J4966">
        <v>64</v>
      </c>
      <c r="K4966">
        <v>61</v>
      </c>
      <c r="L4966">
        <v>0</v>
      </c>
      <c r="M4966">
        <v>2023</v>
      </c>
      <c r="N4966">
        <f t="shared" ca="1" si="308"/>
        <v>194</v>
      </c>
      <c r="O4966">
        <f t="shared" ca="1" si="309"/>
        <v>8255</v>
      </c>
      <c r="P4966">
        <f ca="1">_20206[[#This Row],[最低排名]]-_20206[[#This Row],[同分人数]]+1</f>
        <v>8062</v>
      </c>
      <c r="Q4966">
        <f ca="1">IF(O4966&gt;=开始!$B$6, 1, 0)</f>
        <v>1</v>
      </c>
      <c r="R4966">
        <f ca="1">_20206[[#This Row],[最低排名]]-开始!$B$6</f>
        <v>8255</v>
      </c>
    </row>
    <row r="4967" spans="1:18">
      <c r="A4967">
        <v>71703</v>
      </c>
      <c r="B4967" t="s">
        <v>1137</v>
      </c>
      <c r="C4967" t="str">
        <f t="shared" si="310"/>
        <v>华中师大</v>
      </c>
      <c r="D4967" t="str">
        <f t="shared" si="311"/>
        <v>03</v>
      </c>
      <c r="E4967" t="s">
        <v>18</v>
      </c>
      <c r="F4967">
        <v>224</v>
      </c>
      <c r="G4967">
        <v>116</v>
      </c>
      <c r="H4967">
        <v>129</v>
      </c>
      <c r="I4967">
        <v>67</v>
      </c>
      <c r="J4967">
        <v>64</v>
      </c>
      <c r="K4967">
        <v>61</v>
      </c>
      <c r="L4967">
        <v>0</v>
      </c>
      <c r="M4967">
        <v>2023</v>
      </c>
      <c r="N4967">
        <f t="shared" ca="1" si="308"/>
        <v>248</v>
      </c>
      <c r="O4967">
        <f t="shared" ca="1" si="309"/>
        <v>8712</v>
      </c>
      <c r="P4967">
        <f ca="1">_20206[[#This Row],[最低排名]]-_20206[[#This Row],[同分人数]]+1</f>
        <v>8465</v>
      </c>
      <c r="Q4967">
        <f ca="1">IF(O4967&gt;=开始!$B$6, 1, 0)</f>
        <v>1</v>
      </c>
      <c r="R4967">
        <f ca="1">_20206[[#This Row],[最低排名]]-开始!$B$6</f>
        <v>8712</v>
      </c>
    </row>
    <row r="4968" spans="1:18">
      <c r="A4968">
        <v>71704</v>
      </c>
      <c r="B4968" t="s">
        <v>1138</v>
      </c>
      <c r="C4968" t="str">
        <f t="shared" si="310"/>
        <v>华中师大</v>
      </c>
      <c r="D4968" t="str">
        <f t="shared" si="311"/>
        <v>04</v>
      </c>
      <c r="E4968" t="s">
        <v>16</v>
      </c>
      <c r="F4968">
        <v>234</v>
      </c>
      <c r="G4968">
        <v>123</v>
      </c>
      <c r="H4968">
        <v>119</v>
      </c>
      <c r="I4968">
        <v>70</v>
      </c>
      <c r="J4968">
        <v>70</v>
      </c>
      <c r="K4968">
        <v>61</v>
      </c>
      <c r="L4968">
        <v>0</v>
      </c>
      <c r="M4968">
        <v>2023</v>
      </c>
      <c r="N4968">
        <f t="shared" ca="1" si="308"/>
        <v>197</v>
      </c>
      <c r="O4968">
        <f t="shared" ca="1" si="309"/>
        <v>6846</v>
      </c>
      <c r="P4968">
        <f ca="1">_20206[[#This Row],[最低排名]]-_20206[[#This Row],[同分人数]]+1</f>
        <v>6650</v>
      </c>
      <c r="Q4968">
        <f ca="1">IF(O4968&gt;=开始!$B$6, 1, 0)</f>
        <v>1</v>
      </c>
      <c r="R4968">
        <f ca="1">_20206[[#This Row],[最低排名]]-开始!$B$6</f>
        <v>6846</v>
      </c>
    </row>
    <row r="4969" spans="1:18">
      <c r="A4969">
        <v>71801</v>
      </c>
      <c r="B4969" t="s">
        <v>1139</v>
      </c>
      <c r="C4969" t="str">
        <f t="shared" si="310"/>
        <v>中南财政</v>
      </c>
      <c r="D4969" t="str">
        <f t="shared" si="311"/>
        <v>01</v>
      </c>
      <c r="E4969" t="s">
        <v>628</v>
      </c>
      <c r="F4969">
        <v>238</v>
      </c>
      <c r="G4969">
        <v>122</v>
      </c>
      <c r="H4969">
        <v>126</v>
      </c>
      <c r="I4969">
        <v>67</v>
      </c>
      <c r="J4969">
        <v>61</v>
      </c>
      <c r="K4969">
        <v>55</v>
      </c>
      <c r="L4969">
        <v>0</v>
      </c>
      <c r="M4969">
        <v>2023</v>
      </c>
      <c r="N4969">
        <f t="shared" ca="1" si="308"/>
        <v>194</v>
      </c>
      <c r="O4969">
        <f t="shared" ca="1" si="309"/>
        <v>8255</v>
      </c>
      <c r="P4969">
        <f ca="1">_20206[[#This Row],[最低排名]]-_20206[[#This Row],[同分人数]]+1</f>
        <v>8062</v>
      </c>
      <c r="Q4969">
        <f ca="1">IF(O4969&gt;=开始!$B$6, 1, 0)</f>
        <v>1</v>
      </c>
      <c r="R4969">
        <f ca="1">_20206[[#This Row],[最低排名]]-开始!$B$6</f>
        <v>8255</v>
      </c>
    </row>
    <row r="4970" spans="1:18">
      <c r="A4970">
        <v>71802</v>
      </c>
      <c r="B4970" t="s">
        <v>1140</v>
      </c>
      <c r="C4970" t="str">
        <f t="shared" si="310"/>
        <v>中南财政</v>
      </c>
      <c r="D4970" t="str">
        <f t="shared" si="311"/>
        <v>02</v>
      </c>
      <c r="E4970" t="s">
        <v>25</v>
      </c>
      <c r="F4970">
        <v>223</v>
      </c>
      <c r="G4970">
        <v>117</v>
      </c>
      <c r="H4970">
        <v>125</v>
      </c>
      <c r="I4970">
        <v>67</v>
      </c>
      <c r="J4970">
        <v>64</v>
      </c>
      <c r="K4970">
        <v>64</v>
      </c>
      <c r="L4970">
        <v>0</v>
      </c>
      <c r="M4970">
        <v>2023</v>
      </c>
      <c r="N4970">
        <f t="shared" ca="1" si="308"/>
        <v>239</v>
      </c>
      <c r="O4970">
        <f t="shared" ca="1" si="309"/>
        <v>9179</v>
      </c>
      <c r="P4970">
        <f ca="1">_20206[[#This Row],[最低排名]]-_20206[[#This Row],[同分人数]]+1</f>
        <v>8941</v>
      </c>
      <c r="Q4970">
        <f ca="1">IF(O4970&gt;=开始!$B$6, 1, 0)</f>
        <v>1</v>
      </c>
      <c r="R4970">
        <f ca="1">_20206[[#This Row],[最低排名]]-开始!$B$6</f>
        <v>9179</v>
      </c>
    </row>
    <row r="4971" spans="1:18">
      <c r="A4971">
        <v>71901</v>
      </c>
      <c r="B4971" t="s">
        <v>1141</v>
      </c>
      <c r="C4971" t="str">
        <f t="shared" si="310"/>
        <v>武汉科大</v>
      </c>
      <c r="D4971" t="str">
        <f t="shared" si="311"/>
        <v>01</v>
      </c>
      <c r="E4971" t="s">
        <v>79</v>
      </c>
      <c r="F4971">
        <v>219</v>
      </c>
      <c r="G4971">
        <v>114</v>
      </c>
      <c r="H4971">
        <v>105</v>
      </c>
      <c r="I4971">
        <v>61</v>
      </c>
      <c r="J4971">
        <v>58</v>
      </c>
      <c r="K4971">
        <v>58</v>
      </c>
      <c r="L4971">
        <v>0</v>
      </c>
      <c r="M4971">
        <v>2023</v>
      </c>
      <c r="N4971">
        <f t="shared" ca="1" si="308"/>
        <v>262</v>
      </c>
      <c r="O4971">
        <f t="shared" ca="1" si="309"/>
        <v>19420</v>
      </c>
      <c r="P4971">
        <f ca="1">_20206[[#This Row],[最低排名]]-_20206[[#This Row],[同分人数]]+1</f>
        <v>19159</v>
      </c>
      <c r="Q4971">
        <f ca="1">IF(O4971&gt;=开始!$B$6, 1, 0)</f>
        <v>1</v>
      </c>
      <c r="R4971">
        <f ca="1">_20206[[#This Row],[最低排名]]-开始!$B$6</f>
        <v>19420</v>
      </c>
    </row>
    <row r="4972" spans="1:18">
      <c r="A4972">
        <v>71902</v>
      </c>
      <c r="B4972" t="s">
        <v>1142</v>
      </c>
      <c r="C4972" t="str">
        <f t="shared" si="310"/>
        <v>武汉科大</v>
      </c>
      <c r="D4972" t="str">
        <f t="shared" si="311"/>
        <v>02</v>
      </c>
      <c r="E4972" t="s">
        <v>152</v>
      </c>
      <c r="F4972">
        <v>206</v>
      </c>
      <c r="G4972">
        <v>122</v>
      </c>
      <c r="H4972">
        <v>112</v>
      </c>
      <c r="I4972">
        <v>58</v>
      </c>
      <c r="J4972">
        <v>55</v>
      </c>
      <c r="K4972">
        <v>55</v>
      </c>
      <c r="L4972">
        <v>5</v>
      </c>
      <c r="M4972">
        <v>2023</v>
      </c>
      <c r="N4972">
        <f t="shared" ca="1" si="308"/>
        <v>237</v>
      </c>
      <c r="O4972">
        <f t="shared" ca="1" si="309"/>
        <v>21932</v>
      </c>
      <c r="P4972">
        <f ca="1">_20206[[#This Row],[最低排名]]-_20206[[#This Row],[同分人数]]+1</f>
        <v>21696</v>
      </c>
      <c r="Q4972">
        <f ca="1">IF(O4972&gt;=开始!$B$6, 1, 0)</f>
        <v>1</v>
      </c>
      <c r="R4972">
        <f ca="1">_20206[[#This Row],[最低排名]]-开始!$B$6</f>
        <v>21932</v>
      </c>
    </row>
    <row r="4973" spans="1:18">
      <c r="A4973">
        <v>71903</v>
      </c>
      <c r="B4973" t="s">
        <v>1143</v>
      </c>
      <c r="C4973" t="str">
        <f t="shared" si="310"/>
        <v>武汉科大</v>
      </c>
      <c r="D4973" t="str">
        <f t="shared" si="311"/>
        <v>03</v>
      </c>
      <c r="E4973" t="s">
        <v>77</v>
      </c>
      <c r="F4973">
        <v>208</v>
      </c>
      <c r="G4973">
        <v>105</v>
      </c>
      <c r="H4973">
        <v>116</v>
      </c>
      <c r="I4973">
        <v>64</v>
      </c>
      <c r="J4973">
        <v>58</v>
      </c>
      <c r="K4973">
        <v>52</v>
      </c>
      <c r="L4973">
        <v>0</v>
      </c>
      <c r="M4973">
        <v>2023</v>
      </c>
      <c r="N4973">
        <f t="shared" ca="1" si="308"/>
        <v>260</v>
      </c>
      <c r="O4973">
        <f t="shared" ca="1" si="309"/>
        <v>20181</v>
      </c>
      <c r="P4973">
        <f ca="1">_20206[[#This Row],[最低排名]]-_20206[[#This Row],[同分人数]]+1</f>
        <v>19922</v>
      </c>
      <c r="Q4973">
        <f ca="1">IF(O4973&gt;=开始!$B$6, 1, 0)</f>
        <v>1</v>
      </c>
      <c r="R4973">
        <f ca="1">_20206[[#This Row],[最低排名]]-开始!$B$6</f>
        <v>20181</v>
      </c>
    </row>
    <row r="4974" spans="1:18">
      <c r="A4974">
        <v>72001</v>
      </c>
      <c r="B4974" t="s">
        <v>1144</v>
      </c>
      <c r="C4974" t="str">
        <f t="shared" si="310"/>
        <v>长江大学</v>
      </c>
      <c r="D4974" t="str">
        <f t="shared" si="311"/>
        <v>01</v>
      </c>
      <c r="E4974" t="s">
        <v>184</v>
      </c>
      <c r="F4974">
        <v>167</v>
      </c>
      <c r="G4974">
        <v>88</v>
      </c>
      <c r="H4974">
        <v>122</v>
      </c>
      <c r="I4974">
        <v>58</v>
      </c>
      <c r="J4974">
        <v>55</v>
      </c>
      <c r="K4974">
        <v>49</v>
      </c>
      <c r="L4974">
        <v>0</v>
      </c>
      <c r="M4974">
        <v>2023</v>
      </c>
      <c r="N4974">
        <f t="shared" ca="1" si="308"/>
        <v>237</v>
      </c>
      <c r="O4974">
        <f t="shared" ca="1" si="309"/>
        <v>31584</v>
      </c>
      <c r="P4974">
        <f ca="1">_20206[[#This Row],[最低排名]]-_20206[[#This Row],[同分人数]]+1</f>
        <v>31348</v>
      </c>
      <c r="Q4974">
        <f ca="1">IF(O4974&gt;=开始!$B$6, 1, 0)</f>
        <v>1</v>
      </c>
      <c r="R4974">
        <f ca="1">_20206[[#This Row],[最低排名]]-开始!$B$6</f>
        <v>31584</v>
      </c>
    </row>
    <row r="4975" spans="1:18">
      <c r="A4975">
        <v>72002</v>
      </c>
      <c r="B4975" t="s">
        <v>1145</v>
      </c>
      <c r="C4975" t="str">
        <f t="shared" si="310"/>
        <v>长江大学</v>
      </c>
      <c r="D4975" t="str">
        <f t="shared" si="311"/>
        <v>02</v>
      </c>
      <c r="E4975" t="s">
        <v>533</v>
      </c>
      <c r="F4975">
        <v>191</v>
      </c>
      <c r="G4975">
        <v>102</v>
      </c>
      <c r="H4975">
        <v>100</v>
      </c>
      <c r="I4975">
        <v>61</v>
      </c>
      <c r="J4975">
        <v>61</v>
      </c>
      <c r="K4975">
        <v>58</v>
      </c>
      <c r="L4975">
        <v>0</v>
      </c>
      <c r="M4975">
        <v>2023</v>
      </c>
      <c r="N4975">
        <f t="shared" ca="1" si="308"/>
        <v>253</v>
      </c>
      <c r="O4975">
        <f t="shared" ca="1" si="309"/>
        <v>26866</v>
      </c>
      <c r="P4975">
        <f ca="1">_20206[[#This Row],[最低排名]]-_20206[[#This Row],[同分人数]]+1</f>
        <v>26614</v>
      </c>
      <c r="Q4975">
        <f ca="1">IF(O4975&gt;=开始!$B$6, 1, 0)</f>
        <v>1</v>
      </c>
      <c r="R4975">
        <f ca="1">_20206[[#This Row],[最低排名]]-开始!$B$6</f>
        <v>26866</v>
      </c>
    </row>
    <row r="4976" spans="1:18">
      <c r="A4976">
        <v>72003</v>
      </c>
      <c r="B4976" t="s">
        <v>1146</v>
      </c>
      <c r="C4976" t="str">
        <f t="shared" si="310"/>
        <v>长江大学</v>
      </c>
      <c r="D4976" t="str">
        <f t="shared" si="311"/>
        <v>03</v>
      </c>
      <c r="E4976" t="s">
        <v>312</v>
      </c>
      <c r="F4976">
        <v>193</v>
      </c>
      <c r="G4976">
        <v>99</v>
      </c>
      <c r="H4976">
        <v>117</v>
      </c>
      <c r="I4976">
        <v>58</v>
      </c>
      <c r="J4976">
        <v>46</v>
      </c>
      <c r="K4976">
        <v>46</v>
      </c>
      <c r="L4976">
        <v>0</v>
      </c>
      <c r="M4976">
        <v>2023</v>
      </c>
      <c r="N4976">
        <f t="shared" ca="1" si="308"/>
        <v>223</v>
      </c>
      <c r="O4976">
        <f t="shared" ca="1" si="309"/>
        <v>29469</v>
      </c>
      <c r="P4976">
        <f ca="1">_20206[[#This Row],[最低排名]]-_20206[[#This Row],[同分人数]]+1</f>
        <v>29247</v>
      </c>
      <c r="Q4976">
        <f ca="1">IF(O4976&gt;=开始!$B$6, 1, 0)</f>
        <v>1</v>
      </c>
      <c r="R4976">
        <f ca="1">_20206[[#This Row],[最低排名]]-开始!$B$6</f>
        <v>29469</v>
      </c>
    </row>
    <row r="4977" spans="1:18">
      <c r="A4977">
        <v>72101</v>
      </c>
      <c r="B4977" t="s">
        <v>1147</v>
      </c>
      <c r="C4977" t="str">
        <f t="shared" si="310"/>
        <v>武汉工程</v>
      </c>
      <c r="D4977" t="str">
        <f t="shared" si="311"/>
        <v>01</v>
      </c>
      <c r="E4977" t="s">
        <v>165</v>
      </c>
      <c r="F4977">
        <v>202</v>
      </c>
      <c r="G4977">
        <v>108</v>
      </c>
      <c r="H4977">
        <v>82</v>
      </c>
      <c r="I4977">
        <v>67</v>
      </c>
      <c r="J4977">
        <v>52</v>
      </c>
      <c r="K4977">
        <v>52</v>
      </c>
      <c r="L4977">
        <v>0</v>
      </c>
      <c r="M4977">
        <v>2023</v>
      </c>
      <c r="N4977">
        <f t="shared" ca="1" si="308"/>
        <v>225</v>
      </c>
      <c r="O4977">
        <f t="shared" ca="1" si="309"/>
        <v>30610</v>
      </c>
      <c r="P4977">
        <f ca="1">_20206[[#This Row],[最低排名]]-_20206[[#This Row],[同分人数]]+1</f>
        <v>30386</v>
      </c>
      <c r="Q4977">
        <f ca="1">IF(O4977&gt;=开始!$B$6, 1, 0)</f>
        <v>1</v>
      </c>
      <c r="R4977">
        <f ca="1">_20206[[#This Row],[最低排名]]-开始!$B$6</f>
        <v>30610</v>
      </c>
    </row>
    <row r="4978" spans="1:18">
      <c r="A4978">
        <v>72201</v>
      </c>
      <c r="B4978" t="s">
        <v>1148</v>
      </c>
      <c r="C4978" t="str">
        <f t="shared" si="310"/>
        <v>武汉轻工</v>
      </c>
      <c r="D4978" t="str">
        <f t="shared" si="311"/>
        <v>01</v>
      </c>
      <c r="E4978" t="s">
        <v>387</v>
      </c>
      <c r="F4978">
        <v>186</v>
      </c>
      <c r="G4978">
        <v>102</v>
      </c>
      <c r="H4978">
        <v>101</v>
      </c>
      <c r="I4978">
        <v>55</v>
      </c>
      <c r="J4978">
        <v>52</v>
      </c>
      <c r="K4978">
        <v>52</v>
      </c>
      <c r="L4978">
        <v>0</v>
      </c>
      <c r="M4978">
        <v>2023</v>
      </c>
      <c r="N4978">
        <f t="shared" ca="1" si="308"/>
        <v>216</v>
      </c>
      <c r="O4978">
        <f t="shared" ca="1" si="309"/>
        <v>32676</v>
      </c>
      <c r="P4978">
        <f ca="1">_20206[[#This Row],[最低排名]]-_20206[[#This Row],[同分人数]]+1</f>
        <v>32461</v>
      </c>
      <c r="Q4978">
        <f ca="1">IF(O4978&gt;=开始!$B$6, 1, 0)</f>
        <v>1</v>
      </c>
      <c r="R4978">
        <f ca="1">_20206[[#This Row],[最低排名]]-开始!$B$6</f>
        <v>32676</v>
      </c>
    </row>
    <row r="4979" spans="1:18">
      <c r="A4979">
        <v>72202</v>
      </c>
      <c r="B4979" t="s">
        <v>1149</v>
      </c>
      <c r="C4979" t="str">
        <f t="shared" si="310"/>
        <v>武汉轻工</v>
      </c>
      <c r="D4979" t="str">
        <f t="shared" si="311"/>
        <v>02</v>
      </c>
      <c r="E4979" t="s">
        <v>389</v>
      </c>
      <c r="F4979">
        <v>203</v>
      </c>
      <c r="G4979">
        <v>105</v>
      </c>
      <c r="H4979">
        <v>81</v>
      </c>
      <c r="I4979">
        <v>61</v>
      </c>
      <c r="J4979">
        <v>55</v>
      </c>
      <c r="K4979">
        <v>52</v>
      </c>
      <c r="L4979">
        <v>0</v>
      </c>
      <c r="M4979">
        <v>2023</v>
      </c>
      <c r="N4979">
        <f t="shared" ca="1" si="308"/>
        <v>253</v>
      </c>
      <c r="O4979">
        <f t="shared" ca="1" si="309"/>
        <v>31347</v>
      </c>
      <c r="P4979">
        <f ca="1">_20206[[#This Row],[最低排名]]-_20206[[#This Row],[同分人数]]+1</f>
        <v>31095</v>
      </c>
      <c r="Q4979">
        <f ca="1">IF(O4979&gt;=开始!$B$6, 1, 0)</f>
        <v>1</v>
      </c>
      <c r="R4979">
        <f ca="1">_20206[[#This Row],[最低排名]]-开始!$B$6</f>
        <v>31347</v>
      </c>
    </row>
    <row r="4980" spans="1:18">
      <c r="A4980">
        <v>72301</v>
      </c>
      <c r="B4980" t="s">
        <v>1150</v>
      </c>
      <c r="C4980" t="str">
        <f t="shared" si="310"/>
        <v>湖北中医</v>
      </c>
      <c r="D4980" t="str">
        <f t="shared" si="311"/>
        <v>01</v>
      </c>
      <c r="E4980" t="s">
        <v>41</v>
      </c>
      <c r="F4980">
        <v>221</v>
      </c>
      <c r="G4980">
        <v>114</v>
      </c>
      <c r="H4980">
        <v>92</v>
      </c>
      <c r="I4980">
        <v>70</v>
      </c>
      <c r="J4980">
        <v>61</v>
      </c>
      <c r="K4980">
        <v>55</v>
      </c>
      <c r="L4980">
        <v>0</v>
      </c>
      <c r="M4980">
        <v>2023</v>
      </c>
      <c r="N4980">
        <f t="shared" ca="1" si="308"/>
        <v>249</v>
      </c>
      <c r="O4980">
        <f t="shared" ca="1" si="309"/>
        <v>19921</v>
      </c>
      <c r="P4980">
        <f ca="1">_20206[[#This Row],[最低排名]]-_20206[[#This Row],[同分人数]]+1</f>
        <v>19673</v>
      </c>
      <c r="Q4980">
        <f ca="1">IF(O4980&gt;=开始!$B$6, 1, 0)</f>
        <v>1</v>
      </c>
      <c r="R4980">
        <f ca="1">_20206[[#This Row],[最低排名]]-开始!$B$6</f>
        <v>19921</v>
      </c>
    </row>
    <row r="4981" spans="1:18">
      <c r="A4981">
        <v>72303</v>
      </c>
      <c r="B4981" t="s">
        <v>1151</v>
      </c>
      <c r="C4981" t="str">
        <f t="shared" si="310"/>
        <v>湖北中医</v>
      </c>
      <c r="D4981" t="str">
        <f t="shared" si="311"/>
        <v>03</v>
      </c>
      <c r="E4981" t="s">
        <v>427</v>
      </c>
      <c r="F4981">
        <v>198</v>
      </c>
      <c r="G4981">
        <v>113</v>
      </c>
      <c r="H4981">
        <v>99</v>
      </c>
      <c r="I4981">
        <v>49</v>
      </c>
      <c r="J4981">
        <v>46</v>
      </c>
      <c r="K4981">
        <v>43</v>
      </c>
      <c r="L4981">
        <v>0</v>
      </c>
      <c r="M4981">
        <v>2023</v>
      </c>
      <c r="N4981">
        <f t="shared" ca="1" si="308"/>
        <v>198</v>
      </c>
      <c r="O4981">
        <f t="shared" ca="1" si="309"/>
        <v>35051</v>
      </c>
      <c r="P4981">
        <f ca="1">_20206[[#This Row],[最低排名]]-_20206[[#This Row],[同分人数]]+1</f>
        <v>34854</v>
      </c>
      <c r="Q4981">
        <f ca="1">IF(O4981&gt;=开始!$B$6, 1, 0)</f>
        <v>1</v>
      </c>
      <c r="R4981">
        <f ca="1">_20206[[#This Row],[最低排名]]-开始!$B$6</f>
        <v>35051</v>
      </c>
    </row>
    <row r="4982" spans="1:18">
      <c r="A4982">
        <v>72304</v>
      </c>
      <c r="B4982" t="s">
        <v>1152</v>
      </c>
      <c r="C4982" t="str">
        <f t="shared" si="310"/>
        <v>湖北中医</v>
      </c>
      <c r="D4982" t="str">
        <f t="shared" si="311"/>
        <v>04</v>
      </c>
      <c r="E4982" t="s">
        <v>309</v>
      </c>
      <c r="F4982">
        <v>194</v>
      </c>
      <c r="G4982">
        <v>102</v>
      </c>
      <c r="H4982">
        <v>77</v>
      </c>
      <c r="I4982">
        <v>61</v>
      </c>
      <c r="J4982">
        <v>58</v>
      </c>
      <c r="K4982">
        <v>52</v>
      </c>
      <c r="L4982">
        <v>0</v>
      </c>
      <c r="M4982">
        <v>2023</v>
      </c>
      <c r="N4982">
        <f t="shared" ca="1" si="308"/>
        <v>237</v>
      </c>
      <c r="O4982">
        <f t="shared" ca="1" si="309"/>
        <v>33564</v>
      </c>
      <c r="P4982">
        <f ca="1">_20206[[#This Row],[最低排名]]-_20206[[#This Row],[同分人数]]+1</f>
        <v>33328</v>
      </c>
      <c r="Q4982">
        <f ca="1">IF(O4982&gt;=开始!$B$6, 1, 0)</f>
        <v>1</v>
      </c>
      <c r="R4982">
        <f ca="1">_20206[[#This Row],[最低排名]]-开始!$B$6</f>
        <v>33564</v>
      </c>
    </row>
    <row r="4983" spans="1:18">
      <c r="A4983">
        <v>72401</v>
      </c>
      <c r="B4983" t="s">
        <v>1153</v>
      </c>
      <c r="C4983" t="str">
        <f t="shared" si="310"/>
        <v>湖北大学</v>
      </c>
      <c r="D4983" t="str">
        <f t="shared" si="311"/>
        <v>01</v>
      </c>
      <c r="E4983" t="s">
        <v>323</v>
      </c>
      <c r="F4983">
        <v>207</v>
      </c>
      <c r="G4983">
        <v>105</v>
      </c>
      <c r="H4983">
        <v>106</v>
      </c>
      <c r="I4983">
        <v>61</v>
      </c>
      <c r="J4983">
        <v>58</v>
      </c>
      <c r="K4983">
        <v>49</v>
      </c>
      <c r="L4983">
        <v>0</v>
      </c>
      <c r="M4983">
        <v>2023</v>
      </c>
      <c r="N4983">
        <f t="shared" ca="1" si="308"/>
        <v>240</v>
      </c>
      <c r="O4983">
        <f t="shared" ca="1" si="309"/>
        <v>24317</v>
      </c>
      <c r="P4983">
        <f ca="1">_20206[[#This Row],[最低排名]]-_20206[[#This Row],[同分人数]]+1</f>
        <v>24078</v>
      </c>
      <c r="Q4983">
        <f ca="1">IF(O4983&gt;=开始!$B$6, 1, 0)</f>
        <v>1</v>
      </c>
      <c r="R4983">
        <f ca="1">_20206[[#This Row],[最低排名]]-开始!$B$6</f>
        <v>24317</v>
      </c>
    </row>
    <row r="4984" spans="1:18">
      <c r="A4984">
        <v>72402</v>
      </c>
      <c r="B4984" t="s">
        <v>1154</v>
      </c>
      <c r="C4984" t="str">
        <f t="shared" si="310"/>
        <v>湖北大学</v>
      </c>
      <c r="D4984" t="str">
        <f t="shared" si="311"/>
        <v>02</v>
      </c>
      <c r="E4984" t="s">
        <v>83</v>
      </c>
      <c r="F4984">
        <v>210</v>
      </c>
      <c r="G4984">
        <v>115</v>
      </c>
      <c r="H4984">
        <v>106</v>
      </c>
      <c r="I4984">
        <v>61</v>
      </c>
      <c r="J4984">
        <v>58</v>
      </c>
      <c r="K4984">
        <v>52</v>
      </c>
      <c r="L4984">
        <v>0</v>
      </c>
      <c r="M4984">
        <v>2023</v>
      </c>
      <c r="N4984">
        <f t="shared" ca="1" si="308"/>
        <v>222</v>
      </c>
      <c r="O4984">
        <f t="shared" ca="1" si="309"/>
        <v>22878</v>
      </c>
      <c r="P4984">
        <f ca="1">_20206[[#This Row],[最低排名]]-_20206[[#This Row],[同分人数]]+1</f>
        <v>22657</v>
      </c>
      <c r="Q4984">
        <f ca="1">IF(O4984&gt;=开始!$B$6, 1, 0)</f>
        <v>1</v>
      </c>
      <c r="R4984">
        <f ca="1">_20206[[#This Row],[最低排名]]-开始!$B$6</f>
        <v>22878</v>
      </c>
    </row>
    <row r="4985" spans="1:18">
      <c r="A4985">
        <v>72501</v>
      </c>
      <c r="B4985" t="s">
        <v>1155</v>
      </c>
      <c r="C4985" t="str">
        <f t="shared" si="310"/>
        <v>湖北医药</v>
      </c>
      <c r="D4985" t="str">
        <f t="shared" si="311"/>
        <v>01</v>
      </c>
      <c r="E4985" t="s">
        <v>577</v>
      </c>
      <c r="F4985">
        <v>200</v>
      </c>
      <c r="G4985">
        <v>101</v>
      </c>
      <c r="H4985">
        <v>98</v>
      </c>
      <c r="I4985">
        <v>61</v>
      </c>
      <c r="J4985">
        <v>61</v>
      </c>
      <c r="K4985">
        <v>58</v>
      </c>
      <c r="L4985">
        <v>0</v>
      </c>
      <c r="M4985">
        <v>2023</v>
      </c>
      <c r="N4985">
        <f t="shared" ca="1" si="308"/>
        <v>280</v>
      </c>
      <c r="O4985">
        <f t="shared" ca="1" si="309"/>
        <v>25081</v>
      </c>
      <c r="P4985">
        <f ca="1">_20206[[#This Row],[最低排名]]-_20206[[#This Row],[同分人数]]+1</f>
        <v>24802</v>
      </c>
      <c r="Q4985">
        <f ca="1">IF(O4985&gt;=开始!$B$6, 1, 0)</f>
        <v>1</v>
      </c>
      <c r="R4985">
        <f ca="1">_20206[[#This Row],[最低排名]]-开始!$B$6</f>
        <v>25081</v>
      </c>
    </row>
    <row r="4986" spans="1:18">
      <c r="A4986">
        <v>72601</v>
      </c>
      <c r="B4986" t="s">
        <v>1156</v>
      </c>
      <c r="C4986" t="str">
        <f t="shared" si="310"/>
        <v>三峡大学</v>
      </c>
      <c r="D4986" t="str">
        <f t="shared" si="311"/>
        <v>01</v>
      </c>
      <c r="E4986" t="s">
        <v>643</v>
      </c>
      <c r="F4986">
        <v>187</v>
      </c>
      <c r="G4986">
        <v>94</v>
      </c>
      <c r="H4986">
        <v>113</v>
      </c>
      <c r="I4986">
        <v>64</v>
      </c>
      <c r="J4986">
        <v>64</v>
      </c>
      <c r="K4986">
        <v>49</v>
      </c>
      <c r="L4986">
        <v>0</v>
      </c>
      <c r="M4986">
        <v>2023</v>
      </c>
      <c r="N4986">
        <f t="shared" ca="1" si="308"/>
        <v>270</v>
      </c>
      <c r="O4986">
        <f t="shared" ca="1" si="309"/>
        <v>25351</v>
      </c>
      <c r="P4986">
        <f ca="1">_20206[[#This Row],[最低排名]]-_20206[[#This Row],[同分人数]]+1</f>
        <v>25082</v>
      </c>
      <c r="Q4986">
        <f ca="1">IF(O4986&gt;=开始!$B$6, 1, 0)</f>
        <v>1</v>
      </c>
      <c r="R4986">
        <f ca="1">_20206[[#This Row],[最低排名]]-开始!$B$6</f>
        <v>25351</v>
      </c>
    </row>
    <row r="4987" spans="1:18">
      <c r="A4987">
        <v>72602</v>
      </c>
      <c r="B4987" t="s">
        <v>1157</v>
      </c>
      <c r="C4987" t="str">
        <f t="shared" si="310"/>
        <v>三峡大学</v>
      </c>
      <c r="D4987" t="str">
        <f t="shared" si="311"/>
        <v>02</v>
      </c>
      <c r="E4987" t="s">
        <v>485</v>
      </c>
      <c r="F4987">
        <v>210</v>
      </c>
      <c r="G4987">
        <v>113</v>
      </c>
      <c r="H4987">
        <v>76</v>
      </c>
      <c r="I4987">
        <v>55</v>
      </c>
      <c r="J4987">
        <v>52</v>
      </c>
      <c r="K4987">
        <v>52</v>
      </c>
      <c r="L4987">
        <v>0</v>
      </c>
      <c r="M4987">
        <v>2023</v>
      </c>
      <c r="N4987">
        <f t="shared" ca="1" si="308"/>
        <v>221</v>
      </c>
      <c r="O4987">
        <f t="shared" ca="1" si="309"/>
        <v>32897</v>
      </c>
      <c r="P4987">
        <f ca="1">_20206[[#This Row],[最低排名]]-_20206[[#This Row],[同分人数]]+1</f>
        <v>32677</v>
      </c>
      <c r="Q4987">
        <f ca="1">IF(O4987&gt;=开始!$B$6, 1, 0)</f>
        <v>1</v>
      </c>
      <c r="R4987">
        <f ca="1">_20206[[#This Row],[最低排名]]-开始!$B$6</f>
        <v>32897</v>
      </c>
    </row>
    <row r="4988" spans="1:18">
      <c r="A4988">
        <v>72603</v>
      </c>
      <c r="B4988" t="s">
        <v>1158</v>
      </c>
      <c r="C4988" t="str">
        <f t="shared" si="310"/>
        <v>三峡大学</v>
      </c>
      <c r="D4988" t="str">
        <f t="shared" si="311"/>
        <v>03</v>
      </c>
      <c r="E4988" t="s">
        <v>173</v>
      </c>
      <c r="F4988">
        <v>208</v>
      </c>
      <c r="G4988">
        <v>110</v>
      </c>
      <c r="H4988">
        <v>96</v>
      </c>
      <c r="I4988">
        <v>58</v>
      </c>
      <c r="J4988">
        <v>55</v>
      </c>
      <c r="K4988">
        <v>46</v>
      </c>
      <c r="L4988">
        <v>0</v>
      </c>
      <c r="M4988">
        <v>2023</v>
      </c>
      <c r="N4988">
        <f t="shared" ca="1" si="308"/>
        <v>224</v>
      </c>
      <c r="O4988">
        <f t="shared" ca="1" si="309"/>
        <v>28788</v>
      </c>
      <c r="P4988">
        <f ca="1">_20206[[#This Row],[最低排名]]-_20206[[#This Row],[同分人数]]+1</f>
        <v>28565</v>
      </c>
      <c r="Q4988">
        <f ca="1">IF(O4988&gt;=开始!$B$6, 1, 0)</f>
        <v>1</v>
      </c>
      <c r="R4988">
        <f ca="1">_20206[[#This Row],[最低排名]]-开始!$B$6</f>
        <v>28788</v>
      </c>
    </row>
    <row r="4989" spans="1:18">
      <c r="A4989">
        <v>72801</v>
      </c>
      <c r="B4989" t="s">
        <v>1159</v>
      </c>
      <c r="C4989" t="str">
        <f t="shared" si="310"/>
        <v>武昌首义</v>
      </c>
      <c r="D4989" t="str">
        <f t="shared" si="311"/>
        <v>01</v>
      </c>
      <c r="E4989" t="s">
        <v>56</v>
      </c>
      <c r="F4989">
        <v>201</v>
      </c>
      <c r="G4989">
        <v>110</v>
      </c>
      <c r="H4989">
        <v>63</v>
      </c>
      <c r="I4989">
        <v>55</v>
      </c>
      <c r="J4989">
        <v>49</v>
      </c>
      <c r="K4989">
        <v>46</v>
      </c>
      <c r="L4989">
        <v>0</v>
      </c>
      <c r="M4989">
        <v>2023</v>
      </c>
      <c r="N4989">
        <f t="shared" ca="1" si="308"/>
        <v>207</v>
      </c>
      <c r="O4989">
        <f t="shared" ca="1" si="309"/>
        <v>39247</v>
      </c>
      <c r="P4989">
        <f ca="1">_20206[[#This Row],[最低排名]]-_20206[[#This Row],[同分人数]]+1</f>
        <v>39041</v>
      </c>
      <c r="Q4989">
        <f ca="1">IF(O4989&gt;=开始!$B$6, 1, 0)</f>
        <v>1</v>
      </c>
      <c r="R4989">
        <f ca="1">_20206[[#This Row],[最低排名]]-开始!$B$6</f>
        <v>39247</v>
      </c>
    </row>
    <row r="4990" spans="1:18">
      <c r="A4990">
        <v>72802</v>
      </c>
      <c r="B4990" t="s">
        <v>1160</v>
      </c>
      <c r="C4990" t="str">
        <f t="shared" si="310"/>
        <v>武昌首义</v>
      </c>
      <c r="D4990" t="str">
        <f t="shared" si="311"/>
        <v>02</v>
      </c>
      <c r="E4990" t="s">
        <v>221</v>
      </c>
      <c r="F4990">
        <v>181</v>
      </c>
      <c r="G4990">
        <v>99</v>
      </c>
      <c r="H4990">
        <v>90</v>
      </c>
      <c r="I4990">
        <v>52</v>
      </c>
      <c r="J4990">
        <v>43</v>
      </c>
      <c r="K4990">
        <v>43</v>
      </c>
      <c r="L4990">
        <v>0</v>
      </c>
      <c r="M4990">
        <v>2023</v>
      </c>
      <c r="N4990">
        <f t="shared" ca="1" si="308"/>
        <v>197</v>
      </c>
      <c r="O4990">
        <f t="shared" ca="1" si="309"/>
        <v>40174</v>
      </c>
      <c r="P4990">
        <f ca="1">_20206[[#This Row],[最低排名]]-_20206[[#This Row],[同分人数]]+1</f>
        <v>39978</v>
      </c>
      <c r="Q4990">
        <f ca="1">IF(O4990&gt;=开始!$B$6, 1, 0)</f>
        <v>1</v>
      </c>
      <c r="R4990">
        <f ca="1">_20206[[#This Row],[最低排名]]-开始!$B$6</f>
        <v>40174</v>
      </c>
    </row>
    <row r="4991" spans="1:18">
      <c r="A4991">
        <v>72902</v>
      </c>
      <c r="B4991" t="s">
        <v>1161</v>
      </c>
      <c r="C4991" t="str">
        <f t="shared" si="310"/>
        <v>武昌理工</v>
      </c>
      <c r="D4991" t="str">
        <f t="shared" si="311"/>
        <v>02</v>
      </c>
      <c r="E4991" t="s">
        <v>221</v>
      </c>
      <c r="F4991">
        <v>186</v>
      </c>
      <c r="G4991">
        <v>99</v>
      </c>
      <c r="H4991">
        <v>76</v>
      </c>
      <c r="I4991">
        <v>52</v>
      </c>
      <c r="J4991">
        <v>49</v>
      </c>
      <c r="K4991">
        <v>46</v>
      </c>
      <c r="L4991">
        <v>0</v>
      </c>
      <c r="M4991">
        <v>2023</v>
      </c>
      <c r="N4991">
        <f t="shared" ca="1" si="308"/>
        <v>197</v>
      </c>
      <c r="O4991">
        <f t="shared" ca="1" si="309"/>
        <v>40174</v>
      </c>
      <c r="P4991">
        <f ca="1">_20206[[#This Row],[最低排名]]-_20206[[#This Row],[同分人数]]+1</f>
        <v>39978</v>
      </c>
      <c r="Q4991">
        <f ca="1">IF(O4991&gt;=开始!$B$6, 1, 0)</f>
        <v>1</v>
      </c>
      <c r="R4991">
        <f ca="1">_20206[[#This Row],[最低排名]]-开始!$B$6</f>
        <v>40174</v>
      </c>
    </row>
    <row r="4992" spans="1:18">
      <c r="A4992">
        <v>73001</v>
      </c>
      <c r="B4992" t="s">
        <v>1162</v>
      </c>
      <c r="C4992" t="str">
        <f t="shared" si="310"/>
        <v>武汉城院</v>
      </c>
      <c r="D4992" t="str">
        <f t="shared" si="311"/>
        <v>01</v>
      </c>
      <c r="E4992" t="s">
        <v>366</v>
      </c>
      <c r="F4992">
        <v>155</v>
      </c>
      <c r="G4992">
        <v>90</v>
      </c>
      <c r="H4992">
        <v>108</v>
      </c>
      <c r="I4992">
        <v>52</v>
      </c>
      <c r="J4992">
        <v>49</v>
      </c>
      <c r="K4992">
        <v>43</v>
      </c>
      <c r="L4992">
        <v>0</v>
      </c>
      <c r="M4992">
        <v>2023</v>
      </c>
      <c r="N4992">
        <f t="shared" ca="1" si="308"/>
        <v>163</v>
      </c>
      <c r="O4992">
        <f t="shared" ca="1" si="309"/>
        <v>40512</v>
      </c>
      <c r="P4992">
        <f ca="1">_20206[[#This Row],[最低排名]]-_20206[[#This Row],[同分人数]]+1</f>
        <v>40350</v>
      </c>
      <c r="Q4992">
        <f ca="1">IF(O4992&gt;=开始!$B$6, 1, 0)</f>
        <v>1</v>
      </c>
      <c r="R4992">
        <f ca="1">_20206[[#This Row],[最低排名]]-开始!$B$6</f>
        <v>40512</v>
      </c>
    </row>
    <row r="4993" spans="1:18">
      <c r="A4993">
        <v>73101</v>
      </c>
      <c r="B4993" t="s">
        <v>1163</v>
      </c>
      <c r="C4993" t="str">
        <f t="shared" si="310"/>
        <v>三峡科技</v>
      </c>
      <c r="D4993" t="str">
        <f t="shared" si="311"/>
        <v>01</v>
      </c>
      <c r="E4993" t="s">
        <v>513</v>
      </c>
      <c r="F4993">
        <v>186</v>
      </c>
      <c r="G4993">
        <v>95</v>
      </c>
      <c r="H4993">
        <v>72</v>
      </c>
      <c r="I4993">
        <v>67</v>
      </c>
      <c r="J4993">
        <v>49</v>
      </c>
      <c r="K4993">
        <v>46</v>
      </c>
      <c r="L4993">
        <v>0</v>
      </c>
      <c r="M4993">
        <v>2023</v>
      </c>
      <c r="N4993">
        <f t="shared" ca="1" si="308"/>
        <v>161</v>
      </c>
      <c r="O4993">
        <f t="shared" ca="1" si="309"/>
        <v>38092</v>
      </c>
      <c r="P4993">
        <f ca="1">_20206[[#This Row],[最低排名]]-_20206[[#This Row],[同分人数]]+1</f>
        <v>37932</v>
      </c>
      <c r="Q4993">
        <f ca="1">IF(O4993&gt;=开始!$B$6, 1, 0)</f>
        <v>1</v>
      </c>
      <c r="R4993">
        <f ca="1">_20206[[#This Row],[最低排名]]-开始!$B$6</f>
        <v>38092</v>
      </c>
    </row>
    <row r="4994" spans="1:18">
      <c r="A4994">
        <v>73201</v>
      </c>
      <c r="B4994" t="s">
        <v>1164</v>
      </c>
      <c r="C4994" t="str">
        <f t="shared" si="310"/>
        <v>武汉文理</v>
      </c>
      <c r="D4994" t="str">
        <f t="shared" si="311"/>
        <v>01</v>
      </c>
      <c r="E4994" t="s">
        <v>221</v>
      </c>
      <c r="F4994">
        <v>187</v>
      </c>
      <c r="G4994">
        <v>94</v>
      </c>
      <c r="H4994">
        <v>63</v>
      </c>
      <c r="I4994">
        <v>58</v>
      </c>
      <c r="J4994">
        <v>52</v>
      </c>
      <c r="K4994">
        <v>49</v>
      </c>
      <c r="L4994">
        <v>0</v>
      </c>
      <c r="M4994">
        <v>2023</v>
      </c>
      <c r="N4994">
        <f t="shared" ref="N4994:N5057" ca="1" si="312">VLOOKUP(E4994, INDIRECT("'" &amp; M4994 &amp; "D'!$A$2:$G$500"), 2, FALSE)</f>
        <v>197</v>
      </c>
      <c r="O4994">
        <f t="shared" ref="O4994:O5057" ca="1" si="313">VLOOKUP(E4994, INDIRECT("'" &amp; M4994 &amp; "D'!$A$2:$G$500"), 3, FALSE)</f>
        <v>40174</v>
      </c>
      <c r="P4994">
        <f ca="1">_20206[[#This Row],[最低排名]]-_20206[[#This Row],[同分人数]]+1</f>
        <v>39978</v>
      </c>
      <c r="Q4994">
        <f ca="1">IF(O4994&gt;=开始!$B$6, 1, 0)</f>
        <v>1</v>
      </c>
      <c r="R4994">
        <f ca="1">_20206[[#This Row],[最低排名]]-开始!$B$6</f>
        <v>40174</v>
      </c>
    </row>
    <row r="4995" spans="1:18">
      <c r="A4995">
        <v>73202</v>
      </c>
      <c r="B4995" t="s">
        <v>1165</v>
      </c>
      <c r="C4995" t="str">
        <f t="shared" si="310"/>
        <v>武汉文理</v>
      </c>
      <c r="D4995" t="str">
        <f t="shared" si="311"/>
        <v>02</v>
      </c>
      <c r="E4995" t="s">
        <v>998</v>
      </c>
      <c r="F4995">
        <v>161</v>
      </c>
      <c r="G4995">
        <v>90</v>
      </c>
      <c r="H4995">
        <v>97</v>
      </c>
      <c r="I4995">
        <v>55</v>
      </c>
      <c r="J4995">
        <v>52</v>
      </c>
      <c r="K4995">
        <v>46</v>
      </c>
      <c r="L4995">
        <v>0</v>
      </c>
      <c r="M4995">
        <v>2023</v>
      </c>
      <c r="N4995">
        <f t="shared" ca="1" si="312"/>
        <v>178</v>
      </c>
      <c r="O4995">
        <f t="shared" ca="1" si="313"/>
        <v>39779</v>
      </c>
      <c r="P4995">
        <f ca="1">_20206[[#This Row],[最低排名]]-_20206[[#This Row],[同分人数]]+1</f>
        <v>39602</v>
      </c>
      <c r="Q4995">
        <f ca="1">IF(O4995&gt;=开始!$B$6, 1, 0)</f>
        <v>1</v>
      </c>
      <c r="R4995">
        <f ca="1">_20206[[#This Row],[最低排名]]-开始!$B$6</f>
        <v>39779</v>
      </c>
    </row>
    <row r="4996" spans="1:18">
      <c r="A4996">
        <v>73301</v>
      </c>
      <c r="B4996" t="s">
        <v>1166</v>
      </c>
      <c r="C4996" t="str">
        <f t="shared" si="310"/>
        <v>文华学院</v>
      </c>
      <c r="D4996" t="str">
        <f t="shared" si="311"/>
        <v>01</v>
      </c>
      <c r="E4996" t="s">
        <v>366</v>
      </c>
      <c r="F4996">
        <v>168</v>
      </c>
      <c r="G4996">
        <v>86</v>
      </c>
      <c r="H4996">
        <v>80</v>
      </c>
      <c r="I4996">
        <v>61</v>
      </c>
      <c r="J4996">
        <v>55</v>
      </c>
      <c r="K4996">
        <v>43</v>
      </c>
      <c r="L4996">
        <v>0</v>
      </c>
      <c r="M4996">
        <v>2023</v>
      </c>
      <c r="N4996">
        <f t="shared" ca="1" si="312"/>
        <v>163</v>
      </c>
      <c r="O4996">
        <f t="shared" ca="1" si="313"/>
        <v>40512</v>
      </c>
      <c r="P4996">
        <f ca="1">_20206[[#This Row],[最低排名]]-_20206[[#This Row],[同分人数]]+1</f>
        <v>40350</v>
      </c>
      <c r="Q4996">
        <f ca="1">IF(O4996&gt;=开始!$B$6, 1, 0)</f>
        <v>1</v>
      </c>
      <c r="R4996">
        <f ca="1">_20206[[#This Row],[最低排名]]-开始!$B$6</f>
        <v>40512</v>
      </c>
    </row>
    <row r="4997" spans="1:18">
      <c r="A4997">
        <v>73302</v>
      </c>
      <c r="B4997" t="s">
        <v>1167</v>
      </c>
      <c r="C4997" t="str">
        <f t="shared" si="310"/>
        <v>文华学院</v>
      </c>
      <c r="D4997" t="str">
        <f t="shared" si="311"/>
        <v>02</v>
      </c>
      <c r="E4997" t="s">
        <v>738</v>
      </c>
      <c r="F4997">
        <v>186</v>
      </c>
      <c r="G4997">
        <v>93</v>
      </c>
      <c r="H4997">
        <v>88</v>
      </c>
      <c r="I4997">
        <v>52</v>
      </c>
      <c r="J4997">
        <v>43</v>
      </c>
      <c r="K4997">
        <v>43</v>
      </c>
      <c r="L4997">
        <v>0</v>
      </c>
      <c r="M4997">
        <v>2023</v>
      </c>
      <c r="N4997">
        <f t="shared" ca="1" si="312"/>
        <v>161</v>
      </c>
      <c r="O4997">
        <f t="shared" ca="1" si="313"/>
        <v>39601</v>
      </c>
      <c r="P4997">
        <f ca="1">_20206[[#This Row],[最低排名]]-_20206[[#This Row],[同分人数]]+1</f>
        <v>39441</v>
      </c>
      <c r="Q4997">
        <f ca="1">IF(O4997&gt;=开始!$B$6, 1, 0)</f>
        <v>1</v>
      </c>
      <c r="R4997">
        <f ca="1">_20206[[#This Row],[最低排名]]-开始!$B$6</f>
        <v>39601</v>
      </c>
    </row>
    <row r="4998" spans="1:18">
      <c r="A4998">
        <v>73401</v>
      </c>
      <c r="B4998" t="s">
        <v>1168</v>
      </c>
      <c r="C4998" t="str">
        <f t="shared" si="310"/>
        <v>武汉华夏</v>
      </c>
      <c r="D4998" t="str">
        <f t="shared" si="311"/>
        <v>01</v>
      </c>
      <c r="E4998" t="s">
        <v>412</v>
      </c>
      <c r="F4998">
        <v>203</v>
      </c>
      <c r="G4998">
        <v>111</v>
      </c>
      <c r="H4998">
        <v>67</v>
      </c>
      <c r="I4998">
        <v>52</v>
      </c>
      <c r="J4998">
        <v>49</v>
      </c>
      <c r="K4998">
        <v>46</v>
      </c>
      <c r="L4998">
        <v>0</v>
      </c>
      <c r="M4998">
        <v>2023</v>
      </c>
      <c r="N4998">
        <f t="shared" ca="1" si="312"/>
        <v>199</v>
      </c>
      <c r="O4998">
        <f t="shared" ca="1" si="313"/>
        <v>38666</v>
      </c>
      <c r="P4998">
        <f ca="1">_20206[[#This Row],[最低排名]]-_20206[[#This Row],[同分人数]]+1</f>
        <v>38468</v>
      </c>
      <c r="Q4998">
        <f ca="1">IF(O4998&gt;=开始!$B$6, 1, 0)</f>
        <v>1</v>
      </c>
      <c r="R4998">
        <f ca="1">_20206[[#This Row],[最低排名]]-开始!$B$6</f>
        <v>38666</v>
      </c>
    </row>
    <row r="4999" spans="1:18">
      <c r="A4999">
        <v>73402</v>
      </c>
      <c r="B4999" t="s">
        <v>1169</v>
      </c>
      <c r="C4999" t="str">
        <f t="shared" si="310"/>
        <v>武汉华夏</v>
      </c>
      <c r="D4999" t="str">
        <f t="shared" si="311"/>
        <v>02</v>
      </c>
      <c r="E4999" t="s">
        <v>320</v>
      </c>
      <c r="F4999">
        <v>193</v>
      </c>
      <c r="G4999">
        <v>106</v>
      </c>
      <c r="H4999">
        <v>58</v>
      </c>
      <c r="I4999">
        <v>55</v>
      </c>
      <c r="J4999">
        <v>52</v>
      </c>
      <c r="K4999">
        <v>52</v>
      </c>
      <c r="L4999">
        <v>0</v>
      </c>
      <c r="M4999">
        <v>2023</v>
      </c>
      <c r="N4999">
        <f t="shared" ca="1" si="312"/>
        <v>198</v>
      </c>
      <c r="O4999">
        <f t="shared" ca="1" si="313"/>
        <v>39977</v>
      </c>
      <c r="P4999">
        <f ca="1">_20206[[#This Row],[最低排名]]-_20206[[#This Row],[同分人数]]+1</f>
        <v>39780</v>
      </c>
      <c r="Q4999">
        <f ca="1">IF(O4999&gt;=开始!$B$6, 1, 0)</f>
        <v>1</v>
      </c>
      <c r="R4999">
        <f ca="1">_20206[[#This Row],[最低排名]]-开始!$B$6</f>
        <v>39977</v>
      </c>
    </row>
    <row r="5000" spans="1:18">
      <c r="A5000">
        <v>73501</v>
      </c>
      <c r="B5000" t="s">
        <v>1170</v>
      </c>
      <c r="C5000" t="str">
        <f t="shared" si="310"/>
        <v>鄂医药护</v>
      </c>
      <c r="D5000" t="str">
        <f t="shared" si="311"/>
        <v>01</v>
      </c>
      <c r="E5000" t="s">
        <v>752</v>
      </c>
      <c r="F5000">
        <v>167</v>
      </c>
      <c r="G5000">
        <v>89</v>
      </c>
      <c r="H5000">
        <v>102</v>
      </c>
      <c r="I5000">
        <v>55</v>
      </c>
      <c r="J5000">
        <v>52</v>
      </c>
      <c r="K5000">
        <v>49</v>
      </c>
      <c r="L5000">
        <v>0</v>
      </c>
      <c r="M5000">
        <v>2023</v>
      </c>
      <c r="N5000">
        <f t="shared" ca="1" si="312"/>
        <v>204</v>
      </c>
      <c r="O5000">
        <f t="shared" ca="1" si="313"/>
        <v>37110</v>
      </c>
      <c r="P5000">
        <f ca="1">_20206[[#This Row],[最低排名]]-_20206[[#This Row],[同分人数]]+1</f>
        <v>36907</v>
      </c>
      <c r="Q5000">
        <f ca="1">IF(O5000&gt;=开始!$B$6, 1, 0)</f>
        <v>1</v>
      </c>
      <c r="R5000">
        <f ca="1">_20206[[#This Row],[最低排名]]-开始!$B$6</f>
        <v>37110</v>
      </c>
    </row>
    <row r="5001" spans="1:18">
      <c r="A5001">
        <v>73801</v>
      </c>
      <c r="B5001" t="s">
        <v>1171</v>
      </c>
      <c r="C5001" t="str">
        <f t="shared" si="310"/>
        <v>武纺外贸</v>
      </c>
      <c r="D5001" t="str">
        <f t="shared" si="311"/>
        <v>01</v>
      </c>
      <c r="E5001" t="s">
        <v>316</v>
      </c>
      <c r="F5001">
        <v>172</v>
      </c>
      <c r="G5001">
        <v>87</v>
      </c>
      <c r="H5001">
        <v>72</v>
      </c>
      <c r="I5001">
        <v>61</v>
      </c>
      <c r="J5001">
        <v>55</v>
      </c>
      <c r="K5001">
        <v>46</v>
      </c>
      <c r="L5001">
        <v>0</v>
      </c>
      <c r="M5001">
        <v>2023</v>
      </c>
      <c r="N5001">
        <f t="shared" ca="1" si="312"/>
        <v>159</v>
      </c>
      <c r="O5001">
        <f t="shared" ca="1" si="313"/>
        <v>40671</v>
      </c>
      <c r="P5001">
        <f ca="1">_20206[[#This Row],[最低排名]]-_20206[[#This Row],[同分人数]]+1</f>
        <v>40513</v>
      </c>
      <c r="Q5001">
        <f ca="1">IF(O5001&gt;=开始!$B$6, 1, 0)</f>
        <v>1</v>
      </c>
      <c r="R5001">
        <f ca="1">_20206[[#This Row],[最低排名]]-开始!$B$6</f>
        <v>40671</v>
      </c>
    </row>
    <row r="5002" spans="1:18">
      <c r="A5002">
        <v>74101</v>
      </c>
      <c r="B5002" t="s">
        <v>1172</v>
      </c>
      <c r="C5002" t="str">
        <f t="shared" si="310"/>
        <v>湖南大学</v>
      </c>
      <c r="D5002" t="str">
        <f t="shared" si="311"/>
        <v>01</v>
      </c>
      <c r="E5002" t="s">
        <v>265</v>
      </c>
      <c r="F5002">
        <v>239</v>
      </c>
      <c r="G5002">
        <v>123</v>
      </c>
      <c r="H5002">
        <v>130</v>
      </c>
      <c r="I5002">
        <v>64</v>
      </c>
      <c r="J5002">
        <v>64</v>
      </c>
      <c r="K5002">
        <v>61</v>
      </c>
      <c r="L5002">
        <v>0</v>
      </c>
      <c r="M5002">
        <v>2023</v>
      </c>
      <c r="N5002">
        <f t="shared" ca="1" si="312"/>
        <v>185</v>
      </c>
      <c r="O5002">
        <f t="shared" ca="1" si="313"/>
        <v>6028</v>
      </c>
      <c r="P5002">
        <f ca="1">_20206[[#This Row],[最低排名]]-_20206[[#This Row],[同分人数]]+1</f>
        <v>5844</v>
      </c>
      <c r="Q5002">
        <f ca="1">IF(O5002&gt;=开始!$B$6, 1, 0)</f>
        <v>1</v>
      </c>
      <c r="R5002">
        <f ca="1">_20206[[#This Row],[最低排名]]-开始!$B$6</f>
        <v>6028</v>
      </c>
    </row>
    <row r="5003" spans="1:18">
      <c r="A5003">
        <v>74102</v>
      </c>
      <c r="B5003" t="s">
        <v>1173</v>
      </c>
      <c r="C5003" t="str">
        <f t="shared" si="310"/>
        <v>湖南大学</v>
      </c>
      <c r="D5003" t="str">
        <f t="shared" si="311"/>
        <v>02</v>
      </c>
      <c r="E5003" t="s">
        <v>16</v>
      </c>
      <c r="F5003">
        <v>228</v>
      </c>
      <c r="G5003">
        <v>117</v>
      </c>
      <c r="H5003">
        <v>131</v>
      </c>
      <c r="I5003">
        <v>67</v>
      </c>
      <c r="J5003">
        <v>64</v>
      </c>
      <c r="K5003">
        <v>64</v>
      </c>
      <c r="L5003">
        <v>0</v>
      </c>
      <c r="M5003">
        <v>2023</v>
      </c>
      <c r="N5003">
        <f t="shared" ca="1" si="312"/>
        <v>197</v>
      </c>
      <c r="O5003">
        <f t="shared" ca="1" si="313"/>
        <v>6846</v>
      </c>
      <c r="P5003">
        <f ca="1">_20206[[#This Row],[最低排名]]-_20206[[#This Row],[同分人数]]+1</f>
        <v>6650</v>
      </c>
      <c r="Q5003">
        <f ca="1">IF(O5003&gt;=开始!$B$6, 1, 0)</f>
        <v>1</v>
      </c>
      <c r="R5003">
        <f ca="1">_20206[[#This Row],[最低排名]]-开始!$B$6</f>
        <v>6846</v>
      </c>
    </row>
    <row r="5004" spans="1:18">
      <c r="A5004">
        <v>74103</v>
      </c>
      <c r="B5004" t="s">
        <v>1174</v>
      </c>
      <c r="C5004" t="str">
        <f t="shared" si="310"/>
        <v>湖南大学</v>
      </c>
      <c r="D5004" t="str">
        <f t="shared" si="311"/>
        <v>03</v>
      </c>
      <c r="E5004" t="s">
        <v>35</v>
      </c>
      <c r="F5004">
        <v>244</v>
      </c>
      <c r="G5004">
        <v>139</v>
      </c>
      <c r="H5004">
        <v>123</v>
      </c>
      <c r="I5004">
        <v>67</v>
      </c>
      <c r="J5004">
        <v>67</v>
      </c>
      <c r="K5004">
        <v>61</v>
      </c>
      <c r="L5004">
        <v>0</v>
      </c>
      <c r="M5004">
        <v>2023</v>
      </c>
      <c r="N5004">
        <f t="shared" ca="1" si="312"/>
        <v>190</v>
      </c>
      <c r="O5004">
        <f t="shared" ca="1" si="313"/>
        <v>5270</v>
      </c>
      <c r="P5004">
        <f ca="1">_20206[[#This Row],[最低排名]]-_20206[[#This Row],[同分人数]]+1</f>
        <v>5081</v>
      </c>
      <c r="Q5004">
        <f ca="1">IF(O5004&gt;=开始!$B$6, 1, 0)</f>
        <v>1</v>
      </c>
      <c r="R5004">
        <f ca="1">_20206[[#This Row],[最低排名]]-开始!$B$6</f>
        <v>5270</v>
      </c>
    </row>
    <row r="5005" spans="1:18">
      <c r="A5005">
        <v>74104</v>
      </c>
      <c r="B5005" t="s">
        <v>1175</v>
      </c>
      <c r="C5005" t="str">
        <f t="shared" si="310"/>
        <v>湖南大学</v>
      </c>
      <c r="D5005" t="str">
        <f t="shared" si="311"/>
        <v>04</v>
      </c>
      <c r="E5005" t="s">
        <v>103</v>
      </c>
      <c r="F5005">
        <v>238</v>
      </c>
      <c r="G5005">
        <v>128</v>
      </c>
      <c r="H5005">
        <v>111</v>
      </c>
      <c r="I5005">
        <v>67</v>
      </c>
      <c r="J5005">
        <v>64</v>
      </c>
      <c r="K5005">
        <v>64</v>
      </c>
      <c r="L5005">
        <v>0</v>
      </c>
      <c r="M5005">
        <v>2023</v>
      </c>
      <c r="N5005">
        <f t="shared" ca="1" si="312"/>
        <v>228</v>
      </c>
      <c r="O5005">
        <f t="shared" ca="1" si="313"/>
        <v>8940</v>
      </c>
      <c r="P5005">
        <f ca="1">_20206[[#This Row],[最低排名]]-_20206[[#This Row],[同分人数]]+1</f>
        <v>8713</v>
      </c>
      <c r="Q5005">
        <f ca="1">IF(O5005&gt;=开始!$B$6, 1, 0)</f>
        <v>1</v>
      </c>
      <c r="R5005">
        <f ca="1">_20206[[#This Row],[最低排名]]-开始!$B$6</f>
        <v>8940</v>
      </c>
    </row>
    <row r="5006" spans="1:18">
      <c r="A5006">
        <v>74201</v>
      </c>
      <c r="B5006" t="s">
        <v>1176</v>
      </c>
      <c r="C5006" t="str">
        <f t="shared" si="310"/>
        <v>中南大学</v>
      </c>
      <c r="D5006" t="str">
        <f t="shared" si="311"/>
        <v>01</v>
      </c>
      <c r="E5006" t="s">
        <v>1177</v>
      </c>
      <c r="F5006">
        <v>255</v>
      </c>
      <c r="G5006">
        <v>139</v>
      </c>
      <c r="H5006">
        <v>133</v>
      </c>
      <c r="I5006">
        <v>64</v>
      </c>
      <c r="J5006">
        <v>64</v>
      </c>
      <c r="K5006">
        <v>61</v>
      </c>
      <c r="L5006">
        <v>0</v>
      </c>
      <c r="M5006">
        <v>2023</v>
      </c>
      <c r="N5006">
        <f t="shared" ca="1" si="312"/>
        <v>153</v>
      </c>
      <c r="O5006">
        <f t="shared" ca="1" si="313"/>
        <v>2821</v>
      </c>
      <c r="P5006">
        <f ca="1">_20206[[#This Row],[最低排名]]-_20206[[#This Row],[同分人数]]+1</f>
        <v>2669</v>
      </c>
      <c r="Q5006">
        <f ca="1">IF(O5006&gt;=开始!$B$6, 1, 0)</f>
        <v>1</v>
      </c>
      <c r="R5006">
        <f ca="1">_20206[[#This Row],[最低排名]]-开始!$B$6</f>
        <v>2821</v>
      </c>
    </row>
    <row r="5007" spans="1:18">
      <c r="A5007">
        <v>74202</v>
      </c>
      <c r="B5007" t="s">
        <v>1178</v>
      </c>
      <c r="C5007" t="str">
        <f t="shared" si="310"/>
        <v>中南大学</v>
      </c>
      <c r="D5007" t="str">
        <f t="shared" si="311"/>
        <v>02</v>
      </c>
      <c r="E5007" t="s">
        <v>6</v>
      </c>
      <c r="F5007">
        <v>239</v>
      </c>
      <c r="G5007">
        <v>124</v>
      </c>
      <c r="H5007">
        <v>128</v>
      </c>
      <c r="I5007">
        <v>70</v>
      </c>
      <c r="J5007">
        <v>67</v>
      </c>
      <c r="K5007">
        <v>67</v>
      </c>
      <c r="L5007">
        <v>0</v>
      </c>
      <c r="M5007">
        <v>2023</v>
      </c>
      <c r="N5007">
        <f t="shared" ca="1" si="312"/>
        <v>155</v>
      </c>
      <c r="O5007">
        <f t="shared" ca="1" si="313"/>
        <v>3741</v>
      </c>
      <c r="P5007">
        <f ca="1">_20206[[#This Row],[最低排名]]-_20206[[#This Row],[同分人数]]+1</f>
        <v>3587</v>
      </c>
      <c r="Q5007">
        <f ca="1">IF(O5007&gt;=开始!$B$6, 1, 0)</f>
        <v>1</v>
      </c>
      <c r="R5007">
        <f ca="1">_20206[[#This Row],[最低排名]]-开始!$B$6</f>
        <v>3741</v>
      </c>
    </row>
    <row r="5008" spans="1:18">
      <c r="A5008">
        <v>74203</v>
      </c>
      <c r="B5008" t="s">
        <v>1179</v>
      </c>
      <c r="C5008" t="str">
        <f t="shared" si="310"/>
        <v>中南大学</v>
      </c>
      <c r="D5008" t="str">
        <f t="shared" si="311"/>
        <v>03</v>
      </c>
      <c r="E5008" t="s">
        <v>35</v>
      </c>
      <c r="F5008">
        <v>236</v>
      </c>
      <c r="G5008">
        <v>120</v>
      </c>
      <c r="H5008">
        <v>131</v>
      </c>
      <c r="I5008">
        <v>67</v>
      </c>
      <c r="J5008">
        <v>67</v>
      </c>
      <c r="K5008">
        <v>61</v>
      </c>
      <c r="L5008">
        <v>0</v>
      </c>
      <c r="M5008">
        <v>2023</v>
      </c>
      <c r="N5008">
        <f t="shared" ca="1" si="312"/>
        <v>190</v>
      </c>
      <c r="O5008">
        <f t="shared" ca="1" si="313"/>
        <v>5270</v>
      </c>
      <c r="P5008">
        <f ca="1">_20206[[#This Row],[最低排名]]-_20206[[#This Row],[同分人数]]+1</f>
        <v>5081</v>
      </c>
      <c r="Q5008">
        <f ca="1">IF(O5008&gt;=开始!$B$6, 1, 0)</f>
        <v>1</v>
      </c>
      <c r="R5008">
        <f ca="1">_20206[[#This Row],[最低排名]]-开始!$B$6</f>
        <v>5270</v>
      </c>
    </row>
    <row r="5009" spans="1:18">
      <c r="A5009">
        <v>74301</v>
      </c>
      <c r="B5009" t="s">
        <v>1180</v>
      </c>
      <c r="C5009" t="str">
        <f t="shared" si="310"/>
        <v>湘潭大学</v>
      </c>
      <c r="D5009" t="str">
        <f t="shared" si="311"/>
        <v>01</v>
      </c>
      <c r="E5009" t="s">
        <v>122</v>
      </c>
      <c r="F5009">
        <v>216</v>
      </c>
      <c r="G5009">
        <v>108</v>
      </c>
      <c r="H5009">
        <v>116</v>
      </c>
      <c r="I5009">
        <v>70</v>
      </c>
      <c r="J5009">
        <v>55</v>
      </c>
      <c r="K5009">
        <v>49</v>
      </c>
      <c r="L5009">
        <v>0</v>
      </c>
      <c r="M5009">
        <v>2023</v>
      </c>
      <c r="N5009">
        <f t="shared" ca="1" si="312"/>
        <v>255</v>
      </c>
      <c r="O5009">
        <f t="shared" ca="1" si="313"/>
        <v>18118</v>
      </c>
      <c r="P5009">
        <f ca="1">_20206[[#This Row],[最低排名]]-_20206[[#This Row],[同分人数]]+1</f>
        <v>17864</v>
      </c>
      <c r="Q5009">
        <f ca="1">IF(O5009&gt;=开始!$B$6, 1, 0)</f>
        <v>1</v>
      </c>
      <c r="R5009">
        <f ca="1">_20206[[#This Row],[最低排名]]-开始!$B$6</f>
        <v>18118</v>
      </c>
    </row>
    <row r="5010" spans="1:18">
      <c r="A5010">
        <v>74401</v>
      </c>
      <c r="B5010" t="s">
        <v>1181</v>
      </c>
      <c r="C5010" t="str">
        <f t="shared" si="310"/>
        <v>湖南科大</v>
      </c>
      <c r="D5010" t="str">
        <f t="shared" si="311"/>
        <v>01</v>
      </c>
      <c r="E5010" t="s">
        <v>309</v>
      </c>
      <c r="F5010">
        <v>198</v>
      </c>
      <c r="G5010">
        <v>107</v>
      </c>
      <c r="H5010">
        <v>106</v>
      </c>
      <c r="I5010">
        <v>49</v>
      </c>
      <c r="J5010">
        <v>46</v>
      </c>
      <c r="K5010">
        <v>43</v>
      </c>
      <c r="L5010">
        <v>0</v>
      </c>
      <c r="M5010">
        <v>2023</v>
      </c>
      <c r="N5010">
        <f t="shared" ca="1" si="312"/>
        <v>237</v>
      </c>
      <c r="O5010">
        <f t="shared" ca="1" si="313"/>
        <v>33564</v>
      </c>
      <c r="P5010">
        <f ca="1">_20206[[#This Row],[最低排名]]-_20206[[#This Row],[同分人数]]+1</f>
        <v>33328</v>
      </c>
      <c r="Q5010">
        <f ca="1">IF(O5010&gt;=开始!$B$6, 1, 0)</f>
        <v>1</v>
      </c>
      <c r="R5010">
        <f ca="1">_20206[[#This Row],[最低排名]]-开始!$B$6</f>
        <v>33564</v>
      </c>
    </row>
    <row r="5011" spans="1:18">
      <c r="A5011">
        <v>74402</v>
      </c>
      <c r="B5011" t="s">
        <v>1182</v>
      </c>
      <c r="C5011" t="str">
        <f t="shared" si="310"/>
        <v>湖南科大</v>
      </c>
      <c r="D5011" t="str">
        <f t="shared" si="311"/>
        <v>02</v>
      </c>
      <c r="E5011" t="s">
        <v>431</v>
      </c>
      <c r="F5011">
        <v>198</v>
      </c>
      <c r="G5011">
        <v>100</v>
      </c>
      <c r="H5011">
        <v>96</v>
      </c>
      <c r="I5011">
        <v>64</v>
      </c>
      <c r="J5011">
        <v>55</v>
      </c>
      <c r="K5011">
        <v>49</v>
      </c>
      <c r="L5011">
        <v>0</v>
      </c>
      <c r="M5011">
        <v>2023</v>
      </c>
      <c r="N5011">
        <f t="shared" ca="1" si="312"/>
        <v>225</v>
      </c>
      <c r="O5011">
        <f t="shared" ca="1" si="313"/>
        <v>29013</v>
      </c>
      <c r="P5011">
        <f ca="1">_20206[[#This Row],[最低排名]]-_20206[[#This Row],[同分人数]]+1</f>
        <v>28789</v>
      </c>
      <c r="Q5011">
        <f ca="1">IF(O5011&gt;=开始!$B$6, 1, 0)</f>
        <v>1</v>
      </c>
      <c r="R5011">
        <f ca="1">_20206[[#This Row],[最低排名]]-开始!$B$6</f>
        <v>29013</v>
      </c>
    </row>
    <row r="5012" spans="1:18">
      <c r="A5012">
        <v>74403</v>
      </c>
      <c r="B5012" t="s">
        <v>1183</v>
      </c>
      <c r="C5012" t="str">
        <f t="shared" si="310"/>
        <v>湖南科大</v>
      </c>
      <c r="D5012" t="str">
        <f t="shared" si="311"/>
        <v>03</v>
      </c>
      <c r="E5012" t="s">
        <v>431</v>
      </c>
      <c r="F5012">
        <v>180</v>
      </c>
      <c r="G5012">
        <v>93</v>
      </c>
      <c r="H5012">
        <v>111</v>
      </c>
      <c r="I5012">
        <v>67</v>
      </c>
      <c r="J5012">
        <v>52</v>
      </c>
      <c r="K5012">
        <v>52</v>
      </c>
      <c r="L5012">
        <v>0</v>
      </c>
      <c r="M5012">
        <v>2023</v>
      </c>
      <c r="N5012">
        <f t="shared" ca="1" si="312"/>
        <v>225</v>
      </c>
      <c r="O5012">
        <f t="shared" ca="1" si="313"/>
        <v>29013</v>
      </c>
      <c r="P5012">
        <f ca="1">_20206[[#This Row],[最低排名]]-_20206[[#This Row],[同分人数]]+1</f>
        <v>28789</v>
      </c>
      <c r="Q5012">
        <f ca="1">IF(O5012&gt;=开始!$B$6, 1, 0)</f>
        <v>1</v>
      </c>
      <c r="R5012">
        <f ca="1">_20206[[#This Row],[最低排名]]-开始!$B$6</f>
        <v>29013</v>
      </c>
    </row>
    <row r="5013" spans="1:18">
      <c r="A5013">
        <v>74404</v>
      </c>
      <c r="B5013" t="s">
        <v>1184</v>
      </c>
      <c r="C5013" t="str">
        <f t="shared" si="310"/>
        <v>湖南科大</v>
      </c>
      <c r="D5013" t="str">
        <f t="shared" si="311"/>
        <v>04</v>
      </c>
      <c r="E5013" t="s">
        <v>170</v>
      </c>
      <c r="F5013">
        <v>191</v>
      </c>
      <c r="G5013">
        <v>108</v>
      </c>
      <c r="H5013">
        <v>91</v>
      </c>
      <c r="I5013">
        <v>64</v>
      </c>
      <c r="J5013">
        <v>61</v>
      </c>
      <c r="K5013">
        <v>46</v>
      </c>
      <c r="L5013">
        <v>0</v>
      </c>
      <c r="M5013">
        <v>2023</v>
      </c>
      <c r="N5013">
        <f t="shared" ca="1" si="312"/>
        <v>242</v>
      </c>
      <c r="O5013">
        <f t="shared" ca="1" si="313"/>
        <v>31094</v>
      </c>
      <c r="P5013">
        <f ca="1">_20206[[#This Row],[最低排名]]-_20206[[#This Row],[同分人数]]+1</f>
        <v>30853</v>
      </c>
      <c r="Q5013">
        <f ca="1">IF(O5013&gt;=开始!$B$6, 1, 0)</f>
        <v>1</v>
      </c>
      <c r="R5013">
        <f ca="1">_20206[[#This Row],[最低排名]]-开始!$B$6</f>
        <v>31094</v>
      </c>
    </row>
    <row r="5014" spans="1:18">
      <c r="A5014">
        <v>74405</v>
      </c>
      <c r="B5014" t="s">
        <v>1185</v>
      </c>
      <c r="C5014" t="str">
        <f t="shared" si="310"/>
        <v>湖南科大</v>
      </c>
      <c r="D5014" t="str">
        <f t="shared" si="311"/>
        <v>05</v>
      </c>
      <c r="E5014" t="s">
        <v>431</v>
      </c>
      <c r="F5014">
        <v>198</v>
      </c>
      <c r="G5014">
        <v>105</v>
      </c>
      <c r="H5014">
        <v>84</v>
      </c>
      <c r="I5014">
        <v>64</v>
      </c>
      <c r="J5014">
        <v>61</v>
      </c>
      <c r="K5014">
        <v>55</v>
      </c>
      <c r="L5014">
        <v>0</v>
      </c>
      <c r="M5014">
        <v>2023</v>
      </c>
      <c r="N5014">
        <f t="shared" ca="1" si="312"/>
        <v>225</v>
      </c>
      <c r="O5014">
        <f t="shared" ca="1" si="313"/>
        <v>29013</v>
      </c>
      <c r="P5014">
        <f ca="1">_20206[[#This Row],[最低排名]]-_20206[[#This Row],[同分人数]]+1</f>
        <v>28789</v>
      </c>
      <c r="Q5014">
        <f ca="1">IF(O5014&gt;=开始!$B$6, 1, 0)</f>
        <v>1</v>
      </c>
      <c r="R5014">
        <f ca="1">_20206[[#This Row],[最低排名]]-开始!$B$6</f>
        <v>29013</v>
      </c>
    </row>
    <row r="5015" spans="1:18">
      <c r="A5015">
        <v>74406</v>
      </c>
      <c r="B5015" t="s">
        <v>1186</v>
      </c>
      <c r="C5015" t="str">
        <f t="shared" si="310"/>
        <v>湖南科大</v>
      </c>
      <c r="D5015" t="str">
        <f t="shared" si="311"/>
        <v>06</v>
      </c>
      <c r="E5015" t="s">
        <v>144</v>
      </c>
      <c r="F5015">
        <v>215</v>
      </c>
      <c r="G5015">
        <v>117</v>
      </c>
      <c r="H5015">
        <v>81</v>
      </c>
      <c r="I5015">
        <v>61</v>
      </c>
      <c r="J5015">
        <v>61</v>
      </c>
      <c r="K5015">
        <v>49</v>
      </c>
      <c r="L5015">
        <v>0</v>
      </c>
      <c r="M5015">
        <v>2023</v>
      </c>
      <c r="N5015">
        <f t="shared" ca="1" si="312"/>
        <v>242</v>
      </c>
      <c r="O5015">
        <f t="shared" ca="1" si="313"/>
        <v>27818</v>
      </c>
      <c r="P5015">
        <f ca="1">_20206[[#This Row],[最低排名]]-_20206[[#This Row],[同分人数]]+1</f>
        <v>27577</v>
      </c>
      <c r="Q5015">
        <f ca="1">IF(O5015&gt;=开始!$B$6, 1, 0)</f>
        <v>1</v>
      </c>
      <c r="R5015">
        <f ca="1">_20206[[#This Row],[最低排名]]-开始!$B$6</f>
        <v>27818</v>
      </c>
    </row>
    <row r="5016" spans="1:18">
      <c r="A5016">
        <v>74501</v>
      </c>
      <c r="B5016" t="s">
        <v>1187</v>
      </c>
      <c r="C5016" t="str">
        <f t="shared" si="310"/>
        <v>长沙理工</v>
      </c>
      <c r="D5016" t="str">
        <f t="shared" si="311"/>
        <v>01</v>
      </c>
      <c r="E5016" t="s">
        <v>128</v>
      </c>
      <c r="F5016">
        <v>203</v>
      </c>
      <c r="G5016">
        <v>107</v>
      </c>
      <c r="H5016">
        <v>111</v>
      </c>
      <c r="I5016">
        <v>58</v>
      </c>
      <c r="J5016">
        <v>55</v>
      </c>
      <c r="K5016">
        <v>52</v>
      </c>
      <c r="L5016">
        <v>0</v>
      </c>
      <c r="M5016">
        <v>2023</v>
      </c>
      <c r="N5016">
        <f t="shared" ca="1" si="312"/>
        <v>253</v>
      </c>
      <c r="O5016">
        <f t="shared" ca="1" si="313"/>
        <v>24801</v>
      </c>
      <c r="P5016">
        <f ca="1">_20206[[#This Row],[最低排名]]-_20206[[#This Row],[同分人数]]+1</f>
        <v>24549</v>
      </c>
      <c r="Q5016">
        <f ca="1">IF(O5016&gt;=开始!$B$6, 1, 0)</f>
        <v>1</v>
      </c>
      <c r="R5016">
        <f ca="1">_20206[[#This Row],[最低排名]]-开始!$B$6</f>
        <v>24801</v>
      </c>
    </row>
    <row r="5017" spans="1:18">
      <c r="A5017">
        <v>74502</v>
      </c>
      <c r="B5017" t="s">
        <v>1188</v>
      </c>
      <c r="C5017" t="str">
        <f t="shared" si="310"/>
        <v>长沙理工</v>
      </c>
      <c r="D5017" t="str">
        <f t="shared" si="311"/>
        <v>02</v>
      </c>
      <c r="E5017" t="s">
        <v>450</v>
      </c>
      <c r="F5017">
        <v>212</v>
      </c>
      <c r="G5017">
        <v>121</v>
      </c>
      <c r="H5017">
        <v>99</v>
      </c>
      <c r="I5017">
        <v>67</v>
      </c>
      <c r="J5017">
        <v>58</v>
      </c>
      <c r="K5017">
        <v>58</v>
      </c>
      <c r="L5017">
        <v>0</v>
      </c>
      <c r="M5017">
        <v>2023</v>
      </c>
      <c r="N5017">
        <f t="shared" ca="1" si="312"/>
        <v>272</v>
      </c>
      <c r="O5017">
        <f t="shared" ca="1" si="313"/>
        <v>21165</v>
      </c>
      <c r="P5017">
        <f ca="1">_20206[[#This Row],[最低排名]]-_20206[[#This Row],[同分人数]]+1</f>
        <v>20894</v>
      </c>
      <c r="Q5017">
        <f ca="1">IF(O5017&gt;=开始!$B$6, 1, 0)</f>
        <v>1</v>
      </c>
      <c r="R5017">
        <f ca="1">_20206[[#This Row],[最低排名]]-开始!$B$6</f>
        <v>21165</v>
      </c>
    </row>
    <row r="5018" spans="1:18">
      <c r="A5018">
        <v>74601</v>
      </c>
      <c r="B5018" t="s">
        <v>1189</v>
      </c>
      <c r="C5018" t="str">
        <f t="shared" si="310"/>
        <v>湖南农大</v>
      </c>
      <c r="D5018" t="str">
        <f t="shared" si="311"/>
        <v>01</v>
      </c>
      <c r="E5018" t="s">
        <v>389</v>
      </c>
      <c r="F5018">
        <v>189</v>
      </c>
      <c r="G5018">
        <v>98</v>
      </c>
      <c r="H5018">
        <v>104</v>
      </c>
      <c r="I5018">
        <v>55</v>
      </c>
      <c r="J5018">
        <v>55</v>
      </c>
      <c r="K5018">
        <v>49</v>
      </c>
      <c r="L5018">
        <v>0</v>
      </c>
      <c r="M5018">
        <v>2023</v>
      </c>
      <c r="N5018">
        <f t="shared" ca="1" si="312"/>
        <v>253</v>
      </c>
      <c r="O5018">
        <f t="shared" ca="1" si="313"/>
        <v>31347</v>
      </c>
      <c r="P5018">
        <f ca="1">_20206[[#This Row],[最低排名]]-_20206[[#This Row],[同分人数]]+1</f>
        <v>31095</v>
      </c>
      <c r="Q5018">
        <f ca="1">IF(O5018&gt;=开始!$B$6, 1, 0)</f>
        <v>1</v>
      </c>
      <c r="R5018">
        <f ca="1">_20206[[#This Row],[最低排名]]-开始!$B$6</f>
        <v>31347</v>
      </c>
    </row>
    <row r="5019" spans="1:18">
      <c r="A5019">
        <v>74602</v>
      </c>
      <c r="B5019" t="s">
        <v>1190</v>
      </c>
      <c r="C5019" t="str">
        <f t="shared" si="310"/>
        <v>湖南农大</v>
      </c>
      <c r="D5019" t="str">
        <f t="shared" si="311"/>
        <v>02</v>
      </c>
      <c r="E5019" t="s">
        <v>130</v>
      </c>
      <c r="F5019">
        <v>198</v>
      </c>
      <c r="G5019">
        <v>101</v>
      </c>
      <c r="H5019">
        <v>96</v>
      </c>
      <c r="I5019">
        <v>58</v>
      </c>
      <c r="J5019">
        <v>55</v>
      </c>
      <c r="K5019">
        <v>52</v>
      </c>
      <c r="L5019">
        <v>0</v>
      </c>
      <c r="M5019">
        <v>2023</v>
      </c>
      <c r="N5019">
        <f t="shared" ca="1" si="312"/>
        <v>237</v>
      </c>
      <c r="O5019">
        <f t="shared" ca="1" si="313"/>
        <v>29706</v>
      </c>
      <c r="P5019">
        <f ca="1">_20206[[#This Row],[最低排名]]-_20206[[#This Row],[同分人数]]+1</f>
        <v>29470</v>
      </c>
      <c r="Q5019">
        <f ca="1">IF(O5019&gt;=开始!$B$6, 1, 0)</f>
        <v>1</v>
      </c>
      <c r="R5019">
        <f ca="1">_20206[[#This Row],[最低排名]]-开始!$B$6</f>
        <v>29706</v>
      </c>
    </row>
    <row r="5020" spans="1:18">
      <c r="A5020">
        <v>74701</v>
      </c>
      <c r="B5020" t="s">
        <v>1191</v>
      </c>
      <c r="C5020" t="str">
        <f t="shared" si="310"/>
        <v>湖南中医</v>
      </c>
      <c r="D5020" t="str">
        <f t="shared" si="311"/>
        <v>01</v>
      </c>
      <c r="E5020" t="s">
        <v>68</v>
      </c>
      <c r="F5020">
        <v>220</v>
      </c>
      <c r="G5020">
        <v>113</v>
      </c>
      <c r="H5020">
        <v>126</v>
      </c>
      <c r="I5020">
        <v>67</v>
      </c>
      <c r="J5020">
        <v>55</v>
      </c>
      <c r="K5020">
        <v>52</v>
      </c>
      <c r="L5020">
        <v>0</v>
      </c>
      <c r="M5020">
        <v>2023</v>
      </c>
      <c r="N5020">
        <f t="shared" ca="1" si="312"/>
        <v>256</v>
      </c>
      <c r="O5020">
        <f t="shared" ca="1" si="313"/>
        <v>14672</v>
      </c>
      <c r="P5020">
        <f ca="1">_20206[[#This Row],[最低排名]]-_20206[[#This Row],[同分人数]]+1</f>
        <v>14417</v>
      </c>
      <c r="Q5020">
        <f ca="1">IF(O5020&gt;=开始!$B$6, 1, 0)</f>
        <v>1</v>
      </c>
      <c r="R5020">
        <f ca="1">_20206[[#This Row],[最低排名]]-开始!$B$6</f>
        <v>14672</v>
      </c>
    </row>
    <row r="5021" spans="1:18">
      <c r="A5021">
        <v>74702</v>
      </c>
      <c r="B5021" t="s">
        <v>1192</v>
      </c>
      <c r="C5021" t="str">
        <f t="shared" si="310"/>
        <v>湖南中医</v>
      </c>
      <c r="D5021" t="str">
        <f t="shared" si="311"/>
        <v>02</v>
      </c>
      <c r="E5021" t="s">
        <v>1130</v>
      </c>
      <c r="F5021">
        <v>220</v>
      </c>
      <c r="G5021">
        <v>113</v>
      </c>
      <c r="H5021">
        <v>125</v>
      </c>
      <c r="I5021">
        <v>67</v>
      </c>
      <c r="J5021">
        <v>58</v>
      </c>
      <c r="K5021">
        <v>55</v>
      </c>
      <c r="L5021">
        <v>0</v>
      </c>
      <c r="M5021">
        <v>2023</v>
      </c>
      <c r="N5021">
        <f t="shared" ca="1" si="312"/>
        <v>246</v>
      </c>
      <c r="O5021">
        <f t="shared" ca="1" si="313"/>
        <v>13398</v>
      </c>
      <c r="P5021">
        <f ca="1">_20206[[#This Row],[最低排名]]-_20206[[#This Row],[同分人数]]+1</f>
        <v>13153</v>
      </c>
      <c r="Q5021">
        <f ca="1">IF(O5021&gt;=开始!$B$6, 1, 0)</f>
        <v>1</v>
      </c>
      <c r="R5021">
        <f ca="1">_20206[[#This Row],[最低排名]]-开始!$B$6</f>
        <v>13398</v>
      </c>
    </row>
    <row r="5022" spans="1:18">
      <c r="A5022">
        <v>74703</v>
      </c>
      <c r="B5022" t="s">
        <v>1193</v>
      </c>
      <c r="C5022" t="str">
        <f t="shared" si="310"/>
        <v>湖南中医</v>
      </c>
      <c r="D5022" t="str">
        <f t="shared" si="311"/>
        <v>03</v>
      </c>
      <c r="E5022" t="s">
        <v>372</v>
      </c>
      <c r="F5022">
        <v>192</v>
      </c>
      <c r="G5022">
        <v>104</v>
      </c>
      <c r="H5022">
        <v>110</v>
      </c>
      <c r="I5022">
        <v>61</v>
      </c>
      <c r="J5022">
        <v>58</v>
      </c>
      <c r="K5022">
        <v>55</v>
      </c>
      <c r="L5022">
        <v>0</v>
      </c>
      <c r="M5022">
        <v>2023</v>
      </c>
      <c r="N5022">
        <f t="shared" ca="1" si="312"/>
        <v>234</v>
      </c>
      <c r="O5022">
        <f t="shared" ca="1" si="313"/>
        <v>25585</v>
      </c>
      <c r="P5022">
        <f ca="1">_20206[[#This Row],[最低排名]]-_20206[[#This Row],[同分人数]]+1</f>
        <v>25352</v>
      </c>
      <c r="Q5022">
        <f ca="1">IF(O5022&gt;=开始!$B$6, 1, 0)</f>
        <v>1</v>
      </c>
      <c r="R5022">
        <f ca="1">_20206[[#This Row],[最低排名]]-开始!$B$6</f>
        <v>25585</v>
      </c>
    </row>
    <row r="5023" spans="1:18">
      <c r="A5023">
        <v>74801</v>
      </c>
      <c r="B5023" t="s">
        <v>1194</v>
      </c>
      <c r="C5023" t="str">
        <f t="shared" ref="C5023:C5086" si="314">LEFT(B5023, FIND("(", B5023) - 1)</f>
        <v>湖南师大</v>
      </c>
      <c r="D5023" t="str">
        <f t="shared" ref="D5023:D5086" si="315">MID(B5023, FIND("(", B5023) + 1, FIND(")", B5023) - FIND("(", B5023) - 1)</f>
        <v>01</v>
      </c>
      <c r="E5023" t="s">
        <v>424</v>
      </c>
      <c r="F5023">
        <v>214</v>
      </c>
      <c r="G5023">
        <v>110</v>
      </c>
      <c r="H5023">
        <v>124</v>
      </c>
      <c r="I5023">
        <v>67</v>
      </c>
      <c r="J5023">
        <v>61</v>
      </c>
      <c r="K5023">
        <v>58</v>
      </c>
      <c r="L5023">
        <v>0</v>
      </c>
      <c r="M5023">
        <v>2023</v>
      </c>
      <c r="N5023">
        <f t="shared" ca="1" si="312"/>
        <v>265</v>
      </c>
      <c r="O5023">
        <f t="shared" ca="1" si="313"/>
        <v>13663</v>
      </c>
      <c r="P5023">
        <f ca="1">_20206[[#This Row],[最低排名]]-_20206[[#This Row],[同分人数]]+1</f>
        <v>13399</v>
      </c>
      <c r="Q5023">
        <f ca="1">IF(O5023&gt;=开始!$B$6, 1, 0)</f>
        <v>1</v>
      </c>
      <c r="R5023">
        <f ca="1">_20206[[#This Row],[最低排名]]-开始!$B$6</f>
        <v>13663</v>
      </c>
    </row>
    <row r="5024" spans="1:18">
      <c r="A5024">
        <v>74802</v>
      </c>
      <c r="B5024" t="s">
        <v>1195</v>
      </c>
      <c r="C5024" t="str">
        <f t="shared" si="314"/>
        <v>湖南师大</v>
      </c>
      <c r="D5024" t="str">
        <f t="shared" si="315"/>
        <v>02</v>
      </c>
      <c r="E5024" t="s">
        <v>189</v>
      </c>
      <c r="F5024">
        <v>228</v>
      </c>
      <c r="G5024">
        <v>125</v>
      </c>
      <c r="H5024">
        <v>127</v>
      </c>
      <c r="I5024">
        <v>64</v>
      </c>
      <c r="J5024">
        <v>61</v>
      </c>
      <c r="K5024">
        <v>55</v>
      </c>
      <c r="L5024">
        <v>0</v>
      </c>
      <c r="M5024">
        <v>2023</v>
      </c>
      <c r="N5024">
        <f t="shared" ca="1" si="312"/>
        <v>221</v>
      </c>
      <c r="O5024">
        <f t="shared" ca="1" si="313"/>
        <v>11029</v>
      </c>
      <c r="P5024">
        <f ca="1">_20206[[#This Row],[最低排名]]-_20206[[#This Row],[同分人数]]+1</f>
        <v>10809</v>
      </c>
      <c r="Q5024">
        <f ca="1">IF(O5024&gt;=开始!$B$6, 1, 0)</f>
        <v>1</v>
      </c>
      <c r="R5024">
        <f ca="1">_20206[[#This Row],[最低排名]]-开始!$B$6</f>
        <v>11029</v>
      </c>
    </row>
    <row r="5025" spans="1:18">
      <c r="A5025">
        <v>74803</v>
      </c>
      <c r="B5025" t="s">
        <v>1196</v>
      </c>
      <c r="C5025" t="str">
        <f t="shared" si="314"/>
        <v>湖南师大</v>
      </c>
      <c r="D5025" t="str">
        <f t="shared" si="315"/>
        <v>03</v>
      </c>
      <c r="E5025" t="s">
        <v>279</v>
      </c>
      <c r="F5025">
        <v>230</v>
      </c>
      <c r="G5025">
        <v>124</v>
      </c>
      <c r="H5025">
        <v>117</v>
      </c>
      <c r="I5025">
        <v>67</v>
      </c>
      <c r="J5025">
        <v>67</v>
      </c>
      <c r="K5025">
        <v>52</v>
      </c>
      <c r="L5025">
        <v>0</v>
      </c>
      <c r="M5025">
        <v>2023</v>
      </c>
      <c r="N5025">
        <f t="shared" ca="1" si="312"/>
        <v>225</v>
      </c>
      <c r="O5025">
        <f t="shared" ca="1" si="313"/>
        <v>11501</v>
      </c>
      <c r="P5025">
        <f ca="1">_20206[[#This Row],[最低排名]]-_20206[[#This Row],[同分人数]]+1</f>
        <v>11277</v>
      </c>
      <c r="Q5025">
        <f ca="1">IF(O5025&gt;=开始!$B$6, 1, 0)</f>
        <v>1</v>
      </c>
      <c r="R5025">
        <f ca="1">_20206[[#This Row],[最低排名]]-开始!$B$6</f>
        <v>11501</v>
      </c>
    </row>
    <row r="5026" spans="1:18">
      <c r="A5026">
        <v>74901</v>
      </c>
      <c r="B5026" t="s">
        <v>1197</v>
      </c>
      <c r="C5026" t="str">
        <f t="shared" si="314"/>
        <v>湖南理工</v>
      </c>
      <c r="D5026" t="str">
        <f t="shared" si="315"/>
        <v>01</v>
      </c>
      <c r="E5026" t="s">
        <v>398</v>
      </c>
      <c r="F5026">
        <v>188</v>
      </c>
      <c r="G5026">
        <v>96</v>
      </c>
      <c r="H5026">
        <v>92</v>
      </c>
      <c r="I5026">
        <v>55</v>
      </c>
      <c r="J5026">
        <v>52</v>
      </c>
      <c r="K5026">
        <v>46</v>
      </c>
      <c r="L5026">
        <v>0</v>
      </c>
      <c r="M5026">
        <v>2023</v>
      </c>
      <c r="N5026">
        <f t="shared" ca="1" si="312"/>
        <v>214</v>
      </c>
      <c r="O5026">
        <f t="shared" ca="1" si="313"/>
        <v>35473</v>
      </c>
      <c r="P5026">
        <f ca="1">_20206[[#This Row],[最低排名]]-_20206[[#This Row],[同分人数]]+1</f>
        <v>35260</v>
      </c>
      <c r="Q5026">
        <f ca="1">IF(O5026&gt;=开始!$B$6, 1, 0)</f>
        <v>1</v>
      </c>
      <c r="R5026">
        <f ca="1">_20206[[#This Row],[最低排名]]-开始!$B$6</f>
        <v>35473</v>
      </c>
    </row>
    <row r="5027" spans="1:18">
      <c r="A5027">
        <v>74902</v>
      </c>
      <c r="B5027" t="s">
        <v>1198</v>
      </c>
      <c r="C5027" t="str">
        <f t="shared" si="314"/>
        <v>湖南理工</v>
      </c>
      <c r="D5027" t="str">
        <f t="shared" si="315"/>
        <v>02</v>
      </c>
      <c r="E5027" t="s">
        <v>381</v>
      </c>
      <c r="F5027">
        <v>209</v>
      </c>
      <c r="G5027">
        <v>109</v>
      </c>
      <c r="H5027">
        <v>73</v>
      </c>
      <c r="I5027">
        <v>52</v>
      </c>
      <c r="J5027">
        <v>52</v>
      </c>
      <c r="K5027">
        <v>43</v>
      </c>
      <c r="L5027">
        <v>0</v>
      </c>
      <c r="M5027">
        <v>2023</v>
      </c>
      <c r="N5027">
        <f t="shared" ca="1" si="312"/>
        <v>190</v>
      </c>
      <c r="O5027">
        <f t="shared" ca="1" si="313"/>
        <v>36303</v>
      </c>
      <c r="P5027">
        <f ca="1">_20206[[#This Row],[最低排名]]-_20206[[#This Row],[同分人数]]+1</f>
        <v>36114</v>
      </c>
      <c r="Q5027">
        <f ca="1">IF(O5027&gt;=开始!$B$6, 1, 0)</f>
        <v>1</v>
      </c>
      <c r="R5027">
        <f ca="1">_20206[[#This Row],[最低排名]]-开始!$B$6</f>
        <v>36303</v>
      </c>
    </row>
    <row r="5028" spans="1:18">
      <c r="A5028">
        <v>74903</v>
      </c>
      <c r="B5028" t="s">
        <v>1199</v>
      </c>
      <c r="C5028" t="str">
        <f t="shared" si="314"/>
        <v>湖南理工</v>
      </c>
      <c r="D5028" t="str">
        <f t="shared" si="315"/>
        <v>03</v>
      </c>
      <c r="E5028" t="s">
        <v>752</v>
      </c>
      <c r="F5028">
        <v>185</v>
      </c>
      <c r="G5028">
        <v>95</v>
      </c>
      <c r="H5028">
        <v>84</v>
      </c>
      <c r="I5028">
        <v>55</v>
      </c>
      <c r="J5028">
        <v>55</v>
      </c>
      <c r="K5028">
        <v>46</v>
      </c>
      <c r="L5028">
        <v>0</v>
      </c>
      <c r="M5028">
        <v>2023</v>
      </c>
      <c r="N5028">
        <f t="shared" ca="1" si="312"/>
        <v>204</v>
      </c>
      <c r="O5028">
        <f t="shared" ca="1" si="313"/>
        <v>37110</v>
      </c>
      <c r="P5028">
        <f ca="1">_20206[[#This Row],[最低排名]]-_20206[[#This Row],[同分人数]]+1</f>
        <v>36907</v>
      </c>
      <c r="Q5028">
        <f ca="1">IF(O5028&gt;=开始!$B$6, 1, 0)</f>
        <v>1</v>
      </c>
      <c r="R5028">
        <f ca="1">_20206[[#This Row],[最低排名]]-开始!$B$6</f>
        <v>37110</v>
      </c>
    </row>
    <row r="5029" spans="1:18">
      <c r="A5029">
        <v>75001</v>
      </c>
      <c r="B5029" t="s">
        <v>1200</v>
      </c>
      <c r="C5029" t="str">
        <f t="shared" si="314"/>
        <v>湘南学院</v>
      </c>
      <c r="D5029" t="str">
        <f t="shared" si="315"/>
        <v>01</v>
      </c>
      <c r="E5029" t="s">
        <v>354</v>
      </c>
      <c r="F5029">
        <v>194</v>
      </c>
      <c r="G5029">
        <v>103</v>
      </c>
      <c r="H5029">
        <v>96</v>
      </c>
      <c r="I5029">
        <v>49</v>
      </c>
      <c r="J5029">
        <v>46</v>
      </c>
      <c r="K5029">
        <v>43</v>
      </c>
      <c r="L5029">
        <v>0</v>
      </c>
      <c r="M5029">
        <v>2023</v>
      </c>
      <c r="N5029">
        <f t="shared" ca="1" si="312"/>
        <v>200</v>
      </c>
      <c r="O5029">
        <f t="shared" ca="1" si="313"/>
        <v>36503</v>
      </c>
      <c r="P5029">
        <f ca="1">_20206[[#This Row],[最低排名]]-_20206[[#This Row],[同分人数]]+1</f>
        <v>36304</v>
      </c>
      <c r="Q5029">
        <f ca="1">IF(O5029&gt;=开始!$B$6, 1, 0)</f>
        <v>1</v>
      </c>
      <c r="R5029">
        <f ca="1">_20206[[#This Row],[最低排名]]-开始!$B$6</f>
        <v>36503</v>
      </c>
    </row>
    <row r="5030" spans="1:18">
      <c r="A5030">
        <v>75002</v>
      </c>
      <c r="B5030" t="s">
        <v>1201</v>
      </c>
      <c r="C5030" t="str">
        <f t="shared" si="314"/>
        <v>湘南学院</v>
      </c>
      <c r="D5030" t="str">
        <f t="shared" si="315"/>
        <v>02</v>
      </c>
      <c r="E5030" t="s">
        <v>405</v>
      </c>
      <c r="F5030">
        <v>189</v>
      </c>
      <c r="G5030">
        <v>107</v>
      </c>
      <c r="H5030">
        <v>88</v>
      </c>
      <c r="I5030">
        <v>52</v>
      </c>
      <c r="J5030">
        <v>49</v>
      </c>
      <c r="K5030">
        <v>49</v>
      </c>
      <c r="L5030">
        <v>0</v>
      </c>
      <c r="M5030">
        <v>2023</v>
      </c>
      <c r="N5030">
        <f t="shared" ca="1" si="312"/>
        <v>209</v>
      </c>
      <c r="O5030">
        <f t="shared" ca="1" si="313"/>
        <v>36712</v>
      </c>
      <c r="P5030">
        <f ca="1">_20206[[#This Row],[最低排名]]-_20206[[#This Row],[同分人数]]+1</f>
        <v>36504</v>
      </c>
      <c r="Q5030">
        <f ca="1">IF(O5030&gt;=开始!$B$6, 1, 0)</f>
        <v>1</v>
      </c>
      <c r="R5030">
        <f ca="1">_20206[[#This Row],[最低排名]]-开始!$B$6</f>
        <v>36712</v>
      </c>
    </row>
    <row r="5031" spans="1:18">
      <c r="A5031">
        <v>75003</v>
      </c>
      <c r="B5031" t="s">
        <v>1202</v>
      </c>
      <c r="C5031" t="str">
        <f t="shared" si="314"/>
        <v>湘南学院</v>
      </c>
      <c r="D5031" t="str">
        <f t="shared" si="315"/>
        <v>03</v>
      </c>
      <c r="E5031" t="s">
        <v>173</v>
      </c>
      <c r="F5031">
        <v>199</v>
      </c>
      <c r="G5031">
        <v>104</v>
      </c>
      <c r="H5031">
        <v>102</v>
      </c>
      <c r="I5031">
        <v>58</v>
      </c>
      <c r="J5031">
        <v>52</v>
      </c>
      <c r="K5031">
        <v>52</v>
      </c>
      <c r="L5031">
        <v>0</v>
      </c>
      <c r="M5031">
        <v>2023</v>
      </c>
      <c r="N5031">
        <f t="shared" ca="1" si="312"/>
        <v>224</v>
      </c>
      <c r="O5031">
        <f t="shared" ca="1" si="313"/>
        <v>28788</v>
      </c>
      <c r="P5031">
        <f ca="1">_20206[[#This Row],[最低排名]]-_20206[[#This Row],[同分人数]]+1</f>
        <v>28565</v>
      </c>
      <c r="Q5031">
        <f ca="1">IF(O5031&gt;=开始!$B$6, 1, 0)</f>
        <v>1</v>
      </c>
      <c r="R5031">
        <f ca="1">_20206[[#This Row],[最低排名]]-开始!$B$6</f>
        <v>28788</v>
      </c>
    </row>
    <row r="5032" spans="1:18">
      <c r="A5032">
        <v>75101</v>
      </c>
      <c r="B5032" t="s">
        <v>1203</v>
      </c>
      <c r="C5032" t="str">
        <f t="shared" si="314"/>
        <v>衡阳师范</v>
      </c>
      <c r="D5032" t="str">
        <f t="shared" si="315"/>
        <v>01</v>
      </c>
      <c r="E5032" t="s">
        <v>363</v>
      </c>
      <c r="F5032">
        <v>168</v>
      </c>
      <c r="G5032">
        <v>97</v>
      </c>
      <c r="H5032">
        <v>115</v>
      </c>
      <c r="I5032">
        <v>58</v>
      </c>
      <c r="J5032">
        <v>52</v>
      </c>
      <c r="K5032">
        <v>43</v>
      </c>
      <c r="L5032">
        <v>0</v>
      </c>
      <c r="M5032">
        <v>2023</v>
      </c>
      <c r="N5032">
        <f t="shared" ca="1" si="312"/>
        <v>228</v>
      </c>
      <c r="O5032">
        <f t="shared" ca="1" si="313"/>
        <v>34853</v>
      </c>
      <c r="P5032">
        <f ca="1">_20206[[#This Row],[最低排名]]-_20206[[#This Row],[同分人数]]+1</f>
        <v>34626</v>
      </c>
      <c r="Q5032">
        <f ca="1">IF(O5032&gt;=开始!$B$6, 1, 0)</f>
        <v>1</v>
      </c>
      <c r="R5032">
        <f ca="1">_20206[[#This Row],[最低排名]]-开始!$B$6</f>
        <v>34853</v>
      </c>
    </row>
    <row r="5033" spans="1:18">
      <c r="A5033">
        <v>75102</v>
      </c>
      <c r="B5033" t="s">
        <v>1204</v>
      </c>
      <c r="C5033" t="str">
        <f t="shared" si="314"/>
        <v>衡阳师范</v>
      </c>
      <c r="D5033" t="str">
        <f t="shared" si="315"/>
        <v>02</v>
      </c>
      <c r="E5033" t="s">
        <v>363</v>
      </c>
      <c r="F5033">
        <v>205</v>
      </c>
      <c r="G5033">
        <v>104</v>
      </c>
      <c r="H5033">
        <v>84</v>
      </c>
      <c r="I5033">
        <v>52</v>
      </c>
      <c r="J5033">
        <v>52</v>
      </c>
      <c r="K5033">
        <v>43</v>
      </c>
      <c r="L5033">
        <v>0</v>
      </c>
      <c r="M5033">
        <v>2023</v>
      </c>
      <c r="N5033">
        <f t="shared" ca="1" si="312"/>
        <v>228</v>
      </c>
      <c r="O5033">
        <f t="shared" ca="1" si="313"/>
        <v>34853</v>
      </c>
      <c r="P5033">
        <f ca="1">_20206[[#This Row],[最低排名]]-_20206[[#This Row],[同分人数]]+1</f>
        <v>34626</v>
      </c>
      <c r="Q5033">
        <f ca="1">IF(O5033&gt;=开始!$B$6, 1, 0)</f>
        <v>1</v>
      </c>
      <c r="R5033">
        <f ca="1">_20206[[#This Row],[最低排名]]-开始!$B$6</f>
        <v>34853</v>
      </c>
    </row>
    <row r="5034" spans="1:18">
      <c r="A5034">
        <v>75103</v>
      </c>
      <c r="B5034" t="s">
        <v>1205</v>
      </c>
      <c r="C5034" t="str">
        <f t="shared" si="314"/>
        <v>衡阳师范</v>
      </c>
      <c r="D5034" t="str">
        <f t="shared" si="315"/>
        <v>03</v>
      </c>
      <c r="E5034" t="s">
        <v>126</v>
      </c>
      <c r="F5034">
        <v>213</v>
      </c>
      <c r="G5034">
        <v>107</v>
      </c>
      <c r="H5034">
        <v>103</v>
      </c>
      <c r="I5034">
        <v>55</v>
      </c>
      <c r="J5034">
        <v>49</v>
      </c>
      <c r="K5034">
        <v>49</v>
      </c>
      <c r="L5034">
        <v>0</v>
      </c>
      <c r="M5034">
        <v>2023</v>
      </c>
      <c r="N5034">
        <f t="shared" ca="1" si="312"/>
        <v>222</v>
      </c>
      <c r="O5034">
        <f t="shared" ca="1" si="313"/>
        <v>27340</v>
      </c>
      <c r="P5034">
        <f ca="1">_20206[[#This Row],[最低排名]]-_20206[[#This Row],[同分人数]]+1</f>
        <v>27119</v>
      </c>
      <c r="Q5034">
        <f ca="1">IF(O5034&gt;=开始!$B$6, 1, 0)</f>
        <v>1</v>
      </c>
      <c r="R5034">
        <f ca="1">_20206[[#This Row],[最低排名]]-开始!$B$6</f>
        <v>27340</v>
      </c>
    </row>
    <row r="5035" spans="1:18">
      <c r="A5035">
        <v>75104</v>
      </c>
      <c r="B5035" t="s">
        <v>1206</v>
      </c>
      <c r="C5035" t="str">
        <f t="shared" si="314"/>
        <v>衡阳师范</v>
      </c>
      <c r="D5035" t="str">
        <f t="shared" si="315"/>
        <v>04</v>
      </c>
      <c r="E5035" t="s">
        <v>354</v>
      </c>
      <c r="F5035">
        <v>195</v>
      </c>
      <c r="G5035">
        <v>98</v>
      </c>
      <c r="H5035">
        <v>83</v>
      </c>
      <c r="I5035">
        <v>52</v>
      </c>
      <c r="J5035">
        <v>52</v>
      </c>
      <c r="K5035">
        <v>46</v>
      </c>
      <c r="L5035">
        <v>0</v>
      </c>
      <c r="M5035">
        <v>2023</v>
      </c>
      <c r="N5035">
        <f t="shared" ca="1" si="312"/>
        <v>200</v>
      </c>
      <c r="O5035">
        <f t="shared" ca="1" si="313"/>
        <v>36503</v>
      </c>
      <c r="P5035">
        <f ca="1">_20206[[#This Row],[最低排名]]-_20206[[#This Row],[同分人数]]+1</f>
        <v>36304</v>
      </c>
      <c r="Q5035">
        <f ca="1">IF(O5035&gt;=开始!$B$6, 1, 0)</f>
        <v>1</v>
      </c>
      <c r="R5035">
        <f ca="1">_20206[[#This Row],[最低排名]]-开始!$B$6</f>
        <v>36503</v>
      </c>
    </row>
    <row r="5036" spans="1:18">
      <c r="A5036">
        <v>75201</v>
      </c>
      <c r="B5036" t="s">
        <v>1207</v>
      </c>
      <c r="C5036" t="str">
        <f t="shared" si="314"/>
        <v>邵阳学院</v>
      </c>
      <c r="D5036" t="str">
        <f t="shared" si="315"/>
        <v>01</v>
      </c>
      <c r="E5036" t="s">
        <v>408</v>
      </c>
      <c r="F5036">
        <v>163</v>
      </c>
      <c r="G5036">
        <v>88</v>
      </c>
      <c r="H5036">
        <v>106</v>
      </c>
      <c r="I5036">
        <v>52</v>
      </c>
      <c r="J5036">
        <v>49</v>
      </c>
      <c r="K5036">
        <v>49</v>
      </c>
      <c r="L5036">
        <v>0</v>
      </c>
      <c r="M5036">
        <v>2023</v>
      </c>
      <c r="N5036">
        <f t="shared" ca="1" si="312"/>
        <v>179</v>
      </c>
      <c r="O5036">
        <f t="shared" ca="1" si="313"/>
        <v>38271</v>
      </c>
      <c r="P5036">
        <f ca="1">_20206[[#This Row],[最低排名]]-_20206[[#This Row],[同分人数]]+1</f>
        <v>38093</v>
      </c>
      <c r="Q5036">
        <f ca="1">IF(O5036&gt;=开始!$B$6, 1, 0)</f>
        <v>1</v>
      </c>
      <c r="R5036">
        <f ca="1">_20206[[#This Row],[最低排名]]-开始!$B$6</f>
        <v>38271</v>
      </c>
    </row>
    <row r="5037" spans="1:18">
      <c r="A5037">
        <v>75202</v>
      </c>
      <c r="B5037" t="s">
        <v>1208</v>
      </c>
      <c r="C5037" t="str">
        <f t="shared" si="314"/>
        <v>邵阳学院</v>
      </c>
      <c r="D5037" t="str">
        <f t="shared" si="315"/>
        <v>02</v>
      </c>
      <c r="E5037" t="s">
        <v>585</v>
      </c>
      <c r="F5037">
        <v>189</v>
      </c>
      <c r="G5037">
        <v>96</v>
      </c>
      <c r="H5037">
        <v>68</v>
      </c>
      <c r="I5037">
        <v>58</v>
      </c>
      <c r="J5037">
        <v>55</v>
      </c>
      <c r="K5037">
        <v>46</v>
      </c>
      <c r="L5037">
        <v>0</v>
      </c>
      <c r="M5037">
        <v>2023</v>
      </c>
      <c r="N5037">
        <f t="shared" ca="1" si="312"/>
        <v>189</v>
      </c>
      <c r="O5037">
        <f t="shared" ca="1" si="313"/>
        <v>38855</v>
      </c>
      <c r="P5037">
        <f ca="1">_20206[[#This Row],[最低排名]]-_20206[[#This Row],[同分人数]]+1</f>
        <v>38667</v>
      </c>
      <c r="Q5037">
        <f ca="1">IF(O5037&gt;=开始!$B$6, 1, 0)</f>
        <v>1</v>
      </c>
      <c r="R5037">
        <f ca="1">_20206[[#This Row],[最低排名]]-开始!$B$6</f>
        <v>38855</v>
      </c>
    </row>
    <row r="5038" spans="1:18">
      <c r="A5038">
        <v>75301</v>
      </c>
      <c r="B5038" t="s">
        <v>1209</v>
      </c>
      <c r="C5038" t="str">
        <f t="shared" si="314"/>
        <v>湖南文理</v>
      </c>
      <c r="D5038" t="str">
        <f t="shared" si="315"/>
        <v>01</v>
      </c>
      <c r="E5038" t="s">
        <v>469</v>
      </c>
      <c r="F5038">
        <v>193</v>
      </c>
      <c r="G5038">
        <v>104</v>
      </c>
      <c r="H5038">
        <v>92</v>
      </c>
      <c r="I5038">
        <v>49</v>
      </c>
      <c r="J5038">
        <v>49</v>
      </c>
      <c r="K5038">
        <v>49</v>
      </c>
      <c r="L5038">
        <v>0</v>
      </c>
      <c r="M5038">
        <v>2023</v>
      </c>
      <c r="N5038">
        <f t="shared" ca="1" si="312"/>
        <v>224</v>
      </c>
      <c r="O5038">
        <f t="shared" ca="1" si="313"/>
        <v>35697</v>
      </c>
      <c r="P5038">
        <f ca="1">_20206[[#This Row],[最低排名]]-_20206[[#This Row],[同分人数]]+1</f>
        <v>35474</v>
      </c>
      <c r="Q5038">
        <f ca="1">IF(O5038&gt;=开始!$B$6, 1, 0)</f>
        <v>1</v>
      </c>
      <c r="R5038">
        <f ca="1">_20206[[#This Row],[最低排名]]-开始!$B$6</f>
        <v>35697</v>
      </c>
    </row>
    <row r="5039" spans="1:18">
      <c r="A5039">
        <v>75302</v>
      </c>
      <c r="B5039" t="s">
        <v>1210</v>
      </c>
      <c r="C5039" t="str">
        <f t="shared" si="314"/>
        <v>湖南文理</v>
      </c>
      <c r="D5039" t="str">
        <f t="shared" si="315"/>
        <v>02</v>
      </c>
      <c r="E5039" t="s">
        <v>440</v>
      </c>
      <c r="F5039">
        <v>187</v>
      </c>
      <c r="G5039">
        <v>96</v>
      </c>
      <c r="H5039">
        <v>88</v>
      </c>
      <c r="I5039">
        <v>58</v>
      </c>
      <c r="J5039">
        <v>58</v>
      </c>
      <c r="K5039">
        <v>46</v>
      </c>
      <c r="L5039">
        <v>0</v>
      </c>
      <c r="M5039">
        <v>2023</v>
      </c>
      <c r="N5039">
        <f t="shared" ca="1" si="312"/>
        <v>194</v>
      </c>
      <c r="O5039">
        <f t="shared" ca="1" si="313"/>
        <v>34625</v>
      </c>
      <c r="P5039">
        <f ca="1">_20206[[#This Row],[最低排名]]-_20206[[#This Row],[同分人数]]+1</f>
        <v>34432</v>
      </c>
      <c r="Q5039">
        <f ca="1">IF(O5039&gt;=开始!$B$6, 1, 0)</f>
        <v>1</v>
      </c>
      <c r="R5039">
        <f ca="1">_20206[[#This Row],[最低排名]]-开始!$B$6</f>
        <v>34625</v>
      </c>
    </row>
    <row r="5040" spans="1:18">
      <c r="A5040">
        <v>75303</v>
      </c>
      <c r="B5040" t="s">
        <v>1211</v>
      </c>
      <c r="C5040" t="str">
        <f t="shared" si="314"/>
        <v>湖南文理</v>
      </c>
      <c r="D5040" t="str">
        <f t="shared" si="315"/>
        <v>03</v>
      </c>
      <c r="E5040" t="s">
        <v>998</v>
      </c>
      <c r="F5040">
        <v>167</v>
      </c>
      <c r="G5040">
        <v>84</v>
      </c>
      <c r="H5040">
        <v>85</v>
      </c>
      <c r="I5040">
        <v>61</v>
      </c>
      <c r="J5040">
        <v>49</v>
      </c>
      <c r="K5040">
        <v>49</v>
      </c>
      <c r="L5040">
        <v>0</v>
      </c>
      <c r="M5040">
        <v>2023</v>
      </c>
      <c r="N5040">
        <f t="shared" ca="1" si="312"/>
        <v>178</v>
      </c>
      <c r="O5040">
        <f t="shared" ca="1" si="313"/>
        <v>39779</v>
      </c>
      <c r="P5040">
        <f ca="1">_20206[[#This Row],[最低排名]]-_20206[[#This Row],[同分人数]]+1</f>
        <v>39602</v>
      </c>
      <c r="Q5040">
        <f ca="1">IF(O5040&gt;=开始!$B$6, 1, 0)</f>
        <v>1</v>
      </c>
      <c r="R5040">
        <f ca="1">_20206[[#This Row],[最低排名]]-开始!$B$6</f>
        <v>39779</v>
      </c>
    </row>
    <row r="5041" spans="1:18">
      <c r="A5041">
        <v>75304</v>
      </c>
      <c r="B5041" t="s">
        <v>1212</v>
      </c>
      <c r="C5041" t="str">
        <f t="shared" si="314"/>
        <v>湖南文理</v>
      </c>
      <c r="D5041" t="str">
        <f t="shared" si="315"/>
        <v>04</v>
      </c>
      <c r="E5041" t="s">
        <v>528</v>
      </c>
      <c r="F5041">
        <v>194</v>
      </c>
      <c r="G5041">
        <v>101</v>
      </c>
      <c r="H5041">
        <v>90</v>
      </c>
      <c r="I5041">
        <v>61</v>
      </c>
      <c r="J5041">
        <v>49</v>
      </c>
      <c r="K5041">
        <v>46</v>
      </c>
      <c r="L5041">
        <v>0</v>
      </c>
      <c r="M5041">
        <v>2023</v>
      </c>
      <c r="N5041">
        <f t="shared" ca="1" si="312"/>
        <v>199</v>
      </c>
      <c r="O5041">
        <f t="shared" ca="1" si="313"/>
        <v>33965</v>
      </c>
      <c r="P5041">
        <f ca="1">_20206[[#This Row],[最低排名]]-_20206[[#This Row],[同分人数]]+1</f>
        <v>33767</v>
      </c>
      <c r="Q5041">
        <f ca="1">IF(O5041&gt;=开始!$B$6, 1, 0)</f>
        <v>1</v>
      </c>
      <c r="R5041">
        <f ca="1">_20206[[#This Row],[最低排名]]-开始!$B$6</f>
        <v>33965</v>
      </c>
    </row>
    <row r="5042" spans="1:18">
      <c r="A5042">
        <v>75401</v>
      </c>
      <c r="B5042" t="s">
        <v>1213</v>
      </c>
      <c r="C5042" t="str">
        <f t="shared" si="314"/>
        <v>湖南科技</v>
      </c>
      <c r="D5042" t="str">
        <f t="shared" si="315"/>
        <v>01</v>
      </c>
      <c r="E5042" t="s">
        <v>318</v>
      </c>
      <c r="F5042">
        <v>185</v>
      </c>
      <c r="G5042">
        <v>93</v>
      </c>
      <c r="H5042">
        <v>91</v>
      </c>
      <c r="I5042">
        <v>61</v>
      </c>
      <c r="J5042">
        <v>49</v>
      </c>
      <c r="K5042">
        <v>40</v>
      </c>
      <c r="L5042">
        <v>0</v>
      </c>
      <c r="M5042">
        <v>2023</v>
      </c>
      <c r="N5042">
        <f t="shared" ca="1" si="312"/>
        <v>194</v>
      </c>
      <c r="O5042">
        <f t="shared" ca="1" si="313"/>
        <v>36906</v>
      </c>
      <c r="P5042">
        <f ca="1">_20206[[#This Row],[最低排名]]-_20206[[#This Row],[同分人数]]+1</f>
        <v>36713</v>
      </c>
      <c r="Q5042">
        <f ca="1">IF(O5042&gt;=开始!$B$6, 1, 0)</f>
        <v>1</v>
      </c>
      <c r="R5042">
        <f ca="1">_20206[[#This Row],[最低排名]]-开始!$B$6</f>
        <v>36906</v>
      </c>
    </row>
    <row r="5043" spans="1:18">
      <c r="A5043">
        <v>75402</v>
      </c>
      <c r="B5043" t="s">
        <v>1214</v>
      </c>
      <c r="C5043" t="str">
        <f t="shared" si="314"/>
        <v>湖南科技</v>
      </c>
      <c r="D5043" t="str">
        <f t="shared" si="315"/>
        <v>02</v>
      </c>
      <c r="E5043" t="s">
        <v>354</v>
      </c>
      <c r="F5043">
        <v>193</v>
      </c>
      <c r="G5043">
        <v>104</v>
      </c>
      <c r="H5043">
        <v>91</v>
      </c>
      <c r="I5043">
        <v>52</v>
      </c>
      <c r="J5043">
        <v>46</v>
      </c>
      <c r="K5043">
        <v>46</v>
      </c>
      <c r="L5043">
        <v>0</v>
      </c>
      <c r="M5043">
        <v>2023</v>
      </c>
      <c r="N5043">
        <f t="shared" ca="1" si="312"/>
        <v>200</v>
      </c>
      <c r="O5043">
        <f t="shared" ca="1" si="313"/>
        <v>36503</v>
      </c>
      <c r="P5043">
        <f ca="1">_20206[[#This Row],[最低排名]]-_20206[[#This Row],[同分人数]]+1</f>
        <v>36304</v>
      </c>
      <c r="Q5043">
        <f ca="1">IF(O5043&gt;=开始!$B$6, 1, 0)</f>
        <v>1</v>
      </c>
      <c r="R5043">
        <f ca="1">_20206[[#This Row],[最低排名]]-开始!$B$6</f>
        <v>36503</v>
      </c>
    </row>
    <row r="5044" spans="1:18">
      <c r="A5044">
        <v>75501</v>
      </c>
      <c r="B5044" t="s">
        <v>1215</v>
      </c>
      <c r="C5044" t="str">
        <f t="shared" si="314"/>
        <v>湖南工商</v>
      </c>
      <c r="D5044" t="str">
        <f t="shared" si="315"/>
        <v>01</v>
      </c>
      <c r="E5044" t="s">
        <v>701</v>
      </c>
      <c r="F5044">
        <v>180</v>
      </c>
      <c r="G5044">
        <v>96</v>
      </c>
      <c r="H5044">
        <v>93</v>
      </c>
      <c r="I5044">
        <v>61</v>
      </c>
      <c r="J5044">
        <v>58</v>
      </c>
      <c r="K5044">
        <v>52</v>
      </c>
      <c r="L5044">
        <v>0</v>
      </c>
      <c r="M5044">
        <v>2023</v>
      </c>
      <c r="N5044">
        <f t="shared" ca="1" si="312"/>
        <v>197</v>
      </c>
      <c r="O5044">
        <f t="shared" ca="1" si="313"/>
        <v>33094</v>
      </c>
      <c r="P5044">
        <f ca="1">_20206[[#This Row],[最低排名]]-_20206[[#This Row],[同分人数]]+1</f>
        <v>32898</v>
      </c>
      <c r="Q5044">
        <f ca="1">IF(O5044&gt;=开始!$B$6, 1, 0)</f>
        <v>1</v>
      </c>
      <c r="R5044">
        <f ca="1">_20206[[#This Row],[最低排名]]-开始!$B$6</f>
        <v>33094</v>
      </c>
    </row>
    <row r="5045" spans="1:18">
      <c r="A5045">
        <v>75601</v>
      </c>
      <c r="B5045" t="s">
        <v>1216</v>
      </c>
      <c r="C5045" t="str">
        <f t="shared" si="314"/>
        <v>南华大学</v>
      </c>
      <c r="D5045" t="str">
        <f t="shared" si="315"/>
        <v>01</v>
      </c>
      <c r="E5045" t="s">
        <v>528</v>
      </c>
      <c r="F5045">
        <v>200</v>
      </c>
      <c r="G5045">
        <v>107</v>
      </c>
      <c r="H5045">
        <v>81</v>
      </c>
      <c r="I5045">
        <v>58</v>
      </c>
      <c r="J5045">
        <v>52</v>
      </c>
      <c r="K5045">
        <v>49</v>
      </c>
      <c r="L5045">
        <v>0</v>
      </c>
      <c r="M5045">
        <v>2023</v>
      </c>
      <c r="N5045">
        <f t="shared" ca="1" si="312"/>
        <v>199</v>
      </c>
      <c r="O5045">
        <f t="shared" ca="1" si="313"/>
        <v>33965</v>
      </c>
      <c r="P5045">
        <f ca="1">_20206[[#This Row],[最低排名]]-_20206[[#This Row],[同分人数]]+1</f>
        <v>33767</v>
      </c>
      <c r="Q5045">
        <f ca="1">IF(O5045&gt;=开始!$B$6, 1, 0)</f>
        <v>1</v>
      </c>
      <c r="R5045">
        <f ca="1">_20206[[#This Row],[最低排名]]-开始!$B$6</f>
        <v>33965</v>
      </c>
    </row>
    <row r="5046" spans="1:18">
      <c r="A5046">
        <v>75602</v>
      </c>
      <c r="B5046" t="s">
        <v>1217</v>
      </c>
      <c r="C5046" t="str">
        <f t="shared" si="314"/>
        <v>南华大学</v>
      </c>
      <c r="D5046" t="str">
        <f t="shared" si="315"/>
        <v>02</v>
      </c>
      <c r="E5046" t="s">
        <v>228</v>
      </c>
      <c r="F5046">
        <v>199</v>
      </c>
      <c r="G5046">
        <v>105</v>
      </c>
      <c r="H5046">
        <v>93</v>
      </c>
      <c r="I5046">
        <v>52</v>
      </c>
      <c r="J5046">
        <v>49</v>
      </c>
      <c r="K5046">
        <v>46</v>
      </c>
      <c r="L5046">
        <v>0</v>
      </c>
      <c r="M5046">
        <v>2023</v>
      </c>
      <c r="N5046">
        <f t="shared" ca="1" si="312"/>
        <v>205</v>
      </c>
      <c r="O5046">
        <f t="shared" ca="1" si="313"/>
        <v>34170</v>
      </c>
      <c r="P5046">
        <f ca="1">_20206[[#This Row],[最低排名]]-_20206[[#This Row],[同分人数]]+1</f>
        <v>33966</v>
      </c>
      <c r="Q5046">
        <f ca="1">IF(O5046&gt;=开始!$B$6, 1, 0)</f>
        <v>1</v>
      </c>
      <c r="R5046">
        <f ca="1">_20206[[#This Row],[最低排名]]-开始!$B$6</f>
        <v>34170</v>
      </c>
    </row>
    <row r="5047" spans="1:18">
      <c r="A5047">
        <v>75701</v>
      </c>
      <c r="B5047" t="s">
        <v>1218</v>
      </c>
      <c r="C5047" t="str">
        <f t="shared" si="314"/>
        <v>长沙医学</v>
      </c>
      <c r="D5047" t="str">
        <f t="shared" si="315"/>
        <v>01</v>
      </c>
      <c r="E5047" t="s">
        <v>433</v>
      </c>
      <c r="F5047">
        <v>222</v>
      </c>
      <c r="G5047">
        <v>115</v>
      </c>
      <c r="H5047">
        <v>73</v>
      </c>
      <c r="I5047">
        <v>61</v>
      </c>
      <c r="J5047">
        <v>52</v>
      </c>
      <c r="K5047">
        <v>46</v>
      </c>
      <c r="L5047">
        <v>0</v>
      </c>
      <c r="M5047">
        <v>2023</v>
      </c>
      <c r="N5047">
        <f t="shared" ca="1" si="312"/>
        <v>242</v>
      </c>
      <c r="O5047">
        <f t="shared" ca="1" si="313"/>
        <v>30852</v>
      </c>
      <c r="P5047">
        <f ca="1">_20206[[#This Row],[最低排名]]-_20206[[#This Row],[同分人数]]+1</f>
        <v>30611</v>
      </c>
      <c r="Q5047">
        <f ca="1">IF(O5047&gt;=开始!$B$6, 1, 0)</f>
        <v>1</v>
      </c>
      <c r="R5047">
        <f ca="1">_20206[[#This Row],[最低排名]]-开始!$B$6</f>
        <v>30852</v>
      </c>
    </row>
    <row r="5048" spans="1:18">
      <c r="A5048">
        <v>75702</v>
      </c>
      <c r="B5048" t="s">
        <v>1219</v>
      </c>
      <c r="C5048" t="str">
        <f t="shared" si="314"/>
        <v>长沙医学</v>
      </c>
      <c r="D5048" t="str">
        <f t="shared" si="315"/>
        <v>02</v>
      </c>
      <c r="E5048" t="s">
        <v>998</v>
      </c>
      <c r="F5048">
        <v>150</v>
      </c>
      <c r="G5048">
        <v>86</v>
      </c>
      <c r="H5048">
        <v>90</v>
      </c>
      <c r="I5048">
        <v>64</v>
      </c>
      <c r="J5048">
        <v>58</v>
      </c>
      <c r="K5048">
        <v>49</v>
      </c>
      <c r="L5048">
        <v>0</v>
      </c>
      <c r="M5048">
        <v>2023</v>
      </c>
      <c r="N5048">
        <f t="shared" ca="1" si="312"/>
        <v>178</v>
      </c>
      <c r="O5048">
        <f t="shared" ca="1" si="313"/>
        <v>39779</v>
      </c>
      <c r="P5048">
        <f ca="1">_20206[[#This Row],[最低排名]]-_20206[[#This Row],[同分人数]]+1</f>
        <v>39602</v>
      </c>
      <c r="Q5048">
        <f ca="1">IF(O5048&gt;=开始!$B$6, 1, 0)</f>
        <v>1</v>
      </c>
      <c r="R5048">
        <f ca="1">_20206[[#This Row],[最低排名]]-开始!$B$6</f>
        <v>39779</v>
      </c>
    </row>
    <row r="5049" spans="1:18">
      <c r="A5049">
        <v>75801</v>
      </c>
      <c r="B5049" t="s">
        <v>1220</v>
      </c>
      <c r="C5049" t="str">
        <f t="shared" si="314"/>
        <v>长沙学院</v>
      </c>
      <c r="D5049" t="str">
        <f t="shared" si="315"/>
        <v>01</v>
      </c>
      <c r="E5049" t="s">
        <v>419</v>
      </c>
      <c r="F5049">
        <v>208</v>
      </c>
      <c r="G5049">
        <v>109</v>
      </c>
      <c r="H5049">
        <v>94</v>
      </c>
      <c r="I5049">
        <v>46</v>
      </c>
      <c r="J5049">
        <v>43</v>
      </c>
      <c r="K5049">
        <v>43</v>
      </c>
      <c r="L5049">
        <v>0</v>
      </c>
      <c r="M5049">
        <v>2023</v>
      </c>
      <c r="N5049">
        <f t="shared" ca="1" si="312"/>
        <v>208</v>
      </c>
      <c r="O5049">
        <f t="shared" ca="1" si="313"/>
        <v>35259</v>
      </c>
      <c r="P5049">
        <f ca="1">_20206[[#This Row],[最低排名]]-_20206[[#This Row],[同分人数]]+1</f>
        <v>35052</v>
      </c>
      <c r="Q5049">
        <f ca="1">IF(O5049&gt;=开始!$B$6, 1, 0)</f>
        <v>1</v>
      </c>
      <c r="R5049">
        <f ca="1">_20206[[#This Row],[最低排名]]-开始!$B$6</f>
        <v>35259</v>
      </c>
    </row>
    <row r="5050" spans="1:18">
      <c r="A5050">
        <v>75802</v>
      </c>
      <c r="B5050" t="s">
        <v>1221</v>
      </c>
      <c r="C5050" t="str">
        <f t="shared" si="314"/>
        <v>长沙学院</v>
      </c>
      <c r="D5050" t="str">
        <f t="shared" si="315"/>
        <v>02</v>
      </c>
      <c r="E5050" t="s">
        <v>440</v>
      </c>
      <c r="F5050">
        <v>205</v>
      </c>
      <c r="G5050">
        <v>111</v>
      </c>
      <c r="H5050">
        <v>76</v>
      </c>
      <c r="I5050">
        <v>52</v>
      </c>
      <c r="J5050">
        <v>52</v>
      </c>
      <c r="K5050">
        <v>52</v>
      </c>
      <c r="L5050">
        <v>0</v>
      </c>
      <c r="M5050">
        <v>2023</v>
      </c>
      <c r="N5050">
        <f t="shared" ca="1" si="312"/>
        <v>194</v>
      </c>
      <c r="O5050">
        <f t="shared" ca="1" si="313"/>
        <v>34625</v>
      </c>
      <c r="P5050">
        <f ca="1">_20206[[#This Row],[最低排名]]-_20206[[#This Row],[同分人数]]+1</f>
        <v>34432</v>
      </c>
      <c r="Q5050">
        <f ca="1">IF(O5050&gt;=开始!$B$6, 1, 0)</f>
        <v>1</v>
      </c>
      <c r="R5050">
        <f ca="1">_20206[[#This Row],[最低排名]]-开始!$B$6</f>
        <v>34625</v>
      </c>
    </row>
    <row r="5051" spans="1:18">
      <c r="A5051">
        <v>75901</v>
      </c>
      <c r="B5051" t="s">
        <v>1222</v>
      </c>
      <c r="C5051" t="str">
        <f t="shared" si="314"/>
        <v>湖南工程</v>
      </c>
      <c r="D5051" t="str">
        <f t="shared" si="315"/>
        <v>01</v>
      </c>
      <c r="E5051" t="s">
        <v>50</v>
      </c>
      <c r="F5051">
        <v>174</v>
      </c>
      <c r="G5051">
        <v>97</v>
      </c>
      <c r="H5051">
        <v>95</v>
      </c>
      <c r="I5051">
        <v>58</v>
      </c>
      <c r="J5051">
        <v>55</v>
      </c>
      <c r="K5051">
        <v>49</v>
      </c>
      <c r="L5051">
        <v>0</v>
      </c>
      <c r="M5051">
        <v>2023</v>
      </c>
      <c r="N5051">
        <f t="shared" ca="1" si="312"/>
        <v>207</v>
      </c>
      <c r="O5051">
        <f t="shared" ca="1" si="313"/>
        <v>35904</v>
      </c>
      <c r="P5051">
        <f ca="1">_20206[[#This Row],[最低排名]]-_20206[[#This Row],[同分人数]]+1</f>
        <v>35698</v>
      </c>
      <c r="Q5051">
        <f ca="1">IF(O5051&gt;=开始!$B$6, 1, 0)</f>
        <v>1</v>
      </c>
      <c r="R5051">
        <f ca="1">_20206[[#This Row],[最低排名]]-开始!$B$6</f>
        <v>35904</v>
      </c>
    </row>
    <row r="5052" spans="1:18">
      <c r="A5052">
        <v>75902</v>
      </c>
      <c r="B5052" t="s">
        <v>1223</v>
      </c>
      <c r="C5052" t="str">
        <f t="shared" si="314"/>
        <v>湖南工程</v>
      </c>
      <c r="D5052" t="str">
        <f t="shared" si="315"/>
        <v>02</v>
      </c>
      <c r="E5052" t="s">
        <v>405</v>
      </c>
      <c r="F5052">
        <v>162</v>
      </c>
      <c r="G5052">
        <v>88</v>
      </c>
      <c r="H5052">
        <v>100</v>
      </c>
      <c r="I5052">
        <v>61</v>
      </c>
      <c r="J5052">
        <v>52</v>
      </c>
      <c r="K5052">
        <v>52</v>
      </c>
      <c r="L5052">
        <v>0</v>
      </c>
      <c r="M5052">
        <v>2023</v>
      </c>
      <c r="N5052">
        <f t="shared" ca="1" si="312"/>
        <v>209</v>
      </c>
      <c r="O5052">
        <f t="shared" ca="1" si="313"/>
        <v>36712</v>
      </c>
      <c r="P5052">
        <f ca="1">_20206[[#This Row],[最低排名]]-_20206[[#This Row],[同分人数]]+1</f>
        <v>36504</v>
      </c>
      <c r="Q5052">
        <f ca="1">IF(O5052&gt;=开始!$B$6, 1, 0)</f>
        <v>1</v>
      </c>
      <c r="R5052">
        <f ca="1">_20206[[#This Row],[最低排名]]-开始!$B$6</f>
        <v>36712</v>
      </c>
    </row>
    <row r="5053" spans="1:18">
      <c r="A5053">
        <v>76001</v>
      </c>
      <c r="B5053" t="s">
        <v>1224</v>
      </c>
      <c r="C5053" t="str">
        <f t="shared" si="314"/>
        <v>湖南工学</v>
      </c>
      <c r="D5053" t="str">
        <f t="shared" si="315"/>
        <v>01</v>
      </c>
      <c r="E5053" t="s">
        <v>419</v>
      </c>
      <c r="F5053">
        <v>192</v>
      </c>
      <c r="G5053">
        <v>105</v>
      </c>
      <c r="H5053">
        <v>98</v>
      </c>
      <c r="I5053">
        <v>58</v>
      </c>
      <c r="J5053">
        <v>43</v>
      </c>
      <c r="K5053">
        <v>43</v>
      </c>
      <c r="L5053">
        <v>0</v>
      </c>
      <c r="M5053">
        <v>2023</v>
      </c>
      <c r="N5053">
        <f t="shared" ca="1" si="312"/>
        <v>208</v>
      </c>
      <c r="O5053">
        <f t="shared" ca="1" si="313"/>
        <v>35259</v>
      </c>
      <c r="P5053">
        <f ca="1">_20206[[#This Row],[最低排名]]-_20206[[#This Row],[同分人数]]+1</f>
        <v>35052</v>
      </c>
      <c r="Q5053">
        <f ca="1">IF(O5053&gt;=开始!$B$6, 1, 0)</f>
        <v>1</v>
      </c>
      <c r="R5053">
        <f ca="1">_20206[[#This Row],[最低排名]]-开始!$B$6</f>
        <v>35259</v>
      </c>
    </row>
    <row r="5054" spans="1:18">
      <c r="A5054">
        <v>76002</v>
      </c>
      <c r="B5054" t="s">
        <v>1225</v>
      </c>
      <c r="C5054" t="str">
        <f t="shared" si="314"/>
        <v>湖南工学</v>
      </c>
      <c r="D5054" t="str">
        <f t="shared" si="315"/>
        <v>02</v>
      </c>
      <c r="E5054" t="s">
        <v>405</v>
      </c>
      <c r="F5054">
        <v>195</v>
      </c>
      <c r="G5054">
        <v>101</v>
      </c>
      <c r="H5054">
        <v>97</v>
      </c>
      <c r="I5054">
        <v>52</v>
      </c>
      <c r="J5054">
        <v>43</v>
      </c>
      <c r="K5054">
        <v>40</v>
      </c>
      <c r="L5054">
        <v>0</v>
      </c>
      <c r="M5054">
        <v>2023</v>
      </c>
      <c r="N5054">
        <f t="shared" ca="1" si="312"/>
        <v>209</v>
      </c>
      <c r="O5054">
        <f t="shared" ca="1" si="313"/>
        <v>36712</v>
      </c>
      <c r="P5054">
        <f ca="1">_20206[[#This Row],[最低排名]]-_20206[[#This Row],[同分人数]]+1</f>
        <v>36504</v>
      </c>
      <c r="Q5054">
        <f ca="1">IF(O5054&gt;=开始!$B$6, 1, 0)</f>
        <v>1</v>
      </c>
      <c r="R5054">
        <f ca="1">_20206[[#This Row],[最低排名]]-开始!$B$6</f>
        <v>36712</v>
      </c>
    </row>
    <row r="5055" spans="1:18">
      <c r="A5055">
        <v>76003</v>
      </c>
      <c r="B5055" t="s">
        <v>1226</v>
      </c>
      <c r="C5055" t="str">
        <f t="shared" si="314"/>
        <v>湖南工学</v>
      </c>
      <c r="D5055" t="str">
        <f t="shared" si="315"/>
        <v>03</v>
      </c>
      <c r="E5055" t="s">
        <v>427</v>
      </c>
      <c r="F5055">
        <v>192</v>
      </c>
      <c r="G5055">
        <v>101</v>
      </c>
      <c r="H5055">
        <v>69</v>
      </c>
      <c r="I5055">
        <v>64</v>
      </c>
      <c r="J5055">
        <v>58</v>
      </c>
      <c r="K5055">
        <v>52</v>
      </c>
      <c r="L5055">
        <v>0</v>
      </c>
      <c r="M5055">
        <v>2023</v>
      </c>
      <c r="N5055">
        <f t="shared" ca="1" si="312"/>
        <v>198</v>
      </c>
      <c r="O5055">
        <f t="shared" ca="1" si="313"/>
        <v>35051</v>
      </c>
      <c r="P5055">
        <f ca="1">_20206[[#This Row],[最低排名]]-_20206[[#This Row],[同分人数]]+1</f>
        <v>34854</v>
      </c>
      <c r="Q5055">
        <f ca="1">IF(O5055&gt;=开始!$B$6, 1, 0)</f>
        <v>1</v>
      </c>
      <c r="R5055">
        <f ca="1">_20206[[#This Row],[最低排名]]-开始!$B$6</f>
        <v>35051</v>
      </c>
    </row>
    <row r="5056" spans="1:18">
      <c r="A5056">
        <v>76101</v>
      </c>
      <c r="B5056" t="s">
        <v>1227</v>
      </c>
      <c r="C5056" t="str">
        <f t="shared" si="314"/>
        <v>湖南财经</v>
      </c>
      <c r="D5056" t="str">
        <f t="shared" si="315"/>
        <v>01</v>
      </c>
      <c r="E5056" t="s">
        <v>440</v>
      </c>
      <c r="F5056">
        <v>188</v>
      </c>
      <c r="G5056">
        <v>104</v>
      </c>
      <c r="H5056">
        <v>87</v>
      </c>
      <c r="I5056">
        <v>58</v>
      </c>
      <c r="J5056">
        <v>52</v>
      </c>
      <c r="K5056">
        <v>52</v>
      </c>
      <c r="L5056">
        <v>0</v>
      </c>
      <c r="M5056">
        <v>2023</v>
      </c>
      <c r="N5056">
        <f t="shared" ca="1" si="312"/>
        <v>194</v>
      </c>
      <c r="O5056">
        <f t="shared" ca="1" si="313"/>
        <v>34625</v>
      </c>
      <c r="P5056">
        <f ca="1">_20206[[#This Row],[最低排名]]-_20206[[#This Row],[同分人数]]+1</f>
        <v>34432</v>
      </c>
      <c r="Q5056">
        <f ca="1">IF(O5056&gt;=开始!$B$6, 1, 0)</f>
        <v>1</v>
      </c>
      <c r="R5056">
        <f ca="1">_20206[[#This Row],[最低排名]]-开始!$B$6</f>
        <v>34625</v>
      </c>
    </row>
    <row r="5057" spans="1:18">
      <c r="A5057">
        <v>76201</v>
      </c>
      <c r="B5057" t="s">
        <v>1228</v>
      </c>
      <c r="C5057" t="str">
        <f t="shared" si="314"/>
        <v>湘理南湖</v>
      </c>
      <c r="D5057" t="str">
        <f t="shared" si="315"/>
        <v>01</v>
      </c>
      <c r="E5057" t="s">
        <v>56</v>
      </c>
      <c r="F5057">
        <v>203</v>
      </c>
      <c r="G5057">
        <v>113</v>
      </c>
      <c r="H5057">
        <v>64</v>
      </c>
      <c r="I5057">
        <v>52</v>
      </c>
      <c r="J5057">
        <v>49</v>
      </c>
      <c r="K5057">
        <v>46</v>
      </c>
      <c r="L5057">
        <v>0</v>
      </c>
      <c r="M5057">
        <v>2023</v>
      </c>
      <c r="N5057">
        <f t="shared" ca="1" si="312"/>
        <v>207</v>
      </c>
      <c r="O5057">
        <f t="shared" ca="1" si="313"/>
        <v>39247</v>
      </c>
      <c r="P5057">
        <f ca="1">_20206[[#This Row],[最低排名]]-_20206[[#This Row],[同分人数]]+1</f>
        <v>39041</v>
      </c>
      <c r="Q5057">
        <f ca="1">IF(O5057&gt;=开始!$B$6, 1, 0)</f>
        <v>1</v>
      </c>
      <c r="R5057">
        <f ca="1">_20206[[#This Row],[最低排名]]-开始!$B$6</f>
        <v>39247</v>
      </c>
    </row>
    <row r="5058" spans="1:18">
      <c r="A5058">
        <v>76202</v>
      </c>
      <c r="B5058" t="s">
        <v>1229</v>
      </c>
      <c r="C5058" t="str">
        <f t="shared" si="314"/>
        <v>湘理南湖</v>
      </c>
      <c r="D5058" t="str">
        <f t="shared" si="315"/>
        <v>02</v>
      </c>
      <c r="E5058" t="s">
        <v>221</v>
      </c>
      <c r="F5058">
        <v>176</v>
      </c>
      <c r="G5058">
        <v>90</v>
      </c>
      <c r="H5058">
        <v>86</v>
      </c>
      <c r="I5058">
        <v>55</v>
      </c>
      <c r="J5058">
        <v>49</v>
      </c>
      <c r="K5058">
        <v>43</v>
      </c>
      <c r="L5058">
        <v>0</v>
      </c>
      <c r="M5058">
        <v>2023</v>
      </c>
      <c r="N5058">
        <f t="shared" ref="N5058:N5121" ca="1" si="316">VLOOKUP(E5058, INDIRECT("'" &amp; M5058 &amp; "D'!$A$2:$G$500"), 2, FALSE)</f>
        <v>197</v>
      </c>
      <c r="O5058">
        <f t="shared" ref="O5058:O5121" ca="1" si="317">VLOOKUP(E5058, INDIRECT("'" &amp; M5058 &amp; "D'!$A$2:$G$500"), 3, FALSE)</f>
        <v>40174</v>
      </c>
      <c r="P5058">
        <f ca="1">_20206[[#This Row],[最低排名]]-_20206[[#This Row],[同分人数]]+1</f>
        <v>39978</v>
      </c>
      <c r="Q5058">
        <f ca="1">IF(O5058&gt;=开始!$B$6, 1, 0)</f>
        <v>1</v>
      </c>
      <c r="R5058">
        <f ca="1">_20206[[#This Row],[最低排名]]-开始!$B$6</f>
        <v>40174</v>
      </c>
    </row>
    <row r="5059" spans="1:18">
      <c r="A5059">
        <v>76203</v>
      </c>
      <c r="B5059" t="s">
        <v>1230</v>
      </c>
      <c r="C5059" t="str">
        <f t="shared" si="314"/>
        <v>湘理南湖</v>
      </c>
      <c r="D5059" t="str">
        <f t="shared" si="315"/>
        <v>03</v>
      </c>
      <c r="E5059" t="s">
        <v>354</v>
      </c>
      <c r="F5059">
        <v>178</v>
      </c>
      <c r="G5059">
        <v>91</v>
      </c>
      <c r="H5059">
        <v>91</v>
      </c>
      <c r="I5059">
        <v>58</v>
      </c>
      <c r="J5059">
        <v>52</v>
      </c>
      <c r="K5059">
        <v>49</v>
      </c>
      <c r="L5059">
        <v>0</v>
      </c>
      <c r="M5059">
        <v>2023</v>
      </c>
      <c r="N5059">
        <f t="shared" ca="1" si="316"/>
        <v>200</v>
      </c>
      <c r="O5059">
        <f t="shared" ca="1" si="317"/>
        <v>36503</v>
      </c>
      <c r="P5059">
        <f ca="1">_20206[[#This Row],[最低排名]]-_20206[[#This Row],[同分人数]]+1</f>
        <v>36304</v>
      </c>
      <c r="Q5059">
        <f ca="1">IF(O5059&gt;=开始!$B$6, 1, 0)</f>
        <v>1</v>
      </c>
      <c r="R5059">
        <f ca="1">_20206[[#This Row],[最低排名]]-开始!$B$6</f>
        <v>36503</v>
      </c>
    </row>
    <row r="5060" spans="1:18">
      <c r="A5060">
        <v>76301</v>
      </c>
      <c r="B5060" t="s">
        <v>1231</v>
      </c>
      <c r="C5060" t="str">
        <f t="shared" si="314"/>
        <v>湖南工大</v>
      </c>
      <c r="D5060" t="str">
        <f t="shared" si="315"/>
        <v>01</v>
      </c>
      <c r="E5060" t="s">
        <v>232</v>
      </c>
      <c r="F5060">
        <v>199</v>
      </c>
      <c r="G5060">
        <v>110</v>
      </c>
      <c r="H5060">
        <v>86</v>
      </c>
      <c r="I5060">
        <v>55</v>
      </c>
      <c r="J5060">
        <v>49</v>
      </c>
      <c r="K5060">
        <v>49</v>
      </c>
      <c r="L5060">
        <v>0</v>
      </c>
      <c r="M5060">
        <v>2023</v>
      </c>
      <c r="N5060">
        <f t="shared" ca="1" si="316"/>
        <v>261</v>
      </c>
      <c r="O5060">
        <f t="shared" ca="1" si="317"/>
        <v>34431</v>
      </c>
      <c r="P5060">
        <f ca="1">_20206[[#This Row],[最低排名]]-_20206[[#This Row],[同分人数]]+1</f>
        <v>34171</v>
      </c>
      <c r="Q5060">
        <f ca="1">IF(O5060&gt;=开始!$B$6, 1, 0)</f>
        <v>1</v>
      </c>
      <c r="R5060">
        <f ca="1">_20206[[#This Row],[最低排名]]-开始!$B$6</f>
        <v>34431</v>
      </c>
    </row>
    <row r="5061" spans="1:18">
      <c r="A5061">
        <v>77101</v>
      </c>
      <c r="B5061" t="s">
        <v>1232</v>
      </c>
      <c r="C5061" t="str">
        <f t="shared" si="314"/>
        <v>中山大学</v>
      </c>
      <c r="D5061" t="str">
        <f t="shared" si="315"/>
        <v>01</v>
      </c>
      <c r="E5061" t="s">
        <v>31</v>
      </c>
      <c r="F5061">
        <v>238</v>
      </c>
      <c r="G5061">
        <v>119</v>
      </c>
      <c r="H5061">
        <v>126</v>
      </c>
      <c r="I5061">
        <v>70</v>
      </c>
      <c r="J5061">
        <v>67</v>
      </c>
      <c r="K5061">
        <v>67</v>
      </c>
      <c r="L5061">
        <v>0</v>
      </c>
      <c r="M5061">
        <v>2023</v>
      </c>
      <c r="N5061">
        <f t="shared" ca="1" si="316"/>
        <v>164</v>
      </c>
      <c r="O5061">
        <f t="shared" ca="1" si="317"/>
        <v>4260</v>
      </c>
      <c r="P5061">
        <f ca="1">_20206[[#This Row],[最低排名]]-_20206[[#This Row],[同分人数]]+1</f>
        <v>4097</v>
      </c>
      <c r="Q5061">
        <f ca="1">IF(O5061&gt;=开始!$B$6, 1, 0)</f>
        <v>1</v>
      </c>
      <c r="R5061">
        <f ca="1">_20206[[#This Row],[最低排名]]-开始!$B$6</f>
        <v>4260</v>
      </c>
    </row>
    <row r="5062" spans="1:18">
      <c r="A5062">
        <v>77102</v>
      </c>
      <c r="B5062" t="s">
        <v>1233</v>
      </c>
      <c r="C5062" t="str">
        <f t="shared" si="314"/>
        <v>中山大学</v>
      </c>
      <c r="D5062" t="str">
        <f t="shared" si="315"/>
        <v>02</v>
      </c>
      <c r="E5062" t="s">
        <v>601</v>
      </c>
      <c r="F5062">
        <v>239</v>
      </c>
      <c r="G5062">
        <v>130</v>
      </c>
      <c r="H5062">
        <v>135</v>
      </c>
      <c r="I5062">
        <v>70</v>
      </c>
      <c r="J5062">
        <v>64</v>
      </c>
      <c r="K5062">
        <v>64</v>
      </c>
      <c r="L5062">
        <v>0</v>
      </c>
      <c r="M5062">
        <v>2023</v>
      </c>
      <c r="N5062">
        <f t="shared" ca="1" si="316"/>
        <v>182</v>
      </c>
      <c r="O5062">
        <f t="shared" ca="1" si="317"/>
        <v>3586</v>
      </c>
      <c r="P5062">
        <f ca="1">_20206[[#This Row],[最低排名]]-_20206[[#This Row],[同分人数]]+1</f>
        <v>3405</v>
      </c>
      <c r="Q5062">
        <f ca="1">IF(O5062&gt;=开始!$B$6, 1, 0)</f>
        <v>1</v>
      </c>
      <c r="R5062">
        <f ca="1">_20206[[#This Row],[最低排名]]-开始!$B$6</f>
        <v>3586</v>
      </c>
    </row>
    <row r="5063" spans="1:18">
      <c r="A5063">
        <v>77103</v>
      </c>
      <c r="B5063" t="s">
        <v>1234</v>
      </c>
      <c r="C5063" t="str">
        <f t="shared" si="314"/>
        <v>中山大学</v>
      </c>
      <c r="D5063" t="str">
        <f t="shared" si="315"/>
        <v>03</v>
      </c>
      <c r="E5063" t="s">
        <v>289</v>
      </c>
      <c r="F5063">
        <v>243</v>
      </c>
      <c r="G5063">
        <v>138</v>
      </c>
      <c r="H5063">
        <v>129</v>
      </c>
      <c r="I5063">
        <v>70</v>
      </c>
      <c r="J5063">
        <v>64</v>
      </c>
      <c r="K5063">
        <v>64</v>
      </c>
      <c r="L5063">
        <v>0</v>
      </c>
      <c r="M5063">
        <v>2023</v>
      </c>
      <c r="N5063">
        <f t="shared" ca="1" si="316"/>
        <v>173</v>
      </c>
      <c r="O5063">
        <f t="shared" ca="1" si="317"/>
        <v>3914</v>
      </c>
      <c r="P5063">
        <f ca="1">_20206[[#This Row],[最低排名]]-_20206[[#This Row],[同分人数]]+1</f>
        <v>3742</v>
      </c>
      <c r="Q5063">
        <f ca="1">IF(O5063&gt;=开始!$B$6, 1, 0)</f>
        <v>1</v>
      </c>
      <c r="R5063">
        <f ca="1">_20206[[#This Row],[最低排名]]-开始!$B$6</f>
        <v>3914</v>
      </c>
    </row>
    <row r="5064" spans="1:18">
      <c r="A5064">
        <v>77201</v>
      </c>
      <c r="B5064" t="s">
        <v>1235</v>
      </c>
      <c r="C5064" t="str">
        <f t="shared" si="314"/>
        <v>华南理工</v>
      </c>
      <c r="D5064" t="str">
        <f t="shared" si="315"/>
        <v>01</v>
      </c>
      <c r="E5064" t="s">
        <v>289</v>
      </c>
      <c r="F5064">
        <v>235</v>
      </c>
      <c r="G5064">
        <v>123</v>
      </c>
      <c r="H5064">
        <v>131</v>
      </c>
      <c r="I5064">
        <v>70</v>
      </c>
      <c r="J5064">
        <v>70</v>
      </c>
      <c r="K5064">
        <v>64</v>
      </c>
      <c r="L5064">
        <v>0</v>
      </c>
      <c r="M5064">
        <v>2023</v>
      </c>
      <c r="N5064">
        <f t="shared" ca="1" si="316"/>
        <v>173</v>
      </c>
      <c r="O5064">
        <f t="shared" ca="1" si="317"/>
        <v>3914</v>
      </c>
      <c r="P5064">
        <f ca="1">_20206[[#This Row],[最低排名]]-_20206[[#This Row],[同分人数]]+1</f>
        <v>3742</v>
      </c>
      <c r="Q5064">
        <f ca="1">IF(O5064&gt;=开始!$B$6, 1, 0)</f>
        <v>1</v>
      </c>
      <c r="R5064">
        <f ca="1">_20206[[#This Row],[最低排名]]-开始!$B$6</f>
        <v>3914</v>
      </c>
    </row>
    <row r="5065" spans="1:18">
      <c r="A5065">
        <v>77202</v>
      </c>
      <c r="B5065" t="s">
        <v>1236</v>
      </c>
      <c r="C5065" t="str">
        <f t="shared" si="314"/>
        <v>华南理工</v>
      </c>
      <c r="D5065" t="str">
        <f t="shared" si="315"/>
        <v>02</v>
      </c>
      <c r="E5065" t="s">
        <v>27</v>
      </c>
      <c r="F5065">
        <v>248</v>
      </c>
      <c r="G5065">
        <v>137</v>
      </c>
      <c r="H5065">
        <v>130</v>
      </c>
      <c r="I5065">
        <v>64</v>
      </c>
      <c r="J5065">
        <v>64</v>
      </c>
      <c r="K5065">
        <v>61</v>
      </c>
      <c r="L5065">
        <v>0</v>
      </c>
      <c r="M5065">
        <v>2023</v>
      </c>
      <c r="N5065">
        <f t="shared" ca="1" si="316"/>
        <v>165</v>
      </c>
      <c r="O5065">
        <f t="shared" ca="1" si="317"/>
        <v>4425</v>
      </c>
      <c r="P5065">
        <f ca="1">_20206[[#This Row],[最低排名]]-_20206[[#This Row],[同分人数]]+1</f>
        <v>4261</v>
      </c>
      <c r="Q5065">
        <f ca="1">IF(O5065&gt;=开始!$B$6, 1, 0)</f>
        <v>1</v>
      </c>
      <c r="R5065">
        <f ca="1">_20206[[#This Row],[最低排名]]-开始!$B$6</f>
        <v>4425</v>
      </c>
    </row>
    <row r="5066" spans="1:18">
      <c r="A5066">
        <v>77301</v>
      </c>
      <c r="B5066" t="s">
        <v>1237</v>
      </c>
      <c r="C5066" t="str">
        <f t="shared" si="314"/>
        <v>暨南大学</v>
      </c>
      <c r="D5066" t="str">
        <f t="shared" si="315"/>
        <v>01</v>
      </c>
      <c r="E5066" t="s">
        <v>607</v>
      </c>
      <c r="F5066">
        <v>230</v>
      </c>
      <c r="G5066">
        <v>126</v>
      </c>
      <c r="H5066">
        <v>130</v>
      </c>
      <c r="I5066">
        <v>61</v>
      </c>
      <c r="J5066">
        <v>61</v>
      </c>
      <c r="K5066">
        <v>55</v>
      </c>
      <c r="L5066">
        <v>0</v>
      </c>
      <c r="M5066">
        <v>2023</v>
      </c>
      <c r="N5066">
        <f t="shared" ca="1" si="316"/>
        <v>225</v>
      </c>
      <c r="O5066">
        <f t="shared" ca="1" si="317"/>
        <v>10565</v>
      </c>
      <c r="P5066">
        <f ca="1">_20206[[#This Row],[最低排名]]-_20206[[#This Row],[同分人数]]+1</f>
        <v>10341</v>
      </c>
      <c r="Q5066">
        <f ca="1">IF(O5066&gt;=开始!$B$6, 1, 0)</f>
        <v>1</v>
      </c>
      <c r="R5066">
        <f ca="1">_20206[[#This Row],[最低排名]]-开始!$B$6</f>
        <v>10565</v>
      </c>
    </row>
    <row r="5067" spans="1:18">
      <c r="A5067">
        <v>77302</v>
      </c>
      <c r="B5067" t="s">
        <v>1238</v>
      </c>
      <c r="C5067" t="str">
        <f t="shared" si="314"/>
        <v>暨南大学</v>
      </c>
      <c r="D5067" t="str">
        <f t="shared" si="315"/>
        <v>02</v>
      </c>
      <c r="E5067" t="s">
        <v>66</v>
      </c>
      <c r="F5067">
        <v>220</v>
      </c>
      <c r="G5067">
        <v>117</v>
      </c>
      <c r="H5067">
        <v>121</v>
      </c>
      <c r="I5067">
        <v>70</v>
      </c>
      <c r="J5067">
        <v>67</v>
      </c>
      <c r="K5067">
        <v>61</v>
      </c>
      <c r="L5067">
        <v>0</v>
      </c>
      <c r="M5067">
        <v>2023</v>
      </c>
      <c r="N5067">
        <f t="shared" ca="1" si="316"/>
        <v>241</v>
      </c>
      <c r="O5067">
        <f t="shared" ca="1" si="317"/>
        <v>10105</v>
      </c>
      <c r="P5067">
        <f ca="1">_20206[[#This Row],[最低排名]]-_20206[[#This Row],[同分人数]]+1</f>
        <v>9865</v>
      </c>
      <c r="Q5067">
        <f ca="1">IF(O5067&gt;=开始!$B$6, 1, 0)</f>
        <v>1</v>
      </c>
      <c r="R5067">
        <f ca="1">_20206[[#This Row],[最低排名]]-开始!$B$6</f>
        <v>10105</v>
      </c>
    </row>
    <row r="5068" spans="1:18">
      <c r="A5068">
        <v>77303</v>
      </c>
      <c r="B5068" t="s">
        <v>1239</v>
      </c>
      <c r="C5068" t="str">
        <f t="shared" si="314"/>
        <v>暨南大学</v>
      </c>
      <c r="D5068" t="str">
        <f t="shared" si="315"/>
        <v>03</v>
      </c>
      <c r="E5068" t="s">
        <v>25</v>
      </c>
      <c r="F5068">
        <v>221</v>
      </c>
      <c r="G5068">
        <v>115</v>
      </c>
      <c r="H5068">
        <v>127</v>
      </c>
      <c r="I5068">
        <v>67</v>
      </c>
      <c r="J5068">
        <v>64</v>
      </c>
      <c r="K5068">
        <v>64</v>
      </c>
      <c r="L5068">
        <v>0</v>
      </c>
      <c r="M5068">
        <v>2023</v>
      </c>
      <c r="N5068">
        <f t="shared" ca="1" si="316"/>
        <v>239</v>
      </c>
      <c r="O5068">
        <f t="shared" ca="1" si="317"/>
        <v>9179</v>
      </c>
      <c r="P5068">
        <f ca="1">_20206[[#This Row],[最低排名]]-_20206[[#This Row],[同分人数]]+1</f>
        <v>8941</v>
      </c>
      <c r="Q5068">
        <f ca="1">IF(O5068&gt;=开始!$B$6, 1, 0)</f>
        <v>1</v>
      </c>
      <c r="R5068">
        <f ca="1">_20206[[#This Row],[最低排名]]-开始!$B$6</f>
        <v>9179</v>
      </c>
    </row>
    <row r="5069" spans="1:18">
      <c r="A5069">
        <v>77304</v>
      </c>
      <c r="B5069" t="s">
        <v>1240</v>
      </c>
      <c r="C5069" t="str">
        <f t="shared" si="314"/>
        <v>暨南大学</v>
      </c>
      <c r="D5069" t="str">
        <f t="shared" si="315"/>
        <v>04</v>
      </c>
      <c r="E5069" t="s">
        <v>246</v>
      </c>
      <c r="F5069">
        <v>233</v>
      </c>
      <c r="G5069">
        <v>117</v>
      </c>
      <c r="H5069">
        <v>130</v>
      </c>
      <c r="I5069">
        <v>67</v>
      </c>
      <c r="J5069">
        <v>61</v>
      </c>
      <c r="K5069">
        <v>61</v>
      </c>
      <c r="L5069">
        <v>0</v>
      </c>
      <c r="M5069">
        <v>2023</v>
      </c>
      <c r="N5069">
        <f t="shared" ca="1" si="316"/>
        <v>201</v>
      </c>
      <c r="O5069">
        <f t="shared" ca="1" si="317"/>
        <v>7242</v>
      </c>
      <c r="P5069">
        <f ca="1">_20206[[#This Row],[最低排名]]-_20206[[#This Row],[同分人数]]+1</f>
        <v>7042</v>
      </c>
      <c r="Q5069">
        <f ca="1">IF(O5069&gt;=开始!$B$6, 1, 0)</f>
        <v>1</v>
      </c>
      <c r="R5069">
        <f ca="1">_20206[[#This Row],[最低排名]]-开始!$B$6</f>
        <v>7242</v>
      </c>
    </row>
    <row r="5070" spans="1:18">
      <c r="A5070">
        <v>77401</v>
      </c>
      <c r="B5070" t="s">
        <v>1241</v>
      </c>
      <c r="C5070" t="str">
        <f t="shared" si="314"/>
        <v>广东海洋</v>
      </c>
      <c r="D5070" t="str">
        <f t="shared" si="315"/>
        <v>01</v>
      </c>
      <c r="E5070" t="s">
        <v>228</v>
      </c>
      <c r="F5070">
        <v>200</v>
      </c>
      <c r="G5070">
        <v>106</v>
      </c>
      <c r="H5070">
        <v>77</v>
      </c>
      <c r="I5070">
        <v>61</v>
      </c>
      <c r="J5070">
        <v>52</v>
      </c>
      <c r="K5070">
        <v>49</v>
      </c>
      <c r="L5070">
        <v>0</v>
      </c>
      <c r="M5070">
        <v>2023</v>
      </c>
      <c r="N5070">
        <f t="shared" ca="1" si="316"/>
        <v>205</v>
      </c>
      <c r="O5070">
        <f t="shared" ca="1" si="317"/>
        <v>34170</v>
      </c>
      <c r="P5070">
        <f ca="1">_20206[[#This Row],[最低排名]]-_20206[[#This Row],[同分人数]]+1</f>
        <v>33966</v>
      </c>
      <c r="Q5070">
        <f ca="1">IF(O5070&gt;=开始!$B$6, 1, 0)</f>
        <v>1</v>
      </c>
      <c r="R5070">
        <f ca="1">_20206[[#This Row],[最低排名]]-开始!$B$6</f>
        <v>34170</v>
      </c>
    </row>
    <row r="5071" spans="1:18">
      <c r="A5071">
        <v>77402</v>
      </c>
      <c r="B5071" t="s">
        <v>1242</v>
      </c>
      <c r="C5071" t="str">
        <f t="shared" si="314"/>
        <v>广东海洋</v>
      </c>
      <c r="D5071" t="str">
        <f t="shared" si="315"/>
        <v>02</v>
      </c>
      <c r="E5071" t="s">
        <v>54</v>
      </c>
      <c r="F5071">
        <v>186</v>
      </c>
      <c r="G5071">
        <v>101</v>
      </c>
      <c r="H5071">
        <v>108</v>
      </c>
      <c r="I5071">
        <v>49</v>
      </c>
      <c r="J5071">
        <v>49</v>
      </c>
      <c r="K5071">
        <v>49</v>
      </c>
      <c r="L5071">
        <v>0</v>
      </c>
      <c r="M5071">
        <v>2023</v>
      </c>
      <c r="N5071">
        <f t="shared" ca="1" si="316"/>
        <v>202</v>
      </c>
      <c r="O5071">
        <f t="shared" ca="1" si="317"/>
        <v>33766</v>
      </c>
      <c r="P5071">
        <f ca="1">_20206[[#This Row],[最低排名]]-_20206[[#This Row],[同分人数]]+1</f>
        <v>33565</v>
      </c>
      <c r="Q5071">
        <f ca="1">IF(O5071&gt;=开始!$B$6, 1, 0)</f>
        <v>1</v>
      </c>
      <c r="R5071">
        <f ca="1">_20206[[#This Row],[最低排名]]-开始!$B$6</f>
        <v>33766</v>
      </c>
    </row>
    <row r="5072" spans="1:18">
      <c r="A5072">
        <v>77403</v>
      </c>
      <c r="B5072" t="s">
        <v>1243</v>
      </c>
      <c r="C5072" t="str">
        <f t="shared" si="314"/>
        <v>广东海洋</v>
      </c>
      <c r="D5072" t="str">
        <f t="shared" si="315"/>
        <v>03</v>
      </c>
      <c r="E5072" t="s">
        <v>431</v>
      </c>
      <c r="F5072">
        <v>179</v>
      </c>
      <c r="G5072">
        <v>93</v>
      </c>
      <c r="H5072">
        <v>106</v>
      </c>
      <c r="I5072">
        <v>67</v>
      </c>
      <c r="J5072">
        <v>55</v>
      </c>
      <c r="K5072">
        <v>55</v>
      </c>
      <c r="L5072">
        <v>0</v>
      </c>
      <c r="M5072">
        <v>2023</v>
      </c>
      <c r="N5072">
        <f t="shared" ca="1" si="316"/>
        <v>225</v>
      </c>
      <c r="O5072">
        <f t="shared" ca="1" si="317"/>
        <v>29013</v>
      </c>
      <c r="P5072">
        <f ca="1">_20206[[#This Row],[最低排名]]-_20206[[#This Row],[同分人数]]+1</f>
        <v>28789</v>
      </c>
      <c r="Q5072">
        <f ca="1">IF(O5072&gt;=开始!$B$6, 1, 0)</f>
        <v>1</v>
      </c>
      <c r="R5072">
        <f ca="1">_20206[[#This Row],[最低排名]]-开始!$B$6</f>
        <v>29013</v>
      </c>
    </row>
    <row r="5073" spans="1:18">
      <c r="A5073">
        <v>77404</v>
      </c>
      <c r="B5073" t="s">
        <v>1244</v>
      </c>
      <c r="C5073" t="str">
        <f t="shared" si="314"/>
        <v>广东海洋</v>
      </c>
      <c r="D5073" t="str">
        <f t="shared" si="315"/>
        <v>04</v>
      </c>
      <c r="E5073" t="s">
        <v>340</v>
      </c>
      <c r="F5073">
        <v>204</v>
      </c>
      <c r="G5073">
        <v>110</v>
      </c>
      <c r="H5073">
        <v>85</v>
      </c>
      <c r="I5073">
        <v>64</v>
      </c>
      <c r="J5073">
        <v>52</v>
      </c>
      <c r="K5073">
        <v>52</v>
      </c>
      <c r="L5073">
        <v>0</v>
      </c>
      <c r="M5073">
        <v>2023</v>
      </c>
      <c r="N5073">
        <f t="shared" ca="1" si="316"/>
        <v>243</v>
      </c>
      <c r="O5073">
        <f t="shared" ca="1" si="317"/>
        <v>30168</v>
      </c>
      <c r="P5073">
        <f ca="1">_20206[[#This Row],[最低排名]]-_20206[[#This Row],[同分人数]]+1</f>
        <v>29926</v>
      </c>
      <c r="Q5073">
        <f ca="1">IF(O5073&gt;=开始!$B$6, 1, 0)</f>
        <v>1</v>
      </c>
      <c r="R5073">
        <f ca="1">_20206[[#This Row],[最低排名]]-开始!$B$6</f>
        <v>30168</v>
      </c>
    </row>
    <row r="5074" spans="1:18">
      <c r="A5074">
        <v>77405</v>
      </c>
      <c r="B5074" t="s">
        <v>1245</v>
      </c>
      <c r="C5074" t="str">
        <f t="shared" si="314"/>
        <v>广东海洋</v>
      </c>
      <c r="D5074" t="str">
        <f t="shared" si="315"/>
        <v>05</v>
      </c>
      <c r="E5074" t="s">
        <v>863</v>
      </c>
      <c r="F5074">
        <v>197</v>
      </c>
      <c r="G5074">
        <v>106</v>
      </c>
      <c r="H5074">
        <v>104</v>
      </c>
      <c r="I5074">
        <v>61</v>
      </c>
      <c r="J5074">
        <v>55</v>
      </c>
      <c r="K5074">
        <v>49</v>
      </c>
      <c r="L5074">
        <v>0</v>
      </c>
      <c r="M5074">
        <v>2023</v>
      </c>
      <c r="N5074">
        <f t="shared" ca="1" si="316"/>
        <v>257</v>
      </c>
      <c r="O5074">
        <f t="shared" ca="1" si="317"/>
        <v>28075</v>
      </c>
      <c r="P5074">
        <f ca="1">_20206[[#This Row],[最低排名]]-_20206[[#This Row],[同分人数]]+1</f>
        <v>27819</v>
      </c>
      <c r="Q5074">
        <f ca="1">IF(O5074&gt;=开始!$B$6, 1, 0)</f>
        <v>1</v>
      </c>
      <c r="R5074">
        <f ca="1">_20206[[#This Row],[最低排名]]-开始!$B$6</f>
        <v>28075</v>
      </c>
    </row>
    <row r="5075" spans="1:18">
      <c r="A5075">
        <v>77501</v>
      </c>
      <c r="B5075" t="s">
        <v>1246</v>
      </c>
      <c r="C5075" t="str">
        <f t="shared" si="314"/>
        <v>广州中医</v>
      </c>
      <c r="D5075" t="str">
        <f t="shared" si="315"/>
        <v>01</v>
      </c>
      <c r="E5075" t="s">
        <v>500</v>
      </c>
      <c r="F5075">
        <v>220</v>
      </c>
      <c r="G5075">
        <v>121</v>
      </c>
      <c r="H5075">
        <v>118</v>
      </c>
      <c r="I5075">
        <v>67</v>
      </c>
      <c r="J5075">
        <v>67</v>
      </c>
      <c r="K5075">
        <v>64</v>
      </c>
      <c r="L5075">
        <v>0</v>
      </c>
      <c r="M5075">
        <v>2023</v>
      </c>
      <c r="N5075">
        <f t="shared" ca="1" si="316"/>
        <v>243</v>
      </c>
      <c r="O5075">
        <f t="shared" ca="1" si="317"/>
        <v>10808</v>
      </c>
      <c r="P5075">
        <f ca="1">_20206[[#This Row],[最低排名]]-_20206[[#This Row],[同分人数]]+1</f>
        <v>10566</v>
      </c>
      <c r="Q5075">
        <f ca="1">IF(O5075&gt;=开始!$B$6, 1, 0)</f>
        <v>1</v>
      </c>
      <c r="R5075">
        <f ca="1">_20206[[#This Row],[最低排名]]-开始!$B$6</f>
        <v>10808</v>
      </c>
    </row>
    <row r="5076" spans="1:18">
      <c r="A5076">
        <v>77502</v>
      </c>
      <c r="B5076" t="s">
        <v>1247</v>
      </c>
      <c r="C5076" t="str">
        <f t="shared" si="314"/>
        <v>广州中医</v>
      </c>
      <c r="D5076" t="str">
        <f t="shared" si="315"/>
        <v>02</v>
      </c>
      <c r="E5076" t="s">
        <v>98</v>
      </c>
      <c r="F5076">
        <v>210</v>
      </c>
      <c r="G5076">
        <v>108</v>
      </c>
      <c r="H5076">
        <v>117</v>
      </c>
      <c r="I5076">
        <v>67</v>
      </c>
      <c r="J5076">
        <v>61</v>
      </c>
      <c r="K5076">
        <v>58</v>
      </c>
      <c r="L5076">
        <v>0</v>
      </c>
      <c r="M5076">
        <v>2023</v>
      </c>
      <c r="N5076">
        <f t="shared" ca="1" si="316"/>
        <v>251</v>
      </c>
      <c r="O5076">
        <f t="shared" ca="1" si="317"/>
        <v>16423</v>
      </c>
      <c r="P5076">
        <f ca="1">_20206[[#This Row],[最低排名]]-_20206[[#This Row],[同分人数]]+1</f>
        <v>16173</v>
      </c>
      <c r="Q5076">
        <f ca="1">IF(O5076&gt;=开始!$B$6, 1, 0)</f>
        <v>1</v>
      </c>
      <c r="R5076">
        <f ca="1">_20206[[#This Row],[最低排名]]-开始!$B$6</f>
        <v>16423</v>
      </c>
    </row>
    <row r="5077" spans="1:18">
      <c r="A5077">
        <v>77601</v>
      </c>
      <c r="B5077" t="s">
        <v>1248</v>
      </c>
      <c r="C5077" t="str">
        <f t="shared" si="314"/>
        <v>广东药科</v>
      </c>
      <c r="D5077" t="str">
        <f t="shared" si="315"/>
        <v>01</v>
      </c>
      <c r="E5077" t="s">
        <v>302</v>
      </c>
      <c r="F5077">
        <v>219</v>
      </c>
      <c r="G5077">
        <v>116</v>
      </c>
      <c r="H5077">
        <v>85</v>
      </c>
      <c r="I5077">
        <v>64</v>
      </c>
      <c r="J5077">
        <v>61</v>
      </c>
      <c r="K5077">
        <v>61</v>
      </c>
      <c r="L5077">
        <v>0</v>
      </c>
      <c r="M5077">
        <v>2023</v>
      </c>
      <c r="N5077">
        <f t="shared" ca="1" si="316"/>
        <v>234</v>
      </c>
      <c r="O5077">
        <f t="shared" ca="1" si="317"/>
        <v>22166</v>
      </c>
      <c r="P5077">
        <f ca="1">_20206[[#This Row],[最低排名]]-_20206[[#This Row],[同分人数]]+1</f>
        <v>21933</v>
      </c>
      <c r="Q5077">
        <f ca="1">IF(O5077&gt;=开始!$B$6, 1, 0)</f>
        <v>1</v>
      </c>
      <c r="R5077">
        <f ca="1">_20206[[#This Row],[最低排名]]-开始!$B$6</f>
        <v>22166</v>
      </c>
    </row>
    <row r="5078" spans="1:18">
      <c r="A5078">
        <v>77801</v>
      </c>
      <c r="B5078" t="s">
        <v>1249</v>
      </c>
      <c r="C5078" t="str">
        <f t="shared" si="314"/>
        <v>广东金融</v>
      </c>
      <c r="D5078" t="str">
        <f t="shared" si="315"/>
        <v>01</v>
      </c>
      <c r="E5078" t="s">
        <v>170</v>
      </c>
      <c r="F5078">
        <v>195</v>
      </c>
      <c r="G5078">
        <v>100</v>
      </c>
      <c r="H5078">
        <v>111</v>
      </c>
      <c r="I5078">
        <v>52</v>
      </c>
      <c r="J5078">
        <v>49</v>
      </c>
      <c r="K5078">
        <v>46</v>
      </c>
      <c r="L5078">
        <v>0</v>
      </c>
      <c r="M5078">
        <v>2023</v>
      </c>
      <c r="N5078">
        <f t="shared" ca="1" si="316"/>
        <v>242</v>
      </c>
      <c r="O5078">
        <f t="shared" ca="1" si="317"/>
        <v>31094</v>
      </c>
      <c r="P5078">
        <f ca="1">_20206[[#This Row],[最低排名]]-_20206[[#This Row],[同分人数]]+1</f>
        <v>30853</v>
      </c>
      <c r="Q5078">
        <f ca="1">IF(O5078&gt;=开始!$B$6, 1, 0)</f>
        <v>1</v>
      </c>
      <c r="R5078">
        <f ca="1">_20206[[#This Row],[最低排名]]-开始!$B$6</f>
        <v>31094</v>
      </c>
    </row>
    <row r="5079" spans="1:18">
      <c r="A5079">
        <v>77802</v>
      </c>
      <c r="B5079" t="s">
        <v>1250</v>
      </c>
      <c r="C5079" t="str">
        <f t="shared" si="314"/>
        <v>广东金融</v>
      </c>
      <c r="D5079" t="str">
        <f t="shared" si="315"/>
        <v>02</v>
      </c>
      <c r="E5079" t="s">
        <v>184</v>
      </c>
      <c r="F5079">
        <v>194</v>
      </c>
      <c r="G5079">
        <v>99</v>
      </c>
      <c r="H5079">
        <v>92</v>
      </c>
      <c r="I5079">
        <v>64</v>
      </c>
      <c r="J5079">
        <v>52</v>
      </c>
      <c r="K5079">
        <v>49</v>
      </c>
      <c r="L5079">
        <v>0</v>
      </c>
      <c r="M5079">
        <v>2023</v>
      </c>
      <c r="N5079">
        <f t="shared" ca="1" si="316"/>
        <v>237</v>
      </c>
      <c r="O5079">
        <f t="shared" ca="1" si="317"/>
        <v>31584</v>
      </c>
      <c r="P5079">
        <f ca="1">_20206[[#This Row],[最低排名]]-_20206[[#This Row],[同分人数]]+1</f>
        <v>31348</v>
      </c>
      <c r="Q5079">
        <f ca="1">IF(O5079&gt;=开始!$B$6, 1, 0)</f>
        <v>1</v>
      </c>
      <c r="R5079">
        <f ca="1">_20206[[#This Row],[最低排名]]-开始!$B$6</f>
        <v>31584</v>
      </c>
    </row>
    <row r="5080" spans="1:18">
      <c r="A5080">
        <v>77901</v>
      </c>
      <c r="B5080" t="s">
        <v>1251</v>
      </c>
      <c r="C5080" t="str">
        <f t="shared" si="314"/>
        <v>南方医科</v>
      </c>
      <c r="D5080" t="str">
        <f t="shared" si="315"/>
        <v>01</v>
      </c>
      <c r="E5080" t="s">
        <v>254</v>
      </c>
      <c r="F5080">
        <v>235</v>
      </c>
      <c r="G5080">
        <v>118</v>
      </c>
      <c r="H5080">
        <v>132</v>
      </c>
      <c r="I5080">
        <v>70</v>
      </c>
      <c r="J5080">
        <v>64</v>
      </c>
      <c r="K5080">
        <v>64</v>
      </c>
      <c r="L5080">
        <v>0</v>
      </c>
      <c r="M5080">
        <v>2023</v>
      </c>
      <c r="N5080">
        <f t="shared" ca="1" si="316"/>
        <v>150</v>
      </c>
      <c r="O5080">
        <f t="shared" ca="1" si="317"/>
        <v>4750</v>
      </c>
      <c r="P5080">
        <f ca="1">_20206[[#This Row],[最低排名]]-_20206[[#This Row],[同分人数]]+1</f>
        <v>4601</v>
      </c>
      <c r="Q5080">
        <f ca="1">IF(O5080&gt;=开始!$B$6, 1, 0)</f>
        <v>1</v>
      </c>
      <c r="R5080">
        <f ca="1">_20206[[#This Row],[最低排名]]-开始!$B$6</f>
        <v>4750</v>
      </c>
    </row>
    <row r="5081" spans="1:18">
      <c r="A5081">
        <v>77902</v>
      </c>
      <c r="B5081" t="s">
        <v>1252</v>
      </c>
      <c r="C5081" t="str">
        <f t="shared" si="314"/>
        <v>南方医科</v>
      </c>
      <c r="D5081" t="str">
        <f t="shared" si="315"/>
        <v>02</v>
      </c>
      <c r="E5081" t="s">
        <v>72</v>
      </c>
      <c r="F5081">
        <v>227</v>
      </c>
      <c r="G5081">
        <v>128</v>
      </c>
      <c r="H5081">
        <v>112</v>
      </c>
      <c r="I5081">
        <v>67</v>
      </c>
      <c r="J5081">
        <v>64</v>
      </c>
      <c r="K5081">
        <v>52</v>
      </c>
      <c r="L5081">
        <v>0</v>
      </c>
      <c r="M5081">
        <v>2023</v>
      </c>
      <c r="N5081">
        <f t="shared" ca="1" si="316"/>
        <v>263</v>
      </c>
      <c r="O5081">
        <f t="shared" ca="1" si="317"/>
        <v>14182</v>
      </c>
      <c r="P5081">
        <f ca="1">_20206[[#This Row],[最低排名]]-_20206[[#This Row],[同分人数]]+1</f>
        <v>13920</v>
      </c>
      <c r="Q5081">
        <f ca="1">IF(O5081&gt;=开始!$B$6, 1, 0)</f>
        <v>1</v>
      </c>
      <c r="R5081">
        <f ca="1">_20206[[#This Row],[最低排名]]-开始!$B$6</f>
        <v>14182</v>
      </c>
    </row>
    <row r="5082" spans="1:18">
      <c r="A5082">
        <v>78001</v>
      </c>
      <c r="B5082" t="s">
        <v>1253</v>
      </c>
      <c r="C5082" t="str">
        <f t="shared" si="314"/>
        <v>华南农大</v>
      </c>
      <c r="D5082" t="str">
        <f t="shared" si="315"/>
        <v>01</v>
      </c>
      <c r="E5082" t="s">
        <v>68</v>
      </c>
      <c r="F5082">
        <v>244</v>
      </c>
      <c r="G5082">
        <v>132</v>
      </c>
      <c r="H5082">
        <v>111</v>
      </c>
      <c r="I5082">
        <v>58</v>
      </c>
      <c r="J5082">
        <v>55</v>
      </c>
      <c r="K5082">
        <v>52</v>
      </c>
      <c r="L5082">
        <v>0</v>
      </c>
      <c r="M5082">
        <v>2023</v>
      </c>
      <c r="N5082">
        <f t="shared" ca="1" si="316"/>
        <v>256</v>
      </c>
      <c r="O5082">
        <f t="shared" ca="1" si="317"/>
        <v>14672</v>
      </c>
      <c r="P5082">
        <f ca="1">_20206[[#This Row],[最低排名]]-_20206[[#This Row],[同分人数]]+1</f>
        <v>14417</v>
      </c>
      <c r="Q5082">
        <f ca="1">IF(O5082&gt;=开始!$B$6, 1, 0)</f>
        <v>1</v>
      </c>
      <c r="R5082">
        <f ca="1">_20206[[#This Row],[最低排名]]-开始!$B$6</f>
        <v>14672</v>
      </c>
    </row>
    <row r="5083" spans="1:18">
      <c r="A5083">
        <v>78101</v>
      </c>
      <c r="B5083" t="s">
        <v>1254</v>
      </c>
      <c r="C5083" t="str">
        <f t="shared" si="314"/>
        <v>珠海科院</v>
      </c>
      <c r="D5083" t="str">
        <f t="shared" si="315"/>
        <v>01</v>
      </c>
      <c r="E5083" t="s">
        <v>316</v>
      </c>
      <c r="F5083">
        <v>180</v>
      </c>
      <c r="G5083">
        <v>96</v>
      </c>
      <c r="H5083">
        <v>94</v>
      </c>
      <c r="I5083">
        <v>46</v>
      </c>
      <c r="J5083">
        <v>43</v>
      </c>
      <c r="K5083">
        <v>43</v>
      </c>
      <c r="L5083">
        <v>0</v>
      </c>
      <c r="M5083">
        <v>2023</v>
      </c>
      <c r="N5083">
        <f t="shared" ca="1" si="316"/>
        <v>159</v>
      </c>
      <c r="O5083">
        <f t="shared" ca="1" si="317"/>
        <v>40671</v>
      </c>
      <c r="P5083">
        <f ca="1">_20206[[#This Row],[最低排名]]-_20206[[#This Row],[同分人数]]+1</f>
        <v>40513</v>
      </c>
      <c r="Q5083">
        <f ca="1">IF(O5083&gt;=开始!$B$6, 1, 0)</f>
        <v>1</v>
      </c>
      <c r="R5083">
        <f ca="1">_20206[[#This Row],[最低排名]]-开始!$B$6</f>
        <v>40671</v>
      </c>
    </row>
    <row r="5084" spans="1:18">
      <c r="A5084">
        <v>78102</v>
      </c>
      <c r="B5084" t="s">
        <v>1255</v>
      </c>
      <c r="C5084" t="str">
        <f t="shared" si="314"/>
        <v>珠海科院</v>
      </c>
      <c r="D5084" t="str">
        <f t="shared" si="315"/>
        <v>02</v>
      </c>
      <c r="E5084" t="s">
        <v>207</v>
      </c>
      <c r="F5084">
        <v>192</v>
      </c>
      <c r="G5084">
        <v>105</v>
      </c>
      <c r="H5084">
        <v>89</v>
      </c>
      <c r="I5084">
        <v>46</v>
      </c>
      <c r="J5084">
        <v>43</v>
      </c>
      <c r="K5084">
        <v>43</v>
      </c>
      <c r="L5084">
        <v>0</v>
      </c>
      <c r="M5084">
        <v>2023</v>
      </c>
      <c r="N5084">
        <f t="shared" ca="1" si="316"/>
        <v>193</v>
      </c>
      <c r="O5084">
        <f t="shared" ca="1" si="317"/>
        <v>39440</v>
      </c>
      <c r="P5084">
        <f ca="1">_20206[[#This Row],[最低排名]]-_20206[[#This Row],[同分人数]]+1</f>
        <v>39248</v>
      </c>
      <c r="Q5084">
        <f ca="1">IF(O5084&gt;=开始!$B$6, 1, 0)</f>
        <v>1</v>
      </c>
      <c r="R5084">
        <f ca="1">_20206[[#This Row],[最低排名]]-开始!$B$6</f>
        <v>39440</v>
      </c>
    </row>
    <row r="5085" spans="1:18">
      <c r="A5085">
        <v>78201</v>
      </c>
      <c r="B5085" t="s">
        <v>1256</v>
      </c>
      <c r="C5085" t="str">
        <f t="shared" si="314"/>
        <v>北师浸会</v>
      </c>
      <c r="D5085" t="str">
        <f t="shared" si="315"/>
        <v>01</v>
      </c>
      <c r="E5085" t="s">
        <v>72</v>
      </c>
      <c r="F5085">
        <v>211</v>
      </c>
      <c r="G5085">
        <v>115</v>
      </c>
      <c r="H5085">
        <v>122</v>
      </c>
      <c r="I5085">
        <v>67</v>
      </c>
      <c r="J5085">
        <v>67</v>
      </c>
      <c r="K5085">
        <v>55</v>
      </c>
      <c r="L5085">
        <v>0</v>
      </c>
      <c r="M5085">
        <v>2023</v>
      </c>
      <c r="N5085">
        <f t="shared" ca="1" si="316"/>
        <v>263</v>
      </c>
      <c r="O5085">
        <f t="shared" ca="1" si="317"/>
        <v>14182</v>
      </c>
      <c r="P5085">
        <f ca="1">_20206[[#This Row],[最低排名]]-_20206[[#This Row],[同分人数]]+1</f>
        <v>13920</v>
      </c>
      <c r="Q5085">
        <f ca="1">IF(O5085&gt;=开始!$B$6, 1, 0)</f>
        <v>1</v>
      </c>
      <c r="R5085">
        <f ca="1">_20206[[#This Row],[最低排名]]-开始!$B$6</f>
        <v>14182</v>
      </c>
    </row>
    <row r="5086" spans="1:18">
      <c r="A5086">
        <v>78202</v>
      </c>
      <c r="B5086" t="s">
        <v>1257</v>
      </c>
      <c r="C5086" t="str">
        <f t="shared" si="314"/>
        <v>北师浸会</v>
      </c>
      <c r="D5086" t="str">
        <f t="shared" si="315"/>
        <v>02</v>
      </c>
      <c r="E5086" t="s">
        <v>115</v>
      </c>
      <c r="F5086">
        <v>232</v>
      </c>
      <c r="G5086">
        <v>123</v>
      </c>
      <c r="H5086">
        <v>115</v>
      </c>
      <c r="I5086">
        <v>67</v>
      </c>
      <c r="J5086">
        <v>58</v>
      </c>
      <c r="K5086">
        <v>58</v>
      </c>
      <c r="L5086">
        <v>0</v>
      </c>
      <c r="M5086">
        <v>2023</v>
      </c>
      <c r="N5086">
        <f t="shared" ca="1" si="316"/>
        <v>217</v>
      </c>
      <c r="O5086">
        <f t="shared" ca="1" si="317"/>
        <v>12194</v>
      </c>
      <c r="P5086">
        <f ca="1">_20206[[#This Row],[最低排名]]-_20206[[#This Row],[同分人数]]+1</f>
        <v>11978</v>
      </c>
      <c r="Q5086">
        <f ca="1">IF(O5086&gt;=开始!$B$6, 1, 0)</f>
        <v>1</v>
      </c>
      <c r="R5086">
        <f ca="1">_20206[[#This Row],[最低排名]]-开始!$B$6</f>
        <v>12194</v>
      </c>
    </row>
    <row r="5087" spans="1:18">
      <c r="A5087">
        <v>78203</v>
      </c>
      <c r="B5087" t="s">
        <v>1258</v>
      </c>
      <c r="C5087" t="str">
        <f t="shared" ref="C5087:C5150" si="318">LEFT(B5087, FIND("(", B5087) - 1)</f>
        <v>北师浸会</v>
      </c>
      <c r="D5087" t="str">
        <f t="shared" ref="D5087:D5150" si="319">MID(B5087, FIND("(", B5087) + 1, FIND(")", B5087) - FIND("(", B5087) - 1)</f>
        <v>03</v>
      </c>
      <c r="E5087" t="s">
        <v>189</v>
      </c>
      <c r="F5087">
        <v>226</v>
      </c>
      <c r="G5087">
        <v>120</v>
      </c>
      <c r="H5087">
        <v>132</v>
      </c>
      <c r="I5087">
        <v>61</v>
      </c>
      <c r="J5087">
        <v>58</v>
      </c>
      <c r="K5087">
        <v>58</v>
      </c>
      <c r="L5087">
        <v>0</v>
      </c>
      <c r="M5087">
        <v>2023</v>
      </c>
      <c r="N5087">
        <f t="shared" ca="1" si="316"/>
        <v>221</v>
      </c>
      <c r="O5087">
        <f t="shared" ca="1" si="317"/>
        <v>11029</v>
      </c>
      <c r="P5087">
        <f ca="1">_20206[[#This Row],[最低排名]]-_20206[[#This Row],[同分人数]]+1</f>
        <v>10809</v>
      </c>
      <c r="Q5087">
        <f ca="1">IF(O5087&gt;=开始!$B$6, 1, 0)</f>
        <v>1</v>
      </c>
      <c r="R5087">
        <f ca="1">_20206[[#This Row],[最低排名]]-开始!$B$6</f>
        <v>11029</v>
      </c>
    </row>
    <row r="5088" spans="1:18">
      <c r="A5088">
        <v>78301</v>
      </c>
      <c r="B5088" t="s">
        <v>1259</v>
      </c>
      <c r="C5088" t="str">
        <f t="shared" si="318"/>
        <v>深圳大学</v>
      </c>
      <c r="D5088" t="str">
        <f t="shared" si="319"/>
        <v>01</v>
      </c>
      <c r="E5088" t="s">
        <v>105</v>
      </c>
      <c r="F5088">
        <v>238</v>
      </c>
      <c r="G5088">
        <v>132</v>
      </c>
      <c r="H5088">
        <v>123</v>
      </c>
      <c r="I5088">
        <v>61</v>
      </c>
      <c r="J5088">
        <v>61</v>
      </c>
      <c r="K5088">
        <v>55</v>
      </c>
      <c r="L5088">
        <v>0</v>
      </c>
      <c r="M5088">
        <v>2023</v>
      </c>
      <c r="N5088">
        <f t="shared" ca="1" si="316"/>
        <v>235</v>
      </c>
      <c r="O5088">
        <f t="shared" ca="1" si="317"/>
        <v>10340</v>
      </c>
      <c r="P5088">
        <f ca="1">_20206[[#This Row],[最低排名]]-_20206[[#This Row],[同分人数]]+1</f>
        <v>10106</v>
      </c>
      <c r="Q5088">
        <f ca="1">IF(O5088&gt;=开始!$B$6, 1, 0)</f>
        <v>1</v>
      </c>
      <c r="R5088">
        <f ca="1">_20206[[#This Row],[最低排名]]-开始!$B$6</f>
        <v>10340</v>
      </c>
    </row>
    <row r="5089" spans="1:18">
      <c r="A5089">
        <v>78302</v>
      </c>
      <c r="B5089" t="s">
        <v>1260</v>
      </c>
      <c r="C5089" t="str">
        <f t="shared" si="318"/>
        <v>深圳大学</v>
      </c>
      <c r="D5089" t="str">
        <f t="shared" si="319"/>
        <v>02</v>
      </c>
      <c r="E5089" t="s">
        <v>18</v>
      </c>
      <c r="F5089">
        <v>224</v>
      </c>
      <c r="G5089">
        <v>120</v>
      </c>
      <c r="H5089">
        <v>126</v>
      </c>
      <c r="I5089">
        <v>70</v>
      </c>
      <c r="J5089">
        <v>67</v>
      </c>
      <c r="K5089">
        <v>58</v>
      </c>
      <c r="L5089">
        <v>0</v>
      </c>
      <c r="M5089">
        <v>2023</v>
      </c>
      <c r="N5089">
        <f t="shared" ca="1" si="316"/>
        <v>248</v>
      </c>
      <c r="O5089">
        <f t="shared" ca="1" si="317"/>
        <v>8712</v>
      </c>
      <c r="P5089">
        <f ca="1">_20206[[#This Row],[最低排名]]-_20206[[#This Row],[同分人数]]+1</f>
        <v>8465</v>
      </c>
      <c r="Q5089">
        <f ca="1">IF(O5089&gt;=开始!$B$6, 1, 0)</f>
        <v>1</v>
      </c>
      <c r="R5089">
        <f ca="1">_20206[[#This Row],[最低排名]]-开始!$B$6</f>
        <v>8712</v>
      </c>
    </row>
    <row r="5090" spans="1:18">
      <c r="A5090">
        <v>78401</v>
      </c>
      <c r="B5090" t="s">
        <v>1261</v>
      </c>
      <c r="C5090" t="str">
        <f t="shared" si="318"/>
        <v>广以理工</v>
      </c>
      <c r="D5090" t="str">
        <f t="shared" si="319"/>
        <v>01</v>
      </c>
      <c r="E5090" t="s">
        <v>115</v>
      </c>
      <c r="F5090">
        <v>226</v>
      </c>
      <c r="G5090">
        <v>124</v>
      </c>
      <c r="H5090">
        <v>127</v>
      </c>
      <c r="I5090">
        <v>67</v>
      </c>
      <c r="J5090">
        <v>55</v>
      </c>
      <c r="K5090">
        <v>55</v>
      </c>
      <c r="L5090">
        <v>0</v>
      </c>
      <c r="M5090">
        <v>2023</v>
      </c>
      <c r="N5090">
        <f t="shared" ca="1" si="316"/>
        <v>217</v>
      </c>
      <c r="O5090">
        <f t="shared" ca="1" si="317"/>
        <v>12194</v>
      </c>
      <c r="P5090">
        <f ca="1">_20206[[#This Row],[最低排名]]-_20206[[#This Row],[同分人数]]+1</f>
        <v>11978</v>
      </c>
      <c r="Q5090">
        <f ca="1">IF(O5090&gt;=开始!$B$6, 1, 0)</f>
        <v>1</v>
      </c>
      <c r="R5090">
        <f ca="1">_20206[[#This Row],[最低排名]]-开始!$B$6</f>
        <v>12194</v>
      </c>
    </row>
    <row r="5091" spans="1:18">
      <c r="A5091">
        <v>78501</v>
      </c>
      <c r="B5091" t="s">
        <v>1262</v>
      </c>
      <c r="C5091" t="str">
        <f t="shared" si="318"/>
        <v>广州医大</v>
      </c>
      <c r="D5091" t="str">
        <f t="shared" si="319"/>
        <v>01</v>
      </c>
      <c r="E5091" t="s">
        <v>23</v>
      </c>
      <c r="F5091">
        <v>244</v>
      </c>
      <c r="G5091">
        <v>134</v>
      </c>
      <c r="H5091">
        <v>113</v>
      </c>
      <c r="I5091">
        <v>67</v>
      </c>
      <c r="J5091">
        <v>61</v>
      </c>
      <c r="K5091">
        <v>61</v>
      </c>
      <c r="L5091">
        <v>0</v>
      </c>
      <c r="M5091">
        <v>2023</v>
      </c>
      <c r="N5091">
        <f t="shared" ca="1" si="316"/>
        <v>209</v>
      </c>
      <c r="O5091">
        <f t="shared" ca="1" si="317"/>
        <v>8464</v>
      </c>
      <c r="P5091">
        <f ca="1">_20206[[#This Row],[最低排名]]-_20206[[#This Row],[同分人数]]+1</f>
        <v>8256</v>
      </c>
      <c r="Q5091">
        <f ca="1">IF(O5091&gt;=开始!$B$6, 1, 0)</f>
        <v>1</v>
      </c>
      <c r="R5091">
        <f ca="1">_20206[[#This Row],[最低排名]]-开始!$B$6</f>
        <v>8464</v>
      </c>
    </row>
    <row r="5092" spans="1:18">
      <c r="A5092">
        <v>78601</v>
      </c>
      <c r="B5092" t="s">
        <v>1263</v>
      </c>
      <c r="C5092" t="str">
        <f t="shared" si="318"/>
        <v>岭南师院</v>
      </c>
      <c r="D5092" t="str">
        <f t="shared" si="319"/>
        <v>01</v>
      </c>
      <c r="E5092" t="s">
        <v>383</v>
      </c>
      <c r="F5092">
        <v>190</v>
      </c>
      <c r="G5092">
        <v>106</v>
      </c>
      <c r="H5092">
        <v>83</v>
      </c>
      <c r="I5092">
        <v>55</v>
      </c>
      <c r="J5092">
        <v>49</v>
      </c>
      <c r="K5092">
        <v>46</v>
      </c>
      <c r="L5092">
        <v>0</v>
      </c>
      <c r="M5092">
        <v>2023</v>
      </c>
      <c r="N5092">
        <f t="shared" ca="1" si="316"/>
        <v>200</v>
      </c>
      <c r="O5092">
        <f t="shared" ca="1" si="317"/>
        <v>37531</v>
      </c>
      <c r="P5092">
        <f ca="1">_20206[[#This Row],[最低排名]]-_20206[[#This Row],[同分人数]]+1</f>
        <v>37332</v>
      </c>
      <c r="Q5092">
        <f ca="1">IF(O5092&gt;=开始!$B$6, 1, 0)</f>
        <v>1</v>
      </c>
      <c r="R5092">
        <f ca="1">_20206[[#This Row],[最低排名]]-开始!$B$6</f>
        <v>37531</v>
      </c>
    </row>
    <row r="5093" spans="1:18">
      <c r="A5093">
        <v>78602</v>
      </c>
      <c r="B5093" t="s">
        <v>1264</v>
      </c>
      <c r="C5093" t="str">
        <f t="shared" si="318"/>
        <v>岭南师院</v>
      </c>
      <c r="D5093" t="str">
        <f t="shared" si="319"/>
        <v>02</v>
      </c>
      <c r="E5093" t="s">
        <v>479</v>
      </c>
      <c r="F5093">
        <v>188</v>
      </c>
      <c r="G5093">
        <v>94</v>
      </c>
      <c r="H5093">
        <v>72</v>
      </c>
      <c r="I5093">
        <v>61</v>
      </c>
      <c r="J5093">
        <v>55</v>
      </c>
      <c r="K5093">
        <v>46</v>
      </c>
      <c r="L5093">
        <v>0</v>
      </c>
      <c r="M5093">
        <v>2023</v>
      </c>
      <c r="N5093">
        <f t="shared" ca="1" si="316"/>
        <v>199</v>
      </c>
      <c r="O5093">
        <f t="shared" ca="1" si="317"/>
        <v>37730</v>
      </c>
      <c r="P5093">
        <f ca="1">_20206[[#This Row],[最低排名]]-_20206[[#This Row],[同分人数]]+1</f>
        <v>37532</v>
      </c>
      <c r="Q5093">
        <f ca="1">IF(O5093&gt;=开始!$B$6, 1, 0)</f>
        <v>1</v>
      </c>
      <c r="R5093">
        <f ca="1">_20206[[#This Row],[最低排名]]-开始!$B$6</f>
        <v>37730</v>
      </c>
    </row>
    <row r="5094" spans="1:18">
      <c r="A5094">
        <v>78701</v>
      </c>
      <c r="B5094" t="s">
        <v>1265</v>
      </c>
      <c r="C5094" t="str">
        <f t="shared" si="318"/>
        <v>汕头大学</v>
      </c>
      <c r="D5094" t="str">
        <f t="shared" si="319"/>
        <v>01</v>
      </c>
      <c r="E5094" t="s">
        <v>96</v>
      </c>
      <c r="F5094">
        <v>209</v>
      </c>
      <c r="G5094">
        <v>111</v>
      </c>
      <c r="H5094">
        <v>98</v>
      </c>
      <c r="I5094">
        <v>58</v>
      </c>
      <c r="J5094">
        <v>55</v>
      </c>
      <c r="K5094">
        <v>52</v>
      </c>
      <c r="L5094">
        <v>0</v>
      </c>
      <c r="M5094">
        <v>2023</v>
      </c>
      <c r="N5094">
        <f t="shared" ca="1" si="316"/>
        <v>236</v>
      </c>
      <c r="O5094">
        <f t="shared" ca="1" si="317"/>
        <v>26613</v>
      </c>
      <c r="P5094">
        <f ca="1">_20206[[#This Row],[最低排名]]-_20206[[#This Row],[同分人数]]+1</f>
        <v>26378</v>
      </c>
      <c r="Q5094">
        <f ca="1">IF(O5094&gt;=开始!$B$6, 1, 0)</f>
        <v>1</v>
      </c>
      <c r="R5094">
        <f ca="1">_20206[[#This Row],[最低排名]]-开始!$B$6</f>
        <v>26613</v>
      </c>
    </row>
    <row r="5095" spans="1:18">
      <c r="A5095">
        <v>78801</v>
      </c>
      <c r="B5095" t="s">
        <v>1266</v>
      </c>
      <c r="C5095" t="str">
        <f t="shared" si="318"/>
        <v>广东医科</v>
      </c>
      <c r="D5095" t="str">
        <f t="shared" si="319"/>
        <v>01</v>
      </c>
      <c r="E5095" t="s">
        <v>450</v>
      </c>
      <c r="F5095">
        <v>191</v>
      </c>
      <c r="G5095">
        <v>98</v>
      </c>
      <c r="H5095">
        <v>120</v>
      </c>
      <c r="I5095">
        <v>67</v>
      </c>
      <c r="J5095">
        <v>61</v>
      </c>
      <c r="K5095">
        <v>55</v>
      </c>
      <c r="L5095">
        <v>0</v>
      </c>
      <c r="M5095">
        <v>2023</v>
      </c>
      <c r="N5095">
        <f t="shared" ca="1" si="316"/>
        <v>272</v>
      </c>
      <c r="O5095">
        <f t="shared" ca="1" si="317"/>
        <v>21165</v>
      </c>
      <c r="P5095">
        <f ca="1">_20206[[#This Row],[最低排名]]-_20206[[#This Row],[同分人数]]+1</f>
        <v>20894</v>
      </c>
      <c r="Q5095">
        <f ca="1">IF(O5095&gt;=开始!$B$6, 1, 0)</f>
        <v>1</v>
      </c>
      <c r="R5095">
        <f ca="1">_20206[[#This Row],[最低排名]]-开始!$B$6</f>
        <v>21165</v>
      </c>
    </row>
    <row r="5096" spans="1:18">
      <c r="A5096">
        <v>78802</v>
      </c>
      <c r="B5096" t="s">
        <v>1267</v>
      </c>
      <c r="C5096" t="str">
        <f t="shared" si="318"/>
        <v>广东医科</v>
      </c>
      <c r="D5096" t="str">
        <f t="shared" si="319"/>
        <v>02</v>
      </c>
      <c r="E5096" t="s">
        <v>502</v>
      </c>
      <c r="F5096">
        <v>218</v>
      </c>
      <c r="G5096">
        <v>110</v>
      </c>
      <c r="H5096">
        <v>114</v>
      </c>
      <c r="I5096">
        <v>67</v>
      </c>
      <c r="J5096">
        <v>64</v>
      </c>
      <c r="K5096">
        <v>58</v>
      </c>
      <c r="L5096">
        <v>0</v>
      </c>
      <c r="M5096">
        <v>2023</v>
      </c>
      <c r="N5096">
        <f t="shared" ca="1" si="316"/>
        <v>234</v>
      </c>
      <c r="O5096">
        <f t="shared" ca="1" si="317"/>
        <v>14416</v>
      </c>
      <c r="P5096">
        <f ca="1">_20206[[#This Row],[最低排名]]-_20206[[#This Row],[同分人数]]+1</f>
        <v>14183</v>
      </c>
      <c r="Q5096">
        <f ca="1">IF(O5096&gt;=开始!$B$6, 1, 0)</f>
        <v>1</v>
      </c>
      <c r="R5096">
        <f ca="1">_20206[[#This Row],[最低排名]]-开始!$B$6</f>
        <v>14416</v>
      </c>
    </row>
    <row r="5097" spans="1:18">
      <c r="A5097">
        <v>78901</v>
      </c>
      <c r="B5097" t="s">
        <v>1268</v>
      </c>
      <c r="C5097" t="str">
        <f t="shared" si="318"/>
        <v>韶关学院</v>
      </c>
      <c r="D5097" t="str">
        <f t="shared" si="319"/>
        <v>01</v>
      </c>
      <c r="E5097" t="s">
        <v>354</v>
      </c>
      <c r="F5097">
        <v>195</v>
      </c>
      <c r="G5097">
        <v>107</v>
      </c>
      <c r="H5097">
        <v>83</v>
      </c>
      <c r="I5097">
        <v>55</v>
      </c>
      <c r="J5097">
        <v>49</v>
      </c>
      <c r="K5097">
        <v>46</v>
      </c>
      <c r="L5097">
        <v>0</v>
      </c>
      <c r="M5097">
        <v>2023</v>
      </c>
      <c r="N5097">
        <f t="shared" ca="1" si="316"/>
        <v>200</v>
      </c>
      <c r="O5097">
        <f t="shared" ca="1" si="317"/>
        <v>36503</v>
      </c>
      <c r="P5097">
        <f ca="1">_20206[[#This Row],[最低排名]]-_20206[[#This Row],[同分人数]]+1</f>
        <v>36304</v>
      </c>
      <c r="Q5097">
        <f ca="1">IF(O5097&gt;=开始!$B$6, 1, 0)</f>
        <v>1</v>
      </c>
      <c r="R5097">
        <f ca="1">_20206[[#This Row],[最低排名]]-开始!$B$6</f>
        <v>36503</v>
      </c>
    </row>
    <row r="5098" spans="1:18">
      <c r="A5098">
        <v>78902</v>
      </c>
      <c r="B5098" t="s">
        <v>1269</v>
      </c>
      <c r="C5098" t="str">
        <f t="shared" si="318"/>
        <v>韶关学院</v>
      </c>
      <c r="D5098" t="str">
        <f t="shared" si="319"/>
        <v>02</v>
      </c>
      <c r="E5098" t="s">
        <v>221</v>
      </c>
      <c r="F5098">
        <v>182</v>
      </c>
      <c r="G5098">
        <v>99</v>
      </c>
      <c r="H5098">
        <v>65</v>
      </c>
      <c r="I5098">
        <v>58</v>
      </c>
      <c r="J5098">
        <v>52</v>
      </c>
      <c r="K5098">
        <v>52</v>
      </c>
      <c r="L5098">
        <v>0</v>
      </c>
      <c r="M5098">
        <v>2023</v>
      </c>
      <c r="N5098">
        <f t="shared" ca="1" si="316"/>
        <v>197</v>
      </c>
      <c r="O5098">
        <f t="shared" ca="1" si="317"/>
        <v>40174</v>
      </c>
      <c r="P5098">
        <f ca="1">_20206[[#This Row],[最低排名]]-_20206[[#This Row],[同分人数]]+1</f>
        <v>39978</v>
      </c>
      <c r="Q5098">
        <f ca="1">IF(O5098&gt;=开始!$B$6, 1, 0)</f>
        <v>1</v>
      </c>
      <c r="R5098">
        <f ca="1">_20206[[#This Row],[最低排名]]-开始!$B$6</f>
        <v>40174</v>
      </c>
    </row>
    <row r="5099" spans="1:18">
      <c r="A5099">
        <v>79101</v>
      </c>
      <c r="B5099" t="s">
        <v>1270</v>
      </c>
      <c r="C5099" t="str">
        <f t="shared" si="318"/>
        <v>桂林电子</v>
      </c>
      <c r="D5099" t="str">
        <f t="shared" si="319"/>
        <v>01</v>
      </c>
      <c r="E5099" t="s">
        <v>96</v>
      </c>
      <c r="F5099">
        <v>210</v>
      </c>
      <c r="G5099">
        <v>107</v>
      </c>
      <c r="H5099">
        <v>97</v>
      </c>
      <c r="I5099">
        <v>64</v>
      </c>
      <c r="J5099">
        <v>52</v>
      </c>
      <c r="K5099">
        <v>49</v>
      </c>
      <c r="L5099">
        <v>0</v>
      </c>
      <c r="M5099">
        <v>2023</v>
      </c>
      <c r="N5099">
        <f t="shared" ca="1" si="316"/>
        <v>236</v>
      </c>
      <c r="O5099">
        <f t="shared" ca="1" si="317"/>
        <v>26613</v>
      </c>
      <c r="P5099">
        <f ca="1">_20206[[#This Row],[最低排名]]-_20206[[#This Row],[同分人数]]+1</f>
        <v>26378</v>
      </c>
      <c r="Q5099">
        <f ca="1">IF(O5099&gt;=开始!$B$6, 1, 0)</f>
        <v>1</v>
      </c>
      <c r="R5099">
        <f ca="1">_20206[[#This Row],[最低排名]]-开始!$B$6</f>
        <v>26613</v>
      </c>
    </row>
    <row r="5100" spans="1:18">
      <c r="A5100">
        <v>79102</v>
      </c>
      <c r="B5100" t="s">
        <v>1271</v>
      </c>
      <c r="C5100" t="str">
        <f t="shared" si="318"/>
        <v>桂林电子</v>
      </c>
      <c r="D5100" t="str">
        <f t="shared" si="319"/>
        <v>02</v>
      </c>
      <c r="E5100" t="s">
        <v>419</v>
      </c>
      <c r="F5100">
        <v>196</v>
      </c>
      <c r="G5100">
        <v>99</v>
      </c>
      <c r="H5100">
        <v>91</v>
      </c>
      <c r="I5100">
        <v>52</v>
      </c>
      <c r="J5100">
        <v>49</v>
      </c>
      <c r="K5100">
        <v>46</v>
      </c>
      <c r="L5100">
        <v>0</v>
      </c>
      <c r="M5100">
        <v>2023</v>
      </c>
      <c r="N5100">
        <f t="shared" ca="1" si="316"/>
        <v>208</v>
      </c>
      <c r="O5100">
        <f t="shared" ca="1" si="317"/>
        <v>35259</v>
      </c>
      <c r="P5100">
        <f ca="1">_20206[[#This Row],[最低排名]]-_20206[[#This Row],[同分人数]]+1</f>
        <v>35052</v>
      </c>
      <c r="Q5100">
        <f ca="1">IF(O5100&gt;=开始!$B$6, 1, 0)</f>
        <v>1</v>
      </c>
      <c r="R5100">
        <f ca="1">_20206[[#This Row],[最低排名]]-开始!$B$6</f>
        <v>35259</v>
      </c>
    </row>
    <row r="5101" spans="1:18">
      <c r="A5101">
        <v>79201</v>
      </c>
      <c r="B5101" t="s">
        <v>1272</v>
      </c>
      <c r="C5101" t="str">
        <f t="shared" si="318"/>
        <v>桂林理工</v>
      </c>
      <c r="D5101" t="str">
        <f t="shared" si="319"/>
        <v>01</v>
      </c>
      <c r="E5101" t="s">
        <v>203</v>
      </c>
      <c r="F5101">
        <v>172</v>
      </c>
      <c r="G5101">
        <v>95</v>
      </c>
      <c r="H5101">
        <v>93</v>
      </c>
      <c r="I5101">
        <v>55</v>
      </c>
      <c r="J5101">
        <v>55</v>
      </c>
      <c r="K5101">
        <v>55</v>
      </c>
      <c r="L5101">
        <v>0</v>
      </c>
      <c r="M5101">
        <v>2023</v>
      </c>
      <c r="N5101">
        <f t="shared" ca="1" si="316"/>
        <v>209</v>
      </c>
      <c r="O5101">
        <f t="shared" ca="1" si="317"/>
        <v>36113</v>
      </c>
      <c r="P5101">
        <f ca="1">_20206[[#This Row],[最低排名]]-_20206[[#This Row],[同分人数]]+1</f>
        <v>35905</v>
      </c>
      <c r="Q5101">
        <f ca="1">IF(O5101&gt;=开始!$B$6, 1, 0)</f>
        <v>1</v>
      </c>
      <c r="R5101">
        <f ca="1">_20206[[#This Row],[最低排名]]-开始!$B$6</f>
        <v>36113</v>
      </c>
    </row>
    <row r="5102" spans="1:18">
      <c r="A5102">
        <v>79301</v>
      </c>
      <c r="B5102" t="s">
        <v>1273</v>
      </c>
      <c r="C5102" t="str">
        <f t="shared" si="318"/>
        <v>广西师大</v>
      </c>
      <c r="D5102" t="str">
        <f t="shared" si="319"/>
        <v>01</v>
      </c>
      <c r="E5102" t="s">
        <v>372</v>
      </c>
      <c r="F5102">
        <v>196</v>
      </c>
      <c r="G5102">
        <v>102</v>
      </c>
      <c r="H5102">
        <v>100</v>
      </c>
      <c r="I5102">
        <v>61</v>
      </c>
      <c r="J5102">
        <v>61</v>
      </c>
      <c r="K5102">
        <v>58</v>
      </c>
      <c r="L5102">
        <v>0</v>
      </c>
      <c r="M5102">
        <v>2023</v>
      </c>
      <c r="N5102">
        <f t="shared" ca="1" si="316"/>
        <v>234</v>
      </c>
      <c r="O5102">
        <f t="shared" ca="1" si="317"/>
        <v>25585</v>
      </c>
      <c r="P5102">
        <f ca="1">_20206[[#This Row],[最低排名]]-_20206[[#This Row],[同分人数]]+1</f>
        <v>25352</v>
      </c>
      <c r="Q5102">
        <f ca="1">IF(O5102&gt;=开始!$B$6, 1, 0)</f>
        <v>1</v>
      </c>
      <c r="R5102">
        <f ca="1">_20206[[#This Row],[最低排名]]-开始!$B$6</f>
        <v>25585</v>
      </c>
    </row>
    <row r="5103" spans="1:18">
      <c r="A5103">
        <v>79302</v>
      </c>
      <c r="B5103" t="s">
        <v>1274</v>
      </c>
      <c r="C5103" t="str">
        <f t="shared" si="318"/>
        <v>广西师大</v>
      </c>
      <c r="D5103" t="str">
        <f t="shared" si="319"/>
        <v>02</v>
      </c>
      <c r="E5103" t="s">
        <v>533</v>
      </c>
      <c r="F5103">
        <v>211</v>
      </c>
      <c r="G5103">
        <v>113</v>
      </c>
      <c r="H5103">
        <v>113</v>
      </c>
      <c r="I5103">
        <v>58</v>
      </c>
      <c r="J5103">
        <v>46</v>
      </c>
      <c r="K5103">
        <v>43</v>
      </c>
      <c r="L5103">
        <v>0</v>
      </c>
      <c r="M5103">
        <v>2023</v>
      </c>
      <c r="N5103">
        <f t="shared" ca="1" si="316"/>
        <v>253</v>
      </c>
      <c r="O5103">
        <f t="shared" ca="1" si="317"/>
        <v>26866</v>
      </c>
      <c r="P5103">
        <f ca="1">_20206[[#This Row],[最低排名]]-_20206[[#This Row],[同分人数]]+1</f>
        <v>26614</v>
      </c>
      <c r="Q5103">
        <f ca="1">IF(O5103&gt;=开始!$B$6, 1, 0)</f>
        <v>1</v>
      </c>
      <c r="R5103">
        <f ca="1">_20206[[#This Row],[最低排名]]-开始!$B$6</f>
        <v>26866</v>
      </c>
    </row>
    <row r="5104" spans="1:18">
      <c r="A5104">
        <v>79303</v>
      </c>
      <c r="B5104" t="s">
        <v>1275</v>
      </c>
      <c r="C5104" t="str">
        <f t="shared" si="318"/>
        <v>广西师大</v>
      </c>
      <c r="D5104" t="str">
        <f t="shared" si="319"/>
        <v>03</v>
      </c>
      <c r="E5104" t="s">
        <v>533</v>
      </c>
      <c r="F5104">
        <v>194</v>
      </c>
      <c r="G5104">
        <v>97</v>
      </c>
      <c r="H5104">
        <v>118</v>
      </c>
      <c r="I5104">
        <v>61</v>
      </c>
      <c r="J5104">
        <v>49</v>
      </c>
      <c r="K5104">
        <v>49</v>
      </c>
      <c r="L5104">
        <v>0</v>
      </c>
      <c r="M5104">
        <v>2023</v>
      </c>
      <c r="N5104">
        <f t="shared" ca="1" si="316"/>
        <v>253</v>
      </c>
      <c r="O5104">
        <f t="shared" ca="1" si="317"/>
        <v>26866</v>
      </c>
      <c r="P5104">
        <f ca="1">_20206[[#This Row],[最低排名]]-_20206[[#This Row],[同分人数]]+1</f>
        <v>26614</v>
      </c>
      <c r="Q5104">
        <f ca="1">IF(O5104&gt;=开始!$B$6, 1, 0)</f>
        <v>1</v>
      </c>
      <c r="R5104">
        <f ca="1">_20206[[#This Row],[最低排名]]-开始!$B$6</f>
        <v>26866</v>
      </c>
    </row>
    <row r="5105" spans="1:18">
      <c r="A5105">
        <v>79304</v>
      </c>
      <c r="B5105" t="s">
        <v>1276</v>
      </c>
      <c r="C5105" t="str">
        <f t="shared" si="318"/>
        <v>广西师大</v>
      </c>
      <c r="D5105" t="str">
        <f t="shared" si="319"/>
        <v>04</v>
      </c>
      <c r="E5105" t="s">
        <v>287</v>
      </c>
      <c r="F5105">
        <v>201</v>
      </c>
      <c r="G5105">
        <v>102</v>
      </c>
      <c r="H5105">
        <v>105</v>
      </c>
      <c r="I5105">
        <v>58</v>
      </c>
      <c r="J5105">
        <v>55</v>
      </c>
      <c r="K5105">
        <v>49</v>
      </c>
      <c r="L5105">
        <v>0</v>
      </c>
      <c r="M5105">
        <v>2023</v>
      </c>
      <c r="N5105">
        <f t="shared" ca="1" si="316"/>
        <v>236</v>
      </c>
      <c r="O5105">
        <f t="shared" ca="1" si="317"/>
        <v>27576</v>
      </c>
      <c r="P5105">
        <f ca="1">_20206[[#This Row],[最低排名]]-_20206[[#This Row],[同分人数]]+1</f>
        <v>27341</v>
      </c>
      <c r="Q5105">
        <f ca="1">IF(O5105&gt;=开始!$B$6, 1, 0)</f>
        <v>1</v>
      </c>
      <c r="R5105">
        <f ca="1">_20206[[#This Row],[最低排名]]-开始!$B$6</f>
        <v>27576</v>
      </c>
    </row>
    <row r="5106" spans="1:18">
      <c r="A5106">
        <v>79305</v>
      </c>
      <c r="B5106" t="s">
        <v>1277</v>
      </c>
      <c r="C5106" t="str">
        <f t="shared" si="318"/>
        <v>广西师大</v>
      </c>
      <c r="D5106" t="str">
        <f t="shared" si="319"/>
        <v>05</v>
      </c>
      <c r="E5106" t="s">
        <v>178</v>
      </c>
      <c r="F5106">
        <v>201</v>
      </c>
      <c r="G5106">
        <v>112</v>
      </c>
      <c r="H5106">
        <v>95</v>
      </c>
      <c r="I5106">
        <v>61</v>
      </c>
      <c r="J5106">
        <v>52</v>
      </c>
      <c r="K5106">
        <v>49</v>
      </c>
      <c r="L5106">
        <v>0</v>
      </c>
      <c r="M5106">
        <v>2023</v>
      </c>
      <c r="N5106">
        <f t="shared" ca="1" si="316"/>
        <v>219</v>
      </c>
      <c r="O5106">
        <f t="shared" ca="1" si="317"/>
        <v>29925</v>
      </c>
      <c r="P5106">
        <f ca="1">_20206[[#This Row],[最低排名]]-_20206[[#This Row],[同分人数]]+1</f>
        <v>29707</v>
      </c>
      <c r="Q5106">
        <f ca="1">IF(O5106&gt;=开始!$B$6, 1, 0)</f>
        <v>1</v>
      </c>
      <c r="R5106">
        <f ca="1">_20206[[#This Row],[最低排名]]-开始!$B$6</f>
        <v>29925</v>
      </c>
    </row>
    <row r="5107" spans="1:18">
      <c r="A5107">
        <v>79306</v>
      </c>
      <c r="B5107" t="s">
        <v>1278</v>
      </c>
      <c r="C5107" t="str">
        <f t="shared" si="318"/>
        <v>广西师大</v>
      </c>
      <c r="D5107" t="str">
        <f t="shared" si="319"/>
        <v>06</v>
      </c>
      <c r="E5107" t="s">
        <v>309</v>
      </c>
      <c r="F5107">
        <v>192</v>
      </c>
      <c r="G5107">
        <v>97</v>
      </c>
      <c r="H5107">
        <v>85</v>
      </c>
      <c r="I5107">
        <v>55</v>
      </c>
      <c r="J5107">
        <v>55</v>
      </c>
      <c r="K5107">
        <v>55</v>
      </c>
      <c r="L5107">
        <v>0</v>
      </c>
      <c r="M5107">
        <v>2023</v>
      </c>
      <c r="N5107">
        <f t="shared" ca="1" si="316"/>
        <v>237</v>
      </c>
      <c r="O5107">
        <f t="shared" ca="1" si="317"/>
        <v>33564</v>
      </c>
      <c r="P5107">
        <f ca="1">_20206[[#This Row],[最低排名]]-_20206[[#This Row],[同分人数]]+1</f>
        <v>33328</v>
      </c>
      <c r="Q5107">
        <f ca="1">IF(O5107&gt;=开始!$B$6, 1, 0)</f>
        <v>1</v>
      </c>
      <c r="R5107">
        <f ca="1">_20206[[#This Row],[最低排名]]-开始!$B$6</f>
        <v>33564</v>
      </c>
    </row>
    <row r="5108" spans="1:18">
      <c r="A5108">
        <v>79401</v>
      </c>
      <c r="B5108" t="s">
        <v>1279</v>
      </c>
      <c r="C5108" t="str">
        <f t="shared" si="318"/>
        <v>广西大学</v>
      </c>
      <c r="D5108" t="str">
        <f t="shared" si="319"/>
        <v>01</v>
      </c>
      <c r="E5108" t="s">
        <v>79</v>
      </c>
      <c r="F5108">
        <v>217</v>
      </c>
      <c r="G5108">
        <v>113</v>
      </c>
      <c r="H5108">
        <v>110</v>
      </c>
      <c r="I5108">
        <v>61</v>
      </c>
      <c r="J5108">
        <v>61</v>
      </c>
      <c r="K5108">
        <v>52</v>
      </c>
      <c r="L5108">
        <v>0</v>
      </c>
      <c r="M5108">
        <v>2023</v>
      </c>
      <c r="N5108">
        <f t="shared" ca="1" si="316"/>
        <v>262</v>
      </c>
      <c r="O5108">
        <f t="shared" ca="1" si="317"/>
        <v>19420</v>
      </c>
      <c r="P5108">
        <f ca="1">_20206[[#This Row],[最低排名]]-_20206[[#This Row],[同分人数]]+1</f>
        <v>19159</v>
      </c>
      <c r="Q5108">
        <f ca="1">IF(O5108&gt;=开始!$B$6, 1, 0)</f>
        <v>1</v>
      </c>
      <c r="R5108">
        <f ca="1">_20206[[#This Row],[最低排名]]-开始!$B$6</f>
        <v>19420</v>
      </c>
    </row>
    <row r="5109" spans="1:18">
      <c r="A5109">
        <v>79601</v>
      </c>
      <c r="B5109" t="s">
        <v>1280</v>
      </c>
      <c r="C5109" t="str">
        <f t="shared" si="318"/>
        <v>梧州学院</v>
      </c>
      <c r="D5109" t="str">
        <f t="shared" si="319"/>
        <v>01</v>
      </c>
      <c r="E5109" t="s">
        <v>383</v>
      </c>
      <c r="F5109">
        <v>186</v>
      </c>
      <c r="G5109">
        <v>103</v>
      </c>
      <c r="H5109">
        <v>87</v>
      </c>
      <c r="I5109">
        <v>52</v>
      </c>
      <c r="J5109">
        <v>52</v>
      </c>
      <c r="K5109">
        <v>46</v>
      </c>
      <c r="L5109">
        <v>0</v>
      </c>
      <c r="M5109">
        <v>2023</v>
      </c>
      <c r="N5109">
        <f t="shared" ca="1" si="316"/>
        <v>200</v>
      </c>
      <c r="O5109">
        <f t="shared" ca="1" si="317"/>
        <v>37531</v>
      </c>
      <c r="P5109">
        <f ca="1">_20206[[#This Row],[最低排名]]-_20206[[#This Row],[同分人数]]+1</f>
        <v>37332</v>
      </c>
      <c r="Q5109">
        <f ca="1">IF(O5109&gt;=开始!$B$6, 1, 0)</f>
        <v>1</v>
      </c>
      <c r="R5109">
        <f ca="1">_20206[[#This Row],[最低排名]]-开始!$B$6</f>
        <v>37531</v>
      </c>
    </row>
    <row r="5110" spans="1:18">
      <c r="A5110">
        <v>80101</v>
      </c>
      <c r="B5110" t="s">
        <v>1281</v>
      </c>
      <c r="C5110" t="str">
        <f t="shared" si="318"/>
        <v>海南大学</v>
      </c>
      <c r="D5110" t="str">
        <f t="shared" si="319"/>
        <v>01</v>
      </c>
      <c r="E5110" t="s">
        <v>502</v>
      </c>
      <c r="F5110">
        <v>230</v>
      </c>
      <c r="G5110">
        <v>119</v>
      </c>
      <c r="H5110">
        <v>105</v>
      </c>
      <c r="I5110">
        <v>64</v>
      </c>
      <c r="J5110">
        <v>64</v>
      </c>
      <c r="K5110">
        <v>58</v>
      </c>
      <c r="L5110">
        <v>0</v>
      </c>
      <c r="M5110">
        <v>2023</v>
      </c>
      <c r="N5110">
        <f t="shared" ca="1" si="316"/>
        <v>234</v>
      </c>
      <c r="O5110">
        <f t="shared" ca="1" si="317"/>
        <v>14416</v>
      </c>
      <c r="P5110">
        <f ca="1">_20206[[#This Row],[最低排名]]-_20206[[#This Row],[同分人数]]+1</f>
        <v>14183</v>
      </c>
      <c r="Q5110">
        <f ca="1">IF(O5110&gt;=开始!$B$6, 1, 0)</f>
        <v>1</v>
      </c>
      <c r="R5110">
        <f ca="1">_20206[[#This Row],[最低排名]]-开始!$B$6</f>
        <v>14416</v>
      </c>
    </row>
    <row r="5111" spans="1:18">
      <c r="A5111">
        <v>80102</v>
      </c>
      <c r="B5111" t="s">
        <v>1282</v>
      </c>
      <c r="C5111" t="str">
        <f t="shared" si="318"/>
        <v>海南大学</v>
      </c>
      <c r="D5111" t="str">
        <f t="shared" si="319"/>
        <v>02</v>
      </c>
      <c r="E5111" t="s">
        <v>87</v>
      </c>
      <c r="F5111">
        <v>225</v>
      </c>
      <c r="G5111">
        <v>116</v>
      </c>
      <c r="H5111">
        <v>112</v>
      </c>
      <c r="I5111">
        <v>67</v>
      </c>
      <c r="J5111">
        <v>64</v>
      </c>
      <c r="K5111">
        <v>58</v>
      </c>
      <c r="L5111">
        <v>0</v>
      </c>
      <c r="M5111">
        <v>2023</v>
      </c>
      <c r="N5111">
        <f t="shared" ca="1" si="316"/>
        <v>242</v>
      </c>
      <c r="O5111">
        <f t="shared" ca="1" si="317"/>
        <v>13152</v>
      </c>
      <c r="P5111">
        <f ca="1">_20206[[#This Row],[最低排名]]-_20206[[#This Row],[同分人数]]+1</f>
        <v>12911</v>
      </c>
      <c r="Q5111">
        <f ca="1">IF(O5111&gt;=开始!$B$6, 1, 0)</f>
        <v>1</v>
      </c>
      <c r="R5111">
        <f ca="1">_20206[[#This Row],[最低排名]]-开始!$B$6</f>
        <v>13152</v>
      </c>
    </row>
    <row r="5112" spans="1:18">
      <c r="A5112">
        <v>80103</v>
      </c>
      <c r="B5112" t="s">
        <v>1283</v>
      </c>
      <c r="C5112" t="str">
        <f t="shared" si="318"/>
        <v>海南大学</v>
      </c>
      <c r="D5112" t="str">
        <f t="shared" si="319"/>
        <v>03</v>
      </c>
      <c r="E5112" t="s">
        <v>500</v>
      </c>
      <c r="F5112">
        <v>217</v>
      </c>
      <c r="G5112">
        <v>113</v>
      </c>
      <c r="H5112">
        <v>124</v>
      </c>
      <c r="I5112">
        <v>67</v>
      </c>
      <c r="J5112">
        <v>64</v>
      </c>
      <c r="K5112">
        <v>64</v>
      </c>
      <c r="L5112">
        <v>0</v>
      </c>
      <c r="M5112">
        <v>2023</v>
      </c>
      <c r="N5112">
        <f t="shared" ca="1" si="316"/>
        <v>243</v>
      </c>
      <c r="O5112">
        <f t="shared" ca="1" si="317"/>
        <v>10808</v>
      </c>
      <c r="P5112">
        <f ca="1">_20206[[#This Row],[最低排名]]-_20206[[#This Row],[同分人数]]+1</f>
        <v>10566</v>
      </c>
      <c r="Q5112">
        <f ca="1">IF(O5112&gt;=开始!$B$6, 1, 0)</f>
        <v>1</v>
      </c>
      <c r="R5112">
        <f ca="1">_20206[[#This Row],[最低排名]]-开始!$B$6</f>
        <v>10808</v>
      </c>
    </row>
    <row r="5113" spans="1:18">
      <c r="A5113">
        <v>80104</v>
      </c>
      <c r="B5113" t="s">
        <v>1284</v>
      </c>
      <c r="C5113" t="str">
        <f t="shared" si="318"/>
        <v>海南大学</v>
      </c>
      <c r="D5113" t="str">
        <f t="shared" si="319"/>
        <v>04</v>
      </c>
      <c r="E5113" t="s">
        <v>248</v>
      </c>
      <c r="F5113">
        <v>220</v>
      </c>
      <c r="G5113">
        <v>115</v>
      </c>
      <c r="H5113">
        <v>114</v>
      </c>
      <c r="I5113">
        <v>67</v>
      </c>
      <c r="J5113">
        <v>64</v>
      </c>
      <c r="K5113">
        <v>64</v>
      </c>
      <c r="L5113">
        <v>0</v>
      </c>
      <c r="M5113">
        <v>2023</v>
      </c>
      <c r="N5113">
        <f t="shared" ca="1" si="316"/>
        <v>248</v>
      </c>
      <c r="O5113">
        <f t="shared" ca="1" si="317"/>
        <v>12442</v>
      </c>
      <c r="P5113">
        <f ca="1">_20206[[#This Row],[最低排名]]-_20206[[#This Row],[同分人数]]+1</f>
        <v>12195</v>
      </c>
      <c r="Q5113">
        <f ca="1">IF(O5113&gt;=开始!$B$6, 1, 0)</f>
        <v>1</v>
      </c>
      <c r="R5113">
        <f ca="1">_20206[[#This Row],[最低排名]]-开始!$B$6</f>
        <v>12442</v>
      </c>
    </row>
    <row r="5114" spans="1:18">
      <c r="A5114">
        <v>80201</v>
      </c>
      <c r="B5114" t="s">
        <v>1285</v>
      </c>
      <c r="C5114" t="str">
        <f t="shared" si="318"/>
        <v>海南师大</v>
      </c>
      <c r="D5114" t="str">
        <f t="shared" si="319"/>
        <v>01</v>
      </c>
      <c r="E5114" t="s">
        <v>175</v>
      </c>
      <c r="F5114">
        <v>198</v>
      </c>
      <c r="G5114">
        <v>111</v>
      </c>
      <c r="H5114">
        <v>116</v>
      </c>
      <c r="I5114">
        <v>58</v>
      </c>
      <c r="J5114">
        <v>46</v>
      </c>
      <c r="K5114">
        <v>46</v>
      </c>
      <c r="L5114">
        <v>0</v>
      </c>
      <c r="M5114">
        <v>2023</v>
      </c>
      <c r="N5114">
        <f t="shared" ca="1" si="316"/>
        <v>245</v>
      </c>
      <c r="O5114">
        <f t="shared" ca="1" si="317"/>
        <v>28564</v>
      </c>
      <c r="P5114">
        <f ca="1">_20206[[#This Row],[最低排名]]-_20206[[#This Row],[同分人数]]+1</f>
        <v>28320</v>
      </c>
      <c r="Q5114">
        <f ca="1">IF(O5114&gt;=开始!$B$6, 1, 0)</f>
        <v>1</v>
      </c>
      <c r="R5114">
        <f ca="1">_20206[[#This Row],[最低排名]]-开始!$B$6</f>
        <v>28564</v>
      </c>
    </row>
    <row r="5115" spans="1:18">
      <c r="A5115">
        <v>80202</v>
      </c>
      <c r="B5115" t="s">
        <v>1286</v>
      </c>
      <c r="C5115" t="str">
        <f t="shared" si="318"/>
        <v>海南师大</v>
      </c>
      <c r="D5115" t="str">
        <f t="shared" si="319"/>
        <v>02</v>
      </c>
      <c r="E5115" t="s">
        <v>173</v>
      </c>
      <c r="F5115">
        <v>182</v>
      </c>
      <c r="G5115">
        <v>94</v>
      </c>
      <c r="H5115">
        <v>104</v>
      </c>
      <c r="I5115">
        <v>67</v>
      </c>
      <c r="J5115">
        <v>58</v>
      </c>
      <c r="K5115">
        <v>52</v>
      </c>
      <c r="L5115">
        <v>0</v>
      </c>
      <c r="M5115">
        <v>2023</v>
      </c>
      <c r="N5115">
        <f t="shared" ca="1" si="316"/>
        <v>224</v>
      </c>
      <c r="O5115">
        <f t="shared" ca="1" si="317"/>
        <v>28788</v>
      </c>
      <c r="P5115">
        <f ca="1">_20206[[#This Row],[最低排名]]-_20206[[#This Row],[同分人数]]+1</f>
        <v>28565</v>
      </c>
      <c r="Q5115">
        <f ca="1">IF(O5115&gt;=开始!$B$6, 1, 0)</f>
        <v>1</v>
      </c>
      <c r="R5115">
        <f ca="1">_20206[[#This Row],[最低排名]]-开始!$B$6</f>
        <v>28788</v>
      </c>
    </row>
    <row r="5116" spans="1:18">
      <c r="A5116">
        <v>80301</v>
      </c>
      <c r="B5116" t="s">
        <v>1287</v>
      </c>
      <c r="C5116" t="str">
        <f t="shared" si="318"/>
        <v>海南医学</v>
      </c>
      <c r="D5116" t="str">
        <f t="shared" si="319"/>
        <v>01</v>
      </c>
      <c r="E5116" t="s">
        <v>120</v>
      </c>
      <c r="F5116">
        <v>208</v>
      </c>
      <c r="G5116">
        <v>113</v>
      </c>
      <c r="H5116">
        <v>104</v>
      </c>
      <c r="I5116">
        <v>61</v>
      </c>
      <c r="J5116">
        <v>55</v>
      </c>
      <c r="K5116">
        <v>52</v>
      </c>
      <c r="L5116">
        <v>0</v>
      </c>
      <c r="M5116">
        <v>2023</v>
      </c>
      <c r="N5116">
        <f t="shared" ca="1" si="316"/>
        <v>231</v>
      </c>
      <c r="O5116">
        <f t="shared" ca="1" si="317"/>
        <v>24548</v>
      </c>
      <c r="P5116">
        <f ca="1">_20206[[#This Row],[最低排名]]-_20206[[#This Row],[同分人数]]+1</f>
        <v>24318</v>
      </c>
      <c r="Q5116">
        <f ca="1">IF(O5116&gt;=开始!$B$6, 1, 0)</f>
        <v>1</v>
      </c>
      <c r="R5116">
        <f ca="1">_20206[[#This Row],[最低排名]]-开始!$B$6</f>
        <v>24548</v>
      </c>
    </row>
    <row r="5117" spans="1:18">
      <c r="A5117">
        <v>80302</v>
      </c>
      <c r="B5117" t="s">
        <v>1288</v>
      </c>
      <c r="C5117" t="str">
        <f t="shared" si="318"/>
        <v>海南医学</v>
      </c>
      <c r="D5117" t="str">
        <f t="shared" si="319"/>
        <v>02</v>
      </c>
      <c r="E5117" t="s">
        <v>130</v>
      </c>
      <c r="F5117">
        <v>226</v>
      </c>
      <c r="G5117">
        <v>114</v>
      </c>
      <c r="H5117">
        <v>95</v>
      </c>
      <c r="I5117">
        <v>49</v>
      </c>
      <c r="J5117">
        <v>46</v>
      </c>
      <c r="K5117">
        <v>43</v>
      </c>
      <c r="L5117">
        <v>0</v>
      </c>
      <c r="M5117">
        <v>2023</v>
      </c>
      <c r="N5117">
        <f t="shared" ca="1" si="316"/>
        <v>237</v>
      </c>
      <c r="O5117">
        <f t="shared" ca="1" si="317"/>
        <v>29706</v>
      </c>
      <c r="P5117">
        <f ca="1">_20206[[#This Row],[最低排名]]-_20206[[#This Row],[同分人数]]+1</f>
        <v>29470</v>
      </c>
      <c r="Q5117">
        <f ca="1">IF(O5117&gt;=开始!$B$6, 1, 0)</f>
        <v>1</v>
      </c>
      <c r="R5117">
        <f ca="1">_20206[[#This Row],[最低排名]]-开始!$B$6</f>
        <v>29706</v>
      </c>
    </row>
    <row r="5118" spans="1:18">
      <c r="A5118">
        <v>80401</v>
      </c>
      <c r="B5118" t="s">
        <v>1289</v>
      </c>
      <c r="C5118" t="str">
        <f t="shared" si="318"/>
        <v>三亚学院</v>
      </c>
      <c r="D5118" t="str">
        <f t="shared" si="319"/>
        <v>01</v>
      </c>
      <c r="E5118" t="s">
        <v>320</v>
      </c>
      <c r="F5118">
        <v>173</v>
      </c>
      <c r="G5118">
        <v>89</v>
      </c>
      <c r="H5118">
        <v>84</v>
      </c>
      <c r="I5118">
        <v>58</v>
      </c>
      <c r="J5118">
        <v>52</v>
      </c>
      <c r="K5118">
        <v>43</v>
      </c>
      <c r="L5118">
        <v>0</v>
      </c>
      <c r="M5118">
        <v>2023</v>
      </c>
      <c r="N5118">
        <f t="shared" ca="1" si="316"/>
        <v>198</v>
      </c>
      <c r="O5118">
        <f t="shared" ca="1" si="317"/>
        <v>39977</v>
      </c>
      <c r="P5118">
        <f ca="1">_20206[[#This Row],[最低排名]]-_20206[[#This Row],[同分人数]]+1</f>
        <v>39780</v>
      </c>
      <c r="Q5118">
        <f ca="1">IF(O5118&gt;=开始!$B$6, 1, 0)</f>
        <v>1</v>
      </c>
      <c r="R5118">
        <f ca="1">_20206[[#This Row],[最低排名]]-开始!$B$6</f>
        <v>39977</v>
      </c>
    </row>
    <row r="5119" spans="1:18">
      <c r="A5119">
        <v>80601</v>
      </c>
      <c r="B5119" t="s">
        <v>1290</v>
      </c>
      <c r="C5119" t="str">
        <f t="shared" si="318"/>
        <v>海南比科</v>
      </c>
      <c r="D5119" t="str">
        <f t="shared" si="319"/>
        <v>01</v>
      </c>
      <c r="E5119" t="s">
        <v>184</v>
      </c>
      <c r="F5119">
        <v>195</v>
      </c>
      <c r="G5119">
        <v>106</v>
      </c>
      <c r="H5119">
        <v>103</v>
      </c>
      <c r="I5119">
        <v>52</v>
      </c>
      <c r="J5119">
        <v>52</v>
      </c>
      <c r="K5119">
        <v>49</v>
      </c>
      <c r="L5119">
        <v>0</v>
      </c>
      <c r="M5119">
        <v>2023</v>
      </c>
      <c r="N5119">
        <f t="shared" ca="1" si="316"/>
        <v>237</v>
      </c>
      <c r="O5119">
        <f t="shared" ca="1" si="317"/>
        <v>31584</v>
      </c>
      <c r="P5119">
        <f ca="1">_20206[[#This Row],[最低排名]]-_20206[[#This Row],[同分人数]]+1</f>
        <v>31348</v>
      </c>
      <c r="Q5119">
        <f ca="1">IF(O5119&gt;=开始!$B$6, 1, 0)</f>
        <v>1</v>
      </c>
      <c r="R5119">
        <f ca="1">_20206[[#This Row],[最低排名]]-开始!$B$6</f>
        <v>31584</v>
      </c>
    </row>
    <row r="5120" spans="1:18">
      <c r="A5120">
        <v>81101</v>
      </c>
      <c r="B5120" t="s">
        <v>1291</v>
      </c>
      <c r="C5120" t="str">
        <f t="shared" si="318"/>
        <v>重庆大学</v>
      </c>
      <c r="D5120" t="str">
        <f t="shared" si="319"/>
        <v>01</v>
      </c>
      <c r="E5120" t="s">
        <v>58</v>
      </c>
      <c r="F5120">
        <v>249</v>
      </c>
      <c r="G5120">
        <v>139</v>
      </c>
      <c r="H5120">
        <v>129</v>
      </c>
      <c r="I5120">
        <v>67</v>
      </c>
      <c r="J5120">
        <v>61</v>
      </c>
      <c r="K5120">
        <v>58</v>
      </c>
      <c r="L5120">
        <v>0</v>
      </c>
      <c r="M5120">
        <v>2023</v>
      </c>
      <c r="N5120">
        <f t="shared" ca="1" si="316"/>
        <v>160</v>
      </c>
      <c r="O5120">
        <f t="shared" ca="1" si="317"/>
        <v>4910</v>
      </c>
      <c r="P5120">
        <f ca="1">_20206[[#This Row],[最低排名]]-_20206[[#This Row],[同分人数]]+1</f>
        <v>4751</v>
      </c>
      <c r="Q5120">
        <f ca="1">IF(O5120&gt;=开始!$B$6, 1, 0)</f>
        <v>1</v>
      </c>
      <c r="R5120">
        <f ca="1">_20206[[#This Row],[最低排名]]-开始!$B$6</f>
        <v>4910</v>
      </c>
    </row>
    <row r="5121" spans="1:18">
      <c r="A5121">
        <v>81102</v>
      </c>
      <c r="B5121" t="s">
        <v>1292</v>
      </c>
      <c r="C5121" t="str">
        <f t="shared" si="318"/>
        <v>重庆大学</v>
      </c>
      <c r="D5121" t="str">
        <f t="shared" si="319"/>
        <v>02</v>
      </c>
      <c r="E5121" t="s">
        <v>273</v>
      </c>
      <c r="F5121">
        <v>227</v>
      </c>
      <c r="G5121">
        <v>114</v>
      </c>
      <c r="H5121">
        <v>129</v>
      </c>
      <c r="I5121">
        <v>70</v>
      </c>
      <c r="J5121">
        <v>67</v>
      </c>
      <c r="K5121">
        <v>67</v>
      </c>
      <c r="L5121">
        <v>0</v>
      </c>
      <c r="M5121">
        <v>2023</v>
      </c>
      <c r="N5121">
        <f t="shared" ca="1" si="316"/>
        <v>211</v>
      </c>
      <c r="O5121">
        <f t="shared" ca="1" si="317"/>
        <v>5664</v>
      </c>
      <c r="P5121">
        <f ca="1">_20206[[#This Row],[最低排名]]-_20206[[#This Row],[同分人数]]+1</f>
        <v>5454</v>
      </c>
      <c r="Q5121">
        <f ca="1">IF(O5121&gt;=开始!$B$6, 1, 0)</f>
        <v>1</v>
      </c>
      <c r="R5121">
        <f ca="1">_20206[[#This Row],[最低排名]]-开始!$B$6</f>
        <v>5664</v>
      </c>
    </row>
    <row r="5122" spans="1:18">
      <c r="A5122">
        <v>81201</v>
      </c>
      <c r="B5122" t="s">
        <v>1293</v>
      </c>
      <c r="C5122" t="str">
        <f t="shared" si="318"/>
        <v>西南大学</v>
      </c>
      <c r="D5122" t="str">
        <f t="shared" si="319"/>
        <v>01</v>
      </c>
      <c r="E5122" t="s">
        <v>105</v>
      </c>
      <c r="F5122">
        <v>237</v>
      </c>
      <c r="G5122">
        <v>124</v>
      </c>
      <c r="H5122">
        <v>109</v>
      </c>
      <c r="I5122">
        <v>70</v>
      </c>
      <c r="J5122">
        <v>67</v>
      </c>
      <c r="K5122">
        <v>55</v>
      </c>
      <c r="L5122">
        <v>0</v>
      </c>
      <c r="M5122">
        <v>2023</v>
      </c>
      <c r="N5122">
        <f t="shared" ref="N5122:N5185" ca="1" si="320">VLOOKUP(E5122, INDIRECT("'" &amp; M5122 &amp; "D'!$A$2:$G$500"), 2, FALSE)</f>
        <v>235</v>
      </c>
      <c r="O5122">
        <f t="shared" ref="O5122:O5185" ca="1" si="321">VLOOKUP(E5122, INDIRECT("'" &amp; M5122 &amp; "D'!$A$2:$G$500"), 3, FALSE)</f>
        <v>10340</v>
      </c>
      <c r="P5122">
        <f ca="1">_20206[[#This Row],[最低排名]]-_20206[[#This Row],[同分人数]]+1</f>
        <v>10106</v>
      </c>
      <c r="Q5122">
        <f ca="1">IF(O5122&gt;=开始!$B$6, 1, 0)</f>
        <v>1</v>
      </c>
      <c r="R5122">
        <f ca="1">_20206[[#This Row],[最低排名]]-开始!$B$6</f>
        <v>10340</v>
      </c>
    </row>
    <row r="5123" spans="1:18">
      <c r="A5123">
        <v>81202</v>
      </c>
      <c r="B5123" t="s">
        <v>1294</v>
      </c>
      <c r="C5123" t="str">
        <f t="shared" si="318"/>
        <v>西南大学</v>
      </c>
      <c r="D5123" t="str">
        <f t="shared" si="319"/>
        <v>02</v>
      </c>
      <c r="E5123" t="s">
        <v>107</v>
      </c>
      <c r="F5123">
        <v>227</v>
      </c>
      <c r="G5123">
        <v>122</v>
      </c>
      <c r="H5123">
        <v>126</v>
      </c>
      <c r="I5123">
        <v>70</v>
      </c>
      <c r="J5123">
        <v>61</v>
      </c>
      <c r="K5123">
        <v>58</v>
      </c>
      <c r="L5123">
        <v>0</v>
      </c>
      <c r="M5123">
        <v>2023</v>
      </c>
      <c r="N5123">
        <f t="shared" ca="1" si="320"/>
        <v>239</v>
      </c>
      <c r="O5123">
        <f t="shared" ca="1" si="321"/>
        <v>9418</v>
      </c>
      <c r="P5123">
        <f ca="1">_20206[[#This Row],[最低排名]]-_20206[[#This Row],[同分人数]]+1</f>
        <v>9180</v>
      </c>
      <c r="Q5123">
        <f ca="1">IF(O5123&gt;=开始!$B$6, 1, 0)</f>
        <v>1</v>
      </c>
      <c r="R5123">
        <f ca="1">_20206[[#This Row],[最低排名]]-开始!$B$6</f>
        <v>9418</v>
      </c>
    </row>
    <row r="5124" spans="1:18">
      <c r="A5124">
        <v>81203</v>
      </c>
      <c r="B5124" t="s">
        <v>1295</v>
      </c>
      <c r="C5124" t="str">
        <f t="shared" si="318"/>
        <v>西南大学</v>
      </c>
      <c r="D5124" t="str">
        <f t="shared" si="319"/>
        <v>03</v>
      </c>
      <c r="E5124" t="s">
        <v>500</v>
      </c>
      <c r="F5124">
        <v>226</v>
      </c>
      <c r="G5124">
        <v>124</v>
      </c>
      <c r="H5124">
        <v>118</v>
      </c>
      <c r="I5124">
        <v>64</v>
      </c>
      <c r="J5124">
        <v>64</v>
      </c>
      <c r="K5124">
        <v>64</v>
      </c>
      <c r="L5124">
        <v>0</v>
      </c>
      <c r="M5124">
        <v>2023</v>
      </c>
      <c r="N5124">
        <f t="shared" ca="1" si="320"/>
        <v>243</v>
      </c>
      <c r="O5124">
        <f t="shared" ca="1" si="321"/>
        <v>10808</v>
      </c>
      <c r="P5124">
        <f ca="1">_20206[[#This Row],[最低排名]]-_20206[[#This Row],[同分人数]]+1</f>
        <v>10566</v>
      </c>
      <c r="Q5124">
        <f ca="1">IF(O5124&gt;=开始!$B$6, 1, 0)</f>
        <v>1</v>
      </c>
      <c r="R5124">
        <f ca="1">_20206[[#This Row],[最低排名]]-开始!$B$6</f>
        <v>10808</v>
      </c>
    </row>
    <row r="5125" spans="1:18">
      <c r="A5125">
        <v>81204</v>
      </c>
      <c r="B5125" t="s">
        <v>1296</v>
      </c>
      <c r="C5125" t="str">
        <f t="shared" si="318"/>
        <v>西南大学</v>
      </c>
      <c r="D5125" t="str">
        <f t="shared" si="319"/>
        <v>04</v>
      </c>
      <c r="E5125" t="s">
        <v>64</v>
      </c>
      <c r="F5125">
        <v>235</v>
      </c>
      <c r="G5125">
        <v>130</v>
      </c>
      <c r="H5125">
        <v>122</v>
      </c>
      <c r="I5125">
        <v>64</v>
      </c>
      <c r="J5125">
        <v>61</v>
      </c>
      <c r="K5125">
        <v>58</v>
      </c>
      <c r="L5125">
        <v>0</v>
      </c>
      <c r="M5125">
        <v>2023</v>
      </c>
      <c r="N5125">
        <f t="shared" ca="1" si="320"/>
        <v>209</v>
      </c>
      <c r="O5125">
        <f t="shared" ca="1" si="321"/>
        <v>9864</v>
      </c>
      <c r="P5125">
        <f ca="1">_20206[[#This Row],[最低排名]]-_20206[[#This Row],[同分人数]]+1</f>
        <v>9656</v>
      </c>
      <c r="Q5125">
        <f ca="1">IF(O5125&gt;=开始!$B$6, 1, 0)</f>
        <v>1</v>
      </c>
      <c r="R5125">
        <f ca="1">_20206[[#This Row],[最低排名]]-开始!$B$6</f>
        <v>9864</v>
      </c>
    </row>
    <row r="5126" spans="1:18">
      <c r="A5126">
        <v>81301</v>
      </c>
      <c r="B5126" t="s">
        <v>1297</v>
      </c>
      <c r="C5126" t="str">
        <f t="shared" si="318"/>
        <v>重庆邮电</v>
      </c>
      <c r="D5126" t="str">
        <f t="shared" si="319"/>
        <v>01</v>
      </c>
      <c r="E5126" t="s">
        <v>134</v>
      </c>
      <c r="F5126">
        <v>230</v>
      </c>
      <c r="G5126">
        <v>126</v>
      </c>
      <c r="H5126">
        <v>112</v>
      </c>
      <c r="I5126">
        <v>67</v>
      </c>
      <c r="J5126">
        <v>61</v>
      </c>
      <c r="K5126">
        <v>58</v>
      </c>
      <c r="L5126">
        <v>0</v>
      </c>
      <c r="M5126">
        <v>2023</v>
      </c>
      <c r="N5126">
        <f t="shared" ca="1" si="320"/>
        <v>227</v>
      </c>
      <c r="O5126">
        <f t="shared" ca="1" si="321"/>
        <v>12669</v>
      </c>
      <c r="P5126">
        <f ca="1">_20206[[#This Row],[最低排名]]-_20206[[#This Row],[同分人数]]+1</f>
        <v>12443</v>
      </c>
      <c r="Q5126">
        <f ca="1">IF(O5126&gt;=开始!$B$6, 1, 0)</f>
        <v>1</v>
      </c>
      <c r="R5126">
        <f ca="1">_20206[[#This Row],[最低排名]]-开始!$B$6</f>
        <v>12669</v>
      </c>
    </row>
    <row r="5127" spans="1:18">
      <c r="A5127">
        <v>81401</v>
      </c>
      <c r="B5127" t="s">
        <v>1298</v>
      </c>
      <c r="C5127" t="str">
        <f t="shared" si="318"/>
        <v>重庆交大</v>
      </c>
      <c r="D5127" t="str">
        <f t="shared" si="319"/>
        <v>01</v>
      </c>
      <c r="E5127" t="s">
        <v>155</v>
      </c>
      <c r="F5127">
        <v>203</v>
      </c>
      <c r="G5127">
        <v>118</v>
      </c>
      <c r="H5127">
        <v>103</v>
      </c>
      <c r="I5127">
        <v>64</v>
      </c>
      <c r="J5127">
        <v>61</v>
      </c>
      <c r="K5127">
        <v>58</v>
      </c>
      <c r="L5127">
        <v>0</v>
      </c>
      <c r="M5127">
        <v>2023</v>
      </c>
      <c r="N5127">
        <f t="shared" ca="1" si="320"/>
        <v>231</v>
      </c>
      <c r="O5127">
        <f t="shared" ca="1" si="321"/>
        <v>22397</v>
      </c>
      <c r="P5127">
        <f ca="1">_20206[[#This Row],[最低排名]]-_20206[[#This Row],[同分人数]]+1</f>
        <v>22167</v>
      </c>
      <c r="Q5127">
        <f ca="1">IF(O5127&gt;=开始!$B$6, 1, 0)</f>
        <v>1</v>
      </c>
      <c r="R5127">
        <f ca="1">_20206[[#This Row],[最低排名]]-开始!$B$6</f>
        <v>22397</v>
      </c>
    </row>
    <row r="5128" spans="1:18">
      <c r="A5128">
        <v>81402</v>
      </c>
      <c r="B5128" t="s">
        <v>1299</v>
      </c>
      <c r="C5128" t="str">
        <f t="shared" si="318"/>
        <v>重庆交大</v>
      </c>
      <c r="D5128" t="str">
        <f t="shared" si="319"/>
        <v>02</v>
      </c>
      <c r="E5128" t="s">
        <v>126</v>
      </c>
      <c r="F5128">
        <v>202</v>
      </c>
      <c r="G5128">
        <v>104</v>
      </c>
      <c r="H5128">
        <v>99</v>
      </c>
      <c r="I5128">
        <v>58</v>
      </c>
      <c r="J5128">
        <v>55</v>
      </c>
      <c r="K5128">
        <v>55</v>
      </c>
      <c r="L5128">
        <v>0</v>
      </c>
      <c r="M5128">
        <v>2023</v>
      </c>
      <c r="N5128">
        <f t="shared" ca="1" si="320"/>
        <v>222</v>
      </c>
      <c r="O5128">
        <f t="shared" ca="1" si="321"/>
        <v>27340</v>
      </c>
      <c r="P5128">
        <f ca="1">_20206[[#This Row],[最低排名]]-_20206[[#This Row],[同分人数]]+1</f>
        <v>27119</v>
      </c>
      <c r="Q5128">
        <f ca="1">IF(O5128&gt;=开始!$B$6, 1, 0)</f>
        <v>1</v>
      </c>
      <c r="R5128">
        <f ca="1">_20206[[#This Row],[最低排名]]-开始!$B$6</f>
        <v>27340</v>
      </c>
    </row>
    <row r="5129" spans="1:18">
      <c r="A5129">
        <v>81501</v>
      </c>
      <c r="B5129" t="s">
        <v>1300</v>
      </c>
      <c r="C5129" t="str">
        <f t="shared" si="318"/>
        <v>重庆医大</v>
      </c>
      <c r="D5129" t="str">
        <f t="shared" si="319"/>
        <v>01</v>
      </c>
      <c r="E5129" t="s">
        <v>87</v>
      </c>
      <c r="F5129">
        <v>228</v>
      </c>
      <c r="G5129">
        <v>116</v>
      </c>
      <c r="H5129">
        <v>106</v>
      </c>
      <c r="I5129">
        <v>70</v>
      </c>
      <c r="J5129">
        <v>67</v>
      </c>
      <c r="K5129">
        <v>55</v>
      </c>
      <c r="L5129">
        <v>0</v>
      </c>
      <c r="M5129">
        <v>2023</v>
      </c>
      <c r="N5129">
        <f t="shared" ca="1" si="320"/>
        <v>242</v>
      </c>
      <c r="O5129">
        <f t="shared" ca="1" si="321"/>
        <v>13152</v>
      </c>
      <c r="P5129">
        <f ca="1">_20206[[#This Row],[最低排名]]-_20206[[#This Row],[同分人数]]+1</f>
        <v>12911</v>
      </c>
      <c r="Q5129">
        <f ca="1">IF(O5129&gt;=开始!$B$6, 1, 0)</f>
        <v>1</v>
      </c>
      <c r="R5129">
        <f ca="1">_20206[[#This Row],[最低排名]]-开始!$B$6</f>
        <v>13152</v>
      </c>
    </row>
    <row r="5130" spans="1:18">
      <c r="A5130">
        <v>81502</v>
      </c>
      <c r="B5130" t="s">
        <v>1301</v>
      </c>
      <c r="C5130" t="str">
        <f t="shared" si="318"/>
        <v>重庆医大</v>
      </c>
      <c r="D5130" t="str">
        <f t="shared" si="319"/>
        <v>02</v>
      </c>
      <c r="E5130" t="s">
        <v>33</v>
      </c>
      <c r="F5130">
        <v>215</v>
      </c>
      <c r="G5130">
        <v>120</v>
      </c>
      <c r="H5130">
        <v>132</v>
      </c>
      <c r="I5130">
        <v>70</v>
      </c>
      <c r="J5130">
        <v>70</v>
      </c>
      <c r="K5130">
        <v>70</v>
      </c>
      <c r="L5130">
        <v>0</v>
      </c>
      <c r="M5130">
        <v>2023</v>
      </c>
      <c r="N5130">
        <f t="shared" ca="1" si="320"/>
        <v>210</v>
      </c>
      <c r="O5130">
        <f t="shared" ca="1" si="321"/>
        <v>6238</v>
      </c>
      <c r="P5130">
        <f ca="1">_20206[[#This Row],[最低排名]]-_20206[[#This Row],[同分人数]]+1</f>
        <v>6029</v>
      </c>
      <c r="Q5130">
        <f ca="1">IF(O5130&gt;=开始!$B$6, 1, 0)</f>
        <v>1</v>
      </c>
      <c r="R5130">
        <f ca="1">_20206[[#This Row],[最低排名]]-开始!$B$6</f>
        <v>6238</v>
      </c>
    </row>
    <row r="5131" spans="1:18">
      <c r="A5131">
        <v>81503</v>
      </c>
      <c r="B5131" t="s">
        <v>1302</v>
      </c>
      <c r="C5131" t="str">
        <f t="shared" si="318"/>
        <v>重庆医大</v>
      </c>
      <c r="D5131" t="str">
        <f t="shared" si="319"/>
        <v>03</v>
      </c>
      <c r="E5131" t="s">
        <v>48</v>
      </c>
      <c r="F5131">
        <v>215</v>
      </c>
      <c r="G5131">
        <v>108</v>
      </c>
      <c r="H5131">
        <v>102</v>
      </c>
      <c r="I5131">
        <v>70</v>
      </c>
      <c r="J5131">
        <v>64</v>
      </c>
      <c r="K5131">
        <v>58</v>
      </c>
      <c r="L5131">
        <v>0</v>
      </c>
      <c r="M5131">
        <v>2023</v>
      </c>
      <c r="N5131">
        <f t="shared" ca="1" si="320"/>
        <v>238</v>
      </c>
      <c r="O5131">
        <f t="shared" ca="1" si="321"/>
        <v>17377</v>
      </c>
      <c r="P5131">
        <f ca="1">_20206[[#This Row],[最低排名]]-_20206[[#This Row],[同分人数]]+1</f>
        <v>17140</v>
      </c>
      <c r="Q5131">
        <f ca="1">IF(O5131&gt;=开始!$B$6, 1, 0)</f>
        <v>1</v>
      </c>
      <c r="R5131">
        <f ca="1">_20206[[#This Row],[最低排名]]-开始!$B$6</f>
        <v>17377</v>
      </c>
    </row>
    <row r="5132" spans="1:18">
      <c r="A5132">
        <v>81504</v>
      </c>
      <c r="B5132" t="s">
        <v>1303</v>
      </c>
      <c r="C5132" t="str">
        <f t="shared" si="318"/>
        <v>重庆医大</v>
      </c>
      <c r="D5132" t="str">
        <f t="shared" si="319"/>
        <v>04</v>
      </c>
      <c r="E5132" t="s">
        <v>132</v>
      </c>
      <c r="F5132">
        <v>208</v>
      </c>
      <c r="G5132">
        <v>107</v>
      </c>
      <c r="H5132">
        <v>112</v>
      </c>
      <c r="I5132">
        <v>67</v>
      </c>
      <c r="J5132">
        <v>64</v>
      </c>
      <c r="K5132">
        <v>61</v>
      </c>
      <c r="L5132">
        <v>0</v>
      </c>
      <c r="M5132">
        <v>2023</v>
      </c>
      <c r="N5132">
        <f t="shared" ca="1" si="320"/>
        <v>247</v>
      </c>
      <c r="O5132">
        <f t="shared" ca="1" si="321"/>
        <v>16670</v>
      </c>
      <c r="P5132">
        <f ca="1">_20206[[#This Row],[最低排名]]-_20206[[#This Row],[同分人数]]+1</f>
        <v>16424</v>
      </c>
      <c r="Q5132">
        <f ca="1">IF(O5132&gt;=开始!$B$6, 1, 0)</f>
        <v>1</v>
      </c>
      <c r="R5132">
        <f ca="1">_20206[[#This Row],[最低排名]]-开始!$B$6</f>
        <v>16670</v>
      </c>
    </row>
    <row r="5133" spans="1:18">
      <c r="A5133">
        <v>81505</v>
      </c>
      <c r="B5133" t="s">
        <v>1304</v>
      </c>
      <c r="C5133" t="str">
        <f t="shared" si="318"/>
        <v>重庆医大</v>
      </c>
      <c r="D5133" t="str">
        <f t="shared" si="319"/>
        <v>05</v>
      </c>
      <c r="E5133" t="s">
        <v>43</v>
      </c>
      <c r="F5133">
        <v>214</v>
      </c>
      <c r="G5133">
        <v>112</v>
      </c>
      <c r="H5133">
        <v>109</v>
      </c>
      <c r="I5133">
        <v>70</v>
      </c>
      <c r="J5133">
        <v>55</v>
      </c>
      <c r="K5133">
        <v>55</v>
      </c>
      <c r="L5133">
        <v>0</v>
      </c>
      <c r="M5133">
        <v>2023</v>
      </c>
      <c r="N5133">
        <f t="shared" ca="1" si="320"/>
        <v>263</v>
      </c>
      <c r="O5133">
        <f t="shared" ca="1" si="321"/>
        <v>18898</v>
      </c>
      <c r="P5133">
        <f ca="1">_20206[[#This Row],[最低排名]]-_20206[[#This Row],[同分人数]]+1</f>
        <v>18636</v>
      </c>
      <c r="Q5133">
        <f ca="1">IF(O5133&gt;=开始!$B$6, 1, 0)</f>
        <v>1</v>
      </c>
      <c r="R5133">
        <f ca="1">_20206[[#This Row],[最低排名]]-开始!$B$6</f>
        <v>18898</v>
      </c>
    </row>
    <row r="5134" spans="1:18">
      <c r="A5134">
        <v>81506</v>
      </c>
      <c r="B5134" t="s">
        <v>1305</v>
      </c>
      <c r="C5134" t="str">
        <f t="shared" si="318"/>
        <v>重庆医大</v>
      </c>
      <c r="D5134" t="str">
        <f t="shared" si="319"/>
        <v>06</v>
      </c>
      <c r="E5134" t="s">
        <v>85</v>
      </c>
      <c r="F5134">
        <v>212</v>
      </c>
      <c r="G5134">
        <v>108</v>
      </c>
      <c r="H5134">
        <v>106</v>
      </c>
      <c r="I5134">
        <v>64</v>
      </c>
      <c r="J5134">
        <v>52</v>
      </c>
      <c r="K5134">
        <v>52</v>
      </c>
      <c r="L5134">
        <v>0</v>
      </c>
      <c r="M5134">
        <v>2023</v>
      </c>
      <c r="N5134">
        <f t="shared" ca="1" si="320"/>
        <v>237</v>
      </c>
      <c r="O5134">
        <f t="shared" ca="1" si="321"/>
        <v>23115</v>
      </c>
      <c r="P5134">
        <f ca="1">_20206[[#This Row],[最低排名]]-_20206[[#This Row],[同分人数]]+1</f>
        <v>22879</v>
      </c>
      <c r="Q5134">
        <f ca="1">IF(O5134&gt;=开始!$B$6, 1, 0)</f>
        <v>1</v>
      </c>
      <c r="R5134">
        <f ca="1">_20206[[#This Row],[最低排名]]-开始!$B$6</f>
        <v>23115</v>
      </c>
    </row>
    <row r="5135" spans="1:18">
      <c r="A5135">
        <v>81507</v>
      </c>
      <c r="B5135" t="s">
        <v>1306</v>
      </c>
      <c r="C5135" t="str">
        <f t="shared" si="318"/>
        <v>重庆医大</v>
      </c>
      <c r="D5135" t="str">
        <f t="shared" si="319"/>
        <v>07</v>
      </c>
      <c r="E5135" t="s">
        <v>134</v>
      </c>
      <c r="F5135">
        <v>213</v>
      </c>
      <c r="G5135">
        <v>110</v>
      </c>
      <c r="H5135">
        <v>129</v>
      </c>
      <c r="I5135">
        <v>67</v>
      </c>
      <c r="J5135">
        <v>61</v>
      </c>
      <c r="K5135">
        <v>58</v>
      </c>
      <c r="L5135">
        <v>0</v>
      </c>
      <c r="M5135">
        <v>2023</v>
      </c>
      <c r="N5135">
        <f t="shared" ca="1" si="320"/>
        <v>227</v>
      </c>
      <c r="O5135">
        <f t="shared" ca="1" si="321"/>
        <v>12669</v>
      </c>
      <c r="P5135">
        <f ca="1">_20206[[#This Row],[最低排名]]-_20206[[#This Row],[同分人数]]+1</f>
        <v>12443</v>
      </c>
      <c r="Q5135">
        <f ca="1">IF(O5135&gt;=开始!$B$6, 1, 0)</f>
        <v>1</v>
      </c>
      <c r="R5135">
        <f ca="1">_20206[[#This Row],[最低排名]]-开始!$B$6</f>
        <v>12669</v>
      </c>
    </row>
    <row r="5136" spans="1:18">
      <c r="A5136">
        <v>81601</v>
      </c>
      <c r="B5136" t="s">
        <v>1307</v>
      </c>
      <c r="C5136" t="str">
        <f t="shared" si="318"/>
        <v>重庆师大</v>
      </c>
      <c r="D5136" t="str">
        <f t="shared" si="319"/>
        <v>01</v>
      </c>
      <c r="E5136" t="s">
        <v>577</v>
      </c>
      <c r="F5136">
        <v>196</v>
      </c>
      <c r="G5136">
        <v>106</v>
      </c>
      <c r="H5136">
        <v>102</v>
      </c>
      <c r="I5136">
        <v>61</v>
      </c>
      <c r="J5136">
        <v>61</v>
      </c>
      <c r="K5136">
        <v>58</v>
      </c>
      <c r="L5136">
        <v>0</v>
      </c>
      <c r="M5136">
        <v>2023</v>
      </c>
      <c r="N5136">
        <f t="shared" ca="1" si="320"/>
        <v>280</v>
      </c>
      <c r="O5136">
        <f t="shared" ca="1" si="321"/>
        <v>25081</v>
      </c>
      <c r="P5136">
        <f ca="1">_20206[[#This Row],[最低排名]]-_20206[[#This Row],[同分人数]]+1</f>
        <v>24802</v>
      </c>
      <c r="Q5136">
        <f ca="1">IF(O5136&gt;=开始!$B$6, 1, 0)</f>
        <v>1</v>
      </c>
      <c r="R5136">
        <f ca="1">_20206[[#This Row],[最低排名]]-开始!$B$6</f>
        <v>25081</v>
      </c>
    </row>
    <row r="5137" spans="1:18">
      <c r="A5137">
        <v>81602</v>
      </c>
      <c r="B5137" t="s">
        <v>1308</v>
      </c>
      <c r="C5137" t="str">
        <f t="shared" si="318"/>
        <v>重庆师大</v>
      </c>
      <c r="D5137" t="str">
        <f t="shared" si="319"/>
        <v>02</v>
      </c>
      <c r="E5137" t="s">
        <v>39</v>
      </c>
      <c r="F5137">
        <v>227</v>
      </c>
      <c r="G5137">
        <v>116</v>
      </c>
      <c r="H5137">
        <v>110</v>
      </c>
      <c r="I5137">
        <v>58</v>
      </c>
      <c r="J5137">
        <v>58</v>
      </c>
      <c r="K5137">
        <v>49</v>
      </c>
      <c r="L5137">
        <v>0</v>
      </c>
      <c r="M5137">
        <v>2023</v>
      </c>
      <c r="N5137">
        <f t="shared" ca="1" si="320"/>
        <v>260</v>
      </c>
      <c r="O5137">
        <f t="shared" ca="1" si="321"/>
        <v>19158</v>
      </c>
      <c r="P5137">
        <f ca="1">_20206[[#This Row],[最低排名]]-_20206[[#This Row],[同分人数]]+1</f>
        <v>18899</v>
      </c>
      <c r="Q5137">
        <f ca="1">IF(O5137&gt;=开始!$B$6, 1, 0)</f>
        <v>1</v>
      </c>
      <c r="R5137">
        <f ca="1">_20206[[#This Row],[最低排名]]-开始!$B$6</f>
        <v>19158</v>
      </c>
    </row>
    <row r="5138" spans="1:18">
      <c r="A5138">
        <v>81603</v>
      </c>
      <c r="B5138" t="s">
        <v>1309</v>
      </c>
      <c r="C5138" t="str">
        <f t="shared" si="318"/>
        <v>重庆师大</v>
      </c>
      <c r="D5138" t="str">
        <f t="shared" si="319"/>
        <v>03</v>
      </c>
      <c r="E5138" t="s">
        <v>195</v>
      </c>
      <c r="F5138">
        <v>216</v>
      </c>
      <c r="G5138">
        <v>110</v>
      </c>
      <c r="H5138">
        <v>120</v>
      </c>
      <c r="I5138">
        <v>58</v>
      </c>
      <c r="J5138">
        <v>58</v>
      </c>
      <c r="K5138">
        <v>58</v>
      </c>
      <c r="L5138">
        <v>0</v>
      </c>
      <c r="M5138">
        <v>2023</v>
      </c>
      <c r="N5138">
        <f t="shared" ca="1" si="320"/>
        <v>218</v>
      </c>
      <c r="O5138">
        <f t="shared" ca="1" si="321"/>
        <v>17139</v>
      </c>
      <c r="P5138">
        <f ca="1">_20206[[#This Row],[最低排名]]-_20206[[#This Row],[同分人数]]+1</f>
        <v>16922</v>
      </c>
      <c r="Q5138">
        <f ca="1">IF(O5138&gt;=开始!$B$6, 1, 0)</f>
        <v>1</v>
      </c>
      <c r="R5138">
        <f ca="1">_20206[[#This Row],[最低排名]]-开始!$B$6</f>
        <v>17139</v>
      </c>
    </row>
    <row r="5139" spans="1:18">
      <c r="A5139">
        <v>81604</v>
      </c>
      <c r="B5139" t="s">
        <v>1310</v>
      </c>
      <c r="C5139" t="str">
        <f t="shared" si="318"/>
        <v>重庆师大</v>
      </c>
      <c r="D5139" t="str">
        <f t="shared" si="319"/>
        <v>04</v>
      </c>
      <c r="E5139" t="s">
        <v>302</v>
      </c>
      <c r="F5139">
        <v>235</v>
      </c>
      <c r="G5139">
        <v>125</v>
      </c>
      <c r="H5139">
        <v>81</v>
      </c>
      <c r="I5139">
        <v>61</v>
      </c>
      <c r="J5139">
        <v>61</v>
      </c>
      <c r="K5139">
        <v>52</v>
      </c>
      <c r="L5139">
        <v>0</v>
      </c>
      <c r="M5139">
        <v>2023</v>
      </c>
      <c r="N5139">
        <f t="shared" ca="1" si="320"/>
        <v>234</v>
      </c>
      <c r="O5139">
        <f t="shared" ca="1" si="321"/>
        <v>22166</v>
      </c>
      <c r="P5139">
        <f ca="1">_20206[[#This Row],[最低排名]]-_20206[[#This Row],[同分人数]]+1</f>
        <v>21933</v>
      </c>
      <c r="Q5139">
        <f ca="1">IF(O5139&gt;=开始!$B$6, 1, 0)</f>
        <v>1</v>
      </c>
      <c r="R5139">
        <f ca="1">_20206[[#This Row],[最低排名]]-开始!$B$6</f>
        <v>22166</v>
      </c>
    </row>
    <row r="5140" spans="1:18">
      <c r="A5140">
        <v>81605</v>
      </c>
      <c r="B5140" t="s">
        <v>1311</v>
      </c>
      <c r="C5140" t="str">
        <f t="shared" si="318"/>
        <v>重庆师大</v>
      </c>
      <c r="D5140" t="str">
        <f t="shared" si="319"/>
        <v>05</v>
      </c>
      <c r="E5140" t="s">
        <v>863</v>
      </c>
      <c r="F5140">
        <v>186</v>
      </c>
      <c r="G5140">
        <v>97</v>
      </c>
      <c r="H5140">
        <v>100</v>
      </c>
      <c r="I5140">
        <v>64</v>
      </c>
      <c r="J5140">
        <v>64</v>
      </c>
      <c r="K5140">
        <v>52</v>
      </c>
      <c r="L5140">
        <v>0</v>
      </c>
      <c r="M5140">
        <v>2023</v>
      </c>
      <c r="N5140">
        <f t="shared" ca="1" si="320"/>
        <v>257</v>
      </c>
      <c r="O5140">
        <f t="shared" ca="1" si="321"/>
        <v>28075</v>
      </c>
      <c r="P5140">
        <f ca="1">_20206[[#This Row],[最低排名]]-_20206[[#This Row],[同分人数]]+1</f>
        <v>27819</v>
      </c>
      <c r="Q5140">
        <f ca="1">IF(O5140&gt;=开始!$B$6, 1, 0)</f>
        <v>1</v>
      </c>
      <c r="R5140">
        <f ca="1">_20206[[#This Row],[最低排名]]-开始!$B$6</f>
        <v>28075</v>
      </c>
    </row>
    <row r="5141" spans="1:18">
      <c r="A5141">
        <v>81701</v>
      </c>
      <c r="B5141" t="s">
        <v>1312</v>
      </c>
      <c r="C5141" t="str">
        <f t="shared" si="318"/>
        <v>川外国语</v>
      </c>
      <c r="D5141" t="str">
        <f t="shared" si="319"/>
        <v>01</v>
      </c>
      <c r="E5141" t="s">
        <v>168</v>
      </c>
      <c r="F5141">
        <v>195</v>
      </c>
      <c r="G5141">
        <v>109</v>
      </c>
      <c r="H5141">
        <v>120</v>
      </c>
      <c r="I5141">
        <v>64</v>
      </c>
      <c r="J5141">
        <v>58</v>
      </c>
      <c r="K5141">
        <v>58</v>
      </c>
      <c r="L5141">
        <v>0</v>
      </c>
      <c r="M5141">
        <v>2023</v>
      </c>
      <c r="N5141">
        <f t="shared" ca="1" si="320"/>
        <v>240</v>
      </c>
      <c r="O5141">
        <f t="shared" ca="1" si="321"/>
        <v>20893</v>
      </c>
      <c r="P5141">
        <f ca="1">_20206[[#This Row],[最低排名]]-_20206[[#This Row],[同分人数]]+1</f>
        <v>20654</v>
      </c>
      <c r="Q5141">
        <f ca="1">IF(O5141&gt;=开始!$B$6, 1, 0)</f>
        <v>1</v>
      </c>
      <c r="R5141">
        <f ca="1">_20206[[#This Row],[最低排名]]-开始!$B$6</f>
        <v>20893</v>
      </c>
    </row>
    <row r="5142" spans="1:18">
      <c r="A5142">
        <v>81702</v>
      </c>
      <c r="B5142" t="s">
        <v>1313</v>
      </c>
      <c r="C5142" t="str">
        <f t="shared" si="318"/>
        <v>川外国语</v>
      </c>
      <c r="D5142" t="str">
        <f t="shared" si="319"/>
        <v>02</v>
      </c>
      <c r="E5142" t="s">
        <v>323</v>
      </c>
      <c r="F5142">
        <v>199</v>
      </c>
      <c r="G5142">
        <v>107</v>
      </c>
      <c r="H5142">
        <v>108</v>
      </c>
      <c r="I5142">
        <v>61</v>
      </c>
      <c r="J5142">
        <v>58</v>
      </c>
      <c r="K5142">
        <v>55</v>
      </c>
      <c r="L5142">
        <v>0</v>
      </c>
      <c r="M5142">
        <v>2023</v>
      </c>
      <c r="N5142">
        <f t="shared" ca="1" si="320"/>
        <v>240</v>
      </c>
      <c r="O5142">
        <f t="shared" ca="1" si="321"/>
        <v>24317</v>
      </c>
      <c r="P5142">
        <f ca="1">_20206[[#This Row],[最低排名]]-_20206[[#This Row],[同分人数]]+1</f>
        <v>24078</v>
      </c>
      <c r="Q5142">
        <f ca="1">IF(O5142&gt;=开始!$B$6, 1, 0)</f>
        <v>1</v>
      </c>
      <c r="R5142">
        <f ca="1">_20206[[#This Row],[最低排名]]-开始!$B$6</f>
        <v>24317</v>
      </c>
    </row>
    <row r="5143" spans="1:18">
      <c r="A5143">
        <v>81703</v>
      </c>
      <c r="B5143" t="s">
        <v>1314</v>
      </c>
      <c r="C5143" t="str">
        <f t="shared" si="318"/>
        <v>川外国语</v>
      </c>
      <c r="D5143" t="str">
        <f t="shared" si="319"/>
        <v>03</v>
      </c>
      <c r="E5143" t="s">
        <v>128</v>
      </c>
      <c r="F5143">
        <v>212</v>
      </c>
      <c r="G5143">
        <v>108</v>
      </c>
      <c r="H5143">
        <v>90</v>
      </c>
      <c r="I5143">
        <v>67</v>
      </c>
      <c r="J5143">
        <v>55</v>
      </c>
      <c r="K5143">
        <v>55</v>
      </c>
      <c r="L5143">
        <v>0</v>
      </c>
      <c r="M5143">
        <v>2023</v>
      </c>
      <c r="N5143">
        <f t="shared" ca="1" si="320"/>
        <v>253</v>
      </c>
      <c r="O5143">
        <f t="shared" ca="1" si="321"/>
        <v>24801</v>
      </c>
      <c r="P5143">
        <f ca="1">_20206[[#This Row],[最低排名]]-_20206[[#This Row],[同分人数]]+1</f>
        <v>24549</v>
      </c>
      <c r="Q5143">
        <f ca="1">IF(O5143&gt;=开始!$B$6, 1, 0)</f>
        <v>1</v>
      </c>
      <c r="R5143">
        <f ca="1">_20206[[#This Row],[最低排名]]-开始!$B$6</f>
        <v>24801</v>
      </c>
    </row>
    <row r="5144" spans="1:18">
      <c r="A5144">
        <v>81704</v>
      </c>
      <c r="B5144" t="s">
        <v>1315</v>
      </c>
      <c r="C5144" t="str">
        <f t="shared" si="318"/>
        <v>川外国语</v>
      </c>
      <c r="D5144" t="str">
        <f t="shared" si="319"/>
        <v>04</v>
      </c>
      <c r="E5144" t="s">
        <v>533</v>
      </c>
      <c r="F5144">
        <v>187</v>
      </c>
      <c r="G5144">
        <v>95</v>
      </c>
      <c r="H5144">
        <v>119</v>
      </c>
      <c r="I5144">
        <v>64</v>
      </c>
      <c r="J5144">
        <v>55</v>
      </c>
      <c r="K5144">
        <v>46</v>
      </c>
      <c r="L5144">
        <v>0</v>
      </c>
      <c r="M5144">
        <v>2023</v>
      </c>
      <c r="N5144">
        <f t="shared" ca="1" si="320"/>
        <v>253</v>
      </c>
      <c r="O5144">
        <f t="shared" ca="1" si="321"/>
        <v>26866</v>
      </c>
      <c r="P5144">
        <f ca="1">_20206[[#This Row],[最低排名]]-_20206[[#This Row],[同分人数]]+1</f>
        <v>26614</v>
      </c>
      <c r="Q5144">
        <f ca="1">IF(O5144&gt;=开始!$B$6, 1, 0)</f>
        <v>1</v>
      </c>
      <c r="R5144">
        <f ca="1">_20206[[#This Row],[最低排名]]-开始!$B$6</f>
        <v>26866</v>
      </c>
    </row>
    <row r="5145" spans="1:18">
      <c r="A5145">
        <v>81801</v>
      </c>
      <c r="B5145" t="s">
        <v>1316</v>
      </c>
      <c r="C5145" t="str">
        <f t="shared" si="318"/>
        <v>西南政法</v>
      </c>
      <c r="D5145" t="str">
        <f t="shared" si="319"/>
        <v>01</v>
      </c>
      <c r="E5145" t="s">
        <v>23</v>
      </c>
      <c r="F5145">
        <v>225</v>
      </c>
      <c r="G5145">
        <v>116</v>
      </c>
      <c r="H5145">
        <v>126</v>
      </c>
      <c r="I5145">
        <v>67</v>
      </c>
      <c r="J5145">
        <v>67</v>
      </c>
      <c r="K5145">
        <v>61</v>
      </c>
      <c r="L5145">
        <v>0</v>
      </c>
      <c r="M5145">
        <v>2023</v>
      </c>
      <c r="N5145">
        <f t="shared" ca="1" si="320"/>
        <v>209</v>
      </c>
      <c r="O5145">
        <f t="shared" ca="1" si="321"/>
        <v>8464</v>
      </c>
      <c r="P5145">
        <f ca="1">_20206[[#This Row],[最低排名]]-_20206[[#This Row],[同分人数]]+1</f>
        <v>8256</v>
      </c>
      <c r="Q5145">
        <f ca="1">IF(O5145&gt;=开始!$B$6, 1, 0)</f>
        <v>1</v>
      </c>
      <c r="R5145">
        <f ca="1">_20206[[#This Row],[最低排名]]-开始!$B$6</f>
        <v>8464</v>
      </c>
    </row>
    <row r="5146" spans="1:18">
      <c r="A5146">
        <v>81901</v>
      </c>
      <c r="B5146" t="s">
        <v>1317</v>
      </c>
      <c r="C5146" t="str">
        <f t="shared" si="318"/>
        <v>重庆科院</v>
      </c>
      <c r="D5146" t="str">
        <f t="shared" si="319"/>
        <v>01</v>
      </c>
      <c r="E5146" t="s">
        <v>528</v>
      </c>
      <c r="F5146">
        <v>204</v>
      </c>
      <c r="G5146">
        <v>104</v>
      </c>
      <c r="H5146">
        <v>86</v>
      </c>
      <c r="I5146">
        <v>55</v>
      </c>
      <c r="J5146">
        <v>49</v>
      </c>
      <c r="K5146">
        <v>46</v>
      </c>
      <c r="L5146">
        <v>0</v>
      </c>
      <c r="M5146">
        <v>2023</v>
      </c>
      <c r="N5146">
        <f t="shared" ca="1" si="320"/>
        <v>199</v>
      </c>
      <c r="O5146">
        <f t="shared" ca="1" si="321"/>
        <v>33965</v>
      </c>
      <c r="P5146">
        <f ca="1">_20206[[#This Row],[最低排名]]-_20206[[#This Row],[同分人数]]+1</f>
        <v>33767</v>
      </c>
      <c r="Q5146">
        <f ca="1">IF(O5146&gt;=开始!$B$6, 1, 0)</f>
        <v>1</v>
      </c>
      <c r="R5146">
        <f ca="1">_20206[[#This Row],[最低排名]]-开始!$B$6</f>
        <v>33965</v>
      </c>
    </row>
    <row r="5147" spans="1:18">
      <c r="A5147">
        <v>81902</v>
      </c>
      <c r="B5147" t="s">
        <v>1318</v>
      </c>
      <c r="C5147" t="str">
        <f t="shared" si="318"/>
        <v>重庆科院</v>
      </c>
      <c r="D5147" t="str">
        <f t="shared" si="319"/>
        <v>02</v>
      </c>
      <c r="E5147" t="s">
        <v>228</v>
      </c>
      <c r="F5147">
        <v>166</v>
      </c>
      <c r="G5147">
        <v>99</v>
      </c>
      <c r="H5147">
        <v>90</v>
      </c>
      <c r="I5147">
        <v>64</v>
      </c>
      <c r="J5147">
        <v>61</v>
      </c>
      <c r="K5147">
        <v>58</v>
      </c>
      <c r="L5147">
        <v>0</v>
      </c>
      <c r="M5147">
        <v>2023</v>
      </c>
      <c r="N5147">
        <f t="shared" ca="1" si="320"/>
        <v>205</v>
      </c>
      <c r="O5147">
        <f t="shared" ca="1" si="321"/>
        <v>34170</v>
      </c>
      <c r="P5147">
        <f ca="1">_20206[[#This Row],[最低排名]]-_20206[[#This Row],[同分人数]]+1</f>
        <v>33966</v>
      </c>
      <c r="Q5147">
        <f ca="1">IF(O5147&gt;=开始!$B$6, 1, 0)</f>
        <v>1</v>
      </c>
      <c r="R5147">
        <f ca="1">_20206[[#This Row],[最低排名]]-开始!$B$6</f>
        <v>34170</v>
      </c>
    </row>
    <row r="5148" spans="1:18">
      <c r="A5148">
        <v>82001</v>
      </c>
      <c r="B5148" t="s">
        <v>1319</v>
      </c>
      <c r="C5148" t="str">
        <f t="shared" si="318"/>
        <v>重庆理工</v>
      </c>
      <c r="D5148" t="str">
        <f t="shared" si="319"/>
        <v>01</v>
      </c>
      <c r="E5148" t="s">
        <v>130</v>
      </c>
      <c r="F5148">
        <v>178</v>
      </c>
      <c r="G5148">
        <v>104</v>
      </c>
      <c r="H5148">
        <v>92</v>
      </c>
      <c r="I5148">
        <v>67</v>
      </c>
      <c r="J5148">
        <v>67</v>
      </c>
      <c r="K5148">
        <v>55</v>
      </c>
      <c r="L5148">
        <v>0</v>
      </c>
      <c r="M5148">
        <v>2023</v>
      </c>
      <c r="N5148">
        <f t="shared" ca="1" si="320"/>
        <v>237</v>
      </c>
      <c r="O5148">
        <f t="shared" ca="1" si="321"/>
        <v>29706</v>
      </c>
      <c r="P5148">
        <f ca="1">_20206[[#This Row],[最低排名]]-_20206[[#This Row],[同分人数]]+1</f>
        <v>29470</v>
      </c>
      <c r="Q5148">
        <f ca="1">IF(O5148&gt;=开始!$B$6, 1, 0)</f>
        <v>1</v>
      </c>
      <c r="R5148">
        <f ca="1">_20206[[#This Row],[最低排名]]-开始!$B$6</f>
        <v>29706</v>
      </c>
    </row>
    <row r="5149" spans="1:18">
      <c r="A5149">
        <v>82002</v>
      </c>
      <c r="B5149" t="s">
        <v>1320</v>
      </c>
      <c r="C5149" t="str">
        <f t="shared" si="318"/>
        <v>重庆理工</v>
      </c>
      <c r="D5149" t="str">
        <f t="shared" si="319"/>
        <v>02</v>
      </c>
      <c r="E5149" t="s">
        <v>560</v>
      </c>
      <c r="F5149">
        <v>210</v>
      </c>
      <c r="G5149">
        <v>109</v>
      </c>
      <c r="H5149">
        <v>92</v>
      </c>
      <c r="I5149">
        <v>58</v>
      </c>
      <c r="J5149">
        <v>46</v>
      </c>
      <c r="K5149">
        <v>43</v>
      </c>
      <c r="L5149">
        <v>0</v>
      </c>
      <c r="M5149">
        <v>2023</v>
      </c>
      <c r="N5149">
        <f t="shared" ca="1" si="320"/>
        <v>202</v>
      </c>
      <c r="O5149">
        <f t="shared" ca="1" si="321"/>
        <v>32023</v>
      </c>
      <c r="P5149">
        <f ca="1">_20206[[#This Row],[最低排名]]-_20206[[#This Row],[同分人数]]+1</f>
        <v>31822</v>
      </c>
      <c r="Q5149">
        <f ca="1">IF(O5149&gt;=开始!$B$6, 1, 0)</f>
        <v>1</v>
      </c>
      <c r="R5149">
        <f ca="1">_20206[[#This Row],[最低排名]]-开始!$B$6</f>
        <v>32023</v>
      </c>
    </row>
    <row r="5150" spans="1:18">
      <c r="A5150">
        <v>82101</v>
      </c>
      <c r="B5150" t="s">
        <v>1321</v>
      </c>
      <c r="C5150" t="str">
        <f t="shared" si="318"/>
        <v>重庆工商</v>
      </c>
      <c r="D5150" t="str">
        <f t="shared" si="319"/>
        <v>01</v>
      </c>
      <c r="E5150" t="s">
        <v>479</v>
      </c>
      <c r="F5150">
        <v>181</v>
      </c>
      <c r="G5150">
        <v>97</v>
      </c>
      <c r="H5150">
        <v>97</v>
      </c>
      <c r="I5150">
        <v>52</v>
      </c>
      <c r="J5150">
        <v>49</v>
      </c>
      <c r="K5150">
        <v>43</v>
      </c>
      <c r="L5150">
        <v>0</v>
      </c>
      <c r="M5150">
        <v>2023</v>
      </c>
      <c r="N5150">
        <f t="shared" ca="1" si="320"/>
        <v>199</v>
      </c>
      <c r="O5150">
        <f t="shared" ca="1" si="321"/>
        <v>37730</v>
      </c>
      <c r="P5150">
        <f ca="1">_20206[[#This Row],[最低排名]]-_20206[[#This Row],[同分人数]]+1</f>
        <v>37532</v>
      </c>
      <c r="Q5150">
        <f ca="1">IF(O5150&gt;=开始!$B$6, 1, 0)</f>
        <v>1</v>
      </c>
      <c r="R5150">
        <f ca="1">_20206[[#This Row],[最低排名]]-开始!$B$6</f>
        <v>37730</v>
      </c>
    </row>
    <row r="5151" spans="1:18">
      <c r="A5151">
        <v>82301</v>
      </c>
      <c r="B5151" t="s">
        <v>1322</v>
      </c>
      <c r="C5151" t="str">
        <f t="shared" ref="C5151:C5214" si="322">LEFT(B5151, FIND("(", B5151) - 1)</f>
        <v>重庆外事</v>
      </c>
      <c r="D5151" t="str">
        <f t="shared" ref="D5151:D5214" si="323">MID(B5151, FIND("(", B5151) + 1, FIND(")", B5151) - FIND("(", B5151) - 1)</f>
        <v>01</v>
      </c>
      <c r="E5151" t="s">
        <v>209</v>
      </c>
      <c r="F5151">
        <v>171</v>
      </c>
      <c r="G5151">
        <v>94</v>
      </c>
      <c r="H5151">
        <v>88</v>
      </c>
      <c r="I5151">
        <v>67</v>
      </c>
      <c r="J5151">
        <v>46</v>
      </c>
      <c r="K5151">
        <v>43</v>
      </c>
      <c r="L5151">
        <v>0</v>
      </c>
      <c r="M5151">
        <v>2023</v>
      </c>
      <c r="N5151">
        <f t="shared" ca="1" si="320"/>
        <v>185</v>
      </c>
      <c r="O5151">
        <f t="shared" ca="1" si="321"/>
        <v>39040</v>
      </c>
      <c r="P5151">
        <f ca="1">_20206[[#This Row],[最低排名]]-_20206[[#This Row],[同分人数]]+1</f>
        <v>38856</v>
      </c>
      <c r="Q5151">
        <f ca="1">IF(O5151&gt;=开始!$B$6, 1, 0)</f>
        <v>1</v>
      </c>
      <c r="R5151">
        <f ca="1">_20206[[#This Row],[最低排名]]-开始!$B$6</f>
        <v>39040</v>
      </c>
    </row>
    <row r="5152" spans="1:18">
      <c r="A5152">
        <v>82401</v>
      </c>
      <c r="B5152" t="s">
        <v>1323</v>
      </c>
      <c r="C5152" t="str">
        <f t="shared" si="322"/>
        <v>重庆外贸</v>
      </c>
      <c r="D5152" t="str">
        <f t="shared" si="323"/>
        <v>01</v>
      </c>
      <c r="E5152" t="s">
        <v>223</v>
      </c>
      <c r="F5152">
        <v>202</v>
      </c>
      <c r="G5152">
        <v>109</v>
      </c>
      <c r="H5152">
        <v>74</v>
      </c>
      <c r="I5152">
        <v>46</v>
      </c>
      <c r="J5152">
        <v>43</v>
      </c>
      <c r="K5152">
        <v>43</v>
      </c>
      <c r="L5152">
        <v>0</v>
      </c>
      <c r="M5152">
        <v>2023</v>
      </c>
      <c r="N5152">
        <f t="shared" ca="1" si="320"/>
        <v>175</v>
      </c>
      <c r="O5152">
        <f t="shared" ca="1" si="321"/>
        <v>40349</v>
      </c>
      <c r="P5152">
        <f ca="1">_20206[[#This Row],[最低排名]]-_20206[[#This Row],[同分人数]]+1</f>
        <v>40175</v>
      </c>
      <c r="Q5152">
        <f ca="1">IF(O5152&gt;=开始!$B$6, 1, 0)</f>
        <v>1</v>
      </c>
      <c r="R5152">
        <f ca="1">_20206[[#This Row],[最低排名]]-开始!$B$6</f>
        <v>40349</v>
      </c>
    </row>
    <row r="5153" spans="1:18">
      <c r="A5153">
        <v>82402</v>
      </c>
      <c r="B5153" t="s">
        <v>1324</v>
      </c>
      <c r="C5153" t="str">
        <f t="shared" si="322"/>
        <v>重庆外贸</v>
      </c>
      <c r="D5153" t="str">
        <f t="shared" si="323"/>
        <v>02</v>
      </c>
      <c r="E5153" t="s">
        <v>320</v>
      </c>
      <c r="F5153">
        <v>185</v>
      </c>
      <c r="G5153">
        <v>93</v>
      </c>
      <c r="H5153">
        <v>57</v>
      </c>
      <c r="I5153">
        <v>67</v>
      </c>
      <c r="J5153">
        <v>52</v>
      </c>
      <c r="K5153">
        <v>49</v>
      </c>
      <c r="L5153">
        <v>0</v>
      </c>
      <c r="M5153">
        <v>2023</v>
      </c>
      <c r="N5153">
        <f t="shared" ca="1" si="320"/>
        <v>198</v>
      </c>
      <c r="O5153">
        <f t="shared" ca="1" si="321"/>
        <v>39977</v>
      </c>
      <c r="P5153">
        <f ca="1">_20206[[#This Row],[最低排名]]-_20206[[#This Row],[同分人数]]+1</f>
        <v>39780</v>
      </c>
      <c r="Q5153">
        <f ca="1">IF(O5153&gt;=开始!$B$6, 1, 0)</f>
        <v>1</v>
      </c>
      <c r="R5153">
        <f ca="1">_20206[[#This Row],[最低排名]]-开始!$B$6</f>
        <v>39977</v>
      </c>
    </row>
    <row r="5154" spans="1:18">
      <c r="A5154">
        <v>82502</v>
      </c>
      <c r="B5154" t="s">
        <v>1325</v>
      </c>
      <c r="C5154" t="str">
        <f t="shared" si="322"/>
        <v>重庆移通</v>
      </c>
      <c r="D5154" t="str">
        <f t="shared" si="323"/>
        <v>02</v>
      </c>
      <c r="E5154" t="s">
        <v>366</v>
      </c>
      <c r="F5154">
        <v>193</v>
      </c>
      <c r="G5154">
        <v>100</v>
      </c>
      <c r="H5154">
        <v>73</v>
      </c>
      <c r="I5154">
        <v>52</v>
      </c>
      <c r="J5154">
        <v>46</v>
      </c>
      <c r="K5154">
        <v>43</v>
      </c>
      <c r="L5154">
        <v>0</v>
      </c>
      <c r="M5154">
        <v>2023</v>
      </c>
      <c r="N5154">
        <f t="shared" ca="1" si="320"/>
        <v>163</v>
      </c>
      <c r="O5154">
        <f t="shared" ca="1" si="321"/>
        <v>40512</v>
      </c>
      <c r="P5154">
        <f ca="1">_20206[[#This Row],[最低排名]]-_20206[[#This Row],[同分人数]]+1</f>
        <v>40350</v>
      </c>
      <c r="Q5154">
        <f ca="1">IF(O5154&gt;=开始!$B$6, 1, 0)</f>
        <v>1</v>
      </c>
      <c r="R5154">
        <f ca="1">_20206[[#This Row],[最低排名]]-开始!$B$6</f>
        <v>40512</v>
      </c>
    </row>
    <row r="5155" spans="1:18">
      <c r="A5155">
        <v>82601</v>
      </c>
      <c r="B5155" t="s">
        <v>1326</v>
      </c>
      <c r="C5155" t="str">
        <f t="shared" si="322"/>
        <v>四川美院</v>
      </c>
      <c r="D5155" t="str">
        <f t="shared" si="323"/>
        <v>01</v>
      </c>
      <c r="E5155" t="s">
        <v>136</v>
      </c>
      <c r="F5155">
        <v>223</v>
      </c>
      <c r="G5155">
        <v>112</v>
      </c>
      <c r="H5155">
        <v>102</v>
      </c>
      <c r="I5155">
        <v>67</v>
      </c>
      <c r="J5155">
        <v>61</v>
      </c>
      <c r="K5155">
        <v>58</v>
      </c>
      <c r="L5155">
        <v>0</v>
      </c>
      <c r="M5155">
        <v>2023</v>
      </c>
      <c r="N5155">
        <f t="shared" ca="1" si="320"/>
        <v>251</v>
      </c>
      <c r="O5155">
        <f t="shared" ca="1" si="321"/>
        <v>16921</v>
      </c>
      <c r="P5155">
        <f ca="1">_20206[[#This Row],[最低排名]]-_20206[[#This Row],[同分人数]]+1</f>
        <v>16671</v>
      </c>
      <c r="Q5155">
        <f ca="1">IF(O5155&gt;=开始!$B$6, 1, 0)</f>
        <v>1</v>
      </c>
      <c r="R5155">
        <f ca="1">_20206[[#This Row],[最低排名]]-开始!$B$6</f>
        <v>16921</v>
      </c>
    </row>
    <row r="5156" spans="1:18">
      <c r="A5156">
        <v>82602</v>
      </c>
      <c r="B5156" t="s">
        <v>1327</v>
      </c>
      <c r="C5156" t="str">
        <f t="shared" si="322"/>
        <v>四川美院</v>
      </c>
      <c r="D5156" t="str">
        <f t="shared" si="323"/>
        <v>02</v>
      </c>
      <c r="E5156" t="s">
        <v>649</v>
      </c>
      <c r="F5156">
        <v>213</v>
      </c>
      <c r="G5156">
        <v>114</v>
      </c>
      <c r="H5156">
        <v>115</v>
      </c>
      <c r="I5156">
        <v>61</v>
      </c>
      <c r="J5156">
        <v>61</v>
      </c>
      <c r="K5156">
        <v>58</v>
      </c>
      <c r="L5156">
        <v>0</v>
      </c>
      <c r="M5156">
        <v>2023</v>
      </c>
      <c r="N5156">
        <f t="shared" ca="1" si="320"/>
        <v>254</v>
      </c>
      <c r="O5156">
        <f t="shared" ca="1" si="321"/>
        <v>17631</v>
      </c>
      <c r="P5156">
        <f ca="1">_20206[[#This Row],[最低排名]]-_20206[[#This Row],[同分人数]]+1</f>
        <v>17378</v>
      </c>
      <c r="Q5156">
        <f ca="1">IF(O5156&gt;=开始!$B$6, 1, 0)</f>
        <v>1</v>
      </c>
      <c r="R5156">
        <f ca="1">_20206[[#This Row],[最低排名]]-开始!$B$6</f>
        <v>17631</v>
      </c>
    </row>
    <row r="5157" spans="1:18">
      <c r="A5157">
        <v>83101</v>
      </c>
      <c r="B5157" t="s">
        <v>1328</v>
      </c>
      <c r="C5157" t="str">
        <f t="shared" si="322"/>
        <v>西南民族</v>
      </c>
      <c r="D5157" t="str">
        <f t="shared" si="323"/>
        <v>01</v>
      </c>
      <c r="E5157" t="s">
        <v>389</v>
      </c>
      <c r="F5157">
        <v>179</v>
      </c>
      <c r="G5157">
        <v>93</v>
      </c>
      <c r="H5157">
        <v>90</v>
      </c>
      <c r="I5157">
        <v>67</v>
      </c>
      <c r="J5157">
        <v>61</v>
      </c>
      <c r="K5157">
        <v>55</v>
      </c>
      <c r="L5157">
        <v>0</v>
      </c>
      <c r="M5157">
        <v>2023</v>
      </c>
      <c r="N5157">
        <f t="shared" ca="1" si="320"/>
        <v>253</v>
      </c>
      <c r="O5157">
        <f t="shared" ca="1" si="321"/>
        <v>31347</v>
      </c>
      <c r="P5157">
        <f ca="1">_20206[[#This Row],[最低排名]]-_20206[[#This Row],[同分人数]]+1</f>
        <v>31095</v>
      </c>
      <c r="Q5157">
        <f ca="1">IF(O5157&gt;=开始!$B$6, 1, 0)</f>
        <v>1</v>
      </c>
      <c r="R5157">
        <f ca="1">_20206[[#This Row],[最低排名]]-开始!$B$6</f>
        <v>31347</v>
      </c>
    </row>
    <row r="5158" spans="1:18">
      <c r="A5158">
        <v>83102</v>
      </c>
      <c r="B5158" t="s">
        <v>1329</v>
      </c>
      <c r="C5158" t="str">
        <f t="shared" si="322"/>
        <v>西南民族</v>
      </c>
      <c r="D5158" t="str">
        <f t="shared" si="323"/>
        <v>02</v>
      </c>
      <c r="E5158" t="s">
        <v>182</v>
      </c>
      <c r="F5158">
        <v>194</v>
      </c>
      <c r="G5158">
        <v>101</v>
      </c>
      <c r="H5158">
        <v>93</v>
      </c>
      <c r="I5158">
        <v>64</v>
      </c>
      <c r="J5158">
        <v>61</v>
      </c>
      <c r="K5158">
        <v>49</v>
      </c>
      <c r="L5158">
        <v>0</v>
      </c>
      <c r="M5158">
        <v>2023</v>
      </c>
      <c r="N5158">
        <f t="shared" ca="1" si="320"/>
        <v>233</v>
      </c>
      <c r="O5158">
        <f t="shared" ca="1" si="321"/>
        <v>29246</v>
      </c>
      <c r="P5158">
        <f ca="1">_20206[[#This Row],[最低排名]]-_20206[[#This Row],[同分人数]]+1</f>
        <v>29014</v>
      </c>
      <c r="Q5158">
        <f ca="1">IF(O5158&gt;=开始!$B$6, 1, 0)</f>
        <v>1</v>
      </c>
      <c r="R5158">
        <f ca="1">_20206[[#This Row],[最低排名]]-开始!$B$6</f>
        <v>29246</v>
      </c>
    </row>
    <row r="5159" spans="1:18">
      <c r="A5159">
        <v>83103</v>
      </c>
      <c r="B5159" t="s">
        <v>1330</v>
      </c>
      <c r="C5159" t="str">
        <f t="shared" si="322"/>
        <v>西南民族</v>
      </c>
      <c r="D5159" t="str">
        <f t="shared" si="323"/>
        <v>03</v>
      </c>
      <c r="E5159" t="s">
        <v>118</v>
      </c>
      <c r="F5159">
        <v>203</v>
      </c>
      <c r="G5159">
        <v>115</v>
      </c>
      <c r="H5159">
        <v>85</v>
      </c>
      <c r="I5159">
        <v>61</v>
      </c>
      <c r="J5159">
        <v>58</v>
      </c>
      <c r="K5159">
        <v>49</v>
      </c>
      <c r="L5159">
        <v>0</v>
      </c>
      <c r="M5159">
        <v>2023</v>
      </c>
      <c r="N5159">
        <f t="shared" ca="1" si="320"/>
        <v>217</v>
      </c>
      <c r="O5159">
        <f t="shared" ca="1" si="321"/>
        <v>30385</v>
      </c>
      <c r="P5159">
        <f ca="1">_20206[[#This Row],[最低排名]]-_20206[[#This Row],[同分人数]]+1</f>
        <v>30169</v>
      </c>
      <c r="Q5159">
        <f ca="1">IF(O5159&gt;=开始!$B$6, 1, 0)</f>
        <v>1</v>
      </c>
      <c r="R5159">
        <f ca="1">_20206[[#This Row],[最低排名]]-开始!$B$6</f>
        <v>30385</v>
      </c>
    </row>
    <row r="5160" spans="1:18">
      <c r="A5160">
        <v>83201</v>
      </c>
      <c r="B5160" t="s">
        <v>1331</v>
      </c>
      <c r="C5160" t="str">
        <f t="shared" si="322"/>
        <v>四川大学</v>
      </c>
      <c r="D5160" t="str">
        <f t="shared" si="323"/>
        <v>01</v>
      </c>
      <c r="E5160" t="s">
        <v>35</v>
      </c>
      <c r="F5160">
        <v>244</v>
      </c>
      <c r="G5160">
        <v>124</v>
      </c>
      <c r="H5160">
        <v>126</v>
      </c>
      <c r="I5160">
        <v>70</v>
      </c>
      <c r="J5160">
        <v>64</v>
      </c>
      <c r="K5160">
        <v>58</v>
      </c>
      <c r="L5160">
        <v>0</v>
      </c>
      <c r="M5160">
        <v>2023</v>
      </c>
      <c r="N5160">
        <f t="shared" ca="1" si="320"/>
        <v>190</v>
      </c>
      <c r="O5160">
        <f t="shared" ca="1" si="321"/>
        <v>5270</v>
      </c>
      <c r="P5160">
        <f ca="1">_20206[[#This Row],[最低排名]]-_20206[[#This Row],[同分人数]]+1</f>
        <v>5081</v>
      </c>
      <c r="Q5160">
        <f ca="1">IF(O5160&gt;=开始!$B$6, 1, 0)</f>
        <v>1</v>
      </c>
      <c r="R5160">
        <f ca="1">_20206[[#This Row],[最低排名]]-开始!$B$6</f>
        <v>5270</v>
      </c>
    </row>
    <row r="5161" spans="1:18">
      <c r="A5161">
        <v>83202</v>
      </c>
      <c r="B5161" t="s">
        <v>1332</v>
      </c>
      <c r="C5161" t="str">
        <f t="shared" si="322"/>
        <v>四川大学</v>
      </c>
      <c r="D5161" t="str">
        <f t="shared" si="323"/>
        <v>02</v>
      </c>
      <c r="E5161" t="s">
        <v>27</v>
      </c>
      <c r="F5161">
        <v>247</v>
      </c>
      <c r="G5161">
        <v>137</v>
      </c>
      <c r="H5161">
        <v>122</v>
      </c>
      <c r="I5161">
        <v>70</v>
      </c>
      <c r="J5161">
        <v>64</v>
      </c>
      <c r="K5161">
        <v>64</v>
      </c>
      <c r="L5161">
        <v>0</v>
      </c>
      <c r="M5161">
        <v>2023</v>
      </c>
      <c r="N5161">
        <f t="shared" ca="1" si="320"/>
        <v>165</v>
      </c>
      <c r="O5161">
        <f t="shared" ca="1" si="321"/>
        <v>4425</v>
      </c>
      <c r="P5161">
        <f ca="1">_20206[[#This Row],[最低排名]]-_20206[[#This Row],[同分人数]]+1</f>
        <v>4261</v>
      </c>
      <c r="Q5161">
        <f ca="1">IF(O5161&gt;=开始!$B$6, 1, 0)</f>
        <v>1</v>
      </c>
      <c r="R5161">
        <f ca="1">_20206[[#This Row],[最低排名]]-开始!$B$6</f>
        <v>4425</v>
      </c>
    </row>
    <row r="5162" spans="1:18">
      <c r="A5162">
        <v>83203</v>
      </c>
      <c r="B5162" t="s">
        <v>1333</v>
      </c>
      <c r="C5162" t="str">
        <f t="shared" si="322"/>
        <v>四川大学</v>
      </c>
      <c r="D5162" t="str">
        <f t="shared" si="323"/>
        <v>03</v>
      </c>
      <c r="E5162" t="s">
        <v>0</v>
      </c>
      <c r="M5162">
        <v>2023</v>
      </c>
      <c r="N5162">
        <f t="shared" ca="1" si="320"/>
        <v>2393</v>
      </c>
      <c r="O5162">
        <f t="shared" ca="1" si="321"/>
        <v>2393</v>
      </c>
      <c r="P5162">
        <f ca="1">_20206[[#This Row],[最低排名]]-_20206[[#This Row],[同分人数]]+1</f>
        <v>1</v>
      </c>
      <c r="Q5162">
        <f ca="1">IF(O5162&gt;=开始!$B$6, 1, 0)</f>
        <v>1</v>
      </c>
      <c r="R5162">
        <f ca="1">_20206[[#This Row],[最低排名]]-开始!$B$6</f>
        <v>2393</v>
      </c>
    </row>
    <row r="5163" spans="1:18">
      <c r="A5163">
        <v>83204</v>
      </c>
      <c r="B5163" t="s">
        <v>1334</v>
      </c>
      <c r="C5163" t="str">
        <f t="shared" si="322"/>
        <v>四川大学</v>
      </c>
      <c r="D5163" t="str">
        <f t="shared" si="323"/>
        <v>04</v>
      </c>
      <c r="E5163" t="s">
        <v>250</v>
      </c>
      <c r="F5163">
        <v>246</v>
      </c>
      <c r="G5163">
        <v>132</v>
      </c>
      <c r="H5163">
        <v>130</v>
      </c>
      <c r="I5163">
        <v>67</v>
      </c>
      <c r="J5163">
        <v>67</v>
      </c>
      <c r="K5163">
        <v>64</v>
      </c>
      <c r="L5163">
        <v>0</v>
      </c>
      <c r="M5163">
        <v>2023</v>
      </c>
      <c r="N5163">
        <f t="shared" ca="1" si="320"/>
        <v>152</v>
      </c>
      <c r="O5163">
        <f t="shared" ca="1" si="321"/>
        <v>3270</v>
      </c>
      <c r="P5163">
        <f ca="1">_20206[[#This Row],[最低排名]]-_20206[[#This Row],[同分人数]]+1</f>
        <v>3119</v>
      </c>
      <c r="Q5163">
        <f ca="1">IF(O5163&gt;=开始!$B$6, 1, 0)</f>
        <v>1</v>
      </c>
      <c r="R5163">
        <f ca="1">_20206[[#This Row],[最低排名]]-开始!$B$6</f>
        <v>3270</v>
      </c>
    </row>
    <row r="5164" spans="1:18">
      <c r="A5164">
        <v>83205</v>
      </c>
      <c r="B5164" t="s">
        <v>1335</v>
      </c>
      <c r="C5164" t="str">
        <f t="shared" si="322"/>
        <v>四川大学</v>
      </c>
      <c r="D5164" t="str">
        <f t="shared" si="323"/>
        <v>05</v>
      </c>
      <c r="E5164" t="s">
        <v>58</v>
      </c>
      <c r="F5164">
        <v>239</v>
      </c>
      <c r="G5164">
        <v>121</v>
      </c>
      <c r="H5164">
        <v>133</v>
      </c>
      <c r="I5164">
        <v>67</v>
      </c>
      <c r="J5164">
        <v>67</v>
      </c>
      <c r="K5164">
        <v>58</v>
      </c>
      <c r="L5164">
        <v>0</v>
      </c>
      <c r="M5164">
        <v>2023</v>
      </c>
      <c r="N5164">
        <f t="shared" ca="1" si="320"/>
        <v>160</v>
      </c>
      <c r="O5164">
        <f t="shared" ca="1" si="321"/>
        <v>4910</v>
      </c>
      <c r="P5164">
        <f ca="1">_20206[[#This Row],[最低排名]]-_20206[[#This Row],[同分人数]]+1</f>
        <v>4751</v>
      </c>
      <c r="Q5164">
        <f ca="1">IF(O5164&gt;=开始!$B$6, 1, 0)</f>
        <v>1</v>
      </c>
      <c r="R5164">
        <f ca="1">_20206[[#This Row],[最低排名]]-开始!$B$6</f>
        <v>4910</v>
      </c>
    </row>
    <row r="5165" spans="1:18">
      <c r="A5165">
        <v>83301</v>
      </c>
      <c r="B5165" t="s">
        <v>1336</v>
      </c>
      <c r="C5165" t="str">
        <f t="shared" si="322"/>
        <v>西南交大</v>
      </c>
      <c r="D5165" t="str">
        <f t="shared" si="323"/>
        <v>01</v>
      </c>
      <c r="E5165" t="s">
        <v>103</v>
      </c>
      <c r="F5165">
        <v>235</v>
      </c>
      <c r="G5165">
        <v>129</v>
      </c>
      <c r="H5165">
        <v>126</v>
      </c>
      <c r="I5165">
        <v>67</v>
      </c>
      <c r="J5165">
        <v>61</v>
      </c>
      <c r="K5165">
        <v>55</v>
      </c>
      <c r="L5165">
        <v>0</v>
      </c>
      <c r="M5165">
        <v>2023</v>
      </c>
      <c r="N5165">
        <f t="shared" ca="1" si="320"/>
        <v>228</v>
      </c>
      <c r="O5165">
        <f t="shared" ca="1" si="321"/>
        <v>8940</v>
      </c>
      <c r="P5165">
        <f ca="1">_20206[[#This Row],[最低排名]]-_20206[[#This Row],[同分人数]]+1</f>
        <v>8713</v>
      </c>
      <c r="Q5165">
        <f ca="1">IF(O5165&gt;=开始!$B$6, 1, 0)</f>
        <v>1</v>
      </c>
      <c r="R5165">
        <f ca="1">_20206[[#This Row],[最低排名]]-开始!$B$6</f>
        <v>8940</v>
      </c>
    </row>
    <row r="5166" spans="1:18">
      <c r="A5166">
        <v>83302</v>
      </c>
      <c r="B5166" t="s">
        <v>1337</v>
      </c>
      <c r="C5166" t="str">
        <f t="shared" si="322"/>
        <v>西南交大</v>
      </c>
      <c r="D5166" t="str">
        <f t="shared" si="323"/>
        <v>02</v>
      </c>
      <c r="E5166" t="s">
        <v>64</v>
      </c>
      <c r="F5166">
        <v>227</v>
      </c>
      <c r="G5166">
        <v>120</v>
      </c>
      <c r="H5166">
        <v>133</v>
      </c>
      <c r="I5166">
        <v>64</v>
      </c>
      <c r="J5166">
        <v>64</v>
      </c>
      <c r="K5166">
        <v>52</v>
      </c>
      <c r="L5166">
        <v>0</v>
      </c>
      <c r="M5166">
        <v>2023</v>
      </c>
      <c r="N5166">
        <f t="shared" ca="1" si="320"/>
        <v>209</v>
      </c>
      <c r="O5166">
        <f t="shared" ca="1" si="321"/>
        <v>9864</v>
      </c>
      <c r="P5166">
        <f ca="1">_20206[[#This Row],[最低排名]]-_20206[[#This Row],[同分人数]]+1</f>
        <v>9656</v>
      </c>
      <c r="Q5166">
        <f ca="1">IF(O5166&gt;=开始!$B$6, 1, 0)</f>
        <v>1</v>
      </c>
      <c r="R5166">
        <f ca="1">_20206[[#This Row],[最低排名]]-开始!$B$6</f>
        <v>9864</v>
      </c>
    </row>
    <row r="5167" spans="1:18">
      <c r="A5167">
        <v>83303</v>
      </c>
      <c r="B5167" t="s">
        <v>1338</v>
      </c>
      <c r="C5167" t="str">
        <f t="shared" si="322"/>
        <v>西南交大</v>
      </c>
      <c r="D5167" t="str">
        <f t="shared" si="323"/>
        <v>03</v>
      </c>
      <c r="E5167" t="s">
        <v>134</v>
      </c>
      <c r="F5167">
        <v>227</v>
      </c>
      <c r="G5167">
        <v>118</v>
      </c>
      <c r="H5167">
        <v>121</v>
      </c>
      <c r="I5167">
        <v>67</v>
      </c>
      <c r="J5167">
        <v>61</v>
      </c>
      <c r="K5167">
        <v>52</v>
      </c>
      <c r="L5167">
        <v>0</v>
      </c>
      <c r="M5167">
        <v>2023</v>
      </c>
      <c r="N5167">
        <f t="shared" ca="1" si="320"/>
        <v>227</v>
      </c>
      <c r="O5167">
        <f t="shared" ca="1" si="321"/>
        <v>12669</v>
      </c>
      <c r="P5167">
        <f ca="1">_20206[[#This Row],[最低排名]]-_20206[[#This Row],[同分人数]]+1</f>
        <v>12443</v>
      </c>
      <c r="Q5167">
        <f ca="1">IF(O5167&gt;=开始!$B$6, 1, 0)</f>
        <v>1</v>
      </c>
      <c r="R5167">
        <f ca="1">_20206[[#This Row],[最低排名]]-开始!$B$6</f>
        <v>12669</v>
      </c>
    </row>
    <row r="5168" spans="1:18">
      <c r="A5168">
        <v>83304</v>
      </c>
      <c r="B5168" t="s">
        <v>1339</v>
      </c>
      <c r="C5168" t="str">
        <f t="shared" si="322"/>
        <v>西南交大</v>
      </c>
      <c r="D5168" t="str">
        <f t="shared" si="323"/>
        <v>04</v>
      </c>
      <c r="E5168" t="s">
        <v>105</v>
      </c>
      <c r="F5168">
        <v>221</v>
      </c>
      <c r="G5168">
        <v>112</v>
      </c>
      <c r="H5168">
        <v>131</v>
      </c>
      <c r="I5168">
        <v>67</v>
      </c>
      <c r="J5168">
        <v>61</v>
      </c>
      <c r="K5168">
        <v>58</v>
      </c>
      <c r="L5168">
        <v>0</v>
      </c>
      <c r="M5168">
        <v>2023</v>
      </c>
      <c r="N5168">
        <f t="shared" ca="1" si="320"/>
        <v>235</v>
      </c>
      <c r="O5168">
        <f t="shared" ca="1" si="321"/>
        <v>10340</v>
      </c>
      <c r="P5168">
        <f ca="1">_20206[[#This Row],[最低排名]]-_20206[[#This Row],[同分人数]]+1</f>
        <v>10106</v>
      </c>
      <c r="Q5168">
        <f ca="1">IF(O5168&gt;=开始!$B$6, 1, 0)</f>
        <v>1</v>
      </c>
      <c r="R5168">
        <f ca="1">_20206[[#This Row],[最低排名]]-开始!$B$6</f>
        <v>10340</v>
      </c>
    </row>
    <row r="5169" spans="1:18">
      <c r="A5169">
        <v>83401</v>
      </c>
      <c r="B5169" t="s">
        <v>1340</v>
      </c>
      <c r="C5169" t="str">
        <f t="shared" si="322"/>
        <v>电子科大</v>
      </c>
      <c r="D5169" t="str">
        <f t="shared" si="323"/>
        <v>01</v>
      </c>
      <c r="E5169" t="s">
        <v>11</v>
      </c>
      <c r="F5169">
        <v>239</v>
      </c>
      <c r="G5169">
        <v>123</v>
      </c>
      <c r="H5169">
        <v>133</v>
      </c>
      <c r="I5169">
        <v>67</v>
      </c>
      <c r="J5169">
        <v>67</v>
      </c>
      <c r="K5169">
        <v>67</v>
      </c>
      <c r="L5169">
        <v>0</v>
      </c>
      <c r="M5169">
        <v>2023</v>
      </c>
      <c r="N5169">
        <f t="shared" ca="1" si="320"/>
        <v>134</v>
      </c>
      <c r="O5169">
        <f t="shared" ca="1" si="321"/>
        <v>3404</v>
      </c>
      <c r="P5169">
        <f ca="1">_20206[[#This Row],[最低排名]]-_20206[[#This Row],[同分人数]]+1</f>
        <v>3271</v>
      </c>
      <c r="Q5169">
        <f ca="1">IF(O5169&gt;=开始!$B$6, 1, 0)</f>
        <v>1</v>
      </c>
      <c r="R5169">
        <f ca="1">_20206[[#This Row],[最低排名]]-开始!$B$6</f>
        <v>3404</v>
      </c>
    </row>
    <row r="5170" spans="1:18">
      <c r="A5170">
        <v>83501</v>
      </c>
      <c r="B5170" t="s">
        <v>1341</v>
      </c>
      <c r="C5170" t="str">
        <f t="shared" si="322"/>
        <v>西南财大</v>
      </c>
      <c r="D5170" t="str">
        <f t="shared" si="323"/>
        <v>01</v>
      </c>
      <c r="E5170" t="s">
        <v>246</v>
      </c>
      <c r="F5170">
        <v>234</v>
      </c>
      <c r="G5170">
        <v>125</v>
      </c>
      <c r="H5170">
        <v>132</v>
      </c>
      <c r="I5170">
        <v>67</v>
      </c>
      <c r="J5170">
        <v>64</v>
      </c>
      <c r="K5170">
        <v>55</v>
      </c>
      <c r="L5170">
        <v>0</v>
      </c>
      <c r="M5170">
        <v>2023</v>
      </c>
      <c r="N5170">
        <f t="shared" ca="1" si="320"/>
        <v>201</v>
      </c>
      <c r="O5170">
        <f t="shared" ca="1" si="321"/>
        <v>7242</v>
      </c>
      <c r="P5170">
        <f ca="1">_20206[[#This Row],[最低排名]]-_20206[[#This Row],[同分人数]]+1</f>
        <v>7042</v>
      </c>
      <c r="Q5170">
        <f ca="1">IF(O5170&gt;=开始!$B$6, 1, 0)</f>
        <v>1</v>
      </c>
      <c r="R5170">
        <f ca="1">_20206[[#This Row],[最低排名]]-开始!$B$6</f>
        <v>7242</v>
      </c>
    </row>
    <row r="5171" spans="1:18">
      <c r="A5171">
        <v>83502</v>
      </c>
      <c r="B5171" t="s">
        <v>1342</v>
      </c>
      <c r="C5171" t="str">
        <f t="shared" si="322"/>
        <v>西南财大</v>
      </c>
      <c r="D5171" t="str">
        <f t="shared" si="323"/>
        <v>02</v>
      </c>
      <c r="E5171" t="s">
        <v>260</v>
      </c>
      <c r="F5171">
        <v>242</v>
      </c>
      <c r="G5171">
        <v>123</v>
      </c>
      <c r="H5171">
        <v>125</v>
      </c>
      <c r="I5171">
        <v>67</v>
      </c>
      <c r="J5171">
        <v>64</v>
      </c>
      <c r="K5171">
        <v>58</v>
      </c>
      <c r="L5171">
        <v>0</v>
      </c>
      <c r="M5171">
        <v>2023</v>
      </c>
      <c r="N5171">
        <f t="shared" ca="1" si="320"/>
        <v>213</v>
      </c>
      <c r="O5171">
        <f t="shared" ca="1" si="321"/>
        <v>6451</v>
      </c>
      <c r="P5171">
        <f ca="1">_20206[[#This Row],[最低排名]]-_20206[[#This Row],[同分人数]]+1</f>
        <v>6239</v>
      </c>
      <c r="Q5171">
        <f ca="1">IF(O5171&gt;=开始!$B$6, 1, 0)</f>
        <v>1</v>
      </c>
      <c r="R5171">
        <f ca="1">_20206[[#This Row],[最低排名]]-开始!$B$6</f>
        <v>6451</v>
      </c>
    </row>
    <row r="5172" spans="1:18">
      <c r="A5172">
        <v>83503</v>
      </c>
      <c r="B5172" t="s">
        <v>1343</v>
      </c>
      <c r="C5172" t="str">
        <f t="shared" si="322"/>
        <v>西南财大</v>
      </c>
      <c r="D5172" t="str">
        <f t="shared" si="323"/>
        <v>03</v>
      </c>
      <c r="E5172" t="s">
        <v>20</v>
      </c>
      <c r="F5172">
        <v>231</v>
      </c>
      <c r="G5172">
        <v>126</v>
      </c>
      <c r="H5172">
        <v>127</v>
      </c>
      <c r="I5172">
        <v>64</v>
      </c>
      <c r="J5172">
        <v>64</v>
      </c>
      <c r="K5172">
        <v>55</v>
      </c>
      <c r="L5172">
        <v>0</v>
      </c>
      <c r="M5172">
        <v>2023</v>
      </c>
      <c r="N5172">
        <f t="shared" ca="1" si="320"/>
        <v>237</v>
      </c>
      <c r="O5172">
        <f t="shared" ca="1" si="321"/>
        <v>9655</v>
      </c>
      <c r="P5172">
        <f ca="1">_20206[[#This Row],[最低排名]]-_20206[[#This Row],[同分人数]]+1</f>
        <v>9419</v>
      </c>
      <c r="Q5172">
        <f ca="1">IF(O5172&gt;=开始!$B$6, 1, 0)</f>
        <v>1</v>
      </c>
      <c r="R5172">
        <f ca="1">_20206[[#This Row],[最低排名]]-开始!$B$6</f>
        <v>9655</v>
      </c>
    </row>
    <row r="5173" spans="1:18">
      <c r="A5173">
        <v>83504</v>
      </c>
      <c r="B5173" t="s">
        <v>1344</v>
      </c>
      <c r="C5173" t="str">
        <f t="shared" si="322"/>
        <v>西南财大</v>
      </c>
      <c r="D5173" t="str">
        <f t="shared" si="323"/>
        <v>04</v>
      </c>
      <c r="E5173" t="s">
        <v>607</v>
      </c>
      <c r="F5173">
        <v>221</v>
      </c>
      <c r="G5173">
        <v>114</v>
      </c>
      <c r="H5173">
        <v>130</v>
      </c>
      <c r="I5173">
        <v>67</v>
      </c>
      <c r="J5173">
        <v>61</v>
      </c>
      <c r="K5173">
        <v>58</v>
      </c>
      <c r="L5173">
        <v>0</v>
      </c>
      <c r="M5173">
        <v>2023</v>
      </c>
      <c r="N5173">
        <f t="shared" ca="1" si="320"/>
        <v>225</v>
      </c>
      <c r="O5173">
        <f t="shared" ca="1" si="321"/>
        <v>10565</v>
      </c>
      <c r="P5173">
        <f ca="1">_20206[[#This Row],[最低排名]]-_20206[[#This Row],[同分人数]]+1</f>
        <v>10341</v>
      </c>
      <c r="Q5173">
        <f ca="1">IF(O5173&gt;=开始!$B$6, 1, 0)</f>
        <v>1</v>
      </c>
      <c r="R5173">
        <f ca="1">_20206[[#This Row],[最低排名]]-开始!$B$6</f>
        <v>10565</v>
      </c>
    </row>
    <row r="5174" spans="1:18">
      <c r="A5174">
        <v>83601</v>
      </c>
      <c r="B5174" t="s">
        <v>1345</v>
      </c>
      <c r="C5174" t="str">
        <f t="shared" si="322"/>
        <v>民航飞院</v>
      </c>
      <c r="D5174" t="str">
        <f t="shared" si="323"/>
        <v>01</v>
      </c>
      <c r="E5174" t="s">
        <v>381</v>
      </c>
      <c r="F5174">
        <v>203</v>
      </c>
      <c r="G5174">
        <v>111</v>
      </c>
      <c r="H5174">
        <v>64</v>
      </c>
      <c r="I5174">
        <v>61</v>
      </c>
      <c r="J5174">
        <v>52</v>
      </c>
      <c r="K5174">
        <v>49</v>
      </c>
      <c r="L5174">
        <v>0</v>
      </c>
      <c r="M5174">
        <v>2023</v>
      </c>
      <c r="N5174">
        <f t="shared" ca="1" si="320"/>
        <v>190</v>
      </c>
      <c r="O5174">
        <f t="shared" ca="1" si="321"/>
        <v>36303</v>
      </c>
      <c r="P5174">
        <f ca="1">_20206[[#This Row],[最低排名]]-_20206[[#This Row],[同分人数]]+1</f>
        <v>36114</v>
      </c>
      <c r="Q5174">
        <f ca="1">IF(O5174&gt;=开始!$B$6, 1, 0)</f>
        <v>1</v>
      </c>
      <c r="R5174">
        <f ca="1">_20206[[#This Row],[最低排名]]-开始!$B$6</f>
        <v>36303</v>
      </c>
    </row>
    <row r="5175" spans="1:18">
      <c r="A5175">
        <v>83602</v>
      </c>
      <c r="B5175" t="s">
        <v>1346</v>
      </c>
      <c r="C5175" t="str">
        <f t="shared" si="322"/>
        <v>民航飞院</v>
      </c>
      <c r="D5175" t="str">
        <f t="shared" si="323"/>
        <v>02</v>
      </c>
      <c r="E5175" t="s">
        <v>528</v>
      </c>
      <c r="F5175">
        <v>195</v>
      </c>
      <c r="G5175">
        <v>99</v>
      </c>
      <c r="H5175">
        <v>98</v>
      </c>
      <c r="I5175">
        <v>55</v>
      </c>
      <c r="J5175">
        <v>46</v>
      </c>
      <c r="K5175">
        <v>46</v>
      </c>
      <c r="L5175">
        <v>0</v>
      </c>
      <c r="M5175">
        <v>2023</v>
      </c>
      <c r="N5175">
        <f t="shared" ca="1" si="320"/>
        <v>199</v>
      </c>
      <c r="O5175">
        <f t="shared" ca="1" si="321"/>
        <v>33965</v>
      </c>
      <c r="P5175">
        <f ca="1">_20206[[#This Row],[最低排名]]-_20206[[#This Row],[同分人数]]+1</f>
        <v>33767</v>
      </c>
      <c r="Q5175">
        <f ca="1">IF(O5175&gt;=开始!$B$6, 1, 0)</f>
        <v>1</v>
      </c>
      <c r="R5175">
        <f ca="1">_20206[[#This Row],[最低排名]]-开始!$B$6</f>
        <v>33965</v>
      </c>
    </row>
    <row r="5176" spans="1:18">
      <c r="A5176">
        <v>83603</v>
      </c>
      <c r="B5176" t="s">
        <v>1347</v>
      </c>
      <c r="C5176" t="str">
        <f t="shared" si="322"/>
        <v>民航飞院</v>
      </c>
      <c r="D5176" t="str">
        <f t="shared" si="323"/>
        <v>03</v>
      </c>
      <c r="E5176" t="s">
        <v>170</v>
      </c>
      <c r="F5176">
        <v>170</v>
      </c>
      <c r="G5176">
        <v>87</v>
      </c>
      <c r="H5176">
        <v>112</v>
      </c>
      <c r="I5176">
        <v>61</v>
      </c>
      <c r="J5176">
        <v>58</v>
      </c>
      <c r="K5176">
        <v>52</v>
      </c>
      <c r="L5176">
        <v>0</v>
      </c>
      <c r="M5176">
        <v>2023</v>
      </c>
      <c r="N5176">
        <f t="shared" ca="1" si="320"/>
        <v>242</v>
      </c>
      <c r="O5176">
        <f t="shared" ca="1" si="321"/>
        <v>31094</v>
      </c>
      <c r="P5176">
        <f ca="1">_20206[[#This Row],[最低排名]]-_20206[[#This Row],[同分人数]]+1</f>
        <v>30853</v>
      </c>
      <c r="Q5176">
        <f ca="1">IF(O5176&gt;=开始!$B$6, 1, 0)</f>
        <v>1</v>
      </c>
      <c r="R5176">
        <f ca="1">_20206[[#This Row],[最低排名]]-开始!$B$6</f>
        <v>31094</v>
      </c>
    </row>
    <row r="5177" spans="1:18">
      <c r="A5177">
        <v>83604</v>
      </c>
      <c r="B5177" t="s">
        <v>1348</v>
      </c>
      <c r="C5177" t="str">
        <f t="shared" si="322"/>
        <v>民航飞院</v>
      </c>
      <c r="D5177" t="str">
        <f t="shared" si="323"/>
        <v>04</v>
      </c>
      <c r="E5177" t="s">
        <v>485</v>
      </c>
      <c r="F5177">
        <v>195</v>
      </c>
      <c r="G5177">
        <v>99</v>
      </c>
      <c r="H5177">
        <v>88</v>
      </c>
      <c r="I5177">
        <v>55</v>
      </c>
      <c r="J5177">
        <v>55</v>
      </c>
      <c r="K5177">
        <v>52</v>
      </c>
      <c r="L5177">
        <v>0</v>
      </c>
      <c r="M5177">
        <v>2023</v>
      </c>
      <c r="N5177">
        <f t="shared" ca="1" si="320"/>
        <v>221</v>
      </c>
      <c r="O5177">
        <f t="shared" ca="1" si="321"/>
        <v>32897</v>
      </c>
      <c r="P5177">
        <f ca="1">_20206[[#This Row],[最低排名]]-_20206[[#This Row],[同分人数]]+1</f>
        <v>32677</v>
      </c>
      <c r="Q5177">
        <f ca="1">IF(O5177&gt;=开始!$B$6, 1, 0)</f>
        <v>1</v>
      </c>
      <c r="R5177">
        <f ca="1">_20206[[#This Row],[最低排名]]-开始!$B$6</f>
        <v>32897</v>
      </c>
    </row>
    <row r="5178" spans="1:18">
      <c r="A5178">
        <v>83701</v>
      </c>
      <c r="B5178" t="s">
        <v>1349</v>
      </c>
      <c r="C5178" t="str">
        <f t="shared" si="322"/>
        <v>西南石油</v>
      </c>
      <c r="D5178" t="str">
        <f t="shared" si="323"/>
        <v>01</v>
      </c>
      <c r="E5178" t="s">
        <v>77</v>
      </c>
      <c r="F5178">
        <v>195</v>
      </c>
      <c r="G5178">
        <v>101</v>
      </c>
      <c r="H5178">
        <v>108</v>
      </c>
      <c r="I5178">
        <v>67</v>
      </c>
      <c r="J5178">
        <v>64</v>
      </c>
      <c r="K5178">
        <v>64</v>
      </c>
      <c r="L5178">
        <v>0</v>
      </c>
      <c r="M5178">
        <v>2023</v>
      </c>
      <c r="N5178">
        <f t="shared" ca="1" si="320"/>
        <v>260</v>
      </c>
      <c r="O5178">
        <f t="shared" ca="1" si="321"/>
        <v>20181</v>
      </c>
      <c r="P5178">
        <f ca="1">_20206[[#This Row],[最低排名]]-_20206[[#This Row],[同分人数]]+1</f>
        <v>19922</v>
      </c>
      <c r="Q5178">
        <f ca="1">IF(O5178&gt;=开始!$B$6, 1, 0)</f>
        <v>1</v>
      </c>
      <c r="R5178">
        <f ca="1">_20206[[#This Row],[最低排名]]-开始!$B$6</f>
        <v>20181</v>
      </c>
    </row>
    <row r="5179" spans="1:18">
      <c r="A5179">
        <v>83702</v>
      </c>
      <c r="B5179" t="s">
        <v>1350</v>
      </c>
      <c r="C5179" t="str">
        <f t="shared" si="322"/>
        <v>西南石油</v>
      </c>
      <c r="D5179" t="str">
        <f t="shared" si="323"/>
        <v>02</v>
      </c>
      <c r="E5179" t="s">
        <v>120</v>
      </c>
      <c r="F5179">
        <v>214</v>
      </c>
      <c r="G5179">
        <v>117</v>
      </c>
      <c r="H5179">
        <v>89</v>
      </c>
      <c r="I5179">
        <v>70</v>
      </c>
      <c r="J5179">
        <v>58</v>
      </c>
      <c r="K5179">
        <v>49</v>
      </c>
      <c r="L5179">
        <v>0</v>
      </c>
      <c r="M5179">
        <v>2023</v>
      </c>
      <c r="N5179">
        <f t="shared" ca="1" si="320"/>
        <v>231</v>
      </c>
      <c r="O5179">
        <f t="shared" ca="1" si="321"/>
        <v>24548</v>
      </c>
      <c r="P5179">
        <f ca="1">_20206[[#This Row],[最低排名]]-_20206[[#This Row],[同分人数]]+1</f>
        <v>24318</v>
      </c>
      <c r="Q5179">
        <f ca="1">IF(O5179&gt;=开始!$B$6, 1, 0)</f>
        <v>1</v>
      </c>
      <c r="R5179">
        <f ca="1">_20206[[#This Row],[最低排名]]-开始!$B$6</f>
        <v>24548</v>
      </c>
    </row>
    <row r="5180" spans="1:18">
      <c r="A5180">
        <v>83703</v>
      </c>
      <c r="B5180" t="s">
        <v>1351</v>
      </c>
      <c r="C5180" t="str">
        <f t="shared" si="322"/>
        <v>西南石油</v>
      </c>
      <c r="D5180" t="str">
        <f t="shared" si="323"/>
        <v>03</v>
      </c>
      <c r="E5180" t="s">
        <v>92</v>
      </c>
      <c r="F5180">
        <v>212</v>
      </c>
      <c r="G5180">
        <v>109</v>
      </c>
      <c r="H5180">
        <v>102</v>
      </c>
      <c r="I5180">
        <v>58</v>
      </c>
      <c r="J5180">
        <v>55</v>
      </c>
      <c r="K5180">
        <v>55</v>
      </c>
      <c r="L5180">
        <v>0</v>
      </c>
      <c r="M5180">
        <v>2023</v>
      </c>
      <c r="N5180">
        <f t="shared" ca="1" si="320"/>
        <v>263</v>
      </c>
      <c r="O5180">
        <f t="shared" ca="1" si="321"/>
        <v>24077</v>
      </c>
      <c r="P5180">
        <f ca="1">_20206[[#This Row],[最低排名]]-_20206[[#This Row],[同分人数]]+1</f>
        <v>23815</v>
      </c>
      <c r="Q5180">
        <f ca="1">IF(O5180&gt;=开始!$B$6, 1, 0)</f>
        <v>1</v>
      </c>
      <c r="R5180">
        <f ca="1">_20206[[#This Row],[最低排名]]-开始!$B$6</f>
        <v>24077</v>
      </c>
    </row>
    <row r="5181" spans="1:18">
      <c r="A5181">
        <v>83801</v>
      </c>
      <c r="B5181" t="s">
        <v>1352</v>
      </c>
      <c r="C5181" t="str">
        <f t="shared" si="322"/>
        <v>成都理工</v>
      </c>
      <c r="D5181" t="str">
        <f t="shared" si="323"/>
        <v>01</v>
      </c>
      <c r="E5181" t="s">
        <v>128</v>
      </c>
      <c r="F5181">
        <v>198</v>
      </c>
      <c r="G5181">
        <v>99</v>
      </c>
      <c r="H5181">
        <v>92</v>
      </c>
      <c r="I5181">
        <v>64</v>
      </c>
      <c r="J5181">
        <v>64</v>
      </c>
      <c r="K5181">
        <v>61</v>
      </c>
      <c r="L5181">
        <v>0</v>
      </c>
      <c r="M5181">
        <v>2023</v>
      </c>
      <c r="N5181">
        <f t="shared" ca="1" si="320"/>
        <v>253</v>
      </c>
      <c r="O5181">
        <f t="shared" ca="1" si="321"/>
        <v>24801</v>
      </c>
      <c r="P5181">
        <f ca="1">_20206[[#This Row],[最低排名]]-_20206[[#This Row],[同分人数]]+1</f>
        <v>24549</v>
      </c>
      <c r="Q5181">
        <f ca="1">IF(O5181&gt;=开始!$B$6, 1, 0)</f>
        <v>1</v>
      </c>
      <c r="R5181">
        <f ca="1">_20206[[#This Row],[最低排名]]-开始!$B$6</f>
        <v>24801</v>
      </c>
    </row>
    <row r="5182" spans="1:18">
      <c r="A5182">
        <v>83802</v>
      </c>
      <c r="B5182" t="s">
        <v>1353</v>
      </c>
      <c r="C5182" t="str">
        <f t="shared" si="322"/>
        <v>成都理工</v>
      </c>
      <c r="D5182" t="str">
        <f t="shared" si="323"/>
        <v>02</v>
      </c>
      <c r="E5182" t="s">
        <v>749</v>
      </c>
      <c r="F5182">
        <v>221</v>
      </c>
      <c r="G5182">
        <v>122</v>
      </c>
      <c r="H5182">
        <v>106</v>
      </c>
      <c r="I5182">
        <v>64</v>
      </c>
      <c r="J5182">
        <v>61</v>
      </c>
      <c r="K5182">
        <v>52</v>
      </c>
      <c r="L5182">
        <v>0</v>
      </c>
      <c r="M5182">
        <v>2023</v>
      </c>
      <c r="N5182">
        <f t="shared" ca="1" si="320"/>
        <v>237</v>
      </c>
      <c r="O5182">
        <f t="shared" ca="1" si="321"/>
        <v>18635</v>
      </c>
      <c r="P5182">
        <f ca="1">_20206[[#This Row],[最低排名]]-_20206[[#This Row],[同分人数]]+1</f>
        <v>18399</v>
      </c>
      <c r="Q5182">
        <f ca="1">IF(O5182&gt;=开始!$B$6, 1, 0)</f>
        <v>1</v>
      </c>
      <c r="R5182">
        <f ca="1">_20206[[#This Row],[最低排名]]-开始!$B$6</f>
        <v>18635</v>
      </c>
    </row>
    <row r="5183" spans="1:18">
      <c r="A5183">
        <v>83901</v>
      </c>
      <c r="B5183" t="s">
        <v>1354</v>
      </c>
      <c r="C5183" t="str">
        <f t="shared" si="322"/>
        <v>西南科大</v>
      </c>
      <c r="D5183" t="str">
        <f t="shared" si="323"/>
        <v>01</v>
      </c>
      <c r="E5183" t="s">
        <v>440</v>
      </c>
      <c r="F5183">
        <v>194</v>
      </c>
      <c r="G5183">
        <v>109</v>
      </c>
      <c r="H5183">
        <v>84</v>
      </c>
      <c r="I5183">
        <v>58</v>
      </c>
      <c r="J5183">
        <v>52</v>
      </c>
      <c r="K5183">
        <v>49</v>
      </c>
      <c r="L5183">
        <v>0</v>
      </c>
      <c r="M5183">
        <v>2023</v>
      </c>
      <c r="N5183">
        <f t="shared" ca="1" si="320"/>
        <v>194</v>
      </c>
      <c r="O5183">
        <f t="shared" ca="1" si="321"/>
        <v>34625</v>
      </c>
      <c r="P5183">
        <f ca="1">_20206[[#This Row],[最低排名]]-_20206[[#This Row],[同分人数]]+1</f>
        <v>34432</v>
      </c>
      <c r="Q5183">
        <f ca="1">IF(O5183&gt;=开始!$B$6, 1, 0)</f>
        <v>1</v>
      </c>
      <c r="R5183">
        <f ca="1">_20206[[#This Row],[最低排名]]-开始!$B$6</f>
        <v>34625</v>
      </c>
    </row>
    <row r="5184" spans="1:18">
      <c r="A5184">
        <v>83902</v>
      </c>
      <c r="B5184" t="s">
        <v>1355</v>
      </c>
      <c r="C5184" t="str">
        <f t="shared" si="322"/>
        <v>西南科大</v>
      </c>
      <c r="D5184" t="str">
        <f t="shared" si="323"/>
        <v>02</v>
      </c>
      <c r="E5184" t="s">
        <v>228</v>
      </c>
      <c r="F5184">
        <v>209</v>
      </c>
      <c r="G5184">
        <v>108</v>
      </c>
      <c r="H5184">
        <v>74</v>
      </c>
      <c r="I5184">
        <v>61</v>
      </c>
      <c r="J5184">
        <v>49</v>
      </c>
      <c r="K5184">
        <v>46</v>
      </c>
      <c r="L5184">
        <v>0</v>
      </c>
      <c r="M5184">
        <v>2023</v>
      </c>
      <c r="N5184">
        <f t="shared" ca="1" si="320"/>
        <v>205</v>
      </c>
      <c r="O5184">
        <f t="shared" ca="1" si="321"/>
        <v>34170</v>
      </c>
      <c r="P5184">
        <f ca="1">_20206[[#This Row],[最低排名]]-_20206[[#This Row],[同分人数]]+1</f>
        <v>33966</v>
      </c>
      <c r="Q5184">
        <f ca="1">IF(O5184&gt;=开始!$B$6, 1, 0)</f>
        <v>1</v>
      </c>
      <c r="R5184">
        <f ca="1">_20206[[#This Row],[最低排名]]-开始!$B$6</f>
        <v>34170</v>
      </c>
    </row>
    <row r="5185" spans="1:18">
      <c r="A5185">
        <v>83903</v>
      </c>
      <c r="B5185" t="s">
        <v>1356</v>
      </c>
      <c r="C5185" t="str">
        <f t="shared" si="322"/>
        <v>西南科大</v>
      </c>
      <c r="D5185" t="str">
        <f t="shared" si="323"/>
        <v>03</v>
      </c>
      <c r="E5185" t="s">
        <v>485</v>
      </c>
      <c r="F5185">
        <v>203</v>
      </c>
      <c r="G5185">
        <v>110</v>
      </c>
      <c r="H5185">
        <v>86</v>
      </c>
      <c r="I5185">
        <v>58</v>
      </c>
      <c r="J5185">
        <v>52</v>
      </c>
      <c r="K5185">
        <v>46</v>
      </c>
      <c r="L5185">
        <v>0</v>
      </c>
      <c r="M5185">
        <v>2023</v>
      </c>
      <c r="N5185">
        <f t="shared" ca="1" si="320"/>
        <v>221</v>
      </c>
      <c r="O5185">
        <f t="shared" ca="1" si="321"/>
        <v>32897</v>
      </c>
      <c r="P5185">
        <f ca="1">_20206[[#This Row],[最低排名]]-_20206[[#This Row],[同分人数]]+1</f>
        <v>32677</v>
      </c>
      <c r="Q5185">
        <f ca="1">IF(O5185&gt;=开始!$B$6, 1, 0)</f>
        <v>1</v>
      </c>
      <c r="R5185">
        <f ca="1">_20206[[#This Row],[最低排名]]-开始!$B$6</f>
        <v>32897</v>
      </c>
    </row>
    <row r="5186" spans="1:18">
      <c r="A5186">
        <v>84001</v>
      </c>
      <c r="B5186" t="s">
        <v>1357</v>
      </c>
      <c r="C5186" t="str">
        <f t="shared" si="322"/>
        <v>成都信息</v>
      </c>
      <c r="D5186" t="str">
        <f t="shared" si="323"/>
        <v>01</v>
      </c>
      <c r="E5186" t="s">
        <v>560</v>
      </c>
      <c r="F5186">
        <v>187</v>
      </c>
      <c r="G5186">
        <v>109</v>
      </c>
      <c r="H5186">
        <v>106</v>
      </c>
      <c r="I5186">
        <v>67</v>
      </c>
      <c r="J5186">
        <v>46</v>
      </c>
      <c r="K5186">
        <v>43</v>
      </c>
      <c r="L5186">
        <v>0</v>
      </c>
      <c r="M5186">
        <v>2023</v>
      </c>
      <c r="N5186">
        <f t="shared" ref="N5186:N5249" ca="1" si="324">VLOOKUP(E5186, INDIRECT("'" &amp; M5186 &amp; "D'!$A$2:$G$500"), 2, FALSE)</f>
        <v>202</v>
      </c>
      <c r="O5186">
        <f t="shared" ref="O5186:O5249" ca="1" si="325">VLOOKUP(E5186, INDIRECT("'" &amp; M5186 &amp; "D'!$A$2:$G$500"), 3, FALSE)</f>
        <v>32023</v>
      </c>
      <c r="P5186">
        <f ca="1">_20206[[#This Row],[最低排名]]-_20206[[#This Row],[同分人数]]+1</f>
        <v>31822</v>
      </c>
      <c r="Q5186">
        <f ca="1">IF(O5186&gt;=开始!$B$6, 1, 0)</f>
        <v>1</v>
      </c>
      <c r="R5186">
        <f ca="1">_20206[[#This Row],[最低排名]]-开始!$B$6</f>
        <v>32023</v>
      </c>
    </row>
    <row r="5187" spans="1:18">
      <c r="A5187">
        <v>84002</v>
      </c>
      <c r="B5187" t="s">
        <v>1358</v>
      </c>
      <c r="C5187" t="str">
        <f t="shared" si="322"/>
        <v>成都信息</v>
      </c>
      <c r="D5187" t="str">
        <f t="shared" si="323"/>
        <v>02</v>
      </c>
      <c r="E5187" t="s">
        <v>387</v>
      </c>
      <c r="F5187">
        <v>188</v>
      </c>
      <c r="G5187">
        <v>96</v>
      </c>
      <c r="H5187">
        <v>75</v>
      </c>
      <c r="I5187">
        <v>67</v>
      </c>
      <c r="J5187">
        <v>61</v>
      </c>
      <c r="K5187">
        <v>55</v>
      </c>
      <c r="L5187">
        <v>0</v>
      </c>
      <c r="M5187">
        <v>2023</v>
      </c>
      <c r="N5187">
        <f t="shared" ca="1" si="324"/>
        <v>216</v>
      </c>
      <c r="O5187">
        <f t="shared" ca="1" si="325"/>
        <v>32676</v>
      </c>
      <c r="P5187">
        <f ca="1">_20206[[#This Row],[最低排名]]-_20206[[#This Row],[同分人数]]+1</f>
        <v>32461</v>
      </c>
      <c r="Q5187">
        <f ca="1">IF(O5187&gt;=开始!$B$6, 1, 0)</f>
        <v>1</v>
      </c>
      <c r="R5187">
        <f ca="1">_20206[[#This Row],[最低排名]]-开始!$B$6</f>
        <v>32676</v>
      </c>
    </row>
    <row r="5188" spans="1:18">
      <c r="A5188">
        <v>84101</v>
      </c>
      <c r="B5188" t="s">
        <v>1359</v>
      </c>
      <c r="C5188" t="str">
        <f t="shared" si="322"/>
        <v>西华大学</v>
      </c>
      <c r="D5188" t="str">
        <f t="shared" si="323"/>
        <v>01</v>
      </c>
      <c r="E5188" t="s">
        <v>485</v>
      </c>
      <c r="F5188">
        <v>190</v>
      </c>
      <c r="G5188">
        <v>101</v>
      </c>
      <c r="H5188">
        <v>96</v>
      </c>
      <c r="I5188">
        <v>58</v>
      </c>
      <c r="J5188">
        <v>52</v>
      </c>
      <c r="K5188">
        <v>49</v>
      </c>
      <c r="L5188">
        <v>0</v>
      </c>
      <c r="M5188">
        <v>2023</v>
      </c>
      <c r="N5188">
        <f t="shared" ca="1" si="324"/>
        <v>221</v>
      </c>
      <c r="O5188">
        <f t="shared" ca="1" si="325"/>
        <v>32897</v>
      </c>
      <c r="P5188">
        <f ca="1">_20206[[#This Row],[最低排名]]-_20206[[#This Row],[同分人数]]+1</f>
        <v>32677</v>
      </c>
      <c r="Q5188">
        <f ca="1">IF(O5188&gt;=开始!$B$6, 1, 0)</f>
        <v>1</v>
      </c>
      <c r="R5188">
        <f ca="1">_20206[[#This Row],[最低排名]]-开始!$B$6</f>
        <v>32897</v>
      </c>
    </row>
    <row r="5189" spans="1:18">
      <c r="A5189">
        <v>84102</v>
      </c>
      <c r="B5189" t="s">
        <v>1360</v>
      </c>
      <c r="C5189" t="str">
        <f t="shared" si="322"/>
        <v>西华大学</v>
      </c>
      <c r="D5189" t="str">
        <f t="shared" si="323"/>
        <v>02</v>
      </c>
      <c r="E5189" t="s">
        <v>863</v>
      </c>
      <c r="F5189">
        <v>192</v>
      </c>
      <c r="G5189">
        <v>102</v>
      </c>
      <c r="H5189">
        <v>109</v>
      </c>
      <c r="I5189">
        <v>61</v>
      </c>
      <c r="J5189">
        <v>55</v>
      </c>
      <c r="K5189">
        <v>49</v>
      </c>
      <c r="L5189">
        <v>0</v>
      </c>
      <c r="M5189">
        <v>2023</v>
      </c>
      <c r="N5189">
        <f t="shared" ca="1" si="324"/>
        <v>257</v>
      </c>
      <c r="O5189">
        <f t="shared" ca="1" si="325"/>
        <v>28075</v>
      </c>
      <c r="P5189">
        <f ca="1">_20206[[#This Row],[最低排名]]-_20206[[#This Row],[同分人数]]+1</f>
        <v>27819</v>
      </c>
      <c r="Q5189">
        <f ca="1">IF(O5189&gt;=开始!$B$6, 1, 0)</f>
        <v>1</v>
      </c>
      <c r="R5189">
        <f ca="1">_20206[[#This Row],[最低排名]]-开始!$B$6</f>
        <v>28075</v>
      </c>
    </row>
    <row r="5190" spans="1:18">
      <c r="A5190">
        <v>84201</v>
      </c>
      <c r="B5190" t="s">
        <v>1361</v>
      </c>
      <c r="C5190" t="str">
        <f t="shared" si="322"/>
        <v>西南医大</v>
      </c>
      <c r="D5190" t="str">
        <f t="shared" si="323"/>
        <v>01</v>
      </c>
      <c r="E5190" t="s">
        <v>122</v>
      </c>
      <c r="F5190">
        <v>212</v>
      </c>
      <c r="G5190">
        <v>118</v>
      </c>
      <c r="H5190">
        <v>117</v>
      </c>
      <c r="I5190">
        <v>67</v>
      </c>
      <c r="J5190">
        <v>58</v>
      </c>
      <c r="K5190">
        <v>52</v>
      </c>
      <c r="L5190">
        <v>0</v>
      </c>
      <c r="M5190">
        <v>2023</v>
      </c>
      <c r="N5190">
        <f t="shared" ca="1" si="324"/>
        <v>255</v>
      </c>
      <c r="O5190">
        <f t="shared" ca="1" si="325"/>
        <v>18118</v>
      </c>
      <c r="P5190">
        <f ca="1">_20206[[#This Row],[最低排名]]-_20206[[#This Row],[同分人数]]+1</f>
        <v>17864</v>
      </c>
      <c r="Q5190">
        <f ca="1">IF(O5190&gt;=开始!$B$6, 1, 0)</f>
        <v>1</v>
      </c>
      <c r="R5190">
        <f ca="1">_20206[[#This Row],[最低排名]]-开始!$B$6</f>
        <v>18118</v>
      </c>
    </row>
    <row r="5191" spans="1:18">
      <c r="A5191">
        <v>84301</v>
      </c>
      <c r="B5191" t="s">
        <v>1362</v>
      </c>
      <c r="C5191" t="str">
        <f t="shared" si="322"/>
        <v>西华师大</v>
      </c>
      <c r="D5191" t="str">
        <f t="shared" si="323"/>
        <v>01</v>
      </c>
      <c r="E5191" t="s">
        <v>398</v>
      </c>
      <c r="F5191">
        <v>190</v>
      </c>
      <c r="G5191">
        <v>101</v>
      </c>
      <c r="H5191">
        <v>72</v>
      </c>
      <c r="I5191">
        <v>67</v>
      </c>
      <c r="J5191">
        <v>55</v>
      </c>
      <c r="K5191">
        <v>49</v>
      </c>
      <c r="L5191">
        <v>0</v>
      </c>
      <c r="M5191">
        <v>2023</v>
      </c>
      <c r="N5191">
        <f t="shared" ca="1" si="324"/>
        <v>214</v>
      </c>
      <c r="O5191">
        <f t="shared" ca="1" si="325"/>
        <v>35473</v>
      </c>
      <c r="P5191">
        <f ca="1">_20206[[#This Row],[最低排名]]-_20206[[#This Row],[同分人数]]+1</f>
        <v>35260</v>
      </c>
      <c r="Q5191">
        <f ca="1">IF(O5191&gt;=开始!$B$6, 1, 0)</f>
        <v>1</v>
      </c>
      <c r="R5191">
        <f ca="1">_20206[[#This Row],[最低排名]]-开始!$B$6</f>
        <v>35473</v>
      </c>
    </row>
    <row r="5192" spans="1:18">
      <c r="A5192">
        <v>84402</v>
      </c>
      <c r="B5192" t="s">
        <v>1363</v>
      </c>
      <c r="C5192" t="str">
        <f t="shared" si="322"/>
        <v>成都东软</v>
      </c>
      <c r="D5192" t="str">
        <f t="shared" si="323"/>
        <v>02</v>
      </c>
      <c r="E5192" t="s">
        <v>412</v>
      </c>
      <c r="F5192">
        <v>198</v>
      </c>
      <c r="G5192">
        <v>101</v>
      </c>
      <c r="H5192">
        <v>48</v>
      </c>
      <c r="I5192">
        <v>64</v>
      </c>
      <c r="J5192">
        <v>55</v>
      </c>
      <c r="K5192">
        <v>52</v>
      </c>
      <c r="L5192">
        <v>0</v>
      </c>
      <c r="M5192">
        <v>2023</v>
      </c>
      <c r="N5192">
        <f t="shared" ca="1" si="324"/>
        <v>199</v>
      </c>
      <c r="O5192">
        <f t="shared" ca="1" si="325"/>
        <v>38666</v>
      </c>
      <c r="P5192">
        <f ca="1">_20206[[#This Row],[最低排名]]-_20206[[#This Row],[同分人数]]+1</f>
        <v>38468</v>
      </c>
      <c r="Q5192">
        <f ca="1">IF(O5192&gt;=开始!$B$6, 1, 0)</f>
        <v>1</v>
      </c>
      <c r="R5192">
        <f ca="1">_20206[[#This Row],[最低排名]]-开始!$B$6</f>
        <v>38666</v>
      </c>
    </row>
    <row r="5193" spans="1:18">
      <c r="A5193">
        <v>84501</v>
      </c>
      <c r="B5193" t="s">
        <v>1364</v>
      </c>
      <c r="C5193" t="str">
        <f t="shared" si="322"/>
        <v>西财天府</v>
      </c>
      <c r="D5193" t="str">
        <f t="shared" si="323"/>
        <v>01</v>
      </c>
      <c r="E5193" t="s">
        <v>198</v>
      </c>
      <c r="F5193">
        <v>193</v>
      </c>
      <c r="G5193">
        <v>99</v>
      </c>
      <c r="H5193">
        <v>71</v>
      </c>
      <c r="I5193">
        <v>52</v>
      </c>
      <c r="J5193">
        <v>46</v>
      </c>
      <c r="K5193">
        <v>43</v>
      </c>
      <c r="L5193">
        <v>0</v>
      </c>
      <c r="M5193">
        <v>2023</v>
      </c>
      <c r="N5193">
        <f t="shared" ca="1" si="324"/>
        <v>159</v>
      </c>
      <c r="O5193">
        <f t="shared" ca="1" si="325"/>
        <v>40830</v>
      </c>
      <c r="P5193">
        <f ca="1">_20206[[#This Row],[最低排名]]-_20206[[#This Row],[同分人数]]+1</f>
        <v>40672</v>
      </c>
      <c r="Q5193">
        <f ca="1">IF(O5193&gt;=开始!$B$6, 1, 0)</f>
        <v>1</v>
      </c>
      <c r="R5193">
        <f ca="1">_20206[[#This Row],[最低排名]]-开始!$B$6</f>
        <v>40830</v>
      </c>
    </row>
    <row r="5194" spans="1:18">
      <c r="A5194">
        <v>84601</v>
      </c>
      <c r="B5194" t="s">
        <v>1365</v>
      </c>
      <c r="C5194" t="str">
        <f t="shared" si="322"/>
        <v>四川轻化</v>
      </c>
      <c r="D5194" t="str">
        <f t="shared" si="323"/>
        <v>01</v>
      </c>
      <c r="E5194" t="s">
        <v>469</v>
      </c>
      <c r="F5194">
        <v>190</v>
      </c>
      <c r="G5194">
        <v>98</v>
      </c>
      <c r="H5194">
        <v>77</v>
      </c>
      <c r="I5194">
        <v>61</v>
      </c>
      <c r="J5194">
        <v>58</v>
      </c>
      <c r="K5194">
        <v>46</v>
      </c>
      <c r="L5194">
        <v>0</v>
      </c>
      <c r="M5194">
        <v>2023</v>
      </c>
      <c r="N5194">
        <f t="shared" ca="1" si="324"/>
        <v>224</v>
      </c>
      <c r="O5194">
        <f t="shared" ca="1" si="325"/>
        <v>35697</v>
      </c>
      <c r="P5194">
        <f ca="1">_20206[[#This Row],[最低排名]]-_20206[[#This Row],[同分人数]]+1</f>
        <v>35474</v>
      </c>
      <c r="Q5194">
        <f ca="1">IF(O5194&gt;=开始!$B$6, 1, 0)</f>
        <v>1</v>
      </c>
      <c r="R5194">
        <f ca="1">_20206[[#This Row],[最低排名]]-开始!$B$6</f>
        <v>35697</v>
      </c>
    </row>
    <row r="5195" spans="1:18">
      <c r="A5195">
        <v>84701</v>
      </c>
      <c r="B5195" t="s">
        <v>1366</v>
      </c>
      <c r="C5195" t="str">
        <f t="shared" si="322"/>
        <v>四川农大</v>
      </c>
      <c r="D5195" t="str">
        <f t="shared" si="323"/>
        <v>01</v>
      </c>
      <c r="E5195" t="s">
        <v>37</v>
      </c>
      <c r="F5195">
        <v>224</v>
      </c>
      <c r="G5195">
        <v>125</v>
      </c>
      <c r="H5195">
        <v>104</v>
      </c>
      <c r="I5195">
        <v>67</v>
      </c>
      <c r="J5195">
        <v>64</v>
      </c>
      <c r="K5195">
        <v>64</v>
      </c>
      <c r="L5195">
        <v>0</v>
      </c>
      <c r="M5195">
        <v>2023</v>
      </c>
      <c r="N5195">
        <f t="shared" ca="1" si="324"/>
        <v>256</v>
      </c>
      <c r="O5195">
        <f t="shared" ca="1" si="325"/>
        <v>13919</v>
      </c>
      <c r="P5195">
        <f ca="1">_20206[[#This Row],[最低排名]]-_20206[[#This Row],[同分人数]]+1</f>
        <v>13664</v>
      </c>
      <c r="Q5195">
        <f ca="1">IF(O5195&gt;=开始!$B$6, 1, 0)</f>
        <v>1</v>
      </c>
      <c r="R5195">
        <f ca="1">_20206[[#This Row],[最低排名]]-开始!$B$6</f>
        <v>13919</v>
      </c>
    </row>
    <row r="5196" spans="1:18">
      <c r="A5196">
        <v>84801</v>
      </c>
      <c r="B5196" t="s">
        <v>1367</v>
      </c>
      <c r="C5196" t="str">
        <f t="shared" si="322"/>
        <v>四川师大</v>
      </c>
      <c r="D5196" t="str">
        <f t="shared" si="323"/>
        <v>01</v>
      </c>
      <c r="E5196" t="s">
        <v>302</v>
      </c>
      <c r="F5196">
        <v>210</v>
      </c>
      <c r="G5196">
        <v>111</v>
      </c>
      <c r="H5196">
        <v>121</v>
      </c>
      <c r="I5196">
        <v>55</v>
      </c>
      <c r="J5196">
        <v>52</v>
      </c>
      <c r="K5196">
        <v>52</v>
      </c>
      <c r="L5196">
        <v>0</v>
      </c>
      <c r="M5196">
        <v>2023</v>
      </c>
      <c r="N5196">
        <f t="shared" ca="1" si="324"/>
        <v>234</v>
      </c>
      <c r="O5196">
        <f t="shared" ca="1" si="325"/>
        <v>22166</v>
      </c>
      <c r="P5196">
        <f ca="1">_20206[[#This Row],[最低排名]]-_20206[[#This Row],[同分人数]]+1</f>
        <v>21933</v>
      </c>
      <c r="Q5196">
        <f ca="1">IF(O5196&gt;=开始!$B$6, 1, 0)</f>
        <v>1</v>
      </c>
      <c r="R5196">
        <f ca="1">_20206[[#This Row],[最低排名]]-开始!$B$6</f>
        <v>22166</v>
      </c>
    </row>
    <row r="5197" spans="1:18">
      <c r="A5197">
        <v>84802</v>
      </c>
      <c r="B5197" t="s">
        <v>1368</v>
      </c>
      <c r="C5197" t="str">
        <f t="shared" si="322"/>
        <v>四川师大</v>
      </c>
      <c r="D5197" t="str">
        <f t="shared" si="323"/>
        <v>02</v>
      </c>
      <c r="E5197" t="s">
        <v>48</v>
      </c>
      <c r="F5197">
        <v>214</v>
      </c>
      <c r="G5197">
        <v>108</v>
      </c>
      <c r="H5197">
        <v>127</v>
      </c>
      <c r="I5197">
        <v>61</v>
      </c>
      <c r="J5197">
        <v>58</v>
      </c>
      <c r="K5197">
        <v>49</v>
      </c>
      <c r="L5197">
        <v>0</v>
      </c>
      <c r="M5197">
        <v>2023</v>
      </c>
      <c r="N5197">
        <f t="shared" ca="1" si="324"/>
        <v>238</v>
      </c>
      <c r="O5197">
        <f t="shared" ca="1" si="325"/>
        <v>17377</v>
      </c>
      <c r="P5197">
        <f ca="1">_20206[[#This Row],[最低排名]]-_20206[[#This Row],[同分人数]]+1</f>
        <v>17140</v>
      </c>
      <c r="Q5197">
        <f ca="1">IF(O5197&gt;=开始!$B$6, 1, 0)</f>
        <v>1</v>
      </c>
      <c r="R5197">
        <f ca="1">_20206[[#This Row],[最低排名]]-开始!$B$6</f>
        <v>17377</v>
      </c>
    </row>
    <row r="5198" spans="1:18">
      <c r="A5198">
        <v>84901</v>
      </c>
      <c r="B5198" t="s">
        <v>1369</v>
      </c>
      <c r="C5198" t="str">
        <f t="shared" si="322"/>
        <v>成都中医</v>
      </c>
      <c r="D5198" t="str">
        <f t="shared" si="323"/>
        <v>01</v>
      </c>
      <c r="E5198" t="s">
        <v>134</v>
      </c>
      <c r="F5198">
        <v>220</v>
      </c>
      <c r="G5198">
        <v>118</v>
      </c>
      <c r="H5198">
        <v>122</v>
      </c>
      <c r="I5198">
        <v>67</v>
      </c>
      <c r="J5198">
        <v>64</v>
      </c>
      <c r="K5198">
        <v>55</v>
      </c>
      <c r="L5198">
        <v>0</v>
      </c>
      <c r="M5198">
        <v>2023</v>
      </c>
      <c r="N5198">
        <f t="shared" ca="1" si="324"/>
        <v>227</v>
      </c>
      <c r="O5198">
        <f t="shared" ca="1" si="325"/>
        <v>12669</v>
      </c>
      <c r="P5198">
        <f ca="1">_20206[[#This Row],[最低排名]]-_20206[[#This Row],[同分人数]]+1</f>
        <v>12443</v>
      </c>
      <c r="Q5198">
        <f ca="1">IF(O5198&gt;=开始!$B$6, 1, 0)</f>
        <v>1</v>
      </c>
      <c r="R5198">
        <f ca="1">_20206[[#This Row],[最低排名]]-开始!$B$6</f>
        <v>12669</v>
      </c>
    </row>
    <row r="5199" spans="1:18">
      <c r="A5199">
        <v>85001</v>
      </c>
      <c r="B5199" t="s">
        <v>1370</v>
      </c>
      <c r="C5199" t="str">
        <f t="shared" si="322"/>
        <v>成都大学</v>
      </c>
      <c r="D5199" t="str">
        <f t="shared" si="323"/>
        <v>01</v>
      </c>
      <c r="E5199" t="s">
        <v>230</v>
      </c>
      <c r="F5199">
        <v>197</v>
      </c>
      <c r="G5199">
        <v>100</v>
      </c>
      <c r="H5199">
        <v>105</v>
      </c>
      <c r="I5199">
        <v>49</v>
      </c>
      <c r="J5199">
        <v>46</v>
      </c>
      <c r="K5199">
        <v>46</v>
      </c>
      <c r="L5199">
        <v>0</v>
      </c>
      <c r="M5199">
        <v>2023</v>
      </c>
      <c r="N5199">
        <f t="shared" ca="1" si="324"/>
        <v>233</v>
      </c>
      <c r="O5199">
        <f t="shared" ca="1" si="325"/>
        <v>33327</v>
      </c>
      <c r="P5199">
        <f ca="1">_20206[[#This Row],[最低排名]]-_20206[[#This Row],[同分人数]]+1</f>
        <v>33095</v>
      </c>
      <c r="Q5199">
        <f ca="1">IF(O5199&gt;=开始!$B$6, 1, 0)</f>
        <v>1</v>
      </c>
      <c r="R5199">
        <f ca="1">_20206[[#This Row],[最低排名]]-开始!$B$6</f>
        <v>33327</v>
      </c>
    </row>
    <row r="5200" spans="1:18">
      <c r="A5200">
        <v>85002</v>
      </c>
      <c r="B5200" t="s">
        <v>1371</v>
      </c>
      <c r="C5200" t="str">
        <f t="shared" si="322"/>
        <v>成都大学</v>
      </c>
      <c r="D5200" t="str">
        <f t="shared" si="323"/>
        <v>02</v>
      </c>
      <c r="E5200" t="s">
        <v>170</v>
      </c>
      <c r="F5200">
        <v>190</v>
      </c>
      <c r="G5200">
        <v>97</v>
      </c>
      <c r="H5200">
        <v>101</v>
      </c>
      <c r="I5200">
        <v>58</v>
      </c>
      <c r="J5200">
        <v>58</v>
      </c>
      <c r="K5200">
        <v>46</v>
      </c>
      <c r="L5200">
        <v>0</v>
      </c>
      <c r="M5200">
        <v>2023</v>
      </c>
      <c r="N5200">
        <f t="shared" ca="1" si="324"/>
        <v>242</v>
      </c>
      <c r="O5200">
        <f t="shared" ca="1" si="325"/>
        <v>31094</v>
      </c>
      <c r="P5200">
        <f ca="1">_20206[[#This Row],[最低排名]]-_20206[[#This Row],[同分人数]]+1</f>
        <v>30853</v>
      </c>
      <c r="Q5200">
        <f ca="1">IF(O5200&gt;=开始!$B$6, 1, 0)</f>
        <v>1</v>
      </c>
      <c r="R5200">
        <f ca="1">_20206[[#This Row],[最低排名]]-开始!$B$6</f>
        <v>31094</v>
      </c>
    </row>
    <row r="5201" spans="1:18">
      <c r="A5201">
        <v>85101</v>
      </c>
      <c r="B5201" t="s">
        <v>1372</v>
      </c>
      <c r="C5201" t="str">
        <f t="shared" si="322"/>
        <v>昆明理工</v>
      </c>
      <c r="D5201" t="str">
        <f t="shared" si="323"/>
        <v>01</v>
      </c>
      <c r="E5201" t="s">
        <v>144</v>
      </c>
      <c r="F5201">
        <v>204</v>
      </c>
      <c r="G5201">
        <v>104</v>
      </c>
      <c r="H5201">
        <v>83</v>
      </c>
      <c r="I5201">
        <v>67</v>
      </c>
      <c r="J5201">
        <v>61</v>
      </c>
      <c r="K5201">
        <v>52</v>
      </c>
      <c r="L5201">
        <v>0</v>
      </c>
      <c r="M5201">
        <v>2023</v>
      </c>
      <c r="N5201">
        <f t="shared" ca="1" si="324"/>
        <v>242</v>
      </c>
      <c r="O5201">
        <f t="shared" ca="1" si="325"/>
        <v>27818</v>
      </c>
      <c r="P5201">
        <f ca="1">_20206[[#This Row],[最低排名]]-_20206[[#This Row],[同分人数]]+1</f>
        <v>27577</v>
      </c>
      <c r="Q5201">
        <f ca="1">IF(O5201&gt;=开始!$B$6, 1, 0)</f>
        <v>1</v>
      </c>
      <c r="R5201">
        <f ca="1">_20206[[#This Row],[最低排名]]-开始!$B$6</f>
        <v>27818</v>
      </c>
    </row>
    <row r="5202" spans="1:18">
      <c r="A5202">
        <v>85201</v>
      </c>
      <c r="B5202" t="s">
        <v>1373</v>
      </c>
      <c r="C5202" t="str">
        <f t="shared" si="322"/>
        <v>云南农大</v>
      </c>
      <c r="D5202" t="str">
        <f t="shared" si="323"/>
        <v>01</v>
      </c>
      <c r="E5202" t="s">
        <v>340</v>
      </c>
      <c r="F5202">
        <v>201</v>
      </c>
      <c r="G5202">
        <v>106</v>
      </c>
      <c r="H5202">
        <v>79</v>
      </c>
      <c r="I5202">
        <v>61</v>
      </c>
      <c r="J5202">
        <v>58</v>
      </c>
      <c r="K5202">
        <v>58</v>
      </c>
      <c r="L5202">
        <v>0</v>
      </c>
      <c r="M5202">
        <v>2023</v>
      </c>
      <c r="N5202">
        <f t="shared" ca="1" si="324"/>
        <v>243</v>
      </c>
      <c r="O5202">
        <f t="shared" ca="1" si="325"/>
        <v>30168</v>
      </c>
      <c r="P5202">
        <f ca="1">_20206[[#This Row],[最低排名]]-_20206[[#This Row],[同分人数]]+1</f>
        <v>29926</v>
      </c>
      <c r="Q5202">
        <f ca="1">IF(O5202&gt;=开始!$B$6, 1, 0)</f>
        <v>1</v>
      </c>
      <c r="R5202">
        <f ca="1">_20206[[#This Row],[最低排名]]-开始!$B$6</f>
        <v>30168</v>
      </c>
    </row>
    <row r="5203" spans="1:18">
      <c r="A5203">
        <v>85301</v>
      </c>
      <c r="B5203" t="s">
        <v>1374</v>
      </c>
      <c r="C5203" t="str">
        <f t="shared" si="322"/>
        <v>昆明医大</v>
      </c>
      <c r="D5203" t="str">
        <f t="shared" si="323"/>
        <v>01</v>
      </c>
      <c r="E5203" t="s">
        <v>502</v>
      </c>
      <c r="F5203">
        <v>219</v>
      </c>
      <c r="G5203">
        <v>115</v>
      </c>
      <c r="H5203">
        <v>116</v>
      </c>
      <c r="I5203">
        <v>67</v>
      </c>
      <c r="J5203">
        <v>61</v>
      </c>
      <c r="K5203">
        <v>58</v>
      </c>
      <c r="L5203">
        <v>0</v>
      </c>
      <c r="M5203">
        <v>2023</v>
      </c>
      <c r="N5203">
        <f t="shared" ca="1" si="324"/>
        <v>234</v>
      </c>
      <c r="O5203">
        <f t="shared" ca="1" si="325"/>
        <v>14416</v>
      </c>
      <c r="P5203">
        <f ca="1">_20206[[#This Row],[最低排名]]-_20206[[#This Row],[同分人数]]+1</f>
        <v>14183</v>
      </c>
      <c r="Q5203">
        <f ca="1">IF(O5203&gt;=开始!$B$6, 1, 0)</f>
        <v>1</v>
      </c>
      <c r="R5203">
        <f ca="1">_20206[[#This Row],[最低排名]]-开始!$B$6</f>
        <v>14416</v>
      </c>
    </row>
    <row r="5204" spans="1:18">
      <c r="A5204">
        <v>85302</v>
      </c>
      <c r="B5204" t="s">
        <v>1375</v>
      </c>
      <c r="C5204" t="str">
        <f t="shared" si="322"/>
        <v>昆明医大</v>
      </c>
      <c r="D5204" t="str">
        <f t="shared" si="323"/>
        <v>02</v>
      </c>
      <c r="E5204" t="s">
        <v>643</v>
      </c>
      <c r="F5204">
        <v>195</v>
      </c>
      <c r="G5204">
        <v>103</v>
      </c>
      <c r="H5204">
        <v>117</v>
      </c>
      <c r="I5204">
        <v>61</v>
      </c>
      <c r="J5204">
        <v>58</v>
      </c>
      <c r="K5204">
        <v>46</v>
      </c>
      <c r="L5204">
        <v>0</v>
      </c>
      <c r="M5204">
        <v>2023</v>
      </c>
      <c r="N5204">
        <f t="shared" ca="1" si="324"/>
        <v>270</v>
      </c>
      <c r="O5204">
        <f t="shared" ca="1" si="325"/>
        <v>25351</v>
      </c>
      <c r="P5204">
        <f ca="1">_20206[[#This Row],[最低排名]]-_20206[[#This Row],[同分人数]]+1</f>
        <v>25082</v>
      </c>
      <c r="Q5204">
        <f ca="1">IF(O5204&gt;=开始!$B$6, 1, 0)</f>
        <v>1</v>
      </c>
      <c r="R5204">
        <f ca="1">_20206[[#This Row],[最低排名]]-开始!$B$6</f>
        <v>25351</v>
      </c>
    </row>
    <row r="5205" spans="1:18">
      <c r="A5205">
        <v>85401</v>
      </c>
      <c r="B5205" t="s">
        <v>1376</v>
      </c>
      <c r="C5205" t="str">
        <f t="shared" si="322"/>
        <v>大理大学</v>
      </c>
      <c r="D5205" t="str">
        <f t="shared" si="323"/>
        <v>01</v>
      </c>
      <c r="E5205" t="s">
        <v>469</v>
      </c>
      <c r="F5205">
        <v>187</v>
      </c>
      <c r="G5205">
        <v>102</v>
      </c>
      <c r="H5205">
        <v>83</v>
      </c>
      <c r="I5205">
        <v>55</v>
      </c>
      <c r="J5205">
        <v>55</v>
      </c>
      <c r="K5205">
        <v>52</v>
      </c>
      <c r="L5205">
        <v>0</v>
      </c>
      <c r="M5205">
        <v>2023</v>
      </c>
      <c r="N5205">
        <f t="shared" ca="1" si="324"/>
        <v>224</v>
      </c>
      <c r="O5205">
        <f t="shared" ca="1" si="325"/>
        <v>35697</v>
      </c>
      <c r="P5205">
        <f ca="1">_20206[[#This Row],[最低排名]]-_20206[[#This Row],[同分人数]]+1</f>
        <v>35474</v>
      </c>
      <c r="Q5205">
        <f ca="1">IF(O5205&gt;=开始!$B$6, 1, 0)</f>
        <v>1</v>
      </c>
      <c r="R5205">
        <f ca="1">_20206[[#This Row],[最低排名]]-开始!$B$6</f>
        <v>35697</v>
      </c>
    </row>
    <row r="5206" spans="1:18">
      <c r="A5206">
        <v>85402</v>
      </c>
      <c r="B5206" t="s">
        <v>1377</v>
      </c>
      <c r="C5206" t="str">
        <f t="shared" si="322"/>
        <v>大理大学</v>
      </c>
      <c r="D5206" t="str">
        <f t="shared" si="323"/>
        <v>02</v>
      </c>
      <c r="E5206" t="s">
        <v>138</v>
      </c>
      <c r="F5206">
        <v>221</v>
      </c>
      <c r="G5206">
        <v>112</v>
      </c>
      <c r="H5206">
        <v>120</v>
      </c>
      <c r="I5206">
        <v>61</v>
      </c>
      <c r="J5206">
        <v>58</v>
      </c>
      <c r="K5206">
        <v>55</v>
      </c>
      <c r="L5206">
        <v>0</v>
      </c>
      <c r="M5206">
        <v>2023</v>
      </c>
      <c r="N5206">
        <f t="shared" ca="1" si="324"/>
        <v>284</v>
      </c>
      <c r="O5206">
        <f t="shared" ca="1" si="325"/>
        <v>15916</v>
      </c>
      <c r="P5206">
        <f ca="1">_20206[[#This Row],[最低排名]]-_20206[[#This Row],[同分人数]]+1</f>
        <v>15633</v>
      </c>
      <c r="Q5206">
        <f ca="1">IF(O5206&gt;=开始!$B$6, 1, 0)</f>
        <v>1</v>
      </c>
      <c r="R5206">
        <f ca="1">_20206[[#This Row],[最低排名]]-开始!$B$6</f>
        <v>15916</v>
      </c>
    </row>
    <row r="5207" spans="1:18">
      <c r="A5207">
        <v>85403</v>
      </c>
      <c r="B5207" t="s">
        <v>1378</v>
      </c>
      <c r="C5207" t="str">
        <f t="shared" si="322"/>
        <v>大理大学</v>
      </c>
      <c r="D5207" t="str">
        <f t="shared" si="323"/>
        <v>03</v>
      </c>
      <c r="E5207" t="s">
        <v>643</v>
      </c>
      <c r="F5207">
        <v>183</v>
      </c>
      <c r="G5207">
        <v>102</v>
      </c>
      <c r="H5207">
        <v>123</v>
      </c>
      <c r="I5207">
        <v>67</v>
      </c>
      <c r="J5207">
        <v>52</v>
      </c>
      <c r="K5207">
        <v>52</v>
      </c>
      <c r="L5207">
        <v>0</v>
      </c>
      <c r="M5207">
        <v>2023</v>
      </c>
      <c r="N5207">
        <f t="shared" ca="1" si="324"/>
        <v>270</v>
      </c>
      <c r="O5207">
        <f t="shared" ca="1" si="325"/>
        <v>25351</v>
      </c>
      <c r="P5207">
        <f ca="1">_20206[[#This Row],[最低排名]]-_20206[[#This Row],[同分人数]]+1</f>
        <v>25082</v>
      </c>
      <c r="Q5207">
        <f ca="1">IF(O5207&gt;=开始!$B$6, 1, 0)</f>
        <v>1</v>
      </c>
      <c r="R5207">
        <f ca="1">_20206[[#This Row],[最低排名]]-开始!$B$6</f>
        <v>25351</v>
      </c>
    </row>
    <row r="5208" spans="1:18">
      <c r="A5208">
        <v>85404</v>
      </c>
      <c r="B5208" t="s">
        <v>1379</v>
      </c>
      <c r="C5208" t="str">
        <f t="shared" si="322"/>
        <v>大理大学</v>
      </c>
      <c r="D5208" t="str">
        <f t="shared" si="323"/>
        <v>04</v>
      </c>
      <c r="E5208" t="s">
        <v>85</v>
      </c>
      <c r="F5208">
        <v>205</v>
      </c>
      <c r="G5208">
        <v>110</v>
      </c>
      <c r="H5208">
        <v>110</v>
      </c>
      <c r="I5208">
        <v>64</v>
      </c>
      <c r="J5208">
        <v>61</v>
      </c>
      <c r="K5208">
        <v>46</v>
      </c>
      <c r="L5208">
        <v>0</v>
      </c>
      <c r="M5208">
        <v>2023</v>
      </c>
      <c r="N5208">
        <f t="shared" ca="1" si="324"/>
        <v>237</v>
      </c>
      <c r="O5208">
        <f t="shared" ca="1" si="325"/>
        <v>23115</v>
      </c>
      <c r="P5208">
        <f ca="1">_20206[[#This Row],[最低排名]]-_20206[[#This Row],[同分人数]]+1</f>
        <v>22879</v>
      </c>
      <c r="Q5208">
        <f ca="1">IF(O5208&gt;=开始!$B$6, 1, 0)</f>
        <v>1</v>
      </c>
      <c r="R5208">
        <f ca="1">_20206[[#This Row],[最低排名]]-开始!$B$6</f>
        <v>23115</v>
      </c>
    </row>
    <row r="5209" spans="1:18">
      <c r="A5209">
        <v>85501</v>
      </c>
      <c r="B5209" t="s">
        <v>1380</v>
      </c>
      <c r="C5209" t="str">
        <f t="shared" si="322"/>
        <v>云南师大</v>
      </c>
      <c r="D5209" t="str">
        <f t="shared" si="323"/>
        <v>01</v>
      </c>
      <c r="E5209" t="s">
        <v>152</v>
      </c>
      <c r="F5209">
        <v>203</v>
      </c>
      <c r="G5209">
        <v>113</v>
      </c>
      <c r="H5209">
        <v>111</v>
      </c>
      <c r="I5209">
        <v>61</v>
      </c>
      <c r="J5209">
        <v>58</v>
      </c>
      <c r="K5209">
        <v>58</v>
      </c>
      <c r="L5209">
        <v>0</v>
      </c>
      <c r="M5209">
        <v>2023</v>
      </c>
      <c r="N5209">
        <f t="shared" ca="1" si="324"/>
        <v>237</v>
      </c>
      <c r="O5209">
        <f t="shared" ca="1" si="325"/>
        <v>21932</v>
      </c>
      <c r="P5209">
        <f ca="1">_20206[[#This Row],[最低排名]]-_20206[[#This Row],[同分人数]]+1</f>
        <v>21696</v>
      </c>
      <c r="Q5209">
        <f ca="1">IF(O5209&gt;=开始!$B$6, 1, 0)</f>
        <v>1</v>
      </c>
      <c r="R5209">
        <f ca="1">_20206[[#This Row],[最低排名]]-开始!$B$6</f>
        <v>21932</v>
      </c>
    </row>
    <row r="5210" spans="1:18">
      <c r="A5210">
        <v>85502</v>
      </c>
      <c r="B5210" t="s">
        <v>1381</v>
      </c>
      <c r="C5210" t="str">
        <f t="shared" si="322"/>
        <v>云南师大</v>
      </c>
      <c r="D5210" t="str">
        <f t="shared" si="323"/>
        <v>02</v>
      </c>
      <c r="E5210" t="s">
        <v>83</v>
      </c>
      <c r="F5210">
        <v>215</v>
      </c>
      <c r="G5210">
        <v>114</v>
      </c>
      <c r="H5210">
        <v>95</v>
      </c>
      <c r="I5210">
        <v>61</v>
      </c>
      <c r="J5210">
        <v>58</v>
      </c>
      <c r="K5210">
        <v>58</v>
      </c>
      <c r="L5210">
        <v>0</v>
      </c>
      <c r="M5210">
        <v>2023</v>
      </c>
      <c r="N5210">
        <f t="shared" ca="1" si="324"/>
        <v>222</v>
      </c>
      <c r="O5210">
        <f t="shared" ca="1" si="325"/>
        <v>22878</v>
      </c>
      <c r="P5210">
        <f ca="1">_20206[[#This Row],[最低排名]]-_20206[[#This Row],[同分人数]]+1</f>
        <v>22657</v>
      </c>
      <c r="Q5210">
        <f ca="1">IF(O5210&gt;=开始!$B$6, 1, 0)</f>
        <v>1</v>
      </c>
      <c r="R5210">
        <f ca="1">_20206[[#This Row],[最低排名]]-开始!$B$6</f>
        <v>22878</v>
      </c>
    </row>
    <row r="5211" spans="1:18">
      <c r="A5211">
        <v>85601</v>
      </c>
      <c r="B5211" t="s">
        <v>1382</v>
      </c>
      <c r="C5211" t="str">
        <f t="shared" si="322"/>
        <v>云南财大</v>
      </c>
      <c r="D5211" t="str">
        <f t="shared" si="323"/>
        <v>01</v>
      </c>
      <c r="E5211" t="s">
        <v>433</v>
      </c>
      <c r="F5211">
        <v>205</v>
      </c>
      <c r="G5211">
        <v>103</v>
      </c>
      <c r="H5211">
        <v>99</v>
      </c>
      <c r="I5211">
        <v>55</v>
      </c>
      <c r="J5211">
        <v>49</v>
      </c>
      <c r="K5211">
        <v>46</v>
      </c>
      <c r="L5211">
        <v>0</v>
      </c>
      <c r="M5211">
        <v>2023</v>
      </c>
      <c r="N5211">
        <f t="shared" ca="1" si="324"/>
        <v>242</v>
      </c>
      <c r="O5211">
        <f t="shared" ca="1" si="325"/>
        <v>30852</v>
      </c>
      <c r="P5211">
        <f ca="1">_20206[[#This Row],[最低排名]]-_20206[[#This Row],[同分人数]]+1</f>
        <v>30611</v>
      </c>
      <c r="Q5211">
        <f ca="1">IF(O5211&gt;=开始!$B$6, 1, 0)</f>
        <v>1</v>
      </c>
      <c r="R5211">
        <f ca="1">_20206[[#This Row],[最低排名]]-开始!$B$6</f>
        <v>30852</v>
      </c>
    </row>
    <row r="5212" spans="1:18">
      <c r="A5212">
        <v>85701</v>
      </c>
      <c r="B5212" t="s">
        <v>1383</v>
      </c>
      <c r="C5212" t="str">
        <f t="shared" si="322"/>
        <v>云南警官</v>
      </c>
      <c r="D5212" t="str">
        <f t="shared" si="323"/>
        <v>01</v>
      </c>
      <c r="E5212" t="s">
        <v>427</v>
      </c>
      <c r="F5212">
        <v>197</v>
      </c>
      <c r="G5212">
        <v>108</v>
      </c>
      <c r="H5212">
        <v>64</v>
      </c>
      <c r="I5212">
        <v>67</v>
      </c>
      <c r="J5212">
        <v>55</v>
      </c>
      <c r="K5212">
        <v>52</v>
      </c>
      <c r="L5212">
        <v>0</v>
      </c>
      <c r="M5212">
        <v>2023</v>
      </c>
      <c r="N5212">
        <f t="shared" ca="1" si="324"/>
        <v>198</v>
      </c>
      <c r="O5212">
        <f t="shared" ca="1" si="325"/>
        <v>35051</v>
      </c>
      <c r="P5212">
        <f ca="1">_20206[[#This Row],[最低排名]]-_20206[[#This Row],[同分人数]]+1</f>
        <v>34854</v>
      </c>
      <c r="Q5212">
        <f ca="1">IF(O5212&gt;=开始!$B$6, 1, 0)</f>
        <v>1</v>
      </c>
      <c r="R5212">
        <f ca="1">_20206[[#This Row],[最低排名]]-开始!$B$6</f>
        <v>35051</v>
      </c>
    </row>
    <row r="5213" spans="1:18">
      <c r="A5213">
        <v>85802</v>
      </c>
      <c r="B5213" t="s">
        <v>1384</v>
      </c>
      <c r="C5213" t="str">
        <f t="shared" si="322"/>
        <v>云大滇池</v>
      </c>
      <c r="D5213" t="str">
        <f t="shared" si="323"/>
        <v>02</v>
      </c>
      <c r="E5213" t="s">
        <v>366</v>
      </c>
      <c r="F5213">
        <v>187</v>
      </c>
      <c r="G5213">
        <v>96</v>
      </c>
      <c r="H5213">
        <v>85</v>
      </c>
      <c r="I5213">
        <v>46</v>
      </c>
      <c r="J5213">
        <v>46</v>
      </c>
      <c r="K5213">
        <v>43</v>
      </c>
      <c r="L5213">
        <v>0</v>
      </c>
      <c r="M5213">
        <v>2023</v>
      </c>
      <c r="N5213">
        <f t="shared" ca="1" si="324"/>
        <v>163</v>
      </c>
      <c r="O5213">
        <f t="shared" ca="1" si="325"/>
        <v>40512</v>
      </c>
      <c r="P5213">
        <f ca="1">_20206[[#This Row],[最低排名]]-_20206[[#This Row],[同分人数]]+1</f>
        <v>40350</v>
      </c>
      <c r="Q5213">
        <f ca="1">IF(O5213&gt;=开始!$B$6, 1, 0)</f>
        <v>1</v>
      </c>
      <c r="R5213">
        <f ca="1">_20206[[#This Row],[最低排名]]-开始!$B$6</f>
        <v>40512</v>
      </c>
    </row>
    <row r="5214" spans="1:18">
      <c r="A5214">
        <v>85901</v>
      </c>
      <c r="B5214" t="s">
        <v>1385</v>
      </c>
      <c r="C5214" t="str">
        <f t="shared" si="322"/>
        <v>丽江文旅</v>
      </c>
      <c r="D5214" t="str">
        <f t="shared" si="323"/>
        <v>01</v>
      </c>
      <c r="E5214" t="s">
        <v>56</v>
      </c>
      <c r="F5214">
        <v>191</v>
      </c>
      <c r="G5214">
        <v>100</v>
      </c>
      <c r="H5214">
        <v>58</v>
      </c>
      <c r="I5214">
        <v>64</v>
      </c>
      <c r="J5214">
        <v>55</v>
      </c>
      <c r="K5214">
        <v>46</v>
      </c>
      <c r="L5214">
        <v>0</v>
      </c>
      <c r="M5214">
        <v>2023</v>
      </c>
      <c r="N5214">
        <f t="shared" ca="1" si="324"/>
        <v>207</v>
      </c>
      <c r="O5214">
        <f t="shared" ca="1" si="325"/>
        <v>39247</v>
      </c>
      <c r="P5214">
        <f ca="1">_20206[[#This Row],[最低排名]]-_20206[[#This Row],[同分人数]]+1</f>
        <v>39041</v>
      </c>
      <c r="Q5214">
        <f ca="1">IF(O5214&gt;=开始!$B$6, 1, 0)</f>
        <v>1</v>
      </c>
      <c r="R5214">
        <f ca="1">_20206[[#This Row],[最低排名]]-开始!$B$6</f>
        <v>39247</v>
      </c>
    </row>
    <row r="5215" spans="1:18">
      <c r="A5215">
        <v>86001</v>
      </c>
      <c r="B5215" t="s">
        <v>1386</v>
      </c>
      <c r="C5215" t="str">
        <f t="shared" ref="C5215:C5278" si="326">LEFT(B5215, FIND("(", B5215) - 1)</f>
        <v>昆医海源</v>
      </c>
      <c r="D5215" t="str">
        <f t="shared" ref="D5215:D5278" si="327">MID(B5215, FIND("(", B5215) + 1, FIND(")", B5215) - FIND("(", B5215) - 1)</f>
        <v>01</v>
      </c>
      <c r="E5215" t="s">
        <v>318</v>
      </c>
      <c r="F5215">
        <v>190</v>
      </c>
      <c r="G5215">
        <v>95</v>
      </c>
      <c r="H5215">
        <v>83</v>
      </c>
      <c r="I5215">
        <v>55</v>
      </c>
      <c r="J5215">
        <v>52</v>
      </c>
      <c r="K5215">
        <v>46</v>
      </c>
      <c r="L5215">
        <v>0</v>
      </c>
      <c r="M5215">
        <v>2023</v>
      </c>
      <c r="N5215">
        <f t="shared" ca="1" si="324"/>
        <v>194</v>
      </c>
      <c r="O5215">
        <f t="shared" ca="1" si="325"/>
        <v>36906</v>
      </c>
      <c r="P5215">
        <f ca="1">_20206[[#This Row],[最低排名]]-_20206[[#This Row],[同分人数]]+1</f>
        <v>36713</v>
      </c>
      <c r="Q5215">
        <f ca="1">IF(O5215&gt;=开始!$B$6, 1, 0)</f>
        <v>1</v>
      </c>
      <c r="R5215">
        <f ca="1">_20206[[#This Row],[最低排名]]-开始!$B$6</f>
        <v>36906</v>
      </c>
    </row>
    <row r="5216" spans="1:18">
      <c r="A5216">
        <v>86002</v>
      </c>
      <c r="B5216" t="s">
        <v>1387</v>
      </c>
      <c r="C5216" t="str">
        <f t="shared" si="326"/>
        <v>昆医海源</v>
      </c>
      <c r="D5216" t="str">
        <f t="shared" si="327"/>
        <v>02</v>
      </c>
      <c r="E5216" t="s">
        <v>90</v>
      </c>
      <c r="F5216">
        <v>213</v>
      </c>
      <c r="G5216">
        <v>110</v>
      </c>
      <c r="H5216">
        <v>97</v>
      </c>
      <c r="I5216">
        <v>67</v>
      </c>
      <c r="J5216">
        <v>61</v>
      </c>
      <c r="K5216">
        <v>55</v>
      </c>
      <c r="L5216">
        <v>0</v>
      </c>
      <c r="M5216">
        <v>2023</v>
      </c>
      <c r="N5216">
        <f t="shared" ca="1" si="324"/>
        <v>265</v>
      </c>
      <c r="O5216">
        <f t="shared" ca="1" si="325"/>
        <v>21430</v>
      </c>
      <c r="P5216">
        <f ca="1">_20206[[#This Row],[最低排名]]-_20206[[#This Row],[同分人数]]+1</f>
        <v>21166</v>
      </c>
      <c r="Q5216">
        <f ca="1">IF(O5216&gt;=开始!$B$6, 1, 0)</f>
        <v>1</v>
      </c>
      <c r="R5216">
        <f ca="1">_20206[[#This Row],[最低排名]]-开始!$B$6</f>
        <v>21430</v>
      </c>
    </row>
    <row r="5217" spans="1:18">
      <c r="A5217">
        <v>86101</v>
      </c>
      <c r="B5217" t="s">
        <v>1388</v>
      </c>
      <c r="C5217" t="str">
        <f t="shared" si="326"/>
        <v>昆理津桥</v>
      </c>
      <c r="D5217" t="str">
        <f t="shared" si="327"/>
        <v>01</v>
      </c>
      <c r="E5217" t="s">
        <v>366</v>
      </c>
      <c r="F5217">
        <v>177</v>
      </c>
      <c r="G5217">
        <v>105</v>
      </c>
      <c r="H5217">
        <v>77</v>
      </c>
      <c r="I5217">
        <v>55</v>
      </c>
      <c r="J5217">
        <v>49</v>
      </c>
      <c r="K5217">
        <v>49</v>
      </c>
      <c r="L5217">
        <v>0</v>
      </c>
      <c r="M5217">
        <v>2023</v>
      </c>
      <c r="N5217">
        <f t="shared" ca="1" si="324"/>
        <v>163</v>
      </c>
      <c r="O5217">
        <f t="shared" ca="1" si="325"/>
        <v>40512</v>
      </c>
      <c r="P5217">
        <f ca="1">_20206[[#This Row],[最低排名]]-_20206[[#This Row],[同分人数]]+1</f>
        <v>40350</v>
      </c>
      <c r="Q5217">
        <f ca="1">IF(O5217&gt;=开始!$B$6, 1, 0)</f>
        <v>1</v>
      </c>
      <c r="R5217">
        <f ca="1">_20206[[#This Row],[最低排名]]-开始!$B$6</f>
        <v>40512</v>
      </c>
    </row>
    <row r="5218" spans="1:18">
      <c r="A5218">
        <v>86201</v>
      </c>
      <c r="B5218" t="s">
        <v>1389</v>
      </c>
      <c r="C5218" t="str">
        <f t="shared" si="326"/>
        <v>云南大学</v>
      </c>
      <c r="D5218" t="str">
        <f t="shared" si="327"/>
        <v>01</v>
      </c>
      <c r="E5218" t="s">
        <v>248</v>
      </c>
      <c r="F5218">
        <v>236</v>
      </c>
      <c r="G5218">
        <v>124</v>
      </c>
      <c r="H5218">
        <v>101</v>
      </c>
      <c r="I5218">
        <v>67</v>
      </c>
      <c r="J5218">
        <v>64</v>
      </c>
      <c r="K5218">
        <v>61</v>
      </c>
      <c r="L5218">
        <v>0</v>
      </c>
      <c r="M5218">
        <v>2023</v>
      </c>
      <c r="N5218">
        <f t="shared" ca="1" si="324"/>
        <v>248</v>
      </c>
      <c r="O5218">
        <f t="shared" ca="1" si="325"/>
        <v>12442</v>
      </c>
      <c r="P5218">
        <f ca="1">_20206[[#This Row],[最低排名]]-_20206[[#This Row],[同分人数]]+1</f>
        <v>12195</v>
      </c>
      <c r="Q5218">
        <f ca="1">IF(O5218&gt;=开始!$B$6, 1, 0)</f>
        <v>1</v>
      </c>
      <c r="R5218">
        <f ca="1">_20206[[#This Row],[最低排名]]-开始!$B$6</f>
        <v>12442</v>
      </c>
    </row>
    <row r="5219" spans="1:18">
      <c r="A5219">
        <v>86202</v>
      </c>
      <c r="B5219" t="s">
        <v>1390</v>
      </c>
      <c r="C5219" t="str">
        <f t="shared" si="326"/>
        <v>云南大学</v>
      </c>
      <c r="D5219" t="str">
        <f t="shared" si="327"/>
        <v>02</v>
      </c>
      <c r="E5219" t="s">
        <v>37</v>
      </c>
      <c r="F5219">
        <v>233</v>
      </c>
      <c r="G5219">
        <v>124</v>
      </c>
      <c r="H5219">
        <v>113</v>
      </c>
      <c r="I5219">
        <v>64</v>
      </c>
      <c r="J5219">
        <v>58</v>
      </c>
      <c r="K5219">
        <v>55</v>
      </c>
      <c r="L5219">
        <v>0</v>
      </c>
      <c r="M5219">
        <v>2023</v>
      </c>
      <c r="N5219">
        <f t="shared" ca="1" si="324"/>
        <v>256</v>
      </c>
      <c r="O5219">
        <f t="shared" ca="1" si="325"/>
        <v>13919</v>
      </c>
      <c r="P5219">
        <f ca="1">_20206[[#This Row],[最低排名]]-_20206[[#This Row],[同分人数]]+1</f>
        <v>13664</v>
      </c>
      <c r="Q5219">
        <f ca="1">IF(O5219&gt;=开始!$B$6, 1, 0)</f>
        <v>1</v>
      </c>
      <c r="R5219">
        <f ca="1">_20206[[#This Row],[最低排名]]-开始!$B$6</f>
        <v>13919</v>
      </c>
    </row>
    <row r="5220" spans="1:18">
      <c r="A5220">
        <v>86203</v>
      </c>
      <c r="B5220" t="s">
        <v>1391</v>
      </c>
      <c r="C5220" t="str">
        <f t="shared" si="326"/>
        <v>云南大学</v>
      </c>
      <c r="D5220" t="str">
        <f t="shared" si="327"/>
        <v>03</v>
      </c>
      <c r="E5220" t="s">
        <v>424</v>
      </c>
      <c r="F5220">
        <v>211</v>
      </c>
      <c r="G5220">
        <v>108</v>
      </c>
      <c r="H5220">
        <v>112</v>
      </c>
      <c r="I5220">
        <v>67</v>
      </c>
      <c r="J5220">
        <v>67</v>
      </c>
      <c r="K5220">
        <v>67</v>
      </c>
      <c r="L5220">
        <v>0</v>
      </c>
      <c r="M5220">
        <v>2023</v>
      </c>
      <c r="N5220">
        <f t="shared" ca="1" si="324"/>
        <v>265</v>
      </c>
      <c r="O5220">
        <f t="shared" ca="1" si="325"/>
        <v>13663</v>
      </c>
      <c r="P5220">
        <f ca="1">_20206[[#This Row],[最低排名]]-_20206[[#This Row],[同分人数]]+1</f>
        <v>13399</v>
      </c>
      <c r="Q5220">
        <f ca="1">IF(O5220&gt;=开始!$B$6, 1, 0)</f>
        <v>1</v>
      </c>
      <c r="R5220">
        <f ca="1">_20206[[#This Row],[最低排名]]-开始!$B$6</f>
        <v>13663</v>
      </c>
    </row>
    <row r="5221" spans="1:18">
      <c r="A5221">
        <v>86204</v>
      </c>
      <c r="B5221" t="s">
        <v>1392</v>
      </c>
      <c r="C5221" t="str">
        <f t="shared" si="326"/>
        <v>云南大学</v>
      </c>
      <c r="D5221" t="str">
        <f t="shared" si="327"/>
        <v>04</v>
      </c>
      <c r="E5221" t="s">
        <v>62</v>
      </c>
      <c r="F5221">
        <v>214</v>
      </c>
      <c r="G5221">
        <v>110</v>
      </c>
      <c r="H5221">
        <v>127</v>
      </c>
      <c r="I5221">
        <v>67</v>
      </c>
      <c r="J5221">
        <v>64</v>
      </c>
      <c r="K5221">
        <v>55</v>
      </c>
      <c r="L5221">
        <v>0</v>
      </c>
      <c r="M5221">
        <v>2023</v>
      </c>
      <c r="N5221">
        <f t="shared" ca="1" si="324"/>
        <v>241</v>
      </c>
      <c r="O5221">
        <f t="shared" ca="1" si="325"/>
        <v>12910</v>
      </c>
      <c r="P5221">
        <f ca="1">_20206[[#This Row],[最低排名]]-_20206[[#This Row],[同分人数]]+1</f>
        <v>12670</v>
      </c>
      <c r="Q5221">
        <f ca="1">IF(O5221&gt;=开始!$B$6, 1, 0)</f>
        <v>1</v>
      </c>
      <c r="R5221">
        <f ca="1">_20206[[#This Row],[最低排名]]-开始!$B$6</f>
        <v>12910</v>
      </c>
    </row>
    <row r="5222" spans="1:18">
      <c r="A5222">
        <v>86205</v>
      </c>
      <c r="B5222" t="s">
        <v>1393</v>
      </c>
      <c r="C5222" t="str">
        <f t="shared" si="326"/>
        <v>云南大学</v>
      </c>
      <c r="D5222" t="str">
        <f t="shared" si="327"/>
        <v>05</v>
      </c>
      <c r="E5222" t="s">
        <v>66</v>
      </c>
      <c r="F5222">
        <v>218</v>
      </c>
      <c r="G5222">
        <v>113</v>
      </c>
      <c r="H5222">
        <v>126</v>
      </c>
      <c r="I5222">
        <v>70</v>
      </c>
      <c r="J5222">
        <v>70</v>
      </c>
      <c r="K5222">
        <v>55</v>
      </c>
      <c r="L5222">
        <v>0</v>
      </c>
      <c r="M5222">
        <v>2023</v>
      </c>
      <c r="N5222">
        <f t="shared" ca="1" si="324"/>
        <v>241</v>
      </c>
      <c r="O5222">
        <f t="shared" ca="1" si="325"/>
        <v>10105</v>
      </c>
      <c r="P5222">
        <f ca="1">_20206[[#This Row],[最低排名]]-_20206[[#This Row],[同分人数]]+1</f>
        <v>9865</v>
      </c>
      <c r="Q5222">
        <f ca="1">IF(O5222&gt;=开始!$B$6, 1, 0)</f>
        <v>1</v>
      </c>
      <c r="R5222">
        <f ca="1">_20206[[#This Row],[最低排名]]-开始!$B$6</f>
        <v>10105</v>
      </c>
    </row>
    <row r="5223" spans="1:18">
      <c r="A5223">
        <v>86401</v>
      </c>
      <c r="B5223" t="s">
        <v>1394</v>
      </c>
      <c r="C5223" t="str">
        <f t="shared" si="326"/>
        <v>云南民大</v>
      </c>
      <c r="D5223" t="str">
        <f t="shared" si="327"/>
        <v>01</v>
      </c>
      <c r="E5223" t="s">
        <v>427</v>
      </c>
      <c r="F5223">
        <v>184</v>
      </c>
      <c r="G5223">
        <v>100</v>
      </c>
      <c r="H5223">
        <v>86</v>
      </c>
      <c r="I5223">
        <v>61</v>
      </c>
      <c r="J5223">
        <v>52</v>
      </c>
      <c r="K5223">
        <v>52</v>
      </c>
      <c r="L5223">
        <v>0</v>
      </c>
      <c r="M5223">
        <v>2023</v>
      </c>
      <c r="N5223">
        <f t="shared" ca="1" si="324"/>
        <v>198</v>
      </c>
      <c r="O5223">
        <f t="shared" ca="1" si="325"/>
        <v>35051</v>
      </c>
      <c r="P5223">
        <f ca="1">_20206[[#This Row],[最低排名]]-_20206[[#This Row],[同分人数]]+1</f>
        <v>34854</v>
      </c>
      <c r="Q5223">
        <f ca="1">IF(O5223&gt;=开始!$B$6, 1, 0)</f>
        <v>1</v>
      </c>
      <c r="R5223">
        <f ca="1">_20206[[#This Row],[最低排名]]-开始!$B$6</f>
        <v>35051</v>
      </c>
    </row>
    <row r="5224" spans="1:18">
      <c r="A5224">
        <v>86402</v>
      </c>
      <c r="B5224" t="s">
        <v>1395</v>
      </c>
      <c r="C5224" t="str">
        <f t="shared" si="326"/>
        <v>云南民大</v>
      </c>
      <c r="D5224" t="str">
        <f t="shared" si="327"/>
        <v>02</v>
      </c>
      <c r="E5224" t="s">
        <v>433</v>
      </c>
      <c r="F5224">
        <v>179</v>
      </c>
      <c r="G5224">
        <v>103</v>
      </c>
      <c r="H5224">
        <v>104</v>
      </c>
      <c r="I5224">
        <v>61</v>
      </c>
      <c r="J5224">
        <v>58</v>
      </c>
      <c r="K5224">
        <v>52</v>
      </c>
      <c r="L5224">
        <v>0</v>
      </c>
      <c r="M5224">
        <v>2023</v>
      </c>
      <c r="N5224">
        <f t="shared" ca="1" si="324"/>
        <v>242</v>
      </c>
      <c r="O5224">
        <f t="shared" ca="1" si="325"/>
        <v>30852</v>
      </c>
      <c r="P5224">
        <f ca="1">_20206[[#This Row],[最低排名]]-_20206[[#This Row],[同分人数]]+1</f>
        <v>30611</v>
      </c>
      <c r="Q5224">
        <f ca="1">IF(O5224&gt;=开始!$B$6, 1, 0)</f>
        <v>1</v>
      </c>
      <c r="R5224">
        <f ca="1">_20206[[#This Row],[最低排名]]-开始!$B$6</f>
        <v>30852</v>
      </c>
    </row>
    <row r="5225" spans="1:18">
      <c r="A5225">
        <v>86403</v>
      </c>
      <c r="B5225" t="s">
        <v>1396</v>
      </c>
      <c r="C5225" t="str">
        <f t="shared" si="326"/>
        <v>云南民大</v>
      </c>
      <c r="D5225" t="str">
        <f t="shared" si="327"/>
        <v>03</v>
      </c>
      <c r="E5225" t="s">
        <v>469</v>
      </c>
      <c r="F5225">
        <v>190</v>
      </c>
      <c r="G5225">
        <v>96</v>
      </c>
      <c r="H5225">
        <v>80</v>
      </c>
      <c r="I5225">
        <v>58</v>
      </c>
      <c r="J5225">
        <v>58</v>
      </c>
      <c r="K5225">
        <v>46</v>
      </c>
      <c r="L5225">
        <v>0</v>
      </c>
      <c r="M5225">
        <v>2023</v>
      </c>
      <c r="N5225">
        <f t="shared" ca="1" si="324"/>
        <v>224</v>
      </c>
      <c r="O5225">
        <f t="shared" ca="1" si="325"/>
        <v>35697</v>
      </c>
      <c r="P5225">
        <f ca="1">_20206[[#This Row],[最低排名]]-_20206[[#This Row],[同分人数]]+1</f>
        <v>35474</v>
      </c>
      <c r="Q5225">
        <f ca="1">IF(O5225&gt;=开始!$B$6, 1, 0)</f>
        <v>1</v>
      </c>
      <c r="R5225">
        <f ca="1">_20206[[#This Row],[最低排名]]-开始!$B$6</f>
        <v>35697</v>
      </c>
    </row>
    <row r="5226" spans="1:18">
      <c r="A5226">
        <v>86601</v>
      </c>
      <c r="B5226" t="s">
        <v>1397</v>
      </c>
      <c r="C5226" t="str">
        <f t="shared" si="326"/>
        <v>贵州大学</v>
      </c>
      <c r="D5226" t="str">
        <f t="shared" si="327"/>
        <v>01</v>
      </c>
      <c r="E5226" t="s">
        <v>39</v>
      </c>
      <c r="F5226">
        <v>202</v>
      </c>
      <c r="G5226">
        <v>106</v>
      </c>
      <c r="H5226">
        <v>129</v>
      </c>
      <c r="I5226">
        <v>67</v>
      </c>
      <c r="J5226">
        <v>55</v>
      </c>
      <c r="K5226">
        <v>49</v>
      </c>
      <c r="L5226">
        <v>0</v>
      </c>
      <c r="M5226">
        <v>2023</v>
      </c>
      <c r="N5226">
        <f t="shared" ca="1" si="324"/>
        <v>260</v>
      </c>
      <c r="O5226">
        <f t="shared" ca="1" si="325"/>
        <v>19158</v>
      </c>
      <c r="P5226">
        <f ca="1">_20206[[#This Row],[最低排名]]-_20206[[#This Row],[同分人数]]+1</f>
        <v>18899</v>
      </c>
      <c r="Q5226">
        <f ca="1">IF(O5226&gt;=开始!$B$6, 1, 0)</f>
        <v>1</v>
      </c>
      <c r="R5226">
        <f ca="1">_20206[[#This Row],[最低排名]]-开始!$B$6</f>
        <v>19158</v>
      </c>
    </row>
    <row r="5227" spans="1:18">
      <c r="A5227">
        <v>86602</v>
      </c>
      <c r="B5227" t="s">
        <v>1398</v>
      </c>
      <c r="C5227" t="str">
        <f t="shared" si="326"/>
        <v>贵州大学</v>
      </c>
      <c r="D5227" t="str">
        <f t="shared" si="327"/>
        <v>02</v>
      </c>
      <c r="E5227" t="s">
        <v>217</v>
      </c>
      <c r="F5227">
        <v>201</v>
      </c>
      <c r="G5227">
        <v>108</v>
      </c>
      <c r="H5227">
        <v>102</v>
      </c>
      <c r="I5227">
        <v>64</v>
      </c>
      <c r="J5227">
        <v>55</v>
      </c>
      <c r="K5227">
        <v>52</v>
      </c>
      <c r="L5227">
        <v>0</v>
      </c>
      <c r="M5227">
        <v>2023</v>
      </c>
      <c r="N5227">
        <f t="shared" ca="1" si="324"/>
        <v>264</v>
      </c>
      <c r="O5227">
        <f t="shared" ca="1" si="325"/>
        <v>26112</v>
      </c>
      <c r="P5227">
        <f ca="1">_20206[[#This Row],[最低排名]]-_20206[[#This Row],[同分人数]]+1</f>
        <v>25849</v>
      </c>
      <c r="Q5227">
        <f ca="1">IF(O5227&gt;=开始!$B$6, 1, 0)</f>
        <v>1</v>
      </c>
      <c r="R5227">
        <f ca="1">_20206[[#This Row],[最低排名]]-开始!$B$6</f>
        <v>26112</v>
      </c>
    </row>
    <row r="5228" spans="1:18">
      <c r="A5228">
        <v>86603</v>
      </c>
      <c r="B5228" t="s">
        <v>1399</v>
      </c>
      <c r="C5228" t="str">
        <f t="shared" si="326"/>
        <v>贵州大学</v>
      </c>
      <c r="D5228" t="str">
        <f t="shared" si="327"/>
        <v>03</v>
      </c>
      <c r="E5228" t="s">
        <v>307</v>
      </c>
      <c r="F5228">
        <v>225</v>
      </c>
      <c r="G5228">
        <v>126</v>
      </c>
      <c r="H5228">
        <v>120</v>
      </c>
      <c r="I5228">
        <v>61</v>
      </c>
      <c r="J5228">
        <v>58</v>
      </c>
      <c r="K5228">
        <v>55</v>
      </c>
      <c r="L5228">
        <v>0</v>
      </c>
      <c r="M5228">
        <v>2023</v>
      </c>
      <c r="N5228">
        <f t="shared" ca="1" si="324"/>
        <v>253</v>
      </c>
      <c r="O5228">
        <f t="shared" ca="1" si="325"/>
        <v>14925</v>
      </c>
      <c r="P5228">
        <f ca="1">_20206[[#This Row],[最低排名]]-_20206[[#This Row],[同分人数]]+1</f>
        <v>14673</v>
      </c>
      <c r="Q5228">
        <f ca="1">IF(O5228&gt;=开始!$B$6, 1, 0)</f>
        <v>1</v>
      </c>
      <c r="R5228">
        <f ca="1">_20206[[#This Row],[最低排名]]-开始!$B$6</f>
        <v>14925</v>
      </c>
    </row>
    <row r="5229" spans="1:18">
      <c r="A5229">
        <v>86604</v>
      </c>
      <c r="B5229" t="s">
        <v>1400</v>
      </c>
      <c r="C5229" t="str">
        <f t="shared" si="326"/>
        <v>贵州大学</v>
      </c>
      <c r="D5229" t="str">
        <f t="shared" si="327"/>
        <v>04</v>
      </c>
      <c r="E5229" t="s">
        <v>152</v>
      </c>
      <c r="F5229">
        <v>209</v>
      </c>
      <c r="G5229">
        <v>105</v>
      </c>
      <c r="H5229">
        <v>96</v>
      </c>
      <c r="I5229">
        <v>67</v>
      </c>
      <c r="J5229">
        <v>61</v>
      </c>
      <c r="K5229">
        <v>58</v>
      </c>
      <c r="L5229">
        <v>0</v>
      </c>
      <c r="M5229">
        <v>2023</v>
      </c>
      <c r="N5229">
        <f t="shared" ca="1" si="324"/>
        <v>237</v>
      </c>
      <c r="O5229">
        <f t="shared" ca="1" si="325"/>
        <v>21932</v>
      </c>
      <c r="P5229">
        <f ca="1">_20206[[#This Row],[最低排名]]-_20206[[#This Row],[同分人数]]+1</f>
        <v>21696</v>
      </c>
      <c r="Q5229">
        <f ca="1">IF(O5229&gt;=开始!$B$6, 1, 0)</f>
        <v>1</v>
      </c>
      <c r="R5229">
        <f ca="1">_20206[[#This Row],[最低排名]]-开始!$B$6</f>
        <v>21932</v>
      </c>
    </row>
    <row r="5230" spans="1:18">
      <c r="A5230">
        <v>86605</v>
      </c>
      <c r="B5230" t="s">
        <v>1401</v>
      </c>
      <c r="C5230" t="str">
        <f t="shared" si="326"/>
        <v>贵州大学</v>
      </c>
      <c r="D5230" t="str">
        <f t="shared" si="327"/>
        <v>05</v>
      </c>
      <c r="E5230" t="s">
        <v>118</v>
      </c>
      <c r="F5230">
        <v>216</v>
      </c>
      <c r="G5230">
        <v>111</v>
      </c>
      <c r="H5230">
        <v>90</v>
      </c>
      <c r="I5230">
        <v>58</v>
      </c>
      <c r="J5230">
        <v>46</v>
      </c>
      <c r="K5230">
        <v>46</v>
      </c>
      <c r="L5230">
        <v>0</v>
      </c>
      <c r="M5230">
        <v>2023</v>
      </c>
      <c r="N5230">
        <f t="shared" ca="1" si="324"/>
        <v>217</v>
      </c>
      <c r="O5230">
        <f t="shared" ca="1" si="325"/>
        <v>30385</v>
      </c>
      <c r="P5230">
        <f ca="1">_20206[[#This Row],[最低排名]]-_20206[[#This Row],[同分人数]]+1</f>
        <v>30169</v>
      </c>
      <c r="Q5230">
        <f ca="1">IF(O5230&gt;=开始!$B$6, 1, 0)</f>
        <v>1</v>
      </c>
      <c r="R5230">
        <f ca="1">_20206[[#This Row],[最低排名]]-开始!$B$6</f>
        <v>30385</v>
      </c>
    </row>
    <row r="5231" spans="1:18">
      <c r="A5231">
        <v>86701</v>
      </c>
      <c r="B5231" t="s">
        <v>1402</v>
      </c>
      <c r="C5231" t="str">
        <f t="shared" si="326"/>
        <v>贵州财大</v>
      </c>
      <c r="D5231" t="str">
        <f t="shared" si="327"/>
        <v>01</v>
      </c>
      <c r="E5231" t="s">
        <v>752</v>
      </c>
      <c r="F5231">
        <v>174</v>
      </c>
      <c r="G5231">
        <v>101</v>
      </c>
      <c r="H5231">
        <v>110</v>
      </c>
      <c r="I5231">
        <v>52</v>
      </c>
      <c r="J5231">
        <v>46</v>
      </c>
      <c r="K5231">
        <v>43</v>
      </c>
      <c r="L5231">
        <v>0</v>
      </c>
      <c r="M5231">
        <v>2023</v>
      </c>
      <c r="N5231">
        <f t="shared" ca="1" si="324"/>
        <v>204</v>
      </c>
      <c r="O5231">
        <f t="shared" ca="1" si="325"/>
        <v>37110</v>
      </c>
      <c r="P5231">
        <f ca="1">_20206[[#This Row],[最低排名]]-_20206[[#This Row],[同分人数]]+1</f>
        <v>36907</v>
      </c>
      <c r="Q5231">
        <f ca="1">IF(O5231&gt;=开始!$B$6, 1, 0)</f>
        <v>1</v>
      </c>
      <c r="R5231">
        <f ca="1">_20206[[#This Row],[最低排名]]-开始!$B$6</f>
        <v>37110</v>
      </c>
    </row>
    <row r="5232" spans="1:18">
      <c r="A5232">
        <v>86801</v>
      </c>
      <c r="B5232" t="s">
        <v>1403</v>
      </c>
      <c r="C5232" t="str">
        <f t="shared" si="326"/>
        <v>贵州中医</v>
      </c>
      <c r="D5232" t="str">
        <f t="shared" si="327"/>
        <v>01</v>
      </c>
      <c r="E5232" t="s">
        <v>302</v>
      </c>
      <c r="F5232">
        <v>201</v>
      </c>
      <c r="G5232">
        <v>105</v>
      </c>
      <c r="H5232">
        <v>112</v>
      </c>
      <c r="I5232">
        <v>70</v>
      </c>
      <c r="J5232">
        <v>58</v>
      </c>
      <c r="K5232">
        <v>49</v>
      </c>
      <c r="L5232">
        <v>0</v>
      </c>
      <c r="M5232">
        <v>2023</v>
      </c>
      <c r="N5232">
        <f t="shared" ca="1" si="324"/>
        <v>234</v>
      </c>
      <c r="O5232">
        <f t="shared" ca="1" si="325"/>
        <v>22166</v>
      </c>
      <c r="P5232">
        <f ca="1">_20206[[#This Row],[最低排名]]-_20206[[#This Row],[同分人数]]+1</f>
        <v>21933</v>
      </c>
      <c r="Q5232">
        <f ca="1">IF(O5232&gt;=开始!$B$6, 1, 0)</f>
        <v>1</v>
      </c>
      <c r="R5232">
        <f ca="1">_20206[[#This Row],[最低排名]]-开始!$B$6</f>
        <v>22166</v>
      </c>
    </row>
    <row r="5233" spans="1:18">
      <c r="A5233">
        <v>86802</v>
      </c>
      <c r="B5233" t="s">
        <v>1404</v>
      </c>
      <c r="C5233" t="str">
        <f t="shared" si="326"/>
        <v>贵州中医</v>
      </c>
      <c r="D5233" t="str">
        <f t="shared" si="327"/>
        <v>02</v>
      </c>
      <c r="E5233" t="s">
        <v>124</v>
      </c>
      <c r="F5233">
        <v>216</v>
      </c>
      <c r="G5233">
        <v>109</v>
      </c>
      <c r="H5233">
        <v>60</v>
      </c>
      <c r="I5233">
        <v>64</v>
      </c>
      <c r="J5233">
        <v>64</v>
      </c>
      <c r="K5233">
        <v>61</v>
      </c>
      <c r="L5233">
        <v>0</v>
      </c>
      <c r="M5233">
        <v>2023</v>
      </c>
      <c r="N5233">
        <f t="shared" ca="1" si="324"/>
        <v>244</v>
      </c>
      <c r="O5233">
        <f t="shared" ca="1" si="325"/>
        <v>28319</v>
      </c>
      <c r="P5233">
        <f ca="1">_20206[[#This Row],[最低排名]]-_20206[[#This Row],[同分人数]]+1</f>
        <v>28076</v>
      </c>
      <c r="Q5233">
        <f ca="1">IF(O5233&gt;=开始!$B$6, 1, 0)</f>
        <v>1</v>
      </c>
      <c r="R5233">
        <f ca="1">_20206[[#This Row],[最低排名]]-开始!$B$6</f>
        <v>28319</v>
      </c>
    </row>
    <row r="5234" spans="1:18">
      <c r="A5234">
        <v>87101</v>
      </c>
      <c r="B5234" t="s">
        <v>1405</v>
      </c>
      <c r="C5234" t="str">
        <f t="shared" si="326"/>
        <v>西安交大</v>
      </c>
      <c r="D5234" t="str">
        <f t="shared" si="327"/>
        <v>01</v>
      </c>
      <c r="E5234" t="s">
        <v>250</v>
      </c>
      <c r="F5234">
        <v>244</v>
      </c>
      <c r="G5234">
        <v>130</v>
      </c>
      <c r="H5234">
        <v>123</v>
      </c>
      <c r="I5234">
        <v>70</v>
      </c>
      <c r="J5234">
        <v>70</v>
      </c>
      <c r="K5234">
        <v>67</v>
      </c>
      <c r="L5234">
        <v>0</v>
      </c>
      <c r="M5234">
        <v>2023</v>
      </c>
      <c r="N5234">
        <f t="shared" ca="1" si="324"/>
        <v>152</v>
      </c>
      <c r="O5234">
        <f t="shared" ca="1" si="325"/>
        <v>3270</v>
      </c>
      <c r="P5234">
        <f ca="1">_20206[[#This Row],[最低排名]]-_20206[[#This Row],[同分人数]]+1</f>
        <v>3119</v>
      </c>
      <c r="Q5234">
        <f ca="1">IF(O5234&gt;=开始!$B$6, 1, 0)</f>
        <v>1</v>
      </c>
      <c r="R5234">
        <f ca="1">_20206[[#This Row],[最低排名]]-开始!$B$6</f>
        <v>3270</v>
      </c>
    </row>
    <row r="5235" spans="1:18">
      <c r="A5235">
        <v>87102</v>
      </c>
      <c r="B5235" t="s">
        <v>1406</v>
      </c>
      <c r="C5235" t="str">
        <f t="shared" si="326"/>
        <v>西安交大</v>
      </c>
      <c r="D5235" t="str">
        <f t="shared" si="327"/>
        <v>02</v>
      </c>
      <c r="E5235" t="s">
        <v>332</v>
      </c>
      <c r="F5235">
        <v>227</v>
      </c>
      <c r="G5235">
        <v>129</v>
      </c>
      <c r="H5235">
        <v>129</v>
      </c>
      <c r="I5235">
        <v>70</v>
      </c>
      <c r="J5235">
        <v>70</v>
      </c>
      <c r="K5235">
        <v>67</v>
      </c>
      <c r="L5235">
        <v>0</v>
      </c>
      <c r="M5235">
        <v>2023</v>
      </c>
      <c r="N5235">
        <f t="shared" ca="1" si="324"/>
        <v>170</v>
      </c>
      <c r="O5235">
        <f t="shared" ca="1" si="325"/>
        <v>5080</v>
      </c>
      <c r="P5235">
        <f ca="1">_20206[[#This Row],[最低排名]]-_20206[[#This Row],[同分人数]]+1</f>
        <v>4911</v>
      </c>
      <c r="Q5235">
        <f ca="1">IF(O5235&gt;=开始!$B$6, 1, 0)</f>
        <v>1</v>
      </c>
      <c r="R5235">
        <f ca="1">_20206[[#This Row],[最低排名]]-开始!$B$6</f>
        <v>5080</v>
      </c>
    </row>
    <row r="5236" spans="1:18">
      <c r="A5236">
        <v>87201</v>
      </c>
      <c r="B5236" t="s">
        <v>1407</v>
      </c>
      <c r="C5236" t="str">
        <f t="shared" si="326"/>
        <v>西电科大</v>
      </c>
      <c r="D5236" t="str">
        <f t="shared" si="327"/>
        <v>01</v>
      </c>
      <c r="E5236" t="s">
        <v>27</v>
      </c>
      <c r="F5236">
        <v>243</v>
      </c>
      <c r="G5236">
        <v>133</v>
      </c>
      <c r="H5236">
        <v>129</v>
      </c>
      <c r="I5236">
        <v>67</v>
      </c>
      <c r="J5236">
        <v>67</v>
      </c>
      <c r="K5236">
        <v>61</v>
      </c>
      <c r="L5236">
        <v>0</v>
      </c>
      <c r="M5236">
        <v>2023</v>
      </c>
      <c r="N5236">
        <f t="shared" ca="1" si="324"/>
        <v>165</v>
      </c>
      <c r="O5236">
        <f t="shared" ca="1" si="325"/>
        <v>4425</v>
      </c>
      <c r="P5236">
        <f ca="1">_20206[[#This Row],[最低排名]]-_20206[[#This Row],[同分人数]]+1</f>
        <v>4261</v>
      </c>
      <c r="Q5236">
        <f ca="1">IF(O5236&gt;=开始!$B$6, 1, 0)</f>
        <v>1</v>
      </c>
      <c r="R5236">
        <f ca="1">_20206[[#This Row],[最低排名]]-开始!$B$6</f>
        <v>4425</v>
      </c>
    </row>
    <row r="5237" spans="1:18">
      <c r="A5237">
        <v>87301</v>
      </c>
      <c r="B5237" t="s">
        <v>1408</v>
      </c>
      <c r="C5237" t="str">
        <f t="shared" si="326"/>
        <v>长安大学</v>
      </c>
      <c r="D5237" t="str">
        <f t="shared" si="327"/>
        <v>01</v>
      </c>
      <c r="E5237" t="s">
        <v>37</v>
      </c>
      <c r="F5237">
        <v>218</v>
      </c>
      <c r="G5237">
        <v>115</v>
      </c>
      <c r="H5237">
        <v>116</v>
      </c>
      <c r="I5237">
        <v>67</v>
      </c>
      <c r="J5237">
        <v>61</v>
      </c>
      <c r="K5237">
        <v>61</v>
      </c>
      <c r="L5237">
        <v>0</v>
      </c>
      <c r="M5237">
        <v>2023</v>
      </c>
      <c r="N5237">
        <f t="shared" ca="1" si="324"/>
        <v>256</v>
      </c>
      <c r="O5237">
        <f t="shared" ca="1" si="325"/>
        <v>13919</v>
      </c>
      <c r="P5237">
        <f ca="1">_20206[[#This Row],[最低排名]]-_20206[[#This Row],[同分人数]]+1</f>
        <v>13664</v>
      </c>
      <c r="Q5237">
        <f ca="1">IF(O5237&gt;=开始!$B$6, 1, 0)</f>
        <v>1</v>
      </c>
      <c r="R5237">
        <f ca="1">_20206[[#This Row],[最低排名]]-开始!$B$6</f>
        <v>13919</v>
      </c>
    </row>
    <row r="5238" spans="1:18">
      <c r="A5238">
        <v>87302</v>
      </c>
      <c r="B5238" t="s">
        <v>1409</v>
      </c>
      <c r="C5238" t="str">
        <f t="shared" si="326"/>
        <v>长安大学</v>
      </c>
      <c r="D5238" t="str">
        <f t="shared" si="327"/>
        <v>02</v>
      </c>
      <c r="E5238" t="s">
        <v>105</v>
      </c>
      <c r="F5238">
        <v>220</v>
      </c>
      <c r="G5238">
        <v>112</v>
      </c>
      <c r="H5238">
        <v>126</v>
      </c>
      <c r="I5238">
        <v>70</v>
      </c>
      <c r="J5238">
        <v>64</v>
      </c>
      <c r="K5238">
        <v>58</v>
      </c>
      <c r="L5238">
        <v>0</v>
      </c>
      <c r="M5238">
        <v>2023</v>
      </c>
      <c r="N5238">
        <f t="shared" ca="1" si="324"/>
        <v>235</v>
      </c>
      <c r="O5238">
        <f t="shared" ca="1" si="325"/>
        <v>10340</v>
      </c>
      <c r="P5238">
        <f ca="1">_20206[[#This Row],[最低排名]]-_20206[[#This Row],[同分人数]]+1</f>
        <v>10106</v>
      </c>
      <c r="Q5238">
        <f ca="1">IF(O5238&gt;=开始!$B$6, 1, 0)</f>
        <v>1</v>
      </c>
      <c r="R5238">
        <f ca="1">_20206[[#This Row],[最低排名]]-开始!$B$6</f>
        <v>10340</v>
      </c>
    </row>
    <row r="5239" spans="1:18">
      <c r="A5239">
        <v>87303</v>
      </c>
      <c r="B5239" t="s">
        <v>1410</v>
      </c>
      <c r="C5239" t="str">
        <f t="shared" si="326"/>
        <v>长安大学</v>
      </c>
      <c r="D5239" t="str">
        <f t="shared" si="327"/>
        <v>03</v>
      </c>
      <c r="E5239" t="s">
        <v>105</v>
      </c>
      <c r="F5239">
        <v>222</v>
      </c>
      <c r="G5239">
        <v>118</v>
      </c>
      <c r="H5239">
        <v>118</v>
      </c>
      <c r="I5239">
        <v>70</v>
      </c>
      <c r="J5239">
        <v>67</v>
      </c>
      <c r="K5239">
        <v>61</v>
      </c>
      <c r="L5239">
        <v>0</v>
      </c>
      <c r="M5239">
        <v>2023</v>
      </c>
      <c r="N5239">
        <f t="shared" ca="1" si="324"/>
        <v>235</v>
      </c>
      <c r="O5239">
        <f t="shared" ca="1" si="325"/>
        <v>10340</v>
      </c>
      <c r="P5239">
        <f ca="1">_20206[[#This Row],[最低排名]]-_20206[[#This Row],[同分人数]]+1</f>
        <v>10106</v>
      </c>
      <c r="Q5239">
        <f ca="1">IF(O5239&gt;=开始!$B$6, 1, 0)</f>
        <v>1</v>
      </c>
      <c r="R5239">
        <f ca="1">_20206[[#This Row],[最低排名]]-开始!$B$6</f>
        <v>10340</v>
      </c>
    </row>
    <row r="5240" spans="1:18">
      <c r="A5240">
        <v>87401</v>
      </c>
      <c r="B5240" t="s">
        <v>1411</v>
      </c>
      <c r="C5240" t="str">
        <f t="shared" si="326"/>
        <v>西北农林</v>
      </c>
      <c r="D5240" t="str">
        <f t="shared" si="327"/>
        <v>01</v>
      </c>
      <c r="E5240" t="s">
        <v>87</v>
      </c>
      <c r="F5240">
        <v>232</v>
      </c>
      <c r="G5240">
        <v>121</v>
      </c>
      <c r="H5240">
        <v>108</v>
      </c>
      <c r="I5240">
        <v>64</v>
      </c>
      <c r="J5240">
        <v>61</v>
      </c>
      <c r="K5240">
        <v>61</v>
      </c>
      <c r="L5240">
        <v>0</v>
      </c>
      <c r="M5240">
        <v>2023</v>
      </c>
      <c r="N5240">
        <f t="shared" ca="1" si="324"/>
        <v>242</v>
      </c>
      <c r="O5240">
        <f t="shared" ca="1" si="325"/>
        <v>13152</v>
      </c>
      <c r="P5240">
        <f ca="1">_20206[[#This Row],[最低排名]]-_20206[[#This Row],[同分人数]]+1</f>
        <v>12911</v>
      </c>
      <c r="Q5240">
        <f ca="1">IF(O5240&gt;=开始!$B$6, 1, 0)</f>
        <v>1</v>
      </c>
      <c r="R5240">
        <f ca="1">_20206[[#This Row],[最低排名]]-开始!$B$6</f>
        <v>13152</v>
      </c>
    </row>
    <row r="5241" spans="1:18">
      <c r="A5241">
        <v>87402</v>
      </c>
      <c r="B5241" t="s">
        <v>1412</v>
      </c>
      <c r="C5241" t="str">
        <f t="shared" si="326"/>
        <v>西北农林</v>
      </c>
      <c r="D5241" t="str">
        <f t="shared" si="327"/>
        <v>02</v>
      </c>
      <c r="E5241" t="s">
        <v>160</v>
      </c>
      <c r="F5241">
        <v>225</v>
      </c>
      <c r="G5241">
        <v>122</v>
      </c>
      <c r="H5241">
        <v>117</v>
      </c>
      <c r="I5241">
        <v>70</v>
      </c>
      <c r="J5241">
        <v>61</v>
      </c>
      <c r="K5241">
        <v>61</v>
      </c>
      <c r="L5241">
        <v>0</v>
      </c>
      <c r="M5241">
        <v>2023</v>
      </c>
      <c r="N5241">
        <f t="shared" ca="1" si="324"/>
        <v>247</v>
      </c>
      <c r="O5241">
        <f t="shared" ca="1" si="325"/>
        <v>11276</v>
      </c>
      <c r="P5241">
        <f ca="1">_20206[[#This Row],[最低排名]]-_20206[[#This Row],[同分人数]]+1</f>
        <v>11030</v>
      </c>
      <c r="Q5241">
        <f ca="1">IF(O5241&gt;=开始!$B$6, 1, 0)</f>
        <v>1</v>
      </c>
      <c r="R5241">
        <f ca="1">_20206[[#This Row],[最低排名]]-开始!$B$6</f>
        <v>11276</v>
      </c>
    </row>
    <row r="5242" spans="1:18">
      <c r="A5242">
        <v>87501</v>
      </c>
      <c r="B5242" t="s">
        <v>1413</v>
      </c>
      <c r="C5242" t="str">
        <f t="shared" si="326"/>
        <v>陕西师大</v>
      </c>
      <c r="D5242" t="str">
        <f t="shared" si="327"/>
        <v>01</v>
      </c>
      <c r="E5242" t="s">
        <v>103</v>
      </c>
      <c r="F5242">
        <v>219</v>
      </c>
      <c r="G5242">
        <v>110</v>
      </c>
      <c r="H5242">
        <v>130</v>
      </c>
      <c r="I5242">
        <v>70</v>
      </c>
      <c r="J5242">
        <v>70</v>
      </c>
      <c r="K5242">
        <v>55</v>
      </c>
      <c r="L5242">
        <v>0</v>
      </c>
      <c r="M5242">
        <v>2023</v>
      </c>
      <c r="N5242">
        <f t="shared" ca="1" si="324"/>
        <v>228</v>
      </c>
      <c r="O5242">
        <f t="shared" ca="1" si="325"/>
        <v>8940</v>
      </c>
      <c r="P5242">
        <f ca="1">_20206[[#This Row],[最低排名]]-_20206[[#This Row],[同分人数]]+1</f>
        <v>8713</v>
      </c>
      <c r="Q5242">
        <f ca="1">IF(O5242&gt;=开始!$B$6, 1, 0)</f>
        <v>1</v>
      </c>
      <c r="R5242">
        <f ca="1">_20206[[#This Row],[最低排名]]-开始!$B$6</f>
        <v>8940</v>
      </c>
    </row>
    <row r="5243" spans="1:18">
      <c r="A5243">
        <v>87502</v>
      </c>
      <c r="B5243" t="s">
        <v>1414</v>
      </c>
      <c r="C5243" t="str">
        <f t="shared" si="326"/>
        <v>陕西师大</v>
      </c>
      <c r="D5243" t="str">
        <f t="shared" si="327"/>
        <v>02</v>
      </c>
      <c r="E5243" t="s">
        <v>87</v>
      </c>
      <c r="F5243">
        <v>219</v>
      </c>
      <c r="G5243">
        <v>115</v>
      </c>
      <c r="H5243">
        <v>118</v>
      </c>
      <c r="I5243">
        <v>67</v>
      </c>
      <c r="J5243">
        <v>67</v>
      </c>
      <c r="K5243">
        <v>55</v>
      </c>
      <c r="L5243">
        <v>0</v>
      </c>
      <c r="M5243">
        <v>2023</v>
      </c>
      <c r="N5243">
        <f t="shared" ca="1" si="324"/>
        <v>242</v>
      </c>
      <c r="O5243">
        <f t="shared" ca="1" si="325"/>
        <v>13152</v>
      </c>
      <c r="P5243">
        <f ca="1">_20206[[#This Row],[最低排名]]-_20206[[#This Row],[同分人数]]+1</f>
        <v>12911</v>
      </c>
      <c r="Q5243">
        <f ca="1">IF(O5243&gt;=开始!$B$6, 1, 0)</f>
        <v>1</v>
      </c>
      <c r="R5243">
        <f ca="1">_20206[[#This Row],[最低排名]]-开始!$B$6</f>
        <v>13152</v>
      </c>
    </row>
    <row r="5244" spans="1:18">
      <c r="A5244">
        <v>87503</v>
      </c>
      <c r="B5244" t="s">
        <v>1415</v>
      </c>
      <c r="C5244" t="str">
        <f t="shared" si="326"/>
        <v>陕西师大</v>
      </c>
      <c r="D5244" t="str">
        <f t="shared" si="327"/>
        <v>03</v>
      </c>
      <c r="E5244" t="s">
        <v>298</v>
      </c>
      <c r="F5244">
        <v>226</v>
      </c>
      <c r="G5244">
        <v>122</v>
      </c>
      <c r="H5244">
        <v>108</v>
      </c>
      <c r="I5244">
        <v>67</v>
      </c>
      <c r="J5244">
        <v>67</v>
      </c>
      <c r="K5244">
        <v>64</v>
      </c>
      <c r="L5244">
        <v>0</v>
      </c>
      <c r="M5244">
        <v>2023</v>
      </c>
      <c r="N5244">
        <f t="shared" ca="1" si="324"/>
        <v>238</v>
      </c>
      <c r="O5244">
        <f t="shared" ca="1" si="325"/>
        <v>11739</v>
      </c>
      <c r="P5244">
        <f ca="1">_20206[[#This Row],[最低排名]]-_20206[[#This Row],[同分人数]]+1</f>
        <v>11502</v>
      </c>
      <c r="Q5244">
        <f ca="1">IF(O5244&gt;=开始!$B$6, 1, 0)</f>
        <v>1</v>
      </c>
      <c r="R5244">
        <f ca="1">_20206[[#This Row],[最低排名]]-开始!$B$6</f>
        <v>11739</v>
      </c>
    </row>
    <row r="5245" spans="1:18">
      <c r="A5245">
        <v>87504</v>
      </c>
      <c r="B5245" t="s">
        <v>1416</v>
      </c>
      <c r="C5245" t="str">
        <f t="shared" si="326"/>
        <v>陕西师大</v>
      </c>
      <c r="D5245" t="str">
        <f t="shared" si="327"/>
        <v>04</v>
      </c>
      <c r="E5245" t="s">
        <v>105</v>
      </c>
      <c r="F5245">
        <v>226</v>
      </c>
      <c r="G5245">
        <v>118</v>
      </c>
      <c r="H5245">
        <v>120</v>
      </c>
      <c r="I5245">
        <v>67</v>
      </c>
      <c r="J5245">
        <v>64</v>
      </c>
      <c r="K5245">
        <v>61</v>
      </c>
      <c r="L5245">
        <v>0</v>
      </c>
      <c r="M5245">
        <v>2023</v>
      </c>
      <c r="N5245">
        <f t="shared" ca="1" si="324"/>
        <v>235</v>
      </c>
      <c r="O5245">
        <f t="shared" ca="1" si="325"/>
        <v>10340</v>
      </c>
      <c r="P5245">
        <f ca="1">_20206[[#This Row],[最低排名]]-_20206[[#This Row],[同分人数]]+1</f>
        <v>10106</v>
      </c>
      <c r="Q5245">
        <f ca="1">IF(O5245&gt;=开始!$B$6, 1, 0)</f>
        <v>1</v>
      </c>
      <c r="R5245">
        <f ca="1">_20206[[#This Row],[最低排名]]-开始!$B$6</f>
        <v>10340</v>
      </c>
    </row>
    <row r="5246" spans="1:18">
      <c r="A5246">
        <v>87601</v>
      </c>
      <c r="B5246" t="s">
        <v>1417</v>
      </c>
      <c r="C5246" t="str">
        <f t="shared" si="326"/>
        <v>西北工大</v>
      </c>
      <c r="D5246" t="str">
        <f t="shared" si="327"/>
        <v>01</v>
      </c>
      <c r="E5246" t="s">
        <v>27</v>
      </c>
      <c r="F5246">
        <v>244</v>
      </c>
      <c r="G5246">
        <v>130</v>
      </c>
      <c r="H5246">
        <v>128</v>
      </c>
      <c r="I5246">
        <v>67</v>
      </c>
      <c r="J5246">
        <v>64</v>
      </c>
      <c r="K5246">
        <v>64</v>
      </c>
      <c r="L5246">
        <v>0</v>
      </c>
      <c r="M5246">
        <v>2023</v>
      </c>
      <c r="N5246">
        <f t="shared" ca="1" si="324"/>
        <v>165</v>
      </c>
      <c r="O5246">
        <f t="shared" ca="1" si="325"/>
        <v>4425</v>
      </c>
      <c r="P5246">
        <f ca="1">_20206[[#This Row],[最低排名]]-_20206[[#This Row],[同分人数]]+1</f>
        <v>4261</v>
      </c>
      <c r="Q5246">
        <f ca="1">IF(O5246&gt;=开始!$B$6, 1, 0)</f>
        <v>1</v>
      </c>
      <c r="R5246">
        <f ca="1">_20206[[#This Row],[最低排名]]-开始!$B$6</f>
        <v>4425</v>
      </c>
    </row>
    <row r="5247" spans="1:18">
      <c r="A5247">
        <v>87602</v>
      </c>
      <c r="B5247" t="s">
        <v>1418</v>
      </c>
      <c r="C5247" t="str">
        <f t="shared" si="326"/>
        <v>西北工大</v>
      </c>
      <c r="D5247" t="str">
        <f t="shared" si="327"/>
        <v>02</v>
      </c>
      <c r="E5247" t="s">
        <v>58</v>
      </c>
      <c r="F5247">
        <v>236</v>
      </c>
      <c r="G5247">
        <v>131</v>
      </c>
      <c r="H5247">
        <v>124</v>
      </c>
      <c r="I5247">
        <v>70</v>
      </c>
      <c r="J5247">
        <v>67</v>
      </c>
      <c r="K5247">
        <v>67</v>
      </c>
      <c r="L5247">
        <v>0</v>
      </c>
      <c r="M5247">
        <v>2023</v>
      </c>
      <c r="N5247">
        <f t="shared" ca="1" si="324"/>
        <v>160</v>
      </c>
      <c r="O5247">
        <f t="shared" ca="1" si="325"/>
        <v>4910</v>
      </c>
      <c r="P5247">
        <f ca="1">_20206[[#This Row],[最低排名]]-_20206[[#This Row],[同分人数]]+1</f>
        <v>4751</v>
      </c>
      <c r="Q5247">
        <f ca="1">IF(O5247&gt;=开始!$B$6, 1, 0)</f>
        <v>1</v>
      </c>
      <c r="R5247">
        <f ca="1">_20206[[#This Row],[最低排名]]-开始!$B$6</f>
        <v>4910</v>
      </c>
    </row>
    <row r="5248" spans="1:18">
      <c r="A5248">
        <v>87603</v>
      </c>
      <c r="B5248" t="s">
        <v>1419</v>
      </c>
      <c r="C5248" t="str">
        <f t="shared" si="326"/>
        <v>西北工大</v>
      </c>
      <c r="D5248" t="str">
        <f t="shared" si="327"/>
        <v>03</v>
      </c>
      <c r="E5248" t="s">
        <v>254</v>
      </c>
      <c r="F5248">
        <v>236</v>
      </c>
      <c r="G5248">
        <v>129</v>
      </c>
      <c r="H5248">
        <v>134</v>
      </c>
      <c r="I5248">
        <v>67</v>
      </c>
      <c r="J5248">
        <v>67</v>
      </c>
      <c r="K5248">
        <v>61</v>
      </c>
      <c r="L5248">
        <v>0</v>
      </c>
      <c r="M5248">
        <v>2023</v>
      </c>
      <c r="N5248">
        <f t="shared" ca="1" si="324"/>
        <v>150</v>
      </c>
      <c r="O5248">
        <f t="shared" ca="1" si="325"/>
        <v>4750</v>
      </c>
      <c r="P5248">
        <f ca="1">_20206[[#This Row],[最低排名]]-_20206[[#This Row],[同分人数]]+1</f>
        <v>4601</v>
      </c>
      <c r="Q5248">
        <f ca="1">IF(O5248&gt;=开始!$B$6, 1, 0)</f>
        <v>1</v>
      </c>
      <c r="R5248">
        <f ca="1">_20206[[#This Row],[最低排名]]-开始!$B$6</f>
        <v>4750</v>
      </c>
    </row>
    <row r="5249" spans="1:18">
      <c r="A5249">
        <v>87604</v>
      </c>
      <c r="B5249" t="s">
        <v>1420</v>
      </c>
      <c r="C5249" t="str">
        <f t="shared" si="326"/>
        <v>西北工大</v>
      </c>
      <c r="D5249" t="str">
        <f t="shared" si="327"/>
        <v>04</v>
      </c>
      <c r="E5249" t="s">
        <v>265</v>
      </c>
      <c r="F5249">
        <v>241</v>
      </c>
      <c r="G5249">
        <v>137</v>
      </c>
      <c r="H5249">
        <v>125</v>
      </c>
      <c r="I5249">
        <v>70</v>
      </c>
      <c r="J5249">
        <v>67</v>
      </c>
      <c r="K5249">
        <v>55</v>
      </c>
      <c r="L5249">
        <v>0</v>
      </c>
      <c r="M5249">
        <v>2023</v>
      </c>
      <c r="N5249">
        <f t="shared" ca="1" si="324"/>
        <v>185</v>
      </c>
      <c r="O5249">
        <f t="shared" ca="1" si="325"/>
        <v>6028</v>
      </c>
      <c r="P5249">
        <f ca="1">_20206[[#This Row],[最低排名]]-_20206[[#This Row],[同分人数]]+1</f>
        <v>5844</v>
      </c>
      <c r="Q5249">
        <f ca="1">IF(O5249&gt;=开始!$B$6, 1, 0)</f>
        <v>1</v>
      </c>
      <c r="R5249">
        <f ca="1">_20206[[#This Row],[最低排名]]-开始!$B$6</f>
        <v>6028</v>
      </c>
    </row>
    <row r="5250" spans="1:18">
      <c r="A5250">
        <v>87701</v>
      </c>
      <c r="B5250" t="s">
        <v>1421</v>
      </c>
      <c r="C5250" t="str">
        <f t="shared" si="326"/>
        <v>西北大学</v>
      </c>
      <c r="D5250" t="str">
        <f t="shared" si="327"/>
        <v>01</v>
      </c>
      <c r="E5250" t="s">
        <v>298</v>
      </c>
      <c r="F5250">
        <v>229</v>
      </c>
      <c r="G5250">
        <v>116</v>
      </c>
      <c r="H5250">
        <v>126</v>
      </c>
      <c r="I5250">
        <v>61</v>
      </c>
      <c r="J5250">
        <v>58</v>
      </c>
      <c r="K5250">
        <v>58</v>
      </c>
      <c r="L5250">
        <v>0</v>
      </c>
      <c r="M5250">
        <v>2023</v>
      </c>
      <c r="N5250">
        <f t="shared" ref="N5250:N5313" ca="1" si="328">VLOOKUP(E5250, INDIRECT("'" &amp; M5250 &amp; "D'!$A$2:$G$500"), 2, FALSE)</f>
        <v>238</v>
      </c>
      <c r="O5250">
        <f t="shared" ref="O5250:O5313" ca="1" si="329">VLOOKUP(E5250, INDIRECT("'" &amp; M5250 &amp; "D'!$A$2:$G$500"), 3, FALSE)</f>
        <v>11739</v>
      </c>
      <c r="P5250">
        <f ca="1">_20206[[#This Row],[最低排名]]-_20206[[#This Row],[同分人数]]+1</f>
        <v>11502</v>
      </c>
      <c r="Q5250">
        <f ca="1">IF(O5250&gt;=开始!$B$6, 1, 0)</f>
        <v>1</v>
      </c>
      <c r="R5250">
        <f ca="1">_20206[[#This Row],[最低排名]]-开始!$B$6</f>
        <v>11739</v>
      </c>
    </row>
    <row r="5251" spans="1:18">
      <c r="A5251">
        <v>87702</v>
      </c>
      <c r="B5251" t="s">
        <v>1422</v>
      </c>
      <c r="C5251" t="str">
        <f t="shared" si="326"/>
        <v>西北大学</v>
      </c>
      <c r="D5251" t="str">
        <f t="shared" si="327"/>
        <v>02</v>
      </c>
      <c r="E5251" t="s">
        <v>265</v>
      </c>
      <c r="F5251">
        <v>236</v>
      </c>
      <c r="G5251">
        <v>130</v>
      </c>
      <c r="H5251">
        <v>133</v>
      </c>
      <c r="I5251">
        <v>64</v>
      </c>
      <c r="J5251">
        <v>64</v>
      </c>
      <c r="K5251">
        <v>61</v>
      </c>
      <c r="L5251">
        <v>0</v>
      </c>
      <c r="M5251">
        <v>2023</v>
      </c>
      <c r="N5251">
        <f t="shared" ca="1" si="328"/>
        <v>185</v>
      </c>
      <c r="O5251">
        <f t="shared" ca="1" si="329"/>
        <v>6028</v>
      </c>
      <c r="P5251">
        <f ca="1">_20206[[#This Row],[最低排名]]-_20206[[#This Row],[同分人数]]+1</f>
        <v>5844</v>
      </c>
      <c r="Q5251">
        <f ca="1">IF(O5251&gt;=开始!$B$6, 1, 0)</f>
        <v>1</v>
      </c>
      <c r="R5251">
        <f ca="1">_20206[[#This Row],[最低排名]]-开始!$B$6</f>
        <v>6028</v>
      </c>
    </row>
    <row r="5252" spans="1:18">
      <c r="A5252">
        <v>87703</v>
      </c>
      <c r="B5252" t="s">
        <v>1423</v>
      </c>
      <c r="C5252" t="str">
        <f t="shared" si="326"/>
        <v>西北大学</v>
      </c>
      <c r="D5252" t="str">
        <f t="shared" si="327"/>
        <v>03</v>
      </c>
      <c r="E5252" t="s">
        <v>279</v>
      </c>
      <c r="F5252">
        <v>243</v>
      </c>
      <c r="G5252">
        <v>134</v>
      </c>
      <c r="H5252">
        <v>107</v>
      </c>
      <c r="I5252">
        <v>67</v>
      </c>
      <c r="J5252">
        <v>61</v>
      </c>
      <c r="K5252">
        <v>55</v>
      </c>
      <c r="L5252">
        <v>0</v>
      </c>
      <c r="M5252">
        <v>2023</v>
      </c>
      <c r="N5252">
        <f t="shared" ca="1" si="328"/>
        <v>225</v>
      </c>
      <c r="O5252">
        <f t="shared" ca="1" si="329"/>
        <v>11501</v>
      </c>
      <c r="P5252">
        <f ca="1">_20206[[#This Row],[最低排名]]-_20206[[#This Row],[同分人数]]+1</f>
        <v>11277</v>
      </c>
      <c r="Q5252">
        <f ca="1">IF(O5252&gt;=开始!$B$6, 1, 0)</f>
        <v>1</v>
      </c>
      <c r="R5252">
        <f ca="1">_20206[[#This Row],[最低排名]]-开始!$B$6</f>
        <v>11501</v>
      </c>
    </row>
    <row r="5253" spans="1:18">
      <c r="A5253">
        <v>87801</v>
      </c>
      <c r="B5253" t="s">
        <v>1424</v>
      </c>
      <c r="C5253" t="str">
        <f t="shared" si="326"/>
        <v>西安理工</v>
      </c>
      <c r="D5253" t="str">
        <f t="shared" si="327"/>
        <v>01</v>
      </c>
      <c r="E5253" t="s">
        <v>546</v>
      </c>
      <c r="F5253">
        <v>209</v>
      </c>
      <c r="G5253">
        <v>122</v>
      </c>
      <c r="H5253">
        <v>90</v>
      </c>
      <c r="I5253">
        <v>70</v>
      </c>
      <c r="J5253">
        <v>61</v>
      </c>
      <c r="K5253">
        <v>58</v>
      </c>
      <c r="L5253">
        <v>0</v>
      </c>
      <c r="M5253">
        <v>2023</v>
      </c>
      <c r="N5253">
        <f t="shared" ca="1" si="328"/>
        <v>259</v>
      </c>
      <c r="O5253">
        <f t="shared" ca="1" si="329"/>
        <v>22656</v>
      </c>
      <c r="P5253">
        <f ca="1">_20206[[#This Row],[最低排名]]-_20206[[#This Row],[同分人数]]+1</f>
        <v>22398</v>
      </c>
      <c r="Q5253">
        <f ca="1">IF(O5253&gt;=开始!$B$6, 1, 0)</f>
        <v>1</v>
      </c>
      <c r="R5253">
        <f ca="1">_20206[[#This Row],[最低排名]]-开始!$B$6</f>
        <v>22656</v>
      </c>
    </row>
    <row r="5254" spans="1:18">
      <c r="A5254">
        <v>87901</v>
      </c>
      <c r="B5254" t="s">
        <v>1425</v>
      </c>
      <c r="C5254" t="str">
        <f t="shared" si="326"/>
        <v>西安工大</v>
      </c>
      <c r="D5254" t="str">
        <f t="shared" si="327"/>
        <v>01</v>
      </c>
      <c r="E5254" t="s">
        <v>184</v>
      </c>
      <c r="F5254">
        <v>171</v>
      </c>
      <c r="G5254">
        <v>94</v>
      </c>
      <c r="H5254">
        <v>109</v>
      </c>
      <c r="I5254">
        <v>64</v>
      </c>
      <c r="J5254">
        <v>61</v>
      </c>
      <c r="K5254">
        <v>46</v>
      </c>
      <c r="L5254">
        <v>0</v>
      </c>
      <c r="M5254">
        <v>2023</v>
      </c>
      <c r="N5254">
        <f t="shared" ca="1" si="328"/>
        <v>237</v>
      </c>
      <c r="O5254">
        <f t="shared" ca="1" si="329"/>
        <v>31584</v>
      </c>
      <c r="P5254">
        <f ca="1">_20206[[#This Row],[最低排名]]-_20206[[#This Row],[同分人数]]+1</f>
        <v>31348</v>
      </c>
      <c r="Q5254">
        <f ca="1">IF(O5254&gt;=开始!$B$6, 1, 0)</f>
        <v>1</v>
      </c>
      <c r="R5254">
        <f ca="1">_20206[[#This Row],[最低排名]]-开始!$B$6</f>
        <v>31584</v>
      </c>
    </row>
    <row r="5255" spans="1:18">
      <c r="A5255">
        <v>87902</v>
      </c>
      <c r="B5255" t="s">
        <v>1426</v>
      </c>
      <c r="C5255" t="str">
        <f t="shared" si="326"/>
        <v>西安工大</v>
      </c>
      <c r="D5255" t="str">
        <f t="shared" si="327"/>
        <v>02</v>
      </c>
      <c r="E5255" t="s">
        <v>387</v>
      </c>
      <c r="F5255">
        <v>186</v>
      </c>
      <c r="G5255">
        <v>96</v>
      </c>
      <c r="H5255">
        <v>92</v>
      </c>
      <c r="I5255">
        <v>61</v>
      </c>
      <c r="J5255">
        <v>55</v>
      </c>
      <c r="K5255">
        <v>52</v>
      </c>
      <c r="L5255">
        <v>0</v>
      </c>
      <c r="M5255">
        <v>2023</v>
      </c>
      <c r="N5255">
        <f t="shared" ca="1" si="328"/>
        <v>216</v>
      </c>
      <c r="O5255">
        <f t="shared" ca="1" si="329"/>
        <v>32676</v>
      </c>
      <c r="P5255">
        <f ca="1">_20206[[#This Row],[最低排名]]-_20206[[#This Row],[同分人数]]+1</f>
        <v>32461</v>
      </c>
      <c r="Q5255">
        <f ca="1">IF(O5255&gt;=开始!$B$6, 1, 0)</f>
        <v>1</v>
      </c>
      <c r="R5255">
        <f ca="1">_20206[[#This Row],[最低排名]]-开始!$B$6</f>
        <v>32676</v>
      </c>
    </row>
    <row r="5256" spans="1:18">
      <c r="A5256">
        <v>88001</v>
      </c>
      <c r="B5256" t="s">
        <v>1427</v>
      </c>
      <c r="C5256" t="str">
        <f t="shared" si="326"/>
        <v>西安建科</v>
      </c>
      <c r="D5256" t="str">
        <f t="shared" si="327"/>
        <v>01</v>
      </c>
      <c r="E5256" t="s">
        <v>389</v>
      </c>
      <c r="F5256">
        <v>189</v>
      </c>
      <c r="G5256">
        <v>95</v>
      </c>
      <c r="H5256">
        <v>107</v>
      </c>
      <c r="I5256">
        <v>58</v>
      </c>
      <c r="J5256">
        <v>52</v>
      </c>
      <c r="K5256">
        <v>46</v>
      </c>
      <c r="L5256">
        <v>0</v>
      </c>
      <c r="M5256">
        <v>2023</v>
      </c>
      <c r="N5256">
        <f t="shared" ca="1" si="328"/>
        <v>253</v>
      </c>
      <c r="O5256">
        <f t="shared" ca="1" si="329"/>
        <v>31347</v>
      </c>
      <c r="P5256">
        <f ca="1">_20206[[#This Row],[最低排名]]-_20206[[#This Row],[同分人数]]+1</f>
        <v>31095</v>
      </c>
      <c r="Q5256">
        <f ca="1">IF(O5256&gt;=开始!$B$6, 1, 0)</f>
        <v>1</v>
      </c>
      <c r="R5256">
        <f ca="1">_20206[[#This Row],[最低排名]]-开始!$B$6</f>
        <v>31347</v>
      </c>
    </row>
    <row r="5257" spans="1:18">
      <c r="A5257">
        <v>88002</v>
      </c>
      <c r="B5257" t="s">
        <v>1428</v>
      </c>
      <c r="C5257" t="str">
        <f t="shared" si="326"/>
        <v>西安建科</v>
      </c>
      <c r="D5257" t="str">
        <f t="shared" si="327"/>
        <v>02</v>
      </c>
      <c r="E5257" t="s">
        <v>128</v>
      </c>
      <c r="F5257">
        <v>203</v>
      </c>
      <c r="G5257">
        <v>103</v>
      </c>
      <c r="H5257">
        <v>105</v>
      </c>
      <c r="I5257">
        <v>58</v>
      </c>
      <c r="J5257">
        <v>58</v>
      </c>
      <c r="K5257">
        <v>55</v>
      </c>
      <c r="L5257">
        <v>0</v>
      </c>
      <c r="M5257">
        <v>2023</v>
      </c>
      <c r="N5257">
        <f t="shared" ca="1" si="328"/>
        <v>253</v>
      </c>
      <c r="O5257">
        <f t="shared" ca="1" si="329"/>
        <v>24801</v>
      </c>
      <c r="P5257">
        <f ca="1">_20206[[#This Row],[最低排名]]-_20206[[#This Row],[同分人数]]+1</f>
        <v>24549</v>
      </c>
      <c r="Q5257">
        <f ca="1">IF(O5257&gt;=开始!$B$6, 1, 0)</f>
        <v>1</v>
      </c>
      <c r="R5257">
        <f ca="1">_20206[[#This Row],[最低排名]]-开始!$B$6</f>
        <v>24801</v>
      </c>
    </row>
    <row r="5258" spans="1:18">
      <c r="A5258">
        <v>88003</v>
      </c>
      <c r="B5258" t="s">
        <v>1429</v>
      </c>
      <c r="C5258" t="str">
        <f t="shared" si="326"/>
        <v>西安建科</v>
      </c>
      <c r="D5258" t="str">
        <f t="shared" si="327"/>
        <v>03</v>
      </c>
      <c r="E5258" t="s">
        <v>136</v>
      </c>
      <c r="F5258">
        <v>214</v>
      </c>
      <c r="G5258">
        <v>115</v>
      </c>
      <c r="H5258">
        <v>108</v>
      </c>
      <c r="I5258">
        <v>67</v>
      </c>
      <c r="J5258">
        <v>67</v>
      </c>
      <c r="K5258">
        <v>55</v>
      </c>
      <c r="L5258">
        <v>0</v>
      </c>
      <c r="M5258">
        <v>2023</v>
      </c>
      <c r="N5258">
        <f t="shared" ca="1" si="328"/>
        <v>251</v>
      </c>
      <c r="O5258">
        <f t="shared" ca="1" si="329"/>
        <v>16921</v>
      </c>
      <c r="P5258">
        <f ca="1">_20206[[#This Row],[最低排名]]-_20206[[#This Row],[同分人数]]+1</f>
        <v>16671</v>
      </c>
      <c r="Q5258">
        <f ca="1">IF(O5258&gt;=开始!$B$6, 1, 0)</f>
        <v>1</v>
      </c>
      <c r="R5258">
        <f ca="1">_20206[[#This Row],[最低排名]]-开始!$B$6</f>
        <v>16921</v>
      </c>
    </row>
    <row r="5259" spans="1:18">
      <c r="A5259">
        <v>88004</v>
      </c>
      <c r="B5259" t="s">
        <v>1430</v>
      </c>
      <c r="C5259" t="str">
        <f t="shared" si="326"/>
        <v>西安建科</v>
      </c>
      <c r="D5259" t="str">
        <f t="shared" si="327"/>
        <v>04</v>
      </c>
      <c r="E5259" t="s">
        <v>182</v>
      </c>
      <c r="F5259">
        <v>197</v>
      </c>
      <c r="G5259">
        <v>105</v>
      </c>
      <c r="H5259">
        <v>99</v>
      </c>
      <c r="I5259">
        <v>58</v>
      </c>
      <c r="J5259">
        <v>55</v>
      </c>
      <c r="K5259">
        <v>52</v>
      </c>
      <c r="L5259">
        <v>0</v>
      </c>
      <c r="M5259">
        <v>2023</v>
      </c>
      <c r="N5259">
        <f t="shared" ca="1" si="328"/>
        <v>233</v>
      </c>
      <c r="O5259">
        <f t="shared" ca="1" si="329"/>
        <v>29246</v>
      </c>
      <c r="P5259">
        <f ca="1">_20206[[#This Row],[最低排名]]-_20206[[#This Row],[同分人数]]+1</f>
        <v>29014</v>
      </c>
      <c r="Q5259">
        <f ca="1">IF(O5259&gt;=开始!$B$6, 1, 0)</f>
        <v>1</v>
      </c>
      <c r="R5259">
        <f ca="1">_20206[[#This Row],[最低排名]]-开始!$B$6</f>
        <v>29246</v>
      </c>
    </row>
    <row r="5260" spans="1:18">
      <c r="A5260">
        <v>88005</v>
      </c>
      <c r="B5260" t="s">
        <v>1431</v>
      </c>
      <c r="C5260" t="str">
        <f t="shared" si="326"/>
        <v>西安建科</v>
      </c>
      <c r="D5260" t="str">
        <f t="shared" si="327"/>
        <v>05</v>
      </c>
      <c r="E5260" t="s">
        <v>577</v>
      </c>
      <c r="F5260">
        <v>220</v>
      </c>
      <c r="G5260">
        <v>112</v>
      </c>
      <c r="H5260">
        <v>99</v>
      </c>
      <c r="I5260">
        <v>55</v>
      </c>
      <c r="J5260">
        <v>55</v>
      </c>
      <c r="K5260">
        <v>49</v>
      </c>
      <c r="L5260">
        <v>0</v>
      </c>
      <c r="M5260">
        <v>2023</v>
      </c>
      <c r="N5260">
        <f t="shared" ca="1" si="328"/>
        <v>280</v>
      </c>
      <c r="O5260">
        <f t="shared" ca="1" si="329"/>
        <v>25081</v>
      </c>
      <c r="P5260">
        <f ca="1">_20206[[#This Row],[最低排名]]-_20206[[#This Row],[同分人数]]+1</f>
        <v>24802</v>
      </c>
      <c r="Q5260">
        <f ca="1">IF(O5260&gt;=开始!$B$6, 1, 0)</f>
        <v>1</v>
      </c>
      <c r="R5260">
        <f ca="1">_20206[[#This Row],[最低排名]]-开始!$B$6</f>
        <v>25081</v>
      </c>
    </row>
    <row r="5261" spans="1:18">
      <c r="A5261">
        <v>88101</v>
      </c>
      <c r="B5261" t="s">
        <v>1432</v>
      </c>
      <c r="C5261" t="str">
        <f t="shared" si="326"/>
        <v>西安科大</v>
      </c>
      <c r="D5261" t="str">
        <f t="shared" si="327"/>
        <v>01</v>
      </c>
      <c r="E5261" t="s">
        <v>124</v>
      </c>
      <c r="F5261">
        <v>210</v>
      </c>
      <c r="G5261">
        <v>107</v>
      </c>
      <c r="H5261">
        <v>87</v>
      </c>
      <c r="I5261">
        <v>61</v>
      </c>
      <c r="J5261">
        <v>55</v>
      </c>
      <c r="K5261">
        <v>52</v>
      </c>
      <c r="L5261">
        <v>0</v>
      </c>
      <c r="M5261">
        <v>2023</v>
      </c>
      <c r="N5261">
        <f t="shared" ca="1" si="328"/>
        <v>244</v>
      </c>
      <c r="O5261">
        <f t="shared" ca="1" si="329"/>
        <v>28319</v>
      </c>
      <c r="P5261">
        <f ca="1">_20206[[#This Row],[最低排名]]-_20206[[#This Row],[同分人数]]+1</f>
        <v>28076</v>
      </c>
      <c r="Q5261">
        <f ca="1">IF(O5261&gt;=开始!$B$6, 1, 0)</f>
        <v>1</v>
      </c>
      <c r="R5261">
        <f ca="1">_20206[[#This Row],[最低排名]]-开始!$B$6</f>
        <v>28319</v>
      </c>
    </row>
    <row r="5262" spans="1:18">
      <c r="A5262">
        <v>88102</v>
      </c>
      <c r="B5262" t="s">
        <v>1433</v>
      </c>
      <c r="C5262" t="str">
        <f t="shared" si="326"/>
        <v>西安科大</v>
      </c>
      <c r="D5262" t="str">
        <f t="shared" si="327"/>
        <v>02</v>
      </c>
      <c r="E5262" t="s">
        <v>180</v>
      </c>
      <c r="F5262">
        <v>198</v>
      </c>
      <c r="G5262">
        <v>101</v>
      </c>
      <c r="H5262">
        <v>99</v>
      </c>
      <c r="I5262">
        <v>55</v>
      </c>
      <c r="J5262">
        <v>49</v>
      </c>
      <c r="K5262">
        <v>49</v>
      </c>
      <c r="L5262">
        <v>0</v>
      </c>
      <c r="M5262">
        <v>2023</v>
      </c>
      <c r="N5262">
        <f t="shared" ca="1" si="328"/>
        <v>237</v>
      </c>
      <c r="O5262">
        <f t="shared" ca="1" si="329"/>
        <v>31821</v>
      </c>
      <c r="P5262">
        <f ca="1">_20206[[#This Row],[最低排名]]-_20206[[#This Row],[同分人数]]+1</f>
        <v>31585</v>
      </c>
      <c r="Q5262">
        <f ca="1">IF(O5262&gt;=开始!$B$6, 1, 0)</f>
        <v>1</v>
      </c>
      <c r="R5262">
        <f ca="1">_20206[[#This Row],[最低排名]]-开始!$B$6</f>
        <v>31821</v>
      </c>
    </row>
    <row r="5263" spans="1:18">
      <c r="A5263">
        <v>88201</v>
      </c>
      <c r="B5263" t="s">
        <v>1434</v>
      </c>
      <c r="C5263" t="str">
        <f t="shared" si="326"/>
        <v>西安石油</v>
      </c>
      <c r="D5263" t="str">
        <f t="shared" si="327"/>
        <v>01</v>
      </c>
      <c r="E5263" t="s">
        <v>528</v>
      </c>
      <c r="F5263">
        <v>179</v>
      </c>
      <c r="G5263">
        <v>93</v>
      </c>
      <c r="H5263">
        <v>93</v>
      </c>
      <c r="I5263">
        <v>64</v>
      </c>
      <c r="J5263">
        <v>55</v>
      </c>
      <c r="K5263">
        <v>49</v>
      </c>
      <c r="L5263">
        <v>0</v>
      </c>
      <c r="M5263">
        <v>2023</v>
      </c>
      <c r="N5263">
        <f t="shared" ca="1" si="328"/>
        <v>199</v>
      </c>
      <c r="O5263">
        <f t="shared" ca="1" si="329"/>
        <v>33965</v>
      </c>
      <c r="P5263">
        <f ca="1">_20206[[#This Row],[最低排名]]-_20206[[#This Row],[同分人数]]+1</f>
        <v>33767</v>
      </c>
      <c r="Q5263">
        <f ca="1">IF(O5263&gt;=开始!$B$6, 1, 0)</f>
        <v>1</v>
      </c>
      <c r="R5263">
        <f ca="1">_20206[[#This Row],[最低排名]]-开始!$B$6</f>
        <v>33965</v>
      </c>
    </row>
    <row r="5264" spans="1:18">
      <c r="A5264">
        <v>88202</v>
      </c>
      <c r="B5264" t="s">
        <v>1435</v>
      </c>
      <c r="C5264" t="str">
        <f t="shared" si="326"/>
        <v>西安石油</v>
      </c>
      <c r="D5264" t="str">
        <f t="shared" si="327"/>
        <v>02</v>
      </c>
      <c r="E5264" t="s">
        <v>701</v>
      </c>
      <c r="F5264">
        <v>204</v>
      </c>
      <c r="G5264">
        <v>113</v>
      </c>
      <c r="H5264">
        <v>72</v>
      </c>
      <c r="I5264">
        <v>67</v>
      </c>
      <c r="J5264">
        <v>52</v>
      </c>
      <c r="K5264">
        <v>49</v>
      </c>
      <c r="L5264">
        <v>0</v>
      </c>
      <c r="M5264">
        <v>2023</v>
      </c>
      <c r="N5264">
        <f t="shared" ca="1" si="328"/>
        <v>197</v>
      </c>
      <c r="O5264">
        <f t="shared" ca="1" si="329"/>
        <v>33094</v>
      </c>
      <c r="P5264">
        <f ca="1">_20206[[#This Row],[最低排名]]-_20206[[#This Row],[同分人数]]+1</f>
        <v>32898</v>
      </c>
      <c r="Q5264">
        <f ca="1">IF(O5264&gt;=开始!$B$6, 1, 0)</f>
        <v>1</v>
      </c>
      <c r="R5264">
        <f ca="1">_20206[[#This Row],[最低排名]]-开始!$B$6</f>
        <v>33094</v>
      </c>
    </row>
    <row r="5265" spans="1:18">
      <c r="A5265">
        <v>88203</v>
      </c>
      <c r="B5265" t="s">
        <v>1436</v>
      </c>
      <c r="C5265" t="str">
        <f t="shared" si="326"/>
        <v>西安石油</v>
      </c>
      <c r="D5265" t="str">
        <f t="shared" si="327"/>
        <v>03</v>
      </c>
      <c r="E5265" t="s">
        <v>170</v>
      </c>
      <c r="F5265">
        <v>211</v>
      </c>
      <c r="G5265">
        <v>114</v>
      </c>
      <c r="H5265">
        <v>80</v>
      </c>
      <c r="I5265">
        <v>64</v>
      </c>
      <c r="J5265">
        <v>49</v>
      </c>
      <c r="K5265">
        <v>49</v>
      </c>
      <c r="L5265">
        <v>0</v>
      </c>
      <c r="M5265">
        <v>2023</v>
      </c>
      <c r="N5265">
        <f t="shared" ca="1" si="328"/>
        <v>242</v>
      </c>
      <c r="O5265">
        <f t="shared" ca="1" si="329"/>
        <v>31094</v>
      </c>
      <c r="P5265">
        <f ca="1">_20206[[#This Row],[最低排名]]-_20206[[#This Row],[同分人数]]+1</f>
        <v>30853</v>
      </c>
      <c r="Q5265">
        <f ca="1">IF(O5265&gt;=开始!$B$6, 1, 0)</f>
        <v>1</v>
      </c>
      <c r="R5265">
        <f ca="1">_20206[[#This Row],[最低排名]]-开始!$B$6</f>
        <v>31094</v>
      </c>
    </row>
    <row r="5266" spans="1:18">
      <c r="A5266">
        <v>88204</v>
      </c>
      <c r="B5266" t="s">
        <v>1437</v>
      </c>
      <c r="C5266" t="str">
        <f t="shared" si="326"/>
        <v>西安石油</v>
      </c>
      <c r="D5266" t="str">
        <f t="shared" si="327"/>
        <v>04</v>
      </c>
      <c r="E5266" t="s">
        <v>701</v>
      </c>
      <c r="F5266">
        <v>189</v>
      </c>
      <c r="G5266">
        <v>108</v>
      </c>
      <c r="H5266">
        <v>93</v>
      </c>
      <c r="I5266">
        <v>61</v>
      </c>
      <c r="J5266">
        <v>52</v>
      </c>
      <c r="K5266">
        <v>49</v>
      </c>
      <c r="L5266">
        <v>0</v>
      </c>
      <c r="M5266">
        <v>2023</v>
      </c>
      <c r="N5266">
        <f t="shared" ca="1" si="328"/>
        <v>197</v>
      </c>
      <c r="O5266">
        <f t="shared" ca="1" si="329"/>
        <v>33094</v>
      </c>
      <c r="P5266">
        <f ca="1">_20206[[#This Row],[最低排名]]-_20206[[#This Row],[同分人数]]+1</f>
        <v>32898</v>
      </c>
      <c r="Q5266">
        <f ca="1">IF(O5266&gt;=开始!$B$6, 1, 0)</f>
        <v>1</v>
      </c>
      <c r="R5266">
        <f ca="1">_20206[[#This Row],[最低排名]]-开始!$B$6</f>
        <v>33094</v>
      </c>
    </row>
    <row r="5267" spans="1:18">
      <c r="A5267">
        <v>88301</v>
      </c>
      <c r="B5267" t="s">
        <v>1438</v>
      </c>
      <c r="C5267" t="str">
        <f t="shared" si="326"/>
        <v>陕西科大</v>
      </c>
      <c r="D5267" t="str">
        <f t="shared" si="327"/>
        <v>01</v>
      </c>
      <c r="E5267" t="s">
        <v>533</v>
      </c>
      <c r="F5267">
        <v>195</v>
      </c>
      <c r="G5267">
        <v>107</v>
      </c>
      <c r="H5267">
        <v>117</v>
      </c>
      <c r="I5267">
        <v>61</v>
      </c>
      <c r="J5267">
        <v>52</v>
      </c>
      <c r="K5267">
        <v>46</v>
      </c>
      <c r="L5267">
        <v>0</v>
      </c>
      <c r="M5267">
        <v>2023</v>
      </c>
      <c r="N5267">
        <f t="shared" ca="1" si="328"/>
        <v>253</v>
      </c>
      <c r="O5267">
        <f t="shared" ca="1" si="329"/>
        <v>26866</v>
      </c>
      <c r="P5267">
        <f ca="1">_20206[[#This Row],[最低排名]]-_20206[[#This Row],[同分人数]]+1</f>
        <v>26614</v>
      </c>
      <c r="Q5267">
        <f ca="1">IF(O5267&gt;=开始!$B$6, 1, 0)</f>
        <v>1</v>
      </c>
      <c r="R5267">
        <f ca="1">_20206[[#This Row],[最低排名]]-开始!$B$6</f>
        <v>26866</v>
      </c>
    </row>
    <row r="5268" spans="1:18">
      <c r="A5268">
        <v>88302</v>
      </c>
      <c r="B5268" t="s">
        <v>1439</v>
      </c>
      <c r="C5268" t="str">
        <f t="shared" si="326"/>
        <v>陕西科大</v>
      </c>
      <c r="D5268" t="str">
        <f t="shared" si="327"/>
        <v>02</v>
      </c>
      <c r="E5268" t="s">
        <v>184</v>
      </c>
      <c r="F5268">
        <v>185</v>
      </c>
      <c r="G5268">
        <v>102</v>
      </c>
      <c r="H5268">
        <v>113</v>
      </c>
      <c r="I5268">
        <v>55</v>
      </c>
      <c r="J5268">
        <v>52</v>
      </c>
      <c r="K5268">
        <v>46</v>
      </c>
      <c r="L5268">
        <v>0</v>
      </c>
      <c r="M5268">
        <v>2023</v>
      </c>
      <c r="N5268">
        <f t="shared" ca="1" si="328"/>
        <v>237</v>
      </c>
      <c r="O5268">
        <f t="shared" ca="1" si="329"/>
        <v>31584</v>
      </c>
      <c r="P5268">
        <f ca="1">_20206[[#This Row],[最低排名]]-_20206[[#This Row],[同分人数]]+1</f>
        <v>31348</v>
      </c>
      <c r="Q5268">
        <f ca="1">IF(O5268&gt;=开始!$B$6, 1, 0)</f>
        <v>1</v>
      </c>
      <c r="R5268">
        <f ca="1">_20206[[#This Row],[最低排名]]-开始!$B$6</f>
        <v>31584</v>
      </c>
    </row>
    <row r="5269" spans="1:18">
      <c r="A5269">
        <v>88401</v>
      </c>
      <c r="B5269" t="s">
        <v>1440</v>
      </c>
      <c r="C5269" t="str">
        <f t="shared" si="326"/>
        <v>陕西理工</v>
      </c>
      <c r="D5269" t="str">
        <f t="shared" si="327"/>
        <v>01</v>
      </c>
      <c r="E5269" t="s">
        <v>203</v>
      </c>
      <c r="F5269">
        <v>163</v>
      </c>
      <c r="G5269">
        <v>100</v>
      </c>
      <c r="H5269">
        <v>108</v>
      </c>
      <c r="I5269">
        <v>58</v>
      </c>
      <c r="J5269">
        <v>52</v>
      </c>
      <c r="K5269">
        <v>49</v>
      </c>
      <c r="L5269">
        <v>0</v>
      </c>
      <c r="M5269">
        <v>2023</v>
      </c>
      <c r="N5269">
        <f t="shared" ca="1" si="328"/>
        <v>209</v>
      </c>
      <c r="O5269">
        <f t="shared" ca="1" si="329"/>
        <v>36113</v>
      </c>
      <c r="P5269">
        <f ca="1">_20206[[#This Row],[最低排名]]-_20206[[#This Row],[同分人数]]+1</f>
        <v>35905</v>
      </c>
      <c r="Q5269">
        <f ca="1">IF(O5269&gt;=开始!$B$6, 1, 0)</f>
        <v>1</v>
      </c>
      <c r="R5269">
        <f ca="1">_20206[[#This Row],[最低排名]]-开始!$B$6</f>
        <v>36113</v>
      </c>
    </row>
    <row r="5270" spans="1:18">
      <c r="A5270">
        <v>88402</v>
      </c>
      <c r="B5270" t="s">
        <v>1441</v>
      </c>
      <c r="C5270" t="str">
        <f t="shared" si="326"/>
        <v>陕西理工</v>
      </c>
      <c r="D5270" t="str">
        <f t="shared" si="327"/>
        <v>02</v>
      </c>
      <c r="E5270" t="s">
        <v>54</v>
      </c>
      <c r="F5270">
        <v>189</v>
      </c>
      <c r="G5270">
        <v>100</v>
      </c>
      <c r="H5270">
        <v>78</v>
      </c>
      <c r="I5270">
        <v>61</v>
      </c>
      <c r="J5270">
        <v>61</v>
      </c>
      <c r="K5270">
        <v>52</v>
      </c>
      <c r="L5270">
        <v>0</v>
      </c>
      <c r="M5270">
        <v>2023</v>
      </c>
      <c r="N5270">
        <f t="shared" ca="1" si="328"/>
        <v>202</v>
      </c>
      <c r="O5270">
        <f t="shared" ca="1" si="329"/>
        <v>33766</v>
      </c>
      <c r="P5270">
        <f ca="1">_20206[[#This Row],[最低排名]]-_20206[[#This Row],[同分人数]]+1</f>
        <v>33565</v>
      </c>
      <c r="Q5270">
        <f ca="1">IF(O5270&gt;=开始!$B$6, 1, 0)</f>
        <v>1</v>
      </c>
      <c r="R5270">
        <f ca="1">_20206[[#This Row],[最低排名]]-开始!$B$6</f>
        <v>33766</v>
      </c>
    </row>
    <row r="5271" spans="1:18">
      <c r="A5271">
        <v>88501</v>
      </c>
      <c r="B5271" t="s">
        <v>1442</v>
      </c>
      <c r="C5271" t="str">
        <f t="shared" si="326"/>
        <v>宝鸡文理</v>
      </c>
      <c r="D5271" t="str">
        <f t="shared" si="327"/>
        <v>01</v>
      </c>
      <c r="E5271" t="s">
        <v>585</v>
      </c>
      <c r="F5271">
        <v>161</v>
      </c>
      <c r="G5271">
        <v>91</v>
      </c>
      <c r="H5271">
        <v>99</v>
      </c>
      <c r="I5271">
        <v>61</v>
      </c>
      <c r="J5271">
        <v>49</v>
      </c>
      <c r="K5271">
        <v>46</v>
      </c>
      <c r="L5271">
        <v>0</v>
      </c>
      <c r="M5271">
        <v>2023</v>
      </c>
      <c r="N5271">
        <f t="shared" ca="1" si="328"/>
        <v>189</v>
      </c>
      <c r="O5271">
        <f t="shared" ca="1" si="329"/>
        <v>38855</v>
      </c>
      <c r="P5271">
        <f ca="1">_20206[[#This Row],[最低排名]]-_20206[[#This Row],[同分人数]]+1</f>
        <v>38667</v>
      </c>
      <c r="Q5271">
        <f ca="1">IF(O5271&gt;=开始!$B$6, 1, 0)</f>
        <v>1</v>
      </c>
      <c r="R5271">
        <f ca="1">_20206[[#This Row],[最低排名]]-开始!$B$6</f>
        <v>38855</v>
      </c>
    </row>
    <row r="5272" spans="1:18">
      <c r="A5272">
        <v>88601</v>
      </c>
      <c r="B5272" t="s">
        <v>1443</v>
      </c>
      <c r="C5272" t="str">
        <f t="shared" si="326"/>
        <v>渭南师范</v>
      </c>
      <c r="D5272" t="str">
        <f t="shared" si="327"/>
        <v>01</v>
      </c>
      <c r="E5272" t="s">
        <v>738</v>
      </c>
      <c r="F5272">
        <v>188</v>
      </c>
      <c r="G5272">
        <v>99</v>
      </c>
      <c r="H5272">
        <v>80</v>
      </c>
      <c r="I5272">
        <v>55</v>
      </c>
      <c r="J5272">
        <v>46</v>
      </c>
      <c r="K5272">
        <v>43</v>
      </c>
      <c r="L5272">
        <v>0</v>
      </c>
      <c r="M5272">
        <v>2023</v>
      </c>
      <c r="N5272">
        <f t="shared" ca="1" si="328"/>
        <v>161</v>
      </c>
      <c r="O5272">
        <f t="shared" ca="1" si="329"/>
        <v>39601</v>
      </c>
      <c r="P5272">
        <f ca="1">_20206[[#This Row],[最低排名]]-_20206[[#This Row],[同分人数]]+1</f>
        <v>39441</v>
      </c>
      <c r="Q5272">
        <f ca="1">IF(O5272&gt;=开始!$B$6, 1, 0)</f>
        <v>1</v>
      </c>
      <c r="R5272">
        <f ca="1">_20206[[#This Row],[最低排名]]-开始!$B$6</f>
        <v>39601</v>
      </c>
    </row>
    <row r="5273" spans="1:18">
      <c r="A5273">
        <v>88701</v>
      </c>
      <c r="B5273" t="s">
        <v>1444</v>
      </c>
      <c r="C5273" t="str">
        <f t="shared" si="326"/>
        <v>西安外大</v>
      </c>
      <c r="D5273" t="str">
        <f t="shared" si="327"/>
        <v>01</v>
      </c>
      <c r="E5273" t="s">
        <v>546</v>
      </c>
      <c r="F5273">
        <v>219</v>
      </c>
      <c r="G5273">
        <v>111</v>
      </c>
      <c r="H5273">
        <v>116</v>
      </c>
      <c r="I5273">
        <v>55</v>
      </c>
      <c r="J5273">
        <v>49</v>
      </c>
      <c r="K5273">
        <v>49</v>
      </c>
      <c r="L5273">
        <v>0</v>
      </c>
      <c r="M5273">
        <v>2023</v>
      </c>
      <c r="N5273">
        <f t="shared" ca="1" si="328"/>
        <v>259</v>
      </c>
      <c r="O5273">
        <f t="shared" ca="1" si="329"/>
        <v>22656</v>
      </c>
      <c r="P5273">
        <f ca="1">_20206[[#This Row],[最低排名]]-_20206[[#This Row],[同分人数]]+1</f>
        <v>22398</v>
      </c>
      <c r="Q5273">
        <f ca="1">IF(O5273&gt;=开始!$B$6, 1, 0)</f>
        <v>1</v>
      </c>
      <c r="R5273">
        <f ca="1">_20206[[#This Row],[最低排名]]-开始!$B$6</f>
        <v>22656</v>
      </c>
    </row>
    <row r="5274" spans="1:18">
      <c r="A5274">
        <v>88801</v>
      </c>
      <c r="B5274" t="s">
        <v>1445</v>
      </c>
      <c r="C5274" t="str">
        <f t="shared" si="326"/>
        <v>西北政法</v>
      </c>
      <c r="D5274" t="str">
        <f t="shared" si="327"/>
        <v>01</v>
      </c>
      <c r="E5274" t="s">
        <v>500</v>
      </c>
      <c r="F5274">
        <v>210</v>
      </c>
      <c r="G5274">
        <v>105</v>
      </c>
      <c r="H5274">
        <v>134</v>
      </c>
      <c r="I5274">
        <v>67</v>
      </c>
      <c r="J5274">
        <v>67</v>
      </c>
      <c r="K5274">
        <v>58</v>
      </c>
      <c r="L5274">
        <v>0</v>
      </c>
      <c r="M5274">
        <v>2023</v>
      </c>
      <c r="N5274">
        <f t="shared" ca="1" si="328"/>
        <v>243</v>
      </c>
      <c r="O5274">
        <f t="shared" ca="1" si="329"/>
        <v>10808</v>
      </c>
      <c r="P5274">
        <f ca="1">_20206[[#This Row],[最低排名]]-_20206[[#This Row],[同分人数]]+1</f>
        <v>10566</v>
      </c>
      <c r="Q5274">
        <f ca="1">IF(O5274&gt;=开始!$B$6, 1, 0)</f>
        <v>1</v>
      </c>
      <c r="R5274">
        <f ca="1">_20206[[#This Row],[最低排名]]-开始!$B$6</f>
        <v>10808</v>
      </c>
    </row>
    <row r="5275" spans="1:18">
      <c r="A5275">
        <v>88901</v>
      </c>
      <c r="B5275" t="s">
        <v>1446</v>
      </c>
      <c r="C5275" t="str">
        <f t="shared" si="326"/>
        <v>西安培华</v>
      </c>
      <c r="D5275" t="str">
        <f t="shared" si="327"/>
        <v>01</v>
      </c>
      <c r="E5275" t="s">
        <v>221</v>
      </c>
      <c r="F5275">
        <v>191</v>
      </c>
      <c r="G5275">
        <v>98</v>
      </c>
      <c r="H5275">
        <v>77</v>
      </c>
      <c r="I5275">
        <v>55</v>
      </c>
      <c r="J5275">
        <v>43</v>
      </c>
      <c r="K5275">
        <v>43</v>
      </c>
      <c r="L5275">
        <v>0</v>
      </c>
      <c r="M5275">
        <v>2023</v>
      </c>
      <c r="N5275">
        <f t="shared" ca="1" si="328"/>
        <v>197</v>
      </c>
      <c r="O5275">
        <f t="shared" ca="1" si="329"/>
        <v>40174</v>
      </c>
      <c r="P5275">
        <f ca="1">_20206[[#This Row],[最低排名]]-_20206[[#This Row],[同分人数]]+1</f>
        <v>39978</v>
      </c>
      <c r="Q5275">
        <f ca="1">IF(O5275&gt;=开始!$B$6, 1, 0)</f>
        <v>1</v>
      </c>
      <c r="R5275">
        <f ca="1">_20206[[#This Row],[最低排名]]-开始!$B$6</f>
        <v>40174</v>
      </c>
    </row>
    <row r="5276" spans="1:18">
      <c r="A5276">
        <v>88902</v>
      </c>
      <c r="B5276" t="s">
        <v>1447</v>
      </c>
      <c r="C5276" t="str">
        <f t="shared" si="326"/>
        <v>西安培华</v>
      </c>
      <c r="D5276" t="str">
        <f t="shared" si="327"/>
        <v>02</v>
      </c>
      <c r="E5276" t="s">
        <v>207</v>
      </c>
      <c r="F5276">
        <v>194</v>
      </c>
      <c r="G5276">
        <v>98</v>
      </c>
      <c r="H5276">
        <v>54</v>
      </c>
      <c r="I5276">
        <v>58</v>
      </c>
      <c r="J5276">
        <v>55</v>
      </c>
      <c r="K5276">
        <v>52</v>
      </c>
      <c r="L5276">
        <v>0</v>
      </c>
      <c r="M5276">
        <v>2023</v>
      </c>
      <c r="N5276">
        <f t="shared" ca="1" si="328"/>
        <v>193</v>
      </c>
      <c r="O5276">
        <f t="shared" ca="1" si="329"/>
        <v>39440</v>
      </c>
      <c r="P5276">
        <f ca="1">_20206[[#This Row],[最低排名]]-_20206[[#This Row],[同分人数]]+1</f>
        <v>39248</v>
      </c>
      <c r="Q5276">
        <f ca="1">IF(O5276&gt;=开始!$B$6, 1, 0)</f>
        <v>1</v>
      </c>
      <c r="R5276">
        <f ca="1">_20206[[#This Row],[最低排名]]-开始!$B$6</f>
        <v>39440</v>
      </c>
    </row>
    <row r="5277" spans="1:18">
      <c r="A5277">
        <v>88903</v>
      </c>
      <c r="B5277" t="s">
        <v>1448</v>
      </c>
      <c r="C5277" t="str">
        <f t="shared" si="326"/>
        <v>西安培华</v>
      </c>
      <c r="D5277" t="str">
        <f t="shared" si="327"/>
        <v>03</v>
      </c>
      <c r="E5277" t="s">
        <v>479</v>
      </c>
      <c r="F5277">
        <v>190</v>
      </c>
      <c r="G5277">
        <v>95</v>
      </c>
      <c r="H5277">
        <v>79</v>
      </c>
      <c r="I5277">
        <v>61</v>
      </c>
      <c r="J5277">
        <v>46</v>
      </c>
      <c r="K5277">
        <v>46</v>
      </c>
      <c r="L5277">
        <v>0</v>
      </c>
      <c r="M5277">
        <v>2023</v>
      </c>
      <c r="N5277">
        <f t="shared" ca="1" si="328"/>
        <v>199</v>
      </c>
      <c r="O5277">
        <f t="shared" ca="1" si="329"/>
        <v>37730</v>
      </c>
      <c r="P5277">
        <f ca="1">_20206[[#This Row],[最低排名]]-_20206[[#This Row],[同分人数]]+1</f>
        <v>37532</v>
      </c>
      <c r="Q5277">
        <f ca="1">IF(O5277&gt;=开始!$B$6, 1, 0)</f>
        <v>1</v>
      </c>
      <c r="R5277">
        <f ca="1">_20206[[#This Row],[最低排名]]-开始!$B$6</f>
        <v>37730</v>
      </c>
    </row>
    <row r="5278" spans="1:18">
      <c r="A5278">
        <v>88904</v>
      </c>
      <c r="B5278" t="s">
        <v>1449</v>
      </c>
      <c r="C5278" t="str">
        <f t="shared" si="326"/>
        <v>西安培华</v>
      </c>
      <c r="D5278" t="str">
        <f t="shared" si="327"/>
        <v>04</v>
      </c>
      <c r="E5278" t="s">
        <v>56</v>
      </c>
      <c r="F5278">
        <v>181</v>
      </c>
      <c r="G5278">
        <v>93</v>
      </c>
      <c r="H5278">
        <v>89</v>
      </c>
      <c r="I5278">
        <v>55</v>
      </c>
      <c r="J5278">
        <v>46</v>
      </c>
      <c r="K5278">
        <v>43</v>
      </c>
      <c r="L5278">
        <v>0</v>
      </c>
      <c r="M5278">
        <v>2023</v>
      </c>
      <c r="N5278">
        <f t="shared" ca="1" si="328"/>
        <v>207</v>
      </c>
      <c r="O5278">
        <f t="shared" ca="1" si="329"/>
        <v>39247</v>
      </c>
      <c r="P5278">
        <f ca="1">_20206[[#This Row],[最低排名]]-_20206[[#This Row],[同分人数]]+1</f>
        <v>39041</v>
      </c>
      <c r="Q5278">
        <f ca="1">IF(O5278&gt;=开始!$B$6, 1, 0)</f>
        <v>1</v>
      </c>
      <c r="R5278">
        <f ca="1">_20206[[#This Row],[最低排名]]-开始!$B$6</f>
        <v>39247</v>
      </c>
    </row>
    <row r="5279" spans="1:18">
      <c r="A5279">
        <v>88905</v>
      </c>
      <c r="B5279" t="s">
        <v>1450</v>
      </c>
      <c r="C5279" t="str">
        <f t="shared" ref="C5279:C5342" si="330">LEFT(B5279, FIND("(", B5279) - 1)</f>
        <v>西安培华</v>
      </c>
      <c r="D5279" t="str">
        <f t="shared" ref="D5279:D5345" si="331">MID(B5279, FIND("(", B5279) + 1, FIND(")", B5279) - FIND("(", B5279) - 1)</f>
        <v>05</v>
      </c>
      <c r="E5279" t="s">
        <v>998</v>
      </c>
      <c r="F5279">
        <v>177</v>
      </c>
      <c r="G5279">
        <v>91</v>
      </c>
      <c r="H5279">
        <v>87</v>
      </c>
      <c r="I5279">
        <v>52</v>
      </c>
      <c r="J5279">
        <v>49</v>
      </c>
      <c r="K5279">
        <v>46</v>
      </c>
      <c r="L5279">
        <v>0</v>
      </c>
      <c r="M5279">
        <v>2023</v>
      </c>
      <c r="N5279">
        <f t="shared" ca="1" si="328"/>
        <v>178</v>
      </c>
      <c r="O5279">
        <f t="shared" ca="1" si="329"/>
        <v>39779</v>
      </c>
      <c r="P5279">
        <f ca="1">_20206[[#This Row],[最低排名]]-_20206[[#This Row],[同分人数]]+1</f>
        <v>39602</v>
      </c>
      <c r="Q5279">
        <f ca="1">IF(O5279&gt;=开始!$B$6, 1, 0)</f>
        <v>1</v>
      </c>
      <c r="R5279">
        <f ca="1">_20206[[#This Row],[最低排名]]-开始!$B$6</f>
        <v>39779</v>
      </c>
    </row>
    <row r="5280" spans="1:18">
      <c r="A5280">
        <v>89001</v>
      </c>
      <c r="B5280" t="s">
        <v>1451</v>
      </c>
      <c r="C5280" t="str">
        <f t="shared" si="330"/>
        <v>西安财大</v>
      </c>
      <c r="D5280" t="str">
        <f t="shared" si="331"/>
        <v>01</v>
      </c>
      <c r="E5280" t="s">
        <v>175</v>
      </c>
      <c r="F5280">
        <v>187</v>
      </c>
      <c r="G5280">
        <v>101</v>
      </c>
      <c r="H5280">
        <v>88</v>
      </c>
      <c r="I5280">
        <v>67</v>
      </c>
      <c r="J5280">
        <v>61</v>
      </c>
      <c r="K5280">
        <v>61</v>
      </c>
      <c r="L5280">
        <v>0</v>
      </c>
      <c r="M5280">
        <v>2023</v>
      </c>
      <c r="N5280">
        <f t="shared" ca="1" si="328"/>
        <v>245</v>
      </c>
      <c r="O5280">
        <f t="shared" ca="1" si="329"/>
        <v>28564</v>
      </c>
      <c r="P5280">
        <f ca="1">_20206[[#This Row],[最低排名]]-_20206[[#This Row],[同分人数]]+1</f>
        <v>28320</v>
      </c>
      <c r="Q5280">
        <f ca="1">IF(O5280&gt;=开始!$B$6, 1, 0)</f>
        <v>1</v>
      </c>
      <c r="R5280">
        <f ca="1">_20206[[#This Row],[最低排名]]-开始!$B$6</f>
        <v>28564</v>
      </c>
    </row>
    <row r="5281" spans="1:18">
      <c r="A5281">
        <v>89101</v>
      </c>
      <c r="B5281" t="s">
        <v>1452</v>
      </c>
      <c r="C5281" t="str">
        <f t="shared" si="330"/>
        <v>西安邮电</v>
      </c>
      <c r="D5281" t="str">
        <f t="shared" si="331"/>
        <v>01</v>
      </c>
      <c r="E5281" t="s">
        <v>195</v>
      </c>
      <c r="F5281">
        <v>237</v>
      </c>
      <c r="G5281">
        <v>139</v>
      </c>
      <c r="H5281">
        <v>87</v>
      </c>
      <c r="I5281">
        <v>64</v>
      </c>
      <c r="J5281">
        <v>61</v>
      </c>
      <c r="K5281">
        <v>61</v>
      </c>
      <c r="L5281">
        <v>0</v>
      </c>
      <c r="M5281">
        <v>2023</v>
      </c>
      <c r="N5281">
        <f t="shared" ca="1" si="328"/>
        <v>218</v>
      </c>
      <c r="O5281">
        <f t="shared" ca="1" si="329"/>
        <v>17139</v>
      </c>
      <c r="P5281">
        <f ca="1">_20206[[#This Row],[最低排名]]-_20206[[#This Row],[同分人数]]+1</f>
        <v>16922</v>
      </c>
      <c r="Q5281">
        <f ca="1">IF(O5281&gt;=开始!$B$6, 1, 0)</f>
        <v>1</v>
      </c>
      <c r="R5281">
        <f ca="1">_20206[[#This Row],[最低排名]]-开始!$B$6</f>
        <v>17139</v>
      </c>
    </row>
    <row r="5282" spans="1:18">
      <c r="A5282">
        <v>89102</v>
      </c>
      <c r="B5282" t="s">
        <v>1453</v>
      </c>
      <c r="C5282" t="str">
        <f t="shared" si="330"/>
        <v>西安邮电</v>
      </c>
      <c r="D5282" t="str">
        <f t="shared" si="331"/>
        <v>02</v>
      </c>
      <c r="E5282" t="s">
        <v>287</v>
      </c>
      <c r="F5282">
        <v>212</v>
      </c>
      <c r="G5282">
        <v>117</v>
      </c>
      <c r="H5282">
        <v>109</v>
      </c>
      <c r="I5282">
        <v>49</v>
      </c>
      <c r="J5282">
        <v>49</v>
      </c>
      <c r="K5282">
        <v>49</v>
      </c>
      <c r="L5282">
        <v>0</v>
      </c>
      <c r="M5282">
        <v>2023</v>
      </c>
      <c r="N5282">
        <f t="shared" ca="1" si="328"/>
        <v>236</v>
      </c>
      <c r="O5282">
        <f t="shared" ca="1" si="329"/>
        <v>27576</v>
      </c>
      <c r="P5282">
        <f ca="1">_20206[[#This Row],[最低排名]]-_20206[[#This Row],[同分人数]]+1</f>
        <v>27341</v>
      </c>
      <c r="Q5282">
        <f ca="1">IF(O5282&gt;=开始!$B$6, 1, 0)</f>
        <v>1</v>
      </c>
      <c r="R5282">
        <f ca="1">_20206[[#This Row],[最低排名]]-开始!$B$6</f>
        <v>27576</v>
      </c>
    </row>
    <row r="5283" spans="1:18">
      <c r="A5283">
        <v>89201</v>
      </c>
      <c r="B5283" t="s">
        <v>1454</v>
      </c>
      <c r="C5283" t="str">
        <f t="shared" si="330"/>
        <v>西安思源</v>
      </c>
      <c r="D5283" t="str">
        <f t="shared" si="331"/>
        <v>01</v>
      </c>
      <c r="E5283" t="s">
        <v>447</v>
      </c>
      <c r="F5283">
        <v>180</v>
      </c>
      <c r="G5283">
        <v>96</v>
      </c>
      <c r="H5283">
        <v>85</v>
      </c>
      <c r="I5283">
        <v>67</v>
      </c>
      <c r="J5283">
        <v>46</v>
      </c>
      <c r="K5283">
        <v>43</v>
      </c>
      <c r="L5283">
        <v>0</v>
      </c>
      <c r="M5283">
        <v>2023</v>
      </c>
      <c r="N5283">
        <f t="shared" ca="1" si="328"/>
        <v>201</v>
      </c>
      <c r="O5283">
        <f t="shared" ca="1" si="329"/>
        <v>37931</v>
      </c>
      <c r="P5283">
        <f ca="1">_20206[[#This Row],[最低排名]]-_20206[[#This Row],[同分人数]]+1</f>
        <v>37731</v>
      </c>
      <c r="Q5283">
        <f ca="1">IF(O5283&gt;=开始!$B$6, 1, 0)</f>
        <v>1</v>
      </c>
      <c r="R5283">
        <f ca="1">_20206[[#This Row],[最低排名]]-开始!$B$6</f>
        <v>37931</v>
      </c>
    </row>
    <row r="5284" spans="1:18">
      <c r="A5284">
        <v>89202</v>
      </c>
      <c r="B5284" t="s">
        <v>1455</v>
      </c>
      <c r="C5284" t="str">
        <f t="shared" si="330"/>
        <v>西安思源</v>
      </c>
      <c r="D5284" t="str">
        <f t="shared" si="331"/>
        <v>02</v>
      </c>
      <c r="E5284" t="s">
        <v>223</v>
      </c>
      <c r="F5284">
        <v>192</v>
      </c>
      <c r="G5284">
        <v>96</v>
      </c>
      <c r="H5284">
        <v>72</v>
      </c>
      <c r="I5284">
        <v>49</v>
      </c>
      <c r="J5284">
        <v>49</v>
      </c>
      <c r="K5284">
        <v>46</v>
      </c>
      <c r="L5284">
        <v>0</v>
      </c>
      <c r="M5284">
        <v>2023</v>
      </c>
      <c r="N5284">
        <f t="shared" ca="1" si="328"/>
        <v>175</v>
      </c>
      <c r="O5284">
        <f t="shared" ca="1" si="329"/>
        <v>40349</v>
      </c>
      <c r="P5284">
        <f ca="1">_20206[[#This Row],[最低排名]]-_20206[[#This Row],[同分人数]]+1</f>
        <v>40175</v>
      </c>
      <c r="Q5284">
        <f ca="1">IF(O5284&gt;=开始!$B$6, 1, 0)</f>
        <v>1</v>
      </c>
      <c r="R5284">
        <f ca="1">_20206[[#This Row],[最低排名]]-开始!$B$6</f>
        <v>40349</v>
      </c>
    </row>
    <row r="5285" spans="1:18">
      <c r="A5285">
        <v>89301</v>
      </c>
      <c r="B5285" t="s">
        <v>1456</v>
      </c>
      <c r="C5285" t="str">
        <f t="shared" si="330"/>
        <v>西交城市</v>
      </c>
      <c r="D5285" t="str">
        <f t="shared" si="331"/>
        <v>01</v>
      </c>
      <c r="E5285" t="s">
        <v>316</v>
      </c>
      <c r="F5285">
        <v>166</v>
      </c>
      <c r="G5285">
        <v>90</v>
      </c>
      <c r="H5285">
        <v>84</v>
      </c>
      <c r="I5285">
        <v>64</v>
      </c>
      <c r="J5285">
        <v>46</v>
      </c>
      <c r="K5285">
        <v>46</v>
      </c>
      <c r="L5285">
        <v>0</v>
      </c>
      <c r="M5285">
        <v>2023</v>
      </c>
      <c r="N5285">
        <f t="shared" ca="1" si="328"/>
        <v>159</v>
      </c>
      <c r="O5285">
        <f t="shared" ca="1" si="329"/>
        <v>40671</v>
      </c>
      <c r="P5285">
        <f ca="1">_20206[[#This Row],[最低排名]]-_20206[[#This Row],[同分人数]]+1</f>
        <v>40513</v>
      </c>
      <c r="Q5285">
        <f ca="1">IF(O5285&gt;=开始!$B$6, 1, 0)</f>
        <v>1</v>
      </c>
      <c r="R5285">
        <f ca="1">_20206[[#This Row],[最低排名]]-开始!$B$6</f>
        <v>40671</v>
      </c>
    </row>
    <row r="5286" spans="1:18">
      <c r="A5286">
        <v>89601</v>
      </c>
      <c r="B5286" t="s">
        <v>1457</v>
      </c>
      <c r="C5286" t="str">
        <f t="shared" si="330"/>
        <v>延安大学</v>
      </c>
      <c r="D5286" t="str">
        <f t="shared" si="331"/>
        <v>01</v>
      </c>
      <c r="E5286" t="s">
        <v>469</v>
      </c>
      <c r="F5286">
        <v>199</v>
      </c>
      <c r="G5286">
        <v>104</v>
      </c>
      <c r="H5286">
        <v>86</v>
      </c>
      <c r="I5286">
        <v>55</v>
      </c>
      <c r="J5286">
        <v>49</v>
      </c>
      <c r="K5286">
        <v>43</v>
      </c>
      <c r="L5286">
        <v>0</v>
      </c>
      <c r="M5286">
        <v>2023</v>
      </c>
      <c r="N5286">
        <f t="shared" ca="1" si="328"/>
        <v>224</v>
      </c>
      <c r="O5286">
        <f t="shared" ca="1" si="329"/>
        <v>35697</v>
      </c>
      <c r="P5286">
        <f ca="1">_20206[[#This Row],[最低排名]]-_20206[[#This Row],[同分人数]]+1</f>
        <v>35474</v>
      </c>
      <c r="Q5286">
        <f ca="1">IF(O5286&gt;=开始!$B$6, 1, 0)</f>
        <v>1</v>
      </c>
      <c r="R5286">
        <f ca="1">_20206[[#This Row],[最低排名]]-开始!$B$6</f>
        <v>35697</v>
      </c>
    </row>
    <row r="5287" spans="1:18">
      <c r="A5287">
        <v>89602</v>
      </c>
      <c r="B5287" t="s">
        <v>1458</v>
      </c>
      <c r="C5287" t="str">
        <f t="shared" si="330"/>
        <v>延安大学</v>
      </c>
      <c r="D5287" t="str">
        <f t="shared" si="331"/>
        <v>02</v>
      </c>
      <c r="E5287" t="s">
        <v>447</v>
      </c>
      <c r="F5287">
        <v>204</v>
      </c>
      <c r="G5287">
        <v>109</v>
      </c>
      <c r="H5287">
        <v>73</v>
      </c>
      <c r="I5287">
        <v>49</v>
      </c>
      <c r="J5287">
        <v>49</v>
      </c>
      <c r="K5287">
        <v>46</v>
      </c>
      <c r="L5287">
        <v>0</v>
      </c>
      <c r="M5287">
        <v>2023</v>
      </c>
      <c r="N5287">
        <f t="shared" ca="1" si="328"/>
        <v>201</v>
      </c>
      <c r="O5287">
        <f t="shared" ca="1" si="329"/>
        <v>37931</v>
      </c>
      <c r="P5287">
        <f ca="1">_20206[[#This Row],[最低排名]]-_20206[[#This Row],[同分人数]]+1</f>
        <v>37731</v>
      </c>
      <c r="Q5287">
        <f ca="1">IF(O5287&gt;=开始!$B$6, 1, 0)</f>
        <v>1</v>
      </c>
      <c r="R5287">
        <f ca="1">_20206[[#This Row],[最低排名]]-开始!$B$6</f>
        <v>37931</v>
      </c>
    </row>
    <row r="5288" spans="1:18">
      <c r="A5288">
        <v>91101</v>
      </c>
      <c r="B5288" t="s">
        <v>1459</v>
      </c>
      <c r="C5288" t="str">
        <f t="shared" si="330"/>
        <v>西北民族</v>
      </c>
      <c r="D5288" t="str">
        <f t="shared" si="331"/>
        <v>01</v>
      </c>
      <c r="E5288" t="s">
        <v>363</v>
      </c>
      <c r="F5288">
        <v>173</v>
      </c>
      <c r="G5288">
        <v>89</v>
      </c>
      <c r="H5288">
        <v>98</v>
      </c>
      <c r="I5288">
        <v>67</v>
      </c>
      <c r="J5288">
        <v>52</v>
      </c>
      <c r="K5288">
        <v>46</v>
      </c>
      <c r="L5288">
        <v>0</v>
      </c>
      <c r="M5288">
        <v>2023</v>
      </c>
      <c r="N5288">
        <f t="shared" ca="1" si="328"/>
        <v>228</v>
      </c>
      <c r="O5288">
        <f t="shared" ca="1" si="329"/>
        <v>34853</v>
      </c>
      <c r="P5288">
        <f ca="1">_20206[[#This Row],[最低排名]]-_20206[[#This Row],[同分人数]]+1</f>
        <v>34626</v>
      </c>
      <c r="Q5288">
        <f ca="1">IF(O5288&gt;=开始!$B$6, 1, 0)</f>
        <v>1</v>
      </c>
      <c r="R5288">
        <f ca="1">_20206[[#This Row],[最低排名]]-开始!$B$6</f>
        <v>34853</v>
      </c>
    </row>
    <row r="5289" spans="1:18">
      <c r="A5289">
        <v>91102</v>
      </c>
      <c r="B5289" t="s">
        <v>1460</v>
      </c>
      <c r="C5289" t="str">
        <f t="shared" si="330"/>
        <v>西北民族</v>
      </c>
      <c r="D5289" t="str">
        <f t="shared" si="331"/>
        <v>02</v>
      </c>
      <c r="E5289" t="s">
        <v>363</v>
      </c>
      <c r="F5289">
        <v>170</v>
      </c>
      <c r="G5289">
        <v>108</v>
      </c>
      <c r="H5289">
        <v>98</v>
      </c>
      <c r="I5289">
        <v>64</v>
      </c>
      <c r="J5289">
        <v>52</v>
      </c>
      <c r="K5289">
        <v>52</v>
      </c>
      <c r="L5289">
        <v>0</v>
      </c>
      <c r="M5289">
        <v>2023</v>
      </c>
      <c r="N5289">
        <f t="shared" ca="1" si="328"/>
        <v>228</v>
      </c>
      <c r="O5289">
        <f t="shared" ca="1" si="329"/>
        <v>34853</v>
      </c>
      <c r="P5289">
        <f ca="1">_20206[[#This Row],[最低排名]]-_20206[[#This Row],[同分人数]]+1</f>
        <v>34626</v>
      </c>
      <c r="Q5289">
        <f ca="1">IF(O5289&gt;=开始!$B$6, 1, 0)</f>
        <v>1</v>
      </c>
      <c r="R5289">
        <f ca="1">_20206[[#This Row],[最低排名]]-开始!$B$6</f>
        <v>34853</v>
      </c>
    </row>
    <row r="5290" spans="1:18">
      <c r="A5290">
        <v>91103</v>
      </c>
      <c r="B5290" t="s">
        <v>1461</v>
      </c>
      <c r="C5290" t="str">
        <f t="shared" si="330"/>
        <v>西北民族</v>
      </c>
      <c r="D5290" t="str">
        <f t="shared" si="331"/>
        <v>03</v>
      </c>
      <c r="E5290" t="s">
        <v>383</v>
      </c>
      <c r="F5290">
        <v>174</v>
      </c>
      <c r="G5290">
        <v>90</v>
      </c>
      <c r="H5290">
        <v>87</v>
      </c>
      <c r="I5290">
        <v>58</v>
      </c>
      <c r="J5290">
        <v>55</v>
      </c>
      <c r="K5290">
        <v>49</v>
      </c>
      <c r="L5290">
        <v>0</v>
      </c>
      <c r="M5290">
        <v>2023</v>
      </c>
      <c r="N5290">
        <f t="shared" ca="1" si="328"/>
        <v>200</v>
      </c>
      <c r="O5290">
        <f t="shared" ca="1" si="329"/>
        <v>37531</v>
      </c>
      <c r="P5290">
        <f ca="1">_20206[[#This Row],[最低排名]]-_20206[[#This Row],[同分人数]]+1</f>
        <v>37332</v>
      </c>
      <c r="Q5290">
        <f ca="1">IF(O5290&gt;=开始!$B$6, 1, 0)</f>
        <v>1</v>
      </c>
      <c r="R5290">
        <f ca="1">_20206[[#This Row],[最低排名]]-开始!$B$6</f>
        <v>37531</v>
      </c>
    </row>
    <row r="5291" spans="1:18">
      <c r="A5291">
        <v>91201</v>
      </c>
      <c r="B5291" t="s">
        <v>1462</v>
      </c>
      <c r="C5291" t="str">
        <f t="shared" si="330"/>
        <v>兰州大学</v>
      </c>
      <c r="D5291" t="str">
        <f t="shared" si="331"/>
        <v>01</v>
      </c>
      <c r="E5291" t="s">
        <v>105</v>
      </c>
      <c r="F5291">
        <v>231</v>
      </c>
      <c r="G5291">
        <v>126</v>
      </c>
      <c r="H5291">
        <v>121</v>
      </c>
      <c r="I5291">
        <v>64</v>
      </c>
      <c r="J5291">
        <v>64</v>
      </c>
      <c r="K5291">
        <v>58</v>
      </c>
      <c r="L5291">
        <v>0</v>
      </c>
      <c r="M5291">
        <v>2023</v>
      </c>
      <c r="N5291">
        <f t="shared" ca="1" si="328"/>
        <v>235</v>
      </c>
      <c r="O5291">
        <f t="shared" ca="1" si="329"/>
        <v>10340</v>
      </c>
      <c r="P5291">
        <f ca="1">_20206[[#This Row],[最低排名]]-_20206[[#This Row],[同分人数]]+1</f>
        <v>10106</v>
      </c>
      <c r="Q5291">
        <f ca="1">IF(O5291&gt;=开始!$B$6, 1, 0)</f>
        <v>1</v>
      </c>
      <c r="R5291">
        <f ca="1">_20206[[#This Row],[最低排名]]-开始!$B$6</f>
        <v>10340</v>
      </c>
    </row>
    <row r="5292" spans="1:18">
      <c r="A5292">
        <v>91202</v>
      </c>
      <c r="B5292" t="s">
        <v>1463</v>
      </c>
      <c r="C5292" t="str">
        <f t="shared" si="330"/>
        <v>兰州大学</v>
      </c>
      <c r="D5292" t="str">
        <f t="shared" si="331"/>
        <v>02</v>
      </c>
      <c r="E5292" t="s">
        <v>1020</v>
      </c>
      <c r="F5292">
        <v>246</v>
      </c>
      <c r="G5292">
        <v>128</v>
      </c>
      <c r="H5292">
        <v>122</v>
      </c>
      <c r="I5292">
        <v>64</v>
      </c>
      <c r="J5292">
        <v>64</v>
      </c>
      <c r="K5292">
        <v>55</v>
      </c>
      <c r="L5292">
        <v>0</v>
      </c>
      <c r="M5292">
        <v>2023</v>
      </c>
      <c r="N5292">
        <f t="shared" ca="1" si="328"/>
        <v>202</v>
      </c>
      <c r="O5292">
        <f t="shared" ca="1" si="329"/>
        <v>7444</v>
      </c>
      <c r="P5292">
        <f ca="1">_20206[[#This Row],[最低排名]]-_20206[[#This Row],[同分人数]]+1</f>
        <v>7243</v>
      </c>
      <c r="Q5292">
        <f ca="1">IF(O5292&gt;=开始!$B$6, 1, 0)</f>
        <v>1</v>
      </c>
      <c r="R5292">
        <f ca="1">_20206[[#This Row],[最低排名]]-开始!$B$6</f>
        <v>7444</v>
      </c>
    </row>
    <row r="5293" spans="1:18">
      <c r="A5293">
        <v>91203</v>
      </c>
      <c r="B5293" t="s">
        <v>1464</v>
      </c>
      <c r="C5293" t="str">
        <f t="shared" si="330"/>
        <v>兰州大学</v>
      </c>
      <c r="D5293" t="str">
        <f t="shared" si="331"/>
        <v>03</v>
      </c>
      <c r="E5293" t="s">
        <v>25</v>
      </c>
      <c r="F5293">
        <v>231</v>
      </c>
      <c r="G5293">
        <v>132</v>
      </c>
      <c r="H5293">
        <v>114</v>
      </c>
      <c r="I5293">
        <v>70</v>
      </c>
      <c r="J5293">
        <v>67</v>
      </c>
      <c r="K5293">
        <v>61</v>
      </c>
      <c r="L5293">
        <v>0</v>
      </c>
      <c r="M5293">
        <v>2023</v>
      </c>
      <c r="N5293">
        <f t="shared" ca="1" si="328"/>
        <v>239</v>
      </c>
      <c r="O5293">
        <f t="shared" ca="1" si="329"/>
        <v>9179</v>
      </c>
      <c r="P5293">
        <f ca="1">_20206[[#This Row],[最低排名]]-_20206[[#This Row],[同分人数]]+1</f>
        <v>8941</v>
      </c>
      <c r="Q5293">
        <f ca="1">IF(O5293&gt;=开始!$B$6, 1, 0)</f>
        <v>1</v>
      </c>
      <c r="R5293">
        <f ca="1">_20206[[#This Row],[最低排名]]-开始!$B$6</f>
        <v>9179</v>
      </c>
    </row>
    <row r="5294" spans="1:18">
      <c r="A5294">
        <v>91204</v>
      </c>
      <c r="B5294" t="s">
        <v>1465</v>
      </c>
      <c r="C5294" t="str">
        <f t="shared" si="330"/>
        <v>兰州大学</v>
      </c>
      <c r="D5294" t="str">
        <f t="shared" si="331"/>
        <v>04</v>
      </c>
      <c r="E5294" t="s">
        <v>500</v>
      </c>
      <c r="F5294">
        <v>229</v>
      </c>
      <c r="G5294">
        <v>116</v>
      </c>
      <c r="H5294">
        <v>118</v>
      </c>
      <c r="I5294">
        <v>64</v>
      </c>
      <c r="J5294">
        <v>64</v>
      </c>
      <c r="K5294">
        <v>61</v>
      </c>
      <c r="L5294">
        <v>0</v>
      </c>
      <c r="M5294">
        <v>2023</v>
      </c>
      <c r="N5294">
        <f t="shared" ca="1" si="328"/>
        <v>243</v>
      </c>
      <c r="O5294">
        <f t="shared" ca="1" si="329"/>
        <v>10808</v>
      </c>
      <c r="P5294">
        <f ca="1">_20206[[#This Row],[最低排名]]-_20206[[#This Row],[同分人数]]+1</f>
        <v>10566</v>
      </c>
      <c r="Q5294">
        <f ca="1">IF(O5294&gt;=开始!$B$6, 1, 0)</f>
        <v>1</v>
      </c>
      <c r="R5294">
        <f ca="1">_20206[[#This Row],[最低排名]]-开始!$B$6</f>
        <v>10808</v>
      </c>
    </row>
    <row r="5295" spans="1:18">
      <c r="A5295">
        <v>91301</v>
      </c>
      <c r="B5295" t="s">
        <v>1466</v>
      </c>
      <c r="C5295" t="str">
        <f t="shared" si="330"/>
        <v>兰州理工</v>
      </c>
      <c r="D5295" t="str">
        <f t="shared" si="331"/>
        <v>01</v>
      </c>
      <c r="E5295" t="s">
        <v>419</v>
      </c>
      <c r="F5295">
        <v>187</v>
      </c>
      <c r="G5295">
        <v>94</v>
      </c>
      <c r="H5295">
        <v>70</v>
      </c>
      <c r="I5295">
        <v>70</v>
      </c>
      <c r="J5295">
        <v>55</v>
      </c>
      <c r="K5295">
        <v>52</v>
      </c>
      <c r="L5295">
        <v>0</v>
      </c>
      <c r="M5295">
        <v>2023</v>
      </c>
      <c r="N5295">
        <f t="shared" ca="1" si="328"/>
        <v>208</v>
      </c>
      <c r="O5295">
        <f t="shared" ca="1" si="329"/>
        <v>35259</v>
      </c>
      <c r="P5295">
        <f ca="1">_20206[[#This Row],[最低排名]]-_20206[[#This Row],[同分人数]]+1</f>
        <v>35052</v>
      </c>
      <c r="Q5295">
        <f ca="1">IF(O5295&gt;=开始!$B$6, 1, 0)</f>
        <v>1</v>
      </c>
      <c r="R5295">
        <f ca="1">_20206[[#This Row],[最低排名]]-开始!$B$6</f>
        <v>35259</v>
      </c>
    </row>
    <row r="5296" spans="1:18">
      <c r="A5296">
        <v>91302</v>
      </c>
      <c r="B5296" t="s">
        <v>1467</v>
      </c>
      <c r="C5296" t="str">
        <f t="shared" si="330"/>
        <v>兰州理工</v>
      </c>
      <c r="D5296" t="str">
        <f t="shared" si="331"/>
        <v>02</v>
      </c>
      <c r="E5296" t="s">
        <v>528</v>
      </c>
      <c r="F5296">
        <v>206</v>
      </c>
      <c r="G5296">
        <v>109</v>
      </c>
      <c r="H5296">
        <v>78</v>
      </c>
      <c r="I5296">
        <v>58</v>
      </c>
      <c r="J5296">
        <v>52</v>
      </c>
      <c r="K5296">
        <v>46</v>
      </c>
      <c r="L5296">
        <v>0</v>
      </c>
      <c r="M5296">
        <v>2023</v>
      </c>
      <c r="N5296">
        <f t="shared" ca="1" si="328"/>
        <v>199</v>
      </c>
      <c r="O5296">
        <f t="shared" ca="1" si="329"/>
        <v>33965</v>
      </c>
      <c r="P5296">
        <f ca="1">_20206[[#This Row],[最低排名]]-_20206[[#This Row],[同分人数]]+1</f>
        <v>33767</v>
      </c>
      <c r="Q5296">
        <f ca="1">IF(O5296&gt;=开始!$B$6, 1, 0)</f>
        <v>1</v>
      </c>
      <c r="R5296">
        <f ca="1">_20206[[#This Row],[最低排名]]-开始!$B$6</f>
        <v>33965</v>
      </c>
    </row>
    <row r="5297" spans="1:18">
      <c r="A5297">
        <v>91401</v>
      </c>
      <c r="B5297" t="s">
        <v>1468</v>
      </c>
      <c r="C5297" t="str">
        <f t="shared" si="330"/>
        <v>兰州交大</v>
      </c>
      <c r="D5297" t="str">
        <f t="shared" si="331"/>
        <v>01</v>
      </c>
      <c r="E5297" t="s">
        <v>398</v>
      </c>
      <c r="F5297">
        <v>196</v>
      </c>
      <c r="G5297">
        <v>100</v>
      </c>
      <c r="H5297">
        <v>96</v>
      </c>
      <c r="I5297">
        <v>49</v>
      </c>
      <c r="J5297">
        <v>46</v>
      </c>
      <c r="K5297">
        <v>46</v>
      </c>
      <c r="L5297">
        <v>0</v>
      </c>
      <c r="M5297">
        <v>2023</v>
      </c>
      <c r="N5297">
        <f t="shared" ca="1" si="328"/>
        <v>214</v>
      </c>
      <c r="O5297">
        <f t="shared" ca="1" si="329"/>
        <v>35473</v>
      </c>
      <c r="P5297">
        <f ca="1">_20206[[#This Row],[最低排名]]-_20206[[#This Row],[同分人数]]+1</f>
        <v>35260</v>
      </c>
      <c r="Q5297">
        <f ca="1">IF(O5297&gt;=开始!$B$6, 1, 0)</f>
        <v>1</v>
      </c>
      <c r="R5297">
        <f ca="1">_20206[[#This Row],[最低排名]]-开始!$B$6</f>
        <v>35473</v>
      </c>
    </row>
    <row r="5298" spans="1:18">
      <c r="A5298">
        <v>91501</v>
      </c>
      <c r="B5298" t="s">
        <v>1469</v>
      </c>
      <c r="C5298" t="str">
        <f t="shared" si="330"/>
        <v>西北师大</v>
      </c>
      <c r="D5298" t="str">
        <f t="shared" si="331"/>
        <v>01</v>
      </c>
      <c r="E5298" t="s">
        <v>440</v>
      </c>
      <c r="F5298">
        <v>182</v>
      </c>
      <c r="G5298">
        <v>106</v>
      </c>
      <c r="H5298">
        <v>108</v>
      </c>
      <c r="I5298">
        <v>49</v>
      </c>
      <c r="J5298">
        <v>49</v>
      </c>
      <c r="K5298">
        <v>49</v>
      </c>
      <c r="L5298">
        <v>0</v>
      </c>
      <c r="M5298">
        <v>2023</v>
      </c>
      <c r="N5298">
        <f t="shared" ca="1" si="328"/>
        <v>194</v>
      </c>
      <c r="O5298">
        <f t="shared" ca="1" si="329"/>
        <v>34625</v>
      </c>
      <c r="P5298">
        <f ca="1">_20206[[#This Row],[最低排名]]-_20206[[#This Row],[同分人数]]+1</f>
        <v>34432</v>
      </c>
      <c r="Q5298">
        <f ca="1">IF(O5298&gt;=开始!$B$6, 1, 0)</f>
        <v>1</v>
      </c>
      <c r="R5298">
        <f ca="1">_20206[[#This Row],[最低排名]]-开始!$B$6</f>
        <v>34625</v>
      </c>
    </row>
    <row r="5299" spans="1:18">
      <c r="A5299">
        <v>91502</v>
      </c>
      <c r="B5299" t="s">
        <v>1470</v>
      </c>
      <c r="C5299" t="str">
        <f t="shared" si="330"/>
        <v>西北师大</v>
      </c>
      <c r="D5299" t="str">
        <f t="shared" si="331"/>
        <v>02</v>
      </c>
      <c r="E5299" t="s">
        <v>440</v>
      </c>
      <c r="F5299">
        <v>197</v>
      </c>
      <c r="G5299">
        <v>103</v>
      </c>
      <c r="H5299">
        <v>81</v>
      </c>
      <c r="I5299">
        <v>58</v>
      </c>
      <c r="J5299">
        <v>52</v>
      </c>
      <c r="K5299">
        <v>49</v>
      </c>
      <c r="L5299">
        <v>0</v>
      </c>
      <c r="M5299">
        <v>2023</v>
      </c>
      <c r="N5299">
        <f t="shared" ca="1" si="328"/>
        <v>194</v>
      </c>
      <c r="O5299">
        <f t="shared" ca="1" si="329"/>
        <v>34625</v>
      </c>
      <c r="P5299">
        <f ca="1">_20206[[#This Row],[最低排名]]-_20206[[#This Row],[同分人数]]+1</f>
        <v>34432</v>
      </c>
      <c r="Q5299">
        <f ca="1">IF(O5299&gt;=开始!$B$6, 1, 0)</f>
        <v>1</v>
      </c>
      <c r="R5299">
        <f ca="1">_20206[[#This Row],[最低排名]]-开始!$B$6</f>
        <v>34625</v>
      </c>
    </row>
    <row r="5300" spans="1:18">
      <c r="A5300">
        <v>91503</v>
      </c>
      <c r="B5300" t="s">
        <v>1471</v>
      </c>
      <c r="C5300" t="str">
        <f t="shared" si="330"/>
        <v>西北师大</v>
      </c>
      <c r="D5300" t="str">
        <f t="shared" si="331"/>
        <v>03</v>
      </c>
      <c r="E5300" t="s">
        <v>141</v>
      </c>
      <c r="F5300">
        <v>204</v>
      </c>
      <c r="G5300">
        <v>108</v>
      </c>
      <c r="H5300">
        <v>92</v>
      </c>
      <c r="I5300">
        <v>64</v>
      </c>
      <c r="J5300">
        <v>58</v>
      </c>
      <c r="K5300">
        <v>52</v>
      </c>
      <c r="L5300">
        <v>0</v>
      </c>
      <c r="M5300">
        <v>2023</v>
      </c>
      <c r="N5300">
        <f t="shared" ca="1" si="328"/>
        <v>252</v>
      </c>
      <c r="O5300">
        <f t="shared" ca="1" si="329"/>
        <v>27118</v>
      </c>
      <c r="P5300">
        <f ca="1">_20206[[#This Row],[最低排名]]-_20206[[#This Row],[同分人数]]+1</f>
        <v>26867</v>
      </c>
      <c r="Q5300">
        <f ca="1">IF(O5300&gt;=开始!$B$6, 1, 0)</f>
        <v>1</v>
      </c>
      <c r="R5300">
        <f ca="1">_20206[[#This Row],[最低排名]]-开始!$B$6</f>
        <v>27118</v>
      </c>
    </row>
    <row r="5301" spans="1:18">
      <c r="A5301">
        <v>91504</v>
      </c>
      <c r="B5301" t="s">
        <v>1472</v>
      </c>
      <c r="C5301" t="str">
        <f t="shared" si="330"/>
        <v>西北师大</v>
      </c>
      <c r="D5301" t="str">
        <f t="shared" si="331"/>
        <v>04</v>
      </c>
      <c r="E5301" t="s">
        <v>387</v>
      </c>
      <c r="F5301">
        <v>179</v>
      </c>
      <c r="G5301">
        <v>91</v>
      </c>
      <c r="H5301">
        <v>105</v>
      </c>
      <c r="I5301">
        <v>55</v>
      </c>
      <c r="J5301">
        <v>55</v>
      </c>
      <c r="K5301">
        <v>52</v>
      </c>
      <c r="L5301">
        <v>0</v>
      </c>
      <c r="M5301">
        <v>2023</v>
      </c>
      <c r="N5301">
        <f t="shared" ca="1" si="328"/>
        <v>216</v>
      </c>
      <c r="O5301">
        <f t="shared" ca="1" si="329"/>
        <v>32676</v>
      </c>
      <c r="P5301">
        <f ca="1">_20206[[#This Row],[最低排名]]-_20206[[#This Row],[同分人数]]+1</f>
        <v>32461</v>
      </c>
      <c r="Q5301">
        <f ca="1">IF(O5301&gt;=开始!$B$6, 1, 0)</f>
        <v>1</v>
      </c>
      <c r="R5301">
        <f ca="1">_20206[[#This Row],[最低排名]]-开始!$B$6</f>
        <v>32676</v>
      </c>
    </row>
    <row r="5302" spans="1:18">
      <c r="A5302">
        <v>91505</v>
      </c>
      <c r="B5302" t="s">
        <v>1473</v>
      </c>
      <c r="C5302" t="str">
        <f t="shared" si="330"/>
        <v>西北师大</v>
      </c>
      <c r="D5302" t="str">
        <f t="shared" si="331"/>
        <v>05</v>
      </c>
      <c r="E5302" t="s">
        <v>560</v>
      </c>
      <c r="F5302">
        <v>196</v>
      </c>
      <c r="G5302">
        <v>107</v>
      </c>
      <c r="H5302">
        <v>97</v>
      </c>
      <c r="I5302">
        <v>52</v>
      </c>
      <c r="J5302">
        <v>52</v>
      </c>
      <c r="K5302">
        <v>52</v>
      </c>
      <c r="L5302">
        <v>0</v>
      </c>
      <c r="M5302">
        <v>2023</v>
      </c>
      <c r="N5302">
        <f t="shared" ca="1" si="328"/>
        <v>202</v>
      </c>
      <c r="O5302">
        <f t="shared" ca="1" si="329"/>
        <v>32023</v>
      </c>
      <c r="P5302">
        <f ca="1">_20206[[#This Row],[最低排名]]-_20206[[#This Row],[同分人数]]+1</f>
        <v>31822</v>
      </c>
      <c r="Q5302">
        <f ca="1">IF(O5302&gt;=开始!$B$6, 1, 0)</f>
        <v>1</v>
      </c>
      <c r="R5302">
        <f ca="1">_20206[[#This Row],[最低排名]]-开始!$B$6</f>
        <v>32023</v>
      </c>
    </row>
    <row r="5303" spans="1:18">
      <c r="A5303">
        <v>91601</v>
      </c>
      <c r="B5303" t="s">
        <v>1474</v>
      </c>
      <c r="C5303" t="str">
        <f t="shared" si="330"/>
        <v>兰州财大</v>
      </c>
      <c r="D5303" t="str">
        <f t="shared" si="331"/>
        <v>01</v>
      </c>
      <c r="E5303" t="s">
        <v>203</v>
      </c>
      <c r="F5303">
        <v>179</v>
      </c>
      <c r="G5303">
        <v>97</v>
      </c>
      <c r="H5303">
        <v>104</v>
      </c>
      <c r="I5303">
        <v>55</v>
      </c>
      <c r="J5303">
        <v>49</v>
      </c>
      <c r="K5303">
        <v>43</v>
      </c>
      <c r="L5303">
        <v>0</v>
      </c>
      <c r="M5303">
        <v>2023</v>
      </c>
      <c r="N5303">
        <f t="shared" ca="1" si="328"/>
        <v>209</v>
      </c>
      <c r="O5303">
        <f t="shared" ca="1" si="329"/>
        <v>36113</v>
      </c>
      <c r="P5303">
        <f ca="1">_20206[[#This Row],[最低排名]]-_20206[[#This Row],[同分人数]]+1</f>
        <v>35905</v>
      </c>
      <c r="Q5303">
        <f ca="1">IF(O5303&gt;=开始!$B$6, 1, 0)</f>
        <v>1</v>
      </c>
      <c r="R5303">
        <f ca="1">_20206[[#This Row],[最低排名]]-开始!$B$6</f>
        <v>36113</v>
      </c>
    </row>
    <row r="5304" spans="1:18">
      <c r="A5304">
        <v>91602</v>
      </c>
      <c r="B5304" t="s">
        <v>1475</v>
      </c>
      <c r="C5304" t="str">
        <f t="shared" si="330"/>
        <v>兰州财大</v>
      </c>
      <c r="D5304" t="str">
        <f t="shared" si="331"/>
        <v>02</v>
      </c>
      <c r="E5304" t="s">
        <v>50</v>
      </c>
      <c r="F5304">
        <v>176</v>
      </c>
      <c r="G5304">
        <v>98</v>
      </c>
      <c r="H5304">
        <v>102</v>
      </c>
      <c r="I5304">
        <v>55</v>
      </c>
      <c r="J5304">
        <v>52</v>
      </c>
      <c r="K5304">
        <v>46</v>
      </c>
      <c r="L5304">
        <v>0</v>
      </c>
      <c r="M5304">
        <v>2023</v>
      </c>
      <c r="N5304">
        <f t="shared" ca="1" si="328"/>
        <v>207</v>
      </c>
      <c r="O5304">
        <f t="shared" ca="1" si="329"/>
        <v>35904</v>
      </c>
      <c r="P5304">
        <f ca="1">_20206[[#This Row],[最低排名]]-_20206[[#This Row],[同分人数]]+1</f>
        <v>35698</v>
      </c>
      <c r="Q5304">
        <f ca="1">IF(O5304&gt;=开始!$B$6, 1, 0)</f>
        <v>1</v>
      </c>
      <c r="R5304">
        <f ca="1">_20206[[#This Row],[最低排名]]-开始!$B$6</f>
        <v>35904</v>
      </c>
    </row>
    <row r="5305" spans="1:18">
      <c r="A5305">
        <v>91701</v>
      </c>
      <c r="B5305" t="s">
        <v>1476</v>
      </c>
      <c r="C5305" t="str">
        <f t="shared" si="330"/>
        <v>甘肃政法</v>
      </c>
      <c r="D5305" t="str">
        <f t="shared" si="331"/>
        <v>01</v>
      </c>
      <c r="E5305" t="s">
        <v>485</v>
      </c>
      <c r="F5305">
        <v>188</v>
      </c>
      <c r="G5305">
        <v>97</v>
      </c>
      <c r="H5305">
        <v>107</v>
      </c>
      <c r="I5305">
        <v>52</v>
      </c>
      <c r="J5305">
        <v>49</v>
      </c>
      <c r="K5305">
        <v>49</v>
      </c>
      <c r="L5305">
        <v>0</v>
      </c>
      <c r="M5305">
        <v>2023</v>
      </c>
      <c r="N5305">
        <f t="shared" ca="1" si="328"/>
        <v>221</v>
      </c>
      <c r="O5305">
        <f t="shared" ca="1" si="329"/>
        <v>32897</v>
      </c>
      <c r="P5305">
        <f ca="1">_20206[[#This Row],[最低排名]]-_20206[[#This Row],[同分人数]]+1</f>
        <v>32677</v>
      </c>
      <c r="Q5305">
        <f ca="1">IF(O5305&gt;=开始!$B$6, 1, 0)</f>
        <v>1</v>
      </c>
      <c r="R5305">
        <f ca="1">_20206[[#This Row],[最低排名]]-开始!$B$6</f>
        <v>32897</v>
      </c>
    </row>
    <row r="5306" spans="1:18">
      <c r="A5306">
        <v>91702</v>
      </c>
      <c r="B5306" t="s">
        <v>1477</v>
      </c>
      <c r="C5306" t="str">
        <f t="shared" si="330"/>
        <v>甘肃政法</v>
      </c>
      <c r="D5306" t="str">
        <f t="shared" si="331"/>
        <v>02</v>
      </c>
      <c r="E5306" t="s">
        <v>752</v>
      </c>
      <c r="F5306">
        <v>181</v>
      </c>
      <c r="G5306">
        <v>92</v>
      </c>
      <c r="H5306">
        <v>70</v>
      </c>
      <c r="I5306">
        <v>64</v>
      </c>
      <c r="J5306">
        <v>58</v>
      </c>
      <c r="K5306">
        <v>52</v>
      </c>
      <c r="L5306">
        <v>0</v>
      </c>
      <c r="M5306">
        <v>2023</v>
      </c>
      <c r="N5306">
        <f t="shared" ca="1" si="328"/>
        <v>204</v>
      </c>
      <c r="O5306">
        <f t="shared" ca="1" si="329"/>
        <v>37110</v>
      </c>
      <c r="P5306">
        <f ca="1">_20206[[#This Row],[最低排名]]-_20206[[#This Row],[同分人数]]+1</f>
        <v>36907</v>
      </c>
      <c r="Q5306">
        <f ca="1">IF(O5306&gt;=开始!$B$6, 1, 0)</f>
        <v>1</v>
      </c>
      <c r="R5306">
        <f ca="1">_20206[[#This Row],[最低排名]]-开始!$B$6</f>
        <v>37110</v>
      </c>
    </row>
    <row r="5307" spans="1:18">
      <c r="A5307">
        <v>91801</v>
      </c>
      <c r="B5307" t="s">
        <v>1478</v>
      </c>
      <c r="C5307" t="str">
        <f t="shared" si="330"/>
        <v>兰州环职</v>
      </c>
      <c r="D5307" t="str">
        <f t="shared" si="331"/>
        <v>01</v>
      </c>
      <c r="E5307" t="s">
        <v>366</v>
      </c>
      <c r="F5307">
        <v>191</v>
      </c>
      <c r="G5307">
        <v>100</v>
      </c>
      <c r="H5307">
        <v>66</v>
      </c>
      <c r="I5307">
        <v>55</v>
      </c>
      <c r="J5307">
        <v>49</v>
      </c>
      <c r="K5307">
        <v>46</v>
      </c>
      <c r="L5307">
        <v>0</v>
      </c>
      <c r="M5307">
        <v>2023</v>
      </c>
      <c r="N5307">
        <f t="shared" ca="1" si="328"/>
        <v>163</v>
      </c>
      <c r="O5307">
        <f t="shared" ca="1" si="329"/>
        <v>40512</v>
      </c>
      <c r="P5307">
        <f ca="1">_20206[[#This Row],[最低排名]]-_20206[[#This Row],[同分人数]]+1</f>
        <v>40350</v>
      </c>
      <c r="Q5307">
        <f ca="1">IF(O5307&gt;=开始!$B$6, 1, 0)</f>
        <v>1</v>
      </c>
      <c r="R5307">
        <f ca="1">_20206[[#This Row],[最低排名]]-开始!$B$6</f>
        <v>40512</v>
      </c>
    </row>
    <row r="5308" spans="1:18">
      <c r="A5308">
        <v>92101</v>
      </c>
      <c r="B5308" t="s">
        <v>1479</v>
      </c>
      <c r="C5308" t="str">
        <f t="shared" si="330"/>
        <v>青海大学</v>
      </c>
      <c r="D5308" t="str">
        <f t="shared" si="331"/>
        <v>01</v>
      </c>
      <c r="E5308" t="s">
        <v>168</v>
      </c>
      <c r="F5308">
        <v>213</v>
      </c>
      <c r="G5308">
        <v>109</v>
      </c>
      <c r="H5308">
        <v>93</v>
      </c>
      <c r="I5308">
        <v>70</v>
      </c>
      <c r="J5308">
        <v>64</v>
      </c>
      <c r="K5308">
        <v>55</v>
      </c>
      <c r="L5308">
        <v>0</v>
      </c>
      <c r="M5308">
        <v>2023</v>
      </c>
      <c r="N5308">
        <f t="shared" ca="1" si="328"/>
        <v>240</v>
      </c>
      <c r="O5308">
        <f t="shared" ca="1" si="329"/>
        <v>20893</v>
      </c>
      <c r="P5308">
        <f ca="1">_20206[[#This Row],[最低排名]]-_20206[[#This Row],[同分人数]]+1</f>
        <v>20654</v>
      </c>
      <c r="Q5308">
        <f ca="1">IF(O5308&gt;=开始!$B$6, 1, 0)</f>
        <v>1</v>
      </c>
      <c r="R5308">
        <f ca="1">_20206[[#This Row],[最低排名]]-开始!$B$6</f>
        <v>20893</v>
      </c>
    </row>
    <row r="5309" spans="1:18">
      <c r="A5309">
        <v>92102</v>
      </c>
      <c r="B5309" t="s">
        <v>1480</v>
      </c>
      <c r="C5309" t="str">
        <f t="shared" si="330"/>
        <v>青海大学</v>
      </c>
      <c r="D5309" t="str">
        <f t="shared" si="331"/>
        <v>02</v>
      </c>
      <c r="E5309" t="s">
        <v>100</v>
      </c>
      <c r="F5309">
        <v>213</v>
      </c>
      <c r="G5309">
        <v>112</v>
      </c>
      <c r="H5309">
        <v>126</v>
      </c>
      <c r="I5309">
        <v>58</v>
      </c>
      <c r="J5309">
        <v>55</v>
      </c>
      <c r="K5309">
        <v>55</v>
      </c>
      <c r="L5309">
        <v>0</v>
      </c>
      <c r="M5309">
        <v>2023</v>
      </c>
      <c r="N5309">
        <f t="shared" ca="1" si="328"/>
        <v>232</v>
      </c>
      <c r="O5309">
        <f t="shared" ca="1" si="329"/>
        <v>17863</v>
      </c>
      <c r="P5309">
        <f ca="1">_20206[[#This Row],[最低排名]]-_20206[[#This Row],[同分人数]]+1</f>
        <v>17632</v>
      </c>
      <c r="Q5309">
        <f ca="1">IF(O5309&gt;=开始!$B$6, 1, 0)</f>
        <v>1</v>
      </c>
      <c r="R5309">
        <f ca="1">_20206[[#This Row],[最低排名]]-开始!$B$6</f>
        <v>17863</v>
      </c>
    </row>
    <row r="5310" spans="1:18">
      <c r="A5310">
        <v>92103</v>
      </c>
      <c r="B5310" t="s">
        <v>1481</v>
      </c>
      <c r="C5310" t="str">
        <f t="shared" si="330"/>
        <v>青海大学</v>
      </c>
      <c r="D5310" t="str">
        <f t="shared" si="331"/>
        <v>03</v>
      </c>
      <c r="E5310" t="s">
        <v>500</v>
      </c>
      <c r="F5310">
        <v>219</v>
      </c>
      <c r="G5310">
        <v>117</v>
      </c>
      <c r="H5310">
        <v>119</v>
      </c>
      <c r="I5310">
        <v>67</v>
      </c>
      <c r="J5310">
        <v>67</v>
      </c>
      <c r="K5310">
        <v>64</v>
      </c>
      <c r="L5310">
        <v>0</v>
      </c>
      <c r="M5310">
        <v>2023</v>
      </c>
      <c r="N5310">
        <f t="shared" ca="1" si="328"/>
        <v>243</v>
      </c>
      <c r="O5310">
        <f t="shared" ca="1" si="329"/>
        <v>10808</v>
      </c>
      <c r="P5310">
        <f ca="1">_20206[[#This Row],[最低排名]]-_20206[[#This Row],[同分人数]]+1</f>
        <v>10566</v>
      </c>
      <c r="Q5310">
        <f ca="1">IF(O5310&gt;=开始!$B$6, 1, 0)</f>
        <v>1</v>
      </c>
      <c r="R5310">
        <f ca="1">_20206[[#This Row],[最低排名]]-开始!$B$6</f>
        <v>10808</v>
      </c>
    </row>
    <row r="5311" spans="1:18">
      <c r="A5311">
        <v>92104</v>
      </c>
      <c r="B5311" t="s">
        <v>1482</v>
      </c>
      <c r="C5311" t="str">
        <f t="shared" si="330"/>
        <v>青海大学</v>
      </c>
      <c r="D5311" t="str">
        <f t="shared" si="331"/>
        <v>04</v>
      </c>
      <c r="E5311" t="s">
        <v>146</v>
      </c>
      <c r="F5311">
        <v>220</v>
      </c>
      <c r="G5311">
        <v>118</v>
      </c>
      <c r="H5311">
        <v>105</v>
      </c>
      <c r="I5311">
        <v>64</v>
      </c>
      <c r="J5311">
        <v>49</v>
      </c>
      <c r="K5311">
        <v>46</v>
      </c>
      <c r="L5311">
        <v>0</v>
      </c>
      <c r="M5311">
        <v>2023</v>
      </c>
      <c r="N5311">
        <f t="shared" ca="1" si="328"/>
        <v>247</v>
      </c>
      <c r="O5311">
        <f t="shared" ca="1" si="329"/>
        <v>23581</v>
      </c>
      <c r="P5311">
        <f ca="1">_20206[[#This Row],[最低排名]]-_20206[[#This Row],[同分人数]]+1</f>
        <v>23335</v>
      </c>
      <c r="Q5311">
        <f ca="1">IF(O5311&gt;=开始!$B$6, 1, 0)</f>
        <v>1</v>
      </c>
      <c r="R5311">
        <f ca="1">_20206[[#This Row],[最低排名]]-开始!$B$6</f>
        <v>23581</v>
      </c>
    </row>
    <row r="5312" spans="1:18">
      <c r="A5312">
        <v>92105</v>
      </c>
      <c r="B5312" t="s">
        <v>1483</v>
      </c>
      <c r="C5312" t="str">
        <f t="shared" si="330"/>
        <v>青海大学</v>
      </c>
      <c r="D5312" t="str">
        <f t="shared" si="331"/>
        <v>05</v>
      </c>
      <c r="E5312" t="s">
        <v>152</v>
      </c>
      <c r="F5312">
        <v>206</v>
      </c>
      <c r="G5312">
        <v>108</v>
      </c>
      <c r="H5312">
        <v>108</v>
      </c>
      <c r="I5312">
        <v>64</v>
      </c>
      <c r="J5312">
        <v>61</v>
      </c>
      <c r="K5312">
        <v>52</v>
      </c>
      <c r="L5312">
        <v>0</v>
      </c>
      <c r="M5312">
        <v>2023</v>
      </c>
      <c r="N5312">
        <f t="shared" ca="1" si="328"/>
        <v>237</v>
      </c>
      <c r="O5312">
        <f t="shared" ca="1" si="329"/>
        <v>21932</v>
      </c>
      <c r="P5312">
        <f ca="1">_20206[[#This Row],[最低排名]]-_20206[[#This Row],[同分人数]]+1</f>
        <v>21696</v>
      </c>
      <c r="Q5312">
        <f ca="1">IF(O5312&gt;=开始!$B$6, 1, 0)</f>
        <v>1</v>
      </c>
      <c r="R5312">
        <f ca="1">_20206[[#This Row],[最低排名]]-开始!$B$6</f>
        <v>21932</v>
      </c>
    </row>
    <row r="5313" spans="1:18">
      <c r="A5313">
        <v>93101</v>
      </c>
      <c r="B5313" t="s">
        <v>1484</v>
      </c>
      <c r="C5313" t="str">
        <f t="shared" si="330"/>
        <v>北方民族</v>
      </c>
      <c r="D5313" t="str">
        <f t="shared" si="331"/>
        <v>01</v>
      </c>
      <c r="E5313" t="s">
        <v>405</v>
      </c>
      <c r="F5313">
        <v>186</v>
      </c>
      <c r="G5313">
        <v>95</v>
      </c>
      <c r="H5313">
        <v>79</v>
      </c>
      <c r="I5313">
        <v>64</v>
      </c>
      <c r="J5313">
        <v>52</v>
      </c>
      <c r="K5313">
        <v>46</v>
      </c>
      <c r="L5313">
        <v>0</v>
      </c>
      <c r="M5313">
        <v>2023</v>
      </c>
      <c r="N5313">
        <f t="shared" ca="1" si="328"/>
        <v>209</v>
      </c>
      <c r="O5313">
        <f t="shared" ca="1" si="329"/>
        <v>36712</v>
      </c>
      <c r="P5313">
        <f ca="1">_20206[[#This Row],[最低排名]]-_20206[[#This Row],[同分人数]]+1</f>
        <v>36504</v>
      </c>
      <c r="Q5313">
        <f ca="1">IF(O5313&gt;=开始!$B$6, 1, 0)</f>
        <v>1</v>
      </c>
      <c r="R5313">
        <f ca="1">_20206[[#This Row],[最低排名]]-开始!$B$6</f>
        <v>36712</v>
      </c>
    </row>
    <row r="5314" spans="1:18">
      <c r="A5314">
        <v>93201</v>
      </c>
      <c r="B5314" t="s">
        <v>1485</v>
      </c>
      <c r="C5314" t="str">
        <f t="shared" si="330"/>
        <v>宁夏大学</v>
      </c>
      <c r="D5314" t="str">
        <f t="shared" si="331"/>
        <v>01</v>
      </c>
      <c r="E5314" t="s">
        <v>372</v>
      </c>
      <c r="F5314">
        <v>179</v>
      </c>
      <c r="G5314">
        <v>100</v>
      </c>
      <c r="H5314">
        <v>120</v>
      </c>
      <c r="I5314">
        <v>67</v>
      </c>
      <c r="J5314">
        <v>61</v>
      </c>
      <c r="K5314">
        <v>49</v>
      </c>
      <c r="L5314">
        <v>0</v>
      </c>
      <c r="M5314">
        <v>2023</v>
      </c>
      <c r="N5314">
        <f t="shared" ref="N5314:N5363" ca="1" si="332">VLOOKUP(E5314, INDIRECT("'" &amp; M5314 &amp; "D'!$A$2:$G$500"), 2, FALSE)</f>
        <v>234</v>
      </c>
      <c r="O5314">
        <f t="shared" ref="O5314:O5363" ca="1" si="333">VLOOKUP(E5314, INDIRECT("'" &amp; M5314 &amp; "D'!$A$2:$G$500"), 3, FALSE)</f>
        <v>25585</v>
      </c>
      <c r="P5314">
        <f ca="1">_20206[[#This Row],[最低排名]]-_20206[[#This Row],[同分人数]]+1</f>
        <v>25352</v>
      </c>
      <c r="Q5314">
        <f ca="1">IF(O5314&gt;=开始!$B$6, 1, 0)</f>
        <v>1</v>
      </c>
      <c r="R5314">
        <f ca="1">_20206[[#This Row],[最低排名]]-开始!$B$6</f>
        <v>25585</v>
      </c>
    </row>
    <row r="5315" spans="1:18">
      <c r="A5315">
        <v>93202</v>
      </c>
      <c r="B5315" t="s">
        <v>1486</v>
      </c>
      <c r="C5315" t="str">
        <f t="shared" si="330"/>
        <v>宁夏大学</v>
      </c>
      <c r="D5315" t="str">
        <f t="shared" si="331"/>
        <v>02</v>
      </c>
      <c r="E5315" t="s">
        <v>79</v>
      </c>
      <c r="F5315">
        <v>219</v>
      </c>
      <c r="G5315">
        <v>117</v>
      </c>
      <c r="H5315">
        <v>102</v>
      </c>
      <c r="I5315">
        <v>64</v>
      </c>
      <c r="J5315">
        <v>61</v>
      </c>
      <c r="K5315">
        <v>55</v>
      </c>
      <c r="L5315">
        <v>0</v>
      </c>
      <c r="M5315">
        <v>2023</v>
      </c>
      <c r="N5315">
        <f t="shared" ca="1" si="332"/>
        <v>262</v>
      </c>
      <c r="O5315">
        <f t="shared" ca="1" si="333"/>
        <v>19420</v>
      </c>
      <c r="P5315">
        <f ca="1">_20206[[#This Row],[最低排名]]-_20206[[#This Row],[同分人数]]+1</f>
        <v>19159</v>
      </c>
      <c r="Q5315">
        <f ca="1">IF(O5315&gt;=开始!$B$6, 1, 0)</f>
        <v>1</v>
      </c>
      <c r="R5315">
        <f ca="1">_20206[[#This Row],[最低排名]]-开始!$B$6</f>
        <v>19420</v>
      </c>
    </row>
    <row r="5316" spans="1:18">
      <c r="A5316">
        <v>93301</v>
      </c>
      <c r="B5316" t="s">
        <v>1487</v>
      </c>
      <c r="C5316" t="str">
        <f t="shared" si="330"/>
        <v>宁夏医大</v>
      </c>
      <c r="D5316" t="str">
        <f t="shared" si="331"/>
        <v>01</v>
      </c>
      <c r="E5316" t="s">
        <v>85</v>
      </c>
      <c r="F5316">
        <v>205</v>
      </c>
      <c r="G5316">
        <v>103</v>
      </c>
      <c r="H5316">
        <v>113</v>
      </c>
      <c r="I5316">
        <v>61</v>
      </c>
      <c r="J5316">
        <v>55</v>
      </c>
      <c r="K5316">
        <v>52</v>
      </c>
      <c r="L5316">
        <v>0</v>
      </c>
      <c r="M5316">
        <v>2023</v>
      </c>
      <c r="N5316">
        <f t="shared" ca="1" si="332"/>
        <v>237</v>
      </c>
      <c r="O5316">
        <f t="shared" ca="1" si="333"/>
        <v>23115</v>
      </c>
      <c r="P5316">
        <f ca="1">_20206[[#This Row],[最低排名]]-_20206[[#This Row],[同分人数]]+1</f>
        <v>22879</v>
      </c>
      <c r="Q5316">
        <f ca="1">IF(O5316&gt;=开始!$B$6, 1, 0)</f>
        <v>1</v>
      </c>
      <c r="R5316">
        <f ca="1">_20206[[#This Row],[最低排名]]-开始!$B$6</f>
        <v>23115</v>
      </c>
    </row>
    <row r="5317" spans="1:18">
      <c r="A5317">
        <v>94101</v>
      </c>
      <c r="B5317" t="s">
        <v>1488</v>
      </c>
      <c r="C5317" t="str">
        <f t="shared" si="330"/>
        <v>石河子</v>
      </c>
      <c r="D5317" t="str">
        <f t="shared" si="331"/>
        <v>01</v>
      </c>
      <c r="E5317" t="s">
        <v>180</v>
      </c>
      <c r="F5317">
        <v>192</v>
      </c>
      <c r="G5317">
        <v>106</v>
      </c>
      <c r="H5317">
        <v>90</v>
      </c>
      <c r="I5317">
        <v>58</v>
      </c>
      <c r="J5317">
        <v>55</v>
      </c>
      <c r="K5317">
        <v>55</v>
      </c>
      <c r="L5317">
        <v>0</v>
      </c>
      <c r="M5317">
        <v>2023</v>
      </c>
      <c r="N5317">
        <f t="shared" ca="1" si="332"/>
        <v>237</v>
      </c>
      <c r="O5317">
        <f t="shared" ca="1" si="333"/>
        <v>31821</v>
      </c>
      <c r="P5317">
        <f ca="1">_20206[[#This Row],[最低排名]]-_20206[[#This Row],[同分人数]]+1</f>
        <v>31585</v>
      </c>
      <c r="Q5317">
        <f ca="1">IF(O5317&gt;=开始!$B$6, 1, 0)</f>
        <v>1</v>
      </c>
      <c r="R5317">
        <f ca="1">_20206[[#This Row],[最低排名]]-开始!$B$6</f>
        <v>31821</v>
      </c>
    </row>
    <row r="5318" spans="1:18">
      <c r="A5318">
        <v>94102</v>
      </c>
      <c r="B5318" t="s">
        <v>1489</v>
      </c>
      <c r="C5318" t="str">
        <f t="shared" si="330"/>
        <v>石河子</v>
      </c>
      <c r="D5318" t="str">
        <f t="shared" si="331"/>
        <v>02</v>
      </c>
      <c r="E5318" t="s">
        <v>81</v>
      </c>
      <c r="F5318">
        <v>220</v>
      </c>
      <c r="G5318">
        <v>120</v>
      </c>
      <c r="H5318">
        <v>86</v>
      </c>
      <c r="I5318">
        <v>67</v>
      </c>
      <c r="J5318">
        <v>61</v>
      </c>
      <c r="K5318">
        <v>58</v>
      </c>
      <c r="L5318">
        <v>0</v>
      </c>
      <c r="M5318">
        <v>2023</v>
      </c>
      <c r="N5318">
        <f t="shared" ca="1" si="332"/>
        <v>265</v>
      </c>
      <c r="O5318">
        <f t="shared" ca="1" si="333"/>
        <v>21695</v>
      </c>
      <c r="P5318">
        <f ca="1">_20206[[#This Row],[最低排名]]-_20206[[#This Row],[同分人数]]+1</f>
        <v>21431</v>
      </c>
      <c r="Q5318">
        <f ca="1">IF(O5318&gt;=开始!$B$6, 1, 0)</f>
        <v>1</v>
      </c>
      <c r="R5318">
        <f ca="1">_20206[[#This Row],[最低排名]]-开始!$B$6</f>
        <v>21695</v>
      </c>
    </row>
    <row r="5319" spans="1:18">
      <c r="A5319">
        <v>94103</v>
      </c>
      <c r="B5319" t="s">
        <v>1490</v>
      </c>
      <c r="C5319" t="str">
        <f t="shared" si="330"/>
        <v>石河子</v>
      </c>
      <c r="D5319" t="str">
        <f t="shared" si="331"/>
        <v>03</v>
      </c>
      <c r="E5319" t="s">
        <v>312</v>
      </c>
      <c r="F5319">
        <v>188</v>
      </c>
      <c r="G5319">
        <v>99</v>
      </c>
      <c r="H5319">
        <v>83</v>
      </c>
      <c r="I5319">
        <v>67</v>
      </c>
      <c r="J5319">
        <v>61</v>
      </c>
      <c r="K5319">
        <v>61</v>
      </c>
      <c r="L5319">
        <v>0</v>
      </c>
      <c r="M5319">
        <v>2023</v>
      </c>
      <c r="N5319">
        <f t="shared" ca="1" si="332"/>
        <v>223</v>
      </c>
      <c r="O5319">
        <f t="shared" ca="1" si="333"/>
        <v>29469</v>
      </c>
      <c r="P5319">
        <f ca="1">_20206[[#This Row],[最低排名]]-_20206[[#This Row],[同分人数]]+1</f>
        <v>29247</v>
      </c>
      <c r="Q5319">
        <f ca="1">IF(O5319&gt;=开始!$B$6, 1, 0)</f>
        <v>1</v>
      </c>
      <c r="R5319">
        <f ca="1">_20206[[#This Row],[最低排名]]-开始!$B$6</f>
        <v>29469</v>
      </c>
    </row>
    <row r="5320" spans="1:18">
      <c r="A5320">
        <v>94201</v>
      </c>
      <c r="B5320" t="s">
        <v>1491</v>
      </c>
      <c r="C5320" t="str">
        <f t="shared" si="330"/>
        <v>塔里木</v>
      </c>
      <c r="D5320" t="str">
        <f t="shared" si="331"/>
        <v>01</v>
      </c>
      <c r="E5320" t="s">
        <v>198</v>
      </c>
      <c r="F5320">
        <v>180</v>
      </c>
      <c r="G5320">
        <v>91</v>
      </c>
      <c r="H5320">
        <v>72</v>
      </c>
      <c r="I5320">
        <v>55</v>
      </c>
      <c r="J5320">
        <v>52</v>
      </c>
      <c r="K5320">
        <v>46</v>
      </c>
      <c r="L5320">
        <v>0</v>
      </c>
      <c r="M5320">
        <v>2023</v>
      </c>
      <c r="N5320">
        <f t="shared" ca="1" si="332"/>
        <v>159</v>
      </c>
      <c r="O5320">
        <f t="shared" ca="1" si="333"/>
        <v>40830</v>
      </c>
      <c r="P5320">
        <f ca="1">_20206[[#This Row],[最低排名]]-_20206[[#This Row],[同分人数]]+1</f>
        <v>40672</v>
      </c>
      <c r="Q5320">
        <f ca="1">IF(O5320&gt;=开始!$B$6, 1, 0)</f>
        <v>1</v>
      </c>
      <c r="R5320">
        <f ca="1">_20206[[#This Row],[最低排名]]-开始!$B$6</f>
        <v>40830</v>
      </c>
    </row>
    <row r="5321" spans="1:18">
      <c r="A5321">
        <v>94301</v>
      </c>
      <c r="B5321" t="s">
        <v>1492</v>
      </c>
      <c r="C5321" t="str">
        <f t="shared" si="330"/>
        <v>新疆大学</v>
      </c>
      <c r="D5321" t="str">
        <f t="shared" si="331"/>
        <v>01</v>
      </c>
      <c r="E5321" t="s">
        <v>146</v>
      </c>
      <c r="F5321">
        <v>209</v>
      </c>
      <c r="G5321">
        <v>109</v>
      </c>
      <c r="H5321">
        <v>107</v>
      </c>
      <c r="I5321">
        <v>67</v>
      </c>
      <c r="J5321">
        <v>55</v>
      </c>
      <c r="K5321">
        <v>46</v>
      </c>
      <c r="L5321">
        <v>0</v>
      </c>
      <c r="M5321">
        <v>2023</v>
      </c>
      <c r="N5321">
        <f t="shared" ca="1" si="332"/>
        <v>247</v>
      </c>
      <c r="O5321">
        <f t="shared" ca="1" si="333"/>
        <v>23581</v>
      </c>
      <c r="P5321">
        <f ca="1">_20206[[#This Row],[最低排名]]-_20206[[#This Row],[同分人数]]+1</f>
        <v>23335</v>
      </c>
      <c r="Q5321">
        <f ca="1">IF(O5321&gt;=开始!$B$6, 1, 0)</f>
        <v>1</v>
      </c>
      <c r="R5321">
        <f ca="1">_20206[[#This Row],[最低排名]]-开始!$B$6</f>
        <v>23581</v>
      </c>
    </row>
    <row r="5322" spans="1:18">
      <c r="A5322">
        <v>94302</v>
      </c>
      <c r="B5322" t="s">
        <v>1493</v>
      </c>
      <c r="C5322" t="str">
        <f t="shared" si="330"/>
        <v>新疆大学</v>
      </c>
      <c r="D5322" t="str">
        <f t="shared" si="331"/>
        <v>02</v>
      </c>
      <c r="E5322" t="s">
        <v>155</v>
      </c>
      <c r="F5322">
        <v>211</v>
      </c>
      <c r="G5322">
        <v>106</v>
      </c>
      <c r="H5322">
        <v>101</v>
      </c>
      <c r="I5322">
        <v>67</v>
      </c>
      <c r="J5322">
        <v>61</v>
      </c>
      <c r="K5322">
        <v>49</v>
      </c>
      <c r="L5322">
        <v>0</v>
      </c>
      <c r="M5322">
        <v>2023</v>
      </c>
      <c r="N5322">
        <f t="shared" ca="1" si="332"/>
        <v>231</v>
      </c>
      <c r="O5322">
        <f t="shared" ca="1" si="333"/>
        <v>22397</v>
      </c>
      <c r="P5322">
        <f ca="1">_20206[[#This Row],[最低排名]]-_20206[[#This Row],[同分人数]]+1</f>
        <v>22167</v>
      </c>
      <c r="Q5322">
        <f ca="1">IF(O5322&gt;=开始!$B$6, 1, 0)</f>
        <v>1</v>
      </c>
      <c r="R5322">
        <f ca="1">_20206[[#This Row],[最低排名]]-开始!$B$6</f>
        <v>22397</v>
      </c>
    </row>
    <row r="5323" spans="1:18">
      <c r="A5323">
        <v>94401</v>
      </c>
      <c r="B5323" t="s">
        <v>1494</v>
      </c>
      <c r="C5323" t="str">
        <f t="shared" si="330"/>
        <v>新疆农大</v>
      </c>
      <c r="D5323" t="str">
        <f t="shared" si="331"/>
        <v>01</v>
      </c>
      <c r="E5323" t="s">
        <v>366</v>
      </c>
      <c r="F5323">
        <v>172</v>
      </c>
      <c r="G5323">
        <v>95</v>
      </c>
      <c r="H5323">
        <v>97</v>
      </c>
      <c r="I5323">
        <v>46</v>
      </c>
      <c r="J5323">
        <v>46</v>
      </c>
      <c r="K5323">
        <v>46</v>
      </c>
      <c r="L5323">
        <v>0</v>
      </c>
      <c r="M5323">
        <v>2023</v>
      </c>
      <c r="N5323">
        <f t="shared" ca="1" si="332"/>
        <v>163</v>
      </c>
      <c r="O5323">
        <f t="shared" ca="1" si="333"/>
        <v>40512</v>
      </c>
      <c r="P5323">
        <f ca="1">_20206[[#This Row],[最低排名]]-_20206[[#This Row],[同分人数]]+1</f>
        <v>40350</v>
      </c>
      <c r="Q5323">
        <f ca="1">IF(O5323&gt;=开始!$B$6, 1, 0)</f>
        <v>1</v>
      </c>
      <c r="R5323">
        <f ca="1">_20206[[#This Row],[最低排名]]-开始!$B$6</f>
        <v>40512</v>
      </c>
    </row>
    <row r="5324" spans="1:18">
      <c r="A5324">
        <v>94402</v>
      </c>
      <c r="B5324" t="s">
        <v>1495</v>
      </c>
      <c r="C5324" t="str">
        <f t="shared" si="330"/>
        <v>新疆农大</v>
      </c>
      <c r="D5324" t="str">
        <f t="shared" si="331"/>
        <v>02</v>
      </c>
      <c r="E5324" t="s">
        <v>223</v>
      </c>
      <c r="F5324">
        <v>183</v>
      </c>
      <c r="G5324">
        <v>93</v>
      </c>
      <c r="H5324">
        <v>69</v>
      </c>
      <c r="I5324">
        <v>52</v>
      </c>
      <c r="J5324">
        <v>52</v>
      </c>
      <c r="K5324">
        <v>52</v>
      </c>
      <c r="L5324">
        <v>0</v>
      </c>
      <c r="M5324">
        <v>2023</v>
      </c>
      <c r="N5324">
        <f t="shared" ca="1" si="332"/>
        <v>175</v>
      </c>
      <c r="O5324">
        <f t="shared" ca="1" si="333"/>
        <v>40349</v>
      </c>
      <c r="P5324">
        <f ca="1">_20206[[#This Row],[最低排名]]-_20206[[#This Row],[同分人数]]+1</f>
        <v>40175</v>
      </c>
      <c r="Q5324">
        <f ca="1">IF(O5324&gt;=开始!$B$6, 1, 0)</f>
        <v>1</v>
      </c>
      <c r="R5324">
        <f ca="1">_20206[[#This Row],[最低排名]]-开始!$B$6</f>
        <v>40349</v>
      </c>
    </row>
    <row r="5325" spans="1:18">
      <c r="A5325">
        <v>94501</v>
      </c>
      <c r="B5325" t="s">
        <v>1496</v>
      </c>
      <c r="C5325" t="str">
        <f t="shared" si="330"/>
        <v>喀什大学</v>
      </c>
      <c r="D5325" t="str">
        <f t="shared" si="331"/>
        <v>01</v>
      </c>
      <c r="E5325" t="s">
        <v>207</v>
      </c>
      <c r="F5325">
        <v>179</v>
      </c>
      <c r="G5325">
        <v>100</v>
      </c>
      <c r="H5325">
        <v>99</v>
      </c>
      <c r="I5325">
        <v>46</v>
      </c>
      <c r="J5325">
        <v>46</v>
      </c>
      <c r="K5325">
        <v>43</v>
      </c>
      <c r="L5325">
        <v>0</v>
      </c>
      <c r="M5325">
        <v>2023</v>
      </c>
      <c r="N5325">
        <f t="shared" ca="1" si="332"/>
        <v>193</v>
      </c>
      <c r="O5325">
        <f t="shared" ca="1" si="333"/>
        <v>39440</v>
      </c>
      <c r="P5325">
        <f ca="1">_20206[[#This Row],[最低排名]]-_20206[[#This Row],[同分人数]]+1</f>
        <v>39248</v>
      </c>
      <c r="Q5325">
        <f ca="1">IF(O5325&gt;=开始!$B$6, 1, 0)</f>
        <v>1</v>
      </c>
      <c r="R5325">
        <f ca="1">_20206[[#This Row],[最低排名]]-开始!$B$6</f>
        <v>39440</v>
      </c>
    </row>
    <row r="5326" spans="1:18">
      <c r="A5326">
        <v>94502</v>
      </c>
      <c r="B5326" t="s">
        <v>1497</v>
      </c>
      <c r="C5326" t="str">
        <f t="shared" si="330"/>
        <v>喀什大学</v>
      </c>
      <c r="D5326" t="str">
        <f t="shared" si="331"/>
        <v>02</v>
      </c>
      <c r="E5326" t="s">
        <v>998</v>
      </c>
      <c r="F5326">
        <v>168</v>
      </c>
      <c r="G5326">
        <v>89</v>
      </c>
      <c r="H5326">
        <v>114</v>
      </c>
      <c r="I5326">
        <v>43</v>
      </c>
      <c r="J5326">
        <v>43</v>
      </c>
      <c r="K5326">
        <v>43</v>
      </c>
      <c r="L5326">
        <v>0</v>
      </c>
      <c r="M5326">
        <v>2023</v>
      </c>
      <c r="N5326">
        <f t="shared" ca="1" si="332"/>
        <v>178</v>
      </c>
      <c r="O5326">
        <f t="shared" ca="1" si="333"/>
        <v>39779</v>
      </c>
      <c r="P5326">
        <f ca="1">_20206[[#This Row],[最低排名]]-_20206[[#This Row],[同分人数]]+1</f>
        <v>39602</v>
      </c>
      <c r="Q5326">
        <f ca="1">IF(O5326&gt;=开始!$B$6, 1, 0)</f>
        <v>1</v>
      </c>
      <c r="R5326">
        <f ca="1">_20206[[#This Row],[最低排名]]-开始!$B$6</f>
        <v>39779</v>
      </c>
    </row>
    <row r="5327" spans="1:18">
      <c r="A5327">
        <v>94503</v>
      </c>
      <c r="B5327" t="s">
        <v>1498</v>
      </c>
      <c r="C5327" t="str">
        <f t="shared" si="330"/>
        <v>喀什大学</v>
      </c>
      <c r="D5327" t="str">
        <f t="shared" si="331"/>
        <v>03</v>
      </c>
      <c r="E5327" t="s">
        <v>998</v>
      </c>
      <c r="F5327">
        <v>174</v>
      </c>
      <c r="G5327">
        <v>97</v>
      </c>
      <c r="H5327">
        <v>63</v>
      </c>
      <c r="I5327">
        <v>61</v>
      </c>
      <c r="J5327">
        <v>61</v>
      </c>
      <c r="K5327">
        <v>52</v>
      </c>
      <c r="L5327">
        <v>0</v>
      </c>
      <c r="M5327">
        <v>2023</v>
      </c>
      <c r="N5327">
        <f t="shared" ca="1" si="332"/>
        <v>178</v>
      </c>
      <c r="O5327">
        <f t="shared" ca="1" si="333"/>
        <v>39779</v>
      </c>
      <c r="P5327">
        <f ca="1">_20206[[#This Row],[最低排名]]-_20206[[#This Row],[同分人数]]+1</f>
        <v>39602</v>
      </c>
      <c r="Q5327">
        <f ca="1">IF(O5327&gt;=开始!$B$6, 1, 0)</f>
        <v>1</v>
      </c>
      <c r="R5327">
        <f ca="1">_20206[[#This Row],[最低排名]]-开始!$B$6</f>
        <v>39779</v>
      </c>
    </row>
    <row r="5328" spans="1:18">
      <c r="A5328">
        <v>94504</v>
      </c>
      <c r="B5328" t="s">
        <v>1499</v>
      </c>
      <c r="C5328" t="str">
        <f t="shared" si="330"/>
        <v>喀什大学</v>
      </c>
      <c r="D5328" t="str">
        <f t="shared" si="331"/>
        <v>04</v>
      </c>
      <c r="E5328" t="s">
        <v>585</v>
      </c>
      <c r="F5328">
        <v>183</v>
      </c>
      <c r="G5328">
        <v>97</v>
      </c>
      <c r="H5328">
        <v>74</v>
      </c>
      <c r="I5328">
        <v>58</v>
      </c>
      <c r="J5328">
        <v>55</v>
      </c>
      <c r="K5328">
        <v>46</v>
      </c>
      <c r="L5328">
        <v>0</v>
      </c>
      <c r="M5328">
        <v>2023</v>
      </c>
      <c r="N5328">
        <f t="shared" ca="1" si="332"/>
        <v>189</v>
      </c>
      <c r="O5328">
        <f t="shared" ca="1" si="333"/>
        <v>38855</v>
      </c>
      <c r="P5328">
        <f ca="1">_20206[[#This Row],[最低排名]]-_20206[[#This Row],[同分人数]]+1</f>
        <v>38667</v>
      </c>
      <c r="Q5328">
        <f ca="1">IF(O5328&gt;=开始!$B$6, 1, 0)</f>
        <v>1</v>
      </c>
      <c r="R5328">
        <f ca="1">_20206[[#This Row],[最低排名]]-开始!$B$6</f>
        <v>38855</v>
      </c>
    </row>
    <row r="5329" spans="1:18">
      <c r="A5329">
        <v>94505</v>
      </c>
      <c r="B5329" t="s">
        <v>1500</v>
      </c>
      <c r="C5329" t="str">
        <f t="shared" si="330"/>
        <v>喀什大学</v>
      </c>
      <c r="D5329" t="str">
        <f t="shared" si="331"/>
        <v>05</v>
      </c>
      <c r="E5329" t="s">
        <v>408</v>
      </c>
      <c r="F5329">
        <v>182</v>
      </c>
      <c r="G5329">
        <v>99</v>
      </c>
      <c r="H5329">
        <v>57</v>
      </c>
      <c r="I5329">
        <v>67</v>
      </c>
      <c r="J5329">
        <v>61</v>
      </c>
      <c r="K5329">
        <v>52</v>
      </c>
      <c r="L5329">
        <v>0</v>
      </c>
      <c r="M5329">
        <v>2023</v>
      </c>
      <c r="N5329">
        <f t="shared" ca="1" si="332"/>
        <v>179</v>
      </c>
      <c r="O5329">
        <f t="shared" ca="1" si="333"/>
        <v>38271</v>
      </c>
      <c r="P5329">
        <f ca="1">_20206[[#This Row],[最低排名]]-_20206[[#This Row],[同分人数]]+1</f>
        <v>38093</v>
      </c>
      <c r="Q5329">
        <f ca="1">IF(O5329&gt;=开始!$B$6, 1, 0)</f>
        <v>1</v>
      </c>
      <c r="R5329">
        <f ca="1">_20206[[#This Row],[最低排名]]-开始!$B$6</f>
        <v>38271</v>
      </c>
    </row>
    <row r="5330" spans="1:18">
      <c r="A5330">
        <v>94506</v>
      </c>
      <c r="B5330" t="s">
        <v>1501</v>
      </c>
      <c r="C5330" t="str">
        <f t="shared" si="330"/>
        <v>喀什大学</v>
      </c>
      <c r="D5330" t="str">
        <f t="shared" si="331"/>
        <v>06</v>
      </c>
      <c r="E5330" t="s">
        <v>738</v>
      </c>
      <c r="F5330">
        <v>193</v>
      </c>
      <c r="G5330">
        <v>97</v>
      </c>
      <c r="H5330">
        <v>84</v>
      </c>
      <c r="I5330">
        <v>46</v>
      </c>
      <c r="J5330">
        <v>46</v>
      </c>
      <c r="K5330">
        <v>43</v>
      </c>
      <c r="L5330">
        <v>0</v>
      </c>
      <c r="M5330">
        <v>2023</v>
      </c>
      <c r="N5330">
        <f t="shared" ca="1" si="332"/>
        <v>161</v>
      </c>
      <c r="O5330">
        <f t="shared" ca="1" si="333"/>
        <v>39601</v>
      </c>
      <c r="P5330">
        <f ca="1">_20206[[#This Row],[最低排名]]-_20206[[#This Row],[同分人数]]+1</f>
        <v>39441</v>
      </c>
      <c r="Q5330">
        <f ca="1">IF(O5330&gt;=开始!$B$6, 1, 0)</f>
        <v>1</v>
      </c>
      <c r="R5330">
        <f ca="1">_20206[[#This Row],[最低排名]]-开始!$B$6</f>
        <v>39601</v>
      </c>
    </row>
    <row r="5331" spans="1:18">
      <c r="A5331">
        <v>94601</v>
      </c>
      <c r="B5331" t="s">
        <v>1502</v>
      </c>
      <c r="C5331" t="str">
        <f t="shared" si="330"/>
        <v>新疆科技</v>
      </c>
      <c r="D5331" t="str">
        <f t="shared" si="331"/>
        <v>01</v>
      </c>
      <c r="E5331" t="s">
        <v>221</v>
      </c>
      <c r="F5331">
        <v>176</v>
      </c>
      <c r="G5331">
        <v>93</v>
      </c>
      <c r="H5331">
        <v>89</v>
      </c>
      <c r="I5331">
        <v>49</v>
      </c>
      <c r="J5331">
        <v>49</v>
      </c>
      <c r="K5331">
        <v>46</v>
      </c>
      <c r="L5331">
        <v>0</v>
      </c>
      <c r="M5331">
        <v>2023</v>
      </c>
      <c r="N5331">
        <f t="shared" ca="1" si="332"/>
        <v>197</v>
      </c>
      <c r="O5331">
        <f t="shared" ca="1" si="333"/>
        <v>40174</v>
      </c>
      <c r="P5331">
        <f ca="1">_20206[[#This Row],[最低排名]]-_20206[[#This Row],[同分人数]]+1</f>
        <v>39978</v>
      </c>
      <c r="Q5331">
        <f ca="1">IF(O5331&gt;=开始!$B$6, 1, 0)</f>
        <v>1</v>
      </c>
      <c r="R5331">
        <f ca="1">_20206[[#This Row],[最低排名]]-开始!$B$6</f>
        <v>40174</v>
      </c>
    </row>
    <row r="5332" spans="1:18">
      <c r="A5332">
        <v>94701</v>
      </c>
      <c r="B5332" t="s">
        <v>1503</v>
      </c>
      <c r="C5332" t="str">
        <f t="shared" si="330"/>
        <v>新疆政法</v>
      </c>
      <c r="D5332" t="str">
        <f t="shared" si="331"/>
        <v>01</v>
      </c>
      <c r="E5332" t="s">
        <v>205</v>
      </c>
      <c r="F5332">
        <v>181</v>
      </c>
      <c r="G5332">
        <v>105</v>
      </c>
      <c r="H5332">
        <v>66</v>
      </c>
      <c r="I5332">
        <v>64</v>
      </c>
      <c r="J5332">
        <v>58</v>
      </c>
      <c r="K5332">
        <v>49</v>
      </c>
      <c r="L5332">
        <v>0</v>
      </c>
      <c r="M5332">
        <v>2023</v>
      </c>
      <c r="N5332">
        <f t="shared" ca="1" si="332"/>
        <v>196</v>
      </c>
      <c r="O5332">
        <f t="shared" ca="1" si="333"/>
        <v>38467</v>
      </c>
      <c r="P5332">
        <f ca="1">_20206[[#This Row],[最低排名]]-_20206[[#This Row],[同分人数]]+1</f>
        <v>38272</v>
      </c>
      <c r="Q5332">
        <f ca="1">IF(O5332&gt;=开始!$B$6, 1, 0)</f>
        <v>1</v>
      </c>
      <c r="R5332">
        <f ca="1">_20206[[#This Row],[最低排名]]-开始!$B$6</f>
        <v>38467</v>
      </c>
    </row>
    <row r="5333" spans="1:18">
      <c r="A5333">
        <v>94702</v>
      </c>
      <c r="B5333" t="s">
        <v>1504</v>
      </c>
      <c r="C5333" t="str">
        <f t="shared" si="330"/>
        <v>新疆政法</v>
      </c>
      <c r="D5333" t="str">
        <f t="shared" si="331"/>
        <v>02</v>
      </c>
      <c r="E5333" t="s">
        <v>198</v>
      </c>
      <c r="F5333">
        <v>188</v>
      </c>
      <c r="G5333">
        <v>101</v>
      </c>
      <c r="H5333">
        <v>73</v>
      </c>
      <c r="I5333">
        <v>55</v>
      </c>
      <c r="J5333">
        <v>46</v>
      </c>
      <c r="K5333">
        <v>43</v>
      </c>
      <c r="L5333">
        <v>0</v>
      </c>
      <c r="M5333">
        <v>2023</v>
      </c>
      <c r="N5333">
        <f t="shared" ca="1" si="332"/>
        <v>159</v>
      </c>
      <c r="O5333">
        <f t="shared" ca="1" si="333"/>
        <v>40830</v>
      </c>
      <c r="P5333">
        <f ca="1">_20206[[#This Row],[最低排名]]-_20206[[#This Row],[同分人数]]+1</f>
        <v>40672</v>
      </c>
      <c r="Q5333">
        <f ca="1">IF(O5333&gt;=开始!$B$6, 1, 0)</f>
        <v>1</v>
      </c>
      <c r="R5333">
        <f ca="1">_20206[[#This Row],[最低排名]]-开始!$B$6</f>
        <v>40830</v>
      </c>
    </row>
    <row r="5334" spans="1:18">
      <c r="A5334">
        <v>94801</v>
      </c>
      <c r="B5334" t="s">
        <v>1505</v>
      </c>
      <c r="C5334" t="str">
        <f t="shared" si="330"/>
        <v>中油北克</v>
      </c>
      <c r="D5334" t="str">
        <f t="shared" si="331"/>
        <v>01</v>
      </c>
      <c r="E5334" t="s">
        <v>546</v>
      </c>
      <c r="F5334">
        <v>207</v>
      </c>
      <c r="G5334">
        <v>108</v>
      </c>
      <c r="H5334">
        <v>113</v>
      </c>
      <c r="I5334">
        <v>58</v>
      </c>
      <c r="J5334">
        <v>58</v>
      </c>
      <c r="K5334">
        <v>52</v>
      </c>
      <c r="L5334">
        <v>0</v>
      </c>
      <c r="M5334">
        <v>2023</v>
      </c>
      <c r="N5334">
        <f t="shared" ca="1" si="332"/>
        <v>259</v>
      </c>
      <c r="O5334">
        <f t="shared" ca="1" si="333"/>
        <v>22656</v>
      </c>
      <c r="P5334">
        <f ca="1">_20206[[#This Row],[最低排名]]-_20206[[#This Row],[同分人数]]+1</f>
        <v>22398</v>
      </c>
      <c r="Q5334">
        <f ca="1">IF(O5334&gt;=开始!$B$6, 1, 0)</f>
        <v>1</v>
      </c>
      <c r="R5334">
        <f ca="1">_20206[[#This Row],[最低排名]]-开始!$B$6</f>
        <v>22656</v>
      </c>
    </row>
    <row r="5335" spans="1:18">
      <c r="A5335">
        <v>95101</v>
      </c>
      <c r="B5335" t="s">
        <v>1506</v>
      </c>
      <c r="C5335" t="str">
        <f t="shared" si="330"/>
        <v>西藏大学</v>
      </c>
      <c r="D5335" t="str">
        <f t="shared" si="331"/>
        <v>01</v>
      </c>
      <c r="E5335" t="s">
        <v>230</v>
      </c>
      <c r="F5335">
        <v>216</v>
      </c>
      <c r="G5335">
        <v>112</v>
      </c>
      <c r="H5335">
        <v>74</v>
      </c>
      <c r="I5335">
        <v>52</v>
      </c>
      <c r="J5335">
        <v>52</v>
      </c>
      <c r="K5335">
        <v>49</v>
      </c>
      <c r="L5335">
        <v>0</v>
      </c>
      <c r="M5335">
        <v>2023</v>
      </c>
      <c r="N5335">
        <f t="shared" ca="1" si="332"/>
        <v>233</v>
      </c>
      <c r="O5335">
        <f t="shared" ca="1" si="333"/>
        <v>33327</v>
      </c>
      <c r="P5335">
        <f ca="1">_20206[[#This Row],[最低排名]]-_20206[[#This Row],[同分人数]]+1</f>
        <v>33095</v>
      </c>
      <c r="Q5335">
        <f ca="1">IF(O5335&gt;=开始!$B$6, 1, 0)</f>
        <v>1</v>
      </c>
      <c r="R5335">
        <f ca="1">_20206[[#This Row],[最低排名]]-开始!$B$6</f>
        <v>33327</v>
      </c>
    </row>
    <row r="5336" spans="1:18">
      <c r="A5336">
        <v>95102</v>
      </c>
      <c r="B5336" t="s">
        <v>1507</v>
      </c>
      <c r="C5336" t="str">
        <f t="shared" si="330"/>
        <v>西藏大学</v>
      </c>
      <c r="D5336" t="str">
        <f t="shared" si="331"/>
        <v>02</v>
      </c>
      <c r="E5336" t="s">
        <v>187</v>
      </c>
      <c r="F5336">
        <v>176</v>
      </c>
      <c r="G5336">
        <v>101</v>
      </c>
      <c r="H5336">
        <v>104</v>
      </c>
      <c r="I5336">
        <v>64</v>
      </c>
      <c r="J5336">
        <v>55</v>
      </c>
      <c r="K5336">
        <v>49</v>
      </c>
      <c r="L5336">
        <v>0</v>
      </c>
      <c r="M5336">
        <v>2023</v>
      </c>
      <c r="N5336">
        <f t="shared" ca="1" si="332"/>
        <v>213</v>
      </c>
      <c r="O5336">
        <f t="shared" ca="1" si="333"/>
        <v>32236</v>
      </c>
      <c r="P5336">
        <f ca="1">_20206[[#This Row],[最低排名]]-_20206[[#This Row],[同分人数]]+1</f>
        <v>32024</v>
      </c>
      <c r="Q5336">
        <f ca="1">IF(O5336&gt;=开始!$B$6, 1, 0)</f>
        <v>1</v>
      </c>
      <c r="R5336">
        <f ca="1">_20206[[#This Row],[最低排名]]-开始!$B$6</f>
        <v>32236</v>
      </c>
    </row>
    <row r="5337" spans="1:18">
      <c r="A5337">
        <v>95103</v>
      </c>
      <c r="B5337" t="s">
        <v>1508</v>
      </c>
      <c r="C5337" t="str">
        <f t="shared" si="330"/>
        <v>西藏大学</v>
      </c>
      <c r="D5337" t="str">
        <f t="shared" si="331"/>
        <v>03</v>
      </c>
      <c r="E5337" t="s">
        <v>323</v>
      </c>
      <c r="F5337">
        <v>188</v>
      </c>
      <c r="G5337">
        <v>103</v>
      </c>
      <c r="H5337">
        <v>104</v>
      </c>
      <c r="I5337">
        <v>67</v>
      </c>
      <c r="J5337">
        <v>64</v>
      </c>
      <c r="K5337">
        <v>58</v>
      </c>
      <c r="L5337">
        <v>0</v>
      </c>
      <c r="M5337">
        <v>2023</v>
      </c>
      <c r="N5337">
        <f t="shared" ca="1" si="332"/>
        <v>240</v>
      </c>
      <c r="O5337">
        <f t="shared" ca="1" si="333"/>
        <v>24317</v>
      </c>
      <c r="P5337">
        <f ca="1">_20206[[#This Row],[最低排名]]-_20206[[#This Row],[同分人数]]+1</f>
        <v>24078</v>
      </c>
      <c r="Q5337">
        <f ca="1">IF(O5337&gt;=开始!$B$6, 1, 0)</f>
        <v>1</v>
      </c>
      <c r="R5337">
        <f ca="1">_20206[[#This Row],[最低排名]]-开始!$B$6</f>
        <v>24317</v>
      </c>
    </row>
    <row r="5338" spans="1:18">
      <c r="A5338">
        <v>95104</v>
      </c>
      <c r="B5338" t="s">
        <v>1509</v>
      </c>
      <c r="C5338" t="str">
        <f t="shared" si="330"/>
        <v>西藏大学</v>
      </c>
      <c r="D5338" t="str">
        <f t="shared" si="331"/>
        <v>04</v>
      </c>
      <c r="E5338" t="s">
        <v>440</v>
      </c>
      <c r="F5338">
        <v>183</v>
      </c>
      <c r="G5338">
        <v>100</v>
      </c>
      <c r="H5338">
        <v>101</v>
      </c>
      <c r="I5338">
        <v>52</v>
      </c>
      <c r="J5338">
        <v>52</v>
      </c>
      <c r="K5338">
        <v>49</v>
      </c>
      <c r="L5338">
        <v>0</v>
      </c>
      <c r="M5338">
        <v>2023</v>
      </c>
      <c r="N5338">
        <f t="shared" ca="1" si="332"/>
        <v>194</v>
      </c>
      <c r="O5338">
        <f t="shared" ca="1" si="333"/>
        <v>34625</v>
      </c>
      <c r="P5338">
        <f ca="1">_20206[[#This Row],[最低排名]]-_20206[[#This Row],[同分人数]]+1</f>
        <v>34432</v>
      </c>
      <c r="Q5338">
        <f ca="1">IF(O5338&gt;=开始!$B$6, 1, 0)</f>
        <v>1</v>
      </c>
      <c r="R5338">
        <f ca="1">_20206[[#This Row],[最低排名]]-开始!$B$6</f>
        <v>34625</v>
      </c>
    </row>
    <row r="5339" spans="1:18">
      <c r="A5339">
        <v>95105</v>
      </c>
      <c r="B5339" t="s">
        <v>1510</v>
      </c>
      <c r="C5339" t="str">
        <f t="shared" si="330"/>
        <v>西藏大学</v>
      </c>
      <c r="D5339" t="str">
        <f t="shared" si="331"/>
        <v>05</v>
      </c>
      <c r="E5339" t="s">
        <v>184</v>
      </c>
      <c r="F5339">
        <v>169</v>
      </c>
      <c r="G5339">
        <v>110</v>
      </c>
      <c r="H5339">
        <v>84</v>
      </c>
      <c r="I5339">
        <v>67</v>
      </c>
      <c r="J5339">
        <v>67</v>
      </c>
      <c r="K5339">
        <v>64</v>
      </c>
      <c r="L5339">
        <v>0</v>
      </c>
      <c r="M5339">
        <v>2023</v>
      </c>
      <c r="N5339">
        <f t="shared" ca="1" si="332"/>
        <v>237</v>
      </c>
      <c r="O5339">
        <f t="shared" ca="1" si="333"/>
        <v>31584</v>
      </c>
      <c r="P5339">
        <f ca="1">_20206[[#This Row],[最低排名]]-_20206[[#This Row],[同分人数]]+1</f>
        <v>31348</v>
      </c>
      <c r="Q5339">
        <f ca="1">IF(O5339&gt;=开始!$B$6, 1, 0)</f>
        <v>1</v>
      </c>
      <c r="R5339">
        <f ca="1">_20206[[#This Row],[最低排名]]-开始!$B$6</f>
        <v>31584</v>
      </c>
    </row>
    <row r="5340" spans="1:18">
      <c r="A5340">
        <v>95106</v>
      </c>
      <c r="B5340" t="s">
        <v>1511</v>
      </c>
      <c r="C5340" t="str">
        <f t="shared" si="330"/>
        <v>西藏大学</v>
      </c>
      <c r="D5340" t="str">
        <f t="shared" si="331"/>
        <v>06</v>
      </c>
      <c r="E5340" t="s">
        <v>54</v>
      </c>
      <c r="F5340">
        <v>214</v>
      </c>
      <c r="G5340">
        <v>114</v>
      </c>
      <c r="H5340">
        <v>56</v>
      </c>
      <c r="I5340">
        <v>61</v>
      </c>
      <c r="J5340">
        <v>55</v>
      </c>
      <c r="K5340">
        <v>55</v>
      </c>
      <c r="L5340">
        <v>0</v>
      </c>
      <c r="M5340">
        <v>2023</v>
      </c>
      <c r="N5340">
        <f t="shared" ca="1" si="332"/>
        <v>202</v>
      </c>
      <c r="O5340">
        <f t="shared" ca="1" si="333"/>
        <v>33766</v>
      </c>
      <c r="P5340">
        <f ca="1">_20206[[#This Row],[最低排名]]-_20206[[#This Row],[同分人数]]+1</f>
        <v>33565</v>
      </c>
      <c r="Q5340">
        <f ca="1">IF(O5340&gt;=开始!$B$6, 1, 0)</f>
        <v>1</v>
      </c>
      <c r="R5340">
        <f ca="1">_20206[[#This Row],[最低排名]]-开始!$B$6</f>
        <v>33766</v>
      </c>
    </row>
    <row r="5341" spans="1:18">
      <c r="A5341">
        <v>96101</v>
      </c>
      <c r="B5341" t="s">
        <v>1512</v>
      </c>
      <c r="C5341" t="str">
        <f t="shared" si="330"/>
        <v>内江师院</v>
      </c>
      <c r="D5341" t="str">
        <f t="shared" si="331"/>
        <v>01</v>
      </c>
      <c r="E5341" t="s">
        <v>447</v>
      </c>
      <c r="F5341">
        <v>185</v>
      </c>
      <c r="G5341">
        <v>94</v>
      </c>
      <c r="H5341">
        <v>89</v>
      </c>
      <c r="I5341">
        <v>52</v>
      </c>
      <c r="J5341">
        <v>49</v>
      </c>
      <c r="K5341">
        <v>46</v>
      </c>
      <c r="L5341">
        <v>0</v>
      </c>
      <c r="M5341">
        <v>2023</v>
      </c>
      <c r="N5341">
        <f t="shared" ca="1" si="332"/>
        <v>201</v>
      </c>
      <c r="O5341">
        <f t="shared" ca="1" si="333"/>
        <v>37931</v>
      </c>
      <c r="P5341">
        <f ca="1">_20206[[#This Row],[最低排名]]-_20206[[#This Row],[同分人数]]+1</f>
        <v>37731</v>
      </c>
      <c r="Q5341">
        <f ca="1">IF(O5341&gt;=开始!$B$6, 1, 0)</f>
        <v>1</v>
      </c>
      <c r="R5341">
        <f ca="1">_20206[[#This Row],[最低排名]]-开始!$B$6</f>
        <v>37931</v>
      </c>
    </row>
    <row r="5342" spans="1:18">
      <c r="A5342">
        <v>96102</v>
      </c>
      <c r="B5342" t="s">
        <v>1513</v>
      </c>
      <c r="C5342" t="str">
        <f t="shared" si="330"/>
        <v>内江师院</v>
      </c>
      <c r="D5342" t="str">
        <f t="shared" si="331"/>
        <v>02</v>
      </c>
      <c r="E5342" t="s">
        <v>447</v>
      </c>
      <c r="F5342">
        <v>182</v>
      </c>
      <c r="G5342">
        <v>98</v>
      </c>
      <c r="H5342">
        <v>74</v>
      </c>
      <c r="I5342">
        <v>58</v>
      </c>
      <c r="J5342">
        <v>55</v>
      </c>
      <c r="K5342">
        <v>52</v>
      </c>
      <c r="L5342">
        <v>0</v>
      </c>
      <c r="M5342">
        <v>2023</v>
      </c>
      <c r="N5342">
        <f t="shared" ca="1" si="332"/>
        <v>201</v>
      </c>
      <c r="O5342">
        <f t="shared" ca="1" si="333"/>
        <v>37931</v>
      </c>
      <c r="P5342">
        <f ca="1">_20206[[#This Row],[最低排名]]-_20206[[#This Row],[同分人数]]+1</f>
        <v>37731</v>
      </c>
      <c r="Q5342">
        <f ca="1">IF(O5342&gt;=开始!$B$6, 1, 0)</f>
        <v>1</v>
      </c>
      <c r="R5342">
        <f ca="1">_20206[[#This Row],[最低排名]]-开始!$B$6</f>
        <v>37931</v>
      </c>
    </row>
    <row r="5343" spans="1:18">
      <c r="A5343">
        <v>96201</v>
      </c>
      <c r="B5343" t="s">
        <v>1514</v>
      </c>
      <c r="C5343" t="str">
        <f t="shared" ref="C5343:C5406" si="334">LEFT(B5343, FIND("(", B5343) - 1)</f>
        <v>攀枝花</v>
      </c>
      <c r="D5343" t="str">
        <f t="shared" si="331"/>
        <v>01</v>
      </c>
      <c r="E5343" t="s">
        <v>316</v>
      </c>
      <c r="F5343">
        <v>169</v>
      </c>
      <c r="G5343">
        <v>88</v>
      </c>
      <c r="H5343">
        <v>84</v>
      </c>
      <c r="I5343">
        <v>52</v>
      </c>
      <c r="J5343">
        <v>52</v>
      </c>
      <c r="K5343">
        <v>49</v>
      </c>
      <c r="L5343">
        <v>0</v>
      </c>
      <c r="M5343">
        <v>2023</v>
      </c>
      <c r="N5343">
        <f t="shared" ca="1" si="332"/>
        <v>159</v>
      </c>
      <c r="O5343">
        <f t="shared" ca="1" si="333"/>
        <v>40671</v>
      </c>
      <c r="P5343">
        <f ca="1">_20206[[#This Row],[最低排名]]-_20206[[#This Row],[同分人数]]+1</f>
        <v>40513</v>
      </c>
      <c r="Q5343">
        <f ca="1">IF(O5343&gt;=开始!$B$6, 1, 0)</f>
        <v>1</v>
      </c>
      <c r="R5343">
        <f ca="1">_20206[[#This Row],[最低排名]]-开始!$B$6</f>
        <v>40671</v>
      </c>
    </row>
    <row r="5344" spans="1:18">
      <c r="A5344">
        <v>96202</v>
      </c>
      <c r="B5344" t="s">
        <v>1515</v>
      </c>
      <c r="C5344" t="str">
        <f t="shared" si="334"/>
        <v>攀枝花</v>
      </c>
      <c r="D5344" t="str">
        <f t="shared" si="331"/>
        <v>02</v>
      </c>
      <c r="E5344" t="s">
        <v>431</v>
      </c>
      <c r="F5344">
        <v>208</v>
      </c>
      <c r="G5344">
        <v>108</v>
      </c>
      <c r="H5344">
        <v>80</v>
      </c>
      <c r="I5344">
        <v>64</v>
      </c>
      <c r="J5344">
        <v>61</v>
      </c>
      <c r="K5344">
        <v>49</v>
      </c>
      <c r="L5344">
        <v>0</v>
      </c>
      <c r="M5344">
        <v>2023</v>
      </c>
      <c r="N5344">
        <f t="shared" ca="1" si="332"/>
        <v>225</v>
      </c>
      <c r="O5344">
        <f t="shared" ca="1" si="333"/>
        <v>29013</v>
      </c>
      <c r="P5344">
        <f ca="1">_20206[[#This Row],[最低排名]]-_20206[[#This Row],[同分人数]]+1</f>
        <v>28789</v>
      </c>
      <c r="Q5344">
        <f ca="1">IF(O5344&gt;=开始!$B$6, 1, 0)</f>
        <v>1</v>
      </c>
      <c r="R5344">
        <f ca="1">_20206[[#This Row],[最低排名]]-开始!$B$6</f>
        <v>29013</v>
      </c>
    </row>
    <row r="5345" spans="1:18">
      <c r="A5345">
        <v>96401</v>
      </c>
      <c r="B5345" t="s">
        <v>1516</v>
      </c>
      <c r="C5345" t="str">
        <f t="shared" si="334"/>
        <v>成都医学</v>
      </c>
      <c r="D5345" t="str">
        <f t="shared" si="331"/>
        <v>01</v>
      </c>
      <c r="E5345" t="s">
        <v>146</v>
      </c>
      <c r="F5345">
        <v>214</v>
      </c>
      <c r="G5345">
        <v>114</v>
      </c>
      <c r="H5345">
        <v>102</v>
      </c>
      <c r="I5345">
        <v>61</v>
      </c>
      <c r="J5345">
        <v>55</v>
      </c>
      <c r="K5345">
        <v>52</v>
      </c>
      <c r="L5345">
        <v>0</v>
      </c>
      <c r="M5345">
        <v>2023</v>
      </c>
      <c r="N5345">
        <f t="shared" ca="1" si="332"/>
        <v>247</v>
      </c>
      <c r="O5345">
        <f t="shared" ca="1" si="333"/>
        <v>23581</v>
      </c>
      <c r="P5345">
        <f ca="1">_20206[[#This Row],[最低排名]]-_20206[[#This Row],[同分人数]]+1</f>
        <v>23335</v>
      </c>
      <c r="Q5345">
        <f ca="1">IF(O5345&gt;=开始!$B$6, 1, 0)</f>
        <v>1</v>
      </c>
      <c r="R5345">
        <f ca="1">_20206[[#This Row],[最低排名]]-开始!$B$6</f>
        <v>23581</v>
      </c>
    </row>
    <row r="5346" spans="1:18">
      <c r="A5346" s="22" t="s">
        <v>2136</v>
      </c>
      <c r="B5346" t="s">
        <v>2140</v>
      </c>
      <c r="C5346" t="str">
        <f t="shared" si="334"/>
        <v>复旦大学</v>
      </c>
      <c r="D5346" t="str">
        <f t="shared" ref="D5346:D5409" si="335">MID(B5346, FIND("(", B5346) + 1, FIND(")", B5346) - FIND("(", B5346) - 1)</f>
        <v>Q4</v>
      </c>
      <c r="E5346" t="s">
        <v>0</v>
      </c>
      <c r="M5346">
        <v>2023</v>
      </c>
      <c r="N5346">
        <f t="shared" ca="1" si="332"/>
        <v>2393</v>
      </c>
      <c r="O5346">
        <f t="shared" ca="1" si="333"/>
        <v>2393</v>
      </c>
      <c r="P5346">
        <f ca="1">_20206[[#This Row],[最低排名]]-_20206[[#This Row],[同分人数]]+1</f>
        <v>1</v>
      </c>
      <c r="Q5346">
        <f ca="1">IF(O5346&gt;=开始!$B$6, 1, 0)</f>
        <v>1</v>
      </c>
      <c r="R5346">
        <f ca="1">_20206[[#This Row],[最低排名]]-开始!$B$6</f>
        <v>2393</v>
      </c>
    </row>
    <row r="5347" spans="1:18">
      <c r="A5347" s="22" t="s">
        <v>2089</v>
      </c>
      <c r="B5347" t="s">
        <v>2141</v>
      </c>
      <c r="C5347" t="str">
        <f t="shared" si="334"/>
        <v>上海交大</v>
      </c>
      <c r="D5347" t="str">
        <f t="shared" si="335"/>
        <v>Q2</v>
      </c>
      <c r="E5347" t="s">
        <v>0</v>
      </c>
      <c r="M5347">
        <v>2023</v>
      </c>
      <c r="N5347">
        <f t="shared" ca="1" si="332"/>
        <v>2393</v>
      </c>
      <c r="O5347">
        <f t="shared" ca="1" si="333"/>
        <v>2393</v>
      </c>
      <c r="P5347">
        <f ca="1">_20206[[#This Row],[最低排名]]-_20206[[#This Row],[同分人数]]+1</f>
        <v>1</v>
      </c>
      <c r="Q5347">
        <f ca="1">IF(O5347&gt;=开始!$B$6, 1, 0)</f>
        <v>1</v>
      </c>
      <c r="R5347">
        <f ca="1">_20206[[#This Row],[最低排名]]-开始!$B$6</f>
        <v>2393</v>
      </c>
    </row>
    <row r="5348" spans="1:18">
      <c r="A5348" s="22" t="s">
        <v>2163</v>
      </c>
      <c r="B5348" t="s">
        <v>2168</v>
      </c>
      <c r="C5348" t="str">
        <f t="shared" si="334"/>
        <v>上海交大</v>
      </c>
      <c r="D5348" t="str">
        <f t="shared" si="335"/>
        <v>Q3</v>
      </c>
      <c r="E5348" t="s">
        <v>0</v>
      </c>
      <c r="M5348">
        <v>2023</v>
      </c>
      <c r="N5348">
        <f t="shared" ca="1" si="332"/>
        <v>2393</v>
      </c>
      <c r="O5348">
        <f t="shared" ca="1" si="333"/>
        <v>2393</v>
      </c>
      <c r="P5348">
        <f ca="1">_20206[[#This Row],[最低排名]]-_20206[[#This Row],[同分人数]]+1</f>
        <v>1</v>
      </c>
      <c r="Q5348">
        <f ca="1">IF(O5348&gt;=开始!$B$6, 1, 0)</f>
        <v>1</v>
      </c>
      <c r="R5348">
        <f ca="1">_20206[[#This Row],[最低排名]]-开始!$B$6</f>
        <v>2393</v>
      </c>
    </row>
    <row r="5349" spans="1:18">
      <c r="A5349" s="22" t="s">
        <v>2090</v>
      </c>
      <c r="B5349" t="s">
        <v>2142</v>
      </c>
      <c r="C5349" t="str">
        <f t="shared" si="334"/>
        <v>同济大学</v>
      </c>
      <c r="D5349" t="str">
        <f t="shared" si="335"/>
        <v>Q3</v>
      </c>
      <c r="E5349" t="s">
        <v>2108</v>
      </c>
      <c r="F5349">
        <v>228</v>
      </c>
      <c r="G5349">
        <v>128</v>
      </c>
      <c r="H5349">
        <v>126</v>
      </c>
      <c r="I5349">
        <v>64</v>
      </c>
      <c r="J5349">
        <v>64</v>
      </c>
      <c r="K5349">
        <v>55</v>
      </c>
      <c r="L5349">
        <v>0</v>
      </c>
      <c r="M5349">
        <v>2023</v>
      </c>
      <c r="N5349">
        <f t="shared" ca="1" si="332"/>
        <v>225</v>
      </c>
      <c r="O5349">
        <f t="shared" ca="1" si="333"/>
        <v>10565</v>
      </c>
      <c r="P5349">
        <f ca="1">_20206[[#This Row],[最低排名]]-_20206[[#This Row],[同分人数]]+1</f>
        <v>10341</v>
      </c>
      <c r="Q5349">
        <f ca="1">IF(O5349&gt;=开始!$B$6, 1, 0)</f>
        <v>1</v>
      </c>
      <c r="R5349">
        <f ca="1">_20206[[#This Row],[最低排名]]-开始!$B$6</f>
        <v>10565</v>
      </c>
    </row>
    <row r="5350" spans="1:18">
      <c r="A5350" s="22" t="s">
        <v>2091</v>
      </c>
      <c r="B5350" t="s">
        <v>2143</v>
      </c>
      <c r="C5350" t="str">
        <f t="shared" si="334"/>
        <v>同济大学</v>
      </c>
      <c r="D5350" t="str">
        <f t="shared" si="335"/>
        <v>Q4</v>
      </c>
      <c r="E5350" t="s">
        <v>2173</v>
      </c>
      <c r="F5350">
        <v>232</v>
      </c>
      <c r="G5350">
        <v>125</v>
      </c>
      <c r="H5350">
        <v>122</v>
      </c>
      <c r="I5350">
        <v>67</v>
      </c>
      <c r="J5350">
        <v>67</v>
      </c>
      <c r="K5350">
        <v>58</v>
      </c>
      <c r="L5350">
        <v>0</v>
      </c>
      <c r="M5350">
        <v>2023</v>
      </c>
      <c r="N5350">
        <f t="shared" ca="1" si="332"/>
        <v>209</v>
      </c>
      <c r="O5350">
        <f t="shared" ca="1" si="333"/>
        <v>8464</v>
      </c>
      <c r="P5350">
        <f ca="1">_20206[[#This Row],[最低排名]]-_20206[[#This Row],[同分人数]]+1</f>
        <v>8256</v>
      </c>
      <c r="Q5350">
        <f ca="1">IF(O5350&gt;=开始!$B$6, 1, 0)</f>
        <v>1</v>
      </c>
      <c r="R5350">
        <f ca="1">_20206[[#This Row],[最低排名]]-开始!$B$6</f>
        <v>8464</v>
      </c>
    </row>
    <row r="5351" spans="1:18">
      <c r="A5351" s="22" t="s">
        <v>2092</v>
      </c>
      <c r="B5351" t="s">
        <v>2144</v>
      </c>
      <c r="C5351" t="str">
        <f t="shared" si="334"/>
        <v>华东师大</v>
      </c>
      <c r="D5351" t="str">
        <f t="shared" si="335"/>
        <v>Q5</v>
      </c>
      <c r="E5351" t="s">
        <v>2174</v>
      </c>
      <c r="F5351">
        <v>233</v>
      </c>
      <c r="G5351">
        <v>127</v>
      </c>
      <c r="H5351">
        <v>133</v>
      </c>
      <c r="I5351">
        <v>67</v>
      </c>
      <c r="J5351">
        <v>64</v>
      </c>
      <c r="K5351">
        <v>64</v>
      </c>
      <c r="L5351">
        <v>0</v>
      </c>
      <c r="M5351">
        <v>2023</v>
      </c>
      <c r="N5351">
        <f t="shared" ca="1" si="332"/>
        <v>183</v>
      </c>
      <c r="O5351">
        <f t="shared" ca="1" si="333"/>
        <v>5453</v>
      </c>
      <c r="P5351">
        <f ca="1">_20206[[#This Row],[最低排名]]-_20206[[#This Row],[同分人数]]+1</f>
        <v>5271</v>
      </c>
      <c r="Q5351">
        <f ca="1">IF(O5351&gt;=开始!$B$6, 1, 0)</f>
        <v>1</v>
      </c>
      <c r="R5351">
        <f ca="1">_20206[[#This Row],[最低排名]]-开始!$B$6</f>
        <v>5453</v>
      </c>
    </row>
    <row r="5352" spans="1:18">
      <c r="A5352" s="22" t="s">
        <v>2093</v>
      </c>
      <c r="B5352" t="s">
        <v>2145</v>
      </c>
      <c r="C5352" t="str">
        <f t="shared" si="334"/>
        <v>东华大学</v>
      </c>
      <c r="D5352" t="str">
        <f t="shared" si="335"/>
        <v>Q5</v>
      </c>
      <c r="E5352" t="s">
        <v>2175</v>
      </c>
      <c r="F5352">
        <v>221</v>
      </c>
      <c r="G5352">
        <v>119</v>
      </c>
      <c r="H5352">
        <v>123</v>
      </c>
      <c r="I5352">
        <v>70</v>
      </c>
      <c r="J5352">
        <v>64</v>
      </c>
      <c r="K5352">
        <v>61</v>
      </c>
      <c r="L5352">
        <v>0</v>
      </c>
      <c r="M5352">
        <v>2023</v>
      </c>
      <c r="N5352">
        <f t="shared" ca="1" si="332"/>
        <v>241</v>
      </c>
      <c r="O5352">
        <f t="shared" ca="1" si="333"/>
        <v>10105</v>
      </c>
      <c r="P5352">
        <f ca="1">_20206[[#This Row],[最低排名]]-_20206[[#This Row],[同分人数]]+1</f>
        <v>9865</v>
      </c>
      <c r="Q5352">
        <f ca="1">IF(O5352&gt;=开始!$B$6, 1, 0)</f>
        <v>1</v>
      </c>
      <c r="R5352">
        <f ca="1">_20206[[#This Row],[最低排名]]-开始!$B$6</f>
        <v>10105</v>
      </c>
    </row>
    <row r="5353" spans="1:18">
      <c r="A5353" s="22" t="s">
        <v>2164</v>
      </c>
      <c r="B5353" t="s">
        <v>2169</v>
      </c>
      <c r="C5353" t="str">
        <f t="shared" si="334"/>
        <v>华东政法</v>
      </c>
      <c r="D5353" t="str">
        <f t="shared" si="335"/>
        <v>Q5</v>
      </c>
      <c r="E5353" t="s">
        <v>2176</v>
      </c>
      <c r="F5353">
        <v>217</v>
      </c>
      <c r="G5353">
        <v>112</v>
      </c>
      <c r="H5353">
        <v>118</v>
      </c>
      <c r="I5353">
        <v>70</v>
      </c>
      <c r="J5353">
        <v>61</v>
      </c>
      <c r="K5353">
        <v>58</v>
      </c>
      <c r="L5353">
        <v>0</v>
      </c>
      <c r="M5353">
        <v>2023</v>
      </c>
      <c r="N5353">
        <f t="shared" ca="1" si="332"/>
        <v>265</v>
      </c>
      <c r="O5353">
        <f t="shared" ca="1" si="333"/>
        <v>13663</v>
      </c>
      <c r="P5353">
        <f ca="1">_20206[[#This Row],[最低排名]]-_20206[[#This Row],[同分人数]]+1</f>
        <v>13399</v>
      </c>
      <c r="Q5353">
        <f ca="1">IF(O5353&gt;=开始!$B$6, 1, 0)</f>
        <v>1</v>
      </c>
      <c r="R5353">
        <f ca="1">_20206[[#This Row],[最低排名]]-开始!$B$6</f>
        <v>13663</v>
      </c>
    </row>
    <row r="5354" spans="1:18">
      <c r="A5354" s="22" t="s">
        <v>2094</v>
      </c>
      <c r="B5354" t="s">
        <v>2146</v>
      </c>
      <c r="C5354" t="str">
        <f t="shared" si="334"/>
        <v>复旦医学</v>
      </c>
      <c r="D5354" t="str">
        <f t="shared" si="335"/>
        <v>Q2</v>
      </c>
      <c r="E5354" t="s">
        <v>2177</v>
      </c>
      <c r="F5354">
        <v>232</v>
      </c>
      <c r="G5354">
        <v>119</v>
      </c>
      <c r="H5354">
        <v>130</v>
      </c>
      <c r="I5354">
        <v>70</v>
      </c>
      <c r="J5354">
        <v>64</v>
      </c>
      <c r="K5354">
        <v>61</v>
      </c>
      <c r="L5354">
        <v>0</v>
      </c>
      <c r="M5354">
        <v>2023</v>
      </c>
      <c r="N5354">
        <f t="shared" ca="1" si="332"/>
        <v>210</v>
      </c>
      <c r="O5354">
        <f t="shared" ca="1" si="333"/>
        <v>6238</v>
      </c>
      <c r="P5354">
        <f ca="1">_20206[[#This Row],[最低排名]]-_20206[[#This Row],[同分人数]]+1</f>
        <v>6029</v>
      </c>
      <c r="Q5354">
        <f ca="1">IF(O5354&gt;=开始!$B$6, 1, 0)</f>
        <v>1</v>
      </c>
      <c r="R5354">
        <f ca="1">_20206[[#This Row],[最低排名]]-开始!$B$6</f>
        <v>6238</v>
      </c>
    </row>
    <row r="5355" spans="1:18">
      <c r="A5355" s="22" t="s">
        <v>2095</v>
      </c>
      <c r="B5355" t="s">
        <v>2147</v>
      </c>
      <c r="C5355" t="str">
        <f t="shared" si="334"/>
        <v>交大医学</v>
      </c>
      <c r="D5355" t="str">
        <f t="shared" si="335"/>
        <v>Q2</v>
      </c>
      <c r="E5355" t="s">
        <v>2157</v>
      </c>
      <c r="F5355">
        <v>248</v>
      </c>
      <c r="G5355">
        <v>136</v>
      </c>
      <c r="H5355">
        <v>129</v>
      </c>
      <c r="I5355">
        <v>67</v>
      </c>
      <c r="J5355">
        <v>64</v>
      </c>
      <c r="K5355">
        <v>58</v>
      </c>
      <c r="L5355">
        <v>0</v>
      </c>
      <c r="M5355">
        <v>2023</v>
      </c>
      <c r="N5355">
        <f t="shared" ca="1" si="332"/>
        <v>175</v>
      </c>
      <c r="O5355">
        <f t="shared" ca="1" si="333"/>
        <v>4600</v>
      </c>
      <c r="P5355">
        <f ca="1">_20206[[#This Row],[最低排名]]-_20206[[#This Row],[同分人数]]+1</f>
        <v>4426</v>
      </c>
      <c r="Q5355">
        <f ca="1">IF(O5355&gt;=开始!$B$6, 1, 0)</f>
        <v>1</v>
      </c>
      <c r="R5355">
        <f ca="1">_20206[[#This Row],[最低排名]]-开始!$B$6</f>
        <v>4600</v>
      </c>
    </row>
    <row r="5356" spans="1:18">
      <c r="A5356" s="22" t="s">
        <v>2165</v>
      </c>
      <c r="B5356" t="s">
        <v>2170</v>
      </c>
      <c r="C5356" t="str">
        <f t="shared" si="334"/>
        <v>交大医学</v>
      </c>
      <c r="D5356" t="str">
        <f t="shared" si="335"/>
        <v>Q3</v>
      </c>
      <c r="E5356" t="s">
        <v>2178</v>
      </c>
      <c r="F5356">
        <v>222</v>
      </c>
      <c r="G5356">
        <v>126</v>
      </c>
      <c r="H5356">
        <v>133</v>
      </c>
      <c r="I5356">
        <v>67</v>
      </c>
      <c r="J5356">
        <v>67</v>
      </c>
      <c r="K5356">
        <v>64</v>
      </c>
      <c r="L5356">
        <v>0</v>
      </c>
      <c r="M5356">
        <v>2023</v>
      </c>
      <c r="N5356">
        <f t="shared" ca="1" si="332"/>
        <v>195</v>
      </c>
      <c r="O5356">
        <f t="shared" ca="1" si="333"/>
        <v>7041</v>
      </c>
      <c r="P5356">
        <f ca="1">_20206[[#This Row],[最低排名]]-_20206[[#This Row],[同分人数]]+1</f>
        <v>6847</v>
      </c>
      <c r="Q5356">
        <f ca="1">IF(O5356&gt;=开始!$B$6, 1, 0)</f>
        <v>1</v>
      </c>
      <c r="R5356">
        <f ca="1">_20206[[#This Row],[最低排名]]-开始!$B$6</f>
        <v>7041</v>
      </c>
    </row>
    <row r="5357" spans="1:18">
      <c r="A5357" s="22" t="s">
        <v>2096</v>
      </c>
      <c r="B5357" t="s">
        <v>2148</v>
      </c>
      <c r="C5357" t="str">
        <f t="shared" si="334"/>
        <v>上海商院</v>
      </c>
      <c r="D5357" t="str">
        <f t="shared" si="335"/>
        <v>Q4</v>
      </c>
      <c r="E5357" t="s">
        <v>2179</v>
      </c>
      <c r="F5357">
        <v>203</v>
      </c>
      <c r="G5357">
        <v>117</v>
      </c>
      <c r="H5357">
        <v>88</v>
      </c>
      <c r="I5357">
        <v>52</v>
      </c>
      <c r="J5357">
        <v>49</v>
      </c>
      <c r="K5357">
        <v>43</v>
      </c>
      <c r="L5357">
        <v>0</v>
      </c>
      <c r="M5357">
        <v>2023</v>
      </c>
      <c r="N5357">
        <f t="shared" ca="1" si="332"/>
        <v>198</v>
      </c>
      <c r="O5357">
        <f t="shared" ca="1" si="333"/>
        <v>35051</v>
      </c>
      <c r="P5357">
        <f ca="1">_20206[[#This Row],[最低排名]]-_20206[[#This Row],[同分人数]]+1</f>
        <v>34854</v>
      </c>
      <c r="Q5357">
        <f ca="1">IF(O5357&gt;=开始!$B$6, 1, 0)</f>
        <v>1</v>
      </c>
      <c r="R5357">
        <f ca="1">_20206[[#This Row],[最低排名]]-开始!$B$6</f>
        <v>35051</v>
      </c>
    </row>
    <row r="5358" spans="1:18">
      <c r="A5358" s="22" t="s">
        <v>2138</v>
      </c>
      <c r="B5358" t="s">
        <v>2150</v>
      </c>
      <c r="C5358" t="str">
        <f t="shared" si="334"/>
        <v>北京航大</v>
      </c>
      <c r="D5358" t="str">
        <f t="shared" si="335"/>
        <v>Q3</v>
      </c>
      <c r="E5358" t="s">
        <v>2054</v>
      </c>
      <c r="M5358">
        <v>2023</v>
      </c>
      <c r="N5358">
        <f t="shared" ca="1" si="332"/>
        <v>2393</v>
      </c>
      <c r="O5358">
        <f t="shared" ca="1" si="333"/>
        <v>2393</v>
      </c>
      <c r="P5358">
        <f ca="1">_20206[[#This Row],[最低排名]]-_20206[[#This Row],[同分人数]]+1</f>
        <v>1</v>
      </c>
      <c r="Q5358">
        <f ca="1">IF(O5358&gt;=开始!$B$6, 1, 0)</f>
        <v>1</v>
      </c>
      <c r="R5358">
        <f ca="1">_20206[[#This Row],[最低排名]]-开始!$B$6</f>
        <v>2393</v>
      </c>
    </row>
    <row r="5359" spans="1:18">
      <c r="A5359" s="22" t="s">
        <v>2166</v>
      </c>
      <c r="B5359" t="s">
        <v>2171</v>
      </c>
      <c r="C5359" t="str">
        <f t="shared" si="334"/>
        <v>北京航大</v>
      </c>
      <c r="D5359" t="str">
        <f t="shared" si="335"/>
        <v>Q4</v>
      </c>
      <c r="E5359" t="s">
        <v>2180</v>
      </c>
      <c r="F5359">
        <v>244</v>
      </c>
      <c r="G5359">
        <v>134</v>
      </c>
      <c r="H5359">
        <v>129</v>
      </c>
      <c r="I5359">
        <v>67</v>
      </c>
      <c r="J5359">
        <v>67</v>
      </c>
      <c r="K5359">
        <v>64</v>
      </c>
      <c r="L5359">
        <v>0</v>
      </c>
      <c r="M5359">
        <v>2023</v>
      </c>
      <c r="N5359">
        <f t="shared" ca="1" si="332"/>
        <v>155</v>
      </c>
      <c r="O5359">
        <f t="shared" ca="1" si="333"/>
        <v>3741</v>
      </c>
      <c r="P5359">
        <f ca="1">_20206[[#This Row],[最低排名]]-_20206[[#This Row],[同分人数]]+1</f>
        <v>3587</v>
      </c>
      <c r="Q5359">
        <f ca="1">IF(O5359&gt;=开始!$B$6, 1, 0)</f>
        <v>1</v>
      </c>
      <c r="R5359">
        <f ca="1">_20206[[#This Row],[最低排名]]-开始!$B$6</f>
        <v>3741</v>
      </c>
    </row>
    <row r="5360" spans="1:18">
      <c r="A5360" s="22" t="s">
        <v>2099</v>
      </c>
      <c r="B5360" t="s">
        <v>2151</v>
      </c>
      <c r="C5360" t="str">
        <f t="shared" si="334"/>
        <v>北京理工</v>
      </c>
      <c r="D5360" t="str">
        <f t="shared" si="335"/>
        <v>Q2</v>
      </c>
      <c r="E5360" t="s">
        <v>2181</v>
      </c>
      <c r="F5360">
        <v>256</v>
      </c>
      <c r="G5360">
        <v>137</v>
      </c>
      <c r="H5360">
        <v>115</v>
      </c>
      <c r="I5360">
        <v>67</v>
      </c>
      <c r="J5360">
        <v>67</v>
      </c>
      <c r="K5360">
        <v>64</v>
      </c>
      <c r="L5360">
        <v>0</v>
      </c>
      <c r="M5360">
        <v>2023</v>
      </c>
      <c r="N5360">
        <f t="shared" ca="1" si="332"/>
        <v>182</v>
      </c>
      <c r="O5360">
        <f t="shared" ca="1" si="333"/>
        <v>4096</v>
      </c>
      <c r="P5360">
        <f ca="1">_20206[[#This Row],[最低排名]]-_20206[[#This Row],[同分人数]]+1</f>
        <v>3915</v>
      </c>
      <c r="Q5360">
        <f ca="1">IF(O5360&gt;=开始!$B$6, 1, 0)</f>
        <v>1</v>
      </c>
      <c r="R5360">
        <f ca="1">_20206[[#This Row],[最低排名]]-开始!$B$6</f>
        <v>4096</v>
      </c>
    </row>
    <row r="5361" spans="1:18">
      <c r="A5361" s="22" t="s">
        <v>2100</v>
      </c>
      <c r="B5361" t="s">
        <v>2152</v>
      </c>
      <c r="C5361" t="str">
        <f t="shared" si="334"/>
        <v>天津大学</v>
      </c>
      <c r="D5361" t="str">
        <f t="shared" si="335"/>
        <v>Q5</v>
      </c>
      <c r="E5361" t="s">
        <v>2160</v>
      </c>
      <c r="F5361">
        <v>230</v>
      </c>
      <c r="G5361">
        <v>123</v>
      </c>
      <c r="H5361">
        <v>130</v>
      </c>
      <c r="I5361">
        <v>70</v>
      </c>
      <c r="J5361">
        <v>70</v>
      </c>
      <c r="K5361">
        <v>67</v>
      </c>
      <c r="L5361">
        <v>0</v>
      </c>
      <c r="M5361">
        <v>2023</v>
      </c>
      <c r="N5361">
        <f t="shared" ca="1" si="332"/>
        <v>165</v>
      </c>
      <c r="O5361">
        <f t="shared" ca="1" si="333"/>
        <v>4425</v>
      </c>
      <c r="P5361">
        <f ca="1">_20206[[#This Row],[最低排名]]-_20206[[#This Row],[同分人数]]+1</f>
        <v>4261</v>
      </c>
      <c r="Q5361">
        <f ca="1">IF(O5361&gt;=开始!$B$6, 1, 0)</f>
        <v>1</v>
      </c>
      <c r="R5361">
        <f ca="1">_20206[[#This Row],[最低排名]]-开始!$B$6</f>
        <v>4425</v>
      </c>
    </row>
    <row r="5362" spans="1:18">
      <c r="A5362" s="22" t="s">
        <v>2139</v>
      </c>
      <c r="B5362" t="s">
        <v>2153</v>
      </c>
      <c r="C5362" t="str">
        <f t="shared" si="334"/>
        <v>南京大学</v>
      </c>
      <c r="D5362" t="str">
        <f t="shared" si="335"/>
        <v>Q4</v>
      </c>
      <c r="E5362" t="s">
        <v>2104</v>
      </c>
      <c r="F5362">
        <v>244</v>
      </c>
      <c r="G5362">
        <v>123</v>
      </c>
      <c r="H5362">
        <v>134</v>
      </c>
      <c r="I5362">
        <v>70</v>
      </c>
      <c r="J5362">
        <v>61</v>
      </c>
      <c r="K5362">
        <v>61</v>
      </c>
      <c r="L5362">
        <v>5</v>
      </c>
      <c r="M5362">
        <v>2023</v>
      </c>
      <c r="N5362">
        <f t="shared" ca="1" si="332"/>
        <v>156</v>
      </c>
      <c r="O5362">
        <f t="shared" ca="1" si="333"/>
        <v>3118</v>
      </c>
      <c r="P5362">
        <f ca="1">_20206[[#This Row],[最低排名]]-_20206[[#This Row],[同分人数]]+1</f>
        <v>2963</v>
      </c>
      <c r="Q5362">
        <f ca="1">IF(O5362&gt;=开始!$B$6, 1, 0)</f>
        <v>1</v>
      </c>
      <c r="R5362">
        <f ca="1">_20206[[#This Row],[最低排名]]-开始!$B$6</f>
        <v>3118</v>
      </c>
    </row>
    <row r="5363" spans="1:18">
      <c r="A5363" s="22" t="s">
        <v>2167</v>
      </c>
      <c r="B5363" t="s">
        <v>2172</v>
      </c>
      <c r="C5363" t="str">
        <f t="shared" si="334"/>
        <v>南京大学</v>
      </c>
      <c r="D5363" t="str">
        <f t="shared" si="335"/>
        <v>Q5</v>
      </c>
      <c r="E5363" t="s">
        <v>2182</v>
      </c>
      <c r="F5363">
        <v>233</v>
      </c>
      <c r="G5363">
        <v>120</v>
      </c>
      <c r="H5363">
        <v>135</v>
      </c>
      <c r="I5363">
        <v>70</v>
      </c>
      <c r="J5363">
        <v>67</v>
      </c>
      <c r="K5363">
        <v>67</v>
      </c>
      <c r="L5363">
        <v>0</v>
      </c>
      <c r="M5363">
        <v>2023</v>
      </c>
      <c r="N5363">
        <f t="shared" ca="1" si="332"/>
        <v>182</v>
      </c>
      <c r="O5363">
        <f t="shared" ca="1" si="333"/>
        <v>3586</v>
      </c>
      <c r="P5363">
        <f ca="1">_20206[[#This Row],[最低排名]]-_20206[[#This Row],[同分人数]]+1</f>
        <v>3405</v>
      </c>
      <c r="Q5363">
        <f ca="1">IF(O5363&gt;=开始!$B$6, 1, 0)</f>
        <v>1</v>
      </c>
      <c r="R5363">
        <f ca="1">_20206[[#This Row],[最低排名]]-开始!$B$6</f>
        <v>3586</v>
      </c>
    </row>
    <row r="5364" spans="1:18">
      <c r="A5364">
        <v>10101</v>
      </c>
      <c r="B5364" t="s">
        <v>1531</v>
      </c>
      <c r="C5364" t="str">
        <f t="shared" si="334"/>
        <v>复旦大学</v>
      </c>
      <c r="D5364" t="str">
        <f t="shared" si="335"/>
        <v>01</v>
      </c>
      <c r="E5364" t="s">
        <v>0</v>
      </c>
      <c r="M5364">
        <v>2024</v>
      </c>
      <c r="N5364">
        <f>VLOOKUP(E5364, '2024D'!$A$2:$G$339, 2, FALSE)</f>
        <v>2684</v>
      </c>
      <c r="O5364">
        <f>VLOOKUP(E5364, '2024D'!$A$2:$G$339, 3, FALSE)</f>
        <v>2684</v>
      </c>
      <c r="P5364">
        <f>_20206[[#This Row],[最低排名]]-_20206[[#This Row],[同分人数]]+1</f>
        <v>1</v>
      </c>
      <c r="Q5364">
        <f>IF(O5364&gt;=开始!$B$6, 1, 0)</f>
        <v>1</v>
      </c>
      <c r="R5364">
        <f>_20206[[#This Row],[最低排名]]-开始!$B$6</f>
        <v>2684</v>
      </c>
    </row>
    <row r="5365" spans="1:18">
      <c r="A5365">
        <v>10102</v>
      </c>
      <c r="B5365" t="s">
        <v>1</v>
      </c>
      <c r="C5365" t="str">
        <f t="shared" si="334"/>
        <v>复旦大学</v>
      </c>
      <c r="D5365" t="str">
        <f t="shared" si="335"/>
        <v>02</v>
      </c>
      <c r="E5365" t="s">
        <v>0</v>
      </c>
      <c r="M5365">
        <v>2024</v>
      </c>
      <c r="N5365">
        <f>VLOOKUP(E5365, '2024D'!$A$2:$G$339, 2, FALSE)</f>
        <v>2684</v>
      </c>
      <c r="O5365">
        <f>VLOOKUP(E5365, '2024D'!$A$2:$G$339, 3, FALSE)</f>
        <v>2684</v>
      </c>
      <c r="P5365">
        <f>_20206[[#This Row],[最低排名]]-_20206[[#This Row],[同分人数]]+1</f>
        <v>1</v>
      </c>
      <c r="Q5365">
        <f>IF(O5365&gt;=开始!$B$6, 1, 0)</f>
        <v>1</v>
      </c>
      <c r="R5365">
        <f>_20206[[#This Row],[最低排名]]-开始!$B$6</f>
        <v>2684</v>
      </c>
    </row>
    <row r="5366" spans="1:18">
      <c r="A5366">
        <v>10103</v>
      </c>
      <c r="B5366" t="s">
        <v>2</v>
      </c>
      <c r="C5366" t="str">
        <f t="shared" si="334"/>
        <v>复旦大学</v>
      </c>
      <c r="D5366" t="str">
        <f t="shared" si="335"/>
        <v>03</v>
      </c>
      <c r="E5366" t="s">
        <v>0</v>
      </c>
      <c r="M5366">
        <v>2024</v>
      </c>
      <c r="N5366">
        <f>VLOOKUP(E5366, '2024D'!$A$2:$G$339, 2, FALSE)</f>
        <v>2684</v>
      </c>
      <c r="O5366">
        <f>VLOOKUP(E5366, '2024D'!$A$2:$G$339, 3, FALSE)</f>
        <v>2684</v>
      </c>
      <c r="P5366">
        <f>_20206[[#This Row],[最低排名]]-_20206[[#This Row],[同分人数]]+1</f>
        <v>1</v>
      </c>
      <c r="Q5366">
        <f>IF(O5366&gt;=开始!$B$6, 1, 0)</f>
        <v>1</v>
      </c>
      <c r="R5366">
        <f>_20206[[#This Row],[最低排名]]-开始!$B$6</f>
        <v>2684</v>
      </c>
    </row>
    <row r="5367" spans="1:18">
      <c r="A5367">
        <v>10104</v>
      </c>
      <c r="B5367" t="s">
        <v>2195</v>
      </c>
      <c r="C5367" t="str">
        <f t="shared" si="334"/>
        <v>复旦大学</v>
      </c>
      <c r="D5367" t="str">
        <f t="shared" si="335"/>
        <v>04</v>
      </c>
      <c r="E5367" t="s">
        <v>0</v>
      </c>
      <c r="M5367">
        <v>2024</v>
      </c>
      <c r="N5367">
        <f>VLOOKUP(E5367, '2024D'!$A$2:$G$339, 2, FALSE)</f>
        <v>2684</v>
      </c>
      <c r="O5367">
        <f>VLOOKUP(E5367, '2024D'!$A$2:$G$339, 3, FALSE)</f>
        <v>2684</v>
      </c>
      <c r="P5367">
        <f>_20206[[#This Row],[最低排名]]-_20206[[#This Row],[同分人数]]+1</f>
        <v>1</v>
      </c>
      <c r="Q5367">
        <f>IF(O5367&gt;=开始!$B$6, 1, 0)</f>
        <v>1</v>
      </c>
      <c r="R5367">
        <f>_20206[[#This Row],[最低排名]]-开始!$B$6</f>
        <v>2684</v>
      </c>
    </row>
    <row r="5368" spans="1:18">
      <c r="A5368">
        <v>10201</v>
      </c>
      <c r="B5368" t="s">
        <v>3</v>
      </c>
      <c r="C5368" t="str">
        <f t="shared" si="334"/>
        <v>上海交大</v>
      </c>
      <c r="D5368" t="str">
        <f t="shared" si="335"/>
        <v>01</v>
      </c>
      <c r="E5368" t="s">
        <v>0</v>
      </c>
      <c r="M5368">
        <v>2024</v>
      </c>
      <c r="N5368">
        <f>VLOOKUP(E5368, '2024D'!$A$2:$G$339, 2, FALSE)</f>
        <v>2684</v>
      </c>
      <c r="O5368">
        <f>VLOOKUP(E5368, '2024D'!$A$2:$G$339, 3, FALSE)</f>
        <v>2684</v>
      </c>
      <c r="P5368">
        <f>_20206[[#This Row],[最低排名]]-_20206[[#This Row],[同分人数]]+1</f>
        <v>1</v>
      </c>
      <c r="Q5368">
        <f>IF(O5368&gt;=开始!$B$6, 1, 0)</f>
        <v>1</v>
      </c>
      <c r="R5368">
        <f>_20206[[#This Row],[最低排名]]-开始!$B$6</f>
        <v>2684</v>
      </c>
    </row>
    <row r="5369" spans="1:18">
      <c r="A5369">
        <v>10301</v>
      </c>
      <c r="B5369" t="s">
        <v>4</v>
      </c>
      <c r="C5369" t="str">
        <f t="shared" si="334"/>
        <v>同济大学</v>
      </c>
      <c r="D5369" t="str">
        <f t="shared" si="335"/>
        <v>01</v>
      </c>
      <c r="E5369" t="s">
        <v>0</v>
      </c>
      <c r="M5369">
        <v>2024</v>
      </c>
      <c r="N5369">
        <f>VLOOKUP(E5369, '2024D'!$A$2:$G$339, 2, FALSE)</f>
        <v>2684</v>
      </c>
      <c r="O5369">
        <f>VLOOKUP(E5369, '2024D'!$A$2:$G$339, 3, FALSE)</f>
        <v>2684</v>
      </c>
      <c r="P5369">
        <f>_20206[[#This Row],[最低排名]]-_20206[[#This Row],[同分人数]]+1</f>
        <v>1</v>
      </c>
      <c r="Q5369">
        <f>IF(O5369&gt;=开始!$B$6, 1, 0)</f>
        <v>1</v>
      </c>
      <c r="R5369">
        <f>_20206[[#This Row],[最低排名]]-开始!$B$6</f>
        <v>2684</v>
      </c>
    </row>
    <row r="5370" spans="1:18">
      <c r="A5370">
        <v>10302</v>
      </c>
      <c r="B5370" t="s">
        <v>5</v>
      </c>
      <c r="C5370" t="str">
        <f t="shared" si="334"/>
        <v>同济大学</v>
      </c>
      <c r="D5370" t="str">
        <f t="shared" si="335"/>
        <v>02</v>
      </c>
      <c r="E5370" t="s">
        <v>292</v>
      </c>
      <c r="F5370">
        <v>243</v>
      </c>
      <c r="G5370">
        <v>123</v>
      </c>
      <c r="H5370">
        <v>135</v>
      </c>
      <c r="I5370">
        <v>67</v>
      </c>
      <c r="J5370">
        <v>67</v>
      </c>
      <c r="K5370">
        <v>64</v>
      </c>
      <c r="L5370">
        <v>0</v>
      </c>
      <c r="M5370">
        <v>2024</v>
      </c>
      <c r="N5370">
        <f>VLOOKUP(E5370, '2024D'!$A$2:$G$339, 2, FALSE)</f>
        <v>152</v>
      </c>
      <c r="O5370">
        <f>VLOOKUP(E5370, '2024D'!$A$2:$G$339, 3, FALSE)</f>
        <v>3250</v>
      </c>
      <c r="P5370">
        <f>_20206[[#This Row],[最低排名]]-_20206[[#This Row],[同分人数]]+1</f>
        <v>3099</v>
      </c>
      <c r="Q5370">
        <f>IF(O5370&gt;=开始!$B$6, 1, 0)</f>
        <v>1</v>
      </c>
      <c r="R5370">
        <f>_20206[[#This Row],[最低排名]]-开始!$B$6</f>
        <v>3250</v>
      </c>
    </row>
    <row r="5371" spans="1:18">
      <c r="A5371">
        <v>10401</v>
      </c>
      <c r="B5371" t="s">
        <v>7</v>
      </c>
      <c r="C5371" t="str">
        <f t="shared" si="334"/>
        <v>华东师大</v>
      </c>
      <c r="D5371" t="str">
        <f t="shared" si="335"/>
        <v>01</v>
      </c>
      <c r="E5371" t="s">
        <v>6</v>
      </c>
      <c r="F5371">
        <v>241</v>
      </c>
      <c r="G5371">
        <v>123</v>
      </c>
      <c r="H5371">
        <v>135</v>
      </c>
      <c r="I5371">
        <v>67</v>
      </c>
      <c r="J5371">
        <v>64</v>
      </c>
      <c r="K5371">
        <v>64</v>
      </c>
      <c r="L5371">
        <v>0</v>
      </c>
      <c r="M5371">
        <v>2024</v>
      </c>
      <c r="N5371">
        <f>VLOOKUP(E5371, '2024D'!$A$2:$G$339, 2, FALSE)</f>
        <v>152</v>
      </c>
      <c r="O5371">
        <f>VLOOKUP(E5371, '2024D'!$A$2:$G$339, 3, FALSE)</f>
        <v>3998</v>
      </c>
      <c r="P5371">
        <f>_20206[[#This Row],[最低排名]]-_20206[[#This Row],[同分人数]]+1</f>
        <v>3847</v>
      </c>
      <c r="Q5371">
        <f>IF(O5371&gt;=开始!$B$6, 1, 0)</f>
        <v>1</v>
      </c>
      <c r="R5371">
        <f>_20206[[#This Row],[最低排名]]-开始!$B$6</f>
        <v>3998</v>
      </c>
    </row>
    <row r="5372" spans="1:18">
      <c r="A5372">
        <v>10402</v>
      </c>
      <c r="B5372" t="s">
        <v>9</v>
      </c>
      <c r="C5372" t="str">
        <f t="shared" si="334"/>
        <v>华东师大</v>
      </c>
      <c r="D5372" t="str">
        <f t="shared" si="335"/>
        <v>02</v>
      </c>
      <c r="E5372" t="s">
        <v>8</v>
      </c>
      <c r="F5372">
        <v>232</v>
      </c>
      <c r="G5372">
        <v>123</v>
      </c>
      <c r="H5372">
        <v>136</v>
      </c>
      <c r="I5372">
        <v>70</v>
      </c>
      <c r="J5372">
        <v>67</v>
      </c>
      <c r="K5372">
        <v>64</v>
      </c>
      <c r="L5372">
        <v>0</v>
      </c>
      <c r="M5372">
        <v>2024</v>
      </c>
      <c r="N5372">
        <f>VLOOKUP(E5372, '2024D'!$A$2:$G$339, 2, FALSE)</f>
        <v>159</v>
      </c>
      <c r="O5372">
        <f>VLOOKUP(E5372, '2024D'!$A$2:$G$339, 3, FALSE)</f>
        <v>4317</v>
      </c>
      <c r="P5372">
        <f>_20206[[#This Row],[最低排名]]-_20206[[#This Row],[同分人数]]+1</f>
        <v>4159</v>
      </c>
      <c r="Q5372">
        <f>IF(O5372&gt;=开始!$B$6, 1, 0)</f>
        <v>1</v>
      </c>
      <c r="R5372">
        <f>_20206[[#This Row],[最低排名]]-开始!$B$6</f>
        <v>4317</v>
      </c>
    </row>
    <row r="5373" spans="1:18">
      <c r="A5373">
        <v>10403</v>
      </c>
      <c r="B5373" t="s">
        <v>10</v>
      </c>
      <c r="C5373" t="str">
        <f t="shared" si="334"/>
        <v>华东师大</v>
      </c>
      <c r="D5373" t="str">
        <f t="shared" si="335"/>
        <v>03</v>
      </c>
      <c r="E5373" t="s">
        <v>328</v>
      </c>
      <c r="F5373">
        <v>241</v>
      </c>
      <c r="G5373">
        <v>128</v>
      </c>
      <c r="H5373">
        <v>133</v>
      </c>
      <c r="I5373">
        <v>67</v>
      </c>
      <c r="J5373">
        <v>67</v>
      </c>
      <c r="K5373">
        <v>67</v>
      </c>
      <c r="L5373">
        <v>0</v>
      </c>
      <c r="M5373">
        <v>2024</v>
      </c>
      <c r="N5373">
        <f>VLOOKUP(E5373, '2024D'!$A$2:$G$339, 2, FALSE)</f>
        <v>142</v>
      </c>
      <c r="O5373">
        <f>VLOOKUP(E5373, '2024D'!$A$2:$G$339, 3, FALSE)</f>
        <v>3392</v>
      </c>
      <c r="P5373">
        <f>_20206[[#This Row],[最低排名]]-_20206[[#This Row],[同分人数]]+1</f>
        <v>3251</v>
      </c>
      <c r="Q5373">
        <f>IF(O5373&gt;=开始!$B$6, 1, 0)</f>
        <v>1</v>
      </c>
      <c r="R5373">
        <f>_20206[[#This Row],[最低排名]]-开始!$B$6</f>
        <v>3392</v>
      </c>
    </row>
    <row r="5374" spans="1:18">
      <c r="A5374">
        <v>10404</v>
      </c>
      <c r="B5374" t="s">
        <v>12</v>
      </c>
      <c r="C5374" t="str">
        <f t="shared" si="334"/>
        <v>华东师大</v>
      </c>
      <c r="D5374" t="str">
        <f t="shared" si="335"/>
        <v>04</v>
      </c>
      <c r="E5374" t="s">
        <v>27</v>
      </c>
      <c r="F5374">
        <v>250</v>
      </c>
      <c r="G5374">
        <v>134</v>
      </c>
      <c r="H5374">
        <v>128</v>
      </c>
      <c r="I5374">
        <v>67</v>
      </c>
      <c r="J5374">
        <v>64</v>
      </c>
      <c r="K5374">
        <v>58</v>
      </c>
      <c r="L5374">
        <v>0</v>
      </c>
      <c r="M5374">
        <v>2024</v>
      </c>
      <c r="N5374">
        <f>VLOOKUP(E5374, '2024D'!$A$2:$G$339, 2, FALSE)</f>
        <v>163</v>
      </c>
      <c r="O5374">
        <f>VLOOKUP(E5374, '2024D'!$A$2:$G$339, 3, FALSE)</f>
        <v>4662</v>
      </c>
      <c r="P5374">
        <f>_20206[[#This Row],[最低排名]]-_20206[[#This Row],[同分人数]]+1</f>
        <v>4500</v>
      </c>
      <c r="Q5374">
        <f>IF(O5374&gt;=开始!$B$6, 1, 0)</f>
        <v>1</v>
      </c>
      <c r="R5374">
        <f>_20206[[#This Row],[最低排名]]-开始!$B$6</f>
        <v>4662</v>
      </c>
    </row>
    <row r="5375" spans="1:18">
      <c r="A5375">
        <v>10501</v>
      </c>
      <c r="B5375" t="s">
        <v>13</v>
      </c>
      <c r="C5375" t="str">
        <f t="shared" si="334"/>
        <v>华东理工</v>
      </c>
      <c r="D5375" t="str">
        <f t="shared" si="335"/>
        <v>01</v>
      </c>
      <c r="E5375" t="s">
        <v>246</v>
      </c>
      <c r="F5375">
        <v>229</v>
      </c>
      <c r="G5375">
        <v>121</v>
      </c>
      <c r="H5375">
        <v>134</v>
      </c>
      <c r="I5375">
        <v>64</v>
      </c>
      <c r="J5375">
        <v>64</v>
      </c>
      <c r="K5375">
        <v>61</v>
      </c>
      <c r="L5375">
        <v>0</v>
      </c>
      <c r="M5375">
        <v>2024</v>
      </c>
      <c r="N5375">
        <f>VLOOKUP(E5375, '2024D'!$A$2:$G$339, 2, FALSE)</f>
        <v>194</v>
      </c>
      <c r="O5375">
        <f>VLOOKUP(E5375, '2024D'!$A$2:$G$339, 3, FALSE)</f>
        <v>7412</v>
      </c>
      <c r="P5375">
        <f>_20206[[#This Row],[最低排名]]-_20206[[#This Row],[同分人数]]+1</f>
        <v>7219</v>
      </c>
      <c r="Q5375">
        <f>IF(O5375&gt;=开始!$B$6, 1, 0)</f>
        <v>1</v>
      </c>
      <c r="R5375">
        <f>_20206[[#This Row],[最低排名]]-开始!$B$6</f>
        <v>7412</v>
      </c>
    </row>
    <row r="5376" spans="1:18">
      <c r="A5376">
        <v>10502</v>
      </c>
      <c r="B5376" t="s">
        <v>15</v>
      </c>
      <c r="C5376" t="str">
        <f t="shared" si="334"/>
        <v>华东理工</v>
      </c>
      <c r="D5376" t="str">
        <f t="shared" si="335"/>
        <v>02</v>
      </c>
      <c r="E5376" t="s">
        <v>1541</v>
      </c>
      <c r="F5376">
        <v>231</v>
      </c>
      <c r="G5376">
        <v>120</v>
      </c>
      <c r="H5376">
        <v>127</v>
      </c>
      <c r="I5376">
        <v>70</v>
      </c>
      <c r="J5376">
        <v>67</v>
      </c>
      <c r="K5376">
        <v>64</v>
      </c>
      <c r="L5376">
        <v>0</v>
      </c>
      <c r="M5376">
        <v>2024</v>
      </c>
      <c r="N5376">
        <f>VLOOKUP(E5376, '2024D'!$A$2:$G$339, 2, FALSE)</f>
        <v>203</v>
      </c>
      <c r="O5376">
        <f>VLOOKUP(E5376, '2024D'!$A$2:$G$339, 3, FALSE)</f>
        <v>6102</v>
      </c>
      <c r="P5376">
        <f>_20206[[#This Row],[最低排名]]-_20206[[#This Row],[同分人数]]+1</f>
        <v>5900</v>
      </c>
      <c r="Q5376">
        <f>IF(O5376&gt;=开始!$B$6, 1, 0)</f>
        <v>1</v>
      </c>
      <c r="R5376">
        <f>_20206[[#This Row],[最低排名]]-开始!$B$6</f>
        <v>6102</v>
      </c>
    </row>
    <row r="5377" spans="1:18">
      <c r="A5377">
        <v>10503</v>
      </c>
      <c r="B5377" t="s">
        <v>17</v>
      </c>
      <c r="C5377" t="str">
        <f t="shared" si="334"/>
        <v>华东理工</v>
      </c>
      <c r="D5377" t="str">
        <f t="shared" si="335"/>
        <v>03</v>
      </c>
      <c r="E5377" t="s">
        <v>107</v>
      </c>
      <c r="F5377">
        <v>221</v>
      </c>
      <c r="G5377">
        <v>111</v>
      </c>
      <c r="H5377">
        <v>129</v>
      </c>
      <c r="I5377">
        <v>70</v>
      </c>
      <c r="J5377">
        <v>61</v>
      </c>
      <c r="K5377">
        <v>61</v>
      </c>
      <c r="L5377">
        <v>0</v>
      </c>
      <c r="M5377">
        <v>2024</v>
      </c>
      <c r="N5377">
        <f>VLOOKUP(E5377, '2024D'!$A$2:$G$339, 2, FALSE)</f>
        <v>231</v>
      </c>
      <c r="O5377">
        <f>VLOOKUP(E5377, '2024D'!$A$2:$G$339, 3, FALSE)</f>
        <v>9417</v>
      </c>
      <c r="P5377">
        <f>_20206[[#This Row],[最低排名]]-_20206[[#This Row],[同分人数]]+1</f>
        <v>9187</v>
      </c>
      <c r="Q5377">
        <f>IF(O5377&gt;=开始!$B$6, 1, 0)</f>
        <v>1</v>
      </c>
      <c r="R5377">
        <f>_20206[[#This Row],[最低排名]]-开始!$B$6</f>
        <v>9417</v>
      </c>
    </row>
    <row r="5378" spans="1:18">
      <c r="A5378">
        <v>10601</v>
      </c>
      <c r="B5378" t="s">
        <v>19</v>
      </c>
      <c r="C5378" t="str">
        <f t="shared" si="334"/>
        <v>东华大学</v>
      </c>
      <c r="D5378" t="str">
        <f t="shared" si="335"/>
        <v>01</v>
      </c>
      <c r="E5378" t="s">
        <v>25</v>
      </c>
      <c r="F5378">
        <v>236</v>
      </c>
      <c r="G5378">
        <v>124</v>
      </c>
      <c r="H5378">
        <v>115</v>
      </c>
      <c r="I5378">
        <v>67</v>
      </c>
      <c r="J5378">
        <v>67</v>
      </c>
      <c r="K5378">
        <v>58</v>
      </c>
      <c r="L5378">
        <v>0</v>
      </c>
      <c r="M5378">
        <v>2024</v>
      </c>
      <c r="N5378">
        <f>VLOOKUP(E5378, '2024D'!$A$2:$G$339, 2, FALSE)</f>
        <v>213</v>
      </c>
      <c r="O5378">
        <f>VLOOKUP(E5378, '2024D'!$A$2:$G$339, 3, FALSE)</f>
        <v>9186</v>
      </c>
      <c r="P5378">
        <f>_20206[[#This Row],[最低排名]]-_20206[[#This Row],[同分人数]]+1</f>
        <v>8974</v>
      </c>
      <c r="Q5378">
        <f>IF(O5378&gt;=开始!$B$6, 1, 0)</f>
        <v>1</v>
      </c>
      <c r="R5378">
        <f>_20206[[#This Row],[最低排名]]-开始!$B$6</f>
        <v>9186</v>
      </c>
    </row>
    <row r="5379" spans="1:18">
      <c r="A5379">
        <v>10602</v>
      </c>
      <c r="B5379" t="s">
        <v>21</v>
      </c>
      <c r="C5379" t="str">
        <f t="shared" si="334"/>
        <v>东华大学</v>
      </c>
      <c r="D5379" t="str">
        <f t="shared" si="335"/>
        <v>02</v>
      </c>
      <c r="E5379" t="s">
        <v>66</v>
      </c>
      <c r="F5379">
        <v>212</v>
      </c>
      <c r="G5379">
        <v>107</v>
      </c>
      <c r="H5379">
        <v>126</v>
      </c>
      <c r="I5379">
        <v>70</v>
      </c>
      <c r="J5379">
        <v>70</v>
      </c>
      <c r="K5379">
        <v>61</v>
      </c>
      <c r="L5379">
        <v>0</v>
      </c>
      <c r="M5379">
        <v>2024</v>
      </c>
      <c r="N5379">
        <f>VLOOKUP(E5379, '2024D'!$A$2:$G$339, 2, FALSE)</f>
        <v>221</v>
      </c>
      <c r="O5379">
        <f>VLOOKUP(E5379, '2024D'!$A$2:$G$339, 3, FALSE)</f>
        <v>10069</v>
      </c>
      <c r="P5379">
        <f>_20206[[#This Row],[最低排名]]-_20206[[#This Row],[同分人数]]+1</f>
        <v>9849</v>
      </c>
      <c r="Q5379">
        <f>IF(O5379&gt;=开始!$B$6, 1, 0)</f>
        <v>1</v>
      </c>
      <c r="R5379">
        <f>_20206[[#This Row],[最低排名]]-开始!$B$6</f>
        <v>10069</v>
      </c>
    </row>
    <row r="5380" spans="1:18">
      <c r="A5380">
        <v>10603</v>
      </c>
      <c r="B5380" t="s">
        <v>22</v>
      </c>
      <c r="C5380" t="str">
        <f t="shared" si="334"/>
        <v>东华大学</v>
      </c>
      <c r="D5380" t="str">
        <f t="shared" si="335"/>
        <v>03</v>
      </c>
      <c r="E5380" t="s">
        <v>18</v>
      </c>
      <c r="F5380">
        <v>228</v>
      </c>
      <c r="G5380">
        <v>124</v>
      </c>
      <c r="H5380">
        <v>119</v>
      </c>
      <c r="I5380">
        <v>67</v>
      </c>
      <c r="J5380">
        <v>67</v>
      </c>
      <c r="K5380">
        <v>64</v>
      </c>
      <c r="L5380">
        <v>0</v>
      </c>
      <c r="M5380">
        <v>2024</v>
      </c>
      <c r="N5380">
        <f>VLOOKUP(E5380, '2024D'!$A$2:$G$339, 2, FALSE)</f>
        <v>197</v>
      </c>
      <c r="O5380">
        <f>VLOOKUP(E5380, '2024D'!$A$2:$G$339, 3, FALSE)</f>
        <v>8758</v>
      </c>
      <c r="P5380">
        <f>_20206[[#This Row],[最低排名]]-_20206[[#This Row],[同分人数]]+1</f>
        <v>8562</v>
      </c>
      <c r="Q5380">
        <f>IF(O5380&gt;=开始!$B$6, 1, 0)</f>
        <v>1</v>
      </c>
      <c r="R5380">
        <f>_20206[[#This Row],[最低排名]]-开始!$B$6</f>
        <v>8758</v>
      </c>
    </row>
    <row r="5381" spans="1:18">
      <c r="A5381">
        <v>10701</v>
      </c>
      <c r="B5381" t="s">
        <v>26</v>
      </c>
      <c r="C5381" t="str">
        <f t="shared" si="334"/>
        <v>上海财大</v>
      </c>
      <c r="D5381" t="str">
        <f t="shared" si="335"/>
        <v>01</v>
      </c>
      <c r="E5381" t="s">
        <v>58</v>
      </c>
      <c r="F5381">
        <v>234</v>
      </c>
      <c r="G5381">
        <v>121</v>
      </c>
      <c r="H5381">
        <v>132</v>
      </c>
      <c r="I5381">
        <v>70</v>
      </c>
      <c r="J5381">
        <v>67</v>
      </c>
      <c r="K5381">
        <v>61</v>
      </c>
      <c r="L5381">
        <v>0</v>
      </c>
      <c r="M5381">
        <v>2024</v>
      </c>
      <c r="N5381">
        <f>VLOOKUP(E5381, '2024D'!$A$2:$G$339, 2, FALSE)</f>
        <v>161</v>
      </c>
      <c r="O5381">
        <f>VLOOKUP(E5381, '2024D'!$A$2:$G$339, 3, FALSE)</f>
        <v>5180</v>
      </c>
      <c r="P5381">
        <f>_20206[[#This Row],[最低排名]]-_20206[[#This Row],[同分人数]]+1</f>
        <v>5020</v>
      </c>
      <c r="Q5381">
        <f>IF(O5381&gt;=开始!$B$6, 1, 0)</f>
        <v>1</v>
      </c>
      <c r="R5381">
        <f>_20206[[#This Row],[最低排名]]-开始!$B$6</f>
        <v>5180</v>
      </c>
    </row>
    <row r="5382" spans="1:18">
      <c r="A5382">
        <v>10702</v>
      </c>
      <c r="B5382" t="s">
        <v>28</v>
      </c>
      <c r="C5382" t="str">
        <f t="shared" si="334"/>
        <v>上海财大</v>
      </c>
      <c r="D5382" t="str">
        <f t="shared" si="335"/>
        <v>02</v>
      </c>
      <c r="E5382" t="s">
        <v>111</v>
      </c>
      <c r="F5382">
        <v>236</v>
      </c>
      <c r="G5382">
        <v>120</v>
      </c>
      <c r="H5382">
        <v>130</v>
      </c>
      <c r="I5382">
        <v>70</v>
      </c>
      <c r="J5382">
        <v>64</v>
      </c>
      <c r="K5382">
        <v>61</v>
      </c>
      <c r="L5382">
        <v>0</v>
      </c>
      <c r="M5382">
        <v>2024</v>
      </c>
      <c r="N5382">
        <f>VLOOKUP(E5382, '2024D'!$A$2:$G$339, 2, FALSE)</f>
        <v>187</v>
      </c>
      <c r="O5382">
        <f>VLOOKUP(E5382, '2024D'!$A$2:$G$339, 3, FALSE)</f>
        <v>5731</v>
      </c>
      <c r="P5382">
        <f>_20206[[#This Row],[最低排名]]-_20206[[#This Row],[同分人数]]+1</f>
        <v>5545</v>
      </c>
      <c r="Q5382">
        <f>IF(O5382&gt;=开始!$B$6, 1, 0)</f>
        <v>1</v>
      </c>
      <c r="R5382">
        <f>_20206[[#This Row],[最低排名]]-开始!$B$6</f>
        <v>5731</v>
      </c>
    </row>
    <row r="5383" spans="1:18">
      <c r="A5383">
        <v>10703</v>
      </c>
      <c r="B5383" t="s">
        <v>30</v>
      </c>
      <c r="C5383" t="str">
        <f t="shared" si="334"/>
        <v>上海财大</v>
      </c>
      <c r="D5383" t="str">
        <f t="shared" si="335"/>
        <v>03</v>
      </c>
      <c r="E5383" t="s">
        <v>27</v>
      </c>
      <c r="F5383">
        <v>235</v>
      </c>
      <c r="G5383">
        <v>127</v>
      </c>
      <c r="H5383">
        <v>131</v>
      </c>
      <c r="I5383">
        <v>70</v>
      </c>
      <c r="J5383">
        <v>67</v>
      </c>
      <c r="K5383">
        <v>64</v>
      </c>
      <c r="L5383">
        <v>0</v>
      </c>
      <c r="M5383">
        <v>2024</v>
      </c>
      <c r="N5383">
        <f>VLOOKUP(E5383, '2024D'!$A$2:$G$339, 2, FALSE)</f>
        <v>163</v>
      </c>
      <c r="O5383">
        <f>VLOOKUP(E5383, '2024D'!$A$2:$G$339, 3, FALSE)</f>
        <v>4662</v>
      </c>
      <c r="P5383">
        <f>_20206[[#This Row],[最低排名]]-_20206[[#This Row],[同分人数]]+1</f>
        <v>4500</v>
      </c>
      <c r="Q5383">
        <f>IF(O5383&gt;=开始!$B$6, 1, 0)</f>
        <v>1</v>
      </c>
      <c r="R5383">
        <f>_20206[[#This Row],[最低排名]]-开始!$B$6</f>
        <v>4662</v>
      </c>
    </row>
    <row r="5384" spans="1:18">
      <c r="A5384">
        <v>10704</v>
      </c>
      <c r="B5384" t="s">
        <v>2196</v>
      </c>
      <c r="C5384" t="str">
        <f t="shared" si="334"/>
        <v>上海财大</v>
      </c>
      <c r="D5384" t="str">
        <f t="shared" si="335"/>
        <v>04</v>
      </c>
      <c r="E5384" t="s">
        <v>8</v>
      </c>
      <c r="F5384">
        <v>246</v>
      </c>
      <c r="G5384">
        <v>126</v>
      </c>
      <c r="H5384">
        <v>128</v>
      </c>
      <c r="I5384">
        <v>70</v>
      </c>
      <c r="J5384">
        <v>64</v>
      </c>
      <c r="K5384">
        <v>61</v>
      </c>
      <c r="L5384">
        <v>0</v>
      </c>
      <c r="M5384">
        <v>2024</v>
      </c>
      <c r="N5384">
        <f>VLOOKUP(E5384, '2024D'!$A$2:$G$339, 2, FALSE)</f>
        <v>159</v>
      </c>
      <c r="O5384">
        <f>VLOOKUP(E5384, '2024D'!$A$2:$G$339, 3, FALSE)</f>
        <v>4317</v>
      </c>
      <c r="P5384">
        <f>_20206[[#This Row],[最低排名]]-_20206[[#This Row],[同分人数]]+1</f>
        <v>4159</v>
      </c>
      <c r="Q5384">
        <f>IF(O5384&gt;=开始!$B$6, 1, 0)</f>
        <v>1</v>
      </c>
      <c r="R5384">
        <f>_20206[[#This Row],[最低排名]]-开始!$B$6</f>
        <v>4317</v>
      </c>
    </row>
    <row r="5385" spans="1:18">
      <c r="A5385">
        <v>10801</v>
      </c>
      <c r="B5385" t="s">
        <v>32</v>
      </c>
      <c r="C5385" t="str">
        <f t="shared" si="334"/>
        <v>上海外大</v>
      </c>
      <c r="D5385" t="str">
        <f t="shared" si="335"/>
        <v>01</v>
      </c>
      <c r="E5385" t="s">
        <v>16</v>
      </c>
      <c r="F5385">
        <v>220</v>
      </c>
      <c r="G5385">
        <v>115</v>
      </c>
      <c r="H5385">
        <v>133</v>
      </c>
      <c r="I5385">
        <v>70</v>
      </c>
      <c r="J5385">
        <v>67</v>
      </c>
      <c r="K5385">
        <v>64</v>
      </c>
      <c r="L5385">
        <v>0</v>
      </c>
      <c r="M5385">
        <v>2024</v>
      </c>
      <c r="N5385">
        <f>VLOOKUP(E5385, '2024D'!$A$2:$G$339, 2, FALSE)</f>
        <v>189</v>
      </c>
      <c r="O5385">
        <f>VLOOKUP(E5385, '2024D'!$A$2:$G$339, 3, FALSE)</f>
        <v>7021</v>
      </c>
      <c r="P5385">
        <f>_20206[[#This Row],[最低排名]]-_20206[[#This Row],[同分人数]]+1</f>
        <v>6833</v>
      </c>
      <c r="Q5385">
        <f>IF(O5385&gt;=开始!$B$6, 1, 0)</f>
        <v>1</v>
      </c>
      <c r="R5385">
        <f>_20206[[#This Row],[最低排名]]-开始!$B$6</f>
        <v>7021</v>
      </c>
    </row>
    <row r="5386" spans="1:18">
      <c r="A5386">
        <v>10802</v>
      </c>
      <c r="B5386" t="s">
        <v>34</v>
      </c>
      <c r="C5386" t="str">
        <f t="shared" si="334"/>
        <v>上海外大</v>
      </c>
      <c r="D5386" t="str">
        <f t="shared" si="335"/>
        <v>02</v>
      </c>
      <c r="E5386" t="s">
        <v>33</v>
      </c>
      <c r="F5386">
        <v>233</v>
      </c>
      <c r="G5386">
        <v>121</v>
      </c>
      <c r="H5386">
        <v>129</v>
      </c>
      <c r="I5386">
        <v>70</v>
      </c>
      <c r="J5386">
        <v>64</v>
      </c>
      <c r="K5386">
        <v>61</v>
      </c>
      <c r="L5386">
        <v>0</v>
      </c>
      <c r="M5386">
        <v>2024</v>
      </c>
      <c r="N5386">
        <f>VLOOKUP(E5386, '2024D'!$A$2:$G$339, 2, FALSE)</f>
        <v>173</v>
      </c>
      <c r="O5386">
        <f>VLOOKUP(E5386, '2024D'!$A$2:$G$339, 3, FALSE)</f>
        <v>6458</v>
      </c>
      <c r="P5386">
        <f>_20206[[#This Row],[最低排名]]-_20206[[#This Row],[同分人数]]+1</f>
        <v>6286</v>
      </c>
      <c r="Q5386">
        <f>IF(O5386&gt;=开始!$B$6, 1, 0)</f>
        <v>1</v>
      </c>
      <c r="R5386">
        <f>_20206[[#This Row],[最低排名]]-开始!$B$6</f>
        <v>6458</v>
      </c>
    </row>
    <row r="5387" spans="1:18">
      <c r="A5387">
        <v>10803</v>
      </c>
      <c r="B5387" t="s">
        <v>2197</v>
      </c>
      <c r="C5387" t="str">
        <f t="shared" si="334"/>
        <v>上海外大</v>
      </c>
      <c r="D5387" t="str">
        <f t="shared" si="335"/>
        <v>03</v>
      </c>
      <c r="E5387" t="s">
        <v>1541</v>
      </c>
      <c r="F5387">
        <v>232</v>
      </c>
      <c r="G5387">
        <v>125</v>
      </c>
      <c r="H5387">
        <v>132</v>
      </c>
      <c r="I5387">
        <v>70</v>
      </c>
      <c r="J5387">
        <v>67</v>
      </c>
      <c r="K5387">
        <v>58</v>
      </c>
      <c r="L5387">
        <v>0</v>
      </c>
      <c r="M5387">
        <v>2024</v>
      </c>
      <c r="N5387">
        <f>VLOOKUP(E5387, '2024D'!$A$2:$G$339, 2, FALSE)</f>
        <v>203</v>
      </c>
      <c r="O5387">
        <f>VLOOKUP(E5387, '2024D'!$A$2:$G$339, 3, FALSE)</f>
        <v>6102</v>
      </c>
      <c r="P5387">
        <f>_20206[[#This Row],[最低排名]]-_20206[[#This Row],[同分人数]]+1</f>
        <v>5900</v>
      </c>
      <c r="Q5387">
        <f>IF(O5387&gt;=开始!$B$6, 1, 0)</f>
        <v>1</v>
      </c>
      <c r="R5387">
        <f>_20206[[#This Row],[最低排名]]-开始!$B$6</f>
        <v>6102</v>
      </c>
    </row>
    <row r="5388" spans="1:18">
      <c r="A5388">
        <v>10804</v>
      </c>
      <c r="B5388" t="s">
        <v>2198</v>
      </c>
      <c r="C5388" t="str">
        <f t="shared" si="334"/>
        <v>上海外大</v>
      </c>
      <c r="D5388" t="str">
        <f t="shared" si="335"/>
        <v>04</v>
      </c>
      <c r="E5388" t="s">
        <v>254</v>
      </c>
      <c r="F5388">
        <v>236</v>
      </c>
      <c r="G5388">
        <v>120</v>
      </c>
      <c r="H5388">
        <v>137</v>
      </c>
      <c r="I5388">
        <v>67</v>
      </c>
      <c r="J5388">
        <v>67</v>
      </c>
      <c r="K5388">
        <v>58</v>
      </c>
      <c r="L5388">
        <v>0</v>
      </c>
      <c r="M5388">
        <v>2024</v>
      </c>
      <c r="N5388">
        <f>VLOOKUP(E5388, '2024D'!$A$2:$G$339, 2, FALSE)</f>
        <v>178</v>
      </c>
      <c r="O5388">
        <f>VLOOKUP(E5388, '2024D'!$A$2:$G$339, 3, FALSE)</f>
        <v>5019</v>
      </c>
      <c r="P5388">
        <f>_20206[[#This Row],[最低排名]]-_20206[[#This Row],[同分人数]]+1</f>
        <v>4842</v>
      </c>
      <c r="Q5388">
        <f>IF(O5388&gt;=开始!$B$6, 1, 0)</f>
        <v>1</v>
      </c>
      <c r="R5388">
        <f>_20206[[#This Row],[最低排名]]-开始!$B$6</f>
        <v>5019</v>
      </c>
    </row>
    <row r="5389" spans="1:18">
      <c r="A5389">
        <v>10901</v>
      </c>
      <c r="B5389" t="s">
        <v>36</v>
      </c>
      <c r="C5389" t="str">
        <f t="shared" si="334"/>
        <v>上海海事</v>
      </c>
      <c r="D5389" t="str">
        <f t="shared" si="335"/>
        <v>01</v>
      </c>
      <c r="E5389" t="s">
        <v>298</v>
      </c>
      <c r="F5389">
        <v>221</v>
      </c>
      <c r="G5389">
        <v>113</v>
      </c>
      <c r="H5389">
        <v>122</v>
      </c>
      <c r="I5389">
        <v>67</v>
      </c>
      <c r="J5389">
        <v>64</v>
      </c>
      <c r="K5389">
        <v>58</v>
      </c>
      <c r="L5389">
        <v>0</v>
      </c>
      <c r="M5389">
        <v>2024</v>
      </c>
      <c r="N5389">
        <f>VLOOKUP(E5389, '2024D'!$A$2:$G$339, 2, FALSE)</f>
        <v>216</v>
      </c>
      <c r="O5389">
        <f>VLOOKUP(E5389, '2024D'!$A$2:$G$339, 3, FALSE)</f>
        <v>11678</v>
      </c>
      <c r="P5389">
        <f>_20206[[#This Row],[最低排名]]-_20206[[#This Row],[同分人数]]+1</f>
        <v>11463</v>
      </c>
      <c r="Q5389">
        <f>IF(O5389&gt;=开始!$B$6, 1, 0)</f>
        <v>1</v>
      </c>
      <c r="R5389">
        <f>_20206[[#This Row],[最低排名]]-开始!$B$6</f>
        <v>11678</v>
      </c>
    </row>
    <row r="5390" spans="1:18">
      <c r="A5390">
        <v>10902</v>
      </c>
      <c r="B5390" t="s">
        <v>38</v>
      </c>
      <c r="C5390" t="str">
        <f t="shared" si="334"/>
        <v>上海海事</v>
      </c>
      <c r="D5390" t="str">
        <f t="shared" si="335"/>
        <v>02</v>
      </c>
      <c r="E5390" t="s">
        <v>90</v>
      </c>
      <c r="F5390">
        <v>206</v>
      </c>
      <c r="G5390">
        <v>104</v>
      </c>
      <c r="H5390">
        <v>116</v>
      </c>
      <c r="I5390">
        <v>61</v>
      </c>
      <c r="J5390">
        <v>58</v>
      </c>
      <c r="K5390">
        <v>52</v>
      </c>
      <c r="L5390">
        <v>0</v>
      </c>
      <c r="M5390">
        <v>2024</v>
      </c>
      <c r="N5390">
        <f>VLOOKUP(E5390, '2024D'!$A$2:$G$339, 2, FALSE)</f>
        <v>270</v>
      </c>
      <c r="O5390">
        <f>VLOOKUP(E5390, '2024D'!$A$2:$G$339, 3, FALSE)</f>
        <v>21226</v>
      </c>
      <c r="P5390">
        <f>_20206[[#This Row],[最低排名]]-_20206[[#This Row],[同分人数]]+1</f>
        <v>20957</v>
      </c>
      <c r="Q5390">
        <f>IF(O5390&gt;=开始!$B$6, 1, 0)</f>
        <v>1</v>
      </c>
      <c r="R5390">
        <f>_20206[[#This Row],[最低排名]]-开始!$B$6</f>
        <v>21226</v>
      </c>
    </row>
    <row r="5391" spans="1:18">
      <c r="A5391">
        <v>10903</v>
      </c>
      <c r="B5391" t="s">
        <v>40</v>
      </c>
      <c r="C5391" t="str">
        <f t="shared" si="334"/>
        <v>上海海事</v>
      </c>
      <c r="D5391" t="str">
        <f t="shared" si="335"/>
        <v>03</v>
      </c>
      <c r="E5391" t="s">
        <v>195</v>
      </c>
      <c r="F5391">
        <v>206</v>
      </c>
      <c r="G5391">
        <v>108</v>
      </c>
      <c r="H5391">
        <v>109</v>
      </c>
      <c r="I5391">
        <v>67</v>
      </c>
      <c r="J5391">
        <v>67</v>
      </c>
      <c r="K5391">
        <v>61</v>
      </c>
      <c r="L5391">
        <v>0</v>
      </c>
      <c r="M5391">
        <v>2024</v>
      </c>
      <c r="N5391">
        <f>VLOOKUP(E5391, '2024D'!$A$2:$G$339, 2, FALSE)</f>
        <v>288</v>
      </c>
      <c r="O5391">
        <f>VLOOKUP(E5391, '2024D'!$A$2:$G$339, 3, FALSE)</f>
        <v>17049</v>
      </c>
      <c r="P5391">
        <f>_20206[[#This Row],[最低排名]]-_20206[[#This Row],[同分人数]]+1</f>
        <v>16762</v>
      </c>
      <c r="Q5391">
        <f>IF(O5391&gt;=开始!$B$6, 1, 0)</f>
        <v>1</v>
      </c>
      <c r="R5391">
        <f>_20206[[#This Row],[最低排名]]-开始!$B$6</f>
        <v>17049</v>
      </c>
    </row>
    <row r="5392" spans="1:18">
      <c r="A5392">
        <v>10904</v>
      </c>
      <c r="B5392" t="s">
        <v>42</v>
      </c>
      <c r="C5392" t="str">
        <f t="shared" si="334"/>
        <v>上海海事</v>
      </c>
      <c r="D5392" t="str">
        <f t="shared" si="335"/>
        <v>04</v>
      </c>
      <c r="E5392" t="s">
        <v>122</v>
      </c>
      <c r="F5392">
        <v>222</v>
      </c>
      <c r="G5392">
        <v>114</v>
      </c>
      <c r="H5392">
        <v>107</v>
      </c>
      <c r="I5392">
        <v>64</v>
      </c>
      <c r="J5392">
        <v>58</v>
      </c>
      <c r="K5392">
        <v>55</v>
      </c>
      <c r="L5392">
        <v>0</v>
      </c>
      <c r="M5392">
        <v>2024</v>
      </c>
      <c r="N5392">
        <f>VLOOKUP(E5392, '2024D'!$A$2:$G$339, 2, FALSE)</f>
        <v>272</v>
      </c>
      <c r="O5392">
        <f>VLOOKUP(E5392, '2024D'!$A$2:$G$339, 3, FALSE)</f>
        <v>18067</v>
      </c>
      <c r="P5392">
        <f>_20206[[#This Row],[最低排名]]-_20206[[#This Row],[同分人数]]+1</f>
        <v>17796</v>
      </c>
      <c r="Q5392">
        <f>IF(O5392&gt;=开始!$B$6, 1, 0)</f>
        <v>1</v>
      </c>
      <c r="R5392">
        <f>_20206[[#This Row],[最低排名]]-开始!$B$6</f>
        <v>18067</v>
      </c>
    </row>
    <row r="5393" spans="1:18">
      <c r="A5393">
        <v>10905</v>
      </c>
      <c r="B5393" t="s">
        <v>2199</v>
      </c>
      <c r="C5393" t="str">
        <f t="shared" si="334"/>
        <v>上海海事</v>
      </c>
      <c r="D5393" t="str">
        <f t="shared" si="335"/>
        <v>05</v>
      </c>
      <c r="E5393" t="s">
        <v>90</v>
      </c>
      <c r="F5393">
        <v>205</v>
      </c>
      <c r="G5393">
        <v>111</v>
      </c>
      <c r="H5393">
        <v>108</v>
      </c>
      <c r="I5393">
        <v>64</v>
      </c>
      <c r="J5393">
        <v>61</v>
      </c>
      <c r="K5393">
        <v>55</v>
      </c>
      <c r="L5393">
        <v>0</v>
      </c>
      <c r="M5393">
        <v>2024</v>
      </c>
      <c r="N5393">
        <f>VLOOKUP(E5393, '2024D'!$A$2:$G$339, 2, FALSE)</f>
        <v>270</v>
      </c>
      <c r="O5393">
        <f>VLOOKUP(E5393, '2024D'!$A$2:$G$339, 3, FALSE)</f>
        <v>21226</v>
      </c>
      <c r="P5393">
        <f>_20206[[#This Row],[最低排名]]-_20206[[#This Row],[同分人数]]+1</f>
        <v>20957</v>
      </c>
      <c r="Q5393">
        <f>IF(O5393&gt;=开始!$B$6, 1, 0)</f>
        <v>1</v>
      </c>
      <c r="R5393">
        <f>_20206[[#This Row],[最低排名]]-开始!$B$6</f>
        <v>21226</v>
      </c>
    </row>
    <row r="5394" spans="1:18">
      <c r="A5394">
        <v>11001</v>
      </c>
      <c r="B5394" t="s">
        <v>44</v>
      </c>
      <c r="C5394" t="str">
        <f t="shared" si="334"/>
        <v>上海理工</v>
      </c>
      <c r="D5394" t="str">
        <f t="shared" si="335"/>
        <v>01</v>
      </c>
      <c r="E5394" t="s">
        <v>64</v>
      </c>
      <c r="F5394">
        <v>234</v>
      </c>
      <c r="G5394">
        <v>118</v>
      </c>
      <c r="H5394">
        <v>126</v>
      </c>
      <c r="I5394">
        <v>67</v>
      </c>
      <c r="J5394">
        <v>58</v>
      </c>
      <c r="K5394">
        <v>55</v>
      </c>
      <c r="L5394">
        <v>0</v>
      </c>
      <c r="M5394">
        <v>2024</v>
      </c>
      <c r="N5394">
        <f>VLOOKUP(E5394, '2024D'!$A$2:$G$339, 2, FALSE)</f>
        <v>224</v>
      </c>
      <c r="O5394">
        <f>VLOOKUP(E5394, '2024D'!$A$2:$G$339, 3, FALSE)</f>
        <v>9848</v>
      </c>
      <c r="P5394">
        <f>_20206[[#This Row],[最低排名]]-_20206[[#This Row],[同分人数]]+1</f>
        <v>9625</v>
      </c>
      <c r="Q5394">
        <f>IF(O5394&gt;=开始!$B$6, 1, 0)</f>
        <v>1</v>
      </c>
      <c r="R5394">
        <f>_20206[[#This Row],[最低排名]]-开始!$B$6</f>
        <v>9848</v>
      </c>
    </row>
    <row r="5395" spans="1:18">
      <c r="A5395">
        <v>11002</v>
      </c>
      <c r="B5395" t="s">
        <v>45</v>
      </c>
      <c r="C5395" t="str">
        <f t="shared" si="334"/>
        <v>上海理工</v>
      </c>
      <c r="D5395" t="str">
        <f t="shared" si="335"/>
        <v>02</v>
      </c>
      <c r="E5395" t="s">
        <v>502</v>
      </c>
      <c r="F5395">
        <v>217</v>
      </c>
      <c r="G5395">
        <v>110</v>
      </c>
      <c r="H5395">
        <v>127</v>
      </c>
      <c r="I5395">
        <v>61</v>
      </c>
      <c r="J5395">
        <v>61</v>
      </c>
      <c r="K5395">
        <v>55</v>
      </c>
      <c r="L5395">
        <v>0</v>
      </c>
      <c r="M5395">
        <v>2024</v>
      </c>
      <c r="N5395">
        <f>VLOOKUP(E5395, '2024D'!$A$2:$G$339, 2, FALSE)</f>
        <v>255</v>
      </c>
      <c r="O5395">
        <f>VLOOKUP(E5395, '2024D'!$A$2:$G$339, 3, FALSE)</f>
        <v>14281</v>
      </c>
      <c r="P5395">
        <f>_20206[[#This Row],[最低排名]]-_20206[[#This Row],[同分人数]]+1</f>
        <v>14027</v>
      </c>
      <c r="Q5395">
        <f>IF(O5395&gt;=开始!$B$6, 1, 0)</f>
        <v>1</v>
      </c>
      <c r="R5395">
        <f>_20206[[#This Row],[最低排名]]-开始!$B$6</f>
        <v>14281</v>
      </c>
    </row>
    <row r="5396" spans="1:18">
      <c r="A5396">
        <v>11003</v>
      </c>
      <c r="B5396" t="s">
        <v>46</v>
      </c>
      <c r="C5396" t="str">
        <f t="shared" si="334"/>
        <v>上海理工</v>
      </c>
      <c r="D5396" t="str">
        <f t="shared" si="335"/>
        <v>03</v>
      </c>
      <c r="E5396" t="s">
        <v>1130</v>
      </c>
      <c r="F5396">
        <v>208</v>
      </c>
      <c r="G5396">
        <v>114</v>
      </c>
      <c r="H5396">
        <v>119</v>
      </c>
      <c r="I5396">
        <v>70</v>
      </c>
      <c r="J5396">
        <v>64</v>
      </c>
      <c r="K5396">
        <v>64</v>
      </c>
      <c r="L5396">
        <v>0</v>
      </c>
      <c r="M5396">
        <v>2024</v>
      </c>
      <c r="N5396">
        <f>VLOOKUP(E5396, '2024D'!$A$2:$G$339, 2, FALSE)</f>
        <v>191</v>
      </c>
      <c r="O5396">
        <f>VLOOKUP(E5396, '2024D'!$A$2:$G$339, 3, FALSE)</f>
        <v>13276</v>
      </c>
      <c r="P5396">
        <f>_20206[[#This Row],[最低排名]]-_20206[[#This Row],[同分人数]]+1</f>
        <v>13086</v>
      </c>
      <c r="Q5396">
        <f>IF(O5396&gt;=开始!$B$6, 1, 0)</f>
        <v>1</v>
      </c>
      <c r="R5396">
        <f>_20206[[#This Row],[最低排名]]-开始!$B$6</f>
        <v>13276</v>
      </c>
    </row>
    <row r="5397" spans="1:18">
      <c r="A5397">
        <v>11004</v>
      </c>
      <c r="B5397" t="s">
        <v>47</v>
      </c>
      <c r="C5397" t="str">
        <f t="shared" si="334"/>
        <v>上海理工</v>
      </c>
      <c r="D5397" t="str">
        <f t="shared" si="335"/>
        <v>04</v>
      </c>
      <c r="E5397" t="s">
        <v>424</v>
      </c>
      <c r="F5397">
        <v>217</v>
      </c>
      <c r="G5397">
        <v>113</v>
      </c>
      <c r="H5397">
        <v>115</v>
      </c>
      <c r="I5397">
        <v>67</v>
      </c>
      <c r="J5397">
        <v>64</v>
      </c>
      <c r="K5397">
        <v>61</v>
      </c>
      <c r="L5397">
        <v>0</v>
      </c>
      <c r="M5397">
        <v>2024</v>
      </c>
      <c r="N5397">
        <f>VLOOKUP(E5397, '2024D'!$A$2:$G$339, 2, FALSE)</f>
        <v>262</v>
      </c>
      <c r="O5397">
        <f>VLOOKUP(E5397, '2024D'!$A$2:$G$339, 3, FALSE)</f>
        <v>13538</v>
      </c>
      <c r="P5397">
        <f>_20206[[#This Row],[最低排名]]-_20206[[#This Row],[同分人数]]+1</f>
        <v>13277</v>
      </c>
      <c r="Q5397">
        <f>IF(O5397&gt;=开始!$B$6, 1, 0)</f>
        <v>1</v>
      </c>
      <c r="R5397">
        <f>_20206[[#This Row],[最低排名]]-开始!$B$6</f>
        <v>13538</v>
      </c>
    </row>
    <row r="5398" spans="1:18">
      <c r="A5398">
        <v>11005</v>
      </c>
      <c r="B5398" t="s">
        <v>2200</v>
      </c>
      <c r="C5398" t="str">
        <f t="shared" si="334"/>
        <v>上海理工</v>
      </c>
      <c r="D5398" t="str">
        <f t="shared" si="335"/>
        <v>05</v>
      </c>
      <c r="E5398" t="s">
        <v>39</v>
      </c>
      <c r="F5398">
        <v>204</v>
      </c>
      <c r="G5398">
        <v>108</v>
      </c>
      <c r="H5398">
        <v>121</v>
      </c>
      <c r="I5398">
        <v>64</v>
      </c>
      <c r="J5398">
        <v>64</v>
      </c>
      <c r="K5398">
        <v>49</v>
      </c>
      <c r="L5398">
        <v>0</v>
      </c>
      <c r="M5398">
        <v>2024</v>
      </c>
      <c r="N5398">
        <f>VLOOKUP(E5398, '2024D'!$A$2:$G$339, 2, FALSE)</f>
        <v>241</v>
      </c>
      <c r="O5398">
        <f>VLOOKUP(E5398, '2024D'!$A$2:$G$339, 3, FALSE)</f>
        <v>19008</v>
      </c>
      <c r="P5398">
        <f>_20206[[#This Row],[最低排名]]-_20206[[#This Row],[同分人数]]+1</f>
        <v>18768</v>
      </c>
      <c r="Q5398">
        <f>IF(O5398&gt;=开始!$B$6, 1, 0)</f>
        <v>1</v>
      </c>
      <c r="R5398">
        <f>_20206[[#This Row],[最低排名]]-开始!$B$6</f>
        <v>19008</v>
      </c>
    </row>
    <row r="5399" spans="1:18">
      <c r="A5399">
        <v>11101</v>
      </c>
      <c r="B5399" t="s">
        <v>49</v>
      </c>
      <c r="C5399" t="str">
        <f t="shared" si="334"/>
        <v>上海杉达</v>
      </c>
      <c r="D5399" t="str">
        <f t="shared" si="335"/>
        <v>01</v>
      </c>
      <c r="E5399" t="s">
        <v>203</v>
      </c>
      <c r="F5399">
        <v>197</v>
      </c>
      <c r="G5399">
        <v>111</v>
      </c>
      <c r="H5399">
        <v>71</v>
      </c>
      <c r="I5399">
        <v>67</v>
      </c>
      <c r="J5399">
        <v>49</v>
      </c>
      <c r="K5399">
        <v>46</v>
      </c>
      <c r="L5399">
        <v>0</v>
      </c>
      <c r="M5399">
        <v>2024</v>
      </c>
      <c r="N5399">
        <f>VLOOKUP(E5399, '2024D'!$A$2:$G$339, 2, FALSE)</f>
        <v>214</v>
      </c>
      <c r="O5399">
        <f>VLOOKUP(E5399, '2024D'!$A$2:$G$339, 3, FALSE)</f>
        <v>36436</v>
      </c>
      <c r="P5399">
        <f>_20206[[#This Row],[最低排名]]-_20206[[#This Row],[同分人数]]+1</f>
        <v>36223</v>
      </c>
      <c r="Q5399">
        <f>IF(O5399&gt;=开始!$B$6, 1, 0)</f>
        <v>1</v>
      </c>
      <c r="R5399">
        <f>_20206[[#This Row],[最低排名]]-开始!$B$6</f>
        <v>36436</v>
      </c>
    </row>
    <row r="5400" spans="1:18">
      <c r="A5400">
        <v>11102</v>
      </c>
      <c r="B5400" t="s">
        <v>51</v>
      </c>
      <c r="C5400" t="str">
        <f t="shared" si="334"/>
        <v>上海杉达</v>
      </c>
      <c r="D5400" t="str">
        <f t="shared" si="335"/>
        <v>02</v>
      </c>
      <c r="E5400" t="s">
        <v>383</v>
      </c>
      <c r="F5400">
        <v>193</v>
      </c>
      <c r="G5400">
        <v>101</v>
      </c>
      <c r="H5400">
        <v>86</v>
      </c>
      <c r="I5400">
        <v>49</v>
      </c>
      <c r="J5400">
        <v>49</v>
      </c>
      <c r="K5400">
        <v>46</v>
      </c>
      <c r="L5400">
        <v>0</v>
      </c>
      <c r="M5400">
        <v>2024</v>
      </c>
      <c r="N5400">
        <f>VLOOKUP(E5400, '2024D'!$A$2:$G$339, 2, FALSE)</f>
        <v>190</v>
      </c>
      <c r="O5400">
        <f>VLOOKUP(E5400, '2024D'!$A$2:$G$339, 3, FALSE)</f>
        <v>37882</v>
      </c>
      <c r="P5400">
        <f>_20206[[#This Row],[最低排名]]-_20206[[#This Row],[同分人数]]+1</f>
        <v>37693</v>
      </c>
      <c r="Q5400">
        <f>IF(O5400&gt;=开始!$B$6, 1, 0)</f>
        <v>1</v>
      </c>
      <c r="R5400">
        <f>_20206[[#This Row],[最低排名]]-开始!$B$6</f>
        <v>37882</v>
      </c>
    </row>
    <row r="5401" spans="1:18">
      <c r="A5401">
        <v>11103</v>
      </c>
      <c r="B5401" t="s">
        <v>53</v>
      </c>
      <c r="C5401" t="str">
        <f t="shared" si="334"/>
        <v>上海杉达</v>
      </c>
      <c r="D5401" t="str">
        <f t="shared" si="335"/>
        <v>03</v>
      </c>
      <c r="E5401" t="s">
        <v>469</v>
      </c>
      <c r="F5401">
        <v>188</v>
      </c>
      <c r="G5401">
        <v>95</v>
      </c>
      <c r="H5401">
        <v>100</v>
      </c>
      <c r="I5401">
        <v>49</v>
      </c>
      <c r="J5401">
        <v>49</v>
      </c>
      <c r="K5401">
        <v>46</v>
      </c>
      <c r="L5401">
        <v>0</v>
      </c>
      <c r="M5401">
        <v>2024</v>
      </c>
      <c r="N5401">
        <f>VLOOKUP(E5401, '2024D'!$A$2:$G$339, 2, FALSE)</f>
        <v>227</v>
      </c>
      <c r="O5401">
        <f>VLOOKUP(E5401, '2024D'!$A$2:$G$339, 3, FALSE)</f>
        <v>36033</v>
      </c>
      <c r="P5401">
        <f>_20206[[#This Row],[最低排名]]-_20206[[#This Row],[同分人数]]+1</f>
        <v>35807</v>
      </c>
      <c r="Q5401">
        <f>IF(O5401&gt;=开始!$B$6, 1, 0)</f>
        <v>1</v>
      </c>
      <c r="R5401">
        <f>_20206[[#This Row],[最低排名]]-开始!$B$6</f>
        <v>36033</v>
      </c>
    </row>
    <row r="5402" spans="1:18">
      <c r="A5402">
        <v>11104</v>
      </c>
      <c r="B5402" t="s">
        <v>55</v>
      </c>
      <c r="C5402" t="str">
        <f t="shared" si="334"/>
        <v>上海杉达</v>
      </c>
      <c r="D5402" t="str">
        <f t="shared" si="335"/>
        <v>04</v>
      </c>
      <c r="E5402" t="s">
        <v>381</v>
      </c>
      <c r="F5402">
        <v>195</v>
      </c>
      <c r="G5402">
        <v>104</v>
      </c>
      <c r="H5402">
        <v>99</v>
      </c>
      <c r="I5402">
        <v>46</v>
      </c>
      <c r="J5402">
        <v>46</v>
      </c>
      <c r="K5402">
        <v>43</v>
      </c>
      <c r="L5402">
        <v>0</v>
      </c>
      <c r="M5402">
        <v>2024</v>
      </c>
      <c r="N5402">
        <f>VLOOKUP(E5402, '2024D'!$A$2:$G$339, 2, FALSE)</f>
        <v>193</v>
      </c>
      <c r="O5402">
        <f>VLOOKUP(E5402, '2024D'!$A$2:$G$339, 3, FALSE)</f>
        <v>36629</v>
      </c>
      <c r="P5402">
        <f>_20206[[#This Row],[最低排名]]-_20206[[#This Row],[同分人数]]+1</f>
        <v>36437</v>
      </c>
      <c r="Q5402">
        <f>IF(O5402&gt;=开始!$B$6, 1, 0)</f>
        <v>1</v>
      </c>
      <c r="R5402">
        <f>_20206[[#This Row],[最低排名]]-开始!$B$6</f>
        <v>36629</v>
      </c>
    </row>
    <row r="5403" spans="1:18">
      <c r="A5403">
        <v>11105</v>
      </c>
      <c r="B5403" t="s">
        <v>2201</v>
      </c>
      <c r="C5403" t="str">
        <f t="shared" si="334"/>
        <v>上海杉达</v>
      </c>
      <c r="D5403" t="str">
        <f t="shared" si="335"/>
        <v>05</v>
      </c>
      <c r="E5403" t="s">
        <v>447</v>
      </c>
      <c r="F5403">
        <v>189</v>
      </c>
      <c r="G5403">
        <v>97</v>
      </c>
      <c r="H5403">
        <v>94</v>
      </c>
      <c r="I5403">
        <v>52</v>
      </c>
      <c r="J5403">
        <v>43</v>
      </c>
      <c r="K5403">
        <v>43</v>
      </c>
      <c r="L5403">
        <v>0</v>
      </c>
      <c r="M5403">
        <v>2024</v>
      </c>
      <c r="N5403">
        <f>VLOOKUP(E5403, '2024D'!$A$2:$G$339, 2, FALSE)</f>
        <v>213</v>
      </c>
      <c r="O5403">
        <f>VLOOKUP(E5403, '2024D'!$A$2:$G$339, 3, FALSE)</f>
        <v>38266</v>
      </c>
      <c r="P5403">
        <f>_20206[[#This Row],[最低排名]]-_20206[[#This Row],[同分人数]]+1</f>
        <v>38054</v>
      </c>
      <c r="Q5403">
        <f>IF(O5403&gt;=开始!$B$6, 1, 0)</f>
        <v>1</v>
      </c>
      <c r="R5403">
        <f>_20206[[#This Row],[最低排名]]-开始!$B$6</f>
        <v>38266</v>
      </c>
    </row>
    <row r="5404" spans="1:18">
      <c r="A5404">
        <v>11201</v>
      </c>
      <c r="B5404" t="s">
        <v>57</v>
      </c>
      <c r="C5404" t="str">
        <f t="shared" si="334"/>
        <v>华东政法</v>
      </c>
      <c r="D5404" t="str">
        <f t="shared" si="335"/>
        <v>01</v>
      </c>
      <c r="E5404" t="s">
        <v>111</v>
      </c>
      <c r="F5404">
        <v>237</v>
      </c>
      <c r="G5404">
        <v>119</v>
      </c>
      <c r="H5404">
        <v>129</v>
      </c>
      <c r="I5404">
        <v>70</v>
      </c>
      <c r="J5404">
        <v>67</v>
      </c>
      <c r="K5404">
        <v>58</v>
      </c>
      <c r="L5404">
        <v>0</v>
      </c>
      <c r="M5404">
        <v>2024</v>
      </c>
      <c r="N5404">
        <f>VLOOKUP(E5404, '2024D'!$A$2:$G$339, 2, FALSE)</f>
        <v>187</v>
      </c>
      <c r="O5404">
        <f>VLOOKUP(E5404, '2024D'!$A$2:$G$339, 3, FALSE)</f>
        <v>5731</v>
      </c>
      <c r="P5404">
        <f>_20206[[#This Row],[最低排名]]-_20206[[#This Row],[同分人数]]+1</f>
        <v>5545</v>
      </c>
      <c r="Q5404">
        <f>IF(O5404&gt;=开始!$B$6, 1, 0)</f>
        <v>1</v>
      </c>
      <c r="R5404">
        <f>_20206[[#This Row],[最低排名]]-开始!$B$6</f>
        <v>5731</v>
      </c>
    </row>
    <row r="5405" spans="1:18">
      <c r="A5405">
        <v>11202</v>
      </c>
      <c r="B5405" t="s">
        <v>59</v>
      </c>
      <c r="C5405" t="str">
        <f t="shared" si="334"/>
        <v>华东政法</v>
      </c>
      <c r="D5405" t="str">
        <f t="shared" si="335"/>
        <v>02</v>
      </c>
      <c r="E5405" t="s">
        <v>103</v>
      </c>
      <c r="F5405">
        <v>228</v>
      </c>
      <c r="G5405">
        <v>118</v>
      </c>
      <c r="H5405">
        <v>130</v>
      </c>
      <c r="I5405">
        <v>70</v>
      </c>
      <c r="J5405">
        <v>64</v>
      </c>
      <c r="K5405">
        <v>52</v>
      </c>
      <c r="L5405">
        <v>0</v>
      </c>
      <c r="M5405">
        <v>2024</v>
      </c>
      <c r="N5405">
        <f>VLOOKUP(E5405, '2024D'!$A$2:$G$339, 2, FALSE)</f>
        <v>215</v>
      </c>
      <c r="O5405">
        <f>VLOOKUP(E5405, '2024D'!$A$2:$G$339, 3, FALSE)</f>
        <v>8973</v>
      </c>
      <c r="P5405">
        <f>_20206[[#This Row],[最低排名]]-_20206[[#This Row],[同分人数]]+1</f>
        <v>8759</v>
      </c>
      <c r="Q5405">
        <f>IF(O5405&gt;=开始!$B$6, 1, 0)</f>
        <v>1</v>
      </c>
      <c r="R5405">
        <f>_20206[[#This Row],[最低排名]]-开始!$B$6</f>
        <v>8973</v>
      </c>
    </row>
    <row r="5406" spans="1:18">
      <c r="A5406">
        <v>11203</v>
      </c>
      <c r="B5406" t="s">
        <v>61</v>
      </c>
      <c r="C5406" t="str">
        <f t="shared" si="334"/>
        <v>华东政法</v>
      </c>
      <c r="D5406" t="str">
        <f t="shared" si="335"/>
        <v>03</v>
      </c>
      <c r="E5406" t="s">
        <v>424</v>
      </c>
      <c r="F5406">
        <v>197</v>
      </c>
      <c r="G5406">
        <v>106</v>
      </c>
      <c r="H5406">
        <v>126</v>
      </c>
      <c r="I5406">
        <v>70</v>
      </c>
      <c r="J5406">
        <v>67</v>
      </c>
      <c r="K5406">
        <v>64</v>
      </c>
      <c r="L5406">
        <v>0</v>
      </c>
      <c r="M5406">
        <v>2024</v>
      </c>
      <c r="N5406">
        <f>VLOOKUP(E5406, '2024D'!$A$2:$G$339, 2, FALSE)</f>
        <v>262</v>
      </c>
      <c r="O5406">
        <f>VLOOKUP(E5406, '2024D'!$A$2:$G$339, 3, FALSE)</f>
        <v>13538</v>
      </c>
      <c r="P5406">
        <f>_20206[[#This Row],[最低排名]]-_20206[[#This Row],[同分人数]]+1</f>
        <v>13277</v>
      </c>
      <c r="Q5406">
        <f>IF(O5406&gt;=开始!$B$6, 1, 0)</f>
        <v>1</v>
      </c>
      <c r="R5406">
        <f>_20206[[#This Row],[最低排名]]-开始!$B$6</f>
        <v>13538</v>
      </c>
    </row>
    <row r="5407" spans="1:18">
      <c r="A5407">
        <v>11204</v>
      </c>
      <c r="B5407" t="s">
        <v>63</v>
      </c>
      <c r="C5407" t="str">
        <f t="shared" ref="C5407:C5470" si="336">LEFT(B5407, FIND("(", B5407) - 1)</f>
        <v>华东政法</v>
      </c>
      <c r="D5407" t="str">
        <f t="shared" si="335"/>
        <v>04</v>
      </c>
      <c r="E5407" t="s">
        <v>607</v>
      </c>
      <c r="F5407">
        <v>220</v>
      </c>
      <c r="G5407">
        <v>113</v>
      </c>
      <c r="H5407">
        <v>128</v>
      </c>
      <c r="I5407">
        <v>67</v>
      </c>
      <c r="J5407">
        <v>64</v>
      </c>
      <c r="K5407">
        <v>58</v>
      </c>
      <c r="L5407">
        <v>0</v>
      </c>
      <c r="M5407">
        <v>2024</v>
      </c>
      <c r="N5407">
        <f>VLOOKUP(E5407, '2024D'!$A$2:$G$339, 2, FALSE)</f>
        <v>232</v>
      </c>
      <c r="O5407">
        <f>VLOOKUP(E5407, '2024D'!$A$2:$G$339, 3, FALSE)</f>
        <v>10538</v>
      </c>
      <c r="P5407">
        <f>_20206[[#This Row],[最低排名]]-_20206[[#This Row],[同分人数]]+1</f>
        <v>10307</v>
      </c>
      <c r="Q5407">
        <f>IF(O5407&gt;=开始!$B$6, 1, 0)</f>
        <v>1</v>
      </c>
      <c r="R5407">
        <f>_20206[[#This Row],[最低排名]]-开始!$B$6</f>
        <v>10538</v>
      </c>
    </row>
    <row r="5408" spans="1:18">
      <c r="A5408">
        <v>11301</v>
      </c>
      <c r="B5408" t="s">
        <v>65</v>
      </c>
      <c r="C5408" t="str">
        <f t="shared" si="336"/>
        <v>上经贸大</v>
      </c>
      <c r="D5408" t="str">
        <f t="shared" si="335"/>
        <v>01</v>
      </c>
      <c r="E5408" t="s">
        <v>160</v>
      </c>
      <c r="F5408">
        <v>231</v>
      </c>
      <c r="G5408">
        <v>120</v>
      </c>
      <c r="H5408">
        <v>114</v>
      </c>
      <c r="I5408">
        <v>64</v>
      </c>
      <c r="J5408">
        <v>64</v>
      </c>
      <c r="K5408">
        <v>61</v>
      </c>
      <c r="L5408">
        <v>0</v>
      </c>
      <c r="M5408">
        <v>2024</v>
      </c>
      <c r="N5408">
        <f>VLOOKUP(E5408, '2024D'!$A$2:$G$339, 2, FALSE)</f>
        <v>249</v>
      </c>
      <c r="O5408">
        <f>VLOOKUP(E5408, '2024D'!$A$2:$G$339, 3, FALSE)</f>
        <v>11234</v>
      </c>
      <c r="P5408">
        <f>_20206[[#This Row],[最低排名]]-_20206[[#This Row],[同分人数]]+1</f>
        <v>10986</v>
      </c>
      <c r="Q5408">
        <f>IF(O5408&gt;=开始!$B$6, 1, 0)</f>
        <v>1</v>
      </c>
      <c r="R5408">
        <f>_20206[[#This Row],[最低排名]]-开始!$B$6</f>
        <v>11234</v>
      </c>
    </row>
    <row r="5409" spans="1:18">
      <c r="A5409">
        <v>11302</v>
      </c>
      <c r="B5409" t="s">
        <v>67</v>
      </c>
      <c r="C5409" t="str">
        <f t="shared" si="336"/>
        <v>上经贸大</v>
      </c>
      <c r="D5409" t="str">
        <f t="shared" si="335"/>
        <v>02</v>
      </c>
      <c r="E5409" t="s">
        <v>132</v>
      </c>
      <c r="F5409">
        <v>221</v>
      </c>
      <c r="G5409">
        <v>114</v>
      </c>
      <c r="H5409">
        <v>123</v>
      </c>
      <c r="I5409">
        <v>64</v>
      </c>
      <c r="J5409">
        <v>52</v>
      </c>
      <c r="K5409">
        <v>52</v>
      </c>
      <c r="L5409">
        <v>0</v>
      </c>
      <c r="M5409">
        <v>2024</v>
      </c>
      <c r="N5409">
        <f>VLOOKUP(E5409, '2024D'!$A$2:$G$339, 2, FALSE)</f>
        <v>233</v>
      </c>
      <c r="O5409">
        <f>VLOOKUP(E5409, '2024D'!$A$2:$G$339, 3, FALSE)</f>
        <v>16483</v>
      </c>
      <c r="P5409">
        <f>_20206[[#This Row],[最低排名]]-_20206[[#This Row],[同分人数]]+1</f>
        <v>16251</v>
      </c>
      <c r="Q5409">
        <f>IF(O5409&gt;=开始!$B$6, 1, 0)</f>
        <v>1</v>
      </c>
      <c r="R5409">
        <f>_20206[[#This Row],[最低排名]]-开始!$B$6</f>
        <v>16483</v>
      </c>
    </row>
    <row r="5410" spans="1:18">
      <c r="A5410">
        <v>11303</v>
      </c>
      <c r="B5410" t="s">
        <v>69</v>
      </c>
      <c r="C5410" t="str">
        <f t="shared" si="336"/>
        <v>上经贸大</v>
      </c>
      <c r="D5410" t="str">
        <f t="shared" ref="D5410:D5473" si="337">MID(B5410, FIND("(", B5410) + 1, FIND(")", B5410) - FIND("(", B5410) - 1)</f>
        <v>03</v>
      </c>
      <c r="E5410" t="s">
        <v>132</v>
      </c>
      <c r="F5410">
        <v>212</v>
      </c>
      <c r="G5410">
        <v>110</v>
      </c>
      <c r="H5410">
        <v>117</v>
      </c>
      <c r="I5410">
        <v>64</v>
      </c>
      <c r="J5410">
        <v>61</v>
      </c>
      <c r="K5410">
        <v>58</v>
      </c>
      <c r="L5410">
        <v>0</v>
      </c>
      <c r="M5410">
        <v>2024</v>
      </c>
      <c r="N5410">
        <f>VLOOKUP(E5410, '2024D'!$A$2:$G$339, 2, FALSE)</f>
        <v>233</v>
      </c>
      <c r="O5410">
        <f>VLOOKUP(E5410, '2024D'!$A$2:$G$339, 3, FALSE)</f>
        <v>16483</v>
      </c>
      <c r="P5410">
        <f>_20206[[#This Row],[最低排名]]-_20206[[#This Row],[同分人数]]+1</f>
        <v>16251</v>
      </c>
      <c r="Q5410">
        <f>IF(O5410&gt;=开始!$B$6, 1, 0)</f>
        <v>1</v>
      </c>
      <c r="R5410">
        <f>_20206[[#This Row],[最低排名]]-开始!$B$6</f>
        <v>16483</v>
      </c>
    </row>
    <row r="5411" spans="1:18">
      <c r="A5411">
        <v>11304</v>
      </c>
      <c r="B5411" t="s">
        <v>71</v>
      </c>
      <c r="C5411" t="str">
        <f t="shared" si="336"/>
        <v>上经贸大</v>
      </c>
      <c r="D5411" t="str">
        <f t="shared" si="337"/>
        <v>04</v>
      </c>
      <c r="E5411" t="s">
        <v>307</v>
      </c>
      <c r="F5411">
        <v>219</v>
      </c>
      <c r="G5411">
        <v>116</v>
      </c>
      <c r="H5411">
        <v>132</v>
      </c>
      <c r="I5411">
        <v>64</v>
      </c>
      <c r="J5411">
        <v>52</v>
      </c>
      <c r="K5411">
        <v>52</v>
      </c>
      <c r="L5411">
        <v>0</v>
      </c>
      <c r="M5411">
        <v>2024</v>
      </c>
      <c r="N5411">
        <f>VLOOKUP(E5411, '2024D'!$A$2:$G$339, 2, FALSE)</f>
        <v>221</v>
      </c>
      <c r="O5411">
        <f>VLOOKUP(E5411, '2024D'!$A$2:$G$339, 3, FALSE)</f>
        <v>14753</v>
      </c>
      <c r="P5411">
        <f>_20206[[#This Row],[最低排名]]-_20206[[#This Row],[同分人数]]+1</f>
        <v>14533</v>
      </c>
      <c r="Q5411">
        <f>IF(O5411&gt;=开始!$B$6, 1, 0)</f>
        <v>1</v>
      </c>
      <c r="R5411">
        <f>_20206[[#This Row],[最低排名]]-开始!$B$6</f>
        <v>14753</v>
      </c>
    </row>
    <row r="5412" spans="1:18">
      <c r="A5412">
        <v>11305</v>
      </c>
      <c r="B5412" t="s">
        <v>2202</v>
      </c>
      <c r="C5412" t="str">
        <f t="shared" si="336"/>
        <v>上经贸大</v>
      </c>
      <c r="D5412" t="str">
        <f t="shared" si="337"/>
        <v>05</v>
      </c>
      <c r="E5412" t="s">
        <v>307</v>
      </c>
      <c r="F5412">
        <v>220</v>
      </c>
      <c r="G5412">
        <v>110</v>
      </c>
      <c r="H5412">
        <v>125</v>
      </c>
      <c r="I5412">
        <v>67</v>
      </c>
      <c r="J5412">
        <v>55</v>
      </c>
      <c r="K5412">
        <v>52</v>
      </c>
      <c r="L5412">
        <v>0</v>
      </c>
      <c r="M5412">
        <v>2024</v>
      </c>
      <c r="N5412">
        <f>VLOOKUP(E5412, '2024D'!$A$2:$G$339, 2, FALSE)</f>
        <v>221</v>
      </c>
      <c r="O5412">
        <f>VLOOKUP(E5412, '2024D'!$A$2:$G$339, 3, FALSE)</f>
        <v>14753</v>
      </c>
      <c r="P5412">
        <f>_20206[[#This Row],[最低排名]]-_20206[[#This Row],[同分人数]]+1</f>
        <v>14533</v>
      </c>
      <c r="Q5412">
        <f>IF(O5412&gt;=开始!$B$6, 1, 0)</f>
        <v>1</v>
      </c>
      <c r="R5412">
        <f>_20206[[#This Row],[最低排名]]-开始!$B$6</f>
        <v>14753</v>
      </c>
    </row>
    <row r="5413" spans="1:18">
      <c r="A5413">
        <v>11401</v>
      </c>
      <c r="B5413" t="s">
        <v>73</v>
      </c>
      <c r="C5413" t="str">
        <f t="shared" si="336"/>
        <v>复旦医学</v>
      </c>
      <c r="D5413" t="str">
        <f t="shared" si="337"/>
        <v>01</v>
      </c>
      <c r="E5413" t="s">
        <v>0</v>
      </c>
      <c r="M5413">
        <v>2024</v>
      </c>
      <c r="N5413">
        <f>VLOOKUP(E5413, '2024D'!$A$2:$G$339, 2, FALSE)</f>
        <v>2684</v>
      </c>
      <c r="O5413">
        <f>VLOOKUP(E5413, '2024D'!$A$2:$G$339, 3, FALSE)</f>
        <v>2684</v>
      </c>
      <c r="P5413">
        <f>_20206[[#This Row],[最低排名]]-_20206[[#This Row],[同分人数]]+1</f>
        <v>1</v>
      </c>
      <c r="Q5413">
        <f>IF(O5413&gt;=开始!$B$6, 1, 0)</f>
        <v>1</v>
      </c>
      <c r="R5413">
        <f>_20206[[#This Row],[最低排名]]-开始!$B$6</f>
        <v>2684</v>
      </c>
    </row>
    <row r="5414" spans="1:18">
      <c r="A5414">
        <v>11501</v>
      </c>
      <c r="B5414" t="s">
        <v>74</v>
      </c>
      <c r="C5414" t="str">
        <f t="shared" si="336"/>
        <v>上海海大</v>
      </c>
      <c r="D5414" t="str">
        <f t="shared" si="337"/>
        <v>01</v>
      </c>
      <c r="E5414" t="s">
        <v>81</v>
      </c>
      <c r="F5414">
        <v>200</v>
      </c>
      <c r="G5414">
        <v>112</v>
      </c>
      <c r="H5414">
        <v>97</v>
      </c>
      <c r="I5414">
        <v>70</v>
      </c>
      <c r="J5414">
        <v>64</v>
      </c>
      <c r="K5414">
        <v>61</v>
      </c>
      <c r="L5414">
        <v>0</v>
      </c>
      <c r="M5414">
        <v>2024</v>
      </c>
      <c r="N5414">
        <f>VLOOKUP(E5414, '2024D'!$A$2:$G$339, 2, FALSE)</f>
        <v>247</v>
      </c>
      <c r="O5414">
        <f>VLOOKUP(E5414, '2024D'!$A$2:$G$339, 3, FALSE)</f>
        <v>21473</v>
      </c>
      <c r="P5414">
        <f>_20206[[#This Row],[最低排名]]-_20206[[#This Row],[同分人数]]+1</f>
        <v>21227</v>
      </c>
      <c r="Q5414">
        <f>IF(O5414&gt;=开始!$B$6, 1, 0)</f>
        <v>1</v>
      </c>
      <c r="R5414">
        <f>_20206[[#This Row],[最低排名]]-开始!$B$6</f>
        <v>21473</v>
      </c>
    </row>
    <row r="5415" spans="1:18">
      <c r="A5415">
        <v>11502</v>
      </c>
      <c r="B5415" t="s">
        <v>76</v>
      </c>
      <c r="C5415" t="str">
        <f t="shared" si="336"/>
        <v>上海海大</v>
      </c>
      <c r="D5415" t="str">
        <f t="shared" si="337"/>
        <v>02</v>
      </c>
      <c r="E5415" t="s">
        <v>450</v>
      </c>
      <c r="F5415">
        <v>191</v>
      </c>
      <c r="G5415">
        <v>100</v>
      </c>
      <c r="H5415">
        <v>126</v>
      </c>
      <c r="I5415">
        <v>64</v>
      </c>
      <c r="J5415">
        <v>58</v>
      </c>
      <c r="K5415">
        <v>55</v>
      </c>
      <c r="L5415">
        <v>0</v>
      </c>
      <c r="M5415">
        <v>2024</v>
      </c>
      <c r="N5415">
        <f>VLOOKUP(E5415, '2024D'!$A$2:$G$339, 2, FALSE)</f>
        <v>263</v>
      </c>
      <c r="O5415">
        <f>VLOOKUP(E5415, '2024D'!$A$2:$G$339, 3, FALSE)</f>
        <v>20956</v>
      </c>
      <c r="P5415">
        <f>_20206[[#This Row],[最低排名]]-_20206[[#This Row],[同分人数]]+1</f>
        <v>20694</v>
      </c>
      <c r="Q5415">
        <f>IF(O5415&gt;=开始!$B$6, 1, 0)</f>
        <v>1</v>
      </c>
      <c r="R5415">
        <f>_20206[[#This Row],[最低排名]]-开始!$B$6</f>
        <v>20956</v>
      </c>
    </row>
    <row r="5416" spans="1:18">
      <c r="A5416">
        <v>11503</v>
      </c>
      <c r="B5416" t="s">
        <v>78</v>
      </c>
      <c r="C5416" t="str">
        <f t="shared" si="336"/>
        <v>上海海大</v>
      </c>
      <c r="D5416" t="str">
        <f t="shared" si="337"/>
        <v>03</v>
      </c>
      <c r="E5416" t="s">
        <v>749</v>
      </c>
      <c r="F5416">
        <v>227</v>
      </c>
      <c r="G5416">
        <v>121</v>
      </c>
      <c r="H5416">
        <v>109</v>
      </c>
      <c r="I5416">
        <v>58</v>
      </c>
      <c r="J5416">
        <v>58</v>
      </c>
      <c r="K5416">
        <v>52</v>
      </c>
      <c r="L5416">
        <v>0</v>
      </c>
      <c r="M5416">
        <v>2024</v>
      </c>
      <c r="N5416">
        <f>VLOOKUP(E5416, '2024D'!$A$2:$G$339, 2, FALSE)</f>
        <v>249</v>
      </c>
      <c r="O5416">
        <f>VLOOKUP(E5416, '2024D'!$A$2:$G$339, 3, FALSE)</f>
        <v>18539</v>
      </c>
      <c r="P5416">
        <f>_20206[[#This Row],[最低排名]]-_20206[[#This Row],[同分人数]]+1</f>
        <v>18291</v>
      </c>
      <c r="Q5416">
        <f>IF(O5416&gt;=开始!$B$6, 1, 0)</f>
        <v>1</v>
      </c>
      <c r="R5416">
        <f>_20206[[#This Row],[最低排名]]-开始!$B$6</f>
        <v>18539</v>
      </c>
    </row>
    <row r="5417" spans="1:18">
      <c r="A5417">
        <v>11504</v>
      </c>
      <c r="B5417" t="s">
        <v>80</v>
      </c>
      <c r="C5417" t="str">
        <f t="shared" si="336"/>
        <v>上海海大</v>
      </c>
      <c r="D5417" t="str">
        <f t="shared" si="337"/>
        <v>04</v>
      </c>
      <c r="E5417" t="s">
        <v>85</v>
      </c>
      <c r="F5417">
        <v>196</v>
      </c>
      <c r="G5417">
        <v>98</v>
      </c>
      <c r="H5417">
        <v>113</v>
      </c>
      <c r="I5417">
        <v>64</v>
      </c>
      <c r="J5417">
        <v>58</v>
      </c>
      <c r="K5417">
        <v>55</v>
      </c>
      <c r="L5417">
        <v>0</v>
      </c>
      <c r="M5417">
        <v>2024</v>
      </c>
      <c r="N5417">
        <f>VLOOKUP(E5417, '2024D'!$A$2:$G$339, 2, FALSE)</f>
        <v>259</v>
      </c>
      <c r="O5417">
        <f>VLOOKUP(E5417, '2024D'!$A$2:$G$339, 3, FALSE)</f>
        <v>23040</v>
      </c>
      <c r="P5417">
        <f>_20206[[#This Row],[最低排名]]-_20206[[#This Row],[同分人数]]+1</f>
        <v>22782</v>
      </c>
      <c r="Q5417">
        <f>IF(O5417&gt;=开始!$B$6, 1, 0)</f>
        <v>1</v>
      </c>
      <c r="R5417">
        <f>_20206[[#This Row],[最低排名]]-开始!$B$6</f>
        <v>23040</v>
      </c>
    </row>
    <row r="5418" spans="1:18">
      <c r="A5418">
        <v>11505</v>
      </c>
      <c r="B5418" t="s">
        <v>82</v>
      </c>
      <c r="C5418" t="str">
        <f t="shared" si="336"/>
        <v>上海海大</v>
      </c>
      <c r="D5418" t="str">
        <f t="shared" si="337"/>
        <v>05</v>
      </c>
      <c r="E5418" t="s">
        <v>546</v>
      </c>
      <c r="F5418">
        <v>222</v>
      </c>
      <c r="G5418">
        <v>114</v>
      </c>
      <c r="H5418">
        <v>104</v>
      </c>
      <c r="I5418">
        <v>58</v>
      </c>
      <c r="J5418">
        <v>52</v>
      </c>
      <c r="K5418">
        <v>52</v>
      </c>
      <c r="L5418">
        <v>0</v>
      </c>
      <c r="M5418">
        <v>2024</v>
      </c>
      <c r="N5418">
        <f>VLOOKUP(E5418, '2024D'!$A$2:$G$339, 2, FALSE)</f>
        <v>244</v>
      </c>
      <c r="O5418">
        <f>VLOOKUP(E5418, '2024D'!$A$2:$G$339, 3, FALSE)</f>
        <v>22514</v>
      </c>
      <c r="P5418">
        <f>_20206[[#This Row],[最低排名]]-_20206[[#This Row],[同分人数]]+1</f>
        <v>22271</v>
      </c>
      <c r="Q5418">
        <f>IF(O5418&gt;=开始!$B$6, 1, 0)</f>
        <v>1</v>
      </c>
      <c r="R5418">
        <f>_20206[[#This Row],[最低排名]]-开始!$B$6</f>
        <v>22514</v>
      </c>
    </row>
    <row r="5419" spans="1:18">
      <c r="A5419">
        <v>11506</v>
      </c>
      <c r="B5419" t="s">
        <v>84</v>
      </c>
      <c r="C5419" t="str">
        <f t="shared" si="336"/>
        <v>上海海大</v>
      </c>
      <c r="D5419" t="str">
        <f t="shared" si="337"/>
        <v>06</v>
      </c>
      <c r="E5419" t="s">
        <v>323</v>
      </c>
      <c r="F5419">
        <v>183</v>
      </c>
      <c r="G5419">
        <v>94</v>
      </c>
      <c r="H5419">
        <v>124</v>
      </c>
      <c r="I5419">
        <v>64</v>
      </c>
      <c r="J5419">
        <v>58</v>
      </c>
      <c r="K5419">
        <v>52</v>
      </c>
      <c r="L5419">
        <v>0</v>
      </c>
      <c r="M5419">
        <v>2024</v>
      </c>
      <c r="N5419">
        <f>VLOOKUP(E5419, '2024D'!$A$2:$G$339, 2, FALSE)</f>
        <v>257</v>
      </c>
      <c r="O5419">
        <f>VLOOKUP(E5419, '2024D'!$A$2:$G$339, 3, FALSE)</f>
        <v>24337</v>
      </c>
      <c r="P5419">
        <f>_20206[[#This Row],[最低排名]]-_20206[[#This Row],[同分人数]]+1</f>
        <v>24081</v>
      </c>
      <c r="Q5419">
        <f>IF(O5419&gt;=开始!$B$6, 1, 0)</f>
        <v>1</v>
      </c>
      <c r="R5419">
        <f>_20206[[#This Row],[最低排名]]-开始!$B$6</f>
        <v>24337</v>
      </c>
    </row>
    <row r="5420" spans="1:18">
      <c r="A5420">
        <v>11601</v>
      </c>
      <c r="B5420" t="s">
        <v>86</v>
      </c>
      <c r="C5420" t="str">
        <f t="shared" si="336"/>
        <v>上海戏剧</v>
      </c>
      <c r="D5420" t="str">
        <f t="shared" si="337"/>
        <v>01</v>
      </c>
      <c r="E5420" t="s">
        <v>87</v>
      </c>
      <c r="F5420">
        <v>217</v>
      </c>
      <c r="G5420">
        <v>110</v>
      </c>
      <c r="H5420">
        <v>117</v>
      </c>
      <c r="I5420">
        <v>70</v>
      </c>
      <c r="J5420">
        <v>67</v>
      </c>
      <c r="K5420">
        <v>55</v>
      </c>
      <c r="L5420">
        <v>0</v>
      </c>
      <c r="M5420">
        <v>2024</v>
      </c>
      <c r="N5420">
        <f>VLOOKUP(E5420, '2024D'!$A$2:$G$339, 2, FALSE)</f>
        <v>225</v>
      </c>
      <c r="O5420">
        <f>VLOOKUP(E5420, '2024D'!$A$2:$G$339, 3, FALSE)</f>
        <v>13085</v>
      </c>
      <c r="P5420">
        <f>_20206[[#This Row],[最低排名]]-_20206[[#This Row],[同分人数]]+1</f>
        <v>12861</v>
      </c>
      <c r="Q5420">
        <f>IF(O5420&gt;=开始!$B$6, 1, 0)</f>
        <v>1</v>
      </c>
      <c r="R5420">
        <f>_20206[[#This Row],[最低排名]]-开始!$B$6</f>
        <v>13085</v>
      </c>
    </row>
    <row r="5421" spans="1:18">
      <c r="A5421">
        <v>11701</v>
      </c>
      <c r="B5421" t="s">
        <v>88</v>
      </c>
      <c r="C5421" t="str">
        <f t="shared" si="336"/>
        <v>上海电力</v>
      </c>
      <c r="D5421" t="str">
        <f t="shared" si="337"/>
        <v>01</v>
      </c>
      <c r="E5421" t="s">
        <v>62</v>
      </c>
      <c r="F5421">
        <v>228</v>
      </c>
      <c r="G5421">
        <v>120</v>
      </c>
      <c r="H5421">
        <v>128</v>
      </c>
      <c r="I5421">
        <v>58</v>
      </c>
      <c r="J5421">
        <v>58</v>
      </c>
      <c r="K5421">
        <v>55</v>
      </c>
      <c r="L5421">
        <v>0</v>
      </c>
      <c r="M5421">
        <v>2024</v>
      </c>
      <c r="N5421">
        <f>VLOOKUP(E5421, '2024D'!$A$2:$G$339, 2, FALSE)</f>
        <v>233</v>
      </c>
      <c r="O5421">
        <f>VLOOKUP(E5421, '2024D'!$A$2:$G$339, 3, FALSE)</f>
        <v>12860</v>
      </c>
      <c r="P5421">
        <f>_20206[[#This Row],[最低排名]]-_20206[[#This Row],[同分人数]]+1</f>
        <v>12628</v>
      </c>
      <c r="Q5421">
        <f>IF(O5421&gt;=开始!$B$6, 1, 0)</f>
        <v>1</v>
      </c>
      <c r="R5421">
        <f>_20206[[#This Row],[最低排名]]-开始!$B$6</f>
        <v>12860</v>
      </c>
    </row>
    <row r="5422" spans="1:18">
      <c r="A5422">
        <v>11702</v>
      </c>
      <c r="B5422" t="s">
        <v>89</v>
      </c>
      <c r="C5422" t="str">
        <f t="shared" si="336"/>
        <v>上海电力</v>
      </c>
      <c r="D5422" t="str">
        <f t="shared" si="337"/>
        <v>02</v>
      </c>
      <c r="E5422" t="s">
        <v>450</v>
      </c>
      <c r="F5422">
        <v>216</v>
      </c>
      <c r="G5422">
        <v>108</v>
      </c>
      <c r="H5422">
        <v>113</v>
      </c>
      <c r="I5422">
        <v>64</v>
      </c>
      <c r="J5422">
        <v>52</v>
      </c>
      <c r="K5422">
        <v>49</v>
      </c>
      <c r="L5422">
        <v>0</v>
      </c>
      <c r="M5422">
        <v>2024</v>
      </c>
      <c r="N5422">
        <f>VLOOKUP(E5422, '2024D'!$A$2:$G$339, 2, FALSE)</f>
        <v>263</v>
      </c>
      <c r="O5422">
        <f>VLOOKUP(E5422, '2024D'!$A$2:$G$339, 3, FALSE)</f>
        <v>20956</v>
      </c>
      <c r="P5422">
        <f>_20206[[#This Row],[最低排名]]-_20206[[#This Row],[同分人数]]+1</f>
        <v>20694</v>
      </c>
      <c r="Q5422">
        <f>IF(O5422&gt;=开始!$B$6, 1, 0)</f>
        <v>1</v>
      </c>
      <c r="R5422">
        <f>_20206[[#This Row],[最低排名]]-开始!$B$6</f>
        <v>20956</v>
      </c>
    </row>
    <row r="5423" spans="1:18">
      <c r="A5423">
        <v>11703</v>
      </c>
      <c r="B5423" t="s">
        <v>91</v>
      </c>
      <c r="C5423" t="str">
        <f t="shared" si="336"/>
        <v>上海电力</v>
      </c>
      <c r="D5423" t="str">
        <f t="shared" si="337"/>
        <v>03</v>
      </c>
      <c r="E5423" t="s">
        <v>146</v>
      </c>
      <c r="F5423">
        <v>211</v>
      </c>
      <c r="G5423">
        <v>120</v>
      </c>
      <c r="H5423">
        <v>96</v>
      </c>
      <c r="I5423">
        <v>61</v>
      </c>
      <c r="J5423">
        <v>58</v>
      </c>
      <c r="K5423">
        <v>58</v>
      </c>
      <c r="L5423">
        <v>0</v>
      </c>
      <c r="M5423">
        <v>2024</v>
      </c>
      <c r="N5423">
        <f>VLOOKUP(E5423, '2024D'!$A$2:$G$339, 2, FALSE)</f>
        <v>260</v>
      </c>
      <c r="O5423">
        <f>VLOOKUP(E5423, '2024D'!$A$2:$G$339, 3, FALSE)</f>
        <v>23553</v>
      </c>
      <c r="P5423">
        <f>_20206[[#This Row],[最低排名]]-_20206[[#This Row],[同分人数]]+1</f>
        <v>23294</v>
      </c>
      <c r="Q5423">
        <f>IF(O5423&gt;=开始!$B$6, 1, 0)</f>
        <v>1</v>
      </c>
      <c r="R5423">
        <f>_20206[[#This Row],[最低排名]]-开始!$B$6</f>
        <v>23553</v>
      </c>
    </row>
    <row r="5424" spans="1:18">
      <c r="A5424">
        <v>11704</v>
      </c>
      <c r="B5424" t="s">
        <v>93</v>
      </c>
      <c r="C5424" t="str">
        <f t="shared" si="336"/>
        <v>上海电力</v>
      </c>
      <c r="D5424" t="str">
        <f t="shared" si="337"/>
        <v>04</v>
      </c>
      <c r="E5424" t="s">
        <v>155</v>
      </c>
      <c r="F5424">
        <v>222</v>
      </c>
      <c r="G5424">
        <v>114</v>
      </c>
      <c r="H5424">
        <v>111</v>
      </c>
      <c r="I5424">
        <v>55</v>
      </c>
      <c r="J5424">
        <v>52</v>
      </c>
      <c r="K5424">
        <v>49</v>
      </c>
      <c r="L5424">
        <v>0</v>
      </c>
      <c r="M5424">
        <v>2024</v>
      </c>
      <c r="N5424">
        <f>VLOOKUP(E5424, '2024D'!$A$2:$G$339, 2, FALSE)</f>
        <v>267</v>
      </c>
      <c r="O5424">
        <f>VLOOKUP(E5424, '2024D'!$A$2:$G$339, 3, FALSE)</f>
        <v>22270</v>
      </c>
      <c r="P5424">
        <f>_20206[[#This Row],[最低排名]]-_20206[[#This Row],[同分人数]]+1</f>
        <v>22004</v>
      </c>
      <c r="Q5424">
        <f>IF(O5424&gt;=开始!$B$6, 1, 0)</f>
        <v>1</v>
      </c>
      <c r="R5424">
        <f>_20206[[#This Row],[最低排名]]-开始!$B$6</f>
        <v>22270</v>
      </c>
    </row>
    <row r="5425" spans="1:18">
      <c r="A5425">
        <v>11705</v>
      </c>
      <c r="B5425" t="s">
        <v>95</v>
      </c>
      <c r="C5425" t="str">
        <f t="shared" si="336"/>
        <v>上海电力</v>
      </c>
      <c r="D5425" t="str">
        <f t="shared" si="337"/>
        <v>05</v>
      </c>
      <c r="E5425" t="s">
        <v>96</v>
      </c>
      <c r="F5425">
        <v>214</v>
      </c>
      <c r="G5425">
        <v>114</v>
      </c>
      <c r="H5425">
        <v>105</v>
      </c>
      <c r="I5425">
        <v>52</v>
      </c>
      <c r="J5425">
        <v>52</v>
      </c>
      <c r="K5425">
        <v>49</v>
      </c>
      <c r="L5425">
        <v>0</v>
      </c>
      <c r="M5425">
        <v>2024</v>
      </c>
      <c r="N5425">
        <f>VLOOKUP(E5425, '2024D'!$A$2:$G$339, 2, FALSE)</f>
        <v>222</v>
      </c>
      <c r="O5425">
        <f>VLOOKUP(E5425, '2024D'!$A$2:$G$339, 3, FALSE)</f>
        <v>26492</v>
      </c>
      <c r="P5425">
        <f>_20206[[#This Row],[最低排名]]-_20206[[#This Row],[同分人数]]+1</f>
        <v>26271</v>
      </c>
      <c r="Q5425">
        <f>IF(O5425&gt;=开始!$B$6, 1, 0)</f>
        <v>1</v>
      </c>
      <c r="R5425">
        <f>_20206[[#This Row],[最低排名]]-开始!$B$6</f>
        <v>26492</v>
      </c>
    </row>
    <row r="5426" spans="1:18">
      <c r="A5426">
        <v>11801</v>
      </c>
      <c r="B5426" t="s">
        <v>97</v>
      </c>
      <c r="C5426" t="str">
        <f t="shared" si="336"/>
        <v>上海音乐</v>
      </c>
      <c r="D5426" t="str">
        <f t="shared" si="337"/>
        <v>01</v>
      </c>
      <c r="E5426" t="s">
        <v>149</v>
      </c>
      <c r="F5426">
        <v>218</v>
      </c>
      <c r="G5426">
        <v>112</v>
      </c>
      <c r="H5426">
        <v>87</v>
      </c>
      <c r="I5426">
        <v>70</v>
      </c>
      <c r="J5426">
        <v>61</v>
      </c>
      <c r="K5426">
        <v>61</v>
      </c>
      <c r="L5426">
        <v>0</v>
      </c>
      <c r="M5426">
        <v>2024</v>
      </c>
      <c r="N5426">
        <f>VLOOKUP(E5426, '2024D'!$A$2:$G$339, 2, FALSE)</f>
        <v>243</v>
      </c>
      <c r="O5426">
        <f>VLOOKUP(E5426, '2024D'!$A$2:$G$339, 3, FALSE)</f>
        <v>20203</v>
      </c>
      <c r="P5426">
        <f>_20206[[#This Row],[最低排名]]-_20206[[#This Row],[同分人数]]+1</f>
        <v>19961</v>
      </c>
      <c r="Q5426">
        <f>IF(O5426&gt;=开始!$B$6, 1, 0)</f>
        <v>1</v>
      </c>
      <c r="R5426">
        <f>_20206[[#This Row],[最低排名]]-开始!$B$6</f>
        <v>20203</v>
      </c>
    </row>
    <row r="5427" spans="1:18">
      <c r="A5427">
        <v>11802</v>
      </c>
      <c r="B5427" t="s">
        <v>99</v>
      </c>
      <c r="C5427" t="str">
        <f t="shared" si="336"/>
        <v>上海音乐</v>
      </c>
      <c r="D5427" t="str">
        <f t="shared" si="337"/>
        <v>02</v>
      </c>
      <c r="E5427" t="s">
        <v>41</v>
      </c>
      <c r="F5427">
        <v>207</v>
      </c>
      <c r="G5427">
        <v>111</v>
      </c>
      <c r="H5427">
        <v>112</v>
      </c>
      <c r="I5427">
        <v>61</v>
      </c>
      <c r="J5427">
        <v>61</v>
      </c>
      <c r="K5427">
        <v>58</v>
      </c>
      <c r="L5427">
        <v>0</v>
      </c>
      <c r="M5427">
        <v>2024</v>
      </c>
      <c r="N5427">
        <f>VLOOKUP(E5427, '2024D'!$A$2:$G$339, 2, FALSE)</f>
        <v>243</v>
      </c>
      <c r="O5427">
        <f>VLOOKUP(E5427, '2024D'!$A$2:$G$339, 3, FALSE)</f>
        <v>19729</v>
      </c>
      <c r="P5427">
        <f>_20206[[#This Row],[最低排名]]-_20206[[#This Row],[同分人数]]+1</f>
        <v>19487</v>
      </c>
      <c r="Q5427">
        <f>IF(O5427&gt;=开始!$B$6, 1, 0)</f>
        <v>1</v>
      </c>
      <c r="R5427">
        <f>_20206[[#This Row],[最低排名]]-开始!$B$6</f>
        <v>19729</v>
      </c>
    </row>
    <row r="5428" spans="1:18">
      <c r="A5428">
        <v>11901</v>
      </c>
      <c r="B5428" t="s">
        <v>101</v>
      </c>
      <c r="C5428" t="str">
        <f t="shared" si="336"/>
        <v>上海大学</v>
      </c>
      <c r="D5428" t="str">
        <f t="shared" si="337"/>
        <v>01</v>
      </c>
      <c r="E5428" t="s">
        <v>244</v>
      </c>
      <c r="F5428">
        <v>234</v>
      </c>
      <c r="G5428">
        <v>119</v>
      </c>
      <c r="H5428">
        <v>132</v>
      </c>
      <c r="I5428">
        <v>64</v>
      </c>
      <c r="J5428">
        <v>64</v>
      </c>
      <c r="K5428">
        <v>61</v>
      </c>
      <c r="L5428">
        <v>0</v>
      </c>
      <c r="M5428">
        <v>2024</v>
      </c>
      <c r="N5428">
        <f>VLOOKUP(E5428, '2024D'!$A$2:$G$339, 2, FALSE)</f>
        <v>201</v>
      </c>
      <c r="O5428">
        <f>VLOOKUP(E5428, '2024D'!$A$2:$G$339, 3, FALSE)</f>
        <v>6832</v>
      </c>
      <c r="P5428">
        <f>_20206[[#This Row],[最低排名]]-_20206[[#This Row],[同分人数]]+1</f>
        <v>6632</v>
      </c>
      <c r="Q5428">
        <f>IF(O5428&gt;=开始!$B$6, 1, 0)</f>
        <v>1</v>
      </c>
      <c r="R5428">
        <f>_20206[[#This Row],[最低排名]]-开始!$B$6</f>
        <v>6832</v>
      </c>
    </row>
    <row r="5429" spans="1:18">
      <c r="A5429">
        <v>11902</v>
      </c>
      <c r="B5429" t="s">
        <v>102</v>
      </c>
      <c r="C5429" t="str">
        <f t="shared" si="336"/>
        <v>上海大学</v>
      </c>
      <c r="D5429" t="str">
        <f t="shared" si="337"/>
        <v>02</v>
      </c>
      <c r="E5429" t="s">
        <v>105</v>
      </c>
      <c r="F5429">
        <v>224</v>
      </c>
      <c r="G5429">
        <v>113</v>
      </c>
      <c r="H5429">
        <v>125</v>
      </c>
      <c r="I5429">
        <v>67</v>
      </c>
      <c r="J5429">
        <v>61</v>
      </c>
      <c r="K5429">
        <v>61</v>
      </c>
      <c r="L5429">
        <v>0</v>
      </c>
      <c r="M5429">
        <v>2024</v>
      </c>
      <c r="N5429">
        <f>VLOOKUP(E5429, '2024D'!$A$2:$G$339, 2, FALSE)</f>
        <v>237</v>
      </c>
      <c r="O5429">
        <f>VLOOKUP(E5429, '2024D'!$A$2:$G$339, 3, FALSE)</f>
        <v>10306</v>
      </c>
      <c r="P5429">
        <f>_20206[[#This Row],[最低排名]]-_20206[[#This Row],[同分人数]]+1</f>
        <v>10070</v>
      </c>
      <c r="Q5429">
        <f>IF(O5429&gt;=开始!$B$6, 1, 0)</f>
        <v>1</v>
      </c>
      <c r="R5429">
        <f>_20206[[#This Row],[最低排名]]-开始!$B$6</f>
        <v>10306</v>
      </c>
    </row>
    <row r="5430" spans="1:18">
      <c r="A5430">
        <v>11903</v>
      </c>
      <c r="B5430" t="s">
        <v>104</v>
      </c>
      <c r="C5430" t="str">
        <f t="shared" si="336"/>
        <v>上海大学</v>
      </c>
      <c r="D5430" t="str">
        <f t="shared" si="337"/>
        <v>03</v>
      </c>
      <c r="E5430" t="s">
        <v>607</v>
      </c>
      <c r="F5430">
        <v>223</v>
      </c>
      <c r="G5430">
        <v>117</v>
      </c>
      <c r="H5430">
        <v>122</v>
      </c>
      <c r="I5430">
        <v>67</v>
      </c>
      <c r="J5430">
        <v>64</v>
      </c>
      <c r="K5430">
        <v>61</v>
      </c>
      <c r="L5430">
        <v>0</v>
      </c>
      <c r="M5430">
        <v>2024</v>
      </c>
      <c r="N5430">
        <f>VLOOKUP(E5430, '2024D'!$A$2:$G$339, 2, FALSE)</f>
        <v>232</v>
      </c>
      <c r="O5430">
        <f>VLOOKUP(E5430, '2024D'!$A$2:$G$339, 3, FALSE)</f>
        <v>10538</v>
      </c>
      <c r="P5430">
        <f>_20206[[#This Row],[最低排名]]-_20206[[#This Row],[同分人数]]+1</f>
        <v>10307</v>
      </c>
      <c r="Q5430">
        <f>IF(O5430&gt;=开始!$B$6, 1, 0)</f>
        <v>1</v>
      </c>
      <c r="R5430">
        <f>_20206[[#This Row],[最低排名]]-开始!$B$6</f>
        <v>10538</v>
      </c>
    </row>
    <row r="5431" spans="1:18">
      <c r="A5431">
        <v>11904</v>
      </c>
      <c r="B5431" t="s">
        <v>106</v>
      </c>
      <c r="C5431" t="str">
        <f t="shared" si="336"/>
        <v>上海大学</v>
      </c>
      <c r="D5431" t="str">
        <f t="shared" si="337"/>
        <v>04</v>
      </c>
      <c r="E5431" t="s">
        <v>64</v>
      </c>
      <c r="F5431">
        <v>220</v>
      </c>
      <c r="G5431">
        <v>112</v>
      </c>
      <c r="H5431">
        <v>128</v>
      </c>
      <c r="I5431">
        <v>67</v>
      </c>
      <c r="J5431">
        <v>64</v>
      </c>
      <c r="K5431">
        <v>61</v>
      </c>
      <c r="L5431">
        <v>0</v>
      </c>
      <c r="M5431">
        <v>2024</v>
      </c>
      <c r="N5431">
        <f>VLOOKUP(E5431, '2024D'!$A$2:$G$339, 2, FALSE)</f>
        <v>224</v>
      </c>
      <c r="O5431">
        <f>VLOOKUP(E5431, '2024D'!$A$2:$G$339, 3, FALSE)</f>
        <v>9848</v>
      </c>
      <c r="P5431">
        <f>_20206[[#This Row],[最低排名]]-_20206[[#This Row],[同分人数]]+1</f>
        <v>9625</v>
      </c>
      <c r="Q5431">
        <f>IF(O5431&gt;=开始!$B$6, 1, 0)</f>
        <v>1</v>
      </c>
      <c r="R5431">
        <f>_20206[[#This Row],[最低排名]]-开始!$B$6</f>
        <v>9848</v>
      </c>
    </row>
    <row r="5432" spans="1:18">
      <c r="A5432">
        <v>12001</v>
      </c>
      <c r="B5432" t="s">
        <v>109</v>
      </c>
      <c r="C5432" t="str">
        <f t="shared" si="336"/>
        <v>交大医学</v>
      </c>
      <c r="D5432" t="str">
        <f t="shared" si="337"/>
        <v>01</v>
      </c>
      <c r="E5432" t="s">
        <v>0</v>
      </c>
      <c r="M5432">
        <v>2024</v>
      </c>
      <c r="N5432">
        <f>VLOOKUP(E5432, '2024D'!$A$2:$G$339, 2, FALSE)</f>
        <v>2684</v>
      </c>
      <c r="O5432">
        <f>VLOOKUP(E5432, '2024D'!$A$2:$G$339, 3, FALSE)</f>
        <v>2684</v>
      </c>
      <c r="P5432">
        <f>_20206[[#This Row],[最低排名]]-_20206[[#This Row],[同分人数]]+1</f>
        <v>1</v>
      </c>
      <c r="Q5432">
        <f>IF(O5432&gt;=开始!$B$6, 1, 0)</f>
        <v>1</v>
      </c>
      <c r="R5432">
        <f>_20206[[#This Row],[最低排名]]-开始!$B$6</f>
        <v>2684</v>
      </c>
    </row>
    <row r="5433" spans="1:18">
      <c r="A5433">
        <v>12101</v>
      </c>
      <c r="B5433" t="s">
        <v>110</v>
      </c>
      <c r="C5433" t="str">
        <f t="shared" si="336"/>
        <v>上海中医</v>
      </c>
      <c r="D5433" t="str">
        <f t="shared" si="337"/>
        <v>01</v>
      </c>
      <c r="E5433" t="s">
        <v>33</v>
      </c>
      <c r="F5433">
        <v>241</v>
      </c>
      <c r="G5433">
        <v>130</v>
      </c>
      <c r="H5433">
        <v>124</v>
      </c>
      <c r="I5433">
        <v>67</v>
      </c>
      <c r="J5433">
        <v>64</v>
      </c>
      <c r="K5433">
        <v>61</v>
      </c>
      <c r="L5433">
        <v>0</v>
      </c>
      <c r="M5433">
        <v>2024</v>
      </c>
      <c r="N5433">
        <f>VLOOKUP(E5433, '2024D'!$A$2:$G$339, 2, FALSE)</f>
        <v>173</v>
      </c>
      <c r="O5433">
        <f>VLOOKUP(E5433, '2024D'!$A$2:$G$339, 3, FALSE)</f>
        <v>6458</v>
      </c>
      <c r="P5433">
        <f>_20206[[#This Row],[最低排名]]-_20206[[#This Row],[同分人数]]+1</f>
        <v>6286</v>
      </c>
      <c r="Q5433">
        <f>IF(O5433&gt;=开始!$B$6, 1, 0)</f>
        <v>1</v>
      </c>
      <c r="R5433">
        <f>_20206[[#This Row],[最低排名]]-开始!$B$6</f>
        <v>6458</v>
      </c>
    </row>
    <row r="5434" spans="1:18">
      <c r="A5434">
        <v>12102</v>
      </c>
      <c r="B5434" t="s">
        <v>112</v>
      </c>
      <c r="C5434" t="str">
        <f t="shared" si="336"/>
        <v>上海中医</v>
      </c>
      <c r="D5434" t="str">
        <f t="shared" si="337"/>
        <v>02</v>
      </c>
      <c r="E5434" t="s">
        <v>16</v>
      </c>
      <c r="F5434">
        <v>228</v>
      </c>
      <c r="G5434">
        <v>117</v>
      </c>
      <c r="H5434">
        <v>131</v>
      </c>
      <c r="I5434">
        <v>70</v>
      </c>
      <c r="J5434">
        <v>67</v>
      </c>
      <c r="K5434">
        <v>58</v>
      </c>
      <c r="L5434">
        <v>0</v>
      </c>
      <c r="M5434">
        <v>2024</v>
      </c>
      <c r="N5434">
        <f>VLOOKUP(E5434, '2024D'!$A$2:$G$339, 2, FALSE)</f>
        <v>189</v>
      </c>
      <c r="O5434">
        <f>VLOOKUP(E5434, '2024D'!$A$2:$G$339, 3, FALSE)</f>
        <v>7021</v>
      </c>
      <c r="P5434">
        <f>_20206[[#This Row],[最低排名]]-_20206[[#This Row],[同分人数]]+1</f>
        <v>6833</v>
      </c>
      <c r="Q5434">
        <f>IF(O5434&gt;=开始!$B$6, 1, 0)</f>
        <v>1</v>
      </c>
      <c r="R5434">
        <f>_20206[[#This Row],[最低排名]]-开始!$B$6</f>
        <v>7021</v>
      </c>
    </row>
    <row r="5435" spans="1:18">
      <c r="A5435">
        <v>12103</v>
      </c>
      <c r="B5435" t="s">
        <v>113</v>
      </c>
      <c r="C5435" t="str">
        <f t="shared" si="336"/>
        <v>上海中医</v>
      </c>
      <c r="D5435" t="str">
        <f t="shared" si="337"/>
        <v>03</v>
      </c>
      <c r="E5435" t="s">
        <v>87</v>
      </c>
      <c r="F5435">
        <v>205</v>
      </c>
      <c r="G5435">
        <v>114</v>
      </c>
      <c r="H5435">
        <v>120</v>
      </c>
      <c r="I5435">
        <v>70</v>
      </c>
      <c r="J5435">
        <v>67</v>
      </c>
      <c r="K5435">
        <v>64</v>
      </c>
      <c r="L5435">
        <v>0</v>
      </c>
      <c r="M5435">
        <v>2024</v>
      </c>
      <c r="N5435">
        <f>VLOOKUP(E5435, '2024D'!$A$2:$G$339, 2, FALSE)</f>
        <v>225</v>
      </c>
      <c r="O5435">
        <f>VLOOKUP(E5435, '2024D'!$A$2:$G$339, 3, FALSE)</f>
        <v>13085</v>
      </c>
      <c r="P5435">
        <f>_20206[[#This Row],[最低排名]]-_20206[[#This Row],[同分人数]]+1</f>
        <v>12861</v>
      </c>
      <c r="Q5435">
        <f>IF(O5435&gt;=开始!$B$6, 1, 0)</f>
        <v>1</v>
      </c>
      <c r="R5435">
        <f>_20206[[#This Row],[最低排名]]-开始!$B$6</f>
        <v>13085</v>
      </c>
    </row>
    <row r="5436" spans="1:18">
      <c r="A5436">
        <v>12104</v>
      </c>
      <c r="B5436" t="s">
        <v>114</v>
      </c>
      <c r="C5436" t="str">
        <f t="shared" si="336"/>
        <v>上海中医</v>
      </c>
      <c r="D5436" t="str">
        <f t="shared" si="337"/>
        <v>04</v>
      </c>
      <c r="E5436" t="s">
        <v>70</v>
      </c>
      <c r="F5436">
        <v>212</v>
      </c>
      <c r="G5436">
        <v>108</v>
      </c>
      <c r="H5436">
        <v>117</v>
      </c>
      <c r="I5436">
        <v>67</v>
      </c>
      <c r="J5436">
        <v>64</v>
      </c>
      <c r="K5436">
        <v>58</v>
      </c>
      <c r="L5436">
        <v>0</v>
      </c>
      <c r="M5436">
        <v>2024</v>
      </c>
      <c r="N5436">
        <f>VLOOKUP(E5436, '2024D'!$A$2:$G$339, 2, FALSE)</f>
        <v>270</v>
      </c>
      <c r="O5436">
        <f>VLOOKUP(E5436, '2024D'!$A$2:$G$339, 3, FALSE)</f>
        <v>15023</v>
      </c>
      <c r="P5436">
        <f>_20206[[#This Row],[最低排名]]-_20206[[#This Row],[同分人数]]+1</f>
        <v>14754</v>
      </c>
      <c r="Q5436">
        <f>IF(O5436&gt;=开始!$B$6, 1, 0)</f>
        <v>1</v>
      </c>
      <c r="R5436">
        <f>_20206[[#This Row],[最低排名]]-开始!$B$6</f>
        <v>15023</v>
      </c>
    </row>
    <row r="5437" spans="1:18">
      <c r="A5437">
        <v>12105</v>
      </c>
      <c r="B5437" t="s">
        <v>116</v>
      </c>
      <c r="C5437" t="str">
        <f t="shared" si="336"/>
        <v>上海中医</v>
      </c>
      <c r="D5437" t="str">
        <f t="shared" si="337"/>
        <v>05</v>
      </c>
      <c r="E5437" t="s">
        <v>506</v>
      </c>
      <c r="F5437">
        <v>216</v>
      </c>
      <c r="G5437">
        <v>112</v>
      </c>
      <c r="H5437">
        <v>121</v>
      </c>
      <c r="I5437">
        <v>64</v>
      </c>
      <c r="J5437">
        <v>61</v>
      </c>
      <c r="K5437">
        <v>55</v>
      </c>
      <c r="L5437">
        <v>0</v>
      </c>
      <c r="M5437">
        <v>2024</v>
      </c>
      <c r="N5437">
        <f>VLOOKUP(E5437, '2024D'!$A$2:$G$339, 2, FALSE)</f>
        <v>226</v>
      </c>
      <c r="O5437">
        <f>VLOOKUP(E5437, '2024D'!$A$2:$G$339, 3, FALSE)</f>
        <v>15249</v>
      </c>
      <c r="P5437">
        <f>_20206[[#This Row],[最低排名]]-_20206[[#This Row],[同分人数]]+1</f>
        <v>15024</v>
      </c>
      <c r="Q5437">
        <f>IF(O5437&gt;=开始!$B$6, 1, 0)</f>
        <v>1</v>
      </c>
      <c r="R5437">
        <f>_20206[[#This Row],[最低排名]]-开始!$B$6</f>
        <v>15249</v>
      </c>
    </row>
    <row r="5438" spans="1:18">
      <c r="A5438">
        <v>12106</v>
      </c>
      <c r="B5438" t="s">
        <v>2203</v>
      </c>
      <c r="C5438" t="str">
        <f t="shared" si="336"/>
        <v>上海中医</v>
      </c>
      <c r="D5438" t="str">
        <f t="shared" si="337"/>
        <v>06</v>
      </c>
      <c r="E5438" t="s">
        <v>749</v>
      </c>
      <c r="F5438">
        <v>212</v>
      </c>
      <c r="G5438">
        <v>108</v>
      </c>
      <c r="H5438">
        <v>118</v>
      </c>
      <c r="I5438">
        <v>61</v>
      </c>
      <c r="J5438">
        <v>58</v>
      </c>
      <c r="K5438">
        <v>55</v>
      </c>
      <c r="L5438">
        <v>0</v>
      </c>
      <c r="M5438">
        <v>2024</v>
      </c>
      <c r="N5438">
        <f>VLOOKUP(E5438, '2024D'!$A$2:$G$339, 2, FALSE)</f>
        <v>249</v>
      </c>
      <c r="O5438">
        <f>VLOOKUP(E5438, '2024D'!$A$2:$G$339, 3, FALSE)</f>
        <v>18539</v>
      </c>
      <c r="P5438">
        <f>_20206[[#This Row],[最低排名]]-_20206[[#This Row],[同分人数]]+1</f>
        <v>18291</v>
      </c>
      <c r="Q5438">
        <f>IF(O5438&gt;=开始!$B$6, 1, 0)</f>
        <v>1</v>
      </c>
      <c r="R5438">
        <f>_20206[[#This Row],[最低排名]]-开始!$B$6</f>
        <v>18539</v>
      </c>
    </row>
    <row r="5439" spans="1:18">
      <c r="A5439">
        <v>12201</v>
      </c>
      <c r="B5439" t="s">
        <v>117</v>
      </c>
      <c r="C5439" t="str">
        <f t="shared" si="336"/>
        <v>上应大</v>
      </c>
      <c r="D5439" t="str">
        <f t="shared" si="337"/>
        <v>01</v>
      </c>
      <c r="E5439" t="s">
        <v>287</v>
      </c>
      <c r="F5439">
        <v>184</v>
      </c>
      <c r="G5439">
        <v>94</v>
      </c>
      <c r="H5439">
        <v>98</v>
      </c>
      <c r="I5439">
        <v>64</v>
      </c>
      <c r="J5439">
        <v>61</v>
      </c>
      <c r="K5439">
        <v>61</v>
      </c>
      <c r="L5439">
        <v>0</v>
      </c>
      <c r="M5439">
        <v>2024</v>
      </c>
      <c r="N5439">
        <f>VLOOKUP(E5439, '2024D'!$A$2:$G$339, 2, FALSE)</f>
        <v>252</v>
      </c>
      <c r="O5439">
        <f>VLOOKUP(E5439, '2024D'!$A$2:$G$339, 3, FALSE)</f>
        <v>27525</v>
      </c>
      <c r="P5439">
        <f>_20206[[#This Row],[最低排名]]-_20206[[#This Row],[同分人数]]+1</f>
        <v>27274</v>
      </c>
      <c r="Q5439">
        <f>IF(O5439&gt;=开始!$B$6, 1, 0)</f>
        <v>1</v>
      </c>
      <c r="R5439">
        <f>_20206[[#This Row],[最低排名]]-开始!$B$6</f>
        <v>27525</v>
      </c>
    </row>
    <row r="5440" spans="1:18">
      <c r="A5440">
        <v>12202</v>
      </c>
      <c r="B5440" t="s">
        <v>119</v>
      </c>
      <c r="C5440" t="str">
        <f t="shared" si="336"/>
        <v>上应大</v>
      </c>
      <c r="D5440" t="str">
        <f t="shared" si="337"/>
        <v>02</v>
      </c>
      <c r="E5440" t="s">
        <v>180</v>
      </c>
      <c r="F5440">
        <v>192</v>
      </c>
      <c r="G5440">
        <v>100</v>
      </c>
      <c r="H5440">
        <v>96</v>
      </c>
      <c r="I5440">
        <v>55</v>
      </c>
      <c r="J5440">
        <v>55</v>
      </c>
      <c r="K5440">
        <v>52</v>
      </c>
      <c r="L5440">
        <v>0</v>
      </c>
      <c r="M5440">
        <v>2024</v>
      </c>
      <c r="N5440">
        <f>VLOOKUP(E5440, '2024D'!$A$2:$G$339, 2, FALSE)</f>
        <v>239</v>
      </c>
      <c r="O5440">
        <f>VLOOKUP(E5440, '2024D'!$A$2:$G$339, 3, FALSE)</f>
        <v>31904</v>
      </c>
      <c r="P5440">
        <f>_20206[[#This Row],[最低排名]]-_20206[[#This Row],[同分人数]]+1</f>
        <v>31666</v>
      </c>
      <c r="Q5440">
        <f>IF(O5440&gt;=开始!$B$6, 1, 0)</f>
        <v>1</v>
      </c>
      <c r="R5440">
        <f>_20206[[#This Row],[最低排名]]-开始!$B$6</f>
        <v>31904</v>
      </c>
    </row>
    <row r="5441" spans="1:18">
      <c r="A5441">
        <v>12203</v>
      </c>
      <c r="B5441" t="s">
        <v>121</v>
      </c>
      <c r="C5441" t="str">
        <f t="shared" si="336"/>
        <v>上应大</v>
      </c>
      <c r="D5441" t="str">
        <f t="shared" si="337"/>
        <v>03</v>
      </c>
      <c r="E5441" t="s">
        <v>296</v>
      </c>
      <c r="F5441">
        <v>218</v>
      </c>
      <c r="G5441">
        <v>116</v>
      </c>
      <c r="H5441">
        <v>116</v>
      </c>
      <c r="I5441">
        <v>67</v>
      </c>
      <c r="J5441">
        <v>52</v>
      </c>
      <c r="K5441">
        <v>52</v>
      </c>
      <c r="L5441">
        <v>0</v>
      </c>
      <c r="M5441">
        <v>2024</v>
      </c>
      <c r="N5441">
        <f>VLOOKUP(E5441, '2024D'!$A$2:$G$339, 2, FALSE)</f>
        <v>223</v>
      </c>
      <c r="O5441">
        <f>VLOOKUP(E5441, '2024D'!$A$2:$G$339, 3, FALSE)</f>
        <v>18290</v>
      </c>
      <c r="P5441">
        <f>_20206[[#This Row],[最低排名]]-_20206[[#This Row],[同分人数]]+1</f>
        <v>18068</v>
      </c>
      <c r="Q5441">
        <f>IF(O5441&gt;=开始!$B$6, 1, 0)</f>
        <v>1</v>
      </c>
      <c r="R5441">
        <f>_20206[[#This Row],[最低排名]]-开始!$B$6</f>
        <v>18290</v>
      </c>
    </row>
    <row r="5442" spans="1:18">
      <c r="A5442">
        <v>12204</v>
      </c>
      <c r="B5442" t="s">
        <v>123</v>
      </c>
      <c r="C5442" t="str">
        <f t="shared" si="336"/>
        <v>上应大</v>
      </c>
      <c r="D5442" t="str">
        <f t="shared" si="337"/>
        <v>04</v>
      </c>
      <c r="E5442" t="s">
        <v>170</v>
      </c>
      <c r="F5442">
        <v>199</v>
      </c>
      <c r="G5442">
        <v>116</v>
      </c>
      <c r="H5442">
        <v>92</v>
      </c>
      <c r="I5442">
        <v>61</v>
      </c>
      <c r="J5442">
        <v>55</v>
      </c>
      <c r="K5442">
        <v>46</v>
      </c>
      <c r="L5442">
        <v>0</v>
      </c>
      <c r="M5442">
        <v>2024</v>
      </c>
      <c r="N5442">
        <f>VLOOKUP(E5442, '2024D'!$A$2:$G$339, 2, FALSE)</f>
        <v>245</v>
      </c>
      <c r="O5442">
        <f>VLOOKUP(E5442, '2024D'!$A$2:$G$339, 3, FALSE)</f>
        <v>31179</v>
      </c>
      <c r="P5442">
        <f>_20206[[#This Row],[最低排名]]-_20206[[#This Row],[同分人数]]+1</f>
        <v>30935</v>
      </c>
      <c r="Q5442">
        <f>IF(O5442&gt;=开始!$B$6, 1, 0)</f>
        <v>1</v>
      </c>
      <c r="R5442">
        <f>_20206[[#This Row],[最低排名]]-开始!$B$6</f>
        <v>31179</v>
      </c>
    </row>
    <row r="5443" spans="1:18">
      <c r="A5443">
        <v>12205</v>
      </c>
      <c r="B5443" t="s">
        <v>125</v>
      </c>
      <c r="C5443" t="str">
        <f t="shared" si="336"/>
        <v>上应大</v>
      </c>
      <c r="D5443" t="str">
        <f t="shared" si="337"/>
        <v>05</v>
      </c>
      <c r="E5443" t="s">
        <v>309</v>
      </c>
      <c r="F5443">
        <v>193</v>
      </c>
      <c r="G5443">
        <v>108</v>
      </c>
      <c r="H5443">
        <v>99</v>
      </c>
      <c r="I5443">
        <v>55</v>
      </c>
      <c r="J5443">
        <v>49</v>
      </c>
      <c r="K5443">
        <v>46</v>
      </c>
      <c r="L5443">
        <v>0</v>
      </c>
      <c r="M5443">
        <v>2024</v>
      </c>
      <c r="N5443">
        <f>VLOOKUP(E5443, '2024D'!$A$2:$G$339, 2, FALSE)</f>
        <v>250</v>
      </c>
      <c r="O5443">
        <f>VLOOKUP(E5443, '2024D'!$A$2:$G$339, 3, FALSE)</f>
        <v>33781</v>
      </c>
      <c r="P5443">
        <f>_20206[[#This Row],[最低排名]]-_20206[[#This Row],[同分人数]]+1</f>
        <v>33532</v>
      </c>
      <c r="Q5443">
        <f>IF(O5443&gt;=开始!$B$6, 1, 0)</f>
        <v>1</v>
      </c>
      <c r="R5443">
        <f>_20206[[#This Row],[最低排名]]-开始!$B$6</f>
        <v>33781</v>
      </c>
    </row>
    <row r="5444" spans="1:18">
      <c r="A5444">
        <v>12206</v>
      </c>
      <c r="B5444" t="s">
        <v>127</v>
      </c>
      <c r="C5444" t="str">
        <f t="shared" si="336"/>
        <v>上应大</v>
      </c>
      <c r="D5444" t="str">
        <f t="shared" si="337"/>
        <v>06</v>
      </c>
      <c r="E5444" t="s">
        <v>170</v>
      </c>
      <c r="F5444">
        <v>203</v>
      </c>
      <c r="G5444">
        <v>110</v>
      </c>
      <c r="H5444">
        <v>112</v>
      </c>
      <c r="I5444">
        <v>49</v>
      </c>
      <c r="J5444">
        <v>46</v>
      </c>
      <c r="K5444">
        <v>43</v>
      </c>
      <c r="L5444">
        <v>0</v>
      </c>
      <c r="M5444">
        <v>2024</v>
      </c>
      <c r="N5444">
        <f>VLOOKUP(E5444, '2024D'!$A$2:$G$339, 2, FALSE)</f>
        <v>245</v>
      </c>
      <c r="O5444">
        <f>VLOOKUP(E5444, '2024D'!$A$2:$G$339, 3, FALSE)</f>
        <v>31179</v>
      </c>
      <c r="P5444">
        <f>_20206[[#This Row],[最低排名]]-_20206[[#This Row],[同分人数]]+1</f>
        <v>30935</v>
      </c>
      <c r="Q5444">
        <f>IF(O5444&gt;=开始!$B$6, 1, 0)</f>
        <v>1</v>
      </c>
      <c r="R5444">
        <f>_20206[[#This Row],[最低排名]]-开始!$B$6</f>
        <v>31179</v>
      </c>
    </row>
    <row r="5445" spans="1:18">
      <c r="A5445">
        <v>12207</v>
      </c>
      <c r="B5445" t="s">
        <v>129</v>
      </c>
      <c r="C5445" t="str">
        <f t="shared" si="336"/>
        <v>上应大</v>
      </c>
      <c r="D5445" t="str">
        <f t="shared" si="337"/>
        <v>07</v>
      </c>
      <c r="E5445" t="s">
        <v>124</v>
      </c>
      <c r="F5445">
        <v>185</v>
      </c>
      <c r="G5445">
        <v>93</v>
      </c>
      <c r="H5445">
        <v>130</v>
      </c>
      <c r="I5445">
        <v>58</v>
      </c>
      <c r="J5445">
        <v>52</v>
      </c>
      <c r="K5445">
        <v>40</v>
      </c>
      <c r="L5445">
        <v>0</v>
      </c>
      <c r="M5445">
        <v>2024</v>
      </c>
      <c r="N5445">
        <f>VLOOKUP(E5445, '2024D'!$A$2:$G$339, 2, FALSE)</f>
        <v>266</v>
      </c>
      <c r="O5445">
        <f>VLOOKUP(E5445, '2024D'!$A$2:$G$339, 3, FALSE)</f>
        <v>28294</v>
      </c>
      <c r="P5445">
        <f>_20206[[#This Row],[最低排名]]-_20206[[#This Row],[同分人数]]+1</f>
        <v>28029</v>
      </c>
      <c r="Q5445">
        <f>IF(O5445&gt;=开始!$B$6, 1, 0)</f>
        <v>1</v>
      </c>
      <c r="R5445">
        <f>_20206[[#This Row],[最低排名]]-开始!$B$6</f>
        <v>28294</v>
      </c>
    </row>
    <row r="5446" spans="1:18">
      <c r="A5446">
        <v>12208</v>
      </c>
      <c r="B5446" t="s">
        <v>1730</v>
      </c>
      <c r="C5446" t="str">
        <f t="shared" si="336"/>
        <v>上应大</v>
      </c>
      <c r="D5446" t="str">
        <f t="shared" si="337"/>
        <v>08</v>
      </c>
      <c r="E5446" t="s">
        <v>863</v>
      </c>
      <c r="F5446">
        <v>194</v>
      </c>
      <c r="G5446">
        <v>108</v>
      </c>
      <c r="H5446">
        <v>104</v>
      </c>
      <c r="I5446">
        <v>61</v>
      </c>
      <c r="J5446">
        <v>55</v>
      </c>
      <c r="K5446">
        <v>52</v>
      </c>
      <c r="L5446">
        <v>0</v>
      </c>
      <c r="M5446">
        <v>2024</v>
      </c>
      <c r="N5446">
        <f>VLOOKUP(E5446, '2024D'!$A$2:$G$339, 2, FALSE)</f>
        <v>250</v>
      </c>
      <c r="O5446">
        <f>VLOOKUP(E5446, '2024D'!$A$2:$G$339, 3, FALSE)</f>
        <v>28028</v>
      </c>
      <c r="P5446">
        <f>_20206[[#This Row],[最低排名]]-_20206[[#This Row],[同分人数]]+1</f>
        <v>27779</v>
      </c>
      <c r="Q5446">
        <f>IF(O5446&gt;=开始!$B$6, 1, 0)</f>
        <v>1</v>
      </c>
      <c r="R5446">
        <f>_20206[[#This Row],[最低排名]]-开始!$B$6</f>
        <v>28028</v>
      </c>
    </row>
    <row r="5447" spans="1:18">
      <c r="A5447">
        <v>12209</v>
      </c>
      <c r="B5447" t="s">
        <v>1731</v>
      </c>
      <c r="C5447" t="str">
        <f t="shared" si="336"/>
        <v>上应大</v>
      </c>
      <c r="D5447" t="str">
        <f t="shared" si="337"/>
        <v>09</v>
      </c>
      <c r="E5447" t="s">
        <v>178</v>
      </c>
      <c r="F5447">
        <v>209</v>
      </c>
      <c r="G5447">
        <v>106</v>
      </c>
      <c r="H5447">
        <v>90</v>
      </c>
      <c r="I5447">
        <v>58</v>
      </c>
      <c r="J5447">
        <v>52</v>
      </c>
      <c r="K5447">
        <v>49</v>
      </c>
      <c r="L5447">
        <v>0</v>
      </c>
      <c r="M5447">
        <v>2024</v>
      </c>
      <c r="N5447">
        <f>VLOOKUP(E5447, '2024D'!$A$2:$G$339, 2, FALSE)</f>
        <v>239</v>
      </c>
      <c r="O5447">
        <f>VLOOKUP(E5447, '2024D'!$A$2:$G$339, 3, FALSE)</f>
        <v>29994</v>
      </c>
      <c r="P5447">
        <f>_20206[[#This Row],[最低排名]]-_20206[[#This Row],[同分人数]]+1</f>
        <v>29756</v>
      </c>
      <c r="Q5447">
        <f>IF(O5447&gt;=开始!$B$6, 1, 0)</f>
        <v>1</v>
      </c>
      <c r="R5447">
        <f>_20206[[#This Row],[最低排名]]-开始!$B$6</f>
        <v>29994</v>
      </c>
    </row>
    <row r="5448" spans="1:18">
      <c r="A5448">
        <v>12210</v>
      </c>
      <c r="B5448" t="s">
        <v>2204</v>
      </c>
      <c r="C5448" t="str">
        <f t="shared" si="336"/>
        <v>上应大</v>
      </c>
      <c r="D5448" t="str">
        <f t="shared" si="337"/>
        <v>10</v>
      </c>
      <c r="E5448" t="s">
        <v>175</v>
      </c>
      <c r="F5448">
        <v>222</v>
      </c>
      <c r="G5448">
        <v>123</v>
      </c>
      <c r="H5448">
        <v>77</v>
      </c>
      <c r="I5448">
        <v>61</v>
      </c>
      <c r="J5448">
        <v>52</v>
      </c>
      <c r="K5448">
        <v>52</v>
      </c>
      <c r="L5448">
        <v>0</v>
      </c>
      <c r="M5448">
        <v>2024</v>
      </c>
      <c r="N5448">
        <f>VLOOKUP(E5448, '2024D'!$A$2:$G$339, 2, FALSE)</f>
        <v>225</v>
      </c>
      <c r="O5448">
        <f>VLOOKUP(E5448, '2024D'!$A$2:$G$339, 3, FALSE)</f>
        <v>28519</v>
      </c>
      <c r="P5448">
        <f>_20206[[#This Row],[最低排名]]-_20206[[#This Row],[同分人数]]+1</f>
        <v>28295</v>
      </c>
      <c r="Q5448">
        <f>IF(O5448&gt;=开始!$B$6, 1, 0)</f>
        <v>1</v>
      </c>
      <c r="R5448">
        <f>_20206[[#This Row],[最低排名]]-开始!$B$6</f>
        <v>28519</v>
      </c>
    </row>
    <row r="5449" spans="1:18">
      <c r="A5449">
        <v>12301</v>
      </c>
      <c r="B5449" t="s">
        <v>131</v>
      </c>
      <c r="C5449" t="str">
        <f t="shared" si="336"/>
        <v>上海师大</v>
      </c>
      <c r="D5449" t="str">
        <f t="shared" si="337"/>
        <v>01</v>
      </c>
      <c r="E5449" t="s">
        <v>296</v>
      </c>
      <c r="F5449">
        <v>213</v>
      </c>
      <c r="G5449">
        <v>109</v>
      </c>
      <c r="H5449">
        <v>130</v>
      </c>
      <c r="I5449">
        <v>61</v>
      </c>
      <c r="J5449">
        <v>52</v>
      </c>
      <c r="K5449">
        <v>49</v>
      </c>
      <c r="L5449">
        <v>0</v>
      </c>
      <c r="M5449">
        <v>2024</v>
      </c>
      <c r="N5449">
        <f>VLOOKUP(E5449, '2024D'!$A$2:$G$339, 2, FALSE)</f>
        <v>223</v>
      </c>
      <c r="O5449">
        <f>VLOOKUP(E5449, '2024D'!$A$2:$G$339, 3, FALSE)</f>
        <v>18290</v>
      </c>
      <c r="P5449">
        <f>_20206[[#This Row],[最低排名]]-_20206[[#This Row],[同分人数]]+1</f>
        <v>18068</v>
      </c>
      <c r="Q5449">
        <f>IF(O5449&gt;=开始!$B$6, 1, 0)</f>
        <v>1</v>
      </c>
      <c r="R5449">
        <f>_20206[[#This Row],[最低排名]]-开始!$B$6</f>
        <v>18290</v>
      </c>
    </row>
    <row r="5450" spans="1:18">
      <c r="A5450">
        <v>12302</v>
      </c>
      <c r="B5450" t="s">
        <v>133</v>
      </c>
      <c r="C5450" t="str">
        <f t="shared" si="336"/>
        <v>上海师大</v>
      </c>
      <c r="D5450" t="str">
        <f t="shared" si="337"/>
        <v>02</v>
      </c>
      <c r="E5450" t="s">
        <v>72</v>
      </c>
      <c r="F5450">
        <v>203</v>
      </c>
      <c r="G5450">
        <v>108</v>
      </c>
      <c r="H5450">
        <v>124</v>
      </c>
      <c r="I5450">
        <v>70</v>
      </c>
      <c r="J5450">
        <v>67</v>
      </c>
      <c r="K5450">
        <v>58</v>
      </c>
      <c r="L5450">
        <v>0</v>
      </c>
      <c r="M5450">
        <v>2024</v>
      </c>
      <c r="N5450">
        <f>VLOOKUP(E5450, '2024D'!$A$2:$G$339, 2, FALSE)</f>
        <v>263</v>
      </c>
      <c r="O5450">
        <f>VLOOKUP(E5450, '2024D'!$A$2:$G$339, 3, FALSE)</f>
        <v>14026</v>
      </c>
      <c r="P5450">
        <f>_20206[[#This Row],[最低排名]]-_20206[[#This Row],[同分人数]]+1</f>
        <v>13764</v>
      </c>
      <c r="Q5450">
        <f>IF(O5450&gt;=开始!$B$6, 1, 0)</f>
        <v>1</v>
      </c>
      <c r="R5450">
        <f>_20206[[#This Row],[最低排名]]-开始!$B$6</f>
        <v>14026</v>
      </c>
    </row>
    <row r="5451" spans="1:18">
      <c r="A5451">
        <v>12303</v>
      </c>
      <c r="B5451" t="s">
        <v>135</v>
      </c>
      <c r="C5451" t="str">
        <f t="shared" si="336"/>
        <v>上海师大</v>
      </c>
      <c r="D5451" t="str">
        <f t="shared" si="337"/>
        <v>03</v>
      </c>
      <c r="E5451" t="s">
        <v>43</v>
      </c>
      <c r="F5451">
        <v>225</v>
      </c>
      <c r="G5451">
        <v>123</v>
      </c>
      <c r="H5451">
        <v>102</v>
      </c>
      <c r="I5451">
        <v>61</v>
      </c>
      <c r="J5451">
        <v>61</v>
      </c>
      <c r="K5451">
        <v>49</v>
      </c>
      <c r="L5451">
        <v>5</v>
      </c>
      <c r="M5451">
        <v>2024</v>
      </c>
      <c r="N5451">
        <f>VLOOKUP(E5451, '2024D'!$A$2:$G$339, 2, FALSE)</f>
        <v>228</v>
      </c>
      <c r="O5451">
        <f>VLOOKUP(E5451, '2024D'!$A$2:$G$339, 3, FALSE)</f>
        <v>18767</v>
      </c>
      <c r="P5451">
        <f>_20206[[#This Row],[最低排名]]-_20206[[#This Row],[同分人数]]+1</f>
        <v>18540</v>
      </c>
      <c r="Q5451">
        <f>IF(O5451&gt;=开始!$B$6, 1, 0)</f>
        <v>1</v>
      </c>
      <c r="R5451">
        <f>_20206[[#This Row],[最低排名]]-开始!$B$6</f>
        <v>18767</v>
      </c>
    </row>
    <row r="5452" spans="1:18">
      <c r="A5452">
        <v>12304</v>
      </c>
      <c r="B5452" t="s">
        <v>137</v>
      </c>
      <c r="C5452" t="str">
        <f t="shared" si="336"/>
        <v>上海师大</v>
      </c>
      <c r="D5452" t="str">
        <f t="shared" si="337"/>
        <v>04</v>
      </c>
      <c r="E5452" t="s">
        <v>450</v>
      </c>
      <c r="F5452">
        <v>217</v>
      </c>
      <c r="G5452">
        <v>120</v>
      </c>
      <c r="H5452">
        <v>109</v>
      </c>
      <c r="I5452">
        <v>61</v>
      </c>
      <c r="J5452">
        <v>55</v>
      </c>
      <c r="K5452">
        <v>52</v>
      </c>
      <c r="L5452">
        <v>0</v>
      </c>
      <c r="M5452">
        <v>2024</v>
      </c>
      <c r="N5452">
        <f>VLOOKUP(E5452, '2024D'!$A$2:$G$339, 2, FALSE)</f>
        <v>263</v>
      </c>
      <c r="O5452">
        <f>VLOOKUP(E5452, '2024D'!$A$2:$G$339, 3, FALSE)</f>
        <v>20956</v>
      </c>
      <c r="P5452">
        <f>_20206[[#This Row],[最低排名]]-_20206[[#This Row],[同分人数]]+1</f>
        <v>20694</v>
      </c>
      <c r="Q5452">
        <f>IF(O5452&gt;=开始!$B$6, 1, 0)</f>
        <v>1</v>
      </c>
      <c r="R5452">
        <f>_20206[[#This Row],[最低排名]]-开始!$B$6</f>
        <v>20956</v>
      </c>
    </row>
    <row r="5453" spans="1:18">
      <c r="A5453">
        <v>12401</v>
      </c>
      <c r="B5453" t="s">
        <v>2205</v>
      </c>
      <c r="C5453" t="str">
        <f t="shared" si="336"/>
        <v>上工程</v>
      </c>
      <c r="D5453" t="str">
        <f t="shared" si="337"/>
        <v>01</v>
      </c>
      <c r="E5453" t="s">
        <v>146</v>
      </c>
      <c r="F5453">
        <v>212</v>
      </c>
      <c r="G5453">
        <v>111</v>
      </c>
      <c r="H5453">
        <v>119</v>
      </c>
      <c r="I5453">
        <v>55</v>
      </c>
      <c r="J5453">
        <v>52</v>
      </c>
      <c r="K5453">
        <v>46</v>
      </c>
      <c r="L5453">
        <v>0</v>
      </c>
      <c r="M5453">
        <v>2024</v>
      </c>
      <c r="N5453">
        <f>VLOOKUP(E5453, '2024D'!$A$2:$G$339, 2, FALSE)</f>
        <v>260</v>
      </c>
      <c r="O5453">
        <f>VLOOKUP(E5453, '2024D'!$A$2:$G$339, 3, FALSE)</f>
        <v>23553</v>
      </c>
      <c r="P5453">
        <f>_20206[[#This Row],[最低排名]]-_20206[[#This Row],[同分人数]]+1</f>
        <v>23294</v>
      </c>
      <c r="Q5453">
        <f>IF(O5453&gt;=开始!$B$6, 1, 0)</f>
        <v>1</v>
      </c>
      <c r="R5453">
        <f>_20206[[#This Row],[最低排名]]-开始!$B$6</f>
        <v>23553</v>
      </c>
    </row>
    <row r="5454" spans="1:18">
      <c r="A5454">
        <v>12402</v>
      </c>
      <c r="B5454" t="s">
        <v>2206</v>
      </c>
      <c r="C5454" t="str">
        <f t="shared" si="336"/>
        <v>上工程</v>
      </c>
      <c r="D5454" t="str">
        <f t="shared" si="337"/>
        <v>02</v>
      </c>
      <c r="E5454" t="s">
        <v>372</v>
      </c>
      <c r="F5454">
        <v>205</v>
      </c>
      <c r="G5454">
        <v>106</v>
      </c>
      <c r="H5454">
        <v>118</v>
      </c>
      <c r="I5454">
        <v>55</v>
      </c>
      <c r="J5454">
        <v>55</v>
      </c>
      <c r="K5454">
        <v>43</v>
      </c>
      <c r="L5454">
        <v>0</v>
      </c>
      <c r="M5454">
        <v>2024</v>
      </c>
      <c r="N5454">
        <f>VLOOKUP(E5454, '2024D'!$A$2:$G$339, 2, FALSE)</f>
        <v>242</v>
      </c>
      <c r="O5454">
        <f>VLOOKUP(E5454, '2024D'!$A$2:$G$339, 3, FALSE)</f>
        <v>25541</v>
      </c>
      <c r="P5454">
        <f>_20206[[#This Row],[最低排名]]-_20206[[#This Row],[同分人数]]+1</f>
        <v>25300</v>
      </c>
      <c r="Q5454">
        <f>IF(O5454&gt;=开始!$B$6, 1, 0)</f>
        <v>1</v>
      </c>
      <c r="R5454">
        <f>_20206[[#This Row],[最低排名]]-开始!$B$6</f>
        <v>25541</v>
      </c>
    </row>
    <row r="5455" spans="1:18">
      <c r="A5455">
        <v>12403</v>
      </c>
      <c r="B5455" t="s">
        <v>2207</v>
      </c>
      <c r="C5455" t="str">
        <f t="shared" si="336"/>
        <v>上工程</v>
      </c>
      <c r="D5455" t="str">
        <f t="shared" si="337"/>
        <v>03</v>
      </c>
      <c r="E5455" t="s">
        <v>182</v>
      </c>
      <c r="F5455">
        <v>187</v>
      </c>
      <c r="G5455">
        <v>103</v>
      </c>
      <c r="H5455">
        <v>106</v>
      </c>
      <c r="I5455">
        <v>58</v>
      </c>
      <c r="J5455">
        <v>55</v>
      </c>
      <c r="K5455">
        <v>55</v>
      </c>
      <c r="L5455">
        <v>0</v>
      </c>
      <c r="M5455">
        <v>2024</v>
      </c>
      <c r="N5455">
        <f>VLOOKUP(E5455, '2024D'!$A$2:$G$339, 2, FALSE)</f>
        <v>248</v>
      </c>
      <c r="O5455">
        <f>VLOOKUP(E5455, '2024D'!$A$2:$G$339, 3, FALSE)</f>
        <v>29262</v>
      </c>
      <c r="P5455">
        <f>_20206[[#This Row],[最低排名]]-_20206[[#This Row],[同分人数]]+1</f>
        <v>29015</v>
      </c>
      <c r="Q5455">
        <f>IF(O5455&gt;=开始!$B$6, 1, 0)</f>
        <v>1</v>
      </c>
      <c r="R5455">
        <f>_20206[[#This Row],[最低排名]]-开始!$B$6</f>
        <v>29262</v>
      </c>
    </row>
    <row r="5456" spans="1:18">
      <c r="A5456">
        <v>12404</v>
      </c>
      <c r="B5456" t="s">
        <v>2208</v>
      </c>
      <c r="C5456" t="str">
        <f t="shared" si="336"/>
        <v>上工程</v>
      </c>
      <c r="D5456" t="str">
        <f t="shared" si="337"/>
        <v>04</v>
      </c>
      <c r="E5456" t="s">
        <v>162</v>
      </c>
      <c r="F5456">
        <v>184</v>
      </c>
      <c r="G5456">
        <v>95</v>
      </c>
      <c r="H5456">
        <v>126</v>
      </c>
      <c r="I5456">
        <v>61</v>
      </c>
      <c r="J5456">
        <v>58</v>
      </c>
      <c r="K5456">
        <v>46</v>
      </c>
      <c r="L5456">
        <v>0</v>
      </c>
      <c r="M5456">
        <v>2024</v>
      </c>
      <c r="N5456">
        <f>VLOOKUP(E5456, '2024D'!$A$2:$G$339, 2, FALSE)</f>
        <v>278</v>
      </c>
      <c r="O5456">
        <f>VLOOKUP(E5456, '2024D'!$A$2:$G$339, 3, FALSE)</f>
        <v>25819</v>
      </c>
      <c r="P5456">
        <f>_20206[[#This Row],[最低排名]]-_20206[[#This Row],[同分人数]]+1</f>
        <v>25542</v>
      </c>
      <c r="Q5456">
        <f>IF(O5456&gt;=开始!$B$6, 1, 0)</f>
        <v>1</v>
      </c>
      <c r="R5456">
        <f>_20206[[#This Row],[最低排名]]-开始!$B$6</f>
        <v>25819</v>
      </c>
    </row>
    <row r="5457" spans="1:18">
      <c r="A5457">
        <v>12405</v>
      </c>
      <c r="B5457" t="s">
        <v>2209</v>
      </c>
      <c r="C5457" t="str">
        <f t="shared" si="336"/>
        <v>上工程</v>
      </c>
      <c r="D5457" t="str">
        <f t="shared" si="337"/>
        <v>05</v>
      </c>
      <c r="E5457" t="s">
        <v>124</v>
      </c>
      <c r="F5457">
        <v>207</v>
      </c>
      <c r="G5457">
        <v>106</v>
      </c>
      <c r="H5457">
        <v>90</v>
      </c>
      <c r="I5457">
        <v>67</v>
      </c>
      <c r="J5457">
        <v>52</v>
      </c>
      <c r="K5457">
        <v>49</v>
      </c>
      <c r="L5457">
        <v>0</v>
      </c>
      <c r="M5457">
        <v>2024</v>
      </c>
      <c r="N5457">
        <f>VLOOKUP(E5457, '2024D'!$A$2:$G$339, 2, FALSE)</f>
        <v>266</v>
      </c>
      <c r="O5457">
        <f>VLOOKUP(E5457, '2024D'!$A$2:$G$339, 3, FALSE)</f>
        <v>28294</v>
      </c>
      <c r="P5457">
        <f>_20206[[#This Row],[最低排名]]-_20206[[#This Row],[同分人数]]+1</f>
        <v>28029</v>
      </c>
      <c r="Q5457">
        <f>IF(O5457&gt;=开始!$B$6, 1, 0)</f>
        <v>1</v>
      </c>
      <c r="R5457">
        <f>_20206[[#This Row],[最低排名]]-开始!$B$6</f>
        <v>28294</v>
      </c>
    </row>
    <row r="5458" spans="1:18">
      <c r="A5458">
        <v>12501</v>
      </c>
      <c r="B5458" t="s">
        <v>147</v>
      </c>
      <c r="C5458" t="str">
        <f t="shared" si="336"/>
        <v>上海体大</v>
      </c>
      <c r="D5458" t="str">
        <f t="shared" si="337"/>
        <v>01</v>
      </c>
      <c r="E5458" t="s">
        <v>136</v>
      </c>
      <c r="F5458">
        <v>197</v>
      </c>
      <c r="G5458">
        <v>102</v>
      </c>
      <c r="H5458">
        <v>122</v>
      </c>
      <c r="I5458">
        <v>67</v>
      </c>
      <c r="J5458">
        <v>64</v>
      </c>
      <c r="K5458">
        <v>61</v>
      </c>
      <c r="L5458">
        <v>0</v>
      </c>
      <c r="M5458">
        <v>2024</v>
      </c>
      <c r="N5458">
        <f>VLOOKUP(E5458, '2024D'!$A$2:$G$339, 2, FALSE)</f>
        <v>278</v>
      </c>
      <c r="O5458">
        <f>VLOOKUP(E5458, '2024D'!$A$2:$G$339, 3, FALSE)</f>
        <v>16761</v>
      </c>
      <c r="P5458">
        <f>_20206[[#This Row],[最低排名]]-_20206[[#This Row],[同分人数]]+1</f>
        <v>16484</v>
      </c>
      <c r="Q5458">
        <f>IF(O5458&gt;=开始!$B$6, 1, 0)</f>
        <v>1</v>
      </c>
      <c r="R5458">
        <f>_20206[[#This Row],[最低排名]]-开始!$B$6</f>
        <v>16761</v>
      </c>
    </row>
    <row r="5459" spans="1:18">
      <c r="A5459">
        <v>12502</v>
      </c>
      <c r="B5459" t="s">
        <v>148</v>
      </c>
      <c r="C5459" t="str">
        <f t="shared" si="336"/>
        <v>上海体大</v>
      </c>
      <c r="D5459" t="str">
        <f t="shared" si="337"/>
        <v>02</v>
      </c>
      <c r="E5459" t="s">
        <v>152</v>
      </c>
      <c r="F5459">
        <v>195</v>
      </c>
      <c r="G5459">
        <v>98</v>
      </c>
      <c r="H5459">
        <v>125</v>
      </c>
      <c r="I5459">
        <v>58</v>
      </c>
      <c r="J5459">
        <v>58</v>
      </c>
      <c r="K5459">
        <v>55</v>
      </c>
      <c r="L5459">
        <v>0</v>
      </c>
      <c r="M5459">
        <v>2024</v>
      </c>
      <c r="N5459">
        <f>VLOOKUP(E5459, '2024D'!$A$2:$G$339, 2, FALSE)</f>
        <v>271</v>
      </c>
      <c r="O5459">
        <f>VLOOKUP(E5459, '2024D'!$A$2:$G$339, 3, FALSE)</f>
        <v>21744</v>
      </c>
      <c r="P5459">
        <f>_20206[[#This Row],[最低排名]]-_20206[[#This Row],[同分人数]]+1</f>
        <v>21474</v>
      </c>
      <c r="Q5459">
        <f>IF(O5459&gt;=开始!$B$6, 1, 0)</f>
        <v>1</v>
      </c>
      <c r="R5459">
        <f>_20206[[#This Row],[最低排名]]-开始!$B$6</f>
        <v>21744</v>
      </c>
    </row>
    <row r="5460" spans="1:18">
      <c r="A5460">
        <v>12503</v>
      </c>
      <c r="B5460" t="s">
        <v>150</v>
      </c>
      <c r="C5460" t="str">
        <f t="shared" si="336"/>
        <v>上海体大</v>
      </c>
      <c r="D5460" t="str">
        <f t="shared" si="337"/>
        <v>03</v>
      </c>
      <c r="E5460" t="s">
        <v>81</v>
      </c>
      <c r="F5460">
        <v>219</v>
      </c>
      <c r="G5460">
        <v>111</v>
      </c>
      <c r="H5460">
        <v>123</v>
      </c>
      <c r="I5460">
        <v>52</v>
      </c>
      <c r="J5460">
        <v>52</v>
      </c>
      <c r="K5460">
        <v>46</v>
      </c>
      <c r="L5460">
        <v>0</v>
      </c>
      <c r="M5460">
        <v>2024</v>
      </c>
      <c r="N5460">
        <f>VLOOKUP(E5460, '2024D'!$A$2:$G$339, 2, FALSE)</f>
        <v>247</v>
      </c>
      <c r="O5460">
        <f>VLOOKUP(E5460, '2024D'!$A$2:$G$339, 3, FALSE)</f>
        <v>21473</v>
      </c>
      <c r="P5460">
        <f>_20206[[#This Row],[最低排名]]-_20206[[#This Row],[同分人数]]+1</f>
        <v>21227</v>
      </c>
      <c r="Q5460">
        <f>IF(O5460&gt;=开始!$B$6, 1, 0)</f>
        <v>1</v>
      </c>
      <c r="R5460">
        <f>_20206[[#This Row],[最低排名]]-开始!$B$6</f>
        <v>21473</v>
      </c>
    </row>
    <row r="5461" spans="1:18">
      <c r="A5461">
        <v>12504</v>
      </c>
      <c r="B5461" t="s">
        <v>151</v>
      </c>
      <c r="C5461" t="str">
        <f t="shared" si="336"/>
        <v>上海体大</v>
      </c>
      <c r="D5461" t="str">
        <f t="shared" si="337"/>
        <v>04</v>
      </c>
      <c r="E5461" t="s">
        <v>94</v>
      </c>
      <c r="F5461">
        <v>195</v>
      </c>
      <c r="G5461">
        <v>101</v>
      </c>
      <c r="H5461">
        <v>104</v>
      </c>
      <c r="I5461">
        <v>67</v>
      </c>
      <c r="J5461">
        <v>61</v>
      </c>
      <c r="K5461">
        <v>58</v>
      </c>
      <c r="L5461">
        <v>0</v>
      </c>
      <c r="M5461">
        <v>2024</v>
      </c>
      <c r="N5461">
        <f>VLOOKUP(E5461, '2024D'!$A$2:$G$339, 2, FALSE)</f>
        <v>253</v>
      </c>
      <c r="O5461">
        <f>VLOOKUP(E5461, '2024D'!$A$2:$G$339, 3, FALSE)</f>
        <v>23293</v>
      </c>
      <c r="P5461">
        <f>_20206[[#This Row],[最低排名]]-_20206[[#This Row],[同分人数]]+1</f>
        <v>23041</v>
      </c>
      <c r="Q5461">
        <f>IF(O5461&gt;=开始!$B$6, 1, 0)</f>
        <v>1</v>
      </c>
      <c r="R5461">
        <f>_20206[[#This Row],[最低排名]]-开始!$B$6</f>
        <v>23293</v>
      </c>
    </row>
    <row r="5462" spans="1:18">
      <c r="A5462">
        <v>12505</v>
      </c>
      <c r="B5462" t="s">
        <v>153</v>
      </c>
      <c r="C5462" t="str">
        <f t="shared" si="336"/>
        <v>上海体大</v>
      </c>
      <c r="D5462" t="str">
        <f t="shared" si="337"/>
        <v>05</v>
      </c>
      <c r="E5462" t="s">
        <v>83</v>
      </c>
      <c r="F5462">
        <v>196</v>
      </c>
      <c r="G5462">
        <v>107</v>
      </c>
      <c r="H5462">
        <v>117</v>
      </c>
      <c r="I5462">
        <v>70</v>
      </c>
      <c r="J5462">
        <v>52</v>
      </c>
      <c r="K5462">
        <v>52</v>
      </c>
      <c r="L5462">
        <v>0</v>
      </c>
      <c r="M5462">
        <v>2024</v>
      </c>
      <c r="N5462">
        <f>VLOOKUP(E5462, '2024D'!$A$2:$G$339, 2, FALSE)</f>
        <v>267</v>
      </c>
      <c r="O5462">
        <f>VLOOKUP(E5462, '2024D'!$A$2:$G$339, 3, FALSE)</f>
        <v>22781</v>
      </c>
      <c r="P5462">
        <f>_20206[[#This Row],[最低排名]]-_20206[[#This Row],[同分人数]]+1</f>
        <v>22515</v>
      </c>
      <c r="Q5462">
        <f>IF(O5462&gt;=开始!$B$6, 1, 0)</f>
        <v>1</v>
      </c>
      <c r="R5462">
        <f>_20206[[#This Row],[最低排名]]-开始!$B$6</f>
        <v>22781</v>
      </c>
    </row>
    <row r="5463" spans="1:18">
      <c r="A5463">
        <v>12506</v>
      </c>
      <c r="B5463" t="s">
        <v>154</v>
      </c>
      <c r="C5463" t="str">
        <f t="shared" si="336"/>
        <v>上海体大</v>
      </c>
      <c r="D5463" t="str">
        <f t="shared" si="337"/>
        <v>06</v>
      </c>
      <c r="E5463" t="s">
        <v>85</v>
      </c>
      <c r="F5463">
        <v>199</v>
      </c>
      <c r="G5463">
        <v>104</v>
      </c>
      <c r="H5463">
        <v>107</v>
      </c>
      <c r="I5463">
        <v>64</v>
      </c>
      <c r="J5463">
        <v>61</v>
      </c>
      <c r="K5463">
        <v>55</v>
      </c>
      <c r="L5463">
        <v>0</v>
      </c>
      <c r="M5463">
        <v>2024</v>
      </c>
      <c r="N5463">
        <f>VLOOKUP(E5463, '2024D'!$A$2:$G$339, 2, FALSE)</f>
        <v>259</v>
      </c>
      <c r="O5463">
        <f>VLOOKUP(E5463, '2024D'!$A$2:$G$339, 3, FALSE)</f>
        <v>23040</v>
      </c>
      <c r="P5463">
        <f>_20206[[#This Row],[最低排名]]-_20206[[#This Row],[同分人数]]+1</f>
        <v>22782</v>
      </c>
      <c r="Q5463">
        <f>IF(O5463&gt;=开始!$B$6, 1, 0)</f>
        <v>1</v>
      </c>
      <c r="R5463">
        <f>_20206[[#This Row],[最低排名]]-开始!$B$6</f>
        <v>23040</v>
      </c>
    </row>
    <row r="5464" spans="1:18">
      <c r="A5464">
        <v>12601</v>
      </c>
      <c r="B5464" t="s">
        <v>156</v>
      </c>
      <c r="C5464" t="str">
        <f t="shared" si="336"/>
        <v>海医大</v>
      </c>
      <c r="D5464" t="str">
        <f t="shared" si="337"/>
        <v>01</v>
      </c>
      <c r="E5464" t="s">
        <v>35</v>
      </c>
      <c r="F5464">
        <v>241</v>
      </c>
      <c r="G5464">
        <v>133</v>
      </c>
      <c r="H5464">
        <v>129</v>
      </c>
      <c r="I5464">
        <v>67</v>
      </c>
      <c r="J5464">
        <v>64</v>
      </c>
      <c r="K5464">
        <v>61</v>
      </c>
      <c r="L5464">
        <v>0</v>
      </c>
      <c r="M5464">
        <v>2024</v>
      </c>
      <c r="N5464">
        <f>VLOOKUP(E5464, '2024D'!$A$2:$G$339, 2, FALSE)</f>
        <v>188</v>
      </c>
      <c r="O5464">
        <f>VLOOKUP(E5464, '2024D'!$A$2:$G$339, 3, FALSE)</f>
        <v>5544</v>
      </c>
      <c r="P5464">
        <f>_20206[[#This Row],[最低排名]]-_20206[[#This Row],[同分人数]]+1</f>
        <v>5357</v>
      </c>
      <c r="Q5464">
        <f>IF(O5464&gt;=开始!$B$6, 1, 0)</f>
        <v>1</v>
      </c>
      <c r="R5464">
        <f>_20206[[#This Row],[最低排名]]-开始!$B$6</f>
        <v>5544</v>
      </c>
    </row>
    <row r="5465" spans="1:18">
      <c r="A5465">
        <v>12602</v>
      </c>
      <c r="B5465" t="s">
        <v>157</v>
      </c>
      <c r="C5465" t="str">
        <f t="shared" si="336"/>
        <v>海医大</v>
      </c>
      <c r="D5465" t="str">
        <f t="shared" si="337"/>
        <v>02</v>
      </c>
      <c r="E5465" t="s">
        <v>60</v>
      </c>
      <c r="F5465">
        <v>238</v>
      </c>
      <c r="G5465">
        <v>137</v>
      </c>
      <c r="H5465">
        <v>115</v>
      </c>
      <c r="I5465">
        <v>67</v>
      </c>
      <c r="J5465">
        <v>64</v>
      </c>
      <c r="K5465">
        <v>64</v>
      </c>
      <c r="L5465">
        <v>0</v>
      </c>
      <c r="M5465">
        <v>2024</v>
      </c>
      <c r="N5465">
        <f>VLOOKUP(E5465, '2024D'!$A$2:$G$339, 2, FALSE)</f>
        <v>203</v>
      </c>
      <c r="O5465">
        <f>VLOOKUP(E5465, '2024D'!$A$2:$G$339, 3, FALSE)</f>
        <v>8178</v>
      </c>
      <c r="P5465">
        <f>_20206[[#This Row],[最低排名]]-_20206[[#This Row],[同分人数]]+1</f>
        <v>7976</v>
      </c>
      <c r="Q5465">
        <f>IF(O5465&gt;=开始!$B$6, 1, 0)</f>
        <v>1</v>
      </c>
      <c r="R5465">
        <f>_20206[[#This Row],[最低排名]]-开始!$B$6</f>
        <v>8178</v>
      </c>
    </row>
    <row r="5466" spans="1:18">
      <c r="A5466">
        <v>12603</v>
      </c>
      <c r="B5466" t="s">
        <v>159</v>
      </c>
      <c r="C5466" t="str">
        <f t="shared" si="336"/>
        <v>海医大</v>
      </c>
      <c r="D5466" t="str">
        <f t="shared" si="337"/>
        <v>03</v>
      </c>
      <c r="E5466" t="s">
        <v>256</v>
      </c>
      <c r="F5466">
        <v>223</v>
      </c>
      <c r="G5466">
        <v>118</v>
      </c>
      <c r="H5466">
        <v>113</v>
      </c>
      <c r="I5466">
        <v>70</v>
      </c>
      <c r="J5466">
        <v>67</v>
      </c>
      <c r="K5466">
        <v>58</v>
      </c>
      <c r="L5466">
        <v>0</v>
      </c>
      <c r="M5466">
        <v>2024</v>
      </c>
      <c r="N5466">
        <f>VLOOKUP(E5466, '2024D'!$A$2:$G$339, 2, FALSE)</f>
        <v>241</v>
      </c>
      <c r="O5466">
        <f>VLOOKUP(E5466, '2024D'!$A$2:$G$339, 3, FALSE)</f>
        <v>11919</v>
      </c>
      <c r="P5466">
        <f>_20206[[#This Row],[最低排名]]-_20206[[#This Row],[同分人数]]+1</f>
        <v>11679</v>
      </c>
      <c r="Q5466">
        <f>IF(O5466&gt;=开始!$B$6, 1, 0)</f>
        <v>1</v>
      </c>
      <c r="R5466">
        <f>_20206[[#This Row],[最低排名]]-开始!$B$6</f>
        <v>11919</v>
      </c>
    </row>
    <row r="5467" spans="1:18">
      <c r="A5467">
        <v>12701</v>
      </c>
      <c r="B5467" t="s">
        <v>161</v>
      </c>
      <c r="C5467" t="str">
        <f t="shared" si="336"/>
        <v>立信金融</v>
      </c>
      <c r="D5467" t="str">
        <f t="shared" si="337"/>
        <v>01</v>
      </c>
      <c r="E5467" t="s">
        <v>141</v>
      </c>
      <c r="F5467">
        <v>192</v>
      </c>
      <c r="G5467">
        <v>106</v>
      </c>
      <c r="H5467">
        <v>107</v>
      </c>
      <c r="I5467">
        <v>67</v>
      </c>
      <c r="J5467">
        <v>52</v>
      </c>
      <c r="K5467">
        <v>52</v>
      </c>
      <c r="L5467">
        <v>0</v>
      </c>
      <c r="M5467">
        <v>2024</v>
      </c>
      <c r="N5467">
        <f>VLOOKUP(E5467, '2024D'!$A$2:$G$339, 2, FALSE)</f>
        <v>248</v>
      </c>
      <c r="O5467">
        <f>VLOOKUP(E5467, '2024D'!$A$2:$G$339, 3, FALSE)</f>
        <v>26996</v>
      </c>
      <c r="P5467">
        <f>_20206[[#This Row],[最低排名]]-_20206[[#This Row],[同分人数]]+1</f>
        <v>26749</v>
      </c>
      <c r="Q5467">
        <f>IF(O5467&gt;=开始!$B$6, 1, 0)</f>
        <v>1</v>
      </c>
      <c r="R5467">
        <f>_20206[[#This Row],[最低排名]]-开始!$B$6</f>
        <v>26996</v>
      </c>
    </row>
    <row r="5468" spans="1:18">
      <c r="A5468">
        <v>12702</v>
      </c>
      <c r="B5468" t="s">
        <v>163</v>
      </c>
      <c r="C5468" t="str">
        <f t="shared" si="336"/>
        <v>立信金融</v>
      </c>
      <c r="D5468" t="str">
        <f t="shared" si="337"/>
        <v>02</v>
      </c>
      <c r="E5468" t="s">
        <v>643</v>
      </c>
      <c r="F5468">
        <v>188</v>
      </c>
      <c r="G5468">
        <v>104</v>
      </c>
      <c r="H5468">
        <v>115</v>
      </c>
      <c r="I5468">
        <v>61</v>
      </c>
      <c r="J5468">
        <v>58</v>
      </c>
      <c r="K5468">
        <v>55</v>
      </c>
      <c r="L5468">
        <v>0</v>
      </c>
      <c r="M5468">
        <v>2024</v>
      </c>
      <c r="N5468">
        <f>VLOOKUP(E5468, '2024D'!$A$2:$G$339, 2, FALSE)</f>
        <v>246</v>
      </c>
      <c r="O5468">
        <f>VLOOKUP(E5468, '2024D'!$A$2:$G$339, 3, FALSE)</f>
        <v>25299</v>
      </c>
      <c r="P5468">
        <f>_20206[[#This Row],[最低排名]]-_20206[[#This Row],[同分人数]]+1</f>
        <v>25054</v>
      </c>
      <c r="Q5468">
        <f>IF(O5468&gt;=开始!$B$6, 1, 0)</f>
        <v>1</v>
      </c>
      <c r="R5468">
        <f>_20206[[#This Row],[最低排名]]-开始!$B$6</f>
        <v>25299</v>
      </c>
    </row>
    <row r="5469" spans="1:18">
      <c r="A5469">
        <v>12703</v>
      </c>
      <c r="B5469" t="s">
        <v>164</v>
      </c>
      <c r="C5469" t="str">
        <f t="shared" si="336"/>
        <v>立信金融</v>
      </c>
      <c r="D5469" t="str">
        <f t="shared" si="337"/>
        <v>03</v>
      </c>
      <c r="E5469" t="s">
        <v>433</v>
      </c>
      <c r="F5469">
        <v>211</v>
      </c>
      <c r="G5469">
        <v>110</v>
      </c>
      <c r="H5469">
        <v>96</v>
      </c>
      <c r="I5469">
        <v>52</v>
      </c>
      <c r="J5469">
        <v>49</v>
      </c>
      <c r="K5469">
        <v>46</v>
      </c>
      <c r="L5469">
        <v>0</v>
      </c>
      <c r="M5469">
        <v>2024</v>
      </c>
      <c r="N5469">
        <f>VLOOKUP(E5469, '2024D'!$A$2:$G$339, 2, FALSE)</f>
        <v>219</v>
      </c>
      <c r="O5469">
        <f>VLOOKUP(E5469, '2024D'!$A$2:$G$339, 3, FALSE)</f>
        <v>30934</v>
      </c>
      <c r="P5469">
        <f>_20206[[#This Row],[最低排名]]-_20206[[#This Row],[同分人数]]+1</f>
        <v>30716</v>
      </c>
      <c r="Q5469">
        <f>IF(O5469&gt;=开始!$B$6, 1, 0)</f>
        <v>1</v>
      </c>
      <c r="R5469">
        <f>_20206[[#This Row],[最低排名]]-开始!$B$6</f>
        <v>30934</v>
      </c>
    </row>
    <row r="5470" spans="1:18">
      <c r="A5470">
        <v>12704</v>
      </c>
      <c r="B5470" t="s">
        <v>166</v>
      </c>
      <c r="C5470" t="str">
        <f t="shared" si="336"/>
        <v>立信金融</v>
      </c>
      <c r="D5470" t="str">
        <f t="shared" si="337"/>
        <v>04</v>
      </c>
      <c r="E5470" t="s">
        <v>187</v>
      </c>
      <c r="F5470">
        <v>189</v>
      </c>
      <c r="G5470">
        <v>97</v>
      </c>
      <c r="H5470">
        <v>115</v>
      </c>
      <c r="I5470">
        <v>52</v>
      </c>
      <c r="J5470">
        <v>49</v>
      </c>
      <c r="K5470">
        <v>43</v>
      </c>
      <c r="L5470">
        <v>0</v>
      </c>
      <c r="M5470">
        <v>2024</v>
      </c>
      <c r="N5470">
        <f>VLOOKUP(E5470, '2024D'!$A$2:$G$339, 2, FALSE)</f>
        <v>256</v>
      </c>
      <c r="O5470">
        <f>VLOOKUP(E5470, '2024D'!$A$2:$G$339, 3, FALSE)</f>
        <v>32390</v>
      </c>
      <c r="P5470">
        <f>_20206[[#This Row],[最低排名]]-_20206[[#This Row],[同分人数]]+1</f>
        <v>32135</v>
      </c>
      <c r="Q5470">
        <f>IF(O5470&gt;=开始!$B$6, 1, 0)</f>
        <v>1</v>
      </c>
      <c r="R5470">
        <f>_20206[[#This Row],[最低排名]]-开始!$B$6</f>
        <v>32390</v>
      </c>
    </row>
    <row r="5471" spans="1:18">
      <c r="A5471">
        <v>12801</v>
      </c>
      <c r="B5471" t="s">
        <v>169</v>
      </c>
      <c r="C5471" t="str">
        <f t="shared" ref="C5471:C5534" si="338">LEFT(B5471, FIND("(", B5471) - 1)</f>
        <v>二工大</v>
      </c>
      <c r="D5471" t="str">
        <f t="shared" si="337"/>
        <v>01</v>
      </c>
      <c r="E5471" t="s">
        <v>533</v>
      </c>
      <c r="F5471">
        <v>196</v>
      </c>
      <c r="G5471">
        <v>99</v>
      </c>
      <c r="H5471">
        <v>104</v>
      </c>
      <c r="I5471">
        <v>58</v>
      </c>
      <c r="J5471">
        <v>58</v>
      </c>
      <c r="K5471">
        <v>55</v>
      </c>
      <c r="L5471">
        <v>0</v>
      </c>
      <c r="M5471">
        <v>2024</v>
      </c>
      <c r="N5471">
        <f>VLOOKUP(E5471, '2024D'!$A$2:$G$339, 2, FALSE)</f>
        <v>256</v>
      </c>
      <c r="O5471">
        <f>VLOOKUP(E5471, '2024D'!$A$2:$G$339, 3, FALSE)</f>
        <v>26748</v>
      </c>
      <c r="P5471">
        <f>_20206[[#This Row],[最低排名]]-_20206[[#This Row],[同分人数]]+1</f>
        <v>26493</v>
      </c>
      <c r="Q5471">
        <f>IF(O5471&gt;=开始!$B$6, 1, 0)</f>
        <v>1</v>
      </c>
      <c r="R5471">
        <f>_20206[[#This Row],[最低排名]]-开始!$B$6</f>
        <v>26748</v>
      </c>
    </row>
    <row r="5472" spans="1:18">
      <c r="A5472">
        <v>12802</v>
      </c>
      <c r="B5472" t="s">
        <v>171</v>
      </c>
      <c r="C5472" t="str">
        <f t="shared" si="338"/>
        <v>二工大</v>
      </c>
      <c r="D5472" t="str">
        <f t="shared" si="337"/>
        <v>02</v>
      </c>
      <c r="E5472" t="s">
        <v>184</v>
      </c>
      <c r="F5472">
        <v>213</v>
      </c>
      <c r="G5472">
        <v>117</v>
      </c>
      <c r="H5472">
        <v>91</v>
      </c>
      <c r="I5472">
        <v>52</v>
      </c>
      <c r="J5472">
        <v>49</v>
      </c>
      <c r="K5472">
        <v>46</v>
      </c>
      <c r="L5472">
        <v>0</v>
      </c>
      <c r="M5472">
        <v>2024</v>
      </c>
      <c r="N5472">
        <f>VLOOKUP(E5472, '2024D'!$A$2:$G$339, 2, FALSE)</f>
        <v>266</v>
      </c>
      <c r="O5472">
        <f>VLOOKUP(E5472, '2024D'!$A$2:$G$339, 3, FALSE)</f>
        <v>31665</v>
      </c>
      <c r="P5472">
        <f>_20206[[#This Row],[最低排名]]-_20206[[#This Row],[同分人数]]+1</f>
        <v>31400</v>
      </c>
      <c r="Q5472">
        <f>IF(O5472&gt;=开始!$B$6, 1, 0)</f>
        <v>1</v>
      </c>
      <c r="R5472">
        <f>_20206[[#This Row],[最低排名]]-开始!$B$6</f>
        <v>31665</v>
      </c>
    </row>
    <row r="5473" spans="1:18">
      <c r="A5473">
        <v>12803</v>
      </c>
      <c r="B5473" t="s">
        <v>172</v>
      </c>
      <c r="C5473" t="str">
        <f t="shared" si="338"/>
        <v>二工大</v>
      </c>
      <c r="D5473" t="str">
        <f t="shared" si="337"/>
        <v>03</v>
      </c>
      <c r="E5473" t="s">
        <v>309</v>
      </c>
      <c r="F5473">
        <v>209</v>
      </c>
      <c r="G5473">
        <v>114</v>
      </c>
      <c r="H5473">
        <v>86</v>
      </c>
      <c r="I5473">
        <v>58</v>
      </c>
      <c r="J5473">
        <v>49</v>
      </c>
      <c r="K5473">
        <v>40</v>
      </c>
      <c r="L5473">
        <v>0</v>
      </c>
      <c r="M5473">
        <v>2024</v>
      </c>
      <c r="N5473">
        <f>VLOOKUP(E5473, '2024D'!$A$2:$G$339, 2, FALSE)</f>
        <v>250</v>
      </c>
      <c r="O5473">
        <f>VLOOKUP(E5473, '2024D'!$A$2:$G$339, 3, FALSE)</f>
        <v>33781</v>
      </c>
      <c r="P5473">
        <f>_20206[[#This Row],[最低排名]]-_20206[[#This Row],[同分人数]]+1</f>
        <v>33532</v>
      </c>
      <c r="Q5473">
        <f>IF(O5473&gt;=开始!$B$6, 1, 0)</f>
        <v>1</v>
      </c>
      <c r="R5473">
        <f>_20206[[#This Row],[最低排名]]-开始!$B$6</f>
        <v>33781</v>
      </c>
    </row>
    <row r="5474" spans="1:18">
      <c r="A5474">
        <v>12804</v>
      </c>
      <c r="B5474" t="s">
        <v>174</v>
      </c>
      <c r="C5474" t="str">
        <f t="shared" si="338"/>
        <v>二工大</v>
      </c>
      <c r="D5474" t="str">
        <f t="shared" ref="D5474:D5537" si="339">MID(B5474, FIND("(", B5474) + 1, FIND(")", B5474) - FIND("(", B5474) - 1)</f>
        <v>04</v>
      </c>
      <c r="E5474" t="s">
        <v>335</v>
      </c>
      <c r="F5474">
        <v>199</v>
      </c>
      <c r="G5474">
        <v>111</v>
      </c>
      <c r="H5474">
        <v>98</v>
      </c>
      <c r="I5474">
        <v>61</v>
      </c>
      <c r="J5474">
        <v>46</v>
      </c>
      <c r="K5474">
        <v>43</v>
      </c>
      <c r="L5474">
        <v>0</v>
      </c>
      <c r="M5474">
        <v>2024</v>
      </c>
      <c r="N5474">
        <f>VLOOKUP(E5474, '2024D'!$A$2:$G$339, 2, FALSE)</f>
        <v>251</v>
      </c>
      <c r="O5474">
        <f>VLOOKUP(E5474, '2024D'!$A$2:$G$339, 3, FALSE)</f>
        <v>32641</v>
      </c>
      <c r="P5474">
        <f>_20206[[#This Row],[最低排名]]-_20206[[#This Row],[同分人数]]+1</f>
        <v>32391</v>
      </c>
      <c r="Q5474">
        <f>IF(O5474&gt;=开始!$B$6, 1, 0)</f>
        <v>1</v>
      </c>
      <c r="R5474">
        <f>_20206[[#This Row],[最低排名]]-开始!$B$6</f>
        <v>32641</v>
      </c>
    </row>
    <row r="5475" spans="1:18">
      <c r="A5475">
        <v>12805</v>
      </c>
      <c r="B5475" t="s">
        <v>176</v>
      </c>
      <c r="C5475" t="str">
        <f t="shared" si="338"/>
        <v>二工大</v>
      </c>
      <c r="D5475" t="str">
        <f t="shared" si="339"/>
        <v>05</v>
      </c>
      <c r="E5475" t="s">
        <v>433</v>
      </c>
      <c r="F5475">
        <v>183</v>
      </c>
      <c r="G5475">
        <v>111</v>
      </c>
      <c r="H5475">
        <v>100</v>
      </c>
      <c r="I5475">
        <v>67</v>
      </c>
      <c r="J5475">
        <v>52</v>
      </c>
      <c r="K5475">
        <v>52</v>
      </c>
      <c r="L5475">
        <v>0</v>
      </c>
      <c r="M5475">
        <v>2024</v>
      </c>
      <c r="N5475">
        <f>VLOOKUP(E5475, '2024D'!$A$2:$G$339, 2, FALSE)</f>
        <v>219</v>
      </c>
      <c r="O5475">
        <f>VLOOKUP(E5475, '2024D'!$A$2:$G$339, 3, FALSE)</f>
        <v>30934</v>
      </c>
      <c r="P5475">
        <f>_20206[[#This Row],[最低排名]]-_20206[[#This Row],[同分人数]]+1</f>
        <v>30716</v>
      </c>
      <c r="Q5475">
        <f>IF(O5475&gt;=开始!$B$6, 1, 0)</f>
        <v>1</v>
      </c>
      <c r="R5475">
        <f>_20206[[#This Row],[最低排名]]-开始!$B$6</f>
        <v>30934</v>
      </c>
    </row>
    <row r="5476" spans="1:18">
      <c r="A5476">
        <v>12901</v>
      </c>
      <c r="B5476" t="s">
        <v>177</v>
      </c>
      <c r="C5476" t="str">
        <f t="shared" si="338"/>
        <v>上海商院</v>
      </c>
      <c r="D5476" t="str">
        <f t="shared" si="339"/>
        <v>01</v>
      </c>
      <c r="E5476" t="s">
        <v>173</v>
      </c>
      <c r="F5476">
        <v>203</v>
      </c>
      <c r="G5476">
        <v>112</v>
      </c>
      <c r="H5476">
        <v>89</v>
      </c>
      <c r="I5476">
        <v>64</v>
      </c>
      <c r="J5476">
        <v>58</v>
      </c>
      <c r="K5476">
        <v>49</v>
      </c>
      <c r="L5476">
        <v>0</v>
      </c>
      <c r="M5476">
        <v>2024</v>
      </c>
      <c r="N5476">
        <f>VLOOKUP(E5476, '2024D'!$A$2:$G$339, 2, FALSE)</f>
        <v>237</v>
      </c>
      <c r="O5476">
        <f>VLOOKUP(E5476, '2024D'!$A$2:$G$339, 3, FALSE)</f>
        <v>28756</v>
      </c>
      <c r="P5476">
        <f>_20206[[#This Row],[最低排名]]-_20206[[#This Row],[同分人数]]+1</f>
        <v>28520</v>
      </c>
      <c r="Q5476">
        <f>IF(O5476&gt;=开始!$B$6, 1, 0)</f>
        <v>1</v>
      </c>
      <c r="R5476">
        <f>_20206[[#This Row],[最低排名]]-开始!$B$6</f>
        <v>28756</v>
      </c>
    </row>
    <row r="5477" spans="1:18">
      <c r="A5477">
        <v>12902</v>
      </c>
      <c r="B5477" t="s">
        <v>179</v>
      </c>
      <c r="C5477" t="str">
        <f t="shared" si="338"/>
        <v>上海商院</v>
      </c>
      <c r="D5477" t="str">
        <f t="shared" si="339"/>
        <v>02</v>
      </c>
      <c r="E5477" t="s">
        <v>389</v>
      </c>
      <c r="F5477">
        <v>182</v>
      </c>
      <c r="G5477">
        <v>93</v>
      </c>
      <c r="H5477">
        <v>99</v>
      </c>
      <c r="I5477">
        <v>64</v>
      </c>
      <c r="J5477">
        <v>55</v>
      </c>
      <c r="K5477">
        <v>52</v>
      </c>
      <c r="L5477">
        <v>0</v>
      </c>
      <c r="M5477">
        <v>2024</v>
      </c>
      <c r="N5477">
        <f>VLOOKUP(E5477, '2024D'!$A$2:$G$339, 2, FALSE)</f>
        <v>220</v>
      </c>
      <c r="O5477">
        <f>VLOOKUP(E5477, '2024D'!$A$2:$G$339, 3, FALSE)</f>
        <v>31399</v>
      </c>
      <c r="P5477">
        <f>_20206[[#This Row],[最低排名]]-_20206[[#This Row],[同分人数]]+1</f>
        <v>31180</v>
      </c>
      <c r="Q5477">
        <f>IF(O5477&gt;=开始!$B$6, 1, 0)</f>
        <v>1</v>
      </c>
      <c r="R5477">
        <f>_20206[[#This Row],[最低排名]]-开始!$B$6</f>
        <v>31399</v>
      </c>
    </row>
    <row r="5478" spans="1:18">
      <c r="A5478">
        <v>12903</v>
      </c>
      <c r="B5478" t="s">
        <v>181</v>
      </c>
      <c r="C5478" t="str">
        <f t="shared" si="338"/>
        <v>上海商院</v>
      </c>
      <c r="D5478" t="str">
        <f t="shared" si="339"/>
        <v>03</v>
      </c>
      <c r="E5478" t="s">
        <v>485</v>
      </c>
      <c r="F5478">
        <v>209</v>
      </c>
      <c r="G5478">
        <v>106</v>
      </c>
      <c r="H5478">
        <v>77</v>
      </c>
      <c r="I5478">
        <v>61</v>
      </c>
      <c r="J5478">
        <v>52</v>
      </c>
      <c r="K5478">
        <v>46</v>
      </c>
      <c r="L5478">
        <v>0</v>
      </c>
      <c r="M5478">
        <v>2024</v>
      </c>
      <c r="N5478">
        <f>VLOOKUP(E5478, '2024D'!$A$2:$G$339, 2, FALSE)</f>
        <v>211</v>
      </c>
      <c r="O5478">
        <f>VLOOKUP(E5478, '2024D'!$A$2:$G$339, 3, FALSE)</f>
        <v>33071</v>
      </c>
      <c r="P5478">
        <f>_20206[[#This Row],[最低排名]]-_20206[[#This Row],[同分人数]]+1</f>
        <v>32861</v>
      </c>
      <c r="Q5478">
        <f>IF(O5478&gt;=开始!$B$6, 1, 0)</f>
        <v>1</v>
      </c>
      <c r="R5478">
        <f>_20206[[#This Row],[最低排名]]-开始!$B$6</f>
        <v>33071</v>
      </c>
    </row>
    <row r="5479" spans="1:18">
      <c r="A5479">
        <v>12904</v>
      </c>
      <c r="B5479" t="s">
        <v>2210</v>
      </c>
      <c r="C5479" t="str">
        <f t="shared" si="338"/>
        <v>上海商院</v>
      </c>
      <c r="D5479" t="str">
        <f t="shared" si="339"/>
        <v>04</v>
      </c>
      <c r="E5479" t="s">
        <v>309</v>
      </c>
      <c r="F5479">
        <v>201</v>
      </c>
      <c r="G5479">
        <v>104</v>
      </c>
      <c r="H5479">
        <v>88</v>
      </c>
      <c r="I5479">
        <v>58</v>
      </c>
      <c r="J5479">
        <v>49</v>
      </c>
      <c r="K5479">
        <v>46</v>
      </c>
      <c r="L5479">
        <v>0</v>
      </c>
      <c r="M5479">
        <v>2024</v>
      </c>
      <c r="N5479">
        <f>VLOOKUP(E5479, '2024D'!$A$2:$G$339, 2, FALSE)</f>
        <v>250</v>
      </c>
      <c r="O5479">
        <f>VLOOKUP(E5479, '2024D'!$A$2:$G$339, 3, FALSE)</f>
        <v>33781</v>
      </c>
      <c r="P5479">
        <f>_20206[[#This Row],[最低排名]]-_20206[[#This Row],[同分人数]]+1</f>
        <v>33532</v>
      </c>
      <c r="Q5479">
        <f>IF(O5479&gt;=开始!$B$6, 1, 0)</f>
        <v>1</v>
      </c>
      <c r="R5479">
        <f>_20206[[#This Row],[最低排名]]-开始!$B$6</f>
        <v>33781</v>
      </c>
    </row>
    <row r="5480" spans="1:18">
      <c r="A5480">
        <v>13001</v>
      </c>
      <c r="B5480" t="s">
        <v>183</v>
      </c>
      <c r="C5480" t="str">
        <f t="shared" si="338"/>
        <v>上海电机</v>
      </c>
      <c r="D5480" t="str">
        <f t="shared" si="339"/>
        <v>01</v>
      </c>
      <c r="E5480" t="s">
        <v>178</v>
      </c>
      <c r="F5480">
        <v>204</v>
      </c>
      <c r="G5480">
        <v>105</v>
      </c>
      <c r="H5480">
        <v>86</v>
      </c>
      <c r="I5480">
        <v>64</v>
      </c>
      <c r="J5480">
        <v>55</v>
      </c>
      <c r="K5480">
        <v>49</v>
      </c>
      <c r="L5480">
        <v>0</v>
      </c>
      <c r="M5480">
        <v>2024</v>
      </c>
      <c r="N5480">
        <f>VLOOKUP(E5480, '2024D'!$A$2:$G$339, 2, FALSE)</f>
        <v>239</v>
      </c>
      <c r="O5480">
        <f>VLOOKUP(E5480, '2024D'!$A$2:$G$339, 3, FALSE)</f>
        <v>29994</v>
      </c>
      <c r="P5480">
        <f>_20206[[#This Row],[最低排名]]-_20206[[#This Row],[同分人数]]+1</f>
        <v>29756</v>
      </c>
      <c r="Q5480">
        <f>IF(O5480&gt;=开始!$B$6, 1, 0)</f>
        <v>1</v>
      </c>
      <c r="R5480">
        <f>_20206[[#This Row],[最低排名]]-开始!$B$6</f>
        <v>29994</v>
      </c>
    </row>
    <row r="5481" spans="1:18">
      <c r="A5481">
        <v>13002</v>
      </c>
      <c r="B5481" t="s">
        <v>185</v>
      </c>
      <c r="C5481" t="str">
        <f t="shared" si="338"/>
        <v>上海电机</v>
      </c>
      <c r="D5481" t="str">
        <f t="shared" si="339"/>
        <v>02</v>
      </c>
      <c r="E5481" t="s">
        <v>54</v>
      </c>
      <c r="F5481">
        <v>190</v>
      </c>
      <c r="G5481">
        <v>96</v>
      </c>
      <c r="H5481">
        <v>98</v>
      </c>
      <c r="I5481">
        <v>55</v>
      </c>
      <c r="J5481">
        <v>49</v>
      </c>
      <c r="K5481">
        <v>49</v>
      </c>
      <c r="L5481">
        <v>0</v>
      </c>
      <c r="M5481">
        <v>2024</v>
      </c>
      <c r="N5481">
        <f>VLOOKUP(E5481, '2024D'!$A$2:$G$339, 2, FALSE)</f>
        <v>218</v>
      </c>
      <c r="O5481">
        <f>VLOOKUP(E5481, '2024D'!$A$2:$G$339, 3, FALSE)</f>
        <v>33999</v>
      </c>
      <c r="P5481">
        <f>_20206[[#This Row],[最低排名]]-_20206[[#This Row],[同分人数]]+1</f>
        <v>33782</v>
      </c>
      <c r="Q5481">
        <f>IF(O5481&gt;=开始!$B$6, 1, 0)</f>
        <v>1</v>
      </c>
      <c r="R5481">
        <f>_20206[[#This Row],[最低排名]]-开始!$B$6</f>
        <v>33999</v>
      </c>
    </row>
    <row r="5482" spans="1:18">
      <c r="A5482">
        <v>13003</v>
      </c>
      <c r="B5482" t="s">
        <v>186</v>
      </c>
      <c r="C5482" t="str">
        <f t="shared" si="338"/>
        <v>上海电机</v>
      </c>
      <c r="D5482" t="str">
        <f t="shared" si="339"/>
        <v>03</v>
      </c>
      <c r="E5482" t="s">
        <v>485</v>
      </c>
      <c r="F5482">
        <v>177</v>
      </c>
      <c r="G5482">
        <v>99</v>
      </c>
      <c r="H5482">
        <v>97</v>
      </c>
      <c r="I5482">
        <v>64</v>
      </c>
      <c r="J5482">
        <v>55</v>
      </c>
      <c r="K5482">
        <v>52</v>
      </c>
      <c r="L5482">
        <v>0</v>
      </c>
      <c r="M5482">
        <v>2024</v>
      </c>
      <c r="N5482">
        <f>VLOOKUP(E5482, '2024D'!$A$2:$G$339, 2, FALSE)</f>
        <v>211</v>
      </c>
      <c r="O5482">
        <f>VLOOKUP(E5482, '2024D'!$A$2:$G$339, 3, FALSE)</f>
        <v>33071</v>
      </c>
      <c r="P5482">
        <f>_20206[[#This Row],[最低排名]]-_20206[[#This Row],[同分人数]]+1</f>
        <v>32861</v>
      </c>
      <c r="Q5482">
        <f>IF(O5482&gt;=开始!$B$6, 1, 0)</f>
        <v>1</v>
      </c>
      <c r="R5482">
        <f>_20206[[#This Row],[最低排名]]-开始!$B$6</f>
        <v>33071</v>
      </c>
    </row>
    <row r="5483" spans="1:18">
      <c r="A5483">
        <v>13101</v>
      </c>
      <c r="B5483" t="s">
        <v>188</v>
      </c>
      <c r="C5483" t="str">
        <f t="shared" si="338"/>
        <v>上海政法</v>
      </c>
      <c r="D5483" t="str">
        <f t="shared" si="339"/>
        <v>01</v>
      </c>
      <c r="E5483" t="s">
        <v>279</v>
      </c>
      <c r="F5483">
        <v>225</v>
      </c>
      <c r="G5483">
        <v>117</v>
      </c>
      <c r="H5483">
        <v>128</v>
      </c>
      <c r="I5483">
        <v>67</v>
      </c>
      <c r="J5483">
        <v>58</v>
      </c>
      <c r="K5483">
        <v>55</v>
      </c>
      <c r="L5483">
        <v>0</v>
      </c>
      <c r="M5483">
        <v>2024</v>
      </c>
      <c r="N5483">
        <f>VLOOKUP(E5483, '2024D'!$A$2:$G$339, 2, FALSE)</f>
        <v>228</v>
      </c>
      <c r="O5483">
        <f>VLOOKUP(E5483, '2024D'!$A$2:$G$339, 3, FALSE)</f>
        <v>11462</v>
      </c>
      <c r="P5483">
        <f>_20206[[#This Row],[最低排名]]-_20206[[#This Row],[同分人数]]+1</f>
        <v>11235</v>
      </c>
      <c r="Q5483">
        <f>IF(O5483&gt;=开始!$B$6, 1, 0)</f>
        <v>1</v>
      </c>
      <c r="R5483">
        <f>_20206[[#This Row],[最低排名]]-开始!$B$6</f>
        <v>11462</v>
      </c>
    </row>
    <row r="5484" spans="1:18">
      <c r="A5484">
        <v>13102</v>
      </c>
      <c r="B5484" t="s">
        <v>190</v>
      </c>
      <c r="C5484" t="str">
        <f t="shared" si="338"/>
        <v>上海政法</v>
      </c>
      <c r="D5484" t="str">
        <f t="shared" si="339"/>
        <v>02</v>
      </c>
      <c r="E5484" t="s">
        <v>518</v>
      </c>
      <c r="F5484">
        <v>214</v>
      </c>
      <c r="G5484">
        <v>111</v>
      </c>
      <c r="H5484">
        <v>114</v>
      </c>
      <c r="I5484">
        <v>67</v>
      </c>
      <c r="J5484">
        <v>64</v>
      </c>
      <c r="K5484">
        <v>55</v>
      </c>
      <c r="L5484">
        <v>0</v>
      </c>
      <c r="M5484">
        <v>2024</v>
      </c>
      <c r="N5484">
        <f>VLOOKUP(E5484, '2024D'!$A$2:$G$339, 2, FALSE)</f>
        <v>245</v>
      </c>
      <c r="O5484">
        <f>VLOOKUP(E5484, '2024D'!$A$2:$G$339, 3, FALSE)</f>
        <v>15979</v>
      </c>
      <c r="P5484">
        <f>_20206[[#This Row],[最低排名]]-_20206[[#This Row],[同分人数]]+1</f>
        <v>15735</v>
      </c>
      <c r="Q5484">
        <f>IF(O5484&gt;=开始!$B$6, 1, 0)</f>
        <v>1</v>
      </c>
      <c r="R5484">
        <f>_20206[[#This Row],[最低排名]]-开始!$B$6</f>
        <v>15979</v>
      </c>
    </row>
    <row r="5485" spans="1:18">
      <c r="A5485">
        <v>13103</v>
      </c>
      <c r="B5485" t="s">
        <v>192</v>
      </c>
      <c r="C5485" t="str">
        <f t="shared" si="338"/>
        <v>上海政法</v>
      </c>
      <c r="D5485" t="str">
        <f t="shared" si="339"/>
        <v>03</v>
      </c>
      <c r="E5485" t="s">
        <v>450</v>
      </c>
      <c r="F5485">
        <v>214</v>
      </c>
      <c r="G5485">
        <v>111</v>
      </c>
      <c r="H5485">
        <v>124</v>
      </c>
      <c r="I5485">
        <v>52</v>
      </c>
      <c r="J5485">
        <v>52</v>
      </c>
      <c r="K5485">
        <v>52</v>
      </c>
      <c r="L5485">
        <v>0</v>
      </c>
      <c r="M5485">
        <v>2024</v>
      </c>
      <c r="N5485">
        <f>VLOOKUP(E5485, '2024D'!$A$2:$G$339, 2, FALSE)</f>
        <v>263</v>
      </c>
      <c r="O5485">
        <f>VLOOKUP(E5485, '2024D'!$A$2:$G$339, 3, FALSE)</f>
        <v>20956</v>
      </c>
      <c r="P5485">
        <f>_20206[[#This Row],[最低排名]]-_20206[[#This Row],[同分人数]]+1</f>
        <v>20694</v>
      </c>
      <c r="Q5485">
        <f>IF(O5485&gt;=开始!$B$6, 1, 0)</f>
        <v>1</v>
      </c>
      <c r="R5485">
        <f>_20206[[#This Row],[最低排名]]-开始!$B$6</f>
        <v>20956</v>
      </c>
    </row>
    <row r="5486" spans="1:18">
      <c r="A5486">
        <v>13104</v>
      </c>
      <c r="B5486" t="s">
        <v>193</v>
      </c>
      <c r="C5486" t="str">
        <f t="shared" si="338"/>
        <v>上海政法</v>
      </c>
      <c r="D5486" t="str">
        <f t="shared" si="339"/>
        <v>04</v>
      </c>
      <c r="E5486" t="s">
        <v>152</v>
      </c>
      <c r="F5486">
        <v>218</v>
      </c>
      <c r="G5486">
        <v>111</v>
      </c>
      <c r="H5486">
        <v>114</v>
      </c>
      <c r="I5486">
        <v>58</v>
      </c>
      <c r="J5486">
        <v>52</v>
      </c>
      <c r="K5486">
        <v>49</v>
      </c>
      <c r="L5486">
        <v>0</v>
      </c>
      <c r="M5486">
        <v>2024</v>
      </c>
      <c r="N5486">
        <f>VLOOKUP(E5486, '2024D'!$A$2:$G$339, 2, FALSE)</f>
        <v>271</v>
      </c>
      <c r="O5486">
        <f>VLOOKUP(E5486, '2024D'!$A$2:$G$339, 3, FALSE)</f>
        <v>21744</v>
      </c>
      <c r="P5486">
        <f>_20206[[#This Row],[最低排名]]-_20206[[#This Row],[同分人数]]+1</f>
        <v>21474</v>
      </c>
      <c r="Q5486">
        <f>IF(O5486&gt;=开始!$B$6, 1, 0)</f>
        <v>1</v>
      </c>
      <c r="R5486">
        <f>_20206[[#This Row],[最低排名]]-开始!$B$6</f>
        <v>21744</v>
      </c>
    </row>
    <row r="5487" spans="1:18">
      <c r="A5487">
        <v>13105</v>
      </c>
      <c r="B5487" t="s">
        <v>194</v>
      </c>
      <c r="C5487" t="str">
        <f t="shared" si="338"/>
        <v>上海政法</v>
      </c>
      <c r="D5487" t="str">
        <f t="shared" si="339"/>
        <v>05</v>
      </c>
      <c r="E5487" t="s">
        <v>749</v>
      </c>
      <c r="F5487">
        <v>207</v>
      </c>
      <c r="G5487">
        <v>105</v>
      </c>
      <c r="H5487">
        <v>114</v>
      </c>
      <c r="I5487">
        <v>70</v>
      </c>
      <c r="J5487">
        <v>61</v>
      </c>
      <c r="K5487">
        <v>52</v>
      </c>
      <c r="L5487">
        <v>0</v>
      </c>
      <c r="M5487">
        <v>2024</v>
      </c>
      <c r="N5487">
        <f>VLOOKUP(E5487, '2024D'!$A$2:$G$339, 2, FALSE)</f>
        <v>249</v>
      </c>
      <c r="O5487">
        <f>VLOOKUP(E5487, '2024D'!$A$2:$G$339, 3, FALSE)</f>
        <v>18539</v>
      </c>
      <c r="P5487">
        <f>_20206[[#This Row],[最低排名]]-_20206[[#This Row],[同分人数]]+1</f>
        <v>18291</v>
      </c>
      <c r="Q5487">
        <f>IF(O5487&gt;=开始!$B$6, 1, 0)</f>
        <v>1</v>
      </c>
      <c r="R5487">
        <f>_20206[[#This Row],[最低排名]]-开始!$B$6</f>
        <v>18539</v>
      </c>
    </row>
    <row r="5488" spans="1:18">
      <c r="A5488">
        <v>13106</v>
      </c>
      <c r="B5488" t="s">
        <v>196</v>
      </c>
      <c r="C5488" t="str">
        <f t="shared" si="338"/>
        <v>上海政法</v>
      </c>
      <c r="D5488" t="str">
        <f t="shared" si="339"/>
        <v>06</v>
      </c>
      <c r="E5488" t="s">
        <v>195</v>
      </c>
      <c r="F5488">
        <v>214</v>
      </c>
      <c r="G5488">
        <v>107</v>
      </c>
      <c r="H5488">
        <v>104</v>
      </c>
      <c r="I5488">
        <v>64</v>
      </c>
      <c r="J5488">
        <v>64</v>
      </c>
      <c r="K5488">
        <v>64</v>
      </c>
      <c r="L5488">
        <v>0</v>
      </c>
      <c r="M5488">
        <v>2024</v>
      </c>
      <c r="N5488">
        <f>VLOOKUP(E5488, '2024D'!$A$2:$G$339, 2, FALSE)</f>
        <v>288</v>
      </c>
      <c r="O5488">
        <f>VLOOKUP(E5488, '2024D'!$A$2:$G$339, 3, FALSE)</f>
        <v>17049</v>
      </c>
      <c r="P5488">
        <f>_20206[[#This Row],[最低排名]]-_20206[[#This Row],[同分人数]]+1</f>
        <v>16762</v>
      </c>
      <c r="Q5488">
        <f>IF(O5488&gt;=开始!$B$6, 1, 0)</f>
        <v>1</v>
      </c>
      <c r="R5488">
        <f>_20206[[#This Row],[最低排名]]-开始!$B$6</f>
        <v>17049</v>
      </c>
    </row>
    <row r="5489" spans="1:18">
      <c r="A5489">
        <v>13301</v>
      </c>
      <c r="B5489" t="s">
        <v>197</v>
      </c>
      <c r="C5489" t="str">
        <f t="shared" si="338"/>
        <v>上外贤达</v>
      </c>
      <c r="D5489" t="str">
        <f t="shared" si="339"/>
        <v>01</v>
      </c>
      <c r="E5489" t="s">
        <v>1548</v>
      </c>
      <c r="F5489">
        <v>168</v>
      </c>
      <c r="G5489">
        <v>92</v>
      </c>
      <c r="H5489">
        <v>97</v>
      </c>
      <c r="I5489">
        <v>52</v>
      </c>
      <c r="J5489">
        <v>43</v>
      </c>
      <c r="K5489">
        <v>43</v>
      </c>
      <c r="L5489">
        <v>0</v>
      </c>
      <c r="M5489">
        <v>2024</v>
      </c>
      <c r="N5489">
        <f>VLOOKUP(E5489, '2024D'!$A$2:$G$339, 2, FALSE)</f>
        <v>161</v>
      </c>
      <c r="O5489">
        <f>VLOOKUP(E5489, '2024D'!$A$2:$G$339, 3, FALSE)</f>
        <v>41594</v>
      </c>
      <c r="P5489">
        <f>_20206[[#This Row],[最低排名]]-_20206[[#This Row],[同分人数]]+1</f>
        <v>41434</v>
      </c>
      <c r="Q5489">
        <f>IF(O5489&gt;=开始!$B$6, 1, 0)</f>
        <v>1</v>
      </c>
      <c r="R5489">
        <f>_20206[[#This Row],[最低排名]]-开始!$B$6</f>
        <v>41594</v>
      </c>
    </row>
    <row r="5490" spans="1:18">
      <c r="A5490">
        <v>13302</v>
      </c>
      <c r="B5490" t="s">
        <v>199</v>
      </c>
      <c r="C5490" t="str">
        <f t="shared" si="338"/>
        <v>上外贤达</v>
      </c>
      <c r="D5490" t="str">
        <f t="shared" si="339"/>
        <v>02</v>
      </c>
      <c r="E5490" t="s">
        <v>56</v>
      </c>
      <c r="F5490">
        <v>176</v>
      </c>
      <c r="G5490">
        <v>92</v>
      </c>
      <c r="H5490">
        <v>94</v>
      </c>
      <c r="I5490">
        <v>52</v>
      </c>
      <c r="J5490">
        <v>49</v>
      </c>
      <c r="K5490">
        <v>43</v>
      </c>
      <c r="L5490">
        <v>0</v>
      </c>
      <c r="M5490">
        <v>2024</v>
      </c>
      <c r="N5490">
        <f>VLOOKUP(E5490, '2024D'!$A$2:$G$339, 2, FALSE)</f>
        <v>187</v>
      </c>
      <c r="O5490">
        <f>VLOOKUP(E5490, '2024D'!$A$2:$G$339, 3, FALSE)</f>
        <v>39641</v>
      </c>
      <c r="P5490">
        <f>_20206[[#This Row],[最低排名]]-_20206[[#This Row],[同分人数]]+1</f>
        <v>39455</v>
      </c>
      <c r="Q5490">
        <f>IF(O5490&gt;=开始!$B$6, 1, 0)</f>
        <v>1</v>
      </c>
      <c r="R5490">
        <f>_20206[[#This Row],[最低排名]]-开始!$B$6</f>
        <v>39641</v>
      </c>
    </row>
    <row r="5491" spans="1:18">
      <c r="A5491">
        <v>13303</v>
      </c>
      <c r="B5491" t="s">
        <v>200</v>
      </c>
      <c r="C5491" t="str">
        <f t="shared" si="338"/>
        <v>上外贤达</v>
      </c>
      <c r="D5491" t="str">
        <f t="shared" si="339"/>
        <v>03</v>
      </c>
      <c r="E5491" t="s">
        <v>1548</v>
      </c>
      <c r="F5491">
        <v>161</v>
      </c>
      <c r="G5491">
        <v>89</v>
      </c>
      <c r="H5491">
        <v>86</v>
      </c>
      <c r="I5491">
        <v>64</v>
      </c>
      <c r="J5491">
        <v>49</v>
      </c>
      <c r="K5491">
        <v>43</v>
      </c>
      <c r="L5491">
        <v>0</v>
      </c>
      <c r="M5491">
        <v>2024</v>
      </c>
      <c r="N5491">
        <f>VLOOKUP(E5491, '2024D'!$A$2:$G$339, 2, FALSE)</f>
        <v>161</v>
      </c>
      <c r="O5491">
        <f>VLOOKUP(E5491, '2024D'!$A$2:$G$339, 3, FALSE)</f>
        <v>41594</v>
      </c>
      <c r="P5491">
        <f>_20206[[#This Row],[最低排名]]-_20206[[#This Row],[同分人数]]+1</f>
        <v>41434</v>
      </c>
      <c r="Q5491">
        <f>IF(O5491&gt;=开始!$B$6, 1, 0)</f>
        <v>1</v>
      </c>
      <c r="R5491">
        <f>_20206[[#This Row],[最低排名]]-开始!$B$6</f>
        <v>41594</v>
      </c>
    </row>
    <row r="5492" spans="1:18">
      <c r="A5492">
        <v>13304</v>
      </c>
      <c r="B5492" t="s">
        <v>201</v>
      </c>
      <c r="C5492" t="str">
        <f t="shared" si="338"/>
        <v>上外贤达</v>
      </c>
      <c r="D5492" t="str">
        <f t="shared" si="339"/>
        <v>04</v>
      </c>
      <c r="E5492" t="s">
        <v>1548</v>
      </c>
      <c r="F5492">
        <v>188</v>
      </c>
      <c r="G5492">
        <v>99</v>
      </c>
      <c r="H5492">
        <v>68</v>
      </c>
      <c r="I5492">
        <v>52</v>
      </c>
      <c r="J5492">
        <v>52</v>
      </c>
      <c r="K5492">
        <v>43</v>
      </c>
      <c r="L5492">
        <v>0</v>
      </c>
      <c r="M5492">
        <v>2024</v>
      </c>
      <c r="N5492">
        <f>VLOOKUP(E5492, '2024D'!$A$2:$G$339, 2, FALSE)</f>
        <v>161</v>
      </c>
      <c r="O5492">
        <f>VLOOKUP(E5492, '2024D'!$A$2:$G$339, 3, FALSE)</f>
        <v>41594</v>
      </c>
      <c r="P5492">
        <f>_20206[[#This Row],[最低排名]]-_20206[[#This Row],[同分人数]]+1</f>
        <v>41434</v>
      </c>
      <c r="Q5492">
        <f>IF(O5492&gt;=开始!$B$6, 1, 0)</f>
        <v>1</v>
      </c>
      <c r="R5492">
        <f>_20206[[#This Row],[最低排名]]-开始!$B$6</f>
        <v>41594</v>
      </c>
    </row>
    <row r="5493" spans="1:18">
      <c r="A5493">
        <v>13401</v>
      </c>
      <c r="B5493" t="s">
        <v>202</v>
      </c>
      <c r="C5493" t="str">
        <f t="shared" si="338"/>
        <v>建桥学院</v>
      </c>
      <c r="D5493" t="str">
        <f t="shared" si="339"/>
        <v>01</v>
      </c>
      <c r="E5493" t="s">
        <v>363</v>
      </c>
      <c r="F5493">
        <v>203</v>
      </c>
      <c r="G5493">
        <v>109</v>
      </c>
      <c r="H5493">
        <v>68</v>
      </c>
      <c r="I5493">
        <v>58</v>
      </c>
      <c r="J5493">
        <v>55</v>
      </c>
      <c r="K5493">
        <v>52</v>
      </c>
      <c r="L5493">
        <v>0</v>
      </c>
      <c r="M5493">
        <v>2024</v>
      </c>
      <c r="N5493">
        <f>VLOOKUP(E5493, '2024D'!$A$2:$G$339, 2, FALSE)</f>
        <v>204</v>
      </c>
      <c r="O5493">
        <f>VLOOKUP(E5493, '2024D'!$A$2:$G$339, 3, FALSE)</f>
        <v>35127</v>
      </c>
      <c r="P5493">
        <f>_20206[[#This Row],[最低排名]]-_20206[[#This Row],[同分人数]]+1</f>
        <v>34924</v>
      </c>
      <c r="Q5493">
        <f>IF(O5493&gt;=开始!$B$6, 1, 0)</f>
        <v>1</v>
      </c>
      <c r="R5493">
        <f>_20206[[#This Row],[最低排名]]-开始!$B$6</f>
        <v>35127</v>
      </c>
    </row>
    <row r="5494" spans="1:18">
      <c r="A5494">
        <v>13402</v>
      </c>
      <c r="B5494" t="s">
        <v>204</v>
      </c>
      <c r="C5494" t="str">
        <f t="shared" si="338"/>
        <v>建桥学院</v>
      </c>
      <c r="D5494" t="str">
        <f t="shared" si="339"/>
        <v>02</v>
      </c>
      <c r="E5494" t="s">
        <v>209</v>
      </c>
      <c r="F5494">
        <v>197</v>
      </c>
      <c r="G5494">
        <v>104</v>
      </c>
      <c r="H5494">
        <v>86</v>
      </c>
      <c r="I5494">
        <v>46</v>
      </c>
      <c r="J5494">
        <v>43</v>
      </c>
      <c r="K5494">
        <v>43</v>
      </c>
      <c r="L5494">
        <v>0</v>
      </c>
      <c r="M5494">
        <v>2024</v>
      </c>
      <c r="N5494">
        <f>VLOOKUP(E5494, '2024D'!$A$2:$G$339, 2, FALSE)</f>
        <v>185</v>
      </c>
      <c r="O5494">
        <f>VLOOKUP(E5494, '2024D'!$A$2:$G$339, 3, FALSE)</f>
        <v>39454</v>
      </c>
      <c r="P5494">
        <f>_20206[[#This Row],[最低排名]]-_20206[[#This Row],[同分人数]]+1</f>
        <v>39270</v>
      </c>
      <c r="Q5494">
        <f>IF(O5494&gt;=开始!$B$6, 1, 0)</f>
        <v>1</v>
      </c>
      <c r="R5494">
        <f>_20206[[#This Row],[最低排名]]-开始!$B$6</f>
        <v>39454</v>
      </c>
    </row>
    <row r="5495" spans="1:18">
      <c r="A5495">
        <v>13403</v>
      </c>
      <c r="B5495" t="s">
        <v>206</v>
      </c>
      <c r="C5495" t="str">
        <f t="shared" si="338"/>
        <v>建桥学院</v>
      </c>
      <c r="D5495" t="str">
        <f t="shared" si="339"/>
        <v>03</v>
      </c>
      <c r="E5495" t="s">
        <v>479</v>
      </c>
      <c r="F5495">
        <v>188</v>
      </c>
      <c r="G5495">
        <v>104</v>
      </c>
      <c r="H5495">
        <v>90</v>
      </c>
      <c r="I5495">
        <v>49</v>
      </c>
      <c r="J5495">
        <v>49</v>
      </c>
      <c r="K5495">
        <v>46</v>
      </c>
      <c r="L5495">
        <v>0</v>
      </c>
      <c r="M5495">
        <v>2024</v>
      </c>
      <c r="N5495">
        <f>VLOOKUP(E5495, '2024D'!$A$2:$G$339, 2, FALSE)</f>
        <v>171</v>
      </c>
      <c r="O5495">
        <f>VLOOKUP(E5495, '2024D'!$A$2:$G$339, 3, FALSE)</f>
        <v>38053</v>
      </c>
      <c r="P5495">
        <f>_20206[[#This Row],[最低排名]]-_20206[[#This Row],[同分人数]]+1</f>
        <v>37883</v>
      </c>
      <c r="Q5495">
        <f>IF(O5495&gt;=开始!$B$6, 1, 0)</f>
        <v>1</v>
      </c>
      <c r="R5495">
        <f>_20206[[#This Row],[最低排名]]-开始!$B$6</f>
        <v>38053</v>
      </c>
    </row>
    <row r="5496" spans="1:18">
      <c r="A5496">
        <v>13404</v>
      </c>
      <c r="B5496" t="s">
        <v>208</v>
      </c>
      <c r="C5496" t="str">
        <f t="shared" si="338"/>
        <v>建桥学院</v>
      </c>
      <c r="D5496" t="str">
        <f t="shared" si="339"/>
        <v>04</v>
      </c>
      <c r="E5496" t="s">
        <v>405</v>
      </c>
      <c r="F5496">
        <v>182</v>
      </c>
      <c r="G5496">
        <v>92</v>
      </c>
      <c r="H5496">
        <v>89</v>
      </c>
      <c r="I5496">
        <v>55</v>
      </c>
      <c r="J5496">
        <v>55</v>
      </c>
      <c r="K5496">
        <v>46</v>
      </c>
      <c r="L5496">
        <v>0</v>
      </c>
      <c r="M5496">
        <v>2024</v>
      </c>
      <c r="N5496">
        <f>VLOOKUP(E5496, '2024D'!$A$2:$G$339, 2, FALSE)</f>
        <v>230</v>
      </c>
      <c r="O5496">
        <f>VLOOKUP(E5496, '2024D'!$A$2:$G$339, 3, FALSE)</f>
        <v>37063</v>
      </c>
      <c r="P5496">
        <f>_20206[[#This Row],[最低排名]]-_20206[[#This Row],[同分人数]]+1</f>
        <v>36834</v>
      </c>
      <c r="Q5496">
        <f>IF(O5496&gt;=开始!$B$6, 1, 0)</f>
        <v>1</v>
      </c>
      <c r="R5496">
        <f>_20206[[#This Row],[最低排名]]-开始!$B$6</f>
        <v>37063</v>
      </c>
    </row>
    <row r="5497" spans="1:18">
      <c r="A5497">
        <v>13405</v>
      </c>
      <c r="B5497" t="s">
        <v>2211</v>
      </c>
      <c r="C5497" t="str">
        <f t="shared" si="338"/>
        <v>建桥学院</v>
      </c>
      <c r="D5497" t="str">
        <f t="shared" si="339"/>
        <v>05</v>
      </c>
      <c r="E5497" t="s">
        <v>56</v>
      </c>
      <c r="F5497">
        <v>170</v>
      </c>
      <c r="G5497">
        <v>94</v>
      </c>
      <c r="H5497">
        <v>103</v>
      </c>
      <c r="I5497">
        <v>52</v>
      </c>
      <c r="J5497">
        <v>46</v>
      </c>
      <c r="K5497">
        <v>43</v>
      </c>
      <c r="L5497">
        <v>0</v>
      </c>
      <c r="M5497">
        <v>2024</v>
      </c>
      <c r="N5497">
        <f>VLOOKUP(E5497, '2024D'!$A$2:$G$339, 2, FALSE)</f>
        <v>187</v>
      </c>
      <c r="O5497">
        <f>VLOOKUP(E5497, '2024D'!$A$2:$G$339, 3, FALSE)</f>
        <v>39641</v>
      </c>
      <c r="P5497">
        <f>_20206[[#This Row],[最低排名]]-_20206[[#This Row],[同分人数]]+1</f>
        <v>39455</v>
      </c>
      <c r="Q5497">
        <f>IF(O5497&gt;=开始!$B$6, 1, 0)</f>
        <v>1</v>
      </c>
      <c r="R5497">
        <f>_20206[[#This Row],[最低排名]]-开始!$B$6</f>
        <v>39641</v>
      </c>
    </row>
    <row r="5498" spans="1:18">
      <c r="A5498">
        <v>13406</v>
      </c>
      <c r="B5498" t="s">
        <v>2212</v>
      </c>
      <c r="C5498" t="str">
        <f t="shared" si="338"/>
        <v>建桥学院</v>
      </c>
      <c r="D5498" t="str">
        <f t="shared" si="339"/>
        <v>06</v>
      </c>
      <c r="E5498" t="s">
        <v>52</v>
      </c>
      <c r="F5498">
        <v>175</v>
      </c>
      <c r="G5498">
        <v>93</v>
      </c>
      <c r="H5498">
        <v>102</v>
      </c>
      <c r="I5498">
        <v>52</v>
      </c>
      <c r="J5498">
        <v>49</v>
      </c>
      <c r="K5498">
        <v>46</v>
      </c>
      <c r="L5498">
        <v>0</v>
      </c>
      <c r="M5498">
        <v>2024</v>
      </c>
      <c r="N5498">
        <f>VLOOKUP(E5498, '2024D'!$A$2:$G$339, 2, FALSE)</f>
        <v>224</v>
      </c>
      <c r="O5498">
        <f>VLOOKUP(E5498, '2024D'!$A$2:$G$339, 3, FALSE)</f>
        <v>37692</v>
      </c>
      <c r="P5498">
        <f>_20206[[#This Row],[最低排名]]-_20206[[#This Row],[同分人数]]+1</f>
        <v>37469</v>
      </c>
      <c r="Q5498">
        <f>IF(O5498&gt;=开始!$B$6, 1, 0)</f>
        <v>1</v>
      </c>
      <c r="R5498">
        <f>_20206[[#This Row],[最低排名]]-开始!$B$6</f>
        <v>37692</v>
      </c>
    </row>
    <row r="5499" spans="1:18">
      <c r="A5499">
        <v>13501</v>
      </c>
      <c r="B5499" t="s">
        <v>210</v>
      </c>
      <c r="C5499" t="str">
        <f t="shared" si="338"/>
        <v>健康医学</v>
      </c>
      <c r="D5499" t="str">
        <f t="shared" si="339"/>
        <v>01</v>
      </c>
      <c r="E5499" t="s">
        <v>132</v>
      </c>
      <c r="F5499">
        <v>210</v>
      </c>
      <c r="G5499">
        <v>109</v>
      </c>
      <c r="H5499">
        <v>122</v>
      </c>
      <c r="I5499">
        <v>64</v>
      </c>
      <c r="J5499">
        <v>61</v>
      </c>
      <c r="K5499">
        <v>55</v>
      </c>
      <c r="L5499">
        <v>0</v>
      </c>
      <c r="M5499">
        <v>2024</v>
      </c>
      <c r="N5499">
        <f>VLOOKUP(E5499, '2024D'!$A$2:$G$339, 2, FALSE)</f>
        <v>233</v>
      </c>
      <c r="O5499">
        <f>VLOOKUP(E5499, '2024D'!$A$2:$G$339, 3, FALSE)</f>
        <v>16483</v>
      </c>
      <c r="P5499">
        <f>_20206[[#This Row],[最低排名]]-_20206[[#This Row],[同分人数]]+1</f>
        <v>16251</v>
      </c>
      <c r="Q5499">
        <f>IF(O5499&gt;=开始!$B$6, 1, 0)</f>
        <v>1</v>
      </c>
      <c r="R5499">
        <f>_20206[[#This Row],[最低排名]]-开始!$B$6</f>
        <v>16483</v>
      </c>
    </row>
    <row r="5500" spans="1:18">
      <c r="A5500">
        <v>13502</v>
      </c>
      <c r="B5500" t="s">
        <v>211</v>
      </c>
      <c r="C5500" t="str">
        <f t="shared" si="338"/>
        <v>健康医学</v>
      </c>
      <c r="D5500" t="str">
        <f t="shared" si="339"/>
        <v>02</v>
      </c>
      <c r="E5500" t="s">
        <v>450</v>
      </c>
      <c r="F5500">
        <v>217</v>
      </c>
      <c r="G5500">
        <v>128</v>
      </c>
      <c r="H5500">
        <v>112</v>
      </c>
      <c r="I5500">
        <v>58</v>
      </c>
      <c r="J5500">
        <v>55</v>
      </c>
      <c r="K5500">
        <v>52</v>
      </c>
      <c r="L5500">
        <v>0</v>
      </c>
      <c r="M5500">
        <v>2024</v>
      </c>
      <c r="N5500">
        <f>VLOOKUP(E5500, '2024D'!$A$2:$G$339, 2, FALSE)</f>
        <v>263</v>
      </c>
      <c r="O5500">
        <f>VLOOKUP(E5500, '2024D'!$A$2:$G$339, 3, FALSE)</f>
        <v>20956</v>
      </c>
      <c r="P5500">
        <f>_20206[[#This Row],[最低排名]]-_20206[[#This Row],[同分人数]]+1</f>
        <v>20694</v>
      </c>
      <c r="Q5500">
        <f>IF(O5500&gt;=开始!$B$6, 1, 0)</f>
        <v>1</v>
      </c>
      <c r="R5500">
        <f>_20206[[#This Row],[最低排名]]-开始!$B$6</f>
        <v>20956</v>
      </c>
    </row>
    <row r="5501" spans="1:18">
      <c r="A5501">
        <v>13503</v>
      </c>
      <c r="B5501" t="s">
        <v>212</v>
      </c>
      <c r="C5501" t="str">
        <f t="shared" si="338"/>
        <v>健康医学</v>
      </c>
      <c r="D5501" t="str">
        <f t="shared" si="339"/>
        <v>03</v>
      </c>
      <c r="E5501" t="s">
        <v>217</v>
      </c>
      <c r="F5501">
        <v>214</v>
      </c>
      <c r="G5501">
        <v>108</v>
      </c>
      <c r="H5501">
        <v>101</v>
      </c>
      <c r="I5501">
        <v>55</v>
      </c>
      <c r="J5501">
        <v>52</v>
      </c>
      <c r="K5501">
        <v>52</v>
      </c>
      <c r="L5501">
        <v>0</v>
      </c>
      <c r="M5501">
        <v>2024</v>
      </c>
      <c r="N5501">
        <f>VLOOKUP(E5501, '2024D'!$A$2:$G$339, 2, FALSE)</f>
        <v>215</v>
      </c>
      <c r="O5501">
        <f>VLOOKUP(E5501, '2024D'!$A$2:$G$339, 3, FALSE)</f>
        <v>26034</v>
      </c>
      <c r="P5501">
        <f>_20206[[#This Row],[最低排名]]-_20206[[#This Row],[同分人数]]+1</f>
        <v>25820</v>
      </c>
      <c r="Q5501">
        <f>IF(O5501&gt;=开始!$B$6, 1, 0)</f>
        <v>1</v>
      </c>
      <c r="R5501">
        <f>_20206[[#This Row],[最低排名]]-开始!$B$6</f>
        <v>26034</v>
      </c>
    </row>
    <row r="5502" spans="1:18">
      <c r="A5502">
        <v>13504</v>
      </c>
      <c r="B5502" t="s">
        <v>213</v>
      </c>
      <c r="C5502" t="str">
        <f t="shared" si="338"/>
        <v>健康医学</v>
      </c>
      <c r="D5502" t="str">
        <f t="shared" si="339"/>
        <v>04</v>
      </c>
      <c r="E5502" t="s">
        <v>141</v>
      </c>
      <c r="F5502">
        <v>200</v>
      </c>
      <c r="G5502">
        <v>104</v>
      </c>
      <c r="H5502">
        <v>111</v>
      </c>
      <c r="I5502">
        <v>55</v>
      </c>
      <c r="J5502">
        <v>55</v>
      </c>
      <c r="K5502">
        <v>49</v>
      </c>
      <c r="L5502">
        <v>0</v>
      </c>
      <c r="M5502">
        <v>2024</v>
      </c>
      <c r="N5502">
        <f>VLOOKUP(E5502, '2024D'!$A$2:$G$339, 2, FALSE)</f>
        <v>248</v>
      </c>
      <c r="O5502">
        <f>VLOOKUP(E5502, '2024D'!$A$2:$G$339, 3, FALSE)</f>
        <v>26996</v>
      </c>
      <c r="P5502">
        <f>_20206[[#This Row],[最低排名]]-_20206[[#This Row],[同分人数]]+1</f>
        <v>26749</v>
      </c>
      <c r="Q5502">
        <f>IF(O5502&gt;=开始!$B$6, 1, 0)</f>
        <v>1</v>
      </c>
      <c r="R5502">
        <f>_20206[[#This Row],[最低排名]]-开始!$B$6</f>
        <v>26996</v>
      </c>
    </row>
    <row r="5503" spans="1:18">
      <c r="A5503">
        <v>13505</v>
      </c>
      <c r="B5503" t="s">
        <v>214</v>
      </c>
      <c r="C5503" t="str">
        <f t="shared" si="338"/>
        <v>健康医学</v>
      </c>
      <c r="D5503" t="str">
        <f t="shared" si="339"/>
        <v>05</v>
      </c>
      <c r="E5503" t="s">
        <v>144</v>
      </c>
      <c r="F5503">
        <v>191</v>
      </c>
      <c r="G5503">
        <v>108</v>
      </c>
      <c r="H5503">
        <v>108</v>
      </c>
      <c r="I5503">
        <v>64</v>
      </c>
      <c r="J5503">
        <v>52</v>
      </c>
      <c r="K5503">
        <v>52</v>
      </c>
      <c r="L5503">
        <v>0</v>
      </c>
      <c r="M5503">
        <v>2024</v>
      </c>
      <c r="N5503">
        <f>VLOOKUP(E5503, '2024D'!$A$2:$G$339, 2, FALSE)</f>
        <v>253</v>
      </c>
      <c r="O5503">
        <f>VLOOKUP(E5503, '2024D'!$A$2:$G$339, 3, FALSE)</f>
        <v>27778</v>
      </c>
      <c r="P5503">
        <f>_20206[[#This Row],[最低排名]]-_20206[[#This Row],[同分人数]]+1</f>
        <v>27526</v>
      </c>
      <c r="Q5503">
        <f>IF(O5503&gt;=开始!$B$6, 1, 0)</f>
        <v>1</v>
      </c>
      <c r="R5503">
        <f>_20206[[#This Row],[最低排名]]-开始!$B$6</f>
        <v>27778</v>
      </c>
    </row>
    <row r="5504" spans="1:18">
      <c r="A5504">
        <v>13506</v>
      </c>
      <c r="B5504" t="s">
        <v>215</v>
      </c>
      <c r="C5504" t="str">
        <f t="shared" si="338"/>
        <v>健康医学</v>
      </c>
      <c r="D5504" t="str">
        <f t="shared" si="339"/>
        <v>06</v>
      </c>
      <c r="E5504" t="s">
        <v>863</v>
      </c>
      <c r="F5504">
        <v>179</v>
      </c>
      <c r="G5504">
        <v>93</v>
      </c>
      <c r="H5504">
        <v>119</v>
      </c>
      <c r="I5504">
        <v>61</v>
      </c>
      <c r="J5504">
        <v>55</v>
      </c>
      <c r="K5504">
        <v>52</v>
      </c>
      <c r="L5504">
        <v>0</v>
      </c>
      <c r="M5504">
        <v>2024</v>
      </c>
      <c r="N5504">
        <f>VLOOKUP(E5504, '2024D'!$A$2:$G$339, 2, FALSE)</f>
        <v>250</v>
      </c>
      <c r="O5504">
        <f>VLOOKUP(E5504, '2024D'!$A$2:$G$339, 3, FALSE)</f>
        <v>28028</v>
      </c>
      <c r="P5504">
        <f>_20206[[#This Row],[最低排名]]-_20206[[#This Row],[同分人数]]+1</f>
        <v>27779</v>
      </c>
      <c r="Q5504">
        <f>IF(O5504&gt;=开始!$B$6, 1, 0)</f>
        <v>1</v>
      </c>
      <c r="R5504">
        <f>_20206[[#This Row],[最低排名]]-开始!$B$6</f>
        <v>28028</v>
      </c>
    </row>
    <row r="5505" spans="1:18">
      <c r="A5505">
        <v>13507</v>
      </c>
      <c r="B5505" t="s">
        <v>216</v>
      </c>
      <c r="C5505" t="str">
        <f t="shared" si="338"/>
        <v>健康医学</v>
      </c>
      <c r="D5505" t="str">
        <f t="shared" si="339"/>
        <v>07</v>
      </c>
      <c r="E5505" t="s">
        <v>182</v>
      </c>
      <c r="F5505">
        <v>196</v>
      </c>
      <c r="G5505">
        <v>103</v>
      </c>
      <c r="H5505">
        <v>106</v>
      </c>
      <c r="I5505">
        <v>55</v>
      </c>
      <c r="J5505">
        <v>52</v>
      </c>
      <c r="K5505">
        <v>52</v>
      </c>
      <c r="L5505">
        <v>0</v>
      </c>
      <c r="M5505">
        <v>2024</v>
      </c>
      <c r="N5505">
        <f>VLOOKUP(E5505, '2024D'!$A$2:$G$339, 2, FALSE)</f>
        <v>248</v>
      </c>
      <c r="O5505">
        <f>VLOOKUP(E5505, '2024D'!$A$2:$G$339, 3, FALSE)</f>
        <v>29262</v>
      </c>
      <c r="P5505">
        <f>_20206[[#This Row],[最低排名]]-_20206[[#This Row],[同分人数]]+1</f>
        <v>29015</v>
      </c>
      <c r="Q5505">
        <f>IF(O5505&gt;=开始!$B$6, 1, 0)</f>
        <v>1</v>
      </c>
      <c r="R5505">
        <f>_20206[[#This Row],[最低排名]]-开始!$B$6</f>
        <v>29262</v>
      </c>
    </row>
    <row r="5506" spans="1:18">
      <c r="A5506">
        <v>13508</v>
      </c>
      <c r="B5506" t="s">
        <v>218</v>
      </c>
      <c r="C5506" t="str">
        <f t="shared" si="338"/>
        <v>健康医学</v>
      </c>
      <c r="D5506" t="str">
        <f t="shared" si="339"/>
        <v>08</v>
      </c>
      <c r="E5506" t="s">
        <v>126</v>
      </c>
      <c r="F5506">
        <v>196</v>
      </c>
      <c r="G5506">
        <v>101</v>
      </c>
      <c r="H5506">
        <v>120</v>
      </c>
      <c r="I5506">
        <v>58</v>
      </c>
      <c r="J5506">
        <v>49</v>
      </c>
      <c r="K5506">
        <v>46</v>
      </c>
      <c r="L5506">
        <v>0</v>
      </c>
      <c r="M5506">
        <v>2024</v>
      </c>
      <c r="N5506">
        <f>VLOOKUP(E5506, '2024D'!$A$2:$G$339, 2, FALSE)</f>
        <v>277</v>
      </c>
      <c r="O5506">
        <f>VLOOKUP(E5506, '2024D'!$A$2:$G$339, 3, FALSE)</f>
        <v>27273</v>
      </c>
      <c r="P5506">
        <f>_20206[[#This Row],[最低排名]]-_20206[[#This Row],[同分人数]]+1</f>
        <v>26997</v>
      </c>
      <c r="Q5506">
        <f>IF(O5506&gt;=开始!$B$6, 1, 0)</f>
        <v>1</v>
      </c>
      <c r="R5506">
        <f>_20206[[#This Row],[最低排名]]-开始!$B$6</f>
        <v>27273</v>
      </c>
    </row>
    <row r="5507" spans="1:18">
      <c r="A5507">
        <v>13601</v>
      </c>
      <c r="B5507" t="s">
        <v>219</v>
      </c>
      <c r="C5507" t="str">
        <f t="shared" si="338"/>
        <v>海关学院</v>
      </c>
      <c r="D5507" t="str">
        <f t="shared" si="339"/>
        <v>01</v>
      </c>
      <c r="E5507" t="s">
        <v>195</v>
      </c>
      <c r="F5507">
        <v>211</v>
      </c>
      <c r="G5507">
        <v>108</v>
      </c>
      <c r="H5507">
        <v>110</v>
      </c>
      <c r="I5507">
        <v>67</v>
      </c>
      <c r="J5507">
        <v>64</v>
      </c>
      <c r="K5507">
        <v>58</v>
      </c>
      <c r="L5507">
        <v>0</v>
      </c>
      <c r="M5507">
        <v>2024</v>
      </c>
      <c r="N5507">
        <f>VLOOKUP(E5507, '2024D'!$A$2:$G$339, 2, FALSE)</f>
        <v>288</v>
      </c>
      <c r="O5507">
        <f>VLOOKUP(E5507, '2024D'!$A$2:$G$339, 3, FALSE)</f>
        <v>17049</v>
      </c>
      <c r="P5507">
        <f>_20206[[#This Row],[最低排名]]-_20206[[#This Row],[同分人数]]+1</f>
        <v>16762</v>
      </c>
      <c r="Q5507">
        <f>IF(O5507&gt;=开始!$B$6, 1, 0)</f>
        <v>1</v>
      </c>
      <c r="R5507">
        <f>_20206[[#This Row],[最低排名]]-开始!$B$6</f>
        <v>17049</v>
      </c>
    </row>
    <row r="5508" spans="1:18">
      <c r="A5508">
        <v>13602</v>
      </c>
      <c r="B5508" t="s">
        <v>2213</v>
      </c>
      <c r="C5508" t="str">
        <f t="shared" si="338"/>
        <v>海关学院</v>
      </c>
      <c r="D5508" t="str">
        <f t="shared" si="339"/>
        <v>02</v>
      </c>
      <c r="E5508" t="s">
        <v>132</v>
      </c>
      <c r="F5508">
        <v>216</v>
      </c>
      <c r="G5508">
        <v>121</v>
      </c>
      <c r="H5508">
        <v>122</v>
      </c>
      <c r="I5508">
        <v>61</v>
      </c>
      <c r="J5508">
        <v>58</v>
      </c>
      <c r="K5508">
        <v>55</v>
      </c>
      <c r="L5508">
        <v>0</v>
      </c>
      <c r="M5508">
        <v>2024</v>
      </c>
      <c r="N5508">
        <f>VLOOKUP(E5508, '2024D'!$A$2:$G$339, 2, FALSE)</f>
        <v>233</v>
      </c>
      <c r="O5508">
        <f>VLOOKUP(E5508, '2024D'!$A$2:$G$339, 3, FALSE)</f>
        <v>16483</v>
      </c>
      <c r="P5508">
        <f>_20206[[#This Row],[最低排名]]-_20206[[#This Row],[同分人数]]+1</f>
        <v>16251</v>
      </c>
      <c r="Q5508">
        <f>IF(O5508&gt;=开始!$B$6, 1, 0)</f>
        <v>1</v>
      </c>
      <c r="R5508">
        <f>_20206[[#This Row],[最低排名]]-开始!$B$6</f>
        <v>16483</v>
      </c>
    </row>
    <row r="5509" spans="1:18">
      <c r="A5509">
        <v>16201</v>
      </c>
      <c r="B5509" t="s">
        <v>220</v>
      </c>
      <c r="C5509" t="str">
        <f t="shared" si="338"/>
        <v>中侨大学</v>
      </c>
      <c r="D5509" t="str">
        <f t="shared" si="339"/>
        <v>01</v>
      </c>
      <c r="E5509" t="s">
        <v>1548</v>
      </c>
      <c r="F5509">
        <v>163</v>
      </c>
      <c r="G5509">
        <v>90</v>
      </c>
      <c r="H5509">
        <v>90</v>
      </c>
      <c r="I5509">
        <v>55</v>
      </c>
      <c r="J5509">
        <v>49</v>
      </c>
      <c r="K5509">
        <v>46</v>
      </c>
      <c r="L5509">
        <v>0</v>
      </c>
      <c r="M5509">
        <v>2024</v>
      </c>
      <c r="N5509">
        <f>VLOOKUP(E5509, '2024D'!$A$2:$G$339, 2, FALSE)</f>
        <v>161</v>
      </c>
      <c r="O5509">
        <f>VLOOKUP(E5509, '2024D'!$A$2:$G$339, 3, FALSE)</f>
        <v>41594</v>
      </c>
      <c r="P5509">
        <f>_20206[[#This Row],[最低排名]]-_20206[[#This Row],[同分人数]]+1</f>
        <v>41434</v>
      </c>
      <c r="Q5509">
        <f>IF(O5509&gt;=开始!$B$6, 1, 0)</f>
        <v>1</v>
      </c>
      <c r="R5509">
        <f>_20206[[#This Row],[最低排名]]-开始!$B$6</f>
        <v>41594</v>
      </c>
    </row>
    <row r="5510" spans="1:18">
      <c r="A5510">
        <v>16202</v>
      </c>
      <c r="B5510" t="s">
        <v>222</v>
      </c>
      <c r="C5510" t="str">
        <f t="shared" si="338"/>
        <v>中侨大学</v>
      </c>
      <c r="D5510" t="str">
        <f t="shared" si="339"/>
        <v>02</v>
      </c>
      <c r="E5510" t="s">
        <v>1548</v>
      </c>
      <c r="F5510">
        <v>152</v>
      </c>
      <c r="G5510">
        <v>97</v>
      </c>
      <c r="H5510">
        <v>89</v>
      </c>
      <c r="I5510">
        <v>55</v>
      </c>
      <c r="J5510">
        <v>55</v>
      </c>
      <c r="K5510">
        <v>52</v>
      </c>
      <c r="L5510">
        <v>0</v>
      </c>
      <c r="M5510">
        <v>2024</v>
      </c>
      <c r="N5510">
        <f>VLOOKUP(E5510, '2024D'!$A$2:$G$339, 2, FALSE)</f>
        <v>161</v>
      </c>
      <c r="O5510">
        <f>VLOOKUP(E5510, '2024D'!$A$2:$G$339, 3, FALSE)</f>
        <v>41594</v>
      </c>
      <c r="P5510">
        <f>_20206[[#This Row],[最低排名]]-_20206[[#This Row],[同分人数]]+1</f>
        <v>41434</v>
      </c>
      <c r="Q5510">
        <f>IF(O5510&gt;=开始!$B$6, 1, 0)</f>
        <v>1</v>
      </c>
      <c r="R5510">
        <f>_20206[[#This Row],[最低排名]]-开始!$B$6</f>
        <v>41594</v>
      </c>
    </row>
    <row r="5511" spans="1:18">
      <c r="A5511">
        <v>16501</v>
      </c>
      <c r="B5511" t="s">
        <v>225</v>
      </c>
      <c r="C5511" t="str">
        <f t="shared" si="338"/>
        <v>立达学院</v>
      </c>
      <c r="D5511" t="str">
        <f t="shared" si="339"/>
        <v>01</v>
      </c>
      <c r="E5511" t="s">
        <v>1548</v>
      </c>
      <c r="F5511">
        <v>164</v>
      </c>
      <c r="G5511">
        <v>85</v>
      </c>
      <c r="H5511">
        <v>92</v>
      </c>
      <c r="I5511">
        <v>55</v>
      </c>
      <c r="J5511">
        <v>49</v>
      </c>
      <c r="K5511">
        <v>43</v>
      </c>
      <c r="L5511">
        <v>0</v>
      </c>
      <c r="M5511">
        <v>2024</v>
      </c>
      <c r="N5511">
        <f>VLOOKUP(E5511, '2024D'!$A$2:$G$339, 2, FALSE)</f>
        <v>161</v>
      </c>
      <c r="O5511">
        <f>VLOOKUP(E5511, '2024D'!$A$2:$G$339, 3, FALSE)</f>
        <v>41594</v>
      </c>
      <c r="P5511">
        <f>_20206[[#This Row],[最低排名]]-_20206[[#This Row],[同分人数]]+1</f>
        <v>41434</v>
      </c>
      <c r="Q5511">
        <f>IF(O5511&gt;=开始!$B$6, 1, 0)</f>
        <v>1</v>
      </c>
      <c r="R5511">
        <f>_20206[[#This Row],[最低排名]]-开始!$B$6</f>
        <v>41594</v>
      </c>
    </row>
    <row r="5512" spans="1:18">
      <c r="A5512">
        <v>16502</v>
      </c>
      <c r="B5512" t="s">
        <v>226</v>
      </c>
      <c r="C5512" t="str">
        <f t="shared" si="338"/>
        <v>立达学院</v>
      </c>
      <c r="D5512" t="str">
        <f t="shared" si="339"/>
        <v>02</v>
      </c>
      <c r="E5512" t="s">
        <v>221</v>
      </c>
      <c r="F5512">
        <v>175</v>
      </c>
      <c r="G5512">
        <v>88</v>
      </c>
      <c r="H5512">
        <v>78</v>
      </c>
      <c r="I5512">
        <v>58</v>
      </c>
      <c r="J5512">
        <v>52</v>
      </c>
      <c r="K5512">
        <v>46</v>
      </c>
      <c r="L5512">
        <v>0</v>
      </c>
      <c r="M5512">
        <v>2024</v>
      </c>
      <c r="N5512">
        <f>VLOOKUP(E5512, '2024D'!$A$2:$G$339, 2, FALSE)</f>
        <v>172</v>
      </c>
      <c r="O5512">
        <f>VLOOKUP(E5512, '2024D'!$A$2:$G$339, 3, FALSE)</f>
        <v>40573</v>
      </c>
      <c r="P5512">
        <f>_20206[[#This Row],[最低排名]]-_20206[[#This Row],[同分人数]]+1</f>
        <v>40402</v>
      </c>
      <c r="Q5512">
        <f>IF(O5512&gt;=开始!$B$6, 1, 0)</f>
        <v>1</v>
      </c>
      <c r="R5512">
        <f>_20206[[#This Row],[最低排名]]-开始!$B$6</f>
        <v>40573</v>
      </c>
    </row>
    <row r="5513" spans="1:18">
      <c r="A5513">
        <v>16503</v>
      </c>
      <c r="B5513" t="s">
        <v>2214</v>
      </c>
      <c r="C5513" t="str">
        <f t="shared" si="338"/>
        <v>立达学院</v>
      </c>
      <c r="D5513" t="str">
        <f t="shared" si="339"/>
        <v>03</v>
      </c>
      <c r="E5513" t="s">
        <v>1548</v>
      </c>
      <c r="F5513">
        <v>164</v>
      </c>
      <c r="G5513">
        <v>90</v>
      </c>
      <c r="H5513">
        <v>101</v>
      </c>
      <c r="I5513">
        <v>52</v>
      </c>
      <c r="J5513">
        <v>43</v>
      </c>
      <c r="K5513">
        <v>43</v>
      </c>
      <c r="L5513">
        <v>0</v>
      </c>
      <c r="M5513">
        <v>2024</v>
      </c>
      <c r="N5513">
        <f>VLOOKUP(E5513, '2024D'!$A$2:$G$339, 2, FALSE)</f>
        <v>161</v>
      </c>
      <c r="O5513">
        <f>VLOOKUP(E5513, '2024D'!$A$2:$G$339, 3, FALSE)</f>
        <v>41594</v>
      </c>
      <c r="P5513">
        <f>_20206[[#This Row],[最低排名]]-_20206[[#This Row],[同分人数]]+1</f>
        <v>41434</v>
      </c>
      <c r="Q5513">
        <f>IF(O5513&gt;=开始!$B$6, 1, 0)</f>
        <v>1</v>
      </c>
      <c r="R5513">
        <f>_20206[[#This Row],[最低排名]]-开始!$B$6</f>
        <v>41594</v>
      </c>
    </row>
    <row r="5514" spans="1:18">
      <c r="A5514">
        <v>17001</v>
      </c>
      <c r="B5514" t="s">
        <v>227</v>
      </c>
      <c r="C5514" t="str">
        <f t="shared" si="338"/>
        <v>上海视觉</v>
      </c>
      <c r="D5514" t="str">
        <f t="shared" si="339"/>
        <v>01</v>
      </c>
      <c r="E5514" t="s">
        <v>54</v>
      </c>
      <c r="F5514">
        <v>178</v>
      </c>
      <c r="G5514">
        <v>91</v>
      </c>
      <c r="H5514">
        <v>95</v>
      </c>
      <c r="I5514">
        <v>64</v>
      </c>
      <c r="J5514">
        <v>55</v>
      </c>
      <c r="K5514">
        <v>49</v>
      </c>
      <c r="L5514">
        <v>0</v>
      </c>
      <c r="M5514">
        <v>2024</v>
      </c>
      <c r="N5514">
        <f>VLOOKUP(E5514, '2024D'!$A$2:$G$339, 2, FALSE)</f>
        <v>218</v>
      </c>
      <c r="O5514">
        <f>VLOOKUP(E5514, '2024D'!$A$2:$G$339, 3, FALSE)</f>
        <v>33999</v>
      </c>
      <c r="P5514">
        <f>_20206[[#This Row],[最低排名]]-_20206[[#This Row],[同分人数]]+1</f>
        <v>33782</v>
      </c>
      <c r="Q5514">
        <f>IF(O5514&gt;=开始!$B$6, 1, 0)</f>
        <v>1</v>
      </c>
      <c r="R5514">
        <f>_20206[[#This Row],[最低排名]]-开始!$B$6</f>
        <v>33999</v>
      </c>
    </row>
    <row r="5515" spans="1:18">
      <c r="A5515">
        <v>17201</v>
      </c>
      <c r="B5515" t="s">
        <v>229</v>
      </c>
      <c r="C5515" t="str">
        <f t="shared" si="338"/>
        <v>上师天华</v>
      </c>
      <c r="D5515" t="str">
        <f t="shared" si="339"/>
        <v>01</v>
      </c>
      <c r="E5515" t="s">
        <v>528</v>
      </c>
      <c r="F5515">
        <v>187</v>
      </c>
      <c r="G5515">
        <v>102</v>
      </c>
      <c r="H5515">
        <v>91</v>
      </c>
      <c r="I5515">
        <v>58</v>
      </c>
      <c r="J5515">
        <v>55</v>
      </c>
      <c r="K5515">
        <v>49</v>
      </c>
      <c r="L5515">
        <v>0</v>
      </c>
      <c r="M5515">
        <v>2024</v>
      </c>
      <c r="N5515">
        <f>VLOOKUP(E5515, '2024D'!$A$2:$G$339, 2, FALSE)</f>
        <v>240</v>
      </c>
      <c r="O5515">
        <f>VLOOKUP(E5515, '2024D'!$A$2:$G$339, 3, FALSE)</f>
        <v>34239</v>
      </c>
      <c r="P5515">
        <f>_20206[[#This Row],[最低排名]]-_20206[[#This Row],[同分人数]]+1</f>
        <v>34000</v>
      </c>
      <c r="Q5515">
        <f>IF(O5515&gt;=开始!$B$6, 1, 0)</f>
        <v>1</v>
      </c>
      <c r="R5515">
        <f>_20206[[#This Row],[最低排名]]-开始!$B$6</f>
        <v>34239</v>
      </c>
    </row>
    <row r="5516" spans="1:18">
      <c r="A5516">
        <v>17202</v>
      </c>
      <c r="B5516" t="s">
        <v>231</v>
      </c>
      <c r="C5516" t="str">
        <f t="shared" si="338"/>
        <v>上师天华</v>
      </c>
      <c r="D5516" t="str">
        <f t="shared" si="339"/>
        <v>02</v>
      </c>
      <c r="E5516" t="s">
        <v>469</v>
      </c>
      <c r="F5516">
        <v>194</v>
      </c>
      <c r="G5516">
        <v>98</v>
      </c>
      <c r="H5516">
        <v>94</v>
      </c>
      <c r="I5516">
        <v>49</v>
      </c>
      <c r="J5516">
        <v>49</v>
      </c>
      <c r="K5516">
        <v>46</v>
      </c>
      <c r="L5516">
        <v>0</v>
      </c>
      <c r="M5516">
        <v>2024</v>
      </c>
      <c r="N5516">
        <f>VLOOKUP(E5516, '2024D'!$A$2:$G$339, 2, FALSE)</f>
        <v>227</v>
      </c>
      <c r="O5516">
        <f>VLOOKUP(E5516, '2024D'!$A$2:$G$339, 3, FALSE)</f>
        <v>36033</v>
      </c>
      <c r="P5516">
        <f>_20206[[#This Row],[最低排名]]-_20206[[#This Row],[同分人数]]+1</f>
        <v>35807</v>
      </c>
      <c r="Q5516">
        <f>IF(O5516&gt;=开始!$B$6, 1, 0)</f>
        <v>1</v>
      </c>
      <c r="R5516">
        <f>_20206[[#This Row],[最低排名]]-开始!$B$6</f>
        <v>36033</v>
      </c>
    </row>
    <row r="5517" spans="1:18">
      <c r="A5517">
        <v>20101</v>
      </c>
      <c r="B5517" t="s">
        <v>233</v>
      </c>
      <c r="C5517" t="str">
        <f t="shared" si="338"/>
        <v>中央民族</v>
      </c>
      <c r="D5517" t="str">
        <f t="shared" si="339"/>
        <v>01</v>
      </c>
      <c r="E5517" t="s">
        <v>33</v>
      </c>
      <c r="F5517">
        <v>227</v>
      </c>
      <c r="G5517">
        <v>120</v>
      </c>
      <c r="H5517">
        <v>132</v>
      </c>
      <c r="I5517">
        <v>70</v>
      </c>
      <c r="J5517">
        <v>64</v>
      </c>
      <c r="K5517">
        <v>64</v>
      </c>
      <c r="L5517">
        <v>0</v>
      </c>
      <c r="M5517">
        <v>2024</v>
      </c>
      <c r="N5517">
        <f>VLOOKUP(E5517, '2024D'!$A$2:$G$339, 2, FALSE)</f>
        <v>173</v>
      </c>
      <c r="O5517">
        <f>VLOOKUP(E5517, '2024D'!$A$2:$G$339, 3, FALSE)</f>
        <v>6458</v>
      </c>
      <c r="P5517">
        <f>_20206[[#This Row],[最低排名]]-_20206[[#This Row],[同分人数]]+1</f>
        <v>6286</v>
      </c>
      <c r="Q5517">
        <f>IF(O5517&gt;=开始!$B$6, 1, 0)</f>
        <v>1</v>
      </c>
      <c r="R5517">
        <f>_20206[[#This Row],[最低排名]]-开始!$B$6</f>
        <v>6458</v>
      </c>
    </row>
    <row r="5518" spans="1:18">
      <c r="A5518">
        <v>20102</v>
      </c>
      <c r="B5518" t="s">
        <v>234</v>
      </c>
      <c r="C5518" t="str">
        <f t="shared" si="338"/>
        <v>中央民族</v>
      </c>
      <c r="D5518" t="str">
        <f t="shared" si="339"/>
        <v>02</v>
      </c>
      <c r="E5518" t="s">
        <v>18</v>
      </c>
      <c r="F5518">
        <v>220</v>
      </c>
      <c r="G5518">
        <v>116</v>
      </c>
      <c r="H5518">
        <v>136</v>
      </c>
      <c r="I5518">
        <v>67</v>
      </c>
      <c r="J5518">
        <v>61</v>
      </c>
      <c r="K5518">
        <v>61</v>
      </c>
      <c r="L5518">
        <v>0</v>
      </c>
      <c r="M5518">
        <v>2024</v>
      </c>
      <c r="N5518">
        <f>VLOOKUP(E5518, '2024D'!$A$2:$G$339, 2, FALSE)</f>
        <v>197</v>
      </c>
      <c r="O5518">
        <f>VLOOKUP(E5518, '2024D'!$A$2:$G$339, 3, FALSE)</f>
        <v>8758</v>
      </c>
      <c r="P5518">
        <f>_20206[[#This Row],[最低排名]]-_20206[[#This Row],[同分人数]]+1</f>
        <v>8562</v>
      </c>
      <c r="Q5518">
        <f>IF(O5518&gt;=开始!$B$6, 1, 0)</f>
        <v>1</v>
      </c>
      <c r="R5518">
        <f>_20206[[#This Row],[最低排名]]-开始!$B$6</f>
        <v>8758</v>
      </c>
    </row>
    <row r="5519" spans="1:18">
      <c r="A5519">
        <v>20103</v>
      </c>
      <c r="B5519" t="s">
        <v>235</v>
      </c>
      <c r="C5519" t="str">
        <f t="shared" si="338"/>
        <v>中央民族</v>
      </c>
      <c r="D5519" t="str">
        <f t="shared" si="339"/>
        <v>03</v>
      </c>
      <c r="E5519" t="s">
        <v>189</v>
      </c>
      <c r="F5519">
        <v>231</v>
      </c>
      <c r="G5519">
        <v>117</v>
      </c>
      <c r="H5519">
        <v>130</v>
      </c>
      <c r="I5519">
        <v>64</v>
      </c>
      <c r="J5519">
        <v>55</v>
      </c>
      <c r="K5519">
        <v>55</v>
      </c>
      <c r="L5519">
        <v>0</v>
      </c>
      <c r="M5519">
        <v>2024</v>
      </c>
      <c r="N5519">
        <f>VLOOKUP(E5519, '2024D'!$A$2:$G$339, 2, FALSE)</f>
        <v>225</v>
      </c>
      <c r="O5519">
        <f>VLOOKUP(E5519, '2024D'!$A$2:$G$339, 3, FALSE)</f>
        <v>10985</v>
      </c>
      <c r="P5519">
        <f>_20206[[#This Row],[最低排名]]-_20206[[#This Row],[同分人数]]+1</f>
        <v>10761</v>
      </c>
      <c r="Q5519">
        <f>IF(O5519&gt;=开始!$B$6, 1, 0)</f>
        <v>1</v>
      </c>
      <c r="R5519">
        <f>_20206[[#This Row],[最低排名]]-开始!$B$6</f>
        <v>10985</v>
      </c>
    </row>
    <row r="5520" spans="1:18">
      <c r="A5520">
        <v>20201</v>
      </c>
      <c r="B5520" t="s">
        <v>236</v>
      </c>
      <c r="C5520" t="str">
        <f t="shared" si="338"/>
        <v>中国人大</v>
      </c>
      <c r="D5520" t="str">
        <f t="shared" si="339"/>
        <v>01</v>
      </c>
      <c r="E5520" t="s">
        <v>0</v>
      </c>
      <c r="M5520">
        <v>2024</v>
      </c>
      <c r="N5520">
        <f>VLOOKUP(E5520, '2024D'!$A$2:$G$339, 2, FALSE)</f>
        <v>2684</v>
      </c>
      <c r="O5520">
        <f>VLOOKUP(E5520, '2024D'!$A$2:$G$339, 3, FALSE)</f>
        <v>2684</v>
      </c>
      <c r="P5520">
        <f>_20206[[#This Row],[最低排名]]-_20206[[#This Row],[同分人数]]+1</f>
        <v>1</v>
      </c>
      <c r="Q5520">
        <f>IF(O5520&gt;=开始!$B$6, 1, 0)</f>
        <v>1</v>
      </c>
      <c r="R5520">
        <f>_20206[[#This Row],[最低排名]]-开始!$B$6</f>
        <v>2684</v>
      </c>
    </row>
    <row r="5521" spans="1:18">
      <c r="A5521">
        <v>20202</v>
      </c>
      <c r="B5521" t="s">
        <v>237</v>
      </c>
      <c r="C5521" t="str">
        <f t="shared" si="338"/>
        <v>中国人大</v>
      </c>
      <c r="D5521" t="str">
        <f t="shared" si="339"/>
        <v>02</v>
      </c>
      <c r="E5521" t="s">
        <v>0</v>
      </c>
      <c r="M5521">
        <v>2024</v>
      </c>
      <c r="N5521">
        <f>VLOOKUP(E5521, '2024D'!$A$2:$G$339, 2, FALSE)</f>
        <v>2684</v>
      </c>
      <c r="O5521">
        <f>VLOOKUP(E5521, '2024D'!$A$2:$G$339, 3, FALSE)</f>
        <v>2684</v>
      </c>
      <c r="P5521">
        <f>_20206[[#This Row],[最低排名]]-_20206[[#This Row],[同分人数]]+1</f>
        <v>1</v>
      </c>
      <c r="Q5521">
        <f>IF(O5521&gt;=开始!$B$6, 1, 0)</f>
        <v>1</v>
      </c>
      <c r="R5521">
        <f>_20206[[#This Row],[最低排名]]-开始!$B$6</f>
        <v>2684</v>
      </c>
    </row>
    <row r="5522" spans="1:18">
      <c r="A5522">
        <v>20301</v>
      </c>
      <c r="B5522" t="s">
        <v>239</v>
      </c>
      <c r="C5522" t="str">
        <f t="shared" si="338"/>
        <v>北京交大</v>
      </c>
      <c r="D5522" t="str">
        <f t="shared" si="339"/>
        <v>01</v>
      </c>
      <c r="E5522" t="s">
        <v>6</v>
      </c>
      <c r="F5522">
        <v>238</v>
      </c>
      <c r="G5522">
        <v>130</v>
      </c>
      <c r="H5522">
        <v>135</v>
      </c>
      <c r="I5522">
        <v>70</v>
      </c>
      <c r="J5522">
        <v>67</v>
      </c>
      <c r="K5522">
        <v>61</v>
      </c>
      <c r="L5522">
        <v>0</v>
      </c>
      <c r="M5522">
        <v>2024</v>
      </c>
      <c r="N5522">
        <f>VLOOKUP(E5522, '2024D'!$A$2:$G$339, 2, FALSE)</f>
        <v>152</v>
      </c>
      <c r="O5522">
        <f>VLOOKUP(E5522, '2024D'!$A$2:$G$339, 3, FALSE)</f>
        <v>3998</v>
      </c>
      <c r="P5522">
        <f>_20206[[#This Row],[最低排名]]-_20206[[#This Row],[同分人数]]+1</f>
        <v>3847</v>
      </c>
      <c r="Q5522">
        <f>IF(O5522&gt;=开始!$B$6, 1, 0)</f>
        <v>1</v>
      </c>
      <c r="R5522">
        <f>_20206[[#This Row],[最低排名]]-开始!$B$6</f>
        <v>3998</v>
      </c>
    </row>
    <row r="5523" spans="1:18">
      <c r="A5523">
        <v>20302</v>
      </c>
      <c r="B5523" t="s">
        <v>240</v>
      </c>
      <c r="C5523" t="str">
        <f t="shared" si="338"/>
        <v>北京交大</v>
      </c>
      <c r="D5523" t="str">
        <f t="shared" si="339"/>
        <v>02</v>
      </c>
      <c r="E5523" t="s">
        <v>31</v>
      </c>
      <c r="F5523">
        <v>230</v>
      </c>
      <c r="G5523">
        <v>121</v>
      </c>
      <c r="H5523">
        <v>131</v>
      </c>
      <c r="I5523">
        <v>70</v>
      </c>
      <c r="J5523">
        <v>70</v>
      </c>
      <c r="K5523">
        <v>67</v>
      </c>
      <c r="L5523">
        <v>0</v>
      </c>
      <c r="M5523">
        <v>2024</v>
      </c>
      <c r="N5523">
        <f>VLOOKUP(E5523, '2024D'!$A$2:$G$339, 2, FALSE)</f>
        <v>182</v>
      </c>
      <c r="O5523">
        <f>VLOOKUP(E5523, '2024D'!$A$2:$G$339, 3, FALSE)</f>
        <v>4499</v>
      </c>
      <c r="P5523">
        <f>_20206[[#This Row],[最低排名]]-_20206[[#This Row],[同分人数]]+1</f>
        <v>4318</v>
      </c>
      <c r="Q5523">
        <f>IF(O5523&gt;=开始!$B$6, 1, 0)</f>
        <v>1</v>
      </c>
      <c r="R5523">
        <f>_20206[[#This Row],[最低排名]]-开始!$B$6</f>
        <v>4499</v>
      </c>
    </row>
    <row r="5524" spans="1:18">
      <c r="A5524">
        <v>20303</v>
      </c>
      <c r="B5524" t="s">
        <v>241</v>
      </c>
      <c r="C5524" t="str">
        <f t="shared" si="338"/>
        <v>北京交大</v>
      </c>
      <c r="D5524" t="str">
        <f t="shared" si="339"/>
        <v>03</v>
      </c>
      <c r="E5524" t="s">
        <v>58</v>
      </c>
      <c r="F5524">
        <v>226</v>
      </c>
      <c r="G5524">
        <v>119</v>
      </c>
      <c r="H5524">
        <v>131</v>
      </c>
      <c r="I5524">
        <v>70</v>
      </c>
      <c r="J5524">
        <v>70</v>
      </c>
      <c r="K5524">
        <v>67</v>
      </c>
      <c r="L5524">
        <v>0</v>
      </c>
      <c r="M5524">
        <v>2024</v>
      </c>
      <c r="N5524">
        <f>VLOOKUP(E5524, '2024D'!$A$2:$G$339, 2, FALSE)</f>
        <v>161</v>
      </c>
      <c r="O5524">
        <f>VLOOKUP(E5524, '2024D'!$A$2:$G$339, 3, FALSE)</f>
        <v>5180</v>
      </c>
      <c r="P5524">
        <f>_20206[[#This Row],[最低排名]]-_20206[[#This Row],[同分人数]]+1</f>
        <v>5020</v>
      </c>
      <c r="Q5524">
        <f>IF(O5524&gt;=开始!$B$6, 1, 0)</f>
        <v>1</v>
      </c>
      <c r="R5524">
        <f>_20206[[#This Row],[最低排名]]-开始!$B$6</f>
        <v>5180</v>
      </c>
    </row>
    <row r="5525" spans="1:18">
      <c r="A5525">
        <v>20304</v>
      </c>
      <c r="B5525" t="s">
        <v>242</v>
      </c>
      <c r="C5525" t="str">
        <f t="shared" si="338"/>
        <v>北京交大</v>
      </c>
      <c r="D5525" t="str">
        <f t="shared" si="339"/>
        <v>04</v>
      </c>
      <c r="E5525" t="s">
        <v>1020</v>
      </c>
      <c r="F5525">
        <v>229</v>
      </c>
      <c r="G5525">
        <v>117</v>
      </c>
      <c r="H5525">
        <v>118</v>
      </c>
      <c r="I5525">
        <v>70</v>
      </c>
      <c r="J5525">
        <v>70</v>
      </c>
      <c r="K5525">
        <v>64</v>
      </c>
      <c r="L5525">
        <v>0</v>
      </c>
      <c r="M5525">
        <v>2024</v>
      </c>
      <c r="N5525">
        <f>VLOOKUP(E5525, '2024D'!$A$2:$G$339, 2, FALSE)</f>
        <v>180</v>
      </c>
      <c r="O5525">
        <f>VLOOKUP(E5525, '2024D'!$A$2:$G$339, 3, FALSE)</f>
        <v>7592</v>
      </c>
      <c r="P5525">
        <f>_20206[[#This Row],[最低排名]]-_20206[[#This Row],[同分人数]]+1</f>
        <v>7413</v>
      </c>
      <c r="Q5525">
        <f>IF(O5525&gt;=开始!$B$6, 1, 0)</f>
        <v>1</v>
      </c>
      <c r="R5525">
        <f>_20206[[#This Row],[最低排名]]-开始!$B$6</f>
        <v>7592</v>
      </c>
    </row>
    <row r="5526" spans="1:18">
      <c r="A5526">
        <v>20305</v>
      </c>
      <c r="B5526" t="s">
        <v>2215</v>
      </c>
      <c r="C5526" t="str">
        <f t="shared" si="338"/>
        <v>北京交大</v>
      </c>
      <c r="D5526" t="str">
        <f t="shared" si="339"/>
        <v>05</v>
      </c>
      <c r="E5526" t="s">
        <v>265</v>
      </c>
      <c r="F5526">
        <v>241</v>
      </c>
      <c r="G5526">
        <v>131</v>
      </c>
      <c r="H5526">
        <v>122</v>
      </c>
      <c r="I5526">
        <v>67</v>
      </c>
      <c r="J5526">
        <v>67</v>
      </c>
      <c r="K5526">
        <v>61</v>
      </c>
      <c r="L5526">
        <v>0</v>
      </c>
      <c r="M5526">
        <v>2024</v>
      </c>
      <c r="N5526">
        <f>VLOOKUP(E5526, '2024D'!$A$2:$G$339, 2, FALSE)</f>
        <v>183</v>
      </c>
      <c r="O5526">
        <f>VLOOKUP(E5526, '2024D'!$A$2:$G$339, 3, FALSE)</f>
        <v>6285</v>
      </c>
      <c r="P5526">
        <f>_20206[[#This Row],[最低排名]]-_20206[[#This Row],[同分人数]]+1</f>
        <v>6103</v>
      </c>
      <c r="Q5526">
        <f>IF(O5526&gt;=开始!$B$6, 1, 0)</f>
        <v>1</v>
      </c>
      <c r="R5526">
        <f>_20206[[#This Row],[最低排名]]-开始!$B$6</f>
        <v>6285</v>
      </c>
    </row>
    <row r="5527" spans="1:18">
      <c r="A5527">
        <v>20306</v>
      </c>
      <c r="B5527" t="s">
        <v>2216</v>
      </c>
      <c r="C5527" t="str">
        <f t="shared" si="338"/>
        <v>北京交大</v>
      </c>
      <c r="D5527" t="str">
        <f t="shared" si="339"/>
        <v>06</v>
      </c>
      <c r="E5527" t="s">
        <v>16</v>
      </c>
      <c r="F5527">
        <v>227</v>
      </c>
      <c r="G5527">
        <v>115</v>
      </c>
      <c r="H5527">
        <v>126</v>
      </c>
      <c r="I5527">
        <v>70</v>
      </c>
      <c r="J5527">
        <v>67</v>
      </c>
      <c r="K5527">
        <v>64</v>
      </c>
      <c r="L5527">
        <v>0</v>
      </c>
      <c r="M5527">
        <v>2024</v>
      </c>
      <c r="N5527">
        <f>VLOOKUP(E5527, '2024D'!$A$2:$G$339, 2, FALSE)</f>
        <v>189</v>
      </c>
      <c r="O5527">
        <f>VLOOKUP(E5527, '2024D'!$A$2:$G$339, 3, FALSE)</f>
        <v>7021</v>
      </c>
      <c r="P5527">
        <f>_20206[[#This Row],[最低排名]]-_20206[[#This Row],[同分人数]]+1</f>
        <v>6833</v>
      </c>
      <c r="Q5527">
        <f>IF(O5527&gt;=开始!$B$6, 1, 0)</f>
        <v>1</v>
      </c>
      <c r="R5527">
        <f>_20206[[#This Row],[最低排名]]-开始!$B$6</f>
        <v>7021</v>
      </c>
    </row>
    <row r="5528" spans="1:18">
      <c r="A5528">
        <v>20401</v>
      </c>
      <c r="B5528" t="s">
        <v>243</v>
      </c>
      <c r="C5528" t="str">
        <f t="shared" si="338"/>
        <v>北京科大</v>
      </c>
      <c r="D5528" t="str">
        <f t="shared" si="339"/>
        <v>01</v>
      </c>
      <c r="E5528" t="s">
        <v>35</v>
      </c>
      <c r="F5528">
        <v>231</v>
      </c>
      <c r="G5528">
        <v>121</v>
      </c>
      <c r="H5528">
        <v>124</v>
      </c>
      <c r="I5528">
        <v>70</v>
      </c>
      <c r="J5528">
        <v>70</v>
      </c>
      <c r="K5528">
        <v>67</v>
      </c>
      <c r="L5528">
        <v>0</v>
      </c>
      <c r="M5528">
        <v>2024</v>
      </c>
      <c r="N5528">
        <f>VLOOKUP(E5528, '2024D'!$A$2:$G$339, 2, FALSE)</f>
        <v>188</v>
      </c>
      <c r="O5528">
        <f>VLOOKUP(E5528, '2024D'!$A$2:$G$339, 3, FALSE)</f>
        <v>5544</v>
      </c>
      <c r="P5528">
        <f>_20206[[#This Row],[最低排名]]-_20206[[#This Row],[同分人数]]+1</f>
        <v>5357</v>
      </c>
      <c r="Q5528">
        <f>IF(O5528&gt;=开始!$B$6, 1, 0)</f>
        <v>1</v>
      </c>
      <c r="R5528">
        <f>_20206[[#This Row],[最低排名]]-开始!$B$6</f>
        <v>5544</v>
      </c>
    </row>
    <row r="5529" spans="1:18">
      <c r="A5529">
        <v>20402</v>
      </c>
      <c r="B5529" t="s">
        <v>245</v>
      </c>
      <c r="C5529" t="str">
        <f t="shared" si="338"/>
        <v>北京科大</v>
      </c>
      <c r="D5529" t="str">
        <f t="shared" si="339"/>
        <v>02</v>
      </c>
      <c r="E5529" t="s">
        <v>265</v>
      </c>
      <c r="F5529">
        <v>229</v>
      </c>
      <c r="G5529">
        <v>115</v>
      </c>
      <c r="H5529">
        <v>137</v>
      </c>
      <c r="I5529">
        <v>67</v>
      </c>
      <c r="J5529">
        <v>64</v>
      </c>
      <c r="K5529">
        <v>61</v>
      </c>
      <c r="L5529">
        <v>0</v>
      </c>
      <c r="M5529">
        <v>2024</v>
      </c>
      <c r="N5529">
        <f>VLOOKUP(E5529, '2024D'!$A$2:$G$339, 2, FALSE)</f>
        <v>183</v>
      </c>
      <c r="O5529">
        <f>VLOOKUP(E5529, '2024D'!$A$2:$G$339, 3, FALSE)</f>
        <v>6285</v>
      </c>
      <c r="P5529">
        <f>_20206[[#This Row],[最低排名]]-_20206[[#This Row],[同分人数]]+1</f>
        <v>6103</v>
      </c>
      <c r="Q5529">
        <f>IF(O5529&gt;=开始!$B$6, 1, 0)</f>
        <v>1</v>
      </c>
      <c r="R5529">
        <f>_20206[[#This Row],[最低排名]]-开始!$B$6</f>
        <v>6285</v>
      </c>
    </row>
    <row r="5530" spans="1:18">
      <c r="A5530">
        <v>20403</v>
      </c>
      <c r="B5530" t="s">
        <v>2217</v>
      </c>
      <c r="C5530" t="str">
        <f t="shared" si="338"/>
        <v>北京科大</v>
      </c>
      <c r="D5530" t="str">
        <f t="shared" si="339"/>
        <v>03</v>
      </c>
      <c r="E5530" t="s">
        <v>619</v>
      </c>
      <c r="F5530">
        <v>238</v>
      </c>
      <c r="G5530">
        <v>122</v>
      </c>
      <c r="H5530">
        <v>129</v>
      </c>
      <c r="I5530">
        <v>67</v>
      </c>
      <c r="J5530">
        <v>58</v>
      </c>
      <c r="K5530">
        <v>58</v>
      </c>
      <c r="L5530">
        <v>0</v>
      </c>
      <c r="M5530">
        <v>2024</v>
      </c>
      <c r="N5530">
        <f>VLOOKUP(E5530, '2024D'!$A$2:$G$339, 2, FALSE)</f>
        <v>206</v>
      </c>
      <c r="O5530">
        <f>VLOOKUP(E5530, '2024D'!$A$2:$G$339, 3, FALSE)</f>
        <v>7798</v>
      </c>
      <c r="P5530">
        <f>_20206[[#This Row],[最低排名]]-_20206[[#This Row],[同分人数]]+1</f>
        <v>7593</v>
      </c>
      <c r="Q5530">
        <f>IF(O5530&gt;=开始!$B$6, 1, 0)</f>
        <v>1</v>
      </c>
      <c r="R5530">
        <f>_20206[[#This Row],[最低排名]]-开始!$B$6</f>
        <v>7798</v>
      </c>
    </row>
    <row r="5531" spans="1:18">
      <c r="A5531">
        <v>20501</v>
      </c>
      <c r="B5531" t="s">
        <v>247</v>
      </c>
      <c r="C5531" t="str">
        <f t="shared" si="338"/>
        <v>北京化工</v>
      </c>
      <c r="D5531" t="str">
        <f t="shared" si="339"/>
        <v>01</v>
      </c>
      <c r="E5531" t="s">
        <v>66</v>
      </c>
      <c r="F5531">
        <v>214</v>
      </c>
      <c r="G5531">
        <v>117</v>
      </c>
      <c r="H5531">
        <v>133</v>
      </c>
      <c r="I5531">
        <v>67</v>
      </c>
      <c r="J5531">
        <v>67</v>
      </c>
      <c r="K5531">
        <v>58</v>
      </c>
      <c r="L5531">
        <v>0</v>
      </c>
      <c r="M5531">
        <v>2024</v>
      </c>
      <c r="N5531">
        <f>VLOOKUP(E5531, '2024D'!$A$2:$G$339, 2, FALSE)</f>
        <v>221</v>
      </c>
      <c r="O5531">
        <f>VLOOKUP(E5531, '2024D'!$A$2:$G$339, 3, FALSE)</f>
        <v>10069</v>
      </c>
      <c r="P5531">
        <f>_20206[[#This Row],[最低排名]]-_20206[[#This Row],[同分人数]]+1</f>
        <v>9849</v>
      </c>
      <c r="Q5531">
        <f>IF(O5531&gt;=开始!$B$6, 1, 0)</f>
        <v>1</v>
      </c>
      <c r="R5531">
        <f>_20206[[#This Row],[最低排名]]-开始!$B$6</f>
        <v>10069</v>
      </c>
    </row>
    <row r="5532" spans="1:18">
      <c r="A5532">
        <v>20502</v>
      </c>
      <c r="B5532" t="s">
        <v>2218</v>
      </c>
      <c r="C5532" t="str">
        <f t="shared" si="338"/>
        <v>北京化工</v>
      </c>
      <c r="D5532" t="str">
        <f t="shared" si="339"/>
        <v>02</v>
      </c>
      <c r="E5532" t="s">
        <v>25</v>
      </c>
      <c r="F5532">
        <v>232</v>
      </c>
      <c r="G5532">
        <v>128</v>
      </c>
      <c r="H5532">
        <v>125</v>
      </c>
      <c r="I5532">
        <v>64</v>
      </c>
      <c r="J5532">
        <v>64</v>
      </c>
      <c r="K5532">
        <v>58</v>
      </c>
      <c r="L5532">
        <v>0</v>
      </c>
      <c r="M5532">
        <v>2024</v>
      </c>
      <c r="N5532">
        <f>VLOOKUP(E5532, '2024D'!$A$2:$G$339, 2, FALSE)</f>
        <v>213</v>
      </c>
      <c r="O5532">
        <f>VLOOKUP(E5532, '2024D'!$A$2:$G$339, 3, FALSE)</f>
        <v>9186</v>
      </c>
      <c r="P5532">
        <f>_20206[[#This Row],[最低排名]]-_20206[[#This Row],[同分人数]]+1</f>
        <v>8974</v>
      </c>
      <c r="Q5532">
        <f>IF(O5532&gt;=开始!$B$6, 1, 0)</f>
        <v>1</v>
      </c>
      <c r="R5532">
        <f>_20206[[#This Row],[最低排名]]-开始!$B$6</f>
        <v>9186</v>
      </c>
    </row>
    <row r="5533" spans="1:18">
      <c r="A5533">
        <v>20601</v>
      </c>
      <c r="B5533" t="s">
        <v>249</v>
      </c>
      <c r="C5533" t="str">
        <f t="shared" si="338"/>
        <v>北京邮电</v>
      </c>
      <c r="D5533" t="str">
        <f t="shared" si="339"/>
        <v>01</v>
      </c>
      <c r="E5533" t="s">
        <v>6</v>
      </c>
      <c r="F5533">
        <v>241</v>
      </c>
      <c r="G5533">
        <v>127</v>
      </c>
      <c r="H5533">
        <v>132</v>
      </c>
      <c r="I5533">
        <v>70</v>
      </c>
      <c r="J5533">
        <v>67</v>
      </c>
      <c r="K5533">
        <v>61</v>
      </c>
      <c r="L5533">
        <v>0</v>
      </c>
      <c r="M5533">
        <v>2024</v>
      </c>
      <c r="N5533">
        <f>VLOOKUP(E5533, '2024D'!$A$2:$G$339, 2, FALSE)</f>
        <v>152</v>
      </c>
      <c r="O5533">
        <f>VLOOKUP(E5533, '2024D'!$A$2:$G$339, 3, FALSE)</f>
        <v>3998</v>
      </c>
      <c r="P5533">
        <f>_20206[[#This Row],[最低排名]]-_20206[[#This Row],[同分人数]]+1</f>
        <v>3847</v>
      </c>
      <c r="Q5533">
        <f>IF(O5533&gt;=开始!$B$6, 1, 0)</f>
        <v>1</v>
      </c>
      <c r="R5533">
        <f>_20206[[#This Row],[最低排名]]-开始!$B$6</f>
        <v>3998</v>
      </c>
    </row>
    <row r="5534" spans="1:18">
      <c r="A5534">
        <v>20602</v>
      </c>
      <c r="B5534" t="s">
        <v>251</v>
      </c>
      <c r="C5534" t="str">
        <f t="shared" si="338"/>
        <v>北京邮电</v>
      </c>
      <c r="D5534" t="str">
        <f t="shared" si="339"/>
        <v>02</v>
      </c>
      <c r="E5534" t="s">
        <v>1177</v>
      </c>
      <c r="F5534">
        <v>238</v>
      </c>
      <c r="G5534">
        <v>122</v>
      </c>
      <c r="H5534">
        <v>135</v>
      </c>
      <c r="I5534">
        <v>70</v>
      </c>
      <c r="J5534">
        <v>70</v>
      </c>
      <c r="K5534">
        <v>64</v>
      </c>
      <c r="L5534">
        <v>0</v>
      </c>
      <c r="M5534">
        <v>2024</v>
      </c>
      <c r="N5534">
        <f>VLOOKUP(E5534, '2024D'!$A$2:$G$339, 2, FALSE)</f>
        <v>136</v>
      </c>
      <c r="O5534">
        <f>VLOOKUP(E5534, '2024D'!$A$2:$G$339, 3, FALSE)</f>
        <v>3098</v>
      </c>
      <c r="P5534">
        <f>_20206[[#This Row],[最低排名]]-_20206[[#This Row],[同分人数]]+1</f>
        <v>2963</v>
      </c>
      <c r="Q5534">
        <f>IF(O5534&gt;=开始!$B$6, 1, 0)</f>
        <v>1</v>
      </c>
      <c r="R5534">
        <f>_20206[[#This Row],[最低排名]]-开始!$B$6</f>
        <v>3098</v>
      </c>
    </row>
    <row r="5535" spans="1:18">
      <c r="A5535">
        <v>20701</v>
      </c>
      <c r="B5535" t="s">
        <v>252</v>
      </c>
      <c r="C5535" t="str">
        <f t="shared" ref="C5535:C5598" si="340">LEFT(B5535, FIND("(", B5535) - 1)</f>
        <v>中国农大</v>
      </c>
      <c r="D5535" t="str">
        <f t="shared" si="339"/>
        <v>01</v>
      </c>
      <c r="E5535" t="s">
        <v>265</v>
      </c>
      <c r="F5535">
        <v>244</v>
      </c>
      <c r="G5535">
        <v>133</v>
      </c>
      <c r="H5535">
        <v>125</v>
      </c>
      <c r="I5535">
        <v>67</v>
      </c>
      <c r="J5535">
        <v>64</v>
      </c>
      <c r="K5535">
        <v>58</v>
      </c>
      <c r="L5535">
        <v>0</v>
      </c>
      <c r="M5535">
        <v>2024</v>
      </c>
      <c r="N5535">
        <f>VLOOKUP(E5535, '2024D'!$A$2:$G$339, 2, FALSE)</f>
        <v>183</v>
      </c>
      <c r="O5535">
        <f>VLOOKUP(E5535, '2024D'!$A$2:$G$339, 3, FALSE)</f>
        <v>6285</v>
      </c>
      <c r="P5535">
        <f>_20206[[#This Row],[最低排名]]-_20206[[#This Row],[同分人数]]+1</f>
        <v>6103</v>
      </c>
      <c r="Q5535">
        <f>IF(O5535&gt;=开始!$B$6, 1, 0)</f>
        <v>1</v>
      </c>
      <c r="R5535">
        <f>_20206[[#This Row],[最低排名]]-开始!$B$6</f>
        <v>6285</v>
      </c>
    </row>
    <row r="5536" spans="1:18">
      <c r="A5536">
        <v>20801</v>
      </c>
      <c r="B5536" t="s">
        <v>255</v>
      </c>
      <c r="C5536" t="str">
        <f t="shared" si="340"/>
        <v>北京林大</v>
      </c>
      <c r="D5536" t="str">
        <f t="shared" si="339"/>
        <v>01</v>
      </c>
      <c r="E5536" t="s">
        <v>256</v>
      </c>
      <c r="F5536">
        <v>203</v>
      </c>
      <c r="G5536">
        <v>104</v>
      </c>
      <c r="H5536">
        <v>130</v>
      </c>
      <c r="I5536">
        <v>67</v>
      </c>
      <c r="J5536">
        <v>67</v>
      </c>
      <c r="K5536">
        <v>64</v>
      </c>
      <c r="L5536">
        <v>0</v>
      </c>
      <c r="M5536">
        <v>2024</v>
      </c>
      <c r="N5536">
        <f>VLOOKUP(E5536, '2024D'!$A$2:$G$339, 2, FALSE)</f>
        <v>241</v>
      </c>
      <c r="O5536">
        <f>VLOOKUP(E5536, '2024D'!$A$2:$G$339, 3, FALSE)</f>
        <v>11919</v>
      </c>
      <c r="P5536">
        <f>_20206[[#This Row],[最低排名]]-_20206[[#This Row],[同分人数]]+1</f>
        <v>11679</v>
      </c>
      <c r="Q5536">
        <f>IF(O5536&gt;=开始!$B$6, 1, 0)</f>
        <v>1</v>
      </c>
      <c r="R5536">
        <f>_20206[[#This Row],[最低排名]]-开始!$B$6</f>
        <v>11919</v>
      </c>
    </row>
    <row r="5537" spans="1:18">
      <c r="A5537">
        <v>20802</v>
      </c>
      <c r="B5537" t="s">
        <v>257</v>
      </c>
      <c r="C5537" t="str">
        <f t="shared" si="340"/>
        <v>北京林大</v>
      </c>
      <c r="D5537" t="str">
        <f t="shared" si="339"/>
        <v>02</v>
      </c>
      <c r="E5537" t="s">
        <v>189</v>
      </c>
      <c r="F5537">
        <v>220</v>
      </c>
      <c r="G5537">
        <v>112</v>
      </c>
      <c r="H5537">
        <v>123</v>
      </c>
      <c r="I5537">
        <v>67</v>
      </c>
      <c r="J5537">
        <v>64</v>
      </c>
      <c r="K5537">
        <v>61</v>
      </c>
      <c r="L5537">
        <v>0</v>
      </c>
      <c r="M5537">
        <v>2024</v>
      </c>
      <c r="N5537">
        <f>VLOOKUP(E5537, '2024D'!$A$2:$G$339, 2, FALSE)</f>
        <v>225</v>
      </c>
      <c r="O5537">
        <f>VLOOKUP(E5537, '2024D'!$A$2:$G$339, 3, FALSE)</f>
        <v>10985</v>
      </c>
      <c r="P5537">
        <f>_20206[[#This Row],[最低排名]]-_20206[[#This Row],[同分人数]]+1</f>
        <v>10761</v>
      </c>
      <c r="Q5537">
        <f>IF(O5537&gt;=开始!$B$6, 1, 0)</f>
        <v>1</v>
      </c>
      <c r="R5537">
        <f>_20206[[#This Row],[最低排名]]-开始!$B$6</f>
        <v>10985</v>
      </c>
    </row>
    <row r="5538" spans="1:18">
      <c r="A5538">
        <v>20803</v>
      </c>
      <c r="B5538" t="s">
        <v>258</v>
      </c>
      <c r="C5538" t="str">
        <f t="shared" si="340"/>
        <v>北京林大</v>
      </c>
      <c r="D5538" t="str">
        <f t="shared" ref="D5538:D5601" si="341">MID(B5538, FIND("(", B5538) + 1, FIND(")", B5538) - FIND("(", B5538) - 1)</f>
        <v>03</v>
      </c>
      <c r="E5538" t="s">
        <v>424</v>
      </c>
      <c r="F5538">
        <v>214</v>
      </c>
      <c r="G5538">
        <v>107</v>
      </c>
      <c r="H5538">
        <v>121</v>
      </c>
      <c r="I5538">
        <v>67</v>
      </c>
      <c r="J5538">
        <v>61</v>
      </c>
      <c r="K5538">
        <v>61</v>
      </c>
      <c r="L5538">
        <v>0</v>
      </c>
      <c r="M5538">
        <v>2024</v>
      </c>
      <c r="N5538">
        <f>VLOOKUP(E5538, '2024D'!$A$2:$G$339, 2, FALSE)</f>
        <v>262</v>
      </c>
      <c r="O5538">
        <f>VLOOKUP(E5538, '2024D'!$A$2:$G$339, 3, FALSE)</f>
        <v>13538</v>
      </c>
      <c r="P5538">
        <f>_20206[[#This Row],[最低排名]]-_20206[[#This Row],[同分人数]]+1</f>
        <v>13277</v>
      </c>
      <c r="Q5538">
        <f>IF(O5538&gt;=开始!$B$6, 1, 0)</f>
        <v>1</v>
      </c>
      <c r="R5538">
        <f>_20206[[#This Row],[最低排名]]-开始!$B$6</f>
        <v>13538</v>
      </c>
    </row>
    <row r="5539" spans="1:18">
      <c r="A5539">
        <v>20804</v>
      </c>
      <c r="B5539" t="s">
        <v>259</v>
      </c>
      <c r="C5539" t="str">
        <f t="shared" si="340"/>
        <v>北京林大</v>
      </c>
      <c r="D5539" t="str">
        <f t="shared" si="341"/>
        <v>04</v>
      </c>
      <c r="E5539" t="s">
        <v>115</v>
      </c>
      <c r="F5539">
        <v>218</v>
      </c>
      <c r="G5539">
        <v>113</v>
      </c>
      <c r="H5539">
        <v>120</v>
      </c>
      <c r="I5539">
        <v>70</v>
      </c>
      <c r="J5539">
        <v>64</v>
      </c>
      <c r="K5539">
        <v>58</v>
      </c>
      <c r="L5539">
        <v>0</v>
      </c>
      <c r="M5539">
        <v>2024</v>
      </c>
      <c r="N5539">
        <f>VLOOKUP(E5539, '2024D'!$A$2:$G$339, 2, FALSE)</f>
        <v>224</v>
      </c>
      <c r="O5539">
        <f>VLOOKUP(E5539, '2024D'!$A$2:$G$339, 3, FALSE)</f>
        <v>12143</v>
      </c>
      <c r="P5539">
        <f>_20206[[#This Row],[最低排名]]-_20206[[#This Row],[同分人数]]+1</f>
        <v>11920</v>
      </c>
      <c r="Q5539">
        <f>IF(O5539&gt;=开始!$B$6, 1, 0)</f>
        <v>1</v>
      </c>
      <c r="R5539">
        <f>_20206[[#This Row],[最低排名]]-开始!$B$6</f>
        <v>12143</v>
      </c>
    </row>
    <row r="5540" spans="1:18">
      <c r="A5540">
        <v>20901</v>
      </c>
      <c r="B5540" t="s">
        <v>262</v>
      </c>
      <c r="C5540" t="str">
        <f t="shared" si="340"/>
        <v>北京中医</v>
      </c>
      <c r="D5540" t="str">
        <f t="shared" si="341"/>
        <v>01</v>
      </c>
      <c r="E5540" t="s">
        <v>35</v>
      </c>
      <c r="F5540">
        <v>236</v>
      </c>
      <c r="G5540">
        <v>127</v>
      </c>
      <c r="H5540">
        <v>122</v>
      </c>
      <c r="I5540">
        <v>70</v>
      </c>
      <c r="J5540">
        <v>67</v>
      </c>
      <c r="K5540">
        <v>67</v>
      </c>
      <c r="L5540">
        <v>0</v>
      </c>
      <c r="M5540">
        <v>2024</v>
      </c>
      <c r="N5540">
        <f>VLOOKUP(E5540, '2024D'!$A$2:$G$339, 2, FALSE)</f>
        <v>188</v>
      </c>
      <c r="O5540">
        <f>VLOOKUP(E5540, '2024D'!$A$2:$G$339, 3, FALSE)</f>
        <v>5544</v>
      </c>
      <c r="P5540">
        <f>_20206[[#This Row],[最低排名]]-_20206[[#This Row],[同分人数]]+1</f>
        <v>5357</v>
      </c>
      <c r="Q5540">
        <f>IF(O5540&gt;=开始!$B$6, 1, 0)</f>
        <v>1</v>
      </c>
      <c r="R5540">
        <f>_20206[[#This Row],[最低排名]]-开始!$B$6</f>
        <v>5544</v>
      </c>
    </row>
    <row r="5541" spans="1:18">
      <c r="A5541">
        <v>21001</v>
      </c>
      <c r="B5541" t="s">
        <v>263</v>
      </c>
      <c r="C5541" t="str">
        <f t="shared" si="340"/>
        <v>北师大</v>
      </c>
      <c r="D5541" t="str">
        <f t="shared" si="341"/>
        <v>01</v>
      </c>
      <c r="E5541" t="s">
        <v>31</v>
      </c>
      <c r="F5541">
        <v>240</v>
      </c>
      <c r="G5541">
        <v>125</v>
      </c>
      <c r="H5541">
        <v>136</v>
      </c>
      <c r="I5541">
        <v>67</v>
      </c>
      <c r="J5541">
        <v>64</v>
      </c>
      <c r="K5541">
        <v>61</v>
      </c>
      <c r="L5541">
        <v>0</v>
      </c>
      <c r="M5541">
        <v>2024</v>
      </c>
      <c r="N5541">
        <f>VLOOKUP(E5541, '2024D'!$A$2:$G$339, 2, FALSE)</f>
        <v>182</v>
      </c>
      <c r="O5541">
        <f>VLOOKUP(E5541, '2024D'!$A$2:$G$339, 3, FALSE)</f>
        <v>4499</v>
      </c>
      <c r="P5541">
        <f>_20206[[#This Row],[最低排名]]-_20206[[#This Row],[同分人数]]+1</f>
        <v>4318</v>
      </c>
      <c r="Q5541">
        <f>IF(O5541&gt;=开始!$B$6, 1, 0)</f>
        <v>1</v>
      </c>
      <c r="R5541">
        <f>_20206[[#This Row],[最低排名]]-开始!$B$6</f>
        <v>4499</v>
      </c>
    </row>
    <row r="5542" spans="1:18">
      <c r="A5542">
        <v>21101</v>
      </c>
      <c r="B5542" t="s">
        <v>264</v>
      </c>
      <c r="C5542" t="str">
        <f t="shared" si="340"/>
        <v>北外大</v>
      </c>
      <c r="D5542" t="str">
        <f t="shared" si="341"/>
        <v>01</v>
      </c>
      <c r="E5542" t="s">
        <v>14</v>
      </c>
      <c r="F5542">
        <v>235</v>
      </c>
      <c r="G5542">
        <v>122</v>
      </c>
      <c r="H5542">
        <v>132</v>
      </c>
      <c r="I5542">
        <v>67</v>
      </c>
      <c r="J5542">
        <v>64</v>
      </c>
      <c r="K5542">
        <v>55</v>
      </c>
      <c r="L5542">
        <v>0</v>
      </c>
      <c r="M5542">
        <v>2024</v>
      </c>
      <c r="N5542">
        <f>VLOOKUP(E5542, '2024D'!$A$2:$G$339, 2, FALSE)</f>
        <v>197</v>
      </c>
      <c r="O5542">
        <f>VLOOKUP(E5542, '2024D'!$A$2:$G$339, 3, FALSE)</f>
        <v>7218</v>
      </c>
      <c r="P5542">
        <f>_20206[[#This Row],[最低排名]]-_20206[[#This Row],[同分人数]]+1</f>
        <v>7022</v>
      </c>
      <c r="Q5542">
        <f>IF(O5542&gt;=开始!$B$6, 1, 0)</f>
        <v>1</v>
      </c>
      <c r="R5542">
        <f>_20206[[#This Row],[最低排名]]-开始!$B$6</f>
        <v>7218</v>
      </c>
    </row>
    <row r="5543" spans="1:18">
      <c r="A5543">
        <v>21201</v>
      </c>
      <c r="B5543" t="s">
        <v>266</v>
      </c>
      <c r="C5543" t="str">
        <f t="shared" si="340"/>
        <v>中国传媒</v>
      </c>
      <c r="D5543" t="str">
        <f t="shared" si="341"/>
        <v>01</v>
      </c>
      <c r="E5543" t="s">
        <v>244</v>
      </c>
      <c r="F5543">
        <v>231</v>
      </c>
      <c r="G5543">
        <v>128</v>
      </c>
      <c r="H5543">
        <v>129</v>
      </c>
      <c r="I5543">
        <v>67</v>
      </c>
      <c r="J5543">
        <v>64</v>
      </c>
      <c r="K5543">
        <v>64</v>
      </c>
      <c r="L5543">
        <v>0</v>
      </c>
      <c r="M5543">
        <v>2024</v>
      </c>
      <c r="N5543">
        <f>VLOOKUP(E5543, '2024D'!$A$2:$G$339, 2, FALSE)</f>
        <v>201</v>
      </c>
      <c r="O5543">
        <f>VLOOKUP(E5543, '2024D'!$A$2:$G$339, 3, FALSE)</f>
        <v>6832</v>
      </c>
      <c r="P5543">
        <f>_20206[[#This Row],[最低排名]]-_20206[[#This Row],[同分人数]]+1</f>
        <v>6632</v>
      </c>
      <c r="Q5543">
        <f>IF(O5543&gt;=开始!$B$6, 1, 0)</f>
        <v>1</v>
      </c>
      <c r="R5543">
        <f>_20206[[#This Row],[最低排名]]-开始!$B$6</f>
        <v>6832</v>
      </c>
    </row>
    <row r="5544" spans="1:18">
      <c r="A5544">
        <v>21202</v>
      </c>
      <c r="B5544" t="s">
        <v>267</v>
      </c>
      <c r="C5544" t="str">
        <f t="shared" si="340"/>
        <v>中国传媒</v>
      </c>
      <c r="D5544" t="str">
        <f t="shared" si="341"/>
        <v>02</v>
      </c>
      <c r="E5544" t="s">
        <v>16</v>
      </c>
      <c r="F5544">
        <v>235</v>
      </c>
      <c r="G5544">
        <v>124</v>
      </c>
      <c r="H5544">
        <v>133</v>
      </c>
      <c r="I5544">
        <v>64</v>
      </c>
      <c r="J5544">
        <v>61</v>
      </c>
      <c r="K5544">
        <v>61</v>
      </c>
      <c r="L5544">
        <v>0</v>
      </c>
      <c r="M5544">
        <v>2024</v>
      </c>
      <c r="N5544">
        <f>VLOOKUP(E5544, '2024D'!$A$2:$G$339, 2, FALSE)</f>
        <v>189</v>
      </c>
      <c r="O5544">
        <f>VLOOKUP(E5544, '2024D'!$A$2:$G$339, 3, FALSE)</f>
        <v>7021</v>
      </c>
      <c r="P5544">
        <f>_20206[[#This Row],[最低排名]]-_20206[[#This Row],[同分人数]]+1</f>
        <v>6833</v>
      </c>
      <c r="Q5544">
        <f>IF(O5544&gt;=开始!$B$6, 1, 0)</f>
        <v>1</v>
      </c>
      <c r="R5544">
        <f>_20206[[#This Row],[最低排名]]-开始!$B$6</f>
        <v>7021</v>
      </c>
    </row>
    <row r="5545" spans="1:18">
      <c r="A5545">
        <v>21203</v>
      </c>
      <c r="B5545" t="s">
        <v>268</v>
      </c>
      <c r="C5545" t="str">
        <f t="shared" si="340"/>
        <v>中国传媒</v>
      </c>
      <c r="D5545" t="str">
        <f t="shared" si="341"/>
        <v>03</v>
      </c>
      <c r="E5545" t="s">
        <v>273</v>
      </c>
      <c r="F5545">
        <v>228</v>
      </c>
      <c r="G5545">
        <v>116</v>
      </c>
      <c r="H5545">
        <v>134</v>
      </c>
      <c r="I5545">
        <v>67</v>
      </c>
      <c r="J5545">
        <v>67</v>
      </c>
      <c r="K5545">
        <v>64</v>
      </c>
      <c r="L5545">
        <v>0</v>
      </c>
      <c r="M5545">
        <v>2024</v>
      </c>
      <c r="N5545">
        <f>VLOOKUP(E5545, '2024D'!$A$2:$G$339, 2, FALSE)</f>
        <v>168</v>
      </c>
      <c r="O5545">
        <f>VLOOKUP(E5545, '2024D'!$A$2:$G$339, 3, FALSE)</f>
        <v>5899</v>
      </c>
      <c r="P5545">
        <f>_20206[[#This Row],[最低排名]]-_20206[[#This Row],[同分人数]]+1</f>
        <v>5732</v>
      </c>
      <c r="Q5545">
        <f>IF(O5545&gt;=开始!$B$6, 1, 0)</f>
        <v>1</v>
      </c>
      <c r="R5545">
        <f>_20206[[#This Row],[最低排名]]-开始!$B$6</f>
        <v>5899</v>
      </c>
    </row>
    <row r="5546" spans="1:18">
      <c r="A5546">
        <v>21204</v>
      </c>
      <c r="B5546" t="s">
        <v>269</v>
      </c>
      <c r="C5546" t="str">
        <f t="shared" si="340"/>
        <v>中国传媒</v>
      </c>
      <c r="D5546" t="str">
        <f t="shared" si="341"/>
        <v>04</v>
      </c>
      <c r="E5546" t="s">
        <v>248</v>
      </c>
      <c r="F5546">
        <v>215</v>
      </c>
      <c r="G5546">
        <v>109</v>
      </c>
      <c r="H5546">
        <v>128</v>
      </c>
      <c r="I5546">
        <v>67</v>
      </c>
      <c r="J5546">
        <v>61</v>
      </c>
      <c r="K5546">
        <v>58</v>
      </c>
      <c r="L5546">
        <v>0</v>
      </c>
      <c r="M5546">
        <v>2024</v>
      </c>
      <c r="N5546">
        <f>VLOOKUP(E5546, '2024D'!$A$2:$G$339, 2, FALSE)</f>
        <v>245</v>
      </c>
      <c r="O5546">
        <f>VLOOKUP(E5546, '2024D'!$A$2:$G$339, 3, FALSE)</f>
        <v>12388</v>
      </c>
      <c r="P5546">
        <f>_20206[[#This Row],[最低排名]]-_20206[[#This Row],[同分人数]]+1</f>
        <v>12144</v>
      </c>
      <c r="Q5546">
        <f>IF(O5546&gt;=开始!$B$6, 1, 0)</f>
        <v>1</v>
      </c>
      <c r="R5546">
        <f>_20206[[#This Row],[最低排名]]-开始!$B$6</f>
        <v>12388</v>
      </c>
    </row>
    <row r="5547" spans="1:18">
      <c r="A5547">
        <v>21205</v>
      </c>
      <c r="B5547" t="s">
        <v>2219</v>
      </c>
      <c r="C5547" t="str">
        <f t="shared" si="340"/>
        <v>中国传媒</v>
      </c>
      <c r="D5547" t="str">
        <f t="shared" si="341"/>
        <v>05</v>
      </c>
      <c r="E5547" t="s">
        <v>103</v>
      </c>
      <c r="F5547">
        <v>235</v>
      </c>
      <c r="G5547">
        <v>121</v>
      </c>
      <c r="H5547">
        <v>129</v>
      </c>
      <c r="I5547">
        <v>64</v>
      </c>
      <c r="J5547">
        <v>61</v>
      </c>
      <c r="K5547">
        <v>55</v>
      </c>
      <c r="L5547">
        <v>0</v>
      </c>
      <c r="M5547">
        <v>2024</v>
      </c>
      <c r="N5547">
        <f>VLOOKUP(E5547, '2024D'!$A$2:$G$339, 2, FALSE)</f>
        <v>215</v>
      </c>
      <c r="O5547">
        <f>VLOOKUP(E5547, '2024D'!$A$2:$G$339, 3, FALSE)</f>
        <v>8973</v>
      </c>
      <c r="P5547">
        <f>_20206[[#This Row],[最低排名]]-_20206[[#This Row],[同分人数]]+1</f>
        <v>8759</v>
      </c>
      <c r="Q5547">
        <f>IF(O5547&gt;=开始!$B$6, 1, 0)</f>
        <v>1</v>
      </c>
      <c r="R5547">
        <f>_20206[[#This Row],[最低排名]]-开始!$B$6</f>
        <v>8973</v>
      </c>
    </row>
    <row r="5548" spans="1:18">
      <c r="A5548">
        <v>21301</v>
      </c>
      <c r="B5548" t="s">
        <v>270</v>
      </c>
      <c r="C5548" t="str">
        <f t="shared" si="340"/>
        <v>中央财大</v>
      </c>
      <c r="D5548" t="str">
        <f t="shared" si="341"/>
        <v>01</v>
      </c>
      <c r="E5548" t="s">
        <v>332</v>
      </c>
      <c r="F5548">
        <v>232</v>
      </c>
      <c r="G5548">
        <v>121</v>
      </c>
      <c r="H5548">
        <v>130</v>
      </c>
      <c r="I5548">
        <v>70</v>
      </c>
      <c r="J5548">
        <v>67</v>
      </c>
      <c r="K5548">
        <v>64</v>
      </c>
      <c r="L5548">
        <v>0</v>
      </c>
      <c r="M5548">
        <v>2024</v>
      </c>
      <c r="N5548">
        <f>VLOOKUP(E5548, '2024D'!$A$2:$G$339, 2, FALSE)</f>
        <v>176</v>
      </c>
      <c r="O5548">
        <f>VLOOKUP(E5548, '2024D'!$A$2:$G$339, 3, FALSE)</f>
        <v>5356</v>
      </c>
      <c r="P5548">
        <f>_20206[[#This Row],[最低排名]]-_20206[[#This Row],[同分人数]]+1</f>
        <v>5181</v>
      </c>
      <c r="Q5548">
        <f>IF(O5548&gt;=开始!$B$6, 1, 0)</f>
        <v>1</v>
      </c>
      <c r="R5548">
        <f>_20206[[#This Row],[最低排名]]-开始!$B$6</f>
        <v>5356</v>
      </c>
    </row>
    <row r="5549" spans="1:18">
      <c r="A5549">
        <v>21302</v>
      </c>
      <c r="B5549" t="s">
        <v>271</v>
      </c>
      <c r="C5549" t="str">
        <f t="shared" si="340"/>
        <v>中央财大</v>
      </c>
      <c r="D5549" t="str">
        <f t="shared" si="341"/>
        <v>02</v>
      </c>
      <c r="E5549" t="s">
        <v>273</v>
      </c>
      <c r="F5549">
        <v>242</v>
      </c>
      <c r="G5549">
        <v>123</v>
      </c>
      <c r="H5549">
        <v>135</v>
      </c>
      <c r="I5549">
        <v>67</v>
      </c>
      <c r="J5549">
        <v>61</v>
      </c>
      <c r="K5549">
        <v>55</v>
      </c>
      <c r="L5549">
        <v>0</v>
      </c>
      <c r="M5549">
        <v>2024</v>
      </c>
      <c r="N5549">
        <f>VLOOKUP(E5549, '2024D'!$A$2:$G$339, 2, FALSE)</f>
        <v>168</v>
      </c>
      <c r="O5549">
        <f>VLOOKUP(E5549, '2024D'!$A$2:$G$339, 3, FALSE)</f>
        <v>5899</v>
      </c>
      <c r="P5549">
        <f>_20206[[#This Row],[最低排名]]-_20206[[#This Row],[同分人数]]+1</f>
        <v>5732</v>
      </c>
      <c r="Q5549">
        <f>IF(O5549&gt;=开始!$B$6, 1, 0)</f>
        <v>1</v>
      </c>
      <c r="R5549">
        <f>_20206[[#This Row],[最低排名]]-开始!$B$6</f>
        <v>5899</v>
      </c>
    </row>
    <row r="5550" spans="1:18">
      <c r="A5550">
        <v>21401</v>
      </c>
      <c r="B5550" t="s">
        <v>272</v>
      </c>
      <c r="C5550" t="str">
        <f t="shared" si="340"/>
        <v>外经贸大</v>
      </c>
      <c r="D5550" t="str">
        <f t="shared" si="341"/>
        <v>01</v>
      </c>
      <c r="E5550" t="s">
        <v>254</v>
      </c>
      <c r="F5550">
        <v>238</v>
      </c>
      <c r="G5550">
        <v>122</v>
      </c>
      <c r="H5550">
        <v>129</v>
      </c>
      <c r="I5550">
        <v>67</v>
      </c>
      <c r="J5550">
        <v>67</v>
      </c>
      <c r="K5550">
        <v>64</v>
      </c>
      <c r="L5550">
        <v>0</v>
      </c>
      <c r="M5550">
        <v>2024</v>
      </c>
      <c r="N5550">
        <f>VLOOKUP(E5550, '2024D'!$A$2:$G$339, 2, FALSE)</f>
        <v>178</v>
      </c>
      <c r="O5550">
        <f>VLOOKUP(E5550, '2024D'!$A$2:$G$339, 3, FALSE)</f>
        <v>5019</v>
      </c>
      <c r="P5550">
        <f>_20206[[#This Row],[最低排名]]-_20206[[#This Row],[同分人数]]+1</f>
        <v>4842</v>
      </c>
      <c r="Q5550">
        <f>IF(O5550&gt;=开始!$B$6, 1, 0)</f>
        <v>1</v>
      </c>
      <c r="R5550">
        <f>_20206[[#This Row],[最低排名]]-开始!$B$6</f>
        <v>5019</v>
      </c>
    </row>
    <row r="5551" spans="1:18">
      <c r="A5551">
        <v>21402</v>
      </c>
      <c r="B5551" t="s">
        <v>274</v>
      </c>
      <c r="C5551" t="str">
        <f t="shared" si="340"/>
        <v>外经贸大</v>
      </c>
      <c r="D5551" t="str">
        <f t="shared" si="341"/>
        <v>02</v>
      </c>
      <c r="E5551" t="s">
        <v>260</v>
      </c>
      <c r="F5551">
        <v>232</v>
      </c>
      <c r="G5551">
        <v>128</v>
      </c>
      <c r="H5551">
        <v>135</v>
      </c>
      <c r="I5551">
        <v>70</v>
      </c>
      <c r="J5551">
        <v>67</v>
      </c>
      <c r="K5551">
        <v>52</v>
      </c>
      <c r="L5551">
        <v>0</v>
      </c>
      <c r="M5551">
        <v>2024</v>
      </c>
      <c r="N5551">
        <f>VLOOKUP(E5551, '2024D'!$A$2:$G$339, 2, FALSE)</f>
        <v>173</v>
      </c>
      <c r="O5551">
        <f>VLOOKUP(E5551, '2024D'!$A$2:$G$339, 3, FALSE)</f>
        <v>6631</v>
      </c>
      <c r="P5551">
        <f>_20206[[#This Row],[最低排名]]-_20206[[#This Row],[同分人数]]+1</f>
        <v>6459</v>
      </c>
      <c r="Q5551">
        <f>IF(O5551&gt;=开始!$B$6, 1, 0)</f>
        <v>1</v>
      </c>
      <c r="R5551">
        <f>_20206[[#This Row],[最低排名]]-开始!$B$6</f>
        <v>6631</v>
      </c>
    </row>
    <row r="5552" spans="1:18">
      <c r="A5552">
        <v>21403</v>
      </c>
      <c r="B5552" t="s">
        <v>2220</v>
      </c>
      <c r="C5552" t="str">
        <f t="shared" si="340"/>
        <v>外经贸大</v>
      </c>
      <c r="D5552" t="str">
        <f t="shared" si="341"/>
        <v>03</v>
      </c>
      <c r="E5552" t="s">
        <v>265</v>
      </c>
      <c r="F5552">
        <v>232</v>
      </c>
      <c r="G5552">
        <v>121</v>
      </c>
      <c r="H5552">
        <v>128</v>
      </c>
      <c r="I5552">
        <v>67</v>
      </c>
      <c r="J5552">
        <v>67</v>
      </c>
      <c r="K5552">
        <v>64</v>
      </c>
      <c r="L5552">
        <v>0</v>
      </c>
      <c r="M5552">
        <v>2024</v>
      </c>
      <c r="N5552">
        <f>VLOOKUP(E5552, '2024D'!$A$2:$G$339, 2, FALSE)</f>
        <v>183</v>
      </c>
      <c r="O5552">
        <f>VLOOKUP(E5552, '2024D'!$A$2:$G$339, 3, FALSE)</f>
        <v>6285</v>
      </c>
      <c r="P5552">
        <f>_20206[[#This Row],[最低排名]]-_20206[[#This Row],[同分人数]]+1</f>
        <v>6103</v>
      </c>
      <c r="Q5552">
        <f>IF(O5552&gt;=开始!$B$6, 1, 0)</f>
        <v>1</v>
      </c>
      <c r="R5552">
        <f>_20206[[#This Row],[最低排名]]-开始!$B$6</f>
        <v>6285</v>
      </c>
    </row>
    <row r="5553" spans="1:18">
      <c r="A5553">
        <v>21501</v>
      </c>
      <c r="B5553" t="s">
        <v>275</v>
      </c>
      <c r="C5553" t="str">
        <f t="shared" si="340"/>
        <v>中国政法</v>
      </c>
      <c r="D5553" t="str">
        <f t="shared" si="341"/>
        <v>01</v>
      </c>
      <c r="E5553" t="s">
        <v>260</v>
      </c>
      <c r="F5553">
        <v>241</v>
      </c>
      <c r="G5553">
        <v>125</v>
      </c>
      <c r="H5553">
        <v>120</v>
      </c>
      <c r="I5553">
        <v>67</v>
      </c>
      <c r="J5553">
        <v>67</v>
      </c>
      <c r="K5553">
        <v>61</v>
      </c>
      <c r="L5553">
        <v>0</v>
      </c>
      <c r="M5553">
        <v>2024</v>
      </c>
      <c r="N5553">
        <f>VLOOKUP(E5553, '2024D'!$A$2:$G$339, 2, FALSE)</f>
        <v>173</v>
      </c>
      <c r="O5553">
        <f>VLOOKUP(E5553, '2024D'!$A$2:$G$339, 3, FALSE)</f>
        <v>6631</v>
      </c>
      <c r="P5553">
        <f>_20206[[#This Row],[最低排名]]-_20206[[#This Row],[同分人数]]+1</f>
        <v>6459</v>
      </c>
      <c r="Q5553">
        <f>IF(O5553&gt;=开始!$B$6, 1, 0)</f>
        <v>1</v>
      </c>
      <c r="R5553">
        <f>_20206[[#This Row],[最低排名]]-开始!$B$6</f>
        <v>6631</v>
      </c>
    </row>
    <row r="5554" spans="1:18">
      <c r="A5554">
        <v>21601</v>
      </c>
      <c r="B5554" t="s">
        <v>276</v>
      </c>
      <c r="C5554" t="str">
        <f t="shared" si="340"/>
        <v>华电北京</v>
      </c>
      <c r="D5554" t="str">
        <f t="shared" si="341"/>
        <v>01</v>
      </c>
      <c r="E5554" t="s">
        <v>244</v>
      </c>
      <c r="F5554">
        <v>230</v>
      </c>
      <c r="G5554">
        <v>120</v>
      </c>
      <c r="H5554">
        <v>133</v>
      </c>
      <c r="I5554">
        <v>67</v>
      </c>
      <c r="J5554">
        <v>67</v>
      </c>
      <c r="K5554">
        <v>58</v>
      </c>
      <c r="L5554">
        <v>0</v>
      </c>
      <c r="M5554">
        <v>2024</v>
      </c>
      <c r="N5554">
        <f>VLOOKUP(E5554, '2024D'!$A$2:$G$339, 2, FALSE)</f>
        <v>201</v>
      </c>
      <c r="O5554">
        <f>VLOOKUP(E5554, '2024D'!$A$2:$G$339, 3, FALSE)</f>
        <v>6832</v>
      </c>
      <c r="P5554">
        <f>_20206[[#This Row],[最低排名]]-_20206[[#This Row],[同分人数]]+1</f>
        <v>6632</v>
      </c>
      <c r="Q5554">
        <f>IF(O5554&gt;=开始!$B$6, 1, 0)</f>
        <v>1</v>
      </c>
      <c r="R5554">
        <f>_20206[[#This Row],[最低排名]]-开始!$B$6</f>
        <v>6832</v>
      </c>
    </row>
    <row r="5555" spans="1:18">
      <c r="A5555">
        <v>21602</v>
      </c>
      <c r="B5555" t="s">
        <v>277</v>
      </c>
      <c r="C5555" t="str">
        <f t="shared" si="340"/>
        <v>华电北京</v>
      </c>
      <c r="D5555" t="str">
        <f t="shared" si="341"/>
        <v>02</v>
      </c>
      <c r="E5555" t="s">
        <v>256</v>
      </c>
      <c r="F5555">
        <v>217</v>
      </c>
      <c r="G5555">
        <v>113</v>
      </c>
      <c r="H5555">
        <v>128</v>
      </c>
      <c r="I5555">
        <v>67</v>
      </c>
      <c r="J5555">
        <v>61</v>
      </c>
      <c r="K5555">
        <v>58</v>
      </c>
      <c r="L5555">
        <v>0</v>
      </c>
      <c r="M5555">
        <v>2024</v>
      </c>
      <c r="N5555">
        <f>VLOOKUP(E5555, '2024D'!$A$2:$G$339, 2, FALSE)</f>
        <v>241</v>
      </c>
      <c r="O5555">
        <f>VLOOKUP(E5555, '2024D'!$A$2:$G$339, 3, FALSE)</f>
        <v>11919</v>
      </c>
      <c r="P5555">
        <f>_20206[[#This Row],[最低排名]]-_20206[[#This Row],[同分人数]]+1</f>
        <v>11679</v>
      </c>
      <c r="Q5555">
        <f>IF(O5555&gt;=开始!$B$6, 1, 0)</f>
        <v>1</v>
      </c>
      <c r="R5555">
        <f>_20206[[#This Row],[最低排名]]-开始!$B$6</f>
        <v>11919</v>
      </c>
    </row>
    <row r="5556" spans="1:18">
      <c r="A5556">
        <v>21603</v>
      </c>
      <c r="B5556" t="s">
        <v>2221</v>
      </c>
      <c r="C5556" t="str">
        <f t="shared" si="340"/>
        <v>华电北京</v>
      </c>
      <c r="D5556" t="str">
        <f t="shared" si="341"/>
        <v>03</v>
      </c>
      <c r="E5556" t="s">
        <v>298</v>
      </c>
      <c r="F5556">
        <v>213</v>
      </c>
      <c r="G5556">
        <v>108</v>
      </c>
      <c r="H5556">
        <v>118</v>
      </c>
      <c r="I5556">
        <v>67</v>
      </c>
      <c r="J5556">
        <v>67</v>
      </c>
      <c r="K5556">
        <v>67</v>
      </c>
      <c r="L5556">
        <v>0</v>
      </c>
      <c r="M5556">
        <v>2024</v>
      </c>
      <c r="N5556">
        <f>VLOOKUP(E5556, '2024D'!$A$2:$G$339, 2, FALSE)</f>
        <v>216</v>
      </c>
      <c r="O5556">
        <f>VLOOKUP(E5556, '2024D'!$A$2:$G$339, 3, FALSE)</f>
        <v>11678</v>
      </c>
      <c r="P5556">
        <f>_20206[[#This Row],[最低排名]]-_20206[[#This Row],[同分人数]]+1</f>
        <v>11463</v>
      </c>
      <c r="Q5556">
        <f>IF(O5556&gt;=开始!$B$6, 1, 0)</f>
        <v>1</v>
      </c>
      <c r="R5556">
        <f>_20206[[#This Row],[最低排名]]-开始!$B$6</f>
        <v>11678</v>
      </c>
    </row>
    <row r="5557" spans="1:18">
      <c r="A5557">
        <v>21701</v>
      </c>
      <c r="B5557" t="s">
        <v>278</v>
      </c>
      <c r="C5557" t="str">
        <f t="shared" si="340"/>
        <v>石油北京</v>
      </c>
      <c r="D5557" t="str">
        <f t="shared" si="341"/>
        <v>01</v>
      </c>
      <c r="E5557" t="s">
        <v>607</v>
      </c>
      <c r="F5557">
        <v>218</v>
      </c>
      <c r="G5557">
        <v>119</v>
      </c>
      <c r="H5557">
        <v>133</v>
      </c>
      <c r="I5557">
        <v>64</v>
      </c>
      <c r="J5557">
        <v>64</v>
      </c>
      <c r="K5557">
        <v>58</v>
      </c>
      <c r="L5557">
        <v>0</v>
      </c>
      <c r="M5557">
        <v>2024</v>
      </c>
      <c r="N5557">
        <f>VLOOKUP(E5557, '2024D'!$A$2:$G$339, 2, FALSE)</f>
        <v>232</v>
      </c>
      <c r="O5557">
        <f>VLOOKUP(E5557, '2024D'!$A$2:$G$339, 3, FALSE)</f>
        <v>10538</v>
      </c>
      <c r="P5557">
        <f>_20206[[#This Row],[最低排名]]-_20206[[#This Row],[同分人数]]+1</f>
        <v>10307</v>
      </c>
      <c r="Q5557">
        <f>IF(O5557&gt;=开始!$B$6, 1, 0)</f>
        <v>1</v>
      </c>
      <c r="R5557">
        <f>_20206[[#This Row],[最低排名]]-开始!$B$6</f>
        <v>10538</v>
      </c>
    </row>
    <row r="5558" spans="1:18">
      <c r="A5558">
        <v>21702</v>
      </c>
      <c r="B5558" t="s">
        <v>280</v>
      </c>
      <c r="C5558" t="str">
        <f t="shared" si="340"/>
        <v>石油北京</v>
      </c>
      <c r="D5558" t="str">
        <f t="shared" si="341"/>
        <v>02</v>
      </c>
      <c r="E5558" t="s">
        <v>248</v>
      </c>
      <c r="F5558">
        <v>221</v>
      </c>
      <c r="G5558">
        <v>112</v>
      </c>
      <c r="H5558">
        <v>113</v>
      </c>
      <c r="I5558">
        <v>67</v>
      </c>
      <c r="J5558">
        <v>67</v>
      </c>
      <c r="K5558">
        <v>61</v>
      </c>
      <c r="L5558">
        <v>0</v>
      </c>
      <c r="M5558">
        <v>2024</v>
      </c>
      <c r="N5558">
        <f>VLOOKUP(E5558, '2024D'!$A$2:$G$339, 2, FALSE)</f>
        <v>245</v>
      </c>
      <c r="O5558">
        <f>VLOOKUP(E5558, '2024D'!$A$2:$G$339, 3, FALSE)</f>
        <v>12388</v>
      </c>
      <c r="P5558">
        <f>_20206[[#This Row],[最低排名]]-_20206[[#This Row],[同分人数]]+1</f>
        <v>12144</v>
      </c>
      <c r="Q5558">
        <f>IF(O5558&gt;=开始!$B$6, 1, 0)</f>
        <v>1</v>
      </c>
      <c r="R5558">
        <f>_20206[[#This Row],[最低排名]]-开始!$B$6</f>
        <v>12388</v>
      </c>
    </row>
    <row r="5559" spans="1:18">
      <c r="A5559">
        <v>21801</v>
      </c>
      <c r="B5559" t="s">
        <v>282</v>
      </c>
      <c r="C5559" t="str">
        <f t="shared" si="340"/>
        <v>地大北京</v>
      </c>
      <c r="D5559" t="str">
        <f t="shared" si="341"/>
        <v>01</v>
      </c>
      <c r="E5559" t="s">
        <v>256</v>
      </c>
      <c r="F5559">
        <v>233</v>
      </c>
      <c r="G5559">
        <v>125</v>
      </c>
      <c r="H5559">
        <v>121</v>
      </c>
      <c r="I5559">
        <v>61</v>
      </c>
      <c r="J5559">
        <v>58</v>
      </c>
      <c r="K5559">
        <v>58</v>
      </c>
      <c r="L5559">
        <v>0</v>
      </c>
      <c r="M5559">
        <v>2024</v>
      </c>
      <c r="N5559">
        <f>VLOOKUP(E5559, '2024D'!$A$2:$G$339, 2, FALSE)</f>
        <v>241</v>
      </c>
      <c r="O5559">
        <f>VLOOKUP(E5559, '2024D'!$A$2:$G$339, 3, FALSE)</f>
        <v>11919</v>
      </c>
      <c r="P5559">
        <f>_20206[[#This Row],[最低排名]]-_20206[[#This Row],[同分人数]]+1</f>
        <v>11679</v>
      </c>
      <c r="Q5559">
        <f>IF(O5559&gt;=开始!$B$6, 1, 0)</f>
        <v>1</v>
      </c>
      <c r="R5559">
        <f>_20206[[#This Row],[最低排名]]-开始!$B$6</f>
        <v>11919</v>
      </c>
    </row>
    <row r="5560" spans="1:18">
      <c r="A5560">
        <v>21802</v>
      </c>
      <c r="B5560" t="s">
        <v>283</v>
      </c>
      <c r="C5560" t="str">
        <f t="shared" si="340"/>
        <v>地大北京</v>
      </c>
      <c r="D5560" t="str">
        <f t="shared" si="341"/>
        <v>02</v>
      </c>
      <c r="E5560" t="s">
        <v>424</v>
      </c>
      <c r="F5560">
        <v>231</v>
      </c>
      <c r="G5560">
        <v>120</v>
      </c>
      <c r="H5560">
        <v>113</v>
      </c>
      <c r="I5560">
        <v>61</v>
      </c>
      <c r="J5560">
        <v>61</v>
      </c>
      <c r="K5560">
        <v>58</v>
      </c>
      <c r="L5560">
        <v>0</v>
      </c>
      <c r="M5560">
        <v>2024</v>
      </c>
      <c r="N5560">
        <f>VLOOKUP(E5560, '2024D'!$A$2:$G$339, 2, FALSE)</f>
        <v>262</v>
      </c>
      <c r="O5560">
        <f>VLOOKUP(E5560, '2024D'!$A$2:$G$339, 3, FALSE)</f>
        <v>13538</v>
      </c>
      <c r="P5560">
        <f>_20206[[#This Row],[最低排名]]-_20206[[#This Row],[同分人数]]+1</f>
        <v>13277</v>
      </c>
      <c r="Q5560">
        <f>IF(O5560&gt;=开始!$B$6, 1, 0)</f>
        <v>1</v>
      </c>
      <c r="R5560">
        <f>_20206[[#This Row],[最低排名]]-开始!$B$6</f>
        <v>13538</v>
      </c>
    </row>
    <row r="5561" spans="1:18">
      <c r="A5561">
        <v>21901</v>
      </c>
      <c r="B5561" t="s">
        <v>284</v>
      </c>
      <c r="C5561" t="str">
        <f t="shared" si="340"/>
        <v>北邮宏福</v>
      </c>
      <c r="D5561" t="str">
        <f t="shared" si="341"/>
        <v>01</v>
      </c>
      <c r="E5561" t="s">
        <v>33</v>
      </c>
      <c r="F5561">
        <v>236</v>
      </c>
      <c r="G5561">
        <v>122</v>
      </c>
      <c r="H5561">
        <v>135</v>
      </c>
      <c r="I5561">
        <v>67</v>
      </c>
      <c r="J5561">
        <v>61</v>
      </c>
      <c r="K5561">
        <v>58</v>
      </c>
      <c r="L5561">
        <v>0</v>
      </c>
      <c r="M5561">
        <v>2024</v>
      </c>
      <c r="N5561">
        <f>VLOOKUP(E5561, '2024D'!$A$2:$G$339, 2, FALSE)</f>
        <v>173</v>
      </c>
      <c r="O5561">
        <f>VLOOKUP(E5561, '2024D'!$A$2:$G$339, 3, FALSE)</f>
        <v>6458</v>
      </c>
      <c r="P5561">
        <f>_20206[[#This Row],[最低排名]]-_20206[[#This Row],[同分人数]]+1</f>
        <v>6286</v>
      </c>
      <c r="Q5561">
        <f>IF(O5561&gt;=开始!$B$6, 1, 0)</f>
        <v>1</v>
      </c>
      <c r="R5561">
        <f>_20206[[#This Row],[最低排名]]-开始!$B$6</f>
        <v>6458</v>
      </c>
    </row>
    <row r="5562" spans="1:18">
      <c r="A5562">
        <v>21902</v>
      </c>
      <c r="B5562" t="s">
        <v>285</v>
      </c>
      <c r="C5562" t="str">
        <f t="shared" si="340"/>
        <v>北邮宏福</v>
      </c>
      <c r="D5562" t="str">
        <f t="shared" si="341"/>
        <v>02</v>
      </c>
      <c r="E5562" t="s">
        <v>8</v>
      </c>
      <c r="F5562">
        <v>241</v>
      </c>
      <c r="G5562">
        <v>136</v>
      </c>
      <c r="H5562">
        <v>133</v>
      </c>
      <c r="I5562">
        <v>67</v>
      </c>
      <c r="J5562">
        <v>67</v>
      </c>
      <c r="K5562">
        <v>61</v>
      </c>
      <c r="L5562">
        <v>0</v>
      </c>
      <c r="M5562">
        <v>2024</v>
      </c>
      <c r="N5562">
        <f>VLOOKUP(E5562, '2024D'!$A$2:$G$339, 2, FALSE)</f>
        <v>159</v>
      </c>
      <c r="O5562">
        <f>VLOOKUP(E5562, '2024D'!$A$2:$G$339, 3, FALSE)</f>
        <v>4317</v>
      </c>
      <c r="P5562">
        <f>_20206[[#This Row],[最低排名]]-_20206[[#This Row],[同分人数]]+1</f>
        <v>4159</v>
      </c>
      <c r="Q5562">
        <f>IF(O5562&gt;=开始!$B$6, 1, 0)</f>
        <v>1</v>
      </c>
      <c r="R5562">
        <f>_20206[[#This Row],[最低排名]]-开始!$B$6</f>
        <v>4317</v>
      </c>
    </row>
    <row r="5563" spans="1:18">
      <c r="A5563">
        <v>22001</v>
      </c>
      <c r="B5563" t="s">
        <v>286</v>
      </c>
      <c r="C5563" t="str">
        <f t="shared" si="340"/>
        <v>北京体育</v>
      </c>
      <c r="D5563" t="str">
        <f t="shared" si="341"/>
        <v>01</v>
      </c>
      <c r="E5563" t="s">
        <v>77</v>
      </c>
      <c r="F5563">
        <v>208</v>
      </c>
      <c r="G5563">
        <v>108</v>
      </c>
      <c r="H5563">
        <v>125</v>
      </c>
      <c r="I5563">
        <v>58</v>
      </c>
      <c r="J5563">
        <v>55</v>
      </c>
      <c r="K5563">
        <v>52</v>
      </c>
      <c r="L5563">
        <v>0</v>
      </c>
      <c r="M5563">
        <v>2024</v>
      </c>
      <c r="N5563">
        <f>VLOOKUP(E5563, '2024D'!$A$2:$G$339, 2, FALSE)</f>
        <v>231</v>
      </c>
      <c r="O5563">
        <f>VLOOKUP(E5563, '2024D'!$A$2:$G$339, 3, FALSE)</f>
        <v>19960</v>
      </c>
      <c r="P5563">
        <f>_20206[[#This Row],[最低排名]]-_20206[[#This Row],[同分人数]]+1</f>
        <v>19730</v>
      </c>
      <c r="Q5563">
        <f>IF(O5563&gt;=开始!$B$6, 1, 0)</f>
        <v>1</v>
      </c>
      <c r="R5563">
        <f>_20206[[#This Row],[最低排名]]-开始!$B$6</f>
        <v>19960</v>
      </c>
    </row>
    <row r="5564" spans="1:18">
      <c r="A5564">
        <v>22101</v>
      </c>
      <c r="B5564" t="s">
        <v>288</v>
      </c>
      <c r="C5564" t="str">
        <f t="shared" si="340"/>
        <v>北京航大</v>
      </c>
      <c r="D5564" t="str">
        <f t="shared" si="341"/>
        <v>01</v>
      </c>
      <c r="E5564" t="s">
        <v>0</v>
      </c>
      <c r="M5564">
        <v>2024</v>
      </c>
      <c r="N5564">
        <f>VLOOKUP(E5564, '2024D'!$A$2:$G$339, 2, FALSE)</f>
        <v>2684</v>
      </c>
      <c r="O5564">
        <f>VLOOKUP(E5564, '2024D'!$A$2:$G$339, 3, FALSE)</f>
        <v>2684</v>
      </c>
      <c r="P5564">
        <f>_20206[[#This Row],[最低排名]]-_20206[[#This Row],[同分人数]]+1</f>
        <v>1</v>
      </c>
      <c r="Q5564">
        <f>IF(O5564&gt;=开始!$B$6, 1, 0)</f>
        <v>1</v>
      </c>
      <c r="R5564">
        <f>_20206[[#This Row],[最低排名]]-开始!$B$6</f>
        <v>2684</v>
      </c>
    </row>
    <row r="5565" spans="1:18">
      <c r="A5565">
        <v>22102</v>
      </c>
      <c r="B5565" t="s">
        <v>290</v>
      </c>
      <c r="C5565" t="str">
        <f t="shared" si="340"/>
        <v>北京航大</v>
      </c>
      <c r="D5565" t="str">
        <f t="shared" si="341"/>
        <v>02</v>
      </c>
      <c r="E5565" t="s">
        <v>29</v>
      </c>
      <c r="F5565">
        <v>241</v>
      </c>
      <c r="G5565">
        <v>130</v>
      </c>
      <c r="H5565">
        <v>130</v>
      </c>
      <c r="I5565">
        <v>70</v>
      </c>
      <c r="J5565">
        <v>64</v>
      </c>
      <c r="K5565">
        <v>61</v>
      </c>
      <c r="L5565">
        <v>0</v>
      </c>
      <c r="M5565">
        <v>2024</v>
      </c>
      <c r="N5565">
        <f>VLOOKUP(E5565, '2024D'!$A$2:$G$339, 2, FALSE)</f>
        <v>179</v>
      </c>
      <c r="O5565">
        <f>VLOOKUP(E5565, '2024D'!$A$2:$G$339, 3, FALSE)</f>
        <v>4841</v>
      </c>
      <c r="P5565">
        <f>_20206[[#This Row],[最低排名]]-_20206[[#This Row],[同分人数]]+1</f>
        <v>4663</v>
      </c>
      <c r="Q5565">
        <f>IF(O5565&gt;=开始!$B$6, 1, 0)</f>
        <v>1</v>
      </c>
      <c r="R5565">
        <f>_20206[[#This Row],[最低排名]]-开始!$B$6</f>
        <v>4841</v>
      </c>
    </row>
    <row r="5566" spans="1:18">
      <c r="A5566">
        <v>22201</v>
      </c>
      <c r="B5566" t="s">
        <v>291</v>
      </c>
      <c r="C5566" t="str">
        <f t="shared" si="340"/>
        <v>北京理工</v>
      </c>
      <c r="D5566" t="str">
        <f t="shared" si="341"/>
        <v>01</v>
      </c>
      <c r="E5566" t="s">
        <v>0</v>
      </c>
      <c r="M5566">
        <v>2024</v>
      </c>
      <c r="N5566">
        <f>VLOOKUP(E5566, '2024D'!$A$2:$G$339, 2, FALSE)</f>
        <v>2684</v>
      </c>
      <c r="O5566">
        <f>VLOOKUP(E5566, '2024D'!$A$2:$G$339, 3, FALSE)</f>
        <v>2684</v>
      </c>
      <c r="P5566">
        <f>_20206[[#This Row],[最低排名]]-_20206[[#This Row],[同分人数]]+1</f>
        <v>1</v>
      </c>
      <c r="Q5566">
        <f>IF(O5566&gt;=开始!$B$6, 1, 0)</f>
        <v>1</v>
      </c>
      <c r="R5566">
        <f>_20206[[#This Row],[最低排名]]-开始!$B$6</f>
        <v>2684</v>
      </c>
    </row>
    <row r="5567" spans="1:18">
      <c r="A5567">
        <v>22301</v>
      </c>
      <c r="B5567" t="s">
        <v>293</v>
      </c>
      <c r="C5567" t="str">
        <f t="shared" si="340"/>
        <v>中国劳关</v>
      </c>
      <c r="D5567" t="str">
        <f t="shared" si="341"/>
        <v>01</v>
      </c>
      <c r="E5567" t="s">
        <v>528</v>
      </c>
      <c r="F5567">
        <v>200</v>
      </c>
      <c r="G5567">
        <v>105</v>
      </c>
      <c r="H5567">
        <v>87</v>
      </c>
      <c r="I5567">
        <v>55</v>
      </c>
      <c r="J5567">
        <v>52</v>
      </c>
      <c r="K5567">
        <v>46</v>
      </c>
      <c r="L5567">
        <v>0</v>
      </c>
      <c r="M5567">
        <v>2024</v>
      </c>
      <c r="N5567">
        <f>VLOOKUP(E5567, '2024D'!$A$2:$G$339, 2, FALSE)</f>
        <v>240</v>
      </c>
      <c r="O5567">
        <f>VLOOKUP(E5567, '2024D'!$A$2:$G$339, 3, FALSE)</f>
        <v>34239</v>
      </c>
      <c r="P5567">
        <f>_20206[[#This Row],[最低排名]]-_20206[[#This Row],[同分人数]]+1</f>
        <v>34000</v>
      </c>
      <c r="Q5567">
        <f>IF(O5567&gt;=开始!$B$6, 1, 0)</f>
        <v>1</v>
      </c>
      <c r="R5567">
        <f>_20206[[#This Row],[最低排名]]-开始!$B$6</f>
        <v>34239</v>
      </c>
    </row>
    <row r="5568" spans="1:18">
      <c r="A5568">
        <v>22401</v>
      </c>
      <c r="B5568" t="s">
        <v>294</v>
      </c>
      <c r="C5568" t="str">
        <f t="shared" si="340"/>
        <v>中华女子</v>
      </c>
      <c r="D5568" t="str">
        <f t="shared" si="341"/>
        <v>01</v>
      </c>
      <c r="E5568" t="s">
        <v>419</v>
      </c>
      <c r="F5568">
        <v>188</v>
      </c>
      <c r="G5568">
        <v>101</v>
      </c>
      <c r="H5568">
        <v>84</v>
      </c>
      <c r="I5568">
        <v>64</v>
      </c>
      <c r="J5568">
        <v>52</v>
      </c>
      <c r="K5568">
        <v>46</v>
      </c>
      <c r="L5568">
        <v>0</v>
      </c>
      <c r="M5568">
        <v>2024</v>
      </c>
      <c r="N5568">
        <f>VLOOKUP(E5568, '2024D'!$A$2:$G$339, 2, FALSE)</f>
        <v>229</v>
      </c>
      <c r="O5568">
        <f>VLOOKUP(E5568, '2024D'!$A$2:$G$339, 3, FALSE)</f>
        <v>35570</v>
      </c>
      <c r="P5568">
        <f>_20206[[#This Row],[最低排名]]-_20206[[#This Row],[同分人数]]+1</f>
        <v>35342</v>
      </c>
      <c r="Q5568">
        <f>IF(O5568&gt;=开始!$B$6, 1, 0)</f>
        <v>1</v>
      </c>
      <c r="R5568">
        <f>_20206[[#This Row],[最低排名]]-开始!$B$6</f>
        <v>35570</v>
      </c>
    </row>
    <row r="5569" spans="1:18">
      <c r="A5569">
        <v>22501</v>
      </c>
      <c r="B5569" t="s">
        <v>295</v>
      </c>
      <c r="C5569" t="str">
        <f t="shared" si="340"/>
        <v>北京工商</v>
      </c>
      <c r="D5569" t="str">
        <f t="shared" si="341"/>
        <v>01</v>
      </c>
      <c r="E5569" t="s">
        <v>450</v>
      </c>
      <c r="F5569">
        <v>214</v>
      </c>
      <c r="G5569">
        <v>110</v>
      </c>
      <c r="H5569">
        <v>106</v>
      </c>
      <c r="I5569">
        <v>61</v>
      </c>
      <c r="J5569">
        <v>58</v>
      </c>
      <c r="K5569">
        <v>55</v>
      </c>
      <c r="L5569">
        <v>0</v>
      </c>
      <c r="M5569">
        <v>2024</v>
      </c>
      <c r="N5569">
        <f>VLOOKUP(E5569, '2024D'!$A$2:$G$339, 2, FALSE)</f>
        <v>263</v>
      </c>
      <c r="O5569">
        <f>VLOOKUP(E5569, '2024D'!$A$2:$G$339, 3, FALSE)</f>
        <v>20956</v>
      </c>
      <c r="P5569">
        <f>_20206[[#This Row],[最低排名]]-_20206[[#This Row],[同分人数]]+1</f>
        <v>20694</v>
      </c>
      <c r="Q5569">
        <f>IF(O5569&gt;=开始!$B$6, 1, 0)</f>
        <v>1</v>
      </c>
      <c r="R5569">
        <f>_20206[[#This Row],[最低排名]]-开始!$B$6</f>
        <v>20956</v>
      </c>
    </row>
    <row r="5570" spans="1:18">
      <c r="A5570">
        <v>22502</v>
      </c>
      <c r="B5570" t="s">
        <v>2222</v>
      </c>
      <c r="C5570" t="str">
        <f t="shared" si="340"/>
        <v>北京工商</v>
      </c>
      <c r="D5570" t="str">
        <f t="shared" si="341"/>
        <v>02</v>
      </c>
      <c r="E5570" t="s">
        <v>48</v>
      </c>
      <c r="F5570">
        <v>228</v>
      </c>
      <c r="G5570">
        <v>114</v>
      </c>
      <c r="H5570">
        <v>110</v>
      </c>
      <c r="I5570">
        <v>64</v>
      </c>
      <c r="J5570">
        <v>58</v>
      </c>
      <c r="K5570">
        <v>49</v>
      </c>
      <c r="L5570">
        <v>0</v>
      </c>
      <c r="M5570">
        <v>2024</v>
      </c>
      <c r="N5570">
        <f>VLOOKUP(E5570, '2024D'!$A$2:$G$339, 2, FALSE)</f>
        <v>264</v>
      </c>
      <c r="O5570">
        <f>VLOOKUP(E5570, '2024D'!$A$2:$G$339, 3, FALSE)</f>
        <v>17313</v>
      </c>
      <c r="P5570">
        <f>_20206[[#This Row],[最低排名]]-_20206[[#This Row],[同分人数]]+1</f>
        <v>17050</v>
      </c>
      <c r="Q5570">
        <f>IF(O5570&gt;=开始!$B$6, 1, 0)</f>
        <v>1</v>
      </c>
      <c r="R5570">
        <f>_20206[[#This Row],[最低排名]]-开始!$B$6</f>
        <v>17313</v>
      </c>
    </row>
    <row r="5571" spans="1:18">
      <c r="A5571">
        <v>22701</v>
      </c>
      <c r="B5571" t="s">
        <v>303</v>
      </c>
      <c r="C5571" t="str">
        <f t="shared" si="340"/>
        <v>北京协和</v>
      </c>
      <c r="D5571" t="str">
        <f t="shared" si="341"/>
        <v>01</v>
      </c>
      <c r="E5571" t="s">
        <v>72</v>
      </c>
      <c r="F5571">
        <v>224</v>
      </c>
      <c r="G5571">
        <v>122</v>
      </c>
      <c r="H5571">
        <v>124</v>
      </c>
      <c r="I5571">
        <v>67</v>
      </c>
      <c r="J5571">
        <v>55</v>
      </c>
      <c r="K5571">
        <v>52</v>
      </c>
      <c r="L5571">
        <v>0</v>
      </c>
      <c r="M5571">
        <v>2024</v>
      </c>
      <c r="N5571">
        <f>VLOOKUP(E5571, '2024D'!$A$2:$G$339, 2, FALSE)</f>
        <v>263</v>
      </c>
      <c r="O5571">
        <f>VLOOKUP(E5571, '2024D'!$A$2:$G$339, 3, FALSE)</f>
        <v>14026</v>
      </c>
      <c r="P5571">
        <f>_20206[[#This Row],[最低排名]]-_20206[[#This Row],[同分人数]]+1</f>
        <v>13764</v>
      </c>
      <c r="Q5571">
        <f>IF(O5571&gt;=开始!$B$6, 1, 0)</f>
        <v>1</v>
      </c>
      <c r="R5571">
        <f>_20206[[#This Row],[最低排名]]-开始!$B$6</f>
        <v>14026</v>
      </c>
    </row>
    <row r="5572" spans="1:18">
      <c r="A5572">
        <v>22801</v>
      </c>
      <c r="B5572" t="s">
        <v>304</v>
      </c>
      <c r="C5572" t="str">
        <f t="shared" si="340"/>
        <v>北京二外</v>
      </c>
      <c r="D5572" t="str">
        <f t="shared" si="341"/>
        <v>01</v>
      </c>
      <c r="E5572" t="s">
        <v>83</v>
      </c>
      <c r="F5572">
        <v>220</v>
      </c>
      <c r="G5572">
        <v>114</v>
      </c>
      <c r="H5572">
        <v>102</v>
      </c>
      <c r="I5572">
        <v>64</v>
      </c>
      <c r="J5572">
        <v>52</v>
      </c>
      <c r="K5572">
        <v>49</v>
      </c>
      <c r="L5572">
        <v>0</v>
      </c>
      <c r="M5572">
        <v>2024</v>
      </c>
      <c r="N5572">
        <f>VLOOKUP(E5572, '2024D'!$A$2:$G$339, 2, FALSE)</f>
        <v>267</v>
      </c>
      <c r="O5572">
        <f>VLOOKUP(E5572, '2024D'!$A$2:$G$339, 3, FALSE)</f>
        <v>22781</v>
      </c>
      <c r="P5572">
        <f>_20206[[#This Row],[最低排名]]-_20206[[#This Row],[同分人数]]+1</f>
        <v>22515</v>
      </c>
      <c r="Q5572">
        <f>IF(O5572&gt;=开始!$B$6, 1, 0)</f>
        <v>1</v>
      </c>
      <c r="R5572">
        <f>_20206[[#This Row],[最低排名]]-开始!$B$6</f>
        <v>22781</v>
      </c>
    </row>
    <row r="5573" spans="1:18">
      <c r="A5573">
        <v>22901</v>
      </c>
      <c r="B5573" t="s">
        <v>305</v>
      </c>
      <c r="C5573" t="str">
        <f t="shared" si="340"/>
        <v>北京物资</v>
      </c>
      <c r="D5573" t="str">
        <f t="shared" si="341"/>
        <v>01</v>
      </c>
      <c r="E5573" t="s">
        <v>178</v>
      </c>
      <c r="F5573">
        <v>202</v>
      </c>
      <c r="G5573">
        <v>102</v>
      </c>
      <c r="H5573">
        <v>82</v>
      </c>
      <c r="I5573">
        <v>64</v>
      </c>
      <c r="J5573">
        <v>61</v>
      </c>
      <c r="K5573">
        <v>49</v>
      </c>
      <c r="L5573">
        <v>0</v>
      </c>
      <c r="M5573">
        <v>2024</v>
      </c>
      <c r="N5573">
        <f>VLOOKUP(E5573, '2024D'!$A$2:$G$339, 2, FALSE)</f>
        <v>239</v>
      </c>
      <c r="O5573">
        <f>VLOOKUP(E5573, '2024D'!$A$2:$G$339, 3, FALSE)</f>
        <v>29994</v>
      </c>
      <c r="P5573">
        <f>_20206[[#This Row],[最低排名]]-_20206[[#This Row],[同分人数]]+1</f>
        <v>29756</v>
      </c>
      <c r="Q5573">
        <f>IF(O5573&gt;=开始!$B$6, 1, 0)</f>
        <v>1</v>
      </c>
      <c r="R5573">
        <f>_20206[[#This Row],[最低排名]]-开始!$B$6</f>
        <v>29994</v>
      </c>
    </row>
    <row r="5574" spans="1:18">
      <c r="A5574">
        <v>22902</v>
      </c>
      <c r="B5574" t="s">
        <v>1544</v>
      </c>
      <c r="C5574" t="str">
        <f t="shared" si="340"/>
        <v>北京物资</v>
      </c>
      <c r="D5574" t="str">
        <f t="shared" si="341"/>
        <v>02</v>
      </c>
      <c r="E5574" t="s">
        <v>431</v>
      </c>
      <c r="F5574">
        <v>207</v>
      </c>
      <c r="G5574">
        <v>106</v>
      </c>
      <c r="H5574">
        <v>102</v>
      </c>
      <c r="I5574">
        <v>58</v>
      </c>
      <c r="J5574">
        <v>49</v>
      </c>
      <c r="K5574">
        <v>46</v>
      </c>
      <c r="L5574">
        <v>0</v>
      </c>
      <c r="M5574">
        <v>2024</v>
      </c>
      <c r="N5574">
        <f>VLOOKUP(E5574, '2024D'!$A$2:$G$339, 2, FALSE)</f>
        <v>258</v>
      </c>
      <c r="O5574">
        <f>VLOOKUP(E5574, '2024D'!$A$2:$G$339, 3, FALSE)</f>
        <v>29014</v>
      </c>
      <c r="P5574">
        <f>_20206[[#This Row],[最低排名]]-_20206[[#This Row],[同分人数]]+1</f>
        <v>28757</v>
      </c>
      <c r="Q5574">
        <f>IF(O5574&gt;=开始!$B$6, 1, 0)</f>
        <v>1</v>
      </c>
      <c r="R5574">
        <f>_20206[[#This Row],[最低排名]]-开始!$B$6</f>
        <v>29014</v>
      </c>
    </row>
    <row r="5575" spans="1:18">
      <c r="A5575">
        <v>23001</v>
      </c>
      <c r="B5575" t="s">
        <v>306</v>
      </c>
      <c r="C5575" t="str">
        <f t="shared" si="340"/>
        <v>首都经贸</v>
      </c>
      <c r="D5575" t="str">
        <f t="shared" si="341"/>
        <v>01</v>
      </c>
      <c r="E5575" t="s">
        <v>70</v>
      </c>
      <c r="F5575">
        <v>211</v>
      </c>
      <c r="G5575">
        <v>111</v>
      </c>
      <c r="H5575">
        <v>127</v>
      </c>
      <c r="I5575">
        <v>64</v>
      </c>
      <c r="J5575">
        <v>61</v>
      </c>
      <c r="K5575">
        <v>55</v>
      </c>
      <c r="L5575">
        <v>0</v>
      </c>
      <c r="M5575">
        <v>2024</v>
      </c>
      <c r="N5575">
        <f>VLOOKUP(E5575, '2024D'!$A$2:$G$339, 2, FALSE)</f>
        <v>270</v>
      </c>
      <c r="O5575">
        <f>VLOOKUP(E5575, '2024D'!$A$2:$G$339, 3, FALSE)</f>
        <v>15023</v>
      </c>
      <c r="P5575">
        <f>_20206[[#This Row],[最低排名]]-_20206[[#This Row],[同分人数]]+1</f>
        <v>14754</v>
      </c>
      <c r="Q5575">
        <f>IF(O5575&gt;=开始!$B$6, 1, 0)</f>
        <v>1</v>
      </c>
      <c r="R5575">
        <f>_20206[[#This Row],[最低排名]]-开始!$B$6</f>
        <v>15023</v>
      </c>
    </row>
    <row r="5576" spans="1:18">
      <c r="A5576">
        <v>23101</v>
      </c>
      <c r="B5576" t="s">
        <v>308</v>
      </c>
      <c r="C5576" t="str">
        <f t="shared" si="340"/>
        <v>北京联大</v>
      </c>
      <c r="D5576" t="str">
        <f t="shared" si="341"/>
        <v>01</v>
      </c>
      <c r="E5576" t="s">
        <v>560</v>
      </c>
      <c r="F5576">
        <v>196</v>
      </c>
      <c r="G5576">
        <v>101</v>
      </c>
      <c r="H5576">
        <v>85</v>
      </c>
      <c r="I5576">
        <v>64</v>
      </c>
      <c r="J5576">
        <v>52</v>
      </c>
      <c r="K5576">
        <v>52</v>
      </c>
      <c r="L5576">
        <v>0</v>
      </c>
      <c r="M5576">
        <v>2024</v>
      </c>
      <c r="N5576">
        <f>VLOOKUP(E5576, '2024D'!$A$2:$G$339, 2, FALSE)</f>
        <v>230</v>
      </c>
      <c r="O5576">
        <f>VLOOKUP(E5576, '2024D'!$A$2:$G$339, 3, FALSE)</f>
        <v>32134</v>
      </c>
      <c r="P5576">
        <f>_20206[[#This Row],[最低排名]]-_20206[[#This Row],[同分人数]]+1</f>
        <v>31905</v>
      </c>
      <c r="Q5576">
        <f>IF(O5576&gt;=开始!$B$6, 1, 0)</f>
        <v>1</v>
      </c>
      <c r="R5576">
        <f>_20206[[#This Row],[最低排名]]-开始!$B$6</f>
        <v>32134</v>
      </c>
    </row>
    <row r="5577" spans="1:18">
      <c r="A5577">
        <v>23102</v>
      </c>
      <c r="B5577" t="s">
        <v>310</v>
      </c>
      <c r="C5577" t="str">
        <f t="shared" si="340"/>
        <v>北京联大</v>
      </c>
      <c r="D5577" t="str">
        <f t="shared" si="341"/>
        <v>02</v>
      </c>
      <c r="E5577" t="s">
        <v>560</v>
      </c>
      <c r="F5577">
        <v>191</v>
      </c>
      <c r="G5577">
        <v>96</v>
      </c>
      <c r="H5577">
        <v>99</v>
      </c>
      <c r="I5577">
        <v>58</v>
      </c>
      <c r="J5577">
        <v>55</v>
      </c>
      <c r="K5577">
        <v>46</v>
      </c>
      <c r="L5577">
        <v>0</v>
      </c>
      <c r="M5577">
        <v>2024</v>
      </c>
      <c r="N5577">
        <f>VLOOKUP(E5577, '2024D'!$A$2:$G$339, 2, FALSE)</f>
        <v>230</v>
      </c>
      <c r="O5577">
        <f>VLOOKUP(E5577, '2024D'!$A$2:$G$339, 3, FALSE)</f>
        <v>32134</v>
      </c>
      <c r="P5577">
        <f>_20206[[#This Row],[最低排名]]-_20206[[#This Row],[同分人数]]+1</f>
        <v>31905</v>
      </c>
      <c r="Q5577">
        <f>IF(O5577&gt;=开始!$B$6, 1, 0)</f>
        <v>1</v>
      </c>
      <c r="R5577">
        <f>_20206[[#This Row],[最低排名]]-开始!$B$6</f>
        <v>32134</v>
      </c>
    </row>
    <row r="5578" spans="1:18">
      <c r="A5578">
        <v>23103</v>
      </c>
      <c r="B5578" t="s">
        <v>311</v>
      </c>
      <c r="C5578" t="str">
        <f t="shared" si="340"/>
        <v>北京联大</v>
      </c>
      <c r="D5578" t="str">
        <f t="shared" si="341"/>
        <v>03</v>
      </c>
      <c r="E5578" t="s">
        <v>182</v>
      </c>
      <c r="F5578">
        <v>171</v>
      </c>
      <c r="G5578">
        <v>100</v>
      </c>
      <c r="H5578">
        <v>89</v>
      </c>
      <c r="I5578">
        <v>67</v>
      </c>
      <c r="J5578">
        <v>67</v>
      </c>
      <c r="K5578">
        <v>67</v>
      </c>
      <c r="L5578">
        <v>0</v>
      </c>
      <c r="M5578">
        <v>2024</v>
      </c>
      <c r="N5578">
        <f>VLOOKUP(E5578, '2024D'!$A$2:$G$339, 2, FALSE)</f>
        <v>248</v>
      </c>
      <c r="O5578">
        <f>VLOOKUP(E5578, '2024D'!$A$2:$G$339, 3, FALSE)</f>
        <v>29262</v>
      </c>
      <c r="P5578">
        <f>_20206[[#This Row],[最低排名]]-_20206[[#This Row],[同分人数]]+1</f>
        <v>29015</v>
      </c>
      <c r="Q5578">
        <f>IF(O5578&gt;=开始!$B$6, 1, 0)</f>
        <v>1</v>
      </c>
      <c r="R5578">
        <f>_20206[[#This Row],[最低排名]]-开始!$B$6</f>
        <v>29262</v>
      </c>
    </row>
    <row r="5579" spans="1:18">
      <c r="A5579">
        <v>23104</v>
      </c>
      <c r="B5579" t="s">
        <v>2223</v>
      </c>
      <c r="C5579" t="str">
        <f t="shared" si="340"/>
        <v>北京联大</v>
      </c>
      <c r="D5579" t="str">
        <f t="shared" si="341"/>
        <v>04</v>
      </c>
      <c r="E5579" t="s">
        <v>180</v>
      </c>
      <c r="F5579">
        <v>202</v>
      </c>
      <c r="G5579">
        <v>102</v>
      </c>
      <c r="H5579">
        <v>92</v>
      </c>
      <c r="I5579">
        <v>58</v>
      </c>
      <c r="J5579">
        <v>52</v>
      </c>
      <c r="K5579">
        <v>46</v>
      </c>
      <c r="L5579">
        <v>0</v>
      </c>
      <c r="M5579">
        <v>2024</v>
      </c>
      <c r="N5579">
        <f>VLOOKUP(E5579, '2024D'!$A$2:$G$339, 2, FALSE)</f>
        <v>239</v>
      </c>
      <c r="O5579">
        <f>VLOOKUP(E5579, '2024D'!$A$2:$G$339, 3, FALSE)</f>
        <v>31904</v>
      </c>
      <c r="P5579">
        <f>_20206[[#This Row],[最低排名]]-_20206[[#This Row],[同分人数]]+1</f>
        <v>31666</v>
      </c>
      <c r="Q5579">
        <f>IF(O5579&gt;=开始!$B$6, 1, 0)</f>
        <v>1</v>
      </c>
      <c r="R5579">
        <f>_20206[[#This Row],[最低排名]]-开始!$B$6</f>
        <v>31904</v>
      </c>
    </row>
    <row r="5580" spans="1:18">
      <c r="A5580">
        <v>23201</v>
      </c>
      <c r="B5580" t="s">
        <v>313</v>
      </c>
      <c r="C5580" t="str">
        <f t="shared" si="340"/>
        <v>中国公安</v>
      </c>
      <c r="D5580" t="str">
        <f t="shared" si="341"/>
        <v>01</v>
      </c>
      <c r="E5580" t="s">
        <v>607</v>
      </c>
      <c r="F5580">
        <v>239</v>
      </c>
      <c r="G5580">
        <v>124</v>
      </c>
      <c r="H5580">
        <v>115</v>
      </c>
      <c r="I5580">
        <v>67</v>
      </c>
      <c r="J5580">
        <v>61</v>
      </c>
      <c r="K5580">
        <v>55</v>
      </c>
      <c r="L5580">
        <v>0</v>
      </c>
      <c r="M5580">
        <v>2024</v>
      </c>
      <c r="N5580">
        <f>VLOOKUP(E5580, '2024D'!$A$2:$G$339, 2, FALSE)</f>
        <v>232</v>
      </c>
      <c r="O5580">
        <f>VLOOKUP(E5580, '2024D'!$A$2:$G$339, 3, FALSE)</f>
        <v>10538</v>
      </c>
      <c r="P5580">
        <f>_20206[[#This Row],[最低排名]]-_20206[[#This Row],[同分人数]]+1</f>
        <v>10307</v>
      </c>
      <c r="Q5580">
        <f>IF(O5580&gt;=开始!$B$6, 1, 0)</f>
        <v>1</v>
      </c>
      <c r="R5580">
        <f>_20206[[#This Row],[最低排名]]-开始!$B$6</f>
        <v>10538</v>
      </c>
    </row>
    <row r="5581" spans="1:18">
      <c r="A5581">
        <v>23301</v>
      </c>
      <c r="B5581" t="s">
        <v>314</v>
      </c>
      <c r="C5581" t="str">
        <f t="shared" si="340"/>
        <v>中国戏曲</v>
      </c>
      <c r="D5581" t="str">
        <f t="shared" si="341"/>
        <v>01</v>
      </c>
      <c r="E5581" t="s">
        <v>195</v>
      </c>
      <c r="F5581">
        <v>214</v>
      </c>
      <c r="G5581">
        <v>112</v>
      </c>
      <c r="H5581">
        <v>116</v>
      </c>
      <c r="I5581">
        <v>70</v>
      </c>
      <c r="J5581">
        <v>58</v>
      </c>
      <c r="K5581">
        <v>52</v>
      </c>
      <c r="L5581">
        <v>0</v>
      </c>
      <c r="M5581">
        <v>2024</v>
      </c>
      <c r="N5581">
        <f>VLOOKUP(E5581, '2024D'!$A$2:$G$339, 2, FALSE)</f>
        <v>288</v>
      </c>
      <c r="O5581">
        <f>VLOOKUP(E5581, '2024D'!$A$2:$G$339, 3, FALSE)</f>
        <v>17049</v>
      </c>
      <c r="P5581">
        <f>_20206[[#This Row],[最低排名]]-_20206[[#This Row],[同分人数]]+1</f>
        <v>16762</v>
      </c>
      <c r="Q5581">
        <f>IF(O5581&gt;=开始!$B$6, 1, 0)</f>
        <v>1</v>
      </c>
      <c r="R5581">
        <f>_20206[[#This Row],[最低排名]]-开始!$B$6</f>
        <v>17049</v>
      </c>
    </row>
    <row r="5582" spans="1:18">
      <c r="A5582">
        <v>23401</v>
      </c>
      <c r="B5582" t="s">
        <v>1625</v>
      </c>
      <c r="C5582" t="str">
        <f t="shared" si="340"/>
        <v>京工耿丹</v>
      </c>
      <c r="D5582" t="str">
        <f t="shared" si="341"/>
        <v>01</v>
      </c>
      <c r="E5582" t="s">
        <v>998</v>
      </c>
      <c r="F5582">
        <v>183</v>
      </c>
      <c r="G5582">
        <v>96</v>
      </c>
      <c r="H5582">
        <v>87</v>
      </c>
      <c r="I5582">
        <v>52</v>
      </c>
      <c r="J5582">
        <v>46</v>
      </c>
      <c r="K5582">
        <v>43</v>
      </c>
      <c r="L5582">
        <v>0</v>
      </c>
      <c r="M5582">
        <v>2024</v>
      </c>
      <c r="N5582">
        <f>VLOOKUP(E5582, '2024D'!$A$2:$G$339, 2, FALSE)</f>
        <v>212</v>
      </c>
      <c r="O5582">
        <f>VLOOKUP(E5582, '2024D'!$A$2:$G$339, 3, FALSE)</f>
        <v>40210</v>
      </c>
      <c r="P5582">
        <f>_20206[[#This Row],[最低排名]]-_20206[[#This Row],[同分人数]]+1</f>
        <v>39999</v>
      </c>
      <c r="Q5582">
        <f>IF(O5582&gt;=开始!$B$6, 1, 0)</f>
        <v>1</v>
      </c>
      <c r="R5582">
        <f>_20206[[#This Row],[最低排名]]-开始!$B$6</f>
        <v>40210</v>
      </c>
    </row>
    <row r="5583" spans="1:18">
      <c r="A5583">
        <v>23402</v>
      </c>
      <c r="B5583" t="s">
        <v>1545</v>
      </c>
      <c r="C5583" t="str">
        <f t="shared" si="340"/>
        <v>京工耿丹</v>
      </c>
      <c r="D5583" t="str">
        <f t="shared" si="341"/>
        <v>02</v>
      </c>
      <c r="E5583" t="s">
        <v>316</v>
      </c>
      <c r="F5583">
        <v>180</v>
      </c>
      <c r="G5583">
        <v>95</v>
      </c>
      <c r="H5583">
        <v>94</v>
      </c>
      <c r="I5583">
        <v>46</v>
      </c>
      <c r="J5583">
        <v>43</v>
      </c>
      <c r="K5583">
        <v>43</v>
      </c>
      <c r="L5583">
        <v>0</v>
      </c>
      <c r="M5583">
        <v>2024</v>
      </c>
      <c r="N5583">
        <f>VLOOKUP(E5583, '2024D'!$A$2:$G$339, 2, FALSE)</f>
        <v>162</v>
      </c>
      <c r="O5583">
        <f>VLOOKUP(E5583, '2024D'!$A$2:$G$339, 3, FALSE)</f>
        <v>41077</v>
      </c>
      <c r="P5583">
        <f>_20206[[#This Row],[最低排名]]-_20206[[#This Row],[同分人数]]+1</f>
        <v>40916</v>
      </c>
      <c r="Q5583">
        <f>IF(O5583&gt;=开始!$B$6, 1, 0)</f>
        <v>1</v>
      </c>
      <c r="R5583">
        <f>_20206[[#This Row],[最低排名]]-开始!$B$6</f>
        <v>41077</v>
      </c>
    </row>
    <row r="5584" spans="1:18">
      <c r="A5584">
        <v>23501</v>
      </c>
      <c r="B5584" t="s">
        <v>1546</v>
      </c>
      <c r="C5584" t="str">
        <f t="shared" si="340"/>
        <v>二外中瑞</v>
      </c>
      <c r="D5584" t="str">
        <f t="shared" si="341"/>
        <v>01</v>
      </c>
      <c r="E5584" t="s">
        <v>998</v>
      </c>
      <c r="F5584">
        <v>186</v>
      </c>
      <c r="G5584">
        <v>94</v>
      </c>
      <c r="H5584">
        <v>84</v>
      </c>
      <c r="I5584">
        <v>52</v>
      </c>
      <c r="J5584">
        <v>46</v>
      </c>
      <c r="K5584">
        <v>43</v>
      </c>
      <c r="L5584">
        <v>0</v>
      </c>
      <c r="M5584">
        <v>2024</v>
      </c>
      <c r="N5584">
        <f>VLOOKUP(E5584, '2024D'!$A$2:$G$339, 2, FALSE)</f>
        <v>212</v>
      </c>
      <c r="O5584">
        <f>VLOOKUP(E5584, '2024D'!$A$2:$G$339, 3, FALSE)</f>
        <v>40210</v>
      </c>
      <c r="P5584">
        <f>_20206[[#This Row],[最低排名]]-_20206[[#This Row],[同分人数]]+1</f>
        <v>39999</v>
      </c>
      <c r="Q5584">
        <f>IF(O5584&gt;=开始!$B$6, 1, 0)</f>
        <v>1</v>
      </c>
      <c r="R5584">
        <f>_20206[[#This Row],[最低排名]]-开始!$B$6</f>
        <v>40210</v>
      </c>
    </row>
    <row r="5585" spans="1:18">
      <c r="A5585">
        <v>23602</v>
      </c>
      <c r="B5585" t="s">
        <v>317</v>
      </c>
      <c r="C5585" t="str">
        <f t="shared" si="340"/>
        <v>北京城市</v>
      </c>
      <c r="D5585" t="str">
        <f t="shared" si="341"/>
        <v>02</v>
      </c>
      <c r="E5585" t="s">
        <v>1548</v>
      </c>
      <c r="F5585">
        <v>169</v>
      </c>
      <c r="G5585">
        <v>102</v>
      </c>
      <c r="H5585">
        <v>96</v>
      </c>
      <c r="I5585">
        <v>49</v>
      </c>
      <c r="J5585">
        <v>46</v>
      </c>
      <c r="K5585">
        <v>43</v>
      </c>
      <c r="L5585">
        <v>0</v>
      </c>
      <c r="M5585">
        <v>2024</v>
      </c>
      <c r="N5585">
        <f>VLOOKUP(E5585, '2024D'!$A$2:$G$339, 2, FALSE)</f>
        <v>161</v>
      </c>
      <c r="O5585">
        <f>VLOOKUP(E5585, '2024D'!$A$2:$G$339, 3, FALSE)</f>
        <v>41594</v>
      </c>
      <c r="P5585">
        <f>_20206[[#This Row],[最低排名]]-_20206[[#This Row],[同分人数]]+1</f>
        <v>41434</v>
      </c>
      <c r="Q5585">
        <f>IF(O5585&gt;=开始!$B$6, 1, 0)</f>
        <v>1</v>
      </c>
      <c r="R5585">
        <f>_20206[[#This Row],[最低排名]]-开始!$B$6</f>
        <v>41594</v>
      </c>
    </row>
    <row r="5586" spans="1:18">
      <c r="A5586">
        <v>23603</v>
      </c>
      <c r="B5586" t="s">
        <v>319</v>
      </c>
      <c r="C5586" t="str">
        <f t="shared" si="340"/>
        <v>北京城市</v>
      </c>
      <c r="D5586" t="str">
        <f t="shared" si="341"/>
        <v>03</v>
      </c>
      <c r="E5586" t="s">
        <v>1548</v>
      </c>
      <c r="F5586">
        <v>174</v>
      </c>
      <c r="G5586">
        <v>90</v>
      </c>
      <c r="H5586">
        <v>94</v>
      </c>
      <c r="I5586">
        <v>49</v>
      </c>
      <c r="J5586">
        <v>46</v>
      </c>
      <c r="K5586">
        <v>40</v>
      </c>
      <c r="L5586">
        <v>0</v>
      </c>
      <c r="M5586">
        <v>2024</v>
      </c>
      <c r="N5586">
        <f>VLOOKUP(E5586, '2024D'!$A$2:$G$339, 2, FALSE)</f>
        <v>161</v>
      </c>
      <c r="O5586">
        <f>VLOOKUP(E5586, '2024D'!$A$2:$G$339, 3, FALSE)</f>
        <v>41594</v>
      </c>
      <c r="P5586">
        <f>_20206[[#This Row],[最低排名]]-_20206[[#This Row],[同分人数]]+1</f>
        <v>41434</v>
      </c>
      <c r="Q5586">
        <f>IF(O5586&gt;=开始!$B$6, 1, 0)</f>
        <v>1</v>
      </c>
      <c r="R5586">
        <f>_20206[[#This Row],[最低排名]]-开始!$B$6</f>
        <v>41594</v>
      </c>
    </row>
    <row r="5587" spans="1:18">
      <c r="A5587">
        <v>23701</v>
      </c>
      <c r="B5587" t="s">
        <v>321</v>
      </c>
      <c r="C5587" t="str">
        <f t="shared" si="340"/>
        <v>北京印刷</v>
      </c>
      <c r="D5587" t="str">
        <f t="shared" si="341"/>
        <v>01</v>
      </c>
      <c r="E5587" t="s">
        <v>124</v>
      </c>
      <c r="F5587">
        <v>202</v>
      </c>
      <c r="G5587">
        <v>105</v>
      </c>
      <c r="H5587">
        <v>83</v>
      </c>
      <c r="I5587">
        <v>67</v>
      </c>
      <c r="J5587">
        <v>61</v>
      </c>
      <c r="K5587">
        <v>52</v>
      </c>
      <c r="L5587">
        <v>0</v>
      </c>
      <c r="M5587">
        <v>2024</v>
      </c>
      <c r="N5587">
        <f>VLOOKUP(E5587, '2024D'!$A$2:$G$339, 2, FALSE)</f>
        <v>266</v>
      </c>
      <c r="O5587">
        <f>VLOOKUP(E5587, '2024D'!$A$2:$G$339, 3, FALSE)</f>
        <v>28294</v>
      </c>
      <c r="P5587">
        <f>_20206[[#This Row],[最低排名]]-_20206[[#This Row],[同分人数]]+1</f>
        <v>28029</v>
      </c>
      <c r="Q5587">
        <f>IF(O5587&gt;=开始!$B$6, 1, 0)</f>
        <v>1</v>
      </c>
      <c r="R5587">
        <f>_20206[[#This Row],[最低排名]]-开始!$B$6</f>
        <v>28294</v>
      </c>
    </row>
    <row r="5588" spans="1:18">
      <c r="A5588">
        <v>23801</v>
      </c>
      <c r="B5588" t="s">
        <v>2224</v>
      </c>
      <c r="C5588" t="str">
        <f t="shared" si="340"/>
        <v>中国音乐</v>
      </c>
      <c r="D5588" t="str">
        <f t="shared" si="341"/>
        <v>01</v>
      </c>
      <c r="E5588" t="s">
        <v>168</v>
      </c>
      <c r="F5588">
        <v>211</v>
      </c>
      <c r="G5588">
        <v>111</v>
      </c>
      <c r="H5588">
        <v>107</v>
      </c>
      <c r="I5588">
        <v>64</v>
      </c>
      <c r="J5588">
        <v>58</v>
      </c>
      <c r="K5588">
        <v>55</v>
      </c>
      <c r="L5588">
        <v>0</v>
      </c>
      <c r="M5588">
        <v>2024</v>
      </c>
      <c r="N5588">
        <f>VLOOKUP(E5588, '2024D'!$A$2:$G$339, 2, FALSE)</f>
        <v>247</v>
      </c>
      <c r="O5588">
        <f>VLOOKUP(E5588, '2024D'!$A$2:$G$339, 3, FALSE)</f>
        <v>20693</v>
      </c>
      <c r="P5588">
        <f>_20206[[#This Row],[最低排名]]-_20206[[#This Row],[同分人数]]+1</f>
        <v>20447</v>
      </c>
      <c r="Q5588">
        <f>IF(O5588&gt;=开始!$B$6, 1, 0)</f>
        <v>1</v>
      </c>
      <c r="R5588">
        <f>_20206[[#This Row],[最低排名]]-开始!$B$6</f>
        <v>20693</v>
      </c>
    </row>
    <row r="5589" spans="1:18">
      <c r="A5589">
        <v>23901</v>
      </c>
      <c r="B5589" t="s">
        <v>322</v>
      </c>
      <c r="C5589" t="str">
        <f t="shared" si="340"/>
        <v>首都体院</v>
      </c>
      <c r="D5589" t="str">
        <f t="shared" si="341"/>
        <v>01</v>
      </c>
      <c r="E5589" t="s">
        <v>347</v>
      </c>
      <c r="F5589">
        <v>218</v>
      </c>
      <c r="G5589">
        <v>110</v>
      </c>
      <c r="H5589">
        <v>96</v>
      </c>
      <c r="I5589">
        <v>58</v>
      </c>
      <c r="J5589">
        <v>52</v>
      </c>
      <c r="K5589">
        <v>49</v>
      </c>
      <c r="L5589">
        <v>0</v>
      </c>
      <c r="M5589">
        <v>2024</v>
      </c>
      <c r="N5589">
        <f>VLOOKUP(E5589, '2024D'!$A$2:$G$339, 2, FALSE)</f>
        <v>236</v>
      </c>
      <c r="O5589">
        <f>VLOOKUP(E5589, '2024D'!$A$2:$G$339, 3, FALSE)</f>
        <v>26270</v>
      </c>
      <c r="P5589">
        <f>_20206[[#This Row],[最低排名]]-_20206[[#This Row],[同分人数]]+1</f>
        <v>26035</v>
      </c>
      <c r="Q5589">
        <f>IF(O5589&gt;=开始!$B$6, 1, 0)</f>
        <v>1</v>
      </c>
      <c r="R5589">
        <f>_20206[[#This Row],[最低排名]]-开始!$B$6</f>
        <v>26270</v>
      </c>
    </row>
    <row r="5590" spans="1:18">
      <c r="A5590">
        <v>23902</v>
      </c>
      <c r="B5590" t="s">
        <v>2225</v>
      </c>
      <c r="C5590" t="str">
        <f t="shared" si="340"/>
        <v>首都体院</v>
      </c>
      <c r="D5590" t="str">
        <f t="shared" si="341"/>
        <v>02</v>
      </c>
      <c r="E5590" t="s">
        <v>94</v>
      </c>
      <c r="F5590">
        <v>195</v>
      </c>
      <c r="G5590">
        <v>102</v>
      </c>
      <c r="H5590">
        <v>116</v>
      </c>
      <c r="I5590">
        <v>67</v>
      </c>
      <c r="J5590">
        <v>55</v>
      </c>
      <c r="K5590">
        <v>52</v>
      </c>
      <c r="L5590">
        <v>0</v>
      </c>
      <c r="M5590">
        <v>2024</v>
      </c>
      <c r="N5590">
        <f>VLOOKUP(E5590, '2024D'!$A$2:$G$339, 2, FALSE)</f>
        <v>253</v>
      </c>
      <c r="O5590">
        <f>VLOOKUP(E5590, '2024D'!$A$2:$G$339, 3, FALSE)</f>
        <v>23293</v>
      </c>
      <c r="P5590">
        <f>_20206[[#This Row],[最低排名]]-_20206[[#This Row],[同分人数]]+1</f>
        <v>23041</v>
      </c>
      <c r="Q5590">
        <f>IF(O5590&gt;=开始!$B$6, 1, 0)</f>
        <v>1</v>
      </c>
      <c r="R5590">
        <f>_20206[[#This Row],[最低排名]]-开始!$B$6</f>
        <v>23293</v>
      </c>
    </row>
    <row r="5591" spans="1:18">
      <c r="A5591">
        <v>24001</v>
      </c>
      <c r="B5591" t="s">
        <v>324</v>
      </c>
      <c r="C5591" t="str">
        <f t="shared" si="340"/>
        <v>北京语言</v>
      </c>
      <c r="D5591" t="str">
        <f t="shared" si="341"/>
        <v>01</v>
      </c>
      <c r="E5591" t="s">
        <v>62</v>
      </c>
      <c r="F5591">
        <v>222</v>
      </c>
      <c r="G5591">
        <v>116</v>
      </c>
      <c r="H5591">
        <v>119</v>
      </c>
      <c r="I5591">
        <v>64</v>
      </c>
      <c r="J5591">
        <v>61</v>
      </c>
      <c r="K5591">
        <v>61</v>
      </c>
      <c r="L5591">
        <v>0</v>
      </c>
      <c r="M5591">
        <v>2024</v>
      </c>
      <c r="N5591">
        <f>VLOOKUP(E5591, '2024D'!$A$2:$G$339, 2, FALSE)</f>
        <v>233</v>
      </c>
      <c r="O5591">
        <f>VLOOKUP(E5591, '2024D'!$A$2:$G$339, 3, FALSE)</f>
        <v>12860</v>
      </c>
      <c r="P5591">
        <f>_20206[[#This Row],[最低排名]]-_20206[[#This Row],[同分人数]]+1</f>
        <v>12628</v>
      </c>
      <c r="Q5591">
        <f>IF(O5591&gt;=开始!$B$6, 1, 0)</f>
        <v>1</v>
      </c>
      <c r="R5591">
        <f>_20206[[#This Row],[最低排名]]-开始!$B$6</f>
        <v>12860</v>
      </c>
    </row>
    <row r="5592" spans="1:18">
      <c r="A5592">
        <v>24002</v>
      </c>
      <c r="B5592" t="s">
        <v>2226</v>
      </c>
      <c r="C5592" t="str">
        <f t="shared" si="340"/>
        <v>北京语言</v>
      </c>
      <c r="D5592" t="str">
        <f t="shared" si="341"/>
        <v>02</v>
      </c>
      <c r="E5592" t="s">
        <v>191</v>
      </c>
      <c r="F5592">
        <v>221</v>
      </c>
      <c r="G5592">
        <v>121</v>
      </c>
      <c r="H5592">
        <v>109</v>
      </c>
      <c r="I5592">
        <v>64</v>
      </c>
      <c r="J5592">
        <v>61</v>
      </c>
      <c r="K5592">
        <v>61</v>
      </c>
      <c r="L5592">
        <v>0</v>
      </c>
      <c r="M5592">
        <v>2024</v>
      </c>
      <c r="N5592">
        <f>VLOOKUP(E5592, '2024D'!$A$2:$G$339, 2, FALSE)</f>
        <v>236</v>
      </c>
      <c r="O5592">
        <f>VLOOKUP(E5592, '2024D'!$A$2:$G$339, 3, FALSE)</f>
        <v>15485</v>
      </c>
      <c r="P5592">
        <f>_20206[[#This Row],[最低排名]]-_20206[[#This Row],[同分人数]]+1</f>
        <v>15250</v>
      </c>
      <c r="Q5592">
        <f>IF(O5592&gt;=开始!$B$6, 1, 0)</f>
        <v>1</v>
      </c>
      <c r="R5592">
        <f>_20206[[#This Row],[最低排名]]-开始!$B$6</f>
        <v>15485</v>
      </c>
    </row>
    <row r="5593" spans="1:18">
      <c r="A5593">
        <v>24003</v>
      </c>
      <c r="B5593" t="s">
        <v>2227</v>
      </c>
      <c r="C5593" t="str">
        <f t="shared" si="340"/>
        <v>北京语言</v>
      </c>
      <c r="D5593" t="str">
        <f t="shared" si="341"/>
        <v>03</v>
      </c>
      <c r="E5593" t="s">
        <v>307</v>
      </c>
      <c r="F5593">
        <v>215</v>
      </c>
      <c r="G5593">
        <v>110</v>
      </c>
      <c r="H5593">
        <v>124</v>
      </c>
      <c r="I5593">
        <v>64</v>
      </c>
      <c r="J5593">
        <v>58</v>
      </c>
      <c r="K5593">
        <v>58</v>
      </c>
      <c r="L5593">
        <v>0</v>
      </c>
      <c r="M5593">
        <v>2024</v>
      </c>
      <c r="N5593">
        <f>VLOOKUP(E5593, '2024D'!$A$2:$G$339, 2, FALSE)</f>
        <v>221</v>
      </c>
      <c r="O5593">
        <f>VLOOKUP(E5593, '2024D'!$A$2:$G$339, 3, FALSE)</f>
        <v>14753</v>
      </c>
      <c r="P5593">
        <f>_20206[[#This Row],[最低排名]]-_20206[[#This Row],[同分人数]]+1</f>
        <v>14533</v>
      </c>
      <c r="Q5593">
        <f>IF(O5593&gt;=开始!$B$6, 1, 0)</f>
        <v>1</v>
      </c>
      <c r="R5593">
        <f>_20206[[#This Row],[最低排名]]-开始!$B$6</f>
        <v>14753</v>
      </c>
    </row>
    <row r="5594" spans="1:18">
      <c r="A5594">
        <v>24004</v>
      </c>
      <c r="B5594" t="s">
        <v>2228</v>
      </c>
      <c r="C5594" t="str">
        <f t="shared" si="340"/>
        <v>北京语言</v>
      </c>
      <c r="D5594" t="str">
        <f t="shared" si="341"/>
        <v>04</v>
      </c>
      <c r="E5594" t="s">
        <v>132</v>
      </c>
      <c r="F5594">
        <v>209</v>
      </c>
      <c r="G5594">
        <v>107</v>
      </c>
      <c r="H5594">
        <v>117</v>
      </c>
      <c r="I5594">
        <v>70</v>
      </c>
      <c r="J5594">
        <v>67</v>
      </c>
      <c r="K5594">
        <v>49</v>
      </c>
      <c r="L5594">
        <v>0</v>
      </c>
      <c r="M5594">
        <v>2024</v>
      </c>
      <c r="N5594">
        <f>VLOOKUP(E5594, '2024D'!$A$2:$G$339, 2, FALSE)</f>
        <v>233</v>
      </c>
      <c r="O5594">
        <f>VLOOKUP(E5594, '2024D'!$A$2:$G$339, 3, FALSE)</f>
        <v>16483</v>
      </c>
      <c r="P5594">
        <f>_20206[[#This Row],[最低排名]]-_20206[[#This Row],[同分人数]]+1</f>
        <v>16251</v>
      </c>
      <c r="Q5594">
        <f>IF(O5594&gt;=开始!$B$6, 1, 0)</f>
        <v>1</v>
      </c>
      <c r="R5594">
        <f>_20206[[#This Row],[最低排名]]-开始!$B$6</f>
        <v>16483</v>
      </c>
    </row>
    <row r="5595" spans="1:18">
      <c r="A5595">
        <v>24101</v>
      </c>
      <c r="B5595" t="s">
        <v>2229</v>
      </c>
      <c r="C5595" t="str">
        <f t="shared" si="340"/>
        <v>中央美院</v>
      </c>
      <c r="D5595" t="str">
        <f t="shared" si="341"/>
        <v>01</v>
      </c>
      <c r="E5595" t="s">
        <v>1130</v>
      </c>
      <c r="F5595">
        <v>222</v>
      </c>
      <c r="G5595">
        <v>116</v>
      </c>
      <c r="H5595">
        <v>126</v>
      </c>
      <c r="I5595">
        <v>64</v>
      </c>
      <c r="J5595">
        <v>58</v>
      </c>
      <c r="K5595">
        <v>55</v>
      </c>
      <c r="L5595">
        <v>0</v>
      </c>
      <c r="M5595">
        <v>2024</v>
      </c>
      <c r="N5595">
        <f>VLOOKUP(E5595, '2024D'!$A$2:$G$339, 2, FALSE)</f>
        <v>191</v>
      </c>
      <c r="O5595">
        <f>VLOOKUP(E5595, '2024D'!$A$2:$G$339, 3, FALSE)</f>
        <v>13276</v>
      </c>
      <c r="P5595">
        <f>_20206[[#This Row],[最低排名]]-_20206[[#This Row],[同分人数]]+1</f>
        <v>13086</v>
      </c>
      <c r="Q5595">
        <f>IF(O5595&gt;=开始!$B$6, 1, 0)</f>
        <v>1</v>
      </c>
      <c r="R5595">
        <f>_20206[[#This Row],[最低排名]]-开始!$B$6</f>
        <v>13276</v>
      </c>
    </row>
    <row r="5596" spans="1:18">
      <c r="A5596">
        <v>24102</v>
      </c>
      <c r="B5596" t="s">
        <v>2230</v>
      </c>
      <c r="C5596" t="str">
        <f t="shared" si="340"/>
        <v>中央美院</v>
      </c>
      <c r="D5596" t="str">
        <f t="shared" si="341"/>
        <v>02</v>
      </c>
      <c r="E5596" t="s">
        <v>298</v>
      </c>
      <c r="F5596">
        <v>216</v>
      </c>
      <c r="G5596">
        <v>116</v>
      </c>
      <c r="H5596">
        <v>118</v>
      </c>
      <c r="I5596">
        <v>70</v>
      </c>
      <c r="J5596">
        <v>67</v>
      </c>
      <c r="K5596">
        <v>61</v>
      </c>
      <c r="L5596">
        <v>0</v>
      </c>
      <c r="M5596">
        <v>2024</v>
      </c>
      <c r="N5596">
        <f>VLOOKUP(E5596, '2024D'!$A$2:$G$339, 2, FALSE)</f>
        <v>216</v>
      </c>
      <c r="O5596">
        <f>VLOOKUP(E5596, '2024D'!$A$2:$G$339, 3, FALSE)</f>
        <v>11678</v>
      </c>
      <c r="P5596">
        <f>_20206[[#This Row],[最低排名]]-_20206[[#This Row],[同分人数]]+1</f>
        <v>11463</v>
      </c>
      <c r="Q5596">
        <f>IF(O5596&gt;=开始!$B$6, 1, 0)</f>
        <v>1</v>
      </c>
      <c r="R5596">
        <f>_20206[[#This Row],[最低排名]]-开始!$B$6</f>
        <v>11678</v>
      </c>
    </row>
    <row r="5597" spans="1:18">
      <c r="A5597">
        <v>24103</v>
      </c>
      <c r="B5597" t="s">
        <v>2231</v>
      </c>
      <c r="C5597" t="str">
        <f t="shared" si="340"/>
        <v>中央美院</v>
      </c>
      <c r="D5597" t="str">
        <f t="shared" si="341"/>
        <v>03</v>
      </c>
      <c r="E5597" t="s">
        <v>68</v>
      </c>
      <c r="F5597">
        <v>208</v>
      </c>
      <c r="G5597">
        <v>105</v>
      </c>
      <c r="H5597">
        <v>120</v>
      </c>
      <c r="I5597">
        <v>67</v>
      </c>
      <c r="J5597">
        <v>64</v>
      </c>
      <c r="K5597">
        <v>61</v>
      </c>
      <c r="L5597">
        <v>0</v>
      </c>
      <c r="M5597">
        <v>2024</v>
      </c>
      <c r="N5597">
        <f>VLOOKUP(E5597, '2024D'!$A$2:$G$339, 2, FALSE)</f>
        <v>251</v>
      </c>
      <c r="O5597">
        <f>VLOOKUP(E5597, '2024D'!$A$2:$G$339, 3, FALSE)</f>
        <v>14532</v>
      </c>
      <c r="P5597">
        <f>_20206[[#This Row],[最低排名]]-_20206[[#This Row],[同分人数]]+1</f>
        <v>14282</v>
      </c>
      <c r="Q5597">
        <f>IF(O5597&gt;=开始!$B$6, 1, 0)</f>
        <v>1</v>
      </c>
      <c r="R5597">
        <f>_20206[[#This Row],[最低排名]]-开始!$B$6</f>
        <v>14532</v>
      </c>
    </row>
    <row r="5598" spans="1:18">
      <c r="A5598">
        <v>24201</v>
      </c>
      <c r="B5598" t="s">
        <v>2232</v>
      </c>
      <c r="C5598" t="str">
        <f t="shared" si="340"/>
        <v>首师科德</v>
      </c>
      <c r="D5598" t="str">
        <f t="shared" si="341"/>
        <v>01</v>
      </c>
      <c r="E5598" t="s">
        <v>209</v>
      </c>
      <c r="F5598">
        <v>189</v>
      </c>
      <c r="G5598">
        <v>95</v>
      </c>
      <c r="H5598">
        <v>88</v>
      </c>
      <c r="I5598">
        <v>46</v>
      </c>
      <c r="J5598">
        <v>46</v>
      </c>
      <c r="K5598">
        <v>46</v>
      </c>
      <c r="L5598">
        <v>0</v>
      </c>
      <c r="M5598">
        <v>2024</v>
      </c>
      <c r="N5598">
        <f>VLOOKUP(E5598, '2024D'!$A$2:$G$339, 2, FALSE)</f>
        <v>185</v>
      </c>
      <c r="O5598">
        <f>VLOOKUP(E5598, '2024D'!$A$2:$G$339, 3, FALSE)</f>
        <v>39454</v>
      </c>
      <c r="P5598">
        <f>_20206[[#This Row],[最低排名]]-_20206[[#This Row],[同分人数]]+1</f>
        <v>39270</v>
      </c>
      <c r="Q5598">
        <f>IF(O5598&gt;=开始!$B$6, 1, 0)</f>
        <v>1</v>
      </c>
      <c r="R5598">
        <f>_20206[[#This Row],[最低排名]]-开始!$B$6</f>
        <v>39454</v>
      </c>
    </row>
    <row r="5599" spans="1:18">
      <c r="A5599">
        <v>24501</v>
      </c>
      <c r="B5599" t="s">
        <v>2233</v>
      </c>
      <c r="C5599" t="str">
        <f t="shared" ref="C5599:C5662" si="342">LEFT(B5599, FIND("(", B5599) - 1)</f>
        <v>中央戏剧</v>
      </c>
      <c r="D5599" t="str">
        <f t="shared" si="341"/>
        <v>01</v>
      </c>
      <c r="E5599" t="s">
        <v>138</v>
      </c>
      <c r="F5599">
        <v>223</v>
      </c>
      <c r="G5599">
        <v>113</v>
      </c>
      <c r="H5599">
        <v>109</v>
      </c>
      <c r="I5599">
        <v>67</v>
      </c>
      <c r="J5599">
        <v>61</v>
      </c>
      <c r="K5599">
        <v>55</v>
      </c>
      <c r="L5599">
        <v>0</v>
      </c>
      <c r="M5599">
        <v>2024</v>
      </c>
      <c r="N5599">
        <f>VLOOKUP(E5599, '2024D'!$A$2:$G$339, 2, FALSE)</f>
        <v>249</v>
      </c>
      <c r="O5599">
        <f>VLOOKUP(E5599, '2024D'!$A$2:$G$339, 3, FALSE)</f>
        <v>15734</v>
      </c>
      <c r="P5599">
        <f>_20206[[#This Row],[最低排名]]-_20206[[#This Row],[同分人数]]+1</f>
        <v>15486</v>
      </c>
      <c r="Q5599">
        <f>IF(O5599&gt;=开始!$B$6, 1, 0)</f>
        <v>1</v>
      </c>
      <c r="R5599">
        <f>_20206[[#This Row],[最低排名]]-开始!$B$6</f>
        <v>15734</v>
      </c>
    </row>
    <row r="5600" spans="1:18">
      <c r="A5600">
        <v>24601</v>
      </c>
      <c r="B5600" t="s">
        <v>1547</v>
      </c>
      <c r="C5600" t="str">
        <f t="shared" si="342"/>
        <v>北京电影</v>
      </c>
      <c r="D5600" t="str">
        <f t="shared" si="341"/>
        <v>01</v>
      </c>
      <c r="E5600" t="s">
        <v>424</v>
      </c>
      <c r="F5600">
        <v>219</v>
      </c>
      <c r="G5600">
        <v>112</v>
      </c>
      <c r="H5600">
        <v>111</v>
      </c>
      <c r="I5600">
        <v>70</v>
      </c>
      <c r="J5600">
        <v>61</v>
      </c>
      <c r="K5600">
        <v>58</v>
      </c>
      <c r="L5600">
        <v>5</v>
      </c>
      <c r="M5600">
        <v>2024</v>
      </c>
      <c r="N5600">
        <f>VLOOKUP(E5600, '2024D'!$A$2:$G$339, 2, FALSE)</f>
        <v>262</v>
      </c>
      <c r="O5600">
        <f>VLOOKUP(E5600, '2024D'!$A$2:$G$339, 3, FALSE)</f>
        <v>13538</v>
      </c>
      <c r="P5600">
        <f>_20206[[#This Row],[最低排名]]-_20206[[#This Row],[同分人数]]+1</f>
        <v>13277</v>
      </c>
      <c r="Q5600">
        <f>IF(O5600&gt;=开始!$B$6, 1, 0)</f>
        <v>1</v>
      </c>
      <c r="R5600">
        <f>_20206[[#This Row],[最低排名]]-开始!$B$6</f>
        <v>13538</v>
      </c>
    </row>
    <row r="5601" spans="1:18">
      <c r="A5601">
        <v>24602</v>
      </c>
      <c r="B5601" t="s">
        <v>2234</v>
      </c>
      <c r="C5601" t="str">
        <f t="shared" si="342"/>
        <v>北京电影</v>
      </c>
      <c r="D5601" t="str">
        <f t="shared" si="341"/>
        <v>02</v>
      </c>
      <c r="E5601" t="s">
        <v>256</v>
      </c>
      <c r="F5601">
        <v>226</v>
      </c>
      <c r="G5601">
        <v>119</v>
      </c>
      <c r="H5601">
        <v>119</v>
      </c>
      <c r="I5601">
        <v>67</v>
      </c>
      <c r="J5601">
        <v>64</v>
      </c>
      <c r="K5601">
        <v>55</v>
      </c>
      <c r="L5601">
        <v>0</v>
      </c>
      <c r="M5601">
        <v>2024</v>
      </c>
      <c r="N5601">
        <f>VLOOKUP(E5601, '2024D'!$A$2:$G$339, 2, FALSE)</f>
        <v>241</v>
      </c>
      <c r="O5601">
        <f>VLOOKUP(E5601, '2024D'!$A$2:$G$339, 3, FALSE)</f>
        <v>11919</v>
      </c>
      <c r="P5601">
        <f>_20206[[#This Row],[最低排名]]-_20206[[#This Row],[同分人数]]+1</f>
        <v>11679</v>
      </c>
      <c r="Q5601">
        <f>IF(O5601&gt;=开始!$B$6, 1, 0)</f>
        <v>1</v>
      </c>
      <c r="R5601">
        <f>_20206[[#This Row],[最低排名]]-开始!$B$6</f>
        <v>11919</v>
      </c>
    </row>
    <row r="5602" spans="1:18">
      <c r="A5602">
        <v>24603</v>
      </c>
      <c r="B5602" t="s">
        <v>2235</v>
      </c>
      <c r="C5602" t="str">
        <f t="shared" si="342"/>
        <v>北京电影</v>
      </c>
      <c r="D5602" t="str">
        <f t="shared" ref="D5602:D5665" si="343">MID(B5602, FIND("(", B5602) + 1, FIND(")", B5602) - FIND("(", B5602) - 1)</f>
        <v>03</v>
      </c>
      <c r="E5602" t="s">
        <v>105</v>
      </c>
      <c r="F5602">
        <v>219</v>
      </c>
      <c r="G5602">
        <v>113</v>
      </c>
      <c r="H5602">
        <v>136</v>
      </c>
      <c r="I5602">
        <v>67</v>
      </c>
      <c r="J5602">
        <v>61</v>
      </c>
      <c r="K5602">
        <v>55</v>
      </c>
      <c r="L5602">
        <v>0</v>
      </c>
      <c r="M5602">
        <v>2024</v>
      </c>
      <c r="N5602">
        <f>VLOOKUP(E5602, '2024D'!$A$2:$G$339, 2, FALSE)</f>
        <v>237</v>
      </c>
      <c r="O5602">
        <f>VLOOKUP(E5602, '2024D'!$A$2:$G$339, 3, FALSE)</f>
        <v>10306</v>
      </c>
      <c r="P5602">
        <f>_20206[[#This Row],[最低排名]]-_20206[[#This Row],[同分人数]]+1</f>
        <v>10070</v>
      </c>
      <c r="Q5602">
        <f>IF(O5602&gt;=开始!$B$6, 1, 0)</f>
        <v>1</v>
      </c>
      <c r="R5602">
        <f>_20206[[#This Row],[最低排名]]-开始!$B$6</f>
        <v>10306</v>
      </c>
    </row>
    <row r="5603" spans="1:18">
      <c r="A5603">
        <v>24604</v>
      </c>
      <c r="B5603" t="s">
        <v>2236</v>
      </c>
      <c r="C5603" t="str">
        <f t="shared" si="342"/>
        <v>北京电影</v>
      </c>
      <c r="D5603" t="str">
        <f t="shared" si="343"/>
        <v>04</v>
      </c>
      <c r="E5603" t="s">
        <v>25</v>
      </c>
      <c r="F5603">
        <v>223</v>
      </c>
      <c r="G5603">
        <v>113</v>
      </c>
      <c r="H5603">
        <v>122</v>
      </c>
      <c r="I5603">
        <v>70</v>
      </c>
      <c r="J5603">
        <v>67</v>
      </c>
      <c r="K5603">
        <v>61</v>
      </c>
      <c r="L5603">
        <v>0</v>
      </c>
      <c r="M5603">
        <v>2024</v>
      </c>
      <c r="N5603">
        <f>VLOOKUP(E5603, '2024D'!$A$2:$G$339, 2, FALSE)</f>
        <v>213</v>
      </c>
      <c r="O5603">
        <f>VLOOKUP(E5603, '2024D'!$A$2:$G$339, 3, FALSE)</f>
        <v>9186</v>
      </c>
      <c r="P5603">
        <f>_20206[[#This Row],[最低排名]]-_20206[[#This Row],[同分人数]]+1</f>
        <v>8974</v>
      </c>
      <c r="Q5603">
        <f>IF(O5603&gt;=开始!$B$6, 1, 0)</f>
        <v>1</v>
      </c>
      <c r="R5603">
        <f>_20206[[#This Row],[最低排名]]-开始!$B$6</f>
        <v>9186</v>
      </c>
    </row>
    <row r="5604" spans="1:18">
      <c r="A5604">
        <v>24605</v>
      </c>
      <c r="B5604" t="s">
        <v>2237</v>
      </c>
      <c r="C5604" t="str">
        <f t="shared" si="342"/>
        <v>北京电影</v>
      </c>
      <c r="D5604" t="str">
        <f t="shared" si="343"/>
        <v>05</v>
      </c>
      <c r="E5604" t="s">
        <v>115</v>
      </c>
      <c r="F5604">
        <v>210</v>
      </c>
      <c r="G5604">
        <v>111</v>
      </c>
      <c r="H5604">
        <v>131</v>
      </c>
      <c r="I5604">
        <v>67</v>
      </c>
      <c r="J5604">
        <v>61</v>
      </c>
      <c r="K5604">
        <v>61</v>
      </c>
      <c r="L5604">
        <v>0</v>
      </c>
      <c r="M5604">
        <v>2024</v>
      </c>
      <c r="N5604">
        <f>VLOOKUP(E5604, '2024D'!$A$2:$G$339, 2, FALSE)</f>
        <v>224</v>
      </c>
      <c r="O5604">
        <f>VLOOKUP(E5604, '2024D'!$A$2:$G$339, 3, FALSE)</f>
        <v>12143</v>
      </c>
      <c r="P5604">
        <f>_20206[[#This Row],[最低排名]]-_20206[[#This Row],[同分人数]]+1</f>
        <v>11920</v>
      </c>
      <c r="Q5604">
        <f>IF(O5604&gt;=开始!$B$6, 1, 0)</f>
        <v>1</v>
      </c>
      <c r="R5604">
        <f>_20206[[#This Row],[最低排名]]-开始!$B$6</f>
        <v>12143</v>
      </c>
    </row>
    <row r="5605" spans="1:18">
      <c r="A5605">
        <v>24701</v>
      </c>
      <c r="B5605" t="s">
        <v>2238</v>
      </c>
      <c r="C5605" t="str">
        <f t="shared" si="342"/>
        <v>矿大北京</v>
      </c>
      <c r="D5605" t="str">
        <f t="shared" si="343"/>
        <v>01</v>
      </c>
      <c r="E5605" t="s">
        <v>64</v>
      </c>
      <c r="F5605">
        <v>238</v>
      </c>
      <c r="G5605">
        <v>121</v>
      </c>
      <c r="H5605">
        <v>128</v>
      </c>
      <c r="I5605">
        <v>61</v>
      </c>
      <c r="J5605">
        <v>58</v>
      </c>
      <c r="K5605">
        <v>55</v>
      </c>
      <c r="L5605">
        <v>0</v>
      </c>
      <c r="M5605">
        <v>2024</v>
      </c>
      <c r="N5605">
        <f>VLOOKUP(E5605, '2024D'!$A$2:$G$339, 2, FALSE)</f>
        <v>224</v>
      </c>
      <c r="O5605">
        <f>VLOOKUP(E5605, '2024D'!$A$2:$G$339, 3, FALSE)</f>
        <v>9848</v>
      </c>
      <c r="P5605">
        <f>_20206[[#This Row],[最低排名]]-_20206[[#This Row],[同分人数]]+1</f>
        <v>9625</v>
      </c>
      <c r="Q5605">
        <f>IF(O5605&gt;=开始!$B$6, 1, 0)</f>
        <v>1</v>
      </c>
      <c r="R5605">
        <f>_20206[[#This Row],[最低排名]]-开始!$B$6</f>
        <v>9848</v>
      </c>
    </row>
    <row r="5606" spans="1:18">
      <c r="A5606">
        <v>24702</v>
      </c>
      <c r="B5606" t="s">
        <v>2239</v>
      </c>
      <c r="C5606" t="str">
        <f t="shared" si="342"/>
        <v>矿大北京</v>
      </c>
      <c r="D5606" t="str">
        <f t="shared" si="343"/>
        <v>02</v>
      </c>
      <c r="E5606" t="s">
        <v>1130</v>
      </c>
      <c r="F5606">
        <v>218</v>
      </c>
      <c r="G5606">
        <v>122</v>
      </c>
      <c r="H5606">
        <v>109</v>
      </c>
      <c r="I5606">
        <v>70</v>
      </c>
      <c r="J5606">
        <v>67</v>
      </c>
      <c r="K5606">
        <v>61</v>
      </c>
      <c r="L5606">
        <v>0</v>
      </c>
      <c r="M5606">
        <v>2024</v>
      </c>
      <c r="N5606">
        <f>VLOOKUP(E5606, '2024D'!$A$2:$G$339, 2, FALSE)</f>
        <v>191</v>
      </c>
      <c r="O5606">
        <f>VLOOKUP(E5606, '2024D'!$A$2:$G$339, 3, FALSE)</f>
        <v>13276</v>
      </c>
      <c r="P5606">
        <f>_20206[[#This Row],[最低排名]]-_20206[[#This Row],[同分人数]]+1</f>
        <v>13086</v>
      </c>
      <c r="Q5606">
        <f>IF(O5606&gt;=开始!$B$6, 1, 0)</f>
        <v>1</v>
      </c>
      <c r="R5606">
        <f>_20206[[#This Row],[最低排名]]-开始!$B$6</f>
        <v>13276</v>
      </c>
    </row>
    <row r="5607" spans="1:18">
      <c r="A5607">
        <v>25101</v>
      </c>
      <c r="B5607" t="s">
        <v>326</v>
      </c>
      <c r="C5607" t="str">
        <f t="shared" si="342"/>
        <v>南开大学</v>
      </c>
      <c r="D5607" t="str">
        <f t="shared" si="343"/>
        <v>01</v>
      </c>
      <c r="E5607" t="s">
        <v>0</v>
      </c>
      <c r="M5607">
        <v>2024</v>
      </c>
      <c r="N5607">
        <f>VLOOKUP(E5607, '2024D'!$A$2:$G$339, 2, FALSE)</f>
        <v>2684</v>
      </c>
      <c r="O5607">
        <f>VLOOKUP(E5607, '2024D'!$A$2:$G$339, 3, FALSE)</f>
        <v>2684</v>
      </c>
      <c r="P5607">
        <f>_20206[[#This Row],[最低排名]]-_20206[[#This Row],[同分人数]]+1</f>
        <v>1</v>
      </c>
      <c r="Q5607">
        <f>IF(O5607&gt;=开始!$B$6, 1, 0)</f>
        <v>1</v>
      </c>
      <c r="R5607">
        <f>_20206[[#This Row],[最低排名]]-开始!$B$6</f>
        <v>2684</v>
      </c>
    </row>
    <row r="5608" spans="1:18">
      <c r="A5608">
        <v>25102</v>
      </c>
      <c r="B5608" t="s">
        <v>327</v>
      </c>
      <c r="C5608" t="str">
        <f t="shared" si="342"/>
        <v>南开大学</v>
      </c>
      <c r="D5608" t="str">
        <f t="shared" si="343"/>
        <v>02</v>
      </c>
      <c r="E5608" t="s">
        <v>6</v>
      </c>
      <c r="F5608">
        <v>231</v>
      </c>
      <c r="G5608">
        <v>116</v>
      </c>
      <c r="H5608">
        <v>139</v>
      </c>
      <c r="I5608">
        <v>67</v>
      </c>
      <c r="J5608">
        <v>67</v>
      </c>
      <c r="K5608">
        <v>67</v>
      </c>
      <c r="L5608">
        <v>0</v>
      </c>
      <c r="M5608">
        <v>2024</v>
      </c>
      <c r="N5608">
        <f>VLOOKUP(E5608, '2024D'!$A$2:$G$339, 2, FALSE)</f>
        <v>152</v>
      </c>
      <c r="O5608">
        <f>VLOOKUP(E5608, '2024D'!$A$2:$G$339, 3, FALSE)</f>
        <v>3998</v>
      </c>
      <c r="P5608">
        <f>_20206[[#This Row],[最低排名]]-_20206[[#This Row],[同分人数]]+1</f>
        <v>3847</v>
      </c>
      <c r="Q5608">
        <f>IF(O5608&gt;=开始!$B$6, 1, 0)</f>
        <v>1</v>
      </c>
      <c r="R5608">
        <f>_20206[[#This Row],[最低排名]]-开始!$B$6</f>
        <v>3998</v>
      </c>
    </row>
    <row r="5609" spans="1:18">
      <c r="A5609">
        <v>25201</v>
      </c>
      <c r="B5609" t="s">
        <v>329</v>
      </c>
      <c r="C5609" t="str">
        <f t="shared" si="342"/>
        <v>天津大学</v>
      </c>
      <c r="D5609" t="str">
        <f t="shared" si="343"/>
        <v>01</v>
      </c>
      <c r="E5609" t="s">
        <v>601</v>
      </c>
      <c r="F5609">
        <v>241</v>
      </c>
      <c r="G5609">
        <v>124</v>
      </c>
      <c r="H5609">
        <v>130</v>
      </c>
      <c r="I5609">
        <v>70</v>
      </c>
      <c r="J5609">
        <v>67</v>
      </c>
      <c r="K5609">
        <v>64</v>
      </c>
      <c r="L5609">
        <v>0</v>
      </c>
      <c r="M5609">
        <v>2024</v>
      </c>
      <c r="N5609">
        <f>VLOOKUP(E5609, '2024D'!$A$2:$G$339, 2, FALSE)</f>
        <v>170</v>
      </c>
      <c r="O5609">
        <f>VLOOKUP(E5609, '2024D'!$A$2:$G$339, 3, FALSE)</f>
        <v>3846</v>
      </c>
      <c r="P5609">
        <f>_20206[[#This Row],[最低排名]]-_20206[[#This Row],[同分人数]]+1</f>
        <v>3677</v>
      </c>
      <c r="Q5609">
        <f>IF(O5609&gt;=开始!$B$6, 1, 0)</f>
        <v>1</v>
      </c>
      <c r="R5609">
        <f>_20206[[#This Row],[最低排名]]-开始!$B$6</f>
        <v>3846</v>
      </c>
    </row>
    <row r="5610" spans="1:18">
      <c r="A5610">
        <v>25202</v>
      </c>
      <c r="B5610" t="s">
        <v>330</v>
      </c>
      <c r="C5610" t="str">
        <f t="shared" si="342"/>
        <v>天津大学</v>
      </c>
      <c r="D5610" t="str">
        <f t="shared" si="343"/>
        <v>02</v>
      </c>
      <c r="E5610" t="s">
        <v>254</v>
      </c>
      <c r="F5610">
        <v>246</v>
      </c>
      <c r="G5610">
        <v>140</v>
      </c>
      <c r="H5610">
        <v>124</v>
      </c>
      <c r="I5610">
        <v>67</v>
      </c>
      <c r="J5610">
        <v>67</v>
      </c>
      <c r="K5610">
        <v>61</v>
      </c>
      <c r="L5610">
        <v>0</v>
      </c>
      <c r="M5610">
        <v>2024</v>
      </c>
      <c r="N5610">
        <f>VLOOKUP(E5610, '2024D'!$A$2:$G$339, 2, FALSE)</f>
        <v>178</v>
      </c>
      <c r="O5610">
        <f>VLOOKUP(E5610, '2024D'!$A$2:$G$339, 3, FALSE)</f>
        <v>5019</v>
      </c>
      <c r="P5610">
        <f>_20206[[#This Row],[最低排名]]-_20206[[#This Row],[同分人数]]+1</f>
        <v>4842</v>
      </c>
      <c r="Q5610">
        <f>IF(O5610&gt;=开始!$B$6, 1, 0)</f>
        <v>1</v>
      </c>
      <c r="R5610">
        <f>_20206[[#This Row],[最低排名]]-开始!$B$6</f>
        <v>5019</v>
      </c>
    </row>
    <row r="5611" spans="1:18">
      <c r="A5611">
        <v>25301</v>
      </c>
      <c r="B5611" t="s">
        <v>334</v>
      </c>
      <c r="C5611" t="str">
        <f t="shared" si="342"/>
        <v>中国民航</v>
      </c>
      <c r="D5611" t="str">
        <f t="shared" si="343"/>
        <v>01</v>
      </c>
      <c r="E5611" t="s">
        <v>175</v>
      </c>
      <c r="F5611">
        <v>184</v>
      </c>
      <c r="G5611">
        <v>93</v>
      </c>
      <c r="H5611">
        <v>118</v>
      </c>
      <c r="I5611">
        <v>61</v>
      </c>
      <c r="J5611">
        <v>55</v>
      </c>
      <c r="K5611">
        <v>46</v>
      </c>
      <c r="L5611">
        <v>0</v>
      </c>
      <c r="M5611">
        <v>2024</v>
      </c>
      <c r="N5611">
        <f>VLOOKUP(E5611, '2024D'!$A$2:$G$339, 2, FALSE)</f>
        <v>225</v>
      </c>
      <c r="O5611">
        <f>VLOOKUP(E5611, '2024D'!$A$2:$G$339, 3, FALSE)</f>
        <v>28519</v>
      </c>
      <c r="P5611">
        <f>_20206[[#This Row],[最低排名]]-_20206[[#This Row],[同分人数]]+1</f>
        <v>28295</v>
      </c>
      <c r="Q5611">
        <f>IF(O5611&gt;=开始!$B$6, 1, 0)</f>
        <v>1</v>
      </c>
      <c r="R5611">
        <f>_20206[[#This Row],[最低排名]]-开始!$B$6</f>
        <v>28519</v>
      </c>
    </row>
    <row r="5612" spans="1:18">
      <c r="A5612">
        <v>25302</v>
      </c>
      <c r="B5612" t="s">
        <v>336</v>
      </c>
      <c r="C5612" t="str">
        <f t="shared" si="342"/>
        <v>中国民航</v>
      </c>
      <c r="D5612" t="str">
        <f t="shared" si="343"/>
        <v>02</v>
      </c>
      <c r="E5612" t="s">
        <v>144</v>
      </c>
      <c r="F5612">
        <v>199</v>
      </c>
      <c r="G5612">
        <v>101</v>
      </c>
      <c r="H5612">
        <v>103</v>
      </c>
      <c r="I5612">
        <v>58</v>
      </c>
      <c r="J5612">
        <v>55</v>
      </c>
      <c r="K5612">
        <v>52</v>
      </c>
      <c r="L5612">
        <v>0</v>
      </c>
      <c r="M5612">
        <v>2024</v>
      </c>
      <c r="N5612">
        <f>VLOOKUP(E5612, '2024D'!$A$2:$G$339, 2, FALSE)</f>
        <v>253</v>
      </c>
      <c r="O5612">
        <f>VLOOKUP(E5612, '2024D'!$A$2:$G$339, 3, FALSE)</f>
        <v>27778</v>
      </c>
      <c r="P5612">
        <f>_20206[[#This Row],[最低排名]]-_20206[[#This Row],[同分人数]]+1</f>
        <v>27526</v>
      </c>
      <c r="Q5612">
        <f>IF(O5612&gt;=开始!$B$6, 1, 0)</f>
        <v>1</v>
      </c>
      <c r="R5612">
        <f>_20206[[#This Row],[最低排名]]-开始!$B$6</f>
        <v>27778</v>
      </c>
    </row>
    <row r="5613" spans="1:18">
      <c r="A5613">
        <v>25303</v>
      </c>
      <c r="B5613" t="s">
        <v>337</v>
      </c>
      <c r="C5613" t="str">
        <f t="shared" si="342"/>
        <v>中国民航</v>
      </c>
      <c r="D5613" t="str">
        <f t="shared" si="343"/>
        <v>03</v>
      </c>
      <c r="E5613" t="s">
        <v>323</v>
      </c>
      <c r="F5613">
        <v>209</v>
      </c>
      <c r="G5613">
        <v>119</v>
      </c>
      <c r="H5613">
        <v>119</v>
      </c>
      <c r="I5613">
        <v>52</v>
      </c>
      <c r="J5613">
        <v>52</v>
      </c>
      <c r="K5613">
        <v>49</v>
      </c>
      <c r="L5613">
        <v>0</v>
      </c>
      <c r="M5613">
        <v>2024</v>
      </c>
      <c r="N5613">
        <f>VLOOKUP(E5613, '2024D'!$A$2:$G$339, 2, FALSE)</f>
        <v>257</v>
      </c>
      <c r="O5613">
        <f>VLOOKUP(E5613, '2024D'!$A$2:$G$339, 3, FALSE)</f>
        <v>24337</v>
      </c>
      <c r="P5613">
        <f>_20206[[#This Row],[最低排名]]-_20206[[#This Row],[同分人数]]+1</f>
        <v>24081</v>
      </c>
      <c r="Q5613">
        <f>IF(O5613&gt;=开始!$B$6, 1, 0)</f>
        <v>1</v>
      </c>
      <c r="R5613">
        <f>_20206[[#This Row],[最低排名]]-开始!$B$6</f>
        <v>24337</v>
      </c>
    </row>
    <row r="5614" spans="1:18">
      <c r="A5614">
        <v>25304</v>
      </c>
      <c r="B5614" t="s">
        <v>338</v>
      </c>
      <c r="C5614" t="str">
        <f t="shared" si="342"/>
        <v>中国民航</v>
      </c>
      <c r="D5614" t="str">
        <f t="shared" si="343"/>
        <v>04</v>
      </c>
      <c r="E5614" t="s">
        <v>533</v>
      </c>
      <c r="F5614">
        <v>213</v>
      </c>
      <c r="G5614">
        <v>108</v>
      </c>
      <c r="H5614">
        <v>108</v>
      </c>
      <c r="I5614">
        <v>52</v>
      </c>
      <c r="J5614">
        <v>49</v>
      </c>
      <c r="K5614">
        <v>49</v>
      </c>
      <c r="L5614">
        <v>0</v>
      </c>
      <c r="M5614">
        <v>2024</v>
      </c>
      <c r="N5614">
        <f>VLOOKUP(E5614, '2024D'!$A$2:$G$339, 2, FALSE)</f>
        <v>256</v>
      </c>
      <c r="O5614">
        <f>VLOOKUP(E5614, '2024D'!$A$2:$G$339, 3, FALSE)</f>
        <v>26748</v>
      </c>
      <c r="P5614">
        <f>_20206[[#This Row],[最低排名]]-_20206[[#This Row],[同分人数]]+1</f>
        <v>26493</v>
      </c>
      <c r="Q5614">
        <f>IF(O5614&gt;=开始!$B$6, 1, 0)</f>
        <v>1</v>
      </c>
      <c r="R5614">
        <f>_20206[[#This Row],[最低排名]]-开始!$B$6</f>
        <v>26748</v>
      </c>
    </row>
    <row r="5615" spans="1:18">
      <c r="A5615">
        <v>25401</v>
      </c>
      <c r="B5615" t="s">
        <v>339</v>
      </c>
      <c r="C5615" t="str">
        <f t="shared" si="342"/>
        <v>天津科大</v>
      </c>
      <c r="D5615" t="str">
        <f t="shared" si="343"/>
        <v>01</v>
      </c>
      <c r="E5615" t="s">
        <v>173</v>
      </c>
      <c r="F5615">
        <v>199</v>
      </c>
      <c r="G5615">
        <v>101</v>
      </c>
      <c r="H5615">
        <v>105</v>
      </c>
      <c r="I5615">
        <v>58</v>
      </c>
      <c r="J5615">
        <v>52</v>
      </c>
      <c r="K5615">
        <v>49</v>
      </c>
      <c r="L5615">
        <v>0</v>
      </c>
      <c r="M5615">
        <v>2024</v>
      </c>
      <c r="N5615">
        <f>VLOOKUP(E5615, '2024D'!$A$2:$G$339, 2, FALSE)</f>
        <v>237</v>
      </c>
      <c r="O5615">
        <f>VLOOKUP(E5615, '2024D'!$A$2:$G$339, 3, FALSE)</f>
        <v>28756</v>
      </c>
      <c r="P5615">
        <f>_20206[[#This Row],[最低排名]]-_20206[[#This Row],[同分人数]]+1</f>
        <v>28520</v>
      </c>
      <c r="Q5615">
        <f>IF(O5615&gt;=开始!$B$6, 1, 0)</f>
        <v>1</v>
      </c>
      <c r="R5615">
        <f>_20206[[#This Row],[最低排名]]-开始!$B$6</f>
        <v>28756</v>
      </c>
    </row>
    <row r="5616" spans="1:18">
      <c r="A5616">
        <v>25402</v>
      </c>
      <c r="B5616" t="s">
        <v>341</v>
      </c>
      <c r="C5616" t="str">
        <f t="shared" si="342"/>
        <v>天津科大</v>
      </c>
      <c r="D5616" t="str">
        <f t="shared" si="343"/>
        <v>02</v>
      </c>
      <c r="E5616" t="s">
        <v>178</v>
      </c>
      <c r="F5616">
        <v>191</v>
      </c>
      <c r="G5616">
        <v>96</v>
      </c>
      <c r="H5616">
        <v>117</v>
      </c>
      <c r="I5616">
        <v>55</v>
      </c>
      <c r="J5616">
        <v>49</v>
      </c>
      <c r="K5616">
        <v>46</v>
      </c>
      <c r="L5616">
        <v>0</v>
      </c>
      <c r="M5616">
        <v>2024</v>
      </c>
      <c r="N5616">
        <f>VLOOKUP(E5616, '2024D'!$A$2:$G$339, 2, FALSE)</f>
        <v>239</v>
      </c>
      <c r="O5616">
        <f>VLOOKUP(E5616, '2024D'!$A$2:$G$339, 3, FALSE)</f>
        <v>29994</v>
      </c>
      <c r="P5616">
        <f>_20206[[#This Row],[最低排名]]-_20206[[#This Row],[同分人数]]+1</f>
        <v>29756</v>
      </c>
      <c r="Q5616">
        <f>IF(O5616&gt;=开始!$B$6, 1, 0)</f>
        <v>1</v>
      </c>
      <c r="R5616">
        <f>_20206[[#This Row],[最低排名]]-开始!$B$6</f>
        <v>29994</v>
      </c>
    </row>
    <row r="5617" spans="1:18">
      <c r="A5617">
        <v>25403</v>
      </c>
      <c r="B5617" t="s">
        <v>342</v>
      </c>
      <c r="C5617" t="str">
        <f t="shared" si="342"/>
        <v>天津科大</v>
      </c>
      <c r="D5617" t="str">
        <f t="shared" si="343"/>
        <v>03</v>
      </c>
      <c r="E5617" t="s">
        <v>96</v>
      </c>
      <c r="F5617">
        <v>196</v>
      </c>
      <c r="G5617">
        <v>101</v>
      </c>
      <c r="H5617">
        <v>102</v>
      </c>
      <c r="I5617">
        <v>61</v>
      </c>
      <c r="J5617">
        <v>58</v>
      </c>
      <c r="K5617">
        <v>55</v>
      </c>
      <c r="L5617">
        <v>0</v>
      </c>
      <c r="M5617">
        <v>2024</v>
      </c>
      <c r="N5617">
        <f>VLOOKUP(E5617, '2024D'!$A$2:$G$339, 2, FALSE)</f>
        <v>222</v>
      </c>
      <c r="O5617">
        <f>VLOOKUP(E5617, '2024D'!$A$2:$G$339, 3, FALSE)</f>
        <v>26492</v>
      </c>
      <c r="P5617">
        <f>_20206[[#This Row],[最低排名]]-_20206[[#This Row],[同分人数]]+1</f>
        <v>26271</v>
      </c>
      <c r="Q5617">
        <f>IF(O5617&gt;=开始!$B$6, 1, 0)</f>
        <v>1</v>
      </c>
      <c r="R5617">
        <f>_20206[[#This Row],[最低排名]]-开始!$B$6</f>
        <v>26492</v>
      </c>
    </row>
    <row r="5618" spans="1:18">
      <c r="A5618">
        <v>25404</v>
      </c>
      <c r="B5618" t="s">
        <v>343</v>
      </c>
      <c r="C5618" t="str">
        <f t="shared" si="342"/>
        <v>天津科大</v>
      </c>
      <c r="D5618" t="str">
        <f t="shared" si="343"/>
        <v>04</v>
      </c>
      <c r="E5618" t="s">
        <v>180</v>
      </c>
      <c r="F5618">
        <v>190</v>
      </c>
      <c r="G5618">
        <v>102</v>
      </c>
      <c r="H5618">
        <v>113</v>
      </c>
      <c r="I5618">
        <v>52</v>
      </c>
      <c r="J5618">
        <v>49</v>
      </c>
      <c r="K5618">
        <v>46</v>
      </c>
      <c r="L5618">
        <v>0</v>
      </c>
      <c r="M5618">
        <v>2024</v>
      </c>
      <c r="N5618">
        <f>VLOOKUP(E5618, '2024D'!$A$2:$G$339, 2, FALSE)</f>
        <v>239</v>
      </c>
      <c r="O5618">
        <f>VLOOKUP(E5618, '2024D'!$A$2:$G$339, 3, FALSE)</f>
        <v>31904</v>
      </c>
      <c r="P5618">
        <f>_20206[[#This Row],[最低排名]]-_20206[[#This Row],[同分人数]]+1</f>
        <v>31666</v>
      </c>
      <c r="Q5618">
        <f>IF(O5618&gt;=开始!$B$6, 1, 0)</f>
        <v>1</v>
      </c>
      <c r="R5618">
        <f>_20206[[#This Row],[最低排名]]-开始!$B$6</f>
        <v>31904</v>
      </c>
    </row>
    <row r="5619" spans="1:18">
      <c r="A5619">
        <v>25501</v>
      </c>
      <c r="B5619" t="s">
        <v>344</v>
      </c>
      <c r="C5619" t="str">
        <f t="shared" si="342"/>
        <v>天津工大</v>
      </c>
      <c r="D5619" t="str">
        <f t="shared" si="343"/>
        <v>01</v>
      </c>
      <c r="E5619" t="s">
        <v>68</v>
      </c>
      <c r="F5619">
        <v>234</v>
      </c>
      <c r="G5619">
        <v>127</v>
      </c>
      <c r="H5619">
        <v>109</v>
      </c>
      <c r="I5619">
        <v>67</v>
      </c>
      <c r="J5619">
        <v>55</v>
      </c>
      <c r="K5619">
        <v>55</v>
      </c>
      <c r="L5619">
        <v>0</v>
      </c>
      <c r="M5619">
        <v>2024</v>
      </c>
      <c r="N5619">
        <f>VLOOKUP(E5619, '2024D'!$A$2:$G$339, 2, FALSE)</f>
        <v>251</v>
      </c>
      <c r="O5619">
        <f>VLOOKUP(E5619, '2024D'!$A$2:$G$339, 3, FALSE)</f>
        <v>14532</v>
      </c>
      <c r="P5619">
        <f>_20206[[#This Row],[最低排名]]-_20206[[#This Row],[同分人数]]+1</f>
        <v>14282</v>
      </c>
      <c r="Q5619">
        <f>IF(O5619&gt;=开始!$B$6, 1, 0)</f>
        <v>1</v>
      </c>
      <c r="R5619">
        <f>_20206[[#This Row],[最低排名]]-开始!$B$6</f>
        <v>14532</v>
      </c>
    </row>
    <row r="5620" spans="1:18">
      <c r="A5620">
        <v>25502</v>
      </c>
      <c r="B5620" t="s">
        <v>345</v>
      </c>
      <c r="C5620" t="str">
        <f t="shared" si="342"/>
        <v>天津工大</v>
      </c>
      <c r="D5620" t="str">
        <f t="shared" si="343"/>
        <v>02</v>
      </c>
      <c r="E5620" t="s">
        <v>85</v>
      </c>
      <c r="F5620">
        <v>206</v>
      </c>
      <c r="G5620">
        <v>106</v>
      </c>
      <c r="H5620">
        <v>91</v>
      </c>
      <c r="I5620">
        <v>64</v>
      </c>
      <c r="J5620">
        <v>64</v>
      </c>
      <c r="K5620">
        <v>61</v>
      </c>
      <c r="L5620">
        <v>0</v>
      </c>
      <c r="M5620">
        <v>2024</v>
      </c>
      <c r="N5620">
        <f>VLOOKUP(E5620, '2024D'!$A$2:$G$339, 2, FALSE)</f>
        <v>259</v>
      </c>
      <c r="O5620">
        <f>VLOOKUP(E5620, '2024D'!$A$2:$G$339, 3, FALSE)</f>
        <v>23040</v>
      </c>
      <c r="P5620">
        <f>_20206[[#This Row],[最低排名]]-_20206[[#This Row],[同分人数]]+1</f>
        <v>22782</v>
      </c>
      <c r="Q5620">
        <f>IF(O5620&gt;=开始!$B$6, 1, 0)</f>
        <v>1</v>
      </c>
      <c r="R5620">
        <f>_20206[[#This Row],[最低排名]]-开始!$B$6</f>
        <v>23040</v>
      </c>
    </row>
    <row r="5621" spans="1:18">
      <c r="A5621">
        <v>25601</v>
      </c>
      <c r="B5621" t="s">
        <v>346</v>
      </c>
      <c r="C5621" t="str">
        <f t="shared" si="342"/>
        <v>天津中医</v>
      </c>
      <c r="D5621" t="str">
        <f t="shared" si="343"/>
        <v>01</v>
      </c>
      <c r="E5621" t="s">
        <v>81</v>
      </c>
      <c r="F5621">
        <v>224</v>
      </c>
      <c r="G5621">
        <v>112</v>
      </c>
      <c r="H5621">
        <v>112</v>
      </c>
      <c r="I5621">
        <v>55</v>
      </c>
      <c r="J5621">
        <v>55</v>
      </c>
      <c r="K5621">
        <v>46</v>
      </c>
      <c r="L5621">
        <v>0</v>
      </c>
      <c r="M5621">
        <v>2024</v>
      </c>
      <c r="N5621">
        <f>VLOOKUP(E5621, '2024D'!$A$2:$G$339, 2, FALSE)</f>
        <v>247</v>
      </c>
      <c r="O5621">
        <f>VLOOKUP(E5621, '2024D'!$A$2:$G$339, 3, FALSE)</f>
        <v>21473</v>
      </c>
      <c r="P5621">
        <f>_20206[[#This Row],[最低排名]]-_20206[[#This Row],[同分人数]]+1</f>
        <v>21227</v>
      </c>
      <c r="Q5621">
        <f>IF(O5621&gt;=开始!$B$6, 1, 0)</f>
        <v>1</v>
      </c>
      <c r="R5621">
        <f>_20206[[#This Row],[最低排名]]-开始!$B$6</f>
        <v>21473</v>
      </c>
    </row>
    <row r="5622" spans="1:18">
      <c r="A5622">
        <v>25602</v>
      </c>
      <c r="B5622" t="s">
        <v>348</v>
      </c>
      <c r="C5622" t="str">
        <f t="shared" si="342"/>
        <v>天津中医</v>
      </c>
      <c r="D5622" t="str">
        <f t="shared" si="343"/>
        <v>02</v>
      </c>
      <c r="E5622" t="s">
        <v>502</v>
      </c>
      <c r="F5622">
        <v>221</v>
      </c>
      <c r="G5622">
        <v>116</v>
      </c>
      <c r="H5622">
        <v>120</v>
      </c>
      <c r="I5622">
        <v>64</v>
      </c>
      <c r="J5622">
        <v>58</v>
      </c>
      <c r="K5622">
        <v>58</v>
      </c>
      <c r="L5622">
        <v>0</v>
      </c>
      <c r="M5622">
        <v>2024</v>
      </c>
      <c r="N5622">
        <f>VLOOKUP(E5622, '2024D'!$A$2:$G$339, 2, FALSE)</f>
        <v>255</v>
      </c>
      <c r="O5622">
        <f>VLOOKUP(E5622, '2024D'!$A$2:$G$339, 3, FALSE)</f>
        <v>14281</v>
      </c>
      <c r="P5622">
        <f>_20206[[#This Row],[最低排名]]-_20206[[#This Row],[同分人数]]+1</f>
        <v>14027</v>
      </c>
      <c r="Q5622">
        <f>IF(O5622&gt;=开始!$B$6, 1, 0)</f>
        <v>1</v>
      </c>
      <c r="R5622">
        <f>_20206[[#This Row],[最低排名]]-开始!$B$6</f>
        <v>14281</v>
      </c>
    </row>
    <row r="5623" spans="1:18">
      <c r="A5623">
        <v>25603</v>
      </c>
      <c r="B5623" t="s">
        <v>349</v>
      </c>
      <c r="C5623" t="str">
        <f t="shared" si="342"/>
        <v>天津中医</v>
      </c>
      <c r="D5623" t="str">
        <f t="shared" si="343"/>
        <v>03</v>
      </c>
      <c r="E5623" t="s">
        <v>75</v>
      </c>
      <c r="F5623">
        <v>203</v>
      </c>
      <c r="G5623">
        <v>109</v>
      </c>
      <c r="H5623">
        <v>117</v>
      </c>
      <c r="I5623">
        <v>61</v>
      </c>
      <c r="J5623">
        <v>61</v>
      </c>
      <c r="K5623">
        <v>58</v>
      </c>
      <c r="L5623">
        <v>0</v>
      </c>
      <c r="M5623">
        <v>2024</v>
      </c>
      <c r="N5623">
        <f>VLOOKUP(E5623, '2024D'!$A$2:$G$339, 2, FALSE)</f>
        <v>243</v>
      </c>
      <c r="O5623">
        <f>VLOOKUP(E5623, '2024D'!$A$2:$G$339, 3, FALSE)</f>
        <v>19486</v>
      </c>
      <c r="P5623">
        <f>_20206[[#This Row],[最低排名]]-_20206[[#This Row],[同分人数]]+1</f>
        <v>19244</v>
      </c>
      <c r="Q5623">
        <f>IF(O5623&gt;=开始!$B$6, 1, 0)</f>
        <v>1</v>
      </c>
      <c r="R5623">
        <f>_20206[[#This Row],[最低排名]]-开始!$B$6</f>
        <v>19486</v>
      </c>
    </row>
    <row r="5624" spans="1:18">
      <c r="A5624">
        <v>25604</v>
      </c>
      <c r="B5624" t="s">
        <v>350</v>
      </c>
      <c r="C5624" t="str">
        <f t="shared" si="342"/>
        <v>天津中医</v>
      </c>
      <c r="D5624" t="str">
        <f t="shared" si="343"/>
        <v>04</v>
      </c>
      <c r="E5624" t="s">
        <v>347</v>
      </c>
      <c r="F5624">
        <v>224</v>
      </c>
      <c r="G5624">
        <v>118</v>
      </c>
      <c r="H5624">
        <v>87</v>
      </c>
      <c r="I5624">
        <v>61</v>
      </c>
      <c r="J5624">
        <v>55</v>
      </c>
      <c r="K5624">
        <v>46</v>
      </c>
      <c r="L5624">
        <v>0</v>
      </c>
      <c r="M5624">
        <v>2024</v>
      </c>
      <c r="N5624">
        <f>VLOOKUP(E5624, '2024D'!$A$2:$G$339, 2, FALSE)</f>
        <v>236</v>
      </c>
      <c r="O5624">
        <f>VLOOKUP(E5624, '2024D'!$A$2:$G$339, 3, FALSE)</f>
        <v>26270</v>
      </c>
      <c r="P5624">
        <f>_20206[[#This Row],[最低排名]]-_20206[[#This Row],[同分人数]]+1</f>
        <v>26035</v>
      </c>
      <c r="Q5624">
        <f>IF(O5624&gt;=开始!$B$6, 1, 0)</f>
        <v>1</v>
      </c>
      <c r="R5624">
        <f>_20206[[#This Row],[最低排名]]-开始!$B$6</f>
        <v>26270</v>
      </c>
    </row>
    <row r="5625" spans="1:18">
      <c r="A5625">
        <v>25605</v>
      </c>
      <c r="B5625" t="s">
        <v>351</v>
      </c>
      <c r="C5625" t="str">
        <f t="shared" si="342"/>
        <v>天津中医</v>
      </c>
      <c r="D5625" t="str">
        <f t="shared" si="343"/>
        <v>05</v>
      </c>
      <c r="E5625" t="s">
        <v>506</v>
      </c>
      <c r="F5625">
        <v>220</v>
      </c>
      <c r="G5625">
        <v>122</v>
      </c>
      <c r="H5625">
        <v>120</v>
      </c>
      <c r="I5625">
        <v>64</v>
      </c>
      <c r="J5625">
        <v>58</v>
      </c>
      <c r="K5625">
        <v>55</v>
      </c>
      <c r="L5625">
        <v>0</v>
      </c>
      <c r="M5625">
        <v>2024</v>
      </c>
      <c r="N5625">
        <f>VLOOKUP(E5625, '2024D'!$A$2:$G$339, 2, FALSE)</f>
        <v>226</v>
      </c>
      <c r="O5625">
        <f>VLOOKUP(E5625, '2024D'!$A$2:$G$339, 3, FALSE)</f>
        <v>15249</v>
      </c>
      <c r="P5625">
        <f>_20206[[#This Row],[最低排名]]-_20206[[#This Row],[同分人数]]+1</f>
        <v>15024</v>
      </c>
      <c r="Q5625">
        <f>IF(O5625&gt;=开始!$B$6, 1, 0)</f>
        <v>1</v>
      </c>
      <c r="R5625">
        <f>_20206[[#This Row],[最低排名]]-开始!$B$6</f>
        <v>15249</v>
      </c>
    </row>
    <row r="5626" spans="1:18">
      <c r="A5626">
        <v>25701</v>
      </c>
      <c r="B5626" t="s">
        <v>352</v>
      </c>
      <c r="C5626" t="str">
        <f t="shared" si="342"/>
        <v>天津职师</v>
      </c>
      <c r="D5626" t="str">
        <f t="shared" si="343"/>
        <v>01</v>
      </c>
      <c r="E5626" t="s">
        <v>381</v>
      </c>
      <c r="F5626">
        <v>204</v>
      </c>
      <c r="G5626">
        <v>104</v>
      </c>
      <c r="H5626">
        <v>87</v>
      </c>
      <c r="I5626">
        <v>46</v>
      </c>
      <c r="J5626">
        <v>46</v>
      </c>
      <c r="K5626">
        <v>46</v>
      </c>
      <c r="L5626">
        <v>0</v>
      </c>
      <c r="M5626">
        <v>2024</v>
      </c>
      <c r="N5626">
        <f>VLOOKUP(E5626, '2024D'!$A$2:$G$339, 2, FALSE)</f>
        <v>193</v>
      </c>
      <c r="O5626">
        <f>VLOOKUP(E5626, '2024D'!$A$2:$G$339, 3, FALSE)</f>
        <v>36629</v>
      </c>
      <c r="P5626">
        <f>_20206[[#This Row],[最低排名]]-_20206[[#This Row],[同分人数]]+1</f>
        <v>36437</v>
      </c>
      <c r="Q5626">
        <f>IF(O5626&gt;=开始!$B$6, 1, 0)</f>
        <v>1</v>
      </c>
      <c r="R5626">
        <f>_20206[[#This Row],[最低排名]]-开始!$B$6</f>
        <v>36629</v>
      </c>
    </row>
    <row r="5627" spans="1:18">
      <c r="A5627">
        <v>25702</v>
      </c>
      <c r="B5627" t="s">
        <v>353</v>
      </c>
      <c r="C5627" t="str">
        <f t="shared" si="342"/>
        <v>天津职师</v>
      </c>
      <c r="D5627" t="str">
        <f t="shared" si="343"/>
        <v>02</v>
      </c>
      <c r="E5627" t="s">
        <v>427</v>
      </c>
      <c r="F5627">
        <v>188</v>
      </c>
      <c r="G5627">
        <v>100</v>
      </c>
      <c r="H5627">
        <v>106</v>
      </c>
      <c r="I5627">
        <v>52</v>
      </c>
      <c r="J5627">
        <v>46</v>
      </c>
      <c r="K5627">
        <v>43</v>
      </c>
      <c r="L5627">
        <v>0</v>
      </c>
      <c r="M5627">
        <v>2024</v>
      </c>
      <c r="N5627">
        <f>VLOOKUP(E5627, '2024D'!$A$2:$G$339, 2, FALSE)</f>
        <v>214</v>
      </c>
      <c r="O5627">
        <f>VLOOKUP(E5627, '2024D'!$A$2:$G$339, 3, FALSE)</f>
        <v>35341</v>
      </c>
      <c r="P5627">
        <f>_20206[[#This Row],[最低排名]]-_20206[[#This Row],[同分人数]]+1</f>
        <v>35128</v>
      </c>
      <c r="Q5627">
        <f>IF(O5627&gt;=开始!$B$6, 1, 0)</f>
        <v>1</v>
      </c>
      <c r="R5627">
        <f>_20206[[#This Row],[最低排名]]-开始!$B$6</f>
        <v>35341</v>
      </c>
    </row>
    <row r="5628" spans="1:18">
      <c r="A5628">
        <v>25703</v>
      </c>
      <c r="B5628" t="s">
        <v>2240</v>
      </c>
      <c r="C5628" t="str">
        <f t="shared" si="342"/>
        <v>天津职师</v>
      </c>
      <c r="D5628" t="str">
        <f t="shared" si="343"/>
        <v>03</v>
      </c>
      <c r="E5628" t="s">
        <v>528</v>
      </c>
      <c r="F5628">
        <v>193</v>
      </c>
      <c r="G5628">
        <v>105</v>
      </c>
      <c r="H5628">
        <v>85</v>
      </c>
      <c r="I5628">
        <v>58</v>
      </c>
      <c r="J5628">
        <v>52</v>
      </c>
      <c r="K5628">
        <v>52</v>
      </c>
      <c r="L5628">
        <v>0</v>
      </c>
      <c r="M5628">
        <v>2024</v>
      </c>
      <c r="N5628">
        <f>VLOOKUP(E5628, '2024D'!$A$2:$G$339, 2, FALSE)</f>
        <v>240</v>
      </c>
      <c r="O5628">
        <f>VLOOKUP(E5628, '2024D'!$A$2:$G$339, 3, FALSE)</f>
        <v>34239</v>
      </c>
      <c r="P5628">
        <f>_20206[[#This Row],[最低排名]]-_20206[[#This Row],[同分人数]]+1</f>
        <v>34000</v>
      </c>
      <c r="Q5628">
        <f>IF(O5628&gt;=开始!$B$6, 1, 0)</f>
        <v>1</v>
      </c>
      <c r="R5628">
        <f>_20206[[#This Row],[最低排名]]-开始!$B$6</f>
        <v>34239</v>
      </c>
    </row>
    <row r="5629" spans="1:18">
      <c r="A5629">
        <v>25801</v>
      </c>
      <c r="B5629" t="s">
        <v>355</v>
      </c>
      <c r="C5629" t="str">
        <f t="shared" si="342"/>
        <v>天津商大</v>
      </c>
      <c r="D5629" t="str">
        <f t="shared" si="343"/>
        <v>01</v>
      </c>
      <c r="E5629" t="s">
        <v>335</v>
      </c>
      <c r="F5629">
        <v>194</v>
      </c>
      <c r="G5629">
        <v>101</v>
      </c>
      <c r="H5629">
        <v>94</v>
      </c>
      <c r="I5629">
        <v>61</v>
      </c>
      <c r="J5629">
        <v>52</v>
      </c>
      <c r="K5629">
        <v>46</v>
      </c>
      <c r="L5629">
        <v>0</v>
      </c>
      <c r="M5629">
        <v>2024</v>
      </c>
      <c r="N5629">
        <f>VLOOKUP(E5629, '2024D'!$A$2:$G$339, 2, FALSE)</f>
        <v>251</v>
      </c>
      <c r="O5629">
        <f>VLOOKUP(E5629, '2024D'!$A$2:$G$339, 3, FALSE)</f>
        <v>32641</v>
      </c>
      <c r="P5629">
        <f>_20206[[#This Row],[最低排名]]-_20206[[#This Row],[同分人数]]+1</f>
        <v>32391</v>
      </c>
      <c r="Q5629">
        <f>IF(O5629&gt;=开始!$B$6, 1, 0)</f>
        <v>1</v>
      </c>
      <c r="R5629">
        <f>_20206[[#This Row],[最低排名]]-开始!$B$6</f>
        <v>32641</v>
      </c>
    </row>
    <row r="5630" spans="1:18">
      <c r="A5630">
        <v>25802</v>
      </c>
      <c r="B5630" t="s">
        <v>356</v>
      </c>
      <c r="C5630" t="str">
        <f t="shared" si="342"/>
        <v>天津商大</v>
      </c>
      <c r="D5630" t="str">
        <f t="shared" si="343"/>
        <v>02</v>
      </c>
      <c r="E5630" t="s">
        <v>170</v>
      </c>
      <c r="F5630">
        <v>190</v>
      </c>
      <c r="G5630">
        <v>107</v>
      </c>
      <c r="H5630">
        <v>80</v>
      </c>
      <c r="I5630">
        <v>67</v>
      </c>
      <c r="J5630">
        <v>64</v>
      </c>
      <c r="K5630">
        <v>52</v>
      </c>
      <c r="L5630">
        <v>0</v>
      </c>
      <c r="M5630">
        <v>2024</v>
      </c>
      <c r="N5630">
        <f>VLOOKUP(E5630, '2024D'!$A$2:$G$339, 2, FALSE)</f>
        <v>245</v>
      </c>
      <c r="O5630">
        <f>VLOOKUP(E5630, '2024D'!$A$2:$G$339, 3, FALSE)</f>
        <v>31179</v>
      </c>
      <c r="P5630">
        <f>_20206[[#This Row],[最低排名]]-_20206[[#This Row],[同分人数]]+1</f>
        <v>30935</v>
      </c>
      <c r="Q5630">
        <f>IF(O5630&gt;=开始!$B$6, 1, 0)</f>
        <v>1</v>
      </c>
      <c r="R5630">
        <f>_20206[[#This Row],[最低排名]]-开始!$B$6</f>
        <v>31179</v>
      </c>
    </row>
    <row r="5631" spans="1:18">
      <c r="A5631">
        <v>25901</v>
      </c>
      <c r="B5631" t="s">
        <v>357</v>
      </c>
      <c r="C5631" t="str">
        <f t="shared" si="342"/>
        <v>天津财大</v>
      </c>
      <c r="D5631" t="str">
        <f t="shared" si="343"/>
        <v>01</v>
      </c>
      <c r="E5631" t="s">
        <v>152</v>
      </c>
      <c r="F5631">
        <v>193</v>
      </c>
      <c r="G5631">
        <v>97</v>
      </c>
      <c r="H5631">
        <v>124</v>
      </c>
      <c r="I5631">
        <v>61</v>
      </c>
      <c r="J5631">
        <v>58</v>
      </c>
      <c r="K5631">
        <v>55</v>
      </c>
      <c r="L5631">
        <v>0</v>
      </c>
      <c r="M5631">
        <v>2024</v>
      </c>
      <c r="N5631">
        <f>VLOOKUP(E5631, '2024D'!$A$2:$G$339, 2, FALSE)</f>
        <v>271</v>
      </c>
      <c r="O5631">
        <f>VLOOKUP(E5631, '2024D'!$A$2:$G$339, 3, FALSE)</f>
        <v>21744</v>
      </c>
      <c r="P5631">
        <f>_20206[[#This Row],[最低排名]]-_20206[[#This Row],[同分人数]]+1</f>
        <v>21474</v>
      </c>
      <c r="Q5631">
        <f>IF(O5631&gt;=开始!$B$6, 1, 0)</f>
        <v>1</v>
      </c>
      <c r="R5631">
        <f>_20206[[#This Row],[最低排名]]-开始!$B$6</f>
        <v>21744</v>
      </c>
    </row>
    <row r="5632" spans="1:18">
      <c r="A5632">
        <v>25902</v>
      </c>
      <c r="B5632" t="s">
        <v>358</v>
      </c>
      <c r="C5632" t="str">
        <f t="shared" si="342"/>
        <v>天津财大</v>
      </c>
      <c r="D5632" t="str">
        <f t="shared" si="343"/>
        <v>02</v>
      </c>
      <c r="E5632" t="s">
        <v>152</v>
      </c>
      <c r="F5632">
        <v>204</v>
      </c>
      <c r="G5632">
        <v>102</v>
      </c>
      <c r="H5632">
        <v>122</v>
      </c>
      <c r="I5632">
        <v>61</v>
      </c>
      <c r="J5632">
        <v>55</v>
      </c>
      <c r="K5632">
        <v>49</v>
      </c>
      <c r="L5632">
        <v>0</v>
      </c>
      <c r="M5632">
        <v>2024</v>
      </c>
      <c r="N5632">
        <f>VLOOKUP(E5632, '2024D'!$A$2:$G$339, 2, FALSE)</f>
        <v>271</v>
      </c>
      <c r="O5632">
        <f>VLOOKUP(E5632, '2024D'!$A$2:$G$339, 3, FALSE)</f>
        <v>21744</v>
      </c>
      <c r="P5632">
        <f>_20206[[#This Row],[最低排名]]-_20206[[#This Row],[同分人数]]+1</f>
        <v>21474</v>
      </c>
      <c r="Q5632">
        <f>IF(O5632&gt;=开始!$B$6, 1, 0)</f>
        <v>1</v>
      </c>
      <c r="R5632">
        <f>_20206[[#This Row],[最低排名]]-开始!$B$6</f>
        <v>21744</v>
      </c>
    </row>
    <row r="5633" spans="1:18">
      <c r="A5633">
        <v>26001</v>
      </c>
      <c r="B5633" t="s">
        <v>359</v>
      </c>
      <c r="C5633" t="str">
        <f t="shared" si="342"/>
        <v>天津城建</v>
      </c>
      <c r="D5633" t="str">
        <f t="shared" si="343"/>
        <v>01</v>
      </c>
      <c r="E5633" t="s">
        <v>398</v>
      </c>
      <c r="F5633">
        <v>186</v>
      </c>
      <c r="G5633">
        <v>95</v>
      </c>
      <c r="H5633">
        <v>103</v>
      </c>
      <c r="I5633">
        <v>52</v>
      </c>
      <c r="J5633">
        <v>49</v>
      </c>
      <c r="K5633">
        <v>43</v>
      </c>
      <c r="L5633">
        <v>0</v>
      </c>
      <c r="M5633">
        <v>2024</v>
      </c>
      <c r="N5633">
        <f>VLOOKUP(E5633, '2024D'!$A$2:$G$339, 2, FALSE)</f>
        <v>236</v>
      </c>
      <c r="O5633">
        <f>VLOOKUP(E5633, '2024D'!$A$2:$G$339, 3, FALSE)</f>
        <v>35806</v>
      </c>
      <c r="P5633">
        <f>_20206[[#This Row],[最低排名]]-_20206[[#This Row],[同分人数]]+1</f>
        <v>35571</v>
      </c>
      <c r="Q5633">
        <f>IF(O5633&gt;=开始!$B$6, 1, 0)</f>
        <v>1</v>
      </c>
      <c r="R5633">
        <f>_20206[[#This Row],[最低排名]]-开始!$B$6</f>
        <v>35806</v>
      </c>
    </row>
    <row r="5634" spans="1:18">
      <c r="A5634">
        <v>26002</v>
      </c>
      <c r="B5634" t="s">
        <v>1549</v>
      </c>
      <c r="C5634" t="str">
        <f t="shared" si="342"/>
        <v>天津城建</v>
      </c>
      <c r="D5634" t="str">
        <f t="shared" si="343"/>
        <v>02</v>
      </c>
      <c r="E5634" t="s">
        <v>363</v>
      </c>
      <c r="F5634">
        <v>202</v>
      </c>
      <c r="G5634">
        <v>107</v>
      </c>
      <c r="H5634">
        <v>84</v>
      </c>
      <c r="I5634">
        <v>55</v>
      </c>
      <c r="J5634">
        <v>49</v>
      </c>
      <c r="K5634">
        <v>46</v>
      </c>
      <c r="L5634">
        <v>0</v>
      </c>
      <c r="M5634">
        <v>2024</v>
      </c>
      <c r="N5634">
        <f>VLOOKUP(E5634, '2024D'!$A$2:$G$339, 2, FALSE)</f>
        <v>204</v>
      </c>
      <c r="O5634">
        <f>VLOOKUP(E5634, '2024D'!$A$2:$G$339, 3, FALSE)</f>
        <v>35127</v>
      </c>
      <c r="P5634">
        <f>_20206[[#This Row],[最低排名]]-_20206[[#This Row],[同分人数]]+1</f>
        <v>34924</v>
      </c>
      <c r="Q5634">
        <f>IF(O5634&gt;=开始!$B$6, 1, 0)</f>
        <v>1</v>
      </c>
      <c r="R5634">
        <f>_20206[[#This Row],[最低排名]]-开始!$B$6</f>
        <v>35127</v>
      </c>
    </row>
    <row r="5635" spans="1:18">
      <c r="A5635">
        <v>26101</v>
      </c>
      <c r="B5635" t="s">
        <v>1628</v>
      </c>
      <c r="C5635" t="str">
        <f t="shared" si="342"/>
        <v>津商宝德</v>
      </c>
      <c r="D5635" t="str">
        <f t="shared" si="343"/>
        <v>01</v>
      </c>
      <c r="E5635" t="s">
        <v>1548</v>
      </c>
      <c r="F5635">
        <v>181</v>
      </c>
      <c r="G5635">
        <v>93</v>
      </c>
      <c r="H5635">
        <v>90</v>
      </c>
      <c r="I5635">
        <v>46</v>
      </c>
      <c r="J5635">
        <v>43</v>
      </c>
      <c r="K5635">
        <v>43</v>
      </c>
      <c r="L5635">
        <v>0</v>
      </c>
      <c r="M5635">
        <v>2024</v>
      </c>
      <c r="N5635">
        <f>VLOOKUP(E5635, '2024D'!$A$2:$G$339, 2, FALSE)</f>
        <v>161</v>
      </c>
      <c r="O5635">
        <f>VLOOKUP(E5635, '2024D'!$A$2:$G$339, 3, FALSE)</f>
        <v>41594</v>
      </c>
      <c r="P5635">
        <f>_20206[[#This Row],[最低排名]]-_20206[[#This Row],[同分人数]]+1</f>
        <v>41434</v>
      </c>
      <c r="Q5635">
        <f>IF(O5635&gt;=开始!$B$6, 1, 0)</f>
        <v>1</v>
      </c>
      <c r="R5635">
        <f>_20206[[#This Row],[最低排名]]-开始!$B$6</f>
        <v>41594</v>
      </c>
    </row>
    <row r="5636" spans="1:18">
      <c r="A5636">
        <v>26201</v>
      </c>
      <c r="B5636" t="s">
        <v>360</v>
      </c>
      <c r="C5636" t="str">
        <f t="shared" si="342"/>
        <v>津医临床</v>
      </c>
      <c r="D5636" t="str">
        <f t="shared" si="343"/>
        <v>01</v>
      </c>
      <c r="E5636" t="s">
        <v>182</v>
      </c>
      <c r="F5636">
        <v>193</v>
      </c>
      <c r="G5636">
        <v>98</v>
      </c>
      <c r="H5636">
        <v>118</v>
      </c>
      <c r="I5636">
        <v>52</v>
      </c>
      <c r="J5636">
        <v>49</v>
      </c>
      <c r="K5636">
        <v>49</v>
      </c>
      <c r="L5636">
        <v>0</v>
      </c>
      <c r="M5636">
        <v>2024</v>
      </c>
      <c r="N5636">
        <f>VLOOKUP(E5636, '2024D'!$A$2:$G$339, 2, FALSE)</f>
        <v>248</v>
      </c>
      <c r="O5636">
        <f>VLOOKUP(E5636, '2024D'!$A$2:$G$339, 3, FALSE)</f>
        <v>29262</v>
      </c>
      <c r="P5636">
        <f>_20206[[#This Row],[最低排名]]-_20206[[#This Row],[同分人数]]+1</f>
        <v>29015</v>
      </c>
      <c r="Q5636">
        <f>IF(O5636&gt;=开始!$B$6, 1, 0)</f>
        <v>1</v>
      </c>
      <c r="R5636">
        <f>_20206[[#This Row],[最低排名]]-开始!$B$6</f>
        <v>29262</v>
      </c>
    </row>
    <row r="5637" spans="1:18">
      <c r="A5637">
        <v>26202</v>
      </c>
      <c r="B5637" t="s">
        <v>361</v>
      </c>
      <c r="C5637" t="str">
        <f t="shared" si="342"/>
        <v>津医临床</v>
      </c>
      <c r="D5637" t="str">
        <f t="shared" si="343"/>
        <v>02</v>
      </c>
      <c r="E5637" t="s">
        <v>585</v>
      </c>
      <c r="F5637">
        <v>189</v>
      </c>
      <c r="G5637">
        <v>97</v>
      </c>
      <c r="H5637">
        <v>71</v>
      </c>
      <c r="I5637">
        <v>61</v>
      </c>
      <c r="J5637">
        <v>49</v>
      </c>
      <c r="K5637">
        <v>46</v>
      </c>
      <c r="L5637">
        <v>0</v>
      </c>
      <c r="M5637">
        <v>2024</v>
      </c>
      <c r="N5637">
        <f>VLOOKUP(E5637, '2024D'!$A$2:$G$339, 2, FALSE)</f>
        <v>190</v>
      </c>
      <c r="O5637">
        <f>VLOOKUP(E5637, '2024D'!$A$2:$G$339, 3, FALSE)</f>
        <v>39269</v>
      </c>
      <c r="P5637">
        <f>_20206[[#This Row],[最低排名]]-_20206[[#This Row],[同分人数]]+1</f>
        <v>39080</v>
      </c>
      <c r="Q5637">
        <f>IF(O5637&gt;=开始!$B$6, 1, 0)</f>
        <v>1</v>
      </c>
      <c r="R5637">
        <f>_20206[[#This Row],[最低排名]]-开始!$B$6</f>
        <v>39269</v>
      </c>
    </row>
    <row r="5638" spans="1:18">
      <c r="A5638">
        <v>26203</v>
      </c>
      <c r="B5638" t="s">
        <v>362</v>
      </c>
      <c r="C5638" t="str">
        <f t="shared" si="342"/>
        <v>津医临床</v>
      </c>
      <c r="D5638" t="str">
        <f t="shared" si="343"/>
        <v>03</v>
      </c>
      <c r="E5638" t="s">
        <v>1556</v>
      </c>
      <c r="F5638">
        <v>189</v>
      </c>
      <c r="G5638">
        <v>95</v>
      </c>
      <c r="H5638">
        <v>71</v>
      </c>
      <c r="I5638">
        <v>55</v>
      </c>
      <c r="J5638">
        <v>46</v>
      </c>
      <c r="K5638">
        <v>43</v>
      </c>
      <c r="L5638">
        <v>0</v>
      </c>
      <c r="M5638">
        <v>2024</v>
      </c>
      <c r="N5638">
        <f>VLOOKUP(E5638, '2024D'!$A$2:$G$339, 2, FALSE)</f>
        <v>162</v>
      </c>
      <c r="O5638">
        <f>VLOOKUP(E5638, '2024D'!$A$2:$G$339, 3, FALSE)</f>
        <v>41433</v>
      </c>
      <c r="P5638">
        <f>_20206[[#This Row],[最低排名]]-_20206[[#This Row],[同分人数]]+1</f>
        <v>41272</v>
      </c>
      <c r="Q5638">
        <f>IF(O5638&gt;=开始!$B$6, 1, 0)</f>
        <v>1</v>
      </c>
      <c r="R5638">
        <f>_20206[[#This Row],[最低排名]]-开始!$B$6</f>
        <v>41433</v>
      </c>
    </row>
    <row r="5639" spans="1:18">
      <c r="A5639">
        <v>26204</v>
      </c>
      <c r="B5639" t="s">
        <v>364</v>
      </c>
      <c r="C5639" t="str">
        <f t="shared" si="342"/>
        <v>津医临床</v>
      </c>
      <c r="D5639" t="str">
        <f t="shared" si="343"/>
        <v>04</v>
      </c>
      <c r="E5639" t="s">
        <v>221</v>
      </c>
      <c r="F5639">
        <v>184</v>
      </c>
      <c r="G5639">
        <v>93</v>
      </c>
      <c r="H5639">
        <v>66</v>
      </c>
      <c r="I5639">
        <v>64</v>
      </c>
      <c r="J5639">
        <v>49</v>
      </c>
      <c r="K5639">
        <v>46</v>
      </c>
      <c r="L5639">
        <v>0</v>
      </c>
      <c r="M5639">
        <v>2024</v>
      </c>
      <c r="N5639">
        <f>VLOOKUP(E5639, '2024D'!$A$2:$G$339, 2, FALSE)</f>
        <v>172</v>
      </c>
      <c r="O5639">
        <f>VLOOKUP(E5639, '2024D'!$A$2:$G$339, 3, FALSE)</f>
        <v>40573</v>
      </c>
      <c r="P5639">
        <f>_20206[[#This Row],[最低排名]]-_20206[[#This Row],[同分人数]]+1</f>
        <v>40402</v>
      </c>
      <c r="Q5639">
        <f>IF(O5639&gt;=开始!$B$6, 1, 0)</f>
        <v>1</v>
      </c>
      <c r="R5639">
        <f>_20206[[#This Row],[最低排名]]-开始!$B$6</f>
        <v>40573</v>
      </c>
    </row>
    <row r="5640" spans="1:18">
      <c r="A5640">
        <v>26301</v>
      </c>
      <c r="B5640" t="s">
        <v>365</v>
      </c>
      <c r="C5640" t="str">
        <f t="shared" si="342"/>
        <v>津理中环</v>
      </c>
      <c r="D5640" t="str">
        <f t="shared" si="343"/>
        <v>01</v>
      </c>
      <c r="E5640" t="s">
        <v>738</v>
      </c>
      <c r="F5640">
        <v>192</v>
      </c>
      <c r="G5640">
        <v>100</v>
      </c>
      <c r="H5640">
        <v>70</v>
      </c>
      <c r="I5640">
        <v>58</v>
      </c>
      <c r="J5640">
        <v>46</v>
      </c>
      <c r="K5640">
        <v>46</v>
      </c>
      <c r="L5640">
        <v>0</v>
      </c>
      <c r="M5640">
        <v>2024</v>
      </c>
      <c r="N5640">
        <f>VLOOKUP(E5640, '2024D'!$A$2:$G$339, 2, FALSE)</f>
        <v>175</v>
      </c>
      <c r="O5640">
        <f>VLOOKUP(E5640, '2024D'!$A$2:$G$339, 3, FALSE)</f>
        <v>39998</v>
      </c>
      <c r="P5640">
        <f>_20206[[#This Row],[最低排名]]-_20206[[#This Row],[同分人数]]+1</f>
        <v>39824</v>
      </c>
      <c r="Q5640">
        <f>IF(O5640&gt;=开始!$B$6, 1, 0)</f>
        <v>1</v>
      </c>
      <c r="R5640">
        <f>_20206[[#This Row],[最低排名]]-开始!$B$6</f>
        <v>39998</v>
      </c>
    </row>
    <row r="5641" spans="1:18">
      <c r="A5641">
        <v>26302</v>
      </c>
      <c r="B5641" t="s">
        <v>367</v>
      </c>
      <c r="C5641" t="str">
        <f t="shared" si="342"/>
        <v>津理中环</v>
      </c>
      <c r="D5641" t="str">
        <f t="shared" si="343"/>
        <v>02</v>
      </c>
      <c r="E5641" t="s">
        <v>1548</v>
      </c>
      <c r="F5641">
        <v>176</v>
      </c>
      <c r="G5641">
        <v>96</v>
      </c>
      <c r="H5641">
        <v>74</v>
      </c>
      <c r="I5641">
        <v>58</v>
      </c>
      <c r="J5641">
        <v>49</v>
      </c>
      <c r="K5641">
        <v>46</v>
      </c>
      <c r="L5641">
        <v>0</v>
      </c>
      <c r="M5641">
        <v>2024</v>
      </c>
      <c r="N5641">
        <f>VLOOKUP(E5641, '2024D'!$A$2:$G$339, 2, FALSE)</f>
        <v>161</v>
      </c>
      <c r="O5641">
        <f>VLOOKUP(E5641, '2024D'!$A$2:$G$339, 3, FALSE)</f>
        <v>41594</v>
      </c>
      <c r="P5641">
        <f>_20206[[#This Row],[最低排名]]-_20206[[#This Row],[同分人数]]+1</f>
        <v>41434</v>
      </c>
      <c r="Q5641">
        <f>IF(O5641&gt;=开始!$B$6, 1, 0)</f>
        <v>1</v>
      </c>
      <c r="R5641">
        <f>_20206[[#This Row],[最低排名]]-开始!$B$6</f>
        <v>41594</v>
      </c>
    </row>
    <row r="5642" spans="1:18">
      <c r="A5642">
        <v>26401</v>
      </c>
      <c r="B5642" t="s">
        <v>368</v>
      </c>
      <c r="C5642" t="str">
        <f t="shared" si="342"/>
        <v>京科天津</v>
      </c>
      <c r="D5642" t="str">
        <f t="shared" si="343"/>
        <v>01</v>
      </c>
      <c r="E5642" t="s">
        <v>316</v>
      </c>
      <c r="F5642">
        <v>204</v>
      </c>
      <c r="G5642">
        <v>110</v>
      </c>
      <c r="H5642">
        <v>67</v>
      </c>
      <c r="I5642">
        <v>52</v>
      </c>
      <c r="J5642">
        <v>43</v>
      </c>
      <c r="K5642">
        <v>40</v>
      </c>
      <c r="L5642">
        <v>0</v>
      </c>
      <c r="M5642">
        <v>2024</v>
      </c>
      <c r="N5642">
        <f>VLOOKUP(E5642, '2024D'!$A$2:$G$339, 2, FALSE)</f>
        <v>162</v>
      </c>
      <c r="O5642">
        <f>VLOOKUP(E5642, '2024D'!$A$2:$G$339, 3, FALSE)</f>
        <v>41077</v>
      </c>
      <c r="P5642">
        <f>_20206[[#This Row],[最低排名]]-_20206[[#This Row],[同分人数]]+1</f>
        <v>40916</v>
      </c>
      <c r="Q5642">
        <f>IF(O5642&gt;=开始!$B$6, 1, 0)</f>
        <v>1</v>
      </c>
      <c r="R5642">
        <f>_20206[[#This Row],[最低排名]]-开始!$B$6</f>
        <v>41077</v>
      </c>
    </row>
    <row r="5643" spans="1:18">
      <c r="A5643">
        <v>26402</v>
      </c>
      <c r="B5643" t="s">
        <v>1630</v>
      </c>
      <c r="C5643" t="str">
        <f t="shared" si="342"/>
        <v>京科天津</v>
      </c>
      <c r="D5643" t="str">
        <f t="shared" si="343"/>
        <v>02</v>
      </c>
      <c r="E5643" t="s">
        <v>209</v>
      </c>
      <c r="F5643">
        <v>188</v>
      </c>
      <c r="G5643">
        <v>99</v>
      </c>
      <c r="H5643">
        <v>68</v>
      </c>
      <c r="I5643">
        <v>61</v>
      </c>
      <c r="J5643">
        <v>52</v>
      </c>
      <c r="K5643">
        <v>46</v>
      </c>
      <c r="L5643">
        <v>0</v>
      </c>
      <c r="M5643">
        <v>2024</v>
      </c>
      <c r="N5643">
        <f>VLOOKUP(E5643, '2024D'!$A$2:$G$339, 2, FALSE)</f>
        <v>185</v>
      </c>
      <c r="O5643">
        <f>VLOOKUP(E5643, '2024D'!$A$2:$G$339, 3, FALSE)</f>
        <v>39454</v>
      </c>
      <c r="P5643">
        <f>_20206[[#This Row],[最低排名]]-_20206[[#This Row],[同分人数]]+1</f>
        <v>39270</v>
      </c>
      <c r="Q5643">
        <f>IF(O5643&gt;=开始!$B$6, 1, 0)</f>
        <v>1</v>
      </c>
      <c r="R5643">
        <f>_20206[[#This Row],[最低排名]]-开始!$B$6</f>
        <v>39454</v>
      </c>
    </row>
    <row r="5644" spans="1:18">
      <c r="A5644">
        <v>26403</v>
      </c>
      <c r="B5644" t="s">
        <v>1550</v>
      </c>
      <c r="C5644" t="str">
        <f t="shared" si="342"/>
        <v>京科天津</v>
      </c>
      <c r="D5644" t="str">
        <f t="shared" si="343"/>
        <v>03</v>
      </c>
      <c r="E5644" t="s">
        <v>1548</v>
      </c>
      <c r="F5644">
        <v>194</v>
      </c>
      <c r="G5644">
        <v>98</v>
      </c>
      <c r="H5644">
        <v>71</v>
      </c>
      <c r="I5644">
        <v>52</v>
      </c>
      <c r="J5644">
        <v>46</v>
      </c>
      <c r="K5644">
        <v>40</v>
      </c>
      <c r="L5644">
        <v>0</v>
      </c>
      <c r="M5644">
        <v>2024</v>
      </c>
      <c r="N5644">
        <f>VLOOKUP(E5644, '2024D'!$A$2:$G$339, 2, FALSE)</f>
        <v>161</v>
      </c>
      <c r="O5644">
        <f>VLOOKUP(E5644, '2024D'!$A$2:$G$339, 3, FALSE)</f>
        <v>41594</v>
      </c>
      <c r="P5644">
        <f>_20206[[#This Row],[最低排名]]-_20206[[#This Row],[同分人数]]+1</f>
        <v>41434</v>
      </c>
      <c r="Q5644">
        <f>IF(O5644&gt;=开始!$B$6, 1, 0)</f>
        <v>1</v>
      </c>
      <c r="R5644">
        <f>_20206[[#This Row],[最低排名]]-开始!$B$6</f>
        <v>41594</v>
      </c>
    </row>
    <row r="5645" spans="1:18">
      <c r="A5645">
        <v>26501</v>
      </c>
      <c r="B5645" t="s">
        <v>369</v>
      </c>
      <c r="C5645" t="str">
        <f t="shared" si="342"/>
        <v>津财珠江</v>
      </c>
      <c r="D5645" t="str">
        <f t="shared" si="343"/>
        <v>01</v>
      </c>
      <c r="E5645" t="s">
        <v>1548</v>
      </c>
      <c r="F5645">
        <v>178</v>
      </c>
      <c r="G5645">
        <v>96</v>
      </c>
      <c r="H5645">
        <v>81</v>
      </c>
      <c r="I5645">
        <v>55</v>
      </c>
      <c r="J5645">
        <v>46</v>
      </c>
      <c r="K5645">
        <v>43</v>
      </c>
      <c r="L5645">
        <v>0</v>
      </c>
      <c r="M5645">
        <v>2024</v>
      </c>
      <c r="N5645">
        <f>VLOOKUP(E5645, '2024D'!$A$2:$G$339, 2, FALSE)</f>
        <v>161</v>
      </c>
      <c r="O5645">
        <f>VLOOKUP(E5645, '2024D'!$A$2:$G$339, 3, FALSE)</f>
        <v>41594</v>
      </c>
      <c r="P5645">
        <f>_20206[[#This Row],[最低排名]]-_20206[[#This Row],[同分人数]]+1</f>
        <v>41434</v>
      </c>
      <c r="Q5645">
        <f>IF(O5645&gt;=开始!$B$6, 1, 0)</f>
        <v>1</v>
      </c>
      <c r="R5645">
        <f>_20206[[#This Row],[最低排名]]-开始!$B$6</f>
        <v>41594</v>
      </c>
    </row>
    <row r="5646" spans="1:18">
      <c r="A5646">
        <v>26601</v>
      </c>
      <c r="B5646" t="s">
        <v>370</v>
      </c>
      <c r="C5646" t="str">
        <f t="shared" si="342"/>
        <v>河北工大</v>
      </c>
      <c r="D5646" t="str">
        <f t="shared" si="343"/>
        <v>01</v>
      </c>
      <c r="E5646" t="s">
        <v>189</v>
      </c>
      <c r="F5646">
        <v>220</v>
      </c>
      <c r="G5646">
        <v>119</v>
      </c>
      <c r="H5646">
        <v>126</v>
      </c>
      <c r="I5646">
        <v>70</v>
      </c>
      <c r="J5646">
        <v>64</v>
      </c>
      <c r="K5646">
        <v>55</v>
      </c>
      <c r="L5646">
        <v>0</v>
      </c>
      <c r="M5646">
        <v>2024</v>
      </c>
      <c r="N5646">
        <f>VLOOKUP(E5646, '2024D'!$A$2:$G$339, 2, FALSE)</f>
        <v>225</v>
      </c>
      <c r="O5646">
        <f>VLOOKUP(E5646, '2024D'!$A$2:$G$339, 3, FALSE)</f>
        <v>10985</v>
      </c>
      <c r="P5646">
        <f>_20206[[#This Row],[最低排名]]-_20206[[#This Row],[同分人数]]+1</f>
        <v>10761</v>
      </c>
      <c r="Q5646">
        <f>IF(O5646&gt;=开始!$B$6, 1, 0)</f>
        <v>1</v>
      </c>
      <c r="R5646">
        <f>_20206[[#This Row],[最低排名]]-开始!$B$6</f>
        <v>10985</v>
      </c>
    </row>
    <row r="5647" spans="1:18">
      <c r="A5647">
        <v>26602</v>
      </c>
      <c r="B5647" t="s">
        <v>1741</v>
      </c>
      <c r="C5647" t="str">
        <f t="shared" si="342"/>
        <v>河北工大</v>
      </c>
      <c r="D5647" t="str">
        <f t="shared" si="343"/>
        <v>02</v>
      </c>
      <c r="E5647" t="s">
        <v>1130</v>
      </c>
      <c r="F5647">
        <v>227</v>
      </c>
      <c r="G5647">
        <v>114</v>
      </c>
      <c r="H5647">
        <v>124</v>
      </c>
      <c r="I5647">
        <v>58</v>
      </c>
      <c r="J5647">
        <v>58</v>
      </c>
      <c r="K5647">
        <v>58</v>
      </c>
      <c r="L5647">
        <v>0</v>
      </c>
      <c r="M5647">
        <v>2024</v>
      </c>
      <c r="N5647">
        <f>VLOOKUP(E5647, '2024D'!$A$2:$G$339, 2, FALSE)</f>
        <v>191</v>
      </c>
      <c r="O5647">
        <f>VLOOKUP(E5647, '2024D'!$A$2:$G$339, 3, FALSE)</f>
        <v>13276</v>
      </c>
      <c r="P5647">
        <f>_20206[[#This Row],[最低排名]]-_20206[[#This Row],[同分人数]]+1</f>
        <v>13086</v>
      </c>
      <c r="Q5647">
        <f>IF(O5647&gt;=开始!$B$6, 1, 0)</f>
        <v>1</v>
      </c>
      <c r="R5647">
        <f>_20206[[#This Row],[最低排名]]-开始!$B$6</f>
        <v>13276</v>
      </c>
    </row>
    <row r="5648" spans="1:18">
      <c r="A5648">
        <v>26701</v>
      </c>
      <c r="B5648" t="s">
        <v>371</v>
      </c>
      <c r="C5648" t="str">
        <f t="shared" si="342"/>
        <v>天津理工</v>
      </c>
      <c r="D5648" t="str">
        <f t="shared" si="343"/>
        <v>01</v>
      </c>
      <c r="E5648" t="s">
        <v>83</v>
      </c>
      <c r="F5648">
        <v>198</v>
      </c>
      <c r="G5648">
        <v>106</v>
      </c>
      <c r="H5648">
        <v>109</v>
      </c>
      <c r="I5648">
        <v>64</v>
      </c>
      <c r="J5648">
        <v>61</v>
      </c>
      <c r="K5648">
        <v>55</v>
      </c>
      <c r="L5648">
        <v>0</v>
      </c>
      <c r="M5648">
        <v>2024</v>
      </c>
      <c r="N5648">
        <f>VLOOKUP(E5648, '2024D'!$A$2:$G$339, 2, FALSE)</f>
        <v>267</v>
      </c>
      <c r="O5648">
        <f>VLOOKUP(E5648, '2024D'!$A$2:$G$339, 3, FALSE)</f>
        <v>22781</v>
      </c>
      <c r="P5648">
        <f>_20206[[#This Row],[最低排名]]-_20206[[#This Row],[同分人数]]+1</f>
        <v>22515</v>
      </c>
      <c r="Q5648">
        <f>IF(O5648&gt;=开始!$B$6, 1, 0)</f>
        <v>1</v>
      </c>
      <c r="R5648">
        <f>_20206[[#This Row],[最低排名]]-开始!$B$6</f>
        <v>22781</v>
      </c>
    </row>
    <row r="5649" spans="1:18">
      <c r="A5649">
        <v>26702</v>
      </c>
      <c r="B5649" t="s">
        <v>2241</v>
      </c>
      <c r="C5649" t="str">
        <f t="shared" si="342"/>
        <v>天津理工</v>
      </c>
      <c r="D5649" t="str">
        <f t="shared" si="343"/>
        <v>02</v>
      </c>
      <c r="E5649" t="s">
        <v>141</v>
      </c>
      <c r="F5649">
        <v>203</v>
      </c>
      <c r="G5649">
        <v>111</v>
      </c>
      <c r="H5649">
        <v>111</v>
      </c>
      <c r="I5649">
        <v>61</v>
      </c>
      <c r="J5649">
        <v>49</v>
      </c>
      <c r="K5649">
        <v>46</v>
      </c>
      <c r="L5649">
        <v>0</v>
      </c>
      <c r="M5649">
        <v>2024</v>
      </c>
      <c r="N5649">
        <f>VLOOKUP(E5649, '2024D'!$A$2:$G$339, 2, FALSE)</f>
        <v>248</v>
      </c>
      <c r="O5649">
        <f>VLOOKUP(E5649, '2024D'!$A$2:$G$339, 3, FALSE)</f>
        <v>26996</v>
      </c>
      <c r="P5649">
        <f>_20206[[#This Row],[最低排名]]-_20206[[#This Row],[同分人数]]+1</f>
        <v>26749</v>
      </c>
      <c r="Q5649">
        <f>IF(O5649&gt;=开始!$B$6, 1, 0)</f>
        <v>1</v>
      </c>
      <c r="R5649">
        <f>_20206[[#This Row],[最低排名]]-开始!$B$6</f>
        <v>26996</v>
      </c>
    </row>
    <row r="5650" spans="1:18">
      <c r="A5650">
        <v>26801</v>
      </c>
      <c r="B5650" t="s">
        <v>373</v>
      </c>
      <c r="C5650" t="str">
        <f t="shared" si="342"/>
        <v>天津外大</v>
      </c>
      <c r="D5650" t="str">
        <f t="shared" si="343"/>
        <v>01</v>
      </c>
      <c r="E5650" t="s">
        <v>144</v>
      </c>
      <c r="F5650">
        <v>195</v>
      </c>
      <c r="G5650">
        <v>104</v>
      </c>
      <c r="H5650">
        <v>101</v>
      </c>
      <c r="I5650">
        <v>61</v>
      </c>
      <c r="J5650">
        <v>58</v>
      </c>
      <c r="K5650">
        <v>52</v>
      </c>
      <c r="L5650">
        <v>0</v>
      </c>
      <c r="M5650">
        <v>2024</v>
      </c>
      <c r="N5650">
        <f>VLOOKUP(E5650, '2024D'!$A$2:$G$339, 2, FALSE)</f>
        <v>253</v>
      </c>
      <c r="O5650">
        <f>VLOOKUP(E5650, '2024D'!$A$2:$G$339, 3, FALSE)</f>
        <v>27778</v>
      </c>
      <c r="P5650">
        <f>_20206[[#This Row],[最低排名]]-_20206[[#This Row],[同分人数]]+1</f>
        <v>27526</v>
      </c>
      <c r="Q5650">
        <f>IF(O5650&gt;=开始!$B$6, 1, 0)</f>
        <v>1</v>
      </c>
      <c r="R5650">
        <f>_20206[[#This Row],[最低排名]]-开始!$B$6</f>
        <v>27778</v>
      </c>
    </row>
    <row r="5651" spans="1:18">
      <c r="A5651">
        <v>26901</v>
      </c>
      <c r="B5651" t="s">
        <v>2242</v>
      </c>
      <c r="C5651" t="str">
        <f t="shared" si="342"/>
        <v>天津美院</v>
      </c>
      <c r="D5651" t="str">
        <f t="shared" si="343"/>
        <v>01</v>
      </c>
      <c r="E5651" t="s">
        <v>312</v>
      </c>
      <c r="F5651">
        <v>198</v>
      </c>
      <c r="G5651">
        <v>107</v>
      </c>
      <c r="H5651">
        <v>85</v>
      </c>
      <c r="I5651">
        <v>64</v>
      </c>
      <c r="J5651">
        <v>61</v>
      </c>
      <c r="K5651">
        <v>52</v>
      </c>
      <c r="L5651">
        <v>0</v>
      </c>
      <c r="M5651">
        <v>2024</v>
      </c>
      <c r="N5651">
        <f>VLOOKUP(E5651, '2024D'!$A$2:$G$339, 2, FALSE)</f>
        <v>263</v>
      </c>
      <c r="O5651">
        <f>VLOOKUP(E5651, '2024D'!$A$2:$G$339, 3, FALSE)</f>
        <v>29525</v>
      </c>
      <c r="P5651">
        <f>_20206[[#This Row],[最低排名]]-_20206[[#This Row],[同分人数]]+1</f>
        <v>29263</v>
      </c>
      <c r="Q5651">
        <f>IF(O5651&gt;=开始!$B$6, 1, 0)</f>
        <v>1</v>
      </c>
      <c r="R5651">
        <f>_20206[[#This Row],[最低排名]]-开始!$B$6</f>
        <v>29525</v>
      </c>
    </row>
    <row r="5652" spans="1:18">
      <c r="A5652">
        <v>28101</v>
      </c>
      <c r="B5652" t="s">
        <v>374</v>
      </c>
      <c r="C5652" t="str">
        <f t="shared" si="342"/>
        <v>华电保定</v>
      </c>
      <c r="D5652" t="str">
        <f t="shared" si="343"/>
        <v>01</v>
      </c>
      <c r="E5652" t="s">
        <v>619</v>
      </c>
      <c r="F5652">
        <v>235</v>
      </c>
      <c r="G5652">
        <v>126</v>
      </c>
      <c r="H5652">
        <v>126</v>
      </c>
      <c r="I5652">
        <v>64</v>
      </c>
      <c r="J5652">
        <v>64</v>
      </c>
      <c r="K5652">
        <v>61</v>
      </c>
      <c r="L5652">
        <v>0</v>
      </c>
      <c r="M5652">
        <v>2024</v>
      </c>
      <c r="N5652">
        <f>VLOOKUP(E5652, '2024D'!$A$2:$G$339, 2, FALSE)</f>
        <v>206</v>
      </c>
      <c r="O5652">
        <f>VLOOKUP(E5652, '2024D'!$A$2:$G$339, 3, FALSE)</f>
        <v>7798</v>
      </c>
      <c r="P5652">
        <f>_20206[[#This Row],[最低排名]]-_20206[[#This Row],[同分人数]]+1</f>
        <v>7593</v>
      </c>
      <c r="Q5652">
        <f>IF(O5652&gt;=开始!$B$6, 1, 0)</f>
        <v>1</v>
      </c>
      <c r="R5652">
        <f>_20206[[#This Row],[最低排名]]-开始!$B$6</f>
        <v>7798</v>
      </c>
    </row>
    <row r="5653" spans="1:18">
      <c r="A5653">
        <v>28102</v>
      </c>
      <c r="B5653" t="s">
        <v>2243</v>
      </c>
      <c r="C5653" t="str">
        <f t="shared" si="342"/>
        <v>华电保定</v>
      </c>
      <c r="D5653" t="str">
        <f t="shared" si="343"/>
        <v>02</v>
      </c>
      <c r="E5653" t="s">
        <v>500</v>
      </c>
      <c r="F5653">
        <v>216</v>
      </c>
      <c r="G5653">
        <v>112</v>
      </c>
      <c r="H5653">
        <v>125</v>
      </c>
      <c r="I5653">
        <v>67</v>
      </c>
      <c r="J5653">
        <v>64</v>
      </c>
      <c r="K5653">
        <v>64</v>
      </c>
      <c r="L5653">
        <v>0</v>
      </c>
      <c r="M5653">
        <v>2024</v>
      </c>
      <c r="N5653">
        <f>VLOOKUP(E5653, '2024D'!$A$2:$G$339, 2, FALSE)</f>
        <v>222</v>
      </c>
      <c r="O5653">
        <f>VLOOKUP(E5653, '2024D'!$A$2:$G$339, 3, FALSE)</f>
        <v>10760</v>
      </c>
      <c r="P5653">
        <f>_20206[[#This Row],[最低排名]]-_20206[[#This Row],[同分人数]]+1</f>
        <v>10539</v>
      </c>
      <c r="Q5653">
        <f>IF(O5653&gt;=开始!$B$6, 1, 0)</f>
        <v>1</v>
      </c>
      <c r="R5653">
        <f>_20206[[#This Row],[最低排名]]-开始!$B$6</f>
        <v>10760</v>
      </c>
    </row>
    <row r="5654" spans="1:18">
      <c r="A5654">
        <v>28201</v>
      </c>
      <c r="B5654" t="s">
        <v>375</v>
      </c>
      <c r="C5654" t="str">
        <f t="shared" si="342"/>
        <v>东大秦岛</v>
      </c>
      <c r="D5654" t="str">
        <f t="shared" si="343"/>
        <v>01</v>
      </c>
      <c r="E5654" t="s">
        <v>619</v>
      </c>
      <c r="F5654">
        <v>222</v>
      </c>
      <c r="G5654">
        <v>124</v>
      </c>
      <c r="H5654">
        <v>127</v>
      </c>
      <c r="I5654">
        <v>70</v>
      </c>
      <c r="J5654">
        <v>67</v>
      </c>
      <c r="K5654">
        <v>64</v>
      </c>
      <c r="L5654">
        <v>0</v>
      </c>
      <c r="M5654">
        <v>2024</v>
      </c>
      <c r="N5654">
        <f>VLOOKUP(E5654, '2024D'!$A$2:$G$339, 2, FALSE)</f>
        <v>206</v>
      </c>
      <c r="O5654">
        <f>VLOOKUP(E5654, '2024D'!$A$2:$G$339, 3, FALSE)</f>
        <v>7798</v>
      </c>
      <c r="P5654">
        <f>_20206[[#This Row],[最低排名]]-_20206[[#This Row],[同分人数]]+1</f>
        <v>7593</v>
      </c>
      <c r="Q5654">
        <f>IF(O5654&gt;=开始!$B$6, 1, 0)</f>
        <v>1</v>
      </c>
      <c r="R5654">
        <f>_20206[[#This Row],[最低排名]]-开始!$B$6</f>
        <v>7798</v>
      </c>
    </row>
    <row r="5655" spans="1:18">
      <c r="A5655">
        <v>28202</v>
      </c>
      <c r="B5655" t="s">
        <v>376</v>
      </c>
      <c r="C5655" t="str">
        <f t="shared" si="342"/>
        <v>东大秦岛</v>
      </c>
      <c r="D5655" t="str">
        <f t="shared" si="343"/>
        <v>02</v>
      </c>
      <c r="E5655" t="s">
        <v>103</v>
      </c>
      <c r="F5655">
        <v>240</v>
      </c>
      <c r="G5655">
        <v>138</v>
      </c>
      <c r="H5655">
        <v>127</v>
      </c>
      <c r="I5655">
        <v>61</v>
      </c>
      <c r="J5655">
        <v>58</v>
      </c>
      <c r="K5655">
        <v>58</v>
      </c>
      <c r="L5655">
        <v>0</v>
      </c>
      <c r="M5655">
        <v>2024</v>
      </c>
      <c r="N5655">
        <f>VLOOKUP(E5655, '2024D'!$A$2:$G$339, 2, FALSE)</f>
        <v>215</v>
      </c>
      <c r="O5655">
        <f>VLOOKUP(E5655, '2024D'!$A$2:$G$339, 3, FALSE)</f>
        <v>8973</v>
      </c>
      <c r="P5655">
        <f>_20206[[#This Row],[最低排名]]-_20206[[#This Row],[同分人数]]+1</f>
        <v>8759</v>
      </c>
      <c r="Q5655">
        <f>IF(O5655&gt;=开始!$B$6, 1, 0)</f>
        <v>1</v>
      </c>
      <c r="R5655">
        <f>_20206[[#This Row],[最低排名]]-开始!$B$6</f>
        <v>8973</v>
      </c>
    </row>
    <row r="5656" spans="1:18">
      <c r="A5656">
        <v>28203</v>
      </c>
      <c r="B5656" t="s">
        <v>377</v>
      </c>
      <c r="C5656" t="str">
        <f t="shared" si="342"/>
        <v>东大秦岛</v>
      </c>
      <c r="D5656" t="str">
        <f t="shared" si="343"/>
        <v>03</v>
      </c>
      <c r="E5656" t="s">
        <v>62</v>
      </c>
      <c r="F5656">
        <v>219</v>
      </c>
      <c r="G5656">
        <v>113</v>
      </c>
      <c r="H5656">
        <v>125</v>
      </c>
      <c r="I5656">
        <v>67</v>
      </c>
      <c r="J5656">
        <v>64</v>
      </c>
      <c r="K5656">
        <v>52</v>
      </c>
      <c r="L5656">
        <v>0</v>
      </c>
      <c r="M5656">
        <v>2024</v>
      </c>
      <c r="N5656">
        <f>VLOOKUP(E5656, '2024D'!$A$2:$G$339, 2, FALSE)</f>
        <v>233</v>
      </c>
      <c r="O5656">
        <f>VLOOKUP(E5656, '2024D'!$A$2:$G$339, 3, FALSE)</f>
        <v>12860</v>
      </c>
      <c r="P5656">
        <f>_20206[[#This Row],[最低排名]]-_20206[[#This Row],[同分人数]]+1</f>
        <v>12628</v>
      </c>
      <c r="Q5656">
        <f>IF(O5656&gt;=开始!$B$6, 1, 0)</f>
        <v>1</v>
      </c>
      <c r="R5656">
        <f>_20206[[#This Row],[最低排名]]-开始!$B$6</f>
        <v>12860</v>
      </c>
    </row>
    <row r="5657" spans="1:18">
      <c r="A5657">
        <v>28204</v>
      </c>
      <c r="B5657" t="s">
        <v>2244</v>
      </c>
      <c r="C5657" t="str">
        <f t="shared" si="342"/>
        <v>东大秦岛</v>
      </c>
      <c r="D5657" t="str">
        <f t="shared" si="343"/>
        <v>04</v>
      </c>
      <c r="E5657" t="s">
        <v>1020</v>
      </c>
      <c r="F5657">
        <v>235</v>
      </c>
      <c r="G5657">
        <v>139</v>
      </c>
      <c r="H5657">
        <v>115</v>
      </c>
      <c r="I5657">
        <v>67</v>
      </c>
      <c r="J5657">
        <v>67</v>
      </c>
      <c r="K5657">
        <v>67</v>
      </c>
      <c r="L5657">
        <v>0</v>
      </c>
      <c r="M5657">
        <v>2024</v>
      </c>
      <c r="N5657">
        <f>VLOOKUP(E5657, '2024D'!$A$2:$G$339, 2, FALSE)</f>
        <v>180</v>
      </c>
      <c r="O5657">
        <f>VLOOKUP(E5657, '2024D'!$A$2:$G$339, 3, FALSE)</f>
        <v>7592</v>
      </c>
      <c r="P5657">
        <f>_20206[[#This Row],[最低排名]]-_20206[[#This Row],[同分人数]]+1</f>
        <v>7413</v>
      </c>
      <c r="Q5657">
        <f>IF(O5657&gt;=开始!$B$6, 1, 0)</f>
        <v>1</v>
      </c>
      <c r="R5657">
        <f>_20206[[#This Row],[最低排名]]-开始!$B$6</f>
        <v>7592</v>
      </c>
    </row>
    <row r="5658" spans="1:18">
      <c r="A5658">
        <v>28301</v>
      </c>
      <c r="B5658" t="s">
        <v>378</v>
      </c>
      <c r="C5658" t="str">
        <f t="shared" si="342"/>
        <v>河北工程</v>
      </c>
      <c r="D5658" t="str">
        <f t="shared" si="343"/>
        <v>01</v>
      </c>
      <c r="E5658" t="s">
        <v>381</v>
      </c>
      <c r="F5658">
        <v>193</v>
      </c>
      <c r="G5658">
        <v>102</v>
      </c>
      <c r="H5658">
        <v>95</v>
      </c>
      <c r="I5658">
        <v>49</v>
      </c>
      <c r="J5658">
        <v>46</v>
      </c>
      <c r="K5658">
        <v>46</v>
      </c>
      <c r="L5658">
        <v>0</v>
      </c>
      <c r="M5658">
        <v>2024</v>
      </c>
      <c r="N5658">
        <f>VLOOKUP(E5658, '2024D'!$A$2:$G$339, 2, FALSE)</f>
        <v>193</v>
      </c>
      <c r="O5658">
        <f>VLOOKUP(E5658, '2024D'!$A$2:$G$339, 3, FALSE)</f>
        <v>36629</v>
      </c>
      <c r="P5658">
        <f>_20206[[#This Row],[最低排名]]-_20206[[#This Row],[同分人数]]+1</f>
        <v>36437</v>
      </c>
      <c r="Q5658">
        <f>IF(O5658&gt;=开始!$B$6, 1, 0)</f>
        <v>1</v>
      </c>
      <c r="R5658">
        <f>_20206[[#This Row],[最低排名]]-开始!$B$6</f>
        <v>36629</v>
      </c>
    </row>
    <row r="5659" spans="1:18">
      <c r="A5659">
        <v>28302</v>
      </c>
      <c r="B5659" t="s">
        <v>379</v>
      </c>
      <c r="C5659" t="str">
        <f t="shared" si="342"/>
        <v>河北工程</v>
      </c>
      <c r="D5659" t="str">
        <f t="shared" si="343"/>
        <v>02</v>
      </c>
      <c r="E5659" t="s">
        <v>363</v>
      </c>
      <c r="F5659">
        <v>190</v>
      </c>
      <c r="G5659">
        <v>95</v>
      </c>
      <c r="H5659">
        <v>96</v>
      </c>
      <c r="I5659">
        <v>55</v>
      </c>
      <c r="J5659">
        <v>49</v>
      </c>
      <c r="K5659">
        <v>46</v>
      </c>
      <c r="L5659">
        <v>0</v>
      </c>
      <c r="M5659">
        <v>2024</v>
      </c>
      <c r="N5659">
        <f>VLOOKUP(E5659, '2024D'!$A$2:$G$339, 2, FALSE)</f>
        <v>204</v>
      </c>
      <c r="O5659">
        <f>VLOOKUP(E5659, '2024D'!$A$2:$G$339, 3, FALSE)</f>
        <v>35127</v>
      </c>
      <c r="P5659">
        <f>_20206[[#This Row],[最低排名]]-_20206[[#This Row],[同分人数]]+1</f>
        <v>34924</v>
      </c>
      <c r="Q5659">
        <f>IF(O5659&gt;=开始!$B$6, 1, 0)</f>
        <v>1</v>
      </c>
      <c r="R5659">
        <f>_20206[[#This Row],[最低排名]]-开始!$B$6</f>
        <v>35127</v>
      </c>
    </row>
    <row r="5660" spans="1:18">
      <c r="A5660">
        <v>28401</v>
      </c>
      <c r="B5660" t="s">
        <v>380</v>
      </c>
      <c r="C5660" t="str">
        <f t="shared" si="342"/>
        <v>河北地质</v>
      </c>
      <c r="D5660" t="str">
        <f t="shared" si="343"/>
        <v>01</v>
      </c>
      <c r="E5660" t="s">
        <v>354</v>
      </c>
      <c r="F5660">
        <v>185</v>
      </c>
      <c r="G5660">
        <v>93</v>
      </c>
      <c r="H5660">
        <v>99</v>
      </c>
      <c r="I5660">
        <v>52</v>
      </c>
      <c r="J5660">
        <v>49</v>
      </c>
      <c r="K5660">
        <v>43</v>
      </c>
      <c r="L5660">
        <v>0</v>
      </c>
      <c r="M5660">
        <v>2024</v>
      </c>
      <c r="N5660">
        <f>VLOOKUP(E5660, '2024D'!$A$2:$G$339, 2, FALSE)</f>
        <v>204</v>
      </c>
      <c r="O5660">
        <f>VLOOKUP(E5660, '2024D'!$A$2:$G$339, 3, FALSE)</f>
        <v>36833</v>
      </c>
      <c r="P5660">
        <f>_20206[[#This Row],[最低排名]]-_20206[[#This Row],[同分人数]]+1</f>
        <v>36630</v>
      </c>
      <c r="Q5660">
        <f>IF(O5660&gt;=开始!$B$6, 1, 0)</f>
        <v>1</v>
      </c>
      <c r="R5660">
        <f>_20206[[#This Row],[最低排名]]-开始!$B$6</f>
        <v>36833</v>
      </c>
    </row>
    <row r="5661" spans="1:18">
      <c r="A5661">
        <v>28402</v>
      </c>
      <c r="B5661" t="s">
        <v>382</v>
      </c>
      <c r="C5661" t="str">
        <f t="shared" si="342"/>
        <v>河北地质</v>
      </c>
      <c r="D5661" t="str">
        <f t="shared" si="343"/>
        <v>02</v>
      </c>
      <c r="E5661" t="s">
        <v>752</v>
      </c>
      <c r="F5661">
        <v>169</v>
      </c>
      <c r="G5661">
        <v>85</v>
      </c>
      <c r="H5661">
        <v>103</v>
      </c>
      <c r="I5661">
        <v>58</v>
      </c>
      <c r="J5661">
        <v>49</v>
      </c>
      <c r="K5661">
        <v>46</v>
      </c>
      <c r="L5661">
        <v>0</v>
      </c>
      <c r="M5661">
        <v>2024</v>
      </c>
      <c r="N5661">
        <f>VLOOKUP(E5661, '2024D'!$A$2:$G$339, 2, FALSE)</f>
        <v>209</v>
      </c>
      <c r="O5661">
        <f>VLOOKUP(E5661, '2024D'!$A$2:$G$339, 3, FALSE)</f>
        <v>37468</v>
      </c>
      <c r="P5661">
        <f>_20206[[#This Row],[最低排名]]-_20206[[#This Row],[同分人数]]+1</f>
        <v>37260</v>
      </c>
      <c r="Q5661">
        <f>IF(O5661&gt;=开始!$B$6, 1, 0)</f>
        <v>1</v>
      </c>
      <c r="R5661">
        <f>_20206[[#This Row],[最低排名]]-开始!$B$6</f>
        <v>37468</v>
      </c>
    </row>
    <row r="5662" spans="1:18">
      <c r="A5662">
        <v>28501</v>
      </c>
      <c r="B5662" t="s">
        <v>386</v>
      </c>
      <c r="C5662" t="str">
        <f t="shared" si="342"/>
        <v>华北理工</v>
      </c>
      <c r="D5662" t="str">
        <f t="shared" si="343"/>
        <v>01</v>
      </c>
      <c r="E5662" t="s">
        <v>752</v>
      </c>
      <c r="F5662">
        <v>180</v>
      </c>
      <c r="G5662">
        <v>94</v>
      </c>
      <c r="H5662">
        <v>98</v>
      </c>
      <c r="I5662">
        <v>49</v>
      </c>
      <c r="J5662">
        <v>49</v>
      </c>
      <c r="K5662">
        <v>49</v>
      </c>
      <c r="L5662">
        <v>0</v>
      </c>
      <c r="M5662">
        <v>2024</v>
      </c>
      <c r="N5662">
        <f>VLOOKUP(E5662, '2024D'!$A$2:$G$339, 2, FALSE)</f>
        <v>209</v>
      </c>
      <c r="O5662">
        <f>VLOOKUP(E5662, '2024D'!$A$2:$G$339, 3, FALSE)</f>
        <v>37468</v>
      </c>
      <c r="P5662">
        <f>_20206[[#This Row],[最低排名]]-_20206[[#This Row],[同分人数]]+1</f>
        <v>37260</v>
      </c>
      <c r="Q5662">
        <f>IF(O5662&gt;=开始!$B$6, 1, 0)</f>
        <v>1</v>
      </c>
      <c r="R5662">
        <f>_20206[[#This Row],[最低排名]]-开始!$B$6</f>
        <v>37468</v>
      </c>
    </row>
    <row r="5663" spans="1:18">
      <c r="A5663">
        <v>28502</v>
      </c>
      <c r="B5663" t="s">
        <v>388</v>
      </c>
      <c r="C5663" t="str">
        <f t="shared" ref="C5663:C5726" si="344">LEFT(B5663, FIND("(", B5663) - 1)</f>
        <v>华北理工</v>
      </c>
      <c r="D5663" t="str">
        <f t="shared" si="343"/>
        <v>02</v>
      </c>
      <c r="E5663" t="s">
        <v>128</v>
      </c>
      <c r="F5663">
        <v>206</v>
      </c>
      <c r="G5663">
        <v>111</v>
      </c>
      <c r="H5663">
        <v>120</v>
      </c>
      <c r="I5663">
        <v>55</v>
      </c>
      <c r="J5663">
        <v>49</v>
      </c>
      <c r="K5663">
        <v>49</v>
      </c>
      <c r="L5663">
        <v>0</v>
      </c>
      <c r="M5663">
        <v>2024</v>
      </c>
      <c r="N5663">
        <f>VLOOKUP(E5663, '2024D'!$A$2:$G$339, 2, FALSE)</f>
        <v>233</v>
      </c>
      <c r="O5663">
        <f>VLOOKUP(E5663, '2024D'!$A$2:$G$339, 3, FALSE)</f>
        <v>24795</v>
      </c>
      <c r="P5663">
        <f>_20206[[#This Row],[最低排名]]-_20206[[#This Row],[同分人数]]+1</f>
        <v>24563</v>
      </c>
      <c r="Q5663">
        <f>IF(O5663&gt;=开始!$B$6, 1, 0)</f>
        <v>1</v>
      </c>
      <c r="R5663">
        <f>_20206[[#This Row],[最低排名]]-开始!$B$6</f>
        <v>24795</v>
      </c>
    </row>
    <row r="5664" spans="1:18">
      <c r="A5664">
        <v>28503</v>
      </c>
      <c r="B5664" t="s">
        <v>390</v>
      </c>
      <c r="C5664" t="str">
        <f t="shared" si="344"/>
        <v>华北理工</v>
      </c>
      <c r="D5664" t="str">
        <f t="shared" si="343"/>
        <v>03</v>
      </c>
      <c r="E5664" t="s">
        <v>546</v>
      </c>
      <c r="F5664">
        <v>212</v>
      </c>
      <c r="G5664">
        <v>107</v>
      </c>
      <c r="H5664">
        <v>114</v>
      </c>
      <c r="I5664">
        <v>55</v>
      </c>
      <c r="J5664">
        <v>55</v>
      </c>
      <c r="K5664">
        <v>52</v>
      </c>
      <c r="L5664">
        <v>0</v>
      </c>
      <c r="M5664">
        <v>2024</v>
      </c>
      <c r="N5664">
        <f>VLOOKUP(E5664, '2024D'!$A$2:$G$339, 2, FALSE)</f>
        <v>244</v>
      </c>
      <c r="O5664">
        <f>VLOOKUP(E5664, '2024D'!$A$2:$G$339, 3, FALSE)</f>
        <v>22514</v>
      </c>
      <c r="P5664">
        <f>_20206[[#This Row],[最低排名]]-_20206[[#This Row],[同分人数]]+1</f>
        <v>22271</v>
      </c>
      <c r="Q5664">
        <f>IF(O5664&gt;=开始!$B$6, 1, 0)</f>
        <v>1</v>
      </c>
      <c r="R5664">
        <f>_20206[[#This Row],[最低排名]]-开始!$B$6</f>
        <v>22514</v>
      </c>
    </row>
    <row r="5665" spans="1:18">
      <c r="A5665">
        <v>28601</v>
      </c>
      <c r="B5665" t="s">
        <v>391</v>
      </c>
      <c r="C5665" t="str">
        <f t="shared" si="344"/>
        <v>河北医科</v>
      </c>
      <c r="D5665" t="str">
        <f t="shared" si="343"/>
        <v>01</v>
      </c>
      <c r="E5665" t="s">
        <v>560</v>
      </c>
      <c r="F5665">
        <v>192</v>
      </c>
      <c r="G5665">
        <v>102</v>
      </c>
      <c r="H5665">
        <v>104</v>
      </c>
      <c r="I5665">
        <v>58</v>
      </c>
      <c r="J5665">
        <v>49</v>
      </c>
      <c r="K5665">
        <v>46</v>
      </c>
      <c r="L5665">
        <v>0</v>
      </c>
      <c r="M5665">
        <v>2024</v>
      </c>
      <c r="N5665">
        <f>VLOOKUP(E5665, '2024D'!$A$2:$G$339, 2, FALSE)</f>
        <v>230</v>
      </c>
      <c r="O5665">
        <f>VLOOKUP(E5665, '2024D'!$A$2:$G$339, 3, FALSE)</f>
        <v>32134</v>
      </c>
      <c r="P5665">
        <f>_20206[[#This Row],[最低排名]]-_20206[[#This Row],[同分人数]]+1</f>
        <v>31905</v>
      </c>
      <c r="Q5665">
        <f>IF(O5665&gt;=开始!$B$6, 1, 0)</f>
        <v>1</v>
      </c>
      <c r="R5665">
        <f>_20206[[#This Row],[最低排名]]-开始!$B$6</f>
        <v>32134</v>
      </c>
    </row>
    <row r="5666" spans="1:18">
      <c r="A5666">
        <v>28602</v>
      </c>
      <c r="B5666" t="s">
        <v>392</v>
      </c>
      <c r="C5666" t="str">
        <f t="shared" si="344"/>
        <v>河北医科</v>
      </c>
      <c r="D5666" t="str">
        <f t="shared" ref="D5666:D5729" si="345">MID(B5666, FIND("(", B5666) + 1, FIND(")", B5666) - FIND("(", B5666) - 1)</f>
        <v>02</v>
      </c>
      <c r="E5666" t="s">
        <v>152</v>
      </c>
      <c r="F5666">
        <v>219</v>
      </c>
      <c r="G5666">
        <v>110</v>
      </c>
      <c r="H5666">
        <v>95</v>
      </c>
      <c r="I5666">
        <v>64</v>
      </c>
      <c r="J5666">
        <v>58</v>
      </c>
      <c r="K5666">
        <v>55</v>
      </c>
      <c r="L5666">
        <v>0</v>
      </c>
      <c r="M5666">
        <v>2024</v>
      </c>
      <c r="N5666">
        <f>VLOOKUP(E5666, '2024D'!$A$2:$G$339, 2, FALSE)</f>
        <v>271</v>
      </c>
      <c r="O5666">
        <f>VLOOKUP(E5666, '2024D'!$A$2:$G$339, 3, FALSE)</f>
        <v>21744</v>
      </c>
      <c r="P5666">
        <f>_20206[[#This Row],[最低排名]]-_20206[[#This Row],[同分人数]]+1</f>
        <v>21474</v>
      </c>
      <c r="Q5666">
        <f>IF(O5666&gt;=开始!$B$6, 1, 0)</f>
        <v>1</v>
      </c>
      <c r="R5666">
        <f>_20206[[#This Row],[最低排名]]-开始!$B$6</f>
        <v>21744</v>
      </c>
    </row>
    <row r="5667" spans="1:18">
      <c r="A5667">
        <v>28701</v>
      </c>
      <c r="B5667" t="s">
        <v>393</v>
      </c>
      <c r="C5667" t="str">
        <f t="shared" si="344"/>
        <v>承德医学</v>
      </c>
      <c r="D5667" t="str">
        <f t="shared" si="345"/>
        <v>01</v>
      </c>
      <c r="E5667" t="s">
        <v>205</v>
      </c>
      <c r="F5667">
        <v>199</v>
      </c>
      <c r="G5667">
        <v>103</v>
      </c>
      <c r="H5667">
        <v>90</v>
      </c>
      <c r="I5667">
        <v>43</v>
      </c>
      <c r="J5667">
        <v>43</v>
      </c>
      <c r="K5667">
        <v>43</v>
      </c>
      <c r="L5667">
        <v>0</v>
      </c>
      <c r="M5667">
        <v>2024</v>
      </c>
      <c r="N5667">
        <f>VLOOKUP(E5667, '2024D'!$A$2:$G$339, 2, FALSE)</f>
        <v>207</v>
      </c>
      <c r="O5667">
        <f>VLOOKUP(E5667, '2024D'!$A$2:$G$339, 3, FALSE)</f>
        <v>38869</v>
      </c>
      <c r="P5667">
        <f>_20206[[#This Row],[最低排名]]-_20206[[#This Row],[同分人数]]+1</f>
        <v>38663</v>
      </c>
      <c r="Q5667">
        <f>IF(O5667&gt;=开始!$B$6, 1, 0)</f>
        <v>1</v>
      </c>
      <c r="R5667">
        <f>_20206[[#This Row],[最低排名]]-开始!$B$6</f>
        <v>38869</v>
      </c>
    </row>
    <row r="5668" spans="1:18">
      <c r="A5668">
        <v>28702</v>
      </c>
      <c r="B5668" t="s">
        <v>2245</v>
      </c>
      <c r="C5668" t="str">
        <f t="shared" si="344"/>
        <v>承德医学</v>
      </c>
      <c r="D5668" t="str">
        <f t="shared" si="345"/>
        <v>02</v>
      </c>
      <c r="E5668" t="s">
        <v>130</v>
      </c>
      <c r="F5668">
        <v>216</v>
      </c>
      <c r="G5668">
        <v>126</v>
      </c>
      <c r="H5668">
        <v>81</v>
      </c>
      <c r="I5668">
        <v>55</v>
      </c>
      <c r="J5668">
        <v>55</v>
      </c>
      <c r="K5668">
        <v>52</v>
      </c>
      <c r="L5668">
        <v>0</v>
      </c>
      <c r="M5668">
        <v>2024</v>
      </c>
      <c r="N5668">
        <f>VLOOKUP(E5668, '2024D'!$A$2:$G$339, 2, FALSE)</f>
        <v>230</v>
      </c>
      <c r="O5668">
        <f>VLOOKUP(E5668, '2024D'!$A$2:$G$339, 3, FALSE)</f>
        <v>29755</v>
      </c>
      <c r="P5668">
        <f>_20206[[#This Row],[最低排名]]-_20206[[#This Row],[同分人数]]+1</f>
        <v>29526</v>
      </c>
      <c r="Q5668">
        <f>IF(O5668&gt;=开始!$B$6, 1, 0)</f>
        <v>1</v>
      </c>
      <c r="R5668">
        <f>_20206[[#This Row],[最低排名]]-开始!$B$6</f>
        <v>29755</v>
      </c>
    </row>
    <row r="5669" spans="1:18">
      <c r="A5669">
        <v>28801</v>
      </c>
      <c r="B5669" t="s">
        <v>394</v>
      </c>
      <c r="C5669" t="str">
        <f t="shared" si="344"/>
        <v>衡水学院</v>
      </c>
      <c r="D5669" t="str">
        <f t="shared" si="345"/>
        <v>01</v>
      </c>
      <c r="E5669" t="s">
        <v>513</v>
      </c>
      <c r="F5669">
        <v>197</v>
      </c>
      <c r="G5669">
        <v>101</v>
      </c>
      <c r="H5669">
        <v>88</v>
      </c>
      <c r="I5669">
        <v>49</v>
      </c>
      <c r="J5669">
        <v>43</v>
      </c>
      <c r="K5669">
        <v>43</v>
      </c>
      <c r="L5669">
        <v>0</v>
      </c>
      <c r="M5669">
        <v>2024</v>
      </c>
      <c r="N5669">
        <f>VLOOKUP(E5669, '2024D'!$A$2:$G$339, 2, FALSE)</f>
        <v>177</v>
      </c>
      <c r="O5669">
        <f>VLOOKUP(E5669, '2024D'!$A$2:$G$339, 3, FALSE)</f>
        <v>38443</v>
      </c>
      <c r="P5669">
        <f>_20206[[#This Row],[最低排名]]-_20206[[#This Row],[同分人数]]+1</f>
        <v>38267</v>
      </c>
      <c r="Q5669">
        <f>IF(O5669&gt;=开始!$B$6, 1, 0)</f>
        <v>1</v>
      </c>
      <c r="R5669">
        <f>_20206[[#This Row],[最低排名]]-开始!$B$6</f>
        <v>38443</v>
      </c>
    </row>
    <row r="5670" spans="1:18">
      <c r="A5670">
        <v>28802</v>
      </c>
      <c r="B5670" t="s">
        <v>1632</v>
      </c>
      <c r="C5670" t="str">
        <f t="shared" si="344"/>
        <v>衡水学院</v>
      </c>
      <c r="D5670" t="str">
        <f t="shared" si="345"/>
        <v>02</v>
      </c>
      <c r="E5670" t="s">
        <v>585</v>
      </c>
      <c r="F5670">
        <v>182</v>
      </c>
      <c r="G5670">
        <v>93</v>
      </c>
      <c r="H5670">
        <v>84</v>
      </c>
      <c r="I5670">
        <v>61</v>
      </c>
      <c r="J5670">
        <v>46</v>
      </c>
      <c r="K5670">
        <v>43</v>
      </c>
      <c r="L5670">
        <v>0</v>
      </c>
      <c r="M5670">
        <v>2024</v>
      </c>
      <c r="N5670">
        <f>VLOOKUP(E5670, '2024D'!$A$2:$G$339, 2, FALSE)</f>
        <v>190</v>
      </c>
      <c r="O5670">
        <f>VLOOKUP(E5670, '2024D'!$A$2:$G$339, 3, FALSE)</f>
        <v>39269</v>
      </c>
      <c r="P5670">
        <f>_20206[[#This Row],[最低排名]]-_20206[[#This Row],[同分人数]]+1</f>
        <v>39080</v>
      </c>
      <c r="Q5670">
        <f>IF(O5670&gt;=开始!$B$6, 1, 0)</f>
        <v>1</v>
      </c>
      <c r="R5670">
        <f>_20206[[#This Row],[最低排名]]-开始!$B$6</f>
        <v>39269</v>
      </c>
    </row>
    <row r="5671" spans="1:18">
      <c r="A5671">
        <v>28901</v>
      </c>
      <c r="B5671" t="s">
        <v>395</v>
      </c>
      <c r="C5671" t="str">
        <f t="shared" si="344"/>
        <v>燕山大学</v>
      </c>
      <c r="D5671" t="str">
        <f t="shared" si="345"/>
        <v>01</v>
      </c>
      <c r="E5671" t="s">
        <v>70</v>
      </c>
      <c r="F5671">
        <v>220</v>
      </c>
      <c r="G5671">
        <v>114</v>
      </c>
      <c r="H5671">
        <v>118</v>
      </c>
      <c r="I5671">
        <v>64</v>
      </c>
      <c r="J5671">
        <v>58</v>
      </c>
      <c r="K5671">
        <v>58</v>
      </c>
      <c r="L5671">
        <v>0</v>
      </c>
      <c r="M5671">
        <v>2024</v>
      </c>
      <c r="N5671">
        <f>VLOOKUP(E5671, '2024D'!$A$2:$G$339, 2, FALSE)</f>
        <v>270</v>
      </c>
      <c r="O5671">
        <f>VLOOKUP(E5671, '2024D'!$A$2:$G$339, 3, FALSE)</f>
        <v>15023</v>
      </c>
      <c r="P5671">
        <f>_20206[[#This Row],[最低排名]]-_20206[[#This Row],[同分人数]]+1</f>
        <v>14754</v>
      </c>
      <c r="Q5671">
        <f>IF(O5671&gt;=开始!$B$6, 1, 0)</f>
        <v>1</v>
      </c>
      <c r="R5671">
        <f>_20206[[#This Row],[最低排名]]-开始!$B$6</f>
        <v>15023</v>
      </c>
    </row>
    <row r="5672" spans="1:18">
      <c r="A5672">
        <v>28902</v>
      </c>
      <c r="B5672" t="s">
        <v>396</v>
      </c>
      <c r="C5672" t="str">
        <f t="shared" si="344"/>
        <v>燕山大学</v>
      </c>
      <c r="D5672" t="str">
        <f t="shared" si="345"/>
        <v>02</v>
      </c>
      <c r="E5672" t="s">
        <v>323</v>
      </c>
      <c r="F5672">
        <v>198</v>
      </c>
      <c r="G5672">
        <v>99</v>
      </c>
      <c r="H5672">
        <v>115</v>
      </c>
      <c r="I5672">
        <v>61</v>
      </c>
      <c r="J5672">
        <v>55</v>
      </c>
      <c r="K5672">
        <v>52</v>
      </c>
      <c r="L5672">
        <v>0</v>
      </c>
      <c r="M5672">
        <v>2024</v>
      </c>
      <c r="N5672">
        <f>VLOOKUP(E5672, '2024D'!$A$2:$G$339, 2, FALSE)</f>
        <v>257</v>
      </c>
      <c r="O5672">
        <f>VLOOKUP(E5672, '2024D'!$A$2:$G$339, 3, FALSE)</f>
        <v>24337</v>
      </c>
      <c r="P5672">
        <f>_20206[[#This Row],[最低排名]]-_20206[[#This Row],[同分人数]]+1</f>
        <v>24081</v>
      </c>
      <c r="Q5672">
        <f>IF(O5672&gt;=开始!$B$6, 1, 0)</f>
        <v>1</v>
      </c>
      <c r="R5672">
        <f>_20206[[#This Row],[最低排名]]-开始!$B$6</f>
        <v>24337</v>
      </c>
    </row>
    <row r="5673" spans="1:18">
      <c r="A5673">
        <v>29001</v>
      </c>
      <c r="B5673" t="s">
        <v>397</v>
      </c>
      <c r="C5673" t="str">
        <f t="shared" si="344"/>
        <v>北华航工</v>
      </c>
      <c r="D5673" t="str">
        <f t="shared" si="345"/>
        <v>01</v>
      </c>
      <c r="E5673" t="s">
        <v>50</v>
      </c>
      <c r="F5673">
        <v>201</v>
      </c>
      <c r="G5673">
        <v>106</v>
      </c>
      <c r="H5673">
        <v>83</v>
      </c>
      <c r="I5673">
        <v>52</v>
      </c>
      <c r="J5673">
        <v>49</v>
      </c>
      <c r="K5673">
        <v>46</v>
      </c>
      <c r="L5673">
        <v>0</v>
      </c>
      <c r="M5673">
        <v>2024</v>
      </c>
      <c r="N5673">
        <f>VLOOKUP(E5673, '2024D'!$A$2:$G$339, 2, FALSE)</f>
        <v>189</v>
      </c>
      <c r="O5673">
        <f>VLOOKUP(E5673, '2024D'!$A$2:$G$339, 3, FALSE)</f>
        <v>36222</v>
      </c>
      <c r="P5673">
        <f>_20206[[#This Row],[最低排名]]-_20206[[#This Row],[同分人数]]+1</f>
        <v>36034</v>
      </c>
      <c r="Q5673">
        <f>IF(O5673&gt;=开始!$B$6, 1, 0)</f>
        <v>1</v>
      </c>
      <c r="R5673">
        <f>_20206[[#This Row],[最低排名]]-开始!$B$6</f>
        <v>36222</v>
      </c>
    </row>
    <row r="5674" spans="1:18">
      <c r="A5674">
        <v>29002</v>
      </c>
      <c r="B5674" t="s">
        <v>399</v>
      </c>
      <c r="C5674" t="str">
        <f t="shared" si="344"/>
        <v>北华航工</v>
      </c>
      <c r="D5674" t="str">
        <f t="shared" si="345"/>
        <v>02</v>
      </c>
      <c r="E5674" t="s">
        <v>354</v>
      </c>
      <c r="F5674">
        <v>178</v>
      </c>
      <c r="G5674">
        <v>102</v>
      </c>
      <c r="H5674">
        <v>97</v>
      </c>
      <c r="I5674">
        <v>58</v>
      </c>
      <c r="J5674">
        <v>52</v>
      </c>
      <c r="K5674">
        <v>43</v>
      </c>
      <c r="L5674">
        <v>0</v>
      </c>
      <c r="M5674">
        <v>2024</v>
      </c>
      <c r="N5674">
        <f>VLOOKUP(E5674, '2024D'!$A$2:$G$339, 2, FALSE)</f>
        <v>204</v>
      </c>
      <c r="O5674">
        <f>VLOOKUP(E5674, '2024D'!$A$2:$G$339, 3, FALSE)</f>
        <v>36833</v>
      </c>
      <c r="P5674">
        <f>_20206[[#This Row],[最低排名]]-_20206[[#This Row],[同分人数]]+1</f>
        <v>36630</v>
      </c>
      <c r="Q5674">
        <f>IF(O5674&gt;=开始!$B$6, 1, 0)</f>
        <v>1</v>
      </c>
      <c r="R5674">
        <f>_20206[[#This Row],[最低排名]]-开始!$B$6</f>
        <v>36833</v>
      </c>
    </row>
    <row r="5675" spans="1:18">
      <c r="A5675">
        <v>29301</v>
      </c>
      <c r="B5675" t="s">
        <v>400</v>
      </c>
      <c r="C5675" t="str">
        <f t="shared" si="344"/>
        <v>石铁四方</v>
      </c>
      <c r="D5675" t="str">
        <f t="shared" si="345"/>
        <v>01</v>
      </c>
      <c r="E5675" t="s">
        <v>221</v>
      </c>
      <c r="F5675">
        <v>186</v>
      </c>
      <c r="G5675">
        <v>101</v>
      </c>
      <c r="H5675">
        <v>76</v>
      </c>
      <c r="I5675">
        <v>61</v>
      </c>
      <c r="J5675">
        <v>43</v>
      </c>
      <c r="K5675">
        <v>43</v>
      </c>
      <c r="L5675">
        <v>0</v>
      </c>
      <c r="M5675">
        <v>2024</v>
      </c>
      <c r="N5675">
        <f>VLOOKUP(E5675, '2024D'!$A$2:$G$339, 2, FALSE)</f>
        <v>172</v>
      </c>
      <c r="O5675">
        <f>VLOOKUP(E5675, '2024D'!$A$2:$G$339, 3, FALSE)</f>
        <v>40573</v>
      </c>
      <c r="P5675">
        <f>_20206[[#This Row],[最低排名]]-_20206[[#This Row],[同分人数]]+1</f>
        <v>40402</v>
      </c>
      <c r="Q5675">
        <f>IF(O5675&gt;=开始!$B$6, 1, 0)</f>
        <v>1</v>
      </c>
      <c r="R5675">
        <f>_20206[[#This Row],[最低排名]]-开始!$B$6</f>
        <v>40573</v>
      </c>
    </row>
    <row r="5676" spans="1:18">
      <c r="A5676">
        <v>29302</v>
      </c>
      <c r="B5676" t="s">
        <v>401</v>
      </c>
      <c r="C5676" t="str">
        <f t="shared" si="344"/>
        <v>石铁四方</v>
      </c>
      <c r="D5676" t="str">
        <f t="shared" si="345"/>
        <v>02</v>
      </c>
      <c r="E5676" t="s">
        <v>198</v>
      </c>
      <c r="F5676">
        <v>190</v>
      </c>
      <c r="G5676">
        <v>106</v>
      </c>
      <c r="H5676">
        <v>68</v>
      </c>
      <c r="I5676">
        <v>58</v>
      </c>
      <c r="J5676">
        <v>49</v>
      </c>
      <c r="K5676">
        <v>40</v>
      </c>
      <c r="L5676">
        <v>0</v>
      </c>
      <c r="M5676">
        <v>2024</v>
      </c>
      <c r="N5676">
        <f>VLOOKUP(E5676, '2024D'!$A$2:$G$339, 2, FALSE)</f>
        <v>194</v>
      </c>
      <c r="O5676">
        <f>VLOOKUP(E5676, '2024D'!$A$2:$G$339, 3, FALSE)</f>
        <v>41271</v>
      </c>
      <c r="P5676">
        <f>_20206[[#This Row],[最低排名]]-_20206[[#This Row],[同分人数]]+1</f>
        <v>41078</v>
      </c>
      <c r="Q5676">
        <f>IF(O5676&gt;=开始!$B$6, 1, 0)</f>
        <v>1</v>
      </c>
      <c r="R5676">
        <f>_20206[[#This Row],[最低排名]]-开始!$B$6</f>
        <v>41271</v>
      </c>
    </row>
    <row r="5677" spans="1:18">
      <c r="A5677">
        <v>29303</v>
      </c>
      <c r="B5677" t="s">
        <v>2246</v>
      </c>
      <c r="C5677" t="str">
        <f t="shared" si="344"/>
        <v>石铁四方</v>
      </c>
      <c r="D5677" t="str">
        <f t="shared" si="345"/>
        <v>03</v>
      </c>
      <c r="E5677" t="s">
        <v>198</v>
      </c>
      <c r="F5677">
        <v>188</v>
      </c>
      <c r="G5677">
        <v>103</v>
      </c>
      <c r="H5677">
        <v>76</v>
      </c>
      <c r="I5677">
        <v>55</v>
      </c>
      <c r="J5677">
        <v>43</v>
      </c>
      <c r="K5677">
        <v>43</v>
      </c>
      <c r="L5677">
        <v>0</v>
      </c>
      <c r="M5677">
        <v>2024</v>
      </c>
      <c r="N5677">
        <f>VLOOKUP(E5677, '2024D'!$A$2:$G$339, 2, FALSE)</f>
        <v>194</v>
      </c>
      <c r="O5677">
        <f>VLOOKUP(E5677, '2024D'!$A$2:$G$339, 3, FALSE)</f>
        <v>41271</v>
      </c>
      <c r="P5677">
        <f>_20206[[#This Row],[最低排名]]-_20206[[#This Row],[同分人数]]+1</f>
        <v>41078</v>
      </c>
      <c r="Q5677">
        <f>IF(O5677&gt;=开始!$B$6, 1, 0)</f>
        <v>1</v>
      </c>
      <c r="R5677">
        <f>_20206[[#This Row],[最低排名]]-开始!$B$6</f>
        <v>41271</v>
      </c>
    </row>
    <row r="5678" spans="1:18">
      <c r="A5678">
        <v>29501</v>
      </c>
      <c r="B5678" t="s">
        <v>403</v>
      </c>
      <c r="C5678" t="str">
        <f t="shared" si="344"/>
        <v>京中东方</v>
      </c>
      <c r="D5678" t="str">
        <f t="shared" si="345"/>
        <v>01</v>
      </c>
      <c r="E5678" t="s">
        <v>1548</v>
      </c>
      <c r="F5678">
        <v>188</v>
      </c>
      <c r="G5678">
        <v>96</v>
      </c>
      <c r="H5678">
        <v>77</v>
      </c>
      <c r="I5678">
        <v>49</v>
      </c>
      <c r="J5678">
        <v>46</v>
      </c>
      <c r="K5678">
        <v>43</v>
      </c>
      <c r="L5678">
        <v>0</v>
      </c>
      <c r="M5678">
        <v>2024</v>
      </c>
      <c r="N5678">
        <f>VLOOKUP(E5678, '2024D'!$A$2:$G$339, 2, FALSE)</f>
        <v>161</v>
      </c>
      <c r="O5678">
        <f>VLOOKUP(E5678, '2024D'!$A$2:$G$339, 3, FALSE)</f>
        <v>41594</v>
      </c>
      <c r="P5678">
        <f>_20206[[#This Row],[最低排名]]-_20206[[#This Row],[同分人数]]+1</f>
        <v>41434</v>
      </c>
      <c r="Q5678">
        <f>IF(O5678&gt;=开始!$B$6, 1, 0)</f>
        <v>1</v>
      </c>
      <c r="R5678">
        <f>_20206[[#This Row],[最低排名]]-开始!$B$6</f>
        <v>41594</v>
      </c>
    </row>
    <row r="5679" spans="1:18">
      <c r="A5679">
        <v>29502</v>
      </c>
      <c r="B5679" t="s">
        <v>404</v>
      </c>
      <c r="C5679" t="str">
        <f t="shared" si="344"/>
        <v>京中东方</v>
      </c>
      <c r="D5679" t="str">
        <f t="shared" si="345"/>
        <v>02</v>
      </c>
      <c r="E5679" t="s">
        <v>398</v>
      </c>
      <c r="F5679">
        <v>174</v>
      </c>
      <c r="G5679">
        <v>100</v>
      </c>
      <c r="H5679">
        <v>82</v>
      </c>
      <c r="I5679">
        <v>61</v>
      </c>
      <c r="J5679">
        <v>61</v>
      </c>
      <c r="K5679">
        <v>55</v>
      </c>
      <c r="L5679">
        <v>0</v>
      </c>
      <c r="M5679">
        <v>2024</v>
      </c>
      <c r="N5679">
        <f>VLOOKUP(E5679, '2024D'!$A$2:$G$339, 2, FALSE)</f>
        <v>236</v>
      </c>
      <c r="O5679">
        <f>VLOOKUP(E5679, '2024D'!$A$2:$G$339, 3, FALSE)</f>
        <v>35806</v>
      </c>
      <c r="P5679">
        <f>_20206[[#This Row],[最低排名]]-_20206[[#This Row],[同分人数]]+1</f>
        <v>35571</v>
      </c>
      <c r="Q5679">
        <f>IF(O5679&gt;=开始!$B$6, 1, 0)</f>
        <v>1</v>
      </c>
      <c r="R5679">
        <f>_20206[[#This Row],[最低排名]]-开始!$B$6</f>
        <v>35806</v>
      </c>
    </row>
    <row r="5680" spans="1:18">
      <c r="A5680">
        <v>29503</v>
      </c>
      <c r="B5680" t="s">
        <v>1555</v>
      </c>
      <c r="C5680" t="str">
        <f t="shared" si="344"/>
        <v>京中东方</v>
      </c>
      <c r="D5680" t="str">
        <f t="shared" si="345"/>
        <v>03</v>
      </c>
      <c r="E5680" t="s">
        <v>752</v>
      </c>
      <c r="F5680">
        <v>185</v>
      </c>
      <c r="G5680">
        <v>96</v>
      </c>
      <c r="H5680">
        <v>78</v>
      </c>
      <c r="I5680">
        <v>55</v>
      </c>
      <c r="J5680">
        <v>55</v>
      </c>
      <c r="K5680">
        <v>52</v>
      </c>
      <c r="L5680">
        <v>0</v>
      </c>
      <c r="M5680">
        <v>2024</v>
      </c>
      <c r="N5680">
        <f>VLOOKUP(E5680, '2024D'!$A$2:$G$339, 2, FALSE)</f>
        <v>209</v>
      </c>
      <c r="O5680">
        <f>VLOOKUP(E5680, '2024D'!$A$2:$G$339, 3, FALSE)</f>
        <v>37468</v>
      </c>
      <c r="P5680">
        <f>_20206[[#This Row],[最低排名]]-_20206[[#This Row],[同分人数]]+1</f>
        <v>37260</v>
      </c>
      <c r="Q5680">
        <f>IF(O5680&gt;=开始!$B$6, 1, 0)</f>
        <v>1</v>
      </c>
      <c r="R5680">
        <f>_20206[[#This Row],[最低排名]]-开始!$B$6</f>
        <v>37468</v>
      </c>
    </row>
    <row r="5681" spans="1:18">
      <c r="A5681">
        <v>29504</v>
      </c>
      <c r="B5681" t="s">
        <v>2247</v>
      </c>
      <c r="C5681" t="str">
        <f t="shared" si="344"/>
        <v>京中东方</v>
      </c>
      <c r="D5681" t="str">
        <f t="shared" si="345"/>
        <v>04</v>
      </c>
      <c r="E5681" t="s">
        <v>198</v>
      </c>
      <c r="F5681">
        <v>176</v>
      </c>
      <c r="G5681">
        <v>97</v>
      </c>
      <c r="H5681">
        <v>85</v>
      </c>
      <c r="I5681">
        <v>49</v>
      </c>
      <c r="J5681">
        <v>49</v>
      </c>
      <c r="K5681">
        <v>46</v>
      </c>
      <c r="L5681">
        <v>0</v>
      </c>
      <c r="M5681">
        <v>2024</v>
      </c>
      <c r="N5681">
        <f>VLOOKUP(E5681, '2024D'!$A$2:$G$339, 2, FALSE)</f>
        <v>194</v>
      </c>
      <c r="O5681">
        <f>VLOOKUP(E5681, '2024D'!$A$2:$G$339, 3, FALSE)</f>
        <v>41271</v>
      </c>
      <c r="P5681">
        <f>_20206[[#This Row],[最低排名]]-_20206[[#This Row],[同分人数]]+1</f>
        <v>41078</v>
      </c>
      <c r="Q5681">
        <f>IF(O5681&gt;=开始!$B$6, 1, 0)</f>
        <v>1</v>
      </c>
      <c r="R5681">
        <f>_20206[[#This Row],[最低排名]]-开始!$B$6</f>
        <v>41271</v>
      </c>
    </row>
    <row r="5682" spans="1:18">
      <c r="A5682">
        <v>29701</v>
      </c>
      <c r="B5682" t="s">
        <v>406</v>
      </c>
      <c r="C5682" t="str">
        <f t="shared" si="344"/>
        <v>河北环境</v>
      </c>
      <c r="D5682" t="str">
        <f t="shared" si="345"/>
        <v>01</v>
      </c>
      <c r="E5682" t="s">
        <v>205</v>
      </c>
      <c r="F5682">
        <v>180</v>
      </c>
      <c r="G5682">
        <v>91</v>
      </c>
      <c r="H5682">
        <v>94</v>
      </c>
      <c r="I5682">
        <v>49</v>
      </c>
      <c r="J5682">
        <v>49</v>
      </c>
      <c r="K5682">
        <v>46</v>
      </c>
      <c r="L5682">
        <v>0</v>
      </c>
      <c r="M5682">
        <v>2024</v>
      </c>
      <c r="N5682">
        <f>VLOOKUP(E5682, '2024D'!$A$2:$G$339, 2, FALSE)</f>
        <v>207</v>
      </c>
      <c r="O5682">
        <f>VLOOKUP(E5682, '2024D'!$A$2:$G$339, 3, FALSE)</f>
        <v>38869</v>
      </c>
      <c r="P5682">
        <f>_20206[[#This Row],[最低排名]]-_20206[[#This Row],[同分人数]]+1</f>
        <v>38663</v>
      </c>
      <c r="Q5682">
        <f>IF(O5682&gt;=开始!$B$6, 1, 0)</f>
        <v>1</v>
      </c>
      <c r="R5682">
        <f>_20206[[#This Row],[最低排名]]-开始!$B$6</f>
        <v>38869</v>
      </c>
    </row>
    <row r="5683" spans="1:18">
      <c r="A5683">
        <v>29702</v>
      </c>
      <c r="B5683" t="s">
        <v>407</v>
      </c>
      <c r="C5683" t="str">
        <f t="shared" si="344"/>
        <v>河北环境</v>
      </c>
      <c r="D5683" t="str">
        <f t="shared" si="345"/>
        <v>02</v>
      </c>
      <c r="E5683" t="s">
        <v>209</v>
      </c>
      <c r="F5683">
        <v>190</v>
      </c>
      <c r="G5683">
        <v>96</v>
      </c>
      <c r="H5683">
        <v>75</v>
      </c>
      <c r="I5683">
        <v>58</v>
      </c>
      <c r="J5683">
        <v>49</v>
      </c>
      <c r="K5683">
        <v>43</v>
      </c>
      <c r="L5683">
        <v>0</v>
      </c>
      <c r="M5683">
        <v>2024</v>
      </c>
      <c r="N5683">
        <f>VLOOKUP(E5683, '2024D'!$A$2:$G$339, 2, FALSE)</f>
        <v>185</v>
      </c>
      <c r="O5683">
        <f>VLOOKUP(E5683, '2024D'!$A$2:$G$339, 3, FALSE)</f>
        <v>39454</v>
      </c>
      <c r="P5683">
        <f>_20206[[#This Row],[最低排名]]-_20206[[#This Row],[同分人数]]+1</f>
        <v>39270</v>
      </c>
      <c r="Q5683">
        <f>IF(O5683&gt;=开始!$B$6, 1, 0)</f>
        <v>1</v>
      </c>
      <c r="R5683">
        <f>_20206[[#This Row],[最低排名]]-开始!$B$6</f>
        <v>39454</v>
      </c>
    </row>
    <row r="5684" spans="1:18">
      <c r="A5684">
        <v>29703</v>
      </c>
      <c r="B5684" t="s">
        <v>409</v>
      </c>
      <c r="C5684" t="str">
        <f t="shared" si="344"/>
        <v>河北环境</v>
      </c>
      <c r="D5684" t="str">
        <f t="shared" si="345"/>
        <v>03</v>
      </c>
      <c r="E5684" t="s">
        <v>585</v>
      </c>
      <c r="F5684">
        <v>190</v>
      </c>
      <c r="G5684">
        <v>101</v>
      </c>
      <c r="H5684">
        <v>82</v>
      </c>
      <c r="I5684">
        <v>49</v>
      </c>
      <c r="J5684">
        <v>49</v>
      </c>
      <c r="K5684">
        <v>46</v>
      </c>
      <c r="L5684">
        <v>0</v>
      </c>
      <c r="M5684">
        <v>2024</v>
      </c>
      <c r="N5684">
        <f>VLOOKUP(E5684, '2024D'!$A$2:$G$339, 2, FALSE)</f>
        <v>190</v>
      </c>
      <c r="O5684">
        <f>VLOOKUP(E5684, '2024D'!$A$2:$G$339, 3, FALSE)</f>
        <v>39269</v>
      </c>
      <c r="P5684">
        <f>_20206[[#This Row],[最低排名]]-_20206[[#This Row],[同分人数]]+1</f>
        <v>39080</v>
      </c>
      <c r="Q5684">
        <f>IF(O5684&gt;=开始!$B$6, 1, 0)</f>
        <v>1</v>
      </c>
      <c r="R5684">
        <f>_20206[[#This Row],[最低排名]]-开始!$B$6</f>
        <v>39269</v>
      </c>
    </row>
    <row r="5685" spans="1:18">
      <c r="A5685">
        <v>29801</v>
      </c>
      <c r="B5685" t="s">
        <v>413</v>
      </c>
      <c r="C5685" t="str">
        <f t="shared" si="344"/>
        <v>河北建工</v>
      </c>
      <c r="D5685" t="str">
        <f t="shared" si="345"/>
        <v>01</v>
      </c>
      <c r="E5685" t="s">
        <v>408</v>
      </c>
      <c r="F5685">
        <v>197</v>
      </c>
      <c r="G5685">
        <v>105</v>
      </c>
      <c r="H5685">
        <v>84</v>
      </c>
      <c r="I5685">
        <v>49</v>
      </c>
      <c r="J5685">
        <v>46</v>
      </c>
      <c r="K5685">
        <v>43</v>
      </c>
      <c r="L5685">
        <v>0</v>
      </c>
      <c r="M5685">
        <v>2024</v>
      </c>
      <c r="N5685">
        <f>VLOOKUP(E5685, '2024D'!$A$2:$G$339, 2, FALSE)</f>
        <v>219</v>
      </c>
      <c r="O5685">
        <f>VLOOKUP(E5685, '2024D'!$A$2:$G$339, 3, FALSE)</f>
        <v>38662</v>
      </c>
      <c r="P5685">
        <f>_20206[[#This Row],[最低排名]]-_20206[[#This Row],[同分人数]]+1</f>
        <v>38444</v>
      </c>
      <c r="Q5685">
        <f>IF(O5685&gt;=开始!$B$6, 1, 0)</f>
        <v>1</v>
      </c>
      <c r="R5685">
        <f>_20206[[#This Row],[最低排名]]-开始!$B$6</f>
        <v>38662</v>
      </c>
    </row>
    <row r="5686" spans="1:18">
      <c r="A5686">
        <v>29802</v>
      </c>
      <c r="B5686" t="s">
        <v>2248</v>
      </c>
      <c r="C5686" t="str">
        <f t="shared" si="344"/>
        <v>河北建工</v>
      </c>
      <c r="D5686" t="str">
        <f t="shared" si="345"/>
        <v>02</v>
      </c>
      <c r="E5686" t="s">
        <v>998</v>
      </c>
      <c r="F5686">
        <v>185</v>
      </c>
      <c r="G5686">
        <v>93</v>
      </c>
      <c r="H5686">
        <v>82</v>
      </c>
      <c r="I5686">
        <v>49</v>
      </c>
      <c r="J5686">
        <v>49</v>
      </c>
      <c r="K5686">
        <v>46</v>
      </c>
      <c r="L5686">
        <v>0</v>
      </c>
      <c r="M5686">
        <v>2024</v>
      </c>
      <c r="N5686">
        <f>VLOOKUP(E5686, '2024D'!$A$2:$G$339, 2, FALSE)</f>
        <v>212</v>
      </c>
      <c r="O5686">
        <f>VLOOKUP(E5686, '2024D'!$A$2:$G$339, 3, FALSE)</f>
        <v>40210</v>
      </c>
      <c r="P5686">
        <f>_20206[[#This Row],[最低排名]]-_20206[[#This Row],[同分人数]]+1</f>
        <v>39999</v>
      </c>
      <c r="Q5686">
        <f>IF(O5686&gt;=开始!$B$6, 1, 0)</f>
        <v>1</v>
      </c>
      <c r="R5686">
        <f>_20206[[#This Row],[最低排名]]-开始!$B$6</f>
        <v>40210</v>
      </c>
    </row>
    <row r="5687" spans="1:18">
      <c r="A5687">
        <v>29803</v>
      </c>
      <c r="B5687" t="s">
        <v>2249</v>
      </c>
      <c r="C5687" t="str">
        <f t="shared" si="344"/>
        <v>河北建工</v>
      </c>
      <c r="D5687" t="str">
        <f t="shared" si="345"/>
        <v>03</v>
      </c>
      <c r="E5687" t="s">
        <v>513</v>
      </c>
      <c r="F5687">
        <v>161</v>
      </c>
      <c r="G5687">
        <v>87</v>
      </c>
      <c r="H5687">
        <v>88</v>
      </c>
      <c r="I5687">
        <v>58</v>
      </c>
      <c r="J5687">
        <v>58</v>
      </c>
      <c r="K5687">
        <v>55</v>
      </c>
      <c r="L5687">
        <v>0</v>
      </c>
      <c r="M5687">
        <v>2024</v>
      </c>
      <c r="N5687">
        <f>VLOOKUP(E5687, '2024D'!$A$2:$G$339, 2, FALSE)</f>
        <v>177</v>
      </c>
      <c r="O5687">
        <f>VLOOKUP(E5687, '2024D'!$A$2:$G$339, 3, FALSE)</f>
        <v>38443</v>
      </c>
      <c r="P5687">
        <f>_20206[[#This Row],[最低排名]]-_20206[[#This Row],[同分人数]]+1</f>
        <v>38267</v>
      </c>
      <c r="Q5687">
        <f>IF(O5687&gt;=开始!$B$6, 1, 0)</f>
        <v>1</v>
      </c>
      <c r="R5687">
        <f>_20206[[#This Row],[最低排名]]-开始!$B$6</f>
        <v>38443</v>
      </c>
    </row>
    <row r="5688" spans="1:18">
      <c r="A5688">
        <v>29901</v>
      </c>
      <c r="B5688" t="s">
        <v>414</v>
      </c>
      <c r="C5688" t="str">
        <f t="shared" si="344"/>
        <v>中国警察</v>
      </c>
      <c r="D5688" t="str">
        <f t="shared" si="345"/>
        <v>01</v>
      </c>
      <c r="E5688" t="s">
        <v>383</v>
      </c>
      <c r="F5688">
        <v>183</v>
      </c>
      <c r="G5688">
        <v>96</v>
      </c>
      <c r="H5688">
        <v>84</v>
      </c>
      <c r="I5688">
        <v>61</v>
      </c>
      <c r="J5688">
        <v>49</v>
      </c>
      <c r="K5688">
        <v>46</v>
      </c>
      <c r="L5688">
        <v>0</v>
      </c>
      <c r="M5688">
        <v>2024</v>
      </c>
      <c r="N5688">
        <f>VLOOKUP(E5688, '2024D'!$A$2:$G$339, 2, FALSE)</f>
        <v>190</v>
      </c>
      <c r="O5688">
        <f>VLOOKUP(E5688, '2024D'!$A$2:$G$339, 3, FALSE)</f>
        <v>37882</v>
      </c>
      <c r="P5688">
        <f>_20206[[#This Row],[最低排名]]-_20206[[#This Row],[同分人数]]+1</f>
        <v>37693</v>
      </c>
      <c r="Q5688">
        <f>IF(O5688&gt;=开始!$B$6, 1, 0)</f>
        <v>1</v>
      </c>
      <c r="R5688">
        <f>_20206[[#This Row],[最低排名]]-开始!$B$6</f>
        <v>37882</v>
      </c>
    </row>
    <row r="5689" spans="1:18">
      <c r="A5689">
        <v>29902</v>
      </c>
      <c r="B5689" t="s">
        <v>415</v>
      </c>
      <c r="C5689" t="str">
        <f t="shared" si="344"/>
        <v>中国警察</v>
      </c>
      <c r="D5689" t="str">
        <f t="shared" si="345"/>
        <v>02</v>
      </c>
      <c r="E5689" t="s">
        <v>173</v>
      </c>
      <c r="F5689">
        <v>201</v>
      </c>
      <c r="G5689">
        <v>102</v>
      </c>
      <c r="H5689">
        <v>88</v>
      </c>
      <c r="I5689">
        <v>61</v>
      </c>
      <c r="J5689">
        <v>58</v>
      </c>
      <c r="K5689">
        <v>55</v>
      </c>
      <c r="L5689">
        <v>0</v>
      </c>
      <c r="M5689">
        <v>2024</v>
      </c>
      <c r="N5689">
        <f>VLOOKUP(E5689, '2024D'!$A$2:$G$339, 2, FALSE)</f>
        <v>237</v>
      </c>
      <c r="O5689">
        <f>VLOOKUP(E5689, '2024D'!$A$2:$G$339, 3, FALSE)</f>
        <v>28756</v>
      </c>
      <c r="P5689">
        <f>_20206[[#This Row],[最低排名]]-_20206[[#This Row],[同分人数]]+1</f>
        <v>28520</v>
      </c>
      <c r="Q5689">
        <f>IF(O5689&gt;=开始!$B$6, 1, 0)</f>
        <v>1</v>
      </c>
      <c r="R5689">
        <f>_20206[[#This Row],[最低排名]]-开始!$B$6</f>
        <v>28756</v>
      </c>
    </row>
    <row r="5690" spans="1:18">
      <c r="A5690">
        <v>29903</v>
      </c>
      <c r="B5690" t="s">
        <v>2250</v>
      </c>
      <c r="C5690" t="str">
        <f t="shared" si="344"/>
        <v>中国警察</v>
      </c>
      <c r="D5690" t="str">
        <f t="shared" si="345"/>
        <v>03</v>
      </c>
      <c r="E5690" t="s">
        <v>372</v>
      </c>
      <c r="F5690">
        <v>206</v>
      </c>
      <c r="G5690">
        <v>106</v>
      </c>
      <c r="H5690">
        <v>117</v>
      </c>
      <c r="I5690">
        <v>58</v>
      </c>
      <c r="J5690">
        <v>49</v>
      </c>
      <c r="K5690">
        <v>46</v>
      </c>
      <c r="L5690">
        <v>0</v>
      </c>
      <c r="M5690">
        <v>2024</v>
      </c>
      <c r="N5690">
        <f>VLOOKUP(E5690, '2024D'!$A$2:$G$339, 2, FALSE)</f>
        <v>242</v>
      </c>
      <c r="O5690">
        <f>VLOOKUP(E5690, '2024D'!$A$2:$G$339, 3, FALSE)</f>
        <v>25541</v>
      </c>
      <c r="P5690">
        <f>_20206[[#This Row],[最低排名]]-_20206[[#This Row],[同分人数]]+1</f>
        <v>25300</v>
      </c>
      <c r="Q5690">
        <f>IF(O5690&gt;=开始!$B$6, 1, 0)</f>
        <v>1</v>
      </c>
      <c r="R5690">
        <f>_20206[[#This Row],[最低排名]]-开始!$B$6</f>
        <v>25541</v>
      </c>
    </row>
    <row r="5691" spans="1:18">
      <c r="A5691">
        <v>30101</v>
      </c>
      <c r="B5691" t="s">
        <v>2251</v>
      </c>
      <c r="C5691" t="str">
        <f t="shared" si="344"/>
        <v>石铁大</v>
      </c>
      <c r="D5691" t="str">
        <f t="shared" si="345"/>
        <v>01</v>
      </c>
      <c r="E5691" t="s">
        <v>363</v>
      </c>
      <c r="F5691">
        <v>189</v>
      </c>
      <c r="G5691">
        <v>108</v>
      </c>
      <c r="H5691">
        <v>76</v>
      </c>
      <c r="I5691">
        <v>67</v>
      </c>
      <c r="J5691">
        <v>55</v>
      </c>
      <c r="K5691">
        <v>49</v>
      </c>
      <c r="L5691">
        <v>0</v>
      </c>
      <c r="M5691">
        <v>2024</v>
      </c>
      <c r="N5691">
        <f>VLOOKUP(E5691, '2024D'!$A$2:$G$339, 2, FALSE)</f>
        <v>204</v>
      </c>
      <c r="O5691">
        <f>VLOOKUP(E5691, '2024D'!$A$2:$G$339, 3, FALSE)</f>
        <v>35127</v>
      </c>
      <c r="P5691">
        <f>_20206[[#This Row],[最低排名]]-_20206[[#This Row],[同分人数]]+1</f>
        <v>34924</v>
      </c>
      <c r="Q5691">
        <f>IF(O5691&gt;=开始!$B$6, 1, 0)</f>
        <v>1</v>
      </c>
      <c r="R5691">
        <f>_20206[[#This Row],[最低排名]]-开始!$B$6</f>
        <v>35127</v>
      </c>
    </row>
    <row r="5692" spans="1:18">
      <c r="A5692">
        <v>30102</v>
      </c>
      <c r="B5692" t="s">
        <v>2252</v>
      </c>
      <c r="C5692" t="str">
        <f t="shared" si="344"/>
        <v>石铁大</v>
      </c>
      <c r="D5692" t="str">
        <f t="shared" si="345"/>
        <v>02</v>
      </c>
      <c r="E5692" t="s">
        <v>178</v>
      </c>
      <c r="F5692">
        <v>208</v>
      </c>
      <c r="G5692">
        <v>107</v>
      </c>
      <c r="H5692">
        <v>85</v>
      </c>
      <c r="I5692">
        <v>58</v>
      </c>
      <c r="J5692">
        <v>55</v>
      </c>
      <c r="K5692">
        <v>52</v>
      </c>
      <c r="L5692">
        <v>0</v>
      </c>
      <c r="M5692">
        <v>2024</v>
      </c>
      <c r="N5692">
        <f>VLOOKUP(E5692, '2024D'!$A$2:$G$339, 2, FALSE)</f>
        <v>239</v>
      </c>
      <c r="O5692">
        <f>VLOOKUP(E5692, '2024D'!$A$2:$G$339, 3, FALSE)</f>
        <v>29994</v>
      </c>
      <c r="P5692">
        <f>_20206[[#This Row],[最低排名]]-_20206[[#This Row],[同分人数]]+1</f>
        <v>29756</v>
      </c>
      <c r="Q5692">
        <f>IF(O5692&gt;=开始!$B$6, 1, 0)</f>
        <v>1</v>
      </c>
      <c r="R5692">
        <f>_20206[[#This Row],[最低排名]]-开始!$B$6</f>
        <v>29994</v>
      </c>
    </row>
    <row r="5693" spans="1:18">
      <c r="A5693">
        <v>30103</v>
      </c>
      <c r="B5693" t="s">
        <v>2253</v>
      </c>
      <c r="C5693" t="str">
        <f t="shared" si="344"/>
        <v>石铁大</v>
      </c>
      <c r="D5693" t="str">
        <f t="shared" si="345"/>
        <v>03</v>
      </c>
      <c r="E5693" t="s">
        <v>155</v>
      </c>
      <c r="F5693">
        <v>211</v>
      </c>
      <c r="G5693">
        <v>109</v>
      </c>
      <c r="H5693">
        <v>101</v>
      </c>
      <c r="I5693">
        <v>61</v>
      </c>
      <c r="J5693">
        <v>61</v>
      </c>
      <c r="K5693">
        <v>55</v>
      </c>
      <c r="L5693">
        <v>0</v>
      </c>
      <c r="M5693">
        <v>2024</v>
      </c>
      <c r="N5693">
        <f>VLOOKUP(E5693, '2024D'!$A$2:$G$339, 2, FALSE)</f>
        <v>267</v>
      </c>
      <c r="O5693">
        <f>VLOOKUP(E5693, '2024D'!$A$2:$G$339, 3, FALSE)</f>
        <v>22270</v>
      </c>
      <c r="P5693">
        <f>_20206[[#This Row],[最低排名]]-_20206[[#This Row],[同分人数]]+1</f>
        <v>22004</v>
      </c>
      <c r="Q5693">
        <f>IF(O5693&gt;=开始!$B$6, 1, 0)</f>
        <v>1</v>
      </c>
      <c r="R5693">
        <f>_20206[[#This Row],[最低排名]]-开始!$B$6</f>
        <v>22270</v>
      </c>
    </row>
    <row r="5694" spans="1:18">
      <c r="A5694">
        <v>30201</v>
      </c>
      <c r="B5694" t="s">
        <v>416</v>
      </c>
      <c r="C5694" t="str">
        <f t="shared" si="344"/>
        <v>冀油职大</v>
      </c>
      <c r="D5694" t="str">
        <f t="shared" si="345"/>
        <v>01</v>
      </c>
      <c r="E5694" t="s">
        <v>205</v>
      </c>
      <c r="F5694">
        <v>188</v>
      </c>
      <c r="G5694">
        <v>99</v>
      </c>
      <c r="H5694">
        <v>89</v>
      </c>
      <c r="I5694">
        <v>49</v>
      </c>
      <c r="J5694">
        <v>49</v>
      </c>
      <c r="K5694">
        <v>43</v>
      </c>
      <c r="L5694">
        <v>0</v>
      </c>
      <c r="M5694">
        <v>2024</v>
      </c>
      <c r="N5694">
        <f>VLOOKUP(E5694, '2024D'!$A$2:$G$339, 2, FALSE)</f>
        <v>207</v>
      </c>
      <c r="O5694">
        <f>VLOOKUP(E5694, '2024D'!$A$2:$G$339, 3, FALSE)</f>
        <v>38869</v>
      </c>
      <c r="P5694">
        <f>_20206[[#This Row],[最低排名]]-_20206[[#This Row],[同分人数]]+1</f>
        <v>38663</v>
      </c>
      <c r="Q5694">
        <f>IF(O5694&gt;=开始!$B$6, 1, 0)</f>
        <v>1</v>
      </c>
      <c r="R5694">
        <f>_20206[[#This Row],[最低排名]]-开始!$B$6</f>
        <v>38869</v>
      </c>
    </row>
    <row r="5695" spans="1:18">
      <c r="A5695">
        <v>30202</v>
      </c>
      <c r="B5695" t="s">
        <v>417</v>
      </c>
      <c r="C5695" t="str">
        <f t="shared" si="344"/>
        <v>冀油职大</v>
      </c>
      <c r="D5695" t="str">
        <f t="shared" si="345"/>
        <v>02</v>
      </c>
      <c r="E5695" t="s">
        <v>56</v>
      </c>
      <c r="F5695">
        <v>181</v>
      </c>
      <c r="G5695">
        <v>92</v>
      </c>
      <c r="H5695">
        <v>86</v>
      </c>
      <c r="I5695">
        <v>52</v>
      </c>
      <c r="J5695">
        <v>49</v>
      </c>
      <c r="K5695">
        <v>46</v>
      </c>
      <c r="L5695">
        <v>0</v>
      </c>
      <c r="M5695">
        <v>2024</v>
      </c>
      <c r="N5695">
        <f>VLOOKUP(E5695, '2024D'!$A$2:$G$339, 2, FALSE)</f>
        <v>187</v>
      </c>
      <c r="O5695">
        <f>VLOOKUP(E5695, '2024D'!$A$2:$G$339, 3, FALSE)</f>
        <v>39641</v>
      </c>
      <c r="P5695">
        <f>_20206[[#This Row],[最低排名]]-_20206[[#This Row],[同分人数]]+1</f>
        <v>39455</v>
      </c>
      <c r="Q5695">
        <f>IF(O5695&gt;=开始!$B$6, 1, 0)</f>
        <v>1</v>
      </c>
      <c r="R5695">
        <f>_20206[[#This Row],[最低排名]]-开始!$B$6</f>
        <v>39641</v>
      </c>
    </row>
    <row r="5696" spans="1:18">
      <c r="A5696">
        <v>31101</v>
      </c>
      <c r="B5696" t="s">
        <v>418</v>
      </c>
      <c r="C5696" t="str">
        <f t="shared" si="344"/>
        <v>太原科大</v>
      </c>
      <c r="D5696" t="str">
        <f t="shared" si="345"/>
        <v>01</v>
      </c>
      <c r="E5696" t="s">
        <v>232</v>
      </c>
      <c r="F5696">
        <v>185</v>
      </c>
      <c r="G5696">
        <v>96</v>
      </c>
      <c r="H5696">
        <v>82</v>
      </c>
      <c r="I5696">
        <v>61</v>
      </c>
      <c r="J5696">
        <v>61</v>
      </c>
      <c r="K5696">
        <v>49</v>
      </c>
      <c r="L5696">
        <v>0</v>
      </c>
      <c r="M5696">
        <v>2024</v>
      </c>
      <c r="N5696">
        <f>VLOOKUP(E5696, '2024D'!$A$2:$G$339, 2, FALSE)</f>
        <v>227</v>
      </c>
      <c r="O5696">
        <f>VLOOKUP(E5696, '2024D'!$A$2:$G$339, 3, FALSE)</f>
        <v>34709</v>
      </c>
      <c r="P5696">
        <f>_20206[[#This Row],[最低排名]]-_20206[[#This Row],[同分人数]]+1</f>
        <v>34483</v>
      </c>
      <c r="Q5696">
        <f>IF(O5696&gt;=开始!$B$6, 1, 0)</f>
        <v>1</v>
      </c>
      <c r="R5696">
        <f>_20206[[#This Row],[最低排名]]-开始!$B$6</f>
        <v>34709</v>
      </c>
    </row>
    <row r="5697" spans="1:18">
      <c r="A5697">
        <v>31201</v>
      </c>
      <c r="B5697" t="s">
        <v>420</v>
      </c>
      <c r="C5697" t="str">
        <f t="shared" si="344"/>
        <v>中北大学</v>
      </c>
      <c r="D5697" t="str">
        <f t="shared" si="345"/>
        <v>01</v>
      </c>
      <c r="E5697" t="s">
        <v>178</v>
      </c>
      <c r="F5697">
        <v>206</v>
      </c>
      <c r="G5697">
        <v>109</v>
      </c>
      <c r="H5697">
        <v>96</v>
      </c>
      <c r="I5697">
        <v>58</v>
      </c>
      <c r="J5697">
        <v>49</v>
      </c>
      <c r="K5697">
        <v>49</v>
      </c>
      <c r="L5697">
        <v>0</v>
      </c>
      <c r="M5697">
        <v>2024</v>
      </c>
      <c r="N5697">
        <f>VLOOKUP(E5697, '2024D'!$A$2:$G$339, 2, FALSE)</f>
        <v>239</v>
      </c>
      <c r="O5697">
        <f>VLOOKUP(E5697, '2024D'!$A$2:$G$339, 3, FALSE)</f>
        <v>29994</v>
      </c>
      <c r="P5697">
        <f>_20206[[#This Row],[最低排名]]-_20206[[#This Row],[同分人数]]+1</f>
        <v>29756</v>
      </c>
      <c r="Q5697">
        <f>IF(O5697&gt;=开始!$B$6, 1, 0)</f>
        <v>1</v>
      </c>
      <c r="R5697">
        <f>_20206[[#This Row],[最低排名]]-开始!$B$6</f>
        <v>29994</v>
      </c>
    </row>
    <row r="5698" spans="1:18">
      <c r="A5698">
        <v>31202</v>
      </c>
      <c r="B5698" t="s">
        <v>421</v>
      </c>
      <c r="C5698" t="str">
        <f t="shared" si="344"/>
        <v>中北大学</v>
      </c>
      <c r="D5698" t="str">
        <f t="shared" si="345"/>
        <v>02</v>
      </c>
      <c r="E5698" t="s">
        <v>50</v>
      </c>
      <c r="F5698">
        <v>193</v>
      </c>
      <c r="G5698">
        <v>104</v>
      </c>
      <c r="H5698">
        <v>64</v>
      </c>
      <c r="I5698">
        <v>64</v>
      </c>
      <c r="J5698">
        <v>58</v>
      </c>
      <c r="K5698">
        <v>52</v>
      </c>
      <c r="L5698">
        <v>0</v>
      </c>
      <c r="M5698">
        <v>2024</v>
      </c>
      <c r="N5698">
        <f>VLOOKUP(E5698, '2024D'!$A$2:$G$339, 2, FALSE)</f>
        <v>189</v>
      </c>
      <c r="O5698">
        <f>VLOOKUP(E5698, '2024D'!$A$2:$G$339, 3, FALSE)</f>
        <v>36222</v>
      </c>
      <c r="P5698">
        <f>_20206[[#This Row],[最低排名]]-_20206[[#This Row],[同分人数]]+1</f>
        <v>36034</v>
      </c>
      <c r="Q5698">
        <f>IF(O5698&gt;=开始!$B$6, 1, 0)</f>
        <v>1</v>
      </c>
      <c r="R5698">
        <f>_20206[[#This Row],[最低排名]]-开始!$B$6</f>
        <v>36222</v>
      </c>
    </row>
    <row r="5699" spans="1:18">
      <c r="A5699">
        <v>31301</v>
      </c>
      <c r="B5699" t="s">
        <v>422</v>
      </c>
      <c r="C5699" t="str">
        <f t="shared" si="344"/>
        <v>太原理工</v>
      </c>
      <c r="D5699" t="str">
        <f t="shared" si="345"/>
        <v>01</v>
      </c>
      <c r="E5699" t="s">
        <v>68</v>
      </c>
      <c r="F5699">
        <v>220</v>
      </c>
      <c r="G5699">
        <v>111</v>
      </c>
      <c r="H5699">
        <v>129</v>
      </c>
      <c r="I5699">
        <v>67</v>
      </c>
      <c r="J5699">
        <v>58</v>
      </c>
      <c r="K5699">
        <v>46</v>
      </c>
      <c r="L5699">
        <v>0</v>
      </c>
      <c r="M5699">
        <v>2024</v>
      </c>
      <c r="N5699">
        <f>VLOOKUP(E5699, '2024D'!$A$2:$G$339, 2, FALSE)</f>
        <v>251</v>
      </c>
      <c r="O5699">
        <f>VLOOKUP(E5699, '2024D'!$A$2:$G$339, 3, FALSE)</f>
        <v>14532</v>
      </c>
      <c r="P5699">
        <f>_20206[[#This Row],[最低排名]]-_20206[[#This Row],[同分人数]]+1</f>
        <v>14282</v>
      </c>
      <c r="Q5699">
        <f>IF(O5699&gt;=开始!$B$6, 1, 0)</f>
        <v>1</v>
      </c>
      <c r="R5699">
        <f>_20206[[#This Row],[最低排名]]-开始!$B$6</f>
        <v>14532</v>
      </c>
    </row>
    <row r="5700" spans="1:18">
      <c r="A5700">
        <v>31302</v>
      </c>
      <c r="B5700" t="s">
        <v>423</v>
      </c>
      <c r="C5700" t="str">
        <f t="shared" si="344"/>
        <v>太原理工</v>
      </c>
      <c r="D5700" t="str">
        <f t="shared" si="345"/>
        <v>02</v>
      </c>
      <c r="E5700" t="s">
        <v>160</v>
      </c>
      <c r="F5700">
        <v>246</v>
      </c>
      <c r="G5700">
        <v>140</v>
      </c>
      <c r="H5700">
        <v>114</v>
      </c>
      <c r="I5700">
        <v>67</v>
      </c>
      <c r="J5700">
        <v>55</v>
      </c>
      <c r="K5700">
        <v>52</v>
      </c>
      <c r="L5700">
        <v>0</v>
      </c>
      <c r="M5700">
        <v>2024</v>
      </c>
      <c r="N5700">
        <f>VLOOKUP(E5700, '2024D'!$A$2:$G$339, 2, FALSE)</f>
        <v>249</v>
      </c>
      <c r="O5700">
        <f>VLOOKUP(E5700, '2024D'!$A$2:$G$339, 3, FALSE)</f>
        <v>11234</v>
      </c>
      <c r="P5700">
        <f>_20206[[#This Row],[最低排名]]-_20206[[#This Row],[同分人数]]+1</f>
        <v>10986</v>
      </c>
      <c r="Q5700">
        <f>IF(O5700&gt;=开始!$B$6, 1, 0)</f>
        <v>1</v>
      </c>
      <c r="R5700">
        <f>_20206[[#This Row],[最低排名]]-开始!$B$6</f>
        <v>11234</v>
      </c>
    </row>
    <row r="5701" spans="1:18">
      <c r="A5701">
        <v>31401</v>
      </c>
      <c r="B5701" t="s">
        <v>425</v>
      </c>
      <c r="C5701" t="str">
        <f t="shared" si="344"/>
        <v>山西农大</v>
      </c>
      <c r="D5701" t="str">
        <f t="shared" si="345"/>
        <v>01</v>
      </c>
      <c r="E5701" t="s">
        <v>50</v>
      </c>
      <c r="F5701">
        <v>200</v>
      </c>
      <c r="G5701">
        <v>109</v>
      </c>
      <c r="H5701">
        <v>69</v>
      </c>
      <c r="I5701">
        <v>55</v>
      </c>
      <c r="J5701">
        <v>55</v>
      </c>
      <c r="K5701">
        <v>52</v>
      </c>
      <c r="L5701">
        <v>0</v>
      </c>
      <c r="M5701">
        <v>2024</v>
      </c>
      <c r="N5701">
        <f>VLOOKUP(E5701, '2024D'!$A$2:$G$339, 2, FALSE)</f>
        <v>189</v>
      </c>
      <c r="O5701">
        <f>VLOOKUP(E5701, '2024D'!$A$2:$G$339, 3, FALSE)</f>
        <v>36222</v>
      </c>
      <c r="P5701">
        <f>_20206[[#This Row],[最低排名]]-_20206[[#This Row],[同分人数]]+1</f>
        <v>36034</v>
      </c>
      <c r="Q5701">
        <f>IF(O5701&gt;=开始!$B$6, 1, 0)</f>
        <v>1</v>
      </c>
      <c r="R5701">
        <f>_20206[[#This Row],[最低排名]]-开始!$B$6</f>
        <v>36222</v>
      </c>
    </row>
    <row r="5702" spans="1:18">
      <c r="A5702">
        <v>31402</v>
      </c>
      <c r="B5702" t="s">
        <v>426</v>
      </c>
      <c r="C5702" t="str">
        <f t="shared" si="344"/>
        <v>山西农大</v>
      </c>
      <c r="D5702" t="str">
        <f t="shared" si="345"/>
        <v>02</v>
      </c>
      <c r="E5702" t="s">
        <v>318</v>
      </c>
      <c r="F5702">
        <v>196</v>
      </c>
      <c r="G5702">
        <v>106</v>
      </c>
      <c r="H5702">
        <v>74</v>
      </c>
      <c r="I5702">
        <v>52</v>
      </c>
      <c r="J5702">
        <v>52</v>
      </c>
      <c r="K5702">
        <v>52</v>
      </c>
      <c r="L5702">
        <v>0</v>
      </c>
      <c r="M5702">
        <v>2024</v>
      </c>
      <c r="N5702">
        <f>VLOOKUP(E5702, '2024D'!$A$2:$G$339, 2, FALSE)</f>
        <v>196</v>
      </c>
      <c r="O5702">
        <f>VLOOKUP(E5702, '2024D'!$A$2:$G$339, 3, FALSE)</f>
        <v>37259</v>
      </c>
      <c r="P5702">
        <f>_20206[[#This Row],[最低排名]]-_20206[[#This Row],[同分人数]]+1</f>
        <v>37064</v>
      </c>
      <c r="Q5702">
        <f>IF(O5702&gt;=开始!$B$6, 1, 0)</f>
        <v>1</v>
      </c>
      <c r="R5702">
        <f>_20206[[#This Row],[最低排名]]-开始!$B$6</f>
        <v>37259</v>
      </c>
    </row>
    <row r="5703" spans="1:18">
      <c r="A5703">
        <v>31403</v>
      </c>
      <c r="B5703" t="s">
        <v>428</v>
      </c>
      <c r="C5703" t="str">
        <f t="shared" si="344"/>
        <v>山西农大</v>
      </c>
      <c r="D5703" t="str">
        <f t="shared" si="345"/>
        <v>03</v>
      </c>
      <c r="E5703" t="s">
        <v>405</v>
      </c>
      <c r="F5703">
        <v>181</v>
      </c>
      <c r="G5703">
        <v>93</v>
      </c>
      <c r="H5703">
        <v>96</v>
      </c>
      <c r="I5703">
        <v>58</v>
      </c>
      <c r="J5703">
        <v>49</v>
      </c>
      <c r="K5703">
        <v>43</v>
      </c>
      <c r="L5703">
        <v>0</v>
      </c>
      <c r="M5703">
        <v>2024</v>
      </c>
      <c r="N5703">
        <f>VLOOKUP(E5703, '2024D'!$A$2:$G$339, 2, FALSE)</f>
        <v>230</v>
      </c>
      <c r="O5703">
        <f>VLOOKUP(E5703, '2024D'!$A$2:$G$339, 3, FALSE)</f>
        <v>37063</v>
      </c>
      <c r="P5703">
        <f>_20206[[#This Row],[最低排名]]-_20206[[#This Row],[同分人数]]+1</f>
        <v>36834</v>
      </c>
      <c r="Q5703">
        <f>IF(O5703&gt;=开始!$B$6, 1, 0)</f>
        <v>1</v>
      </c>
      <c r="R5703">
        <f>_20206[[#This Row],[最低排名]]-开始!$B$6</f>
        <v>37063</v>
      </c>
    </row>
    <row r="5704" spans="1:18">
      <c r="A5704">
        <v>31404</v>
      </c>
      <c r="B5704" t="s">
        <v>2254</v>
      </c>
      <c r="C5704" t="str">
        <f t="shared" si="344"/>
        <v>山西农大</v>
      </c>
      <c r="D5704" t="str">
        <f t="shared" si="345"/>
        <v>04</v>
      </c>
      <c r="E5704" t="s">
        <v>405</v>
      </c>
      <c r="F5704">
        <v>182</v>
      </c>
      <c r="G5704">
        <v>92</v>
      </c>
      <c r="H5704">
        <v>107</v>
      </c>
      <c r="I5704">
        <v>55</v>
      </c>
      <c r="J5704">
        <v>43</v>
      </c>
      <c r="K5704">
        <v>40</v>
      </c>
      <c r="L5704">
        <v>0</v>
      </c>
      <c r="M5704">
        <v>2024</v>
      </c>
      <c r="N5704">
        <f>VLOOKUP(E5704, '2024D'!$A$2:$G$339, 2, FALSE)</f>
        <v>230</v>
      </c>
      <c r="O5704">
        <f>VLOOKUP(E5704, '2024D'!$A$2:$G$339, 3, FALSE)</f>
        <v>37063</v>
      </c>
      <c r="P5704">
        <f>_20206[[#This Row],[最低排名]]-_20206[[#This Row],[同分人数]]+1</f>
        <v>36834</v>
      </c>
      <c r="Q5704">
        <f>IF(O5704&gt;=开始!$B$6, 1, 0)</f>
        <v>1</v>
      </c>
      <c r="R5704">
        <f>_20206[[#This Row],[最低排名]]-开始!$B$6</f>
        <v>37063</v>
      </c>
    </row>
    <row r="5705" spans="1:18">
      <c r="A5705">
        <v>31501</v>
      </c>
      <c r="B5705" t="s">
        <v>429</v>
      </c>
      <c r="C5705" t="str">
        <f t="shared" si="344"/>
        <v>山西医大</v>
      </c>
      <c r="D5705" t="str">
        <f t="shared" si="345"/>
        <v>01</v>
      </c>
      <c r="E5705" t="s">
        <v>506</v>
      </c>
      <c r="F5705">
        <v>222</v>
      </c>
      <c r="G5705">
        <v>127</v>
      </c>
      <c r="H5705">
        <v>112</v>
      </c>
      <c r="I5705">
        <v>67</v>
      </c>
      <c r="J5705">
        <v>61</v>
      </c>
      <c r="K5705">
        <v>55</v>
      </c>
      <c r="L5705">
        <v>0</v>
      </c>
      <c r="M5705">
        <v>2024</v>
      </c>
      <c r="N5705">
        <f>VLOOKUP(E5705, '2024D'!$A$2:$G$339, 2, FALSE)</f>
        <v>226</v>
      </c>
      <c r="O5705">
        <f>VLOOKUP(E5705, '2024D'!$A$2:$G$339, 3, FALSE)</f>
        <v>15249</v>
      </c>
      <c r="P5705">
        <f>_20206[[#This Row],[最低排名]]-_20206[[#This Row],[同分人数]]+1</f>
        <v>15024</v>
      </c>
      <c r="Q5705">
        <f>IF(O5705&gt;=开始!$B$6, 1, 0)</f>
        <v>1</v>
      </c>
      <c r="R5705">
        <f>_20206[[#This Row],[最低排名]]-开始!$B$6</f>
        <v>15249</v>
      </c>
    </row>
    <row r="5706" spans="1:18">
      <c r="A5706">
        <v>31601</v>
      </c>
      <c r="B5706" t="s">
        <v>432</v>
      </c>
      <c r="C5706" t="str">
        <f t="shared" si="344"/>
        <v>大同大学</v>
      </c>
      <c r="D5706" t="str">
        <f t="shared" si="345"/>
        <v>01</v>
      </c>
      <c r="E5706" t="s">
        <v>528</v>
      </c>
      <c r="F5706">
        <v>193</v>
      </c>
      <c r="G5706">
        <v>101</v>
      </c>
      <c r="H5706">
        <v>79</v>
      </c>
      <c r="I5706">
        <v>61</v>
      </c>
      <c r="J5706">
        <v>55</v>
      </c>
      <c r="K5706">
        <v>52</v>
      </c>
      <c r="L5706">
        <v>0</v>
      </c>
      <c r="M5706">
        <v>2024</v>
      </c>
      <c r="N5706">
        <f>VLOOKUP(E5706, '2024D'!$A$2:$G$339, 2, FALSE)</f>
        <v>240</v>
      </c>
      <c r="O5706">
        <f>VLOOKUP(E5706, '2024D'!$A$2:$G$339, 3, FALSE)</f>
        <v>34239</v>
      </c>
      <c r="P5706">
        <f>_20206[[#This Row],[最低排名]]-_20206[[#This Row],[同分人数]]+1</f>
        <v>34000</v>
      </c>
      <c r="Q5706">
        <f>IF(O5706&gt;=开始!$B$6, 1, 0)</f>
        <v>1</v>
      </c>
      <c r="R5706">
        <f>_20206[[#This Row],[最低排名]]-开始!$B$6</f>
        <v>34239</v>
      </c>
    </row>
    <row r="5707" spans="1:18">
      <c r="A5707">
        <v>31602</v>
      </c>
      <c r="B5707" t="s">
        <v>434</v>
      </c>
      <c r="C5707" t="str">
        <f t="shared" si="344"/>
        <v>大同大学</v>
      </c>
      <c r="D5707" t="str">
        <f t="shared" si="345"/>
        <v>02</v>
      </c>
      <c r="E5707" t="s">
        <v>513</v>
      </c>
      <c r="F5707">
        <v>181</v>
      </c>
      <c r="G5707">
        <v>96</v>
      </c>
      <c r="H5707">
        <v>80</v>
      </c>
      <c r="I5707">
        <v>58</v>
      </c>
      <c r="J5707">
        <v>58</v>
      </c>
      <c r="K5707">
        <v>43</v>
      </c>
      <c r="L5707">
        <v>0</v>
      </c>
      <c r="M5707">
        <v>2024</v>
      </c>
      <c r="N5707">
        <f>VLOOKUP(E5707, '2024D'!$A$2:$G$339, 2, FALSE)</f>
        <v>177</v>
      </c>
      <c r="O5707">
        <f>VLOOKUP(E5707, '2024D'!$A$2:$G$339, 3, FALSE)</f>
        <v>38443</v>
      </c>
      <c r="P5707">
        <f>_20206[[#This Row],[最低排名]]-_20206[[#This Row],[同分人数]]+1</f>
        <v>38267</v>
      </c>
      <c r="Q5707">
        <f>IF(O5707&gt;=开始!$B$6, 1, 0)</f>
        <v>1</v>
      </c>
      <c r="R5707">
        <f>_20206[[#This Row],[最低排名]]-开始!$B$6</f>
        <v>38443</v>
      </c>
    </row>
    <row r="5708" spans="1:18">
      <c r="A5708">
        <v>31701</v>
      </c>
      <c r="B5708" t="s">
        <v>435</v>
      </c>
      <c r="C5708" t="str">
        <f t="shared" si="344"/>
        <v>忻州师院</v>
      </c>
      <c r="D5708" t="str">
        <f t="shared" si="345"/>
        <v>01</v>
      </c>
      <c r="E5708" t="s">
        <v>230</v>
      </c>
      <c r="F5708">
        <v>195</v>
      </c>
      <c r="G5708">
        <v>111</v>
      </c>
      <c r="H5708">
        <v>65</v>
      </c>
      <c r="I5708">
        <v>64</v>
      </c>
      <c r="J5708">
        <v>61</v>
      </c>
      <c r="K5708">
        <v>58</v>
      </c>
      <c r="L5708">
        <v>0</v>
      </c>
      <c r="M5708">
        <v>2024</v>
      </c>
      <c r="N5708">
        <f>VLOOKUP(E5708, '2024D'!$A$2:$G$339, 2, FALSE)</f>
        <v>245</v>
      </c>
      <c r="O5708">
        <f>VLOOKUP(E5708, '2024D'!$A$2:$G$339, 3, FALSE)</f>
        <v>33531</v>
      </c>
      <c r="P5708">
        <f>_20206[[#This Row],[最低排名]]-_20206[[#This Row],[同分人数]]+1</f>
        <v>33287</v>
      </c>
      <c r="Q5708">
        <f>IF(O5708&gt;=开始!$B$6, 1, 0)</f>
        <v>1</v>
      </c>
      <c r="R5708">
        <f>_20206[[#This Row],[最低排名]]-开始!$B$6</f>
        <v>33531</v>
      </c>
    </row>
    <row r="5709" spans="1:18">
      <c r="A5709">
        <v>31702</v>
      </c>
      <c r="B5709" t="s">
        <v>436</v>
      </c>
      <c r="C5709" t="str">
        <f t="shared" si="344"/>
        <v>忻州师院</v>
      </c>
      <c r="D5709" t="str">
        <f t="shared" si="345"/>
        <v>02</v>
      </c>
      <c r="E5709" t="s">
        <v>309</v>
      </c>
      <c r="F5709">
        <v>205</v>
      </c>
      <c r="G5709">
        <v>104</v>
      </c>
      <c r="H5709">
        <v>81</v>
      </c>
      <c r="I5709">
        <v>61</v>
      </c>
      <c r="J5709">
        <v>49</v>
      </c>
      <c r="K5709">
        <v>46</v>
      </c>
      <c r="L5709">
        <v>0</v>
      </c>
      <c r="M5709">
        <v>2024</v>
      </c>
      <c r="N5709">
        <f>VLOOKUP(E5709, '2024D'!$A$2:$G$339, 2, FALSE)</f>
        <v>250</v>
      </c>
      <c r="O5709">
        <f>VLOOKUP(E5709, '2024D'!$A$2:$G$339, 3, FALSE)</f>
        <v>33781</v>
      </c>
      <c r="P5709">
        <f>_20206[[#This Row],[最低排名]]-_20206[[#This Row],[同分人数]]+1</f>
        <v>33532</v>
      </c>
      <c r="Q5709">
        <f>IF(O5709&gt;=开始!$B$6, 1, 0)</f>
        <v>1</v>
      </c>
      <c r="R5709">
        <f>_20206[[#This Row],[最低排名]]-开始!$B$6</f>
        <v>33781</v>
      </c>
    </row>
    <row r="5710" spans="1:18">
      <c r="A5710">
        <v>31703</v>
      </c>
      <c r="B5710" t="s">
        <v>437</v>
      </c>
      <c r="C5710" t="str">
        <f t="shared" si="344"/>
        <v>忻州师院</v>
      </c>
      <c r="D5710" t="str">
        <f t="shared" si="345"/>
        <v>03</v>
      </c>
      <c r="E5710" t="s">
        <v>232</v>
      </c>
      <c r="F5710">
        <v>165</v>
      </c>
      <c r="G5710">
        <v>90</v>
      </c>
      <c r="H5710">
        <v>102</v>
      </c>
      <c r="I5710">
        <v>64</v>
      </c>
      <c r="J5710">
        <v>61</v>
      </c>
      <c r="K5710">
        <v>46</v>
      </c>
      <c r="L5710">
        <v>0</v>
      </c>
      <c r="M5710">
        <v>2024</v>
      </c>
      <c r="N5710">
        <f>VLOOKUP(E5710, '2024D'!$A$2:$G$339, 2, FALSE)</f>
        <v>227</v>
      </c>
      <c r="O5710">
        <f>VLOOKUP(E5710, '2024D'!$A$2:$G$339, 3, FALSE)</f>
        <v>34709</v>
      </c>
      <c r="P5710">
        <f>_20206[[#This Row],[最低排名]]-_20206[[#This Row],[同分人数]]+1</f>
        <v>34483</v>
      </c>
      <c r="Q5710">
        <f>IF(O5710&gt;=开始!$B$6, 1, 0)</f>
        <v>1</v>
      </c>
      <c r="R5710">
        <f>_20206[[#This Row],[最低排名]]-开始!$B$6</f>
        <v>34709</v>
      </c>
    </row>
    <row r="5711" spans="1:18">
      <c r="A5711">
        <v>31704</v>
      </c>
      <c r="B5711" t="s">
        <v>438</v>
      </c>
      <c r="C5711" t="str">
        <f t="shared" si="344"/>
        <v>忻州师院</v>
      </c>
      <c r="D5711" t="str">
        <f t="shared" si="345"/>
        <v>04</v>
      </c>
      <c r="E5711" t="s">
        <v>207</v>
      </c>
      <c r="F5711">
        <v>200</v>
      </c>
      <c r="G5711">
        <v>106</v>
      </c>
      <c r="H5711">
        <v>72</v>
      </c>
      <c r="I5711">
        <v>49</v>
      </c>
      <c r="J5711">
        <v>46</v>
      </c>
      <c r="K5711">
        <v>46</v>
      </c>
      <c r="L5711">
        <v>0</v>
      </c>
      <c r="M5711">
        <v>2024</v>
      </c>
      <c r="N5711">
        <f>VLOOKUP(E5711, '2024D'!$A$2:$G$339, 2, FALSE)</f>
        <v>182</v>
      </c>
      <c r="O5711">
        <f>VLOOKUP(E5711, '2024D'!$A$2:$G$339, 3, FALSE)</f>
        <v>39823</v>
      </c>
      <c r="P5711">
        <f>_20206[[#This Row],[最低排名]]-_20206[[#This Row],[同分人数]]+1</f>
        <v>39642</v>
      </c>
      <c r="Q5711">
        <f>IF(O5711&gt;=开始!$B$6, 1, 0)</f>
        <v>1</v>
      </c>
      <c r="R5711">
        <f>_20206[[#This Row],[最低排名]]-开始!$B$6</f>
        <v>39823</v>
      </c>
    </row>
    <row r="5712" spans="1:18">
      <c r="A5712">
        <v>31801</v>
      </c>
      <c r="B5712" t="s">
        <v>441</v>
      </c>
      <c r="C5712" t="str">
        <f t="shared" si="344"/>
        <v>山西财大</v>
      </c>
      <c r="D5712" t="str">
        <f t="shared" si="345"/>
        <v>01</v>
      </c>
      <c r="E5712" t="s">
        <v>427</v>
      </c>
      <c r="F5712">
        <v>195</v>
      </c>
      <c r="G5712">
        <v>98</v>
      </c>
      <c r="H5712">
        <v>75</v>
      </c>
      <c r="I5712">
        <v>58</v>
      </c>
      <c r="J5712">
        <v>55</v>
      </c>
      <c r="K5712">
        <v>52</v>
      </c>
      <c r="L5712">
        <v>0</v>
      </c>
      <c r="M5712">
        <v>2024</v>
      </c>
      <c r="N5712">
        <f>VLOOKUP(E5712, '2024D'!$A$2:$G$339, 2, FALSE)</f>
        <v>214</v>
      </c>
      <c r="O5712">
        <f>VLOOKUP(E5712, '2024D'!$A$2:$G$339, 3, FALSE)</f>
        <v>35341</v>
      </c>
      <c r="P5712">
        <f>_20206[[#This Row],[最低排名]]-_20206[[#This Row],[同分人数]]+1</f>
        <v>35128</v>
      </c>
      <c r="Q5712">
        <f>IF(O5712&gt;=开始!$B$6, 1, 0)</f>
        <v>1</v>
      </c>
      <c r="R5712">
        <f>_20206[[#This Row],[最低排名]]-开始!$B$6</f>
        <v>35341</v>
      </c>
    </row>
    <row r="5713" spans="1:18">
      <c r="A5713">
        <v>31802</v>
      </c>
      <c r="B5713" t="s">
        <v>442</v>
      </c>
      <c r="C5713" t="str">
        <f t="shared" si="344"/>
        <v>山西财大</v>
      </c>
      <c r="D5713" t="str">
        <f t="shared" si="345"/>
        <v>02</v>
      </c>
      <c r="E5713" t="s">
        <v>469</v>
      </c>
      <c r="F5713">
        <v>195</v>
      </c>
      <c r="G5713">
        <v>103</v>
      </c>
      <c r="H5713">
        <v>90</v>
      </c>
      <c r="I5713">
        <v>52</v>
      </c>
      <c r="J5713">
        <v>49</v>
      </c>
      <c r="K5713">
        <v>46</v>
      </c>
      <c r="L5713">
        <v>0</v>
      </c>
      <c r="M5713">
        <v>2024</v>
      </c>
      <c r="N5713">
        <f>VLOOKUP(E5713, '2024D'!$A$2:$G$339, 2, FALSE)</f>
        <v>227</v>
      </c>
      <c r="O5713">
        <f>VLOOKUP(E5713, '2024D'!$A$2:$G$339, 3, FALSE)</f>
        <v>36033</v>
      </c>
      <c r="P5713">
        <f>_20206[[#This Row],[最低排名]]-_20206[[#This Row],[同分人数]]+1</f>
        <v>35807</v>
      </c>
      <c r="Q5713">
        <f>IF(O5713&gt;=开始!$B$6, 1, 0)</f>
        <v>1</v>
      </c>
      <c r="R5713">
        <f>_20206[[#This Row],[最低排名]]-开始!$B$6</f>
        <v>36033</v>
      </c>
    </row>
    <row r="5714" spans="1:18">
      <c r="A5714">
        <v>31803</v>
      </c>
      <c r="B5714" t="s">
        <v>443</v>
      </c>
      <c r="C5714" t="str">
        <f t="shared" si="344"/>
        <v>山西财大</v>
      </c>
      <c r="D5714" t="str">
        <f t="shared" si="345"/>
        <v>03</v>
      </c>
      <c r="E5714" t="s">
        <v>701</v>
      </c>
      <c r="F5714">
        <v>186</v>
      </c>
      <c r="G5714">
        <v>94</v>
      </c>
      <c r="H5714">
        <v>102</v>
      </c>
      <c r="I5714">
        <v>58</v>
      </c>
      <c r="J5714">
        <v>55</v>
      </c>
      <c r="K5714">
        <v>43</v>
      </c>
      <c r="L5714">
        <v>0</v>
      </c>
      <c r="M5714">
        <v>2024</v>
      </c>
      <c r="N5714">
        <f>VLOOKUP(E5714, '2024D'!$A$2:$G$339, 2, FALSE)</f>
        <v>215</v>
      </c>
      <c r="O5714">
        <f>VLOOKUP(E5714, '2024D'!$A$2:$G$339, 3, FALSE)</f>
        <v>33286</v>
      </c>
      <c r="P5714">
        <f>_20206[[#This Row],[最低排名]]-_20206[[#This Row],[同分人数]]+1</f>
        <v>33072</v>
      </c>
      <c r="Q5714">
        <f>IF(O5714&gt;=开始!$B$6, 1, 0)</f>
        <v>1</v>
      </c>
      <c r="R5714">
        <f>_20206[[#This Row],[最低排名]]-开始!$B$6</f>
        <v>33286</v>
      </c>
    </row>
    <row r="5715" spans="1:18">
      <c r="A5715">
        <v>31901</v>
      </c>
      <c r="B5715" t="s">
        <v>444</v>
      </c>
      <c r="C5715" t="str">
        <f t="shared" si="344"/>
        <v>山西中医</v>
      </c>
      <c r="D5715" t="str">
        <f t="shared" si="345"/>
        <v>01</v>
      </c>
      <c r="E5715" t="s">
        <v>56</v>
      </c>
      <c r="F5715">
        <v>198</v>
      </c>
      <c r="G5715">
        <v>100</v>
      </c>
      <c r="H5715">
        <v>75</v>
      </c>
      <c r="I5715">
        <v>55</v>
      </c>
      <c r="J5715">
        <v>43</v>
      </c>
      <c r="K5715">
        <v>43</v>
      </c>
      <c r="L5715">
        <v>0</v>
      </c>
      <c r="M5715">
        <v>2024</v>
      </c>
      <c r="N5715">
        <f>VLOOKUP(E5715, '2024D'!$A$2:$G$339, 2, FALSE)</f>
        <v>187</v>
      </c>
      <c r="O5715">
        <f>VLOOKUP(E5715, '2024D'!$A$2:$G$339, 3, FALSE)</f>
        <v>39641</v>
      </c>
      <c r="P5715">
        <f>_20206[[#This Row],[最低排名]]-_20206[[#This Row],[同分人数]]+1</f>
        <v>39455</v>
      </c>
      <c r="Q5715">
        <f>IF(O5715&gt;=开始!$B$6, 1, 0)</f>
        <v>1</v>
      </c>
      <c r="R5715">
        <f>_20206[[#This Row],[最低排名]]-开始!$B$6</f>
        <v>39641</v>
      </c>
    </row>
    <row r="5716" spans="1:18">
      <c r="A5716">
        <v>31902</v>
      </c>
      <c r="B5716" t="s">
        <v>1558</v>
      </c>
      <c r="C5716" t="str">
        <f t="shared" si="344"/>
        <v>山西中医</v>
      </c>
      <c r="D5716" t="str">
        <f t="shared" si="345"/>
        <v>02</v>
      </c>
      <c r="E5716" t="s">
        <v>312</v>
      </c>
      <c r="F5716">
        <v>211</v>
      </c>
      <c r="G5716">
        <v>116</v>
      </c>
      <c r="H5716">
        <v>99</v>
      </c>
      <c r="I5716">
        <v>55</v>
      </c>
      <c r="J5716">
        <v>49</v>
      </c>
      <c r="K5716">
        <v>46</v>
      </c>
      <c r="L5716">
        <v>0</v>
      </c>
      <c r="M5716">
        <v>2024</v>
      </c>
      <c r="N5716">
        <f>VLOOKUP(E5716, '2024D'!$A$2:$G$339, 2, FALSE)</f>
        <v>263</v>
      </c>
      <c r="O5716">
        <f>VLOOKUP(E5716, '2024D'!$A$2:$G$339, 3, FALSE)</f>
        <v>29525</v>
      </c>
      <c r="P5716">
        <f>_20206[[#This Row],[最低排名]]-_20206[[#This Row],[同分人数]]+1</f>
        <v>29263</v>
      </c>
      <c r="Q5716">
        <f>IF(O5716&gt;=开始!$B$6, 1, 0)</f>
        <v>1</v>
      </c>
      <c r="R5716">
        <f>_20206[[#This Row],[最低排名]]-开始!$B$6</f>
        <v>29525</v>
      </c>
    </row>
    <row r="5717" spans="1:18">
      <c r="A5717">
        <v>32001</v>
      </c>
      <c r="B5717" t="s">
        <v>445</v>
      </c>
      <c r="C5717" t="str">
        <f t="shared" si="344"/>
        <v>吕梁学院</v>
      </c>
      <c r="D5717" t="str">
        <f t="shared" si="345"/>
        <v>01</v>
      </c>
      <c r="E5717" t="s">
        <v>383</v>
      </c>
      <c r="F5717">
        <v>180</v>
      </c>
      <c r="G5717">
        <v>98</v>
      </c>
      <c r="H5717">
        <v>87</v>
      </c>
      <c r="I5717">
        <v>55</v>
      </c>
      <c r="J5717">
        <v>52</v>
      </c>
      <c r="K5717">
        <v>49</v>
      </c>
      <c r="L5717">
        <v>0</v>
      </c>
      <c r="M5717">
        <v>2024</v>
      </c>
      <c r="N5717">
        <f>VLOOKUP(E5717, '2024D'!$A$2:$G$339, 2, FALSE)</f>
        <v>190</v>
      </c>
      <c r="O5717">
        <f>VLOOKUP(E5717, '2024D'!$A$2:$G$339, 3, FALSE)</f>
        <v>37882</v>
      </c>
      <c r="P5717">
        <f>_20206[[#This Row],[最低排名]]-_20206[[#This Row],[同分人数]]+1</f>
        <v>37693</v>
      </c>
      <c r="Q5717">
        <f>IF(O5717&gt;=开始!$B$6, 1, 0)</f>
        <v>1</v>
      </c>
      <c r="R5717">
        <f>_20206[[#This Row],[最低排名]]-开始!$B$6</f>
        <v>37882</v>
      </c>
    </row>
    <row r="5718" spans="1:18">
      <c r="A5718">
        <v>32002</v>
      </c>
      <c r="B5718" t="s">
        <v>446</v>
      </c>
      <c r="C5718" t="str">
        <f t="shared" si="344"/>
        <v>吕梁学院</v>
      </c>
      <c r="D5718" t="str">
        <f t="shared" si="345"/>
        <v>02</v>
      </c>
      <c r="E5718" t="s">
        <v>383</v>
      </c>
      <c r="F5718">
        <v>178</v>
      </c>
      <c r="G5718">
        <v>91</v>
      </c>
      <c r="H5718">
        <v>92</v>
      </c>
      <c r="I5718">
        <v>52</v>
      </c>
      <c r="J5718">
        <v>52</v>
      </c>
      <c r="K5718">
        <v>49</v>
      </c>
      <c r="L5718">
        <v>0</v>
      </c>
      <c r="M5718">
        <v>2024</v>
      </c>
      <c r="N5718">
        <f>VLOOKUP(E5718, '2024D'!$A$2:$G$339, 2, FALSE)</f>
        <v>190</v>
      </c>
      <c r="O5718">
        <f>VLOOKUP(E5718, '2024D'!$A$2:$G$339, 3, FALSE)</f>
        <v>37882</v>
      </c>
      <c r="P5718">
        <f>_20206[[#This Row],[最低排名]]-_20206[[#This Row],[同分人数]]+1</f>
        <v>37693</v>
      </c>
      <c r="Q5718">
        <f>IF(O5718&gt;=开始!$B$6, 1, 0)</f>
        <v>1</v>
      </c>
      <c r="R5718">
        <f>_20206[[#This Row],[最低排名]]-开始!$B$6</f>
        <v>37882</v>
      </c>
    </row>
    <row r="5719" spans="1:18">
      <c r="A5719">
        <v>32201</v>
      </c>
      <c r="B5719" t="s">
        <v>448</v>
      </c>
      <c r="C5719" t="str">
        <f t="shared" si="344"/>
        <v>山西工院</v>
      </c>
      <c r="D5719" t="str">
        <f t="shared" si="345"/>
        <v>01</v>
      </c>
      <c r="E5719" t="s">
        <v>207</v>
      </c>
      <c r="F5719">
        <v>194</v>
      </c>
      <c r="G5719">
        <v>99</v>
      </c>
      <c r="H5719">
        <v>78</v>
      </c>
      <c r="I5719">
        <v>52</v>
      </c>
      <c r="J5719">
        <v>46</v>
      </c>
      <c r="K5719">
        <v>43</v>
      </c>
      <c r="L5719">
        <v>0</v>
      </c>
      <c r="M5719">
        <v>2024</v>
      </c>
      <c r="N5719">
        <f>VLOOKUP(E5719, '2024D'!$A$2:$G$339, 2, FALSE)</f>
        <v>182</v>
      </c>
      <c r="O5719">
        <f>VLOOKUP(E5719, '2024D'!$A$2:$G$339, 3, FALSE)</f>
        <v>39823</v>
      </c>
      <c r="P5719">
        <f>_20206[[#This Row],[最低排名]]-_20206[[#This Row],[同分人数]]+1</f>
        <v>39642</v>
      </c>
      <c r="Q5719">
        <f>IF(O5719&gt;=开始!$B$6, 1, 0)</f>
        <v>1</v>
      </c>
      <c r="R5719">
        <f>_20206[[#This Row],[最低排名]]-开始!$B$6</f>
        <v>39823</v>
      </c>
    </row>
    <row r="5720" spans="1:18">
      <c r="A5720">
        <v>32301</v>
      </c>
      <c r="B5720" t="s">
        <v>449</v>
      </c>
      <c r="C5720" t="str">
        <f t="shared" si="344"/>
        <v>山西大学</v>
      </c>
      <c r="D5720" t="str">
        <f t="shared" si="345"/>
        <v>01</v>
      </c>
      <c r="E5720" t="s">
        <v>424</v>
      </c>
      <c r="F5720">
        <v>216</v>
      </c>
      <c r="G5720">
        <v>110</v>
      </c>
      <c r="H5720">
        <v>107</v>
      </c>
      <c r="I5720">
        <v>70</v>
      </c>
      <c r="J5720">
        <v>70</v>
      </c>
      <c r="K5720">
        <v>61</v>
      </c>
      <c r="L5720">
        <v>0</v>
      </c>
      <c r="M5720">
        <v>2024</v>
      </c>
      <c r="N5720">
        <f>VLOOKUP(E5720, '2024D'!$A$2:$G$339, 2, FALSE)</f>
        <v>262</v>
      </c>
      <c r="O5720">
        <f>VLOOKUP(E5720, '2024D'!$A$2:$G$339, 3, FALSE)</f>
        <v>13538</v>
      </c>
      <c r="P5720">
        <f>_20206[[#This Row],[最低排名]]-_20206[[#This Row],[同分人数]]+1</f>
        <v>13277</v>
      </c>
      <c r="Q5720">
        <f>IF(O5720&gt;=开始!$B$6, 1, 0)</f>
        <v>1</v>
      </c>
      <c r="R5720">
        <f>_20206[[#This Row],[最低排名]]-开始!$B$6</f>
        <v>13538</v>
      </c>
    </row>
    <row r="5721" spans="1:18">
      <c r="A5721">
        <v>32302</v>
      </c>
      <c r="B5721" t="s">
        <v>451</v>
      </c>
      <c r="C5721" t="str">
        <f t="shared" si="344"/>
        <v>山西大学</v>
      </c>
      <c r="D5721" t="str">
        <f t="shared" si="345"/>
        <v>02</v>
      </c>
      <c r="E5721" t="s">
        <v>79</v>
      </c>
      <c r="F5721">
        <v>203</v>
      </c>
      <c r="G5721">
        <v>112</v>
      </c>
      <c r="H5721">
        <v>109</v>
      </c>
      <c r="I5721">
        <v>70</v>
      </c>
      <c r="J5721">
        <v>61</v>
      </c>
      <c r="K5721">
        <v>58</v>
      </c>
      <c r="L5721">
        <v>0</v>
      </c>
      <c r="M5721">
        <v>2024</v>
      </c>
      <c r="N5721">
        <f>VLOOKUP(E5721, '2024D'!$A$2:$G$339, 2, FALSE)</f>
        <v>235</v>
      </c>
      <c r="O5721">
        <f>VLOOKUP(E5721, '2024D'!$A$2:$G$339, 3, FALSE)</f>
        <v>19243</v>
      </c>
      <c r="P5721">
        <f>_20206[[#This Row],[最低排名]]-_20206[[#This Row],[同分人数]]+1</f>
        <v>19009</v>
      </c>
      <c r="Q5721">
        <f>IF(O5721&gt;=开始!$B$6, 1, 0)</f>
        <v>1</v>
      </c>
      <c r="R5721">
        <f>_20206[[#This Row],[最低排名]]-开始!$B$6</f>
        <v>19243</v>
      </c>
    </row>
    <row r="5722" spans="1:18">
      <c r="A5722">
        <v>32401</v>
      </c>
      <c r="B5722" t="s">
        <v>2255</v>
      </c>
      <c r="C5722" t="str">
        <f t="shared" si="344"/>
        <v>运城职大</v>
      </c>
      <c r="D5722" t="str">
        <f t="shared" si="345"/>
        <v>01</v>
      </c>
      <c r="E5722" t="s">
        <v>1548</v>
      </c>
      <c r="F5722">
        <v>186</v>
      </c>
      <c r="G5722">
        <v>102</v>
      </c>
      <c r="H5722">
        <v>73</v>
      </c>
      <c r="I5722">
        <v>52</v>
      </c>
      <c r="J5722">
        <v>49</v>
      </c>
      <c r="K5722">
        <v>43</v>
      </c>
      <c r="L5722">
        <v>0</v>
      </c>
      <c r="M5722">
        <v>2024</v>
      </c>
      <c r="N5722">
        <f>VLOOKUP(E5722, '2024D'!$A$2:$G$339, 2, FALSE)</f>
        <v>161</v>
      </c>
      <c r="O5722">
        <f>VLOOKUP(E5722, '2024D'!$A$2:$G$339, 3, FALSE)</f>
        <v>41594</v>
      </c>
      <c r="P5722">
        <f>_20206[[#This Row],[最低排名]]-_20206[[#This Row],[同分人数]]+1</f>
        <v>41434</v>
      </c>
      <c r="Q5722">
        <f>IF(O5722&gt;=开始!$B$6, 1, 0)</f>
        <v>1</v>
      </c>
      <c r="R5722">
        <f>_20206[[#This Row],[最低排名]]-开始!$B$6</f>
        <v>41594</v>
      </c>
    </row>
    <row r="5723" spans="1:18">
      <c r="A5723">
        <v>32402</v>
      </c>
      <c r="B5723" t="s">
        <v>453</v>
      </c>
      <c r="C5723" t="str">
        <f t="shared" si="344"/>
        <v>运城职大</v>
      </c>
      <c r="D5723" t="str">
        <f t="shared" si="345"/>
        <v>02</v>
      </c>
      <c r="E5723" t="s">
        <v>1556</v>
      </c>
      <c r="F5723">
        <v>180</v>
      </c>
      <c r="G5723">
        <v>95</v>
      </c>
      <c r="H5723">
        <v>80</v>
      </c>
      <c r="I5723">
        <v>52</v>
      </c>
      <c r="J5723">
        <v>49</v>
      </c>
      <c r="K5723">
        <v>43</v>
      </c>
      <c r="L5723">
        <v>0</v>
      </c>
      <c r="M5723">
        <v>2024</v>
      </c>
      <c r="N5723">
        <f>VLOOKUP(E5723, '2024D'!$A$2:$G$339, 2, FALSE)</f>
        <v>162</v>
      </c>
      <c r="O5723">
        <f>VLOOKUP(E5723, '2024D'!$A$2:$G$339, 3, FALSE)</f>
        <v>41433</v>
      </c>
      <c r="P5723">
        <f>_20206[[#This Row],[最低排名]]-_20206[[#This Row],[同分人数]]+1</f>
        <v>41272</v>
      </c>
      <c r="Q5723">
        <f>IF(O5723&gt;=开始!$B$6, 1, 0)</f>
        <v>1</v>
      </c>
      <c r="R5723">
        <f>_20206[[#This Row],[最低排名]]-开始!$B$6</f>
        <v>41433</v>
      </c>
    </row>
    <row r="5724" spans="1:18">
      <c r="A5724">
        <v>32501</v>
      </c>
      <c r="B5724" t="s">
        <v>2256</v>
      </c>
      <c r="C5724" t="str">
        <f t="shared" si="344"/>
        <v>山西工程</v>
      </c>
      <c r="D5724" t="str">
        <f t="shared" si="345"/>
        <v>01</v>
      </c>
      <c r="E5724" t="s">
        <v>447</v>
      </c>
      <c r="F5724">
        <v>181</v>
      </c>
      <c r="G5724">
        <v>103</v>
      </c>
      <c r="H5724">
        <v>102</v>
      </c>
      <c r="I5724">
        <v>49</v>
      </c>
      <c r="J5724">
        <v>46</v>
      </c>
      <c r="K5724">
        <v>43</v>
      </c>
      <c r="L5724">
        <v>0</v>
      </c>
      <c r="M5724">
        <v>2024</v>
      </c>
      <c r="N5724">
        <f>VLOOKUP(E5724, '2024D'!$A$2:$G$339, 2, FALSE)</f>
        <v>213</v>
      </c>
      <c r="O5724">
        <f>VLOOKUP(E5724, '2024D'!$A$2:$G$339, 3, FALSE)</f>
        <v>38266</v>
      </c>
      <c r="P5724">
        <f>_20206[[#This Row],[最低排名]]-_20206[[#This Row],[同分人数]]+1</f>
        <v>38054</v>
      </c>
      <c r="Q5724">
        <f>IF(O5724&gt;=开始!$B$6, 1, 0)</f>
        <v>1</v>
      </c>
      <c r="R5724">
        <f>_20206[[#This Row],[最低排名]]-开始!$B$6</f>
        <v>38266</v>
      </c>
    </row>
    <row r="5725" spans="1:18">
      <c r="A5725">
        <v>32801</v>
      </c>
      <c r="B5725" t="s">
        <v>2257</v>
      </c>
      <c r="C5725" t="str">
        <f t="shared" si="344"/>
        <v>内蒙大学</v>
      </c>
      <c r="D5725" t="str">
        <f t="shared" si="345"/>
        <v>01</v>
      </c>
      <c r="E5725" t="s">
        <v>81</v>
      </c>
      <c r="F5725">
        <v>215</v>
      </c>
      <c r="G5725">
        <v>124</v>
      </c>
      <c r="H5725">
        <v>106</v>
      </c>
      <c r="I5725">
        <v>61</v>
      </c>
      <c r="J5725">
        <v>55</v>
      </c>
      <c r="K5725">
        <v>55</v>
      </c>
      <c r="L5725">
        <v>0</v>
      </c>
      <c r="M5725">
        <v>2024</v>
      </c>
      <c r="N5725">
        <f>VLOOKUP(E5725, '2024D'!$A$2:$G$339, 2, FALSE)</f>
        <v>247</v>
      </c>
      <c r="O5725">
        <f>VLOOKUP(E5725, '2024D'!$A$2:$G$339, 3, FALSE)</f>
        <v>21473</v>
      </c>
      <c r="P5725">
        <f>_20206[[#This Row],[最低排名]]-_20206[[#This Row],[同分人数]]+1</f>
        <v>21227</v>
      </c>
      <c r="Q5725">
        <f>IF(O5725&gt;=开始!$B$6, 1, 0)</f>
        <v>1</v>
      </c>
      <c r="R5725">
        <f>_20206[[#This Row],[最低排名]]-开始!$B$6</f>
        <v>21473</v>
      </c>
    </row>
    <row r="5726" spans="1:18">
      <c r="A5726">
        <v>32802</v>
      </c>
      <c r="B5726" t="s">
        <v>2258</v>
      </c>
      <c r="C5726" t="str">
        <f t="shared" si="344"/>
        <v>内蒙大学</v>
      </c>
      <c r="D5726" t="str">
        <f t="shared" si="345"/>
        <v>02</v>
      </c>
      <c r="E5726" t="s">
        <v>39</v>
      </c>
      <c r="F5726">
        <v>204</v>
      </c>
      <c r="G5726">
        <v>102</v>
      </c>
      <c r="H5726">
        <v>112</v>
      </c>
      <c r="I5726">
        <v>70</v>
      </c>
      <c r="J5726">
        <v>61</v>
      </c>
      <c r="K5726">
        <v>55</v>
      </c>
      <c r="L5726">
        <v>0</v>
      </c>
      <c r="M5726">
        <v>2024</v>
      </c>
      <c r="N5726">
        <f>VLOOKUP(E5726, '2024D'!$A$2:$G$339, 2, FALSE)</f>
        <v>241</v>
      </c>
      <c r="O5726">
        <f>VLOOKUP(E5726, '2024D'!$A$2:$G$339, 3, FALSE)</f>
        <v>19008</v>
      </c>
      <c r="P5726">
        <f>_20206[[#This Row],[最低排名]]-_20206[[#This Row],[同分人数]]+1</f>
        <v>18768</v>
      </c>
      <c r="Q5726">
        <f>IF(O5726&gt;=开始!$B$6, 1, 0)</f>
        <v>1</v>
      </c>
      <c r="R5726">
        <f>_20206[[#This Row],[最低排名]]-开始!$B$6</f>
        <v>19008</v>
      </c>
    </row>
    <row r="5727" spans="1:18">
      <c r="A5727">
        <v>32803</v>
      </c>
      <c r="B5727" t="s">
        <v>2259</v>
      </c>
      <c r="C5727" t="str">
        <f t="shared" ref="C5727:C5790" si="346">LEFT(B5727, FIND("(", B5727) - 1)</f>
        <v>内蒙大学</v>
      </c>
      <c r="D5727" t="str">
        <f t="shared" si="345"/>
        <v>03</v>
      </c>
      <c r="E5727" t="s">
        <v>195</v>
      </c>
      <c r="F5727">
        <v>218</v>
      </c>
      <c r="G5727">
        <v>111</v>
      </c>
      <c r="H5727">
        <v>127</v>
      </c>
      <c r="I5727">
        <v>58</v>
      </c>
      <c r="J5727">
        <v>55</v>
      </c>
      <c r="K5727">
        <v>52</v>
      </c>
      <c r="L5727">
        <v>0</v>
      </c>
      <c r="M5727">
        <v>2024</v>
      </c>
      <c r="N5727">
        <f>VLOOKUP(E5727, '2024D'!$A$2:$G$339, 2, FALSE)</f>
        <v>288</v>
      </c>
      <c r="O5727">
        <f>VLOOKUP(E5727, '2024D'!$A$2:$G$339, 3, FALSE)</f>
        <v>17049</v>
      </c>
      <c r="P5727">
        <f>_20206[[#This Row],[最低排名]]-_20206[[#This Row],[同分人数]]+1</f>
        <v>16762</v>
      </c>
      <c r="Q5727">
        <f>IF(O5727&gt;=开始!$B$6, 1, 0)</f>
        <v>1</v>
      </c>
      <c r="R5727">
        <f>_20206[[#This Row],[最低排名]]-开始!$B$6</f>
        <v>17049</v>
      </c>
    </row>
    <row r="5728" spans="1:18">
      <c r="A5728">
        <v>33101</v>
      </c>
      <c r="B5728" t="s">
        <v>454</v>
      </c>
      <c r="C5728" t="str">
        <f t="shared" si="346"/>
        <v>大连民族</v>
      </c>
      <c r="D5728" t="str">
        <f t="shared" si="345"/>
        <v>01</v>
      </c>
      <c r="E5728" t="s">
        <v>752</v>
      </c>
      <c r="F5728">
        <v>183</v>
      </c>
      <c r="G5728">
        <v>92</v>
      </c>
      <c r="H5728">
        <v>83</v>
      </c>
      <c r="I5728">
        <v>58</v>
      </c>
      <c r="J5728">
        <v>52</v>
      </c>
      <c r="K5728">
        <v>49</v>
      </c>
      <c r="L5728">
        <v>0</v>
      </c>
      <c r="M5728">
        <v>2024</v>
      </c>
      <c r="N5728">
        <f>VLOOKUP(E5728, '2024D'!$A$2:$G$339, 2, FALSE)</f>
        <v>209</v>
      </c>
      <c r="O5728">
        <f>VLOOKUP(E5728, '2024D'!$A$2:$G$339, 3, FALSE)</f>
        <v>37468</v>
      </c>
      <c r="P5728">
        <f>_20206[[#This Row],[最低排名]]-_20206[[#This Row],[同分人数]]+1</f>
        <v>37260</v>
      </c>
      <c r="Q5728">
        <f>IF(O5728&gt;=开始!$B$6, 1, 0)</f>
        <v>1</v>
      </c>
      <c r="R5728">
        <f>_20206[[#This Row],[最低排名]]-开始!$B$6</f>
        <v>37468</v>
      </c>
    </row>
    <row r="5729" spans="1:18">
      <c r="A5729">
        <v>33201</v>
      </c>
      <c r="B5729" t="s">
        <v>455</v>
      </c>
      <c r="C5729" t="str">
        <f t="shared" si="346"/>
        <v>大连海事</v>
      </c>
      <c r="D5729" t="str">
        <f t="shared" si="345"/>
        <v>01</v>
      </c>
      <c r="E5729" t="s">
        <v>500</v>
      </c>
      <c r="F5729">
        <v>219</v>
      </c>
      <c r="G5729">
        <v>119</v>
      </c>
      <c r="H5729">
        <v>131</v>
      </c>
      <c r="I5729">
        <v>64</v>
      </c>
      <c r="J5729">
        <v>61</v>
      </c>
      <c r="K5729">
        <v>61</v>
      </c>
      <c r="L5729">
        <v>0</v>
      </c>
      <c r="M5729">
        <v>2024</v>
      </c>
      <c r="N5729">
        <f>VLOOKUP(E5729, '2024D'!$A$2:$G$339, 2, FALSE)</f>
        <v>222</v>
      </c>
      <c r="O5729">
        <f>VLOOKUP(E5729, '2024D'!$A$2:$G$339, 3, FALSE)</f>
        <v>10760</v>
      </c>
      <c r="P5729">
        <f>_20206[[#This Row],[最低排名]]-_20206[[#This Row],[同分人数]]+1</f>
        <v>10539</v>
      </c>
      <c r="Q5729">
        <f>IF(O5729&gt;=开始!$B$6, 1, 0)</f>
        <v>1</v>
      </c>
      <c r="R5729">
        <f>_20206[[#This Row],[最低排名]]-开始!$B$6</f>
        <v>10760</v>
      </c>
    </row>
    <row r="5730" spans="1:18">
      <c r="A5730">
        <v>33202</v>
      </c>
      <c r="B5730" t="s">
        <v>456</v>
      </c>
      <c r="C5730" t="str">
        <f t="shared" si="346"/>
        <v>大连海事</v>
      </c>
      <c r="D5730" t="str">
        <f t="shared" ref="D5730:D5793" si="347">MID(B5730, FIND("(", B5730) + 1, FIND(")", B5730) - FIND("(", B5730) - 1)</f>
        <v>02</v>
      </c>
      <c r="E5730" t="s">
        <v>256</v>
      </c>
      <c r="F5730">
        <v>212</v>
      </c>
      <c r="G5730">
        <v>109</v>
      </c>
      <c r="H5730">
        <v>133</v>
      </c>
      <c r="I5730">
        <v>67</v>
      </c>
      <c r="J5730">
        <v>61</v>
      </c>
      <c r="K5730">
        <v>58</v>
      </c>
      <c r="L5730">
        <v>0</v>
      </c>
      <c r="M5730">
        <v>2024</v>
      </c>
      <c r="N5730">
        <f>VLOOKUP(E5730, '2024D'!$A$2:$G$339, 2, FALSE)</f>
        <v>241</v>
      </c>
      <c r="O5730">
        <f>VLOOKUP(E5730, '2024D'!$A$2:$G$339, 3, FALSE)</f>
        <v>11919</v>
      </c>
      <c r="P5730">
        <f>_20206[[#This Row],[最低排名]]-_20206[[#This Row],[同分人数]]+1</f>
        <v>11679</v>
      </c>
      <c r="Q5730">
        <f>IF(O5730&gt;=开始!$B$6, 1, 0)</f>
        <v>1</v>
      </c>
      <c r="R5730">
        <f>_20206[[#This Row],[最低排名]]-开始!$B$6</f>
        <v>11919</v>
      </c>
    </row>
    <row r="5731" spans="1:18">
      <c r="A5731">
        <v>33203</v>
      </c>
      <c r="B5731" t="s">
        <v>457</v>
      </c>
      <c r="C5731" t="str">
        <f t="shared" si="346"/>
        <v>大连海事</v>
      </c>
      <c r="D5731" t="str">
        <f t="shared" si="347"/>
        <v>03</v>
      </c>
      <c r="E5731" t="s">
        <v>424</v>
      </c>
      <c r="F5731">
        <v>210</v>
      </c>
      <c r="G5731">
        <v>110</v>
      </c>
      <c r="H5731">
        <v>125</v>
      </c>
      <c r="I5731">
        <v>67</v>
      </c>
      <c r="J5731">
        <v>64</v>
      </c>
      <c r="K5731">
        <v>58</v>
      </c>
      <c r="L5731">
        <v>0</v>
      </c>
      <c r="M5731">
        <v>2024</v>
      </c>
      <c r="N5731">
        <f>VLOOKUP(E5731, '2024D'!$A$2:$G$339, 2, FALSE)</f>
        <v>262</v>
      </c>
      <c r="O5731">
        <f>VLOOKUP(E5731, '2024D'!$A$2:$G$339, 3, FALSE)</f>
        <v>13538</v>
      </c>
      <c r="P5731">
        <f>_20206[[#This Row],[最低排名]]-_20206[[#This Row],[同分人数]]+1</f>
        <v>13277</v>
      </c>
      <c r="Q5731">
        <f>IF(O5731&gt;=开始!$B$6, 1, 0)</f>
        <v>1</v>
      </c>
      <c r="R5731">
        <f>_20206[[#This Row],[最低排名]]-开始!$B$6</f>
        <v>13538</v>
      </c>
    </row>
    <row r="5732" spans="1:18">
      <c r="A5732">
        <v>33204</v>
      </c>
      <c r="B5732" t="s">
        <v>1757</v>
      </c>
      <c r="C5732" t="str">
        <f t="shared" si="346"/>
        <v>大连海事</v>
      </c>
      <c r="D5732" t="str">
        <f t="shared" si="347"/>
        <v>04</v>
      </c>
      <c r="E5732" t="s">
        <v>160</v>
      </c>
      <c r="F5732">
        <v>200</v>
      </c>
      <c r="G5732">
        <v>118</v>
      </c>
      <c r="H5732">
        <v>133</v>
      </c>
      <c r="I5732">
        <v>70</v>
      </c>
      <c r="J5732">
        <v>70</v>
      </c>
      <c r="K5732">
        <v>61</v>
      </c>
      <c r="L5732">
        <v>0</v>
      </c>
      <c r="M5732">
        <v>2024</v>
      </c>
      <c r="N5732">
        <f>VLOOKUP(E5732, '2024D'!$A$2:$G$339, 2, FALSE)</f>
        <v>249</v>
      </c>
      <c r="O5732">
        <f>VLOOKUP(E5732, '2024D'!$A$2:$G$339, 3, FALSE)</f>
        <v>11234</v>
      </c>
      <c r="P5732">
        <f>_20206[[#This Row],[最低排名]]-_20206[[#This Row],[同分人数]]+1</f>
        <v>10986</v>
      </c>
      <c r="Q5732">
        <f>IF(O5732&gt;=开始!$B$6, 1, 0)</f>
        <v>1</v>
      </c>
      <c r="R5732">
        <f>_20206[[#This Row],[最低排名]]-开始!$B$6</f>
        <v>11234</v>
      </c>
    </row>
    <row r="5733" spans="1:18">
      <c r="A5733">
        <v>33301</v>
      </c>
      <c r="B5733" t="s">
        <v>458</v>
      </c>
      <c r="C5733" t="str">
        <f t="shared" si="346"/>
        <v>大连理工</v>
      </c>
      <c r="D5733" t="str">
        <f t="shared" si="347"/>
        <v>01</v>
      </c>
      <c r="E5733" t="s">
        <v>11</v>
      </c>
      <c r="F5733">
        <v>244</v>
      </c>
      <c r="G5733">
        <v>130</v>
      </c>
      <c r="H5733">
        <v>125</v>
      </c>
      <c r="I5733">
        <v>70</v>
      </c>
      <c r="J5733">
        <v>67</v>
      </c>
      <c r="K5733">
        <v>67</v>
      </c>
      <c r="L5733">
        <v>0</v>
      </c>
      <c r="M5733">
        <v>2024</v>
      </c>
      <c r="N5733">
        <f>VLOOKUP(E5733, '2024D'!$A$2:$G$339, 2, FALSE)</f>
        <v>145</v>
      </c>
      <c r="O5733">
        <f>VLOOKUP(E5733, '2024D'!$A$2:$G$339, 3, FALSE)</f>
        <v>3676</v>
      </c>
      <c r="P5733">
        <f>_20206[[#This Row],[最低排名]]-_20206[[#This Row],[同分人数]]+1</f>
        <v>3532</v>
      </c>
      <c r="Q5733">
        <f>IF(O5733&gt;=开始!$B$6, 1, 0)</f>
        <v>1</v>
      </c>
      <c r="R5733">
        <f>_20206[[#This Row],[最低排名]]-开始!$B$6</f>
        <v>3676</v>
      </c>
    </row>
    <row r="5734" spans="1:18">
      <c r="A5734">
        <v>33302</v>
      </c>
      <c r="B5734" t="s">
        <v>459</v>
      </c>
      <c r="C5734" t="str">
        <f t="shared" si="346"/>
        <v>大连理工</v>
      </c>
      <c r="D5734" t="str">
        <f t="shared" si="347"/>
        <v>02</v>
      </c>
      <c r="E5734" t="s">
        <v>31</v>
      </c>
      <c r="F5734">
        <v>250</v>
      </c>
      <c r="G5734">
        <v>140</v>
      </c>
      <c r="H5734">
        <v>117</v>
      </c>
      <c r="I5734">
        <v>67</v>
      </c>
      <c r="J5734">
        <v>67</v>
      </c>
      <c r="K5734">
        <v>67</v>
      </c>
      <c r="L5734">
        <v>0</v>
      </c>
      <c r="M5734">
        <v>2024</v>
      </c>
      <c r="N5734">
        <f>VLOOKUP(E5734, '2024D'!$A$2:$G$339, 2, FALSE)</f>
        <v>182</v>
      </c>
      <c r="O5734">
        <f>VLOOKUP(E5734, '2024D'!$A$2:$G$339, 3, FALSE)</f>
        <v>4499</v>
      </c>
      <c r="P5734">
        <f>_20206[[#This Row],[最低排名]]-_20206[[#This Row],[同分人数]]+1</f>
        <v>4318</v>
      </c>
      <c r="Q5734">
        <f>IF(O5734&gt;=开始!$B$6, 1, 0)</f>
        <v>1</v>
      </c>
      <c r="R5734">
        <f>_20206[[#This Row],[最低排名]]-开始!$B$6</f>
        <v>4499</v>
      </c>
    </row>
    <row r="5735" spans="1:18">
      <c r="A5735">
        <v>33401</v>
      </c>
      <c r="B5735" t="s">
        <v>460</v>
      </c>
      <c r="C5735" t="str">
        <f t="shared" si="346"/>
        <v>东北大学</v>
      </c>
      <c r="D5735" t="str">
        <f t="shared" si="347"/>
        <v>01</v>
      </c>
      <c r="E5735" t="s">
        <v>254</v>
      </c>
      <c r="F5735">
        <v>238</v>
      </c>
      <c r="G5735">
        <v>133</v>
      </c>
      <c r="H5735">
        <v>129</v>
      </c>
      <c r="I5735">
        <v>70</v>
      </c>
      <c r="J5735">
        <v>67</v>
      </c>
      <c r="K5735">
        <v>61</v>
      </c>
      <c r="L5735">
        <v>0</v>
      </c>
      <c r="M5735">
        <v>2024</v>
      </c>
      <c r="N5735">
        <f>VLOOKUP(E5735, '2024D'!$A$2:$G$339, 2, FALSE)</f>
        <v>178</v>
      </c>
      <c r="O5735">
        <f>VLOOKUP(E5735, '2024D'!$A$2:$G$339, 3, FALSE)</f>
        <v>5019</v>
      </c>
      <c r="P5735">
        <f>_20206[[#This Row],[最低排名]]-_20206[[#This Row],[同分人数]]+1</f>
        <v>4842</v>
      </c>
      <c r="Q5735">
        <f>IF(O5735&gt;=开始!$B$6, 1, 0)</f>
        <v>1</v>
      </c>
      <c r="R5735">
        <f>_20206[[#This Row],[最低排名]]-开始!$B$6</f>
        <v>5019</v>
      </c>
    </row>
    <row r="5736" spans="1:18">
      <c r="A5736">
        <v>33501</v>
      </c>
      <c r="B5736" t="s">
        <v>461</v>
      </c>
      <c r="C5736" t="str">
        <f t="shared" si="346"/>
        <v>理工盘锦</v>
      </c>
      <c r="D5736" t="str">
        <f t="shared" si="347"/>
        <v>01</v>
      </c>
      <c r="E5736" t="s">
        <v>111</v>
      </c>
      <c r="F5736">
        <v>235</v>
      </c>
      <c r="G5736">
        <v>127</v>
      </c>
      <c r="H5736">
        <v>134</v>
      </c>
      <c r="I5736">
        <v>67</v>
      </c>
      <c r="J5736">
        <v>64</v>
      </c>
      <c r="K5736">
        <v>61</v>
      </c>
      <c r="L5736">
        <v>0</v>
      </c>
      <c r="M5736">
        <v>2024</v>
      </c>
      <c r="N5736">
        <f>VLOOKUP(E5736, '2024D'!$A$2:$G$339, 2, FALSE)</f>
        <v>187</v>
      </c>
      <c r="O5736">
        <f>VLOOKUP(E5736, '2024D'!$A$2:$G$339, 3, FALSE)</f>
        <v>5731</v>
      </c>
      <c r="P5736">
        <f>_20206[[#This Row],[最低排名]]-_20206[[#This Row],[同分人数]]+1</f>
        <v>5545</v>
      </c>
      <c r="Q5736">
        <f>IF(O5736&gt;=开始!$B$6, 1, 0)</f>
        <v>1</v>
      </c>
      <c r="R5736">
        <f>_20206[[#This Row],[最低排名]]-开始!$B$6</f>
        <v>5731</v>
      </c>
    </row>
    <row r="5737" spans="1:18">
      <c r="A5737">
        <v>33502</v>
      </c>
      <c r="B5737" t="s">
        <v>1637</v>
      </c>
      <c r="C5737" t="str">
        <f t="shared" si="346"/>
        <v>理工盘锦</v>
      </c>
      <c r="D5737" t="str">
        <f t="shared" si="347"/>
        <v>02</v>
      </c>
      <c r="E5737" t="s">
        <v>35</v>
      </c>
      <c r="F5737">
        <v>240</v>
      </c>
      <c r="G5737">
        <v>125</v>
      </c>
      <c r="H5737">
        <v>130</v>
      </c>
      <c r="I5737">
        <v>67</v>
      </c>
      <c r="J5737">
        <v>64</v>
      </c>
      <c r="K5737">
        <v>61</v>
      </c>
      <c r="L5737">
        <v>0</v>
      </c>
      <c r="M5737">
        <v>2024</v>
      </c>
      <c r="N5737">
        <f>VLOOKUP(E5737, '2024D'!$A$2:$G$339, 2, FALSE)</f>
        <v>188</v>
      </c>
      <c r="O5737">
        <f>VLOOKUP(E5737, '2024D'!$A$2:$G$339, 3, FALSE)</f>
        <v>5544</v>
      </c>
      <c r="P5737">
        <f>_20206[[#This Row],[最低排名]]-_20206[[#This Row],[同分人数]]+1</f>
        <v>5357</v>
      </c>
      <c r="Q5737">
        <f>IF(O5737&gt;=开始!$B$6, 1, 0)</f>
        <v>1</v>
      </c>
      <c r="R5737">
        <f>_20206[[#This Row],[最低排名]]-开始!$B$6</f>
        <v>5544</v>
      </c>
    </row>
    <row r="5738" spans="1:18">
      <c r="A5738">
        <v>33601</v>
      </c>
      <c r="B5738" t="s">
        <v>462</v>
      </c>
      <c r="C5738" t="str">
        <f t="shared" si="346"/>
        <v>辽宁大学</v>
      </c>
      <c r="D5738" t="str">
        <f t="shared" si="347"/>
        <v>01</v>
      </c>
      <c r="E5738" t="s">
        <v>79</v>
      </c>
      <c r="F5738">
        <v>212</v>
      </c>
      <c r="G5738">
        <v>107</v>
      </c>
      <c r="H5738">
        <v>115</v>
      </c>
      <c r="I5738">
        <v>64</v>
      </c>
      <c r="J5738">
        <v>55</v>
      </c>
      <c r="K5738">
        <v>55</v>
      </c>
      <c r="L5738">
        <v>0</v>
      </c>
      <c r="M5738">
        <v>2024</v>
      </c>
      <c r="N5738">
        <f>VLOOKUP(E5738, '2024D'!$A$2:$G$339, 2, FALSE)</f>
        <v>235</v>
      </c>
      <c r="O5738">
        <f>VLOOKUP(E5738, '2024D'!$A$2:$G$339, 3, FALSE)</f>
        <v>19243</v>
      </c>
      <c r="P5738">
        <f>_20206[[#This Row],[最低排名]]-_20206[[#This Row],[同分人数]]+1</f>
        <v>19009</v>
      </c>
      <c r="Q5738">
        <f>IF(O5738&gt;=开始!$B$6, 1, 0)</f>
        <v>1</v>
      </c>
      <c r="R5738">
        <f>_20206[[#This Row],[最低排名]]-开始!$B$6</f>
        <v>19243</v>
      </c>
    </row>
    <row r="5739" spans="1:18">
      <c r="A5739">
        <v>33602</v>
      </c>
      <c r="B5739" t="s">
        <v>2260</v>
      </c>
      <c r="C5739" t="str">
        <f t="shared" si="346"/>
        <v>辽宁大学</v>
      </c>
      <c r="D5739" t="str">
        <f t="shared" si="347"/>
        <v>02</v>
      </c>
      <c r="E5739" t="s">
        <v>79</v>
      </c>
      <c r="F5739">
        <v>189</v>
      </c>
      <c r="G5739">
        <v>100</v>
      </c>
      <c r="H5739">
        <v>123</v>
      </c>
      <c r="I5739">
        <v>70</v>
      </c>
      <c r="J5739">
        <v>61</v>
      </c>
      <c r="K5739">
        <v>58</v>
      </c>
      <c r="L5739">
        <v>0</v>
      </c>
      <c r="M5739">
        <v>2024</v>
      </c>
      <c r="N5739">
        <f>VLOOKUP(E5739, '2024D'!$A$2:$G$339, 2, FALSE)</f>
        <v>235</v>
      </c>
      <c r="O5739">
        <f>VLOOKUP(E5739, '2024D'!$A$2:$G$339, 3, FALSE)</f>
        <v>19243</v>
      </c>
      <c r="P5739">
        <f>_20206[[#This Row],[最低排名]]-_20206[[#This Row],[同分人数]]+1</f>
        <v>19009</v>
      </c>
      <c r="Q5739">
        <f>IF(O5739&gt;=开始!$B$6, 1, 0)</f>
        <v>1</v>
      </c>
      <c r="R5739">
        <f>_20206[[#This Row],[最低排名]]-开始!$B$6</f>
        <v>19243</v>
      </c>
    </row>
    <row r="5740" spans="1:18">
      <c r="A5740">
        <v>33701</v>
      </c>
      <c r="B5740" t="s">
        <v>463</v>
      </c>
      <c r="C5740" t="str">
        <f t="shared" si="346"/>
        <v>沈阳工大</v>
      </c>
      <c r="D5740" t="str">
        <f t="shared" si="347"/>
        <v>01</v>
      </c>
      <c r="E5740" t="s">
        <v>126</v>
      </c>
      <c r="F5740">
        <v>193</v>
      </c>
      <c r="G5740">
        <v>97</v>
      </c>
      <c r="H5740">
        <v>108</v>
      </c>
      <c r="I5740">
        <v>61</v>
      </c>
      <c r="J5740">
        <v>55</v>
      </c>
      <c r="K5740">
        <v>52</v>
      </c>
      <c r="L5740">
        <v>0</v>
      </c>
      <c r="M5740">
        <v>2024</v>
      </c>
      <c r="N5740">
        <f>VLOOKUP(E5740, '2024D'!$A$2:$G$339, 2, FALSE)</f>
        <v>277</v>
      </c>
      <c r="O5740">
        <f>VLOOKUP(E5740, '2024D'!$A$2:$G$339, 3, FALSE)</f>
        <v>27273</v>
      </c>
      <c r="P5740">
        <f>_20206[[#This Row],[最低排名]]-_20206[[#This Row],[同分人数]]+1</f>
        <v>26997</v>
      </c>
      <c r="Q5740">
        <f>IF(O5740&gt;=开始!$B$6, 1, 0)</f>
        <v>1</v>
      </c>
      <c r="R5740">
        <f>_20206[[#This Row],[最低排名]]-开始!$B$6</f>
        <v>27273</v>
      </c>
    </row>
    <row r="5741" spans="1:18">
      <c r="A5741">
        <v>33702</v>
      </c>
      <c r="B5741" t="s">
        <v>464</v>
      </c>
      <c r="C5741" t="str">
        <f t="shared" si="346"/>
        <v>沈阳工大</v>
      </c>
      <c r="D5741" t="str">
        <f t="shared" si="347"/>
        <v>02</v>
      </c>
      <c r="E5741" t="s">
        <v>232</v>
      </c>
      <c r="F5741">
        <v>174</v>
      </c>
      <c r="G5741">
        <v>97</v>
      </c>
      <c r="H5741">
        <v>102</v>
      </c>
      <c r="I5741">
        <v>61</v>
      </c>
      <c r="J5741">
        <v>58</v>
      </c>
      <c r="K5741">
        <v>43</v>
      </c>
      <c r="L5741">
        <v>0</v>
      </c>
      <c r="M5741">
        <v>2024</v>
      </c>
      <c r="N5741">
        <f>VLOOKUP(E5741, '2024D'!$A$2:$G$339, 2, FALSE)</f>
        <v>227</v>
      </c>
      <c r="O5741">
        <f>VLOOKUP(E5741, '2024D'!$A$2:$G$339, 3, FALSE)</f>
        <v>34709</v>
      </c>
      <c r="P5741">
        <f>_20206[[#This Row],[最低排名]]-_20206[[#This Row],[同分人数]]+1</f>
        <v>34483</v>
      </c>
      <c r="Q5741">
        <f>IF(O5741&gt;=开始!$B$6, 1, 0)</f>
        <v>1</v>
      </c>
      <c r="R5741">
        <f>_20206[[#This Row],[最低排名]]-开始!$B$6</f>
        <v>34709</v>
      </c>
    </row>
    <row r="5742" spans="1:18">
      <c r="A5742">
        <v>33703</v>
      </c>
      <c r="B5742" t="s">
        <v>2261</v>
      </c>
      <c r="C5742" t="str">
        <f t="shared" si="346"/>
        <v>沈阳工大</v>
      </c>
      <c r="D5742" t="str">
        <f t="shared" si="347"/>
        <v>03</v>
      </c>
      <c r="E5742" t="s">
        <v>309</v>
      </c>
      <c r="F5742">
        <v>189</v>
      </c>
      <c r="G5742">
        <v>95</v>
      </c>
      <c r="H5742">
        <v>100</v>
      </c>
      <c r="I5742">
        <v>52</v>
      </c>
      <c r="J5742">
        <v>52</v>
      </c>
      <c r="K5742">
        <v>49</v>
      </c>
      <c r="L5742">
        <v>0</v>
      </c>
      <c r="M5742">
        <v>2024</v>
      </c>
      <c r="N5742">
        <f>VLOOKUP(E5742, '2024D'!$A$2:$G$339, 2, FALSE)</f>
        <v>250</v>
      </c>
      <c r="O5742">
        <f>VLOOKUP(E5742, '2024D'!$A$2:$G$339, 3, FALSE)</f>
        <v>33781</v>
      </c>
      <c r="P5742">
        <f>_20206[[#This Row],[最低排名]]-_20206[[#This Row],[同分人数]]+1</f>
        <v>33532</v>
      </c>
      <c r="Q5742">
        <f>IF(O5742&gt;=开始!$B$6, 1, 0)</f>
        <v>1</v>
      </c>
      <c r="R5742">
        <f>_20206[[#This Row],[最低排名]]-开始!$B$6</f>
        <v>33781</v>
      </c>
    </row>
    <row r="5743" spans="1:18">
      <c r="A5743">
        <v>33801</v>
      </c>
      <c r="B5743" t="s">
        <v>465</v>
      </c>
      <c r="C5743" t="str">
        <f t="shared" si="346"/>
        <v>沈阳航空</v>
      </c>
      <c r="D5743" t="str">
        <f t="shared" si="347"/>
        <v>01</v>
      </c>
      <c r="E5743" t="s">
        <v>83</v>
      </c>
      <c r="F5743">
        <v>215</v>
      </c>
      <c r="G5743">
        <v>117</v>
      </c>
      <c r="H5743">
        <v>107</v>
      </c>
      <c r="I5743">
        <v>64</v>
      </c>
      <c r="J5743">
        <v>52</v>
      </c>
      <c r="K5743">
        <v>49</v>
      </c>
      <c r="L5743">
        <v>0</v>
      </c>
      <c r="M5743">
        <v>2024</v>
      </c>
      <c r="N5743">
        <f>VLOOKUP(E5743, '2024D'!$A$2:$G$339, 2, FALSE)</f>
        <v>267</v>
      </c>
      <c r="O5743">
        <f>VLOOKUP(E5743, '2024D'!$A$2:$G$339, 3, FALSE)</f>
        <v>22781</v>
      </c>
      <c r="P5743">
        <f>_20206[[#This Row],[最低排名]]-_20206[[#This Row],[同分人数]]+1</f>
        <v>22515</v>
      </c>
      <c r="Q5743">
        <f>IF(O5743&gt;=开始!$B$6, 1, 0)</f>
        <v>1</v>
      </c>
      <c r="R5743">
        <f>_20206[[#This Row],[最低排名]]-开始!$B$6</f>
        <v>22781</v>
      </c>
    </row>
    <row r="5744" spans="1:18">
      <c r="A5744">
        <v>33901</v>
      </c>
      <c r="B5744" t="s">
        <v>466</v>
      </c>
      <c r="C5744" t="str">
        <f t="shared" si="346"/>
        <v>沈阳理工</v>
      </c>
      <c r="D5744" t="str">
        <f t="shared" si="347"/>
        <v>01</v>
      </c>
      <c r="E5744" t="s">
        <v>363</v>
      </c>
      <c r="F5744">
        <v>193</v>
      </c>
      <c r="G5744">
        <v>99</v>
      </c>
      <c r="H5744">
        <v>93</v>
      </c>
      <c r="I5744">
        <v>55</v>
      </c>
      <c r="J5744">
        <v>49</v>
      </c>
      <c r="K5744">
        <v>46</v>
      </c>
      <c r="L5744">
        <v>0</v>
      </c>
      <c r="M5744">
        <v>2024</v>
      </c>
      <c r="N5744">
        <f>VLOOKUP(E5744, '2024D'!$A$2:$G$339, 2, FALSE)</f>
        <v>204</v>
      </c>
      <c r="O5744">
        <f>VLOOKUP(E5744, '2024D'!$A$2:$G$339, 3, FALSE)</f>
        <v>35127</v>
      </c>
      <c r="P5744">
        <f>_20206[[#This Row],[最低排名]]-_20206[[#This Row],[同分人数]]+1</f>
        <v>34924</v>
      </c>
      <c r="Q5744">
        <f>IF(O5744&gt;=开始!$B$6, 1, 0)</f>
        <v>1</v>
      </c>
      <c r="R5744">
        <f>_20206[[#This Row],[最低排名]]-开始!$B$6</f>
        <v>35127</v>
      </c>
    </row>
    <row r="5745" spans="1:18">
      <c r="A5745">
        <v>33902</v>
      </c>
      <c r="B5745" t="s">
        <v>467</v>
      </c>
      <c r="C5745" t="str">
        <f t="shared" si="346"/>
        <v>沈阳理工</v>
      </c>
      <c r="D5745" t="str">
        <f t="shared" si="347"/>
        <v>02</v>
      </c>
      <c r="E5745" t="s">
        <v>228</v>
      </c>
      <c r="F5745">
        <v>198</v>
      </c>
      <c r="G5745">
        <v>103</v>
      </c>
      <c r="H5745">
        <v>76</v>
      </c>
      <c r="I5745">
        <v>64</v>
      </c>
      <c r="J5745">
        <v>55</v>
      </c>
      <c r="K5745">
        <v>46</v>
      </c>
      <c r="L5745">
        <v>0</v>
      </c>
      <c r="M5745">
        <v>2024</v>
      </c>
      <c r="N5745">
        <f>VLOOKUP(E5745, '2024D'!$A$2:$G$339, 2, FALSE)</f>
        <v>243</v>
      </c>
      <c r="O5745">
        <f>VLOOKUP(E5745, '2024D'!$A$2:$G$339, 3, FALSE)</f>
        <v>34482</v>
      </c>
      <c r="P5745">
        <f>_20206[[#This Row],[最低排名]]-_20206[[#This Row],[同分人数]]+1</f>
        <v>34240</v>
      </c>
      <c r="Q5745">
        <f>IF(O5745&gt;=开始!$B$6, 1, 0)</f>
        <v>1</v>
      </c>
      <c r="R5745">
        <f>_20206[[#This Row],[最低排名]]-开始!$B$6</f>
        <v>34482</v>
      </c>
    </row>
    <row r="5746" spans="1:18">
      <c r="A5746">
        <v>33903</v>
      </c>
      <c r="B5746" t="s">
        <v>468</v>
      </c>
      <c r="C5746" t="str">
        <f t="shared" si="346"/>
        <v>沈阳理工</v>
      </c>
      <c r="D5746" t="str">
        <f t="shared" si="347"/>
        <v>03</v>
      </c>
      <c r="E5746" t="s">
        <v>363</v>
      </c>
      <c r="F5746">
        <v>188</v>
      </c>
      <c r="G5746">
        <v>96</v>
      </c>
      <c r="H5746">
        <v>107</v>
      </c>
      <c r="I5746">
        <v>49</v>
      </c>
      <c r="J5746">
        <v>46</v>
      </c>
      <c r="K5746">
        <v>46</v>
      </c>
      <c r="L5746">
        <v>0</v>
      </c>
      <c r="M5746">
        <v>2024</v>
      </c>
      <c r="N5746">
        <f>VLOOKUP(E5746, '2024D'!$A$2:$G$339, 2, FALSE)</f>
        <v>204</v>
      </c>
      <c r="O5746">
        <f>VLOOKUP(E5746, '2024D'!$A$2:$G$339, 3, FALSE)</f>
        <v>35127</v>
      </c>
      <c r="P5746">
        <f>_20206[[#This Row],[最低排名]]-_20206[[#This Row],[同分人数]]+1</f>
        <v>34924</v>
      </c>
      <c r="Q5746">
        <f>IF(O5746&gt;=开始!$B$6, 1, 0)</f>
        <v>1</v>
      </c>
      <c r="R5746">
        <f>_20206[[#This Row],[最低排名]]-开始!$B$6</f>
        <v>35127</v>
      </c>
    </row>
    <row r="5747" spans="1:18">
      <c r="A5747">
        <v>34001</v>
      </c>
      <c r="B5747" t="s">
        <v>470</v>
      </c>
      <c r="C5747" t="str">
        <f t="shared" si="346"/>
        <v>辽宁科大</v>
      </c>
      <c r="D5747" t="str">
        <f t="shared" si="347"/>
        <v>01</v>
      </c>
      <c r="E5747" t="s">
        <v>354</v>
      </c>
      <c r="F5747">
        <v>190</v>
      </c>
      <c r="G5747">
        <v>109</v>
      </c>
      <c r="H5747">
        <v>91</v>
      </c>
      <c r="I5747">
        <v>52</v>
      </c>
      <c r="J5747">
        <v>49</v>
      </c>
      <c r="K5747">
        <v>46</v>
      </c>
      <c r="L5747">
        <v>0</v>
      </c>
      <c r="M5747">
        <v>2024</v>
      </c>
      <c r="N5747">
        <f>VLOOKUP(E5747, '2024D'!$A$2:$G$339, 2, FALSE)</f>
        <v>204</v>
      </c>
      <c r="O5747">
        <f>VLOOKUP(E5747, '2024D'!$A$2:$G$339, 3, FALSE)</f>
        <v>36833</v>
      </c>
      <c r="P5747">
        <f>_20206[[#This Row],[最低排名]]-_20206[[#This Row],[同分人数]]+1</f>
        <v>36630</v>
      </c>
      <c r="Q5747">
        <f>IF(O5747&gt;=开始!$B$6, 1, 0)</f>
        <v>1</v>
      </c>
      <c r="R5747">
        <f>_20206[[#This Row],[最低排名]]-开始!$B$6</f>
        <v>36833</v>
      </c>
    </row>
    <row r="5748" spans="1:18">
      <c r="A5748">
        <v>34101</v>
      </c>
      <c r="B5748" t="s">
        <v>474</v>
      </c>
      <c r="C5748" t="str">
        <f t="shared" si="346"/>
        <v>辽宁工程</v>
      </c>
      <c r="D5748" t="str">
        <f t="shared" si="347"/>
        <v>01</v>
      </c>
      <c r="E5748" t="s">
        <v>50</v>
      </c>
      <c r="F5748">
        <v>188</v>
      </c>
      <c r="G5748">
        <v>94</v>
      </c>
      <c r="H5748">
        <v>102</v>
      </c>
      <c r="I5748">
        <v>49</v>
      </c>
      <c r="J5748">
        <v>46</v>
      </c>
      <c r="K5748">
        <v>46</v>
      </c>
      <c r="L5748">
        <v>0</v>
      </c>
      <c r="M5748">
        <v>2024</v>
      </c>
      <c r="N5748">
        <f>VLOOKUP(E5748, '2024D'!$A$2:$G$339, 2, FALSE)</f>
        <v>189</v>
      </c>
      <c r="O5748">
        <f>VLOOKUP(E5748, '2024D'!$A$2:$G$339, 3, FALSE)</f>
        <v>36222</v>
      </c>
      <c r="P5748">
        <f>_20206[[#This Row],[最低排名]]-_20206[[#This Row],[同分人数]]+1</f>
        <v>36034</v>
      </c>
      <c r="Q5748">
        <f>IF(O5748&gt;=开始!$B$6, 1, 0)</f>
        <v>1</v>
      </c>
      <c r="R5748">
        <f>_20206[[#This Row],[最低排名]]-开始!$B$6</f>
        <v>36222</v>
      </c>
    </row>
    <row r="5749" spans="1:18">
      <c r="A5749">
        <v>34102</v>
      </c>
      <c r="B5749" t="s">
        <v>475</v>
      </c>
      <c r="C5749" t="str">
        <f t="shared" si="346"/>
        <v>辽宁工程</v>
      </c>
      <c r="D5749" t="str">
        <f t="shared" si="347"/>
        <v>02</v>
      </c>
      <c r="E5749" t="s">
        <v>405</v>
      </c>
      <c r="F5749">
        <v>170</v>
      </c>
      <c r="G5749">
        <v>90</v>
      </c>
      <c r="H5749">
        <v>89</v>
      </c>
      <c r="I5749">
        <v>64</v>
      </c>
      <c r="J5749">
        <v>58</v>
      </c>
      <c r="K5749">
        <v>46</v>
      </c>
      <c r="L5749">
        <v>0</v>
      </c>
      <c r="M5749">
        <v>2024</v>
      </c>
      <c r="N5749">
        <f>VLOOKUP(E5749, '2024D'!$A$2:$G$339, 2, FALSE)</f>
        <v>230</v>
      </c>
      <c r="O5749">
        <f>VLOOKUP(E5749, '2024D'!$A$2:$G$339, 3, FALSE)</f>
        <v>37063</v>
      </c>
      <c r="P5749">
        <f>_20206[[#This Row],[最低排名]]-_20206[[#This Row],[同分人数]]+1</f>
        <v>36834</v>
      </c>
      <c r="Q5749">
        <f>IF(O5749&gt;=开始!$B$6, 1, 0)</f>
        <v>1</v>
      </c>
      <c r="R5749">
        <f>_20206[[#This Row],[最低排名]]-开始!$B$6</f>
        <v>37063</v>
      </c>
    </row>
    <row r="5750" spans="1:18">
      <c r="A5750">
        <v>34201</v>
      </c>
      <c r="B5750" t="s">
        <v>478</v>
      </c>
      <c r="C5750" t="str">
        <f t="shared" si="346"/>
        <v>辽宁石化</v>
      </c>
      <c r="D5750" t="str">
        <f t="shared" si="347"/>
        <v>01</v>
      </c>
      <c r="E5750" t="s">
        <v>383</v>
      </c>
      <c r="F5750">
        <v>171</v>
      </c>
      <c r="G5750">
        <v>86</v>
      </c>
      <c r="H5750">
        <v>99</v>
      </c>
      <c r="I5750">
        <v>55</v>
      </c>
      <c r="J5750">
        <v>49</v>
      </c>
      <c r="K5750">
        <v>49</v>
      </c>
      <c r="L5750">
        <v>0</v>
      </c>
      <c r="M5750">
        <v>2024</v>
      </c>
      <c r="N5750">
        <f>VLOOKUP(E5750, '2024D'!$A$2:$G$339, 2, FALSE)</f>
        <v>190</v>
      </c>
      <c r="O5750">
        <f>VLOOKUP(E5750, '2024D'!$A$2:$G$339, 3, FALSE)</f>
        <v>37882</v>
      </c>
      <c r="P5750">
        <f>_20206[[#This Row],[最低排名]]-_20206[[#This Row],[同分人数]]+1</f>
        <v>37693</v>
      </c>
      <c r="Q5750">
        <f>IF(O5750&gt;=开始!$B$6, 1, 0)</f>
        <v>1</v>
      </c>
      <c r="R5750">
        <f>_20206[[#This Row],[最低排名]]-开始!$B$6</f>
        <v>37882</v>
      </c>
    </row>
    <row r="5751" spans="1:18">
      <c r="A5751">
        <v>34301</v>
      </c>
      <c r="B5751" t="s">
        <v>482</v>
      </c>
      <c r="C5751" t="str">
        <f t="shared" si="346"/>
        <v>沈阳化工</v>
      </c>
      <c r="D5751" t="str">
        <f t="shared" si="347"/>
        <v>01</v>
      </c>
      <c r="E5751" t="s">
        <v>405</v>
      </c>
      <c r="F5751">
        <v>207</v>
      </c>
      <c r="G5751">
        <v>115</v>
      </c>
      <c r="H5751">
        <v>70</v>
      </c>
      <c r="I5751">
        <v>52</v>
      </c>
      <c r="J5751">
        <v>49</v>
      </c>
      <c r="K5751">
        <v>49</v>
      </c>
      <c r="L5751">
        <v>0</v>
      </c>
      <c r="M5751">
        <v>2024</v>
      </c>
      <c r="N5751">
        <f>VLOOKUP(E5751, '2024D'!$A$2:$G$339, 2, FALSE)</f>
        <v>230</v>
      </c>
      <c r="O5751">
        <f>VLOOKUP(E5751, '2024D'!$A$2:$G$339, 3, FALSE)</f>
        <v>37063</v>
      </c>
      <c r="P5751">
        <f>_20206[[#This Row],[最低排名]]-_20206[[#This Row],[同分人数]]+1</f>
        <v>36834</v>
      </c>
      <c r="Q5751">
        <f>IF(O5751&gt;=开始!$B$6, 1, 0)</f>
        <v>1</v>
      </c>
      <c r="R5751">
        <f>_20206[[#This Row],[最低排名]]-开始!$B$6</f>
        <v>37063</v>
      </c>
    </row>
    <row r="5752" spans="1:18">
      <c r="A5752">
        <v>34401</v>
      </c>
      <c r="B5752" t="s">
        <v>487</v>
      </c>
      <c r="C5752" t="str">
        <f t="shared" si="346"/>
        <v>大连交大</v>
      </c>
      <c r="D5752" t="str">
        <f t="shared" si="347"/>
        <v>01</v>
      </c>
      <c r="E5752" t="s">
        <v>485</v>
      </c>
      <c r="F5752">
        <v>170</v>
      </c>
      <c r="G5752">
        <v>93</v>
      </c>
      <c r="H5752">
        <v>119</v>
      </c>
      <c r="I5752">
        <v>61</v>
      </c>
      <c r="J5752">
        <v>52</v>
      </c>
      <c r="K5752">
        <v>43</v>
      </c>
      <c r="L5752">
        <v>0</v>
      </c>
      <c r="M5752">
        <v>2024</v>
      </c>
      <c r="N5752">
        <f>VLOOKUP(E5752, '2024D'!$A$2:$G$339, 2, FALSE)</f>
        <v>211</v>
      </c>
      <c r="O5752">
        <f>VLOOKUP(E5752, '2024D'!$A$2:$G$339, 3, FALSE)</f>
        <v>33071</v>
      </c>
      <c r="P5752">
        <f>_20206[[#This Row],[最低排名]]-_20206[[#This Row],[同分人数]]+1</f>
        <v>32861</v>
      </c>
      <c r="Q5752">
        <f>IF(O5752&gt;=开始!$B$6, 1, 0)</f>
        <v>1</v>
      </c>
      <c r="R5752">
        <f>_20206[[#This Row],[最低排名]]-开始!$B$6</f>
        <v>33071</v>
      </c>
    </row>
    <row r="5753" spans="1:18">
      <c r="A5753">
        <v>34402</v>
      </c>
      <c r="B5753" t="s">
        <v>488</v>
      </c>
      <c r="C5753" t="str">
        <f t="shared" si="346"/>
        <v>大连交大</v>
      </c>
      <c r="D5753" t="str">
        <f t="shared" si="347"/>
        <v>02</v>
      </c>
      <c r="E5753" t="s">
        <v>440</v>
      </c>
      <c r="F5753">
        <v>192</v>
      </c>
      <c r="G5753">
        <v>100</v>
      </c>
      <c r="H5753">
        <v>104</v>
      </c>
      <c r="I5753">
        <v>52</v>
      </c>
      <c r="J5753">
        <v>46</v>
      </c>
      <c r="K5753">
        <v>43</v>
      </c>
      <c r="L5753">
        <v>0</v>
      </c>
      <c r="M5753">
        <v>2024</v>
      </c>
      <c r="N5753">
        <f>VLOOKUP(E5753, '2024D'!$A$2:$G$339, 2, FALSE)</f>
        <v>214</v>
      </c>
      <c r="O5753">
        <f>VLOOKUP(E5753, '2024D'!$A$2:$G$339, 3, FALSE)</f>
        <v>34923</v>
      </c>
      <c r="P5753">
        <f>_20206[[#This Row],[最低排名]]-_20206[[#This Row],[同分人数]]+1</f>
        <v>34710</v>
      </c>
      <c r="Q5753">
        <f>IF(O5753&gt;=开始!$B$6, 1, 0)</f>
        <v>1</v>
      </c>
      <c r="R5753">
        <f>_20206[[#This Row],[最低排名]]-开始!$B$6</f>
        <v>34923</v>
      </c>
    </row>
    <row r="5754" spans="1:18">
      <c r="A5754">
        <v>34601</v>
      </c>
      <c r="B5754" t="s">
        <v>489</v>
      </c>
      <c r="C5754" t="str">
        <f t="shared" si="346"/>
        <v>沈阳建筑</v>
      </c>
      <c r="D5754" t="str">
        <f t="shared" si="347"/>
        <v>01</v>
      </c>
      <c r="E5754" t="s">
        <v>469</v>
      </c>
      <c r="F5754">
        <v>199</v>
      </c>
      <c r="G5754">
        <v>103</v>
      </c>
      <c r="H5754">
        <v>74</v>
      </c>
      <c r="I5754">
        <v>55</v>
      </c>
      <c r="J5754">
        <v>52</v>
      </c>
      <c r="K5754">
        <v>52</v>
      </c>
      <c r="L5754">
        <v>0</v>
      </c>
      <c r="M5754">
        <v>2024</v>
      </c>
      <c r="N5754">
        <f>VLOOKUP(E5754, '2024D'!$A$2:$G$339, 2, FALSE)</f>
        <v>227</v>
      </c>
      <c r="O5754">
        <f>VLOOKUP(E5754, '2024D'!$A$2:$G$339, 3, FALSE)</f>
        <v>36033</v>
      </c>
      <c r="P5754">
        <f>_20206[[#This Row],[最低排名]]-_20206[[#This Row],[同分人数]]+1</f>
        <v>35807</v>
      </c>
      <c r="Q5754">
        <f>IF(O5754&gt;=开始!$B$6, 1, 0)</f>
        <v>1</v>
      </c>
      <c r="R5754">
        <f>_20206[[#This Row],[最低排名]]-开始!$B$6</f>
        <v>36033</v>
      </c>
    </row>
    <row r="5755" spans="1:18">
      <c r="A5755">
        <v>34602</v>
      </c>
      <c r="B5755" t="s">
        <v>490</v>
      </c>
      <c r="C5755" t="str">
        <f t="shared" si="346"/>
        <v>沈阳建筑</v>
      </c>
      <c r="D5755" t="str">
        <f t="shared" si="347"/>
        <v>02</v>
      </c>
      <c r="E5755" t="s">
        <v>354</v>
      </c>
      <c r="F5755">
        <v>189</v>
      </c>
      <c r="G5755">
        <v>100</v>
      </c>
      <c r="H5755">
        <v>89</v>
      </c>
      <c r="I5755">
        <v>58</v>
      </c>
      <c r="J5755">
        <v>46</v>
      </c>
      <c r="K5755">
        <v>46</v>
      </c>
      <c r="L5755">
        <v>0</v>
      </c>
      <c r="M5755">
        <v>2024</v>
      </c>
      <c r="N5755">
        <f>VLOOKUP(E5755, '2024D'!$A$2:$G$339, 2, FALSE)</f>
        <v>204</v>
      </c>
      <c r="O5755">
        <f>VLOOKUP(E5755, '2024D'!$A$2:$G$339, 3, FALSE)</f>
        <v>36833</v>
      </c>
      <c r="P5755">
        <f>_20206[[#This Row],[最低排名]]-_20206[[#This Row],[同分人数]]+1</f>
        <v>36630</v>
      </c>
      <c r="Q5755">
        <f>IF(O5755&gt;=开始!$B$6, 1, 0)</f>
        <v>1</v>
      </c>
      <c r="R5755">
        <f>_20206[[#This Row],[最低排名]]-开始!$B$6</f>
        <v>36833</v>
      </c>
    </row>
    <row r="5756" spans="1:18">
      <c r="A5756">
        <v>34603</v>
      </c>
      <c r="B5756" t="s">
        <v>2262</v>
      </c>
      <c r="C5756" t="str">
        <f t="shared" si="346"/>
        <v>沈阳建筑</v>
      </c>
      <c r="D5756" t="str">
        <f t="shared" si="347"/>
        <v>03</v>
      </c>
      <c r="E5756" t="s">
        <v>128</v>
      </c>
      <c r="F5756">
        <v>210</v>
      </c>
      <c r="G5756">
        <v>108</v>
      </c>
      <c r="H5756">
        <v>95</v>
      </c>
      <c r="I5756">
        <v>61</v>
      </c>
      <c r="J5756">
        <v>61</v>
      </c>
      <c r="K5756">
        <v>52</v>
      </c>
      <c r="L5756">
        <v>0</v>
      </c>
      <c r="M5756">
        <v>2024</v>
      </c>
      <c r="N5756">
        <f>VLOOKUP(E5756, '2024D'!$A$2:$G$339, 2, FALSE)</f>
        <v>233</v>
      </c>
      <c r="O5756">
        <f>VLOOKUP(E5756, '2024D'!$A$2:$G$339, 3, FALSE)</f>
        <v>24795</v>
      </c>
      <c r="P5756">
        <f>_20206[[#This Row],[最低排名]]-_20206[[#This Row],[同分人数]]+1</f>
        <v>24563</v>
      </c>
      <c r="Q5756">
        <f>IF(O5756&gt;=开始!$B$6, 1, 0)</f>
        <v>1</v>
      </c>
      <c r="R5756">
        <f>_20206[[#This Row],[最低排名]]-开始!$B$6</f>
        <v>24795</v>
      </c>
    </row>
    <row r="5757" spans="1:18">
      <c r="A5757">
        <v>34701</v>
      </c>
      <c r="B5757" t="s">
        <v>491</v>
      </c>
      <c r="C5757" t="str">
        <f t="shared" si="346"/>
        <v>沈阳农大</v>
      </c>
      <c r="D5757" t="str">
        <f t="shared" si="347"/>
        <v>01</v>
      </c>
      <c r="E5757" t="s">
        <v>318</v>
      </c>
      <c r="F5757">
        <v>192</v>
      </c>
      <c r="G5757">
        <v>97</v>
      </c>
      <c r="H5757">
        <v>81</v>
      </c>
      <c r="I5757">
        <v>55</v>
      </c>
      <c r="J5757">
        <v>49</v>
      </c>
      <c r="K5757">
        <v>49</v>
      </c>
      <c r="L5757">
        <v>0</v>
      </c>
      <c r="M5757">
        <v>2024</v>
      </c>
      <c r="N5757">
        <f>VLOOKUP(E5757, '2024D'!$A$2:$G$339, 2, FALSE)</f>
        <v>196</v>
      </c>
      <c r="O5757">
        <f>VLOOKUP(E5757, '2024D'!$A$2:$G$339, 3, FALSE)</f>
        <v>37259</v>
      </c>
      <c r="P5757">
        <f>_20206[[#This Row],[最低排名]]-_20206[[#This Row],[同分人数]]+1</f>
        <v>37064</v>
      </c>
      <c r="Q5757">
        <f>IF(O5757&gt;=开始!$B$6, 1, 0)</f>
        <v>1</v>
      </c>
      <c r="R5757">
        <f>_20206[[#This Row],[最低排名]]-开始!$B$6</f>
        <v>37259</v>
      </c>
    </row>
    <row r="5758" spans="1:18">
      <c r="A5758">
        <v>34801</v>
      </c>
      <c r="B5758" t="s">
        <v>493</v>
      </c>
      <c r="C5758" t="str">
        <f t="shared" si="346"/>
        <v>大连海洋</v>
      </c>
      <c r="D5758" t="str">
        <f t="shared" si="347"/>
        <v>01</v>
      </c>
      <c r="E5758" t="s">
        <v>363</v>
      </c>
      <c r="F5758">
        <v>191</v>
      </c>
      <c r="G5758">
        <v>100</v>
      </c>
      <c r="H5758">
        <v>98</v>
      </c>
      <c r="I5758">
        <v>55</v>
      </c>
      <c r="J5758">
        <v>49</v>
      </c>
      <c r="K5758">
        <v>43</v>
      </c>
      <c r="L5758">
        <v>0</v>
      </c>
      <c r="M5758">
        <v>2024</v>
      </c>
      <c r="N5758">
        <f>VLOOKUP(E5758, '2024D'!$A$2:$G$339, 2, FALSE)</f>
        <v>204</v>
      </c>
      <c r="O5758">
        <f>VLOOKUP(E5758, '2024D'!$A$2:$G$339, 3, FALSE)</f>
        <v>35127</v>
      </c>
      <c r="P5758">
        <f>_20206[[#This Row],[最低排名]]-_20206[[#This Row],[同分人数]]+1</f>
        <v>34924</v>
      </c>
      <c r="Q5758">
        <f>IF(O5758&gt;=开始!$B$6, 1, 0)</f>
        <v>1</v>
      </c>
      <c r="R5758">
        <f>_20206[[#This Row],[最低排名]]-开始!$B$6</f>
        <v>35127</v>
      </c>
    </row>
    <row r="5759" spans="1:18">
      <c r="A5759">
        <v>34802</v>
      </c>
      <c r="B5759" t="s">
        <v>494</v>
      </c>
      <c r="C5759" t="str">
        <f t="shared" si="346"/>
        <v>大连海洋</v>
      </c>
      <c r="D5759" t="str">
        <f t="shared" si="347"/>
        <v>02</v>
      </c>
      <c r="E5759" t="s">
        <v>54</v>
      </c>
      <c r="F5759">
        <v>170</v>
      </c>
      <c r="G5759">
        <v>94</v>
      </c>
      <c r="H5759">
        <v>97</v>
      </c>
      <c r="I5759">
        <v>64</v>
      </c>
      <c r="J5759">
        <v>61</v>
      </c>
      <c r="K5759">
        <v>49</v>
      </c>
      <c r="L5759">
        <v>0</v>
      </c>
      <c r="M5759">
        <v>2024</v>
      </c>
      <c r="N5759">
        <f>VLOOKUP(E5759, '2024D'!$A$2:$G$339, 2, FALSE)</f>
        <v>218</v>
      </c>
      <c r="O5759">
        <f>VLOOKUP(E5759, '2024D'!$A$2:$G$339, 3, FALSE)</f>
        <v>33999</v>
      </c>
      <c r="P5759">
        <f>_20206[[#This Row],[最低排名]]-_20206[[#This Row],[同分人数]]+1</f>
        <v>33782</v>
      </c>
      <c r="Q5759">
        <f>IF(O5759&gt;=开始!$B$6, 1, 0)</f>
        <v>1</v>
      </c>
      <c r="R5759">
        <f>_20206[[#This Row],[最低排名]]-开始!$B$6</f>
        <v>33999</v>
      </c>
    </row>
    <row r="5760" spans="1:18">
      <c r="A5760">
        <v>34803</v>
      </c>
      <c r="B5760" t="s">
        <v>2263</v>
      </c>
      <c r="C5760" t="str">
        <f t="shared" si="346"/>
        <v>大连海洋</v>
      </c>
      <c r="D5760" t="str">
        <f t="shared" si="347"/>
        <v>03</v>
      </c>
      <c r="E5760" t="s">
        <v>228</v>
      </c>
      <c r="F5760">
        <v>189</v>
      </c>
      <c r="G5760">
        <v>100</v>
      </c>
      <c r="H5760">
        <v>94</v>
      </c>
      <c r="I5760">
        <v>58</v>
      </c>
      <c r="J5760">
        <v>52</v>
      </c>
      <c r="K5760">
        <v>46</v>
      </c>
      <c r="L5760">
        <v>0</v>
      </c>
      <c r="M5760">
        <v>2024</v>
      </c>
      <c r="N5760">
        <f>VLOOKUP(E5760, '2024D'!$A$2:$G$339, 2, FALSE)</f>
        <v>243</v>
      </c>
      <c r="O5760">
        <f>VLOOKUP(E5760, '2024D'!$A$2:$G$339, 3, FALSE)</f>
        <v>34482</v>
      </c>
      <c r="P5760">
        <f>_20206[[#This Row],[最低排名]]-_20206[[#This Row],[同分人数]]+1</f>
        <v>34240</v>
      </c>
      <c r="Q5760">
        <f>IF(O5760&gt;=开始!$B$6, 1, 0)</f>
        <v>1</v>
      </c>
      <c r="R5760">
        <f>_20206[[#This Row],[最低排名]]-开始!$B$6</f>
        <v>34482</v>
      </c>
    </row>
    <row r="5761" spans="1:18">
      <c r="A5761">
        <v>34901</v>
      </c>
      <c r="B5761" t="s">
        <v>495</v>
      </c>
      <c r="C5761" t="str">
        <f t="shared" si="346"/>
        <v>中国医大</v>
      </c>
      <c r="D5761" t="str">
        <f t="shared" si="347"/>
        <v>01</v>
      </c>
      <c r="E5761" t="s">
        <v>628</v>
      </c>
      <c r="F5761">
        <v>233</v>
      </c>
      <c r="G5761">
        <v>124</v>
      </c>
      <c r="H5761">
        <v>120</v>
      </c>
      <c r="I5761">
        <v>67</v>
      </c>
      <c r="J5761">
        <v>61</v>
      </c>
      <c r="K5761">
        <v>61</v>
      </c>
      <c r="L5761">
        <v>5</v>
      </c>
      <c r="M5761">
        <v>2024</v>
      </c>
      <c r="N5761">
        <f>VLOOKUP(E5761, '2024D'!$A$2:$G$339, 2, FALSE)</f>
        <v>194</v>
      </c>
      <c r="O5761">
        <f>VLOOKUP(E5761, '2024D'!$A$2:$G$339, 3, FALSE)</f>
        <v>8372</v>
      </c>
      <c r="P5761">
        <f>_20206[[#This Row],[最低排名]]-_20206[[#This Row],[同分人数]]+1</f>
        <v>8179</v>
      </c>
      <c r="Q5761">
        <f>IF(O5761&gt;=开始!$B$6, 1, 0)</f>
        <v>1</v>
      </c>
      <c r="R5761">
        <f>_20206[[#This Row],[最低排名]]-开始!$B$6</f>
        <v>8372</v>
      </c>
    </row>
    <row r="5762" spans="1:18">
      <c r="A5762">
        <v>34902</v>
      </c>
      <c r="B5762" t="s">
        <v>496</v>
      </c>
      <c r="C5762" t="str">
        <f t="shared" si="346"/>
        <v>中国医大</v>
      </c>
      <c r="D5762" t="str">
        <f t="shared" si="347"/>
        <v>02</v>
      </c>
      <c r="E5762" t="s">
        <v>168</v>
      </c>
      <c r="F5762">
        <v>210</v>
      </c>
      <c r="G5762">
        <v>112</v>
      </c>
      <c r="H5762">
        <v>108</v>
      </c>
      <c r="I5762">
        <v>67</v>
      </c>
      <c r="J5762">
        <v>58</v>
      </c>
      <c r="K5762">
        <v>52</v>
      </c>
      <c r="L5762">
        <v>0</v>
      </c>
      <c r="M5762">
        <v>2024</v>
      </c>
      <c r="N5762">
        <f>VLOOKUP(E5762, '2024D'!$A$2:$G$339, 2, FALSE)</f>
        <v>247</v>
      </c>
      <c r="O5762">
        <f>VLOOKUP(E5762, '2024D'!$A$2:$G$339, 3, FALSE)</f>
        <v>20693</v>
      </c>
      <c r="P5762">
        <f>_20206[[#This Row],[最低排名]]-_20206[[#This Row],[同分人数]]+1</f>
        <v>20447</v>
      </c>
      <c r="Q5762">
        <f>IF(O5762&gt;=开始!$B$6, 1, 0)</f>
        <v>1</v>
      </c>
      <c r="R5762">
        <f>_20206[[#This Row],[最低排名]]-开始!$B$6</f>
        <v>20693</v>
      </c>
    </row>
    <row r="5763" spans="1:18">
      <c r="A5763">
        <v>35001</v>
      </c>
      <c r="B5763" t="s">
        <v>497</v>
      </c>
      <c r="C5763" t="str">
        <f t="shared" si="346"/>
        <v>锦州医大</v>
      </c>
      <c r="D5763" t="str">
        <f t="shared" si="347"/>
        <v>01</v>
      </c>
      <c r="E5763" t="s">
        <v>94</v>
      </c>
      <c r="F5763">
        <v>210</v>
      </c>
      <c r="G5763">
        <v>109</v>
      </c>
      <c r="H5763">
        <v>122</v>
      </c>
      <c r="I5763">
        <v>55</v>
      </c>
      <c r="J5763">
        <v>52</v>
      </c>
      <c r="K5763">
        <v>46</v>
      </c>
      <c r="L5763">
        <v>0</v>
      </c>
      <c r="M5763">
        <v>2024</v>
      </c>
      <c r="N5763">
        <f>VLOOKUP(E5763, '2024D'!$A$2:$G$339, 2, FALSE)</f>
        <v>253</v>
      </c>
      <c r="O5763">
        <f>VLOOKUP(E5763, '2024D'!$A$2:$G$339, 3, FALSE)</f>
        <v>23293</v>
      </c>
      <c r="P5763">
        <f>_20206[[#This Row],[最低排名]]-_20206[[#This Row],[同分人数]]+1</f>
        <v>23041</v>
      </c>
      <c r="Q5763">
        <f>IF(O5763&gt;=开始!$B$6, 1, 0)</f>
        <v>1</v>
      </c>
      <c r="R5763">
        <f>_20206[[#This Row],[最低排名]]-开始!$B$6</f>
        <v>23293</v>
      </c>
    </row>
    <row r="5764" spans="1:18">
      <c r="A5764">
        <v>35002</v>
      </c>
      <c r="B5764" t="s">
        <v>498</v>
      </c>
      <c r="C5764" t="str">
        <f t="shared" si="346"/>
        <v>锦州医大</v>
      </c>
      <c r="D5764" t="str">
        <f t="shared" si="347"/>
        <v>02</v>
      </c>
      <c r="E5764" t="s">
        <v>398</v>
      </c>
      <c r="F5764">
        <v>173</v>
      </c>
      <c r="G5764">
        <v>87</v>
      </c>
      <c r="H5764">
        <v>110</v>
      </c>
      <c r="I5764">
        <v>52</v>
      </c>
      <c r="J5764">
        <v>49</v>
      </c>
      <c r="K5764">
        <v>49</v>
      </c>
      <c r="L5764">
        <v>0</v>
      </c>
      <c r="M5764">
        <v>2024</v>
      </c>
      <c r="N5764">
        <f>VLOOKUP(E5764, '2024D'!$A$2:$G$339, 2, FALSE)</f>
        <v>236</v>
      </c>
      <c r="O5764">
        <f>VLOOKUP(E5764, '2024D'!$A$2:$G$339, 3, FALSE)</f>
        <v>35806</v>
      </c>
      <c r="P5764">
        <f>_20206[[#This Row],[最低排名]]-_20206[[#This Row],[同分人数]]+1</f>
        <v>35571</v>
      </c>
      <c r="Q5764">
        <f>IF(O5764&gt;=开始!$B$6, 1, 0)</f>
        <v>1</v>
      </c>
      <c r="R5764">
        <f>_20206[[#This Row],[最低排名]]-开始!$B$6</f>
        <v>35806</v>
      </c>
    </row>
    <row r="5765" spans="1:18">
      <c r="A5765">
        <v>35101</v>
      </c>
      <c r="B5765" t="s">
        <v>499</v>
      </c>
      <c r="C5765" t="str">
        <f t="shared" si="346"/>
        <v>大连医科</v>
      </c>
      <c r="D5765" t="str">
        <f t="shared" si="347"/>
        <v>01</v>
      </c>
      <c r="E5765" t="s">
        <v>60</v>
      </c>
      <c r="F5765">
        <v>230</v>
      </c>
      <c r="G5765">
        <v>122</v>
      </c>
      <c r="H5765">
        <v>114</v>
      </c>
      <c r="I5765">
        <v>70</v>
      </c>
      <c r="J5765">
        <v>70</v>
      </c>
      <c r="K5765">
        <v>64</v>
      </c>
      <c r="L5765">
        <v>0</v>
      </c>
      <c r="M5765">
        <v>2024</v>
      </c>
      <c r="N5765">
        <f>VLOOKUP(E5765, '2024D'!$A$2:$G$339, 2, FALSE)</f>
        <v>203</v>
      </c>
      <c r="O5765">
        <f>VLOOKUP(E5765, '2024D'!$A$2:$G$339, 3, FALSE)</f>
        <v>8178</v>
      </c>
      <c r="P5765">
        <f>_20206[[#This Row],[最低排名]]-_20206[[#This Row],[同分人数]]+1</f>
        <v>7976</v>
      </c>
      <c r="Q5765">
        <f>IF(O5765&gt;=开始!$B$6, 1, 0)</f>
        <v>1</v>
      </c>
      <c r="R5765">
        <f>_20206[[#This Row],[最低排名]]-开始!$B$6</f>
        <v>8178</v>
      </c>
    </row>
    <row r="5766" spans="1:18">
      <c r="A5766">
        <v>35102</v>
      </c>
      <c r="B5766" t="s">
        <v>2264</v>
      </c>
      <c r="C5766" t="str">
        <f t="shared" si="346"/>
        <v>大连医科</v>
      </c>
      <c r="D5766" t="str">
        <f t="shared" si="347"/>
        <v>02</v>
      </c>
      <c r="E5766" t="s">
        <v>20</v>
      </c>
      <c r="F5766">
        <v>223</v>
      </c>
      <c r="G5766">
        <v>125</v>
      </c>
      <c r="H5766">
        <v>123</v>
      </c>
      <c r="I5766">
        <v>67</v>
      </c>
      <c r="J5766">
        <v>64</v>
      </c>
      <c r="K5766">
        <v>64</v>
      </c>
      <c r="L5766">
        <v>0</v>
      </c>
      <c r="M5766">
        <v>2024</v>
      </c>
      <c r="N5766">
        <f>VLOOKUP(E5766, '2024D'!$A$2:$G$339, 2, FALSE)</f>
        <v>207</v>
      </c>
      <c r="O5766">
        <f>VLOOKUP(E5766, '2024D'!$A$2:$G$339, 3, FALSE)</f>
        <v>9624</v>
      </c>
      <c r="P5766">
        <f>_20206[[#This Row],[最低排名]]-_20206[[#This Row],[同分人数]]+1</f>
        <v>9418</v>
      </c>
      <c r="Q5766">
        <f>IF(O5766&gt;=开始!$B$6, 1, 0)</f>
        <v>1</v>
      </c>
      <c r="R5766">
        <f>_20206[[#This Row],[最低排名]]-开始!$B$6</f>
        <v>9624</v>
      </c>
    </row>
    <row r="5767" spans="1:18">
      <c r="A5767">
        <v>35103</v>
      </c>
      <c r="B5767" t="s">
        <v>2265</v>
      </c>
      <c r="C5767" t="str">
        <f t="shared" si="346"/>
        <v>大连医科</v>
      </c>
      <c r="D5767" t="str">
        <f t="shared" si="347"/>
        <v>03</v>
      </c>
      <c r="E5767" t="s">
        <v>68</v>
      </c>
      <c r="F5767">
        <v>211</v>
      </c>
      <c r="G5767">
        <v>106</v>
      </c>
      <c r="H5767">
        <v>120</v>
      </c>
      <c r="I5767">
        <v>64</v>
      </c>
      <c r="J5767">
        <v>64</v>
      </c>
      <c r="K5767">
        <v>61</v>
      </c>
      <c r="L5767">
        <v>0</v>
      </c>
      <c r="M5767">
        <v>2024</v>
      </c>
      <c r="N5767">
        <f>VLOOKUP(E5767, '2024D'!$A$2:$G$339, 2, FALSE)</f>
        <v>251</v>
      </c>
      <c r="O5767">
        <f>VLOOKUP(E5767, '2024D'!$A$2:$G$339, 3, FALSE)</f>
        <v>14532</v>
      </c>
      <c r="P5767">
        <f>_20206[[#This Row],[最低排名]]-_20206[[#This Row],[同分人数]]+1</f>
        <v>14282</v>
      </c>
      <c r="Q5767">
        <f>IF(O5767&gt;=开始!$B$6, 1, 0)</f>
        <v>1</v>
      </c>
      <c r="R5767">
        <f>_20206[[#This Row],[最低排名]]-开始!$B$6</f>
        <v>14532</v>
      </c>
    </row>
    <row r="5768" spans="1:18">
      <c r="A5768">
        <v>35201</v>
      </c>
      <c r="B5768" t="s">
        <v>501</v>
      </c>
      <c r="C5768" t="str">
        <f t="shared" si="346"/>
        <v>沈阳药大</v>
      </c>
      <c r="D5768" t="str">
        <f t="shared" si="347"/>
        <v>01</v>
      </c>
      <c r="E5768" t="s">
        <v>307</v>
      </c>
      <c r="F5768">
        <v>224</v>
      </c>
      <c r="G5768">
        <v>123</v>
      </c>
      <c r="H5768">
        <v>118</v>
      </c>
      <c r="I5768">
        <v>61</v>
      </c>
      <c r="J5768">
        <v>58</v>
      </c>
      <c r="K5768">
        <v>58</v>
      </c>
      <c r="L5768">
        <v>0</v>
      </c>
      <c r="M5768">
        <v>2024</v>
      </c>
      <c r="N5768">
        <f>VLOOKUP(E5768, '2024D'!$A$2:$G$339, 2, FALSE)</f>
        <v>221</v>
      </c>
      <c r="O5768">
        <f>VLOOKUP(E5768, '2024D'!$A$2:$G$339, 3, FALSE)</f>
        <v>14753</v>
      </c>
      <c r="P5768">
        <f>_20206[[#This Row],[最低排名]]-_20206[[#This Row],[同分人数]]+1</f>
        <v>14533</v>
      </c>
      <c r="Q5768">
        <f>IF(O5768&gt;=开始!$B$6, 1, 0)</f>
        <v>1</v>
      </c>
      <c r="R5768">
        <f>_20206[[#This Row],[最低排名]]-开始!$B$6</f>
        <v>14753</v>
      </c>
    </row>
    <row r="5769" spans="1:18">
      <c r="A5769">
        <v>35301</v>
      </c>
      <c r="B5769" t="s">
        <v>503</v>
      </c>
      <c r="C5769" t="str">
        <f t="shared" si="346"/>
        <v>辽宁师大</v>
      </c>
      <c r="D5769" t="str">
        <f t="shared" si="347"/>
        <v>01</v>
      </c>
      <c r="E5769" t="s">
        <v>228</v>
      </c>
      <c r="F5769">
        <v>190</v>
      </c>
      <c r="G5769">
        <v>101</v>
      </c>
      <c r="H5769">
        <v>96</v>
      </c>
      <c r="I5769">
        <v>55</v>
      </c>
      <c r="J5769">
        <v>52</v>
      </c>
      <c r="K5769">
        <v>46</v>
      </c>
      <c r="L5769">
        <v>0</v>
      </c>
      <c r="M5769">
        <v>2024</v>
      </c>
      <c r="N5769">
        <f>VLOOKUP(E5769, '2024D'!$A$2:$G$339, 2, FALSE)</f>
        <v>243</v>
      </c>
      <c r="O5769">
        <f>VLOOKUP(E5769, '2024D'!$A$2:$G$339, 3, FALSE)</f>
        <v>34482</v>
      </c>
      <c r="P5769">
        <f>_20206[[#This Row],[最低排名]]-_20206[[#This Row],[同分人数]]+1</f>
        <v>34240</v>
      </c>
      <c r="Q5769">
        <f>IF(O5769&gt;=开始!$B$6, 1, 0)</f>
        <v>1</v>
      </c>
      <c r="R5769">
        <f>_20206[[#This Row],[最低排名]]-开始!$B$6</f>
        <v>34482</v>
      </c>
    </row>
    <row r="5770" spans="1:18">
      <c r="A5770">
        <v>35302</v>
      </c>
      <c r="B5770" t="s">
        <v>504</v>
      </c>
      <c r="C5770" t="str">
        <f t="shared" si="346"/>
        <v>辽宁师大</v>
      </c>
      <c r="D5770" t="str">
        <f t="shared" si="347"/>
        <v>02</v>
      </c>
      <c r="E5770" t="s">
        <v>366</v>
      </c>
      <c r="F5770">
        <v>158</v>
      </c>
      <c r="G5770">
        <v>98</v>
      </c>
      <c r="H5770">
        <v>93</v>
      </c>
      <c r="I5770">
        <v>55</v>
      </c>
      <c r="J5770">
        <v>52</v>
      </c>
      <c r="K5770">
        <v>49</v>
      </c>
      <c r="L5770">
        <v>0</v>
      </c>
      <c r="M5770">
        <v>2024</v>
      </c>
      <c r="N5770">
        <f>VLOOKUP(E5770, '2024D'!$A$2:$G$339, 2, FALSE)</f>
        <v>163</v>
      </c>
      <c r="O5770">
        <f>VLOOKUP(E5770, '2024D'!$A$2:$G$339, 3, FALSE)</f>
        <v>40915</v>
      </c>
      <c r="P5770">
        <f>_20206[[#This Row],[最低排名]]-_20206[[#This Row],[同分人数]]+1</f>
        <v>40753</v>
      </c>
      <c r="Q5770">
        <f>IF(O5770&gt;=开始!$B$6, 1, 0)</f>
        <v>1</v>
      </c>
      <c r="R5770">
        <f>_20206[[#This Row],[最低排名]]-开始!$B$6</f>
        <v>40915</v>
      </c>
    </row>
    <row r="5771" spans="1:18">
      <c r="A5771">
        <v>35303</v>
      </c>
      <c r="B5771" t="s">
        <v>2266</v>
      </c>
      <c r="C5771" t="str">
        <f t="shared" si="346"/>
        <v>辽宁师大</v>
      </c>
      <c r="D5771" t="str">
        <f t="shared" si="347"/>
        <v>03</v>
      </c>
      <c r="E5771" t="s">
        <v>52</v>
      </c>
      <c r="F5771">
        <v>171</v>
      </c>
      <c r="G5771">
        <v>92</v>
      </c>
      <c r="H5771">
        <v>115</v>
      </c>
      <c r="I5771">
        <v>49</v>
      </c>
      <c r="J5771">
        <v>46</v>
      </c>
      <c r="K5771">
        <v>43</v>
      </c>
      <c r="L5771">
        <v>0</v>
      </c>
      <c r="M5771">
        <v>2024</v>
      </c>
      <c r="N5771">
        <f>VLOOKUP(E5771, '2024D'!$A$2:$G$339, 2, FALSE)</f>
        <v>224</v>
      </c>
      <c r="O5771">
        <f>VLOOKUP(E5771, '2024D'!$A$2:$G$339, 3, FALSE)</f>
        <v>37692</v>
      </c>
      <c r="P5771">
        <f>_20206[[#This Row],[最低排名]]-_20206[[#This Row],[同分人数]]+1</f>
        <v>37469</v>
      </c>
      <c r="Q5771">
        <f>IF(O5771&gt;=开始!$B$6, 1, 0)</f>
        <v>1</v>
      </c>
      <c r="R5771">
        <f>_20206[[#This Row],[最低排名]]-开始!$B$6</f>
        <v>37692</v>
      </c>
    </row>
    <row r="5772" spans="1:18">
      <c r="A5772">
        <v>35401</v>
      </c>
      <c r="B5772" t="s">
        <v>505</v>
      </c>
      <c r="C5772" t="str">
        <f t="shared" si="346"/>
        <v>东北财大</v>
      </c>
      <c r="D5772" t="str">
        <f t="shared" si="347"/>
        <v>01</v>
      </c>
      <c r="E5772" t="s">
        <v>70</v>
      </c>
      <c r="F5772">
        <v>212</v>
      </c>
      <c r="G5772">
        <v>125</v>
      </c>
      <c r="H5772">
        <v>120</v>
      </c>
      <c r="I5772">
        <v>67</v>
      </c>
      <c r="J5772">
        <v>61</v>
      </c>
      <c r="K5772">
        <v>58</v>
      </c>
      <c r="L5772">
        <v>0</v>
      </c>
      <c r="M5772">
        <v>2024</v>
      </c>
      <c r="N5772">
        <f>VLOOKUP(E5772, '2024D'!$A$2:$G$339, 2, FALSE)</f>
        <v>270</v>
      </c>
      <c r="O5772">
        <f>VLOOKUP(E5772, '2024D'!$A$2:$G$339, 3, FALSE)</f>
        <v>15023</v>
      </c>
      <c r="P5772">
        <f>_20206[[#This Row],[最低排名]]-_20206[[#This Row],[同分人数]]+1</f>
        <v>14754</v>
      </c>
      <c r="Q5772">
        <f>IF(O5772&gt;=开始!$B$6, 1, 0)</f>
        <v>1</v>
      </c>
      <c r="R5772">
        <f>_20206[[#This Row],[最低排名]]-开始!$B$6</f>
        <v>15023</v>
      </c>
    </row>
    <row r="5773" spans="1:18">
      <c r="A5773">
        <v>35402</v>
      </c>
      <c r="B5773" t="s">
        <v>507</v>
      </c>
      <c r="C5773" t="str">
        <f t="shared" si="346"/>
        <v>东北财大</v>
      </c>
      <c r="D5773" t="str">
        <f t="shared" si="347"/>
        <v>02</v>
      </c>
      <c r="E5773" t="s">
        <v>70</v>
      </c>
      <c r="F5773">
        <v>221</v>
      </c>
      <c r="G5773">
        <v>115</v>
      </c>
      <c r="H5773">
        <v>123</v>
      </c>
      <c r="I5773">
        <v>64</v>
      </c>
      <c r="J5773">
        <v>58</v>
      </c>
      <c r="K5773">
        <v>52</v>
      </c>
      <c r="L5773">
        <v>0</v>
      </c>
      <c r="M5773">
        <v>2024</v>
      </c>
      <c r="N5773">
        <f>VLOOKUP(E5773, '2024D'!$A$2:$G$339, 2, FALSE)</f>
        <v>270</v>
      </c>
      <c r="O5773">
        <f>VLOOKUP(E5773, '2024D'!$A$2:$G$339, 3, FALSE)</f>
        <v>15023</v>
      </c>
      <c r="P5773">
        <f>_20206[[#This Row],[最低排名]]-_20206[[#This Row],[同分人数]]+1</f>
        <v>14754</v>
      </c>
      <c r="Q5773">
        <f>IF(O5773&gt;=开始!$B$6, 1, 0)</f>
        <v>1</v>
      </c>
      <c r="R5773">
        <f>_20206[[#This Row],[最低排名]]-开始!$B$6</f>
        <v>15023</v>
      </c>
    </row>
    <row r="5774" spans="1:18">
      <c r="A5774">
        <v>35501</v>
      </c>
      <c r="B5774" t="s">
        <v>1639</v>
      </c>
      <c r="C5774" t="str">
        <f t="shared" si="346"/>
        <v>辽宁外贸</v>
      </c>
      <c r="D5774" t="str">
        <f t="shared" si="347"/>
        <v>01</v>
      </c>
      <c r="E5774" t="s">
        <v>198</v>
      </c>
      <c r="F5774">
        <v>165</v>
      </c>
      <c r="G5774">
        <v>94</v>
      </c>
      <c r="H5774">
        <v>96</v>
      </c>
      <c r="I5774">
        <v>52</v>
      </c>
      <c r="J5774">
        <v>49</v>
      </c>
      <c r="K5774">
        <v>43</v>
      </c>
      <c r="L5774">
        <v>0</v>
      </c>
      <c r="M5774">
        <v>2024</v>
      </c>
      <c r="N5774">
        <f>VLOOKUP(E5774, '2024D'!$A$2:$G$339, 2, FALSE)</f>
        <v>194</v>
      </c>
      <c r="O5774">
        <f>VLOOKUP(E5774, '2024D'!$A$2:$G$339, 3, FALSE)</f>
        <v>41271</v>
      </c>
      <c r="P5774">
        <f>_20206[[#This Row],[最低排名]]-_20206[[#This Row],[同分人数]]+1</f>
        <v>41078</v>
      </c>
      <c r="Q5774">
        <f>IF(O5774&gt;=开始!$B$6, 1, 0)</f>
        <v>1</v>
      </c>
      <c r="R5774">
        <f>_20206[[#This Row],[最低排名]]-开始!$B$6</f>
        <v>41271</v>
      </c>
    </row>
    <row r="5775" spans="1:18">
      <c r="A5775">
        <v>35601</v>
      </c>
      <c r="B5775" t="s">
        <v>508</v>
      </c>
      <c r="C5775" t="str">
        <f t="shared" si="346"/>
        <v>大连大学</v>
      </c>
      <c r="D5775" t="str">
        <f t="shared" si="347"/>
        <v>01</v>
      </c>
      <c r="E5775" t="s">
        <v>419</v>
      </c>
      <c r="F5775">
        <v>185</v>
      </c>
      <c r="G5775">
        <v>95</v>
      </c>
      <c r="H5775">
        <v>99</v>
      </c>
      <c r="I5775">
        <v>58</v>
      </c>
      <c r="J5775">
        <v>49</v>
      </c>
      <c r="K5775">
        <v>43</v>
      </c>
      <c r="L5775">
        <v>0</v>
      </c>
      <c r="M5775">
        <v>2024</v>
      </c>
      <c r="N5775">
        <f>VLOOKUP(E5775, '2024D'!$A$2:$G$339, 2, FALSE)</f>
        <v>229</v>
      </c>
      <c r="O5775">
        <f>VLOOKUP(E5775, '2024D'!$A$2:$G$339, 3, FALSE)</f>
        <v>35570</v>
      </c>
      <c r="P5775">
        <f>_20206[[#This Row],[最低排名]]-_20206[[#This Row],[同分人数]]+1</f>
        <v>35342</v>
      </c>
      <c r="Q5775">
        <f>IF(O5775&gt;=开始!$B$6, 1, 0)</f>
        <v>1</v>
      </c>
      <c r="R5775">
        <f>_20206[[#This Row],[最低排名]]-开始!$B$6</f>
        <v>35570</v>
      </c>
    </row>
    <row r="5776" spans="1:18">
      <c r="A5776">
        <v>35602</v>
      </c>
      <c r="B5776" t="s">
        <v>509</v>
      </c>
      <c r="C5776" t="str">
        <f t="shared" si="346"/>
        <v>大连大学</v>
      </c>
      <c r="D5776" t="str">
        <f t="shared" si="347"/>
        <v>02</v>
      </c>
      <c r="E5776" t="s">
        <v>118</v>
      </c>
      <c r="F5776">
        <v>190</v>
      </c>
      <c r="G5776">
        <v>102</v>
      </c>
      <c r="H5776">
        <v>104</v>
      </c>
      <c r="I5776">
        <v>58</v>
      </c>
      <c r="J5776">
        <v>55</v>
      </c>
      <c r="K5776">
        <v>49</v>
      </c>
      <c r="L5776">
        <v>0</v>
      </c>
      <c r="M5776">
        <v>2024</v>
      </c>
      <c r="N5776">
        <f>VLOOKUP(E5776, '2024D'!$A$2:$G$339, 2, FALSE)</f>
        <v>241</v>
      </c>
      <c r="O5776">
        <f>VLOOKUP(E5776, '2024D'!$A$2:$G$339, 3, FALSE)</f>
        <v>30473</v>
      </c>
      <c r="P5776">
        <f>_20206[[#This Row],[最低排名]]-_20206[[#This Row],[同分人数]]+1</f>
        <v>30233</v>
      </c>
      <c r="Q5776">
        <f>IF(O5776&gt;=开始!$B$6, 1, 0)</f>
        <v>1</v>
      </c>
      <c r="R5776">
        <f>_20206[[#This Row],[最低排名]]-开始!$B$6</f>
        <v>30473</v>
      </c>
    </row>
    <row r="5777" spans="1:18">
      <c r="A5777">
        <v>35701</v>
      </c>
      <c r="B5777" t="s">
        <v>511</v>
      </c>
      <c r="C5777" t="str">
        <f t="shared" si="346"/>
        <v>沈阳工程</v>
      </c>
      <c r="D5777" t="str">
        <f t="shared" si="347"/>
        <v>01</v>
      </c>
      <c r="E5777" t="s">
        <v>447</v>
      </c>
      <c r="F5777">
        <v>183</v>
      </c>
      <c r="G5777">
        <v>95</v>
      </c>
      <c r="H5777">
        <v>94</v>
      </c>
      <c r="I5777">
        <v>52</v>
      </c>
      <c r="J5777">
        <v>49</v>
      </c>
      <c r="K5777">
        <v>43</v>
      </c>
      <c r="L5777">
        <v>0</v>
      </c>
      <c r="M5777">
        <v>2024</v>
      </c>
      <c r="N5777">
        <f>VLOOKUP(E5777, '2024D'!$A$2:$G$339, 2, FALSE)</f>
        <v>213</v>
      </c>
      <c r="O5777">
        <f>VLOOKUP(E5777, '2024D'!$A$2:$G$339, 3, FALSE)</f>
        <v>38266</v>
      </c>
      <c r="P5777">
        <f>_20206[[#This Row],[最低排名]]-_20206[[#This Row],[同分人数]]+1</f>
        <v>38054</v>
      </c>
      <c r="Q5777">
        <f>IF(O5777&gt;=开始!$B$6, 1, 0)</f>
        <v>1</v>
      </c>
      <c r="R5777">
        <f>_20206[[#This Row],[最低排名]]-开始!$B$6</f>
        <v>38266</v>
      </c>
    </row>
    <row r="5778" spans="1:18">
      <c r="A5778">
        <v>35702</v>
      </c>
      <c r="B5778" t="s">
        <v>1762</v>
      </c>
      <c r="C5778" t="str">
        <f t="shared" si="346"/>
        <v>沈阳工程</v>
      </c>
      <c r="D5778" t="str">
        <f t="shared" si="347"/>
        <v>02</v>
      </c>
      <c r="E5778" t="s">
        <v>203</v>
      </c>
      <c r="F5778">
        <v>206</v>
      </c>
      <c r="G5778">
        <v>106</v>
      </c>
      <c r="H5778">
        <v>74</v>
      </c>
      <c r="I5778">
        <v>52</v>
      </c>
      <c r="J5778">
        <v>52</v>
      </c>
      <c r="K5778">
        <v>46</v>
      </c>
      <c r="L5778">
        <v>0</v>
      </c>
      <c r="M5778">
        <v>2024</v>
      </c>
      <c r="N5778">
        <f>VLOOKUP(E5778, '2024D'!$A$2:$G$339, 2, FALSE)</f>
        <v>214</v>
      </c>
      <c r="O5778">
        <f>VLOOKUP(E5778, '2024D'!$A$2:$G$339, 3, FALSE)</f>
        <v>36436</v>
      </c>
      <c r="P5778">
        <f>_20206[[#This Row],[最低排名]]-_20206[[#This Row],[同分人数]]+1</f>
        <v>36223</v>
      </c>
      <c r="Q5778">
        <f>IF(O5778&gt;=开始!$B$6, 1, 0)</f>
        <v>1</v>
      </c>
      <c r="R5778">
        <f>_20206[[#This Row],[最低排名]]-开始!$B$6</f>
        <v>36436</v>
      </c>
    </row>
    <row r="5779" spans="1:18">
      <c r="A5779">
        <v>35703</v>
      </c>
      <c r="B5779" t="s">
        <v>2267</v>
      </c>
      <c r="C5779" t="str">
        <f t="shared" si="346"/>
        <v>沈阳工程</v>
      </c>
      <c r="D5779" t="str">
        <f t="shared" si="347"/>
        <v>03</v>
      </c>
      <c r="E5779" t="s">
        <v>128</v>
      </c>
      <c r="F5779">
        <v>200</v>
      </c>
      <c r="G5779">
        <v>103</v>
      </c>
      <c r="H5779">
        <v>117</v>
      </c>
      <c r="I5779">
        <v>61</v>
      </c>
      <c r="J5779">
        <v>52</v>
      </c>
      <c r="K5779">
        <v>49</v>
      </c>
      <c r="L5779">
        <v>0</v>
      </c>
      <c r="M5779">
        <v>2024</v>
      </c>
      <c r="N5779">
        <f>VLOOKUP(E5779, '2024D'!$A$2:$G$339, 2, FALSE)</f>
        <v>233</v>
      </c>
      <c r="O5779">
        <f>VLOOKUP(E5779, '2024D'!$A$2:$G$339, 3, FALSE)</f>
        <v>24795</v>
      </c>
      <c r="P5779">
        <f>_20206[[#This Row],[最低排名]]-_20206[[#This Row],[同分人数]]+1</f>
        <v>24563</v>
      </c>
      <c r="Q5779">
        <f>IF(O5779&gt;=开始!$B$6, 1, 0)</f>
        <v>1</v>
      </c>
      <c r="R5779">
        <f>_20206[[#This Row],[最低排名]]-开始!$B$6</f>
        <v>24795</v>
      </c>
    </row>
    <row r="5780" spans="1:18">
      <c r="A5780">
        <v>35801</v>
      </c>
      <c r="B5780" t="s">
        <v>1564</v>
      </c>
      <c r="C5780" t="str">
        <f t="shared" si="346"/>
        <v>理大城市</v>
      </c>
      <c r="D5780" t="str">
        <f t="shared" si="347"/>
        <v>01</v>
      </c>
      <c r="E5780" t="s">
        <v>412</v>
      </c>
      <c r="F5780">
        <v>195</v>
      </c>
      <c r="G5780">
        <v>99</v>
      </c>
      <c r="H5780">
        <v>72</v>
      </c>
      <c r="I5780">
        <v>55</v>
      </c>
      <c r="J5780">
        <v>49</v>
      </c>
      <c r="K5780">
        <v>46</v>
      </c>
      <c r="L5780">
        <v>0</v>
      </c>
      <c r="M5780">
        <v>2024</v>
      </c>
      <c r="N5780">
        <f>VLOOKUP(E5780, '2024D'!$A$2:$G$339, 2, FALSE)</f>
        <v>210</v>
      </c>
      <c r="O5780">
        <f>VLOOKUP(E5780, '2024D'!$A$2:$G$339, 3, FALSE)</f>
        <v>39079</v>
      </c>
      <c r="P5780">
        <f>_20206[[#This Row],[最低排名]]-_20206[[#This Row],[同分人数]]+1</f>
        <v>38870</v>
      </c>
      <c r="Q5780">
        <f>IF(O5780&gt;=开始!$B$6, 1, 0)</f>
        <v>1</v>
      </c>
      <c r="R5780">
        <f>_20206[[#This Row],[最低排名]]-开始!$B$6</f>
        <v>39079</v>
      </c>
    </row>
    <row r="5781" spans="1:18">
      <c r="A5781">
        <v>35901</v>
      </c>
      <c r="B5781" t="s">
        <v>1565</v>
      </c>
      <c r="C5781" t="str">
        <f t="shared" si="346"/>
        <v>大连财经</v>
      </c>
      <c r="D5781" t="str">
        <f t="shared" si="347"/>
        <v>01</v>
      </c>
      <c r="E5781" t="s">
        <v>198</v>
      </c>
      <c r="F5781">
        <v>183</v>
      </c>
      <c r="G5781">
        <v>103</v>
      </c>
      <c r="H5781">
        <v>72</v>
      </c>
      <c r="I5781">
        <v>61</v>
      </c>
      <c r="J5781">
        <v>46</v>
      </c>
      <c r="K5781">
        <v>43</v>
      </c>
      <c r="L5781">
        <v>0</v>
      </c>
      <c r="M5781">
        <v>2024</v>
      </c>
      <c r="N5781">
        <f>VLOOKUP(E5781, '2024D'!$A$2:$G$339, 2, FALSE)</f>
        <v>194</v>
      </c>
      <c r="O5781">
        <f>VLOOKUP(E5781, '2024D'!$A$2:$G$339, 3, FALSE)</f>
        <v>41271</v>
      </c>
      <c r="P5781">
        <f>_20206[[#This Row],[最低排名]]-_20206[[#This Row],[同分人数]]+1</f>
        <v>41078</v>
      </c>
      <c r="Q5781">
        <f>IF(O5781&gt;=开始!$B$6, 1, 0)</f>
        <v>1</v>
      </c>
      <c r="R5781">
        <f>_20206[[#This Row],[最低排名]]-开始!$B$6</f>
        <v>41271</v>
      </c>
    </row>
    <row r="5782" spans="1:18">
      <c r="A5782">
        <v>35902</v>
      </c>
      <c r="B5782" t="s">
        <v>2268</v>
      </c>
      <c r="C5782" t="str">
        <f t="shared" si="346"/>
        <v>大连财经</v>
      </c>
      <c r="D5782" t="str">
        <f t="shared" si="347"/>
        <v>02</v>
      </c>
      <c r="E5782" t="s">
        <v>198</v>
      </c>
      <c r="F5782">
        <v>171</v>
      </c>
      <c r="G5782">
        <v>87</v>
      </c>
      <c r="H5782">
        <v>78</v>
      </c>
      <c r="I5782">
        <v>58</v>
      </c>
      <c r="J5782">
        <v>55</v>
      </c>
      <c r="K5782">
        <v>43</v>
      </c>
      <c r="L5782">
        <v>0</v>
      </c>
      <c r="M5782">
        <v>2024</v>
      </c>
      <c r="N5782">
        <f>VLOOKUP(E5782, '2024D'!$A$2:$G$339, 2, FALSE)</f>
        <v>194</v>
      </c>
      <c r="O5782">
        <f>VLOOKUP(E5782, '2024D'!$A$2:$G$339, 3, FALSE)</f>
        <v>41271</v>
      </c>
      <c r="P5782">
        <f>_20206[[#This Row],[最低排名]]-_20206[[#This Row],[同分人数]]+1</f>
        <v>41078</v>
      </c>
      <c r="Q5782">
        <f>IF(O5782&gt;=开始!$B$6, 1, 0)</f>
        <v>1</v>
      </c>
      <c r="R5782">
        <f>_20206[[#This Row],[最低排名]]-开始!$B$6</f>
        <v>41271</v>
      </c>
    </row>
    <row r="5783" spans="1:18">
      <c r="A5783">
        <v>36001</v>
      </c>
      <c r="B5783" t="s">
        <v>514</v>
      </c>
      <c r="C5783" t="str">
        <f t="shared" si="346"/>
        <v>辽宁何氏</v>
      </c>
      <c r="D5783" t="str">
        <f t="shared" si="347"/>
        <v>01</v>
      </c>
      <c r="E5783" t="s">
        <v>1556</v>
      </c>
      <c r="F5783">
        <v>193</v>
      </c>
      <c r="G5783">
        <v>100</v>
      </c>
      <c r="H5783">
        <v>55</v>
      </c>
      <c r="I5783">
        <v>55</v>
      </c>
      <c r="J5783">
        <v>55</v>
      </c>
      <c r="K5783">
        <v>46</v>
      </c>
      <c r="L5783">
        <v>0</v>
      </c>
      <c r="M5783">
        <v>2024</v>
      </c>
      <c r="N5783">
        <f>VLOOKUP(E5783, '2024D'!$A$2:$G$339, 2, FALSE)</f>
        <v>162</v>
      </c>
      <c r="O5783">
        <f>VLOOKUP(E5783, '2024D'!$A$2:$G$339, 3, FALSE)</f>
        <v>41433</v>
      </c>
      <c r="P5783">
        <f>_20206[[#This Row],[最低排名]]-_20206[[#This Row],[同分人数]]+1</f>
        <v>41272</v>
      </c>
      <c r="Q5783">
        <f>IF(O5783&gt;=开始!$B$6, 1, 0)</f>
        <v>1</v>
      </c>
      <c r="R5783">
        <f>_20206[[#This Row],[最低排名]]-开始!$B$6</f>
        <v>41433</v>
      </c>
    </row>
    <row r="5784" spans="1:18">
      <c r="A5784">
        <v>36101</v>
      </c>
      <c r="B5784" t="s">
        <v>516</v>
      </c>
      <c r="C5784" t="str">
        <f t="shared" si="346"/>
        <v>大连东软</v>
      </c>
      <c r="D5784" t="str">
        <f t="shared" si="347"/>
        <v>01</v>
      </c>
      <c r="E5784" t="s">
        <v>223</v>
      </c>
      <c r="F5784">
        <v>186</v>
      </c>
      <c r="G5784">
        <v>103</v>
      </c>
      <c r="H5784">
        <v>75</v>
      </c>
      <c r="I5784">
        <v>52</v>
      </c>
      <c r="J5784">
        <v>49</v>
      </c>
      <c r="K5784">
        <v>46</v>
      </c>
      <c r="L5784">
        <v>0</v>
      </c>
      <c r="M5784">
        <v>2024</v>
      </c>
      <c r="N5784">
        <f>VLOOKUP(E5784, '2024D'!$A$2:$G$339, 2, FALSE)</f>
        <v>179</v>
      </c>
      <c r="O5784">
        <f>VLOOKUP(E5784, '2024D'!$A$2:$G$339, 3, FALSE)</f>
        <v>40752</v>
      </c>
      <c r="P5784">
        <f>_20206[[#This Row],[最低排名]]-_20206[[#This Row],[同分人数]]+1</f>
        <v>40574</v>
      </c>
      <c r="Q5784">
        <f>IF(O5784&gt;=开始!$B$6, 1, 0)</f>
        <v>1</v>
      </c>
      <c r="R5784">
        <f>_20206[[#This Row],[最低排名]]-开始!$B$6</f>
        <v>40752</v>
      </c>
    </row>
    <row r="5785" spans="1:18">
      <c r="A5785">
        <v>36201</v>
      </c>
      <c r="B5785" t="s">
        <v>517</v>
      </c>
      <c r="C5785" t="str">
        <f t="shared" si="346"/>
        <v>辽宁中医</v>
      </c>
      <c r="D5785" t="str">
        <f t="shared" si="347"/>
        <v>01</v>
      </c>
      <c r="E5785" t="s">
        <v>77</v>
      </c>
      <c r="F5785">
        <v>203</v>
      </c>
      <c r="G5785">
        <v>102</v>
      </c>
      <c r="H5785">
        <v>118</v>
      </c>
      <c r="I5785">
        <v>61</v>
      </c>
      <c r="J5785">
        <v>61</v>
      </c>
      <c r="K5785">
        <v>55</v>
      </c>
      <c r="L5785">
        <v>0</v>
      </c>
      <c r="M5785">
        <v>2024</v>
      </c>
      <c r="N5785">
        <f>VLOOKUP(E5785, '2024D'!$A$2:$G$339, 2, FALSE)</f>
        <v>231</v>
      </c>
      <c r="O5785">
        <f>VLOOKUP(E5785, '2024D'!$A$2:$G$339, 3, FALSE)</f>
        <v>19960</v>
      </c>
      <c r="P5785">
        <f>_20206[[#This Row],[最低排名]]-_20206[[#This Row],[同分人数]]+1</f>
        <v>19730</v>
      </c>
      <c r="Q5785">
        <f>IF(O5785&gt;=开始!$B$6, 1, 0)</f>
        <v>1</v>
      </c>
      <c r="R5785">
        <f>_20206[[#This Row],[最低排名]]-开始!$B$6</f>
        <v>19960</v>
      </c>
    </row>
    <row r="5786" spans="1:18">
      <c r="A5786">
        <v>37101</v>
      </c>
      <c r="B5786" t="s">
        <v>519</v>
      </c>
      <c r="C5786" t="str">
        <f t="shared" si="346"/>
        <v>吉林大学</v>
      </c>
      <c r="D5786" t="str">
        <f t="shared" si="347"/>
        <v>01</v>
      </c>
      <c r="E5786" t="s">
        <v>29</v>
      </c>
      <c r="F5786">
        <v>238</v>
      </c>
      <c r="G5786">
        <v>127</v>
      </c>
      <c r="H5786">
        <v>130</v>
      </c>
      <c r="I5786">
        <v>67</v>
      </c>
      <c r="J5786">
        <v>67</v>
      </c>
      <c r="K5786">
        <v>64</v>
      </c>
      <c r="L5786">
        <v>0</v>
      </c>
      <c r="M5786">
        <v>2024</v>
      </c>
      <c r="N5786">
        <f>VLOOKUP(E5786, '2024D'!$A$2:$G$339, 2, FALSE)</f>
        <v>179</v>
      </c>
      <c r="O5786">
        <f>VLOOKUP(E5786, '2024D'!$A$2:$G$339, 3, FALSE)</f>
        <v>4841</v>
      </c>
      <c r="P5786">
        <f>_20206[[#This Row],[最低排名]]-_20206[[#This Row],[同分人数]]+1</f>
        <v>4663</v>
      </c>
      <c r="Q5786">
        <f>IF(O5786&gt;=开始!$B$6, 1, 0)</f>
        <v>1</v>
      </c>
      <c r="R5786">
        <f>_20206[[#This Row],[最低排名]]-开始!$B$6</f>
        <v>4841</v>
      </c>
    </row>
    <row r="5787" spans="1:18">
      <c r="A5787">
        <v>37102</v>
      </c>
      <c r="B5787" t="s">
        <v>520</v>
      </c>
      <c r="C5787" t="str">
        <f t="shared" si="346"/>
        <v>吉林大学</v>
      </c>
      <c r="D5787" t="str">
        <f t="shared" si="347"/>
        <v>02</v>
      </c>
      <c r="E5787" t="s">
        <v>246</v>
      </c>
      <c r="F5787">
        <v>235</v>
      </c>
      <c r="G5787">
        <v>134</v>
      </c>
      <c r="H5787">
        <v>122</v>
      </c>
      <c r="I5787">
        <v>67</v>
      </c>
      <c r="J5787">
        <v>67</v>
      </c>
      <c r="K5787">
        <v>61</v>
      </c>
      <c r="L5787">
        <v>0</v>
      </c>
      <c r="M5787">
        <v>2024</v>
      </c>
      <c r="N5787">
        <f>VLOOKUP(E5787, '2024D'!$A$2:$G$339, 2, FALSE)</f>
        <v>194</v>
      </c>
      <c r="O5787">
        <f>VLOOKUP(E5787, '2024D'!$A$2:$G$339, 3, FALSE)</f>
        <v>7412</v>
      </c>
      <c r="P5787">
        <f>_20206[[#This Row],[最低排名]]-_20206[[#This Row],[同分人数]]+1</f>
        <v>7219</v>
      </c>
      <c r="Q5787">
        <f>IF(O5787&gt;=开始!$B$6, 1, 0)</f>
        <v>1</v>
      </c>
      <c r="R5787">
        <f>_20206[[#This Row],[最低排名]]-开始!$B$6</f>
        <v>7412</v>
      </c>
    </row>
    <row r="5788" spans="1:18">
      <c r="A5788">
        <v>37103</v>
      </c>
      <c r="B5788" t="s">
        <v>521</v>
      </c>
      <c r="C5788" t="str">
        <f t="shared" si="346"/>
        <v>吉林大学</v>
      </c>
      <c r="D5788" t="str">
        <f t="shared" si="347"/>
        <v>03</v>
      </c>
      <c r="E5788" t="s">
        <v>29</v>
      </c>
      <c r="F5788">
        <v>238</v>
      </c>
      <c r="G5788">
        <v>125</v>
      </c>
      <c r="H5788">
        <v>136</v>
      </c>
      <c r="I5788">
        <v>70</v>
      </c>
      <c r="J5788">
        <v>61</v>
      </c>
      <c r="K5788">
        <v>61</v>
      </c>
      <c r="L5788">
        <v>0</v>
      </c>
      <c r="M5788">
        <v>2024</v>
      </c>
      <c r="N5788">
        <f>VLOOKUP(E5788, '2024D'!$A$2:$G$339, 2, FALSE)</f>
        <v>179</v>
      </c>
      <c r="O5788">
        <f>VLOOKUP(E5788, '2024D'!$A$2:$G$339, 3, FALSE)</f>
        <v>4841</v>
      </c>
      <c r="P5788">
        <f>_20206[[#This Row],[最低排名]]-_20206[[#This Row],[同分人数]]+1</f>
        <v>4663</v>
      </c>
      <c r="Q5788">
        <f>IF(O5788&gt;=开始!$B$6, 1, 0)</f>
        <v>1</v>
      </c>
      <c r="R5788">
        <f>_20206[[#This Row],[最低排名]]-开始!$B$6</f>
        <v>4841</v>
      </c>
    </row>
    <row r="5789" spans="1:18">
      <c r="A5789">
        <v>37201</v>
      </c>
      <c r="B5789" t="s">
        <v>525</v>
      </c>
      <c r="C5789" t="str">
        <f t="shared" si="346"/>
        <v>东北师大</v>
      </c>
      <c r="D5789" t="str">
        <f t="shared" si="347"/>
        <v>01</v>
      </c>
      <c r="E5789" t="s">
        <v>502</v>
      </c>
      <c r="F5789">
        <v>229</v>
      </c>
      <c r="G5789">
        <v>118</v>
      </c>
      <c r="H5789">
        <v>118</v>
      </c>
      <c r="I5789">
        <v>61</v>
      </c>
      <c r="J5789">
        <v>58</v>
      </c>
      <c r="K5789">
        <v>55</v>
      </c>
      <c r="L5789">
        <v>0</v>
      </c>
      <c r="M5789">
        <v>2024</v>
      </c>
      <c r="N5789">
        <f>VLOOKUP(E5789, '2024D'!$A$2:$G$339, 2, FALSE)</f>
        <v>255</v>
      </c>
      <c r="O5789">
        <f>VLOOKUP(E5789, '2024D'!$A$2:$G$339, 3, FALSE)</f>
        <v>14281</v>
      </c>
      <c r="P5789">
        <f>_20206[[#This Row],[最低排名]]-_20206[[#This Row],[同分人数]]+1</f>
        <v>14027</v>
      </c>
      <c r="Q5789">
        <f>IF(O5789&gt;=开始!$B$6, 1, 0)</f>
        <v>1</v>
      </c>
      <c r="R5789">
        <f>_20206[[#This Row],[最低排名]]-开始!$B$6</f>
        <v>14281</v>
      </c>
    </row>
    <row r="5790" spans="1:18">
      <c r="A5790">
        <v>37202</v>
      </c>
      <c r="B5790" t="s">
        <v>526</v>
      </c>
      <c r="C5790" t="str">
        <f t="shared" si="346"/>
        <v>东北师大</v>
      </c>
      <c r="D5790" t="str">
        <f t="shared" si="347"/>
        <v>02</v>
      </c>
      <c r="E5790" t="s">
        <v>502</v>
      </c>
      <c r="F5790">
        <v>225</v>
      </c>
      <c r="G5790">
        <v>123</v>
      </c>
      <c r="H5790">
        <v>122</v>
      </c>
      <c r="I5790">
        <v>64</v>
      </c>
      <c r="J5790">
        <v>58</v>
      </c>
      <c r="K5790">
        <v>52</v>
      </c>
      <c r="L5790">
        <v>0</v>
      </c>
      <c r="M5790">
        <v>2024</v>
      </c>
      <c r="N5790">
        <f>VLOOKUP(E5790, '2024D'!$A$2:$G$339, 2, FALSE)</f>
        <v>255</v>
      </c>
      <c r="O5790">
        <f>VLOOKUP(E5790, '2024D'!$A$2:$G$339, 3, FALSE)</f>
        <v>14281</v>
      </c>
      <c r="P5790">
        <f>_20206[[#This Row],[最低排名]]-_20206[[#This Row],[同分人数]]+1</f>
        <v>14027</v>
      </c>
      <c r="Q5790">
        <f>IF(O5790&gt;=开始!$B$6, 1, 0)</f>
        <v>1</v>
      </c>
      <c r="R5790">
        <f>_20206[[#This Row],[最低排名]]-开始!$B$6</f>
        <v>14281</v>
      </c>
    </row>
    <row r="5791" spans="1:18">
      <c r="A5791">
        <v>37203</v>
      </c>
      <c r="B5791" t="s">
        <v>527</v>
      </c>
      <c r="C5791" t="str">
        <f t="shared" ref="C5791:C5854" si="348">LEFT(B5791, FIND("(", B5791) - 1)</f>
        <v>东北师大</v>
      </c>
      <c r="D5791" t="str">
        <f t="shared" si="347"/>
        <v>03</v>
      </c>
      <c r="E5791" t="s">
        <v>70</v>
      </c>
      <c r="F5791">
        <v>211</v>
      </c>
      <c r="G5791">
        <v>108</v>
      </c>
      <c r="H5791">
        <v>118</v>
      </c>
      <c r="I5791">
        <v>67</v>
      </c>
      <c r="J5791">
        <v>61</v>
      </c>
      <c r="K5791">
        <v>61</v>
      </c>
      <c r="L5791">
        <v>0</v>
      </c>
      <c r="M5791">
        <v>2024</v>
      </c>
      <c r="N5791">
        <f>VLOOKUP(E5791, '2024D'!$A$2:$G$339, 2, FALSE)</f>
        <v>270</v>
      </c>
      <c r="O5791">
        <f>VLOOKUP(E5791, '2024D'!$A$2:$G$339, 3, FALSE)</f>
        <v>15023</v>
      </c>
      <c r="P5791">
        <f>_20206[[#This Row],[最低排名]]-_20206[[#This Row],[同分人数]]+1</f>
        <v>14754</v>
      </c>
      <c r="Q5791">
        <f>IF(O5791&gt;=开始!$B$6, 1, 0)</f>
        <v>1</v>
      </c>
      <c r="R5791">
        <f>_20206[[#This Row],[最低排名]]-开始!$B$6</f>
        <v>15023</v>
      </c>
    </row>
    <row r="5792" spans="1:18">
      <c r="A5792">
        <v>37301</v>
      </c>
      <c r="B5792" t="s">
        <v>529</v>
      </c>
      <c r="C5792" t="str">
        <f t="shared" si="348"/>
        <v>延边大学</v>
      </c>
      <c r="D5792" t="str">
        <f t="shared" si="347"/>
        <v>01</v>
      </c>
      <c r="E5792" t="s">
        <v>546</v>
      </c>
      <c r="F5792">
        <v>202</v>
      </c>
      <c r="G5792">
        <v>105</v>
      </c>
      <c r="H5792">
        <v>118</v>
      </c>
      <c r="I5792">
        <v>61</v>
      </c>
      <c r="J5792">
        <v>55</v>
      </c>
      <c r="K5792">
        <v>52</v>
      </c>
      <c r="L5792">
        <v>0</v>
      </c>
      <c r="M5792">
        <v>2024</v>
      </c>
      <c r="N5792">
        <f>VLOOKUP(E5792, '2024D'!$A$2:$G$339, 2, FALSE)</f>
        <v>244</v>
      </c>
      <c r="O5792">
        <f>VLOOKUP(E5792, '2024D'!$A$2:$G$339, 3, FALSE)</f>
        <v>22514</v>
      </c>
      <c r="P5792">
        <f>_20206[[#This Row],[最低排名]]-_20206[[#This Row],[同分人数]]+1</f>
        <v>22271</v>
      </c>
      <c r="Q5792">
        <f>IF(O5792&gt;=开始!$B$6, 1, 0)</f>
        <v>1</v>
      </c>
      <c r="R5792">
        <f>_20206[[#This Row],[最低排名]]-开始!$B$6</f>
        <v>22514</v>
      </c>
    </row>
    <row r="5793" spans="1:18">
      <c r="A5793">
        <v>37302</v>
      </c>
      <c r="B5793" t="s">
        <v>530</v>
      </c>
      <c r="C5793" t="str">
        <f t="shared" si="348"/>
        <v>延边大学</v>
      </c>
      <c r="D5793" t="str">
        <f t="shared" si="347"/>
        <v>02</v>
      </c>
      <c r="E5793" t="s">
        <v>94</v>
      </c>
      <c r="F5793">
        <v>209</v>
      </c>
      <c r="G5793">
        <v>112</v>
      </c>
      <c r="H5793">
        <v>108</v>
      </c>
      <c r="I5793">
        <v>64</v>
      </c>
      <c r="J5793">
        <v>52</v>
      </c>
      <c r="K5793">
        <v>52</v>
      </c>
      <c r="L5793">
        <v>0</v>
      </c>
      <c r="M5793">
        <v>2024</v>
      </c>
      <c r="N5793">
        <f>VLOOKUP(E5793, '2024D'!$A$2:$G$339, 2, FALSE)</f>
        <v>253</v>
      </c>
      <c r="O5793">
        <f>VLOOKUP(E5793, '2024D'!$A$2:$G$339, 3, FALSE)</f>
        <v>23293</v>
      </c>
      <c r="P5793">
        <f>_20206[[#This Row],[最低排名]]-_20206[[#This Row],[同分人数]]+1</f>
        <v>23041</v>
      </c>
      <c r="Q5793">
        <f>IF(O5793&gt;=开始!$B$6, 1, 0)</f>
        <v>1</v>
      </c>
      <c r="R5793">
        <f>_20206[[#This Row],[最低排名]]-开始!$B$6</f>
        <v>23293</v>
      </c>
    </row>
    <row r="5794" spans="1:18">
      <c r="A5794">
        <v>37401</v>
      </c>
      <c r="B5794" t="s">
        <v>532</v>
      </c>
      <c r="C5794" t="str">
        <f t="shared" si="348"/>
        <v>长春理工</v>
      </c>
      <c r="D5794" t="str">
        <f t="shared" ref="D5794:D5857" si="349">MID(B5794, FIND("(", B5794) + 1, FIND(")", B5794) - FIND("(", B5794) - 1)</f>
        <v>01</v>
      </c>
      <c r="E5794" t="s">
        <v>302</v>
      </c>
      <c r="F5794">
        <v>219</v>
      </c>
      <c r="G5794">
        <v>113</v>
      </c>
      <c r="H5794">
        <v>94</v>
      </c>
      <c r="I5794">
        <v>67</v>
      </c>
      <c r="J5794">
        <v>55</v>
      </c>
      <c r="K5794">
        <v>55</v>
      </c>
      <c r="L5794">
        <v>0</v>
      </c>
      <c r="M5794">
        <v>2024</v>
      </c>
      <c r="N5794">
        <f>VLOOKUP(E5794, '2024D'!$A$2:$G$339, 2, FALSE)</f>
        <v>259</v>
      </c>
      <c r="O5794">
        <f>VLOOKUP(E5794, '2024D'!$A$2:$G$339, 3, FALSE)</f>
        <v>22003</v>
      </c>
      <c r="P5794">
        <f>_20206[[#This Row],[最低排名]]-_20206[[#This Row],[同分人数]]+1</f>
        <v>21745</v>
      </c>
      <c r="Q5794">
        <f>IF(O5794&gt;=开始!$B$6, 1, 0)</f>
        <v>1</v>
      </c>
      <c r="R5794">
        <f>_20206[[#This Row],[最低排名]]-开始!$B$6</f>
        <v>22003</v>
      </c>
    </row>
    <row r="5795" spans="1:18">
      <c r="A5795">
        <v>37402</v>
      </c>
      <c r="B5795" t="s">
        <v>534</v>
      </c>
      <c r="C5795" t="str">
        <f t="shared" si="348"/>
        <v>长春理工</v>
      </c>
      <c r="D5795" t="str">
        <f t="shared" si="349"/>
        <v>02</v>
      </c>
      <c r="E5795" t="s">
        <v>54</v>
      </c>
      <c r="F5795">
        <v>198</v>
      </c>
      <c r="G5795">
        <v>109</v>
      </c>
      <c r="H5795">
        <v>90</v>
      </c>
      <c r="I5795">
        <v>58</v>
      </c>
      <c r="J5795">
        <v>49</v>
      </c>
      <c r="K5795">
        <v>46</v>
      </c>
      <c r="L5795">
        <v>0</v>
      </c>
      <c r="M5795">
        <v>2024</v>
      </c>
      <c r="N5795">
        <f>VLOOKUP(E5795, '2024D'!$A$2:$G$339, 2, FALSE)</f>
        <v>218</v>
      </c>
      <c r="O5795">
        <f>VLOOKUP(E5795, '2024D'!$A$2:$G$339, 3, FALSE)</f>
        <v>33999</v>
      </c>
      <c r="P5795">
        <f>_20206[[#This Row],[最低排名]]-_20206[[#This Row],[同分人数]]+1</f>
        <v>33782</v>
      </c>
      <c r="Q5795">
        <f>IF(O5795&gt;=开始!$B$6, 1, 0)</f>
        <v>1</v>
      </c>
      <c r="R5795">
        <f>_20206[[#This Row],[最低排名]]-开始!$B$6</f>
        <v>33999</v>
      </c>
    </row>
    <row r="5796" spans="1:18">
      <c r="A5796">
        <v>37403</v>
      </c>
      <c r="B5796" t="s">
        <v>2269</v>
      </c>
      <c r="C5796" t="str">
        <f t="shared" si="348"/>
        <v>长春理工</v>
      </c>
      <c r="D5796" t="str">
        <f t="shared" si="349"/>
        <v>03</v>
      </c>
      <c r="E5796" t="s">
        <v>381</v>
      </c>
      <c r="F5796">
        <v>178</v>
      </c>
      <c r="G5796">
        <v>95</v>
      </c>
      <c r="H5796">
        <v>77</v>
      </c>
      <c r="I5796">
        <v>64</v>
      </c>
      <c r="J5796">
        <v>58</v>
      </c>
      <c r="K5796">
        <v>52</v>
      </c>
      <c r="L5796">
        <v>0</v>
      </c>
      <c r="M5796">
        <v>2024</v>
      </c>
      <c r="N5796">
        <f>VLOOKUP(E5796, '2024D'!$A$2:$G$339, 2, FALSE)</f>
        <v>193</v>
      </c>
      <c r="O5796">
        <f>VLOOKUP(E5796, '2024D'!$A$2:$G$339, 3, FALSE)</f>
        <v>36629</v>
      </c>
      <c r="P5796">
        <f>_20206[[#This Row],[最低排名]]-_20206[[#This Row],[同分人数]]+1</f>
        <v>36437</v>
      </c>
      <c r="Q5796">
        <f>IF(O5796&gt;=开始!$B$6, 1, 0)</f>
        <v>1</v>
      </c>
      <c r="R5796">
        <f>_20206[[#This Row],[最低排名]]-开始!$B$6</f>
        <v>36629</v>
      </c>
    </row>
    <row r="5797" spans="1:18">
      <c r="A5797">
        <v>37501</v>
      </c>
      <c r="B5797" t="s">
        <v>535</v>
      </c>
      <c r="C5797" t="str">
        <f t="shared" si="348"/>
        <v>东北电力</v>
      </c>
      <c r="D5797" t="str">
        <f t="shared" si="349"/>
        <v>01</v>
      </c>
      <c r="E5797" t="s">
        <v>100</v>
      </c>
      <c r="F5797">
        <v>213</v>
      </c>
      <c r="G5797">
        <v>115</v>
      </c>
      <c r="H5797">
        <v>114</v>
      </c>
      <c r="I5797">
        <v>64</v>
      </c>
      <c r="J5797">
        <v>61</v>
      </c>
      <c r="K5797">
        <v>55</v>
      </c>
      <c r="L5797">
        <v>0</v>
      </c>
      <c r="M5797">
        <v>2024</v>
      </c>
      <c r="N5797">
        <f>VLOOKUP(E5797, '2024D'!$A$2:$G$339, 2, FALSE)</f>
        <v>228</v>
      </c>
      <c r="O5797">
        <f>VLOOKUP(E5797, '2024D'!$A$2:$G$339, 3, FALSE)</f>
        <v>17795</v>
      </c>
      <c r="P5797">
        <f>_20206[[#This Row],[最低排名]]-_20206[[#This Row],[同分人数]]+1</f>
        <v>17568</v>
      </c>
      <c r="Q5797">
        <f>IF(O5797&gt;=开始!$B$6, 1, 0)</f>
        <v>1</v>
      </c>
      <c r="R5797">
        <f>_20206[[#This Row],[最低排名]]-开始!$B$6</f>
        <v>17795</v>
      </c>
    </row>
    <row r="5798" spans="1:18">
      <c r="A5798">
        <v>37601</v>
      </c>
      <c r="B5798" t="s">
        <v>536</v>
      </c>
      <c r="C5798" t="str">
        <f t="shared" si="348"/>
        <v>长春工大</v>
      </c>
      <c r="D5798" t="str">
        <f t="shared" si="349"/>
        <v>01</v>
      </c>
      <c r="E5798" t="s">
        <v>383</v>
      </c>
      <c r="F5798">
        <v>180</v>
      </c>
      <c r="G5798">
        <v>92</v>
      </c>
      <c r="H5798">
        <v>90</v>
      </c>
      <c r="I5798">
        <v>55</v>
      </c>
      <c r="J5798">
        <v>49</v>
      </c>
      <c r="K5798">
        <v>49</v>
      </c>
      <c r="L5798">
        <v>0</v>
      </c>
      <c r="M5798">
        <v>2024</v>
      </c>
      <c r="N5798">
        <f>VLOOKUP(E5798, '2024D'!$A$2:$G$339, 2, FALSE)</f>
        <v>190</v>
      </c>
      <c r="O5798">
        <f>VLOOKUP(E5798, '2024D'!$A$2:$G$339, 3, FALSE)</f>
        <v>37882</v>
      </c>
      <c r="P5798">
        <f>_20206[[#This Row],[最低排名]]-_20206[[#This Row],[同分人数]]+1</f>
        <v>37693</v>
      </c>
      <c r="Q5798">
        <f>IF(O5798&gt;=开始!$B$6, 1, 0)</f>
        <v>1</v>
      </c>
      <c r="R5798">
        <f>_20206[[#This Row],[最低排名]]-开始!$B$6</f>
        <v>37882</v>
      </c>
    </row>
    <row r="5799" spans="1:18">
      <c r="A5799">
        <v>37701</v>
      </c>
      <c r="B5799" t="s">
        <v>538</v>
      </c>
      <c r="C5799" t="str">
        <f t="shared" si="348"/>
        <v>北华大学</v>
      </c>
      <c r="D5799" t="str">
        <f t="shared" si="349"/>
        <v>01</v>
      </c>
      <c r="E5799" t="s">
        <v>228</v>
      </c>
      <c r="F5799">
        <v>182</v>
      </c>
      <c r="G5799">
        <v>91</v>
      </c>
      <c r="H5799">
        <v>113</v>
      </c>
      <c r="I5799">
        <v>52</v>
      </c>
      <c r="J5799">
        <v>46</v>
      </c>
      <c r="K5799">
        <v>46</v>
      </c>
      <c r="L5799">
        <v>0</v>
      </c>
      <c r="M5799">
        <v>2024</v>
      </c>
      <c r="N5799">
        <f>VLOOKUP(E5799, '2024D'!$A$2:$G$339, 2, FALSE)</f>
        <v>243</v>
      </c>
      <c r="O5799">
        <f>VLOOKUP(E5799, '2024D'!$A$2:$G$339, 3, FALSE)</f>
        <v>34482</v>
      </c>
      <c r="P5799">
        <f>_20206[[#This Row],[最低排名]]-_20206[[#This Row],[同分人数]]+1</f>
        <v>34240</v>
      </c>
      <c r="Q5799">
        <f>IF(O5799&gt;=开始!$B$6, 1, 0)</f>
        <v>1</v>
      </c>
      <c r="R5799">
        <f>_20206[[#This Row],[最低排名]]-开始!$B$6</f>
        <v>34482</v>
      </c>
    </row>
    <row r="5800" spans="1:18">
      <c r="A5800">
        <v>37702</v>
      </c>
      <c r="B5800" t="s">
        <v>539</v>
      </c>
      <c r="C5800" t="str">
        <f t="shared" si="348"/>
        <v>北华大学</v>
      </c>
      <c r="D5800" t="str">
        <f t="shared" si="349"/>
        <v>02</v>
      </c>
      <c r="E5800" t="s">
        <v>203</v>
      </c>
      <c r="F5800">
        <v>185</v>
      </c>
      <c r="G5800">
        <v>94</v>
      </c>
      <c r="H5800">
        <v>113</v>
      </c>
      <c r="I5800">
        <v>46</v>
      </c>
      <c r="J5800">
        <v>46</v>
      </c>
      <c r="K5800">
        <v>40</v>
      </c>
      <c r="L5800">
        <v>0</v>
      </c>
      <c r="M5800">
        <v>2024</v>
      </c>
      <c r="N5800">
        <f>VLOOKUP(E5800, '2024D'!$A$2:$G$339, 2, FALSE)</f>
        <v>214</v>
      </c>
      <c r="O5800">
        <f>VLOOKUP(E5800, '2024D'!$A$2:$G$339, 3, FALSE)</f>
        <v>36436</v>
      </c>
      <c r="P5800">
        <f>_20206[[#This Row],[最低排名]]-_20206[[#This Row],[同分人数]]+1</f>
        <v>36223</v>
      </c>
      <c r="Q5800">
        <f>IF(O5800&gt;=开始!$B$6, 1, 0)</f>
        <v>1</v>
      </c>
      <c r="R5800">
        <f>_20206[[#This Row],[最低排名]]-开始!$B$6</f>
        <v>36436</v>
      </c>
    </row>
    <row r="5801" spans="1:18">
      <c r="A5801">
        <v>37801</v>
      </c>
      <c r="B5801" t="s">
        <v>540</v>
      </c>
      <c r="C5801" t="str">
        <f t="shared" si="348"/>
        <v>吉林师大</v>
      </c>
      <c r="D5801" t="str">
        <f t="shared" si="349"/>
        <v>01</v>
      </c>
      <c r="E5801" t="s">
        <v>363</v>
      </c>
      <c r="F5801">
        <v>204</v>
      </c>
      <c r="G5801">
        <v>105</v>
      </c>
      <c r="H5801">
        <v>88</v>
      </c>
      <c r="I5801">
        <v>55</v>
      </c>
      <c r="J5801">
        <v>46</v>
      </c>
      <c r="K5801">
        <v>43</v>
      </c>
      <c r="L5801">
        <v>0</v>
      </c>
      <c r="M5801">
        <v>2024</v>
      </c>
      <c r="N5801">
        <f>VLOOKUP(E5801, '2024D'!$A$2:$G$339, 2, FALSE)</f>
        <v>204</v>
      </c>
      <c r="O5801">
        <f>VLOOKUP(E5801, '2024D'!$A$2:$G$339, 3, FALSE)</f>
        <v>35127</v>
      </c>
      <c r="P5801">
        <f>_20206[[#This Row],[最低排名]]-_20206[[#This Row],[同分人数]]+1</f>
        <v>34924</v>
      </c>
      <c r="Q5801">
        <f>IF(O5801&gt;=开始!$B$6, 1, 0)</f>
        <v>1</v>
      </c>
      <c r="R5801">
        <f>_20206[[#This Row],[最低排名]]-开始!$B$6</f>
        <v>35127</v>
      </c>
    </row>
    <row r="5802" spans="1:18">
      <c r="A5802">
        <v>37802</v>
      </c>
      <c r="B5802" t="s">
        <v>541</v>
      </c>
      <c r="C5802" t="str">
        <f t="shared" si="348"/>
        <v>吉林师大</v>
      </c>
      <c r="D5802" t="str">
        <f t="shared" si="349"/>
        <v>02</v>
      </c>
      <c r="E5802" t="s">
        <v>528</v>
      </c>
      <c r="F5802">
        <v>175</v>
      </c>
      <c r="G5802">
        <v>89</v>
      </c>
      <c r="H5802">
        <v>79</v>
      </c>
      <c r="I5802">
        <v>67</v>
      </c>
      <c r="J5802">
        <v>61</v>
      </c>
      <c r="K5802">
        <v>58</v>
      </c>
      <c r="L5802">
        <v>0</v>
      </c>
      <c r="M5802">
        <v>2024</v>
      </c>
      <c r="N5802">
        <f>VLOOKUP(E5802, '2024D'!$A$2:$G$339, 2, FALSE)</f>
        <v>240</v>
      </c>
      <c r="O5802">
        <f>VLOOKUP(E5802, '2024D'!$A$2:$G$339, 3, FALSE)</f>
        <v>34239</v>
      </c>
      <c r="P5802">
        <f>_20206[[#This Row],[最低排名]]-_20206[[#This Row],[同分人数]]+1</f>
        <v>34000</v>
      </c>
      <c r="Q5802">
        <f>IF(O5802&gt;=开始!$B$6, 1, 0)</f>
        <v>1</v>
      </c>
      <c r="R5802">
        <f>_20206[[#This Row],[最低排名]]-开始!$B$6</f>
        <v>34239</v>
      </c>
    </row>
    <row r="5803" spans="1:18">
      <c r="A5803">
        <v>37803</v>
      </c>
      <c r="B5803" t="s">
        <v>2270</v>
      </c>
      <c r="C5803" t="str">
        <f t="shared" si="348"/>
        <v>吉林师大</v>
      </c>
      <c r="D5803" t="str">
        <f t="shared" si="349"/>
        <v>03</v>
      </c>
      <c r="E5803" t="s">
        <v>513</v>
      </c>
      <c r="F5803">
        <v>181</v>
      </c>
      <c r="G5803">
        <v>94</v>
      </c>
      <c r="H5803">
        <v>92</v>
      </c>
      <c r="I5803">
        <v>55</v>
      </c>
      <c r="J5803">
        <v>49</v>
      </c>
      <c r="K5803">
        <v>43</v>
      </c>
      <c r="L5803">
        <v>0</v>
      </c>
      <c r="M5803">
        <v>2024</v>
      </c>
      <c r="N5803">
        <f>VLOOKUP(E5803, '2024D'!$A$2:$G$339, 2, FALSE)</f>
        <v>177</v>
      </c>
      <c r="O5803">
        <f>VLOOKUP(E5803, '2024D'!$A$2:$G$339, 3, FALSE)</f>
        <v>38443</v>
      </c>
      <c r="P5803">
        <f>_20206[[#This Row],[最低排名]]-_20206[[#This Row],[同分人数]]+1</f>
        <v>38267</v>
      </c>
      <c r="Q5803">
        <f>IF(O5803&gt;=开始!$B$6, 1, 0)</f>
        <v>1</v>
      </c>
      <c r="R5803">
        <f>_20206[[#This Row],[最低排名]]-开始!$B$6</f>
        <v>38443</v>
      </c>
    </row>
    <row r="5804" spans="1:18">
      <c r="A5804">
        <v>37901</v>
      </c>
      <c r="B5804" t="s">
        <v>542</v>
      </c>
      <c r="C5804" t="str">
        <f t="shared" si="348"/>
        <v>吉林财大</v>
      </c>
      <c r="D5804" t="str">
        <f t="shared" si="349"/>
        <v>01</v>
      </c>
      <c r="E5804" t="s">
        <v>50</v>
      </c>
      <c r="F5804">
        <v>194</v>
      </c>
      <c r="G5804">
        <v>104</v>
      </c>
      <c r="H5804">
        <v>96</v>
      </c>
      <c r="I5804">
        <v>49</v>
      </c>
      <c r="J5804">
        <v>46</v>
      </c>
      <c r="K5804">
        <v>46</v>
      </c>
      <c r="L5804">
        <v>0</v>
      </c>
      <c r="M5804">
        <v>2024</v>
      </c>
      <c r="N5804">
        <f>VLOOKUP(E5804, '2024D'!$A$2:$G$339, 2, FALSE)</f>
        <v>189</v>
      </c>
      <c r="O5804">
        <f>VLOOKUP(E5804, '2024D'!$A$2:$G$339, 3, FALSE)</f>
        <v>36222</v>
      </c>
      <c r="P5804">
        <f>_20206[[#This Row],[最低排名]]-_20206[[#This Row],[同分人数]]+1</f>
        <v>36034</v>
      </c>
      <c r="Q5804">
        <f>IF(O5804&gt;=开始!$B$6, 1, 0)</f>
        <v>1</v>
      </c>
      <c r="R5804">
        <f>_20206[[#This Row],[最低排名]]-开始!$B$6</f>
        <v>36222</v>
      </c>
    </row>
    <row r="5805" spans="1:18">
      <c r="A5805">
        <v>37902</v>
      </c>
      <c r="B5805" t="s">
        <v>2271</v>
      </c>
      <c r="C5805" t="str">
        <f t="shared" si="348"/>
        <v>吉林财大</v>
      </c>
      <c r="D5805" t="str">
        <f t="shared" si="349"/>
        <v>02</v>
      </c>
      <c r="E5805" t="s">
        <v>485</v>
      </c>
      <c r="F5805">
        <v>196</v>
      </c>
      <c r="G5805">
        <v>104</v>
      </c>
      <c r="H5805">
        <v>96</v>
      </c>
      <c r="I5805">
        <v>55</v>
      </c>
      <c r="J5805">
        <v>49</v>
      </c>
      <c r="K5805">
        <v>49</v>
      </c>
      <c r="L5805">
        <v>0</v>
      </c>
      <c r="M5805">
        <v>2024</v>
      </c>
      <c r="N5805">
        <f>VLOOKUP(E5805, '2024D'!$A$2:$G$339, 2, FALSE)</f>
        <v>211</v>
      </c>
      <c r="O5805">
        <f>VLOOKUP(E5805, '2024D'!$A$2:$G$339, 3, FALSE)</f>
        <v>33071</v>
      </c>
      <c r="P5805">
        <f>_20206[[#This Row],[最低排名]]-_20206[[#This Row],[同分人数]]+1</f>
        <v>32861</v>
      </c>
      <c r="Q5805">
        <f>IF(O5805&gt;=开始!$B$6, 1, 0)</f>
        <v>1</v>
      </c>
      <c r="R5805">
        <f>_20206[[#This Row],[最低排名]]-开始!$B$6</f>
        <v>33071</v>
      </c>
    </row>
    <row r="5806" spans="1:18">
      <c r="A5806">
        <v>37903</v>
      </c>
      <c r="B5806" t="s">
        <v>2272</v>
      </c>
      <c r="C5806" t="str">
        <f t="shared" si="348"/>
        <v>吉林财大</v>
      </c>
      <c r="D5806" t="str">
        <f t="shared" si="349"/>
        <v>03</v>
      </c>
      <c r="E5806" t="s">
        <v>701</v>
      </c>
      <c r="F5806">
        <v>180</v>
      </c>
      <c r="G5806">
        <v>104</v>
      </c>
      <c r="H5806">
        <v>102</v>
      </c>
      <c r="I5806">
        <v>64</v>
      </c>
      <c r="J5806">
        <v>52</v>
      </c>
      <c r="K5806">
        <v>46</v>
      </c>
      <c r="L5806">
        <v>0</v>
      </c>
      <c r="M5806">
        <v>2024</v>
      </c>
      <c r="N5806">
        <f>VLOOKUP(E5806, '2024D'!$A$2:$G$339, 2, FALSE)</f>
        <v>215</v>
      </c>
      <c r="O5806">
        <f>VLOOKUP(E5806, '2024D'!$A$2:$G$339, 3, FALSE)</f>
        <v>33286</v>
      </c>
      <c r="P5806">
        <f>_20206[[#This Row],[最低排名]]-_20206[[#This Row],[同分人数]]+1</f>
        <v>33072</v>
      </c>
      <c r="Q5806">
        <f>IF(O5806&gt;=开始!$B$6, 1, 0)</f>
        <v>1</v>
      </c>
      <c r="R5806">
        <f>_20206[[#This Row],[最低排名]]-开始!$B$6</f>
        <v>33286</v>
      </c>
    </row>
    <row r="5807" spans="1:18">
      <c r="A5807">
        <v>38001</v>
      </c>
      <c r="B5807" t="s">
        <v>1646</v>
      </c>
      <c r="C5807" t="str">
        <f t="shared" si="348"/>
        <v>长春财经</v>
      </c>
      <c r="D5807" t="str">
        <f t="shared" si="349"/>
        <v>01</v>
      </c>
      <c r="E5807" t="s">
        <v>221</v>
      </c>
      <c r="F5807">
        <v>169</v>
      </c>
      <c r="G5807">
        <v>86</v>
      </c>
      <c r="H5807">
        <v>96</v>
      </c>
      <c r="I5807">
        <v>55</v>
      </c>
      <c r="J5807">
        <v>46</v>
      </c>
      <c r="K5807">
        <v>43</v>
      </c>
      <c r="L5807">
        <v>0</v>
      </c>
      <c r="M5807">
        <v>2024</v>
      </c>
      <c r="N5807">
        <f>VLOOKUP(E5807, '2024D'!$A$2:$G$339, 2, FALSE)</f>
        <v>172</v>
      </c>
      <c r="O5807">
        <f>VLOOKUP(E5807, '2024D'!$A$2:$G$339, 3, FALSE)</f>
        <v>40573</v>
      </c>
      <c r="P5807">
        <f>_20206[[#This Row],[最低排名]]-_20206[[#This Row],[同分人数]]+1</f>
        <v>40402</v>
      </c>
      <c r="Q5807">
        <f>IF(O5807&gt;=开始!$B$6, 1, 0)</f>
        <v>1</v>
      </c>
      <c r="R5807">
        <f>_20206[[#This Row],[最低排名]]-开始!$B$6</f>
        <v>40573</v>
      </c>
    </row>
    <row r="5808" spans="1:18">
      <c r="A5808">
        <v>38201</v>
      </c>
      <c r="B5808" t="s">
        <v>543</v>
      </c>
      <c r="C5808" t="str">
        <f t="shared" si="348"/>
        <v>长春工程</v>
      </c>
      <c r="D5808" t="str">
        <f t="shared" si="349"/>
        <v>01</v>
      </c>
      <c r="E5808" t="s">
        <v>405</v>
      </c>
      <c r="F5808">
        <v>184</v>
      </c>
      <c r="G5808">
        <v>95</v>
      </c>
      <c r="H5808">
        <v>90</v>
      </c>
      <c r="I5808">
        <v>58</v>
      </c>
      <c r="J5808">
        <v>52</v>
      </c>
      <c r="K5808">
        <v>43</v>
      </c>
      <c r="L5808">
        <v>0</v>
      </c>
      <c r="M5808">
        <v>2024</v>
      </c>
      <c r="N5808">
        <f>VLOOKUP(E5808, '2024D'!$A$2:$G$339, 2, FALSE)</f>
        <v>230</v>
      </c>
      <c r="O5808">
        <f>VLOOKUP(E5808, '2024D'!$A$2:$G$339, 3, FALSE)</f>
        <v>37063</v>
      </c>
      <c r="P5808">
        <f>_20206[[#This Row],[最低排名]]-_20206[[#This Row],[同分人数]]+1</f>
        <v>36834</v>
      </c>
      <c r="Q5808">
        <f>IF(O5808&gt;=开始!$B$6, 1, 0)</f>
        <v>1</v>
      </c>
      <c r="R5808">
        <f>_20206[[#This Row],[最低排名]]-开始!$B$6</f>
        <v>37063</v>
      </c>
    </row>
    <row r="5809" spans="1:18">
      <c r="A5809">
        <v>38202</v>
      </c>
      <c r="B5809" t="s">
        <v>1763</v>
      </c>
      <c r="C5809" t="str">
        <f t="shared" si="348"/>
        <v>长春工程</v>
      </c>
      <c r="D5809" t="str">
        <f t="shared" si="349"/>
        <v>02</v>
      </c>
      <c r="E5809" t="s">
        <v>205</v>
      </c>
      <c r="F5809">
        <v>177</v>
      </c>
      <c r="G5809">
        <v>96</v>
      </c>
      <c r="H5809">
        <v>82</v>
      </c>
      <c r="I5809">
        <v>58</v>
      </c>
      <c r="J5809">
        <v>52</v>
      </c>
      <c r="K5809">
        <v>49</v>
      </c>
      <c r="L5809">
        <v>0</v>
      </c>
      <c r="M5809">
        <v>2024</v>
      </c>
      <c r="N5809">
        <f>VLOOKUP(E5809, '2024D'!$A$2:$G$339, 2, FALSE)</f>
        <v>207</v>
      </c>
      <c r="O5809">
        <f>VLOOKUP(E5809, '2024D'!$A$2:$G$339, 3, FALSE)</f>
        <v>38869</v>
      </c>
      <c r="P5809">
        <f>_20206[[#This Row],[最低排名]]-_20206[[#This Row],[同分人数]]+1</f>
        <v>38663</v>
      </c>
      <c r="Q5809">
        <f>IF(O5809&gt;=开始!$B$6, 1, 0)</f>
        <v>1</v>
      </c>
      <c r="R5809">
        <f>_20206[[#This Row],[最低排名]]-开始!$B$6</f>
        <v>38869</v>
      </c>
    </row>
    <row r="5810" spans="1:18">
      <c r="A5810">
        <v>38301</v>
      </c>
      <c r="B5810" t="s">
        <v>544</v>
      </c>
      <c r="C5810" t="str">
        <f t="shared" si="348"/>
        <v>吉林工商</v>
      </c>
      <c r="D5810" t="str">
        <f t="shared" si="349"/>
        <v>01</v>
      </c>
      <c r="E5810" t="s">
        <v>447</v>
      </c>
      <c r="F5810">
        <v>201</v>
      </c>
      <c r="G5810">
        <v>102</v>
      </c>
      <c r="H5810">
        <v>79</v>
      </c>
      <c r="I5810">
        <v>52</v>
      </c>
      <c r="J5810">
        <v>46</v>
      </c>
      <c r="K5810">
        <v>43</v>
      </c>
      <c r="L5810">
        <v>0</v>
      </c>
      <c r="M5810">
        <v>2024</v>
      </c>
      <c r="N5810">
        <f>VLOOKUP(E5810, '2024D'!$A$2:$G$339, 2, FALSE)</f>
        <v>213</v>
      </c>
      <c r="O5810">
        <f>VLOOKUP(E5810, '2024D'!$A$2:$G$339, 3, FALSE)</f>
        <v>38266</v>
      </c>
      <c r="P5810">
        <f>_20206[[#This Row],[最低排名]]-_20206[[#This Row],[同分人数]]+1</f>
        <v>38054</v>
      </c>
      <c r="Q5810">
        <f>IF(O5810&gt;=开始!$B$6, 1, 0)</f>
        <v>1</v>
      </c>
      <c r="R5810">
        <f>_20206[[#This Row],[最低排名]]-开始!$B$6</f>
        <v>38266</v>
      </c>
    </row>
    <row r="5811" spans="1:18">
      <c r="A5811">
        <v>38302</v>
      </c>
      <c r="B5811" t="s">
        <v>2273</v>
      </c>
      <c r="C5811" t="str">
        <f t="shared" si="348"/>
        <v>吉林工商</v>
      </c>
      <c r="D5811" t="str">
        <f t="shared" si="349"/>
        <v>02</v>
      </c>
      <c r="E5811" t="s">
        <v>447</v>
      </c>
      <c r="F5811">
        <v>179</v>
      </c>
      <c r="G5811">
        <v>91</v>
      </c>
      <c r="H5811">
        <v>86</v>
      </c>
      <c r="I5811">
        <v>58</v>
      </c>
      <c r="J5811">
        <v>52</v>
      </c>
      <c r="K5811">
        <v>46</v>
      </c>
      <c r="L5811">
        <v>0</v>
      </c>
      <c r="M5811">
        <v>2024</v>
      </c>
      <c r="N5811">
        <f>VLOOKUP(E5811, '2024D'!$A$2:$G$339, 2, FALSE)</f>
        <v>213</v>
      </c>
      <c r="O5811">
        <f>VLOOKUP(E5811, '2024D'!$A$2:$G$339, 3, FALSE)</f>
        <v>38266</v>
      </c>
      <c r="P5811">
        <f>_20206[[#This Row],[最低排名]]-_20206[[#This Row],[同分人数]]+1</f>
        <v>38054</v>
      </c>
      <c r="Q5811">
        <f>IF(O5811&gt;=开始!$B$6, 1, 0)</f>
        <v>1</v>
      </c>
      <c r="R5811">
        <f>_20206[[#This Row],[最低排名]]-开始!$B$6</f>
        <v>38266</v>
      </c>
    </row>
    <row r="5812" spans="1:18">
      <c r="A5812">
        <v>38401</v>
      </c>
      <c r="B5812" t="s">
        <v>545</v>
      </c>
      <c r="C5812" t="str">
        <f t="shared" si="348"/>
        <v>长春中医</v>
      </c>
      <c r="D5812" t="str">
        <f t="shared" si="349"/>
        <v>01</v>
      </c>
      <c r="E5812" t="s">
        <v>1556</v>
      </c>
      <c r="F5812">
        <v>171</v>
      </c>
      <c r="G5812">
        <v>90</v>
      </c>
      <c r="H5812">
        <v>77</v>
      </c>
      <c r="I5812">
        <v>61</v>
      </c>
      <c r="J5812">
        <v>49</v>
      </c>
      <c r="K5812">
        <v>46</v>
      </c>
      <c r="L5812">
        <v>0</v>
      </c>
      <c r="M5812">
        <v>2024</v>
      </c>
      <c r="N5812">
        <f>VLOOKUP(E5812, '2024D'!$A$2:$G$339, 2, FALSE)</f>
        <v>162</v>
      </c>
      <c r="O5812">
        <f>VLOOKUP(E5812, '2024D'!$A$2:$G$339, 3, FALSE)</f>
        <v>41433</v>
      </c>
      <c r="P5812">
        <f>_20206[[#This Row],[最低排名]]-_20206[[#This Row],[同分人数]]+1</f>
        <v>41272</v>
      </c>
      <c r="Q5812">
        <f>IF(O5812&gt;=开始!$B$6, 1, 0)</f>
        <v>1</v>
      </c>
      <c r="R5812">
        <f>_20206[[#This Row],[最低排名]]-开始!$B$6</f>
        <v>41433</v>
      </c>
    </row>
    <row r="5813" spans="1:18">
      <c r="A5813">
        <v>38501</v>
      </c>
      <c r="B5813" t="s">
        <v>2274</v>
      </c>
      <c r="C5813" t="str">
        <f t="shared" si="348"/>
        <v>吉林艺术</v>
      </c>
      <c r="D5813" t="str">
        <f t="shared" si="349"/>
        <v>01</v>
      </c>
      <c r="E5813" t="s">
        <v>1556</v>
      </c>
      <c r="F5813">
        <v>145</v>
      </c>
      <c r="G5813">
        <v>84</v>
      </c>
      <c r="H5813">
        <v>109</v>
      </c>
      <c r="I5813">
        <v>55</v>
      </c>
      <c r="J5813">
        <v>49</v>
      </c>
      <c r="K5813">
        <v>46</v>
      </c>
      <c r="L5813">
        <v>0</v>
      </c>
      <c r="M5813">
        <v>2024</v>
      </c>
      <c r="N5813">
        <f>VLOOKUP(E5813, '2024D'!$A$2:$G$339, 2, FALSE)</f>
        <v>162</v>
      </c>
      <c r="O5813">
        <f>VLOOKUP(E5813, '2024D'!$A$2:$G$339, 3, FALSE)</f>
        <v>41433</v>
      </c>
      <c r="P5813">
        <f>_20206[[#This Row],[最低排名]]-_20206[[#This Row],[同分人数]]+1</f>
        <v>41272</v>
      </c>
      <c r="Q5813">
        <f>IF(O5813&gt;=开始!$B$6, 1, 0)</f>
        <v>1</v>
      </c>
      <c r="R5813">
        <f>_20206[[#This Row],[最低排名]]-开始!$B$6</f>
        <v>41433</v>
      </c>
    </row>
    <row r="5814" spans="1:18">
      <c r="A5814">
        <v>38502</v>
      </c>
      <c r="B5814" t="s">
        <v>2275</v>
      </c>
      <c r="C5814" t="str">
        <f t="shared" si="348"/>
        <v>吉林艺术</v>
      </c>
      <c r="D5814" t="str">
        <f t="shared" si="349"/>
        <v>02</v>
      </c>
      <c r="E5814" t="s">
        <v>316</v>
      </c>
      <c r="F5814">
        <v>178</v>
      </c>
      <c r="G5814">
        <v>92</v>
      </c>
      <c r="H5814">
        <v>69</v>
      </c>
      <c r="I5814">
        <v>58</v>
      </c>
      <c r="J5814">
        <v>52</v>
      </c>
      <c r="K5814">
        <v>49</v>
      </c>
      <c r="L5814">
        <v>0</v>
      </c>
      <c r="M5814">
        <v>2024</v>
      </c>
      <c r="N5814">
        <f>VLOOKUP(E5814, '2024D'!$A$2:$G$339, 2, FALSE)</f>
        <v>162</v>
      </c>
      <c r="O5814">
        <f>VLOOKUP(E5814, '2024D'!$A$2:$G$339, 3, FALSE)</f>
        <v>41077</v>
      </c>
      <c r="P5814">
        <f>_20206[[#This Row],[最低排名]]-_20206[[#This Row],[同分人数]]+1</f>
        <v>40916</v>
      </c>
      <c r="Q5814">
        <f>IF(O5814&gt;=开始!$B$6, 1, 0)</f>
        <v>1</v>
      </c>
      <c r="R5814">
        <f>_20206[[#This Row],[最低排名]]-开始!$B$6</f>
        <v>41077</v>
      </c>
    </row>
    <row r="5815" spans="1:18">
      <c r="A5815">
        <v>39101</v>
      </c>
      <c r="B5815" t="s">
        <v>548</v>
      </c>
      <c r="C5815" t="str">
        <f t="shared" si="348"/>
        <v>东北林大</v>
      </c>
      <c r="D5815" t="str">
        <f t="shared" si="349"/>
        <v>01</v>
      </c>
      <c r="E5815" t="s">
        <v>518</v>
      </c>
      <c r="F5815">
        <v>219</v>
      </c>
      <c r="G5815">
        <v>116</v>
      </c>
      <c r="H5815">
        <v>127</v>
      </c>
      <c r="I5815">
        <v>61</v>
      </c>
      <c r="J5815">
        <v>58</v>
      </c>
      <c r="K5815">
        <v>49</v>
      </c>
      <c r="L5815">
        <v>0</v>
      </c>
      <c r="M5815">
        <v>2024</v>
      </c>
      <c r="N5815">
        <f>VLOOKUP(E5815, '2024D'!$A$2:$G$339, 2, FALSE)</f>
        <v>245</v>
      </c>
      <c r="O5815">
        <f>VLOOKUP(E5815, '2024D'!$A$2:$G$339, 3, FALSE)</f>
        <v>15979</v>
      </c>
      <c r="P5815">
        <f>_20206[[#This Row],[最低排名]]-_20206[[#This Row],[同分人数]]+1</f>
        <v>15735</v>
      </c>
      <c r="Q5815">
        <f>IF(O5815&gt;=开始!$B$6, 1, 0)</f>
        <v>1</v>
      </c>
      <c r="R5815">
        <f>_20206[[#This Row],[最低排名]]-开始!$B$6</f>
        <v>15979</v>
      </c>
    </row>
    <row r="5816" spans="1:18">
      <c r="A5816">
        <v>39102</v>
      </c>
      <c r="B5816" t="s">
        <v>2276</v>
      </c>
      <c r="C5816" t="str">
        <f t="shared" si="348"/>
        <v>东北林大</v>
      </c>
      <c r="D5816" t="str">
        <f t="shared" si="349"/>
        <v>02</v>
      </c>
      <c r="E5816" t="s">
        <v>37</v>
      </c>
      <c r="F5816">
        <v>222</v>
      </c>
      <c r="G5816">
        <v>112</v>
      </c>
      <c r="H5816">
        <v>118</v>
      </c>
      <c r="I5816">
        <v>64</v>
      </c>
      <c r="J5816">
        <v>64</v>
      </c>
      <c r="K5816">
        <v>55</v>
      </c>
      <c r="L5816">
        <v>0</v>
      </c>
      <c r="M5816">
        <v>2024</v>
      </c>
      <c r="N5816">
        <f>VLOOKUP(E5816, '2024D'!$A$2:$G$339, 2, FALSE)</f>
        <v>225</v>
      </c>
      <c r="O5816">
        <f>VLOOKUP(E5816, '2024D'!$A$2:$G$339, 3, FALSE)</f>
        <v>13763</v>
      </c>
      <c r="P5816">
        <f>_20206[[#This Row],[最低排名]]-_20206[[#This Row],[同分人数]]+1</f>
        <v>13539</v>
      </c>
      <c r="Q5816">
        <f>IF(O5816&gt;=开始!$B$6, 1, 0)</f>
        <v>1</v>
      </c>
      <c r="R5816">
        <f>_20206[[#This Row],[最低排名]]-开始!$B$6</f>
        <v>13763</v>
      </c>
    </row>
    <row r="5817" spans="1:18">
      <c r="A5817">
        <v>39201</v>
      </c>
      <c r="B5817" t="s">
        <v>549</v>
      </c>
      <c r="C5817" t="str">
        <f t="shared" si="348"/>
        <v>哈工大</v>
      </c>
      <c r="D5817" t="str">
        <f t="shared" si="349"/>
        <v>01</v>
      </c>
      <c r="E5817" t="s">
        <v>0</v>
      </c>
      <c r="M5817">
        <v>2024</v>
      </c>
      <c r="N5817">
        <f>VLOOKUP(E5817, '2024D'!$A$2:$G$339, 2, FALSE)</f>
        <v>2684</v>
      </c>
      <c r="O5817">
        <f>VLOOKUP(E5817, '2024D'!$A$2:$G$339, 3, FALSE)</f>
        <v>2684</v>
      </c>
      <c r="P5817">
        <f>_20206[[#This Row],[最低排名]]-_20206[[#This Row],[同分人数]]+1</f>
        <v>1</v>
      </c>
      <c r="Q5817">
        <f>IF(O5817&gt;=开始!$B$6, 1, 0)</f>
        <v>1</v>
      </c>
      <c r="R5817">
        <f>_20206[[#This Row],[最低排名]]-开始!$B$6</f>
        <v>2684</v>
      </c>
    </row>
    <row r="5818" spans="1:18">
      <c r="A5818">
        <v>39202</v>
      </c>
      <c r="B5818" t="s">
        <v>550</v>
      </c>
      <c r="C5818" t="str">
        <f t="shared" si="348"/>
        <v>哈工大</v>
      </c>
      <c r="D5818" t="str">
        <f t="shared" si="349"/>
        <v>02</v>
      </c>
      <c r="E5818" t="s">
        <v>31</v>
      </c>
      <c r="F5818">
        <v>237</v>
      </c>
      <c r="G5818">
        <v>125</v>
      </c>
      <c r="H5818">
        <v>139</v>
      </c>
      <c r="I5818">
        <v>67</v>
      </c>
      <c r="J5818">
        <v>67</v>
      </c>
      <c r="K5818">
        <v>58</v>
      </c>
      <c r="L5818">
        <v>0</v>
      </c>
      <c r="M5818">
        <v>2024</v>
      </c>
      <c r="N5818">
        <f>VLOOKUP(E5818, '2024D'!$A$2:$G$339, 2, FALSE)</f>
        <v>182</v>
      </c>
      <c r="O5818">
        <f>VLOOKUP(E5818, '2024D'!$A$2:$G$339, 3, FALSE)</f>
        <v>4499</v>
      </c>
      <c r="P5818">
        <f>_20206[[#This Row],[最低排名]]-_20206[[#This Row],[同分人数]]+1</f>
        <v>4318</v>
      </c>
      <c r="Q5818">
        <f>IF(O5818&gt;=开始!$B$6, 1, 0)</f>
        <v>1</v>
      </c>
      <c r="R5818">
        <f>_20206[[#This Row],[最低排名]]-开始!$B$6</f>
        <v>4499</v>
      </c>
    </row>
    <row r="5819" spans="1:18">
      <c r="A5819">
        <v>39203</v>
      </c>
      <c r="B5819" t="s">
        <v>551</v>
      </c>
      <c r="C5819" t="str">
        <f t="shared" si="348"/>
        <v>哈工大</v>
      </c>
      <c r="D5819" t="str">
        <f t="shared" si="349"/>
        <v>03</v>
      </c>
      <c r="E5819" t="s">
        <v>27</v>
      </c>
      <c r="F5819">
        <v>234</v>
      </c>
      <c r="G5819">
        <v>118</v>
      </c>
      <c r="H5819">
        <v>132</v>
      </c>
      <c r="I5819">
        <v>70</v>
      </c>
      <c r="J5819">
        <v>67</v>
      </c>
      <c r="K5819">
        <v>64</v>
      </c>
      <c r="L5819">
        <v>0</v>
      </c>
      <c r="M5819">
        <v>2024</v>
      </c>
      <c r="N5819">
        <f>VLOOKUP(E5819, '2024D'!$A$2:$G$339, 2, FALSE)</f>
        <v>163</v>
      </c>
      <c r="O5819">
        <f>VLOOKUP(E5819, '2024D'!$A$2:$G$339, 3, FALSE)</f>
        <v>4662</v>
      </c>
      <c r="P5819">
        <f>_20206[[#This Row],[最低排名]]-_20206[[#This Row],[同分人数]]+1</f>
        <v>4500</v>
      </c>
      <c r="Q5819">
        <f>IF(O5819&gt;=开始!$B$6, 1, 0)</f>
        <v>1</v>
      </c>
      <c r="R5819">
        <f>_20206[[#This Row],[最低排名]]-开始!$B$6</f>
        <v>4662</v>
      </c>
    </row>
    <row r="5820" spans="1:18">
      <c r="A5820">
        <v>39301</v>
      </c>
      <c r="B5820" t="s">
        <v>553</v>
      </c>
      <c r="C5820" t="str">
        <f t="shared" si="348"/>
        <v>哈工程</v>
      </c>
      <c r="D5820" t="str">
        <f t="shared" si="349"/>
        <v>01</v>
      </c>
      <c r="E5820" t="s">
        <v>260</v>
      </c>
      <c r="F5820">
        <v>232</v>
      </c>
      <c r="G5820">
        <v>121</v>
      </c>
      <c r="H5820">
        <v>126</v>
      </c>
      <c r="I5820">
        <v>67</v>
      </c>
      <c r="J5820">
        <v>67</v>
      </c>
      <c r="K5820">
        <v>64</v>
      </c>
      <c r="L5820">
        <v>0</v>
      </c>
      <c r="M5820">
        <v>2024</v>
      </c>
      <c r="N5820">
        <f>VLOOKUP(E5820, '2024D'!$A$2:$G$339, 2, FALSE)</f>
        <v>173</v>
      </c>
      <c r="O5820">
        <f>VLOOKUP(E5820, '2024D'!$A$2:$G$339, 3, FALSE)</f>
        <v>6631</v>
      </c>
      <c r="P5820">
        <f>_20206[[#This Row],[最低排名]]-_20206[[#This Row],[同分人数]]+1</f>
        <v>6459</v>
      </c>
      <c r="Q5820">
        <f>IF(O5820&gt;=开始!$B$6, 1, 0)</f>
        <v>1</v>
      </c>
      <c r="R5820">
        <f>_20206[[#This Row],[最低排名]]-开始!$B$6</f>
        <v>6631</v>
      </c>
    </row>
    <row r="5821" spans="1:18">
      <c r="A5821">
        <v>39302</v>
      </c>
      <c r="B5821" t="s">
        <v>2277</v>
      </c>
      <c r="C5821" t="str">
        <f t="shared" si="348"/>
        <v>哈工程</v>
      </c>
      <c r="D5821" t="str">
        <f t="shared" si="349"/>
        <v>02</v>
      </c>
      <c r="E5821" t="s">
        <v>25</v>
      </c>
      <c r="F5821">
        <v>230</v>
      </c>
      <c r="G5821">
        <v>122</v>
      </c>
      <c r="H5821">
        <v>124</v>
      </c>
      <c r="I5821">
        <v>67</v>
      </c>
      <c r="J5821">
        <v>64</v>
      </c>
      <c r="K5821">
        <v>58</v>
      </c>
      <c r="L5821">
        <v>0</v>
      </c>
      <c r="M5821">
        <v>2024</v>
      </c>
      <c r="N5821">
        <f>VLOOKUP(E5821, '2024D'!$A$2:$G$339, 2, FALSE)</f>
        <v>213</v>
      </c>
      <c r="O5821">
        <f>VLOOKUP(E5821, '2024D'!$A$2:$G$339, 3, FALSE)</f>
        <v>9186</v>
      </c>
      <c r="P5821">
        <f>_20206[[#This Row],[最低排名]]-_20206[[#This Row],[同分人数]]+1</f>
        <v>8974</v>
      </c>
      <c r="Q5821">
        <f>IF(O5821&gt;=开始!$B$6, 1, 0)</f>
        <v>1</v>
      </c>
      <c r="R5821">
        <f>_20206[[#This Row],[最低排名]]-开始!$B$6</f>
        <v>9186</v>
      </c>
    </row>
    <row r="5822" spans="1:18">
      <c r="A5822">
        <v>39401</v>
      </c>
      <c r="B5822" t="s">
        <v>554</v>
      </c>
      <c r="C5822" t="str">
        <f t="shared" si="348"/>
        <v>黑龙江大</v>
      </c>
      <c r="D5822" t="str">
        <f t="shared" si="349"/>
        <v>01</v>
      </c>
      <c r="E5822" t="s">
        <v>50</v>
      </c>
      <c r="F5822">
        <v>193</v>
      </c>
      <c r="G5822">
        <v>107</v>
      </c>
      <c r="H5822">
        <v>85</v>
      </c>
      <c r="I5822">
        <v>55</v>
      </c>
      <c r="J5822">
        <v>52</v>
      </c>
      <c r="K5822">
        <v>46</v>
      </c>
      <c r="L5822">
        <v>0</v>
      </c>
      <c r="M5822">
        <v>2024</v>
      </c>
      <c r="N5822">
        <f>VLOOKUP(E5822, '2024D'!$A$2:$G$339, 2, FALSE)</f>
        <v>189</v>
      </c>
      <c r="O5822">
        <f>VLOOKUP(E5822, '2024D'!$A$2:$G$339, 3, FALSE)</f>
        <v>36222</v>
      </c>
      <c r="P5822">
        <f>_20206[[#This Row],[最低排名]]-_20206[[#This Row],[同分人数]]+1</f>
        <v>36034</v>
      </c>
      <c r="Q5822">
        <f>IF(O5822&gt;=开始!$B$6, 1, 0)</f>
        <v>1</v>
      </c>
      <c r="R5822">
        <f>_20206[[#This Row],[最低排名]]-开始!$B$6</f>
        <v>36222</v>
      </c>
    </row>
    <row r="5823" spans="1:18">
      <c r="A5823">
        <v>39402</v>
      </c>
      <c r="B5823" t="s">
        <v>555</v>
      </c>
      <c r="C5823" t="str">
        <f t="shared" si="348"/>
        <v>黑龙江大</v>
      </c>
      <c r="D5823" t="str">
        <f t="shared" si="349"/>
        <v>02</v>
      </c>
      <c r="E5823" t="s">
        <v>230</v>
      </c>
      <c r="F5823">
        <v>187</v>
      </c>
      <c r="G5823">
        <v>94</v>
      </c>
      <c r="H5823">
        <v>112</v>
      </c>
      <c r="I5823">
        <v>52</v>
      </c>
      <c r="J5823">
        <v>52</v>
      </c>
      <c r="K5823">
        <v>40</v>
      </c>
      <c r="L5823">
        <v>0</v>
      </c>
      <c r="M5823">
        <v>2024</v>
      </c>
      <c r="N5823">
        <f>VLOOKUP(E5823, '2024D'!$A$2:$G$339, 2, FALSE)</f>
        <v>245</v>
      </c>
      <c r="O5823">
        <f>VLOOKUP(E5823, '2024D'!$A$2:$G$339, 3, FALSE)</f>
        <v>33531</v>
      </c>
      <c r="P5823">
        <f>_20206[[#This Row],[最低排名]]-_20206[[#This Row],[同分人数]]+1</f>
        <v>33287</v>
      </c>
      <c r="Q5823">
        <f>IF(O5823&gt;=开始!$B$6, 1, 0)</f>
        <v>1</v>
      </c>
      <c r="R5823">
        <f>_20206[[#This Row],[最低排名]]-开始!$B$6</f>
        <v>33531</v>
      </c>
    </row>
    <row r="5824" spans="1:18">
      <c r="A5824">
        <v>39403</v>
      </c>
      <c r="B5824" t="s">
        <v>556</v>
      </c>
      <c r="C5824" t="str">
        <f t="shared" si="348"/>
        <v>黑龙江大</v>
      </c>
      <c r="D5824" t="str">
        <f t="shared" si="349"/>
        <v>03</v>
      </c>
      <c r="E5824" t="s">
        <v>232</v>
      </c>
      <c r="F5824">
        <v>197</v>
      </c>
      <c r="G5824">
        <v>99</v>
      </c>
      <c r="H5824">
        <v>97</v>
      </c>
      <c r="I5824">
        <v>55</v>
      </c>
      <c r="J5824">
        <v>46</v>
      </c>
      <c r="K5824">
        <v>43</v>
      </c>
      <c r="L5824">
        <v>0</v>
      </c>
      <c r="M5824">
        <v>2024</v>
      </c>
      <c r="N5824">
        <f>VLOOKUP(E5824, '2024D'!$A$2:$G$339, 2, FALSE)</f>
        <v>227</v>
      </c>
      <c r="O5824">
        <f>VLOOKUP(E5824, '2024D'!$A$2:$G$339, 3, FALSE)</f>
        <v>34709</v>
      </c>
      <c r="P5824">
        <f>_20206[[#This Row],[最低排名]]-_20206[[#This Row],[同分人数]]+1</f>
        <v>34483</v>
      </c>
      <c r="Q5824">
        <f>IF(O5824&gt;=开始!$B$6, 1, 0)</f>
        <v>1</v>
      </c>
      <c r="R5824">
        <f>_20206[[#This Row],[最低排名]]-开始!$B$6</f>
        <v>34709</v>
      </c>
    </row>
    <row r="5825" spans="1:18">
      <c r="A5825">
        <v>39501</v>
      </c>
      <c r="B5825" t="s">
        <v>557</v>
      </c>
      <c r="C5825" t="str">
        <f t="shared" si="348"/>
        <v>哈理工</v>
      </c>
      <c r="D5825" t="str">
        <f t="shared" si="349"/>
        <v>01</v>
      </c>
      <c r="E5825" t="s">
        <v>528</v>
      </c>
      <c r="F5825">
        <v>180</v>
      </c>
      <c r="G5825">
        <v>102</v>
      </c>
      <c r="H5825">
        <v>107</v>
      </c>
      <c r="I5825">
        <v>58</v>
      </c>
      <c r="J5825">
        <v>49</v>
      </c>
      <c r="K5825">
        <v>46</v>
      </c>
      <c r="L5825">
        <v>0</v>
      </c>
      <c r="M5825">
        <v>2024</v>
      </c>
      <c r="N5825">
        <f>VLOOKUP(E5825, '2024D'!$A$2:$G$339, 2, FALSE)</f>
        <v>240</v>
      </c>
      <c r="O5825">
        <f>VLOOKUP(E5825, '2024D'!$A$2:$G$339, 3, FALSE)</f>
        <v>34239</v>
      </c>
      <c r="P5825">
        <f>_20206[[#This Row],[最低排名]]-_20206[[#This Row],[同分人数]]+1</f>
        <v>34000</v>
      </c>
      <c r="Q5825">
        <f>IF(O5825&gt;=开始!$B$6, 1, 0)</f>
        <v>1</v>
      </c>
      <c r="R5825">
        <f>_20206[[#This Row],[最低排名]]-开始!$B$6</f>
        <v>34239</v>
      </c>
    </row>
    <row r="5826" spans="1:18">
      <c r="A5826">
        <v>39601</v>
      </c>
      <c r="B5826" t="s">
        <v>562</v>
      </c>
      <c r="C5826" t="str">
        <f t="shared" si="348"/>
        <v>黑科大</v>
      </c>
      <c r="D5826" t="str">
        <f t="shared" si="349"/>
        <v>01</v>
      </c>
      <c r="E5826" t="s">
        <v>447</v>
      </c>
      <c r="F5826">
        <v>196</v>
      </c>
      <c r="G5826">
        <v>98</v>
      </c>
      <c r="H5826">
        <v>69</v>
      </c>
      <c r="I5826">
        <v>55</v>
      </c>
      <c r="J5826">
        <v>55</v>
      </c>
      <c r="K5826">
        <v>46</v>
      </c>
      <c r="L5826">
        <v>0</v>
      </c>
      <c r="M5826">
        <v>2024</v>
      </c>
      <c r="N5826">
        <f>VLOOKUP(E5826, '2024D'!$A$2:$G$339, 2, FALSE)</f>
        <v>213</v>
      </c>
      <c r="O5826">
        <f>VLOOKUP(E5826, '2024D'!$A$2:$G$339, 3, FALSE)</f>
        <v>38266</v>
      </c>
      <c r="P5826">
        <f>_20206[[#This Row],[最低排名]]-_20206[[#This Row],[同分人数]]+1</f>
        <v>38054</v>
      </c>
      <c r="Q5826">
        <f>IF(O5826&gt;=开始!$B$6, 1, 0)</f>
        <v>1</v>
      </c>
      <c r="R5826">
        <f>_20206[[#This Row],[最低排名]]-开始!$B$6</f>
        <v>38266</v>
      </c>
    </row>
    <row r="5827" spans="1:18">
      <c r="A5827">
        <v>39701</v>
      </c>
      <c r="B5827" t="s">
        <v>563</v>
      </c>
      <c r="C5827" t="str">
        <f t="shared" si="348"/>
        <v>东北石油</v>
      </c>
      <c r="D5827" t="str">
        <f t="shared" si="349"/>
        <v>01</v>
      </c>
      <c r="E5827" t="s">
        <v>50</v>
      </c>
      <c r="F5827">
        <v>187</v>
      </c>
      <c r="G5827">
        <v>97</v>
      </c>
      <c r="H5827">
        <v>94</v>
      </c>
      <c r="I5827">
        <v>52</v>
      </c>
      <c r="J5827">
        <v>49</v>
      </c>
      <c r="K5827">
        <v>49</v>
      </c>
      <c r="L5827">
        <v>0</v>
      </c>
      <c r="M5827">
        <v>2024</v>
      </c>
      <c r="N5827">
        <f>VLOOKUP(E5827, '2024D'!$A$2:$G$339, 2, FALSE)</f>
        <v>189</v>
      </c>
      <c r="O5827">
        <f>VLOOKUP(E5827, '2024D'!$A$2:$G$339, 3, FALSE)</f>
        <v>36222</v>
      </c>
      <c r="P5827">
        <f>_20206[[#This Row],[最低排名]]-_20206[[#This Row],[同分人数]]+1</f>
        <v>36034</v>
      </c>
      <c r="Q5827">
        <f>IF(O5827&gt;=开始!$B$6, 1, 0)</f>
        <v>1</v>
      </c>
      <c r="R5827">
        <f>_20206[[#This Row],[最低排名]]-开始!$B$6</f>
        <v>36222</v>
      </c>
    </row>
    <row r="5828" spans="1:18">
      <c r="A5828">
        <v>39702</v>
      </c>
      <c r="B5828" t="s">
        <v>564</v>
      </c>
      <c r="C5828" t="str">
        <f t="shared" si="348"/>
        <v>东北石油</v>
      </c>
      <c r="D5828" t="str">
        <f t="shared" si="349"/>
        <v>02</v>
      </c>
      <c r="E5828" t="s">
        <v>405</v>
      </c>
      <c r="F5828">
        <v>179</v>
      </c>
      <c r="G5828">
        <v>99</v>
      </c>
      <c r="H5828">
        <v>98</v>
      </c>
      <c r="I5828">
        <v>52</v>
      </c>
      <c r="J5828">
        <v>49</v>
      </c>
      <c r="K5828">
        <v>49</v>
      </c>
      <c r="L5828">
        <v>0</v>
      </c>
      <c r="M5828">
        <v>2024</v>
      </c>
      <c r="N5828">
        <f>VLOOKUP(E5828, '2024D'!$A$2:$G$339, 2, FALSE)</f>
        <v>230</v>
      </c>
      <c r="O5828">
        <f>VLOOKUP(E5828, '2024D'!$A$2:$G$339, 3, FALSE)</f>
        <v>37063</v>
      </c>
      <c r="P5828">
        <f>_20206[[#This Row],[最低排名]]-_20206[[#This Row],[同分人数]]+1</f>
        <v>36834</v>
      </c>
      <c r="Q5828">
        <f>IF(O5828&gt;=开始!$B$6, 1, 0)</f>
        <v>1</v>
      </c>
      <c r="R5828">
        <f>_20206[[#This Row],[最低排名]]-开始!$B$6</f>
        <v>37063</v>
      </c>
    </row>
    <row r="5829" spans="1:18">
      <c r="A5829">
        <v>39801</v>
      </c>
      <c r="B5829" t="s">
        <v>569</v>
      </c>
      <c r="C5829" t="str">
        <f t="shared" si="348"/>
        <v>佳木斯大</v>
      </c>
      <c r="D5829" t="str">
        <f t="shared" si="349"/>
        <v>01</v>
      </c>
      <c r="E5829" t="s">
        <v>701</v>
      </c>
      <c r="F5829">
        <v>206</v>
      </c>
      <c r="G5829">
        <v>109</v>
      </c>
      <c r="H5829">
        <v>94</v>
      </c>
      <c r="I5829">
        <v>52</v>
      </c>
      <c r="J5829">
        <v>46</v>
      </c>
      <c r="K5829">
        <v>46</v>
      </c>
      <c r="L5829">
        <v>0</v>
      </c>
      <c r="M5829">
        <v>2024</v>
      </c>
      <c r="N5829">
        <f>VLOOKUP(E5829, '2024D'!$A$2:$G$339, 2, FALSE)</f>
        <v>215</v>
      </c>
      <c r="O5829">
        <f>VLOOKUP(E5829, '2024D'!$A$2:$G$339, 3, FALSE)</f>
        <v>33286</v>
      </c>
      <c r="P5829">
        <f>_20206[[#This Row],[最低排名]]-_20206[[#This Row],[同分人数]]+1</f>
        <v>33072</v>
      </c>
      <c r="Q5829">
        <f>IF(O5829&gt;=开始!$B$6, 1, 0)</f>
        <v>1</v>
      </c>
      <c r="R5829">
        <f>_20206[[#This Row],[最低排名]]-开始!$B$6</f>
        <v>33286</v>
      </c>
    </row>
    <row r="5830" spans="1:18">
      <c r="A5830">
        <v>39901</v>
      </c>
      <c r="B5830" t="s">
        <v>570</v>
      </c>
      <c r="C5830" t="str">
        <f t="shared" si="348"/>
        <v>东北农大</v>
      </c>
      <c r="D5830" t="str">
        <f t="shared" si="349"/>
        <v>01</v>
      </c>
      <c r="E5830" t="s">
        <v>132</v>
      </c>
      <c r="F5830">
        <v>223</v>
      </c>
      <c r="G5830">
        <v>121</v>
      </c>
      <c r="H5830">
        <v>109</v>
      </c>
      <c r="I5830">
        <v>64</v>
      </c>
      <c r="J5830">
        <v>58</v>
      </c>
      <c r="K5830">
        <v>58</v>
      </c>
      <c r="L5830">
        <v>0</v>
      </c>
      <c r="M5830">
        <v>2024</v>
      </c>
      <c r="N5830">
        <f>VLOOKUP(E5830, '2024D'!$A$2:$G$339, 2, FALSE)</f>
        <v>233</v>
      </c>
      <c r="O5830">
        <f>VLOOKUP(E5830, '2024D'!$A$2:$G$339, 3, FALSE)</f>
        <v>16483</v>
      </c>
      <c r="P5830">
        <f>_20206[[#This Row],[最低排名]]-_20206[[#This Row],[同分人数]]+1</f>
        <v>16251</v>
      </c>
      <c r="Q5830">
        <f>IF(O5830&gt;=开始!$B$6, 1, 0)</f>
        <v>1</v>
      </c>
      <c r="R5830">
        <f>_20206[[#This Row],[最低排名]]-开始!$B$6</f>
        <v>16483</v>
      </c>
    </row>
    <row r="5831" spans="1:18">
      <c r="A5831">
        <v>39902</v>
      </c>
      <c r="B5831" t="s">
        <v>571</v>
      </c>
      <c r="C5831" t="str">
        <f t="shared" si="348"/>
        <v>东北农大</v>
      </c>
      <c r="D5831" t="str">
        <f t="shared" si="349"/>
        <v>02</v>
      </c>
      <c r="E5831" t="s">
        <v>195</v>
      </c>
      <c r="F5831">
        <v>218</v>
      </c>
      <c r="G5831">
        <v>119</v>
      </c>
      <c r="H5831">
        <v>97</v>
      </c>
      <c r="I5831">
        <v>70</v>
      </c>
      <c r="J5831">
        <v>64</v>
      </c>
      <c r="K5831">
        <v>61</v>
      </c>
      <c r="L5831">
        <v>0</v>
      </c>
      <c r="M5831">
        <v>2024</v>
      </c>
      <c r="N5831">
        <f>VLOOKUP(E5831, '2024D'!$A$2:$G$339, 2, FALSE)</f>
        <v>288</v>
      </c>
      <c r="O5831">
        <f>VLOOKUP(E5831, '2024D'!$A$2:$G$339, 3, FALSE)</f>
        <v>17049</v>
      </c>
      <c r="P5831">
        <f>_20206[[#This Row],[最低排名]]-_20206[[#This Row],[同分人数]]+1</f>
        <v>16762</v>
      </c>
      <c r="Q5831">
        <f>IF(O5831&gt;=开始!$B$6, 1, 0)</f>
        <v>1</v>
      </c>
      <c r="R5831">
        <f>_20206[[#This Row],[最低排名]]-开始!$B$6</f>
        <v>17049</v>
      </c>
    </row>
    <row r="5832" spans="1:18">
      <c r="A5832">
        <v>39903</v>
      </c>
      <c r="B5832" t="s">
        <v>2278</v>
      </c>
      <c r="C5832" t="str">
        <f t="shared" si="348"/>
        <v>东北农大</v>
      </c>
      <c r="D5832" t="str">
        <f t="shared" si="349"/>
        <v>03</v>
      </c>
      <c r="E5832" t="s">
        <v>39</v>
      </c>
      <c r="F5832">
        <v>227</v>
      </c>
      <c r="G5832">
        <v>116</v>
      </c>
      <c r="H5832">
        <v>116</v>
      </c>
      <c r="I5832">
        <v>64</v>
      </c>
      <c r="J5832">
        <v>52</v>
      </c>
      <c r="K5832">
        <v>43</v>
      </c>
      <c r="L5832">
        <v>0</v>
      </c>
      <c r="M5832">
        <v>2024</v>
      </c>
      <c r="N5832">
        <f>VLOOKUP(E5832, '2024D'!$A$2:$G$339, 2, FALSE)</f>
        <v>241</v>
      </c>
      <c r="O5832">
        <f>VLOOKUP(E5832, '2024D'!$A$2:$G$339, 3, FALSE)</f>
        <v>19008</v>
      </c>
      <c r="P5832">
        <f>_20206[[#This Row],[最低排名]]-_20206[[#This Row],[同分人数]]+1</f>
        <v>18768</v>
      </c>
      <c r="Q5832">
        <f>IF(O5832&gt;=开始!$B$6, 1, 0)</f>
        <v>1</v>
      </c>
      <c r="R5832">
        <f>_20206[[#This Row],[最低排名]]-开始!$B$6</f>
        <v>19008</v>
      </c>
    </row>
    <row r="5833" spans="1:18">
      <c r="A5833">
        <v>40001</v>
      </c>
      <c r="B5833" t="s">
        <v>572</v>
      </c>
      <c r="C5833" t="str">
        <f t="shared" si="348"/>
        <v>哈医大</v>
      </c>
      <c r="D5833" t="str">
        <f t="shared" si="349"/>
        <v>01</v>
      </c>
      <c r="E5833" t="s">
        <v>37</v>
      </c>
      <c r="F5833">
        <v>231</v>
      </c>
      <c r="G5833">
        <v>130</v>
      </c>
      <c r="H5833">
        <v>124</v>
      </c>
      <c r="I5833">
        <v>64</v>
      </c>
      <c r="J5833">
        <v>55</v>
      </c>
      <c r="K5833">
        <v>49</v>
      </c>
      <c r="L5833">
        <v>0</v>
      </c>
      <c r="M5833">
        <v>2024</v>
      </c>
      <c r="N5833">
        <f>VLOOKUP(E5833, '2024D'!$A$2:$G$339, 2, FALSE)</f>
        <v>225</v>
      </c>
      <c r="O5833">
        <f>VLOOKUP(E5833, '2024D'!$A$2:$G$339, 3, FALSE)</f>
        <v>13763</v>
      </c>
      <c r="P5833">
        <f>_20206[[#This Row],[最低排名]]-_20206[[#This Row],[同分人数]]+1</f>
        <v>13539</v>
      </c>
      <c r="Q5833">
        <f>IF(O5833&gt;=开始!$B$6, 1, 0)</f>
        <v>1</v>
      </c>
      <c r="R5833">
        <f>_20206[[#This Row],[最低排名]]-开始!$B$6</f>
        <v>13763</v>
      </c>
    </row>
    <row r="5834" spans="1:18">
      <c r="A5834">
        <v>40002</v>
      </c>
      <c r="B5834" t="s">
        <v>573</v>
      </c>
      <c r="C5834" t="str">
        <f t="shared" si="348"/>
        <v>哈医大</v>
      </c>
      <c r="D5834" t="str">
        <f t="shared" si="349"/>
        <v>02</v>
      </c>
      <c r="E5834" t="s">
        <v>398</v>
      </c>
      <c r="F5834">
        <v>206</v>
      </c>
      <c r="G5834">
        <v>108</v>
      </c>
      <c r="H5834">
        <v>89</v>
      </c>
      <c r="I5834">
        <v>49</v>
      </c>
      <c r="J5834">
        <v>46</v>
      </c>
      <c r="K5834">
        <v>43</v>
      </c>
      <c r="L5834">
        <v>0</v>
      </c>
      <c r="M5834">
        <v>2024</v>
      </c>
      <c r="N5834">
        <f>VLOOKUP(E5834, '2024D'!$A$2:$G$339, 2, FALSE)</f>
        <v>236</v>
      </c>
      <c r="O5834">
        <f>VLOOKUP(E5834, '2024D'!$A$2:$G$339, 3, FALSE)</f>
        <v>35806</v>
      </c>
      <c r="P5834">
        <f>_20206[[#This Row],[最低排名]]-_20206[[#This Row],[同分人数]]+1</f>
        <v>35571</v>
      </c>
      <c r="Q5834">
        <f>IF(O5834&gt;=开始!$B$6, 1, 0)</f>
        <v>1</v>
      </c>
      <c r="R5834">
        <f>_20206[[#This Row],[最低排名]]-开始!$B$6</f>
        <v>35806</v>
      </c>
    </row>
    <row r="5835" spans="1:18">
      <c r="A5835">
        <v>40003</v>
      </c>
      <c r="B5835" t="s">
        <v>574</v>
      </c>
      <c r="C5835" t="str">
        <f t="shared" si="348"/>
        <v>哈医大</v>
      </c>
      <c r="D5835" t="str">
        <f t="shared" si="349"/>
        <v>03</v>
      </c>
      <c r="E5835" t="s">
        <v>23</v>
      </c>
      <c r="F5835">
        <v>232</v>
      </c>
      <c r="G5835">
        <v>116</v>
      </c>
      <c r="H5835">
        <v>137</v>
      </c>
      <c r="I5835">
        <v>61</v>
      </c>
      <c r="J5835">
        <v>58</v>
      </c>
      <c r="K5835">
        <v>58</v>
      </c>
      <c r="L5835">
        <v>0</v>
      </c>
      <c r="M5835">
        <v>2024</v>
      </c>
      <c r="N5835">
        <f>VLOOKUP(E5835, '2024D'!$A$2:$G$339, 2, FALSE)</f>
        <v>189</v>
      </c>
      <c r="O5835">
        <f>VLOOKUP(E5835, '2024D'!$A$2:$G$339, 3, FALSE)</f>
        <v>8561</v>
      </c>
      <c r="P5835">
        <f>_20206[[#This Row],[最低排名]]-_20206[[#This Row],[同分人数]]+1</f>
        <v>8373</v>
      </c>
      <c r="Q5835">
        <f>IF(O5835&gt;=开始!$B$6, 1, 0)</f>
        <v>1</v>
      </c>
      <c r="R5835">
        <f>_20206[[#This Row],[最低排名]]-开始!$B$6</f>
        <v>8561</v>
      </c>
    </row>
    <row r="5836" spans="1:18">
      <c r="A5836">
        <v>40004</v>
      </c>
      <c r="B5836" t="s">
        <v>575</v>
      </c>
      <c r="C5836" t="str">
        <f t="shared" si="348"/>
        <v>哈医大</v>
      </c>
      <c r="D5836" t="str">
        <f t="shared" si="349"/>
        <v>04</v>
      </c>
      <c r="E5836" t="s">
        <v>39</v>
      </c>
      <c r="F5836">
        <v>227</v>
      </c>
      <c r="G5836">
        <v>118</v>
      </c>
      <c r="H5836">
        <v>107</v>
      </c>
      <c r="I5836">
        <v>61</v>
      </c>
      <c r="J5836">
        <v>55</v>
      </c>
      <c r="K5836">
        <v>52</v>
      </c>
      <c r="L5836">
        <v>0</v>
      </c>
      <c r="M5836">
        <v>2024</v>
      </c>
      <c r="N5836">
        <f>VLOOKUP(E5836, '2024D'!$A$2:$G$339, 2, FALSE)</f>
        <v>241</v>
      </c>
      <c r="O5836">
        <f>VLOOKUP(E5836, '2024D'!$A$2:$G$339, 3, FALSE)</f>
        <v>19008</v>
      </c>
      <c r="P5836">
        <f>_20206[[#This Row],[最低排名]]-_20206[[#This Row],[同分人数]]+1</f>
        <v>18768</v>
      </c>
      <c r="Q5836">
        <f>IF(O5836&gt;=开始!$B$6, 1, 0)</f>
        <v>1</v>
      </c>
      <c r="R5836">
        <f>_20206[[#This Row],[最低排名]]-开始!$B$6</f>
        <v>19008</v>
      </c>
    </row>
    <row r="5837" spans="1:18">
      <c r="A5837">
        <v>40005</v>
      </c>
      <c r="B5837" t="s">
        <v>576</v>
      </c>
      <c r="C5837" t="str">
        <f t="shared" si="348"/>
        <v>哈医大</v>
      </c>
      <c r="D5837" t="str">
        <f t="shared" si="349"/>
        <v>05</v>
      </c>
      <c r="E5837" t="s">
        <v>83</v>
      </c>
      <c r="F5837">
        <v>204</v>
      </c>
      <c r="G5837">
        <v>103</v>
      </c>
      <c r="H5837">
        <v>94</v>
      </c>
      <c r="I5837">
        <v>70</v>
      </c>
      <c r="J5837">
        <v>61</v>
      </c>
      <c r="K5837">
        <v>58</v>
      </c>
      <c r="L5837">
        <v>0</v>
      </c>
      <c r="M5837">
        <v>2024</v>
      </c>
      <c r="N5837">
        <f>VLOOKUP(E5837, '2024D'!$A$2:$G$339, 2, FALSE)</f>
        <v>267</v>
      </c>
      <c r="O5837">
        <f>VLOOKUP(E5837, '2024D'!$A$2:$G$339, 3, FALSE)</f>
        <v>22781</v>
      </c>
      <c r="P5837">
        <f>_20206[[#This Row],[最低排名]]-_20206[[#This Row],[同分人数]]+1</f>
        <v>22515</v>
      </c>
      <c r="Q5837">
        <f>IF(O5837&gt;=开始!$B$6, 1, 0)</f>
        <v>1</v>
      </c>
      <c r="R5837">
        <f>_20206[[#This Row],[最低排名]]-开始!$B$6</f>
        <v>22781</v>
      </c>
    </row>
    <row r="5838" spans="1:18">
      <c r="A5838">
        <v>40101</v>
      </c>
      <c r="B5838" t="s">
        <v>578</v>
      </c>
      <c r="C5838" t="str">
        <f t="shared" si="348"/>
        <v>哈师大</v>
      </c>
      <c r="D5838" t="str">
        <f t="shared" si="349"/>
        <v>01</v>
      </c>
      <c r="E5838" t="s">
        <v>469</v>
      </c>
      <c r="F5838">
        <v>188</v>
      </c>
      <c r="G5838">
        <v>95</v>
      </c>
      <c r="H5838">
        <v>97</v>
      </c>
      <c r="I5838">
        <v>52</v>
      </c>
      <c r="J5838">
        <v>49</v>
      </c>
      <c r="K5838">
        <v>46</v>
      </c>
      <c r="L5838">
        <v>0</v>
      </c>
      <c r="M5838">
        <v>2024</v>
      </c>
      <c r="N5838">
        <f>VLOOKUP(E5838, '2024D'!$A$2:$G$339, 2, FALSE)</f>
        <v>227</v>
      </c>
      <c r="O5838">
        <f>VLOOKUP(E5838, '2024D'!$A$2:$G$339, 3, FALSE)</f>
        <v>36033</v>
      </c>
      <c r="P5838">
        <f>_20206[[#This Row],[最低排名]]-_20206[[#This Row],[同分人数]]+1</f>
        <v>35807</v>
      </c>
      <c r="Q5838">
        <f>IF(O5838&gt;=开始!$B$6, 1, 0)</f>
        <v>1</v>
      </c>
      <c r="R5838">
        <f>_20206[[#This Row],[最低排名]]-开始!$B$6</f>
        <v>36033</v>
      </c>
    </row>
    <row r="5839" spans="1:18">
      <c r="A5839">
        <v>40102</v>
      </c>
      <c r="B5839" t="s">
        <v>579</v>
      </c>
      <c r="C5839" t="str">
        <f t="shared" si="348"/>
        <v>哈师大</v>
      </c>
      <c r="D5839" t="str">
        <f t="shared" si="349"/>
        <v>02</v>
      </c>
      <c r="E5839" t="s">
        <v>77</v>
      </c>
      <c r="F5839">
        <v>213</v>
      </c>
      <c r="G5839">
        <v>109</v>
      </c>
      <c r="H5839">
        <v>114</v>
      </c>
      <c r="I5839">
        <v>61</v>
      </c>
      <c r="J5839">
        <v>55</v>
      </c>
      <c r="K5839">
        <v>55</v>
      </c>
      <c r="L5839">
        <v>0</v>
      </c>
      <c r="M5839">
        <v>2024</v>
      </c>
      <c r="N5839">
        <f>VLOOKUP(E5839, '2024D'!$A$2:$G$339, 2, FALSE)</f>
        <v>231</v>
      </c>
      <c r="O5839">
        <f>VLOOKUP(E5839, '2024D'!$A$2:$G$339, 3, FALSE)</f>
        <v>19960</v>
      </c>
      <c r="P5839">
        <f>_20206[[#This Row],[最低排名]]-_20206[[#This Row],[同分人数]]+1</f>
        <v>19730</v>
      </c>
      <c r="Q5839">
        <f>IF(O5839&gt;=开始!$B$6, 1, 0)</f>
        <v>1</v>
      </c>
      <c r="R5839">
        <f>_20206[[#This Row],[最低排名]]-开始!$B$6</f>
        <v>19960</v>
      </c>
    </row>
    <row r="5840" spans="1:18">
      <c r="A5840">
        <v>40103</v>
      </c>
      <c r="B5840" t="s">
        <v>580</v>
      </c>
      <c r="C5840" t="str">
        <f t="shared" si="348"/>
        <v>哈师大</v>
      </c>
      <c r="D5840" t="str">
        <f t="shared" si="349"/>
        <v>03</v>
      </c>
      <c r="E5840" t="s">
        <v>126</v>
      </c>
      <c r="F5840">
        <v>195</v>
      </c>
      <c r="G5840">
        <v>106</v>
      </c>
      <c r="H5840">
        <v>100</v>
      </c>
      <c r="I5840">
        <v>58</v>
      </c>
      <c r="J5840">
        <v>58</v>
      </c>
      <c r="K5840">
        <v>58</v>
      </c>
      <c r="L5840">
        <v>0</v>
      </c>
      <c r="M5840">
        <v>2024</v>
      </c>
      <c r="N5840">
        <f>VLOOKUP(E5840, '2024D'!$A$2:$G$339, 2, FALSE)</f>
        <v>277</v>
      </c>
      <c r="O5840">
        <f>VLOOKUP(E5840, '2024D'!$A$2:$G$339, 3, FALSE)</f>
        <v>27273</v>
      </c>
      <c r="P5840">
        <f>_20206[[#This Row],[最低排名]]-_20206[[#This Row],[同分人数]]+1</f>
        <v>26997</v>
      </c>
      <c r="Q5840">
        <f>IF(O5840&gt;=开始!$B$6, 1, 0)</f>
        <v>1</v>
      </c>
      <c r="R5840">
        <f>_20206[[#This Row],[最低排名]]-开始!$B$6</f>
        <v>27273</v>
      </c>
    </row>
    <row r="5841" spans="1:18">
      <c r="A5841">
        <v>40201</v>
      </c>
      <c r="B5841" t="s">
        <v>581</v>
      </c>
      <c r="C5841" t="str">
        <f t="shared" si="348"/>
        <v>齐齐哈尔</v>
      </c>
      <c r="D5841" t="str">
        <f t="shared" si="349"/>
        <v>01</v>
      </c>
      <c r="E5841" t="s">
        <v>513</v>
      </c>
      <c r="F5841">
        <v>191</v>
      </c>
      <c r="G5841">
        <v>110</v>
      </c>
      <c r="H5841">
        <v>88</v>
      </c>
      <c r="I5841">
        <v>49</v>
      </c>
      <c r="J5841">
        <v>49</v>
      </c>
      <c r="K5841">
        <v>43</v>
      </c>
      <c r="L5841">
        <v>0</v>
      </c>
      <c r="M5841">
        <v>2024</v>
      </c>
      <c r="N5841">
        <f>VLOOKUP(E5841, '2024D'!$A$2:$G$339, 2, FALSE)</f>
        <v>177</v>
      </c>
      <c r="O5841">
        <f>VLOOKUP(E5841, '2024D'!$A$2:$G$339, 3, FALSE)</f>
        <v>38443</v>
      </c>
      <c r="P5841">
        <f>_20206[[#This Row],[最低排名]]-_20206[[#This Row],[同分人数]]+1</f>
        <v>38267</v>
      </c>
      <c r="Q5841">
        <f>IF(O5841&gt;=开始!$B$6, 1, 0)</f>
        <v>1</v>
      </c>
      <c r="R5841">
        <f>_20206[[#This Row],[最低排名]]-开始!$B$6</f>
        <v>38443</v>
      </c>
    </row>
    <row r="5842" spans="1:18">
      <c r="A5842">
        <v>40202</v>
      </c>
      <c r="B5842" t="s">
        <v>582</v>
      </c>
      <c r="C5842" t="str">
        <f t="shared" si="348"/>
        <v>齐齐哈尔</v>
      </c>
      <c r="D5842" t="str">
        <f t="shared" si="349"/>
        <v>02</v>
      </c>
      <c r="E5842" t="s">
        <v>405</v>
      </c>
      <c r="F5842">
        <v>196</v>
      </c>
      <c r="G5842">
        <v>108</v>
      </c>
      <c r="H5842">
        <v>69</v>
      </c>
      <c r="I5842">
        <v>61</v>
      </c>
      <c r="J5842">
        <v>52</v>
      </c>
      <c r="K5842">
        <v>49</v>
      </c>
      <c r="L5842">
        <v>0</v>
      </c>
      <c r="M5842">
        <v>2024</v>
      </c>
      <c r="N5842">
        <f>VLOOKUP(E5842, '2024D'!$A$2:$G$339, 2, FALSE)</f>
        <v>230</v>
      </c>
      <c r="O5842">
        <f>VLOOKUP(E5842, '2024D'!$A$2:$G$339, 3, FALSE)</f>
        <v>37063</v>
      </c>
      <c r="P5842">
        <f>_20206[[#This Row],[最低排名]]-_20206[[#This Row],[同分人数]]+1</f>
        <v>36834</v>
      </c>
      <c r="Q5842">
        <f>IF(O5842&gt;=开始!$B$6, 1, 0)</f>
        <v>1</v>
      </c>
      <c r="R5842">
        <f>_20206[[#This Row],[最低排名]]-开始!$B$6</f>
        <v>37063</v>
      </c>
    </row>
    <row r="5843" spans="1:18">
      <c r="A5843">
        <v>40203</v>
      </c>
      <c r="B5843" t="s">
        <v>583</v>
      </c>
      <c r="C5843" t="str">
        <f t="shared" si="348"/>
        <v>齐齐哈尔</v>
      </c>
      <c r="D5843" t="str">
        <f t="shared" si="349"/>
        <v>03</v>
      </c>
      <c r="E5843" t="s">
        <v>408</v>
      </c>
      <c r="F5843">
        <v>199</v>
      </c>
      <c r="G5843">
        <v>103</v>
      </c>
      <c r="H5843">
        <v>76</v>
      </c>
      <c r="I5843">
        <v>49</v>
      </c>
      <c r="J5843">
        <v>49</v>
      </c>
      <c r="K5843">
        <v>46</v>
      </c>
      <c r="L5843">
        <v>0</v>
      </c>
      <c r="M5843">
        <v>2024</v>
      </c>
      <c r="N5843">
        <f>VLOOKUP(E5843, '2024D'!$A$2:$G$339, 2, FALSE)</f>
        <v>219</v>
      </c>
      <c r="O5843">
        <f>VLOOKUP(E5843, '2024D'!$A$2:$G$339, 3, FALSE)</f>
        <v>38662</v>
      </c>
      <c r="P5843">
        <f>_20206[[#This Row],[最低排名]]-_20206[[#This Row],[同分人数]]+1</f>
        <v>38444</v>
      </c>
      <c r="Q5843">
        <f>IF(O5843&gt;=开始!$B$6, 1, 0)</f>
        <v>1</v>
      </c>
      <c r="R5843">
        <f>_20206[[#This Row],[最低排名]]-开始!$B$6</f>
        <v>38662</v>
      </c>
    </row>
    <row r="5844" spans="1:18">
      <c r="A5844">
        <v>40301</v>
      </c>
      <c r="B5844" t="s">
        <v>587</v>
      </c>
      <c r="C5844" t="str">
        <f t="shared" si="348"/>
        <v>哈商大</v>
      </c>
      <c r="D5844" t="str">
        <f t="shared" si="349"/>
        <v>01</v>
      </c>
      <c r="E5844" t="s">
        <v>383</v>
      </c>
      <c r="F5844">
        <v>183</v>
      </c>
      <c r="G5844">
        <v>93</v>
      </c>
      <c r="H5844">
        <v>87</v>
      </c>
      <c r="I5844">
        <v>52</v>
      </c>
      <c r="J5844">
        <v>52</v>
      </c>
      <c r="K5844">
        <v>49</v>
      </c>
      <c r="L5844">
        <v>0</v>
      </c>
      <c r="M5844">
        <v>2024</v>
      </c>
      <c r="N5844">
        <f>VLOOKUP(E5844, '2024D'!$A$2:$G$339, 2, FALSE)</f>
        <v>190</v>
      </c>
      <c r="O5844">
        <f>VLOOKUP(E5844, '2024D'!$A$2:$G$339, 3, FALSE)</f>
        <v>37882</v>
      </c>
      <c r="P5844">
        <f>_20206[[#This Row],[最低排名]]-_20206[[#This Row],[同分人数]]+1</f>
        <v>37693</v>
      </c>
      <c r="Q5844">
        <f>IF(O5844&gt;=开始!$B$6, 1, 0)</f>
        <v>1</v>
      </c>
      <c r="R5844">
        <f>_20206[[#This Row],[最低排名]]-开始!$B$6</f>
        <v>37882</v>
      </c>
    </row>
    <row r="5845" spans="1:18">
      <c r="A5845">
        <v>40302</v>
      </c>
      <c r="B5845" t="s">
        <v>588</v>
      </c>
      <c r="C5845" t="str">
        <f t="shared" si="348"/>
        <v>哈商大</v>
      </c>
      <c r="D5845" t="str">
        <f t="shared" si="349"/>
        <v>02</v>
      </c>
      <c r="E5845" t="s">
        <v>405</v>
      </c>
      <c r="F5845">
        <v>195</v>
      </c>
      <c r="G5845">
        <v>98</v>
      </c>
      <c r="H5845">
        <v>67</v>
      </c>
      <c r="I5845">
        <v>58</v>
      </c>
      <c r="J5845">
        <v>55</v>
      </c>
      <c r="K5845">
        <v>52</v>
      </c>
      <c r="L5845">
        <v>0</v>
      </c>
      <c r="M5845">
        <v>2024</v>
      </c>
      <c r="N5845">
        <f>VLOOKUP(E5845, '2024D'!$A$2:$G$339, 2, FALSE)</f>
        <v>230</v>
      </c>
      <c r="O5845">
        <f>VLOOKUP(E5845, '2024D'!$A$2:$G$339, 3, FALSE)</f>
        <v>37063</v>
      </c>
      <c r="P5845">
        <f>_20206[[#This Row],[最低排名]]-_20206[[#This Row],[同分人数]]+1</f>
        <v>36834</v>
      </c>
      <c r="Q5845">
        <f>IF(O5845&gt;=开始!$B$6, 1, 0)</f>
        <v>1</v>
      </c>
      <c r="R5845">
        <f>_20206[[#This Row],[最低排名]]-开始!$B$6</f>
        <v>37063</v>
      </c>
    </row>
    <row r="5846" spans="1:18">
      <c r="A5846">
        <v>40401</v>
      </c>
      <c r="B5846" t="s">
        <v>591</v>
      </c>
      <c r="C5846" t="str">
        <f t="shared" si="348"/>
        <v>哈金融</v>
      </c>
      <c r="D5846" t="str">
        <f t="shared" si="349"/>
        <v>01</v>
      </c>
      <c r="E5846" t="s">
        <v>585</v>
      </c>
      <c r="F5846">
        <v>190</v>
      </c>
      <c r="G5846">
        <v>102</v>
      </c>
      <c r="H5846">
        <v>88</v>
      </c>
      <c r="I5846">
        <v>52</v>
      </c>
      <c r="J5846">
        <v>43</v>
      </c>
      <c r="K5846">
        <v>43</v>
      </c>
      <c r="L5846">
        <v>0</v>
      </c>
      <c r="M5846">
        <v>2024</v>
      </c>
      <c r="N5846">
        <f>VLOOKUP(E5846, '2024D'!$A$2:$G$339, 2, FALSE)</f>
        <v>190</v>
      </c>
      <c r="O5846">
        <f>VLOOKUP(E5846, '2024D'!$A$2:$G$339, 3, FALSE)</f>
        <v>39269</v>
      </c>
      <c r="P5846">
        <f>_20206[[#This Row],[最低排名]]-_20206[[#This Row],[同分人数]]+1</f>
        <v>39080</v>
      </c>
      <c r="Q5846">
        <f>IF(O5846&gt;=开始!$B$6, 1, 0)</f>
        <v>1</v>
      </c>
      <c r="R5846">
        <f>_20206[[#This Row],[最低排名]]-开始!$B$6</f>
        <v>39269</v>
      </c>
    </row>
    <row r="5847" spans="1:18">
      <c r="A5847">
        <v>40402</v>
      </c>
      <c r="B5847" t="s">
        <v>2279</v>
      </c>
      <c r="C5847" t="str">
        <f t="shared" si="348"/>
        <v>哈金融</v>
      </c>
      <c r="D5847" t="str">
        <f t="shared" si="349"/>
        <v>02</v>
      </c>
      <c r="E5847" t="s">
        <v>408</v>
      </c>
      <c r="F5847">
        <v>154</v>
      </c>
      <c r="G5847">
        <v>90</v>
      </c>
      <c r="H5847">
        <v>118</v>
      </c>
      <c r="I5847">
        <v>52</v>
      </c>
      <c r="J5847">
        <v>49</v>
      </c>
      <c r="K5847">
        <v>46</v>
      </c>
      <c r="L5847">
        <v>0</v>
      </c>
      <c r="M5847">
        <v>2024</v>
      </c>
      <c r="N5847">
        <f>VLOOKUP(E5847, '2024D'!$A$2:$G$339, 2, FALSE)</f>
        <v>219</v>
      </c>
      <c r="O5847">
        <f>VLOOKUP(E5847, '2024D'!$A$2:$G$339, 3, FALSE)</f>
        <v>38662</v>
      </c>
      <c r="P5847">
        <f>_20206[[#This Row],[最低排名]]-_20206[[#This Row],[同分人数]]+1</f>
        <v>38444</v>
      </c>
      <c r="Q5847">
        <f>IF(O5847&gt;=开始!$B$6, 1, 0)</f>
        <v>1</v>
      </c>
      <c r="R5847">
        <f>_20206[[#This Row],[最低排名]]-开始!$B$6</f>
        <v>38662</v>
      </c>
    </row>
    <row r="5848" spans="1:18">
      <c r="A5848">
        <v>40501</v>
      </c>
      <c r="B5848" t="s">
        <v>592</v>
      </c>
      <c r="C5848" t="str">
        <f t="shared" si="348"/>
        <v>齐医学院</v>
      </c>
      <c r="D5848" t="str">
        <f t="shared" si="349"/>
        <v>01</v>
      </c>
      <c r="E5848" t="s">
        <v>479</v>
      </c>
      <c r="F5848">
        <v>189</v>
      </c>
      <c r="G5848">
        <v>101</v>
      </c>
      <c r="H5848">
        <v>86</v>
      </c>
      <c r="I5848">
        <v>52</v>
      </c>
      <c r="J5848">
        <v>49</v>
      </c>
      <c r="K5848">
        <v>46</v>
      </c>
      <c r="L5848">
        <v>0</v>
      </c>
      <c r="M5848">
        <v>2024</v>
      </c>
      <c r="N5848">
        <f>VLOOKUP(E5848, '2024D'!$A$2:$G$339, 2, FALSE)</f>
        <v>171</v>
      </c>
      <c r="O5848">
        <f>VLOOKUP(E5848, '2024D'!$A$2:$G$339, 3, FALSE)</f>
        <v>38053</v>
      </c>
      <c r="P5848">
        <f>_20206[[#This Row],[最低排名]]-_20206[[#This Row],[同分人数]]+1</f>
        <v>37883</v>
      </c>
      <c r="Q5848">
        <f>IF(O5848&gt;=开始!$B$6, 1, 0)</f>
        <v>1</v>
      </c>
      <c r="R5848">
        <f>_20206[[#This Row],[最低排名]]-开始!$B$6</f>
        <v>38053</v>
      </c>
    </row>
    <row r="5849" spans="1:18">
      <c r="A5849">
        <v>40502</v>
      </c>
      <c r="B5849" t="s">
        <v>593</v>
      </c>
      <c r="C5849" t="str">
        <f t="shared" si="348"/>
        <v>齐医学院</v>
      </c>
      <c r="D5849" t="str">
        <f t="shared" si="349"/>
        <v>02</v>
      </c>
      <c r="E5849" t="s">
        <v>318</v>
      </c>
      <c r="F5849">
        <v>190</v>
      </c>
      <c r="G5849">
        <v>103</v>
      </c>
      <c r="H5849">
        <v>80</v>
      </c>
      <c r="I5849">
        <v>55</v>
      </c>
      <c r="J5849">
        <v>52</v>
      </c>
      <c r="K5849">
        <v>49</v>
      </c>
      <c r="L5849">
        <v>0</v>
      </c>
      <c r="M5849">
        <v>2024</v>
      </c>
      <c r="N5849">
        <f>VLOOKUP(E5849, '2024D'!$A$2:$G$339, 2, FALSE)</f>
        <v>196</v>
      </c>
      <c r="O5849">
        <f>VLOOKUP(E5849, '2024D'!$A$2:$G$339, 3, FALSE)</f>
        <v>37259</v>
      </c>
      <c r="P5849">
        <f>_20206[[#This Row],[最低排名]]-_20206[[#This Row],[同分人数]]+1</f>
        <v>37064</v>
      </c>
      <c r="Q5849">
        <f>IF(O5849&gt;=开始!$B$6, 1, 0)</f>
        <v>1</v>
      </c>
      <c r="R5849">
        <f>_20206[[#This Row],[最低排名]]-开始!$B$6</f>
        <v>37259</v>
      </c>
    </row>
    <row r="5850" spans="1:18">
      <c r="A5850">
        <v>40503</v>
      </c>
      <c r="B5850" t="s">
        <v>594</v>
      </c>
      <c r="C5850" t="str">
        <f t="shared" si="348"/>
        <v>齐医学院</v>
      </c>
      <c r="D5850" t="str">
        <f t="shared" si="349"/>
        <v>03</v>
      </c>
      <c r="E5850" t="s">
        <v>752</v>
      </c>
      <c r="F5850">
        <v>196</v>
      </c>
      <c r="G5850">
        <v>105</v>
      </c>
      <c r="H5850">
        <v>85</v>
      </c>
      <c r="I5850">
        <v>49</v>
      </c>
      <c r="J5850">
        <v>49</v>
      </c>
      <c r="K5850">
        <v>46</v>
      </c>
      <c r="L5850">
        <v>0</v>
      </c>
      <c r="M5850">
        <v>2024</v>
      </c>
      <c r="N5850">
        <f>VLOOKUP(E5850, '2024D'!$A$2:$G$339, 2, FALSE)</f>
        <v>209</v>
      </c>
      <c r="O5850">
        <f>VLOOKUP(E5850, '2024D'!$A$2:$G$339, 3, FALSE)</f>
        <v>37468</v>
      </c>
      <c r="P5850">
        <f>_20206[[#This Row],[最低排名]]-_20206[[#This Row],[同分人数]]+1</f>
        <v>37260</v>
      </c>
      <c r="Q5850">
        <f>IF(O5850&gt;=开始!$B$6, 1, 0)</f>
        <v>1</v>
      </c>
      <c r="R5850">
        <f>_20206[[#This Row],[最低排名]]-开始!$B$6</f>
        <v>37468</v>
      </c>
    </row>
    <row r="5851" spans="1:18">
      <c r="A5851">
        <v>40504</v>
      </c>
      <c r="B5851" t="s">
        <v>595</v>
      </c>
      <c r="C5851" t="str">
        <f t="shared" si="348"/>
        <v>齐医学院</v>
      </c>
      <c r="D5851" t="str">
        <f t="shared" si="349"/>
        <v>04</v>
      </c>
      <c r="E5851" t="s">
        <v>381</v>
      </c>
      <c r="F5851">
        <v>194</v>
      </c>
      <c r="G5851">
        <v>97</v>
      </c>
      <c r="H5851">
        <v>55</v>
      </c>
      <c r="I5851">
        <v>61</v>
      </c>
      <c r="J5851">
        <v>61</v>
      </c>
      <c r="K5851">
        <v>58</v>
      </c>
      <c r="L5851">
        <v>0</v>
      </c>
      <c r="M5851">
        <v>2024</v>
      </c>
      <c r="N5851">
        <f>VLOOKUP(E5851, '2024D'!$A$2:$G$339, 2, FALSE)</f>
        <v>193</v>
      </c>
      <c r="O5851">
        <f>VLOOKUP(E5851, '2024D'!$A$2:$G$339, 3, FALSE)</f>
        <v>36629</v>
      </c>
      <c r="P5851">
        <f>_20206[[#This Row],[最低排名]]-_20206[[#This Row],[同分人数]]+1</f>
        <v>36437</v>
      </c>
      <c r="Q5851">
        <f>IF(O5851&gt;=开始!$B$6, 1, 0)</f>
        <v>1</v>
      </c>
      <c r="R5851">
        <f>_20206[[#This Row],[最低排名]]-开始!$B$6</f>
        <v>36629</v>
      </c>
    </row>
    <row r="5852" spans="1:18">
      <c r="A5852">
        <v>40505</v>
      </c>
      <c r="B5852" t="s">
        <v>596</v>
      </c>
      <c r="C5852" t="str">
        <f t="shared" si="348"/>
        <v>齐医学院</v>
      </c>
      <c r="D5852" t="str">
        <f t="shared" si="349"/>
        <v>05</v>
      </c>
      <c r="E5852" t="s">
        <v>383</v>
      </c>
      <c r="F5852">
        <v>170</v>
      </c>
      <c r="G5852">
        <v>87</v>
      </c>
      <c r="H5852">
        <v>100</v>
      </c>
      <c r="I5852">
        <v>55</v>
      </c>
      <c r="J5852">
        <v>49</v>
      </c>
      <c r="K5852">
        <v>49</v>
      </c>
      <c r="L5852">
        <v>0</v>
      </c>
      <c r="M5852">
        <v>2024</v>
      </c>
      <c r="N5852">
        <f>VLOOKUP(E5852, '2024D'!$A$2:$G$339, 2, FALSE)</f>
        <v>190</v>
      </c>
      <c r="O5852">
        <f>VLOOKUP(E5852, '2024D'!$A$2:$G$339, 3, FALSE)</f>
        <v>37882</v>
      </c>
      <c r="P5852">
        <f>_20206[[#This Row],[最低排名]]-_20206[[#This Row],[同分人数]]+1</f>
        <v>37693</v>
      </c>
      <c r="Q5852">
        <f>IF(O5852&gt;=开始!$B$6, 1, 0)</f>
        <v>1</v>
      </c>
      <c r="R5852">
        <f>_20206[[#This Row],[最低排名]]-开始!$B$6</f>
        <v>37882</v>
      </c>
    </row>
    <row r="5853" spans="1:18">
      <c r="A5853">
        <v>42101</v>
      </c>
      <c r="B5853" t="s">
        <v>597</v>
      </c>
      <c r="C5853" t="str">
        <f t="shared" si="348"/>
        <v>南京大学</v>
      </c>
      <c r="D5853" t="str">
        <f t="shared" si="349"/>
        <v>01</v>
      </c>
      <c r="E5853" t="s">
        <v>0</v>
      </c>
      <c r="M5853">
        <v>2024</v>
      </c>
      <c r="N5853">
        <f>VLOOKUP(E5853, '2024D'!$A$2:$G$339, 2, FALSE)</f>
        <v>2684</v>
      </c>
      <c r="O5853">
        <f>VLOOKUP(E5853, '2024D'!$A$2:$G$339, 3, FALSE)</f>
        <v>2684</v>
      </c>
      <c r="P5853">
        <f>_20206[[#This Row],[最低排名]]-_20206[[#This Row],[同分人数]]+1</f>
        <v>1</v>
      </c>
      <c r="Q5853">
        <f>IF(O5853&gt;=开始!$B$6, 1, 0)</f>
        <v>1</v>
      </c>
      <c r="R5853">
        <f>_20206[[#This Row],[最低排名]]-开始!$B$6</f>
        <v>2684</v>
      </c>
    </row>
    <row r="5854" spans="1:18">
      <c r="A5854">
        <v>42102</v>
      </c>
      <c r="B5854" t="s">
        <v>598</v>
      </c>
      <c r="C5854" t="str">
        <f t="shared" si="348"/>
        <v>南京大学</v>
      </c>
      <c r="D5854" t="str">
        <f t="shared" si="349"/>
        <v>02</v>
      </c>
      <c r="E5854" t="s">
        <v>0</v>
      </c>
      <c r="M5854">
        <v>2024</v>
      </c>
      <c r="N5854">
        <f>VLOOKUP(E5854, '2024D'!$A$2:$G$339, 2, FALSE)</f>
        <v>2684</v>
      </c>
      <c r="O5854">
        <f>VLOOKUP(E5854, '2024D'!$A$2:$G$339, 3, FALSE)</f>
        <v>2684</v>
      </c>
      <c r="P5854">
        <f>_20206[[#This Row],[最低排名]]-_20206[[#This Row],[同分人数]]+1</f>
        <v>1</v>
      </c>
      <c r="Q5854">
        <f>IF(O5854&gt;=开始!$B$6, 1, 0)</f>
        <v>1</v>
      </c>
      <c r="R5854">
        <f>_20206[[#This Row],[最低排名]]-开始!$B$6</f>
        <v>2684</v>
      </c>
    </row>
    <row r="5855" spans="1:18">
      <c r="A5855">
        <v>42201</v>
      </c>
      <c r="B5855" t="s">
        <v>600</v>
      </c>
      <c r="C5855" t="str">
        <f t="shared" ref="C5855:C5918" si="350">LEFT(B5855, FIND("(", B5855) - 1)</f>
        <v>东南大学</v>
      </c>
      <c r="D5855" t="str">
        <f t="shared" si="349"/>
        <v>01</v>
      </c>
      <c r="E5855" t="s">
        <v>0</v>
      </c>
      <c r="M5855">
        <v>2024</v>
      </c>
      <c r="N5855">
        <f>VLOOKUP(E5855, '2024D'!$A$2:$G$339, 2, FALSE)</f>
        <v>2684</v>
      </c>
      <c r="O5855">
        <f>VLOOKUP(E5855, '2024D'!$A$2:$G$339, 3, FALSE)</f>
        <v>2684</v>
      </c>
      <c r="P5855">
        <f>_20206[[#This Row],[最低排名]]-_20206[[#This Row],[同分人数]]+1</f>
        <v>1</v>
      </c>
      <c r="Q5855">
        <f>IF(O5855&gt;=开始!$B$6, 1, 0)</f>
        <v>1</v>
      </c>
      <c r="R5855">
        <f>_20206[[#This Row],[最低排名]]-开始!$B$6</f>
        <v>2684</v>
      </c>
    </row>
    <row r="5856" spans="1:18">
      <c r="A5856">
        <v>42301</v>
      </c>
      <c r="B5856" t="s">
        <v>603</v>
      </c>
      <c r="C5856" t="str">
        <f t="shared" si="350"/>
        <v>中国矿大</v>
      </c>
      <c r="D5856" t="str">
        <f t="shared" si="349"/>
        <v>01</v>
      </c>
      <c r="E5856" t="s">
        <v>103</v>
      </c>
      <c r="F5856">
        <v>230</v>
      </c>
      <c r="G5856">
        <v>122</v>
      </c>
      <c r="H5856">
        <v>125</v>
      </c>
      <c r="I5856">
        <v>70</v>
      </c>
      <c r="J5856">
        <v>61</v>
      </c>
      <c r="K5856">
        <v>58</v>
      </c>
      <c r="L5856">
        <v>0</v>
      </c>
      <c r="M5856">
        <v>2024</v>
      </c>
      <c r="N5856">
        <f>VLOOKUP(E5856, '2024D'!$A$2:$G$339, 2, FALSE)</f>
        <v>215</v>
      </c>
      <c r="O5856">
        <f>VLOOKUP(E5856, '2024D'!$A$2:$G$339, 3, FALSE)</f>
        <v>8973</v>
      </c>
      <c r="P5856">
        <f>_20206[[#This Row],[最低排名]]-_20206[[#This Row],[同分人数]]+1</f>
        <v>8759</v>
      </c>
      <c r="Q5856">
        <f>IF(O5856&gt;=开始!$B$6, 1, 0)</f>
        <v>1</v>
      </c>
      <c r="R5856">
        <f>_20206[[#This Row],[最低排名]]-开始!$B$6</f>
        <v>8973</v>
      </c>
    </row>
    <row r="5857" spans="1:18">
      <c r="A5857">
        <v>42302</v>
      </c>
      <c r="B5857" t="s">
        <v>604</v>
      </c>
      <c r="C5857" t="str">
        <f t="shared" si="350"/>
        <v>中国矿大</v>
      </c>
      <c r="D5857" t="str">
        <f t="shared" si="349"/>
        <v>02</v>
      </c>
      <c r="E5857" t="s">
        <v>66</v>
      </c>
      <c r="F5857">
        <v>235</v>
      </c>
      <c r="G5857">
        <v>119</v>
      </c>
      <c r="H5857">
        <v>121</v>
      </c>
      <c r="I5857">
        <v>67</v>
      </c>
      <c r="J5857">
        <v>64</v>
      </c>
      <c r="K5857">
        <v>52</v>
      </c>
      <c r="L5857">
        <v>0</v>
      </c>
      <c r="M5857">
        <v>2024</v>
      </c>
      <c r="N5857">
        <f>VLOOKUP(E5857, '2024D'!$A$2:$G$339, 2, FALSE)</f>
        <v>221</v>
      </c>
      <c r="O5857">
        <f>VLOOKUP(E5857, '2024D'!$A$2:$G$339, 3, FALSE)</f>
        <v>10069</v>
      </c>
      <c r="P5857">
        <f>_20206[[#This Row],[最低排名]]-_20206[[#This Row],[同分人数]]+1</f>
        <v>9849</v>
      </c>
      <c r="Q5857">
        <f>IF(O5857&gt;=开始!$B$6, 1, 0)</f>
        <v>1</v>
      </c>
      <c r="R5857">
        <f>_20206[[#This Row],[最低排名]]-开始!$B$6</f>
        <v>10069</v>
      </c>
    </row>
    <row r="5858" spans="1:18">
      <c r="A5858">
        <v>42303</v>
      </c>
      <c r="B5858" t="s">
        <v>2280</v>
      </c>
      <c r="C5858" t="str">
        <f t="shared" si="350"/>
        <v>中国矿大</v>
      </c>
      <c r="D5858" t="str">
        <f t="shared" ref="D5858:D5921" si="351">MID(B5858, FIND("(", B5858) + 1, FIND(")", B5858) - FIND("(", B5858) - 1)</f>
        <v>03</v>
      </c>
      <c r="E5858" t="s">
        <v>256</v>
      </c>
      <c r="F5858">
        <v>226</v>
      </c>
      <c r="G5858">
        <v>114</v>
      </c>
      <c r="H5858">
        <v>116</v>
      </c>
      <c r="I5858">
        <v>67</v>
      </c>
      <c r="J5858">
        <v>61</v>
      </c>
      <c r="K5858">
        <v>61</v>
      </c>
      <c r="L5858">
        <v>0</v>
      </c>
      <c r="M5858">
        <v>2024</v>
      </c>
      <c r="N5858">
        <f>VLOOKUP(E5858, '2024D'!$A$2:$G$339, 2, FALSE)</f>
        <v>241</v>
      </c>
      <c r="O5858">
        <f>VLOOKUP(E5858, '2024D'!$A$2:$G$339, 3, FALSE)</f>
        <v>11919</v>
      </c>
      <c r="P5858">
        <f>_20206[[#This Row],[最低排名]]-_20206[[#This Row],[同分人数]]+1</f>
        <v>11679</v>
      </c>
      <c r="Q5858">
        <f>IF(O5858&gt;=开始!$B$6, 1, 0)</f>
        <v>1</v>
      </c>
      <c r="R5858">
        <f>_20206[[#This Row],[最低排名]]-开始!$B$6</f>
        <v>11919</v>
      </c>
    </row>
    <row r="5859" spans="1:18">
      <c r="A5859">
        <v>42401</v>
      </c>
      <c r="B5859" t="s">
        <v>605</v>
      </c>
      <c r="C5859" t="str">
        <f t="shared" si="350"/>
        <v>河海大学</v>
      </c>
      <c r="D5859" t="str">
        <f t="shared" si="351"/>
        <v>01</v>
      </c>
      <c r="E5859" t="s">
        <v>103</v>
      </c>
      <c r="F5859">
        <v>225</v>
      </c>
      <c r="G5859">
        <v>113</v>
      </c>
      <c r="H5859">
        <v>133</v>
      </c>
      <c r="I5859">
        <v>67</v>
      </c>
      <c r="J5859">
        <v>61</v>
      </c>
      <c r="K5859">
        <v>58</v>
      </c>
      <c r="L5859">
        <v>0</v>
      </c>
      <c r="M5859">
        <v>2024</v>
      </c>
      <c r="N5859">
        <f>VLOOKUP(E5859, '2024D'!$A$2:$G$339, 2, FALSE)</f>
        <v>215</v>
      </c>
      <c r="O5859">
        <f>VLOOKUP(E5859, '2024D'!$A$2:$G$339, 3, FALSE)</f>
        <v>8973</v>
      </c>
      <c r="P5859">
        <f>_20206[[#This Row],[最低排名]]-_20206[[#This Row],[同分人数]]+1</f>
        <v>8759</v>
      </c>
      <c r="Q5859">
        <f>IF(O5859&gt;=开始!$B$6, 1, 0)</f>
        <v>1</v>
      </c>
      <c r="R5859">
        <f>_20206[[#This Row],[最低排名]]-开始!$B$6</f>
        <v>8973</v>
      </c>
    </row>
    <row r="5860" spans="1:18">
      <c r="A5860">
        <v>42402</v>
      </c>
      <c r="B5860" t="s">
        <v>606</v>
      </c>
      <c r="C5860" t="str">
        <f t="shared" si="350"/>
        <v>河海大学</v>
      </c>
      <c r="D5860" t="str">
        <f t="shared" si="351"/>
        <v>02</v>
      </c>
      <c r="E5860" t="s">
        <v>607</v>
      </c>
      <c r="F5860">
        <v>233</v>
      </c>
      <c r="G5860">
        <v>124</v>
      </c>
      <c r="H5860">
        <v>130</v>
      </c>
      <c r="I5860">
        <v>61</v>
      </c>
      <c r="J5860">
        <v>61</v>
      </c>
      <c r="K5860">
        <v>52</v>
      </c>
      <c r="L5860">
        <v>0</v>
      </c>
      <c r="M5860">
        <v>2024</v>
      </c>
      <c r="N5860">
        <f>VLOOKUP(E5860, '2024D'!$A$2:$G$339, 2, FALSE)</f>
        <v>232</v>
      </c>
      <c r="O5860">
        <f>VLOOKUP(E5860, '2024D'!$A$2:$G$339, 3, FALSE)</f>
        <v>10538</v>
      </c>
      <c r="P5860">
        <f>_20206[[#This Row],[最低排名]]-_20206[[#This Row],[同分人数]]+1</f>
        <v>10307</v>
      </c>
      <c r="Q5860">
        <f>IF(O5860&gt;=开始!$B$6, 1, 0)</f>
        <v>1</v>
      </c>
      <c r="R5860">
        <f>_20206[[#This Row],[最低排名]]-开始!$B$6</f>
        <v>10538</v>
      </c>
    </row>
    <row r="5861" spans="1:18">
      <c r="A5861">
        <v>42403</v>
      </c>
      <c r="B5861" t="s">
        <v>608</v>
      </c>
      <c r="C5861" t="str">
        <f t="shared" si="350"/>
        <v>河海大学</v>
      </c>
      <c r="D5861" t="str">
        <f t="shared" si="351"/>
        <v>03</v>
      </c>
      <c r="E5861" t="s">
        <v>160</v>
      </c>
      <c r="F5861">
        <v>217</v>
      </c>
      <c r="G5861">
        <v>112</v>
      </c>
      <c r="H5861">
        <v>122</v>
      </c>
      <c r="I5861">
        <v>67</v>
      </c>
      <c r="J5861">
        <v>64</v>
      </c>
      <c r="K5861">
        <v>64</v>
      </c>
      <c r="L5861">
        <v>0</v>
      </c>
      <c r="M5861">
        <v>2024</v>
      </c>
      <c r="N5861">
        <f>VLOOKUP(E5861, '2024D'!$A$2:$G$339, 2, FALSE)</f>
        <v>249</v>
      </c>
      <c r="O5861">
        <f>VLOOKUP(E5861, '2024D'!$A$2:$G$339, 3, FALSE)</f>
        <v>11234</v>
      </c>
      <c r="P5861">
        <f>_20206[[#This Row],[最低排名]]-_20206[[#This Row],[同分人数]]+1</f>
        <v>10986</v>
      </c>
      <c r="Q5861">
        <f>IF(O5861&gt;=开始!$B$6, 1, 0)</f>
        <v>1</v>
      </c>
      <c r="R5861">
        <f>_20206[[#This Row],[最低排名]]-开始!$B$6</f>
        <v>11234</v>
      </c>
    </row>
    <row r="5862" spans="1:18">
      <c r="A5862">
        <v>42404</v>
      </c>
      <c r="B5862" t="s">
        <v>2281</v>
      </c>
      <c r="C5862" t="str">
        <f t="shared" si="350"/>
        <v>河海大学</v>
      </c>
      <c r="D5862" t="str">
        <f t="shared" si="351"/>
        <v>04</v>
      </c>
      <c r="E5862" t="s">
        <v>87</v>
      </c>
      <c r="F5862">
        <v>222</v>
      </c>
      <c r="G5862">
        <v>120</v>
      </c>
      <c r="H5862">
        <v>115</v>
      </c>
      <c r="I5862">
        <v>67</v>
      </c>
      <c r="J5862">
        <v>64</v>
      </c>
      <c r="K5862">
        <v>58</v>
      </c>
      <c r="L5862">
        <v>0</v>
      </c>
      <c r="M5862">
        <v>2024</v>
      </c>
      <c r="N5862">
        <f>VLOOKUP(E5862, '2024D'!$A$2:$G$339, 2, FALSE)</f>
        <v>225</v>
      </c>
      <c r="O5862">
        <f>VLOOKUP(E5862, '2024D'!$A$2:$G$339, 3, FALSE)</f>
        <v>13085</v>
      </c>
      <c r="P5862">
        <f>_20206[[#This Row],[最低排名]]-_20206[[#This Row],[同分人数]]+1</f>
        <v>12861</v>
      </c>
      <c r="Q5862">
        <f>IF(O5862&gt;=开始!$B$6, 1, 0)</f>
        <v>1</v>
      </c>
      <c r="R5862">
        <f>_20206[[#This Row],[最低排名]]-开始!$B$6</f>
        <v>13085</v>
      </c>
    </row>
    <row r="5863" spans="1:18">
      <c r="A5863">
        <v>42501</v>
      </c>
      <c r="B5863" t="s">
        <v>609</v>
      </c>
      <c r="C5863" t="str">
        <f t="shared" si="350"/>
        <v>江南大学</v>
      </c>
      <c r="D5863" t="str">
        <f t="shared" si="351"/>
        <v>01</v>
      </c>
      <c r="E5863" t="s">
        <v>18</v>
      </c>
      <c r="F5863">
        <v>233</v>
      </c>
      <c r="G5863">
        <v>120</v>
      </c>
      <c r="H5863">
        <v>132</v>
      </c>
      <c r="I5863">
        <v>61</v>
      </c>
      <c r="J5863">
        <v>61</v>
      </c>
      <c r="K5863">
        <v>58</v>
      </c>
      <c r="L5863">
        <v>0</v>
      </c>
      <c r="M5863">
        <v>2024</v>
      </c>
      <c r="N5863">
        <f>VLOOKUP(E5863, '2024D'!$A$2:$G$339, 2, FALSE)</f>
        <v>197</v>
      </c>
      <c r="O5863">
        <f>VLOOKUP(E5863, '2024D'!$A$2:$G$339, 3, FALSE)</f>
        <v>8758</v>
      </c>
      <c r="P5863">
        <f>_20206[[#This Row],[最低排名]]-_20206[[#This Row],[同分人数]]+1</f>
        <v>8562</v>
      </c>
      <c r="Q5863">
        <f>IF(O5863&gt;=开始!$B$6, 1, 0)</f>
        <v>1</v>
      </c>
      <c r="R5863">
        <f>_20206[[#This Row],[最低排名]]-开始!$B$6</f>
        <v>8758</v>
      </c>
    </row>
    <row r="5864" spans="1:18">
      <c r="A5864">
        <v>42502</v>
      </c>
      <c r="B5864" t="s">
        <v>610</v>
      </c>
      <c r="C5864" t="str">
        <f t="shared" si="350"/>
        <v>江南大学</v>
      </c>
      <c r="D5864" t="str">
        <f t="shared" si="351"/>
        <v>02</v>
      </c>
      <c r="E5864" t="s">
        <v>25</v>
      </c>
      <c r="F5864">
        <v>227</v>
      </c>
      <c r="G5864">
        <v>130</v>
      </c>
      <c r="H5864">
        <v>133</v>
      </c>
      <c r="I5864">
        <v>64</v>
      </c>
      <c r="J5864">
        <v>61</v>
      </c>
      <c r="K5864">
        <v>58</v>
      </c>
      <c r="L5864">
        <v>0</v>
      </c>
      <c r="M5864">
        <v>2024</v>
      </c>
      <c r="N5864">
        <f>VLOOKUP(E5864, '2024D'!$A$2:$G$339, 2, FALSE)</f>
        <v>213</v>
      </c>
      <c r="O5864">
        <f>VLOOKUP(E5864, '2024D'!$A$2:$G$339, 3, FALSE)</f>
        <v>9186</v>
      </c>
      <c r="P5864">
        <f>_20206[[#This Row],[最低排名]]-_20206[[#This Row],[同分人数]]+1</f>
        <v>8974</v>
      </c>
      <c r="Q5864">
        <f>IF(O5864&gt;=开始!$B$6, 1, 0)</f>
        <v>1</v>
      </c>
      <c r="R5864">
        <f>_20206[[#This Row],[最低排名]]-开始!$B$6</f>
        <v>9186</v>
      </c>
    </row>
    <row r="5865" spans="1:18">
      <c r="A5865">
        <v>42503</v>
      </c>
      <c r="B5865" t="s">
        <v>611</v>
      </c>
      <c r="C5865" t="str">
        <f t="shared" si="350"/>
        <v>江南大学</v>
      </c>
      <c r="D5865" t="str">
        <f t="shared" si="351"/>
        <v>03</v>
      </c>
      <c r="E5865" t="s">
        <v>189</v>
      </c>
      <c r="F5865">
        <v>223</v>
      </c>
      <c r="G5865">
        <v>117</v>
      </c>
      <c r="H5865">
        <v>126</v>
      </c>
      <c r="I5865">
        <v>64</v>
      </c>
      <c r="J5865">
        <v>64</v>
      </c>
      <c r="K5865">
        <v>58</v>
      </c>
      <c r="L5865">
        <v>0</v>
      </c>
      <c r="M5865">
        <v>2024</v>
      </c>
      <c r="N5865">
        <f>VLOOKUP(E5865, '2024D'!$A$2:$G$339, 2, FALSE)</f>
        <v>225</v>
      </c>
      <c r="O5865">
        <f>VLOOKUP(E5865, '2024D'!$A$2:$G$339, 3, FALSE)</f>
        <v>10985</v>
      </c>
      <c r="P5865">
        <f>_20206[[#This Row],[最低排名]]-_20206[[#This Row],[同分人数]]+1</f>
        <v>10761</v>
      </c>
      <c r="Q5865">
        <f>IF(O5865&gt;=开始!$B$6, 1, 0)</f>
        <v>1</v>
      </c>
      <c r="R5865">
        <f>_20206[[#This Row],[最低排名]]-开始!$B$6</f>
        <v>10985</v>
      </c>
    </row>
    <row r="5866" spans="1:18">
      <c r="A5866">
        <v>42504</v>
      </c>
      <c r="B5866" t="s">
        <v>612</v>
      </c>
      <c r="C5866" t="str">
        <f t="shared" si="350"/>
        <v>江南大学</v>
      </c>
      <c r="D5866" t="str">
        <f t="shared" si="351"/>
        <v>04</v>
      </c>
      <c r="E5866" t="s">
        <v>500</v>
      </c>
      <c r="F5866">
        <v>213</v>
      </c>
      <c r="G5866">
        <v>110</v>
      </c>
      <c r="H5866">
        <v>137</v>
      </c>
      <c r="I5866">
        <v>67</v>
      </c>
      <c r="J5866">
        <v>61</v>
      </c>
      <c r="K5866">
        <v>58</v>
      </c>
      <c r="L5866">
        <v>0</v>
      </c>
      <c r="M5866">
        <v>2024</v>
      </c>
      <c r="N5866">
        <f>VLOOKUP(E5866, '2024D'!$A$2:$G$339, 2, FALSE)</f>
        <v>222</v>
      </c>
      <c r="O5866">
        <f>VLOOKUP(E5866, '2024D'!$A$2:$G$339, 3, FALSE)</f>
        <v>10760</v>
      </c>
      <c r="P5866">
        <f>_20206[[#This Row],[最低排名]]-_20206[[#This Row],[同分人数]]+1</f>
        <v>10539</v>
      </c>
      <c r="Q5866">
        <f>IF(O5866&gt;=开始!$B$6, 1, 0)</f>
        <v>1</v>
      </c>
      <c r="R5866">
        <f>_20206[[#This Row],[最低排名]]-开始!$B$6</f>
        <v>10760</v>
      </c>
    </row>
    <row r="5867" spans="1:18">
      <c r="A5867">
        <v>42505</v>
      </c>
      <c r="B5867" t="s">
        <v>613</v>
      </c>
      <c r="C5867" t="str">
        <f t="shared" si="350"/>
        <v>江南大学</v>
      </c>
      <c r="D5867" t="str">
        <f t="shared" si="351"/>
        <v>05</v>
      </c>
      <c r="E5867" t="s">
        <v>256</v>
      </c>
      <c r="F5867">
        <v>229</v>
      </c>
      <c r="G5867">
        <v>118</v>
      </c>
      <c r="H5867">
        <v>122</v>
      </c>
      <c r="I5867">
        <v>61</v>
      </c>
      <c r="J5867">
        <v>61</v>
      </c>
      <c r="K5867">
        <v>58</v>
      </c>
      <c r="L5867">
        <v>0</v>
      </c>
      <c r="M5867">
        <v>2024</v>
      </c>
      <c r="N5867">
        <f>VLOOKUP(E5867, '2024D'!$A$2:$G$339, 2, FALSE)</f>
        <v>241</v>
      </c>
      <c r="O5867">
        <f>VLOOKUP(E5867, '2024D'!$A$2:$G$339, 3, FALSE)</f>
        <v>11919</v>
      </c>
      <c r="P5867">
        <f>_20206[[#This Row],[最低排名]]-_20206[[#This Row],[同分人数]]+1</f>
        <v>11679</v>
      </c>
      <c r="Q5867">
        <f>IF(O5867&gt;=开始!$B$6, 1, 0)</f>
        <v>1</v>
      </c>
      <c r="R5867">
        <f>_20206[[#This Row],[最低排名]]-开始!$B$6</f>
        <v>11919</v>
      </c>
    </row>
    <row r="5868" spans="1:18">
      <c r="A5868">
        <v>42601</v>
      </c>
      <c r="B5868" t="s">
        <v>614</v>
      </c>
      <c r="C5868" t="str">
        <f t="shared" si="350"/>
        <v>南京农大</v>
      </c>
      <c r="D5868" t="str">
        <f t="shared" si="351"/>
        <v>01</v>
      </c>
      <c r="E5868" t="s">
        <v>62</v>
      </c>
      <c r="F5868">
        <v>223</v>
      </c>
      <c r="G5868">
        <v>119</v>
      </c>
      <c r="H5868">
        <v>112</v>
      </c>
      <c r="I5868">
        <v>67</v>
      </c>
      <c r="J5868">
        <v>64</v>
      </c>
      <c r="K5868">
        <v>61</v>
      </c>
      <c r="L5868">
        <v>0</v>
      </c>
      <c r="M5868">
        <v>2024</v>
      </c>
      <c r="N5868">
        <f>VLOOKUP(E5868, '2024D'!$A$2:$G$339, 2, FALSE)</f>
        <v>233</v>
      </c>
      <c r="O5868">
        <f>VLOOKUP(E5868, '2024D'!$A$2:$G$339, 3, FALSE)</f>
        <v>12860</v>
      </c>
      <c r="P5868">
        <f>_20206[[#This Row],[最低排名]]-_20206[[#This Row],[同分人数]]+1</f>
        <v>12628</v>
      </c>
      <c r="Q5868">
        <f>IF(O5868&gt;=开始!$B$6, 1, 0)</f>
        <v>1</v>
      </c>
      <c r="R5868">
        <f>_20206[[#This Row],[最低排名]]-开始!$B$6</f>
        <v>12860</v>
      </c>
    </row>
    <row r="5869" spans="1:18">
      <c r="A5869">
        <v>42602</v>
      </c>
      <c r="B5869" t="s">
        <v>615</v>
      </c>
      <c r="C5869" t="str">
        <f t="shared" si="350"/>
        <v>南京农大</v>
      </c>
      <c r="D5869" t="str">
        <f t="shared" si="351"/>
        <v>02</v>
      </c>
      <c r="E5869" t="s">
        <v>248</v>
      </c>
      <c r="F5869">
        <v>215</v>
      </c>
      <c r="G5869">
        <v>115</v>
      </c>
      <c r="H5869">
        <v>122</v>
      </c>
      <c r="I5869">
        <v>67</v>
      </c>
      <c r="J5869">
        <v>64</v>
      </c>
      <c r="K5869">
        <v>61</v>
      </c>
      <c r="L5869">
        <v>0</v>
      </c>
      <c r="M5869">
        <v>2024</v>
      </c>
      <c r="N5869">
        <f>VLOOKUP(E5869, '2024D'!$A$2:$G$339, 2, FALSE)</f>
        <v>245</v>
      </c>
      <c r="O5869">
        <f>VLOOKUP(E5869, '2024D'!$A$2:$G$339, 3, FALSE)</f>
        <v>12388</v>
      </c>
      <c r="P5869">
        <f>_20206[[#This Row],[最低排名]]-_20206[[#This Row],[同分人数]]+1</f>
        <v>12144</v>
      </c>
      <c r="Q5869">
        <f>IF(O5869&gt;=开始!$B$6, 1, 0)</f>
        <v>1</v>
      </c>
      <c r="R5869">
        <f>_20206[[#This Row],[最低排名]]-开始!$B$6</f>
        <v>12388</v>
      </c>
    </row>
    <row r="5870" spans="1:18">
      <c r="A5870">
        <v>42701</v>
      </c>
      <c r="B5870" t="s">
        <v>616</v>
      </c>
      <c r="C5870" t="str">
        <f t="shared" si="350"/>
        <v>中国药大</v>
      </c>
      <c r="D5870" t="str">
        <f t="shared" si="351"/>
        <v>01</v>
      </c>
      <c r="E5870" t="s">
        <v>1020</v>
      </c>
      <c r="F5870">
        <v>229</v>
      </c>
      <c r="G5870">
        <v>125</v>
      </c>
      <c r="H5870">
        <v>127</v>
      </c>
      <c r="I5870">
        <v>67</v>
      </c>
      <c r="J5870">
        <v>67</v>
      </c>
      <c r="K5870">
        <v>61</v>
      </c>
      <c r="L5870">
        <v>0</v>
      </c>
      <c r="M5870">
        <v>2024</v>
      </c>
      <c r="N5870">
        <f>VLOOKUP(E5870, '2024D'!$A$2:$G$339, 2, FALSE)</f>
        <v>180</v>
      </c>
      <c r="O5870">
        <f>VLOOKUP(E5870, '2024D'!$A$2:$G$339, 3, FALSE)</f>
        <v>7592</v>
      </c>
      <c r="P5870">
        <f>_20206[[#This Row],[最低排名]]-_20206[[#This Row],[同分人数]]+1</f>
        <v>7413</v>
      </c>
      <c r="Q5870">
        <f>IF(O5870&gt;=开始!$B$6, 1, 0)</f>
        <v>1</v>
      </c>
      <c r="R5870">
        <f>_20206[[#This Row],[最低排名]]-开始!$B$6</f>
        <v>7592</v>
      </c>
    </row>
    <row r="5871" spans="1:18">
      <c r="A5871">
        <v>42702</v>
      </c>
      <c r="B5871" t="s">
        <v>617</v>
      </c>
      <c r="C5871" t="str">
        <f t="shared" si="350"/>
        <v>中国药大</v>
      </c>
      <c r="D5871" t="str">
        <f t="shared" si="351"/>
        <v>02</v>
      </c>
      <c r="E5871" t="s">
        <v>18</v>
      </c>
      <c r="F5871">
        <v>219</v>
      </c>
      <c r="G5871">
        <v>111</v>
      </c>
      <c r="H5871">
        <v>131</v>
      </c>
      <c r="I5871">
        <v>67</v>
      </c>
      <c r="J5871">
        <v>64</v>
      </c>
      <c r="K5871">
        <v>64</v>
      </c>
      <c r="L5871">
        <v>0</v>
      </c>
      <c r="M5871">
        <v>2024</v>
      </c>
      <c r="N5871">
        <f>VLOOKUP(E5871, '2024D'!$A$2:$G$339, 2, FALSE)</f>
        <v>197</v>
      </c>
      <c r="O5871">
        <f>VLOOKUP(E5871, '2024D'!$A$2:$G$339, 3, FALSE)</f>
        <v>8758</v>
      </c>
      <c r="P5871">
        <f>_20206[[#This Row],[最低排名]]-_20206[[#This Row],[同分人数]]+1</f>
        <v>8562</v>
      </c>
      <c r="Q5871">
        <f>IF(O5871&gt;=开始!$B$6, 1, 0)</f>
        <v>1</v>
      </c>
      <c r="R5871">
        <f>_20206[[#This Row],[最低排名]]-开始!$B$6</f>
        <v>8758</v>
      </c>
    </row>
    <row r="5872" spans="1:18">
      <c r="A5872">
        <v>42801</v>
      </c>
      <c r="B5872" t="s">
        <v>620</v>
      </c>
      <c r="C5872" t="str">
        <f t="shared" si="350"/>
        <v>人大苏州</v>
      </c>
      <c r="D5872" t="str">
        <f t="shared" si="351"/>
        <v>01</v>
      </c>
      <c r="E5872" t="s">
        <v>292</v>
      </c>
      <c r="F5872">
        <v>253</v>
      </c>
      <c r="G5872">
        <v>130</v>
      </c>
      <c r="H5872">
        <v>128</v>
      </c>
      <c r="I5872">
        <v>67</v>
      </c>
      <c r="J5872">
        <v>64</v>
      </c>
      <c r="K5872">
        <v>64</v>
      </c>
      <c r="L5872">
        <v>0</v>
      </c>
      <c r="M5872">
        <v>2024</v>
      </c>
      <c r="N5872">
        <f>VLOOKUP(E5872, '2024D'!$A$2:$G$339, 2, FALSE)</f>
        <v>152</v>
      </c>
      <c r="O5872">
        <f>VLOOKUP(E5872, '2024D'!$A$2:$G$339, 3, FALSE)</f>
        <v>3250</v>
      </c>
      <c r="P5872">
        <f>_20206[[#This Row],[最低排名]]-_20206[[#This Row],[同分人数]]+1</f>
        <v>3099</v>
      </c>
      <c r="Q5872">
        <f>IF(O5872&gt;=开始!$B$6, 1, 0)</f>
        <v>1</v>
      </c>
      <c r="R5872">
        <f>_20206[[#This Row],[最低排名]]-开始!$B$6</f>
        <v>3250</v>
      </c>
    </row>
    <row r="5873" spans="1:18">
      <c r="A5873">
        <v>42802</v>
      </c>
      <c r="B5873" t="s">
        <v>621</v>
      </c>
      <c r="C5873" t="str">
        <f t="shared" si="350"/>
        <v>人大苏州</v>
      </c>
      <c r="D5873" t="str">
        <f t="shared" si="351"/>
        <v>02</v>
      </c>
      <c r="E5873" t="s">
        <v>289</v>
      </c>
      <c r="F5873">
        <v>238</v>
      </c>
      <c r="G5873">
        <v>132</v>
      </c>
      <c r="H5873">
        <v>137</v>
      </c>
      <c r="I5873">
        <v>70</v>
      </c>
      <c r="J5873">
        <v>64</v>
      </c>
      <c r="K5873">
        <v>61</v>
      </c>
      <c r="L5873">
        <v>0</v>
      </c>
      <c r="M5873">
        <v>2024</v>
      </c>
      <c r="N5873">
        <f>VLOOKUP(E5873, '2024D'!$A$2:$G$339, 2, FALSE)</f>
        <v>160</v>
      </c>
      <c r="O5873">
        <f>VLOOKUP(E5873, '2024D'!$A$2:$G$339, 3, FALSE)</f>
        <v>4158</v>
      </c>
      <c r="P5873">
        <f>_20206[[#This Row],[最低排名]]-_20206[[#This Row],[同分人数]]+1</f>
        <v>3999</v>
      </c>
      <c r="Q5873">
        <f>IF(O5873&gt;=开始!$B$6, 1, 0)</f>
        <v>1</v>
      </c>
      <c r="R5873">
        <f>_20206[[#This Row],[最低排名]]-开始!$B$6</f>
        <v>4158</v>
      </c>
    </row>
    <row r="5874" spans="1:18">
      <c r="A5874">
        <v>42901</v>
      </c>
      <c r="B5874" t="s">
        <v>622</v>
      </c>
      <c r="C5874" t="str">
        <f t="shared" si="350"/>
        <v>南京航大</v>
      </c>
      <c r="D5874" t="str">
        <f t="shared" si="351"/>
        <v>01</v>
      </c>
      <c r="E5874" t="s">
        <v>27</v>
      </c>
      <c r="F5874">
        <v>242</v>
      </c>
      <c r="G5874">
        <v>133</v>
      </c>
      <c r="H5874">
        <v>124</v>
      </c>
      <c r="I5874">
        <v>67</v>
      </c>
      <c r="J5874">
        <v>67</v>
      </c>
      <c r="K5874">
        <v>67</v>
      </c>
      <c r="L5874">
        <v>0</v>
      </c>
      <c r="M5874">
        <v>2024</v>
      </c>
      <c r="N5874">
        <f>VLOOKUP(E5874, '2024D'!$A$2:$G$339, 2, FALSE)</f>
        <v>163</v>
      </c>
      <c r="O5874">
        <f>VLOOKUP(E5874, '2024D'!$A$2:$G$339, 3, FALSE)</f>
        <v>4662</v>
      </c>
      <c r="P5874">
        <f>_20206[[#This Row],[最低排名]]-_20206[[#This Row],[同分人数]]+1</f>
        <v>4500</v>
      </c>
      <c r="Q5874">
        <f>IF(O5874&gt;=开始!$B$6, 1, 0)</f>
        <v>1</v>
      </c>
      <c r="R5874">
        <f>_20206[[#This Row],[最低排名]]-开始!$B$6</f>
        <v>4662</v>
      </c>
    </row>
    <row r="5875" spans="1:18">
      <c r="A5875">
        <v>42902</v>
      </c>
      <c r="B5875" t="s">
        <v>623</v>
      </c>
      <c r="C5875" t="str">
        <f t="shared" si="350"/>
        <v>南京航大</v>
      </c>
      <c r="D5875" t="str">
        <f t="shared" si="351"/>
        <v>02</v>
      </c>
      <c r="E5875" t="s">
        <v>1541</v>
      </c>
      <c r="F5875">
        <v>231</v>
      </c>
      <c r="G5875">
        <v>116</v>
      </c>
      <c r="H5875">
        <v>133</v>
      </c>
      <c r="I5875">
        <v>67</v>
      </c>
      <c r="J5875">
        <v>67</v>
      </c>
      <c r="K5875">
        <v>61</v>
      </c>
      <c r="L5875">
        <v>0</v>
      </c>
      <c r="M5875">
        <v>2024</v>
      </c>
      <c r="N5875">
        <f>VLOOKUP(E5875, '2024D'!$A$2:$G$339, 2, FALSE)</f>
        <v>203</v>
      </c>
      <c r="O5875">
        <f>VLOOKUP(E5875, '2024D'!$A$2:$G$339, 3, FALSE)</f>
        <v>6102</v>
      </c>
      <c r="P5875">
        <f>_20206[[#This Row],[最低排名]]-_20206[[#This Row],[同分人数]]+1</f>
        <v>5900</v>
      </c>
      <c r="Q5875">
        <f>IF(O5875&gt;=开始!$B$6, 1, 0)</f>
        <v>1</v>
      </c>
      <c r="R5875">
        <f>_20206[[#This Row],[最低排名]]-开始!$B$6</f>
        <v>6102</v>
      </c>
    </row>
    <row r="5876" spans="1:18">
      <c r="A5876">
        <v>43001</v>
      </c>
      <c r="B5876" t="s">
        <v>625</v>
      </c>
      <c r="C5876" t="str">
        <f t="shared" si="350"/>
        <v>南京理工</v>
      </c>
      <c r="D5876" t="str">
        <f t="shared" si="351"/>
        <v>01</v>
      </c>
      <c r="E5876" t="s">
        <v>332</v>
      </c>
      <c r="F5876">
        <v>239</v>
      </c>
      <c r="G5876">
        <v>140</v>
      </c>
      <c r="H5876">
        <v>126</v>
      </c>
      <c r="I5876">
        <v>67</v>
      </c>
      <c r="J5876">
        <v>67</v>
      </c>
      <c r="K5876">
        <v>64</v>
      </c>
      <c r="L5876">
        <v>0</v>
      </c>
      <c r="M5876">
        <v>2024</v>
      </c>
      <c r="N5876">
        <f>VLOOKUP(E5876, '2024D'!$A$2:$G$339, 2, FALSE)</f>
        <v>176</v>
      </c>
      <c r="O5876">
        <f>VLOOKUP(E5876, '2024D'!$A$2:$G$339, 3, FALSE)</f>
        <v>5356</v>
      </c>
      <c r="P5876">
        <f>_20206[[#This Row],[最低排名]]-_20206[[#This Row],[同分人数]]+1</f>
        <v>5181</v>
      </c>
      <c r="Q5876">
        <f>IF(O5876&gt;=开始!$B$6, 1, 0)</f>
        <v>1</v>
      </c>
      <c r="R5876">
        <f>_20206[[#This Row],[最低排名]]-开始!$B$6</f>
        <v>5356</v>
      </c>
    </row>
    <row r="5877" spans="1:18">
      <c r="A5877">
        <v>43002</v>
      </c>
      <c r="B5877" t="s">
        <v>2282</v>
      </c>
      <c r="C5877" t="str">
        <f t="shared" si="350"/>
        <v>南京理工</v>
      </c>
      <c r="D5877" t="str">
        <f t="shared" si="351"/>
        <v>02</v>
      </c>
      <c r="E5877" t="s">
        <v>500</v>
      </c>
      <c r="F5877">
        <v>228</v>
      </c>
      <c r="G5877">
        <v>115</v>
      </c>
      <c r="H5877">
        <v>134</v>
      </c>
      <c r="I5877">
        <v>64</v>
      </c>
      <c r="J5877">
        <v>58</v>
      </c>
      <c r="K5877">
        <v>52</v>
      </c>
      <c r="L5877">
        <v>0</v>
      </c>
      <c r="M5877">
        <v>2024</v>
      </c>
      <c r="N5877">
        <f>VLOOKUP(E5877, '2024D'!$A$2:$G$339, 2, FALSE)</f>
        <v>222</v>
      </c>
      <c r="O5877">
        <f>VLOOKUP(E5877, '2024D'!$A$2:$G$339, 3, FALSE)</f>
        <v>10760</v>
      </c>
      <c r="P5877">
        <f>_20206[[#This Row],[最低排名]]-_20206[[#This Row],[同分人数]]+1</f>
        <v>10539</v>
      </c>
      <c r="Q5877">
        <f>IF(O5877&gt;=开始!$B$6, 1, 0)</f>
        <v>1</v>
      </c>
      <c r="R5877">
        <f>_20206[[#This Row],[最低排名]]-开始!$B$6</f>
        <v>10760</v>
      </c>
    </row>
    <row r="5878" spans="1:18">
      <c r="A5878">
        <v>43101</v>
      </c>
      <c r="B5878" t="s">
        <v>626</v>
      </c>
      <c r="C5878" t="str">
        <f t="shared" si="350"/>
        <v>苏州大学</v>
      </c>
      <c r="D5878" t="str">
        <f t="shared" si="351"/>
        <v>01</v>
      </c>
      <c r="E5878" t="s">
        <v>619</v>
      </c>
      <c r="F5878">
        <v>235</v>
      </c>
      <c r="G5878">
        <v>128</v>
      </c>
      <c r="H5878">
        <v>123</v>
      </c>
      <c r="I5878">
        <v>70</v>
      </c>
      <c r="J5878">
        <v>61</v>
      </c>
      <c r="K5878">
        <v>61</v>
      </c>
      <c r="L5878">
        <v>0</v>
      </c>
      <c r="M5878">
        <v>2024</v>
      </c>
      <c r="N5878">
        <f>VLOOKUP(E5878, '2024D'!$A$2:$G$339, 2, FALSE)</f>
        <v>206</v>
      </c>
      <c r="O5878">
        <f>VLOOKUP(E5878, '2024D'!$A$2:$G$339, 3, FALSE)</f>
        <v>7798</v>
      </c>
      <c r="P5878">
        <f>_20206[[#This Row],[最低排名]]-_20206[[#This Row],[同分人数]]+1</f>
        <v>7593</v>
      </c>
      <c r="Q5878">
        <f>IF(O5878&gt;=开始!$B$6, 1, 0)</f>
        <v>1</v>
      </c>
      <c r="R5878">
        <f>_20206[[#This Row],[最低排名]]-开始!$B$6</f>
        <v>7798</v>
      </c>
    </row>
    <row r="5879" spans="1:18">
      <c r="A5879">
        <v>43102</v>
      </c>
      <c r="B5879" t="s">
        <v>627</v>
      </c>
      <c r="C5879" t="str">
        <f t="shared" si="350"/>
        <v>苏州大学</v>
      </c>
      <c r="D5879" t="str">
        <f t="shared" si="351"/>
        <v>02</v>
      </c>
      <c r="E5879" t="s">
        <v>107</v>
      </c>
      <c r="F5879">
        <v>241</v>
      </c>
      <c r="G5879">
        <v>128</v>
      </c>
      <c r="H5879">
        <v>130</v>
      </c>
      <c r="I5879">
        <v>58</v>
      </c>
      <c r="J5879">
        <v>58</v>
      </c>
      <c r="K5879">
        <v>55</v>
      </c>
      <c r="L5879">
        <v>0</v>
      </c>
      <c r="M5879">
        <v>2024</v>
      </c>
      <c r="N5879">
        <f>VLOOKUP(E5879, '2024D'!$A$2:$G$339, 2, FALSE)</f>
        <v>231</v>
      </c>
      <c r="O5879">
        <f>VLOOKUP(E5879, '2024D'!$A$2:$G$339, 3, FALSE)</f>
        <v>9417</v>
      </c>
      <c r="P5879">
        <f>_20206[[#This Row],[最低排名]]-_20206[[#This Row],[同分人数]]+1</f>
        <v>9187</v>
      </c>
      <c r="Q5879">
        <f>IF(O5879&gt;=开始!$B$6, 1, 0)</f>
        <v>1</v>
      </c>
      <c r="R5879">
        <f>_20206[[#This Row],[最低排名]]-开始!$B$6</f>
        <v>9417</v>
      </c>
    </row>
    <row r="5880" spans="1:18">
      <c r="A5880">
        <v>43103</v>
      </c>
      <c r="B5880" t="s">
        <v>629</v>
      </c>
      <c r="C5880" t="str">
        <f t="shared" si="350"/>
        <v>苏州大学</v>
      </c>
      <c r="D5880" t="str">
        <f t="shared" si="351"/>
        <v>03</v>
      </c>
      <c r="E5880" t="s">
        <v>160</v>
      </c>
      <c r="F5880">
        <v>217</v>
      </c>
      <c r="G5880">
        <v>111</v>
      </c>
      <c r="H5880">
        <v>116</v>
      </c>
      <c r="I5880">
        <v>67</v>
      </c>
      <c r="J5880">
        <v>67</v>
      </c>
      <c r="K5880">
        <v>67</v>
      </c>
      <c r="L5880">
        <v>0</v>
      </c>
      <c r="M5880">
        <v>2024</v>
      </c>
      <c r="N5880">
        <f>VLOOKUP(E5880, '2024D'!$A$2:$G$339, 2, FALSE)</f>
        <v>249</v>
      </c>
      <c r="O5880">
        <f>VLOOKUP(E5880, '2024D'!$A$2:$G$339, 3, FALSE)</f>
        <v>11234</v>
      </c>
      <c r="P5880">
        <f>_20206[[#This Row],[最低排名]]-_20206[[#This Row],[同分人数]]+1</f>
        <v>10986</v>
      </c>
      <c r="Q5880">
        <f>IF(O5880&gt;=开始!$B$6, 1, 0)</f>
        <v>1</v>
      </c>
      <c r="R5880">
        <f>_20206[[#This Row],[最低排名]]-开始!$B$6</f>
        <v>11234</v>
      </c>
    </row>
    <row r="5881" spans="1:18">
      <c r="A5881">
        <v>43104</v>
      </c>
      <c r="B5881" t="s">
        <v>630</v>
      </c>
      <c r="C5881" t="str">
        <f t="shared" si="350"/>
        <v>苏州大学</v>
      </c>
      <c r="D5881" t="str">
        <f t="shared" si="351"/>
        <v>04</v>
      </c>
      <c r="E5881" t="s">
        <v>246</v>
      </c>
      <c r="F5881">
        <v>218</v>
      </c>
      <c r="G5881">
        <v>120</v>
      </c>
      <c r="H5881">
        <v>133</v>
      </c>
      <c r="I5881">
        <v>67</v>
      </c>
      <c r="J5881">
        <v>67</v>
      </c>
      <c r="K5881">
        <v>67</v>
      </c>
      <c r="L5881">
        <v>0</v>
      </c>
      <c r="M5881">
        <v>2024</v>
      </c>
      <c r="N5881">
        <f>VLOOKUP(E5881, '2024D'!$A$2:$G$339, 2, FALSE)</f>
        <v>194</v>
      </c>
      <c r="O5881">
        <f>VLOOKUP(E5881, '2024D'!$A$2:$G$339, 3, FALSE)</f>
        <v>7412</v>
      </c>
      <c r="P5881">
        <f>_20206[[#This Row],[最低排名]]-_20206[[#This Row],[同分人数]]+1</f>
        <v>7219</v>
      </c>
      <c r="Q5881">
        <f>IF(O5881&gt;=开始!$B$6, 1, 0)</f>
        <v>1</v>
      </c>
      <c r="R5881">
        <f>_20206[[#This Row],[最低排名]]-开始!$B$6</f>
        <v>7412</v>
      </c>
    </row>
    <row r="5882" spans="1:18">
      <c r="A5882">
        <v>43105</v>
      </c>
      <c r="B5882" t="s">
        <v>631</v>
      </c>
      <c r="C5882" t="str">
        <f t="shared" si="350"/>
        <v>苏州大学</v>
      </c>
      <c r="D5882" t="str">
        <f t="shared" si="351"/>
        <v>05</v>
      </c>
      <c r="E5882" t="s">
        <v>628</v>
      </c>
      <c r="F5882">
        <v>224</v>
      </c>
      <c r="G5882">
        <v>114</v>
      </c>
      <c r="H5882">
        <v>128</v>
      </c>
      <c r="I5882">
        <v>70</v>
      </c>
      <c r="J5882">
        <v>67</v>
      </c>
      <c r="K5882">
        <v>58</v>
      </c>
      <c r="L5882">
        <v>0</v>
      </c>
      <c r="M5882">
        <v>2024</v>
      </c>
      <c r="N5882">
        <f>VLOOKUP(E5882, '2024D'!$A$2:$G$339, 2, FALSE)</f>
        <v>194</v>
      </c>
      <c r="O5882">
        <f>VLOOKUP(E5882, '2024D'!$A$2:$G$339, 3, FALSE)</f>
        <v>8372</v>
      </c>
      <c r="P5882">
        <f>_20206[[#This Row],[最低排名]]-_20206[[#This Row],[同分人数]]+1</f>
        <v>8179</v>
      </c>
      <c r="Q5882">
        <f>IF(O5882&gt;=开始!$B$6, 1, 0)</f>
        <v>1</v>
      </c>
      <c r="R5882">
        <f>_20206[[#This Row],[最低排名]]-开始!$B$6</f>
        <v>8372</v>
      </c>
    </row>
    <row r="5883" spans="1:18">
      <c r="A5883">
        <v>43201</v>
      </c>
      <c r="B5883" t="s">
        <v>633</v>
      </c>
      <c r="C5883" t="str">
        <f t="shared" si="350"/>
        <v>江苏科大</v>
      </c>
      <c r="D5883" t="str">
        <f t="shared" si="351"/>
        <v>01</v>
      </c>
      <c r="E5883" t="s">
        <v>323</v>
      </c>
      <c r="F5883">
        <v>209</v>
      </c>
      <c r="G5883">
        <v>108</v>
      </c>
      <c r="H5883">
        <v>104</v>
      </c>
      <c r="I5883">
        <v>64</v>
      </c>
      <c r="J5883">
        <v>55</v>
      </c>
      <c r="K5883">
        <v>49</v>
      </c>
      <c r="L5883">
        <v>0</v>
      </c>
      <c r="M5883">
        <v>2024</v>
      </c>
      <c r="N5883">
        <f>VLOOKUP(E5883, '2024D'!$A$2:$G$339, 2, FALSE)</f>
        <v>257</v>
      </c>
      <c r="O5883">
        <f>VLOOKUP(E5883, '2024D'!$A$2:$G$339, 3, FALSE)</f>
        <v>24337</v>
      </c>
      <c r="P5883">
        <f>_20206[[#This Row],[最低排名]]-_20206[[#This Row],[同分人数]]+1</f>
        <v>24081</v>
      </c>
      <c r="Q5883">
        <f>IF(O5883&gt;=开始!$B$6, 1, 0)</f>
        <v>1</v>
      </c>
      <c r="R5883">
        <f>_20206[[#This Row],[最低排名]]-开始!$B$6</f>
        <v>24337</v>
      </c>
    </row>
    <row r="5884" spans="1:18">
      <c r="A5884">
        <v>43202</v>
      </c>
      <c r="B5884" t="s">
        <v>634</v>
      </c>
      <c r="C5884" t="str">
        <f t="shared" si="350"/>
        <v>江苏科大</v>
      </c>
      <c r="D5884" t="str">
        <f t="shared" si="351"/>
        <v>02</v>
      </c>
      <c r="E5884" t="s">
        <v>863</v>
      </c>
      <c r="F5884">
        <v>202</v>
      </c>
      <c r="G5884">
        <v>106</v>
      </c>
      <c r="H5884">
        <v>102</v>
      </c>
      <c r="I5884">
        <v>64</v>
      </c>
      <c r="J5884">
        <v>49</v>
      </c>
      <c r="K5884">
        <v>49</v>
      </c>
      <c r="L5884">
        <v>0</v>
      </c>
      <c r="M5884">
        <v>2024</v>
      </c>
      <c r="N5884">
        <f>VLOOKUP(E5884, '2024D'!$A$2:$G$339, 2, FALSE)</f>
        <v>250</v>
      </c>
      <c r="O5884">
        <f>VLOOKUP(E5884, '2024D'!$A$2:$G$339, 3, FALSE)</f>
        <v>28028</v>
      </c>
      <c r="P5884">
        <f>_20206[[#This Row],[最低排名]]-_20206[[#This Row],[同分人数]]+1</f>
        <v>27779</v>
      </c>
      <c r="Q5884">
        <f>IF(O5884&gt;=开始!$B$6, 1, 0)</f>
        <v>1</v>
      </c>
      <c r="R5884">
        <f>_20206[[#This Row],[最低排名]]-开始!$B$6</f>
        <v>28028</v>
      </c>
    </row>
    <row r="5885" spans="1:18">
      <c r="A5885">
        <v>43203</v>
      </c>
      <c r="B5885" t="s">
        <v>635</v>
      </c>
      <c r="C5885" t="str">
        <f t="shared" si="350"/>
        <v>江苏科大</v>
      </c>
      <c r="D5885" t="str">
        <f t="shared" si="351"/>
        <v>03</v>
      </c>
      <c r="E5885" t="s">
        <v>120</v>
      </c>
      <c r="F5885">
        <v>201</v>
      </c>
      <c r="G5885">
        <v>104</v>
      </c>
      <c r="H5885">
        <v>126</v>
      </c>
      <c r="I5885">
        <v>58</v>
      </c>
      <c r="J5885">
        <v>49</v>
      </c>
      <c r="K5885">
        <v>46</v>
      </c>
      <c r="L5885">
        <v>0</v>
      </c>
      <c r="M5885">
        <v>2024</v>
      </c>
      <c r="N5885">
        <f>VLOOKUP(E5885, '2024D'!$A$2:$G$339, 2, FALSE)</f>
        <v>225</v>
      </c>
      <c r="O5885">
        <f>VLOOKUP(E5885, '2024D'!$A$2:$G$339, 3, FALSE)</f>
        <v>24562</v>
      </c>
      <c r="P5885">
        <f>_20206[[#This Row],[最低排名]]-_20206[[#This Row],[同分人数]]+1</f>
        <v>24338</v>
      </c>
      <c r="Q5885">
        <f>IF(O5885&gt;=开始!$B$6, 1, 0)</f>
        <v>1</v>
      </c>
      <c r="R5885">
        <f>_20206[[#This Row],[最低排名]]-开始!$B$6</f>
        <v>24562</v>
      </c>
    </row>
    <row r="5886" spans="1:18">
      <c r="A5886">
        <v>43204</v>
      </c>
      <c r="B5886" t="s">
        <v>2283</v>
      </c>
      <c r="C5886" t="str">
        <f t="shared" si="350"/>
        <v>江苏科大</v>
      </c>
      <c r="D5886" t="str">
        <f t="shared" si="351"/>
        <v>04</v>
      </c>
      <c r="E5886" t="s">
        <v>141</v>
      </c>
      <c r="F5886">
        <v>197</v>
      </c>
      <c r="G5886">
        <v>100</v>
      </c>
      <c r="H5886">
        <v>123</v>
      </c>
      <c r="I5886">
        <v>61</v>
      </c>
      <c r="J5886">
        <v>46</v>
      </c>
      <c r="K5886">
        <v>43</v>
      </c>
      <c r="L5886">
        <v>0</v>
      </c>
      <c r="M5886">
        <v>2024</v>
      </c>
      <c r="N5886">
        <f>VLOOKUP(E5886, '2024D'!$A$2:$G$339, 2, FALSE)</f>
        <v>248</v>
      </c>
      <c r="O5886">
        <f>VLOOKUP(E5886, '2024D'!$A$2:$G$339, 3, FALSE)</f>
        <v>26996</v>
      </c>
      <c r="P5886">
        <f>_20206[[#This Row],[最低排名]]-_20206[[#This Row],[同分人数]]+1</f>
        <v>26749</v>
      </c>
      <c r="Q5886">
        <f>IF(O5886&gt;=开始!$B$6, 1, 0)</f>
        <v>1</v>
      </c>
      <c r="R5886">
        <f>_20206[[#This Row],[最低排名]]-开始!$B$6</f>
        <v>26996</v>
      </c>
    </row>
    <row r="5887" spans="1:18">
      <c r="A5887">
        <v>43301</v>
      </c>
      <c r="B5887" t="s">
        <v>636</v>
      </c>
      <c r="C5887" t="str">
        <f t="shared" si="350"/>
        <v>南京工大</v>
      </c>
      <c r="D5887" t="str">
        <f t="shared" si="351"/>
        <v>01</v>
      </c>
      <c r="E5887" t="s">
        <v>68</v>
      </c>
      <c r="F5887">
        <v>204</v>
      </c>
      <c r="G5887">
        <v>112</v>
      </c>
      <c r="H5887">
        <v>121</v>
      </c>
      <c r="I5887">
        <v>67</v>
      </c>
      <c r="J5887">
        <v>67</v>
      </c>
      <c r="K5887">
        <v>61</v>
      </c>
      <c r="L5887">
        <v>0</v>
      </c>
      <c r="M5887">
        <v>2024</v>
      </c>
      <c r="N5887">
        <f>VLOOKUP(E5887, '2024D'!$A$2:$G$339, 2, FALSE)</f>
        <v>251</v>
      </c>
      <c r="O5887">
        <f>VLOOKUP(E5887, '2024D'!$A$2:$G$339, 3, FALSE)</f>
        <v>14532</v>
      </c>
      <c r="P5887">
        <f>_20206[[#This Row],[最低排名]]-_20206[[#This Row],[同分人数]]+1</f>
        <v>14282</v>
      </c>
      <c r="Q5887">
        <f>IF(O5887&gt;=开始!$B$6, 1, 0)</f>
        <v>1</v>
      </c>
      <c r="R5887">
        <f>_20206[[#This Row],[最低排名]]-开始!$B$6</f>
        <v>14532</v>
      </c>
    </row>
    <row r="5888" spans="1:18">
      <c r="A5888">
        <v>43302</v>
      </c>
      <c r="B5888" t="s">
        <v>637</v>
      </c>
      <c r="C5888" t="str">
        <f t="shared" si="350"/>
        <v>南京工大</v>
      </c>
      <c r="D5888" t="str">
        <f t="shared" si="351"/>
        <v>02</v>
      </c>
      <c r="E5888" t="s">
        <v>43</v>
      </c>
      <c r="F5888">
        <v>210</v>
      </c>
      <c r="G5888">
        <v>111</v>
      </c>
      <c r="H5888">
        <v>119</v>
      </c>
      <c r="I5888">
        <v>61</v>
      </c>
      <c r="J5888">
        <v>61</v>
      </c>
      <c r="K5888">
        <v>52</v>
      </c>
      <c r="L5888">
        <v>0</v>
      </c>
      <c r="M5888">
        <v>2024</v>
      </c>
      <c r="N5888">
        <f>VLOOKUP(E5888, '2024D'!$A$2:$G$339, 2, FALSE)</f>
        <v>228</v>
      </c>
      <c r="O5888">
        <f>VLOOKUP(E5888, '2024D'!$A$2:$G$339, 3, FALSE)</f>
        <v>18767</v>
      </c>
      <c r="P5888">
        <f>_20206[[#This Row],[最低排名]]-_20206[[#This Row],[同分人数]]+1</f>
        <v>18540</v>
      </c>
      <c r="Q5888">
        <f>IF(O5888&gt;=开始!$B$6, 1, 0)</f>
        <v>1</v>
      </c>
      <c r="R5888">
        <f>_20206[[#This Row],[最低排名]]-开始!$B$6</f>
        <v>18767</v>
      </c>
    </row>
    <row r="5889" spans="1:18">
      <c r="A5889">
        <v>43303</v>
      </c>
      <c r="B5889" t="s">
        <v>638</v>
      </c>
      <c r="C5889" t="str">
        <f t="shared" si="350"/>
        <v>南京工大</v>
      </c>
      <c r="D5889" t="str">
        <f t="shared" si="351"/>
        <v>03</v>
      </c>
      <c r="E5889" t="s">
        <v>85</v>
      </c>
      <c r="F5889">
        <v>207</v>
      </c>
      <c r="G5889">
        <v>111</v>
      </c>
      <c r="H5889">
        <v>105</v>
      </c>
      <c r="I5889">
        <v>64</v>
      </c>
      <c r="J5889">
        <v>58</v>
      </c>
      <c r="K5889">
        <v>52</v>
      </c>
      <c r="L5889">
        <v>0</v>
      </c>
      <c r="M5889">
        <v>2024</v>
      </c>
      <c r="N5889">
        <f>VLOOKUP(E5889, '2024D'!$A$2:$G$339, 2, FALSE)</f>
        <v>259</v>
      </c>
      <c r="O5889">
        <f>VLOOKUP(E5889, '2024D'!$A$2:$G$339, 3, FALSE)</f>
        <v>23040</v>
      </c>
      <c r="P5889">
        <f>_20206[[#This Row],[最低排名]]-_20206[[#This Row],[同分人数]]+1</f>
        <v>22782</v>
      </c>
      <c r="Q5889">
        <f>IF(O5889&gt;=开始!$B$6, 1, 0)</f>
        <v>1</v>
      </c>
      <c r="R5889">
        <f>_20206[[#This Row],[最低排名]]-开始!$B$6</f>
        <v>23040</v>
      </c>
    </row>
    <row r="5890" spans="1:18">
      <c r="A5890">
        <v>43401</v>
      </c>
      <c r="B5890" t="s">
        <v>640</v>
      </c>
      <c r="C5890" t="str">
        <f t="shared" si="350"/>
        <v>常州大学</v>
      </c>
      <c r="D5890" t="str">
        <f t="shared" si="351"/>
        <v>01</v>
      </c>
      <c r="E5890" t="s">
        <v>173</v>
      </c>
      <c r="F5890">
        <v>194</v>
      </c>
      <c r="G5890">
        <v>106</v>
      </c>
      <c r="H5890">
        <v>92</v>
      </c>
      <c r="I5890">
        <v>64</v>
      </c>
      <c r="J5890">
        <v>58</v>
      </c>
      <c r="K5890">
        <v>55</v>
      </c>
      <c r="L5890">
        <v>0</v>
      </c>
      <c r="M5890">
        <v>2024</v>
      </c>
      <c r="N5890">
        <f>VLOOKUP(E5890, '2024D'!$A$2:$G$339, 2, FALSE)</f>
        <v>237</v>
      </c>
      <c r="O5890">
        <f>VLOOKUP(E5890, '2024D'!$A$2:$G$339, 3, FALSE)</f>
        <v>28756</v>
      </c>
      <c r="P5890">
        <f>_20206[[#This Row],[最低排名]]-_20206[[#This Row],[同分人数]]+1</f>
        <v>28520</v>
      </c>
      <c r="Q5890">
        <f>IF(O5890&gt;=开始!$B$6, 1, 0)</f>
        <v>1</v>
      </c>
      <c r="R5890">
        <f>_20206[[#This Row],[最低排名]]-开始!$B$6</f>
        <v>28756</v>
      </c>
    </row>
    <row r="5891" spans="1:18">
      <c r="A5891">
        <v>43402</v>
      </c>
      <c r="B5891" t="s">
        <v>641</v>
      </c>
      <c r="C5891" t="str">
        <f t="shared" si="350"/>
        <v>常州大学</v>
      </c>
      <c r="D5891" t="str">
        <f t="shared" si="351"/>
        <v>02</v>
      </c>
      <c r="E5891" t="s">
        <v>124</v>
      </c>
      <c r="F5891">
        <v>205</v>
      </c>
      <c r="G5891">
        <v>105</v>
      </c>
      <c r="H5891">
        <v>95</v>
      </c>
      <c r="I5891">
        <v>58</v>
      </c>
      <c r="J5891">
        <v>55</v>
      </c>
      <c r="K5891">
        <v>52</v>
      </c>
      <c r="L5891">
        <v>0</v>
      </c>
      <c r="M5891">
        <v>2024</v>
      </c>
      <c r="N5891">
        <f>VLOOKUP(E5891, '2024D'!$A$2:$G$339, 2, FALSE)</f>
        <v>266</v>
      </c>
      <c r="O5891">
        <f>VLOOKUP(E5891, '2024D'!$A$2:$G$339, 3, FALSE)</f>
        <v>28294</v>
      </c>
      <c r="P5891">
        <f>_20206[[#This Row],[最低排名]]-_20206[[#This Row],[同分人数]]+1</f>
        <v>28029</v>
      </c>
      <c r="Q5891">
        <f>IF(O5891&gt;=开始!$B$6, 1, 0)</f>
        <v>1</v>
      </c>
      <c r="R5891">
        <f>_20206[[#This Row],[最低排名]]-开始!$B$6</f>
        <v>28294</v>
      </c>
    </row>
    <row r="5892" spans="1:18">
      <c r="A5892">
        <v>43501</v>
      </c>
      <c r="B5892" t="s">
        <v>645</v>
      </c>
      <c r="C5892" t="str">
        <f t="shared" si="350"/>
        <v>南京邮电</v>
      </c>
      <c r="D5892" t="str">
        <f t="shared" si="351"/>
        <v>01</v>
      </c>
      <c r="E5892" t="s">
        <v>619</v>
      </c>
      <c r="F5892">
        <v>219</v>
      </c>
      <c r="G5892">
        <v>113</v>
      </c>
      <c r="H5892">
        <v>133</v>
      </c>
      <c r="I5892">
        <v>67</v>
      </c>
      <c r="J5892">
        <v>67</v>
      </c>
      <c r="K5892">
        <v>64</v>
      </c>
      <c r="L5892">
        <v>0</v>
      </c>
      <c r="M5892">
        <v>2024</v>
      </c>
      <c r="N5892">
        <f>VLOOKUP(E5892, '2024D'!$A$2:$G$339, 2, FALSE)</f>
        <v>206</v>
      </c>
      <c r="O5892">
        <f>VLOOKUP(E5892, '2024D'!$A$2:$G$339, 3, FALSE)</f>
        <v>7798</v>
      </c>
      <c r="P5892">
        <f>_20206[[#This Row],[最低排名]]-_20206[[#This Row],[同分人数]]+1</f>
        <v>7593</v>
      </c>
      <c r="Q5892">
        <f>IF(O5892&gt;=开始!$B$6, 1, 0)</f>
        <v>1</v>
      </c>
      <c r="R5892">
        <f>_20206[[#This Row],[最低排名]]-开始!$B$6</f>
        <v>7798</v>
      </c>
    </row>
    <row r="5893" spans="1:18">
      <c r="A5893">
        <v>43601</v>
      </c>
      <c r="B5893" t="s">
        <v>646</v>
      </c>
      <c r="C5893" t="str">
        <f t="shared" si="350"/>
        <v>南京林大</v>
      </c>
      <c r="D5893" t="str">
        <f t="shared" si="351"/>
        <v>01</v>
      </c>
      <c r="E5893" t="s">
        <v>136</v>
      </c>
      <c r="F5893">
        <v>224</v>
      </c>
      <c r="G5893">
        <v>121</v>
      </c>
      <c r="H5893">
        <v>113</v>
      </c>
      <c r="I5893">
        <v>64</v>
      </c>
      <c r="J5893">
        <v>61</v>
      </c>
      <c r="K5893">
        <v>49</v>
      </c>
      <c r="L5893">
        <v>0</v>
      </c>
      <c r="M5893">
        <v>2024</v>
      </c>
      <c r="N5893">
        <f>VLOOKUP(E5893, '2024D'!$A$2:$G$339, 2, FALSE)</f>
        <v>278</v>
      </c>
      <c r="O5893">
        <f>VLOOKUP(E5893, '2024D'!$A$2:$G$339, 3, FALSE)</f>
        <v>16761</v>
      </c>
      <c r="P5893">
        <f>_20206[[#This Row],[最低排名]]-_20206[[#This Row],[同分人数]]+1</f>
        <v>16484</v>
      </c>
      <c r="Q5893">
        <f>IF(O5893&gt;=开始!$B$6, 1, 0)</f>
        <v>1</v>
      </c>
      <c r="R5893">
        <f>_20206[[#This Row],[最低排名]]-开始!$B$6</f>
        <v>16761</v>
      </c>
    </row>
    <row r="5894" spans="1:18">
      <c r="A5894">
        <v>43602</v>
      </c>
      <c r="B5894" t="s">
        <v>647</v>
      </c>
      <c r="C5894" t="str">
        <f t="shared" si="350"/>
        <v>南京林大</v>
      </c>
      <c r="D5894" t="str">
        <f t="shared" si="351"/>
        <v>02</v>
      </c>
      <c r="E5894" t="s">
        <v>48</v>
      </c>
      <c r="F5894">
        <v>208</v>
      </c>
      <c r="G5894">
        <v>106</v>
      </c>
      <c r="H5894">
        <v>121</v>
      </c>
      <c r="I5894">
        <v>61</v>
      </c>
      <c r="J5894">
        <v>61</v>
      </c>
      <c r="K5894">
        <v>58</v>
      </c>
      <c r="L5894">
        <v>0</v>
      </c>
      <c r="M5894">
        <v>2024</v>
      </c>
      <c r="N5894">
        <f>VLOOKUP(E5894, '2024D'!$A$2:$G$339, 2, FALSE)</f>
        <v>264</v>
      </c>
      <c r="O5894">
        <f>VLOOKUP(E5894, '2024D'!$A$2:$G$339, 3, FALSE)</f>
        <v>17313</v>
      </c>
      <c r="P5894">
        <f>_20206[[#This Row],[最低排名]]-_20206[[#This Row],[同分人数]]+1</f>
        <v>17050</v>
      </c>
      <c r="Q5894">
        <f>IF(O5894&gt;=开始!$B$6, 1, 0)</f>
        <v>1</v>
      </c>
      <c r="R5894">
        <f>_20206[[#This Row],[最低排名]]-开始!$B$6</f>
        <v>17313</v>
      </c>
    </row>
    <row r="5895" spans="1:18">
      <c r="A5895">
        <v>43603</v>
      </c>
      <c r="B5895" t="s">
        <v>648</v>
      </c>
      <c r="C5895" t="str">
        <f t="shared" si="350"/>
        <v>南京林大</v>
      </c>
      <c r="D5895" t="str">
        <f t="shared" si="351"/>
        <v>03</v>
      </c>
      <c r="E5895" t="s">
        <v>37</v>
      </c>
      <c r="F5895">
        <v>211</v>
      </c>
      <c r="G5895">
        <v>114</v>
      </c>
      <c r="H5895">
        <v>120</v>
      </c>
      <c r="I5895">
        <v>67</v>
      </c>
      <c r="J5895">
        <v>67</v>
      </c>
      <c r="K5895">
        <v>58</v>
      </c>
      <c r="L5895">
        <v>0</v>
      </c>
      <c r="M5895">
        <v>2024</v>
      </c>
      <c r="N5895">
        <f>VLOOKUP(E5895, '2024D'!$A$2:$G$339, 2, FALSE)</f>
        <v>225</v>
      </c>
      <c r="O5895">
        <f>VLOOKUP(E5895, '2024D'!$A$2:$G$339, 3, FALSE)</f>
        <v>13763</v>
      </c>
      <c r="P5895">
        <f>_20206[[#This Row],[最低排名]]-_20206[[#This Row],[同分人数]]+1</f>
        <v>13539</v>
      </c>
      <c r="Q5895">
        <f>IF(O5895&gt;=开始!$B$6, 1, 0)</f>
        <v>1</v>
      </c>
      <c r="R5895">
        <f>_20206[[#This Row],[最低排名]]-开始!$B$6</f>
        <v>13763</v>
      </c>
    </row>
    <row r="5896" spans="1:18">
      <c r="A5896">
        <v>43604</v>
      </c>
      <c r="B5896" t="s">
        <v>2284</v>
      </c>
      <c r="C5896" t="str">
        <f t="shared" si="350"/>
        <v>南京林大</v>
      </c>
      <c r="D5896" t="str">
        <f t="shared" si="351"/>
        <v>04</v>
      </c>
      <c r="E5896" t="s">
        <v>168</v>
      </c>
      <c r="F5896">
        <v>204</v>
      </c>
      <c r="G5896">
        <v>113</v>
      </c>
      <c r="H5896">
        <v>114</v>
      </c>
      <c r="I5896">
        <v>61</v>
      </c>
      <c r="J5896">
        <v>61</v>
      </c>
      <c r="K5896">
        <v>55</v>
      </c>
      <c r="L5896">
        <v>0</v>
      </c>
      <c r="M5896">
        <v>2024</v>
      </c>
      <c r="N5896">
        <f>VLOOKUP(E5896, '2024D'!$A$2:$G$339, 2, FALSE)</f>
        <v>247</v>
      </c>
      <c r="O5896">
        <f>VLOOKUP(E5896, '2024D'!$A$2:$G$339, 3, FALSE)</f>
        <v>20693</v>
      </c>
      <c r="P5896">
        <f>_20206[[#This Row],[最低排名]]-_20206[[#This Row],[同分人数]]+1</f>
        <v>20447</v>
      </c>
      <c r="Q5896">
        <f>IF(O5896&gt;=开始!$B$6, 1, 0)</f>
        <v>1</v>
      </c>
      <c r="R5896">
        <f>_20206[[#This Row],[最低排名]]-开始!$B$6</f>
        <v>20693</v>
      </c>
    </row>
    <row r="5897" spans="1:18">
      <c r="A5897">
        <v>43701</v>
      </c>
      <c r="B5897" t="s">
        <v>650</v>
      </c>
      <c r="C5897" t="str">
        <f t="shared" si="350"/>
        <v>江苏大学</v>
      </c>
      <c r="D5897" t="str">
        <f t="shared" si="351"/>
        <v>01</v>
      </c>
      <c r="E5897" t="s">
        <v>62</v>
      </c>
      <c r="F5897">
        <v>225</v>
      </c>
      <c r="G5897">
        <v>115</v>
      </c>
      <c r="H5897">
        <v>119</v>
      </c>
      <c r="I5897">
        <v>67</v>
      </c>
      <c r="J5897">
        <v>61</v>
      </c>
      <c r="K5897">
        <v>55</v>
      </c>
      <c r="L5897">
        <v>0</v>
      </c>
      <c r="M5897">
        <v>2024</v>
      </c>
      <c r="N5897">
        <f>VLOOKUP(E5897, '2024D'!$A$2:$G$339, 2, FALSE)</f>
        <v>233</v>
      </c>
      <c r="O5897">
        <f>VLOOKUP(E5897, '2024D'!$A$2:$G$339, 3, FALSE)</f>
        <v>12860</v>
      </c>
      <c r="P5897">
        <f>_20206[[#This Row],[最低排名]]-_20206[[#This Row],[同分人数]]+1</f>
        <v>12628</v>
      </c>
      <c r="Q5897">
        <f>IF(O5897&gt;=开始!$B$6, 1, 0)</f>
        <v>1</v>
      </c>
      <c r="R5897">
        <f>_20206[[#This Row],[最低排名]]-开始!$B$6</f>
        <v>12860</v>
      </c>
    </row>
    <row r="5898" spans="1:18">
      <c r="A5898">
        <v>43702</v>
      </c>
      <c r="B5898" t="s">
        <v>651</v>
      </c>
      <c r="C5898" t="str">
        <f t="shared" si="350"/>
        <v>江苏大学</v>
      </c>
      <c r="D5898" t="str">
        <f t="shared" si="351"/>
        <v>02</v>
      </c>
      <c r="E5898" t="s">
        <v>90</v>
      </c>
      <c r="F5898">
        <v>209</v>
      </c>
      <c r="G5898">
        <v>109</v>
      </c>
      <c r="H5898">
        <v>107</v>
      </c>
      <c r="I5898">
        <v>64</v>
      </c>
      <c r="J5898">
        <v>61</v>
      </c>
      <c r="K5898">
        <v>52</v>
      </c>
      <c r="L5898">
        <v>0</v>
      </c>
      <c r="M5898">
        <v>2024</v>
      </c>
      <c r="N5898">
        <f>VLOOKUP(E5898, '2024D'!$A$2:$G$339, 2, FALSE)</f>
        <v>270</v>
      </c>
      <c r="O5898">
        <f>VLOOKUP(E5898, '2024D'!$A$2:$G$339, 3, FALSE)</f>
        <v>21226</v>
      </c>
      <c r="P5898">
        <f>_20206[[#This Row],[最低排名]]-_20206[[#This Row],[同分人数]]+1</f>
        <v>20957</v>
      </c>
      <c r="Q5898">
        <f>IF(O5898&gt;=开始!$B$6, 1, 0)</f>
        <v>1</v>
      </c>
      <c r="R5898">
        <f>_20206[[#This Row],[最低排名]]-开始!$B$6</f>
        <v>21226</v>
      </c>
    </row>
    <row r="5899" spans="1:18">
      <c r="A5899">
        <v>43801</v>
      </c>
      <c r="B5899" t="s">
        <v>652</v>
      </c>
      <c r="C5899" t="str">
        <f t="shared" si="350"/>
        <v>南京信息</v>
      </c>
      <c r="D5899" t="str">
        <f t="shared" si="351"/>
        <v>01</v>
      </c>
      <c r="E5899" t="s">
        <v>18</v>
      </c>
      <c r="F5899">
        <v>233</v>
      </c>
      <c r="G5899">
        <v>128</v>
      </c>
      <c r="H5899">
        <v>120</v>
      </c>
      <c r="I5899">
        <v>67</v>
      </c>
      <c r="J5899">
        <v>67</v>
      </c>
      <c r="K5899">
        <v>58</v>
      </c>
      <c r="L5899">
        <v>0</v>
      </c>
      <c r="M5899">
        <v>2024</v>
      </c>
      <c r="N5899">
        <f>VLOOKUP(E5899, '2024D'!$A$2:$G$339, 2, FALSE)</f>
        <v>197</v>
      </c>
      <c r="O5899">
        <f>VLOOKUP(E5899, '2024D'!$A$2:$G$339, 3, FALSE)</f>
        <v>8758</v>
      </c>
      <c r="P5899">
        <f>_20206[[#This Row],[最低排名]]-_20206[[#This Row],[同分人数]]+1</f>
        <v>8562</v>
      </c>
      <c r="Q5899">
        <f>IF(O5899&gt;=开始!$B$6, 1, 0)</f>
        <v>1</v>
      </c>
      <c r="R5899">
        <f>_20206[[#This Row],[最低排名]]-开始!$B$6</f>
        <v>8758</v>
      </c>
    </row>
    <row r="5900" spans="1:18">
      <c r="A5900">
        <v>43802</v>
      </c>
      <c r="B5900" t="s">
        <v>653</v>
      </c>
      <c r="C5900" t="str">
        <f t="shared" si="350"/>
        <v>南京信息</v>
      </c>
      <c r="D5900" t="str">
        <f t="shared" si="351"/>
        <v>02</v>
      </c>
      <c r="E5900" t="s">
        <v>87</v>
      </c>
      <c r="F5900">
        <v>220</v>
      </c>
      <c r="G5900">
        <v>127</v>
      </c>
      <c r="H5900">
        <v>117</v>
      </c>
      <c r="I5900">
        <v>64</v>
      </c>
      <c r="J5900">
        <v>64</v>
      </c>
      <c r="K5900">
        <v>61</v>
      </c>
      <c r="L5900">
        <v>0</v>
      </c>
      <c r="M5900">
        <v>2024</v>
      </c>
      <c r="N5900">
        <f>VLOOKUP(E5900, '2024D'!$A$2:$G$339, 2, FALSE)</f>
        <v>225</v>
      </c>
      <c r="O5900">
        <f>VLOOKUP(E5900, '2024D'!$A$2:$G$339, 3, FALSE)</f>
        <v>13085</v>
      </c>
      <c r="P5900">
        <f>_20206[[#This Row],[最低排名]]-_20206[[#This Row],[同分人数]]+1</f>
        <v>12861</v>
      </c>
      <c r="Q5900">
        <f>IF(O5900&gt;=开始!$B$6, 1, 0)</f>
        <v>1</v>
      </c>
      <c r="R5900">
        <f>_20206[[#This Row],[最低排名]]-开始!$B$6</f>
        <v>13085</v>
      </c>
    </row>
    <row r="5901" spans="1:18">
      <c r="A5901">
        <v>43803</v>
      </c>
      <c r="B5901" t="s">
        <v>654</v>
      </c>
      <c r="C5901" t="str">
        <f t="shared" si="350"/>
        <v>南京信息</v>
      </c>
      <c r="D5901" t="str">
        <f t="shared" si="351"/>
        <v>03</v>
      </c>
      <c r="E5901" t="s">
        <v>191</v>
      </c>
      <c r="F5901">
        <v>211</v>
      </c>
      <c r="G5901">
        <v>109</v>
      </c>
      <c r="H5901">
        <v>101</v>
      </c>
      <c r="I5901">
        <v>70</v>
      </c>
      <c r="J5901">
        <v>67</v>
      </c>
      <c r="K5901">
        <v>67</v>
      </c>
      <c r="L5901">
        <v>0</v>
      </c>
      <c r="M5901">
        <v>2024</v>
      </c>
      <c r="N5901">
        <f>VLOOKUP(E5901, '2024D'!$A$2:$G$339, 2, FALSE)</f>
        <v>236</v>
      </c>
      <c r="O5901">
        <f>VLOOKUP(E5901, '2024D'!$A$2:$G$339, 3, FALSE)</f>
        <v>15485</v>
      </c>
      <c r="P5901">
        <f>_20206[[#This Row],[最低排名]]-_20206[[#This Row],[同分人数]]+1</f>
        <v>15250</v>
      </c>
      <c r="Q5901">
        <f>IF(O5901&gt;=开始!$B$6, 1, 0)</f>
        <v>1</v>
      </c>
      <c r="R5901">
        <f>_20206[[#This Row],[最低排名]]-开始!$B$6</f>
        <v>15485</v>
      </c>
    </row>
    <row r="5902" spans="1:18">
      <c r="A5902">
        <v>43901</v>
      </c>
      <c r="B5902" t="s">
        <v>655</v>
      </c>
      <c r="C5902" t="str">
        <f t="shared" si="350"/>
        <v>南通大学</v>
      </c>
      <c r="D5902" t="str">
        <f t="shared" si="351"/>
        <v>01</v>
      </c>
      <c r="E5902" t="s">
        <v>649</v>
      </c>
      <c r="F5902">
        <v>219</v>
      </c>
      <c r="G5902">
        <v>110</v>
      </c>
      <c r="H5902">
        <v>127</v>
      </c>
      <c r="I5902">
        <v>61</v>
      </c>
      <c r="J5902">
        <v>58</v>
      </c>
      <c r="K5902">
        <v>43</v>
      </c>
      <c r="L5902">
        <v>0</v>
      </c>
      <c r="M5902">
        <v>2024</v>
      </c>
      <c r="N5902">
        <f>VLOOKUP(E5902, '2024D'!$A$2:$G$339, 2, FALSE)</f>
        <v>254</v>
      </c>
      <c r="O5902">
        <f>VLOOKUP(E5902, '2024D'!$A$2:$G$339, 3, FALSE)</f>
        <v>17567</v>
      </c>
      <c r="P5902">
        <f>_20206[[#This Row],[最低排名]]-_20206[[#This Row],[同分人数]]+1</f>
        <v>17314</v>
      </c>
      <c r="Q5902">
        <f>IF(O5902&gt;=开始!$B$6, 1, 0)</f>
        <v>1</v>
      </c>
      <c r="R5902">
        <f>_20206[[#This Row],[最低排名]]-开始!$B$6</f>
        <v>17567</v>
      </c>
    </row>
    <row r="5903" spans="1:18">
      <c r="A5903">
        <v>43902</v>
      </c>
      <c r="B5903" t="s">
        <v>656</v>
      </c>
      <c r="C5903" t="str">
        <f t="shared" si="350"/>
        <v>南通大学</v>
      </c>
      <c r="D5903" t="str">
        <f t="shared" si="351"/>
        <v>02</v>
      </c>
      <c r="E5903" t="s">
        <v>94</v>
      </c>
      <c r="F5903">
        <v>206</v>
      </c>
      <c r="G5903">
        <v>103</v>
      </c>
      <c r="H5903">
        <v>102</v>
      </c>
      <c r="I5903">
        <v>64</v>
      </c>
      <c r="J5903">
        <v>58</v>
      </c>
      <c r="K5903">
        <v>55</v>
      </c>
      <c r="L5903">
        <v>0</v>
      </c>
      <c r="M5903">
        <v>2024</v>
      </c>
      <c r="N5903">
        <f>VLOOKUP(E5903, '2024D'!$A$2:$G$339, 2, FALSE)</f>
        <v>253</v>
      </c>
      <c r="O5903">
        <f>VLOOKUP(E5903, '2024D'!$A$2:$G$339, 3, FALSE)</f>
        <v>23293</v>
      </c>
      <c r="P5903">
        <f>_20206[[#This Row],[最低排名]]-_20206[[#This Row],[同分人数]]+1</f>
        <v>23041</v>
      </c>
      <c r="Q5903">
        <f>IF(O5903&gt;=开始!$B$6, 1, 0)</f>
        <v>1</v>
      </c>
      <c r="R5903">
        <f>_20206[[#This Row],[最低排名]]-开始!$B$6</f>
        <v>23293</v>
      </c>
    </row>
    <row r="5904" spans="1:18">
      <c r="A5904">
        <v>43903</v>
      </c>
      <c r="B5904" t="s">
        <v>657</v>
      </c>
      <c r="C5904" t="str">
        <f t="shared" si="350"/>
        <v>南通大学</v>
      </c>
      <c r="D5904" t="str">
        <f t="shared" si="351"/>
        <v>03</v>
      </c>
      <c r="E5904" t="s">
        <v>124</v>
      </c>
      <c r="F5904">
        <v>190</v>
      </c>
      <c r="G5904">
        <v>100</v>
      </c>
      <c r="H5904">
        <v>107</v>
      </c>
      <c r="I5904">
        <v>61</v>
      </c>
      <c r="J5904">
        <v>55</v>
      </c>
      <c r="K5904">
        <v>52</v>
      </c>
      <c r="L5904">
        <v>0</v>
      </c>
      <c r="M5904">
        <v>2024</v>
      </c>
      <c r="N5904">
        <f>VLOOKUP(E5904, '2024D'!$A$2:$G$339, 2, FALSE)</f>
        <v>266</v>
      </c>
      <c r="O5904">
        <f>VLOOKUP(E5904, '2024D'!$A$2:$G$339, 3, FALSE)</f>
        <v>28294</v>
      </c>
      <c r="P5904">
        <f>_20206[[#This Row],[最低排名]]-_20206[[#This Row],[同分人数]]+1</f>
        <v>28029</v>
      </c>
      <c r="Q5904">
        <f>IF(O5904&gt;=开始!$B$6, 1, 0)</f>
        <v>1</v>
      </c>
      <c r="R5904">
        <f>_20206[[#This Row],[最低排名]]-开始!$B$6</f>
        <v>28294</v>
      </c>
    </row>
    <row r="5905" spans="1:18">
      <c r="A5905">
        <v>44001</v>
      </c>
      <c r="B5905" t="s">
        <v>658</v>
      </c>
      <c r="C5905" t="str">
        <f t="shared" si="350"/>
        <v>盐城工院</v>
      </c>
      <c r="D5905" t="str">
        <f t="shared" si="351"/>
        <v>01</v>
      </c>
      <c r="E5905" t="s">
        <v>232</v>
      </c>
      <c r="F5905">
        <v>185</v>
      </c>
      <c r="G5905">
        <v>102</v>
      </c>
      <c r="H5905">
        <v>91</v>
      </c>
      <c r="I5905">
        <v>67</v>
      </c>
      <c r="J5905">
        <v>52</v>
      </c>
      <c r="K5905">
        <v>43</v>
      </c>
      <c r="L5905">
        <v>0</v>
      </c>
      <c r="M5905">
        <v>2024</v>
      </c>
      <c r="N5905">
        <f>VLOOKUP(E5905, '2024D'!$A$2:$G$339, 2, FALSE)</f>
        <v>227</v>
      </c>
      <c r="O5905">
        <f>VLOOKUP(E5905, '2024D'!$A$2:$G$339, 3, FALSE)</f>
        <v>34709</v>
      </c>
      <c r="P5905">
        <f>_20206[[#This Row],[最低排名]]-_20206[[#This Row],[同分人数]]+1</f>
        <v>34483</v>
      </c>
      <c r="Q5905">
        <f>IF(O5905&gt;=开始!$B$6, 1, 0)</f>
        <v>1</v>
      </c>
      <c r="R5905">
        <f>_20206[[#This Row],[最低排名]]-开始!$B$6</f>
        <v>34709</v>
      </c>
    </row>
    <row r="5906" spans="1:18">
      <c r="A5906">
        <v>44101</v>
      </c>
      <c r="B5906" t="s">
        <v>660</v>
      </c>
      <c r="C5906" t="str">
        <f t="shared" si="350"/>
        <v>南京医大</v>
      </c>
      <c r="D5906" t="str">
        <f t="shared" si="351"/>
        <v>01</v>
      </c>
      <c r="E5906" t="s">
        <v>254</v>
      </c>
      <c r="F5906">
        <v>246</v>
      </c>
      <c r="G5906">
        <v>133</v>
      </c>
      <c r="H5906">
        <v>133</v>
      </c>
      <c r="I5906">
        <v>64</v>
      </c>
      <c r="J5906">
        <v>64</v>
      </c>
      <c r="K5906">
        <v>58</v>
      </c>
      <c r="L5906">
        <v>0</v>
      </c>
      <c r="M5906">
        <v>2024</v>
      </c>
      <c r="N5906">
        <f>VLOOKUP(E5906, '2024D'!$A$2:$G$339, 2, FALSE)</f>
        <v>178</v>
      </c>
      <c r="O5906">
        <f>VLOOKUP(E5906, '2024D'!$A$2:$G$339, 3, FALSE)</f>
        <v>5019</v>
      </c>
      <c r="P5906">
        <f>_20206[[#This Row],[最低排名]]-_20206[[#This Row],[同分人数]]+1</f>
        <v>4842</v>
      </c>
      <c r="Q5906">
        <f>IF(O5906&gt;=开始!$B$6, 1, 0)</f>
        <v>1</v>
      </c>
      <c r="R5906">
        <f>_20206[[#This Row],[最低排名]]-开始!$B$6</f>
        <v>5019</v>
      </c>
    </row>
    <row r="5907" spans="1:18">
      <c r="A5907">
        <v>44102</v>
      </c>
      <c r="B5907" t="s">
        <v>661</v>
      </c>
      <c r="C5907" t="str">
        <f t="shared" si="350"/>
        <v>南京医大</v>
      </c>
      <c r="D5907" t="str">
        <f t="shared" si="351"/>
        <v>02</v>
      </c>
      <c r="E5907" t="s">
        <v>506</v>
      </c>
      <c r="F5907">
        <v>209</v>
      </c>
      <c r="G5907">
        <v>107</v>
      </c>
      <c r="H5907">
        <v>131</v>
      </c>
      <c r="I5907">
        <v>64</v>
      </c>
      <c r="J5907">
        <v>64</v>
      </c>
      <c r="K5907">
        <v>49</v>
      </c>
      <c r="L5907">
        <v>0</v>
      </c>
      <c r="M5907">
        <v>2024</v>
      </c>
      <c r="N5907">
        <f>VLOOKUP(E5907, '2024D'!$A$2:$G$339, 2, FALSE)</f>
        <v>226</v>
      </c>
      <c r="O5907">
        <f>VLOOKUP(E5907, '2024D'!$A$2:$G$339, 3, FALSE)</f>
        <v>15249</v>
      </c>
      <c r="P5907">
        <f>_20206[[#This Row],[最低排名]]-_20206[[#This Row],[同分人数]]+1</f>
        <v>15024</v>
      </c>
      <c r="Q5907">
        <f>IF(O5907&gt;=开始!$B$6, 1, 0)</f>
        <v>1</v>
      </c>
      <c r="R5907">
        <f>_20206[[#This Row],[最低排名]]-开始!$B$6</f>
        <v>15249</v>
      </c>
    </row>
    <row r="5908" spans="1:18">
      <c r="A5908">
        <v>44103</v>
      </c>
      <c r="B5908" t="s">
        <v>662</v>
      </c>
      <c r="C5908" t="str">
        <f t="shared" si="350"/>
        <v>南京医大</v>
      </c>
      <c r="D5908" t="str">
        <f t="shared" si="351"/>
        <v>03</v>
      </c>
      <c r="E5908" t="s">
        <v>134</v>
      </c>
      <c r="F5908">
        <v>229</v>
      </c>
      <c r="G5908">
        <v>122</v>
      </c>
      <c r="H5908">
        <v>125</v>
      </c>
      <c r="I5908">
        <v>64</v>
      </c>
      <c r="J5908">
        <v>58</v>
      </c>
      <c r="K5908">
        <v>52</v>
      </c>
      <c r="L5908">
        <v>0</v>
      </c>
      <c r="M5908">
        <v>2024</v>
      </c>
      <c r="N5908">
        <f>VLOOKUP(E5908, '2024D'!$A$2:$G$339, 2, FALSE)</f>
        <v>239</v>
      </c>
      <c r="O5908">
        <f>VLOOKUP(E5908, '2024D'!$A$2:$G$339, 3, FALSE)</f>
        <v>12627</v>
      </c>
      <c r="P5908">
        <f>_20206[[#This Row],[最低排名]]-_20206[[#This Row],[同分人数]]+1</f>
        <v>12389</v>
      </c>
      <c r="Q5908">
        <f>IF(O5908&gt;=开始!$B$6, 1, 0)</f>
        <v>1</v>
      </c>
      <c r="R5908">
        <f>_20206[[#This Row],[最低排名]]-开始!$B$6</f>
        <v>12627</v>
      </c>
    </row>
    <row r="5909" spans="1:18">
      <c r="A5909">
        <v>44201</v>
      </c>
      <c r="B5909" t="s">
        <v>663</v>
      </c>
      <c r="C5909" t="str">
        <f t="shared" si="350"/>
        <v>南京中医</v>
      </c>
      <c r="D5909" t="str">
        <f t="shared" si="351"/>
        <v>01</v>
      </c>
      <c r="E5909" t="s">
        <v>23</v>
      </c>
      <c r="F5909">
        <v>232</v>
      </c>
      <c r="G5909">
        <v>123</v>
      </c>
      <c r="H5909">
        <v>122</v>
      </c>
      <c r="I5909">
        <v>67</v>
      </c>
      <c r="J5909">
        <v>64</v>
      </c>
      <c r="K5909">
        <v>61</v>
      </c>
      <c r="L5909">
        <v>0</v>
      </c>
      <c r="M5909">
        <v>2024</v>
      </c>
      <c r="N5909">
        <f>VLOOKUP(E5909, '2024D'!$A$2:$G$339, 2, FALSE)</f>
        <v>189</v>
      </c>
      <c r="O5909">
        <f>VLOOKUP(E5909, '2024D'!$A$2:$G$339, 3, FALSE)</f>
        <v>8561</v>
      </c>
      <c r="P5909">
        <f>_20206[[#This Row],[最低排名]]-_20206[[#This Row],[同分人数]]+1</f>
        <v>8373</v>
      </c>
      <c r="Q5909">
        <f>IF(O5909&gt;=开始!$B$6, 1, 0)</f>
        <v>1</v>
      </c>
      <c r="R5909">
        <f>_20206[[#This Row],[最低排名]]-开始!$B$6</f>
        <v>8561</v>
      </c>
    </row>
    <row r="5910" spans="1:18">
      <c r="A5910">
        <v>44202</v>
      </c>
      <c r="B5910" t="s">
        <v>664</v>
      </c>
      <c r="C5910" t="str">
        <f t="shared" si="350"/>
        <v>南京中医</v>
      </c>
      <c r="D5910" t="str">
        <f t="shared" si="351"/>
        <v>02</v>
      </c>
      <c r="E5910" t="s">
        <v>98</v>
      </c>
      <c r="F5910">
        <v>215</v>
      </c>
      <c r="G5910">
        <v>109</v>
      </c>
      <c r="H5910">
        <v>121</v>
      </c>
      <c r="I5910">
        <v>61</v>
      </c>
      <c r="J5910">
        <v>58</v>
      </c>
      <c r="K5910">
        <v>58</v>
      </c>
      <c r="L5910">
        <v>0</v>
      </c>
      <c r="M5910">
        <v>2024</v>
      </c>
      <c r="N5910">
        <f>VLOOKUP(E5910, '2024D'!$A$2:$G$339, 2, FALSE)</f>
        <v>271</v>
      </c>
      <c r="O5910">
        <f>VLOOKUP(E5910, '2024D'!$A$2:$G$339, 3, FALSE)</f>
        <v>16250</v>
      </c>
      <c r="P5910">
        <f>_20206[[#This Row],[最低排名]]-_20206[[#This Row],[同分人数]]+1</f>
        <v>15980</v>
      </c>
      <c r="Q5910">
        <f>IF(O5910&gt;=开始!$B$6, 1, 0)</f>
        <v>1</v>
      </c>
      <c r="R5910">
        <f>_20206[[#This Row],[最低排名]]-开始!$B$6</f>
        <v>16250</v>
      </c>
    </row>
    <row r="5911" spans="1:18">
      <c r="A5911">
        <v>44203</v>
      </c>
      <c r="B5911" t="s">
        <v>2285</v>
      </c>
      <c r="C5911" t="str">
        <f t="shared" si="350"/>
        <v>南京中医</v>
      </c>
      <c r="D5911" t="str">
        <f t="shared" si="351"/>
        <v>03</v>
      </c>
      <c r="E5911" t="s">
        <v>749</v>
      </c>
      <c r="F5911">
        <v>211</v>
      </c>
      <c r="G5911">
        <v>115</v>
      </c>
      <c r="H5911">
        <v>113</v>
      </c>
      <c r="I5911">
        <v>64</v>
      </c>
      <c r="J5911">
        <v>58</v>
      </c>
      <c r="K5911">
        <v>58</v>
      </c>
      <c r="L5911">
        <v>0</v>
      </c>
      <c r="M5911">
        <v>2024</v>
      </c>
      <c r="N5911">
        <f>VLOOKUP(E5911, '2024D'!$A$2:$G$339, 2, FALSE)</f>
        <v>249</v>
      </c>
      <c r="O5911">
        <f>VLOOKUP(E5911, '2024D'!$A$2:$G$339, 3, FALSE)</f>
        <v>18539</v>
      </c>
      <c r="P5911">
        <f>_20206[[#This Row],[最低排名]]-_20206[[#This Row],[同分人数]]+1</f>
        <v>18291</v>
      </c>
      <c r="Q5911">
        <f>IF(O5911&gt;=开始!$B$6, 1, 0)</f>
        <v>1</v>
      </c>
      <c r="R5911">
        <f>_20206[[#This Row],[最低排名]]-开始!$B$6</f>
        <v>18539</v>
      </c>
    </row>
    <row r="5912" spans="1:18">
      <c r="A5912">
        <v>44301</v>
      </c>
      <c r="B5912" t="s">
        <v>665</v>
      </c>
      <c r="C5912" t="str">
        <f t="shared" si="350"/>
        <v>南京师大</v>
      </c>
      <c r="D5912" t="str">
        <f t="shared" si="351"/>
        <v>01</v>
      </c>
      <c r="E5912" t="s">
        <v>20</v>
      </c>
      <c r="F5912">
        <v>221</v>
      </c>
      <c r="G5912">
        <v>119</v>
      </c>
      <c r="H5912">
        <v>131</v>
      </c>
      <c r="I5912">
        <v>67</v>
      </c>
      <c r="J5912">
        <v>64</v>
      </c>
      <c r="K5912">
        <v>58</v>
      </c>
      <c r="L5912">
        <v>0</v>
      </c>
      <c r="M5912">
        <v>2024</v>
      </c>
      <c r="N5912">
        <f>VLOOKUP(E5912, '2024D'!$A$2:$G$339, 2, FALSE)</f>
        <v>207</v>
      </c>
      <c r="O5912">
        <f>VLOOKUP(E5912, '2024D'!$A$2:$G$339, 3, FALSE)</f>
        <v>9624</v>
      </c>
      <c r="P5912">
        <f>_20206[[#This Row],[最低排名]]-_20206[[#This Row],[同分人数]]+1</f>
        <v>9418</v>
      </c>
      <c r="Q5912">
        <f>IF(O5912&gt;=开始!$B$6, 1, 0)</f>
        <v>1</v>
      </c>
      <c r="R5912">
        <f>_20206[[#This Row],[最低排名]]-开始!$B$6</f>
        <v>9624</v>
      </c>
    </row>
    <row r="5913" spans="1:18">
      <c r="A5913">
        <v>44302</v>
      </c>
      <c r="B5913" t="s">
        <v>666</v>
      </c>
      <c r="C5913" t="str">
        <f t="shared" si="350"/>
        <v>南京师大</v>
      </c>
      <c r="D5913" t="str">
        <f t="shared" si="351"/>
        <v>02</v>
      </c>
      <c r="E5913" t="s">
        <v>60</v>
      </c>
      <c r="F5913">
        <v>239</v>
      </c>
      <c r="G5913">
        <v>122</v>
      </c>
      <c r="H5913">
        <v>126</v>
      </c>
      <c r="I5913">
        <v>64</v>
      </c>
      <c r="J5913">
        <v>61</v>
      </c>
      <c r="K5913">
        <v>58</v>
      </c>
      <c r="L5913">
        <v>0</v>
      </c>
      <c r="M5913">
        <v>2024</v>
      </c>
      <c r="N5913">
        <f>VLOOKUP(E5913, '2024D'!$A$2:$G$339, 2, FALSE)</f>
        <v>203</v>
      </c>
      <c r="O5913">
        <f>VLOOKUP(E5913, '2024D'!$A$2:$G$339, 3, FALSE)</f>
        <v>8178</v>
      </c>
      <c r="P5913">
        <f>_20206[[#This Row],[最低排名]]-_20206[[#This Row],[同分人数]]+1</f>
        <v>7976</v>
      </c>
      <c r="Q5913">
        <f>IF(O5913&gt;=开始!$B$6, 1, 0)</f>
        <v>1</v>
      </c>
      <c r="R5913">
        <f>_20206[[#This Row],[最低排名]]-开始!$B$6</f>
        <v>8178</v>
      </c>
    </row>
    <row r="5914" spans="1:18">
      <c r="A5914">
        <v>44303</v>
      </c>
      <c r="B5914" t="s">
        <v>667</v>
      </c>
      <c r="C5914" t="str">
        <f t="shared" si="350"/>
        <v>南京师大</v>
      </c>
      <c r="D5914" t="str">
        <f t="shared" si="351"/>
        <v>03</v>
      </c>
      <c r="E5914" t="s">
        <v>607</v>
      </c>
      <c r="F5914">
        <v>222</v>
      </c>
      <c r="G5914">
        <v>111</v>
      </c>
      <c r="H5914">
        <v>132</v>
      </c>
      <c r="I5914">
        <v>67</v>
      </c>
      <c r="J5914">
        <v>58</v>
      </c>
      <c r="K5914">
        <v>58</v>
      </c>
      <c r="L5914">
        <v>0</v>
      </c>
      <c r="M5914">
        <v>2024</v>
      </c>
      <c r="N5914">
        <f>VLOOKUP(E5914, '2024D'!$A$2:$G$339, 2, FALSE)</f>
        <v>232</v>
      </c>
      <c r="O5914">
        <f>VLOOKUP(E5914, '2024D'!$A$2:$G$339, 3, FALSE)</f>
        <v>10538</v>
      </c>
      <c r="P5914">
        <f>_20206[[#This Row],[最低排名]]-_20206[[#This Row],[同分人数]]+1</f>
        <v>10307</v>
      </c>
      <c r="Q5914">
        <f>IF(O5914&gt;=开始!$B$6, 1, 0)</f>
        <v>1</v>
      </c>
      <c r="R5914">
        <f>_20206[[#This Row],[最低排名]]-开始!$B$6</f>
        <v>10538</v>
      </c>
    </row>
    <row r="5915" spans="1:18">
      <c r="A5915">
        <v>44401</v>
      </c>
      <c r="B5915" t="s">
        <v>669</v>
      </c>
      <c r="C5915" t="str">
        <f t="shared" si="350"/>
        <v>淮阴师范</v>
      </c>
      <c r="D5915" t="str">
        <f t="shared" si="351"/>
        <v>01</v>
      </c>
      <c r="E5915" t="s">
        <v>440</v>
      </c>
      <c r="F5915">
        <v>184</v>
      </c>
      <c r="G5915">
        <v>100</v>
      </c>
      <c r="H5915">
        <v>103</v>
      </c>
      <c r="I5915">
        <v>55</v>
      </c>
      <c r="J5915">
        <v>49</v>
      </c>
      <c r="K5915">
        <v>46</v>
      </c>
      <c r="L5915">
        <v>0</v>
      </c>
      <c r="M5915">
        <v>2024</v>
      </c>
      <c r="N5915">
        <f>VLOOKUP(E5915, '2024D'!$A$2:$G$339, 2, FALSE)</f>
        <v>214</v>
      </c>
      <c r="O5915">
        <f>VLOOKUP(E5915, '2024D'!$A$2:$G$339, 3, FALSE)</f>
        <v>34923</v>
      </c>
      <c r="P5915">
        <f>_20206[[#This Row],[最低排名]]-_20206[[#This Row],[同分人数]]+1</f>
        <v>34710</v>
      </c>
      <c r="Q5915">
        <f>IF(O5915&gt;=开始!$B$6, 1, 0)</f>
        <v>1</v>
      </c>
      <c r="R5915">
        <f>_20206[[#This Row],[最低排名]]-开始!$B$6</f>
        <v>34923</v>
      </c>
    </row>
    <row r="5916" spans="1:18">
      <c r="A5916">
        <v>44501</v>
      </c>
      <c r="B5916" t="s">
        <v>670</v>
      </c>
      <c r="C5916" t="str">
        <f t="shared" si="350"/>
        <v>盐城师范</v>
      </c>
      <c r="D5916" t="str">
        <f t="shared" si="351"/>
        <v>01</v>
      </c>
      <c r="E5916" t="s">
        <v>701</v>
      </c>
      <c r="F5916">
        <v>172</v>
      </c>
      <c r="G5916">
        <v>93</v>
      </c>
      <c r="H5916">
        <v>101</v>
      </c>
      <c r="I5916">
        <v>64</v>
      </c>
      <c r="J5916">
        <v>58</v>
      </c>
      <c r="K5916">
        <v>49</v>
      </c>
      <c r="L5916">
        <v>0</v>
      </c>
      <c r="M5916">
        <v>2024</v>
      </c>
      <c r="N5916">
        <f>VLOOKUP(E5916, '2024D'!$A$2:$G$339, 2, FALSE)</f>
        <v>215</v>
      </c>
      <c r="O5916">
        <f>VLOOKUP(E5916, '2024D'!$A$2:$G$339, 3, FALSE)</f>
        <v>33286</v>
      </c>
      <c r="P5916">
        <f>_20206[[#This Row],[最低排名]]-_20206[[#This Row],[同分人数]]+1</f>
        <v>33072</v>
      </c>
      <c r="Q5916">
        <f>IF(O5916&gt;=开始!$B$6, 1, 0)</f>
        <v>1</v>
      </c>
      <c r="R5916">
        <f>_20206[[#This Row],[最低排名]]-开始!$B$6</f>
        <v>33286</v>
      </c>
    </row>
    <row r="5917" spans="1:18">
      <c r="A5917">
        <v>44601</v>
      </c>
      <c r="B5917" t="s">
        <v>671</v>
      </c>
      <c r="C5917" t="str">
        <f t="shared" si="350"/>
        <v>南京财大</v>
      </c>
      <c r="D5917" t="str">
        <f t="shared" si="351"/>
        <v>01</v>
      </c>
      <c r="E5917" t="s">
        <v>83</v>
      </c>
      <c r="F5917">
        <v>204</v>
      </c>
      <c r="G5917">
        <v>108</v>
      </c>
      <c r="H5917">
        <v>127</v>
      </c>
      <c r="I5917">
        <v>52</v>
      </c>
      <c r="J5917">
        <v>52</v>
      </c>
      <c r="K5917">
        <v>52</v>
      </c>
      <c r="L5917">
        <v>0</v>
      </c>
      <c r="M5917">
        <v>2024</v>
      </c>
      <c r="N5917">
        <f>VLOOKUP(E5917, '2024D'!$A$2:$G$339, 2, FALSE)</f>
        <v>267</v>
      </c>
      <c r="O5917">
        <f>VLOOKUP(E5917, '2024D'!$A$2:$G$339, 3, FALSE)</f>
        <v>22781</v>
      </c>
      <c r="P5917">
        <f>_20206[[#This Row],[最低排名]]-_20206[[#This Row],[同分人数]]+1</f>
        <v>22515</v>
      </c>
      <c r="Q5917">
        <f>IF(O5917&gt;=开始!$B$6, 1, 0)</f>
        <v>1</v>
      </c>
      <c r="R5917">
        <f>_20206[[#This Row],[最低排名]]-开始!$B$6</f>
        <v>22781</v>
      </c>
    </row>
    <row r="5918" spans="1:18">
      <c r="A5918">
        <v>44602</v>
      </c>
      <c r="B5918" t="s">
        <v>672</v>
      </c>
      <c r="C5918" t="str">
        <f t="shared" si="350"/>
        <v>南京财大</v>
      </c>
      <c r="D5918" t="str">
        <f t="shared" si="351"/>
        <v>02</v>
      </c>
      <c r="E5918" t="s">
        <v>546</v>
      </c>
      <c r="F5918">
        <v>219</v>
      </c>
      <c r="G5918">
        <v>116</v>
      </c>
      <c r="H5918">
        <v>110</v>
      </c>
      <c r="I5918">
        <v>55</v>
      </c>
      <c r="J5918">
        <v>55</v>
      </c>
      <c r="K5918">
        <v>49</v>
      </c>
      <c r="L5918">
        <v>0</v>
      </c>
      <c r="M5918">
        <v>2024</v>
      </c>
      <c r="N5918">
        <f>VLOOKUP(E5918, '2024D'!$A$2:$G$339, 2, FALSE)</f>
        <v>244</v>
      </c>
      <c r="O5918">
        <f>VLOOKUP(E5918, '2024D'!$A$2:$G$339, 3, FALSE)</f>
        <v>22514</v>
      </c>
      <c r="P5918">
        <f>_20206[[#This Row],[最低排名]]-_20206[[#This Row],[同分人数]]+1</f>
        <v>22271</v>
      </c>
      <c r="Q5918">
        <f>IF(O5918&gt;=开始!$B$6, 1, 0)</f>
        <v>1</v>
      </c>
      <c r="R5918">
        <f>_20206[[#This Row],[最低排名]]-开始!$B$6</f>
        <v>22514</v>
      </c>
    </row>
    <row r="5919" spans="1:18">
      <c r="A5919">
        <v>44801</v>
      </c>
      <c r="B5919" t="s">
        <v>673</v>
      </c>
      <c r="C5919" t="str">
        <f t="shared" ref="C5919:C5982" si="352">LEFT(B5919, FIND("(", B5919) - 1)</f>
        <v>苏州科大</v>
      </c>
      <c r="D5919" t="str">
        <f t="shared" si="351"/>
        <v>01</v>
      </c>
      <c r="E5919" t="s">
        <v>124</v>
      </c>
      <c r="F5919">
        <v>217</v>
      </c>
      <c r="G5919">
        <v>115</v>
      </c>
      <c r="H5919">
        <v>89</v>
      </c>
      <c r="I5919">
        <v>55</v>
      </c>
      <c r="J5919">
        <v>52</v>
      </c>
      <c r="K5919">
        <v>52</v>
      </c>
      <c r="L5919">
        <v>0</v>
      </c>
      <c r="M5919">
        <v>2024</v>
      </c>
      <c r="N5919">
        <f>VLOOKUP(E5919, '2024D'!$A$2:$G$339, 2, FALSE)</f>
        <v>266</v>
      </c>
      <c r="O5919">
        <f>VLOOKUP(E5919, '2024D'!$A$2:$G$339, 3, FALSE)</f>
        <v>28294</v>
      </c>
      <c r="P5919">
        <f>_20206[[#This Row],[最低排名]]-_20206[[#This Row],[同分人数]]+1</f>
        <v>28029</v>
      </c>
      <c r="Q5919">
        <f>IF(O5919&gt;=开始!$B$6, 1, 0)</f>
        <v>1</v>
      </c>
      <c r="R5919">
        <f>_20206[[#This Row],[最低排名]]-开始!$B$6</f>
        <v>28294</v>
      </c>
    </row>
    <row r="5920" spans="1:18">
      <c r="A5920">
        <v>44802</v>
      </c>
      <c r="B5920" t="s">
        <v>674</v>
      </c>
      <c r="C5920" t="str">
        <f t="shared" si="352"/>
        <v>苏州科大</v>
      </c>
      <c r="D5920" t="str">
        <f t="shared" si="351"/>
        <v>02</v>
      </c>
      <c r="E5920" t="s">
        <v>577</v>
      </c>
      <c r="F5920">
        <v>202</v>
      </c>
      <c r="G5920">
        <v>102</v>
      </c>
      <c r="H5920">
        <v>114</v>
      </c>
      <c r="I5920">
        <v>61</v>
      </c>
      <c r="J5920">
        <v>52</v>
      </c>
      <c r="K5920">
        <v>49</v>
      </c>
      <c r="L5920">
        <v>0</v>
      </c>
      <c r="M5920">
        <v>2024</v>
      </c>
      <c r="N5920">
        <f>VLOOKUP(E5920, '2024D'!$A$2:$G$339, 2, FALSE)</f>
        <v>258</v>
      </c>
      <c r="O5920">
        <f>VLOOKUP(E5920, '2024D'!$A$2:$G$339, 3, FALSE)</f>
        <v>25053</v>
      </c>
      <c r="P5920">
        <f>_20206[[#This Row],[最低排名]]-_20206[[#This Row],[同分人数]]+1</f>
        <v>24796</v>
      </c>
      <c r="Q5920">
        <f>IF(O5920&gt;=开始!$B$6, 1, 0)</f>
        <v>1</v>
      </c>
      <c r="R5920">
        <f>_20206[[#This Row],[最低排名]]-开始!$B$6</f>
        <v>25053</v>
      </c>
    </row>
    <row r="5921" spans="1:18">
      <c r="A5921">
        <v>44803</v>
      </c>
      <c r="B5921" t="s">
        <v>675</v>
      </c>
      <c r="C5921" t="str">
        <f t="shared" si="352"/>
        <v>苏州科大</v>
      </c>
      <c r="D5921" t="str">
        <f t="shared" si="351"/>
        <v>03</v>
      </c>
      <c r="E5921" t="s">
        <v>387</v>
      </c>
      <c r="F5921">
        <v>200</v>
      </c>
      <c r="G5921">
        <v>104</v>
      </c>
      <c r="H5921">
        <v>93</v>
      </c>
      <c r="I5921">
        <v>58</v>
      </c>
      <c r="J5921">
        <v>49</v>
      </c>
      <c r="K5921">
        <v>46</v>
      </c>
      <c r="L5921">
        <v>0</v>
      </c>
      <c r="M5921">
        <v>2024</v>
      </c>
      <c r="N5921">
        <f>VLOOKUP(E5921, '2024D'!$A$2:$G$339, 2, FALSE)</f>
        <v>219</v>
      </c>
      <c r="O5921">
        <f>VLOOKUP(E5921, '2024D'!$A$2:$G$339, 3, FALSE)</f>
        <v>32860</v>
      </c>
      <c r="P5921">
        <f>_20206[[#This Row],[最低排名]]-_20206[[#This Row],[同分人数]]+1</f>
        <v>32642</v>
      </c>
      <c r="Q5921">
        <f>IF(O5921&gt;=开始!$B$6, 1, 0)</f>
        <v>1</v>
      </c>
      <c r="R5921">
        <f>_20206[[#This Row],[最低排名]]-开始!$B$6</f>
        <v>32860</v>
      </c>
    </row>
    <row r="5922" spans="1:18">
      <c r="A5922">
        <v>44804</v>
      </c>
      <c r="B5922" t="s">
        <v>676</v>
      </c>
      <c r="C5922" t="str">
        <f t="shared" si="352"/>
        <v>苏州科大</v>
      </c>
      <c r="D5922" t="str">
        <f t="shared" ref="D5922:D5985" si="353">MID(B5922, FIND("(", B5922) + 1, FIND(")", B5922) - FIND("(", B5922) - 1)</f>
        <v>04</v>
      </c>
      <c r="E5922" t="s">
        <v>309</v>
      </c>
      <c r="F5922">
        <v>199</v>
      </c>
      <c r="G5922">
        <v>103</v>
      </c>
      <c r="H5922">
        <v>105</v>
      </c>
      <c r="I5922">
        <v>49</v>
      </c>
      <c r="J5922">
        <v>46</v>
      </c>
      <c r="K5922">
        <v>43</v>
      </c>
      <c r="L5922">
        <v>0</v>
      </c>
      <c r="M5922">
        <v>2024</v>
      </c>
      <c r="N5922">
        <f>VLOOKUP(E5922, '2024D'!$A$2:$G$339, 2, FALSE)</f>
        <v>250</v>
      </c>
      <c r="O5922">
        <f>VLOOKUP(E5922, '2024D'!$A$2:$G$339, 3, FALSE)</f>
        <v>33781</v>
      </c>
      <c r="P5922">
        <f>_20206[[#This Row],[最低排名]]-_20206[[#This Row],[同分人数]]+1</f>
        <v>33532</v>
      </c>
      <c r="Q5922">
        <f>IF(O5922&gt;=开始!$B$6, 1, 0)</f>
        <v>1</v>
      </c>
      <c r="R5922">
        <f>_20206[[#This Row],[最低排名]]-开始!$B$6</f>
        <v>33781</v>
      </c>
    </row>
    <row r="5923" spans="1:18">
      <c r="A5923">
        <v>44805</v>
      </c>
      <c r="B5923" t="s">
        <v>677</v>
      </c>
      <c r="C5923" t="str">
        <f t="shared" si="352"/>
        <v>苏州科大</v>
      </c>
      <c r="D5923" t="str">
        <f t="shared" si="353"/>
        <v>05</v>
      </c>
      <c r="E5923" t="s">
        <v>175</v>
      </c>
      <c r="F5923">
        <v>201</v>
      </c>
      <c r="G5923">
        <v>105</v>
      </c>
      <c r="H5923">
        <v>92</v>
      </c>
      <c r="I5923">
        <v>64</v>
      </c>
      <c r="J5923">
        <v>61</v>
      </c>
      <c r="K5923">
        <v>46</v>
      </c>
      <c r="L5923">
        <v>0</v>
      </c>
      <c r="M5923">
        <v>2024</v>
      </c>
      <c r="N5923">
        <f>VLOOKUP(E5923, '2024D'!$A$2:$G$339, 2, FALSE)</f>
        <v>225</v>
      </c>
      <c r="O5923">
        <f>VLOOKUP(E5923, '2024D'!$A$2:$G$339, 3, FALSE)</f>
        <v>28519</v>
      </c>
      <c r="P5923">
        <f>_20206[[#This Row],[最低排名]]-_20206[[#This Row],[同分人数]]+1</f>
        <v>28295</v>
      </c>
      <c r="Q5923">
        <f>IF(O5923&gt;=开始!$B$6, 1, 0)</f>
        <v>1</v>
      </c>
      <c r="R5923">
        <f>_20206[[#This Row],[最低排名]]-开始!$B$6</f>
        <v>28519</v>
      </c>
    </row>
    <row r="5924" spans="1:18">
      <c r="A5924">
        <v>44901</v>
      </c>
      <c r="B5924" t="s">
        <v>680</v>
      </c>
      <c r="C5924" t="str">
        <f t="shared" si="352"/>
        <v>常熟理工</v>
      </c>
      <c r="D5924" t="str">
        <f t="shared" si="353"/>
        <v>01</v>
      </c>
      <c r="E5924" t="s">
        <v>701</v>
      </c>
      <c r="F5924">
        <v>196</v>
      </c>
      <c r="G5924">
        <v>98</v>
      </c>
      <c r="H5924">
        <v>101</v>
      </c>
      <c r="I5924">
        <v>55</v>
      </c>
      <c r="J5924">
        <v>46</v>
      </c>
      <c r="K5924">
        <v>46</v>
      </c>
      <c r="L5924">
        <v>0</v>
      </c>
      <c r="M5924">
        <v>2024</v>
      </c>
      <c r="N5924">
        <f>VLOOKUP(E5924, '2024D'!$A$2:$G$339, 2, FALSE)</f>
        <v>215</v>
      </c>
      <c r="O5924">
        <f>VLOOKUP(E5924, '2024D'!$A$2:$G$339, 3, FALSE)</f>
        <v>33286</v>
      </c>
      <c r="P5924">
        <f>_20206[[#This Row],[最低排名]]-_20206[[#This Row],[同分人数]]+1</f>
        <v>33072</v>
      </c>
      <c r="Q5924">
        <f>IF(O5924&gt;=开始!$B$6, 1, 0)</f>
        <v>1</v>
      </c>
      <c r="R5924">
        <f>_20206[[#This Row],[最低排名]]-开始!$B$6</f>
        <v>33286</v>
      </c>
    </row>
    <row r="5925" spans="1:18">
      <c r="A5925">
        <v>45001</v>
      </c>
      <c r="B5925" t="s">
        <v>681</v>
      </c>
      <c r="C5925" t="str">
        <f t="shared" si="352"/>
        <v>金陵科技</v>
      </c>
      <c r="D5925" t="str">
        <f t="shared" si="353"/>
        <v>01</v>
      </c>
      <c r="E5925" t="s">
        <v>528</v>
      </c>
      <c r="F5925">
        <v>198</v>
      </c>
      <c r="G5925">
        <v>100</v>
      </c>
      <c r="H5925">
        <v>95</v>
      </c>
      <c r="I5925">
        <v>52</v>
      </c>
      <c r="J5925">
        <v>52</v>
      </c>
      <c r="K5925">
        <v>43</v>
      </c>
      <c r="L5925">
        <v>0</v>
      </c>
      <c r="M5925">
        <v>2024</v>
      </c>
      <c r="N5925">
        <f>VLOOKUP(E5925, '2024D'!$A$2:$G$339, 2, FALSE)</f>
        <v>240</v>
      </c>
      <c r="O5925">
        <f>VLOOKUP(E5925, '2024D'!$A$2:$G$339, 3, FALSE)</f>
        <v>34239</v>
      </c>
      <c r="P5925">
        <f>_20206[[#This Row],[最低排名]]-_20206[[#This Row],[同分人数]]+1</f>
        <v>34000</v>
      </c>
      <c r="Q5925">
        <f>IF(O5925&gt;=开始!$B$6, 1, 0)</f>
        <v>1</v>
      </c>
      <c r="R5925">
        <f>_20206[[#This Row],[最低排名]]-开始!$B$6</f>
        <v>34239</v>
      </c>
    </row>
    <row r="5926" spans="1:18">
      <c r="A5926">
        <v>45002</v>
      </c>
      <c r="B5926" t="s">
        <v>682</v>
      </c>
      <c r="C5926" t="str">
        <f t="shared" si="352"/>
        <v>金陵科技</v>
      </c>
      <c r="D5926" t="str">
        <f t="shared" si="353"/>
        <v>02</v>
      </c>
      <c r="E5926" t="s">
        <v>335</v>
      </c>
      <c r="F5926">
        <v>197</v>
      </c>
      <c r="G5926">
        <v>100</v>
      </c>
      <c r="H5926">
        <v>109</v>
      </c>
      <c r="I5926">
        <v>52</v>
      </c>
      <c r="J5926">
        <v>46</v>
      </c>
      <c r="K5926">
        <v>43</v>
      </c>
      <c r="L5926">
        <v>0</v>
      </c>
      <c r="M5926">
        <v>2024</v>
      </c>
      <c r="N5926">
        <f>VLOOKUP(E5926, '2024D'!$A$2:$G$339, 2, FALSE)</f>
        <v>251</v>
      </c>
      <c r="O5926">
        <f>VLOOKUP(E5926, '2024D'!$A$2:$G$339, 3, FALSE)</f>
        <v>32641</v>
      </c>
      <c r="P5926">
        <f>_20206[[#This Row],[最低排名]]-_20206[[#This Row],[同分人数]]+1</f>
        <v>32391</v>
      </c>
      <c r="Q5926">
        <f>IF(O5926&gt;=开始!$B$6, 1, 0)</f>
        <v>1</v>
      </c>
      <c r="R5926">
        <f>_20206[[#This Row],[最低排名]]-开始!$B$6</f>
        <v>32641</v>
      </c>
    </row>
    <row r="5927" spans="1:18">
      <c r="A5927">
        <v>45101</v>
      </c>
      <c r="B5927" t="s">
        <v>684</v>
      </c>
      <c r="C5927" t="str">
        <f t="shared" si="352"/>
        <v>徐州工程</v>
      </c>
      <c r="D5927" t="str">
        <f t="shared" si="353"/>
        <v>01</v>
      </c>
      <c r="E5927" t="s">
        <v>228</v>
      </c>
      <c r="F5927">
        <v>184</v>
      </c>
      <c r="G5927">
        <v>96</v>
      </c>
      <c r="H5927">
        <v>99</v>
      </c>
      <c r="I5927">
        <v>55</v>
      </c>
      <c r="J5927">
        <v>52</v>
      </c>
      <c r="K5927">
        <v>49</v>
      </c>
      <c r="L5927">
        <v>0</v>
      </c>
      <c r="M5927">
        <v>2024</v>
      </c>
      <c r="N5927">
        <f>VLOOKUP(E5927, '2024D'!$A$2:$G$339, 2, FALSE)</f>
        <v>243</v>
      </c>
      <c r="O5927">
        <f>VLOOKUP(E5927, '2024D'!$A$2:$G$339, 3, FALSE)</f>
        <v>34482</v>
      </c>
      <c r="P5927">
        <f>_20206[[#This Row],[最低排名]]-_20206[[#This Row],[同分人数]]+1</f>
        <v>34240</v>
      </c>
      <c r="Q5927">
        <f>IF(O5927&gt;=开始!$B$6, 1, 0)</f>
        <v>1</v>
      </c>
      <c r="R5927">
        <f>_20206[[#This Row],[最低排名]]-开始!$B$6</f>
        <v>34482</v>
      </c>
    </row>
    <row r="5928" spans="1:18">
      <c r="A5928">
        <v>45102</v>
      </c>
      <c r="B5928" t="s">
        <v>685</v>
      </c>
      <c r="C5928" t="str">
        <f t="shared" si="352"/>
        <v>徐州工程</v>
      </c>
      <c r="D5928" t="str">
        <f t="shared" si="353"/>
        <v>02</v>
      </c>
      <c r="E5928" t="s">
        <v>54</v>
      </c>
      <c r="F5928">
        <v>188</v>
      </c>
      <c r="G5928">
        <v>97</v>
      </c>
      <c r="H5928">
        <v>100</v>
      </c>
      <c r="I5928">
        <v>58</v>
      </c>
      <c r="J5928">
        <v>49</v>
      </c>
      <c r="K5928">
        <v>46</v>
      </c>
      <c r="L5928">
        <v>0</v>
      </c>
      <c r="M5928">
        <v>2024</v>
      </c>
      <c r="N5928">
        <f>VLOOKUP(E5928, '2024D'!$A$2:$G$339, 2, FALSE)</f>
        <v>218</v>
      </c>
      <c r="O5928">
        <f>VLOOKUP(E5928, '2024D'!$A$2:$G$339, 3, FALSE)</f>
        <v>33999</v>
      </c>
      <c r="P5928">
        <f>_20206[[#This Row],[最低排名]]-_20206[[#This Row],[同分人数]]+1</f>
        <v>33782</v>
      </c>
      <c r="Q5928">
        <f>IF(O5928&gt;=开始!$B$6, 1, 0)</f>
        <v>1</v>
      </c>
      <c r="R5928">
        <f>_20206[[#This Row],[最低排名]]-开始!$B$6</f>
        <v>33999</v>
      </c>
    </row>
    <row r="5929" spans="1:18">
      <c r="A5929">
        <v>45103</v>
      </c>
      <c r="B5929" t="s">
        <v>2286</v>
      </c>
      <c r="C5929" t="str">
        <f t="shared" si="352"/>
        <v>徐州工程</v>
      </c>
      <c r="D5929" t="str">
        <f t="shared" si="353"/>
        <v>03</v>
      </c>
      <c r="E5929" t="s">
        <v>701</v>
      </c>
      <c r="F5929">
        <v>193</v>
      </c>
      <c r="G5929">
        <v>102</v>
      </c>
      <c r="H5929">
        <v>92</v>
      </c>
      <c r="I5929">
        <v>61</v>
      </c>
      <c r="J5929">
        <v>52</v>
      </c>
      <c r="K5929">
        <v>46</v>
      </c>
      <c r="L5929">
        <v>0</v>
      </c>
      <c r="M5929">
        <v>2024</v>
      </c>
      <c r="N5929">
        <f>VLOOKUP(E5929, '2024D'!$A$2:$G$339, 2, FALSE)</f>
        <v>215</v>
      </c>
      <c r="O5929">
        <f>VLOOKUP(E5929, '2024D'!$A$2:$G$339, 3, FALSE)</f>
        <v>33286</v>
      </c>
      <c r="P5929">
        <f>_20206[[#This Row],[最低排名]]-_20206[[#This Row],[同分人数]]+1</f>
        <v>33072</v>
      </c>
      <c r="Q5929">
        <f>IF(O5929&gt;=开始!$B$6, 1, 0)</f>
        <v>1</v>
      </c>
      <c r="R5929">
        <f>_20206[[#This Row],[最低排名]]-开始!$B$6</f>
        <v>33286</v>
      </c>
    </row>
    <row r="5930" spans="1:18">
      <c r="A5930">
        <v>45201</v>
      </c>
      <c r="B5930" t="s">
        <v>686</v>
      </c>
      <c r="C5930" t="str">
        <f t="shared" si="352"/>
        <v>常州工院</v>
      </c>
      <c r="D5930" t="str">
        <f t="shared" si="353"/>
        <v>01</v>
      </c>
      <c r="E5930" t="s">
        <v>309</v>
      </c>
      <c r="F5930">
        <v>182</v>
      </c>
      <c r="G5930">
        <v>92</v>
      </c>
      <c r="H5930">
        <v>110</v>
      </c>
      <c r="I5930">
        <v>58</v>
      </c>
      <c r="J5930">
        <v>46</v>
      </c>
      <c r="K5930">
        <v>46</v>
      </c>
      <c r="L5930">
        <v>0</v>
      </c>
      <c r="M5930">
        <v>2024</v>
      </c>
      <c r="N5930">
        <f>VLOOKUP(E5930, '2024D'!$A$2:$G$339, 2, FALSE)</f>
        <v>250</v>
      </c>
      <c r="O5930">
        <f>VLOOKUP(E5930, '2024D'!$A$2:$G$339, 3, FALSE)</f>
        <v>33781</v>
      </c>
      <c r="P5930">
        <f>_20206[[#This Row],[最低排名]]-_20206[[#This Row],[同分人数]]+1</f>
        <v>33532</v>
      </c>
      <c r="Q5930">
        <f>IF(O5930&gt;=开始!$B$6, 1, 0)</f>
        <v>1</v>
      </c>
      <c r="R5930">
        <f>_20206[[#This Row],[最低排名]]-开始!$B$6</f>
        <v>33781</v>
      </c>
    </row>
    <row r="5931" spans="1:18">
      <c r="A5931">
        <v>45301</v>
      </c>
      <c r="B5931" t="s">
        <v>688</v>
      </c>
      <c r="C5931" t="str">
        <f t="shared" si="352"/>
        <v>扬州大学</v>
      </c>
      <c r="D5931" t="str">
        <f t="shared" si="353"/>
        <v>01</v>
      </c>
      <c r="E5931" t="s">
        <v>98</v>
      </c>
      <c r="F5931">
        <v>207</v>
      </c>
      <c r="G5931">
        <v>105</v>
      </c>
      <c r="H5931">
        <v>129</v>
      </c>
      <c r="I5931">
        <v>64</v>
      </c>
      <c r="J5931">
        <v>58</v>
      </c>
      <c r="K5931">
        <v>55</v>
      </c>
      <c r="L5931">
        <v>0</v>
      </c>
      <c r="M5931">
        <v>2024</v>
      </c>
      <c r="N5931">
        <f>VLOOKUP(E5931, '2024D'!$A$2:$G$339, 2, FALSE)</f>
        <v>271</v>
      </c>
      <c r="O5931">
        <f>VLOOKUP(E5931, '2024D'!$A$2:$G$339, 3, FALSE)</f>
        <v>16250</v>
      </c>
      <c r="P5931">
        <f>_20206[[#This Row],[最低排名]]-_20206[[#This Row],[同分人数]]+1</f>
        <v>15980</v>
      </c>
      <c r="Q5931">
        <f>IF(O5931&gt;=开始!$B$6, 1, 0)</f>
        <v>1</v>
      </c>
      <c r="R5931">
        <f>_20206[[#This Row],[最低排名]]-开始!$B$6</f>
        <v>16250</v>
      </c>
    </row>
    <row r="5932" spans="1:18">
      <c r="A5932">
        <v>45302</v>
      </c>
      <c r="B5932" t="s">
        <v>689</v>
      </c>
      <c r="C5932" t="str">
        <f t="shared" si="352"/>
        <v>扬州大学</v>
      </c>
      <c r="D5932" t="str">
        <f t="shared" si="353"/>
        <v>02</v>
      </c>
      <c r="E5932" t="s">
        <v>79</v>
      </c>
      <c r="F5932">
        <v>207</v>
      </c>
      <c r="G5932">
        <v>108</v>
      </c>
      <c r="H5932">
        <v>111</v>
      </c>
      <c r="I5932">
        <v>67</v>
      </c>
      <c r="J5932">
        <v>61</v>
      </c>
      <c r="K5932">
        <v>55</v>
      </c>
      <c r="L5932">
        <v>0</v>
      </c>
      <c r="M5932">
        <v>2024</v>
      </c>
      <c r="N5932">
        <f>VLOOKUP(E5932, '2024D'!$A$2:$G$339, 2, FALSE)</f>
        <v>235</v>
      </c>
      <c r="O5932">
        <f>VLOOKUP(E5932, '2024D'!$A$2:$G$339, 3, FALSE)</f>
        <v>19243</v>
      </c>
      <c r="P5932">
        <f>_20206[[#This Row],[最低排名]]-_20206[[#This Row],[同分人数]]+1</f>
        <v>19009</v>
      </c>
      <c r="Q5932">
        <f>IF(O5932&gt;=开始!$B$6, 1, 0)</f>
        <v>1</v>
      </c>
      <c r="R5932">
        <f>_20206[[#This Row],[最低排名]]-开始!$B$6</f>
        <v>19243</v>
      </c>
    </row>
    <row r="5933" spans="1:18">
      <c r="A5933">
        <v>45401</v>
      </c>
      <c r="B5933" t="s">
        <v>692</v>
      </c>
      <c r="C5933" t="str">
        <f t="shared" si="352"/>
        <v>南京工程</v>
      </c>
      <c r="D5933" t="str">
        <f t="shared" si="353"/>
        <v>01</v>
      </c>
      <c r="E5933" t="s">
        <v>433</v>
      </c>
      <c r="F5933">
        <v>199</v>
      </c>
      <c r="G5933">
        <v>103</v>
      </c>
      <c r="H5933">
        <v>108</v>
      </c>
      <c r="I5933">
        <v>49</v>
      </c>
      <c r="J5933">
        <v>49</v>
      </c>
      <c r="K5933">
        <v>49</v>
      </c>
      <c r="L5933">
        <v>0</v>
      </c>
      <c r="M5933">
        <v>2024</v>
      </c>
      <c r="N5933">
        <f>VLOOKUP(E5933, '2024D'!$A$2:$G$339, 2, FALSE)</f>
        <v>219</v>
      </c>
      <c r="O5933">
        <f>VLOOKUP(E5933, '2024D'!$A$2:$G$339, 3, FALSE)</f>
        <v>30934</v>
      </c>
      <c r="P5933">
        <f>_20206[[#This Row],[最低排名]]-_20206[[#This Row],[同分人数]]+1</f>
        <v>30716</v>
      </c>
      <c r="Q5933">
        <f>IF(O5933&gt;=开始!$B$6, 1, 0)</f>
        <v>1</v>
      </c>
      <c r="R5933">
        <f>_20206[[#This Row],[最低排名]]-开始!$B$6</f>
        <v>30934</v>
      </c>
    </row>
    <row r="5934" spans="1:18">
      <c r="A5934">
        <v>45402</v>
      </c>
      <c r="B5934" t="s">
        <v>693</v>
      </c>
      <c r="C5934" t="str">
        <f t="shared" si="352"/>
        <v>南京工程</v>
      </c>
      <c r="D5934" t="str">
        <f t="shared" si="353"/>
        <v>02</v>
      </c>
      <c r="E5934" t="s">
        <v>335</v>
      </c>
      <c r="F5934">
        <v>200</v>
      </c>
      <c r="G5934">
        <v>106</v>
      </c>
      <c r="H5934">
        <v>82</v>
      </c>
      <c r="I5934">
        <v>61</v>
      </c>
      <c r="J5934">
        <v>55</v>
      </c>
      <c r="K5934">
        <v>49</v>
      </c>
      <c r="L5934">
        <v>0</v>
      </c>
      <c r="M5934">
        <v>2024</v>
      </c>
      <c r="N5934">
        <f>VLOOKUP(E5934, '2024D'!$A$2:$G$339, 2, FALSE)</f>
        <v>251</v>
      </c>
      <c r="O5934">
        <f>VLOOKUP(E5934, '2024D'!$A$2:$G$339, 3, FALSE)</f>
        <v>32641</v>
      </c>
      <c r="P5934">
        <f>_20206[[#This Row],[最低排名]]-_20206[[#This Row],[同分人数]]+1</f>
        <v>32391</v>
      </c>
      <c r="Q5934">
        <f>IF(O5934&gt;=开始!$B$6, 1, 0)</f>
        <v>1</v>
      </c>
      <c r="R5934">
        <f>_20206[[#This Row],[最低排名]]-开始!$B$6</f>
        <v>32641</v>
      </c>
    </row>
    <row r="5935" spans="1:18">
      <c r="A5935">
        <v>45403</v>
      </c>
      <c r="B5935" t="s">
        <v>694</v>
      </c>
      <c r="C5935" t="str">
        <f t="shared" si="352"/>
        <v>南京工程</v>
      </c>
      <c r="D5935" t="str">
        <f t="shared" si="353"/>
        <v>03</v>
      </c>
      <c r="E5935" t="s">
        <v>178</v>
      </c>
      <c r="F5935">
        <v>198</v>
      </c>
      <c r="G5935">
        <v>102</v>
      </c>
      <c r="H5935">
        <v>101</v>
      </c>
      <c r="I5935">
        <v>58</v>
      </c>
      <c r="J5935">
        <v>52</v>
      </c>
      <c r="K5935">
        <v>49</v>
      </c>
      <c r="L5935">
        <v>0</v>
      </c>
      <c r="M5935">
        <v>2024</v>
      </c>
      <c r="N5935">
        <f>VLOOKUP(E5935, '2024D'!$A$2:$G$339, 2, FALSE)</f>
        <v>239</v>
      </c>
      <c r="O5935">
        <f>VLOOKUP(E5935, '2024D'!$A$2:$G$339, 3, FALSE)</f>
        <v>29994</v>
      </c>
      <c r="P5935">
        <f>_20206[[#This Row],[最低排名]]-_20206[[#This Row],[同分人数]]+1</f>
        <v>29756</v>
      </c>
      <c r="Q5935">
        <f>IF(O5935&gt;=开始!$B$6, 1, 0)</f>
        <v>1</v>
      </c>
      <c r="R5935">
        <f>_20206[[#This Row],[最低排名]]-开始!$B$6</f>
        <v>29994</v>
      </c>
    </row>
    <row r="5936" spans="1:18">
      <c r="A5936">
        <v>45404</v>
      </c>
      <c r="B5936" t="s">
        <v>2287</v>
      </c>
      <c r="C5936" t="str">
        <f t="shared" si="352"/>
        <v>南京工程</v>
      </c>
      <c r="D5936" t="str">
        <f t="shared" si="353"/>
        <v>04</v>
      </c>
      <c r="E5936" t="s">
        <v>431</v>
      </c>
      <c r="F5936">
        <v>203</v>
      </c>
      <c r="G5936">
        <v>102</v>
      </c>
      <c r="H5936">
        <v>112</v>
      </c>
      <c r="I5936">
        <v>49</v>
      </c>
      <c r="J5936">
        <v>49</v>
      </c>
      <c r="K5936">
        <v>49</v>
      </c>
      <c r="L5936">
        <v>0</v>
      </c>
      <c r="M5936">
        <v>2024</v>
      </c>
      <c r="N5936">
        <f>VLOOKUP(E5936, '2024D'!$A$2:$G$339, 2, FALSE)</f>
        <v>258</v>
      </c>
      <c r="O5936">
        <f>VLOOKUP(E5936, '2024D'!$A$2:$G$339, 3, FALSE)</f>
        <v>29014</v>
      </c>
      <c r="P5936">
        <f>_20206[[#This Row],[最低排名]]-_20206[[#This Row],[同分人数]]+1</f>
        <v>28757</v>
      </c>
      <c r="Q5936">
        <f>IF(O5936&gt;=开始!$B$6, 1, 0)</f>
        <v>1</v>
      </c>
      <c r="R5936">
        <f>_20206[[#This Row],[最低排名]]-开始!$B$6</f>
        <v>29014</v>
      </c>
    </row>
    <row r="5937" spans="1:18">
      <c r="A5937">
        <v>45501</v>
      </c>
      <c r="B5937" t="s">
        <v>695</v>
      </c>
      <c r="C5937" t="str">
        <f t="shared" si="352"/>
        <v>南京审计</v>
      </c>
      <c r="D5937" t="str">
        <f t="shared" si="353"/>
        <v>01</v>
      </c>
      <c r="E5937" t="s">
        <v>41</v>
      </c>
      <c r="F5937">
        <v>213</v>
      </c>
      <c r="G5937">
        <v>107</v>
      </c>
      <c r="H5937">
        <v>112</v>
      </c>
      <c r="I5937">
        <v>61</v>
      </c>
      <c r="J5937">
        <v>58</v>
      </c>
      <c r="K5937">
        <v>55</v>
      </c>
      <c r="L5937">
        <v>0</v>
      </c>
      <c r="M5937">
        <v>2024</v>
      </c>
      <c r="N5937">
        <f>VLOOKUP(E5937, '2024D'!$A$2:$G$339, 2, FALSE)</f>
        <v>243</v>
      </c>
      <c r="O5937">
        <f>VLOOKUP(E5937, '2024D'!$A$2:$G$339, 3, FALSE)</f>
        <v>19729</v>
      </c>
      <c r="P5937">
        <f>_20206[[#This Row],[最低排名]]-_20206[[#This Row],[同分人数]]+1</f>
        <v>19487</v>
      </c>
      <c r="Q5937">
        <f>IF(O5937&gt;=开始!$B$6, 1, 0)</f>
        <v>1</v>
      </c>
      <c r="R5937">
        <f>_20206[[#This Row],[最低排名]]-开始!$B$6</f>
        <v>19729</v>
      </c>
    </row>
    <row r="5938" spans="1:18">
      <c r="A5938">
        <v>45502</v>
      </c>
      <c r="B5938" t="s">
        <v>696</v>
      </c>
      <c r="C5938" t="str">
        <f t="shared" si="352"/>
        <v>南京审计</v>
      </c>
      <c r="D5938" t="str">
        <f t="shared" si="353"/>
        <v>02</v>
      </c>
      <c r="E5938" t="s">
        <v>149</v>
      </c>
      <c r="F5938">
        <v>209</v>
      </c>
      <c r="G5938">
        <v>106</v>
      </c>
      <c r="H5938">
        <v>114</v>
      </c>
      <c r="I5938">
        <v>61</v>
      </c>
      <c r="J5938">
        <v>61</v>
      </c>
      <c r="K5938">
        <v>52</v>
      </c>
      <c r="L5938">
        <v>0</v>
      </c>
      <c r="M5938">
        <v>2024</v>
      </c>
      <c r="N5938">
        <f>VLOOKUP(E5938, '2024D'!$A$2:$G$339, 2, FALSE)</f>
        <v>243</v>
      </c>
      <c r="O5938">
        <f>VLOOKUP(E5938, '2024D'!$A$2:$G$339, 3, FALSE)</f>
        <v>20203</v>
      </c>
      <c r="P5938">
        <f>_20206[[#This Row],[最低排名]]-_20206[[#This Row],[同分人数]]+1</f>
        <v>19961</v>
      </c>
      <c r="Q5938">
        <f>IF(O5938&gt;=开始!$B$6, 1, 0)</f>
        <v>1</v>
      </c>
      <c r="R5938">
        <f>_20206[[#This Row],[最低排名]]-开始!$B$6</f>
        <v>20203</v>
      </c>
    </row>
    <row r="5939" spans="1:18">
      <c r="A5939">
        <v>45503</v>
      </c>
      <c r="B5939" t="s">
        <v>697</v>
      </c>
      <c r="C5939" t="str">
        <f t="shared" si="352"/>
        <v>南京审计</v>
      </c>
      <c r="D5939" t="str">
        <f t="shared" si="353"/>
        <v>03</v>
      </c>
      <c r="E5939" t="s">
        <v>68</v>
      </c>
      <c r="F5939">
        <v>217</v>
      </c>
      <c r="G5939">
        <v>116</v>
      </c>
      <c r="H5939">
        <v>129</v>
      </c>
      <c r="I5939">
        <v>61</v>
      </c>
      <c r="J5939">
        <v>58</v>
      </c>
      <c r="K5939">
        <v>55</v>
      </c>
      <c r="L5939">
        <v>0</v>
      </c>
      <c r="M5939">
        <v>2024</v>
      </c>
      <c r="N5939">
        <f>VLOOKUP(E5939, '2024D'!$A$2:$G$339, 2, FALSE)</f>
        <v>251</v>
      </c>
      <c r="O5939">
        <f>VLOOKUP(E5939, '2024D'!$A$2:$G$339, 3, FALSE)</f>
        <v>14532</v>
      </c>
      <c r="P5939">
        <f>_20206[[#This Row],[最低排名]]-_20206[[#This Row],[同分人数]]+1</f>
        <v>14282</v>
      </c>
      <c r="Q5939">
        <f>IF(O5939&gt;=开始!$B$6, 1, 0)</f>
        <v>1</v>
      </c>
      <c r="R5939">
        <f>_20206[[#This Row],[最低排名]]-开始!$B$6</f>
        <v>14532</v>
      </c>
    </row>
    <row r="5940" spans="1:18">
      <c r="A5940">
        <v>45601</v>
      </c>
      <c r="B5940" t="s">
        <v>698</v>
      </c>
      <c r="C5940" t="str">
        <f t="shared" si="352"/>
        <v>江苏理工</v>
      </c>
      <c r="D5940" t="str">
        <f t="shared" si="353"/>
        <v>01</v>
      </c>
      <c r="E5940" t="s">
        <v>528</v>
      </c>
      <c r="F5940">
        <v>187</v>
      </c>
      <c r="G5940">
        <v>94</v>
      </c>
      <c r="H5940">
        <v>106</v>
      </c>
      <c r="I5940">
        <v>61</v>
      </c>
      <c r="J5940">
        <v>43</v>
      </c>
      <c r="K5940">
        <v>43</v>
      </c>
      <c r="L5940">
        <v>0</v>
      </c>
      <c r="M5940">
        <v>2024</v>
      </c>
      <c r="N5940">
        <f>VLOOKUP(E5940, '2024D'!$A$2:$G$339, 2, FALSE)</f>
        <v>240</v>
      </c>
      <c r="O5940">
        <f>VLOOKUP(E5940, '2024D'!$A$2:$G$339, 3, FALSE)</f>
        <v>34239</v>
      </c>
      <c r="P5940">
        <f>_20206[[#This Row],[最低排名]]-_20206[[#This Row],[同分人数]]+1</f>
        <v>34000</v>
      </c>
      <c r="Q5940">
        <f>IF(O5940&gt;=开始!$B$6, 1, 0)</f>
        <v>1</v>
      </c>
      <c r="R5940">
        <f>_20206[[#This Row],[最低排名]]-开始!$B$6</f>
        <v>34239</v>
      </c>
    </row>
    <row r="5941" spans="1:18">
      <c r="A5941">
        <v>45602</v>
      </c>
      <c r="B5941" t="s">
        <v>699</v>
      </c>
      <c r="C5941" t="str">
        <f t="shared" si="352"/>
        <v>江苏理工</v>
      </c>
      <c r="D5941" t="str">
        <f t="shared" si="353"/>
        <v>02</v>
      </c>
      <c r="E5941" t="s">
        <v>170</v>
      </c>
      <c r="F5941">
        <v>182</v>
      </c>
      <c r="G5941">
        <v>92</v>
      </c>
      <c r="H5941">
        <v>91</v>
      </c>
      <c r="I5941">
        <v>64</v>
      </c>
      <c r="J5941">
        <v>61</v>
      </c>
      <c r="K5941">
        <v>55</v>
      </c>
      <c r="L5941">
        <v>0</v>
      </c>
      <c r="M5941">
        <v>2024</v>
      </c>
      <c r="N5941">
        <f>VLOOKUP(E5941, '2024D'!$A$2:$G$339, 2, FALSE)</f>
        <v>245</v>
      </c>
      <c r="O5941">
        <f>VLOOKUP(E5941, '2024D'!$A$2:$G$339, 3, FALSE)</f>
        <v>31179</v>
      </c>
      <c r="P5941">
        <f>_20206[[#This Row],[最低排名]]-_20206[[#This Row],[同分人数]]+1</f>
        <v>30935</v>
      </c>
      <c r="Q5941">
        <f>IF(O5941&gt;=开始!$B$6, 1, 0)</f>
        <v>1</v>
      </c>
      <c r="R5941">
        <f>_20206[[#This Row],[最低排名]]-开始!$B$6</f>
        <v>31179</v>
      </c>
    </row>
    <row r="5942" spans="1:18">
      <c r="A5942">
        <v>45603</v>
      </c>
      <c r="B5942" t="s">
        <v>700</v>
      </c>
      <c r="C5942" t="str">
        <f t="shared" si="352"/>
        <v>江苏理工</v>
      </c>
      <c r="D5942" t="str">
        <f t="shared" si="353"/>
        <v>03</v>
      </c>
      <c r="E5942" t="s">
        <v>232</v>
      </c>
      <c r="F5942">
        <v>204</v>
      </c>
      <c r="G5942">
        <v>106</v>
      </c>
      <c r="H5942">
        <v>93</v>
      </c>
      <c r="I5942">
        <v>52</v>
      </c>
      <c r="J5942">
        <v>46</v>
      </c>
      <c r="K5942">
        <v>43</v>
      </c>
      <c r="L5942">
        <v>0</v>
      </c>
      <c r="M5942">
        <v>2024</v>
      </c>
      <c r="N5942">
        <f>VLOOKUP(E5942, '2024D'!$A$2:$G$339, 2, FALSE)</f>
        <v>227</v>
      </c>
      <c r="O5942">
        <f>VLOOKUP(E5942, '2024D'!$A$2:$G$339, 3, FALSE)</f>
        <v>34709</v>
      </c>
      <c r="P5942">
        <f>_20206[[#This Row],[最低排名]]-_20206[[#This Row],[同分人数]]+1</f>
        <v>34483</v>
      </c>
      <c r="Q5942">
        <f>IF(O5942&gt;=开始!$B$6, 1, 0)</f>
        <v>1</v>
      </c>
      <c r="R5942">
        <f>_20206[[#This Row],[最低排名]]-开始!$B$6</f>
        <v>34709</v>
      </c>
    </row>
    <row r="5943" spans="1:18">
      <c r="A5943">
        <v>45701</v>
      </c>
      <c r="B5943" t="s">
        <v>702</v>
      </c>
      <c r="C5943" t="str">
        <f t="shared" si="352"/>
        <v>江苏海大</v>
      </c>
      <c r="D5943" t="str">
        <f t="shared" si="353"/>
        <v>01</v>
      </c>
      <c r="E5943" t="s">
        <v>528</v>
      </c>
      <c r="F5943">
        <v>192</v>
      </c>
      <c r="G5943">
        <v>102</v>
      </c>
      <c r="H5943">
        <v>107</v>
      </c>
      <c r="I5943">
        <v>49</v>
      </c>
      <c r="J5943">
        <v>46</v>
      </c>
      <c r="K5943">
        <v>46</v>
      </c>
      <c r="L5943">
        <v>0</v>
      </c>
      <c r="M5943">
        <v>2024</v>
      </c>
      <c r="N5943">
        <f>VLOOKUP(E5943, '2024D'!$A$2:$G$339, 2, FALSE)</f>
        <v>240</v>
      </c>
      <c r="O5943">
        <f>VLOOKUP(E5943, '2024D'!$A$2:$G$339, 3, FALSE)</f>
        <v>34239</v>
      </c>
      <c r="P5943">
        <f>_20206[[#This Row],[最低排名]]-_20206[[#This Row],[同分人数]]+1</f>
        <v>34000</v>
      </c>
      <c r="Q5943">
        <f>IF(O5943&gt;=开始!$B$6, 1, 0)</f>
        <v>1</v>
      </c>
      <c r="R5943">
        <f>_20206[[#This Row],[最低排名]]-开始!$B$6</f>
        <v>34239</v>
      </c>
    </row>
    <row r="5944" spans="1:18">
      <c r="A5944">
        <v>45702</v>
      </c>
      <c r="B5944" t="s">
        <v>703</v>
      </c>
      <c r="C5944" t="str">
        <f t="shared" si="352"/>
        <v>江苏海大</v>
      </c>
      <c r="D5944" t="str">
        <f t="shared" si="353"/>
        <v>02</v>
      </c>
      <c r="E5944" t="s">
        <v>184</v>
      </c>
      <c r="F5944">
        <v>181</v>
      </c>
      <c r="G5944">
        <v>92</v>
      </c>
      <c r="H5944">
        <v>102</v>
      </c>
      <c r="I5944">
        <v>61</v>
      </c>
      <c r="J5944">
        <v>58</v>
      </c>
      <c r="K5944">
        <v>49</v>
      </c>
      <c r="L5944">
        <v>0</v>
      </c>
      <c r="M5944">
        <v>2024</v>
      </c>
      <c r="N5944">
        <f>VLOOKUP(E5944, '2024D'!$A$2:$G$339, 2, FALSE)</f>
        <v>266</v>
      </c>
      <c r="O5944">
        <f>VLOOKUP(E5944, '2024D'!$A$2:$G$339, 3, FALSE)</f>
        <v>31665</v>
      </c>
      <c r="P5944">
        <f>_20206[[#This Row],[最低排名]]-_20206[[#This Row],[同分人数]]+1</f>
        <v>31400</v>
      </c>
      <c r="Q5944">
        <f>IF(O5944&gt;=开始!$B$6, 1, 0)</f>
        <v>1</v>
      </c>
      <c r="R5944">
        <f>_20206[[#This Row],[最低排名]]-开始!$B$6</f>
        <v>31665</v>
      </c>
    </row>
    <row r="5945" spans="1:18">
      <c r="A5945">
        <v>45801</v>
      </c>
      <c r="B5945" t="s">
        <v>704</v>
      </c>
      <c r="C5945" t="str">
        <f t="shared" si="352"/>
        <v>南京特师</v>
      </c>
      <c r="D5945" t="str">
        <f t="shared" si="353"/>
        <v>01</v>
      </c>
      <c r="E5945" t="s">
        <v>427</v>
      </c>
      <c r="F5945">
        <v>198</v>
      </c>
      <c r="G5945">
        <v>107</v>
      </c>
      <c r="H5945">
        <v>87</v>
      </c>
      <c r="I5945">
        <v>55</v>
      </c>
      <c r="J5945">
        <v>52</v>
      </c>
      <c r="K5945">
        <v>43</v>
      </c>
      <c r="L5945">
        <v>0</v>
      </c>
      <c r="M5945">
        <v>2024</v>
      </c>
      <c r="N5945">
        <f>VLOOKUP(E5945, '2024D'!$A$2:$G$339, 2, FALSE)</f>
        <v>214</v>
      </c>
      <c r="O5945">
        <f>VLOOKUP(E5945, '2024D'!$A$2:$G$339, 3, FALSE)</f>
        <v>35341</v>
      </c>
      <c r="P5945">
        <f>_20206[[#This Row],[最低排名]]-_20206[[#This Row],[同分人数]]+1</f>
        <v>35128</v>
      </c>
      <c r="Q5945">
        <f>IF(O5945&gt;=开始!$B$6, 1, 0)</f>
        <v>1</v>
      </c>
      <c r="R5945">
        <f>_20206[[#This Row],[最低排名]]-开始!$B$6</f>
        <v>35341</v>
      </c>
    </row>
    <row r="5946" spans="1:18">
      <c r="A5946">
        <v>45802</v>
      </c>
      <c r="B5946" t="s">
        <v>705</v>
      </c>
      <c r="C5946" t="str">
        <f t="shared" si="352"/>
        <v>南京特师</v>
      </c>
      <c r="D5946" t="str">
        <f t="shared" si="353"/>
        <v>02</v>
      </c>
      <c r="E5946" t="s">
        <v>184</v>
      </c>
      <c r="F5946">
        <v>200</v>
      </c>
      <c r="G5946">
        <v>106</v>
      </c>
      <c r="H5946">
        <v>95</v>
      </c>
      <c r="I5946">
        <v>67</v>
      </c>
      <c r="J5946">
        <v>46</v>
      </c>
      <c r="K5946">
        <v>43</v>
      </c>
      <c r="L5946">
        <v>0</v>
      </c>
      <c r="M5946">
        <v>2024</v>
      </c>
      <c r="N5946">
        <f>VLOOKUP(E5946, '2024D'!$A$2:$G$339, 2, FALSE)</f>
        <v>266</v>
      </c>
      <c r="O5946">
        <f>VLOOKUP(E5946, '2024D'!$A$2:$G$339, 3, FALSE)</f>
        <v>31665</v>
      </c>
      <c r="P5946">
        <f>_20206[[#This Row],[最低排名]]-_20206[[#This Row],[同分人数]]+1</f>
        <v>31400</v>
      </c>
      <c r="Q5946">
        <f>IF(O5946&gt;=开始!$B$6, 1, 0)</f>
        <v>1</v>
      </c>
      <c r="R5946">
        <f>_20206[[#This Row],[最低排名]]-开始!$B$6</f>
        <v>31665</v>
      </c>
    </row>
    <row r="5947" spans="1:18">
      <c r="A5947">
        <v>45901</v>
      </c>
      <c r="B5947" t="s">
        <v>706</v>
      </c>
      <c r="C5947" t="str">
        <f t="shared" si="352"/>
        <v>南通理工</v>
      </c>
      <c r="D5947" t="str">
        <f t="shared" si="353"/>
        <v>01</v>
      </c>
      <c r="E5947" t="s">
        <v>223</v>
      </c>
      <c r="F5947">
        <v>187</v>
      </c>
      <c r="G5947">
        <v>102</v>
      </c>
      <c r="H5947">
        <v>59</v>
      </c>
      <c r="I5947">
        <v>58</v>
      </c>
      <c r="J5947">
        <v>55</v>
      </c>
      <c r="K5947">
        <v>49</v>
      </c>
      <c r="L5947">
        <v>0</v>
      </c>
      <c r="M5947">
        <v>2024</v>
      </c>
      <c r="N5947">
        <f>VLOOKUP(E5947, '2024D'!$A$2:$G$339, 2, FALSE)</f>
        <v>179</v>
      </c>
      <c r="O5947">
        <f>VLOOKUP(E5947, '2024D'!$A$2:$G$339, 3, FALSE)</f>
        <v>40752</v>
      </c>
      <c r="P5947">
        <f>_20206[[#This Row],[最低排名]]-_20206[[#This Row],[同分人数]]+1</f>
        <v>40574</v>
      </c>
      <c r="Q5947">
        <f>IF(O5947&gt;=开始!$B$6, 1, 0)</f>
        <v>1</v>
      </c>
      <c r="R5947">
        <f>_20206[[#This Row],[最低排名]]-开始!$B$6</f>
        <v>40752</v>
      </c>
    </row>
    <row r="5948" spans="1:18">
      <c r="A5948">
        <v>45902</v>
      </c>
      <c r="B5948" t="s">
        <v>707</v>
      </c>
      <c r="C5948" t="str">
        <f t="shared" si="352"/>
        <v>南通理工</v>
      </c>
      <c r="D5948" t="str">
        <f t="shared" si="353"/>
        <v>02</v>
      </c>
      <c r="E5948" t="s">
        <v>366</v>
      </c>
      <c r="F5948">
        <v>184</v>
      </c>
      <c r="G5948">
        <v>93</v>
      </c>
      <c r="H5948">
        <v>91</v>
      </c>
      <c r="I5948">
        <v>46</v>
      </c>
      <c r="J5948">
        <v>43</v>
      </c>
      <c r="K5948">
        <v>43</v>
      </c>
      <c r="L5948">
        <v>0</v>
      </c>
      <c r="M5948">
        <v>2024</v>
      </c>
      <c r="N5948">
        <f>VLOOKUP(E5948, '2024D'!$A$2:$G$339, 2, FALSE)</f>
        <v>163</v>
      </c>
      <c r="O5948">
        <f>VLOOKUP(E5948, '2024D'!$A$2:$G$339, 3, FALSE)</f>
        <v>40915</v>
      </c>
      <c r="P5948">
        <f>_20206[[#This Row],[最低排名]]-_20206[[#This Row],[同分人数]]+1</f>
        <v>40753</v>
      </c>
      <c r="Q5948">
        <f>IF(O5948&gt;=开始!$B$6, 1, 0)</f>
        <v>1</v>
      </c>
      <c r="R5948">
        <f>_20206[[#This Row],[最低排名]]-开始!$B$6</f>
        <v>40915</v>
      </c>
    </row>
    <row r="5949" spans="1:18">
      <c r="A5949">
        <v>46001</v>
      </c>
      <c r="B5949" t="s">
        <v>708</v>
      </c>
      <c r="C5949" t="str">
        <f t="shared" si="352"/>
        <v>东南成贤</v>
      </c>
      <c r="D5949" t="str">
        <f t="shared" si="353"/>
        <v>01</v>
      </c>
      <c r="E5949" t="s">
        <v>447</v>
      </c>
      <c r="F5949">
        <v>198</v>
      </c>
      <c r="G5949">
        <v>103</v>
      </c>
      <c r="H5949">
        <v>73</v>
      </c>
      <c r="I5949">
        <v>55</v>
      </c>
      <c r="J5949">
        <v>49</v>
      </c>
      <c r="K5949">
        <v>46</v>
      </c>
      <c r="L5949">
        <v>0</v>
      </c>
      <c r="M5949">
        <v>2024</v>
      </c>
      <c r="N5949">
        <f>VLOOKUP(E5949, '2024D'!$A$2:$G$339, 2, FALSE)</f>
        <v>213</v>
      </c>
      <c r="O5949">
        <f>VLOOKUP(E5949, '2024D'!$A$2:$G$339, 3, FALSE)</f>
        <v>38266</v>
      </c>
      <c r="P5949">
        <f>_20206[[#This Row],[最低排名]]-_20206[[#This Row],[同分人数]]+1</f>
        <v>38054</v>
      </c>
      <c r="Q5949">
        <f>IF(O5949&gt;=开始!$B$6, 1, 0)</f>
        <v>1</v>
      </c>
      <c r="R5949">
        <f>_20206[[#This Row],[最低排名]]-开始!$B$6</f>
        <v>38266</v>
      </c>
    </row>
    <row r="5950" spans="1:18">
      <c r="A5950">
        <v>46002</v>
      </c>
      <c r="B5950" t="s">
        <v>709</v>
      </c>
      <c r="C5950" t="str">
        <f t="shared" si="352"/>
        <v>东南成贤</v>
      </c>
      <c r="D5950" t="str">
        <f t="shared" si="353"/>
        <v>02</v>
      </c>
      <c r="E5950" t="s">
        <v>398</v>
      </c>
      <c r="F5950">
        <v>198</v>
      </c>
      <c r="G5950">
        <v>104</v>
      </c>
      <c r="H5950">
        <v>94</v>
      </c>
      <c r="I5950">
        <v>49</v>
      </c>
      <c r="J5950">
        <v>46</v>
      </c>
      <c r="K5950">
        <v>46</v>
      </c>
      <c r="L5950">
        <v>0</v>
      </c>
      <c r="M5950">
        <v>2024</v>
      </c>
      <c r="N5950">
        <f>VLOOKUP(E5950, '2024D'!$A$2:$G$339, 2, FALSE)</f>
        <v>236</v>
      </c>
      <c r="O5950">
        <f>VLOOKUP(E5950, '2024D'!$A$2:$G$339, 3, FALSE)</f>
        <v>35806</v>
      </c>
      <c r="P5950">
        <f>_20206[[#This Row],[最低排名]]-_20206[[#This Row],[同分人数]]+1</f>
        <v>35571</v>
      </c>
      <c r="Q5950">
        <f>IF(O5950&gt;=开始!$B$6, 1, 0)</f>
        <v>1</v>
      </c>
      <c r="R5950">
        <f>_20206[[#This Row],[最低排名]]-开始!$B$6</f>
        <v>35806</v>
      </c>
    </row>
    <row r="5951" spans="1:18">
      <c r="A5951">
        <v>46101</v>
      </c>
      <c r="B5951" t="s">
        <v>710</v>
      </c>
      <c r="C5951" t="str">
        <f t="shared" si="352"/>
        <v>太湖学院</v>
      </c>
      <c r="D5951" t="str">
        <f t="shared" si="353"/>
        <v>01</v>
      </c>
      <c r="E5951" t="s">
        <v>223</v>
      </c>
      <c r="F5951">
        <v>194</v>
      </c>
      <c r="G5951">
        <v>100</v>
      </c>
      <c r="H5951">
        <v>61</v>
      </c>
      <c r="I5951">
        <v>55</v>
      </c>
      <c r="J5951">
        <v>52</v>
      </c>
      <c r="K5951">
        <v>46</v>
      </c>
      <c r="L5951">
        <v>0</v>
      </c>
      <c r="M5951">
        <v>2024</v>
      </c>
      <c r="N5951">
        <f>VLOOKUP(E5951, '2024D'!$A$2:$G$339, 2, FALSE)</f>
        <v>179</v>
      </c>
      <c r="O5951">
        <f>VLOOKUP(E5951, '2024D'!$A$2:$G$339, 3, FALSE)</f>
        <v>40752</v>
      </c>
      <c r="P5951">
        <f>_20206[[#This Row],[最低排名]]-_20206[[#This Row],[同分人数]]+1</f>
        <v>40574</v>
      </c>
      <c r="Q5951">
        <f>IF(O5951&gt;=开始!$B$6, 1, 0)</f>
        <v>1</v>
      </c>
      <c r="R5951">
        <f>_20206[[#This Row],[最低排名]]-开始!$B$6</f>
        <v>40752</v>
      </c>
    </row>
    <row r="5952" spans="1:18">
      <c r="A5952">
        <v>46201</v>
      </c>
      <c r="B5952" t="s">
        <v>711</v>
      </c>
      <c r="C5952" t="str">
        <f t="shared" si="352"/>
        <v>南理紫金</v>
      </c>
      <c r="D5952" t="str">
        <f t="shared" si="353"/>
        <v>01</v>
      </c>
      <c r="E5952" t="s">
        <v>405</v>
      </c>
      <c r="F5952">
        <v>197</v>
      </c>
      <c r="G5952">
        <v>99</v>
      </c>
      <c r="H5952">
        <v>89</v>
      </c>
      <c r="I5952">
        <v>49</v>
      </c>
      <c r="J5952">
        <v>46</v>
      </c>
      <c r="K5952">
        <v>46</v>
      </c>
      <c r="L5952">
        <v>0</v>
      </c>
      <c r="M5952">
        <v>2024</v>
      </c>
      <c r="N5952">
        <f>VLOOKUP(E5952, '2024D'!$A$2:$G$339, 2, FALSE)</f>
        <v>230</v>
      </c>
      <c r="O5952">
        <f>VLOOKUP(E5952, '2024D'!$A$2:$G$339, 3, FALSE)</f>
        <v>37063</v>
      </c>
      <c r="P5952">
        <f>_20206[[#This Row],[最低排名]]-_20206[[#This Row],[同分人数]]+1</f>
        <v>36834</v>
      </c>
      <c r="Q5952">
        <f>IF(O5952&gt;=开始!$B$6, 1, 0)</f>
        <v>1</v>
      </c>
      <c r="R5952">
        <f>_20206[[#This Row],[最低排名]]-开始!$B$6</f>
        <v>37063</v>
      </c>
    </row>
    <row r="5953" spans="1:18">
      <c r="A5953">
        <v>46202</v>
      </c>
      <c r="B5953" t="s">
        <v>712</v>
      </c>
      <c r="C5953" t="str">
        <f t="shared" si="352"/>
        <v>南理紫金</v>
      </c>
      <c r="D5953" t="str">
        <f t="shared" si="353"/>
        <v>02</v>
      </c>
      <c r="E5953" t="s">
        <v>203</v>
      </c>
      <c r="F5953">
        <v>187</v>
      </c>
      <c r="G5953">
        <v>99</v>
      </c>
      <c r="H5953">
        <v>90</v>
      </c>
      <c r="I5953">
        <v>58</v>
      </c>
      <c r="J5953">
        <v>49</v>
      </c>
      <c r="K5953">
        <v>46</v>
      </c>
      <c r="L5953">
        <v>0</v>
      </c>
      <c r="M5953">
        <v>2024</v>
      </c>
      <c r="N5953">
        <f>VLOOKUP(E5953, '2024D'!$A$2:$G$339, 2, FALSE)</f>
        <v>214</v>
      </c>
      <c r="O5953">
        <f>VLOOKUP(E5953, '2024D'!$A$2:$G$339, 3, FALSE)</f>
        <v>36436</v>
      </c>
      <c r="P5953">
        <f>_20206[[#This Row],[最低排名]]-_20206[[#This Row],[同分人数]]+1</f>
        <v>36223</v>
      </c>
      <c r="Q5953">
        <f>IF(O5953&gt;=开始!$B$6, 1, 0)</f>
        <v>1</v>
      </c>
      <c r="R5953">
        <f>_20206[[#This Row],[最低排名]]-开始!$B$6</f>
        <v>36436</v>
      </c>
    </row>
    <row r="5954" spans="1:18">
      <c r="A5954">
        <v>46301</v>
      </c>
      <c r="B5954" t="s">
        <v>713</v>
      </c>
      <c r="C5954" t="str">
        <f t="shared" si="352"/>
        <v>南航金城</v>
      </c>
      <c r="D5954" t="str">
        <f t="shared" si="353"/>
        <v>01</v>
      </c>
      <c r="E5954" t="s">
        <v>50</v>
      </c>
      <c r="F5954">
        <v>185</v>
      </c>
      <c r="G5954">
        <v>101</v>
      </c>
      <c r="H5954">
        <v>63</v>
      </c>
      <c r="I5954">
        <v>67</v>
      </c>
      <c r="J5954">
        <v>58</v>
      </c>
      <c r="K5954">
        <v>58</v>
      </c>
      <c r="L5954">
        <v>0</v>
      </c>
      <c r="M5954">
        <v>2024</v>
      </c>
      <c r="N5954">
        <f>VLOOKUP(E5954, '2024D'!$A$2:$G$339, 2, FALSE)</f>
        <v>189</v>
      </c>
      <c r="O5954">
        <f>VLOOKUP(E5954, '2024D'!$A$2:$G$339, 3, FALSE)</f>
        <v>36222</v>
      </c>
      <c r="P5954">
        <f>_20206[[#This Row],[最低排名]]-_20206[[#This Row],[同分人数]]+1</f>
        <v>36034</v>
      </c>
      <c r="Q5954">
        <f>IF(O5954&gt;=开始!$B$6, 1, 0)</f>
        <v>1</v>
      </c>
      <c r="R5954">
        <f>_20206[[#This Row],[最低排名]]-开始!$B$6</f>
        <v>36222</v>
      </c>
    </row>
    <row r="5955" spans="1:18">
      <c r="A5955">
        <v>46302</v>
      </c>
      <c r="B5955" t="s">
        <v>714</v>
      </c>
      <c r="C5955" t="str">
        <f t="shared" si="352"/>
        <v>南航金城</v>
      </c>
      <c r="D5955" t="str">
        <f t="shared" si="353"/>
        <v>02</v>
      </c>
      <c r="E5955" t="s">
        <v>207</v>
      </c>
      <c r="F5955">
        <v>196</v>
      </c>
      <c r="G5955">
        <v>100</v>
      </c>
      <c r="H5955">
        <v>76</v>
      </c>
      <c r="I5955">
        <v>52</v>
      </c>
      <c r="J5955">
        <v>46</v>
      </c>
      <c r="K5955">
        <v>43</v>
      </c>
      <c r="L5955">
        <v>0</v>
      </c>
      <c r="M5955">
        <v>2024</v>
      </c>
      <c r="N5955">
        <f>VLOOKUP(E5955, '2024D'!$A$2:$G$339, 2, FALSE)</f>
        <v>182</v>
      </c>
      <c r="O5955">
        <f>VLOOKUP(E5955, '2024D'!$A$2:$G$339, 3, FALSE)</f>
        <v>39823</v>
      </c>
      <c r="P5955">
        <f>_20206[[#This Row],[最低排名]]-_20206[[#This Row],[同分人数]]+1</f>
        <v>39642</v>
      </c>
      <c r="Q5955">
        <f>IF(O5955&gt;=开始!$B$6, 1, 0)</f>
        <v>1</v>
      </c>
      <c r="R5955">
        <f>_20206[[#This Row],[最低排名]]-开始!$B$6</f>
        <v>39823</v>
      </c>
    </row>
    <row r="5956" spans="1:18">
      <c r="A5956">
        <v>46401</v>
      </c>
      <c r="B5956" t="s">
        <v>715</v>
      </c>
      <c r="C5956" t="str">
        <f t="shared" si="352"/>
        <v>南京传媒</v>
      </c>
      <c r="D5956" t="str">
        <f t="shared" si="353"/>
        <v>01</v>
      </c>
      <c r="E5956" t="s">
        <v>354</v>
      </c>
      <c r="F5956">
        <v>185</v>
      </c>
      <c r="G5956">
        <v>102</v>
      </c>
      <c r="H5956">
        <v>84</v>
      </c>
      <c r="I5956">
        <v>55</v>
      </c>
      <c r="J5956">
        <v>52</v>
      </c>
      <c r="K5956">
        <v>52</v>
      </c>
      <c r="L5956">
        <v>0</v>
      </c>
      <c r="M5956">
        <v>2024</v>
      </c>
      <c r="N5956">
        <f>VLOOKUP(E5956, '2024D'!$A$2:$G$339, 2, FALSE)</f>
        <v>204</v>
      </c>
      <c r="O5956">
        <f>VLOOKUP(E5956, '2024D'!$A$2:$G$339, 3, FALSE)</f>
        <v>36833</v>
      </c>
      <c r="P5956">
        <f>_20206[[#This Row],[最低排名]]-_20206[[#This Row],[同分人数]]+1</f>
        <v>36630</v>
      </c>
      <c r="Q5956">
        <f>IF(O5956&gt;=开始!$B$6, 1, 0)</f>
        <v>1</v>
      </c>
      <c r="R5956">
        <f>_20206[[#This Row],[最低排名]]-开始!$B$6</f>
        <v>36833</v>
      </c>
    </row>
    <row r="5957" spans="1:18">
      <c r="A5957">
        <v>46402</v>
      </c>
      <c r="B5957" t="s">
        <v>2288</v>
      </c>
      <c r="C5957" t="str">
        <f t="shared" si="352"/>
        <v>南京传媒</v>
      </c>
      <c r="D5957" t="str">
        <f t="shared" si="353"/>
        <v>02</v>
      </c>
      <c r="E5957" t="s">
        <v>223</v>
      </c>
      <c r="F5957">
        <v>164</v>
      </c>
      <c r="G5957">
        <v>87</v>
      </c>
      <c r="H5957">
        <v>100</v>
      </c>
      <c r="I5957">
        <v>55</v>
      </c>
      <c r="J5957">
        <v>49</v>
      </c>
      <c r="K5957">
        <v>40</v>
      </c>
      <c r="L5957">
        <v>0</v>
      </c>
      <c r="M5957">
        <v>2024</v>
      </c>
      <c r="N5957">
        <f>VLOOKUP(E5957, '2024D'!$A$2:$G$339, 2, FALSE)</f>
        <v>179</v>
      </c>
      <c r="O5957">
        <f>VLOOKUP(E5957, '2024D'!$A$2:$G$339, 3, FALSE)</f>
        <v>40752</v>
      </c>
      <c r="P5957">
        <f>_20206[[#This Row],[最低排名]]-_20206[[#This Row],[同分人数]]+1</f>
        <v>40574</v>
      </c>
      <c r="Q5957">
        <f>IF(O5957&gt;=开始!$B$6, 1, 0)</f>
        <v>1</v>
      </c>
      <c r="R5957">
        <f>_20206[[#This Row],[最低排名]]-开始!$B$6</f>
        <v>40752</v>
      </c>
    </row>
    <row r="5958" spans="1:18">
      <c r="A5958">
        <v>46501</v>
      </c>
      <c r="B5958" t="s">
        <v>716</v>
      </c>
      <c r="C5958" t="str">
        <f t="shared" si="352"/>
        <v>南师泰州</v>
      </c>
      <c r="D5958" t="str">
        <f t="shared" si="353"/>
        <v>01</v>
      </c>
      <c r="E5958" t="s">
        <v>585</v>
      </c>
      <c r="F5958">
        <v>189</v>
      </c>
      <c r="G5958">
        <v>98</v>
      </c>
      <c r="H5958">
        <v>86</v>
      </c>
      <c r="I5958">
        <v>52</v>
      </c>
      <c r="J5958">
        <v>46</v>
      </c>
      <c r="K5958">
        <v>43</v>
      </c>
      <c r="L5958">
        <v>0</v>
      </c>
      <c r="M5958">
        <v>2024</v>
      </c>
      <c r="N5958">
        <f>VLOOKUP(E5958, '2024D'!$A$2:$G$339, 2, FALSE)</f>
        <v>190</v>
      </c>
      <c r="O5958">
        <f>VLOOKUP(E5958, '2024D'!$A$2:$G$339, 3, FALSE)</f>
        <v>39269</v>
      </c>
      <c r="P5958">
        <f>_20206[[#This Row],[最低排名]]-_20206[[#This Row],[同分人数]]+1</f>
        <v>39080</v>
      </c>
      <c r="Q5958">
        <f>IF(O5958&gt;=开始!$B$6, 1, 0)</f>
        <v>1</v>
      </c>
      <c r="R5958">
        <f>_20206[[#This Row],[最低排名]]-开始!$B$6</f>
        <v>39269</v>
      </c>
    </row>
    <row r="5959" spans="1:18">
      <c r="A5959">
        <v>46502</v>
      </c>
      <c r="B5959" t="s">
        <v>717</v>
      </c>
      <c r="C5959" t="str">
        <f t="shared" si="352"/>
        <v>南师泰州</v>
      </c>
      <c r="D5959" t="str">
        <f t="shared" si="353"/>
        <v>02</v>
      </c>
      <c r="E5959" t="s">
        <v>207</v>
      </c>
      <c r="F5959">
        <v>171</v>
      </c>
      <c r="G5959">
        <v>101</v>
      </c>
      <c r="H5959">
        <v>92</v>
      </c>
      <c r="I5959">
        <v>55</v>
      </c>
      <c r="J5959">
        <v>49</v>
      </c>
      <c r="K5959">
        <v>46</v>
      </c>
      <c r="L5959">
        <v>0</v>
      </c>
      <c r="M5959">
        <v>2024</v>
      </c>
      <c r="N5959">
        <f>VLOOKUP(E5959, '2024D'!$A$2:$G$339, 2, FALSE)</f>
        <v>182</v>
      </c>
      <c r="O5959">
        <f>VLOOKUP(E5959, '2024D'!$A$2:$G$339, 3, FALSE)</f>
        <v>39823</v>
      </c>
      <c r="P5959">
        <f>_20206[[#This Row],[最低排名]]-_20206[[#This Row],[同分人数]]+1</f>
        <v>39642</v>
      </c>
      <c r="Q5959">
        <f>IF(O5959&gt;=开始!$B$6, 1, 0)</f>
        <v>1</v>
      </c>
      <c r="R5959">
        <f>_20206[[#This Row],[最低排名]]-开始!$B$6</f>
        <v>39823</v>
      </c>
    </row>
    <row r="5960" spans="1:18">
      <c r="A5960">
        <v>46601</v>
      </c>
      <c r="B5960" t="s">
        <v>718</v>
      </c>
      <c r="C5960" t="str">
        <f t="shared" si="352"/>
        <v>南工浦江</v>
      </c>
      <c r="D5960" t="str">
        <f t="shared" si="353"/>
        <v>01</v>
      </c>
      <c r="E5960" t="s">
        <v>447</v>
      </c>
      <c r="F5960">
        <v>196</v>
      </c>
      <c r="G5960">
        <v>102</v>
      </c>
      <c r="H5960">
        <v>81</v>
      </c>
      <c r="I5960">
        <v>58</v>
      </c>
      <c r="J5960">
        <v>46</v>
      </c>
      <c r="K5960">
        <v>40</v>
      </c>
      <c r="L5960">
        <v>0</v>
      </c>
      <c r="M5960">
        <v>2024</v>
      </c>
      <c r="N5960">
        <f>VLOOKUP(E5960, '2024D'!$A$2:$G$339, 2, FALSE)</f>
        <v>213</v>
      </c>
      <c r="O5960">
        <f>VLOOKUP(E5960, '2024D'!$A$2:$G$339, 3, FALSE)</f>
        <v>38266</v>
      </c>
      <c r="P5960">
        <f>_20206[[#This Row],[最低排名]]-_20206[[#This Row],[同分人数]]+1</f>
        <v>38054</v>
      </c>
      <c r="Q5960">
        <f>IF(O5960&gt;=开始!$B$6, 1, 0)</f>
        <v>1</v>
      </c>
      <c r="R5960">
        <f>_20206[[#This Row],[最低排名]]-开始!$B$6</f>
        <v>38266</v>
      </c>
    </row>
    <row r="5961" spans="1:18">
      <c r="A5961">
        <v>46602</v>
      </c>
      <c r="B5961" t="s">
        <v>719</v>
      </c>
      <c r="C5961" t="str">
        <f t="shared" si="352"/>
        <v>南工浦江</v>
      </c>
      <c r="D5961" t="str">
        <f t="shared" si="353"/>
        <v>02</v>
      </c>
      <c r="E5961" t="s">
        <v>56</v>
      </c>
      <c r="F5961">
        <v>198</v>
      </c>
      <c r="G5961">
        <v>106</v>
      </c>
      <c r="H5961">
        <v>72</v>
      </c>
      <c r="I5961">
        <v>55</v>
      </c>
      <c r="J5961">
        <v>46</v>
      </c>
      <c r="K5961">
        <v>43</v>
      </c>
      <c r="L5961">
        <v>0</v>
      </c>
      <c r="M5961">
        <v>2024</v>
      </c>
      <c r="N5961">
        <f>VLOOKUP(E5961, '2024D'!$A$2:$G$339, 2, FALSE)</f>
        <v>187</v>
      </c>
      <c r="O5961">
        <f>VLOOKUP(E5961, '2024D'!$A$2:$G$339, 3, FALSE)</f>
        <v>39641</v>
      </c>
      <c r="P5961">
        <f>_20206[[#This Row],[最低排名]]-_20206[[#This Row],[同分人数]]+1</f>
        <v>39455</v>
      </c>
      <c r="Q5961">
        <f>IF(O5961&gt;=开始!$B$6, 1, 0)</f>
        <v>1</v>
      </c>
      <c r="R5961">
        <f>_20206[[#This Row],[最低排名]]-开始!$B$6</f>
        <v>39641</v>
      </c>
    </row>
    <row r="5962" spans="1:18">
      <c r="A5962">
        <v>46603</v>
      </c>
      <c r="B5962" t="s">
        <v>720</v>
      </c>
      <c r="C5962" t="str">
        <f t="shared" si="352"/>
        <v>南工浦江</v>
      </c>
      <c r="D5962" t="str">
        <f t="shared" si="353"/>
        <v>03</v>
      </c>
      <c r="E5962" t="s">
        <v>223</v>
      </c>
      <c r="F5962">
        <v>192</v>
      </c>
      <c r="G5962">
        <v>101</v>
      </c>
      <c r="H5962">
        <v>66</v>
      </c>
      <c r="I5962">
        <v>52</v>
      </c>
      <c r="J5962">
        <v>52</v>
      </c>
      <c r="K5962">
        <v>46</v>
      </c>
      <c r="L5962">
        <v>0</v>
      </c>
      <c r="M5962">
        <v>2024</v>
      </c>
      <c r="N5962">
        <f>VLOOKUP(E5962, '2024D'!$A$2:$G$339, 2, FALSE)</f>
        <v>179</v>
      </c>
      <c r="O5962">
        <f>VLOOKUP(E5962, '2024D'!$A$2:$G$339, 3, FALSE)</f>
        <v>40752</v>
      </c>
      <c r="P5962">
        <f>_20206[[#This Row],[最低排名]]-_20206[[#This Row],[同分人数]]+1</f>
        <v>40574</v>
      </c>
      <c r="Q5962">
        <f>IF(O5962&gt;=开始!$B$6, 1, 0)</f>
        <v>1</v>
      </c>
      <c r="R5962">
        <f>_20206[[#This Row],[最低排名]]-开始!$B$6</f>
        <v>40752</v>
      </c>
    </row>
    <row r="5963" spans="1:18">
      <c r="A5963">
        <v>46701</v>
      </c>
      <c r="B5963" t="s">
        <v>721</v>
      </c>
      <c r="C5963" t="str">
        <f t="shared" si="352"/>
        <v>南医康达</v>
      </c>
      <c r="D5963" t="str">
        <f t="shared" si="353"/>
        <v>01</v>
      </c>
      <c r="E5963" t="s">
        <v>412</v>
      </c>
      <c r="F5963">
        <v>183</v>
      </c>
      <c r="G5963">
        <v>97</v>
      </c>
      <c r="H5963">
        <v>90</v>
      </c>
      <c r="I5963">
        <v>52</v>
      </c>
      <c r="J5963">
        <v>46</v>
      </c>
      <c r="K5963">
        <v>46</v>
      </c>
      <c r="L5963">
        <v>0</v>
      </c>
      <c r="M5963">
        <v>2024</v>
      </c>
      <c r="N5963">
        <f>VLOOKUP(E5963, '2024D'!$A$2:$G$339, 2, FALSE)</f>
        <v>210</v>
      </c>
      <c r="O5963">
        <f>VLOOKUP(E5963, '2024D'!$A$2:$G$339, 3, FALSE)</f>
        <v>39079</v>
      </c>
      <c r="P5963">
        <f>_20206[[#This Row],[最低排名]]-_20206[[#This Row],[同分人数]]+1</f>
        <v>38870</v>
      </c>
      <c r="Q5963">
        <f>IF(O5963&gt;=开始!$B$6, 1, 0)</f>
        <v>1</v>
      </c>
      <c r="R5963">
        <f>_20206[[#This Row],[最低排名]]-开始!$B$6</f>
        <v>39079</v>
      </c>
    </row>
    <row r="5964" spans="1:18">
      <c r="A5964">
        <v>46702</v>
      </c>
      <c r="B5964" t="s">
        <v>722</v>
      </c>
      <c r="C5964" t="str">
        <f t="shared" si="352"/>
        <v>南医康达</v>
      </c>
      <c r="D5964" t="str">
        <f t="shared" si="353"/>
        <v>02</v>
      </c>
      <c r="E5964" t="s">
        <v>440</v>
      </c>
      <c r="F5964">
        <v>190</v>
      </c>
      <c r="G5964">
        <v>100</v>
      </c>
      <c r="H5964">
        <v>100</v>
      </c>
      <c r="I5964">
        <v>52</v>
      </c>
      <c r="J5964">
        <v>52</v>
      </c>
      <c r="K5964">
        <v>43</v>
      </c>
      <c r="L5964">
        <v>0</v>
      </c>
      <c r="M5964">
        <v>2024</v>
      </c>
      <c r="N5964">
        <f>VLOOKUP(E5964, '2024D'!$A$2:$G$339, 2, FALSE)</f>
        <v>214</v>
      </c>
      <c r="O5964">
        <f>VLOOKUP(E5964, '2024D'!$A$2:$G$339, 3, FALSE)</f>
        <v>34923</v>
      </c>
      <c r="P5964">
        <f>_20206[[#This Row],[最低排名]]-_20206[[#This Row],[同分人数]]+1</f>
        <v>34710</v>
      </c>
      <c r="Q5964">
        <f>IF(O5964&gt;=开始!$B$6, 1, 0)</f>
        <v>1</v>
      </c>
      <c r="R5964">
        <f>_20206[[#This Row],[最低排名]]-开始!$B$6</f>
        <v>34923</v>
      </c>
    </row>
    <row r="5965" spans="1:18">
      <c r="A5965">
        <v>46901</v>
      </c>
      <c r="B5965" t="s">
        <v>725</v>
      </c>
      <c r="C5965" t="str">
        <f t="shared" si="352"/>
        <v>无锡学院</v>
      </c>
      <c r="D5965" t="str">
        <f t="shared" si="353"/>
        <v>01</v>
      </c>
      <c r="E5965" t="s">
        <v>228</v>
      </c>
      <c r="F5965">
        <v>193</v>
      </c>
      <c r="G5965">
        <v>100</v>
      </c>
      <c r="H5965">
        <v>84</v>
      </c>
      <c r="I5965">
        <v>61</v>
      </c>
      <c r="J5965">
        <v>55</v>
      </c>
      <c r="K5965">
        <v>46</v>
      </c>
      <c r="L5965">
        <v>0</v>
      </c>
      <c r="M5965">
        <v>2024</v>
      </c>
      <c r="N5965">
        <f>VLOOKUP(E5965, '2024D'!$A$2:$G$339, 2, FALSE)</f>
        <v>243</v>
      </c>
      <c r="O5965">
        <f>VLOOKUP(E5965, '2024D'!$A$2:$G$339, 3, FALSE)</f>
        <v>34482</v>
      </c>
      <c r="P5965">
        <f>_20206[[#This Row],[最低排名]]-_20206[[#This Row],[同分人数]]+1</f>
        <v>34240</v>
      </c>
      <c r="Q5965">
        <f>IF(O5965&gt;=开始!$B$6, 1, 0)</f>
        <v>1</v>
      </c>
      <c r="R5965">
        <f>_20206[[#This Row],[最低排名]]-开始!$B$6</f>
        <v>34482</v>
      </c>
    </row>
    <row r="5966" spans="1:18">
      <c r="A5966">
        <v>46902</v>
      </c>
      <c r="B5966" t="s">
        <v>726</v>
      </c>
      <c r="C5966" t="str">
        <f t="shared" si="352"/>
        <v>无锡学院</v>
      </c>
      <c r="D5966" t="str">
        <f t="shared" si="353"/>
        <v>02</v>
      </c>
      <c r="E5966" t="s">
        <v>118</v>
      </c>
      <c r="F5966">
        <v>208</v>
      </c>
      <c r="G5966">
        <v>105</v>
      </c>
      <c r="H5966">
        <v>86</v>
      </c>
      <c r="I5966">
        <v>58</v>
      </c>
      <c r="J5966">
        <v>55</v>
      </c>
      <c r="K5966">
        <v>49</v>
      </c>
      <c r="L5966">
        <v>0</v>
      </c>
      <c r="M5966">
        <v>2024</v>
      </c>
      <c r="N5966">
        <f>VLOOKUP(E5966, '2024D'!$A$2:$G$339, 2, FALSE)</f>
        <v>241</v>
      </c>
      <c r="O5966">
        <f>VLOOKUP(E5966, '2024D'!$A$2:$G$339, 3, FALSE)</f>
        <v>30473</v>
      </c>
      <c r="P5966">
        <f>_20206[[#This Row],[最低排名]]-_20206[[#This Row],[同分人数]]+1</f>
        <v>30233</v>
      </c>
      <c r="Q5966">
        <f>IF(O5966&gt;=开始!$B$6, 1, 0)</f>
        <v>1</v>
      </c>
      <c r="R5966">
        <f>_20206[[#This Row],[最低排名]]-开始!$B$6</f>
        <v>30473</v>
      </c>
    </row>
    <row r="5967" spans="1:18">
      <c r="A5967">
        <v>47001</v>
      </c>
      <c r="B5967" t="s">
        <v>728</v>
      </c>
      <c r="C5967" t="str">
        <f t="shared" si="352"/>
        <v>苏州城院</v>
      </c>
      <c r="D5967" t="str">
        <f t="shared" si="353"/>
        <v>01</v>
      </c>
      <c r="E5967" t="s">
        <v>228</v>
      </c>
      <c r="F5967">
        <v>198</v>
      </c>
      <c r="G5967">
        <v>104</v>
      </c>
      <c r="H5967">
        <v>106</v>
      </c>
      <c r="I5967">
        <v>46</v>
      </c>
      <c r="J5967">
        <v>46</v>
      </c>
      <c r="K5967">
        <v>43</v>
      </c>
      <c r="L5967">
        <v>0</v>
      </c>
      <c r="M5967">
        <v>2024</v>
      </c>
      <c r="N5967">
        <f>VLOOKUP(E5967, '2024D'!$A$2:$G$339, 2, FALSE)</f>
        <v>243</v>
      </c>
      <c r="O5967">
        <f>VLOOKUP(E5967, '2024D'!$A$2:$G$339, 3, FALSE)</f>
        <v>34482</v>
      </c>
      <c r="P5967">
        <f>_20206[[#This Row],[最低排名]]-_20206[[#This Row],[同分人数]]+1</f>
        <v>34240</v>
      </c>
      <c r="Q5967">
        <f>IF(O5967&gt;=开始!$B$6, 1, 0)</f>
        <v>1</v>
      </c>
      <c r="R5967">
        <f>_20206[[#This Row],[最低排名]]-开始!$B$6</f>
        <v>34482</v>
      </c>
    </row>
    <row r="5968" spans="1:18">
      <c r="A5968">
        <v>47002</v>
      </c>
      <c r="B5968" t="s">
        <v>729</v>
      </c>
      <c r="C5968" t="str">
        <f t="shared" si="352"/>
        <v>苏州城院</v>
      </c>
      <c r="D5968" t="str">
        <f t="shared" si="353"/>
        <v>02</v>
      </c>
      <c r="E5968" t="s">
        <v>701</v>
      </c>
      <c r="F5968">
        <v>166</v>
      </c>
      <c r="G5968">
        <v>110</v>
      </c>
      <c r="H5968">
        <v>110</v>
      </c>
      <c r="I5968">
        <v>61</v>
      </c>
      <c r="J5968">
        <v>55</v>
      </c>
      <c r="K5968">
        <v>52</v>
      </c>
      <c r="L5968">
        <v>0</v>
      </c>
      <c r="M5968">
        <v>2024</v>
      </c>
      <c r="N5968">
        <f>VLOOKUP(E5968, '2024D'!$A$2:$G$339, 2, FALSE)</f>
        <v>215</v>
      </c>
      <c r="O5968">
        <f>VLOOKUP(E5968, '2024D'!$A$2:$G$339, 3, FALSE)</f>
        <v>33286</v>
      </c>
      <c r="P5968">
        <f>_20206[[#This Row],[最低排名]]-_20206[[#This Row],[同分人数]]+1</f>
        <v>33072</v>
      </c>
      <c r="Q5968">
        <f>IF(O5968&gt;=开始!$B$6, 1, 0)</f>
        <v>1</v>
      </c>
      <c r="R5968">
        <f>_20206[[#This Row],[最低排名]]-开始!$B$6</f>
        <v>33286</v>
      </c>
    </row>
    <row r="5969" spans="1:18">
      <c r="A5969">
        <v>47101</v>
      </c>
      <c r="B5969" t="s">
        <v>730</v>
      </c>
      <c r="C5969" t="str">
        <f t="shared" si="352"/>
        <v>苏大应用</v>
      </c>
      <c r="D5969" t="str">
        <f t="shared" si="353"/>
        <v>01</v>
      </c>
      <c r="E5969" t="s">
        <v>205</v>
      </c>
      <c r="F5969">
        <v>180</v>
      </c>
      <c r="G5969">
        <v>90</v>
      </c>
      <c r="H5969">
        <v>85</v>
      </c>
      <c r="I5969">
        <v>55</v>
      </c>
      <c r="J5969">
        <v>52</v>
      </c>
      <c r="K5969">
        <v>46</v>
      </c>
      <c r="L5969">
        <v>0</v>
      </c>
      <c r="M5969">
        <v>2024</v>
      </c>
      <c r="N5969">
        <f>VLOOKUP(E5969, '2024D'!$A$2:$G$339, 2, FALSE)</f>
        <v>207</v>
      </c>
      <c r="O5969">
        <f>VLOOKUP(E5969, '2024D'!$A$2:$G$339, 3, FALSE)</f>
        <v>38869</v>
      </c>
      <c r="P5969">
        <f>_20206[[#This Row],[最低排名]]-_20206[[#This Row],[同分人数]]+1</f>
        <v>38663</v>
      </c>
      <c r="Q5969">
        <f>IF(O5969&gt;=开始!$B$6, 1, 0)</f>
        <v>1</v>
      </c>
      <c r="R5969">
        <f>_20206[[#This Row],[最低排名]]-开始!$B$6</f>
        <v>38869</v>
      </c>
    </row>
    <row r="5970" spans="1:18">
      <c r="A5970">
        <v>47301</v>
      </c>
      <c r="B5970" t="s">
        <v>731</v>
      </c>
      <c r="C5970" t="str">
        <f t="shared" si="352"/>
        <v>江大京江</v>
      </c>
      <c r="D5970" t="str">
        <f t="shared" si="353"/>
        <v>01</v>
      </c>
      <c r="E5970" t="s">
        <v>585</v>
      </c>
      <c r="F5970">
        <v>164</v>
      </c>
      <c r="G5970">
        <v>96</v>
      </c>
      <c r="H5970">
        <v>102</v>
      </c>
      <c r="I5970">
        <v>55</v>
      </c>
      <c r="J5970">
        <v>52</v>
      </c>
      <c r="K5970">
        <v>43</v>
      </c>
      <c r="L5970">
        <v>0</v>
      </c>
      <c r="M5970">
        <v>2024</v>
      </c>
      <c r="N5970">
        <f>VLOOKUP(E5970, '2024D'!$A$2:$G$339, 2, FALSE)</f>
        <v>190</v>
      </c>
      <c r="O5970">
        <f>VLOOKUP(E5970, '2024D'!$A$2:$G$339, 3, FALSE)</f>
        <v>39269</v>
      </c>
      <c r="P5970">
        <f>_20206[[#This Row],[最低排名]]-_20206[[#This Row],[同分人数]]+1</f>
        <v>39080</v>
      </c>
      <c r="Q5970">
        <f>IF(O5970&gt;=开始!$B$6, 1, 0)</f>
        <v>1</v>
      </c>
      <c r="R5970">
        <f>_20206[[#This Row],[最低排名]]-开始!$B$6</f>
        <v>39269</v>
      </c>
    </row>
    <row r="5971" spans="1:18">
      <c r="A5971">
        <v>47401</v>
      </c>
      <c r="B5971" t="s">
        <v>732</v>
      </c>
      <c r="C5971" t="str">
        <f t="shared" si="352"/>
        <v>南邮通达</v>
      </c>
      <c r="D5971" t="str">
        <f t="shared" si="353"/>
        <v>01</v>
      </c>
      <c r="E5971" t="s">
        <v>405</v>
      </c>
      <c r="F5971">
        <v>177</v>
      </c>
      <c r="G5971">
        <v>91</v>
      </c>
      <c r="H5971">
        <v>91</v>
      </c>
      <c r="I5971">
        <v>55</v>
      </c>
      <c r="J5971">
        <v>55</v>
      </c>
      <c r="K5971">
        <v>49</v>
      </c>
      <c r="L5971">
        <v>0</v>
      </c>
      <c r="M5971">
        <v>2024</v>
      </c>
      <c r="N5971">
        <f>VLOOKUP(E5971, '2024D'!$A$2:$G$339, 2, FALSE)</f>
        <v>230</v>
      </c>
      <c r="O5971">
        <f>VLOOKUP(E5971, '2024D'!$A$2:$G$339, 3, FALSE)</f>
        <v>37063</v>
      </c>
      <c r="P5971">
        <f>_20206[[#This Row],[最低排名]]-_20206[[#This Row],[同分人数]]+1</f>
        <v>36834</v>
      </c>
      <c r="Q5971">
        <f>IF(O5971&gt;=开始!$B$6, 1, 0)</f>
        <v>1</v>
      </c>
      <c r="R5971">
        <f>_20206[[#This Row],[最低排名]]-开始!$B$6</f>
        <v>37063</v>
      </c>
    </row>
    <row r="5972" spans="1:18">
      <c r="A5972">
        <v>47501</v>
      </c>
      <c r="B5972" t="s">
        <v>734</v>
      </c>
      <c r="C5972" t="str">
        <f t="shared" si="352"/>
        <v>江科苏理</v>
      </c>
      <c r="D5972" t="str">
        <f t="shared" si="353"/>
        <v>01</v>
      </c>
      <c r="E5972" t="s">
        <v>752</v>
      </c>
      <c r="F5972">
        <v>189</v>
      </c>
      <c r="G5972">
        <v>100</v>
      </c>
      <c r="H5972">
        <v>86</v>
      </c>
      <c r="I5972">
        <v>55</v>
      </c>
      <c r="J5972">
        <v>52</v>
      </c>
      <c r="K5972">
        <v>43</v>
      </c>
      <c r="L5972">
        <v>0</v>
      </c>
      <c r="M5972">
        <v>2024</v>
      </c>
      <c r="N5972">
        <f>VLOOKUP(E5972, '2024D'!$A$2:$G$339, 2, FALSE)</f>
        <v>209</v>
      </c>
      <c r="O5972">
        <f>VLOOKUP(E5972, '2024D'!$A$2:$G$339, 3, FALSE)</f>
        <v>37468</v>
      </c>
      <c r="P5972">
        <f>_20206[[#This Row],[最低排名]]-_20206[[#This Row],[同分人数]]+1</f>
        <v>37260</v>
      </c>
      <c r="Q5972">
        <f>IF(O5972&gt;=开始!$B$6, 1, 0)</f>
        <v>1</v>
      </c>
      <c r="R5972">
        <f>_20206[[#This Row],[最低排名]]-开始!$B$6</f>
        <v>37468</v>
      </c>
    </row>
    <row r="5973" spans="1:18">
      <c r="A5973">
        <v>47502</v>
      </c>
      <c r="B5973" t="s">
        <v>735</v>
      </c>
      <c r="C5973" t="str">
        <f t="shared" si="352"/>
        <v>江科苏理</v>
      </c>
      <c r="D5973" t="str">
        <f t="shared" si="353"/>
        <v>02</v>
      </c>
      <c r="E5973" t="s">
        <v>381</v>
      </c>
      <c r="F5973">
        <v>158</v>
      </c>
      <c r="G5973">
        <v>94</v>
      </c>
      <c r="H5973">
        <v>103</v>
      </c>
      <c r="I5973">
        <v>61</v>
      </c>
      <c r="J5973">
        <v>61</v>
      </c>
      <c r="K5973">
        <v>46</v>
      </c>
      <c r="L5973">
        <v>0</v>
      </c>
      <c r="M5973">
        <v>2024</v>
      </c>
      <c r="N5973">
        <f>VLOOKUP(E5973, '2024D'!$A$2:$G$339, 2, FALSE)</f>
        <v>193</v>
      </c>
      <c r="O5973">
        <f>VLOOKUP(E5973, '2024D'!$A$2:$G$339, 3, FALSE)</f>
        <v>36629</v>
      </c>
      <c r="P5973">
        <f>_20206[[#This Row],[最低排名]]-_20206[[#This Row],[同分人数]]+1</f>
        <v>36437</v>
      </c>
      <c r="Q5973">
        <f>IF(O5973&gt;=开始!$B$6, 1, 0)</f>
        <v>1</v>
      </c>
      <c r="R5973">
        <f>_20206[[#This Row],[最低排名]]-开始!$B$6</f>
        <v>36629</v>
      </c>
    </row>
    <row r="5974" spans="1:18">
      <c r="A5974">
        <v>47601</v>
      </c>
      <c r="B5974" t="s">
        <v>736</v>
      </c>
      <c r="C5974" t="str">
        <f t="shared" si="352"/>
        <v>南通杏林</v>
      </c>
      <c r="D5974" t="str">
        <f t="shared" si="353"/>
        <v>01</v>
      </c>
      <c r="E5974" t="s">
        <v>1548</v>
      </c>
      <c r="F5974">
        <v>159</v>
      </c>
      <c r="G5974">
        <v>89</v>
      </c>
      <c r="H5974">
        <v>100</v>
      </c>
      <c r="I5974">
        <v>52</v>
      </c>
      <c r="J5974">
        <v>49</v>
      </c>
      <c r="K5974">
        <v>43</v>
      </c>
      <c r="L5974">
        <v>0</v>
      </c>
      <c r="M5974">
        <v>2024</v>
      </c>
      <c r="N5974">
        <f>VLOOKUP(E5974, '2024D'!$A$2:$G$339, 2, FALSE)</f>
        <v>161</v>
      </c>
      <c r="O5974">
        <f>VLOOKUP(E5974, '2024D'!$A$2:$G$339, 3, FALSE)</f>
        <v>41594</v>
      </c>
      <c r="P5974">
        <f>_20206[[#This Row],[最低排名]]-_20206[[#This Row],[同分人数]]+1</f>
        <v>41434</v>
      </c>
      <c r="Q5974">
        <f>IF(O5974&gt;=开始!$B$6, 1, 0)</f>
        <v>1</v>
      </c>
      <c r="R5974">
        <f>_20206[[#This Row],[最低排名]]-开始!$B$6</f>
        <v>41594</v>
      </c>
    </row>
    <row r="5975" spans="1:18">
      <c r="A5975">
        <v>47602</v>
      </c>
      <c r="B5975" t="s">
        <v>737</v>
      </c>
      <c r="C5975" t="str">
        <f t="shared" si="352"/>
        <v>南通杏林</v>
      </c>
      <c r="D5975" t="str">
        <f t="shared" si="353"/>
        <v>02</v>
      </c>
      <c r="E5975" t="s">
        <v>209</v>
      </c>
      <c r="F5975">
        <v>175</v>
      </c>
      <c r="G5975">
        <v>93</v>
      </c>
      <c r="H5975">
        <v>96</v>
      </c>
      <c r="I5975">
        <v>52</v>
      </c>
      <c r="J5975">
        <v>46</v>
      </c>
      <c r="K5975">
        <v>46</v>
      </c>
      <c r="L5975">
        <v>0</v>
      </c>
      <c r="M5975">
        <v>2024</v>
      </c>
      <c r="N5975">
        <f>VLOOKUP(E5975, '2024D'!$A$2:$G$339, 2, FALSE)</f>
        <v>185</v>
      </c>
      <c r="O5975">
        <f>VLOOKUP(E5975, '2024D'!$A$2:$G$339, 3, FALSE)</f>
        <v>39454</v>
      </c>
      <c r="P5975">
        <f>_20206[[#This Row],[最低排名]]-_20206[[#This Row],[同分人数]]+1</f>
        <v>39270</v>
      </c>
      <c r="Q5975">
        <f>IF(O5975&gt;=开始!$B$6, 1, 0)</f>
        <v>1</v>
      </c>
      <c r="R5975">
        <f>_20206[[#This Row],[最低排名]]-开始!$B$6</f>
        <v>39454</v>
      </c>
    </row>
    <row r="5976" spans="1:18">
      <c r="A5976">
        <v>47701</v>
      </c>
      <c r="B5976" t="s">
        <v>739</v>
      </c>
      <c r="C5976" t="str">
        <f t="shared" si="352"/>
        <v>南审金审</v>
      </c>
      <c r="D5976" t="str">
        <f t="shared" si="353"/>
        <v>01</v>
      </c>
      <c r="E5976" t="s">
        <v>383</v>
      </c>
      <c r="F5976">
        <v>194</v>
      </c>
      <c r="G5976">
        <v>98</v>
      </c>
      <c r="H5976">
        <v>91</v>
      </c>
      <c r="I5976">
        <v>46</v>
      </c>
      <c r="J5976">
        <v>46</v>
      </c>
      <c r="K5976">
        <v>46</v>
      </c>
      <c r="L5976">
        <v>0</v>
      </c>
      <c r="M5976">
        <v>2024</v>
      </c>
      <c r="N5976">
        <f>VLOOKUP(E5976, '2024D'!$A$2:$G$339, 2, FALSE)</f>
        <v>190</v>
      </c>
      <c r="O5976">
        <f>VLOOKUP(E5976, '2024D'!$A$2:$G$339, 3, FALSE)</f>
        <v>37882</v>
      </c>
      <c r="P5976">
        <f>_20206[[#This Row],[最低排名]]-_20206[[#This Row],[同分人数]]+1</f>
        <v>37693</v>
      </c>
      <c r="Q5976">
        <f>IF(O5976&gt;=开始!$B$6, 1, 0)</f>
        <v>1</v>
      </c>
      <c r="R5976">
        <f>_20206[[#This Row],[最低排名]]-开始!$B$6</f>
        <v>37882</v>
      </c>
    </row>
    <row r="5977" spans="1:18">
      <c r="A5977">
        <v>47702</v>
      </c>
      <c r="B5977" t="s">
        <v>740</v>
      </c>
      <c r="C5977" t="str">
        <f t="shared" si="352"/>
        <v>南审金审</v>
      </c>
      <c r="D5977" t="str">
        <f t="shared" si="353"/>
        <v>02</v>
      </c>
      <c r="E5977" t="s">
        <v>381</v>
      </c>
      <c r="F5977">
        <v>179</v>
      </c>
      <c r="G5977">
        <v>100</v>
      </c>
      <c r="H5977">
        <v>97</v>
      </c>
      <c r="I5977">
        <v>58</v>
      </c>
      <c r="J5977">
        <v>52</v>
      </c>
      <c r="K5977">
        <v>43</v>
      </c>
      <c r="L5977">
        <v>0</v>
      </c>
      <c r="M5977">
        <v>2024</v>
      </c>
      <c r="N5977">
        <f>VLOOKUP(E5977, '2024D'!$A$2:$G$339, 2, FALSE)</f>
        <v>193</v>
      </c>
      <c r="O5977">
        <f>VLOOKUP(E5977, '2024D'!$A$2:$G$339, 3, FALSE)</f>
        <v>36629</v>
      </c>
      <c r="P5977">
        <f>_20206[[#This Row],[最低排名]]-_20206[[#This Row],[同分人数]]+1</f>
        <v>36437</v>
      </c>
      <c r="Q5977">
        <f>IF(O5977&gt;=开始!$B$6, 1, 0)</f>
        <v>1</v>
      </c>
      <c r="R5977">
        <f>_20206[[#This Row],[最低排名]]-开始!$B$6</f>
        <v>36629</v>
      </c>
    </row>
    <row r="5978" spans="1:18">
      <c r="A5978">
        <v>47703</v>
      </c>
      <c r="B5978" t="s">
        <v>2289</v>
      </c>
      <c r="C5978" t="str">
        <f t="shared" si="352"/>
        <v>南审金审</v>
      </c>
      <c r="D5978" t="str">
        <f t="shared" si="353"/>
        <v>03</v>
      </c>
      <c r="E5978" t="s">
        <v>412</v>
      </c>
      <c r="F5978">
        <v>184</v>
      </c>
      <c r="G5978">
        <v>98</v>
      </c>
      <c r="H5978">
        <v>86</v>
      </c>
      <c r="I5978">
        <v>52</v>
      </c>
      <c r="J5978">
        <v>52</v>
      </c>
      <c r="K5978">
        <v>43</v>
      </c>
      <c r="L5978">
        <v>0</v>
      </c>
      <c r="M5978">
        <v>2024</v>
      </c>
      <c r="N5978">
        <f>VLOOKUP(E5978, '2024D'!$A$2:$G$339, 2, FALSE)</f>
        <v>210</v>
      </c>
      <c r="O5978">
        <f>VLOOKUP(E5978, '2024D'!$A$2:$G$339, 3, FALSE)</f>
        <v>39079</v>
      </c>
      <c r="P5978">
        <f>_20206[[#This Row],[最低排名]]-_20206[[#This Row],[同分人数]]+1</f>
        <v>38870</v>
      </c>
      <c r="Q5978">
        <f>IF(O5978&gt;=开始!$B$6, 1, 0)</f>
        <v>1</v>
      </c>
      <c r="R5978">
        <f>_20206[[#This Row],[最低排名]]-开始!$B$6</f>
        <v>39079</v>
      </c>
    </row>
    <row r="5979" spans="1:18">
      <c r="A5979">
        <v>47801</v>
      </c>
      <c r="B5979" t="s">
        <v>741</v>
      </c>
      <c r="C5979" t="str">
        <f t="shared" si="352"/>
        <v>西浦大学</v>
      </c>
      <c r="D5979" t="str">
        <f t="shared" si="353"/>
        <v>01</v>
      </c>
      <c r="E5979" t="s">
        <v>103</v>
      </c>
      <c r="F5979">
        <v>226</v>
      </c>
      <c r="G5979">
        <v>115</v>
      </c>
      <c r="H5979">
        <v>126</v>
      </c>
      <c r="I5979">
        <v>67</v>
      </c>
      <c r="J5979">
        <v>64</v>
      </c>
      <c r="K5979">
        <v>61</v>
      </c>
      <c r="L5979">
        <v>0</v>
      </c>
      <c r="M5979">
        <v>2024</v>
      </c>
      <c r="N5979">
        <f>VLOOKUP(E5979, '2024D'!$A$2:$G$339, 2, FALSE)</f>
        <v>215</v>
      </c>
      <c r="O5979">
        <f>VLOOKUP(E5979, '2024D'!$A$2:$G$339, 3, FALSE)</f>
        <v>8973</v>
      </c>
      <c r="P5979">
        <f>_20206[[#This Row],[最低排名]]-_20206[[#This Row],[同分人数]]+1</f>
        <v>8759</v>
      </c>
      <c r="Q5979">
        <f>IF(O5979&gt;=开始!$B$6, 1, 0)</f>
        <v>1</v>
      </c>
      <c r="R5979">
        <f>_20206[[#This Row],[最低排名]]-开始!$B$6</f>
        <v>8973</v>
      </c>
    </row>
    <row r="5980" spans="1:18">
      <c r="A5980">
        <v>47802</v>
      </c>
      <c r="B5980" t="s">
        <v>742</v>
      </c>
      <c r="C5980" t="str">
        <f t="shared" si="352"/>
        <v>西浦大学</v>
      </c>
      <c r="D5980" t="str">
        <f t="shared" si="353"/>
        <v>02</v>
      </c>
      <c r="E5980" t="s">
        <v>64</v>
      </c>
      <c r="F5980">
        <v>234</v>
      </c>
      <c r="G5980">
        <v>125</v>
      </c>
      <c r="H5980">
        <v>135</v>
      </c>
      <c r="I5980">
        <v>58</v>
      </c>
      <c r="J5980">
        <v>58</v>
      </c>
      <c r="K5980">
        <v>55</v>
      </c>
      <c r="L5980">
        <v>0</v>
      </c>
      <c r="M5980">
        <v>2024</v>
      </c>
      <c r="N5980">
        <f>VLOOKUP(E5980, '2024D'!$A$2:$G$339, 2, FALSE)</f>
        <v>224</v>
      </c>
      <c r="O5980">
        <f>VLOOKUP(E5980, '2024D'!$A$2:$G$339, 3, FALSE)</f>
        <v>9848</v>
      </c>
      <c r="P5980">
        <f>_20206[[#This Row],[最低排名]]-_20206[[#This Row],[同分人数]]+1</f>
        <v>9625</v>
      </c>
      <c r="Q5980">
        <f>IF(O5980&gt;=开始!$B$6, 1, 0)</f>
        <v>1</v>
      </c>
      <c r="R5980">
        <f>_20206[[#This Row],[最低排名]]-开始!$B$6</f>
        <v>9848</v>
      </c>
    </row>
    <row r="5981" spans="1:18">
      <c r="A5981">
        <v>47803</v>
      </c>
      <c r="B5981" t="s">
        <v>743</v>
      </c>
      <c r="C5981" t="str">
        <f t="shared" si="352"/>
        <v>西浦大学</v>
      </c>
      <c r="D5981" t="str">
        <f t="shared" si="353"/>
        <v>03</v>
      </c>
      <c r="E5981" t="s">
        <v>66</v>
      </c>
      <c r="F5981">
        <v>228</v>
      </c>
      <c r="G5981">
        <v>117</v>
      </c>
      <c r="H5981">
        <v>131</v>
      </c>
      <c r="I5981">
        <v>64</v>
      </c>
      <c r="J5981">
        <v>61</v>
      </c>
      <c r="K5981">
        <v>55</v>
      </c>
      <c r="L5981">
        <v>0</v>
      </c>
      <c r="M5981">
        <v>2024</v>
      </c>
      <c r="N5981">
        <f>VLOOKUP(E5981, '2024D'!$A$2:$G$339, 2, FALSE)</f>
        <v>221</v>
      </c>
      <c r="O5981">
        <f>VLOOKUP(E5981, '2024D'!$A$2:$G$339, 3, FALSE)</f>
        <v>10069</v>
      </c>
      <c r="P5981">
        <f>_20206[[#This Row],[最低排名]]-_20206[[#This Row],[同分人数]]+1</f>
        <v>9849</v>
      </c>
      <c r="Q5981">
        <f>IF(O5981&gt;=开始!$B$6, 1, 0)</f>
        <v>1</v>
      </c>
      <c r="R5981">
        <f>_20206[[#This Row],[最低排名]]-开始!$B$6</f>
        <v>10069</v>
      </c>
    </row>
    <row r="5982" spans="1:18">
      <c r="A5982">
        <v>47901</v>
      </c>
      <c r="B5982" t="s">
        <v>746</v>
      </c>
      <c r="C5982" t="str">
        <f t="shared" si="352"/>
        <v>徐州医大</v>
      </c>
      <c r="D5982" t="str">
        <f t="shared" si="353"/>
        <v>01</v>
      </c>
      <c r="E5982" t="s">
        <v>256</v>
      </c>
      <c r="F5982">
        <v>219</v>
      </c>
      <c r="G5982">
        <v>113</v>
      </c>
      <c r="H5982">
        <v>123</v>
      </c>
      <c r="I5982">
        <v>67</v>
      </c>
      <c r="J5982">
        <v>64</v>
      </c>
      <c r="K5982">
        <v>58</v>
      </c>
      <c r="L5982">
        <v>0</v>
      </c>
      <c r="M5982">
        <v>2024</v>
      </c>
      <c r="N5982">
        <f>VLOOKUP(E5982, '2024D'!$A$2:$G$339, 2, FALSE)</f>
        <v>241</v>
      </c>
      <c r="O5982">
        <f>VLOOKUP(E5982, '2024D'!$A$2:$G$339, 3, FALSE)</f>
        <v>11919</v>
      </c>
      <c r="P5982">
        <f>_20206[[#This Row],[最低排名]]-_20206[[#This Row],[同分人数]]+1</f>
        <v>11679</v>
      </c>
      <c r="Q5982">
        <f>IF(O5982&gt;=开始!$B$6, 1, 0)</f>
        <v>1</v>
      </c>
      <c r="R5982">
        <f>_20206[[#This Row],[最低排名]]-开始!$B$6</f>
        <v>11919</v>
      </c>
    </row>
    <row r="5983" spans="1:18">
      <c r="A5983">
        <v>48001</v>
      </c>
      <c r="B5983" t="s">
        <v>747</v>
      </c>
      <c r="C5983" t="str">
        <f t="shared" ref="C5983:C6046" si="354">LEFT(B5983, FIND("(", B5983) - 1)</f>
        <v>南京艺术</v>
      </c>
      <c r="D5983" t="str">
        <f t="shared" si="353"/>
        <v>01</v>
      </c>
      <c r="E5983" t="s">
        <v>546</v>
      </c>
      <c r="F5983">
        <v>199</v>
      </c>
      <c r="G5983">
        <v>100</v>
      </c>
      <c r="H5983">
        <v>109</v>
      </c>
      <c r="I5983">
        <v>64</v>
      </c>
      <c r="J5983">
        <v>58</v>
      </c>
      <c r="K5983">
        <v>58</v>
      </c>
      <c r="L5983">
        <v>0</v>
      </c>
      <c r="M5983">
        <v>2024</v>
      </c>
      <c r="N5983">
        <f>VLOOKUP(E5983, '2024D'!$A$2:$G$339, 2, FALSE)</f>
        <v>244</v>
      </c>
      <c r="O5983">
        <f>VLOOKUP(E5983, '2024D'!$A$2:$G$339, 3, FALSE)</f>
        <v>22514</v>
      </c>
      <c r="P5983">
        <f>_20206[[#This Row],[最低排名]]-_20206[[#This Row],[同分人数]]+1</f>
        <v>22271</v>
      </c>
      <c r="Q5983">
        <f>IF(O5983&gt;=开始!$B$6, 1, 0)</f>
        <v>1</v>
      </c>
      <c r="R5983">
        <f>_20206[[#This Row],[最低排名]]-开始!$B$6</f>
        <v>22514</v>
      </c>
    </row>
    <row r="5984" spans="1:18">
      <c r="A5984">
        <v>48002</v>
      </c>
      <c r="B5984" t="s">
        <v>2290</v>
      </c>
      <c r="C5984" t="str">
        <f t="shared" si="354"/>
        <v>南京艺术</v>
      </c>
      <c r="D5984" t="str">
        <f t="shared" si="353"/>
        <v>02</v>
      </c>
      <c r="E5984" t="s">
        <v>90</v>
      </c>
      <c r="F5984">
        <v>219</v>
      </c>
      <c r="G5984">
        <v>114</v>
      </c>
      <c r="H5984">
        <v>115</v>
      </c>
      <c r="I5984">
        <v>55</v>
      </c>
      <c r="J5984">
        <v>55</v>
      </c>
      <c r="K5984">
        <v>49</v>
      </c>
      <c r="L5984">
        <v>0</v>
      </c>
      <c r="M5984">
        <v>2024</v>
      </c>
      <c r="N5984">
        <f>VLOOKUP(E5984, '2024D'!$A$2:$G$339, 2, FALSE)</f>
        <v>270</v>
      </c>
      <c r="O5984">
        <f>VLOOKUP(E5984, '2024D'!$A$2:$G$339, 3, FALSE)</f>
        <v>21226</v>
      </c>
      <c r="P5984">
        <f>_20206[[#This Row],[最低排名]]-_20206[[#This Row],[同分人数]]+1</f>
        <v>20957</v>
      </c>
      <c r="Q5984">
        <f>IF(O5984&gt;=开始!$B$6, 1, 0)</f>
        <v>1</v>
      </c>
      <c r="R5984">
        <f>_20206[[#This Row],[最低排名]]-开始!$B$6</f>
        <v>21226</v>
      </c>
    </row>
    <row r="5985" spans="1:18">
      <c r="A5985">
        <v>48101</v>
      </c>
      <c r="B5985" t="s">
        <v>748</v>
      </c>
      <c r="C5985" t="str">
        <f t="shared" si="354"/>
        <v>南京晓庄</v>
      </c>
      <c r="D5985" t="str">
        <f t="shared" si="353"/>
        <v>01</v>
      </c>
      <c r="E5985" t="s">
        <v>354</v>
      </c>
      <c r="F5985">
        <v>177</v>
      </c>
      <c r="G5985">
        <v>93</v>
      </c>
      <c r="H5985">
        <v>101</v>
      </c>
      <c r="I5985">
        <v>52</v>
      </c>
      <c r="J5985">
        <v>52</v>
      </c>
      <c r="K5985">
        <v>46</v>
      </c>
      <c r="L5985">
        <v>0</v>
      </c>
      <c r="M5985">
        <v>2024</v>
      </c>
      <c r="N5985">
        <f>VLOOKUP(E5985, '2024D'!$A$2:$G$339, 2, FALSE)</f>
        <v>204</v>
      </c>
      <c r="O5985">
        <f>VLOOKUP(E5985, '2024D'!$A$2:$G$339, 3, FALSE)</f>
        <v>36833</v>
      </c>
      <c r="P5985">
        <f>_20206[[#This Row],[最低排名]]-_20206[[#This Row],[同分人数]]+1</f>
        <v>36630</v>
      </c>
      <c r="Q5985">
        <f>IF(O5985&gt;=开始!$B$6, 1, 0)</f>
        <v>1</v>
      </c>
      <c r="R5985">
        <f>_20206[[#This Row],[最低排名]]-开始!$B$6</f>
        <v>36833</v>
      </c>
    </row>
    <row r="5986" spans="1:18">
      <c r="A5986">
        <v>48201</v>
      </c>
      <c r="B5986" t="s">
        <v>750</v>
      </c>
      <c r="C5986" t="str">
        <f t="shared" si="354"/>
        <v>宿迁学院</v>
      </c>
      <c r="D5986" t="str">
        <f t="shared" ref="D5986:D6049" si="355">MID(B5986, FIND("(", B5986) + 1, FIND(")", B5986) - FIND("(", B5986) - 1)</f>
        <v>01</v>
      </c>
      <c r="E5986" t="s">
        <v>440</v>
      </c>
      <c r="F5986">
        <v>191</v>
      </c>
      <c r="G5986">
        <v>98</v>
      </c>
      <c r="H5986">
        <v>93</v>
      </c>
      <c r="I5986">
        <v>61</v>
      </c>
      <c r="J5986">
        <v>46</v>
      </c>
      <c r="K5986">
        <v>46</v>
      </c>
      <c r="L5986">
        <v>0</v>
      </c>
      <c r="M5986">
        <v>2024</v>
      </c>
      <c r="N5986">
        <f>VLOOKUP(E5986, '2024D'!$A$2:$G$339, 2, FALSE)</f>
        <v>214</v>
      </c>
      <c r="O5986">
        <f>VLOOKUP(E5986, '2024D'!$A$2:$G$339, 3, FALSE)</f>
        <v>34923</v>
      </c>
      <c r="P5986">
        <f>_20206[[#This Row],[最低排名]]-_20206[[#This Row],[同分人数]]+1</f>
        <v>34710</v>
      </c>
      <c r="Q5986">
        <f>IF(O5986&gt;=开始!$B$6, 1, 0)</f>
        <v>1</v>
      </c>
      <c r="R5986">
        <f>_20206[[#This Row],[最低排名]]-开始!$B$6</f>
        <v>34923</v>
      </c>
    </row>
    <row r="5987" spans="1:18">
      <c r="A5987">
        <v>48202</v>
      </c>
      <c r="B5987" t="s">
        <v>751</v>
      </c>
      <c r="C5987" t="str">
        <f t="shared" si="354"/>
        <v>宿迁学院</v>
      </c>
      <c r="D5987" t="str">
        <f t="shared" si="355"/>
        <v>02</v>
      </c>
      <c r="E5987" t="s">
        <v>701</v>
      </c>
      <c r="F5987">
        <v>195</v>
      </c>
      <c r="G5987">
        <v>100</v>
      </c>
      <c r="H5987">
        <v>75</v>
      </c>
      <c r="I5987">
        <v>64</v>
      </c>
      <c r="J5987">
        <v>58</v>
      </c>
      <c r="K5987">
        <v>52</v>
      </c>
      <c r="L5987">
        <v>0</v>
      </c>
      <c r="M5987">
        <v>2024</v>
      </c>
      <c r="N5987">
        <f>VLOOKUP(E5987, '2024D'!$A$2:$G$339, 2, FALSE)</f>
        <v>215</v>
      </c>
      <c r="O5987">
        <f>VLOOKUP(E5987, '2024D'!$A$2:$G$339, 3, FALSE)</f>
        <v>33286</v>
      </c>
      <c r="P5987">
        <f>_20206[[#This Row],[最低排名]]-_20206[[#This Row],[同分人数]]+1</f>
        <v>33072</v>
      </c>
      <c r="Q5987">
        <f>IF(O5987&gt;=开始!$B$6, 1, 0)</f>
        <v>1</v>
      </c>
      <c r="R5987">
        <f>_20206[[#This Row],[最低排名]]-开始!$B$6</f>
        <v>33286</v>
      </c>
    </row>
    <row r="5988" spans="1:18">
      <c r="A5988">
        <v>49101</v>
      </c>
      <c r="B5988" t="s">
        <v>753</v>
      </c>
      <c r="C5988" t="str">
        <f t="shared" si="354"/>
        <v>浙江大学</v>
      </c>
      <c r="D5988" t="str">
        <f t="shared" si="355"/>
        <v>01</v>
      </c>
      <c r="E5988" t="s">
        <v>0</v>
      </c>
      <c r="M5988">
        <v>2024</v>
      </c>
      <c r="N5988">
        <f>VLOOKUP(E5988, '2024D'!$A$2:$G$339, 2, FALSE)</f>
        <v>2684</v>
      </c>
      <c r="O5988">
        <f>VLOOKUP(E5988, '2024D'!$A$2:$G$339, 3, FALSE)</f>
        <v>2684</v>
      </c>
      <c r="P5988">
        <f>_20206[[#This Row],[最低排名]]-_20206[[#This Row],[同分人数]]+1</f>
        <v>1</v>
      </c>
      <c r="Q5988">
        <f>IF(O5988&gt;=开始!$B$6, 1, 0)</f>
        <v>1</v>
      </c>
      <c r="R5988">
        <f>_20206[[#This Row],[最低排名]]-开始!$B$6</f>
        <v>2684</v>
      </c>
    </row>
    <row r="5989" spans="1:18">
      <c r="A5989">
        <v>49102</v>
      </c>
      <c r="B5989" t="s">
        <v>754</v>
      </c>
      <c r="C5989" t="str">
        <f t="shared" si="354"/>
        <v>浙江大学</v>
      </c>
      <c r="D5989" t="str">
        <f t="shared" si="355"/>
        <v>02</v>
      </c>
      <c r="E5989" t="s">
        <v>0</v>
      </c>
      <c r="M5989">
        <v>2024</v>
      </c>
      <c r="N5989">
        <f>VLOOKUP(E5989, '2024D'!$A$2:$G$339, 2, FALSE)</f>
        <v>2684</v>
      </c>
      <c r="O5989">
        <f>VLOOKUP(E5989, '2024D'!$A$2:$G$339, 3, FALSE)</f>
        <v>2684</v>
      </c>
      <c r="P5989">
        <f>_20206[[#This Row],[最低排名]]-_20206[[#This Row],[同分人数]]+1</f>
        <v>1</v>
      </c>
      <c r="Q5989">
        <f>IF(O5989&gt;=开始!$B$6, 1, 0)</f>
        <v>1</v>
      </c>
      <c r="R5989">
        <f>_20206[[#This Row],[最低排名]]-开始!$B$6</f>
        <v>2684</v>
      </c>
    </row>
    <row r="5990" spans="1:18">
      <c r="A5990">
        <v>49201</v>
      </c>
      <c r="B5990" t="s">
        <v>755</v>
      </c>
      <c r="C5990" t="str">
        <f t="shared" si="354"/>
        <v>杭州电子</v>
      </c>
      <c r="D5990" t="str">
        <f t="shared" si="355"/>
        <v>01</v>
      </c>
      <c r="E5990" t="s">
        <v>66</v>
      </c>
      <c r="F5990">
        <v>229</v>
      </c>
      <c r="G5990">
        <v>118</v>
      </c>
      <c r="H5990">
        <v>118</v>
      </c>
      <c r="I5990">
        <v>70</v>
      </c>
      <c r="J5990">
        <v>61</v>
      </c>
      <c r="K5990">
        <v>61</v>
      </c>
      <c r="L5990">
        <v>0</v>
      </c>
      <c r="M5990">
        <v>2024</v>
      </c>
      <c r="N5990">
        <f>VLOOKUP(E5990, '2024D'!$A$2:$G$339, 2, FALSE)</f>
        <v>221</v>
      </c>
      <c r="O5990">
        <f>VLOOKUP(E5990, '2024D'!$A$2:$G$339, 3, FALSE)</f>
        <v>10069</v>
      </c>
      <c r="P5990">
        <f>_20206[[#This Row],[最低排名]]-_20206[[#This Row],[同分人数]]+1</f>
        <v>9849</v>
      </c>
      <c r="Q5990">
        <f>IF(O5990&gt;=开始!$B$6, 1, 0)</f>
        <v>1</v>
      </c>
      <c r="R5990">
        <f>_20206[[#This Row],[最低排名]]-开始!$B$6</f>
        <v>10069</v>
      </c>
    </row>
    <row r="5991" spans="1:18">
      <c r="A5991">
        <v>49202</v>
      </c>
      <c r="B5991" t="s">
        <v>756</v>
      </c>
      <c r="C5991" t="str">
        <f t="shared" si="354"/>
        <v>杭州电子</v>
      </c>
      <c r="D5991" t="str">
        <f t="shared" si="355"/>
        <v>02</v>
      </c>
      <c r="E5991" t="s">
        <v>323</v>
      </c>
      <c r="F5991">
        <v>216</v>
      </c>
      <c r="G5991">
        <v>110</v>
      </c>
      <c r="H5991">
        <v>94</v>
      </c>
      <c r="I5991">
        <v>58</v>
      </c>
      <c r="J5991">
        <v>58</v>
      </c>
      <c r="K5991">
        <v>55</v>
      </c>
      <c r="L5991">
        <v>0</v>
      </c>
      <c r="M5991">
        <v>2024</v>
      </c>
      <c r="N5991">
        <f>VLOOKUP(E5991, '2024D'!$A$2:$G$339, 2, FALSE)</f>
        <v>257</v>
      </c>
      <c r="O5991">
        <f>VLOOKUP(E5991, '2024D'!$A$2:$G$339, 3, FALSE)</f>
        <v>24337</v>
      </c>
      <c r="P5991">
        <f>_20206[[#This Row],[最低排名]]-_20206[[#This Row],[同分人数]]+1</f>
        <v>24081</v>
      </c>
      <c r="Q5991">
        <f>IF(O5991&gt;=开始!$B$6, 1, 0)</f>
        <v>1</v>
      </c>
      <c r="R5991">
        <f>_20206[[#This Row],[最低排名]]-开始!$B$6</f>
        <v>24337</v>
      </c>
    </row>
    <row r="5992" spans="1:18">
      <c r="A5992">
        <v>49301</v>
      </c>
      <c r="B5992" t="s">
        <v>758</v>
      </c>
      <c r="C5992" t="str">
        <f t="shared" si="354"/>
        <v>浙江工大</v>
      </c>
      <c r="D5992" t="str">
        <f t="shared" si="355"/>
        <v>01</v>
      </c>
      <c r="E5992" t="s">
        <v>160</v>
      </c>
      <c r="F5992">
        <v>229</v>
      </c>
      <c r="G5992">
        <v>123</v>
      </c>
      <c r="H5992">
        <v>119</v>
      </c>
      <c r="I5992">
        <v>64</v>
      </c>
      <c r="J5992">
        <v>61</v>
      </c>
      <c r="K5992">
        <v>61</v>
      </c>
      <c r="L5992">
        <v>0</v>
      </c>
      <c r="M5992">
        <v>2024</v>
      </c>
      <c r="N5992">
        <f>VLOOKUP(E5992, '2024D'!$A$2:$G$339, 2, FALSE)</f>
        <v>249</v>
      </c>
      <c r="O5992">
        <f>VLOOKUP(E5992, '2024D'!$A$2:$G$339, 3, FALSE)</f>
        <v>11234</v>
      </c>
      <c r="P5992">
        <f>_20206[[#This Row],[最低排名]]-_20206[[#This Row],[同分人数]]+1</f>
        <v>10986</v>
      </c>
      <c r="Q5992">
        <f>IF(O5992&gt;=开始!$B$6, 1, 0)</f>
        <v>1</v>
      </c>
      <c r="R5992">
        <f>_20206[[#This Row],[最低排名]]-开始!$B$6</f>
        <v>11234</v>
      </c>
    </row>
    <row r="5993" spans="1:18">
      <c r="A5993">
        <v>49302</v>
      </c>
      <c r="B5993" t="s">
        <v>759</v>
      </c>
      <c r="C5993" t="str">
        <f t="shared" si="354"/>
        <v>浙江工大</v>
      </c>
      <c r="D5993" t="str">
        <f t="shared" si="355"/>
        <v>02</v>
      </c>
      <c r="E5993" t="s">
        <v>136</v>
      </c>
      <c r="F5993">
        <v>224</v>
      </c>
      <c r="G5993">
        <v>115</v>
      </c>
      <c r="H5993">
        <v>119</v>
      </c>
      <c r="I5993">
        <v>67</v>
      </c>
      <c r="J5993">
        <v>52</v>
      </c>
      <c r="K5993">
        <v>49</v>
      </c>
      <c r="L5993">
        <v>0</v>
      </c>
      <c r="M5993">
        <v>2024</v>
      </c>
      <c r="N5993">
        <f>VLOOKUP(E5993, '2024D'!$A$2:$G$339, 2, FALSE)</f>
        <v>278</v>
      </c>
      <c r="O5993">
        <f>VLOOKUP(E5993, '2024D'!$A$2:$G$339, 3, FALSE)</f>
        <v>16761</v>
      </c>
      <c r="P5993">
        <f>_20206[[#This Row],[最低排名]]-_20206[[#This Row],[同分人数]]+1</f>
        <v>16484</v>
      </c>
      <c r="Q5993">
        <f>IF(O5993&gt;=开始!$B$6, 1, 0)</f>
        <v>1</v>
      </c>
      <c r="R5993">
        <f>_20206[[#This Row],[最低排名]]-开始!$B$6</f>
        <v>16761</v>
      </c>
    </row>
    <row r="5994" spans="1:18">
      <c r="A5994">
        <v>49303</v>
      </c>
      <c r="B5994" t="s">
        <v>760</v>
      </c>
      <c r="C5994" t="str">
        <f t="shared" si="354"/>
        <v>浙江工大</v>
      </c>
      <c r="D5994" t="str">
        <f t="shared" si="355"/>
        <v>03</v>
      </c>
      <c r="E5994" t="s">
        <v>132</v>
      </c>
      <c r="F5994">
        <v>208</v>
      </c>
      <c r="G5994">
        <v>116</v>
      </c>
      <c r="H5994">
        <v>121</v>
      </c>
      <c r="I5994">
        <v>61</v>
      </c>
      <c r="J5994">
        <v>61</v>
      </c>
      <c r="K5994">
        <v>61</v>
      </c>
      <c r="L5994">
        <v>0</v>
      </c>
      <c r="M5994">
        <v>2024</v>
      </c>
      <c r="N5994">
        <f>VLOOKUP(E5994, '2024D'!$A$2:$G$339, 2, FALSE)</f>
        <v>233</v>
      </c>
      <c r="O5994">
        <f>VLOOKUP(E5994, '2024D'!$A$2:$G$339, 3, FALSE)</f>
        <v>16483</v>
      </c>
      <c r="P5994">
        <f>_20206[[#This Row],[最低排名]]-_20206[[#This Row],[同分人数]]+1</f>
        <v>16251</v>
      </c>
      <c r="Q5994">
        <f>IF(O5994&gt;=开始!$B$6, 1, 0)</f>
        <v>1</v>
      </c>
      <c r="R5994">
        <f>_20206[[#This Row],[最低排名]]-开始!$B$6</f>
        <v>16483</v>
      </c>
    </row>
    <row r="5995" spans="1:18">
      <c r="A5995">
        <v>49304</v>
      </c>
      <c r="B5995" t="s">
        <v>761</v>
      </c>
      <c r="C5995" t="str">
        <f t="shared" si="354"/>
        <v>浙江工大</v>
      </c>
      <c r="D5995" t="str">
        <f t="shared" si="355"/>
        <v>04</v>
      </c>
      <c r="E5995" t="s">
        <v>62</v>
      </c>
      <c r="F5995">
        <v>219</v>
      </c>
      <c r="G5995">
        <v>115</v>
      </c>
      <c r="H5995">
        <v>122</v>
      </c>
      <c r="I5995">
        <v>70</v>
      </c>
      <c r="J5995">
        <v>64</v>
      </c>
      <c r="K5995">
        <v>52</v>
      </c>
      <c r="L5995">
        <v>0</v>
      </c>
      <c r="M5995">
        <v>2024</v>
      </c>
      <c r="N5995">
        <f>VLOOKUP(E5995, '2024D'!$A$2:$G$339, 2, FALSE)</f>
        <v>233</v>
      </c>
      <c r="O5995">
        <f>VLOOKUP(E5995, '2024D'!$A$2:$G$339, 3, FALSE)</f>
        <v>12860</v>
      </c>
      <c r="P5995">
        <f>_20206[[#This Row],[最低排名]]-_20206[[#This Row],[同分人数]]+1</f>
        <v>12628</v>
      </c>
      <c r="Q5995">
        <f>IF(O5995&gt;=开始!$B$6, 1, 0)</f>
        <v>1</v>
      </c>
      <c r="R5995">
        <f>_20206[[#This Row],[最低排名]]-开始!$B$6</f>
        <v>12860</v>
      </c>
    </row>
    <row r="5996" spans="1:18">
      <c r="A5996">
        <v>49401</v>
      </c>
      <c r="B5996" t="s">
        <v>763</v>
      </c>
      <c r="C5996" t="str">
        <f t="shared" si="354"/>
        <v>浙江理工</v>
      </c>
      <c r="D5996" t="str">
        <f t="shared" si="355"/>
        <v>01</v>
      </c>
      <c r="E5996" t="s">
        <v>81</v>
      </c>
      <c r="F5996">
        <v>212</v>
      </c>
      <c r="G5996">
        <v>111</v>
      </c>
      <c r="H5996">
        <v>100</v>
      </c>
      <c r="I5996">
        <v>64</v>
      </c>
      <c r="J5996">
        <v>61</v>
      </c>
      <c r="K5996">
        <v>55</v>
      </c>
      <c r="L5996">
        <v>0</v>
      </c>
      <c r="M5996">
        <v>2024</v>
      </c>
      <c r="N5996">
        <f>VLOOKUP(E5996, '2024D'!$A$2:$G$339, 2, FALSE)</f>
        <v>247</v>
      </c>
      <c r="O5996">
        <f>VLOOKUP(E5996, '2024D'!$A$2:$G$339, 3, FALSE)</f>
        <v>21473</v>
      </c>
      <c r="P5996">
        <f>_20206[[#This Row],[最低排名]]-_20206[[#This Row],[同分人数]]+1</f>
        <v>21227</v>
      </c>
      <c r="Q5996">
        <f>IF(O5996&gt;=开始!$B$6, 1, 0)</f>
        <v>1</v>
      </c>
      <c r="R5996">
        <f>_20206[[#This Row],[最低排名]]-开始!$B$6</f>
        <v>21473</v>
      </c>
    </row>
    <row r="5997" spans="1:18">
      <c r="A5997">
        <v>49402</v>
      </c>
      <c r="B5997" t="s">
        <v>1575</v>
      </c>
      <c r="C5997" t="str">
        <f t="shared" si="354"/>
        <v>浙江理工</v>
      </c>
      <c r="D5997" t="str">
        <f t="shared" si="355"/>
        <v>02</v>
      </c>
      <c r="E5997" t="s">
        <v>296</v>
      </c>
      <c r="F5997">
        <v>213</v>
      </c>
      <c r="G5997">
        <v>107</v>
      </c>
      <c r="H5997">
        <v>121</v>
      </c>
      <c r="I5997">
        <v>67</v>
      </c>
      <c r="J5997">
        <v>55</v>
      </c>
      <c r="K5997">
        <v>49</v>
      </c>
      <c r="L5997">
        <v>0</v>
      </c>
      <c r="M5997">
        <v>2024</v>
      </c>
      <c r="N5997">
        <f>VLOOKUP(E5997, '2024D'!$A$2:$G$339, 2, FALSE)</f>
        <v>223</v>
      </c>
      <c r="O5997">
        <f>VLOOKUP(E5997, '2024D'!$A$2:$G$339, 3, FALSE)</f>
        <v>18290</v>
      </c>
      <c r="P5997">
        <f>_20206[[#This Row],[最低排名]]-_20206[[#This Row],[同分人数]]+1</f>
        <v>18068</v>
      </c>
      <c r="Q5997">
        <f>IF(O5997&gt;=开始!$B$6, 1, 0)</f>
        <v>1</v>
      </c>
      <c r="R5997">
        <f>_20206[[#This Row],[最低排名]]-开始!$B$6</f>
        <v>18290</v>
      </c>
    </row>
    <row r="5998" spans="1:18">
      <c r="A5998">
        <v>49403</v>
      </c>
      <c r="B5998" t="s">
        <v>764</v>
      </c>
      <c r="C5998" t="str">
        <f t="shared" si="354"/>
        <v>浙江理工</v>
      </c>
      <c r="D5998" t="str">
        <f t="shared" si="355"/>
        <v>03</v>
      </c>
      <c r="E5998" t="s">
        <v>94</v>
      </c>
      <c r="F5998">
        <v>216</v>
      </c>
      <c r="G5998">
        <v>110</v>
      </c>
      <c r="H5998">
        <v>101</v>
      </c>
      <c r="I5998">
        <v>61</v>
      </c>
      <c r="J5998">
        <v>55</v>
      </c>
      <c r="K5998">
        <v>52</v>
      </c>
      <c r="L5998">
        <v>0</v>
      </c>
      <c r="M5998">
        <v>2024</v>
      </c>
      <c r="N5998">
        <f>VLOOKUP(E5998, '2024D'!$A$2:$G$339, 2, FALSE)</f>
        <v>253</v>
      </c>
      <c r="O5998">
        <f>VLOOKUP(E5998, '2024D'!$A$2:$G$339, 3, FALSE)</f>
        <v>23293</v>
      </c>
      <c r="P5998">
        <f>_20206[[#This Row],[最低排名]]-_20206[[#This Row],[同分人数]]+1</f>
        <v>23041</v>
      </c>
      <c r="Q5998">
        <f>IF(O5998&gt;=开始!$B$6, 1, 0)</f>
        <v>1</v>
      </c>
      <c r="R5998">
        <f>_20206[[#This Row],[最低排名]]-开始!$B$6</f>
        <v>23293</v>
      </c>
    </row>
    <row r="5999" spans="1:18">
      <c r="A5999">
        <v>49501</v>
      </c>
      <c r="B5999" t="s">
        <v>768</v>
      </c>
      <c r="C5999" t="str">
        <f t="shared" si="354"/>
        <v>浙江海洋</v>
      </c>
      <c r="D5999" t="str">
        <f t="shared" si="355"/>
        <v>01</v>
      </c>
      <c r="E5999" t="s">
        <v>485</v>
      </c>
      <c r="F5999">
        <v>190</v>
      </c>
      <c r="G5999">
        <v>97</v>
      </c>
      <c r="H5999">
        <v>99</v>
      </c>
      <c r="I5999">
        <v>55</v>
      </c>
      <c r="J5999">
        <v>52</v>
      </c>
      <c r="K5999">
        <v>49</v>
      </c>
      <c r="L5999">
        <v>0</v>
      </c>
      <c r="M5999">
        <v>2024</v>
      </c>
      <c r="N5999">
        <f>VLOOKUP(E5999, '2024D'!$A$2:$G$339, 2, FALSE)</f>
        <v>211</v>
      </c>
      <c r="O5999">
        <f>VLOOKUP(E5999, '2024D'!$A$2:$G$339, 3, FALSE)</f>
        <v>33071</v>
      </c>
      <c r="P5999">
        <f>_20206[[#This Row],[最低排名]]-_20206[[#This Row],[同分人数]]+1</f>
        <v>32861</v>
      </c>
      <c r="Q5999">
        <f>IF(O5999&gt;=开始!$B$6, 1, 0)</f>
        <v>1</v>
      </c>
      <c r="R5999">
        <f>_20206[[#This Row],[最低排名]]-开始!$B$6</f>
        <v>33071</v>
      </c>
    </row>
    <row r="6000" spans="1:18">
      <c r="A6000">
        <v>49601</v>
      </c>
      <c r="B6000" t="s">
        <v>770</v>
      </c>
      <c r="C6000" t="str">
        <f t="shared" si="354"/>
        <v>浙江农林</v>
      </c>
      <c r="D6000" t="str">
        <f t="shared" si="355"/>
        <v>01</v>
      </c>
      <c r="E6000" t="s">
        <v>92</v>
      </c>
      <c r="F6000">
        <v>203</v>
      </c>
      <c r="G6000">
        <v>103</v>
      </c>
      <c r="H6000">
        <v>114</v>
      </c>
      <c r="I6000">
        <v>61</v>
      </c>
      <c r="J6000">
        <v>52</v>
      </c>
      <c r="K6000">
        <v>52</v>
      </c>
      <c r="L6000">
        <v>0</v>
      </c>
      <c r="M6000">
        <v>2024</v>
      </c>
      <c r="N6000">
        <f>VLOOKUP(E6000, '2024D'!$A$2:$G$339, 2, FALSE)</f>
        <v>266</v>
      </c>
      <c r="O6000">
        <f>VLOOKUP(E6000, '2024D'!$A$2:$G$339, 3, FALSE)</f>
        <v>24080</v>
      </c>
      <c r="P6000">
        <f>_20206[[#This Row],[最低排名]]-_20206[[#This Row],[同分人数]]+1</f>
        <v>23815</v>
      </c>
      <c r="Q6000">
        <f>IF(O6000&gt;=开始!$B$6, 1, 0)</f>
        <v>1</v>
      </c>
      <c r="R6000">
        <f>_20206[[#This Row],[最低排名]]-开始!$B$6</f>
        <v>24080</v>
      </c>
    </row>
    <row r="6001" spans="1:18">
      <c r="A6001">
        <v>49602</v>
      </c>
      <c r="B6001" t="s">
        <v>771</v>
      </c>
      <c r="C6001" t="str">
        <f t="shared" si="354"/>
        <v>浙江农林</v>
      </c>
      <c r="D6001" t="str">
        <f t="shared" si="355"/>
        <v>02</v>
      </c>
      <c r="E6001" t="s">
        <v>92</v>
      </c>
      <c r="F6001">
        <v>201</v>
      </c>
      <c r="G6001">
        <v>106</v>
      </c>
      <c r="H6001">
        <v>125</v>
      </c>
      <c r="I6001">
        <v>58</v>
      </c>
      <c r="J6001">
        <v>49</v>
      </c>
      <c r="K6001">
        <v>49</v>
      </c>
      <c r="L6001">
        <v>0</v>
      </c>
      <c r="M6001">
        <v>2024</v>
      </c>
      <c r="N6001">
        <f>VLOOKUP(E6001, '2024D'!$A$2:$G$339, 2, FALSE)</f>
        <v>266</v>
      </c>
      <c r="O6001">
        <f>VLOOKUP(E6001, '2024D'!$A$2:$G$339, 3, FALSE)</f>
        <v>24080</v>
      </c>
      <c r="P6001">
        <f>_20206[[#This Row],[最低排名]]-_20206[[#This Row],[同分人数]]+1</f>
        <v>23815</v>
      </c>
      <c r="Q6001">
        <f>IF(O6001&gt;=开始!$B$6, 1, 0)</f>
        <v>1</v>
      </c>
      <c r="R6001">
        <f>_20206[[#This Row],[最低排名]]-开始!$B$6</f>
        <v>24080</v>
      </c>
    </row>
    <row r="6002" spans="1:18">
      <c r="A6002">
        <v>49701</v>
      </c>
      <c r="B6002" t="s">
        <v>774</v>
      </c>
      <c r="C6002" t="str">
        <f t="shared" si="354"/>
        <v>温州医大</v>
      </c>
      <c r="D6002" t="str">
        <f t="shared" si="355"/>
        <v>01</v>
      </c>
      <c r="E6002" t="s">
        <v>298</v>
      </c>
      <c r="F6002">
        <v>221</v>
      </c>
      <c r="G6002">
        <v>113</v>
      </c>
      <c r="H6002">
        <v>128</v>
      </c>
      <c r="I6002">
        <v>64</v>
      </c>
      <c r="J6002">
        <v>61</v>
      </c>
      <c r="K6002">
        <v>58</v>
      </c>
      <c r="L6002">
        <v>0</v>
      </c>
      <c r="M6002">
        <v>2024</v>
      </c>
      <c r="N6002">
        <f>VLOOKUP(E6002, '2024D'!$A$2:$G$339, 2, FALSE)</f>
        <v>216</v>
      </c>
      <c r="O6002">
        <f>VLOOKUP(E6002, '2024D'!$A$2:$G$339, 3, FALSE)</f>
        <v>11678</v>
      </c>
      <c r="P6002">
        <f>_20206[[#This Row],[最低排名]]-_20206[[#This Row],[同分人数]]+1</f>
        <v>11463</v>
      </c>
      <c r="Q6002">
        <f>IF(O6002&gt;=开始!$B$6, 1, 0)</f>
        <v>1</v>
      </c>
      <c r="R6002">
        <f>_20206[[#This Row],[最低排名]]-开始!$B$6</f>
        <v>11678</v>
      </c>
    </row>
    <row r="6003" spans="1:18">
      <c r="A6003">
        <v>49702</v>
      </c>
      <c r="B6003" t="s">
        <v>775</v>
      </c>
      <c r="C6003" t="str">
        <f t="shared" si="354"/>
        <v>温州医大</v>
      </c>
      <c r="D6003" t="str">
        <f t="shared" si="355"/>
        <v>02</v>
      </c>
      <c r="E6003" t="s">
        <v>260</v>
      </c>
      <c r="F6003">
        <v>242</v>
      </c>
      <c r="G6003">
        <v>130</v>
      </c>
      <c r="H6003">
        <v>131</v>
      </c>
      <c r="I6003">
        <v>64</v>
      </c>
      <c r="J6003">
        <v>61</v>
      </c>
      <c r="K6003">
        <v>58</v>
      </c>
      <c r="L6003">
        <v>0</v>
      </c>
      <c r="M6003">
        <v>2024</v>
      </c>
      <c r="N6003">
        <f>VLOOKUP(E6003, '2024D'!$A$2:$G$339, 2, FALSE)</f>
        <v>173</v>
      </c>
      <c r="O6003">
        <f>VLOOKUP(E6003, '2024D'!$A$2:$G$339, 3, FALSE)</f>
        <v>6631</v>
      </c>
      <c r="P6003">
        <f>_20206[[#This Row],[最低排名]]-_20206[[#This Row],[同分人数]]+1</f>
        <v>6459</v>
      </c>
      <c r="Q6003">
        <f>IF(O6003&gt;=开始!$B$6, 1, 0)</f>
        <v>1</v>
      </c>
      <c r="R6003">
        <f>_20206[[#This Row],[最低排名]]-开始!$B$6</f>
        <v>6631</v>
      </c>
    </row>
    <row r="6004" spans="1:18">
      <c r="A6004">
        <v>49801</v>
      </c>
      <c r="B6004" t="s">
        <v>777</v>
      </c>
      <c r="C6004" t="str">
        <f t="shared" si="354"/>
        <v>浙江师大</v>
      </c>
      <c r="D6004" t="str">
        <f t="shared" si="355"/>
        <v>01</v>
      </c>
      <c r="E6004" t="s">
        <v>94</v>
      </c>
      <c r="F6004">
        <v>195</v>
      </c>
      <c r="G6004">
        <v>101</v>
      </c>
      <c r="H6004">
        <v>113</v>
      </c>
      <c r="I6004">
        <v>61</v>
      </c>
      <c r="J6004">
        <v>58</v>
      </c>
      <c r="K6004">
        <v>58</v>
      </c>
      <c r="L6004">
        <v>0</v>
      </c>
      <c r="M6004">
        <v>2024</v>
      </c>
      <c r="N6004">
        <f>VLOOKUP(E6004, '2024D'!$A$2:$G$339, 2, FALSE)</f>
        <v>253</v>
      </c>
      <c r="O6004">
        <f>VLOOKUP(E6004, '2024D'!$A$2:$G$339, 3, FALSE)</f>
        <v>23293</v>
      </c>
      <c r="P6004">
        <f>_20206[[#This Row],[最低排名]]-_20206[[#This Row],[同分人数]]+1</f>
        <v>23041</v>
      </c>
      <c r="Q6004">
        <f>IF(O6004&gt;=开始!$B$6, 1, 0)</f>
        <v>1</v>
      </c>
      <c r="R6004">
        <f>_20206[[#This Row],[最低排名]]-开始!$B$6</f>
        <v>23293</v>
      </c>
    </row>
    <row r="6005" spans="1:18">
      <c r="A6005">
        <v>49802</v>
      </c>
      <c r="B6005" t="s">
        <v>778</v>
      </c>
      <c r="C6005" t="str">
        <f t="shared" si="354"/>
        <v>浙江师大</v>
      </c>
      <c r="D6005" t="str">
        <f t="shared" si="355"/>
        <v>02</v>
      </c>
      <c r="E6005" t="s">
        <v>678</v>
      </c>
      <c r="F6005">
        <v>203</v>
      </c>
      <c r="G6005">
        <v>104</v>
      </c>
      <c r="H6005">
        <v>118</v>
      </c>
      <c r="I6005">
        <v>64</v>
      </c>
      <c r="J6005">
        <v>49</v>
      </c>
      <c r="K6005">
        <v>49</v>
      </c>
      <c r="L6005">
        <v>0</v>
      </c>
      <c r="M6005">
        <v>2024</v>
      </c>
      <c r="N6005">
        <f>VLOOKUP(E6005, '2024D'!$A$2:$G$339, 2, FALSE)</f>
        <v>261</v>
      </c>
      <c r="O6005">
        <f>VLOOKUP(E6005, '2024D'!$A$2:$G$339, 3, FALSE)</f>
        <v>23814</v>
      </c>
      <c r="P6005">
        <f>_20206[[#This Row],[最低排名]]-_20206[[#This Row],[同分人数]]+1</f>
        <v>23554</v>
      </c>
      <c r="Q6005">
        <f>IF(O6005&gt;=开始!$B$6, 1, 0)</f>
        <v>1</v>
      </c>
      <c r="R6005">
        <f>_20206[[#This Row],[最低排名]]-开始!$B$6</f>
        <v>23814</v>
      </c>
    </row>
    <row r="6006" spans="1:18">
      <c r="A6006">
        <v>49803</v>
      </c>
      <c r="B6006" t="s">
        <v>779</v>
      </c>
      <c r="C6006" t="str">
        <f t="shared" si="354"/>
        <v>浙江师大</v>
      </c>
      <c r="D6006" t="str">
        <f t="shared" si="355"/>
        <v>03</v>
      </c>
      <c r="E6006" t="s">
        <v>678</v>
      </c>
      <c r="F6006">
        <v>205</v>
      </c>
      <c r="G6006">
        <v>111</v>
      </c>
      <c r="H6006">
        <v>113</v>
      </c>
      <c r="I6006">
        <v>61</v>
      </c>
      <c r="J6006">
        <v>55</v>
      </c>
      <c r="K6006">
        <v>49</v>
      </c>
      <c r="L6006">
        <v>0</v>
      </c>
      <c r="M6006">
        <v>2024</v>
      </c>
      <c r="N6006">
        <f>VLOOKUP(E6006, '2024D'!$A$2:$G$339, 2, FALSE)</f>
        <v>261</v>
      </c>
      <c r="O6006">
        <f>VLOOKUP(E6006, '2024D'!$A$2:$G$339, 3, FALSE)</f>
        <v>23814</v>
      </c>
      <c r="P6006">
        <f>_20206[[#This Row],[最低排名]]-_20206[[#This Row],[同分人数]]+1</f>
        <v>23554</v>
      </c>
      <c r="Q6006">
        <f>IF(O6006&gt;=开始!$B$6, 1, 0)</f>
        <v>1</v>
      </c>
      <c r="R6006">
        <f>_20206[[#This Row],[最低排名]]-开始!$B$6</f>
        <v>23814</v>
      </c>
    </row>
    <row r="6007" spans="1:18">
      <c r="A6007">
        <v>49901</v>
      </c>
      <c r="B6007" t="s">
        <v>782</v>
      </c>
      <c r="C6007" t="str">
        <f t="shared" si="354"/>
        <v>杭州师大</v>
      </c>
      <c r="D6007" t="str">
        <f t="shared" si="355"/>
        <v>01</v>
      </c>
      <c r="E6007" t="s">
        <v>90</v>
      </c>
      <c r="F6007">
        <v>206</v>
      </c>
      <c r="G6007">
        <v>105</v>
      </c>
      <c r="H6007">
        <v>110</v>
      </c>
      <c r="I6007">
        <v>64</v>
      </c>
      <c r="J6007">
        <v>58</v>
      </c>
      <c r="K6007">
        <v>55</v>
      </c>
      <c r="L6007">
        <v>0</v>
      </c>
      <c r="M6007">
        <v>2024</v>
      </c>
      <c r="N6007">
        <f>VLOOKUP(E6007, '2024D'!$A$2:$G$339, 2, FALSE)</f>
        <v>270</v>
      </c>
      <c r="O6007">
        <f>VLOOKUP(E6007, '2024D'!$A$2:$G$339, 3, FALSE)</f>
        <v>21226</v>
      </c>
      <c r="P6007">
        <f>_20206[[#This Row],[最低排名]]-_20206[[#This Row],[同分人数]]+1</f>
        <v>20957</v>
      </c>
      <c r="Q6007">
        <f>IF(O6007&gt;=开始!$B$6, 1, 0)</f>
        <v>1</v>
      </c>
      <c r="R6007">
        <f>_20206[[#This Row],[最低排名]]-开始!$B$6</f>
        <v>21226</v>
      </c>
    </row>
    <row r="6008" spans="1:18">
      <c r="A6008">
        <v>49902</v>
      </c>
      <c r="B6008" t="s">
        <v>783</v>
      </c>
      <c r="C6008" t="str">
        <f t="shared" si="354"/>
        <v>杭州师大</v>
      </c>
      <c r="D6008" t="str">
        <f t="shared" si="355"/>
        <v>02</v>
      </c>
      <c r="E6008" t="s">
        <v>94</v>
      </c>
      <c r="F6008">
        <v>200</v>
      </c>
      <c r="G6008">
        <v>100</v>
      </c>
      <c r="H6008">
        <v>132</v>
      </c>
      <c r="I6008">
        <v>64</v>
      </c>
      <c r="J6008">
        <v>46</v>
      </c>
      <c r="K6008">
        <v>43</v>
      </c>
      <c r="L6008">
        <v>0</v>
      </c>
      <c r="M6008">
        <v>2024</v>
      </c>
      <c r="N6008">
        <f>VLOOKUP(E6008, '2024D'!$A$2:$G$339, 2, FALSE)</f>
        <v>253</v>
      </c>
      <c r="O6008">
        <f>VLOOKUP(E6008, '2024D'!$A$2:$G$339, 3, FALSE)</f>
        <v>23293</v>
      </c>
      <c r="P6008">
        <f>_20206[[#This Row],[最低排名]]-_20206[[#This Row],[同分人数]]+1</f>
        <v>23041</v>
      </c>
      <c r="Q6008">
        <f>IF(O6008&gt;=开始!$B$6, 1, 0)</f>
        <v>1</v>
      </c>
      <c r="R6008">
        <f>_20206[[#This Row],[最低排名]]-开始!$B$6</f>
        <v>23293</v>
      </c>
    </row>
    <row r="6009" spans="1:18">
      <c r="A6009">
        <v>49903</v>
      </c>
      <c r="B6009" t="s">
        <v>784</v>
      </c>
      <c r="C6009" t="str">
        <f t="shared" si="354"/>
        <v>杭州师大</v>
      </c>
      <c r="D6009" t="str">
        <f t="shared" si="355"/>
        <v>03</v>
      </c>
      <c r="E6009" t="s">
        <v>94</v>
      </c>
      <c r="F6009">
        <v>200</v>
      </c>
      <c r="G6009">
        <v>106</v>
      </c>
      <c r="H6009">
        <v>114</v>
      </c>
      <c r="I6009">
        <v>64</v>
      </c>
      <c r="J6009">
        <v>58</v>
      </c>
      <c r="K6009">
        <v>49</v>
      </c>
      <c r="L6009">
        <v>0</v>
      </c>
      <c r="M6009">
        <v>2024</v>
      </c>
      <c r="N6009">
        <f>VLOOKUP(E6009, '2024D'!$A$2:$G$339, 2, FALSE)</f>
        <v>253</v>
      </c>
      <c r="O6009">
        <f>VLOOKUP(E6009, '2024D'!$A$2:$G$339, 3, FALSE)</f>
        <v>23293</v>
      </c>
      <c r="P6009">
        <f>_20206[[#This Row],[最低排名]]-_20206[[#This Row],[同分人数]]+1</f>
        <v>23041</v>
      </c>
      <c r="Q6009">
        <f>IF(O6009&gt;=开始!$B$6, 1, 0)</f>
        <v>1</v>
      </c>
      <c r="R6009">
        <f>_20206[[#This Row],[最低排名]]-开始!$B$6</f>
        <v>23293</v>
      </c>
    </row>
    <row r="6010" spans="1:18">
      <c r="A6010">
        <v>50001</v>
      </c>
      <c r="B6010" t="s">
        <v>785</v>
      </c>
      <c r="C6010" t="str">
        <f t="shared" si="354"/>
        <v>湖州师范</v>
      </c>
      <c r="D6010" t="str">
        <f t="shared" si="355"/>
        <v>01</v>
      </c>
      <c r="E6010" t="s">
        <v>228</v>
      </c>
      <c r="F6010">
        <v>196</v>
      </c>
      <c r="G6010">
        <v>99</v>
      </c>
      <c r="H6010">
        <v>96</v>
      </c>
      <c r="I6010">
        <v>55</v>
      </c>
      <c r="J6010">
        <v>49</v>
      </c>
      <c r="K6010">
        <v>43</v>
      </c>
      <c r="L6010">
        <v>0</v>
      </c>
      <c r="M6010">
        <v>2024</v>
      </c>
      <c r="N6010">
        <f>VLOOKUP(E6010, '2024D'!$A$2:$G$339, 2, FALSE)</f>
        <v>243</v>
      </c>
      <c r="O6010">
        <f>VLOOKUP(E6010, '2024D'!$A$2:$G$339, 3, FALSE)</f>
        <v>34482</v>
      </c>
      <c r="P6010">
        <f>_20206[[#This Row],[最低排名]]-_20206[[#This Row],[同分人数]]+1</f>
        <v>34240</v>
      </c>
      <c r="Q6010">
        <f>IF(O6010&gt;=开始!$B$6, 1, 0)</f>
        <v>1</v>
      </c>
      <c r="R6010">
        <f>_20206[[#This Row],[最低排名]]-开始!$B$6</f>
        <v>34482</v>
      </c>
    </row>
    <row r="6011" spans="1:18">
      <c r="A6011">
        <v>50002</v>
      </c>
      <c r="B6011" t="s">
        <v>786</v>
      </c>
      <c r="C6011" t="str">
        <f t="shared" si="354"/>
        <v>湖州师范</v>
      </c>
      <c r="D6011" t="str">
        <f t="shared" si="355"/>
        <v>02</v>
      </c>
      <c r="E6011" t="s">
        <v>122</v>
      </c>
      <c r="F6011">
        <v>218</v>
      </c>
      <c r="G6011">
        <v>126</v>
      </c>
      <c r="H6011">
        <v>108</v>
      </c>
      <c r="I6011">
        <v>64</v>
      </c>
      <c r="J6011">
        <v>58</v>
      </c>
      <c r="K6011">
        <v>58</v>
      </c>
      <c r="L6011">
        <v>0</v>
      </c>
      <c r="M6011">
        <v>2024</v>
      </c>
      <c r="N6011">
        <f>VLOOKUP(E6011, '2024D'!$A$2:$G$339, 2, FALSE)</f>
        <v>272</v>
      </c>
      <c r="O6011">
        <f>VLOOKUP(E6011, '2024D'!$A$2:$G$339, 3, FALSE)</f>
        <v>18067</v>
      </c>
      <c r="P6011">
        <f>_20206[[#This Row],[最低排名]]-_20206[[#This Row],[同分人数]]+1</f>
        <v>17796</v>
      </c>
      <c r="Q6011">
        <f>IF(O6011&gt;=开始!$B$6, 1, 0)</f>
        <v>1</v>
      </c>
      <c r="R6011">
        <f>_20206[[#This Row],[最低排名]]-开始!$B$6</f>
        <v>18067</v>
      </c>
    </row>
    <row r="6012" spans="1:18">
      <c r="A6012">
        <v>50003</v>
      </c>
      <c r="B6012" t="s">
        <v>787</v>
      </c>
      <c r="C6012" t="str">
        <f t="shared" si="354"/>
        <v>湖州师范</v>
      </c>
      <c r="D6012" t="str">
        <f t="shared" si="355"/>
        <v>03</v>
      </c>
      <c r="E6012" t="s">
        <v>228</v>
      </c>
      <c r="F6012">
        <v>183</v>
      </c>
      <c r="G6012">
        <v>104</v>
      </c>
      <c r="H6012">
        <v>97</v>
      </c>
      <c r="I6012">
        <v>58</v>
      </c>
      <c r="J6012">
        <v>55</v>
      </c>
      <c r="K6012">
        <v>46</v>
      </c>
      <c r="L6012">
        <v>0</v>
      </c>
      <c r="M6012">
        <v>2024</v>
      </c>
      <c r="N6012">
        <f>VLOOKUP(E6012, '2024D'!$A$2:$G$339, 2, FALSE)</f>
        <v>243</v>
      </c>
      <c r="O6012">
        <f>VLOOKUP(E6012, '2024D'!$A$2:$G$339, 3, FALSE)</f>
        <v>34482</v>
      </c>
      <c r="P6012">
        <f>_20206[[#This Row],[最低排名]]-_20206[[#This Row],[同分人数]]+1</f>
        <v>34240</v>
      </c>
      <c r="Q6012">
        <f>IF(O6012&gt;=开始!$B$6, 1, 0)</f>
        <v>1</v>
      </c>
      <c r="R6012">
        <f>_20206[[#This Row],[最低排名]]-开始!$B$6</f>
        <v>34482</v>
      </c>
    </row>
    <row r="6013" spans="1:18">
      <c r="A6013">
        <v>50004</v>
      </c>
      <c r="B6013" t="s">
        <v>788</v>
      </c>
      <c r="C6013" t="str">
        <f t="shared" si="354"/>
        <v>湖州师范</v>
      </c>
      <c r="D6013" t="str">
        <f t="shared" si="355"/>
        <v>04</v>
      </c>
      <c r="E6013" t="s">
        <v>130</v>
      </c>
      <c r="F6013">
        <v>190</v>
      </c>
      <c r="G6013">
        <v>95</v>
      </c>
      <c r="H6013">
        <v>122</v>
      </c>
      <c r="I6013">
        <v>61</v>
      </c>
      <c r="J6013">
        <v>43</v>
      </c>
      <c r="K6013">
        <v>43</v>
      </c>
      <c r="L6013">
        <v>0</v>
      </c>
      <c r="M6013">
        <v>2024</v>
      </c>
      <c r="N6013">
        <f>VLOOKUP(E6013, '2024D'!$A$2:$G$339, 2, FALSE)</f>
        <v>230</v>
      </c>
      <c r="O6013">
        <f>VLOOKUP(E6013, '2024D'!$A$2:$G$339, 3, FALSE)</f>
        <v>29755</v>
      </c>
      <c r="P6013">
        <f>_20206[[#This Row],[最低排名]]-_20206[[#This Row],[同分人数]]+1</f>
        <v>29526</v>
      </c>
      <c r="Q6013">
        <f>IF(O6013&gt;=开始!$B$6, 1, 0)</f>
        <v>1</v>
      </c>
      <c r="R6013">
        <f>_20206[[#This Row],[最低排名]]-开始!$B$6</f>
        <v>29755</v>
      </c>
    </row>
    <row r="6014" spans="1:18">
      <c r="A6014">
        <v>50005</v>
      </c>
      <c r="B6014" t="s">
        <v>789</v>
      </c>
      <c r="C6014" t="str">
        <f t="shared" si="354"/>
        <v>湖州师范</v>
      </c>
      <c r="D6014" t="str">
        <f t="shared" si="355"/>
        <v>05</v>
      </c>
      <c r="E6014" t="s">
        <v>340</v>
      </c>
      <c r="F6014">
        <v>188</v>
      </c>
      <c r="G6014">
        <v>100</v>
      </c>
      <c r="H6014">
        <v>98</v>
      </c>
      <c r="I6014">
        <v>61</v>
      </c>
      <c r="J6014">
        <v>55</v>
      </c>
      <c r="K6014">
        <v>55</v>
      </c>
      <c r="L6014">
        <v>0</v>
      </c>
      <c r="M6014">
        <v>2024</v>
      </c>
      <c r="N6014">
        <f>VLOOKUP(E6014, '2024D'!$A$2:$G$339, 2, FALSE)</f>
        <v>238</v>
      </c>
      <c r="O6014">
        <f>VLOOKUP(E6014, '2024D'!$A$2:$G$339, 3, FALSE)</f>
        <v>30232</v>
      </c>
      <c r="P6014">
        <f>_20206[[#This Row],[最低排名]]-_20206[[#This Row],[同分人数]]+1</f>
        <v>29995</v>
      </c>
      <c r="Q6014">
        <f>IF(O6014&gt;=开始!$B$6, 1, 0)</f>
        <v>1</v>
      </c>
      <c r="R6014">
        <f>_20206[[#This Row],[最低排名]]-开始!$B$6</f>
        <v>30232</v>
      </c>
    </row>
    <row r="6015" spans="1:18">
      <c r="A6015">
        <v>50101</v>
      </c>
      <c r="B6015" t="s">
        <v>792</v>
      </c>
      <c r="C6015" t="str">
        <f t="shared" si="354"/>
        <v>浙江工商</v>
      </c>
      <c r="D6015" t="str">
        <f t="shared" si="355"/>
        <v>01</v>
      </c>
      <c r="E6015" t="s">
        <v>90</v>
      </c>
      <c r="F6015">
        <v>219</v>
      </c>
      <c r="G6015">
        <v>113</v>
      </c>
      <c r="H6015">
        <v>109</v>
      </c>
      <c r="I6015">
        <v>61</v>
      </c>
      <c r="J6015">
        <v>55</v>
      </c>
      <c r="K6015">
        <v>49</v>
      </c>
      <c r="L6015">
        <v>0</v>
      </c>
      <c r="M6015">
        <v>2024</v>
      </c>
      <c r="N6015">
        <f>VLOOKUP(E6015, '2024D'!$A$2:$G$339, 2, FALSE)</f>
        <v>270</v>
      </c>
      <c r="O6015">
        <f>VLOOKUP(E6015, '2024D'!$A$2:$G$339, 3, FALSE)</f>
        <v>21226</v>
      </c>
      <c r="P6015">
        <f>_20206[[#This Row],[最低排名]]-_20206[[#This Row],[同分人数]]+1</f>
        <v>20957</v>
      </c>
      <c r="Q6015">
        <f>IF(O6015&gt;=开始!$B$6, 1, 0)</f>
        <v>1</v>
      </c>
      <c r="R6015">
        <f>_20206[[#This Row],[最低排名]]-开始!$B$6</f>
        <v>21226</v>
      </c>
    </row>
    <row r="6016" spans="1:18">
      <c r="A6016">
        <v>50102</v>
      </c>
      <c r="B6016" t="s">
        <v>793</v>
      </c>
      <c r="C6016" t="str">
        <f t="shared" si="354"/>
        <v>浙江工商</v>
      </c>
      <c r="D6016" t="str">
        <f t="shared" si="355"/>
        <v>02</v>
      </c>
      <c r="E6016" t="s">
        <v>372</v>
      </c>
      <c r="F6016">
        <v>206</v>
      </c>
      <c r="G6016">
        <v>115</v>
      </c>
      <c r="H6016">
        <v>117</v>
      </c>
      <c r="I6016">
        <v>58</v>
      </c>
      <c r="J6016">
        <v>52</v>
      </c>
      <c r="K6016">
        <v>43</v>
      </c>
      <c r="L6016">
        <v>0</v>
      </c>
      <c r="M6016">
        <v>2024</v>
      </c>
      <c r="N6016">
        <f>VLOOKUP(E6016, '2024D'!$A$2:$G$339, 2, FALSE)</f>
        <v>242</v>
      </c>
      <c r="O6016">
        <f>VLOOKUP(E6016, '2024D'!$A$2:$G$339, 3, FALSE)</f>
        <v>25541</v>
      </c>
      <c r="P6016">
        <f>_20206[[#This Row],[最低排名]]-_20206[[#This Row],[同分人数]]+1</f>
        <v>25300</v>
      </c>
      <c r="Q6016">
        <f>IF(O6016&gt;=开始!$B$6, 1, 0)</f>
        <v>1</v>
      </c>
      <c r="R6016">
        <f>_20206[[#This Row],[最低排名]]-开始!$B$6</f>
        <v>25541</v>
      </c>
    </row>
    <row r="6017" spans="1:18">
      <c r="A6017">
        <v>50201</v>
      </c>
      <c r="B6017" t="s">
        <v>2291</v>
      </c>
      <c r="C6017" t="str">
        <f t="shared" si="354"/>
        <v>嘉兴大学</v>
      </c>
      <c r="D6017" t="str">
        <f t="shared" si="355"/>
        <v>01</v>
      </c>
      <c r="E6017" t="s">
        <v>54</v>
      </c>
      <c r="F6017">
        <v>191</v>
      </c>
      <c r="G6017">
        <v>97</v>
      </c>
      <c r="H6017">
        <v>94</v>
      </c>
      <c r="I6017">
        <v>67</v>
      </c>
      <c r="J6017">
        <v>46</v>
      </c>
      <c r="K6017">
        <v>43</v>
      </c>
      <c r="L6017">
        <v>0</v>
      </c>
      <c r="M6017">
        <v>2024</v>
      </c>
      <c r="N6017">
        <f>VLOOKUP(E6017, '2024D'!$A$2:$G$339, 2, FALSE)</f>
        <v>218</v>
      </c>
      <c r="O6017">
        <f>VLOOKUP(E6017, '2024D'!$A$2:$G$339, 3, FALSE)</f>
        <v>33999</v>
      </c>
      <c r="P6017">
        <f>_20206[[#This Row],[最低排名]]-_20206[[#This Row],[同分人数]]+1</f>
        <v>33782</v>
      </c>
      <c r="Q6017">
        <f>IF(O6017&gt;=开始!$B$6, 1, 0)</f>
        <v>1</v>
      </c>
      <c r="R6017">
        <f>_20206[[#This Row],[最低排名]]-开始!$B$6</f>
        <v>33999</v>
      </c>
    </row>
    <row r="6018" spans="1:18">
      <c r="A6018">
        <v>50202</v>
      </c>
      <c r="B6018" t="s">
        <v>2292</v>
      </c>
      <c r="C6018" t="str">
        <f t="shared" si="354"/>
        <v>嘉兴大学</v>
      </c>
      <c r="D6018" t="str">
        <f t="shared" si="355"/>
        <v>02</v>
      </c>
      <c r="E6018" t="s">
        <v>182</v>
      </c>
      <c r="F6018">
        <v>194</v>
      </c>
      <c r="G6018">
        <v>104</v>
      </c>
      <c r="H6018">
        <v>111</v>
      </c>
      <c r="I6018">
        <v>61</v>
      </c>
      <c r="J6018">
        <v>49</v>
      </c>
      <c r="K6018">
        <v>46</v>
      </c>
      <c r="L6018">
        <v>0</v>
      </c>
      <c r="M6018">
        <v>2024</v>
      </c>
      <c r="N6018">
        <f>VLOOKUP(E6018, '2024D'!$A$2:$G$339, 2, FALSE)</f>
        <v>248</v>
      </c>
      <c r="O6018">
        <f>VLOOKUP(E6018, '2024D'!$A$2:$G$339, 3, FALSE)</f>
        <v>29262</v>
      </c>
      <c r="P6018">
        <f>_20206[[#This Row],[最低排名]]-_20206[[#This Row],[同分人数]]+1</f>
        <v>29015</v>
      </c>
      <c r="Q6018">
        <f>IF(O6018&gt;=开始!$B$6, 1, 0)</f>
        <v>1</v>
      </c>
      <c r="R6018">
        <f>_20206[[#This Row],[最低排名]]-开始!$B$6</f>
        <v>29262</v>
      </c>
    </row>
    <row r="6019" spans="1:18">
      <c r="A6019">
        <v>50301</v>
      </c>
      <c r="B6019" t="s">
        <v>797</v>
      </c>
      <c r="C6019" t="str">
        <f t="shared" si="354"/>
        <v>中国计量</v>
      </c>
      <c r="D6019" t="str">
        <f t="shared" si="355"/>
        <v>01</v>
      </c>
      <c r="E6019" t="s">
        <v>155</v>
      </c>
      <c r="F6019">
        <v>222</v>
      </c>
      <c r="G6019">
        <v>122</v>
      </c>
      <c r="H6019">
        <v>102</v>
      </c>
      <c r="I6019">
        <v>64</v>
      </c>
      <c r="J6019">
        <v>52</v>
      </c>
      <c r="K6019">
        <v>49</v>
      </c>
      <c r="L6019">
        <v>0</v>
      </c>
      <c r="M6019">
        <v>2024</v>
      </c>
      <c r="N6019">
        <f>VLOOKUP(E6019, '2024D'!$A$2:$G$339, 2, FALSE)</f>
        <v>267</v>
      </c>
      <c r="O6019">
        <f>VLOOKUP(E6019, '2024D'!$A$2:$G$339, 3, FALSE)</f>
        <v>22270</v>
      </c>
      <c r="P6019">
        <f>_20206[[#This Row],[最低排名]]-_20206[[#This Row],[同分人数]]+1</f>
        <v>22004</v>
      </c>
      <c r="Q6019">
        <f>IF(O6019&gt;=开始!$B$6, 1, 0)</f>
        <v>1</v>
      </c>
      <c r="R6019">
        <f>_20206[[#This Row],[最低排名]]-开始!$B$6</f>
        <v>22270</v>
      </c>
    </row>
    <row r="6020" spans="1:18">
      <c r="A6020">
        <v>50302</v>
      </c>
      <c r="B6020" t="s">
        <v>798</v>
      </c>
      <c r="C6020" t="str">
        <f t="shared" si="354"/>
        <v>中国计量</v>
      </c>
      <c r="D6020" t="str">
        <f t="shared" si="355"/>
        <v>02</v>
      </c>
      <c r="E6020" t="s">
        <v>81</v>
      </c>
      <c r="F6020">
        <v>196</v>
      </c>
      <c r="G6020">
        <v>106</v>
      </c>
      <c r="H6020">
        <v>128</v>
      </c>
      <c r="I6020">
        <v>64</v>
      </c>
      <c r="J6020">
        <v>52</v>
      </c>
      <c r="K6020">
        <v>52</v>
      </c>
      <c r="L6020">
        <v>0</v>
      </c>
      <c r="M6020">
        <v>2024</v>
      </c>
      <c r="N6020">
        <f>VLOOKUP(E6020, '2024D'!$A$2:$G$339, 2, FALSE)</f>
        <v>247</v>
      </c>
      <c r="O6020">
        <f>VLOOKUP(E6020, '2024D'!$A$2:$G$339, 3, FALSE)</f>
        <v>21473</v>
      </c>
      <c r="P6020">
        <f>_20206[[#This Row],[最低排名]]-_20206[[#This Row],[同分人数]]+1</f>
        <v>21227</v>
      </c>
      <c r="Q6020">
        <f>IF(O6020&gt;=开始!$B$6, 1, 0)</f>
        <v>1</v>
      </c>
      <c r="R6020">
        <f>_20206[[#This Row],[最低排名]]-开始!$B$6</f>
        <v>21473</v>
      </c>
    </row>
    <row r="6021" spans="1:18">
      <c r="A6021">
        <v>50401</v>
      </c>
      <c r="B6021" t="s">
        <v>802</v>
      </c>
      <c r="C6021" t="str">
        <f t="shared" si="354"/>
        <v>浙江财大</v>
      </c>
      <c r="D6021" t="str">
        <f t="shared" si="355"/>
        <v>01</v>
      </c>
      <c r="E6021" t="s">
        <v>302</v>
      </c>
      <c r="F6021">
        <v>214</v>
      </c>
      <c r="G6021">
        <v>113</v>
      </c>
      <c r="H6021">
        <v>117</v>
      </c>
      <c r="I6021">
        <v>58</v>
      </c>
      <c r="J6021">
        <v>52</v>
      </c>
      <c r="K6021">
        <v>49</v>
      </c>
      <c r="L6021">
        <v>0</v>
      </c>
      <c r="M6021">
        <v>2024</v>
      </c>
      <c r="N6021">
        <f>VLOOKUP(E6021, '2024D'!$A$2:$G$339, 2, FALSE)</f>
        <v>259</v>
      </c>
      <c r="O6021">
        <f>VLOOKUP(E6021, '2024D'!$A$2:$G$339, 3, FALSE)</f>
        <v>22003</v>
      </c>
      <c r="P6021">
        <f>_20206[[#This Row],[最低排名]]-_20206[[#This Row],[同分人数]]+1</f>
        <v>21745</v>
      </c>
      <c r="Q6021">
        <f>IF(O6021&gt;=开始!$B$6, 1, 0)</f>
        <v>1</v>
      </c>
      <c r="R6021">
        <f>_20206[[#This Row],[最低排名]]-开始!$B$6</f>
        <v>22003</v>
      </c>
    </row>
    <row r="6022" spans="1:18">
      <c r="A6022">
        <v>50402</v>
      </c>
      <c r="B6022" t="s">
        <v>803</v>
      </c>
      <c r="C6022" t="str">
        <f t="shared" si="354"/>
        <v>浙江财大</v>
      </c>
      <c r="D6022" t="str">
        <f t="shared" si="355"/>
        <v>02</v>
      </c>
      <c r="E6022" t="s">
        <v>302</v>
      </c>
      <c r="F6022">
        <v>218</v>
      </c>
      <c r="G6022">
        <v>119</v>
      </c>
      <c r="H6022">
        <v>98</v>
      </c>
      <c r="I6022">
        <v>64</v>
      </c>
      <c r="J6022">
        <v>58</v>
      </c>
      <c r="K6022">
        <v>52</v>
      </c>
      <c r="L6022">
        <v>0</v>
      </c>
      <c r="M6022">
        <v>2024</v>
      </c>
      <c r="N6022">
        <f>VLOOKUP(E6022, '2024D'!$A$2:$G$339, 2, FALSE)</f>
        <v>259</v>
      </c>
      <c r="O6022">
        <f>VLOOKUP(E6022, '2024D'!$A$2:$G$339, 3, FALSE)</f>
        <v>22003</v>
      </c>
      <c r="P6022">
        <f>_20206[[#This Row],[最低排名]]-_20206[[#This Row],[同分人数]]+1</f>
        <v>21745</v>
      </c>
      <c r="Q6022">
        <f>IF(O6022&gt;=开始!$B$6, 1, 0)</f>
        <v>1</v>
      </c>
      <c r="R6022">
        <f>_20206[[#This Row],[最低排名]]-开始!$B$6</f>
        <v>22003</v>
      </c>
    </row>
    <row r="6023" spans="1:18">
      <c r="A6023">
        <v>50403</v>
      </c>
      <c r="B6023" t="s">
        <v>804</v>
      </c>
      <c r="C6023" t="str">
        <f t="shared" si="354"/>
        <v>浙江财大</v>
      </c>
      <c r="D6023" t="str">
        <f t="shared" si="355"/>
        <v>03</v>
      </c>
      <c r="E6023" t="s">
        <v>300</v>
      </c>
      <c r="F6023">
        <v>212</v>
      </c>
      <c r="G6023">
        <v>113</v>
      </c>
      <c r="H6023">
        <v>110</v>
      </c>
      <c r="I6023">
        <v>64</v>
      </c>
      <c r="J6023">
        <v>58</v>
      </c>
      <c r="K6023">
        <v>52</v>
      </c>
      <c r="L6023">
        <v>0</v>
      </c>
      <c r="M6023">
        <v>2024</v>
      </c>
      <c r="N6023">
        <f>VLOOKUP(E6023, '2024D'!$A$2:$G$339, 2, FALSE)</f>
        <v>243</v>
      </c>
      <c r="O6023">
        <f>VLOOKUP(E6023, '2024D'!$A$2:$G$339, 3, FALSE)</f>
        <v>20446</v>
      </c>
      <c r="P6023">
        <f>_20206[[#This Row],[最低排名]]-_20206[[#This Row],[同分人数]]+1</f>
        <v>20204</v>
      </c>
      <c r="Q6023">
        <f>IF(O6023&gt;=开始!$B$6, 1, 0)</f>
        <v>1</v>
      </c>
      <c r="R6023">
        <f>_20206[[#This Row],[最低排名]]-开始!$B$6</f>
        <v>20446</v>
      </c>
    </row>
    <row r="6024" spans="1:18">
      <c r="A6024">
        <v>50404</v>
      </c>
      <c r="B6024" t="s">
        <v>805</v>
      </c>
      <c r="C6024" t="str">
        <f t="shared" si="354"/>
        <v>浙江财大</v>
      </c>
      <c r="D6024" t="str">
        <f t="shared" si="355"/>
        <v>04</v>
      </c>
      <c r="E6024" t="s">
        <v>92</v>
      </c>
      <c r="F6024">
        <v>213</v>
      </c>
      <c r="G6024">
        <v>112</v>
      </c>
      <c r="H6024">
        <v>113</v>
      </c>
      <c r="I6024">
        <v>58</v>
      </c>
      <c r="J6024">
        <v>52</v>
      </c>
      <c r="K6024">
        <v>46</v>
      </c>
      <c r="L6024">
        <v>0</v>
      </c>
      <c r="M6024">
        <v>2024</v>
      </c>
      <c r="N6024">
        <f>VLOOKUP(E6024, '2024D'!$A$2:$G$339, 2, FALSE)</f>
        <v>266</v>
      </c>
      <c r="O6024">
        <f>VLOOKUP(E6024, '2024D'!$A$2:$G$339, 3, FALSE)</f>
        <v>24080</v>
      </c>
      <c r="P6024">
        <f>_20206[[#This Row],[最低排名]]-_20206[[#This Row],[同分人数]]+1</f>
        <v>23815</v>
      </c>
      <c r="Q6024">
        <f>IF(O6024&gt;=开始!$B$6, 1, 0)</f>
        <v>1</v>
      </c>
      <c r="R6024">
        <f>_20206[[#This Row],[最低排名]]-开始!$B$6</f>
        <v>24080</v>
      </c>
    </row>
    <row r="6025" spans="1:18">
      <c r="A6025">
        <v>50501</v>
      </c>
      <c r="B6025" t="s">
        <v>808</v>
      </c>
      <c r="C6025" t="str">
        <f t="shared" si="354"/>
        <v>宁波大学</v>
      </c>
      <c r="D6025" t="str">
        <f t="shared" si="355"/>
        <v>01</v>
      </c>
      <c r="E6025" t="s">
        <v>136</v>
      </c>
      <c r="F6025">
        <v>216</v>
      </c>
      <c r="G6025">
        <v>117</v>
      </c>
      <c r="H6025">
        <v>118</v>
      </c>
      <c r="I6025">
        <v>70</v>
      </c>
      <c r="J6025">
        <v>55</v>
      </c>
      <c r="K6025">
        <v>52</v>
      </c>
      <c r="L6025">
        <v>0</v>
      </c>
      <c r="M6025">
        <v>2024</v>
      </c>
      <c r="N6025">
        <f>VLOOKUP(E6025, '2024D'!$A$2:$G$339, 2, FALSE)</f>
        <v>278</v>
      </c>
      <c r="O6025">
        <f>VLOOKUP(E6025, '2024D'!$A$2:$G$339, 3, FALSE)</f>
        <v>16761</v>
      </c>
      <c r="P6025">
        <f>_20206[[#This Row],[最低排名]]-_20206[[#This Row],[同分人数]]+1</f>
        <v>16484</v>
      </c>
      <c r="Q6025">
        <f>IF(O6025&gt;=开始!$B$6, 1, 0)</f>
        <v>1</v>
      </c>
      <c r="R6025">
        <f>_20206[[#This Row],[最低排名]]-开始!$B$6</f>
        <v>16761</v>
      </c>
    </row>
    <row r="6026" spans="1:18">
      <c r="A6026">
        <v>50502</v>
      </c>
      <c r="B6026" t="s">
        <v>809</v>
      </c>
      <c r="C6026" t="str">
        <f t="shared" si="354"/>
        <v>宁波大学</v>
      </c>
      <c r="D6026" t="str">
        <f t="shared" si="355"/>
        <v>02</v>
      </c>
      <c r="E6026" t="s">
        <v>79</v>
      </c>
      <c r="F6026">
        <v>219</v>
      </c>
      <c r="G6026">
        <v>115</v>
      </c>
      <c r="H6026">
        <v>111</v>
      </c>
      <c r="I6026">
        <v>70</v>
      </c>
      <c r="J6026">
        <v>52</v>
      </c>
      <c r="K6026">
        <v>49</v>
      </c>
      <c r="L6026">
        <v>0</v>
      </c>
      <c r="M6026">
        <v>2024</v>
      </c>
      <c r="N6026">
        <f>VLOOKUP(E6026, '2024D'!$A$2:$G$339, 2, FALSE)</f>
        <v>235</v>
      </c>
      <c r="O6026">
        <f>VLOOKUP(E6026, '2024D'!$A$2:$G$339, 3, FALSE)</f>
        <v>19243</v>
      </c>
      <c r="P6026">
        <f>_20206[[#This Row],[最低排名]]-_20206[[#This Row],[同分人数]]+1</f>
        <v>19009</v>
      </c>
      <c r="Q6026">
        <f>IF(O6026&gt;=开始!$B$6, 1, 0)</f>
        <v>1</v>
      </c>
      <c r="R6026">
        <f>_20206[[#This Row],[最低排名]]-开始!$B$6</f>
        <v>19243</v>
      </c>
    </row>
    <row r="6027" spans="1:18">
      <c r="A6027">
        <v>50601</v>
      </c>
      <c r="B6027" t="s">
        <v>811</v>
      </c>
      <c r="C6027" t="str">
        <f t="shared" si="354"/>
        <v>浙江传媒</v>
      </c>
      <c r="D6027" t="str">
        <f t="shared" si="355"/>
        <v>01</v>
      </c>
      <c r="E6027" t="s">
        <v>450</v>
      </c>
      <c r="F6027">
        <v>200</v>
      </c>
      <c r="G6027">
        <v>103</v>
      </c>
      <c r="H6027">
        <v>129</v>
      </c>
      <c r="I6027">
        <v>58</v>
      </c>
      <c r="J6027">
        <v>55</v>
      </c>
      <c r="K6027">
        <v>52</v>
      </c>
      <c r="L6027">
        <v>0</v>
      </c>
      <c r="M6027">
        <v>2024</v>
      </c>
      <c r="N6027">
        <f>VLOOKUP(E6027, '2024D'!$A$2:$G$339, 2, FALSE)</f>
        <v>263</v>
      </c>
      <c r="O6027">
        <f>VLOOKUP(E6027, '2024D'!$A$2:$G$339, 3, FALSE)</f>
        <v>20956</v>
      </c>
      <c r="P6027">
        <f>_20206[[#This Row],[最低排名]]-_20206[[#This Row],[同分人数]]+1</f>
        <v>20694</v>
      </c>
      <c r="Q6027">
        <f>IF(O6027&gt;=开始!$B$6, 1, 0)</f>
        <v>1</v>
      </c>
      <c r="R6027">
        <f>_20206[[#This Row],[最低排名]]-开始!$B$6</f>
        <v>20956</v>
      </c>
    </row>
    <row r="6028" spans="1:18">
      <c r="A6028">
        <v>50602</v>
      </c>
      <c r="B6028" t="s">
        <v>812</v>
      </c>
      <c r="C6028" t="str">
        <f t="shared" si="354"/>
        <v>浙江传媒</v>
      </c>
      <c r="D6028" t="str">
        <f t="shared" si="355"/>
        <v>02</v>
      </c>
      <c r="E6028" t="s">
        <v>162</v>
      </c>
      <c r="F6028">
        <v>214</v>
      </c>
      <c r="G6028">
        <v>108</v>
      </c>
      <c r="H6028">
        <v>114</v>
      </c>
      <c r="I6028">
        <v>52</v>
      </c>
      <c r="J6028">
        <v>52</v>
      </c>
      <c r="K6028">
        <v>43</v>
      </c>
      <c r="L6028">
        <v>0</v>
      </c>
      <c r="M6028">
        <v>2024</v>
      </c>
      <c r="N6028">
        <f>VLOOKUP(E6028, '2024D'!$A$2:$G$339, 2, FALSE)</f>
        <v>278</v>
      </c>
      <c r="O6028">
        <f>VLOOKUP(E6028, '2024D'!$A$2:$G$339, 3, FALSE)</f>
        <v>25819</v>
      </c>
      <c r="P6028">
        <f>_20206[[#This Row],[最低排名]]-_20206[[#This Row],[同分人数]]+1</f>
        <v>25542</v>
      </c>
      <c r="Q6028">
        <f>IF(O6028&gt;=开始!$B$6, 1, 0)</f>
        <v>1</v>
      </c>
      <c r="R6028">
        <f>_20206[[#This Row],[最低排名]]-开始!$B$6</f>
        <v>25819</v>
      </c>
    </row>
    <row r="6029" spans="1:18">
      <c r="A6029">
        <v>50603</v>
      </c>
      <c r="B6029" t="s">
        <v>813</v>
      </c>
      <c r="C6029" t="str">
        <f t="shared" si="354"/>
        <v>浙江传媒</v>
      </c>
      <c r="D6029" t="str">
        <f t="shared" si="355"/>
        <v>03</v>
      </c>
      <c r="E6029" t="s">
        <v>300</v>
      </c>
      <c r="F6029">
        <v>204</v>
      </c>
      <c r="G6029">
        <v>110</v>
      </c>
      <c r="H6029">
        <v>109</v>
      </c>
      <c r="I6029">
        <v>70</v>
      </c>
      <c r="J6029">
        <v>61</v>
      </c>
      <c r="K6029">
        <v>52</v>
      </c>
      <c r="L6029">
        <v>0</v>
      </c>
      <c r="M6029">
        <v>2024</v>
      </c>
      <c r="N6029">
        <f>VLOOKUP(E6029, '2024D'!$A$2:$G$339, 2, FALSE)</f>
        <v>243</v>
      </c>
      <c r="O6029">
        <f>VLOOKUP(E6029, '2024D'!$A$2:$G$339, 3, FALSE)</f>
        <v>20446</v>
      </c>
      <c r="P6029">
        <f>_20206[[#This Row],[最低排名]]-_20206[[#This Row],[同分人数]]+1</f>
        <v>20204</v>
      </c>
      <c r="Q6029">
        <f>IF(O6029&gt;=开始!$B$6, 1, 0)</f>
        <v>1</v>
      </c>
      <c r="R6029">
        <f>_20206[[#This Row],[最低排名]]-开始!$B$6</f>
        <v>20446</v>
      </c>
    </row>
    <row r="6030" spans="1:18">
      <c r="A6030">
        <v>50604</v>
      </c>
      <c r="B6030" t="s">
        <v>814</v>
      </c>
      <c r="C6030" t="str">
        <f t="shared" si="354"/>
        <v>浙江传媒</v>
      </c>
      <c r="D6030" t="str">
        <f t="shared" si="355"/>
        <v>04</v>
      </c>
      <c r="E6030" t="s">
        <v>296</v>
      </c>
      <c r="F6030">
        <v>218</v>
      </c>
      <c r="G6030">
        <v>115</v>
      </c>
      <c r="H6030">
        <v>116</v>
      </c>
      <c r="I6030">
        <v>61</v>
      </c>
      <c r="J6030">
        <v>55</v>
      </c>
      <c r="K6030">
        <v>55</v>
      </c>
      <c r="L6030">
        <v>0</v>
      </c>
      <c r="M6030">
        <v>2024</v>
      </c>
      <c r="N6030">
        <f>VLOOKUP(E6030, '2024D'!$A$2:$G$339, 2, FALSE)</f>
        <v>223</v>
      </c>
      <c r="O6030">
        <f>VLOOKUP(E6030, '2024D'!$A$2:$G$339, 3, FALSE)</f>
        <v>18290</v>
      </c>
      <c r="P6030">
        <f>_20206[[#This Row],[最低排名]]-_20206[[#This Row],[同分人数]]+1</f>
        <v>18068</v>
      </c>
      <c r="Q6030">
        <f>IF(O6030&gt;=开始!$B$6, 1, 0)</f>
        <v>1</v>
      </c>
      <c r="R6030">
        <f>_20206[[#This Row],[最低排名]]-开始!$B$6</f>
        <v>18290</v>
      </c>
    </row>
    <row r="6031" spans="1:18">
      <c r="A6031">
        <v>50605</v>
      </c>
      <c r="B6031" t="s">
        <v>815</v>
      </c>
      <c r="C6031" t="str">
        <f t="shared" si="354"/>
        <v>浙江传媒</v>
      </c>
      <c r="D6031" t="str">
        <f t="shared" si="355"/>
        <v>05</v>
      </c>
      <c r="E6031" t="s">
        <v>300</v>
      </c>
      <c r="F6031">
        <v>219</v>
      </c>
      <c r="G6031">
        <v>116</v>
      </c>
      <c r="H6031">
        <v>121</v>
      </c>
      <c r="I6031">
        <v>52</v>
      </c>
      <c r="J6031">
        <v>52</v>
      </c>
      <c r="K6031">
        <v>52</v>
      </c>
      <c r="L6031">
        <v>0</v>
      </c>
      <c r="M6031">
        <v>2024</v>
      </c>
      <c r="N6031">
        <f>VLOOKUP(E6031, '2024D'!$A$2:$G$339, 2, FALSE)</f>
        <v>243</v>
      </c>
      <c r="O6031">
        <f>VLOOKUP(E6031, '2024D'!$A$2:$G$339, 3, FALSE)</f>
        <v>20446</v>
      </c>
      <c r="P6031">
        <f>_20206[[#This Row],[最低排名]]-_20206[[#This Row],[同分人数]]+1</f>
        <v>20204</v>
      </c>
      <c r="Q6031">
        <f>IF(O6031&gt;=开始!$B$6, 1, 0)</f>
        <v>1</v>
      </c>
      <c r="R6031">
        <f>_20206[[#This Row],[最低排名]]-开始!$B$6</f>
        <v>20446</v>
      </c>
    </row>
    <row r="6032" spans="1:18">
      <c r="A6032">
        <v>50701</v>
      </c>
      <c r="B6032" t="s">
        <v>816</v>
      </c>
      <c r="C6032" t="str">
        <f t="shared" si="354"/>
        <v>温医仁济</v>
      </c>
      <c r="D6032" t="str">
        <f t="shared" si="355"/>
        <v>01</v>
      </c>
      <c r="E6032" t="s">
        <v>316</v>
      </c>
      <c r="F6032">
        <v>190</v>
      </c>
      <c r="G6032">
        <v>98</v>
      </c>
      <c r="H6032">
        <v>72</v>
      </c>
      <c r="I6032">
        <v>52</v>
      </c>
      <c r="J6032">
        <v>49</v>
      </c>
      <c r="K6032">
        <v>43</v>
      </c>
      <c r="L6032">
        <v>0</v>
      </c>
      <c r="M6032">
        <v>2024</v>
      </c>
      <c r="N6032">
        <f>VLOOKUP(E6032, '2024D'!$A$2:$G$339, 2, FALSE)</f>
        <v>162</v>
      </c>
      <c r="O6032">
        <f>VLOOKUP(E6032, '2024D'!$A$2:$G$339, 3, FALSE)</f>
        <v>41077</v>
      </c>
      <c r="P6032">
        <f>_20206[[#This Row],[最低排名]]-_20206[[#This Row],[同分人数]]+1</f>
        <v>40916</v>
      </c>
      <c r="Q6032">
        <f>IF(O6032&gt;=开始!$B$6, 1, 0)</f>
        <v>1</v>
      </c>
      <c r="R6032">
        <f>_20206[[#This Row],[最低排名]]-开始!$B$6</f>
        <v>41077</v>
      </c>
    </row>
    <row r="6033" spans="1:18">
      <c r="A6033">
        <v>50702</v>
      </c>
      <c r="B6033" t="s">
        <v>817</v>
      </c>
      <c r="C6033" t="str">
        <f t="shared" si="354"/>
        <v>温医仁济</v>
      </c>
      <c r="D6033" t="str">
        <f t="shared" si="355"/>
        <v>02</v>
      </c>
      <c r="E6033" t="s">
        <v>431</v>
      </c>
      <c r="F6033">
        <v>202</v>
      </c>
      <c r="G6033">
        <v>102</v>
      </c>
      <c r="H6033">
        <v>104</v>
      </c>
      <c r="I6033">
        <v>58</v>
      </c>
      <c r="J6033">
        <v>52</v>
      </c>
      <c r="K6033">
        <v>46</v>
      </c>
      <c r="L6033">
        <v>0</v>
      </c>
      <c r="M6033">
        <v>2024</v>
      </c>
      <c r="N6033">
        <f>VLOOKUP(E6033, '2024D'!$A$2:$G$339, 2, FALSE)</f>
        <v>258</v>
      </c>
      <c r="O6033">
        <f>VLOOKUP(E6033, '2024D'!$A$2:$G$339, 3, FALSE)</f>
        <v>29014</v>
      </c>
      <c r="P6033">
        <f>_20206[[#This Row],[最低排名]]-_20206[[#This Row],[同分人数]]+1</f>
        <v>28757</v>
      </c>
      <c r="Q6033">
        <f>IF(O6033&gt;=开始!$B$6, 1, 0)</f>
        <v>1</v>
      </c>
      <c r="R6033">
        <f>_20206[[#This Row],[最低排名]]-开始!$B$6</f>
        <v>29014</v>
      </c>
    </row>
    <row r="6034" spans="1:18">
      <c r="A6034">
        <v>50801</v>
      </c>
      <c r="B6034" t="s">
        <v>818</v>
      </c>
      <c r="C6034" t="str">
        <f t="shared" si="354"/>
        <v>湖州学院</v>
      </c>
      <c r="D6034" t="str">
        <f t="shared" si="355"/>
        <v>01</v>
      </c>
      <c r="E6034" t="s">
        <v>54</v>
      </c>
      <c r="F6034">
        <v>182</v>
      </c>
      <c r="G6034">
        <v>92</v>
      </c>
      <c r="H6034">
        <v>94</v>
      </c>
      <c r="I6034">
        <v>64</v>
      </c>
      <c r="J6034">
        <v>55</v>
      </c>
      <c r="K6034">
        <v>46</v>
      </c>
      <c r="L6034">
        <v>0</v>
      </c>
      <c r="M6034">
        <v>2024</v>
      </c>
      <c r="N6034">
        <f>VLOOKUP(E6034, '2024D'!$A$2:$G$339, 2, FALSE)</f>
        <v>218</v>
      </c>
      <c r="O6034">
        <f>VLOOKUP(E6034, '2024D'!$A$2:$G$339, 3, FALSE)</f>
        <v>33999</v>
      </c>
      <c r="P6034">
        <f>_20206[[#This Row],[最低排名]]-_20206[[#This Row],[同分人数]]+1</f>
        <v>33782</v>
      </c>
      <c r="Q6034">
        <f>IF(O6034&gt;=开始!$B$6, 1, 0)</f>
        <v>1</v>
      </c>
      <c r="R6034">
        <f>_20206[[#This Row],[最低排名]]-开始!$B$6</f>
        <v>33999</v>
      </c>
    </row>
    <row r="6035" spans="1:18">
      <c r="A6035">
        <v>50901</v>
      </c>
      <c r="B6035" t="s">
        <v>820</v>
      </c>
      <c r="C6035" t="str">
        <f t="shared" si="354"/>
        <v>南湖学院</v>
      </c>
      <c r="D6035" t="str">
        <f t="shared" si="355"/>
        <v>01</v>
      </c>
      <c r="E6035" t="s">
        <v>232</v>
      </c>
      <c r="F6035">
        <v>199</v>
      </c>
      <c r="G6035">
        <v>105</v>
      </c>
      <c r="H6035">
        <v>110</v>
      </c>
      <c r="I6035">
        <v>46</v>
      </c>
      <c r="J6035">
        <v>43</v>
      </c>
      <c r="K6035">
        <v>40</v>
      </c>
      <c r="L6035">
        <v>0</v>
      </c>
      <c r="M6035">
        <v>2024</v>
      </c>
      <c r="N6035">
        <f>VLOOKUP(E6035, '2024D'!$A$2:$G$339, 2, FALSE)</f>
        <v>227</v>
      </c>
      <c r="O6035">
        <f>VLOOKUP(E6035, '2024D'!$A$2:$G$339, 3, FALSE)</f>
        <v>34709</v>
      </c>
      <c r="P6035">
        <f>_20206[[#This Row],[最低排名]]-_20206[[#This Row],[同分人数]]+1</f>
        <v>34483</v>
      </c>
      <c r="Q6035">
        <f>IF(O6035&gt;=开始!$B$6, 1, 0)</f>
        <v>1</v>
      </c>
      <c r="R6035">
        <f>_20206[[#This Row],[最低排名]]-开始!$B$6</f>
        <v>34709</v>
      </c>
    </row>
    <row r="6036" spans="1:18">
      <c r="A6036">
        <v>50902</v>
      </c>
      <c r="B6036" t="s">
        <v>821</v>
      </c>
      <c r="C6036" t="str">
        <f t="shared" si="354"/>
        <v>南湖学院</v>
      </c>
      <c r="D6036" t="str">
        <f t="shared" si="355"/>
        <v>02</v>
      </c>
      <c r="E6036" t="s">
        <v>485</v>
      </c>
      <c r="F6036">
        <v>179</v>
      </c>
      <c r="G6036">
        <v>97</v>
      </c>
      <c r="H6036">
        <v>104</v>
      </c>
      <c r="I6036">
        <v>61</v>
      </c>
      <c r="J6036">
        <v>52</v>
      </c>
      <c r="K6036">
        <v>49</v>
      </c>
      <c r="L6036">
        <v>0</v>
      </c>
      <c r="M6036">
        <v>2024</v>
      </c>
      <c r="N6036">
        <f>VLOOKUP(E6036, '2024D'!$A$2:$G$339, 2, FALSE)</f>
        <v>211</v>
      </c>
      <c r="O6036">
        <f>VLOOKUP(E6036, '2024D'!$A$2:$G$339, 3, FALSE)</f>
        <v>33071</v>
      </c>
      <c r="P6036">
        <f>_20206[[#This Row],[最低排名]]-_20206[[#This Row],[同分人数]]+1</f>
        <v>32861</v>
      </c>
      <c r="Q6036">
        <f>IF(O6036&gt;=开始!$B$6, 1, 0)</f>
        <v>1</v>
      </c>
      <c r="R6036">
        <f>_20206[[#This Row],[最低排名]]-开始!$B$6</f>
        <v>33071</v>
      </c>
    </row>
    <row r="6037" spans="1:18">
      <c r="A6037">
        <v>50903</v>
      </c>
      <c r="B6037" t="s">
        <v>822</v>
      </c>
      <c r="C6037" t="str">
        <f t="shared" si="354"/>
        <v>南湖学院</v>
      </c>
      <c r="D6037" t="str">
        <f t="shared" si="355"/>
        <v>03</v>
      </c>
      <c r="E6037" t="s">
        <v>230</v>
      </c>
      <c r="F6037">
        <v>186</v>
      </c>
      <c r="G6037">
        <v>99</v>
      </c>
      <c r="H6037">
        <v>116</v>
      </c>
      <c r="I6037">
        <v>49</v>
      </c>
      <c r="J6037">
        <v>49</v>
      </c>
      <c r="K6037">
        <v>43</v>
      </c>
      <c r="L6037">
        <v>0</v>
      </c>
      <c r="M6037">
        <v>2024</v>
      </c>
      <c r="N6037">
        <f>VLOOKUP(E6037, '2024D'!$A$2:$G$339, 2, FALSE)</f>
        <v>245</v>
      </c>
      <c r="O6037">
        <f>VLOOKUP(E6037, '2024D'!$A$2:$G$339, 3, FALSE)</f>
        <v>33531</v>
      </c>
      <c r="P6037">
        <f>_20206[[#This Row],[最低排名]]-_20206[[#This Row],[同分人数]]+1</f>
        <v>33287</v>
      </c>
      <c r="Q6037">
        <f>IF(O6037&gt;=开始!$B$6, 1, 0)</f>
        <v>1</v>
      </c>
      <c r="R6037">
        <f>_20206[[#This Row],[最低排名]]-开始!$B$6</f>
        <v>33531</v>
      </c>
    </row>
    <row r="6038" spans="1:18">
      <c r="A6038">
        <v>51001</v>
      </c>
      <c r="B6038" t="s">
        <v>824</v>
      </c>
      <c r="C6038" t="str">
        <f t="shared" si="354"/>
        <v>中计现代</v>
      </c>
      <c r="D6038" t="str">
        <f t="shared" si="355"/>
        <v>01</v>
      </c>
      <c r="E6038" t="s">
        <v>408</v>
      </c>
      <c r="F6038">
        <v>192</v>
      </c>
      <c r="G6038">
        <v>97</v>
      </c>
      <c r="H6038">
        <v>86</v>
      </c>
      <c r="I6038">
        <v>52</v>
      </c>
      <c r="J6038">
        <v>46</v>
      </c>
      <c r="K6038">
        <v>43</v>
      </c>
      <c r="L6038">
        <v>0</v>
      </c>
      <c r="M6038">
        <v>2024</v>
      </c>
      <c r="N6038">
        <f>VLOOKUP(E6038, '2024D'!$A$2:$G$339, 2, FALSE)</f>
        <v>219</v>
      </c>
      <c r="O6038">
        <f>VLOOKUP(E6038, '2024D'!$A$2:$G$339, 3, FALSE)</f>
        <v>38662</v>
      </c>
      <c r="P6038">
        <f>_20206[[#This Row],[最低排名]]-_20206[[#This Row],[同分人数]]+1</f>
        <v>38444</v>
      </c>
      <c r="Q6038">
        <f>IF(O6038&gt;=开始!$B$6, 1, 0)</f>
        <v>1</v>
      </c>
      <c r="R6038">
        <f>_20206[[#This Row],[最低排名]]-开始!$B$6</f>
        <v>38662</v>
      </c>
    </row>
    <row r="6039" spans="1:18">
      <c r="A6039">
        <v>51002</v>
      </c>
      <c r="B6039" t="s">
        <v>825</v>
      </c>
      <c r="C6039" t="str">
        <f t="shared" si="354"/>
        <v>中计现代</v>
      </c>
      <c r="D6039" t="str">
        <f t="shared" si="355"/>
        <v>02</v>
      </c>
      <c r="E6039" t="s">
        <v>408</v>
      </c>
      <c r="F6039">
        <v>190</v>
      </c>
      <c r="G6039">
        <v>98</v>
      </c>
      <c r="H6039">
        <v>94</v>
      </c>
      <c r="I6039">
        <v>52</v>
      </c>
      <c r="J6039">
        <v>43</v>
      </c>
      <c r="K6039">
        <v>40</v>
      </c>
      <c r="L6039">
        <v>0</v>
      </c>
      <c r="M6039">
        <v>2024</v>
      </c>
      <c r="N6039">
        <f>VLOOKUP(E6039, '2024D'!$A$2:$G$339, 2, FALSE)</f>
        <v>219</v>
      </c>
      <c r="O6039">
        <f>VLOOKUP(E6039, '2024D'!$A$2:$G$339, 3, FALSE)</f>
        <v>38662</v>
      </c>
      <c r="P6039">
        <f>_20206[[#This Row],[最低排名]]-_20206[[#This Row],[同分人数]]+1</f>
        <v>38444</v>
      </c>
      <c r="Q6039">
        <f>IF(O6039&gt;=开始!$B$6, 1, 0)</f>
        <v>1</v>
      </c>
      <c r="R6039">
        <f>_20206[[#This Row],[最低排名]]-开始!$B$6</f>
        <v>38662</v>
      </c>
    </row>
    <row r="6040" spans="1:18">
      <c r="A6040">
        <v>51201</v>
      </c>
      <c r="B6040" t="s">
        <v>826</v>
      </c>
      <c r="C6040" t="str">
        <f t="shared" si="354"/>
        <v>上财浙院</v>
      </c>
      <c r="D6040" t="str">
        <f t="shared" si="355"/>
        <v>01</v>
      </c>
      <c r="E6040" t="s">
        <v>408</v>
      </c>
      <c r="F6040">
        <v>180</v>
      </c>
      <c r="G6040">
        <v>103</v>
      </c>
      <c r="H6040">
        <v>95</v>
      </c>
      <c r="I6040">
        <v>52</v>
      </c>
      <c r="J6040">
        <v>46</v>
      </c>
      <c r="K6040">
        <v>46</v>
      </c>
      <c r="L6040">
        <v>0</v>
      </c>
      <c r="M6040">
        <v>2024</v>
      </c>
      <c r="N6040">
        <f>VLOOKUP(E6040, '2024D'!$A$2:$G$339, 2, FALSE)</f>
        <v>219</v>
      </c>
      <c r="O6040">
        <f>VLOOKUP(E6040, '2024D'!$A$2:$G$339, 3, FALSE)</f>
        <v>38662</v>
      </c>
      <c r="P6040">
        <f>_20206[[#This Row],[最低排名]]-_20206[[#This Row],[同分人数]]+1</f>
        <v>38444</v>
      </c>
      <c r="Q6040">
        <f>IF(O6040&gt;=开始!$B$6, 1, 0)</f>
        <v>1</v>
      </c>
      <c r="R6040">
        <f>_20206[[#This Row],[最低排名]]-开始!$B$6</f>
        <v>38662</v>
      </c>
    </row>
    <row r="6041" spans="1:18">
      <c r="A6041">
        <v>51202</v>
      </c>
      <c r="B6041" t="s">
        <v>827</v>
      </c>
      <c r="C6041" t="str">
        <f t="shared" si="354"/>
        <v>上财浙院</v>
      </c>
      <c r="D6041" t="str">
        <f t="shared" si="355"/>
        <v>02</v>
      </c>
      <c r="E6041" t="s">
        <v>585</v>
      </c>
      <c r="F6041">
        <v>194</v>
      </c>
      <c r="G6041">
        <v>104</v>
      </c>
      <c r="H6041">
        <v>69</v>
      </c>
      <c r="I6041">
        <v>55</v>
      </c>
      <c r="J6041">
        <v>49</v>
      </c>
      <c r="K6041">
        <v>49</v>
      </c>
      <c r="L6041">
        <v>0</v>
      </c>
      <c r="M6041">
        <v>2024</v>
      </c>
      <c r="N6041">
        <f>VLOOKUP(E6041, '2024D'!$A$2:$G$339, 2, FALSE)</f>
        <v>190</v>
      </c>
      <c r="O6041">
        <f>VLOOKUP(E6041, '2024D'!$A$2:$G$339, 3, FALSE)</f>
        <v>39269</v>
      </c>
      <c r="P6041">
        <f>_20206[[#This Row],[最低排名]]-_20206[[#This Row],[同分人数]]+1</f>
        <v>39080</v>
      </c>
      <c r="Q6041">
        <f>IF(O6041&gt;=开始!$B$6, 1, 0)</f>
        <v>1</v>
      </c>
      <c r="R6041">
        <f>_20206[[#This Row],[最低排名]]-开始!$B$6</f>
        <v>39269</v>
      </c>
    </row>
    <row r="6042" spans="1:18">
      <c r="A6042">
        <v>51203</v>
      </c>
      <c r="B6042" t="s">
        <v>828</v>
      </c>
      <c r="C6042" t="str">
        <f t="shared" si="354"/>
        <v>上财浙院</v>
      </c>
      <c r="D6042" t="str">
        <f t="shared" si="355"/>
        <v>03</v>
      </c>
      <c r="E6042" t="s">
        <v>998</v>
      </c>
      <c r="F6042">
        <v>184</v>
      </c>
      <c r="G6042">
        <v>95</v>
      </c>
      <c r="H6042">
        <v>86</v>
      </c>
      <c r="I6042">
        <v>49</v>
      </c>
      <c r="J6042">
        <v>46</v>
      </c>
      <c r="K6042">
        <v>46</v>
      </c>
      <c r="L6042">
        <v>0</v>
      </c>
      <c r="M6042">
        <v>2024</v>
      </c>
      <c r="N6042">
        <f>VLOOKUP(E6042, '2024D'!$A$2:$G$339, 2, FALSE)</f>
        <v>212</v>
      </c>
      <c r="O6042">
        <f>VLOOKUP(E6042, '2024D'!$A$2:$G$339, 3, FALSE)</f>
        <v>40210</v>
      </c>
      <c r="P6042">
        <f>_20206[[#This Row],[最低排名]]-_20206[[#This Row],[同分人数]]+1</f>
        <v>39999</v>
      </c>
      <c r="Q6042">
        <f>IF(O6042&gt;=开始!$B$6, 1, 0)</f>
        <v>1</v>
      </c>
      <c r="R6042">
        <f>_20206[[#This Row],[最低排名]]-开始!$B$6</f>
        <v>40210</v>
      </c>
    </row>
    <row r="6043" spans="1:18">
      <c r="A6043">
        <v>51301</v>
      </c>
      <c r="B6043" t="s">
        <v>829</v>
      </c>
      <c r="C6043" t="str">
        <f t="shared" si="354"/>
        <v>诺丁汉</v>
      </c>
      <c r="D6043" t="str">
        <f t="shared" si="355"/>
        <v>01</v>
      </c>
      <c r="E6043" t="s">
        <v>18</v>
      </c>
      <c r="F6043">
        <v>230</v>
      </c>
      <c r="G6043">
        <v>128</v>
      </c>
      <c r="H6043">
        <v>132</v>
      </c>
      <c r="I6043">
        <v>64</v>
      </c>
      <c r="J6043">
        <v>61</v>
      </c>
      <c r="K6043">
        <v>58</v>
      </c>
      <c r="L6043">
        <v>0</v>
      </c>
      <c r="M6043">
        <v>2024</v>
      </c>
      <c r="N6043">
        <f>VLOOKUP(E6043, '2024D'!$A$2:$G$339, 2, FALSE)</f>
        <v>197</v>
      </c>
      <c r="O6043">
        <f>VLOOKUP(E6043, '2024D'!$A$2:$G$339, 3, FALSE)</f>
        <v>8758</v>
      </c>
      <c r="P6043">
        <f>_20206[[#This Row],[最低排名]]-_20206[[#This Row],[同分人数]]+1</f>
        <v>8562</v>
      </c>
      <c r="Q6043">
        <f>IF(O6043&gt;=开始!$B$6, 1, 0)</f>
        <v>1</v>
      </c>
      <c r="R6043">
        <f>_20206[[#This Row],[最低排名]]-开始!$B$6</f>
        <v>8758</v>
      </c>
    </row>
    <row r="6044" spans="1:18">
      <c r="A6044">
        <v>51302</v>
      </c>
      <c r="B6044" t="s">
        <v>830</v>
      </c>
      <c r="C6044" t="str">
        <f t="shared" si="354"/>
        <v>诺丁汉</v>
      </c>
      <c r="D6044" t="str">
        <f t="shared" si="355"/>
        <v>02</v>
      </c>
      <c r="E6044" t="s">
        <v>607</v>
      </c>
      <c r="F6044">
        <v>225</v>
      </c>
      <c r="G6044">
        <v>113</v>
      </c>
      <c r="H6044">
        <v>132</v>
      </c>
      <c r="I6044">
        <v>67</v>
      </c>
      <c r="J6044">
        <v>61</v>
      </c>
      <c r="K6044">
        <v>52</v>
      </c>
      <c r="L6044">
        <v>0</v>
      </c>
      <c r="M6044">
        <v>2024</v>
      </c>
      <c r="N6044">
        <f>VLOOKUP(E6044, '2024D'!$A$2:$G$339, 2, FALSE)</f>
        <v>232</v>
      </c>
      <c r="O6044">
        <f>VLOOKUP(E6044, '2024D'!$A$2:$G$339, 3, FALSE)</f>
        <v>10538</v>
      </c>
      <c r="P6044">
        <f>_20206[[#This Row],[最低排名]]-_20206[[#This Row],[同分人数]]+1</f>
        <v>10307</v>
      </c>
      <c r="Q6044">
        <f>IF(O6044&gt;=开始!$B$6, 1, 0)</f>
        <v>1</v>
      </c>
      <c r="R6044">
        <f>_20206[[#This Row],[最低排名]]-开始!$B$6</f>
        <v>10538</v>
      </c>
    </row>
    <row r="6045" spans="1:18">
      <c r="A6045">
        <v>51303</v>
      </c>
      <c r="B6045" t="s">
        <v>831</v>
      </c>
      <c r="C6045" t="str">
        <f t="shared" si="354"/>
        <v>诺丁汉</v>
      </c>
      <c r="D6045" t="str">
        <f t="shared" si="355"/>
        <v>03</v>
      </c>
      <c r="E6045" t="s">
        <v>20</v>
      </c>
      <c r="F6045">
        <v>224</v>
      </c>
      <c r="G6045">
        <v>112</v>
      </c>
      <c r="H6045">
        <v>131</v>
      </c>
      <c r="I6045">
        <v>64</v>
      </c>
      <c r="J6045">
        <v>64</v>
      </c>
      <c r="K6045">
        <v>58</v>
      </c>
      <c r="L6045">
        <v>0</v>
      </c>
      <c r="M6045">
        <v>2024</v>
      </c>
      <c r="N6045">
        <f>VLOOKUP(E6045, '2024D'!$A$2:$G$339, 2, FALSE)</f>
        <v>207</v>
      </c>
      <c r="O6045">
        <f>VLOOKUP(E6045, '2024D'!$A$2:$G$339, 3, FALSE)</f>
        <v>9624</v>
      </c>
      <c r="P6045">
        <f>_20206[[#This Row],[最低排名]]-_20206[[#This Row],[同分人数]]+1</f>
        <v>9418</v>
      </c>
      <c r="Q6045">
        <f>IF(O6045&gt;=开始!$B$6, 1, 0)</f>
        <v>1</v>
      </c>
      <c r="R6045">
        <f>_20206[[#This Row],[最低排名]]-开始!$B$6</f>
        <v>9624</v>
      </c>
    </row>
    <row r="6046" spans="1:18">
      <c r="A6046">
        <v>51401</v>
      </c>
      <c r="B6046" t="s">
        <v>832</v>
      </c>
      <c r="C6046" t="str">
        <f t="shared" si="354"/>
        <v>温州肯恩</v>
      </c>
      <c r="D6046" t="str">
        <f t="shared" si="355"/>
        <v>01</v>
      </c>
      <c r="E6046" t="s">
        <v>307</v>
      </c>
      <c r="F6046">
        <v>218</v>
      </c>
      <c r="G6046">
        <v>110</v>
      </c>
      <c r="H6046">
        <v>121</v>
      </c>
      <c r="I6046">
        <v>64</v>
      </c>
      <c r="J6046">
        <v>61</v>
      </c>
      <c r="K6046">
        <v>55</v>
      </c>
      <c r="L6046">
        <v>0</v>
      </c>
      <c r="M6046">
        <v>2024</v>
      </c>
      <c r="N6046">
        <f>VLOOKUP(E6046, '2024D'!$A$2:$G$339, 2, FALSE)</f>
        <v>221</v>
      </c>
      <c r="O6046">
        <f>VLOOKUP(E6046, '2024D'!$A$2:$G$339, 3, FALSE)</f>
        <v>14753</v>
      </c>
      <c r="P6046">
        <f>_20206[[#This Row],[最低排名]]-_20206[[#This Row],[同分人数]]+1</f>
        <v>14533</v>
      </c>
      <c r="Q6046">
        <f>IF(O6046&gt;=开始!$B$6, 1, 0)</f>
        <v>1</v>
      </c>
      <c r="R6046">
        <f>_20206[[#This Row],[最低排名]]-开始!$B$6</f>
        <v>14753</v>
      </c>
    </row>
    <row r="6047" spans="1:18">
      <c r="A6047">
        <v>51601</v>
      </c>
      <c r="B6047" t="s">
        <v>833</v>
      </c>
      <c r="C6047" t="str">
        <f t="shared" ref="C6047:C6110" si="356">LEFT(B6047, FIND("(", B6047) - 1)</f>
        <v>浙大医学</v>
      </c>
      <c r="D6047" t="str">
        <f t="shared" si="355"/>
        <v>01</v>
      </c>
      <c r="E6047" t="s">
        <v>0</v>
      </c>
      <c r="M6047">
        <v>2024</v>
      </c>
      <c r="N6047">
        <f>VLOOKUP(E6047, '2024D'!$A$2:$G$339, 2, FALSE)</f>
        <v>2684</v>
      </c>
      <c r="O6047">
        <f>VLOOKUP(E6047, '2024D'!$A$2:$G$339, 3, FALSE)</f>
        <v>2684</v>
      </c>
      <c r="P6047">
        <f>_20206[[#This Row],[最低排名]]-_20206[[#This Row],[同分人数]]+1</f>
        <v>1</v>
      </c>
      <c r="Q6047">
        <f>IF(O6047&gt;=开始!$B$6, 1, 0)</f>
        <v>1</v>
      </c>
      <c r="R6047">
        <f>_20206[[#This Row],[最低排名]]-开始!$B$6</f>
        <v>2684</v>
      </c>
    </row>
    <row r="6048" spans="1:18">
      <c r="A6048">
        <v>51701</v>
      </c>
      <c r="B6048" t="s">
        <v>834</v>
      </c>
      <c r="C6048" t="str">
        <f t="shared" si="356"/>
        <v>浙江中医</v>
      </c>
      <c r="D6048" t="str">
        <f t="shared" si="355"/>
        <v>01</v>
      </c>
      <c r="E6048" t="s">
        <v>189</v>
      </c>
      <c r="F6048">
        <v>236</v>
      </c>
      <c r="G6048">
        <v>133</v>
      </c>
      <c r="H6048">
        <v>122</v>
      </c>
      <c r="I6048">
        <v>67</v>
      </c>
      <c r="J6048">
        <v>64</v>
      </c>
      <c r="K6048">
        <v>46</v>
      </c>
      <c r="L6048">
        <v>0</v>
      </c>
      <c r="M6048">
        <v>2024</v>
      </c>
      <c r="N6048">
        <f>VLOOKUP(E6048, '2024D'!$A$2:$G$339, 2, FALSE)</f>
        <v>225</v>
      </c>
      <c r="O6048">
        <f>VLOOKUP(E6048, '2024D'!$A$2:$G$339, 3, FALSE)</f>
        <v>10985</v>
      </c>
      <c r="P6048">
        <f>_20206[[#This Row],[最低排名]]-_20206[[#This Row],[同分人数]]+1</f>
        <v>10761</v>
      </c>
      <c r="Q6048">
        <f>IF(O6048&gt;=开始!$B$6, 1, 0)</f>
        <v>1</v>
      </c>
      <c r="R6048">
        <f>_20206[[#This Row],[最低排名]]-开始!$B$6</f>
        <v>10985</v>
      </c>
    </row>
    <row r="6049" spans="1:18">
      <c r="A6049">
        <v>51702</v>
      </c>
      <c r="B6049" t="s">
        <v>835</v>
      </c>
      <c r="C6049" t="str">
        <f t="shared" si="356"/>
        <v>浙江中医</v>
      </c>
      <c r="D6049" t="str">
        <f t="shared" si="355"/>
        <v>02</v>
      </c>
      <c r="E6049" t="s">
        <v>160</v>
      </c>
      <c r="F6049">
        <v>224</v>
      </c>
      <c r="G6049">
        <v>122</v>
      </c>
      <c r="H6049">
        <v>127</v>
      </c>
      <c r="I6049">
        <v>64</v>
      </c>
      <c r="J6049">
        <v>64</v>
      </c>
      <c r="K6049">
        <v>55</v>
      </c>
      <c r="L6049">
        <v>0</v>
      </c>
      <c r="M6049">
        <v>2024</v>
      </c>
      <c r="N6049">
        <f>VLOOKUP(E6049, '2024D'!$A$2:$G$339, 2, FALSE)</f>
        <v>249</v>
      </c>
      <c r="O6049">
        <f>VLOOKUP(E6049, '2024D'!$A$2:$G$339, 3, FALSE)</f>
        <v>11234</v>
      </c>
      <c r="P6049">
        <f>_20206[[#This Row],[最低排名]]-_20206[[#This Row],[同分人数]]+1</f>
        <v>10986</v>
      </c>
      <c r="Q6049">
        <f>IF(O6049&gt;=开始!$B$6, 1, 0)</f>
        <v>1</v>
      </c>
      <c r="R6049">
        <f>_20206[[#This Row],[最低排名]]-开始!$B$6</f>
        <v>11234</v>
      </c>
    </row>
    <row r="6050" spans="1:18">
      <c r="A6050">
        <v>51703</v>
      </c>
      <c r="B6050" t="s">
        <v>836</v>
      </c>
      <c r="C6050" t="str">
        <f t="shared" si="356"/>
        <v>浙江中医</v>
      </c>
      <c r="D6050" t="str">
        <f t="shared" ref="D6050:D6113" si="357">MID(B6050, FIND("(", B6050) + 1, FIND(")", B6050) - FIND("(", B6050) - 1)</f>
        <v>03</v>
      </c>
      <c r="E6050" t="s">
        <v>749</v>
      </c>
      <c r="F6050">
        <v>210</v>
      </c>
      <c r="G6050">
        <v>109</v>
      </c>
      <c r="H6050">
        <v>120</v>
      </c>
      <c r="I6050">
        <v>61</v>
      </c>
      <c r="J6050">
        <v>58</v>
      </c>
      <c r="K6050">
        <v>55</v>
      </c>
      <c r="L6050">
        <v>0</v>
      </c>
      <c r="M6050">
        <v>2024</v>
      </c>
      <c r="N6050">
        <f>VLOOKUP(E6050, '2024D'!$A$2:$G$339, 2, FALSE)</f>
        <v>249</v>
      </c>
      <c r="O6050">
        <f>VLOOKUP(E6050, '2024D'!$A$2:$G$339, 3, FALSE)</f>
        <v>18539</v>
      </c>
      <c r="P6050">
        <f>_20206[[#This Row],[最低排名]]-_20206[[#This Row],[同分人数]]+1</f>
        <v>18291</v>
      </c>
      <c r="Q6050">
        <f>IF(O6050&gt;=开始!$B$6, 1, 0)</f>
        <v>1</v>
      </c>
      <c r="R6050">
        <f>_20206[[#This Row],[最低排名]]-开始!$B$6</f>
        <v>18539</v>
      </c>
    </row>
    <row r="6051" spans="1:18">
      <c r="A6051">
        <v>51704</v>
      </c>
      <c r="B6051" t="s">
        <v>837</v>
      </c>
      <c r="C6051" t="str">
        <f t="shared" si="356"/>
        <v>浙江中医</v>
      </c>
      <c r="D6051" t="str">
        <f t="shared" si="357"/>
        <v>04</v>
      </c>
      <c r="E6051" t="s">
        <v>152</v>
      </c>
      <c r="F6051">
        <v>212</v>
      </c>
      <c r="G6051">
        <v>114</v>
      </c>
      <c r="H6051">
        <v>108</v>
      </c>
      <c r="I6051">
        <v>64</v>
      </c>
      <c r="J6051">
        <v>55</v>
      </c>
      <c r="K6051">
        <v>52</v>
      </c>
      <c r="L6051">
        <v>0</v>
      </c>
      <c r="M6051">
        <v>2024</v>
      </c>
      <c r="N6051">
        <f>VLOOKUP(E6051, '2024D'!$A$2:$G$339, 2, FALSE)</f>
        <v>271</v>
      </c>
      <c r="O6051">
        <f>VLOOKUP(E6051, '2024D'!$A$2:$G$339, 3, FALSE)</f>
        <v>21744</v>
      </c>
      <c r="P6051">
        <f>_20206[[#This Row],[最低排名]]-_20206[[#This Row],[同分人数]]+1</f>
        <v>21474</v>
      </c>
      <c r="Q6051">
        <f>IF(O6051&gt;=开始!$B$6, 1, 0)</f>
        <v>1</v>
      </c>
      <c r="R6051">
        <f>_20206[[#This Row],[最低排名]]-开始!$B$6</f>
        <v>21744</v>
      </c>
    </row>
    <row r="6052" spans="1:18">
      <c r="A6052">
        <v>51705</v>
      </c>
      <c r="B6052" t="s">
        <v>838</v>
      </c>
      <c r="C6052" t="str">
        <f t="shared" si="356"/>
        <v>浙江中医</v>
      </c>
      <c r="D6052" t="str">
        <f t="shared" si="357"/>
        <v>05</v>
      </c>
      <c r="E6052" t="s">
        <v>302</v>
      </c>
      <c r="F6052">
        <v>214</v>
      </c>
      <c r="G6052">
        <v>108</v>
      </c>
      <c r="H6052">
        <v>114</v>
      </c>
      <c r="I6052">
        <v>61</v>
      </c>
      <c r="J6052">
        <v>52</v>
      </c>
      <c r="K6052">
        <v>49</v>
      </c>
      <c r="L6052">
        <v>0</v>
      </c>
      <c r="M6052">
        <v>2024</v>
      </c>
      <c r="N6052">
        <f>VLOOKUP(E6052, '2024D'!$A$2:$G$339, 2, FALSE)</f>
        <v>259</v>
      </c>
      <c r="O6052">
        <f>VLOOKUP(E6052, '2024D'!$A$2:$G$339, 3, FALSE)</f>
        <v>22003</v>
      </c>
      <c r="P6052">
        <f>_20206[[#This Row],[最低排名]]-_20206[[#This Row],[同分人数]]+1</f>
        <v>21745</v>
      </c>
      <c r="Q6052">
        <f>IF(O6052&gt;=开始!$B$6, 1, 0)</f>
        <v>1</v>
      </c>
      <c r="R6052">
        <f>_20206[[#This Row],[最低排名]]-开始!$B$6</f>
        <v>22003</v>
      </c>
    </row>
    <row r="6053" spans="1:18">
      <c r="A6053">
        <v>51706</v>
      </c>
      <c r="B6053" t="s">
        <v>839</v>
      </c>
      <c r="C6053" t="str">
        <f t="shared" si="356"/>
        <v>浙江中医</v>
      </c>
      <c r="D6053" t="str">
        <f t="shared" si="357"/>
        <v>06</v>
      </c>
      <c r="E6053" t="s">
        <v>149</v>
      </c>
      <c r="F6053">
        <v>208</v>
      </c>
      <c r="G6053">
        <v>104</v>
      </c>
      <c r="H6053">
        <v>118</v>
      </c>
      <c r="I6053">
        <v>67</v>
      </c>
      <c r="J6053">
        <v>52</v>
      </c>
      <c r="K6053">
        <v>52</v>
      </c>
      <c r="L6053">
        <v>0</v>
      </c>
      <c r="M6053">
        <v>2024</v>
      </c>
      <c r="N6053">
        <f>VLOOKUP(E6053, '2024D'!$A$2:$G$339, 2, FALSE)</f>
        <v>243</v>
      </c>
      <c r="O6053">
        <f>VLOOKUP(E6053, '2024D'!$A$2:$G$339, 3, FALSE)</f>
        <v>20203</v>
      </c>
      <c r="P6053">
        <f>_20206[[#This Row],[最低排名]]-_20206[[#This Row],[同分人数]]+1</f>
        <v>19961</v>
      </c>
      <c r="Q6053">
        <f>IF(O6053&gt;=开始!$B$6, 1, 0)</f>
        <v>1</v>
      </c>
      <c r="R6053">
        <f>_20206[[#This Row],[最低排名]]-开始!$B$6</f>
        <v>20203</v>
      </c>
    </row>
    <row r="6054" spans="1:18">
      <c r="A6054">
        <v>51707</v>
      </c>
      <c r="B6054" t="s">
        <v>840</v>
      </c>
      <c r="C6054" t="str">
        <f t="shared" si="356"/>
        <v>浙江中医</v>
      </c>
      <c r="D6054" t="str">
        <f t="shared" si="357"/>
        <v>07</v>
      </c>
      <c r="E6054" t="s">
        <v>75</v>
      </c>
      <c r="F6054">
        <v>205</v>
      </c>
      <c r="G6054">
        <v>105</v>
      </c>
      <c r="H6054">
        <v>115</v>
      </c>
      <c r="I6054">
        <v>64</v>
      </c>
      <c r="J6054">
        <v>61</v>
      </c>
      <c r="K6054">
        <v>55</v>
      </c>
      <c r="L6054">
        <v>0</v>
      </c>
      <c r="M6054">
        <v>2024</v>
      </c>
      <c r="N6054">
        <f>VLOOKUP(E6054, '2024D'!$A$2:$G$339, 2, FALSE)</f>
        <v>243</v>
      </c>
      <c r="O6054">
        <f>VLOOKUP(E6054, '2024D'!$A$2:$G$339, 3, FALSE)</f>
        <v>19486</v>
      </c>
      <c r="P6054">
        <f>_20206[[#This Row],[最低排名]]-_20206[[#This Row],[同分人数]]+1</f>
        <v>19244</v>
      </c>
      <c r="Q6054">
        <f>IF(O6054&gt;=开始!$B$6, 1, 0)</f>
        <v>1</v>
      </c>
      <c r="R6054">
        <f>_20206[[#This Row],[最低排名]]-开始!$B$6</f>
        <v>19486</v>
      </c>
    </row>
    <row r="6055" spans="1:18">
      <c r="A6055">
        <v>51708</v>
      </c>
      <c r="B6055" t="s">
        <v>2293</v>
      </c>
      <c r="C6055" t="str">
        <f t="shared" si="356"/>
        <v>浙江中医</v>
      </c>
      <c r="D6055" t="str">
        <f t="shared" si="357"/>
        <v>08</v>
      </c>
      <c r="E6055" t="s">
        <v>81</v>
      </c>
      <c r="F6055">
        <v>189</v>
      </c>
      <c r="G6055">
        <v>95</v>
      </c>
      <c r="H6055">
        <v>117</v>
      </c>
      <c r="I6055">
        <v>67</v>
      </c>
      <c r="J6055">
        <v>67</v>
      </c>
      <c r="K6055">
        <v>52</v>
      </c>
      <c r="L6055">
        <v>0</v>
      </c>
      <c r="M6055">
        <v>2024</v>
      </c>
      <c r="N6055">
        <f>VLOOKUP(E6055, '2024D'!$A$2:$G$339, 2, FALSE)</f>
        <v>247</v>
      </c>
      <c r="O6055">
        <f>VLOOKUP(E6055, '2024D'!$A$2:$G$339, 3, FALSE)</f>
        <v>21473</v>
      </c>
      <c r="P6055">
        <f>_20206[[#This Row],[最低排名]]-_20206[[#This Row],[同分人数]]+1</f>
        <v>21227</v>
      </c>
      <c r="Q6055">
        <f>IF(O6055&gt;=开始!$B$6, 1, 0)</f>
        <v>1</v>
      </c>
      <c r="R6055">
        <f>_20206[[#This Row],[最低排名]]-开始!$B$6</f>
        <v>21473</v>
      </c>
    </row>
    <row r="6056" spans="1:18">
      <c r="A6056">
        <v>51801</v>
      </c>
      <c r="B6056" t="s">
        <v>841</v>
      </c>
      <c r="C6056" t="str">
        <f t="shared" si="356"/>
        <v>温州大学</v>
      </c>
      <c r="D6056" t="str">
        <f t="shared" si="357"/>
        <v>01</v>
      </c>
      <c r="E6056" t="s">
        <v>643</v>
      </c>
      <c r="F6056">
        <v>202</v>
      </c>
      <c r="G6056">
        <v>108</v>
      </c>
      <c r="H6056">
        <v>113</v>
      </c>
      <c r="I6056">
        <v>58</v>
      </c>
      <c r="J6056">
        <v>55</v>
      </c>
      <c r="K6056">
        <v>49</v>
      </c>
      <c r="L6056">
        <v>0</v>
      </c>
      <c r="M6056">
        <v>2024</v>
      </c>
      <c r="N6056">
        <f>VLOOKUP(E6056, '2024D'!$A$2:$G$339, 2, FALSE)</f>
        <v>246</v>
      </c>
      <c r="O6056">
        <f>VLOOKUP(E6056, '2024D'!$A$2:$G$339, 3, FALSE)</f>
        <v>25299</v>
      </c>
      <c r="P6056">
        <f>_20206[[#This Row],[最低排名]]-_20206[[#This Row],[同分人数]]+1</f>
        <v>25054</v>
      </c>
      <c r="Q6056">
        <f>IF(O6056&gt;=开始!$B$6, 1, 0)</f>
        <v>1</v>
      </c>
      <c r="R6056">
        <f>_20206[[#This Row],[最低排名]]-开始!$B$6</f>
        <v>25299</v>
      </c>
    </row>
    <row r="6057" spans="1:18">
      <c r="A6057">
        <v>51802</v>
      </c>
      <c r="B6057" t="s">
        <v>842</v>
      </c>
      <c r="C6057" t="str">
        <f t="shared" si="356"/>
        <v>温州大学</v>
      </c>
      <c r="D6057" t="str">
        <f t="shared" si="357"/>
        <v>02</v>
      </c>
      <c r="E6057" t="s">
        <v>75</v>
      </c>
      <c r="F6057">
        <v>218</v>
      </c>
      <c r="G6057">
        <v>111</v>
      </c>
      <c r="H6057">
        <v>120</v>
      </c>
      <c r="I6057">
        <v>58</v>
      </c>
      <c r="J6057">
        <v>55</v>
      </c>
      <c r="K6057">
        <v>49</v>
      </c>
      <c r="L6057">
        <v>0</v>
      </c>
      <c r="M6057">
        <v>2024</v>
      </c>
      <c r="N6057">
        <f>VLOOKUP(E6057, '2024D'!$A$2:$G$339, 2, FALSE)</f>
        <v>243</v>
      </c>
      <c r="O6057">
        <f>VLOOKUP(E6057, '2024D'!$A$2:$G$339, 3, FALSE)</f>
        <v>19486</v>
      </c>
      <c r="P6057">
        <f>_20206[[#This Row],[最低排名]]-_20206[[#This Row],[同分人数]]+1</f>
        <v>19244</v>
      </c>
      <c r="Q6057">
        <f>IF(O6057&gt;=开始!$B$6, 1, 0)</f>
        <v>1</v>
      </c>
      <c r="R6057">
        <f>_20206[[#This Row],[最低排名]]-开始!$B$6</f>
        <v>19486</v>
      </c>
    </row>
    <row r="6058" spans="1:18">
      <c r="A6058">
        <v>51803</v>
      </c>
      <c r="B6058" t="s">
        <v>843</v>
      </c>
      <c r="C6058" t="str">
        <f t="shared" si="356"/>
        <v>温州大学</v>
      </c>
      <c r="D6058" t="str">
        <f t="shared" si="357"/>
        <v>03</v>
      </c>
      <c r="E6058" t="s">
        <v>141</v>
      </c>
      <c r="F6058">
        <v>200</v>
      </c>
      <c r="G6058">
        <v>105</v>
      </c>
      <c r="H6058">
        <v>108</v>
      </c>
      <c r="I6058">
        <v>55</v>
      </c>
      <c r="J6058">
        <v>55</v>
      </c>
      <c r="K6058">
        <v>52</v>
      </c>
      <c r="L6058">
        <v>0</v>
      </c>
      <c r="M6058">
        <v>2024</v>
      </c>
      <c r="N6058">
        <f>VLOOKUP(E6058, '2024D'!$A$2:$G$339, 2, FALSE)</f>
        <v>248</v>
      </c>
      <c r="O6058">
        <f>VLOOKUP(E6058, '2024D'!$A$2:$G$339, 3, FALSE)</f>
        <v>26996</v>
      </c>
      <c r="P6058">
        <f>_20206[[#This Row],[最低排名]]-_20206[[#This Row],[同分人数]]+1</f>
        <v>26749</v>
      </c>
      <c r="Q6058">
        <f>IF(O6058&gt;=开始!$B$6, 1, 0)</f>
        <v>1</v>
      </c>
      <c r="R6058">
        <f>_20206[[#This Row],[最低排名]]-开始!$B$6</f>
        <v>26996</v>
      </c>
    </row>
    <row r="6059" spans="1:18">
      <c r="A6059">
        <v>51901</v>
      </c>
      <c r="B6059" t="s">
        <v>844</v>
      </c>
      <c r="C6059" t="str">
        <f t="shared" si="356"/>
        <v>中国美院</v>
      </c>
      <c r="D6059" t="str">
        <f t="shared" si="357"/>
        <v>01</v>
      </c>
      <c r="E6059" t="s">
        <v>298</v>
      </c>
      <c r="F6059">
        <v>219</v>
      </c>
      <c r="G6059">
        <v>114</v>
      </c>
      <c r="H6059">
        <v>130</v>
      </c>
      <c r="I6059">
        <v>67</v>
      </c>
      <c r="J6059">
        <v>58</v>
      </c>
      <c r="K6059">
        <v>58</v>
      </c>
      <c r="L6059">
        <v>0</v>
      </c>
      <c r="M6059">
        <v>2024</v>
      </c>
      <c r="N6059">
        <f>VLOOKUP(E6059, '2024D'!$A$2:$G$339, 2, FALSE)</f>
        <v>216</v>
      </c>
      <c r="O6059">
        <f>VLOOKUP(E6059, '2024D'!$A$2:$G$339, 3, FALSE)</f>
        <v>11678</v>
      </c>
      <c r="P6059">
        <f>_20206[[#This Row],[最低排名]]-_20206[[#This Row],[同分人数]]+1</f>
        <v>11463</v>
      </c>
      <c r="Q6059">
        <f>IF(O6059&gt;=开始!$B$6, 1, 0)</f>
        <v>1</v>
      </c>
      <c r="R6059">
        <f>_20206[[#This Row],[最低排名]]-开始!$B$6</f>
        <v>11678</v>
      </c>
    </row>
    <row r="6060" spans="1:18">
      <c r="A6060">
        <v>51902</v>
      </c>
      <c r="B6060" t="s">
        <v>845</v>
      </c>
      <c r="C6060" t="str">
        <f t="shared" si="356"/>
        <v>中国美院</v>
      </c>
      <c r="D6060" t="str">
        <f t="shared" si="357"/>
        <v>02</v>
      </c>
      <c r="E6060" t="s">
        <v>115</v>
      </c>
      <c r="F6060">
        <v>217</v>
      </c>
      <c r="G6060">
        <v>111</v>
      </c>
      <c r="H6060">
        <v>127</v>
      </c>
      <c r="I6060">
        <v>64</v>
      </c>
      <c r="J6060">
        <v>61</v>
      </c>
      <c r="K6060">
        <v>61</v>
      </c>
      <c r="L6060">
        <v>0</v>
      </c>
      <c r="M6060">
        <v>2024</v>
      </c>
      <c r="N6060">
        <f>VLOOKUP(E6060, '2024D'!$A$2:$G$339, 2, FALSE)</f>
        <v>224</v>
      </c>
      <c r="O6060">
        <f>VLOOKUP(E6060, '2024D'!$A$2:$G$339, 3, FALSE)</f>
        <v>12143</v>
      </c>
      <c r="P6060">
        <f>_20206[[#This Row],[最低排名]]-_20206[[#This Row],[同分人数]]+1</f>
        <v>11920</v>
      </c>
      <c r="Q6060">
        <f>IF(O6060&gt;=开始!$B$6, 1, 0)</f>
        <v>1</v>
      </c>
      <c r="R6060">
        <f>_20206[[#This Row],[最低排名]]-开始!$B$6</f>
        <v>12143</v>
      </c>
    </row>
    <row r="6061" spans="1:18">
      <c r="A6061">
        <v>52001</v>
      </c>
      <c r="B6061" t="s">
        <v>847</v>
      </c>
      <c r="C6061" t="str">
        <f t="shared" si="356"/>
        <v>衢州学院</v>
      </c>
      <c r="D6061" t="str">
        <f t="shared" si="357"/>
        <v>01</v>
      </c>
      <c r="E6061" t="s">
        <v>398</v>
      </c>
      <c r="F6061">
        <v>196</v>
      </c>
      <c r="G6061">
        <v>100</v>
      </c>
      <c r="H6061">
        <v>93</v>
      </c>
      <c r="I6061">
        <v>49</v>
      </c>
      <c r="J6061">
        <v>49</v>
      </c>
      <c r="K6061">
        <v>46</v>
      </c>
      <c r="L6061">
        <v>0</v>
      </c>
      <c r="M6061">
        <v>2024</v>
      </c>
      <c r="N6061">
        <f>VLOOKUP(E6061, '2024D'!$A$2:$G$339, 2, FALSE)</f>
        <v>236</v>
      </c>
      <c r="O6061">
        <f>VLOOKUP(E6061, '2024D'!$A$2:$G$339, 3, FALSE)</f>
        <v>35806</v>
      </c>
      <c r="P6061">
        <f>_20206[[#This Row],[最低排名]]-_20206[[#This Row],[同分人数]]+1</f>
        <v>35571</v>
      </c>
      <c r="Q6061">
        <f>IF(O6061&gt;=开始!$B$6, 1, 0)</f>
        <v>1</v>
      </c>
      <c r="R6061">
        <f>_20206[[#This Row],[最低排名]]-开始!$B$6</f>
        <v>35806</v>
      </c>
    </row>
    <row r="6062" spans="1:18">
      <c r="A6062">
        <v>52002</v>
      </c>
      <c r="B6062" t="s">
        <v>848</v>
      </c>
      <c r="C6062" t="str">
        <f t="shared" si="356"/>
        <v>衢州学院</v>
      </c>
      <c r="D6062" t="str">
        <f t="shared" si="357"/>
        <v>02</v>
      </c>
      <c r="E6062" t="s">
        <v>440</v>
      </c>
      <c r="F6062">
        <v>195</v>
      </c>
      <c r="G6062">
        <v>99</v>
      </c>
      <c r="H6062">
        <v>83</v>
      </c>
      <c r="I6062">
        <v>61</v>
      </c>
      <c r="J6062">
        <v>52</v>
      </c>
      <c r="K6062">
        <v>46</v>
      </c>
      <c r="L6062">
        <v>0</v>
      </c>
      <c r="M6062">
        <v>2024</v>
      </c>
      <c r="N6062">
        <f>VLOOKUP(E6062, '2024D'!$A$2:$G$339, 2, FALSE)</f>
        <v>214</v>
      </c>
      <c r="O6062">
        <f>VLOOKUP(E6062, '2024D'!$A$2:$G$339, 3, FALSE)</f>
        <v>34923</v>
      </c>
      <c r="P6062">
        <f>_20206[[#This Row],[最低排名]]-_20206[[#This Row],[同分人数]]+1</f>
        <v>34710</v>
      </c>
      <c r="Q6062">
        <f>IF(O6062&gt;=开始!$B$6, 1, 0)</f>
        <v>1</v>
      </c>
      <c r="R6062">
        <f>_20206[[#This Row],[最低排名]]-开始!$B$6</f>
        <v>34923</v>
      </c>
    </row>
    <row r="6063" spans="1:18">
      <c r="A6063">
        <v>53101</v>
      </c>
      <c r="B6063" t="s">
        <v>849</v>
      </c>
      <c r="C6063" t="str">
        <f t="shared" si="356"/>
        <v>合肥工大</v>
      </c>
      <c r="D6063" t="str">
        <f t="shared" si="357"/>
        <v>01</v>
      </c>
      <c r="E6063" t="s">
        <v>60</v>
      </c>
      <c r="F6063">
        <v>227</v>
      </c>
      <c r="G6063">
        <v>115</v>
      </c>
      <c r="H6063">
        <v>129</v>
      </c>
      <c r="I6063">
        <v>67</v>
      </c>
      <c r="J6063">
        <v>64</v>
      </c>
      <c r="K6063">
        <v>61</v>
      </c>
      <c r="L6063">
        <v>0</v>
      </c>
      <c r="M6063">
        <v>2024</v>
      </c>
      <c r="N6063">
        <f>VLOOKUP(E6063, '2024D'!$A$2:$G$339, 2, FALSE)</f>
        <v>203</v>
      </c>
      <c r="O6063">
        <f>VLOOKUP(E6063, '2024D'!$A$2:$G$339, 3, FALSE)</f>
        <v>8178</v>
      </c>
      <c r="P6063">
        <f>_20206[[#This Row],[最低排名]]-_20206[[#This Row],[同分人数]]+1</f>
        <v>7976</v>
      </c>
      <c r="Q6063">
        <f>IF(O6063&gt;=开始!$B$6, 1, 0)</f>
        <v>1</v>
      </c>
      <c r="R6063">
        <f>_20206[[#This Row],[最低排名]]-开始!$B$6</f>
        <v>8178</v>
      </c>
    </row>
    <row r="6064" spans="1:18">
      <c r="A6064">
        <v>53102</v>
      </c>
      <c r="B6064" t="s">
        <v>850</v>
      </c>
      <c r="C6064" t="str">
        <f t="shared" si="356"/>
        <v>合肥工大</v>
      </c>
      <c r="D6064" t="str">
        <f t="shared" si="357"/>
        <v>02</v>
      </c>
      <c r="E6064" t="s">
        <v>72</v>
      </c>
      <c r="F6064">
        <v>210</v>
      </c>
      <c r="G6064">
        <v>110</v>
      </c>
      <c r="H6064">
        <v>126</v>
      </c>
      <c r="I6064">
        <v>64</v>
      </c>
      <c r="J6064">
        <v>61</v>
      </c>
      <c r="K6064">
        <v>61</v>
      </c>
      <c r="L6064">
        <v>0</v>
      </c>
      <c r="M6064">
        <v>2024</v>
      </c>
      <c r="N6064">
        <f>VLOOKUP(E6064, '2024D'!$A$2:$G$339, 2, FALSE)</f>
        <v>263</v>
      </c>
      <c r="O6064">
        <f>VLOOKUP(E6064, '2024D'!$A$2:$G$339, 3, FALSE)</f>
        <v>14026</v>
      </c>
      <c r="P6064">
        <f>_20206[[#This Row],[最低排名]]-_20206[[#This Row],[同分人数]]+1</f>
        <v>13764</v>
      </c>
      <c r="Q6064">
        <f>IF(O6064&gt;=开始!$B$6, 1, 0)</f>
        <v>1</v>
      </c>
      <c r="R6064">
        <f>_20206[[#This Row],[最低排名]]-开始!$B$6</f>
        <v>14026</v>
      </c>
    </row>
    <row r="6065" spans="1:18">
      <c r="A6065">
        <v>53103</v>
      </c>
      <c r="B6065" t="s">
        <v>851</v>
      </c>
      <c r="C6065" t="str">
        <f t="shared" si="356"/>
        <v>合肥工大</v>
      </c>
      <c r="D6065" t="str">
        <f t="shared" si="357"/>
        <v>03</v>
      </c>
      <c r="E6065" t="s">
        <v>68</v>
      </c>
      <c r="F6065">
        <v>238</v>
      </c>
      <c r="G6065">
        <v>128</v>
      </c>
      <c r="H6065">
        <v>108</v>
      </c>
      <c r="I6065">
        <v>64</v>
      </c>
      <c r="J6065">
        <v>58</v>
      </c>
      <c r="K6065">
        <v>52</v>
      </c>
      <c r="L6065">
        <v>0</v>
      </c>
      <c r="M6065">
        <v>2024</v>
      </c>
      <c r="N6065">
        <f>VLOOKUP(E6065, '2024D'!$A$2:$G$339, 2, FALSE)</f>
        <v>251</v>
      </c>
      <c r="O6065">
        <f>VLOOKUP(E6065, '2024D'!$A$2:$G$339, 3, FALSE)</f>
        <v>14532</v>
      </c>
      <c r="P6065">
        <f>_20206[[#This Row],[最低排名]]-_20206[[#This Row],[同分人数]]+1</f>
        <v>14282</v>
      </c>
      <c r="Q6065">
        <f>IF(O6065&gt;=开始!$B$6, 1, 0)</f>
        <v>1</v>
      </c>
      <c r="R6065">
        <f>_20206[[#This Row],[最低排名]]-开始!$B$6</f>
        <v>14532</v>
      </c>
    </row>
    <row r="6066" spans="1:18">
      <c r="A6066">
        <v>53201</v>
      </c>
      <c r="B6066" t="s">
        <v>853</v>
      </c>
      <c r="C6066" t="str">
        <f t="shared" si="356"/>
        <v>中国科大</v>
      </c>
      <c r="D6066" t="str">
        <f t="shared" si="357"/>
        <v>01</v>
      </c>
      <c r="E6066" t="s">
        <v>0</v>
      </c>
      <c r="M6066">
        <v>2024</v>
      </c>
      <c r="N6066">
        <f>VLOOKUP(E6066, '2024D'!$A$2:$G$339, 2, FALSE)</f>
        <v>2684</v>
      </c>
      <c r="O6066">
        <f>VLOOKUP(E6066, '2024D'!$A$2:$G$339, 3, FALSE)</f>
        <v>2684</v>
      </c>
      <c r="P6066">
        <f>_20206[[#This Row],[最低排名]]-_20206[[#This Row],[同分人数]]+1</f>
        <v>1</v>
      </c>
      <c r="Q6066">
        <f>IF(O6066&gt;=开始!$B$6, 1, 0)</f>
        <v>1</v>
      </c>
      <c r="R6066">
        <f>_20206[[#This Row],[最低排名]]-开始!$B$6</f>
        <v>2684</v>
      </c>
    </row>
    <row r="6067" spans="1:18">
      <c r="A6067">
        <v>53301</v>
      </c>
      <c r="B6067" t="s">
        <v>854</v>
      </c>
      <c r="C6067" t="str">
        <f t="shared" si="356"/>
        <v>安徽大学</v>
      </c>
      <c r="D6067" t="str">
        <f t="shared" si="357"/>
        <v>01</v>
      </c>
      <c r="E6067" t="s">
        <v>103</v>
      </c>
      <c r="F6067">
        <v>231</v>
      </c>
      <c r="G6067">
        <v>123</v>
      </c>
      <c r="H6067">
        <v>127</v>
      </c>
      <c r="I6067">
        <v>70</v>
      </c>
      <c r="J6067">
        <v>61</v>
      </c>
      <c r="K6067">
        <v>55</v>
      </c>
      <c r="L6067">
        <v>0</v>
      </c>
      <c r="M6067">
        <v>2024</v>
      </c>
      <c r="N6067">
        <f>VLOOKUP(E6067, '2024D'!$A$2:$G$339, 2, FALSE)</f>
        <v>215</v>
      </c>
      <c r="O6067">
        <f>VLOOKUP(E6067, '2024D'!$A$2:$G$339, 3, FALSE)</f>
        <v>8973</v>
      </c>
      <c r="P6067">
        <f>_20206[[#This Row],[最低排名]]-_20206[[#This Row],[同分人数]]+1</f>
        <v>8759</v>
      </c>
      <c r="Q6067">
        <f>IF(O6067&gt;=开始!$B$6, 1, 0)</f>
        <v>1</v>
      </c>
      <c r="R6067">
        <f>_20206[[#This Row],[最低排名]]-开始!$B$6</f>
        <v>8973</v>
      </c>
    </row>
    <row r="6068" spans="1:18">
      <c r="A6068">
        <v>53302</v>
      </c>
      <c r="B6068" t="s">
        <v>855</v>
      </c>
      <c r="C6068" t="str">
        <f t="shared" si="356"/>
        <v>安徽大学</v>
      </c>
      <c r="D6068" t="str">
        <f t="shared" si="357"/>
        <v>02</v>
      </c>
      <c r="E6068" t="s">
        <v>1130</v>
      </c>
      <c r="F6068">
        <v>211</v>
      </c>
      <c r="G6068">
        <v>115</v>
      </c>
      <c r="H6068">
        <v>125</v>
      </c>
      <c r="I6068">
        <v>67</v>
      </c>
      <c r="J6068">
        <v>64</v>
      </c>
      <c r="K6068">
        <v>58</v>
      </c>
      <c r="L6068">
        <v>0</v>
      </c>
      <c r="M6068">
        <v>2024</v>
      </c>
      <c r="N6068">
        <f>VLOOKUP(E6068, '2024D'!$A$2:$G$339, 2, FALSE)</f>
        <v>191</v>
      </c>
      <c r="O6068">
        <f>VLOOKUP(E6068, '2024D'!$A$2:$G$339, 3, FALSE)</f>
        <v>13276</v>
      </c>
      <c r="P6068">
        <f>_20206[[#This Row],[最低排名]]-_20206[[#This Row],[同分人数]]+1</f>
        <v>13086</v>
      </c>
      <c r="Q6068">
        <f>IF(O6068&gt;=开始!$B$6, 1, 0)</f>
        <v>1</v>
      </c>
      <c r="R6068">
        <f>_20206[[#This Row],[最低排名]]-开始!$B$6</f>
        <v>13276</v>
      </c>
    </row>
    <row r="6069" spans="1:18">
      <c r="A6069">
        <v>53303</v>
      </c>
      <c r="B6069" t="s">
        <v>856</v>
      </c>
      <c r="C6069" t="str">
        <f t="shared" si="356"/>
        <v>安徽大学</v>
      </c>
      <c r="D6069" t="str">
        <f t="shared" si="357"/>
        <v>03</v>
      </c>
      <c r="E6069" t="s">
        <v>279</v>
      </c>
      <c r="F6069">
        <v>232</v>
      </c>
      <c r="G6069">
        <v>122</v>
      </c>
      <c r="H6069">
        <v>118</v>
      </c>
      <c r="I6069">
        <v>64</v>
      </c>
      <c r="J6069">
        <v>61</v>
      </c>
      <c r="K6069">
        <v>58</v>
      </c>
      <c r="L6069">
        <v>0</v>
      </c>
      <c r="M6069">
        <v>2024</v>
      </c>
      <c r="N6069">
        <f>VLOOKUP(E6069, '2024D'!$A$2:$G$339, 2, FALSE)</f>
        <v>228</v>
      </c>
      <c r="O6069">
        <f>VLOOKUP(E6069, '2024D'!$A$2:$G$339, 3, FALSE)</f>
        <v>11462</v>
      </c>
      <c r="P6069">
        <f>_20206[[#This Row],[最低排名]]-_20206[[#This Row],[同分人数]]+1</f>
        <v>11235</v>
      </c>
      <c r="Q6069">
        <f>IF(O6069&gt;=开始!$B$6, 1, 0)</f>
        <v>1</v>
      </c>
      <c r="R6069">
        <f>_20206[[#This Row],[最低排名]]-开始!$B$6</f>
        <v>11462</v>
      </c>
    </row>
    <row r="6070" spans="1:18">
      <c r="A6070">
        <v>53401</v>
      </c>
      <c r="B6070" t="s">
        <v>857</v>
      </c>
      <c r="C6070" t="str">
        <f t="shared" si="356"/>
        <v>安徽工大</v>
      </c>
      <c r="D6070" t="str">
        <f t="shared" si="357"/>
        <v>01</v>
      </c>
      <c r="E6070" t="s">
        <v>54</v>
      </c>
      <c r="F6070">
        <v>192</v>
      </c>
      <c r="G6070">
        <v>99</v>
      </c>
      <c r="H6070">
        <v>99</v>
      </c>
      <c r="I6070">
        <v>55</v>
      </c>
      <c r="J6070">
        <v>49</v>
      </c>
      <c r="K6070">
        <v>46</v>
      </c>
      <c r="L6070">
        <v>0</v>
      </c>
      <c r="M6070">
        <v>2024</v>
      </c>
      <c r="N6070">
        <f>VLOOKUP(E6070, '2024D'!$A$2:$G$339, 2, FALSE)</f>
        <v>218</v>
      </c>
      <c r="O6070">
        <f>VLOOKUP(E6070, '2024D'!$A$2:$G$339, 3, FALSE)</f>
        <v>33999</v>
      </c>
      <c r="P6070">
        <f>_20206[[#This Row],[最低排名]]-_20206[[#This Row],[同分人数]]+1</f>
        <v>33782</v>
      </c>
      <c r="Q6070">
        <f>IF(O6070&gt;=开始!$B$6, 1, 0)</f>
        <v>1</v>
      </c>
      <c r="R6070">
        <f>_20206[[#This Row],[最低排名]]-开始!$B$6</f>
        <v>33999</v>
      </c>
    </row>
    <row r="6071" spans="1:18">
      <c r="A6071">
        <v>53402</v>
      </c>
      <c r="B6071" t="s">
        <v>858</v>
      </c>
      <c r="C6071" t="str">
        <f t="shared" si="356"/>
        <v>安徽工大</v>
      </c>
      <c r="D6071" t="str">
        <f t="shared" si="357"/>
        <v>02</v>
      </c>
      <c r="E6071" t="s">
        <v>701</v>
      </c>
      <c r="F6071">
        <v>189</v>
      </c>
      <c r="G6071">
        <v>100</v>
      </c>
      <c r="H6071">
        <v>105</v>
      </c>
      <c r="I6071">
        <v>58</v>
      </c>
      <c r="J6071">
        <v>46</v>
      </c>
      <c r="K6071">
        <v>46</v>
      </c>
      <c r="L6071">
        <v>0</v>
      </c>
      <c r="M6071">
        <v>2024</v>
      </c>
      <c r="N6071">
        <f>VLOOKUP(E6071, '2024D'!$A$2:$G$339, 2, FALSE)</f>
        <v>215</v>
      </c>
      <c r="O6071">
        <f>VLOOKUP(E6071, '2024D'!$A$2:$G$339, 3, FALSE)</f>
        <v>33286</v>
      </c>
      <c r="P6071">
        <f>_20206[[#This Row],[最低排名]]-_20206[[#This Row],[同分人数]]+1</f>
        <v>33072</v>
      </c>
      <c r="Q6071">
        <f>IF(O6071&gt;=开始!$B$6, 1, 0)</f>
        <v>1</v>
      </c>
      <c r="R6071">
        <f>_20206[[#This Row],[最低排名]]-开始!$B$6</f>
        <v>33286</v>
      </c>
    </row>
    <row r="6072" spans="1:18">
      <c r="A6072">
        <v>53501</v>
      </c>
      <c r="B6072" t="s">
        <v>861</v>
      </c>
      <c r="C6072" t="str">
        <f t="shared" si="356"/>
        <v>安徽理工</v>
      </c>
      <c r="D6072" t="str">
        <f t="shared" si="357"/>
        <v>01</v>
      </c>
      <c r="E6072" t="s">
        <v>232</v>
      </c>
      <c r="F6072">
        <v>193</v>
      </c>
      <c r="G6072">
        <v>100</v>
      </c>
      <c r="H6072">
        <v>98</v>
      </c>
      <c r="I6072">
        <v>52</v>
      </c>
      <c r="J6072">
        <v>49</v>
      </c>
      <c r="K6072">
        <v>46</v>
      </c>
      <c r="L6072">
        <v>0</v>
      </c>
      <c r="M6072">
        <v>2024</v>
      </c>
      <c r="N6072">
        <f>VLOOKUP(E6072, '2024D'!$A$2:$G$339, 2, FALSE)</f>
        <v>227</v>
      </c>
      <c r="O6072">
        <f>VLOOKUP(E6072, '2024D'!$A$2:$G$339, 3, FALSE)</f>
        <v>34709</v>
      </c>
      <c r="P6072">
        <f>_20206[[#This Row],[最低排名]]-_20206[[#This Row],[同分人数]]+1</f>
        <v>34483</v>
      </c>
      <c r="Q6072">
        <f>IF(O6072&gt;=开始!$B$6, 1, 0)</f>
        <v>1</v>
      </c>
      <c r="R6072">
        <f>_20206[[#This Row],[最低排名]]-开始!$B$6</f>
        <v>34709</v>
      </c>
    </row>
    <row r="6073" spans="1:18">
      <c r="A6073">
        <v>53502</v>
      </c>
      <c r="B6073" t="s">
        <v>1661</v>
      </c>
      <c r="C6073" t="str">
        <f t="shared" si="356"/>
        <v>安徽理工</v>
      </c>
      <c r="D6073" t="str">
        <f t="shared" si="357"/>
        <v>02</v>
      </c>
      <c r="E6073" t="s">
        <v>701</v>
      </c>
      <c r="F6073">
        <v>197</v>
      </c>
      <c r="G6073">
        <v>105</v>
      </c>
      <c r="H6073">
        <v>91</v>
      </c>
      <c r="I6073">
        <v>64</v>
      </c>
      <c r="J6073">
        <v>46</v>
      </c>
      <c r="K6073">
        <v>46</v>
      </c>
      <c r="L6073">
        <v>0</v>
      </c>
      <c r="M6073">
        <v>2024</v>
      </c>
      <c r="N6073">
        <f>VLOOKUP(E6073, '2024D'!$A$2:$G$339, 2, FALSE)</f>
        <v>215</v>
      </c>
      <c r="O6073">
        <f>VLOOKUP(E6073, '2024D'!$A$2:$G$339, 3, FALSE)</f>
        <v>33286</v>
      </c>
      <c r="P6073">
        <f>_20206[[#This Row],[最低排名]]-_20206[[#This Row],[同分人数]]+1</f>
        <v>33072</v>
      </c>
      <c r="Q6073">
        <f>IF(O6073&gt;=开始!$B$6, 1, 0)</f>
        <v>1</v>
      </c>
      <c r="R6073">
        <f>_20206[[#This Row],[最低排名]]-开始!$B$6</f>
        <v>33286</v>
      </c>
    </row>
    <row r="6074" spans="1:18">
      <c r="A6074">
        <v>53601</v>
      </c>
      <c r="B6074" t="s">
        <v>862</v>
      </c>
      <c r="C6074" t="str">
        <f t="shared" si="356"/>
        <v>安徽农大</v>
      </c>
      <c r="D6074" t="str">
        <f t="shared" si="357"/>
        <v>01</v>
      </c>
      <c r="E6074" t="s">
        <v>752</v>
      </c>
      <c r="F6074">
        <v>174</v>
      </c>
      <c r="G6074">
        <v>91</v>
      </c>
      <c r="H6074">
        <v>107</v>
      </c>
      <c r="I6074">
        <v>49</v>
      </c>
      <c r="J6074">
        <v>49</v>
      </c>
      <c r="K6074">
        <v>46</v>
      </c>
      <c r="L6074">
        <v>0</v>
      </c>
      <c r="M6074">
        <v>2024</v>
      </c>
      <c r="N6074">
        <f>VLOOKUP(E6074, '2024D'!$A$2:$G$339, 2, FALSE)</f>
        <v>209</v>
      </c>
      <c r="O6074">
        <f>VLOOKUP(E6074, '2024D'!$A$2:$G$339, 3, FALSE)</f>
        <v>37468</v>
      </c>
      <c r="P6074">
        <f>_20206[[#This Row],[最低排名]]-_20206[[#This Row],[同分人数]]+1</f>
        <v>37260</v>
      </c>
      <c r="Q6074">
        <f>IF(O6074&gt;=开始!$B$6, 1, 0)</f>
        <v>1</v>
      </c>
      <c r="R6074">
        <f>_20206[[#This Row],[最低排名]]-开始!$B$6</f>
        <v>37468</v>
      </c>
    </row>
    <row r="6075" spans="1:18">
      <c r="A6075">
        <v>53602</v>
      </c>
      <c r="B6075" t="s">
        <v>864</v>
      </c>
      <c r="C6075" t="str">
        <f t="shared" si="356"/>
        <v>安徽农大</v>
      </c>
      <c r="D6075" t="str">
        <f t="shared" si="357"/>
        <v>02</v>
      </c>
      <c r="E6075" t="s">
        <v>141</v>
      </c>
      <c r="F6075">
        <v>200</v>
      </c>
      <c r="G6075">
        <v>102</v>
      </c>
      <c r="H6075">
        <v>123</v>
      </c>
      <c r="I6075">
        <v>52</v>
      </c>
      <c r="J6075">
        <v>52</v>
      </c>
      <c r="K6075">
        <v>43</v>
      </c>
      <c r="L6075">
        <v>0</v>
      </c>
      <c r="M6075">
        <v>2024</v>
      </c>
      <c r="N6075">
        <f>VLOOKUP(E6075, '2024D'!$A$2:$G$339, 2, FALSE)</f>
        <v>248</v>
      </c>
      <c r="O6075">
        <f>VLOOKUP(E6075, '2024D'!$A$2:$G$339, 3, FALSE)</f>
        <v>26996</v>
      </c>
      <c r="P6075">
        <f>_20206[[#This Row],[最低排名]]-_20206[[#This Row],[同分人数]]+1</f>
        <v>26749</v>
      </c>
      <c r="Q6075">
        <f>IF(O6075&gt;=开始!$B$6, 1, 0)</f>
        <v>1</v>
      </c>
      <c r="R6075">
        <f>_20206[[#This Row],[最低排名]]-开始!$B$6</f>
        <v>26996</v>
      </c>
    </row>
    <row r="6076" spans="1:18">
      <c r="A6076">
        <v>53701</v>
      </c>
      <c r="B6076" t="s">
        <v>865</v>
      </c>
      <c r="C6076" t="str">
        <f t="shared" si="356"/>
        <v>安徽医大</v>
      </c>
      <c r="D6076" t="str">
        <f t="shared" si="357"/>
        <v>01</v>
      </c>
      <c r="E6076" t="s">
        <v>103</v>
      </c>
      <c r="F6076">
        <v>223</v>
      </c>
      <c r="G6076">
        <v>112</v>
      </c>
      <c r="H6076">
        <v>126</v>
      </c>
      <c r="I6076">
        <v>67</v>
      </c>
      <c r="J6076">
        <v>67</v>
      </c>
      <c r="K6076">
        <v>61</v>
      </c>
      <c r="L6076">
        <v>0</v>
      </c>
      <c r="M6076">
        <v>2024</v>
      </c>
      <c r="N6076">
        <f>VLOOKUP(E6076, '2024D'!$A$2:$G$339, 2, FALSE)</f>
        <v>215</v>
      </c>
      <c r="O6076">
        <f>VLOOKUP(E6076, '2024D'!$A$2:$G$339, 3, FALSE)</f>
        <v>8973</v>
      </c>
      <c r="P6076">
        <f>_20206[[#This Row],[最低排名]]-_20206[[#This Row],[同分人数]]+1</f>
        <v>8759</v>
      </c>
      <c r="Q6076">
        <f>IF(O6076&gt;=开始!$B$6, 1, 0)</f>
        <v>1</v>
      </c>
      <c r="R6076">
        <f>_20206[[#This Row],[最低排名]]-开始!$B$6</f>
        <v>8973</v>
      </c>
    </row>
    <row r="6077" spans="1:18">
      <c r="A6077">
        <v>53801</v>
      </c>
      <c r="B6077" t="s">
        <v>866</v>
      </c>
      <c r="C6077" t="str">
        <f t="shared" si="356"/>
        <v>安徽师大</v>
      </c>
      <c r="D6077" t="str">
        <f t="shared" si="357"/>
        <v>01</v>
      </c>
      <c r="E6077" t="s">
        <v>85</v>
      </c>
      <c r="F6077">
        <v>217</v>
      </c>
      <c r="G6077">
        <v>114</v>
      </c>
      <c r="H6077">
        <v>113</v>
      </c>
      <c r="I6077">
        <v>55</v>
      </c>
      <c r="J6077">
        <v>55</v>
      </c>
      <c r="K6077">
        <v>46</v>
      </c>
      <c r="L6077">
        <v>0</v>
      </c>
      <c r="M6077">
        <v>2024</v>
      </c>
      <c r="N6077">
        <f>VLOOKUP(E6077, '2024D'!$A$2:$G$339, 2, FALSE)</f>
        <v>259</v>
      </c>
      <c r="O6077">
        <f>VLOOKUP(E6077, '2024D'!$A$2:$G$339, 3, FALSE)</f>
        <v>23040</v>
      </c>
      <c r="P6077">
        <f>_20206[[#This Row],[最低排名]]-_20206[[#This Row],[同分人数]]+1</f>
        <v>22782</v>
      </c>
      <c r="Q6077">
        <f>IF(O6077&gt;=开始!$B$6, 1, 0)</f>
        <v>1</v>
      </c>
      <c r="R6077">
        <f>_20206[[#This Row],[最低排名]]-开始!$B$6</f>
        <v>23040</v>
      </c>
    </row>
    <row r="6078" spans="1:18">
      <c r="A6078">
        <v>53802</v>
      </c>
      <c r="B6078" t="s">
        <v>867</v>
      </c>
      <c r="C6078" t="str">
        <f t="shared" si="356"/>
        <v>安徽师大</v>
      </c>
      <c r="D6078" t="str">
        <f t="shared" si="357"/>
        <v>02</v>
      </c>
      <c r="E6078" t="s">
        <v>146</v>
      </c>
      <c r="F6078">
        <v>217</v>
      </c>
      <c r="G6078">
        <v>109</v>
      </c>
      <c r="H6078">
        <v>111</v>
      </c>
      <c r="I6078">
        <v>55</v>
      </c>
      <c r="J6078">
        <v>52</v>
      </c>
      <c r="K6078">
        <v>49</v>
      </c>
      <c r="L6078">
        <v>0</v>
      </c>
      <c r="M6078">
        <v>2024</v>
      </c>
      <c r="N6078">
        <f>VLOOKUP(E6078, '2024D'!$A$2:$G$339, 2, FALSE)</f>
        <v>260</v>
      </c>
      <c r="O6078">
        <f>VLOOKUP(E6078, '2024D'!$A$2:$G$339, 3, FALSE)</f>
        <v>23553</v>
      </c>
      <c r="P6078">
        <f>_20206[[#This Row],[最低排名]]-_20206[[#This Row],[同分人数]]+1</f>
        <v>23294</v>
      </c>
      <c r="Q6078">
        <f>IF(O6078&gt;=开始!$B$6, 1, 0)</f>
        <v>1</v>
      </c>
      <c r="R6078">
        <f>_20206[[#This Row],[最低排名]]-开始!$B$6</f>
        <v>23553</v>
      </c>
    </row>
    <row r="6079" spans="1:18">
      <c r="A6079">
        <v>53803</v>
      </c>
      <c r="B6079" t="s">
        <v>1665</v>
      </c>
      <c r="C6079" t="str">
        <f t="shared" si="356"/>
        <v>安徽师大</v>
      </c>
      <c r="D6079" t="str">
        <f t="shared" si="357"/>
        <v>03</v>
      </c>
      <c r="E6079" t="s">
        <v>217</v>
      </c>
      <c r="F6079">
        <v>203</v>
      </c>
      <c r="G6079">
        <v>104</v>
      </c>
      <c r="H6079">
        <v>100</v>
      </c>
      <c r="I6079">
        <v>64</v>
      </c>
      <c r="J6079">
        <v>61</v>
      </c>
      <c r="K6079">
        <v>46</v>
      </c>
      <c r="L6079">
        <v>0</v>
      </c>
      <c r="M6079">
        <v>2024</v>
      </c>
      <c r="N6079">
        <f>VLOOKUP(E6079, '2024D'!$A$2:$G$339, 2, FALSE)</f>
        <v>215</v>
      </c>
      <c r="O6079">
        <f>VLOOKUP(E6079, '2024D'!$A$2:$G$339, 3, FALSE)</f>
        <v>26034</v>
      </c>
      <c r="P6079">
        <f>_20206[[#This Row],[最低排名]]-_20206[[#This Row],[同分人数]]+1</f>
        <v>25820</v>
      </c>
      <c r="Q6079">
        <f>IF(O6079&gt;=开始!$B$6, 1, 0)</f>
        <v>1</v>
      </c>
      <c r="R6079">
        <f>_20206[[#This Row],[最低排名]]-开始!$B$6</f>
        <v>26034</v>
      </c>
    </row>
    <row r="6080" spans="1:18">
      <c r="A6080">
        <v>53901</v>
      </c>
      <c r="B6080" t="s">
        <v>868</v>
      </c>
      <c r="C6080" t="str">
        <f t="shared" si="356"/>
        <v>淮北师大</v>
      </c>
      <c r="D6080" t="str">
        <f t="shared" si="357"/>
        <v>01</v>
      </c>
      <c r="E6080" t="s">
        <v>316</v>
      </c>
      <c r="F6080">
        <v>185</v>
      </c>
      <c r="G6080">
        <v>96</v>
      </c>
      <c r="H6080">
        <v>89</v>
      </c>
      <c r="I6080">
        <v>49</v>
      </c>
      <c r="J6080">
        <v>43</v>
      </c>
      <c r="K6080">
        <v>40</v>
      </c>
      <c r="L6080">
        <v>0</v>
      </c>
      <c r="M6080">
        <v>2024</v>
      </c>
      <c r="N6080">
        <f>VLOOKUP(E6080, '2024D'!$A$2:$G$339, 2, FALSE)</f>
        <v>162</v>
      </c>
      <c r="O6080">
        <f>VLOOKUP(E6080, '2024D'!$A$2:$G$339, 3, FALSE)</f>
        <v>41077</v>
      </c>
      <c r="P6080">
        <f>_20206[[#This Row],[最低排名]]-_20206[[#This Row],[同分人数]]+1</f>
        <v>40916</v>
      </c>
      <c r="Q6080">
        <f>IF(O6080&gt;=开始!$B$6, 1, 0)</f>
        <v>1</v>
      </c>
      <c r="R6080">
        <f>_20206[[#This Row],[最低排名]]-开始!$B$6</f>
        <v>41077</v>
      </c>
    </row>
    <row r="6081" spans="1:18">
      <c r="A6081">
        <v>53902</v>
      </c>
      <c r="B6081" t="s">
        <v>869</v>
      </c>
      <c r="C6081" t="str">
        <f t="shared" si="356"/>
        <v>淮北师大</v>
      </c>
      <c r="D6081" t="str">
        <f t="shared" si="357"/>
        <v>02</v>
      </c>
      <c r="E6081" t="s">
        <v>363</v>
      </c>
      <c r="F6081">
        <v>185</v>
      </c>
      <c r="G6081">
        <v>98</v>
      </c>
      <c r="H6081">
        <v>86</v>
      </c>
      <c r="I6081">
        <v>61</v>
      </c>
      <c r="J6081">
        <v>55</v>
      </c>
      <c r="K6081">
        <v>49</v>
      </c>
      <c r="L6081">
        <v>0</v>
      </c>
      <c r="M6081">
        <v>2024</v>
      </c>
      <c r="N6081">
        <f>VLOOKUP(E6081, '2024D'!$A$2:$G$339, 2, FALSE)</f>
        <v>204</v>
      </c>
      <c r="O6081">
        <f>VLOOKUP(E6081, '2024D'!$A$2:$G$339, 3, FALSE)</f>
        <v>35127</v>
      </c>
      <c r="P6081">
        <f>_20206[[#This Row],[最低排名]]-_20206[[#This Row],[同分人数]]+1</f>
        <v>34924</v>
      </c>
      <c r="Q6081">
        <f>IF(O6081&gt;=开始!$B$6, 1, 0)</f>
        <v>1</v>
      </c>
      <c r="R6081">
        <f>_20206[[#This Row],[最低排名]]-开始!$B$6</f>
        <v>35127</v>
      </c>
    </row>
    <row r="6082" spans="1:18">
      <c r="A6082">
        <v>54001</v>
      </c>
      <c r="B6082" t="s">
        <v>872</v>
      </c>
      <c r="C6082" t="str">
        <f t="shared" si="356"/>
        <v>滁州学院</v>
      </c>
      <c r="D6082" t="str">
        <f t="shared" si="357"/>
        <v>01</v>
      </c>
      <c r="E6082" t="s">
        <v>469</v>
      </c>
      <c r="F6082">
        <v>191</v>
      </c>
      <c r="G6082">
        <v>98</v>
      </c>
      <c r="H6082">
        <v>97</v>
      </c>
      <c r="I6082">
        <v>55</v>
      </c>
      <c r="J6082">
        <v>46</v>
      </c>
      <c r="K6082">
        <v>43</v>
      </c>
      <c r="L6082">
        <v>0</v>
      </c>
      <c r="M6082">
        <v>2024</v>
      </c>
      <c r="N6082">
        <f>VLOOKUP(E6082, '2024D'!$A$2:$G$339, 2, FALSE)</f>
        <v>227</v>
      </c>
      <c r="O6082">
        <f>VLOOKUP(E6082, '2024D'!$A$2:$G$339, 3, FALSE)</f>
        <v>36033</v>
      </c>
      <c r="P6082">
        <f>_20206[[#This Row],[最低排名]]-_20206[[#This Row],[同分人数]]+1</f>
        <v>35807</v>
      </c>
      <c r="Q6082">
        <f>IF(O6082&gt;=开始!$B$6, 1, 0)</f>
        <v>1</v>
      </c>
      <c r="R6082">
        <f>_20206[[#This Row],[最低排名]]-开始!$B$6</f>
        <v>36033</v>
      </c>
    </row>
    <row r="6083" spans="1:18">
      <c r="A6083">
        <v>54101</v>
      </c>
      <c r="B6083" t="s">
        <v>875</v>
      </c>
      <c r="C6083" t="str">
        <f t="shared" si="356"/>
        <v>安徽财大</v>
      </c>
      <c r="D6083" t="str">
        <f t="shared" si="357"/>
        <v>01</v>
      </c>
      <c r="E6083" t="s">
        <v>217</v>
      </c>
      <c r="F6083">
        <v>209</v>
      </c>
      <c r="G6083">
        <v>113</v>
      </c>
      <c r="H6083">
        <v>118</v>
      </c>
      <c r="I6083">
        <v>58</v>
      </c>
      <c r="J6083">
        <v>46</v>
      </c>
      <c r="K6083">
        <v>43</v>
      </c>
      <c r="L6083">
        <v>0</v>
      </c>
      <c r="M6083">
        <v>2024</v>
      </c>
      <c r="N6083">
        <f>VLOOKUP(E6083, '2024D'!$A$2:$G$339, 2, FALSE)</f>
        <v>215</v>
      </c>
      <c r="O6083">
        <f>VLOOKUP(E6083, '2024D'!$A$2:$G$339, 3, FALSE)</f>
        <v>26034</v>
      </c>
      <c r="P6083">
        <f>_20206[[#This Row],[最低排名]]-_20206[[#This Row],[同分人数]]+1</f>
        <v>25820</v>
      </c>
      <c r="Q6083">
        <f>IF(O6083&gt;=开始!$B$6, 1, 0)</f>
        <v>1</v>
      </c>
      <c r="R6083">
        <f>_20206[[#This Row],[最低排名]]-开始!$B$6</f>
        <v>26034</v>
      </c>
    </row>
    <row r="6084" spans="1:18">
      <c r="A6084">
        <v>54201</v>
      </c>
      <c r="B6084" t="s">
        <v>876</v>
      </c>
      <c r="C6084" t="str">
        <f t="shared" si="356"/>
        <v>淮南师院</v>
      </c>
      <c r="D6084" t="str">
        <f t="shared" si="357"/>
        <v>01</v>
      </c>
      <c r="E6084" t="s">
        <v>440</v>
      </c>
      <c r="F6084">
        <v>191</v>
      </c>
      <c r="G6084">
        <v>101</v>
      </c>
      <c r="H6084">
        <v>84</v>
      </c>
      <c r="I6084">
        <v>64</v>
      </c>
      <c r="J6084">
        <v>49</v>
      </c>
      <c r="K6084">
        <v>49</v>
      </c>
      <c r="L6084">
        <v>0</v>
      </c>
      <c r="M6084">
        <v>2024</v>
      </c>
      <c r="N6084">
        <f>VLOOKUP(E6084, '2024D'!$A$2:$G$339, 2, FALSE)</f>
        <v>214</v>
      </c>
      <c r="O6084">
        <f>VLOOKUP(E6084, '2024D'!$A$2:$G$339, 3, FALSE)</f>
        <v>34923</v>
      </c>
      <c r="P6084">
        <f>_20206[[#This Row],[最低排名]]-_20206[[#This Row],[同分人数]]+1</f>
        <v>34710</v>
      </c>
      <c r="Q6084">
        <f>IF(O6084&gt;=开始!$B$6, 1, 0)</f>
        <v>1</v>
      </c>
      <c r="R6084">
        <f>_20206[[#This Row],[最低排名]]-开始!$B$6</f>
        <v>34923</v>
      </c>
    </row>
    <row r="6085" spans="1:18">
      <c r="A6085">
        <v>54202</v>
      </c>
      <c r="B6085" t="s">
        <v>877</v>
      </c>
      <c r="C6085" t="str">
        <f t="shared" si="356"/>
        <v>淮南师院</v>
      </c>
      <c r="D6085" t="str">
        <f t="shared" si="357"/>
        <v>02</v>
      </c>
      <c r="E6085" t="s">
        <v>419</v>
      </c>
      <c r="F6085">
        <v>202</v>
      </c>
      <c r="G6085">
        <v>105</v>
      </c>
      <c r="H6085">
        <v>79</v>
      </c>
      <c r="I6085">
        <v>55</v>
      </c>
      <c r="J6085">
        <v>52</v>
      </c>
      <c r="K6085">
        <v>46</v>
      </c>
      <c r="L6085">
        <v>0</v>
      </c>
      <c r="M6085">
        <v>2024</v>
      </c>
      <c r="N6085">
        <f>VLOOKUP(E6085, '2024D'!$A$2:$G$339, 2, FALSE)</f>
        <v>229</v>
      </c>
      <c r="O6085">
        <f>VLOOKUP(E6085, '2024D'!$A$2:$G$339, 3, FALSE)</f>
        <v>35570</v>
      </c>
      <c r="P6085">
        <f>_20206[[#This Row],[最低排名]]-_20206[[#This Row],[同分人数]]+1</f>
        <v>35342</v>
      </c>
      <c r="Q6085">
        <f>IF(O6085&gt;=开始!$B$6, 1, 0)</f>
        <v>1</v>
      </c>
      <c r="R6085">
        <f>_20206[[#This Row],[最低排名]]-开始!$B$6</f>
        <v>35570</v>
      </c>
    </row>
    <row r="6086" spans="1:18">
      <c r="A6086">
        <v>54203</v>
      </c>
      <c r="B6086" t="s">
        <v>878</v>
      </c>
      <c r="C6086" t="str">
        <f t="shared" si="356"/>
        <v>淮南师院</v>
      </c>
      <c r="D6086" t="str">
        <f t="shared" si="357"/>
        <v>03</v>
      </c>
      <c r="E6086" t="s">
        <v>419</v>
      </c>
      <c r="F6086">
        <v>196</v>
      </c>
      <c r="G6086">
        <v>103</v>
      </c>
      <c r="H6086">
        <v>85</v>
      </c>
      <c r="I6086">
        <v>55</v>
      </c>
      <c r="J6086">
        <v>49</v>
      </c>
      <c r="K6086">
        <v>49</v>
      </c>
      <c r="L6086">
        <v>0</v>
      </c>
      <c r="M6086">
        <v>2024</v>
      </c>
      <c r="N6086">
        <f>VLOOKUP(E6086, '2024D'!$A$2:$G$339, 2, FALSE)</f>
        <v>229</v>
      </c>
      <c r="O6086">
        <f>VLOOKUP(E6086, '2024D'!$A$2:$G$339, 3, FALSE)</f>
        <v>35570</v>
      </c>
      <c r="P6086">
        <f>_20206[[#This Row],[最低排名]]-_20206[[#This Row],[同分人数]]+1</f>
        <v>35342</v>
      </c>
      <c r="Q6086">
        <f>IF(O6086&gt;=开始!$B$6, 1, 0)</f>
        <v>1</v>
      </c>
      <c r="R6086">
        <f>_20206[[#This Row],[最低排名]]-开始!$B$6</f>
        <v>35570</v>
      </c>
    </row>
    <row r="6087" spans="1:18">
      <c r="A6087">
        <v>54301</v>
      </c>
      <c r="B6087" t="s">
        <v>879</v>
      </c>
      <c r="C6087" t="str">
        <f t="shared" si="356"/>
        <v>安徽建筑</v>
      </c>
      <c r="D6087" t="str">
        <f t="shared" si="357"/>
        <v>01</v>
      </c>
      <c r="E6087" t="s">
        <v>56</v>
      </c>
      <c r="F6087">
        <v>190</v>
      </c>
      <c r="G6087">
        <v>98</v>
      </c>
      <c r="H6087">
        <v>74</v>
      </c>
      <c r="I6087">
        <v>52</v>
      </c>
      <c r="J6087">
        <v>49</v>
      </c>
      <c r="K6087">
        <v>49</v>
      </c>
      <c r="L6087">
        <v>0</v>
      </c>
      <c r="M6087">
        <v>2024</v>
      </c>
      <c r="N6087">
        <f>VLOOKUP(E6087, '2024D'!$A$2:$G$339, 2, FALSE)</f>
        <v>187</v>
      </c>
      <c r="O6087">
        <f>VLOOKUP(E6087, '2024D'!$A$2:$G$339, 3, FALSE)</f>
        <v>39641</v>
      </c>
      <c r="P6087">
        <f>_20206[[#This Row],[最低排名]]-_20206[[#This Row],[同分人数]]+1</f>
        <v>39455</v>
      </c>
      <c r="Q6087">
        <f>IF(O6087&gt;=开始!$B$6, 1, 0)</f>
        <v>1</v>
      </c>
      <c r="R6087">
        <f>_20206[[#This Row],[最低排名]]-开始!$B$6</f>
        <v>39641</v>
      </c>
    </row>
    <row r="6088" spans="1:18">
      <c r="A6088">
        <v>54302</v>
      </c>
      <c r="B6088" t="s">
        <v>880</v>
      </c>
      <c r="C6088" t="str">
        <f t="shared" si="356"/>
        <v>安徽建筑</v>
      </c>
      <c r="D6088" t="str">
        <f t="shared" si="357"/>
        <v>02</v>
      </c>
      <c r="E6088" t="s">
        <v>118</v>
      </c>
      <c r="F6088">
        <v>200</v>
      </c>
      <c r="G6088">
        <v>107</v>
      </c>
      <c r="H6088">
        <v>91</v>
      </c>
      <c r="I6088">
        <v>64</v>
      </c>
      <c r="J6088">
        <v>55</v>
      </c>
      <c r="K6088">
        <v>46</v>
      </c>
      <c r="L6088">
        <v>0</v>
      </c>
      <c r="M6088">
        <v>2024</v>
      </c>
      <c r="N6088">
        <f>VLOOKUP(E6088, '2024D'!$A$2:$G$339, 2, FALSE)</f>
        <v>241</v>
      </c>
      <c r="O6088">
        <f>VLOOKUP(E6088, '2024D'!$A$2:$G$339, 3, FALSE)</f>
        <v>30473</v>
      </c>
      <c r="P6088">
        <f>_20206[[#This Row],[最低排名]]-_20206[[#This Row],[同分人数]]+1</f>
        <v>30233</v>
      </c>
      <c r="Q6088">
        <f>IF(O6088&gt;=开始!$B$6, 1, 0)</f>
        <v>1</v>
      </c>
      <c r="R6088">
        <f>_20206[[#This Row],[最低排名]]-开始!$B$6</f>
        <v>30473</v>
      </c>
    </row>
    <row r="6089" spans="1:18">
      <c r="A6089">
        <v>54303</v>
      </c>
      <c r="B6089" t="s">
        <v>881</v>
      </c>
      <c r="C6089" t="str">
        <f t="shared" si="356"/>
        <v>安徽建筑</v>
      </c>
      <c r="D6089" t="str">
        <f t="shared" si="357"/>
        <v>03</v>
      </c>
      <c r="E6089" t="s">
        <v>419</v>
      </c>
      <c r="F6089">
        <v>197</v>
      </c>
      <c r="G6089">
        <v>104</v>
      </c>
      <c r="H6089">
        <v>111</v>
      </c>
      <c r="I6089">
        <v>43</v>
      </c>
      <c r="J6089">
        <v>43</v>
      </c>
      <c r="K6089">
        <v>40</v>
      </c>
      <c r="L6089">
        <v>0</v>
      </c>
      <c r="M6089">
        <v>2024</v>
      </c>
      <c r="N6089">
        <f>VLOOKUP(E6089, '2024D'!$A$2:$G$339, 2, FALSE)</f>
        <v>229</v>
      </c>
      <c r="O6089">
        <f>VLOOKUP(E6089, '2024D'!$A$2:$G$339, 3, FALSE)</f>
        <v>35570</v>
      </c>
      <c r="P6089">
        <f>_20206[[#This Row],[最低排名]]-_20206[[#This Row],[同分人数]]+1</f>
        <v>35342</v>
      </c>
      <c r="Q6089">
        <f>IF(O6089&gt;=开始!$B$6, 1, 0)</f>
        <v>1</v>
      </c>
      <c r="R6089">
        <f>_20206[[#This Row],[最低排名]]-开始!$B$6</f>
        <v>35570</v>
      </c>
    </row>
    <row r="6090" spans="1:18">
      <c r="A6090">
        <v>54304</v>
      </c>
      <c r="B6090" t="s">
        <v>882</v>
      </c>
      <c r="C6090" t="str">
        <f t="shared" si="356"/>
        <v>安徽建筑</v>
      </c>
      <c r="D6090" t="str">
        <f t="shared" si="357"/>
        <v>04</v>
      </c>
      <c r="E6090" t="s">
        <v>309</v>
      </c>
      <c r="F6090">
        <v>188</v>
      </c>
      <c r="G6090">
        <v>95</v>
      </c>
      <c r="H6090">
        <v>80</v>
      </c>
      <c r="I6090">
        <v>61</v>
      </c>
      <c r="J6090">
        <v>58</v>
      </c>
      <c r="K6090">
        <v>55</v>
      </c>
      <c r="L6090">
        <v>0</v>
      </c>
      <c r="M6090">
        <v>2024</v>
      </c>
      <c r="N6090">
        <f>VLOOKUP(E6090, '2024D'!$A$2:$G$339, 2, FALSE)</f>
        <v>250</v>
      </c>
      <c r="O6090">
        <f>VLOOKUP(E6090, '2024D'!$A$2:$G$339, 3, FALSE)</f>
        <v>33781</v>
      </c>
      <c r="P6090">
        <f>_20206[[#This Row],[最低排名]]-_20206[[#This Row],[同分人数]]+1</f>
        <v>33532</v>
      </c>
      <c r="Q6090">
        <f>IF(O6090&gt;=开始!$B$6, 1, 0)</f>
        <v>1</v>
      </c>
      <c r="R6090">
        <f>_20206[[#This Row],[最低排名]]-开始!$B$6</f>
        <v>33781</v>
      </c>
    </row>
    <row r="6091" spans="1:18">
      <c r="A6091">
        <v>54401</v>
      </c>
      <c r="B6091" t="s">
        <v>885</v>
      </c>
      <c r="C6091" t="str">
        <f t="shared" si="356"/>
        <v>安徽科技</v>
      </c>
      <c r="D6091" t="str">
        <f t="shared" si="357"/>
        <v>01</v>
      </c>
      <c r="E6091" t="s">
        <v>56</v>
      </c>
      <c r="F6091">
        <v>191</v>
      </c>
      <c r="G6091">
        <v>97</v>
      </c>
      <c r="H6091">
        <v>73</v>
      </c>
      <c r="I6091">
        <v>55</v>
      </c>
      <c r="J6091">
        <v>52</v>
      </c>
      <c r="K6091">
        <v>43</v>
      </c>
      <c r="L6091">
        <v>0</v>
      </c>
      <c r="M6091">
        <v>2024</v>
      </c>
      <c r="N6091">
        <f>VLOOKUP(E6091, '2024D'!$A$2:$G$339, 2, FALSE)</f>
        <v>187</v>
      </c>
      <c r="O6091">
        <f>VLOOKUP(E6091, '2024D'!$A$2:$G$339, 3, FALSE)</f>
        <v>39641</v>
      </c>
      <c r="P6091">
        <f>_20206[[#This Row],[最低排名]]-_20206[[#This Row],[同分人数]]+1</f>
        <v>39455</v>
      </c>
      <c r="Q6091">
        <f>IF(O6091&gt;=开始!$B$6, 1, 0)</f>
        <v>1</v>
      </c>
      <c r="R6091">
        <f>_20206[[#This Row],[最低排名]]-开始!$B$6</f>
        <v>39641</v>
      </c>
    </row>
    <row r="6092" spans="1:18">
      <c r="A6092">
        <v>54402</v>
      </c>
      <c r="B6092" t="s">
        <v>886</v>
      </c>
      <c r="C6092" t="str">
        <f t="shared" si="356"/>
        <v>安徽科技</v>
      </c>
      <c r="D6092" t="str">
        <f t="shared" si="357"/>
        <v>02</v>
      </c>
      <c r="E6092" t="s">
        <v>440</v>
      </c>
      <c r="F6092">
        <v>179</v>
      </c>
      <c r="G6092">
        <v>96</v>
      </c>
      <c r="H6092">
        <v>96</v>
      </c>
      <c r="I6092">
        <v>58</v>
      </c>
      <c r="J6092">
        <v>58</v>
      </c>
      <c r="K6092">
        <v>46</v>
      </c>
      <c r="L6092">
        <v>0</v>
      </c>
      <c r="M6092">
        <v>2024</v>
      </c>
      <c r="N6092">
        <f>VLOOKUP(E6092, '2024D'!$A$2:$G$339, 2, FALSE)</f>
        <v>214</v>
      </c>
      <c r="O6092">
        <f>VLOOKUP(E6092, '2024D'!$A$2:$G$339, 3, FALSE)</f>
        <v>34923</v>
      </c>
      <c r="P6092">
        <f>_20206[[#This Row],[最低排名]]-_20206[[#This Row],[同分人数]]+1</f>
        <v>34710</v>
      </c>
      <c r="Q6092">
        <f>IF(O6092&gt;=开始!$B$6, 1, 0)</f>
        <v>1</v>
      </c>
      <c r="R6092">
        <f>_20206[[#This Row],[最低排名]]-开始!$B$6</f>
        <v>34923</v>
      </c>
    </row>
    <row r="6093" spans="1:18">
      <c r="A6093">
        <v>54403</v>
      </c>
      <c r="B6093" t="s">
        <v>887</v>
      </c>
      <c r="C6093" t="str">
        <f t="shared" si="356"/>
        <v>安徽科技</v>
      </c>
      <c r="D6093" t="str">
        <f t="shared" si="357"/>
        <v>03</v>
      </c>
      <c r="E6093" t="s">
        <v>427</v>
      </c>
      <c r="F6093">
        <v>205</v>
      </c>
      <c r="G6093">
        <v>103</v>
      </c>
      <c r="H6093">
        <v>95</v>
      </c>
      <c r="I6093">
        <v>49</v>
      </c>
      <c r="J6093">
        <v>46</v>
      </c>
      <c r="K6093">
        <v>40</v>
      </c>
      <c r="L6093">
        <v>0</v>
      </c>
      <c r="M6093">
        <v>2024</v>
      </c>
      <c r="N6093">
        <f>VLOOKUP(E6093, '2024D'!$A$2:$G$339, 2, FALSE)</f>
        <v>214</v>
      </c>
      <c r="O6093">
        <f>VLOOKUP(E6093, '2024D'!$A$2:$G$339, 3, FALSE)</f>
        <v>35341</v>
      </c>
      <c r="P6093">
        <f>_20206[[#This Row],[最低排名]]-_20206[[#This Row],[同分人数]]+1</f>
        <v>35128</v>
      </c>
      <c r="Q6093">
        <f>IF(O6093&gt;=开始!$B$6, 1, 0)</f>
        <v>1</v>
      </c>
      <c r="R6093">
        <f>_20206[[#This Row],[最低排名]]-开始!$B$6</f>
        <v>35341</v>
      </c>
    </row>
    <row r="6094" spans="1:18">
      <c r="A6094">
        <v>54501</v>
      </c>
      <c r="B6094" t="s">
        <v>889</v>
      </c>
      <c r="C6094" t="str">
        <f t="shared" si="356"/>
        <v>合肥城院</v>
      </c>
      <c r="D6094" t="str">
        <f t="shared" si="357"/>
        <v>01</v>
      </c>
      <c r="E6094" t="s">
        <v>1548</v>
      </c>
      <c r="F6094">
        <v>155</v>
      </c>
      <c r="G6094">
        <v>81</v>
      </c>
      <c r="H6094">
        <v>113</v>
      </c>
      <c r="I6094">
        <v>46</v>
      </c>
      <c r="J6094">
        <v>46</v>
      </c>
      <c r="K6094">
        <v>43</v>
      </c>
      <c r="L6094">
        <v>0</v>
      </c>
      <c r="M6094">
        <v>2024</v>
      </c>
      <c r="N6094">
        <f>VLOOKUP(E6094, '2024D'!$A$2:$G$339, 2, FALSE)</f>
        <v>161</v>
      </c>
      <c r="O6094">
        <f>VLOOKUP(E6094, '2024D'!$A$2:$G$339, 3, FALSE)</f>
        <v>41594</v>
      </c>
      <c r="P6094">
        <f>_20206[[#This Row],[最低排名]]-_20206[[#This Row],[同分人数]]+1</f>
        <v>41434</v>
      </c>
      <c r="Q6094">
        <f>IF(O6094&gt;=开始!$B$6, 1, 0)</f>
        <v>1</v>
      </c>
      <c r="R6094">
        <f>_20206[[#This Row],[最低排名]]-开始!$B$6</f>
        <v>41594</v>
      </c>
    </row>
    <row r="6095" spans="1:18">
      <c r="A6095">
        <v>54502</v>
      </c>
      <c r="B6095" t="s">
        <v>890</v>
      </c>
      <c r="C6095" t="str">
        <f t="shared" si="356"/>
        <v>合肥城院</v>
      </c>
      <c r="D6095" t="str">
        <f t="shared" si="357"/>
        <v>02</v>
      </c>
      <c r="E6095" t="s">
        <v>1548</v>
      </c>
      <c r="F6095">
        <v>174</v>
      </c>
      <c r="G6095">
        <v>90</v>
      </c>
      <c r="H6095">
        <v>88</v>
      </c>
      <c r="I6095">
        <v>52</v>
      </c>
      <c r="J6095">
        <v>46</v>
      </c>
      <c r="K6095">
        <v>43</v>
      </c>
      <c r="L6095">
        <v>0</v>
      </c>
      <c r="M6095">
        <v>2024</v>
      </c>
      <c r="N6095">
        <f>VLOOKUP(E6095, '2024D'!$A$2:$G$339, 2, FALSE)</f>
        <v>161</v>
      </c>
      <c r="O6095">
        <f>VLOOKUP(E6095, '2024D'!$A$2:$G$339, 3, FALSE)</f>
        <v>41594</v>
      </c>
      <c r="P6095">
        <f>_20206[[#This Row],[最低排名]]-_20206[[#This Row],[同分人数]]+1</f>
        <v>41434</v>
      </c>
      <c r="Q6095">
        <f>IF(O6095&gt;=开始!$B$6, 1, 0)</f>
        <v>1</v>
      </c>
      <c r="R6095">
        <f>_20206[[#This Row],[最低排名]]-开始!$B$6</f>
        <v>41594</v>
      </c>
    </row>
    <row r="6096" spans="1:18">
      <c r="A6096">
        <v>54601</v>
      </c>
      <c r="B6096" t="s">
        <v>892</v>
      </c>
      <c r="C6096" t="str">
        <f t="shared" si="356"/>
        <v>安医临床</v>
      </c>
      <c r="D6096" t="str">
        <f t="shared" si="357"/>
        <v>01</v>
      </c>
      <c r="E6096" t="s">
        <v>398</v>
      </c>
      <c r="F6096">
        <v>205</v>
      </c>
      <c r="G6096">
        <v>104</v>
      </c>
      <c r="H6096">
        <v>84</v>
      </c>
      <c r="I6096">
        <v>49</v>
      </c>
      <c r="J6096">
        <v>49</v>
      </c>
      <c r="K6096">
        <v>46</v>
      </c>
      <c r="L6096">
        <v>0</v>
      </c>
      <c r="M6096">
        <v>2024</v>
      </c>
      <c r="N6096">
        <f>VLOOKUP(E6096, '2024D'!$A$2:$G$339, 2, FALSE)</f>
        <v>236</v>
      </c>
      <c r="O6096">
        <f>VLOOKUP(E6096, '2024D'!$A$2:$G$339, 3, FALSE)</f>
        <v>35806</v>
      </c>
      <c r="P6096">
        <f>_20206[[#This Row],[最低排名]]-_20206[[#This Row],[同分人数]]+1</f>
        <v>35571</v>
      </c>
      <c r="Q6096">
        <f>IF(O6096&gt;=开始!$B$6, 1, 0)</f>
        <v>1</v>
      </c>
      <c r="R6096">
        <f>_20206[[#This Row],[最低排名]]-开始!$B$6</f>
        <v>35806</v>
      </c>
    </row>
    <row r="6097" spans="1:18">
      <c r="A6097">
        <v>54701</v>
      </c>
      <c r="B6097" t="s">
        <v>893</v>
      </c>
      <c r="C6097" t="str">
        <f t="shared" si="356"/>
        <v>安徽中医</v>
      </c>
      <c r="D6097" t="str">
        <f t="shared" si="357"/>
        <v>01</v>
      </c>
      <c r="E6097" t="s">
        <v>502</v>
      </c>
      <c r="F6097">
        <v>220</v>
      </c>
      <c r="G6097">
        <v>117</v>
      </c>
      <c r="H6097">
        <v>130</v>
      </c>
      <c r="I6097">
        <v>58</v>
      </c>
      <c r="J6097">
        <v>58</v>
      </c>
      <c r="K6097">
        <v>55</v>
      </c>
      <c r="L6097">
        <v>0</v>
      </c>
      <c r="M6097">
        <v>2024</v>
      </c>
      <c r="N6097">
        <f>VLOOKUP(E6097, '2024D'!$A$2:$G$339, 2, FALSE)</f>
        <v>255</v>
      </c>
      <c r="O6097">
        <f>VLOOKUP(E6097, '2024D'!$A$2:$G$339, 3, FALSE)</f>
        <v>14281</v>
      </c>
      <c r="P6097">
        <f>_20206[[#This Row],[最低排名]]-_20206[[#This Row],[同分人数]]+1</f>
        <v>14027</v>
      </c>
      <c r="Q6097">
        <f>IF(O6097&gt;=开始!$B$6, 1, 0)</f>
        <v>1</v>
      </c>
      <c r="R6097">
        <f>_20206[[#This Row],[最低排名]]-开始!$B$6</f>
        <v>14281</v>
      </c>
    </row>
    <row r="6098" spans="1:18">
      <c r="A6098">
        <v>54801</v>
      </c>
      <c r="B6098" t="s">
        <v>894</v>
      </c>
      <c r="C6098" t="str">
        <f t="shared" si="356"/>
        <v>安徽工程</v>
      </c>
      <c r="D6098" t="str">
        <f t="shared" si="357"/>
        <v>01</v>
      </c>
      <c r="E6098" t="s">
        <v>228</v>
      </c>
      <c r="F6098">
        <v>189</v>
      </c>
      <c r="G6098">
        <v>95</v>
      </c>
      <c r="H6098">
        <v>91</v>
      </c>
      <c r="I6098">
        <v>55</v>
      </c>
      <c r="J6098">
        <v>55</v>
      </c>
      <c r="K6098">
        <v>49</v>
      </c>
      <c r="L6098">
        <v>0</v>
      </c>
      <c r="M6098">
        <v>2024</v>
      </c>
      <c r="N6098">
        <f>VLOOKUP(E6098, '2024D'!$A$2:$G$339, 2, FALSE)</f>
        <v>243</v>
      </c>
      <c r="O6098">
        <f>VLOOKUP(E6098, '2024D'!$A$2:$G$339, 3, FALSE)</f>
        <v>34482</v>
      </c>
      <c r="P6098">
        <f>_20206[[#This Row],[最低排名]]-_20206[[#This Row],[同分人数]]+1</f>
        <v>34240</v>
      </c>
      <c r="Q6098">
        <f>IF(O6098&gt;=开始!$B$6, 1, 0)</f>
        <v>1</v>
      </c>
      <c r="R6098">
        <f>_20206[[#This Row],[最低排名]]-开始!$B$6</f>
        <v>34482</v>
      </c>
    </row>
    <row r="6099" spans="1:18">
      <c r="A6099">
        <v>54802</v>
      </c>
      <c r="B6099" t="s">
        <v>895</v>
      </c>
      <c r="C6099" t="str">
        <f t="shared" si="356"/>
        <v>安徽工程</v>
      </c>
      <c r="D6099" t="str">
        <f t="shared" si="357"/>
        <v>02</v>
      </c>
      <c r="E6099" t="s">
        <v>228</v>
      </c>
      <c r="F6099">
        <v>199</v>
      </c>
      <c r="G6099">
        <v>101</v>
      </c>
      <c r="H6099">
        <v>87</v>
      </c>
      <c r="I6099">
        <v>55</v>
      </c>
      <c r="J6099">
        <v>52</v>
      </c>
      <c r="K6099">
        <v>46</v>
      </c>
      <c r="L6099">
        <v>0</v>
      </c>
      <c r="M6099">
        <v>2024</v>
      </c>
      <c r="N6099">
        <f>VLOOKUP(E6099, '2024D'!$A$2:$G$339, 2, FALSE)</f>
        <v>243</v>
      </c>
      <c r="O6099">
        <f>VLOOKUP(E6099, '2024D'!$A$2:$G$339, 3, FALSE)</f>
        <v>34482</v>
      </c>
      <c r="P6099">
        <f>_20206[[#This Row],[最低排名]]-_20206[[#This Row],[同分人数]]+1</f>
        <v>34240</v>
      </c>
      <c r="Q6099">
        <f>IF(O6099&gt;=开始!$B$6, 1, 0)</f>
        <v>1</v>
      </c>
      <c r="R6099">
        <f>_20206[[#This Row],[最低排名]]-开始!$B$6</f>
        <v>34482</v>
      </c>
    </row>
    <row r="6100" spans="1:18">
      <c r="A6100">
        <v>56101</v>
      </c>
      <c r="B6100" t="s">
        <v>896</v>
      </c>
      <c r="C6100" t="str">
        <f t="shared" si="356"/>
        <v>厦门大学</v>
      </c>
      <c r="D6100" t="str">
        <f t="shared" si="357"/>
        <v>01</v>
      </c>
      <c r="E6100" t="s">
        <v>11</v>
      </c>
      <c r="F6100">
        <v>239</v>
      </c>
      <c r="G6100">
        <v>125</v>
      </c>
      <c r="H6100">
        <v>133</v>
      </c>
      <c r="I6100">
        <v>70</v>
      </c>
      <c r="J6100">
        <v>67</v>
      </c>
      <c r="K6100">
        <v>64</v>
      </c>
      <c r="L6100">
        <v>0</v>
      </c>
      <c r="M6100">
        <v>2024</v>
      </c>
      <c r="N6100">
        <f>VLOOKUP(E6100, '2024D'!$A$2:$G$339, 2, FALSE)</f>
        <v>145</v>
      </c>
      <c r="O6100">
        <f>VLOOKUP(E6100, '2024D'!$A$2:$G$339, 3, FALSE)</f>
        <v>3676</v>
      </c>
      <c r="P6100">
        <f>_20206[[#This Row],[最低排名]]-_20206[[#This Row],[同分人数]]+1</f>
        <v>3532</v>
      </c>
      <c r="Q6100">
        <f>IF(O6100&gt;=开始!$B$6, 1, 0)</f>
        <v>1</v>
      </c>
      <c r="R6100">
        <f>_20206[[#This Row],[最低排名]]-开始!$B$6</f>
        <v>3676</v>
      </c>
    </row>
    <row r="6101" spans="1:18">
      <c r="A6101">
        <v>56102</v>
      </c>
      <c r="B6101" t="s">
        <v>897</v>
      </c>
      <c r="C6101" t="str">
        <f t="shared" si="356"/>
        <v>厦门大学</v>
      </c>
      <c r="D6101" t="str">
        <f t="shared" si="357"/>
        <v>02</v>
      </c>
      <c r="E6101" t="s">
        <v>27</v>
      </c>
      <c r="F6101">
        <v>236</v>
      </c>
      <c r="G6101">
        <v>124</v>
      </c>
      <c r="H6101">
        <v>133</v>
      </c>
      <c r="I6101">
        <v>70</v>
      </c>
      <c r="J6101">
        <v>70</v>
      </c>
      <c r="K6101">
        <v>58</v>
      </c>
      <c r="L6101">
        <v>0</v>
      </c>
      <c r="M6101">
        <v>2024</v>
      </c>
      <c r="N6101">
        <f>VLOOKUP(E6101, '2024D'!$A$2:$G$339, 2, FALSE)</f>
        <v>163</v>
      </c>
      <c r="O6101">
        <f>VLOOKUP(E6101, '2024D'!$A$2:$G$339, 3, FALSE)</f>
        <v>4662</v>
      </c>
      <c r="P6101">
        <f>_20206[[#This Row],[最低排名]]-_20206[[#This Row],[同分人数]]+1</f>
        <v>4500</v>
      </c>
      <c r="Q6101">
        <f>IF(O6101&gt;=开始!$B$6, 1, 0)</f>
        <v>1</v>
      </c>
      <c r="R6101">
        <f>_20206[[#This Row],[最低排名]]-开始!$B$6</f>
        <v>4662</v>
      </c>
    </row>
    <row r="6102" spans="1:18">
      <c r="A6102">
        <v>56103</v>
      </c>
      <c r="B6102" t="s">
        <v>898</v>
      </c>
      <c r="C6102" t="str">
        <f t="shared" si="356"/>
        <v>厦门大学</v>
      </c>
      <c r="D6102" t="str">
        <f t="shared" si="357"/>
        <v>03</v>
      </c>
      <c r="E6102" t="s">
        <v>289</v>
      </c>
      <c r="F6102">
        <v>239</v>
      </c>
      <c r="G6102">
        <v>123</v>
      </c>
      <c r="H6102">
        <v>133</v>
      </c>
      <c r="I6102">
        <v>67</v>
      </c>
      <c r="J6102">
        <v>67</v>
      </c>
      <c r="K6102">
        <v>64</v>
      </c>
      <c r="L6102">
        <v>0</v>
      </c>
      <c r="M6102">
        <v>2024</v>
      </c>
      <c r="N6102">
        <f>VLOOKUP(E6102, '2024D'!$A$2:$G$339, 2, FALSE)</f>
        <v>160</v>
      </c>
      <c r="O6102">
        <f>VLOOKUP(E6102, '2024D'!$A$2:$G$339, 3, FALSE)</f>
        <v>4158</v>
      </c>
      <c r="P6102">
        <f>_20206[[#This Row],[最低排名]]-_20206[[#This Row],[同分人数]]+1</f>
        <v>3999</v>
      </c>
      <c r="Q6102">
        <f>IF(O6102&gt;=开始!$B$6, 1, 0)</f>
        <v>1</v>
      </c>
      <c r="R6102">
        <f>_20206[[#This Row],[最低排名]]-开始!$B$6</f>
        <v>4158</v>
      </c>
    </row>
    <row r="6103" spans="1:18">
      <c r="A6103">
        <v>56104</v>
      </c>
      <c r="B6103" t="s">
        <v>899</v>
      </c>
      <c r="C6103" t="str">
        <f t="shared" si="356"/>
        <v>厦门大学</v>
      </c>
      <c r="D6103" t="str">
        <f t="shared" si="357"/>
        <v>04</v>
      </c>
      <c r="E6103" t="s">
        <v>158</v>
      </c>
      <c r="F6103">
        <v>231</v>
      </c>
      <c r="G6103">
        <v>117</v>
      </c>
      <c r="H6103">
        <v>126</v>
      </c>
      <c r="I6103">
        <v>70</v>
      </c>
      <c r="J6103">
        <v>61</v>
      </c>
      <c r="K6103">
        <v>61</v>
      </c>
      <c r="L6103">
        <v>0</v>
      </c>
      <c r="M6103">
        <v>2024</v>
      </c>
      <c r="N6103">
        <f>VLOOKUP(E6103, '2024D'!$A$2:$G$339, 2, FALSE)</f>
        <v>177</v>
      </c>
      <c r="O6103">
        <f>VLOOKUP(E6103, '2024D'!$A$2:$G$339, 3, FALSE)</f>
        <v>7975</v>
      </c>
      <c r="P6103">
        <f>_20206[[#This Row],[最低排名]]-_20206[[#This Row],[同分人数]]+1</f>
        <v>7799</v>
      </c>
      <c r="Q6103">
        <f>IF(O6103&gt;=开始!$B$6, 1, 0)</f>
        <v>1</v>
      </c>
      <c r="R6103">
        <f>_20206[[#This Row],[最低排名]]-开始!$B$6</f>
        <v>7975</v>
      </c>
    </row>
    <row r="6104" spans="1:18">
      <c r="A6104">
        <v>56201</v>
      </c>
      <c r="B6104" t="s">
        <v>900</v>
      </c>
      <c r="C6104" t="str">
        <f t="shared" si="356"/>
        <v>华侨大学</v>
      </c>
      <c r="D6104" t="str">
        <f t="shared" si="357"/>
        <v>01</v>
      </c>
      <c r="E6104" t="s">
        <v>141</v>
      </c>
      <c r="F6104">
        <v>193</v>
      </c>
      <c r="G6104">
        <v>100</v>
      </c>
      <c r="H6104">
        <v>103</v>
      </c>
      <c r="I6104">
        <v>64</v>
      </c>
      <c r="J6104">
        <v>64</v>
      </c>
      <c r="K6104">
        <v>46</v>
      </c>
      <c r="L6104">
        <v>0</v>
      </c>
      <c r="M6104">
        <v>2024</v>
      </c>
      <c r="N6104">
        <f>VLOOKUP(E6104, '2024D'!$A$2:$G$339, 2, FALSE)</f>
        <v>248</v>
      </c>
      <c r="O6104">
        <f>VLOOKUP(E6104, '2024D'!$A$2:$G$339, 3, FALSE)</f>
        <v>26996</v>
      </c>
      <c r="P6104">
        <f>_20206[[#This Row],[最低排名]]-_20206[[#This Row],[同分人数]]+1</f>
        <v>26749</v>
      </c>
      <c r="Q6104">
        <f>IF(O6104&gt;=开始!$B$6, 1, 0)</f>
        <v>1</v>
      </c>
      <c r="R6104">
        <f>_20206[[#This Row],[最低排名]]-开始!$B$6</f>
        <v>26996</v>
      </c>
    </row>
    <row r="6105" spans="1:18">
      <c r="A6105">
        <v>56301</v>
      </c>
      <c r="B6105" t="s">
        <v>901</v>
      </c>
      <c r="C6105" t="str">
        <f t="shared" si="356"/>
        <v>福州大学</v>
      </c>
      <c r="D6105" t="str">
        <f t="shared" si="357"/>
        <v>01</v>
      </c>
      <c r="E6105" t="s">
        <v>20</v>
      </c>
      <c r="F6105">
        <v>227</v>
      </c>
      <c r="G6105">
        <v>125</v>
      </c>
      <c r="H6105">
        <v>128</v>
      </c>
      <c r="I6105">
        <v>67</v>
      </c>
      <c r="J6105">
        <v>64</v>
      </c>
      <c r="K6105">
        <v>55</v>
      </c>
      <c r="L6105">
        <v>0</v>
      </c>
      <c r="M6105">
        <v>2024</v>
      </c>
      <c r="N6105">
        <f>VLOOKUP(E6105, '2024D'!$A$2:$G$339, 2, FALSE)</f>
        <v>207</v>
      </c>
      <c r="O6105">
        <f>VLOOKUP(E6105, '2024D'!$A$2:$G$339, 3, FALSE)</f>
        <v>9624</v>
      </c>
      <c r="P6105">
        <f>_20206[[#This Row],[最低排名]]-_20206[[#This Row],[同分人数]]+1</f>
        <v>9418</v>
      </c>
      <c r="Q6105">
        <f>IF(O6105&gt;=开始!$B$6, 1, 0)</f>
        <v>1</v>
      </c>
      <c r="R6105">
        <f>_20206[[#This Row],[最低排名]]-开始!$B$6</f>
        <v>9624</v>
      </c>
    </row>
    <row r="6106" spans="1:18">
      <c r="A6106">
        <v>56302</v>
      </c>
      <c r="B6106" t="s">
        <v>902</v>
      </c>
      <c r="C6106" t="str">
        <f t="shared" si="356"/>
        <v>福州大学</v>
      </c>
      <c r="D6106" t="str">
        <f t="shared" si="357"/>
        <v>02</v>
      </c>
      <c r="E6106" t="s">
        <v>37</v>
      </c>
      <c r="F6106">
        <v>217</v>
      </c>
      <c r="G6106">
        <v>115</v>
      </c>
      <c r="H6106">
        <v>117</v>
      </c>
      <c r="I6106">
        <v>67</v>
      </c>
      <c r="J6106">
        <v>64</v>
      </c>
      <c r="K6106">
        <v>58</v>
      </c>
      <c r="L6106">
        <v>0</v>
      </c>
      <c r="M6106">
        <v>2024</v>
      </c>
      <c r="N6106">
        <f>VLOOKUP(E6106, '2024D'!$A$2:$G$339, 2, FALSE)</f>
        <v>225</v>
      </c>
      <c r="O6106">
        <f>VLOOKUP(E6106, '2024D'!$A$2:$G$339, 3, FALSE)</f>
        <v>13763</v>
      </c>
      <c r="P6106">
        <f>_20206[[#This Row],[最低排名]]-_20206[[#This Row],[同分人数]]+1</f>
        <v>13539</v>
      </c>
      <c r="Q6106">
        <f>IF(O6106&gt;=开始!$B$6, 1, 0)</f>
        <v>1</v>
      </c>
      <c r="R6106">
        <f>_20206[[#This Row],[最低排名]]-开始!$B$6</f>
        <v>13763</v>
      </c>
    </row>
    <row r="6107" spans="1:18">
      <c r="A6107">
        <v>56401</v>
      </c>
      <c r="B6107" t="s">
        <v>903</v>
      </c>
      <c r="C6107" t="str">
        <f t="shared" si="356"/>
        <v>福建理工</v>
      </c>
      <c r="D6107" t="str">
        <f t="shared" si="357"/>
        <v>01</v>
      </c>
      <c r="E6107" t="s">
        <v>387</v>
      </c>
      <c r="F6107">
        <v>196</v>
      </c>
      <c r="G6107">
        <v>111</v>
      </c>
      <c r="H6107">
        <v>85</v>
      </c>
      <c r="I6107">
        <v>61</v>
      </c>
      <c r="J6107">
        <v>58</v>
      </c>
      <c r="K6107">
        <v>46</v>
      </c>
      <c r="L6107">
        <v>0</v>
      </c>
      <c r="M6107">
        <v>2024</v>
      </c>
      <c r="N6107">
        <f>VLOOKUP(E6107, '2024D'!$A$2:$G$339, 2, FALSE)</f>
        <v>219</v>
      </c>
      <c r="O6107">
        <f>VLOOKUP(E6107, '2024D'!$A$2:$G$339, 3, FALSE)</f>
        <v>32860</v>
      </c>
      <c r="P6107">
        <f>_20206[[#This Row],[最低排名]]-_20206[[#This Row],[同分人数]]+1</f>
        <v>32642</v>
      </c>
      <c r="Q6107">
        <f>IF(O6107&gt;=开始!$B$6, 1, 0)</f>
        <v>1</v>
      </c>
      <c r="R6107">
        <f>_20206[[#This Row],[最低排名]]-开始!$B$6</f>
        <v>32860</v>
      </c>
    </row>
    <row r="6108" spans="1:18">
      <c r="A6108">
        <v>56501</v>
      </c>
      <c r="B6108" t="s">
        <v>904</v>
      </c>
      <c r="C6108" t="str">
        <f t="shared" si="356"/>
        <v>福建农林</v>
      </c>
      <c r="D6108" t="str">
        <f t="shared" si="357"/>
        <v>01</v>
      </c>
      <c r="E6108" t="s">
        <v>560</v>
      </c>
      <c r="F6108">
        <v>172</v>
      </c>
      <c r="G6108">
        <v>94</v>
      </c>
      <c r="H6108">
        <v>97</v>
      </c>
      <c r="I6108">
        <v>64</v>
      </c>
      <c r="J6108">
        <v>64</v>
      </c>
      <c r="K6108">
        <v>52</v>
      </c>
      <c r="L6108">
        <v>0</v>
      </c>
      <c r="M6108">
        <v>2024</v>
      </c>
      <c r="N6108">
        <f>VLOOKUP(E6108, '2024D'!$A$2:$G$339, 2, FALSE)</f>
        <v>230</v>
      </c>
      <c r="O6108">
        <f>VLOOKUP(E6108, '2024D'!$A$2:$G$339, 3, FALSE)</f>
        <v>32134</v>
      </c>
      <c r="P6108">
        <f>_20206[[#This Row],[最低排名]]-_20206[[#This Row],[同分人数]]+1</f>
        <v>31905</v>
      </c>
      <c r="Q6108">
        <f>IF(O6108&gt;=开始!$B$6, 1, 0)</f>
        <v>1</v>
      </c>
      <c r="R6108">
        <f>_20206[[#This Row],[最低排名]]-开始!$B$6</f>
        <v>32134</v>
      </c>
    </row>
    <row r="6109" spans="1:18">
      <c r="A6109">
        <v>56601</v>
      </c>
      <c r="B6109" t="s">
        <v>905</v>
      </c>
      <c r="C6109" t="str">
        <f t="shared" si="356"/>
        <v>集美大学</v>
      </c>
      <c r="D6109" t="str">
        <f t="shared" si="357"/>
        <v>01</v>
      </c>
      <c r="E6109" t="s">
        <v>184</v>
      </c>
      <c r="F6109">
        <v>199</v>
      </c>
      <c r="G6109">
        <v>105</v>
      </c>
      <c r="H6109">
        <v>108</v>
      </c>
      <c r="I6109">
        <v>52</v>
      </c>
      <c r="J6109">
        <v>49</v>
      </c>
      <c r="K6109">
        <v>43</v>
      </c>
      <c r="L6109">
        <v>0</v>
      </c>
      <c r="M6109">
        <v>2024</v>
      </c>
      <c r="N6109">
        <f>VLOOKUP(E6109, '2024D'!$A$2:$G$339, 2, FALSE)</f>
        <v>266</v>
      </c>
      <c r="O6109">
        <f>VLOOKUP(E6109, '2024D'!$A$2:$G$339, 3, FALSE)</f>
        <v>31665</v>
      </c>
      <c r="P6109">
        <f>_20206[[#This Row],[最低排名]]-_20206[[#This Row],[同分人数]]+1</f>
        <v>31400</v>
      </c>
      <c r="Q6109">
        <f>IF(O6109&gt;=开始!$B$6, 1, 0)</f>
        <v>1</v>
      </c>
      <c r="R6109">
        <f>_20206[[#This Row],[最低排名]]-开始!$B$6</f>
        <v>31665</v>
      </c>
    </row>
    <row r="6110" spans="1:18">
      <c r="A6110">
        <v>56602</v>
      </c>
      <c r="B6110" t="s">
        <v>906</v>
      </c>
      <c r="C6110" t="str">
        <f t="shared" si="356"/>
        <v>集美大学</v>
      </c>
      <c r="D6110" t="str">
        <f t="shared" si="357"/>
        <v>02</v>
      </c>
      <c r="E6110" t="s">
        <v>701</v>
      </c>
      <c r="F6110">
        <v>200</v>
      </c>
      <c r="G6110">
        <v>105</v>
      </c>
      <c r="H6110">
        <v>97</v>
      </c>
      <c r="I6110">
        <v>49</v>
      </c>
      <c r="J6110">
        <v>49</v>
      </c>
      <c r="K6110">
        <v>49</v>
      </c>
      <c r="L6110">
        <v>0</v>
      </c>
      <c r="M6110">
        <v>2024</v>
      </c>
      <c r="N6110">
        <f>VLOOKUP(E6110, '2024D'!$A$2:$G$339, 2, FALSE)</f>
        <v>215</v>
      </c>
      <c r="O6110">
        <f>VLOOKUP(E6110, '2024D'!$A$2:$G$339, 3, FALSE)</f>
        <v>33286</v>
      </c>
      <c r="P6110">
        <f>_20206[[#This Row],[最低排名]]-_20206[[#This Row],[同分人数]]+1</f>
        <v>33072</v>
      </c>
      <c r="Q6110">
        <f>IF(O6110&gt;=开始!$B$6, 1, 0)</f>
        <v>1</v>
      </c>
      <c r="R6110">
        <f>_20206[[#This Row],[最低排名]]-开始!$B$6</f>
        <v>33286</v>
      </c>
    </row>
    <row r="6111" spans="1:18">
      <c r="A6111">
        <v>56603</v>
      </c>
      <c r="B6111" t="s">
        <v>1797</v>
      </c>
      <c r="C6111" t="str">
        <f t="shared" ref="C6111:C6174" si="358">LEFT(B6111, FIND("(", B6111) - 1)</f>
        <v>集美大学</v>
      </c>
      <c r="D6111" t="str">
        <f t="shared" si="357"/>
        <v>03</v>
      </c>
      <c r="E6111" t="s">
        <v>126</v>
      </c>
      <c r="F6111">
        <v>189</v>
      </c>
      <c r="G6111">
        <v>100</v>
      </c>
      <c r="H6111">
        <v>106</v>
      </c>
      <c r="I6111">
        <v>61</v>
      </c>
      <c r="J6111">
        <v>58</v>
      </c>
      <c r="K6111">
        <v>55</v>
      </c>
      <c r="L6111">
        <v>0</v>
      </c>
      <c r="M6111">
        <v>2024</v>
      </c>
      <c r="N6111">
        <f>VLOOKUP(E6111, '2024D'!$A$2:$G$339, 2, FALSE)</f>
        <v>277</v>
      </c>
      <c r="O6111">
        <f>VLOOKUP(E6111, '2024D'!$A$2:$G$339, 3, FALSE)</f>
        <v>27273</v>
      </c>
      <c r="P6111">
        <f>_20206[[#This Row],[最低排名]]-_20206[[#This Row],[同分人数]]+1</f>
        <v>26997</v>
      </c>
      <c r="Q6111">
        <f>IF(O6111&gt;=开始!$B$6, 1, 0)</f>
        <v>1</v>
      </c>
      <c r="R6111">
        <f>_20206[[#This Row],[最低排名]]-开始!$B$6</f>
        <v>27273</v>
      </c>
    </row>
    <row r="6112" spans="1:18">
      <c r="A6112">
        <v>56701</v>
      </c>
      <c r="B6112" t="s">
        <v>907</v>
      </c>
      <c r="C6112" t="str">
        <f t="shared" si="358"/>
        <v>福建医大</v>
      </c>
      <c r="D6112" t="str">
        <f t="shared" si="357"/>
        <v>01</v>
      </c>
      <c r="E6112" t="s">
        <v>43</v>
      </c>
      <c r="F6112">
        <v>200</v>
      </c>
      <c r="G6112">
        <v>102</v>
      </c>
      <c r="H6112">
        <v>123</v>
      </c>
      <c r="I6112">
        <v>64</v>
      </c>
      <c r="J6112">
        <v>61</v>
      </c>
      <c r="K6112">
        <v>55</v>
      </c>
      <c r="L6112">
        <v>0</v>
      </c>
      <c r="M6112">
        <v>2024</v>
      </c>
      <c r="N6112">
        <f>VLOOKUP(E6112, '2024D'!$A$2:$G$339, 2, FALSE)</f>
        <v>228</v>
      </c>
      <c r="O6112">
        <f>VLOOKUP(E6112, '2024D'!$A$2:$G$339, 3, FALSE)</f>
        <v>18767</v>
      </c>
      <c r="P6112">
        <f>_20206[[#This Row],[最低排名]]-_20206[[#This Row],[同分人数]]+1</f>
        <v>18540</v>
      </c>
      <c r="Q6112">
        <f>IF(O6112&gt;=开始!$B$6, 1, 0)</f>
        <v>1</v>
      </c>
      <c r="R6112">
        <f>_20206[[#This Row],[最低排名]]-开始!$B$6</f>
        <v>18767</v>
      </c>
    </row>
    <row r="6113" spans="1:18">
      <c r="A6113">
        <v>56801</v>
      </c>
      <c r="B6113" t="s">
        <v>2294</v>
      </c>
      <c r="C6113" t="str">
        <f t="shared" si="358"/>
        <v>厦门医学</v>
      </c>
      <c r="D6113" t="str">
        <f t="shared" si="357"/>
        <v>01</v>
      </c>
      <c r="E6113" t="s">
        <v>79</v>
      </c>
      <c r="F6113">
        <v>205</v>
      </c>
      <c r="G6113">
        <v>113</v>
      </c>
      <c r="H6113">
        <v>122</v>
      </c>
      <c r="I6113">
        <v>67</v>
      </c>
      <c r="J6113">
        <v>55</v>
      </c>
      <c r="K6113">
        <v>52</v>
      </c>
      <c r="L6113">
        <v>0</v>
      </c>
      <c r="M6113">
        <v>2024</v>
      </c>
      <c r="N6113">
        <f>VLOOKUP(E6113, '2024D'!$A$2:$G$339, 2, FALSE)</f>
        <v>235</v>
      </c>
      <c r="O6113">
        <f>VLOOKUP(E6113, '2024D'!$A$2:$G$339, 3, FALSE)</f>
        <v>19243</v>
      </c>
      <c r="P6113">
        <f>_20206[[#This Row],[最低排名]]-_20206[[#This Row],[同分人数]]+1</f>
        <v>19009</v>
      </c>
      <c r="Q6113">
        <f>IF(O6113&gt;=开始!$B$6, 1, 0)</f>
        <v>1</v>
      </c>
      <c r="R6113">
        <f>_20206[[#This Row],[最低排名]]-开始!$B$6</f>
        <v>19243</v>
      </c>
    </row>
    <row r="6114" spans="1:18">
      <c r="A6114">
        <v>56901</v>
      </c>
      <c r="B6114" t="s">
        <v>909</v>
      </c>
      <c r="C6114" t="str">
        <f t="shared" si="358"/>
        <v>泉州师范</v>
      </c>
      <c r="D6114" t="str">
        <f t="shared" ref="D6114:D6177" si="359">MID(B6114, FIND("(", B6114) + 1, FIND(")", B6114) - FIND("(", B6114) - 1)</f>
        <v>01</v>
      </c>
      <c r="E6114" t="s">
        <v>203</v>
      </c>
      <c r="F6114">
        <v>193</v>
      </c>
      <c r="G6114">
        <v>107</v>
      </c>
      <c r="H6114">
        <v>93</v>
      </c>
      <c r="I6114">
        <v>55</v>
      </c>
      <c r="J6114">
        <v>46</v>
      </c>
      <c r="K6114">
        <v>43</v>
      </c>
      <c r="L6114">
        <v>0</v>
      </c>
      <c r="M6114">
        <v>2024</v>
      </c>
      <c r="N6114">
        <f>VLOOKUP(E6114, '2024D'!$A$2:$G$339, 2, FALSE)</f>
        <v>214</v>
      </c>
      <c r="O6114">
        <f>VLOOKUP(E6114, '2024D'!$A$2:$G$339, 3, FALSE)</f>
        <v>36436</v>
      </c>
      <c r="P6114">
        <f>_20206[[#This Row],[最低排名]]-_20206[[#This Row],[同分人数]]+1</f>
        <v>36223</v>
      </c>
      <c r="Q6114">
        <f>IF(O6114&gt;=开始!$B$6, 1, 0)</f>
        <v>1</v>
      </c>
      <c r="R6114">
        <f>_20206[[#This Row],[最低排名]]-开始!$B$6</f>
        <v>36436</v>
      </c>
    </row>
    <row r="6115" spans="1:18">
      <c r="A6115">
        <v>56902</v>
      </c>
      <c r="B6115" t="s">
        <v>910</v>
      </c>
      <c r="C6115" t="str">
        <f t="shared" si="358"/>
        <v>泉州师范</v>
      </c>
      <c r="D6115" t="str">
        <f t="shared" si="359"/>
        <v>02</v>
      </c>
      <c r="E6115" t="s">
        <v>469</v>
      </c>
      <c r="F6115">
        <v>180</v>
      </c>
      <c r="G6115">
        <v>107</v>
      </c>
      <c r="H6115">
        <v>126</v>
      </c>
      <c r="I6115">
        <v>46</v>
      </c>
      <c r="J6115">
        <v>40</v>
      </c>
      <c r="K6115">
        <v>40</v>
      </c>
      <c r="L6115">
        <v>0</v>
      </c>
      <c r="M6115">
        <v>2024</v>
      </c>
      <c r="N6115">
        <f>VLOOKUP(E6115, '2024D'!$A$2:$G$339, 2, FALSE)</f>
        <v>227</v>
      </c>
      <c r="O6115">
        <f>VLOOKUP(E6115, '2024D'!$A$2:$G$339, 3, FALSE)</f>
        <v>36033</v>
      </c>
      <c r="P6115">
        <f>_20206[[#This Row],[最低排名]]-_20206[[#This Row],[同分人数]]+1</f>
        <v>35807</v>
      </c>
      <c r="Q6115">
        <f>IF(O6115&gt;=开始!$B$6, 1, 0)</f>
        <v>1</v>
      </c>
      <c r="R6115">
        <f>_20206[[#This Row],[最低排名]]-开始!$B$6</f>
        <v>36033</v>
      </c>
    </row>
    <row r="6116" spans="1:18">
      <c r="A6116">
        <v>57001</v>
      </c>
      <c r="B6116" t="s">
        <v>914</v>
      </c>
      <c r="C6116" t="str">
        <f t="shared" si="358"/>
        <v>厦门理工</v>
      </c>
      <c r="D6116" t="str">
        <f t="shared" si="359"/>
        <v>01</v>
      </c>
      <c r="E6116" t="s">
        <v>528</v>
      </c>
      <c r="F6116">
        <v>201</v>
      </c>
      <c r="G6116">
        <v>105</v>
      </c>
      <c r="H6116">
        <v>98</v>
      </c>
      <c r="I6116">
        <v>49</v>
      </c>
      <c r="J6116">
        <v>46</v>
      </c>
      <c r="K6116">
        <v>46</v>
      </c>
      <c r="L6116">
        <v>0</v>
      </c>
      <c r="M6116">
        <v>2024</v>
      </c>
      <c r="N6116">
        <f>VLOOKUP(E6116, '2024D'!$A$2:$G$339, 2, FALSE)</f>
        <v>240</v>
      </c>
      <c r="O6116">
        <f>VLOOKUP(E6116, '2024D'!$A$2:$G$339, 3, FALSE)</f>
        <v>34239</v>
      </c>
      <c r="P6116">
        <f>_20206[[#This Row],[最低排名]]-_20206[[#This Row],[同分人数]]+1</f>
        <v>34000</v>
      </c>
      <c r="Q6116">
        <f>IF(O6116&gt;=开始!$B$6, 1, 0)</f>
        <v>1</v>
      </c>
      <c r="R6116">
        <f>_20206[[#This Row],[最低排名]]-开始!$B$6</f>
        <v>34239</v>
      </c>
    </row>
    <row r="6117" spans="1:18">
      <c r="A6117">
        <v>57002</v>
      </c>
      <c r="B6117" t="s">
        <v>915</v>
      </c>
      <c r="C6117" t="str">
        <f t="shared" si="358"/>
        <v>厦门理工</v>
      </c>
      <c r="D6117" t="str">
        <f t="shared" si="359"/>
        <v>02</v>
      </c>
      <c r="E6117" t="s">
        <v>309</v>
      </c>
      <c r="F6117">
        <v>183</v>
      </c>
      <c r="G6117">
        <v>99</v>
      </c>
      <c r="H6117">
        <v>118</v>
      </c>
      <c r="I6117">
        <v>49</v>
      </c>
      <c r="J6117">
        <v>46</v>
      </c>
      <c r="K6117">
        <v>46</v>
      </c>
      <c r="L6117">
        <v>0</v>
      </c>
      <c r="M6117">
        <v>2024</v>
      </c>
      <c r="N6117">
        <f>VLOOKUP(E6117, '2024D'!$A$2:$G$339, 2, FALSE)</f>
        <v>250</v>
      </c>
      <c r="O6117">
        <f>VLOOKUP(E6117, '2024D'!$A$2:$G$339, 3, FALSE)</f>
        <v>33781</v>
      </c>
      <c r="P6117">
        <f>_20206[[#This Row],[最低排名]]-_20206[[#This Row],[同分人数]]+1</f>
        <v>33532</v>
      </c>
      <c r="Q6117">
        <f>IF(O6117&gt;=开始!$B$6, 1, 0)</f>
        <v>1</v>
      </c>
      <c r="R6117">
        <f>_20206[[#This Row],[最低排名]]-开始!$B$6</f>
        <v>33781</v>
      </c>
    </row>
    <row r="6118" spans="1:18">
      <c r="A6118">
        <v>57003</v>
      </c>
      <c r="B6118" t="s">
        <v>2295</v>
      </c>
      <c r="C6118" t="str">
        <f t="shared" si="358"/>
        <v>厦门理工</v>
      </c>
      <c r="D6118" t="str">
        <f t="shared" si="359"/>
        <v>03</v>
      </c>
      <c r="E6118" t="s">
        <v>560</v>
      </c>
      <c r="F6118">
        <v>178</v>
      </c>
      <c r="G6118">
        <v>97</v>
      </c>
      <c r="H6118">
        <v>118</v>
      </c>
      <c r="I6118">
        <v>58</v>
      </c>
      <c r="J6118">
        <v>49</v>
      </c>
      <c r="K6118">
        <v>46</v>
      </c>
      <c r="L6118">
        <v>0</v>
      </c>
      <c r="M6118">
        <v>2024</v>
      </c>
      <c r="N6118">
        <f>VLOOKUP(E6118, '2024D'!$A$2:$G$339, 2, FALSE)</f>
        <v>230</v>
      </c>
      <c r="O6118">
        <f>VLOOKUP(E6118, '2024D'!$A$2:$G$339, 3, FALSE)</f>
        <v>32134</v>
      </c>
      <c r="P6118">
        <f>_20206[[#This Row],[最低排名]]-_20206[[#This Row],[同分人数]]+1</f>
        <v>31905</v>
      </c>
      <c r="Q6118">
        <f>IF(O6118&gt;=开始!$B$6, 1, 0)</f>
        <v>1</v>
      </c>
      <c r="R6118">
        <f>_20206[[#This Row],[最低排名]]-开始!$B$6</f>
        <v>32134</v>
      </c>
    </row>
    <row r="6119" spans="1:18">
      <c r="A6119">
        <v>57101</v>
      </c>
      <c r="B6119" t="s">
        <v>916</v>
      </c>
      <c r="C6119" t="str">
        <f t="shared" si="358"/>
        <v>厦大嘉庚</v>
      </c>
      <c r="D6119" t="str">
        <f t="shared" si="359"/>
        <v>01</v>
      </c>
      <c r="E6119" t="s">
        <v>412</v>
      </c>
      <c r="F6119">
        <v>189</v>
      </c>
      <c r="G6119">
        <v>99</v>
      </c>
      <c r="H6119">
        <v>93</v>
      </c>
      <c r="I6119">
        <v>49</v>
      </c>
      <c r="J6119">
        <v>43</v>
      </c>
      <c r="K6119">
        <v>43</v>
      </c>
      <c r="L6119">
        <v>0</v>
      </c>
      <c r="M6119">
        <v>2024</v>
      </c>
      <c r="N6119">
        <f>VLOOKUP(E6119, '2024D'!$A$2:$G$339, 2, FALSE)</f>
        <v>210</v>
      </c>
      <c r="O6119">
        <f>VLOOKUP(E6119, '2024D'!$A$2:$G$339, 3, FALSE)</f>
        <v>39079</v>
      </c>
      <c r="P6119">
        <f>_20206[[#This Row],[最低排名]]-_20206[[#This Row],[同分人数]]+1</f>
        <v>38870</v>
      </c>
      <c r="Q6119">
        <f>IF(O6119&gt;=开始!$B$6, 1, 0)</f>
        <v>1</v>
      </c>
      <c r="R6119">
        <f>_20206[[#This Row],[最低排名]]-开始!$B$6</f>
        <v>39079</v>
      </c>
    </row>
    <row r="6120" spans="1:18">
      <c r="A6120">
        <v>57102</v>
      </c>
      <c r="B6120" t="s">
        <v>917</v>
      </c>
      <c r="C6120" t="str">
        <f t="shared" si="358"/>
        <v>厦大嘉庚</v>
      </c>
      <c r="D6120" t="str">
        <f t="shared" si="359"/>
        <v>02</v>
      </c>
      <c r="E6120" t="s">
        <v>738</v>
      </c>
      <c r="F6120">
        <v>192</v>
      </c>
      <c r="G6120">
        <v>98</v>
      </c>
      <c r="H6120">
        <v>79</v>
      </c>
      <c r="I6120">
        <v>58</v>
      </c>
      <c r="J6120">
        <v>43</v>
      </c>
      <c r="K6120">
        <v>40</v>
      </c>
      <c r="L6120">
        <v>0</v>
      </c>
      <c r="M6120">
        <v>2024</v>
      </c>
      <c r="N6120">
        <f>VLOOKUP(E6120, '2024D'!$A$2:$G$339, 2, FALSE)</f>
        <v>175</v>
      </c>
      <c r="O6120">
        <f>VLOOKUP(E6120, '2024D'!$A$2:$G$339, 3, FALSE)</f>
        <v>39998</v>
      </c>
      <c r="P6120">
        <f>_20206[[#This Row],[最低排名]]-_20206[[#This Row],[同分人数]]+1</f>
        <v>39824</v>
      </c>
      <c r="Q6120">
        <f>IF(O6120&gt;=开始!$B$6, 1, 0)</f>
        <v>1</v>
      </c>
      <c r="R6120">
        <f>_20206[[#This Row],[最低排名]]-开始!$B$6</f>
        <v>39998</v>
      </c>
    </row>
    <row r="6121" spans="1:18">
      <c r="A6121">
        <v>57103</v>
      </c>
      <c r="B6121" t="s">
        <v>918</v>
      </c>
      <c r="C6121" t="str">
        <f t="shared" si="358"/>
        <v>厦大嘉庚</v>
      </c>
      <c r="D6121" t="str">
        <f t="shared" si="359"/>
        <v>03</v>
      </c>
      <c r="E6121" t="s">
        <v>221</v>
      </c>
      <c r="F6121">
        <v>161</v>
      </c>
      <c r="G6121">
        <v>91</v>
      </c>
      <c r="H6121">
        <v>86</v>
      </c>
      <c r="I6121">
        <v>58</v>
      </c>
      <c r="J6121">
        <v>52</v>
      </c>
      <c r="K6121">
        <v>52</v>
      </c>
      <c r="L6121">
        <v>0</v>
      </c>
      <c r="M6121">
        <v>2024</v>
      </c>
      <c r="N6121">
        <f>VLOOKUP(E6121, '2024D'!$A$2:$G$339, 2, FALSE)</f>
        <v>172</v>
      </c>
      <c r="O6121">
        <f>VLOOKUP(E6121, '2024D'!$A$2:$G$339, 3, FALSE)</f>
        <v>40573</v>
      </c>
      <c r="P6121">
        <f>_20206[[#This Row],[最低排名]]-_20206[[#This Row],[同分人数]]+1</f>
        <v>40402</v>
      </c>
      <c r="Q6121">
        <f>IF(O6121&gt;=开始!$B$6, 1, 0)</f>
        <v>1</v>
      </c>
      <c r="R6121">
        <f>_20206[[#This Row],[最低排名]]-开始!$B$6</f>
        <v>40573</v>
      </c>
    </row>
    <row r="6122" spans="1:18">
      <c r="A6122">
        <v>57201</v>
      </c>
      <c r="B6122" t="s">
        <v>920</v>
      </c>
      <c r="C6122" t="str">
        <f t="shared" si="358"/>
        <v>集美诚毅</v>
      </c>
      <c r="D6122" t="str">
        <f t="shared" si="359"/>
        <v>01</v>
      </c>
      <c r="E6122" t="s">
        <v>1548</v>
      </c>
      <c r="F6122">
        <v>190</v>
      </c>
      <c r="G6122">
        <v>96</v>
      </c>
      <c r="H6122">
        <v>75</v>
      </c>
      <c r="I6122">
        <v>52</v>
      </c>
      <c r="J6122">
        <v>43</v>
      </c>
      <c r="K6122">
        <v>43</v>
      </c>
      <c r="L6122">
        <v>0</v>
      </c>
      <c r="M6122">
        <v>2024</v>
      </c>
      <c r="N6122">
        <f>VLOOKUP(E6122, '2024D'!$A$2:$G$339, 2, FALSE)</f>
        <v>161</v>
      </c>
      <c r="O6122">
        <f>VLOOKUP(E6122, '2024D'!$A$2:$G$339, 3, FALSE)</f>
        <v>41594</v>
      </c>
      <c r="P6122">
        <f>_20206[[#This Row],[最低排名]]-_20206[[#This Row],[同分人数]]+1</f>
        <v>41434</v>
      </c>
      <c r="Q6122">
        <f>IF(O6122&gt;=开始!$B$6, 1, 0)</f>
        <v>1</v>
      </c>
      <c r="R6122">
        <f>_20206[[#This Row],[最低排名]]-开始!$B$6</f>
        <v>41594</v>
      </c>
    </row>
    <row r="6123" spans="1:18">
      <c r="A6123">
        <v>57301</v>
      </c>
      <c r="B6123" t="s">
        <v>921</v>
      </c>
      <c r="C6123" t="str">
        <f t="shared" si="358"/>
        <v>闽农金山</v>
      </c>
      <c r="D6123" t="str">
        <f t="shared" si="359"/>
        <v>01</v>
      </c>
      <c r="E6123" t="s">
        <v>198</v>
      </c>
      <c r="F6123">
        <v>177</v>
      </c>
      <c r="G6123">
        <v>103</v>
      </c>
      <c r="H6123">
        <v>96</v>
      </c>
      <c r="I6123">
        <v>46</v>
      </c>
      <c r="J6123">
        <v>43</v>
      </c>
      <c r="K6123">
        <v>43</v>
      </c>
      <c r="L6123">
        <v>0</v>
      </c>
      <c r="M6123">
        <v>2024</v>
      </c>
      <c r="N6123">
        <f>VLOOKUP(E6123, '2024D'!$A$2:$G$339, 2, FALSE)</f>
        <v>194</v>
      </c>
      <c r="O6123">
        <f>VLOOKUP(E6123, '2024D'!$A$2:$G$339, 3, FALSE)</f>
        <v>41271</v>
      </c>
      <c r="P6123">
        <f>_20206[[#This Row],[最低排名]]-_20206[[#This Row],[同分人数]]+1</f>
        <v>41078</v>
      </c>
      <c r="Q6123">
        <f>IF(O6123&gt;=开始!$B$6, 1, 0)</f>
        <v>1</v>
      </c>
      <c r="R6123">
        <f>_20206[[#This Row],[最低排名]]-开始!$B$6</f>
        <v>41271</v>
      </c>
    </row>
    <row r="6124" spans="1:18">
      <c r="A6124">
        <v>57401</v>
      </c>
      <c r="B6124" t="s">
        <v>922</v>
      </c>
      <c r="C6124" t="str">
        <f t="shared" si="358"/>
        <v>福州外贸</v>
      </c>
      <c r="D6124" t="str">
        <f t="shared" si="359"/>
        <v>01</v>
      </c>
      <c r="E6124" t="s">
        <v>1548</v>
      </c>
      <c r="F6124">
        <v>180</v>
      </c>
      <c r="G6124">
        <v>94</v>
      </c>
      <c r="H6124">
        <v>76</v>
      </c>
      <c r="I6124">
        <v>52</v>
      </c>
      <c r="J6124">
        <v>49</v>
      </c>
      <c r="K6124">
        <v>46</v>
      </c>
      <c r="L6124">
        <v>0</v>
      </c>
      <c r="M6124">
        <v>2024</v>
      </c>
      <c r="N6124">
        <f>VLOOKUP(E6124, '2024D'!$A$2:$G$339, 2, FALSE)</f>
        <v>161</v>
      </c>
      <c r="O6124">
        <f>VLOOKUP(E6124, '2024D'!$A$2:$G$339, 3, FALSE)</f>
        <v>41594</v>
      </c>
      <c r="P6124">
        <f>_20206[[#This Row],[最低排名]]-_20206[[#This Row],[同分人数]]+1</f>
        <v>41434</v>
      </c>
      <c r="Q6124">
        <f>IF(O6124&gt;=开始!$B$6, 1, 0)</f>
        <v>1</v>
      </c>
      <c r="R6124">
        <f>_20206[[#This Row],[最低排名]]-开始!$B$6</f>
        <v>41594</v>
      </c>
    </row>
    <row r="6125" spans="1:18">
      <c r="A6125">
        <v>57402</v>
      </c>
      <c r="B6125" t="s">
        <v>923</v>
      </c>
      <c r="C6125" t="str">
        <f t="shared" si="358"/>
        <v>福州外贸</v>
      </c>
      <c r="D6125" t="str">
        <f t="shared" si="359"/>
        <v>02</v>
      </c>
      <c r="E6125" t="s">
        <v>1548</v>
      </c>
      <c r="F6125">
        <v>168</v>
      </c>
      <c r="G6125">
        <v>92</v>
      </c>
      <c r="H6125">
        <v>103</v>
      </c>
      <c r="I6125">
        <v>49</v>
      </c>
      <c r="J6125">
        <v>43</v>
      </c>
      <c r="K6125">
        <v>40</v>
      </c>
      <c r="L6125">
        <v>0</v>
      </c>
      <c r="M6125">
        <v>2024</v>
      </c>
      <c r="N6125">
        <f>VLOOKUP(E6125, '2024D'!$A$2:$G$339, 2, FALSE)</f>
        <v>161</v>
      </c>
      <c r="O6125">
        <f>VLOOKUP(E6125, '2024D'!$A$2:$G$339, 3, FALSE)</f>
        <v>41594</v>
      </c>
      <c r="P6125">
        <f>_20206[[#This Row],[最低排名]]-_20206[[#This Row],[同分人数]]+1</f>
        <v>41434</v>
      </c>
      <c r="Q6125">
        <f>IF(O6125&gt;=开始!$B$6, 1, 0)</f>
        <v>1</v>
      </c>
      <c r="R6125">
        <f>_20206[[#This Row],[最低排名]]-开始!$B$6</f>
        <v>41594</v>
      </c>
    </row>
    <row r="6126" spans="1:18">
      <c r="A6126">
        <v>57403</v>
      </c>
      <c r="B6126" t="s">
        <v>2296</v>
      </c>
      <c r="C6126" t="str">
        <f t="shared" si="358"/>
        <v>福州外贸</v>
      </c>
      <c r="D6126" t="str">
        <f t="shared" si="359"/>
        <v>03</v>
      </c>
      <c r="E6126" t="s">
        <v>1548</v>
      </c>
      <c r="F6126">
        <v>164</v>
      </c>
      <c r="G6126">
        <v>96</v>
      </c>
      <c r="H6126">
        <v>83</v>
      </c>
      <c r="I6126">
        <v>58</v>
      </c>
      <c r="J6126">
        <v>55</v>
      </c>
      <c r="K6126">
        <v>43</v>
      </c>
      <c r="L6126">
        <v>0</v>
      </c>
      <c r="M6126">
        <v>2024</v>
      </c>
      <c r="N6126">
        <f>VLOOKUP(E6126, '2024D'!$A$2:$G$339, 2, FALSE)</f>
        <v>161</v>
      </c>
      <c r="O6126">
        <f>VLOOKUP(E6126, '2024D'!$A$2:$G$339, 3, FALSE)</f>
        <v>41594</v>
      </c>
      <c r="P6126">
        <f>_20206[[#This Row],[最低排名]]-_20206[[#This Row],[同分人数]]+1</f>
        <v>41434</v>
      </c>
      <c r="Q6126">
        <f>IF(O6126&gt;=开始!$B$6, 1, 0)</f>
        <v>1</v>
      </c>
      <c r="R6126">
        <f>_20206[[#This Row],[最低排名]]-开始!$B$6</f>
        <v>41594</v>
      </c>
    </row>
    <row r="6127" spans="1:18">
      <c r="A6127">
        <v>59101</v>
      </c>
      <c r="B6127" t="s">
        <v>924</v>
      </c>
      <c r="C6127" t="str">
        <f t="shared" si="358"/>
        <v>南昌大学</v>
      </c>
      <c r="D6127" t="str">
        <f t="shared" si="359"/>
        <v>01</v>
      </c>
      <c r="E6127" t="s">
        <v>160</v>
      </c>
      <c r="F6127">
        <v>233</v>
      </c>
      <c r="G6127">
        <v>123</v>
      </c>
      <c r="H6127">
        <v>115</v>
      </c>
      <c r="I6127">
        <v>67</v>
      </c>
      <c r="J6127">
        <v>61</v>
      </c>
      <c r="K6127">
        <v>58</v>
      </c>
      <c r="L6127">
        <v>0</v>
      </c>
      <c r="M6127">
        <v>2024</v>
      </c>
      <c r="N6127">
        <f>VLOOKUP(E6127, '2024D'!$A$2:$G$339, 2, FALSE)</f>
        <v>249</v>
      </c>
      <c r="O6127">
        <f>VLOOKUP(E6127, '2024D'!$A$2:$G$339, 3, FALSE)</f>
        <v>11234</v>
      </c>
      <c r="P6127">
        <f>_20206[[#This Row],[最低排名]]-_20206[[#This Row],[同分人数]]+1</f>
        <v>10986</v>
      </c>
      <c r="Q6127">
        <f>IF(O6127&gt;=开始!$B$6, 1, 0)</f>
        <v>1</v>
      </c>
      <c r="R6127">
        <f>_20206[[#This Row],[最低排名]]-开始!$B$6</f>
        <v>11234</v>
      </c>
    </row>
    <row r="6128" spans="1:18">
      <c r="A6128">
        <v>59102</v>
      </c>
      <c r="B6128" t="s">
        <v>925</v>
      </c>
      <c r="C6128" t="str">
        <f t="shared" si="358"/>
        <v>南昌大学</v>
      </c>
      <c r="D6128" t="str">
        <f t="shared" si="359"/>
        <v>02</v>
      </c>
      <c r="E6128" t="s">
        <v>72</v>
      </c>
      <c r="F6128">
        <v>227</v>
      </c>
      <c r="G6128">
        <v>119</v>
      </c>
      <c r="H6128">
        <v>124</v>
      </c>
      <c r="I6128">
        <v>58</v>
      </c>
      <c r="J6128">
        <v>58</v>
      </c>
      <c r="K6128">
        <v>55</v>
      </c>
      <c r="L6128">
        <v>0</v>
      </c>
      <c r="M6128">
        <v>2024</v>
      </c>
      <c r="N6128">
        <f>VLOOKUP(E6128, '2024D'!$A$2:$G$339, 2, FALSE)</f>
        <v>263</v>
      </c>
      <c r="O6128">
        <f>VLOOKUP(E6128, '2024D'!$A$2:$G$339, 3, FALSE)</f>
        <v>14026</v>
      </c>
      <c r="P6128">
        <f>_20206[[#This Row],[最低排名]]-_20206[[#This Row],[同分人数]]+1</f>
        <v>13764</v>
      </c>
      <c r="Q6128">
        <f>IF(O6128&gt;=开始!$B$6, 1, 0)</f>
        <v>1</v>
      </c>
      <c r="R6128">
        <f>_20206[[#This Row],[最低排名]]-开始!$B$6</f>
        <v>14026</v>
      </c>
    </row>
    <row r="6129" spans="1:18">
      <c r="A6129">
        <v>59103</v>
      </c>
      <c r="B6129" t="s">
        <v>926</v>
      </c>
      <c r="C6129" t="str">
        <f t="shared" si="358"/>
        <v>南昌大学</v>
      </c>
      <c r="D6129" t="str">
        <f t="shared" si="359"/>
        <v>03</v>
      </c>
      <c r="E6129" t="s">
        <v>60</v>
      </c>
      <c r="F6129">
        <v>236</v>
      </c>
      <c r="G6129">
        <v>124</v>
      </c>
      <c r="H6129">
        <v>126</v>
      </c>
      <c r="I6129">
        <v>64</v>
      </c>
      <c r="J6129">
        <v>61</v>
      </c>
      <c r="K6129">
        <v>61</v>
      </c>
      <c r="L6129">
        <v>0</v>
      </c>
      <c r="M6129">
        <v>2024</v>
      </c>
      <c r="N6129">
        <f>VLOOKUP(E6129, '2024D'!$A$2:$G$339, 2, FALSE)</f>
        <v>203</v>
      </c>
      <c r="O6129">
        <f>VLOOKUP(E6129, '2024D'!$A$2:$G$339, 3, FALSE)</f>
        <v>8178</v>
      </c>
      <c r="P6129">
        <f>_20206[[#This Row],[最低排名]]-_20206[[#This Row],[同分人数]]+1</f>
        <v>7976</v>
      </c>
      <c r="Q6129">
        <f>IF(O6129&gt;=开始!$B$6, 1, 0)</f>
        <v>1</v>
      </c>
      <c r="R6129">
        <f>_20206[[#This Row],[最低排名]]-开始!$B$6</f>
        <v>8178</v>
      </c>
    </row>
    <row r="6130" spans="1:18">
      <c r="A6130">
        <v>59201</v>
      </c>
      <c r="B6130" t="s">
        <v>929</v>
      </c>
      <c r="C6130" t="str">
        <f t="shared" si="358"/>
        <v>华东交大</v>
      </c>
      <c r="D6130" t="str">
        <f t="shared" si="359"/>
        <v>01</v>
      </c>
      <c r="E6130" t="s">
        <v>389</v>
      </c>
      <c r="F6130">
        <v>199</v>
      </c>
      <c r="G6130">
        <v>100</v>
      </c>
      <c r="H6130">
        <v>94</v>
      </c>
      <c r="I6130">
        <v>58</v>
      </c>
      <c r="J6130">
        <v>52</v>
      </c>
      <c r="K6130">
        <v>49</v>
      </c>
      <c r="L6130">
        <v>0</v>
      </c>
      <c r="M6130">
        <v>2024</v>
      </c>
      <c r="N6130">
        <f>VLOOKUP(E6130, '2024D'!$A$2:$G$339, 2, FALSE)</f>
        <v>220</v>
      </c>
      <c r="O6130">
        <f>VLOOKUP(E6130, '2024D'!$A$2:$G$339, 3, FALSE)</f>
        <v>31399</v>
      </c>
      <c r="P6130">
        <f>_20206[[#This Row],[最低排名]]-_20206[[#This Row],[同分人数]]+1</f>
        <v>31180</v>
      </c>
      <c r="Q6130">
        <f>IF(O6130&gt;=开始!$B$6, 1, 0)</f>
        <v>1</v>
      </c>
      <c r="R6130">
        <f>_20206[[#This Row],[最低排名]]-开始!$B$6</f>
        <v>31399</v>
      </c>
    </row>
    <row r="6131" spans="1:18">
      <c r="A6131">
        <v>59202</v>
      </c>
      <c r="B6131" t="s">
        <v>930</v>
      </c>
      <c r="C6131" t="str">
        <f t="shared" si="358"/>
        <v>华东交大</v>
      </c>
      <c r="D6131" t="str">
        <f t="shared" si="359"/>
        <v>02</v>
      </c>
      <c r="E6131" t="s">
        <v>217</v>
      </c>
      <c r="F6131">
        <v>200</v>
      </c>
      <c r="G6131">
        <v>113</v>
      </c>
      <c r="H6131">
        <v>115</v>
      </c>
      <c r="I6131">
        <v>61</v>
      </c>
      <c r="J6131">
        <v>52</v>
      </c>
      <c r="K6131">
        <v>46</v>
      </c>
      <c r="L6131">
        <v>0</v>
      </c>
      <c r="M6131">
        <v>2024</v>
      </c>
      <c r="N6131">
        <f>VLOOKUP(E6131, '2024D'!$A$2:$G$339, 2, FALSE)</f>
        <v>215</v>
      </c>
      <c r="O6131">
        <f>VLOOKUP(E6131, '2024D'!$A$2:$G$339, 3, FALSE)</f>
        <v>26034</v>
      </c>
      <c r="P6131">
        <f>_20206[[#This Row],[最低排名]]-_20206[[#This Row],[同分人数]]+1</f>
        <v>25820</v>
      </c>
      <c r="Q6131">
        <f>IF(O6131&gt;=开始!$B$6, 1, 0)</f>
        <v>1</v>
      </c>
      <c r="R6131">
        <f>_20206[[#This Row],[最低排名]]-开始!$B$6</f>
        <v>26034</v>
      </c>
    </row>
    <row r="6132" spans="1:18">
      <c r="A6132">
        <v>59301</v>
      </c>
      <c r="B6132" t="s">
        <v>931</v>
      </c>
      <c r="C6132" t="str">
        <f t="shared" si="358"/>
        <v>东华理工</v>
      </c>
      <c r="D6132" t="str">
        <f t="shared" si="359"/>
        <v>01</v>
      </c>
      <c r="E6132" t="s">
        <v>228</v>
      </c>
      <c r="F6132">
        <v>182</v>
      </c>
      <c r="G6132">
        <v>96</v>
      </c>
      <c r="H6132">
        <v>119</v>
      </c>
      <c r="I6132">
        <v>52</v>
      </c>
      <c r="J6132">
        <v>43</v>
      </c>
      <c r="K6132">
        <v>43</v>
      </c>
      <c r="L6132">
        <v>0</v>
      </c>
      <c r="M6132">
        <v>2024</v>
      </c>
      <c r="N6132">
        <f>VLOOKUP(E6132, '2024D'!$A$2:$G$339, 2, FALSE)</f>
        <v>243</v>
      </c>
      <c r="O6132">
        <f>VLOOKUP(E6132, '2024D'!$A$2:$G$339, 3, FALSE)</f>
        <v>34482</v>
      </c>
      <c r="P6132">
        <f>_20206[[#This Row],[最低排名]]-_20206[[#This Row],[同分人数]]+1</f>
        <v>34240</v>
      </c>
      <c r="Q6132">
        <f>IF(O6132&gt;=开始!$B$6, 1, 0)</f>
        <v>1</v>
      </c>
      <c r="R6132">
        <f>_20206[[#This Row],[最低排名]]-开始!$B$6</f>
        <v>34482</v>
      </c>
    </row>
    <row r="6133" spans="1:18">
      <c r="A6133">
        <v>59302</v>
      </c>
      <c r="B6133" t="s">
        <v>932</v>
      </c>
      <c r="C6133" t="str">
        <f t="shared" si="358"/>
        <v>东华理工</v>
      </c>
      <c r="D6133" t="str">
        <f t="shared" si="359"/>
        <v>02</v>
      </c>
      <c r="E6133" t="s">
        <v>228</v>
      </c>
      <c r="F6133">
        <v>200</v>
      </c>
      <c r="G6133">
        <v>107</v>
      </c>
      <c r="H6133">
        <v>83</v>
      </c>
      <c r="I6133">
        <v>61</v>
      </c>
      <c r="J6133">
        <v>49</v>
      </c>
      <c r="K6133">
        <v>46</v>
      </c>
      <c r="L6133">
        <v>0</v>
      </c>
      <c r="M6133">
        <v>2024</v>
      </c>
      <c r="N6133">
        <f>VLOOKUP(E6133, '2024D'!$A$2:$G$339, 2, FALSE)</f>
        <v>243</v>
      </c>
      <c r="O6133">
        <f>VLOOKUP(E6133, '2024D'!$A$2:$G$339, 3, FALSE)</f>
        <v>34482</v>
      </c>
      <c r="P6133">
        <f>_20206[[#This Row],[最低排名]]-_20206[[#This Row],[同分人数]]+1</f>
        <v>34240</v>
      </c>
      <c r="Q6133">
        <f>IF(O6133&gt;=开始!$B$6, 1, 0)</f>
        <v>1</v>
      </c>
      <c r="R6133">
        <f>_20206[[#This Row],[最低排名]]-开始!$B$6</f>
        <v>34482</v>
      </c>
    </row>
    <row r="6134" spans="1:18">
      <c r="A6134">
        <v>59401</v>
      </c>
      <c r="B6134" t="s">
        <v>933</v>
      </c>
      <c r="C6134" t="str">
        <f t="shared" si="358"/>
        <v>南昌航大</v>
      </c>
      <c r="D6134" t="str">
        <f t="shared" si="359"/>
        <v>01</v>
      </c>
      <c r="E6134" t="s">
        <v>312</v>
      </c>
      <c r="F6134">
        <v>205</v>
      </c>
      <c r="G6134">
        <v>109</v>
      </c>
      <c r="H6134">
        <v>96</v>
      </c>
      <c r="I6134">
        <v>64</v>
      </c>
      <c r="J6134">
        <v>49</v>
      </c>
      <c r="K6134">
        <v>46</v>
      </c>
      <c r="L6134">
        <v>0</v>
      </c>
      <c r="M6134">
        <v>2024</v>
      </c>
      <c r="N6134">
        <f>VLOOKUP(E6134, '2024D'!$A$2:$G$339, 2, FALSE)</f>
        <v>263</v>
      </c>
      <c r="O6134">
        <f>VLOOKUP(E6134, '2024D'!$A$2:$G$339, 3, FALSE)</f>
        <v>29525</v>
      </c>
      <c r="P6134">
        <f>_20206[[#This Row],[最低排名]]-_20206[[#This Row],[同分人数]]+1</f>
        <v>29263</v>
      </c>
      <c r="Q6134">
        <f>IF(O6134&gt;=开始!$B$6, 1, 0)</f>
        <v>1</v>
      </c>
      <c r="R6134">
        <f>_20206[[#This Row],[最低排名]]-开始!$B$6</f>
        <v>29525</v>
      </c>
    </row>
    <row r="6135" spans="1:18">
      <c r="A6135">
        <v>59402</v>
      </c>
      <c r="B6135" t="s">
        <v>934</v>
      </c>
      <c r="C6135" t="str">
        <f t="shared" si="358"/>
        <v>南昌航大</v>
      </c>
      <c r="D6135" t="str">
        <f t="shared" si="359"/>
        <v>02</v>
      </c>
      <c r="E6135" t="s">
        <v>232</v>
      </c>
      <c r="F6135">
        <v>181</v>
      </c>
      <c r="G6135">
        <v>96</v>
      </c>
      <c r="H6135">
        <v>92</v>
      </c>
      <c r="I6135">
        <v>67</v>
      </c>
      <c r="J6135">
        <v>55</v>
      </c>
      <c r="K6135">
        <v>43</v>
      </c>
      <c r="L6135">
        <v>0</v>
      </c>
      <c r="M6135">
        <v>2024</v>
      </c>
      <c r="N6135">
        <f>VLOOKUP(E6135, '2024D'!$A$2:$G$339, 2, FALSE)</f>
        <v>227</v>
      </c>
      <c r="O6135">
        <f>VLOOKUP(E6135, '2024D'!$A$2:$G$339, 3, FALSE)</f>
        <v>34709</v>
      </c>
      <c r="P6135">
        <f>_20206[[#This Row],[最低排名]]-_20206[[#This Row],[同分人数]]+1</f>
        <v>34483</v>
      </c>
      <c r="Q6135">
        <f>IF(O6135&gt;=开始!$B$6, 1, 0)</f>
        <v>1</v>
      </c>
      <c r="R6135">
        <f>_20206[[#This Row],[最低排名]]-开始!$B$6</f>
        <v>34709</v>
      </c>
    </row>
    <row r="6136" spans="1:18">
      <c r="A6136">
        <v>59501</v>
      </c>
      <c r="B6136" t="s">
        <v>936</v>
      </c>
      <c r="C6136" t="str">
        <f t="shared" si="358"/>
        <v>江西理工</v>
      </c>
      <c r="D6136" t="str">
        <f t="shared" si="359"/>
        <v>01</v>
      </c>
      <c r="E6136" t="s">
        <v>363</v>
      </c>
      <c r="F6136">
        <v>197</v>
      </c>
      <c r="G6136">
        <v>99</v>
      </c>
      <c r="H6136">
        <v>95</v>
      </c>
      <c r="I6136">
        <v>49</v>
      </c>
      <c r="J6136">
        <v>49</v>
      </c>
      <c r="K6136">
        <v>46</v>
      </c>
      <c r="L6136">
        <v>0</v>
      </c>
      <c r="M6136">
        <v>2024</v>
      </c>
      <c r="N6136">
        <f>VLOOKUP(E6136, '2024D'!$A$2:$G$339, 2, FALSE)</f>
        <v>204</v>
      </c>
      <c r="O6136">
        <f>VLOOKUP(E6136, '2024D'!$A$2:$G$339, 3, FALSE)</f>
        <v>35127</v>
      </c>
      <c r="P6136">
        <f>_20206[[#This Row],[最低排名]]-_20206[[#This Row],[同分人数]]+1</f>
        <v>34924</v>
      </c>
      <c r="Q6136">
        <f>IF(O6136&gt;=开始!$B$6, 1, 0)</f>
        <v>1</v>
      </c>
      <c r="R6136">
        <f>_20206[[#This Row],[最低排名]]-开始!$B$6</f>
        <v>35127</v>
      </c>
    </row>
    <row r="6137" spans="1:18">
      <c r="A6137">
        <v>59502</v>
      </c>
      <c r="B6137" t="s">
        <v>937</v>
      </c>
      <c r="C6137" t="str">
        <f t="shared" si="358"/>
        <v>江西理工</v>
      </c>
      <c r="D6137" t="str">
        <f t="shared" si="359"/>
        <v>02</v>
      </c>
      <c r="E6137" t="s">
        <v>165</v>
      </c>
      <c r="F6137">
        <v>195</v>
      </c>
      <c r="G6137">
        <v>98</v>
      </c>
      <c r="H6137">
        <v>98</v>
      </c>
      <c r="I6137">
        <v>55</v>
      </c>
      <c r="J6137">
        <v>55</v>
      </c>
      <c r="K6137">
        <v>52</v>
      </c>
      <c r="L6137">
        <v>0</v>
      </c>
      <c r="M6137">
        <v>2024</v>
      </c>
      <c r="N6137">
        <f>VLOOKUP(E6137, '2024D'!$A$2:$G$339, 2, FALSE)</f>
        <v>242</v>
      </c>
      <c r="O6137">
        <f>VLOOKUP(E6137, '2024D'!$A$2:$G$339, 3, FALSE)</f>
        <v>30715</v>
      </c>
      <c r="P6137">
        <f>_20206[[#This Row],[最低排名]]-_20206[[#This Row],[同分人数]]+1</f>
        <v>30474</v>
      </c>
      <c r="Q6137">
        <f>IF(O6137&gt;=开始!$B$6, 1, 0)</f>
        <v>1</v>
      </c>
      <c r="R6137">
        <f>_20206[[#This Row],[最低排名]]-开始!$B$6</f>
        <v>30715</v>
      </c>
    </row>
    <row r="6138" spans="1:18">
      <c r="A6138">
        <v>59503</v>
      </c>
      <c r="B6138" t="s">
        <v>938</v>
      </c>
      <c r="C6138" t="str">
        <f t="shared" si="358"/>
        <v>江西理工</v>
      </c>
      <c r="D6138" t="str">
        <f t="shared" si="359"/>
        <v>03</v>
      </c>
      <c r="E6138" t="s">
        <v>419</v>
      </c>
      <c r="F6138">
        <v>190</v>
      </c>
      <c r="G6138">
        <v>97</v>
      </c>
      <c r="H6138">
        <v>94</v>
      </c>
      <c r="I6138">
        <v>52</v>
      </c>
      <c r="J6138">
        <v>52</v>
      </c>
      <c r="K6138">
        <v>46</v>
      </c>
      <c r="L6138">
        <v>0</v>
      </c>
      <c r="M6138">
        <v>2024</v>
      </c>
      <c r="N6138">
        <f>VLOOKUP(E6138, '2024D'!$A$2:$G$339, 2, FALSE)</f>
        <v>229</v>
      </c>
      <c r="O6138">
        <f>VLOOKUP(E6138, '2024D'!$A$2:$G$339, 3, FALSE)</f>
        <v>35570</v>
      </c>
      <c r="P6138">
        <f>_20206[[#This Row],[最低排名]]-_20206[[#This Row],[同分人数]]+1</f>
        <v>35342</v>
      </c>
      <c r="Q6138">
        <f>IF(O6138&gt;=开始!$B$6, 1, 0)</f>
        <v>1</v>
      </c>
      <c r="R6138">
        <f>_20206[[#This Row],[最低排名]]-开始!$B$6</f>
        <v>35570</v>
      </c>
    </row>
    <row r="6139" spans="1:18">
      <c r="A6139">
        <v>59504</v>
      </c>
      <c r="B6139" t="s">
        <v>939</v>
      </c>
      <c r="C6139" t="str">
        <f t="shared" si="358"/>
        <v>江西理工</v>
      </c>
      <c r="D6139" t="str">
        <f t="shared" si="359"/>
        <v>04</v>
      </c>
      <c r="E6139" t="s">
        <v>228</v>
      </c>
      <c r="F6139">
        <v>195</v>
      </c>
      <c r="G6139">
        <v>100</v>
      </c>
      <c r="H6139">
        <v>103</v>
      </c>
      <c r="I6139">
        <v>49</v>
      </c>
      <c r="J6139">
        <v>49</v>
      </c>
      <c r="K6139">
        <v>43</v>
      </c>
      <c r="L6139">
        <v>0</v>
      </c>
      <c r="M6139">
        <v>2024</v>
      </c>
      <c r="N6139">
        <f>VLOOKUP(E6139, '2024D'!$A$2:$G$339, 2, FALSE)</f>
        <v>243</v>
      </c>
      <c r="O6139">
        <f>VLOOKUP(E6139, '2024D'!$A$2:$G$339, 3, FALSE)</f>
        <v>34482</v>
      </c>
      <c r="P6139">
        <f>_20206[[#This Row],[最低排名]]-_20206[[#This Row],[同分人数]]+1</f>
        <v>34240</v>
      </c>
      <c r="Q6139">
        <f>IF(O6139&gt;=开始!$B$6, 1, 0)</f>
        <v>1</v>
      </c>
      <c r="R6139">
        <f>_20206[[#This Row],[最低排名]]-开始!$B$6</f>
        <v>34482</v>
      </c>
    </row>
    <row r="6140" spans="1:18">
      <c r="A6140">
        <v>59505</v>
      </c>
      <c r="B6140" t="s">
        <v>940</v>
      </c>
      <c r="C6140" t="str">
        <f t="shared" si="358"/>
        <v>江西理工</v>
      </c>
      <c r="D6140" t="str">
        <f t="shared" si="359"/>
        <v>05</v>
      </c>
      <c r="E6140" t="s">
        <v>381</v>
      </c>
      <c r="F6140">
        <v>194</v>
      </c>
      <c r="G6140">
        <v>99</v>
      </c>
      <c r="H6140">
        <v>82</v>
      </c>
      <c r="I6140">
        <v>52</v>
      </c>
      <c r="J6140">
        <v>52</v>
      </c>
      <c r="K6140">
        <v>49</v>
      </c>
      <c r="L6140">
        <v>0</v>
      </c>
      <c r="M6140">
        <v>2024</v>
      </c>
      <c r="N6140">
        <f>VLOOKUP(E6140, '2024D'!$A$2:$G$339, 2, FALSE)</f>
        <v>193</v>
      </c>
      <c r="O6140">
        <f>VLOOKUP(E6140, '2024D'!$A$2:$G$339, 3, FALSE)</f>
        <v>36629</v>
      </c>
      <c r="P6140">
        <f>_20206[[#This Row],[最低排名]]-_20206[[#This Row],[同分人数]]+1</f>
        <v>36437</v>
      </c>
      <c r="Q6140">
        <f>IF(O6140&gt;=开始!$B$6, 1, 0)</f>
        <v>1</v>
      </c>
      <c r="R6140">
        <f>_20206[[#This Row],[最低排名]]-开始!$B$6</f>
        <v>36629</v>
      </c>
    </row>
    <row r="6141" spans="1:18">
      <c r="A6141">
        <v>59506</v>
      </c>
      <c r="B6141" t="s">
        <v>2297</v>
      </c>
      <c r="C6141" t="str">
        <f t="shared" si="358"/>
        <v>江西理工</v>
      </c>
      <c r="D6141" t="str">
        <f t="shared" si="359"/>
        <v>06</v>
      </c>
      <c r="E6141" t="s">
        <v>230</v>
      </c>
      <c r="F6141">
        <v>181</v>
      </c>
      <c r="G6141">
        <v>95</v>
      </c>
      <c r="H6141">
        <v>94</v>
      </c>
      <c r="I6141">
        <v>61</v>
      </c>
      <c r="J6141">
        <v>58</v>
      </c>
      <c r="K6141">
        <v>49</v>
      </c>
      <c r="L6141">
        <v>0</v>
      </c>
      <c r="M6141">
        <v>2024</v>
      </c>
      <c r="N6141">
        <f>VLOOKUP(E6141, '2024D'!$A$2:$G$339, 2, FALSE)</f>
        <v>245</v>
      </c>
      <c r="O6141">
        <f>VLOOKUP(E6141, '2024D'!$A$2:$G$339, 3, FALSE)</f>
        <v>33531</v>
      </c>
      <c r="P6141">
        <f>_20206[[#This Row],[最低排名]]-_20206[[#This Row],[同分人数]]+1</f>
        <v>33287</v>
      </c>
      <c r="Q6141">
        <f>IF(O6141&gt;=开始!$B$6, 1, 0)</f>
        <v>1</v>
      </c>
      <c r="R6141">
        <f>_20206[[#This Row],[最低排名]]-开始!$B$6</f>
        <v>33531</v>
      </c>
    </row>
    <row r="6142" spans="1:18">
      <c r="A6142">
        <v>59601</v>
      </c>
      <c r="B6142" t="s">
        <v>941</v>
      </c>
      <c r="C6142" t="str">
        <f t="shared" si="358"/>
        <v>景德陶瓷</v>
      </c>
      <c r="D6142" t="str">
        <f t="shared" si="359"/>
        <v>01</v>
      </c>
      <c r="E6142" t="s">
        <v>75</v>
      </c>
      <c r="F6142">
        <v>217</v>
      </c>
      <c r="G6142">
        <v>116</v>
      </c>
      <c r="H6142">
        <v>109</v>
      </c>
      <c r="I6142">
        <v>70</v>
      </c>
      <c r="J6142">
        <v>55</v>
      </c>
      <c r="K6142">
        <v>49</v>
      </c>
      <c r="L6142">
        <v>0</v>
      </c>
      <c r="M6142">
        <v>2024</v>
      </c>
      <c r="N6142">
        <f>VLOOKUP(E6142, '2024D'!$A$2:$G$339, 2, FALSE)</f>
        <v>243</v>
      </c>
      <c r="O6142">
        <f>VLOOKUP(E6142, '2024D'!$A$2:$G$339, 3, FALSE)</f>
        <v>19486</v>
      </c>
      <c r="P6142">
        <f>_20206[[#This Row],[最低排名]]-_20206[[#This Row],[同分人数]]+1</f>
        <v>19244</v>
      </c>
      <c r="Q6142">
        <f>IF(O6142&gt;=开始!$B$6, 1, 0)</f>
        <v>1</v>
      </c>
      <c r="R6142">
        <f>_20206[[#This Row],[最低排名]]-开始!$B$6</f>
        <v>19486</v>
      </c>
    </row>
    <row r="6143" spans="1:18">
      <c r="A6143">
        <v>59602</v>
      </c>
      <c r="B6143" t="s">
        <v>942</v>
      </c>
      <c r="C6143" t="str">
        <f t="shared" si="358"/>
        <v>景德陶瓷</v>
      </c>
      <c r="D6143" t="str">
        <f t="shared" si="359"/>
        <v>02</v>
      </c>
      <c r="E6143" t="s">
        <v>118</v>
      </c>
      <c r="F6143">
        <v>198</v>
      </c>
      <c r="G6143">
        <v>101</v>
      </c>
      <c r="H6143">
        <v>96</v>
      </c>
      <c r="I6143">
        <v>61</v>
      </c>
      <c r="J6143">
        <v>52</v>
      </c>
      <c r="K6143">
        <v>49</v>
      </c>
      <c r="L6143">
        <v>0</v>
      </c>
      <c r="M6143">
        <v>2024</v>
      </c>
      <c r="N6143">
        <f>VLOOKUP(E6143, '2024D'!$A$2:$G$339, 2, FALSE)</f>
        <v>241</v>
      </c>
      <c r="O6143">
        <f>VLOOKUP(E6143, '2024D'!$A$2:$G$339, 3, FALSE)</f>
        <v>30473</v>
      </c>
      <c r="P6143">
        <f>_20206[[#This Row],[最低排名]]-_20206[[#This Row],[同分人数]]+1</f>
        <v>30233</v>
      </c>
      <c r="Q6143">
        <f>IF(O6143&gt;=开始!$B$6, 1, 0)</f>
        <v>1</v>
      </c>
      <c r="R6143">
        <f>_20206[[#This Row],[最低排名]]-开始!$B$6</f>
        <v>30473</v>
      </c>
    </row>
    <row r="6144" spans="1:18">
      <c r="A6144">
        <v>59603</v>
      </c>
      <c r="B6144" t="s">
        <v>943</v>
      </c>
      <c r="C6144" t="str">
        <f t="shared" si="358"/>
        <v>景德陶瓷</v>
      </c>
      <c r="D6144" t="str">
        <f t="shared" si="359"/>
        <v>03</v>
      </c>
      <c r="E6144" t="s">
        <v>363</v>
      </c>
      <c r="F6144">
        <v>178</v>
      </c>
      <c r="G6144">
        <v>91</v>
      </c>
      <c r="H6144">
        <v>105</v>
      </c>
      <c r="I6144">
        <v>58</v>
      </c>
      <c r="J6144">
        <v>49</v>
      </c>
      <c r="K6144">
        <v>46</v>
      </c>
      <c r="L6144">
        <v>0</v>
      </c>
      <c r="M6144">
        <v>2024</v>
      </c>
      <c r="N6144">
        <f>VLOOKUP(E6144, '2024D'!$A$2:$G$339, 2, FALSE)</f>
        <v>204</v>
      </c>
      <c r="O6144">
        <f>VLOOKUP(E6144, '2024D'!$A$2:$G$339, 3, FALSE)</f>
        <v>35127</v>
      </c>
      <c r="P6144">
        <f>_20206[[#This Row],[最低排名]]-_20206[[#This Row],[同分人数]]+1</f>
        <v>34924</v>
      </c>
      <c r="Q6144">
        <f>IF(O6144&gt;=开始!$B$6, 1, 0)</f>
        <v>1</v>
      </c>
      <c r="R6144">
        <f>_20206[[#This Row],[最低排名]]-开始!$B$6</f>
        <v>35127</v>
      </c>
    </row>
    <row r="6145" spans="1:18">
      <c r="A6145">
        <v>59701</v>
      </c>
      <c r="B6145" t="s">
        <v>944</v>
      </c>
      <c r="C6145" t="str">
        <f t="shared" si="358"/>
        <v>江西农大</v>
      </c>
      <c r="D6145" t="str">
        <f t="shared" si="359"/>
        <v>01</v>
      </c>
      <c r="E6145" t="s">
        <v>354</v>
      </c>
      <c r="F6145">
        <v>197</v>
      </c>
      <c r="G6145">
        <v>99</v>
      </c>
      <c r="H6145">
        <v>99</v>
      </c>
      <c r="I6145">
        <v>46</v>
      </c>
      <c r="J6145">
        <v>46</v>
      </c>
      <c r="K6145">
        <v>40</v>
      </c>
      <c r="L6145">
        <v>0</v>
      </c>
      <c r="M6145">
        <v>2024</v>
      </c>
      <c r="N6145">
        <f>VLOOKUP(E6145, '2024D'!$A$2:$G$339, 2, FALSE)</f>
        <v>204</v>
      </c>
      <c r="O6145">
        <f>VLOOKUP(E6145, '2024D'!$A$2:$G$339, 3, FALSE)</f>
        <v>36833</v>
      </c>
      <c r="P6145">
        <f>_20206[[#This Row],[最低排名]]-_20206[[#This Row],[同分人数]]+1</f>
        <v>36630</v>
      </c>
      <c r="Q6145">
        <f>IF(O6145&gt;=开始!$B$6, 1, 0)</f>
        <v>1</v>
      </c>
      <c r="R6145">
        <f>_20206[[#This Row],[最低排名]]-开始!$B$6</f>
        <v>36833</v>
      </c>
    </row>
    <row r="6146" spans="1:18">
      <c r="A6146">
        <v>59702</v>
      </c>
      <c r="B6146" t="s">
        <v>945</v>
      </c>
      <c r="C6146" t="str">
        <f t="shared" si="358"/>
        <v>江西农大</v>
      </c>
      <c r="D6146" t="str">
        <f t="shared" si="359"/>
        <v>02</v>
      </c>
      <c r="E6146" t="s">
        <v>187</v>
      </c>
      <c r="F6146">
        <v>180</v>
      </c>
      <c r="G6146">
        <v>97</v>
      </c>
      <c r="H6146">
        <v>82</v>
      </c>
      <c r="I6146">
        <v>67</v>
      </c>
      <c r="J6146">
        <v>61</v>
      </c>
      <c r="K6146">
        <v>58</v>
      </c>
      <c r="L6146">
        <v>0</v>
      </c>
      <c r="M6146">
        <v>2024</v>
      </c>
      <c r="N6146">
        <f>VLOOKUP(E6146, '2024D'!$A$2:$G$339, 2, FALSE)</f>
        <v>256</v>
      </c>
      <c r="O6146">
        <f>VLOOKUP(E6146, '2024D'!$A$2:$G$339, 3, FALSE)</f>
        <v>32390</v>
      </c>
      <c r="P6146">
        <f>_20206[[#This Row],[最低排名]]-_20206[[#This Row],[同分人数]]+1</f>
        <v>32135</v>
      </c>
      <c r="Q6146">
        <f>IF(O6146&gt;=开始!$B$6, 1, 0)</f>
        <v>1</v>
      </c>
      <c r="R6146">
        <f>_20206[[#This Row],[最低排名]]-开始!$B$6</f>
        <v>32390</v>
      </c>
    </row>
    <row r="6147" spans="1:18">
      <c r="A6147">
        <v>59703</v>
      </c>
      <c r="B6147" t="s">
        <v>946</v>
      </c>
      <c r="C6147" t="str">
        <f t="shared" si="358"/>
        <v>江西农大</v>
      </c>
      <c r="D6147" t="str">
        <f t="shared" si="359"/>
        <v>03</v>
      </c>
      <c r="E6147" t="s">
        <v>528</v>
      </c>
      <c r="F6147">
        <v>177</v>
      </c>
      <c r="G6147">
        <v>109</v>
      </c>
      <c r="H6147">
        <v>89</v>
      </c>
      <c r="I6147">
        <v>64</v>
      </c>
      <c r="J6147">
        <v>64</v>
      </c>
      <c r="K6147">
        <v>46</v>
      </c>
      <c r="L6147">
        <v>0</v>
      </c>
      <c r="M6147">
        <v>2024</v>
      </c>
      <c r="N6147">
        <f>VLOOKUP(E6147, '2024D'!$A$2:$G$339, 2, FALSE)</f>
        <v>240</v>
      </c>
      <c r="O6147">
        <f>VLOOKUP(E6147, '2024D'!$A$2:$G$339, 3, FALSE)</f>
        <v>34239</v>
      </c>
      <c r="P6147">
        <f>_20206[[#This Row],[最低排名]]-_20206[[#This Row],[同分人数]]+1</f>
        <v>34000</v>
      </c>
      <c r="Q6147">
        <f>IF(O6147&gt;=开始!$B$6, 1, 0)</f>
        <v>1</v>
      </c>
      <c r="R6147">
        <f>_20206[[#This Row],[最低排名]]-开始!$B$6</f>
        <v>34239</v>
      </c>
    </row>
    <row r="6148" spans="1:18">
      <c r="A6148">
        <v>59801</v>
      </c>
      <c r="B6148" t="s">
        <v>950</v>
      </c>
      <c r="C6148" t="str">
        <f t="shared" si="358"/>
        <v>江西中医</v>
      </c>
      <c r="D6148" t="str">
        <f t="shared" si="359"/>
        <v>01</v>
      </c>
      <c r="E6148" t="s">
        <v>228</v>
      </c>
      <c r="F6148">
        <v>197</v>
      </c>
      <c r="G6148">
        <v>101</v>
      </c>
      <c r="H6148">
        <v>92</v>
      </c>
      <c r="I6148">
        <v>52</v>
      </c>
      <c r="J6148">
        <v>52</v>
      </c>
      <c r="K6148">
        <v>46</v>
      </c>
      <c r="L6148">
        <v>0</v>
      </c>
      <c r="M6148">
        <v>2024</v>
      </c>
      <c r="N6148">
        <f>VLOOKUP(E6148, '2024D'!$A$2:$G$339, 2, FALSE)</f>
        <v>243</v>
      </c>
      <c r="O6148">
        <f>VLOOKUP(E6148, '2024D'!$A$2:$G$339, 3, FALSE)</f>
        <v>34482</v>
      </c>
      <c r="P6148">
        <f>_20206[[#This Row],[最低排名]]-_20206[[#This Row],[同分人数]]+1</f>
        <v>34240</v>
      </c>
      <c r="Q6148">
        <f>IF(O6148&gt;=开始!$B$6, 1, 0)</f>
        <v>1</v>
      </c>
      <c r="R6148">
        <f>_20206[[#This Row],[最低排名]]-开始!$B$6</f>
        <v>34482</v>
      </c>
    </row>
    <row r="6149" spans="1:18">
      <c r="A6149">
        <v>59802</v>
      </c>
      <c r="B6149" t="s">
        <v>951</v>
      </c>
      <c r="C6149" t="str">
        <f t="shared" si="358"/>
        <v>江西中医</v>
      </c>
      <c r="D6149" t="str">
        <f t="shared" si="359"/>
        <v>02</v>
      </c>
      <c r="E6149" t="s">
        <v>678</v>
      </c>
      <c r="F6149">
        <v>193</v>
      </c>
      <c r="G6149">
        <v>103</v>
      </c>
      <c r="H6149">
        <v>110</v>
      </c>
      <c r="I6149">
        <v>67</v>
      </c>
      <c r="J6149">
        <v>61</v>
      </c>
      <c r="K6149">
        <v>52</v>
      </c>
      <c r="L6149">
        <v>0</v>
      </c>
      <c r="M6149">
        <v>2024</v>
      </c>
      <c r="N6149">
        <f>VLOOKUP(E6149, '2024D'!$A$2:$G$339, 2, FALSE)</f>
        <v>261</v>
      </c>
      <c r="O6149">
        <f>VLOOKUP(E6149, '2024D'!$A$2:$G$339, 3, FALSE)</f>
        <v>23814</v>
      </c>
      <c r="P6149">
        <f>_20206[[#This Row],[最低排名]]-_20206[[#This Row],[同分人数]]+1</f>
        <v>23554</v>
      </c>
      <c r="Q6149">
        <f>IF(O6149&gt;=开始!$B$6, 1, 0)</f>
        <v>1</v>
      </c>
      <c r="R6149">
        <f>_20206[[#This Row],[最低排名]]-开始!$B$6</f>
        <v>23814</v>
      </c>
    </row>
    <row r="6150" spans="1:18">
      <c r="A6150">
        <v>59901</v>
      </c>
      <c r="B6150" t="s">
        <v>2298</v>
      </c>
      <c r="C6150" t="str">
        <f t="shared" si="358"/>
        <v>赣南医大</v>
      </c>
      <c r="D6150" t="str">
        <f t="shared" si="359"/>
        <v>01</v>
      </c>
      <c r="E6150" t="s">
        <v>701</v>
      </c>
      <c r="F6150">
        <v>184</v>
      </c>
      <c r="G6150">
        <v>100</v>
      </c>
      <c r="H6150">
        <v>113</v>
      </c>
      <c r="I6150">
        <v>55</v>
      </c>
      <c r="J6150">
        <v>49</v>
      </c>
      <c r="K6150">
        <v>43</v>
      </c>
      <c r="L6150">
        <v>0</v>
      </c>
      <c r="M6150">
        <v>2024</v>
      </c>
      <c r="N6150">
        <f>VLOOKUP(E6150, '2024D'!$A$2:$G$339, 2, FALSE)</f>
        <v>215</v>
      </c>
      <c r="O6150">
        <f>VLOOKUP(E6150, '2024D'!$A$2:$G$339, 3, FALSE)</f>
        <v>33286</v>
      </c>
      <c r="P6150">
        <f>_20206[[#This Row],[最低排名]]-_20206[[#This Row],[同分人数]]+1</f>
        <v>33072</v>
      </c>
      <c r="Q6150">
        <f>IF(O6150&gt;=开始!$B$6, 1, 0)</f>
        <v>1</v>
      </c>
      <c r="R6150">
        <f>_20206[[#This Row],[最低排名]]-开始!$B$6</f>
        <v>33286</v>
      </c>
    </row>
    <row r="6151" spans="1:18">
      <c r="A6151">
        <v>59902</v>
      </c>
      <c r="B6151" t="s">
        <v>2299</v>
      </c>
      <c r="C6151" t="str">
        <f t="shared" si="358"/>
        <v>赣南医大</v>
      </c>
      <c r="D6151" t="str">
        <f t="shared" si="359"/>
        <v>02</v>
      </c>
      <c r="E6151" t="s">
        <v>427</v>
      </c>
      <c r="F6151">
        <v>195</v>
      </c>
      <c r="G6151">
        <v>105</v>
      </c>
      <c r="H6151">
        <v>90</v>
      </c>
      <c r="I6151">
        <v>55</v>
      </c>
      <c r="J6151">
        <v>52</v>
      </c>
      <c r="K6151">
        <v>43</v>
      </c>
      <c r="L6151">
        <v>0</v>
      </c>
      <c r="M6151">
        <v>2024</v>
      </c>
      <c r="N6151">
        <f>VLOOKUP(E6151, '2024D'!$A$2:$G$339, 2, FALSE)</f>
        <v>214</v>
      </c>
      <c r="O6151">
        <f>VLOOKUP(E6151, '2024D'!$A$2:$G$339, 3, FALSE)</f>
        <v>35341</v>
      </c>
      <c r="P6151">
        <f>_20206[[#This Row],[最低排名]]-_20206[[#This Row],[同分人数]]+1</f>
        <v>35128</v>
      </c>
      <c r="Q6151">
        <f>IF(O6151&gt;=开始!$B$6, 1, 0)</f>
        <v>1</v>
      </c>
      <c r="R6151">
        <f>_20206[[#This Row],[最低排名]]-开始!$B$6</f>
        <v>35341</v>
      </c>
    </row>
    <row r="6152" spans="1:18">
      <c r="A6152">
        <v>60001</v>
      </c>
      <c r="B6152" t="s">
        <v>955</v>
      </c>
      <c r="C6152" t="str">
        <f t="shared" si="358"/>
        <v>江西师大</v>
      </c>
      <c r="D6152" t="str">
        <f t="shared" si="359"/>
        <v>01</v>
      </c>
      <c r="E6152" t="s">
        <v>94</v>
      </c>
      <c r="F6152">
        <v>199</v>
      </c>
      <c r="G6152">
        <v>106</v>
      </c>
      <c r="H6152">
        <v>106</v>
      </c>
      <c r="I6152">
        <v>67</v>
      </c>
      <c r="J6152">
        <v>58</v>
      </c>
      <c r="K6152">
        <v>55</v>
      </c>
      <c r="L6152">
        <v>0</v>
      </c>
      <c r="M6152">
        <v>2024</v>
      </c>
      <c r="N6152">
        <f>VLOOKUP(E6152, '2024D'!$A$2:$G$339, 2, FALSE)</f>
        <v>253</v>
      </c>
      <c r="O6152">
        <f>VLOOKUP(E6152, '2024D'!$A$2:$G$339, 3, FALSE)</f>
        <v>23293</v>
      </c>
      <c r="P6152">
        <f>_20206[[#This Row],[最低排名]]-_20206[[#This Row],[同分人数]]+1</f>
        <v>23041</v>
      </c>
      <c r="Q6152">
        <f>IF(O6152&gt;=开始!$B$6, 1, 0)</f>
        <v>1</v>
      </c>
      <c r="R6152">
        <f>_20206[[#This Row],[最低排名]]-开始!$B$6</f>
        <v>23293</v>
      </c>
    </row>
    <row r="6153" spans="1:18">
      <c r="A6153">
        <v>60002</v>
      </c>
      <c r="B6153" t="s">
        <v>956</v>
      </c>
      <c r="C6153" t="str">
        <f t="shared" si="358"/>
        <v>江西师大</v>
      </c>
      <c r="D6153" t="str">
        <f t="shared" si="359"/>
        <v>02</v>
      </c>
      <c r="E6153" t="s">
        <v>749</v>
      </c>
      <c r="F6153">
        <v>207</v>
      </c>
      <c r="G6153">
        <v>114</v>
      </c>
      <c r="H6153">
        <v>123</v>
      </c>
      <c r="I6153">
        <v>70</v>
      </c>
      <c r="J6153">
        <v>55</v>
      </c>
      <c r="K6153">
        <v>49</v>
      </c>
      <c r="L6153">
        <v>0</v>
      </c>
      <c r="M6153">
        <v>2024</v>
      </c>
      <c r="N6153">
        <f>VLOOKUP(E6153, '2024D'!$A$2:$G$339, 2, FALSE)</f>
        <v>249</v>
      </c>
      <c r="O6153">
        <f>VLOOKUP(E6153, '2024D'!$A$2:$G$339, 3, FALSE)</f>
        <v>18539</v>
      </c>
      <c r="P6153">
        <f>_20206[[#This Row],[最低排名]]-_20206[[#This Row],[同分人数]]+1</f>
        <v>18291</v>
      </c>
      <c r="Q6153">
        <f>IF(O6153&gt;=开始!$B$6, 1, 0)</f>
        <v>1</v>
      </c>
      <c r="R6153">
        <f>_20206[[#This Row],[最低排名]]-开始!$B$6</f>
        <v>18539</v>
      </c>
    </row>
    <row r="6154" spans="1:18">
      <c r="A6154">
        <v>60003</v>
      </c>
      <c r="B6154" t="s">
        <v>957</v>
      </c>
      <c r="C6154" t="str">
        <f t="shared" si="358"/>
        <v>江西师大</v>
      </c>
      <c r="D6154" t="str">
        <f t="shared" si="359"/>
        <v>03</v>
      </c>
      <c r="E6154" t="s">
        <v>138</v>
      </c>
      <c r="F6154">
        <v>208</v>
      </c>
      <c r="G6154">
        <v>114</v>
      </c>
      <c r="H6154">
        <v>115</v>
      </c>
      <c r="I6154">
        <v>67</v>
      </c>
      <c r="J6154">
        <v>64</v>
      </c>
      <c r="K6154">
        <v>61</v>
      </c>
      <c r="L6154">
        <v>0</v>
      </c>
      <c r="M6154">
        <v>2024</v>
      </c>
      <c r="N6154">
        <f>VLOOKUP(E6154, '2024D'!$A$2:$G$339, 2, FALSE)</f>
        <v>249</v>
      </c>
      <c r="O6154">
        <f>VLOOKUP(E6154, '2024D'!$A$2:$G$339, 3, FALSE)</f>
        <v>15734</v>
      </c>
      <c r="P6154">
        <f>_20206[[#This Row],[最低排名]]-_20206[[#This Row],[同分人数]]+1</f>
        <v>15486</v>
      </c>
      <c r="Q6154">
        <f>IF(O6154&gt;=开始!$B$6, 1, 0)</f>
        <v>1</v>
      </c>
      <c r="R6154">
        <f>_20206[[#This Row],[最低排名]]-开始!$B$6</f>
        <v>15734</v>
      </c>
    </row>
    <row r="6155" spans="1:18">
      <c r="A6155">
        <v>60004</v>
      </c>
      <c r="B6155" t="s">
        <v>958</v>
      </c>
      <c r="C6155" t="str">
        <f t="shared" si="358"/>
        <v>江西师大</v>
      </c>
      <c r="D6155" t="str">
        <f t="shared" si="359"/>
        <v>04</v>
      </c>
      <c r="E6155" t="s">
        <v>94</v>
      </c>
      <c r="F6155">
        <v>209</v>
      </c>
      <c r="G6155">
        <v>108</v>
      </c>
      <c r="H6155">
        <v>96</v>
      </c>
      <c r="I6155">
        <v>67</v>
      </c>
      <c r="J6155">
        <v>58</v>
      </c>
      <c r="K6155">
        <v>55</v>
      </c>
      <c r="L6155">
        <v>0</v>
      </c>
      <c r="M6155">
        <v>2024</v>
      </c>
      <c r="N6155">
        <f>VLOOKUP(E6155, '2024D'!$A$2:$G$339, 2, FALSE)</f>
        <v>253</v>
      </c>
      <c r="O6155">
        <f>VLOOKUP(E6155, '2024D'!$A$2:$G$339, 3, FALSE)</f>
        <v>23293</v>
      </c>
      <c r="P6155">
        <f>_20206[[#This Row],[最低排名]]-_20206[[#This Row],[同分人数]]+1</f>
        <v>23041</v>
      </c>
      <c r="Q6155">
        <f>IF(O6155&gt;=开始!$B$6, 1, 0)</f>
        <v>1</v>
      </c>
      <c r="R6155">
        <f>_20206[[#This Row],[最低排名]]-开始!$B$6</f>
        <v>23293</v>
      </c>
    </row>
    <row r="6156" spans="1:18">
      <c r="A6156">
        <v>60102</v>
      </c>
      <c r="B6156" t="s">
        <v>962</v>
      </c>
      <c r="C6156" t="str">
        <f t="shared" si="358"/>
        <v>上饶师院</v>
      </c>
      <c r="D6156" t="str">
        <f t="shared" si="359"/>
        <v>02</v>
      </c>
      <c r="E6156" t="s">
        <v>318</v>
      </c>
      <c r="F6156">
        <v>187</v>
      </c>
      <c r="G6156">
        <v>97</v>
      </c>
      <c r="H6156">
        <v>77</v>
      </c>
      <c r="I6156">
        <v>61</v>
      </c>
      <c r="J6156">
        <v>52</v>
      </c>
      <c r="K6156">
        <v>49</v>
      </c>
      <c r="L6156">
        <v>0</v>
      </c>
      <c r="M6156">
        <v>2024</v>
      </c>
      <c r="N6156">
        <f>VLOOKUP(E6156, '2024D'!$A$2:$G$339, 2, FALSE)</f>
        <v>196</v>
      </c>
      <c r="O6156">
        <f>VLOOKUP(E6156, '2024D'!$A$2:$G$339, 3, FALSE)</f>
        <v>37259</v>
      </c>
      <c r="P6156">
        <f>_20206[[#This Row],[最低排名]]-_20206[[#This Row],[同分人数]]+1</f>
        <v>37064</v>
      </c>
      <c r="Q6156">
        <f>IF(O6156&gt;=开始!$B$6, 1, 0)</f>
        <v>1</v>
      </c>
      <c r="R6156">
        <f>_20206[[#This Row],[最低排名]]-开始!$B$6</f>
        <v>37259</v>
      </c>
    </row>
    <row r="6157" spans="1:18">
      <c r="A6157">
        <v>60201</v>
      </c>
      <c r="B6157" t="s">
        <v>963</v>
      </c>
      <c r="C6157" t="str">
        <f t="shared" si="358"/>
        <v>宜春学院</v>
      </c>
      <c r="D6157" t="str">
        <f t="shared" si="359"/>
        <v>01</v>
      </c>
      <c r="E6157" t="s">
        <v>389</v>
      </c>
      <c r="F6157">
        <v>204</v>
      </c>
      <c r="G6157">
        <v>104</v>
      </c>
      <c r="H6157">
        <v>95</v>
      </c>
      <c r="I6157">
        <v>58</v>
      </c>
      <c r="J6157">
        <v>52</v>
      </c>
      <c r="K6157">
        <v>43</v>
      </c>
      <c r="L6157">
        <v>0</v>
      </c>
      <c r="M6157">
        <v>2024</v>
      </c>
      <c r="N6157">
        <f>VLOOKUP(E6157, '2024D'!$A$2:$G$339, 2, FALSE)</f>
        <v>220</v>
      </c>
      <c r="O6157">
        <f>VLOOKUP(E6157, '2024D'!$A$2:$G$339, 3, FALSE)</f>
        <v>31399</v>
      </c>
      <c r="P6157">
        <f>_20206[[#This Row],[最低排名]]-_20206[[#This Row],[同分人数]]+1</f>
        <v>31180</v>
      </c>
      <c r="Q6157">
        <f>IF(O6157&gt;=开始!$B$6, 1, 0)</f>
        <v>1</v>
      </c>
      <c r="R6157">
        <f>_20206[[#This Row],[最低排名]]-开始!$B$6</f>
        <v>31399</v>
      </c>
    </row>
    <row r="6158" spans="1:18">
      <c r="A6158">
        <v>60202</v>
      </c>
      <c r="B6158" t="s">
        <v>964</v>
      </c>
      <c r="C6158" t="str">
        <f t="shared" si="358"/>
        <v>宜春学院</v>
      </c>
      <c r="D6158" t="str">
        <f t="shared" si="359"/>
        <v>02</v>
      </c>
      <c r="E6158" t="s">
        <v>205</v>
      </c>
      <c r="F6158">
        <v>182</v>
      </c>
      <c r="G6158">
        <v>101</v>
      </c>
      <c r="H6158">
        <v>98</v>
      </c>
      <c r="I6158">
        <v>49</v>
      </c>
      <c r="J6158">
        <v>46</v>
      </c>
      <c r="K6158">
        <v>43</v>
      </c>
      <c r="L6158">
        <v>0</v>
      </c>
      <c r="M6158">
        <v>2024</v>
      </c>
      <c r="N6158">
        <f>VLOOKUP(E6158, '2024D'!$A$2:$G$339, 2, FALSE)</f>
        <v>207</v>
      </c>
      <c r="O6158">
        <f>VLOOKUP(E6158, '2024D'!$A$2:$G$339, 3, FALSE)</f>
        <v>38869</v>
      </c>
      <c r="P6158">
        <f>_20206[[#This Row],[最低排名]]-_20206[[#This Row],[同分人数]]+1</f>
        <v>38663</v>
      </c>
      <c r="Q6158">
        <f>IF(O6158&gt;=开始!$B$6, 1, 0)</f>
        <v>1</v>
      </c>
      <c r="R6158">
        <f>_20206[[#This Row],[最低排名]]-开始!$B$6</f>
        <v>38869</v>
      </c>
    </row>
    <row r="6159" spans="1:18">
      <c r="A6159">
        <v>60203</v>
      </c>
      <c r="B6159" t="s">
        <v>965</v>
      </c>
      <c r="C6159" t="str">
        <f t="shared" si="358"/>
        <v>宜春学院</v>
      </c>
      <c r="D6159" t="str">
        <f t="shared" si="359"/>
        <v>03</v>
      </c>
      <c r="E6159" t="s">
        <v>427</v>
      </c>
      <c r="F6159">
        <v>182</v>
      </c>
      <c r="G6159">
        <v>99</v>
      </c>
      <c r="H6159">
        <v>91</v>
      </c>
      <c r="I6159">
        <v>61</v>
      </c>
      <c r="J6159">
        <v>61</v>
      </c>
      <c r="K6159">
        <v>40</v>
      </c>
      <c r="L6159">
        <v>0</v>
      </c>
      <c r="M6159">
        <v>2024</v>
      </c>
      <c r="N6159">
        <f>VLOOKUP(E6159, '2024D'!$A$2:$G$339, 2, FALSE)</f>
        <v>214</v>
      </c>
      <c r="O6159">
        <f>VLOOKUP(E6159, '2024D'!$A$2:$G$339, 3, FALSE)</f>
        <v>35341</v>
      </c>
      <c r="P6159">
        <f>_20206[[#This Row],[最低排名]]-_20206[[#This Row],[同分人数]]+1</f>
        <v>35128</v>
      </c>
      <c r="Q6159">
        <f>IF(O6159&gt;=开始!$B$6, 1, 0)</f>
        <v>1</v>
      </c>
      <c r="R6159">
        <f>_20206[[#This Row],[最低排名]]-开始!$B$6</f>
        <v>35341</v>
      </c>
    </row>
    <row r="6160" spans="1:18">
      <c r="A6160">
        <v>60204</v>
      </c>
      <c r="B6160" t="s">
        <v>966</v>
      </c>
      <c r="C6160" t="str">
        <f t="shared" si="358"/>
        <v>宜春学院</v>
      </c>
      <c r="D6160" t="str">
        <f t="shared" si="359"/>
        <v>04</v>
      </c>
      <c r="E6160" t="s">
        <v>354</v>
      </c>
      <c r="F6160">
        <v>189</v>
      </c>
      <c r="G6160">
        <v>96</v>
      </c>
      <c r="H6160">
        <v>101</v>
      </c>
      <c r="I6160">
        <v>52</v>
      </c>
      <c r="J6160">
        <v>43</v>
      </c>
      <c r="K6160">
        <v>43</v>
      </c>
      <c r="L6160">
        <v>0</v>
      </c>
      <c r="M6160">
        <v>2024</v>
      </c>
      <c r="N6160">
        <f>VLOOKUP(E6160, '2024D'!$A$2:$G$339, 2, FALSE)</f>
        <v>204</v>
      </c>
      <c r="O6160">
        <f>VLOOKUP(E6160, '2024D'!$A$2:$G$339, 3, FALSE)</f>
        <v>36833</v>
      </c>
      <c r="P6160">
        <f>_20206[[#This Row],[最低排名]]-_20206[[#This Row],[同分人数]]+1</f>
        <v>36630</v>
      </c>
      <c r="Q6160">
        <f>IF(O6160&gt;=开始!$B$6, 1, 0)</f>
        <v>1</v>
      </c>
      <c r="R6160">
        <f>_20206[[#This Row],[最低排名]]-开始!$B$6</f>
        <v>36833</v>
      </c>
    </row>
    <row r="6161" spans="1:18">
      <c r="A6161">
        <v>60205</v>
      </c>
      <c r="B6161" t="s">
        <v>1588</v>
      </c>
      <c r="C6161" t="str">
        <f t="shared" si="358"/>
        <v>宜春学院</v>
      </c>
      <c r="D6161" t="str">
        <f t="shared" si="359"/>
        <v>05</v>
      </c>
      <c r="E6161" t="s">
        <v>752</v>
      </c>
      <c r="F6161">
        <v>174</v>
      </c>
      <c r="G6161">
        <v>93</v>
      </c>
      <c r="H6161">
        <v>86</v>
      </c>
      <c r="I6161">
        <v>61</v>
      </c>
      <c r="J6161">
        <v>55</v>
      </c>
      <c r="K6161">
        <v>49</v>
      </c>
      <c r="L6161">
        <v>0</v>
      </c>
      <c r="M6161">
        <v>2024</v>
      </c>
      <c r="N6161">
        <f>VLOOKUP(E6161, '2024D'!$A$2:$G$339, 2, FALSE)</f>
        <v>209</v>
      </c>
      <c r="O6161">
        <f>VLOOKUP(E6161, '2024D'!$A$2:$G$339, 3, FALSE)</f>
        <v>37468</v>
      </c>
      <c r="P6161">
        <f>_20206[[#This Row],[最低排名]]-_20206[[#This Row],[同分人数]]+1</f>
        <v>37260</v>
      </c>
      <c r="Q6161">
        <f>IF(O6161&gt;=开始!$B$6, 1, 0)</f>
        <v>1</v>
      </c>
      <c r="R6161">
        <f>_20206[[#This Row],[最低排名]]-开始!$B$6</f>
        <v>37468</v>
      </c>
    </row>
    <row r="6162" spans="1:18">
      <c r="A6162">
        <v>60301</v>
      </c>
      <c r="B6162" t="s">
        <v>967</v>
      </c>
      <c r="C6162" t="str">
        <f t="shared" si="358"/>
        <v>赣南师大</v>
      </c>
      <c r="D6162" t="str">
        <f t="shared" si="359"/>
        <v>01</v>
      </c>
      <c r="E6162" t="s">
        <v>228</v>
      </c>
      <c r="F6162">
        <v>198</v>
      </c>
      <c r="G6162">
        <v>102</v>
      </c>
      <c r="H6162">
        <v>76</v>
      </c>
      <c r="I6162">
        <v>58</v>
      </c>
      <c r="J6162">
        <v>55</v>
      </c>
      <c r="K6162">
        <v>52</v>
      </c>
      <c r="L6162">
        <v>0</v>
      </c>
      <c r="M6162">
        <v>2024</v>
      </c>
      <c r="N6162">
        <f>VLOOKUP(E6162, '2024D'!$A$2:$G$339, 2, FALSE)</f>
        <v>243</v>
      </c>
      <c r="O6162">
        <f>VLOOKUP(E6162, '2024D'!$A$2:$G$339, 3, FALSE)</f>
        <v>34482</v>
      </c>
      <c r="P6162">
        <f>_20206[[#This Row],[最低排名]]-_20206[[#This Row],[同分人数]]+1</f>
        <v>34240</v>
      </c>
      <c r="Q6162">
        <f>IF(O6162&gt;=开始!$B$6, 1, 0)</f>
        <v>1</v>
      </c>
      <c r="R6162">
        <f>_20206[[#This Row],[最低排名]]-开始!$B$6</f>
        <v>34482</v>
      </c>
    </row>
    <row r="6163" spans="1:18">
      <c r="A6163">
        <v>60302</v>
      </c>
      <c r="B6163" t="s">
        <v>968</v>
      </c>
      <c r="C6163" t="str">
        <f t="shared" si="358"/>
        <v>赣南师大</v>
      </c>
      <c r="D6163" t="str">
        <f t="shared" si="359"/>
        <v>02</v>
      </c>
      <c r="E6163" t="s">
        <v>287</v>
      </c>
      <c r="F6163">
        <v>201</v>
      </c>
      <c r="G6163">
        <v>105</v>
      </c>
      <c r="H6163">
        <v>111</v>
      </c>
      <c r="I6163">
        <v>58</v>
      </c>
      <c r="J6163">
        <v>52</v>
      </c>
      <c r="K6163">
        <v>46</v>
      </c>
      <c r="L6163">
        <v>0</v>
      </c>
      <c r="M6163">
        <v>2024</v>
      </c>
      <c r="N6163">
        <f>VLOOKUP(E6163, '2024D'!$A$2:$G$339, 2, FALSE)</f>
        <v>252</v>
      </c>
      <c r="O6163">
        <f>VLOOKUP(E6163, '2024D'!$A$2:$G$339, 3, FALSE)</f>
        <v>27525</v>
      </c>
      <c r="P6163">
        <f>_20206[[#This Row],[最低排名]]-_20206[[#This Row],[同分人数]]+1</f>
        <v>27274</v>
      </c>
      <c r="Q6163">
        <f>IF(O6163&gt;=开始!$B$6, 1, 0)</f>
        <v>1</v>
      </c>
      <c r="R6163">
        <f>_20206[[#This Row],[最低排名]]-开始!$B$6</f>
        <v>27525</v>
      </c>
    </row>
    <row r="6164" spans="1:18">
      <c r="A6164">
        <v>60303</v>
      </c>
      <c r="B6164" t="s">
        <v>969</v>
      </c>
      <c r="C6164" t="str">
        <f t="shared" si="358"/>
        <v>赣南师大</v>
      </c>
      <c r="D6164" t="str">
        <f t="shared" si="359"/>
        <v>03</v>
      </c>
      <c r="E6164" t="s">
        <v>287</v>
      </c>
      <c r="F6164">
        <v>200</v>
      </c>
      <c r="G6164">
        <v>109</v>
      </c>
      <c r="H6164">
        <v>97</v>
      </c>
      <c r="I6164">
        <v>61</v>
      </c>
      <c r="J6164">
        <v>58</v>
      </c>
      <c r="K6164">
        <v>52</v>
      </c>
      <c r="L6164">
        <v>0</v>
      </c>
      <c r="M6164">
        <v>2024</v>
      </c>
      <c r="N6164">
        <f>VLOOKUP(E6164, '2024D'!$A$2:$G$339, 2, FALSE)</f>
        <v>252</v>
      </c>
      <c r="O6164">
        <f>VLOOKUP(E6164, '2024D'!$A$2:$G$339, 3, FALSE)</f>
        <v>27525</v>
      </c>
      <c r="P6164">
        <f>_20206[[#This Row],[最低排名]]-_20206[[#This Row],[同分人数]]+1</f>
        <v>27274</v>
      </c>
      <c r="Q6164">
        <f>IF(O6164&gt;=开始!$B$6, 1, 0)</f>
        <v>1</v>
      </c>
      <c r="R6164">
        <f>_20206[[#This Row],[最低排名]]-开始!$B$6</f>
        <v>27525</v>
      </c>
    </row>
    <row r="6165" spans="1:18">
      <c r="A6165">
        <v>60304</v>
      </c>
      <c r="B6165" t="s">
        <v>970</v>
      </c>
      <c r="C6165" t="str">
        <f t="shared" si="358"/>
        <v>赣南师大</v>
      </c>
      <c r="D6165" t="str">
        <f t="shared" si="359"/>
        <v>04</v>
      </c>
      <c r="E6165" t="s">
        <v>528</v>
      </c>
      <c r="F6165">
        <v>198</v>
      </c>
      <c r="G6165">
        <v>100</v>
      </c>
      <c r="H6165">
        <v>80</v>
      </c>
      <c r="I6165">
        <v>64</v>
      </c>
      <c r="J6165">
        <v>49</v>
      </c>
      <c r="K6165">
        <v>49</v>
      </c>
      <c r="L6165">
        <v>0</v>
      </c>
      <c r="M6165">
        <v>2024</v>
      </c>
      <c r="N6165">
        <f>VLOOKUP(E6165, '2024D'!$A$2:$G$339, 2, FALSE)</f>
        <v>240</v>
      </c>
      <c r="O6165">
        <f>VLOOKUP(E6165, '2024D'!$A$2:$G$339, 3, FALSE)</f>
        <v>34239</v>
      </c>
      <c r="P6165">
        <f>_20206[[#This Row],[最低排名]]-_20206[[#This Row],[同分人数]]+1</f>
        <v>34000</v>
      </c>
      <c r="Q6165">
        <f>IF(O6165&gt;=开始!$B$6, 1, 0)</f>
        <v>1</v>
      </c>
      <c r="R6165">
        <f>_20206[[#This Row],[最低排名]]-开始!$B$6</f>
        <v>34239</v>
      </c>
    </row>
    <row r="6166" spans="1:18">
      <c r="A6166">
        <v>60305</v>
      </c>
      <c r="B6166" t="s">
        <v>971</v>
      </c>
      <c r="C6166" t="str">
        <f t="shared" si="358"/>
        <v>赣南师大</v>
      </c>
      <c r="D6166" t="str">
        <f t="shared" si="359"/>
        <v>05</v>
      </c>
      <c r="E6166" t="s">
        <v>203</v>
      </c>
      <c r="F6166">
        <v>190</v>
      </c>
      <c r="G6166">
        <v>98</v>
      </c>
      <c r="H6166">
        <v>81</v>
      </c>
      <c r="I6166">
        <v>58</v>
      </c>
      <c r="J6166">
        <v>55</v>
      </c>
      <c r="K6166">
        <v>46</v>
      </c>
      <c r="L6166">
        <v>0</v>
      </c>
      <c r="M6166">
        <v>2024</v>
      </c>
      <c r="N6166">
        <f>VLOOKUP(E6166, '2024D'!$A$2:$G$339, 2, FALSE)</f>
        <v>214</v>
      </c>
      <c r="O6166">
        <f>VLOOKUP(E6166, '2024D'!$A$2:$G$339, 3, FALSE)</f>
        <v>36436</v>
      </c>
      <c r="P6166">
        <f>_20206[[#This Row],[最低排名]]-_20206[[#This Row],[同分人数]]+1</f>
        <v>36223</v>
      </c>
      <c r="Q6166">
        <f>IF(O6166&gt;=开始!$B$6, 1, 0)</f>
        <v>1</v>
      </c>
      <c r="R6166">
        <f>_20206[[#This Row],[最低排名]]-开始!$B$6</f>
        <v>36436</v>
      </c>
    </row>
    <row r="6167" spans="1:18">
      <c r="A6167">
        <v>60401</v>
      </c>
      <c r="B6167" t="s">
        <v>973</v>
      </c>
      <c r="C6167" t="str">
        <f t="shared" si="358"/>
        <v>井冈山大</v>
      </c>
      <c r="D6167" t="str">
        <f t="shared" si="359"/>
        <v>01</v>
      </c>
      <c r="E6167" t="s">
        <v>408</v>
      </c>
      <c r="F6167">
        <v>194</v>
      </c>
      <c r="G6167">
        <v>100</v>
      </c>
      <c r="H6167">
        <v>90</v>
      </c>
      <c r="I6167">
        <v>46</v>
      </c>
      <c r="J6167">
        <v>46</v>
      </c>
      <c r="K6167">
        <v>43</v>
      </c>
      <c r="L6167">
        <v>0</v>
      </c>
      <c r="M6167">
        <v>2024</v>
      </c>
      <c r="N6167">
        <f>VLOOKUP(E6167, '2024D'!$A$2:$G$339, 2, FALSE)</f>
        <v>219</v>
      </c>
      <c r="O6167">
        <f>VLOOKUP(E6167, '2024D'!$A$2:$G$339, 3, FALSE)</f>
        <v>38662</v>
      </c>
      <c r="P6167">
        <f>_20206[[#This Row],[最低排名]]-_20206[[#This Row],[同分人数]]+1</f>
        <v>38444</v>
      </c>
      <c r="Q6167">
        <f>IF(O6167&gt;=开始!$B$6, 1, 0)</f>
        <v>1</v>
      </c>
      <c r="R6167">
        <f>_20206[[#This Row],[最低排名]]-开始!$B$6</f>
        <v>38662</v>
      </c>
    </row>
    <row r="6168" spans="1:18">
      <c r="A6168">
        <v>60402</v>
      </c>
      <c r="B6168" t="s">
        <v>974</v>
      </c>
      <c r="C6168" t="str">
        <f t="shared" si="358"/>
        <v>井冈山大</v>
      </c>
      <c r="D6168" t="str">
        <f t="shared" si="359"/>
        <v>02</v>
      </c>
      <c r="E6168" t="s">
        <v>366</v>
      </c>
      <c r="F6168">
        <v>176</v>
      </c>
      <c r="G6168">
        <v>89</v>
      </c>
      <c r="H6168">
        <v>84</v>
      </c>
      <c r="I6168">
        <v>52</v>
      </c>
      <c r="J6168">
        <v>49</v>
      </c>
      <c r="K6168">
        <v>46</v>
      </c>
      <c r="L6168">
        <v>0</v>
      </c>
      <c r="M6168">
        <v>2024</v>
      </c>
      <c r="N6168">
        <f>VLOOKUP(E6168, '2024D'!$A$2:$G$339, 2, FALSE)</f>
        <v>163</v>
      </c>
      <c r="O6168">
        <f>VLOOKUP(E6168, '2024D'!$A$2:$G$339, 3, FALSE)</f>
        <v>40915</v>
      </c>
      <c r="P6168">
        <f>_20206[[#This Row],[最低排名]]-_20206[[#This Row],[同分人数]]+1</f>
        <v>40753</v>
      </c>
      <c r="Q6168">
        <f>IF(O6168&gt;=开始!$B$6, 1, 0)</f>
        <v>1</v>
      </c>
      <c r="R6168">
        <f>_20206[[#This Row],[最低排名]]-开始!$B$6</f>
        <v>40915</v>
      </c>
    </row>
    <row r="6169" spans="1:18">
      <c r="A6169">
        <v>60501</v>
      </c>
      <c r="B6169" t="s">
        <v>976</v>
      </c>
      <c r="C6169" t="str">
        <f t="shared" si="358"/>
        <v>江西财大</v>
      </c>
      <c r="D6169" t="str">
        <f t="shared" si="359"/>
        <v>01</v>
      </c>
      <c r="E6169" t="s">
        <v>90</v>
      </c>
      <c r="F6169">
        <v>214</v>
      </c>
      <c r="G6169">
        <v>110</v>
      </c>
      <c r="H6169">
        <v>99</v>
      </c>
      <c r="I6169">
        <v>64</v>
      </c>
      <c r="J6169">
        <v>58</v>
      </c>
      <c r="K6169">
        <v>58</v>
      </c>
      <c r="L6169">
        <v>0</v>
      </c>
      <c r="M6169">
        <v>2024</v>
      </c>
      <c r="N6169">
        <f>VLOOKUP(E6169, '2024D'!$A$2:$G$339, 2, FALSE)</f>
        <v>270</v>
      </c>
      <c r="O6169">
        <f>VLOOKUP(E6169, '2024D'!$A$2:$G$339, 3, FALSE)</f>
        <v>21226</v>
      </c>
      <c r="P6169">
        <f>_20206[[#This Row],[最低排名]]-_20206[[#This Row],[同分人数]]+1</f>
        <v>20957</v>
      </c>
      <c r="Q6169">
        <f>IF(O6169&gt;=开始!$B$6, 1, 0)</f>
        <v>1</v>
      </c>
      <c r="R6169">
        <f>_20206[[#This Row],[最低排名]]-开始!$B$6</f>
        <v>21226</v>
      </c>
    </row>
    <row r="6170" spans="1:18">
      <c r="A6170">
        <v>60502</v>
      </c>
      <c r="B6170" t="s">
        <v>977</v>
      </c>
      <c r="C6170" t="str">
        <f t="shared" si="358"/>
        <v>江西财大</v>
      </c>
      <c r="D6170" t="str">
        <f t="shared" si="359"/>
        <v>02</v>
      </c>
      <c r="E6170" t="s">
        <v>79</v>
      </c>
      <c r="F6170">
        <v>210</v>
      </c>
      <c r="G6170">
        <v>109</v>
      </c>
      <c r="H6170">
        <v>102</v>
      </c>
      <c r="I6170">
        <v>67</v>
      </c>
      <c r="J6170">
        <v>64</v>
      </c>
      <c r="K6170">
        <v>58</v>
      </c>
      <c r="L6170">
        <v>0</v>
      </c>
      <c r="M6170">
        <v>2024</v>
      </c>
      <c r="N6170">
        <f>VLOOKUP(E6170, '2024D'!$A$2:$G$339, 2, FALSE)</f>
        <v>235</v>
      </c>
      <c r="O6170">
        <f>VLOOKUP(E6170, '2024D'!$A$2:$G$339, 3, FALSE)</f>
        <v>19243</v>
      </c>
      <c r="P6170">
        <f>_20206[[#This Row],[最低排名]]-_20206[[#This Row],[同分人数]]+1</f>
        <v>19009</v>
      </c>
      <c r="Q6170">
        <f>IF(O6170&gt;=开始!$B$6, 1, 0)</f>
        <v>1</v>
      </c>
      <c r="R6170">
        <f>_20206[[#This Row],[最低排名]]-开始!$B$6</f>
        <v>19243</v>
      </c>
    </row>
    <row r="6171" spans="1:18">
      <c r="A6171">
        <v>60503</v>
      </c>
      <c r="B6171" t="s">
        <v>2300</v>
      </c>
      <c r="C6171" t="str">
        <f t="shared" si="358"/>
        <v>江西财大</v>
      </c>
      <c r="D6171" t="str">
        <f t="shared" si="359"/>
        <v>03</v>
      </c>
      <c r="E6171" t="s">
        <v>195</v>
      </c>
      <c r="F6171">
        <v>215</v>
      </c>
      <c r="G6171">
        <v>112</v>
      </c>
      <c r="H6171">
        <v>133</v>
      </c>
      <c r="I6171">
        <v>58</v>
      </c>
      <c r="J6171">
        <v>52</v>
      </c>
      <c r="K6171">
        <v>52</v>
      </c>
      <c r="L6171">
        <v>0</v>
      </c>
      <c r="M6171">
        <v>2024</v>
      </c>
      <c r="N6171">
        <f>VLOOKUP(E6171, '2024D'!$A$2:$G$339, 2, FALSE)</f>
        <v>288</v>
      </c>
      <c r="O6171">
        <f>VLOOKUP(E6171, '2024D'!$A$2:$G$339, 3, FALSE)</f>
        <v>17049</v>
      </c>
      <c r="P6171">
        <f>_20206[[#This Row],[最低排名]]-_20206[[#This Row],[同分人数]]+1</f>
        <v>16762</v>
      </c>
      <c r="Q6171">
        <f>IF(O6171&gt;=开始!$B$6, 1, 0)</f>
        <v>1</v>
      </c>
      <c r="R6171">
        <f>_20206[[#This Row],[最低排名]]-开始!$B$6</f>
        <v>17049</v>
      </c>
    </row>
    <row r="6172" spans="1:18">
      <c r="A6172">
        <v>60504</v>
      </c>
      <c r="B6172" t="s">
        <v>2301</v>
      </c>
      <c r="C6172" t="str">
        <f t="shared" si="358"/>
        <v>江西财大</v>
      </c>
      <c r="D6172" t="str">
        <f t="shared" si="359"/>
        <v>04</v>
      </c>
      <c r="E6172" t="s">
        <v>48</v>
      </c>
      <c r="F6172">
        <v>214</v>
      </c>
      <c r="G6172">
        <v>117</v>
      </c>
      <c r="H6172">
        <v>122</v>
      </c>
      <c r="I6172">
        <v>61</v>
      </c>
      <c r="J6172">
        <v>55</v>
      </c>
      <c r="K6172">
        <v>52</v>
      </c>
      <c r="L6172">
        <v>5</v>
      </c>
      <c r="M6172">
        <v>2024</v>
      </c>
      <c r="N6172">
        <f>VLOOKUP(E6172, '2024D'!$A$2:$G$339, 2, FALSE)</f>
        <v>264</v>
      </c>
      <c r="O6172">
        <f>VLOOKUP(E6172, '2024D'!$A$2:$G$339, 3, FALSE)</f>
        <v>17313</v>
      </c>
      <c r="P6172">
        <f>_20206[[#This Row],[最低排名]]-_20206[[#This Row],[同分人数]]+1</f>
        <v>17050</v>
      </c>
      <c r="Q6172">
        <f>IF(O6172&gt;=开始!$B$6, 1, 0)</f>
        <v>1</v>
      </c>
      <c r="R6172">
        <f>_20206[[#This Row],[最低排名]]-开始!$B$6</f>
        <v>17313</v>
      </c>
    </row>
    <row r="6173" spans="1:18">
      <c r="A6173">
        <v>60505</v>
      </c>
      <c r="B6173" t="s">
        <v>2302</v>
      </c>
      <c r="C6173" t="str">
        <f t="shared" si="358"/>
        <v>江西财大</v>
      </c>
      <c r="D6173" t="str">
        <f t="shared" si="359"/>
        <v>05</v>
      </c>
      <c r="E6173" t="s">
        <v>77</v>
      </c>
      <c r="F6173">
        <v>209</v>
      </c>
      <c r="G6173">
        <v>106</v>
      </c>
      <c r="H6173">
        <v>121</v>
      </c>
      <c r="I6173">
        <v>58</v>
      </c>
      <c r="J6173">
        <v>58</v>
      </c>
      <c r="K6173">
        <v>52</v>
      </c>
      <c r="L6173">
        <v>0</v>
      </c>
      <c r="M6173">
        <v>2024</v>
      </c>
      <c r="N6173">
        <f>VLOOKUP(E6173, '2024D'!$A$2:$G$339, 2, FALSE)</f>
        <v>231</v>
      </c>
      <c r="O6173">
        <f>VLOOKUP(E6173, '2024D'!$A$2:$G$339, 3, FALSE)</f>
        <v>19960</v>
      </c>
      <c r="P6173">
        <f>_20206[[#This Row],[最低排名]]-_20206[[#This Row],[同分人数]]+1</f>
        <v>19730</v>
      </c>
      <c r="Q6173">
        <f>IF(O6173&gt;=开始!$B$6, 1, 0)</f>
        <v>1</v>
      </c>
      <c r="R6173">
        <f>_20206[[#This Row],[最低排名]]-开始!$B$6</f>
        <v>19960</v>
      </c>
    </row>
    <row r="6174" spans="1:18">
      <c r="A6174">
        <v>60506</v>
      </c>
      <c r="B6174" t="s">
        <v>2303</v>
      </c>
      <c r="C6174" t="str">
        <f t="shared" si="358"/>
        <v>江西财大</v>
      </c>
      <c r="D6174" t="str">
        <f t="shared" si="359"/>
        <v>06</v>
      </c>
      <c r="E6174" t="s">
        <v>98</v>
      </c>
      <c r="F6174">
        <v>202</v>
      </c>
      <c r="G6174">
        <v>109</v>
      </c>
      <c r="H6174">
        <v>122</v>
      </c>
      <c r="I6174">
        <v>67</v>
      </c>
      <c r="J6174">
        <v>64</v>
      </c>
      <c r="K6174">
        <v>58</v>
      </c>
      <c r="L6174">
        <v>0</v>
      </c>
      <c r="M6174">
        <v>2024</v>
      </c>
      <c r="N6174">
        <f>VLOOKUP(E6174, '2024D'!$A$2:$G$339, 2, FALSE)</f>
        <v>271</v>
      </c>
      <c r="O6174">
        <f>VLOOKUP(E6174, '2024D'!$A$2:$G$339, 3, FALSE)</f>
        <v>16250</v>
      </c>
      <c r="P6174">
        <f>_20206[[#This Row],[最低排名]]-_20206[[#This Row],[同分人数]]+1</f>
        <v>15980</v>
      </c>
      <c r="Q6174">
        <f>IF(O6174&gt;=开始!$B$6, 1, 0)</f>
        <v>1</v>
      </c>
      <c r="R6174">
        <f>_20206[[#This Row],[最低排名]]-开始!$B$6</f>
        <v>16250</v>
      </c>
    </row>
    <row r="6175" spans="1:18">
      <c r="A6175">
        <v>60507</v>
      </c>
      <c r="B6175" t="s">
        <v>2304</v>
      </c>
      <c r="C6175" t="str">
        <f t="shared" ref="C6175:C6238" si="360">LEFT(B6175, FIND("(", B6175) - 1)</f>
        <v>江西财大</v>
      </c>
      <c r="D6175" t="str">
        <f t="shared" si="359"/>
        <v>07</v>
      </c>
      <c r="E6175" t="s">
        <v>85</v>
      </c>
      <c r="F6175">
        <v>201</v>
      </c>
      <c r="G6175">
        <v>109</v>
      </c>
      <c r="H6175">
        <v>108</v>
      </c>
      <c r="I6175">
        <v>64</v>
      </c>
      <c r="J6175">
        <v>58</v>
      </c>
      <c r="K6175">
        <v>55</v>
      </c>
      <c r="L6175">
        <v>0</v>
      </c>
      <c r="M6175">
        <v>2024</v>
      </c>
      <c r="N6175">
        <f>VLOOKUP(E6175, '2024D'!$A$2:$G$339, 2, FALSE)</f>
        <v>259</v>
      </c>
      <c r="O6175">
        <f>VLOOKUP(E6175, '2024D'!$A$2:$G$339, 3, FALSE)</f>
        <v>23040</v>
      </c>
      <c r="P6175">
        <f>_20206[[#This Row],[最低排名]]-_20206[[#This Row],[同分人数]]+1</f>
        <v>22782</v>
      </c>
      <c r="Q6175">
        <f>IF(O6175&gt;=开始!$B$6, 1, 0)</f>
        <v>1</v>
      </c>
      <c r="R6175">
        <f>_20206[[#This Row],[最低排名]]-开始!$B$6</f>
        <v>23040</v>
      </c>
    </row>
    <row r="6176" spans="1:18">
      <c r="A6176">
        <v>60601</v>
      </c>
      <c r="B6176" t="s">
        <v>978</v>
      </c>
      <c r="C6176" t="str">
        <f t="shared" si="360"/>
        <v>江西科技</v>
      </c>
      <c r="D6176" t="str">
        <f t="shared" si="359"/>
        <v>01</v>
      </c>
      <c r="E6176" t="s">
        <v>221</v>
      </c>
      <c r="F6176">
        <v>169</v>
      </c>
      <c r="G6176">
        <v>90</v>
      </c>
      <c r="H6176">
        <v>96</v>
      </c>
      <c r="I6176">
        <v>55</v>
      </c>
      <c r="J6176">
        <v>46</v>
      </c>
      <c r="K6176">
        <v>43</v>
      </c>
      <c r="L6176">
        <v>0</v>
      </c>
      <c r="M6176">
        <v>2024</v>
      </c>
      <c r="N6176">
        <f>VLOOKUP(E6176, '2024D'!$A$2:$G$339, 2, FALSE)</f>
        <v>172</v>
      </c>
      <c r="O6176">
        <f>VLOOKUP(E6176, '2024D'!$A$2:$G$339, 3, FALSE)</f>
        <v>40573</v>
      </c>
      <c r="P6176">
        <f>_20206[[#This Row],[最低排名]]-_20206[[#This Row],[同分人数]]+1</f>
        <v>40402</v>
      </c>
      <c r="Q6176">
        <f>IF(O6176&gt;=开始!$B$6, 1, 0)</f>
        <v>1</v>
      </c>
      <c r="R6176">
        <f>_20206[[#This Row],[最低排名]]-开始!$B$6</f>
        <v>40573</v>
      </c>
    </row>
    <row r="6177" spans="1:18">
      <c r="A6177">
        <v>60602</v>
      </c>
      <c r="B6177" t="s">
        <v>979</v>
      </c>
      <c r="C6177" t="str">
        <f t="shared" si="360"/>
        <v>江西科技</v>
      </c>
      <c r="D6177" t="str">
        <f t="shared" si="359"/>
        <v>02</v>
      </c>
      <c r="E6177" t="s">
        <v>320</v>
      </c>
      <c r="F6177">
        <v>161</v>
      </c>
      <c r="G6177">
        <v>101</v>
      </c>
      <c r="H6177">
        <v>87</v>
      </c>
      <c r="I6177">
        <v>64</v>
      </c>
      <c r="J6177">
        <v>52</v>
      </c>
      <c r="K6177">
        <v>46</v>
      </c>
      <c r="L6177">
        <v>0</v>
      </c>
      <c r="M6177">
        <v>2024</v>
      </c>
      <c r="N6177">
        <f>VLOOKUP(E6177, '2024D'!$A$2:$G$339, 2, FALSE)</f>
        <v>191</v>
      </c>
      <c r="O6177">
        <f>VLOOKUP(E6177, '2024D'!$A$2:$G$339, 3, FALSE)</f>
        <v>40401</v>
      </c>
      <c r="P6177">
        <f>_20206[[#This Row],[最低排名]]-_20206[[#This Row],[同分人数]]+1</f>
        <v>40211</v>
      </c>
      <c r="Q6177">
        <f>IF(O6177&gt;=开始!$B$6, 1, 0)</f>
        <v>1</v>
      </c>
      <c r="R6177">
        <f>_20206[[#This Row],[最低排名]]-开始!$B$6</f>
        <v>40401</v>
      </c>
    </row>
    <row r="6178" spans="1:18">
      <c r="A6178">
        <v>60701</v>
      </c>
      <c r="B6178" t="s">
        <v>980</v>
      </c>
      <c r="C6178" t="str">
        <f t="shared" si="360"/>
        <v>江西科师</v>
      </c>
      <c r="D6178" t="str">
        <f t="shared" ref="D6178:D6241" si="361">MID(B6178, FIND("(", B6178) + 1, FIND(")", B6178) - FIND("(", B6178) - 1)</f>
        <v>01</v>
      </c>
      <c r="E6178" t="s">
        <v>198</v>
      </c>
      <c r="F6178">
        <v>197</v>
      </c>
      <c r="G6178">
        <v>103</v>
      </c>
      <c r="H6178">
        <v>76</v>
      </c>
      <c r="I6178">
        <v>49</v>
      </c>
      <c r="J6178">
        <v>43</v>
      </c>
      <c r="K6178">
        <v>40</v>
      </c>
      <c r="L6178">
        <v>0</v>
      </c>
      <c r="M6178">
        <v>2024</v>
      </c>
      <c r="N6178">
        <f>VLOOKUP(E6178, '2024D'!$A$2:$G$339, 2, FALSE)</f>
        <v>194</v>
      </c>
      <c r="O6178">
        <f>VLOOKUP(E6178, '2024D'!$A$2:$G$339, 3, FALSE)</f>
        <v>41271</v>
      </c>
      <c r="P6178">
        <f>_20206[[#This Row],[最低排名]]-_20206[[#This Row],[同分人数]]+1</f>
        <v>41078</v>
      </c>
      <c r="Q6178">
        <f>IF(O6178&gt;=开始!$B$6, 1, 0)</f>
        <v>1</v>
      </c>
      <c r="R6178">
        <f>_20206[[#This Row],[最低排名]]-开始!$B$6</f>
        <v>41271</v>
      </c>
    </row>
    <row r="6179" spans="1:18">
      <c r="A6179">
        <v>60702</v>
      </c>
      <c r="B6179" t="s">
        <v>981</v>
      </c>
      <c r="C6179" t="str">
        <f t="shared" si="360"/>
        <v>江西科师</v>
      </c>
      <c r="D6179" t="str">
        <f t="shared" si="361"/>
        <v>02</v>
      </c>
      <c r="E6179" t="s">
        <v>209</v>
      </c>
      <c r="F6179">
        <v>195</v>
      </c>
      <c r="G6179">
        <v>104</v>
      </c>
      <c r="H6179">
        <v>88</v>
      </c>
      <c r="I6179">
        <v>46</v>
      </c>
      <c r="J6179">
        <v>43</v>
      </c>
      <c r="K6179">
        <v>43</v>
      </c>
      <c r="L6179">
        <v>0</v>
      </c>
      <c r="M6179">
        <v>2024</v>
      </c>
      <c r="N6179">
        <f>VLOOKUP(E6179, '2024D'!$A$2:$G$339, 2, FALSE)</f>
        <v>185</v>
      </c>
      <c r="O6179">
        <f>VLOOKUP(E6179, '2024D'!$A$2:$G$339, 3, FALSE)</f>
        <v>39454</v>
      </c>
      <c r="P6179">
        <f>_20206[[#This Row],[最低排名]]-_20206[[#This Row],[同分人数]]+1</f>
        <v>39270</v>
      </c>
      <c r="Q6179">
        <f>IF(O6179&gt;=开始!$B$6, 1, 0)</f>
        <v>1</v>
      </c>
      <c r="R6179">
        <f>_20206[[#This Row],[最低排名]]-开始!$B$6</f>
        <v>39454</v>
      </c>
    </row>
    <row r="6180" spans="1:18">
      <c r="A6180">
        <v>60703</v>
      </c>
      <c r="B6180" t="s">
        <v>982</v>
      </c>
      <c r="C6180" t="str">
        <f t="shared" si="360"/>
        <v>江西科师</v>
      </c>
      <c r="D6180" t="str">
        <f t="shared" si="361"/>
        <v>03</v>
      </c>
      <c r="E6180" t="s">
        <v>126</v>
      </c>
      <c r="F6180">
        <v>194</v>
      </c>
      <c r="G6180">
        <v>101</v>
      </c>
      <c r="H6180">
        <v>110</v>
      </c>
      <c r="I6180">
        <v>58</v>
      </c>
      <c r="J6180">
        <v>55</v>
      </c>
      <c r="K6180">
        <v>52</v>
      </c>
      <c r="L6180">
        <v>0</v>
      </c>
      <c r="M6180">
        <v>2024</v>
      </c>
      <c r="N6180">
        <f>VLOOKUP(E6180, '2024D'!$A$2:$G$339, 2, FALSE)</f>
        <v>277</v>
      </c>
      <c r="O6180">
        <f>VLOOKUP(E6180, '2024D'!$A$2:$G$339, 3, FALSE)</f>
        <v>27273</v>
      </c>
      <c r="P6180">
        <f>_20206[[#This Row],[最低排名]]-_20206[[#This Row],[同分人数]]+1</f>
        <v>26997</v>
      </c>
      <c r="Q6180">
        <f>IF(O6180&gt;=开始!$B$6, 1, 0)</f>
        <v>1</v>
      </c>
      <c r="R6180">
        <f>_20206[[#This Row],[最低排名]]-开始!$B$6</f>
        <v>27273</v>
      </c>
    </row>
    <row r="6181" spans="1:18">
      <c r="A6181">
        <v>60801</v>
      </c>
      <c r="B6181" t="s">
        <v>986</v>
      </c>
      <c r="C6181" t="str">
        <f t="shared" si="360"/>
        <v>南昌工程</v>
      </c>
      <c r="D6181" t="str">
        <f t="shared" si="361"/>
        <v>01</v>
      </c>
      <c r="E6181" t="s">
        <v>363</v>
      </c>
      <c r="F6181">
        <v>208</v>
      </c>
      <c r="G6181">
        <v>107</v>
      </c>
      <c r="H6181">
        <v>87</v>
      </c>
      <c r="I6181">
        <v>49</v>
      </c>
      <c r="J6181">
        <v>49</v>
      </c>
      <c r="K6181">
        <v>43</v>
      </c>
      <c r="L6181">
        <v>0</v>
      </c>
      <c r="M6181">
        <v>2024</v>
      </c>
      <c r="N6181">
        <f>VLOOKUP(E6181, '2024D'!$A$2:$G$339, 2, FALSE)</f>
        <v>204</v>
      </c>
      <c r="O6181">
        <f>VLOOKUP(E6181, '2024D'!$A$2:$G$339, 3, FALSE)</f>
        <v>35127</v>
      </c>
      <c r="P6181">
        <f>_20206[[#This Row],[最低排名]]-_20206[[#This Row],[同分人数]]+1</f>
        <v>34924</v>
      </c>
      <c r="Q6181">
        <f>IF(O6181&gt;=开始!$B$6, 1, 0)</f>
        <v>1</v>
      </c>
      <c r="R6181">
        <f>_20206[[#This Row],[最低排名]]-开始!$B$6</f>
        <v>35127</v>
      </c>
    </row>
    <row r="6182" spans="1:18">
      <c r="A6182">
        <v>60802</v>
      </c>
      <c r="B6182" t="s">
        <v>987</v>
      </c>
      <c r="C6182" t="str">
        <f t="shared" si="360"/>
        <v>南昌工程</v>
      </c>
      <c r="D6182" t="str">
        <f t="shared" si="361"/>
        <v>02</v>
      </c>
      <c r="E6182" t="s">
        <v>354</v>
      </c>
      <c r="F6182">
        <v>190</v>
      </c>
      <c r="G6182">
        <v>97</v>
      </c>
      <c r="H6182">
        <v>85</v>
      </c>
      <c r="I6182">
        <v>58</v>
      </c>
      <c r="J6182">
        <v>52</v>
      </c>
      <c r="K6182">
        <v>43</v>
      </c>
      <c r="L6182">
        <v>0</v>
      </c>
      <c r="M6182">
        <v>2024</v>
      </c>
      <c r="N6182">
        <f>VLOOKUP(E6182, '2024D'!$A$2:$G$339, 2, FALSE)</f>
        <v>204</v>
      </c>
      <c r="O6182">
        <f>VLOOKUP(E6182, '2024D'!$A$2:$G$339, 3, FALSE)</f>
        <v>36833</v>
      </c>
      <c r="P6182">
        <f>_20206[[#This Row],[最低排名]]-_20206[[#This Row],[同分人数]]+1</f>
        <v>36630</v>
      </c>
      <c r="Q6182">
        <f>IF(O6182&gt;=开始!$B$6, 1, 0)</f>
        <v>1</v>
      </c>
      <c r="R6182">
        <f>_20206[[#This Row],[最低排名]]-开始!$B$6</f>
        <v>36833</v>
      </c>
    </row>
    <row r="6183" spans="1:18">
      <c r="A6183">
        <v>60803</v>
      </c>
      <c r="B6183" t="s">
        <v>988</v>
      </c>
      <c r="C6183" t="str">
        <f t="shared" si="360"/>
        <v>南昌工程</v>
      </c>
      <c r="D6183" t="str">
        <f t="shared" si="361"/>
        <v>03</v>
      </c>
      <c r="E6183" t="s">
        <v>203</v>
      </c>
      <c r="F6183">
        <v>206</v>
      </c>
      <c r="G6183">
        <v>106</v>
      </c>
      <c r="H6183">
        <v>74</v>
      </c>
      <c r="I6183">
        <v>61</v>
      </c>
      <c r="J6183">
        <v>46</v>
      </c>
      <c r="K6183">
        <v>43</v>
      </c>
      <c r="L6183">
        <v>0</v>
      </c>
      <c r="M6183">
        <v>2024</v>
      </c>
      <c r="N6183">
        <f>VLOOKUP(E6183, '2024D'!$A$2:$G$339, 2, FALSE)</f>
        <v>214</v>
      </c>
      <c r="O6183">
        <f>VLOOKUP(E6183, '2024D'!$A$2:$G$339, 3, FALSE)</f>
        <v>36436</v>
      </c>
      <c r="P6183">
        <f>_20206[[#This Row],[最低排名]]-_20206[[#This Row],[同分人数]]+1</f>
        <v>36223</v>
      </c>
      <c r="Q6183">
        <f>IF(O6183&gt;=开始!$B$6, 1, 0)</f>
        <v>1</v>
      </c>
      <c r="R6183">
        <f>_20206[[#This Row],[最低排名]]-开始!$B$6</f>
        <v>36436</v>
      </c>
    </row>
    <row r="6184" spans="1:18">
      <c r="A6184">
        <v>61001</v>
      </c>
      <c r="B6184" t="s">
        <v>989</v>
      </c>
      <c r="C6184" t="str">
        <f t="shared" si="360"/>
        <v>九江学院</v>
      </c>
      <c r="D6184" t="str">
        <f t="shared" si="361"/>
        <v>01</v>
      </c>
      <c r="E6184" t="s">
        <v>381</v>
      </c>
      <c r="F6184">
        <v>196</v>
      </c>
      <c r="G6184">
        <v>102</v>
      </c>
      <c r="H6184">
        <v>77</v>
      </c>
      <c r="I6184">
        <v>61</v>
      </c>
      <c r="J6184">
        <v>49</v>
      </c>
      <c r="K6184">
        <v>46</v>
      </c>
      <c r="L6184">
        <v>0</v>
      </c>
      <c r="M6184">
        <v>2024</v>
      </c>
      <c r="N6184">
        <f>VLOOKUP(E6184, '2024D'!$A$2:$G$339, 2, FALSE)</f>
        <v>193</v>
      </c>
      <c r="O6184">
        <f>VLOOKUP(E6184, '2024D'!$A$2:$G$339, 3, FALSE)</f>
        <v>36629</v>
      </c>
      <c r="P6184">
        <f>_20206[[#This Row],[最低排名]]-_20206[[#This Row],[同分人数]]+1</f>
        <v>36437</v>
      </c>
      <c r="Q6184">
        <f>IF(O6184&gt;=开始!$B$6, 1, 0)</f>
        <v>1</v>
      </c>
      <c r="R6184">
        <f>_20206[[#This Row],[最低排名]]-开始!$B$6</f>
        <v>36629</v>
      </c>
    </row>
    <row r="6185" spans="1:18">
      <c r="A6185">
        <v>61002</v>
      </c>
      <c r="B6185" t="s">
        <v>990</v>
      </c>
      <c r="C6185" t="str">
        <f t="shared" si="360"/>
        <v>九江学院</v>
      </c>
      <c r="D6185" t="str">
        <f t="shared" si="361"/>
        <v>02</v>
      </c>
      <c r="E6185" t="s">
        <v>405</v>
      </c>
      <c r="F6185">
        <v>175</v>
      </c>
      <c r="G6185">
        <v>91</v>
      </c>
      <c r="H6185">
        <v>96</v>
      </c>
      <c r="I6185">
        <v>58</v>
      </c>
      <c r="J6185">
        <v>49</v>
      </c>
      <c r="K6185">
        <v>49</v>
      </c>
      <c r="L6185">
        <v>0</v>
      </c>
      <c r="M6185">
        <v>2024</v>
      </c>
      <c r="N6185">
        <f>VLOOKUP(E6185, '2024D'!$A$2:$G$339, 2, FALSE)</f>
        <v>230</v>
      </c>
      <c r="O6185">
        <f>VLOOKUP(E6185, '2024D'!$A$2:$G$339, 3, FALSE)</f>
        <v>37063</v>
      </c>
      <c r="P6185">
        <f>_20206[[#This Row],[最低排名]]-_20206[[#This Row],[同分人数]]+1</f>
        <v>36834</v>
      </c>
      <c r="Q6185">
        <f>IF(O6185&gt;=开始!$B$6, 1, 0)</f>
        <v>1</v>
      </c>
      <c r="R6185">
        <f>_20206[[#This Row],[最低排名]]-开始!$B$6</f>
        <v>37063</v>
      </c>
    </row>
    <row r="6186" spans="1:18">
      <c r="A6186">
        <v>61301</v>
      </c>
      <c r="B6186" t="s">
        <v>991</v>
      </c>
      <c r="C6186" t="str">
        <f t="shared" si="360"/>
        <v>南昌工院</v>
      </c>
      <c r="D6186" t="str">
        <f t="shared" si="361"/>
        <v>01</v>
      </c>
      <c r="E6186" t="s">
        <v>998</v>
      </c>
      <c r="F6186">
        <v>180</v>
      </c>
      <c r="G6186">
        <v>93</v>
      </c>
      <c r="H6186">
        <v>105</v>
      </c>
      <c r="I6186">
        <v>43</v>
      </c>
      <c r="J6186">
        <v>43</v>
      </c>
      <c r="K6186">
        <v>40</v>
      </c>
      <c r="L6186">
        <v>0</v>
      </c>
      <c r="M6186">
        <v>2024</v>
      </c>
      <c r="N6186">
        <f>VLOOKUP(E6186, '2024D'!$A$2:$G$339, 2, FALSE)</f>
        <v>212</v>
      </c>
      <c r="O6186">
        <f>VLOOKUP(E6186, '2024D'!$A$2:$G$339, 3, FALSE)</f>
        <v>40210</v>
      </c>
      <c r="P6186">
        <f>_20206[[#This Row],[最低排名]]-_20206[[#This Row],[同分人数]]+1</f>
        <v>39999</v>
      </c>
      <c r="Q6186">
        <f>IF(O6186&gt;=开始!$B$6, 1, 0)</f>
        <v>1</v>
      </c>
      <c r="R6186">
        <f>_20206[[#This Row],[最低排名]]-开始!$B$6</f>
        <v>40210</v>
      </c>
    </row>
    <row r="6187" spans="1:18">
      <c r="A6187">
        <v>61401</v>
      </c>
      <c r="B6187" t="s">
        <v>992</v>
      </c>
      <c r="C6187" t="str">
        <f t="shared" si="360"/>
        <v>昌大科技</v>
      </c>
      <c r="D6187" t="str">
        <f t="shared" si="361"/>
        <v>01</v>
      </c>
      <c r="E6187" t="s">
        <v>1548</v>
      </c>
      <c r="F6187">
        <v>188</v>
      </c>
      <c r="G6187">
        <v>107</v>
      </c>
      <c r="H6187">
        <v>80</v>
      </c>
      <c r="I6187">
        <v>49</v>
      </c>
      <c r="J6187">
        <v>43</v>
      </c>
      <c r="K6187">
        <v>43</v>
      </c>
      <c r="L6187">
        <v>0</v>
      </c>
      <c r="M6187">
        <v>2024</v>
      </c>
      <c r="N6187">
        <f>VLOOKUP(E6187, '2024D'!$A$2:$G$339, 2, FALSE)</f>
        <v>161</v>
      </c>
      <c r="O6187">
        <f>VLOOKUP(E6187, '2024D'!$A$2:$G$339, 3, FALSE)</f>
        <v>41594</v>
      </c>
      <c r="P6187">
        <f>_20206[[#This Row],[最低排名]]-_20206[[#This Row],[同分人数]]+1</f>
        <v>41434</v>
      </c>
      <c r="Q6187">
        <f>IF(O6187&gt;=开始!$B$6, 1, 0)</f>
        <v>1</v>
      </c>
      <c r="R6187">
        <f>_20206[[#This Row],[最低排名]]-开始!$B$6</f>
        <v>41594</v>
      </c>
    </row>
    <row r="6188" spans="1:18">
      <c r="A6188">
        <v>61601</v>
      </c>
      <c r="B6188" t="s">
        <v>994</v>
      </c>
      <c r="C6188" t="str">
        <f t="shared" si="360"/>
        <v>赣东学院</v>
      </c>
      <c r="D6188" t="str">
        <f t="shared" si="361"/>
        <v>01</v>
      </c>
      <c r="E6188" t="s">
        <v>354</v>
      </c>
      <c r="F6188">
        <v>188</v>
      </c>
      <c r="G6188">
        <v>100</v>
      </c>
      <c r="H6188">
        <v>96</v>
      </c>
      <c r="I6188">
        <v>52</v>
      </c>
      <c r="J6188">
        <v>49</v>
      </c>
      <c r="K6188">
        <v>43</v>
      </c>
      <c r="L6188">
        <v>0</v>
      </c>
      <c r="M6188">
        <v>2024</v>
      </c>
      <c r="N6188">
        <f>VLOOKUP(E6188, '2024D'!$A$2:$G$339, 2, FALSE)</f>
        <v>204</v>
      </c>
      <c r="O6188">
        <f>VLOOKUP(E6188, '2024D'!$A$2:$G$339, 3, FALSE)</f>
        <v>36833</v>
      </c>
      <c r="P6188">
        <f>_20206[[#This Row],[最低排名]]-_20206[[#This Row],[同分人数]]+1</f>
        <v>36630</v>
      </c>
      <c r="Q6188">
        <f>IF(O6188&gt;=开始!$B$6, 1, 0)</f>
        <v>1</v>
      </c>
      <c r="R6188">
        <f>_20206[[#This Row],[最低排名]]-开始!$B$6</f>
        <v>36833</v>
      </c>
    </row>
    <row r="6189" spans="1:18">
      <c r="A6189">
        <v>61701</v>
      </c>
      <c r="B6189" t="s">
        <v>995</v>
      </c>
      <c r="C6189" t="str">
        <f t="shared" si="360"/>
        <v>南航科技</v>
      </c>
      <c r="D6189" t="str">
        <f t="shared" si="361"/>
        <v>01</v>
      </c>
      <c r="E6189" t="s">
        <v>1548</v>
      </c>
      <c r="F6189">
        <v>174</v>
      </c>
      <c r="G6189">
        <v>89</v>
      </c>
      <c r="H6189">
        <v>70</v>
      </c>
      <c r="I6189">
        <v>61</v>
      </c>
      <c r="J6189">
        <v>49</v>
      </c>
      <c r="K6189">
        <v>49</v>
      </c>
      <c r="L6189">
        <v>0</v>
      </c>
      <c r="M6189">
        <v>2024</v>
      </c>
      <c r="N6189">
        <f>VLOOKUP(E6189, '2024D'!$A$2:$G$339, 2, FALSE)</f>
        <v>161</v>
      </c>
      <c r="O6189">
        <f>VLOOKUP(E6189, '2024D'!$A$2:$G$339, 3, FALSE)</f>
        <v>41594</v>
      </c>
      <c r="P6189">
        <f>_20206[[#This Row],[最低排名]]-_20206[[#This Row],[同分人数]]+1</f>
        <v>41434</v>
      </c>
      <c r="Q6189">
        <f>IF(O6189&gt;=开始!$B$6, 1, 0)</f>
        <v>1</v>
      </c>
      <c r="R6189">
        <f>_20206[[#This Row],[最低排名]]-开始!$B$6</f>
        <v>41594</v>
      </c>
    </row>
    <row r="6190" spans="1:18">
      <c r="A6190">
        <v>61801</v>
      </c>
      <c r="B6190" t="s">
        <v>996</v>
      </c>
      <c r="C6190" t="str">
        <f t="shared" si="360"/>
        <v>赣南科院</v>
      </c>
      <c r="D6190" t="str">
        <f t="shared" si="361"/>
        <v>01</v>
      </c>
      <c r="E6190" t="s">
        <v>513</v>
      </c>
      <c r="F6190">
        <v>181</v>
      </c>
      <c r="G6190">
        <v>94</v>
      </c>
      <c r="H6190">
        <v>89</v>
      </c>
      <c r="I6190">
        <v>55</v>
      </c>
      <c r="J6190">
        <v>49</v>
      </c>
      <c r="K6190">
        <v>46</v>
      </c>
      <c r="L6190">
        <v>0</v>
      </c>
      <c r="M6190">
        <v>2024</v>
      </c>
      <c r="N6190">
        <f>VLOOKUP(E6190, '2024D'!$A$2:$G$339, 2, FALSE)</f>
        <v>177</v>
      </c>
      <c r="O6190">
        <f>VLOOKUP(E6190, '2024D'!$A$2:$G$339, 3, FALSE)</f>
        <v>38443</v>
      </c>
      <c r="P6190">
        <f>_20206[[#This Row],[最低排名]]-_20206[[#This Row],[同分人数]]+1</f>
        <v>38267</v>
      </c>
      <c r="Q6190">
        <f>IF(O6190&gt;=开始!$B$6, 1, 0)</f>
        <v>1</v>
      </c>
      <c r="R6190">
        <f>_20206[[#This Row],[最低排名]]-开始!$B$6</f>
        <v>38443</v>
      </c>
    </row>
    <row r="6191" spans="1:18">
      <c r="A6191">
        <v>61802</v>
      </c>
      <c r="B6191" t="s">
        <v>2305</v>
      </c>
      <c r="C6191" t="str">
        <f t="shared" si="360"/>
        <v>赣南科院</v>
      </c>
      <c r="D6191" t="str">
        <f t="shared" si="361"/>
        <v>02</v>
      </c>
      <c r="E6191" t="s">
        <v>479</v>
      </c>
      <c r="F6191">
        <v>180</v>
      </c>
      <c r="G6191">
        <v>91</v>
      </c>
      <c r="H6191">
        <v>89</v>
      </c>
      <c r="I6191">
        <v>52</v>
      </c>
      <c r="J6191">
        <v>52</v>
      </c>
      <c r="K6191">
        <v>49</v>
      </c>
      <c r="L6191">
        <v>0</v>
      </c>
      <c r="M6191">
        <v>2024</v>
      </c>
      <c r="N6191">
        <f>VLOOKUP(E6191, '2024D'!$A$2:$G$339, 2, FALSE)</f>
        <v>171</v>
      </c>
      <c r="O6191">
        <f>VLOOKUP(E6191, '2024D'!$A$2:$G$339, 3, FALSE)</f>
        <v>38053</v>
      </c>
      <c r="P6191">
        <f>_20206[[#This Row],[最低排名]]-_20206[[#This Row],[同分人数]]+1</f>
        <v>37883</v>
      </c>
      <c r="Q6191">
        <f>IF(O6191&gt;=开始!$B$6, 1, 0)</f>
        <v>1</v>
      </c>
      <c r="R6191">
        <f>_20206[[#This Row],[最低排名]]-开始!$B$6</f>
        <v>38053</v>
      </c>
    </row>
    <row r="6192" spans="1:18">
      <c r="A6192">
        <v>62002</v>
      </c>
      <c r="B6192" t="s">
        <v>2306</v>
      </c>
      <c r="C6192" t="str">
        <f t="shared" si="360"/>
        <v>赣农商院</v>
      </c>
      <c r="D6192" t="str">
        <f t="shared" si="361"/>
        <v>02</v>
      </c>
      <c r="E6192" t="s">
        <v>1556</v>
      </c>
      <c r="F6192">
        <v>176</v>
      </c>
      <c r="G6192">
        <v>96</v>
      </c>
      <c r="H6192">
        <v>96</v>
      </c>
      <c r="I6192">
        <v>49</v>
      </c>
      <c r="J6192">
        <v>43</v>
      </c>
      <c r="K6192">
        <v>40</v>
      </c>
      <c r="L6192">
        <v>0</v>
      </c>
      <c r="M6192">
        <v>2024</v>
      </c>
      <c r="N6192">
        <f>VLOOKUP(E6192, '2024D'!$A$2:$G$339, 2, FALSE)</f>
        <v>162</v>
      </c>
      <c r="O6192">
        <f>VLOOKUP(E6192, '2024D'!$A$2:$G$339, 3, FALSE)</f>
        <v>41433</v>
      </c>
      <c r="P6192">
        <f>_20206[[#This Row],[最低排名]]-_20206[[#This Row],[同分人数]]+1</f>
        <v>41272</v>
      </c>
      <c r="Q6192">
        <f>IF(O6192&gt;=开始!$B$6, 1, 0)</f>
        <v>1</v>
      </c>
      <c r="R6192">
        <f>_20206[[#This Row],[最低排名]]-开始!$B$6</f>
        <v>41433</v>
      </c>
    </row>
    <row r="6193" spans="1:18">
      <c r="A6193">
        <v>62101</v>
      </c>
      <c r="B6193" t="s">
        <v>999</v>
      </c>
      <c r="C6193" t="str">
        <f t="shared" si="360"/>
        <v>南昌医学</v>
      </c>
      <c r="D6193" t="str">
        <f t="shared" si="361"/>
        <v>01</v>
      </c>
      <c r="E6193" t="s">
        <v>81</v>
      </c>
      <c r="F6193">
        <v>207</v>
      </c>
      <c r="G6193">
        <v>119</v>
      </c>
      <c r="H6193">
        <v>105</v>
      </c>
      <c r="I6193">
        <v>64</v>
      </c>
      <c r="J6193">
        <v>58</v>
      </c>
      <c r="K6193">
        <v>58</v>
      </c>
      <c r="L6193">
        <v>0</v>
      </c>
      <c r="M6193">
        <v>2024</v>
      </c>
      <c r="N6193">
        <f>VLOOKUP(E6193, '2024D'!$A$2:$G$339, 2, FALSE)</f>
        <v>247</v>
      </c>
      <c r="O6193">
        <f>VLOOKUP(E6193, '2024D'!$A$2:$G$339, 3, FALSE)</f>
        <v>21473</v>
      </c>
      <c r="P6193">
        <f>_20206[[#This Row],[最低排名]]-_20206[[#This Row],[同分人数]]+1</f>
        <v>21227</v>
      </c>
      <c r="Q6193">
        <f>IF(O6193&gt;=开始!$B$6, 1, 0)</f>
        <v>1</v>
      </c>
      <c r="R6193">
        <f>_20206[[#This Row],[最低排名]]-开始!$B$6</f>
        <v>21473</v>
      </c>
    </row>
    <row r="6194" spans="1:18">
      <c r="A6194">
        <v>62102</v>
      </c>
      <c r="B6194" t="s">
        <v>1000</v>
      </c>
      <c r="C6194" t="str">
        <f t="shared" si="360"/>
        <v>南昌医学</v>
      </c>
      <c r="D6194" t="str">
        <f t="shared" si="361"/>
        <v>02</v>
      </c>
      <c r="E6194" t="s">
        <v>83</v>
      </c>
      <c r="F6194">
        <v>215</v>
      </c>
      <c r="G6194">
        <v>115</v>
      </c>
      <c r="H6194">
        <v>116</v>
      </c>
      <c r="I6194">
        <v>58</v>
      </c>
      <c r="J6194">
        <v>52</v>
      </c>
      <c r="K6194">
        <v>46</v>
      </c>
      <c r="L6194">
        <v>0</v>
      </c>
      <c r="M6194">
        <v>2024</v>
      </c>
      <c r="N6194">
        <f>VLOOKUP(E6194, '2024D'!$A$2:$G$339, 2, FALSE)</f>
        <v>267</v>
      </c>
      <c r="O6194">
        <f>VLOOKUP(E6194, '2024D'!$A$2:$G$339, 3, FALSE)</f>
        <v>22781</v>
      </c>
      <c r="P6194">
        <f>_20206[[#This Row],[最低排名]]-_20206[[#This Row],[同分人数]]+1</f>
        <v>22515</v>
      </c>
      <c r="Q6194">
        <f>IF(O6194&gt;=开始!$B$6, 1, 0)</f>
        <v>1</v>
      </c>
      <c r="R6194">
        <f>_20206[[#This Row],[最低排名]]-开始!$B$6</f>
        <v>22781</v>
      </c>
    </row>
    <row r="6195" spans="1:18">
      <c r="A6195">
        <v>62103</v>
      </c>
      <c r="B6195" t="s">
        <v>1001</v>
      </c>
      <c r="C6195" t="str">
        <f t="shared" si="360"/>
        <v>南昌医学</v>
      </c>
      <c r="D6195" t="str">
        <f t="shared" si="361"/>
        <v>03</v>
      </c>
      <c r="E6195" t="s">
        <v>118</v>
      </c>
      <c r="F6195">
        <v>199</v>
      </c>
      <c r="G6195">
        <v>100</v>
      </c>
      <c r="H6195">
        <v>98</v>
      </c>
      <c r="I6195">
        <v>61</v>
      </c>
      <c r="J6195">
        <v>49</v>
      </c>
      <c r="K6195">
        <v>49</v>
      </c>
      <c r="L6195">
        <v>0</v>
      </c>
      <c r="M6195">
        <v>2024</v>
      </c>
      <c r="N6195">
        <f>VLOOKUP(E6195, '2024D'!$A$2:$G$339, 2, FALSE)</f>
        <v>241</v>
      </c>
      <c r="O6195">
        <f>VLOOKUP(E6195, '2024D'!$A$2:$G$339, 3, FALSE)</f>
        <v>30473</v>
      </c>
      <c r="P6195">
        <f>_20206[[#This Row],[最低排名]]-_20206[[#This Row],[同分人数]]+1</f>
        <v>30233</v>
      </c>
      <c r="Q6195">
        <f>IF(O6195&gt;=开始!$B$6, 1, 0)</f>
        <v>1</v>
      </c>
      <c r="R6195">
        <f>_20206[[#This Row],[最低排名]]-开始!$B$6</f>
        <v>30473</v>
      </c>
    </row>
    <row r="6196" spans="1:18">
      <c r="A6196">
        <v>62104</v>
      </c>
      <c r="B6196" t="s">
        <v>1002</v>
      </c>
      <c r="C6196" t="str">
        <f t="shared" si="360"/>
        <v>南昌医学</v>
      </c>
      <c r="D6196" t="str">
        <f t="shared" si="361"/>
        <v>04</v>
      </c>
      <c r="E6196" t="s">
        <v>381</v>
      </c>
      <c r="F6196">
        <v>186</v>
      </c>
      <c r="G6196">
        <v>95</v>
      </c>
      <c r="H6196">
        <v>90</v>
      </c>
      <c r="I6196">
        <v>61</v>
      </c>
      <c r="J6196">
        <v>49</v>
      </c>
      <c r="K6196">
        <v>43</v>
      </c>
      <c r="L6196">
        <v>0</v>
      </c>
      <c r="M6196">
        <v>2024</v>
      </c>
      <c r="N6196">
        <f>VLOOKUP(E6196, '2024D'!$A$2:$G$339, 2, FALSE)</f>
        <v>193</v>
      </c>
      <c r="O6196">
        <f>VLOOKUP(E6196, '2024D'!$A$2:$G$339, 3, FALSE)</f>
        <v>36629</v>
      </c>
      <c r="P6196">
        <f>_20206[[#This Row],[最低排名]]-_20206[[#This Row],[同分人数]]+1</f>
        <v>36437</v>
      </c>
      <c r="Q6196">
        <f>IF(O6196&gt;=开始!$B$6, 1, 0)</f>
        <v>1</v>
      </c>
      <c r="R6196">
        <f>_20206[[#This Row],[最低排名]]-开始!$B$6</f>
        <v>36629</v>
      </c>
    </row>
    <row r="6197" spans="1:18">
      <c r="A6197">
        <v>62105</v>
      </c>
      <c r="B6197" t="s">
        <v>1003</v>
      </c>
      <c r="C6197" t="str">
        <f t="shared" si="360"/>
        <v>南昌医学</v>
      </c>
      <c r="D6197" t="str">
        <f t="shared" si="361"/>
        <v>05</v>
      </c>
      <c r="E6197" t="s">
        <v>52</v>
      </c>
      <c r="F6197">
        <v>195</v>
      </c>
      <c r="G6197">
        <v>100</v>
      </c>
      <c r="H6197">
        <v>94</v>
      </c>
      <c r="I6197">
        <v>46</v>
      </c>
      <c r="J6197">
        <v>46</v>
      </c>
      <c r="K6197">
        <v>43</v>
      </c>
      <c r="L6197">
        <v>0</v>
      </c>
      <c r="M6197">
        <v>2024</v>
      </c>
      <c r="N6197">
        <f>VLOOKUP(E6197, '2024D'!$A$2:$G$339, 2, FALSE)</f>
        <v>224</v>
      </c>
      <c r="O6197">
        <f>VLOOKUP(E6197, '2024D'!$A$2:$G$339, 3, FALSE)</f>
        <v>37692</v>
      </c>
      <c r="P6197">
        <f>_20206[[#This Row],[最低排名]]-_20206[[#This Row],[同分人数]]+1</f>
        <v>37469</v>
      </c>
      <c r="Q6197">
        <f>IF(O6197&gt;=开始!$B$6, 1, 0)</f>
        <v>1</v>
      </c>
      <c r="R6197">
        <f>_20206[[#This Row],[最低排名]]-开始!$B$6</f>
        <v>37692</v>
      </c>
    </row>
    <row r="6198" spans="1:18">
      <c r="A6198">
        <v>62106</v>
      </c>
      <c r="B6198" t="s">
        <v>1004</v>
      </c>
      <c r="C6198" t="str">
        <f t="shared" si="360"/>
        <v>南昌医学</v>
      </c>
      <c r="D6198" t="str">
        <f t="shared" si="361"/>
        <v>06</v>
      </c>
      <c r="E6198" t="s">
        <v>560</v>
      </c>
      <c r="F6198">
        <v>192</v>
      </c>
      <c r="G6198">
        <v>101</v>
      </c>
      <c r="H6198">
        <v>107</v>
      </c>
      <c r="I6198">
        <v>52</v>
      </c>
      <c r="J6198">
        <v>52</v>
      </c>
      <c r="K6198">
        <v>46</v>
      </c>
      <c r="L6198">
        <v>0</v>
      </c>
      <c r="M6198">
        <v>2024</v>
      </c>
      <c r="N6198">
        <f>VLOOKUP(E6198, '2024D'!$A$2:$G$339, 2, FALSE)</f>
        <v>230</v>
      </c>
      <c r="O6198">
        <f>VLOOKUP(E6198, '2024D'!$A$2:$G$339, 3, FALSE)</f>
        <v>32134</v>
      </c>
      <c r="P6198">
        <f>_20206[[#This Row],[最低排名]]-_20206[[#This Row],[同分人数]]+1</f>
        <v>31905</v>
      </c>
      <c r="Q6198">
        <f>IF(O6198&gt;=开始!$B$6, 1, 0)</f>
        <v>1</v>
      </c>
      <c r="R6198">
        <f>_20206[[#This Row],[最低排名]]-开始!$B$6</f>
        <v>32134</v>
      </c>
    </row>
    <row r="6199" spans="1:18">
      <c r="A6199">
        <v>62107</v>
      </c>
      <c r="B6199" t="s">
        <v>1005</v>
      </c>
      <c r="C6199" t="str">
        <f t="shared" si="360"/>
        <v>南昌医学</v>
      </c>
      <c r="D6199" t="str">
        <f t="shared" si="361"/>
        <v>07</v>
      </c>
      <c r="E6199" t="s">
        <v>427</v>
      </c>
      <c r="F6199">
        <v>190</v>
      </c>
      <c r="G6199">
        <v>103</v>
      </c>
      <c r="H6199">
        <v>98</v>
      </c>
      <c r="I6199">
        <v>52</v>
      </c>
      <c r="J6199">
        <v>49</v>
      </c>
      <c r="K6199">
        <v>46</v>
      </c>
      <c r="L6199">
        <v>0</v>
      </c>
      <c r="M6199">
        <v>2024</v>
      </c>
      <c r="N6199">
        <f>VLOOKUP(E6199, '2024D'!$A$2:$G$339, 2, FALSE)</f>
        <v>214</v>
      </c>
      <c r="O6199">
        <f>VLOOKUP(E6199, '2024D'!$A$2:$G$339, 3, FALSE)</f>
        <v>35341</v>
      </c>
      <c r="P6199">
        <f>_20206[[#This Row],[最低排名]]-_20206[[#This Row],[同分人数]]+1</f>
        <v>35128</v>
      </c>
      <c r="Q6199">
        <f>IF(O6199&gt;=开始!$B$6, 1, 0)</f>
        <v>1</v>
      </c>
      <c r="R6199">
        <f>_20206[[#This Row],[最低排名]]-开始!$B$6</f>
        <v>35341</v>
      </c>
    </row>
    <row r="6200" spans="1:18">
      <c r="A6200">
        <v>62108</v>
      </c>
      <c r="B6200" t="s">
        <v>1006</v>
      </c>
      <c r="C6200" t="str">
        <f t="shared" si="360"/>
        <v>南昌医学</v>
      </c>
      <c r="D6200" t="str">
        <f t="shared" si="361"/>
        <v>08</v>
      </c>
      <c r="E6200" t="s">
        <v>405</v>
      </c>
      <c r="F6200">
        <v>185</v>
      </c>
      <c r="G6200">
        <v>101</v>
      </c>
      <c r="H6200">
        <v>89</v>
      </c>
      <c r="I6200">
        <v>55</v>
      </c>
      <c r="J6200">
        <v>52</v>
      </c>
      <c r="K6200">
        <v>46</v>
      </c>
      <c r="L6200">
        <v>0</v>
      </c>
      <c r="M6200">
        <v>2024</v>
      </c>
      <c r="N6200">
        <f>VLOOKUP(E6200, '2024D'!$A$2:$G$339, 2, FALSE)</f>
        <v>230</v>
      </c>
      <c r="O6200">
        <f>VLOOKUP(E6200, '2024D'!$A$2:$G$339, 3, FALSE)</f>
        <v>37063</v>
      </c>
      <c r="P6200">
        <f>_20206[[#This Row],[最低排名]]-_20206[[#This Row],[同分人数]]+1</f>
        <v>36834</v>
      </c>
      <c r="Q6200">
        <f>IF(O6200&gt;=开始!$B$6, 1, 0)</f>
        <v>1</v>
      </c>
      <c r="R6200">
        <f>_20206[[#This Row],[最低排名]]-开始!$B$6</f>
        <v>37063</v>
      </c>
    </row>
    <row r="6201" spans="1:18">
      <c r="A6201">
        <v>62201</v>
      </c>
      <c r="B6201" t="s">
        <v>1007</v>
      </c>
      <c r="C6201" t="str">
        <f t="shared" si="360"/>
        <v>江师科技</v>
      </c>
      <c r="D6201" t="str">
        <f t="shared" si="361"/>
        <v>01</v>
      </c>
      <c r="E6201" t="s">
        <v>316</v>
      </c>
      <c r="F6201">
        <v>192</v>
      </c>
      <c r="G6201">
        <v>103</v>
      </c>
      <c r="H6201">
        <v>79</v>
      </c>
      <c r="I6201">
        <v>49</v>
      </c>
      <c r="J6201">
        <v>43</v>
      </c>
      <c r="K6201">
        <v>43</v>
      </c>
      <c r="L6201">
        <v>0</v>
      </c>
      <c r="M6201">
        <v>2024</v>
      </c>
      <c r="N6201">
        <f>VLOOKUP(E6201, '2024D'!$A$2:$G$339, 2, FALSE)</f>
        <v>162</v>
      </c>
      <c r="O6201">
        <f>VLOOKUP(E6201, '2024D'!$A$2:$G$339, 3, FALSE)</f>
        <v>41077</v>
      </c>
      <c r="P6201">
        <f>_20206[[#This Row],[最低排名]]-_20206[[#This Row],[同分人数]]+1</f>
        <v>40916</v>
      </c>
      <c r="Q6201">
        <f>IF(O6201&gt;=开始!$B$6, 1, 0)</f>
        <v>1</v>
      </c>
      <c r="R6201">
        <f>_20206[[#This Row],[最低排名]]-开始!$B$6</f>
        <v>41077</v>
      </c>
    </row>
    <row r="6202" spans="1:18">
      <c r="A6202">
        <v>62202</v>
      </c>
      <c r="B6202" t="s">
        <v>1682</v>
      </c>
      <c r="C6202" t="str">
        <f t="shared" si="360"/>
        <v>江师科技</v>
      </c>
      <c r="D6202" t="str">
        <f t="shared" si="361"/>
        <v>02</v>
      </c>
      <c r="E6202" t="s">
        <v>1556</v>
      </c>
      <c r="F6202">
        <v>190</v>
      </c>
      <c r="G6202">
        <v>101</v>
      </c>
      <c r="H6202">
        <v>67</v>
      </c>
      <c r="I6202">
        <v>55</v>
      </c>
      <c r="J6202">
        <v>49</v>
      </c>
      <c r="K6202">
        <v>43</v>
      </c>
      <c r="L6202">
        <v>0</v>
      </c>
      <c r="M6202">
        <v>2024</v>
      </c>
      <c r="N6202">
        <f>VLOOKUP(E6202, '2024D'!$A$2:$G$339, 2, FALSE)</f>
        <v>162</v>
      </c>
      <c r="O6202">
        <f>VLOOKUP(E6202, '2024D'!$A$2:$G$339, 3, FALSE)</f>
        <v>41433</v>
      </c>
      <c r="P6202">
        <f>_20206[[#This Row],[最低排名]]-_20206[[#This Row],[同分人数]]+1</f>
        <v>41272</v>
      </c>
      <c r="Q6202">
        <f>IF(O6202&gt;=开始!$B$6, 1, 0)</f>
        <v>1</v>
      </c>
      <c r="R6202">
        <f>_20206[[#This Row],[最低排名]]-开始!$B$6</f>
        <v>41433</v>
      </c>
    </row>
    <row r="6203" spans="1:18">
      <c r="A6203">
        <v>62203</v>
      </c>
      <c r="B6203" t="s">
        <v>2307</v>
      </c>
      <c r="C6203" t="str">
        <f t="shared" si="360"/>
        <v>江师科技</v>
      </c>
      <c r="D6203" t="str">
        <f t="shared" si="361"/>
        <v>03</v>
      </c>
      <c r="E6203" t="s">
        <v>998</v>
      </c>
      <c r="F6203">
        <v>192</v>
      </c>
      <c r="G6203">
        <v>96</v>
      </c>
      <c r="H6203">
        <v>72</v>
      </c>
      <c r="I6203">
        <v>49</v>
      </c>
      <c r="J6203">
        <v>49</v>
      </c>
      <c r="K6203">
        <v>49</v>
      </c>
      <c r="L6203">
        <v>0</v>
      </c>
      <c r="M6203">
        <v>2024</v>
      </c>
      <c r="N6203">
        <f>VLOOKUP(E6203, '2024D'!$A$2:$G$339, 2, FALSE)</f>
        <v>212</v>
      </c>
      <c r="O6203">
        <f>VLOOKUP(E6203, '2024D'!$A$2:$G$339, 3, FALSE)</f>
        <v>40210</v>
      </c>
      <c r="P6203">
        <f>_20206[[#This Row],[最低排名]]-_20206[[#This Row],[同分人数]]+1</f>
        <v>39999</v>
      </c>
      <c r="Q6203">
        <f>IF(O6203&gt;=开始!$B$6, 1, 0)</f>
        <v>1</v>
      </c>
      <c r="R6203">
        <f>_20206[[#This Row],[最低排名]]-开始!$B$6</f>
        <v>40210</v>
      </c>
    </row>
    <row r="6204" spans="1:18">
      <c r="A6204">
        <v>62301</v>
      </c>
      <c r="B6204" t="s">
        <v>1008</v>
      </c>
      <c r="C6204" t="str">
        <f t="shared" si="360"/>
        <v>赣师科技</v>
      </c>
      <c r="D6204" t="str">
        <f t="shared" si="361"/>
        <v>01</v>
      </c>
      <c r="E6204" t="s">
        <v>1548</v>
      </c>
      <c r="F6204">
        <v>178</v>
      </c>
      <c r="G6204">
        <v>93</v>
      </c>
      <c r="H6204">
        <v>78</v>
      </c>
      <c r="I6204">
        <v>49</v>
      </c>
      <c r="J6204">
        <v>49</v>
      </c>
      <c r="K6204">
        <v>49</v>
      </c>
      <c r="L6204">
        <v>0</v>
      </c>
      <c r="M6204">
        <v>2024</v>
      </c>
      <c r="N6204">
        <f>VLOOKUP(E6204, '2024D'!$A$2:$G$339, 2, FALSE)</f>
        <v>161</v>
      </c>
      <c r="O6204">
        <f>VLOOKUP(E6204, '2024D'!$A$2:$G$339, 3, FALSE)</f>
        <v>41594</v>
      </c>
      <c r="P6204">
        <f>_20206[[#This Row],[最低排名]]-_20206[[#This Row],[同分人数]]+1</f>
        <v>41434</v>
      </c>
      <c r="Q6204">
        <f>IF(O6204&gt;=开始!$B$6, 1, 0)</f>
        <v>1</v>
      </c>
      <c r="R6204">
        <f>_20206[[#This Row],[最低排名]]-开始!$B$6</f>
        <v>41594</v>
      </c>
    </row>
    <row r="6205" spans="1:18">
      <c r="A6205">
        <v>62401</v>
      </c>
      <c r="B6205" t="s">
        <v>1009</v>
      </c>
      <c r="C6205" t="str">
        <f t="shared" si="360"/>
        <v>江财经管</v>
      </c>
      <c r="D6205" t="str">
        <f t="shared" si="361"/>
        <v>01</v>
      </c>
      <c r="E6205" t="s">
        <v>198</v>
      </c>
      <c r="F6205">
        <v>172</v>
      </c>
      <c r="G6205">
        <v>88</v>
      </c>
      <c r="H6205">
        <v>101</v>
      </c>
      <c r="I6205">
        <v>46</v>
      </c>
      <c r="J6205">
        <v>43</v>
      </c>
      <c r="K6205">
        <v>43</v>
      </c>
      <c r="L6205">
        <v>0</v>
      </c>
      <c r="M6205">
        <v>2024</v>
      </c>
      <c r="N6205">
        <f>VLOOKUP(E6205, '2024D'!$A$2:$G$339, 2, FALSE)</f>
        <v>194</v>
      </c>
      <c r="O6205">
        <f>VLOOKUP(E6205, '2024D'!$A$2:$G$339, 3, FALSE)</f>
        <v>41271</v>
      </c>
      <c r="P6205">
        <f>_20206[[#This Row],[最低排名]]-_20206[[#This Row],[同分人数]]+1</f>
        <v>41078</v>
      </c>
      <c r="Q6205">
        <f>IF(O6205&gt;=开始!$B$6, 1, 0)</f>
        <v>1</v>
      </c>
      <c r="R6205">
        <f>_20206[[#This Row],[最低排名]]-开始!$B$6</f>
        <v>41271</v>
      </c>
    </row>
    <row r="6206" spans="1:18">
      <c r="A6206">
        <v>62402</v>
      </c>
      <c r="B6206" t="s">
        <v>1683</v>
      </c>
      <c r="C6206" t="str">
        <f t="shared" si="360"/>
        <v>江财经管</v>
      </c>
      <c r="D6206" t="str">
        <f t="shared" si="361"/>
        <v>02</v>
      </c>
      <c r="E6206" t="s">
        <v>1548</v>
      </c>
      <c r="F6206">
        <v>171</v>
      </c>
      <c r="G6206">
        <v>91</v>
      </c>
      <c r="H6206">
        <v>94</v>
      </c>
      <c r="I6206">
        <v>52</v>
      </c>
      <c r="J6206">
        <v>43</v>
      </c>
      <c r="K6206">
        <v>43</v>
      </c>
      <c r="L6206">
        <v>0</v>
      </c>
      <c r="M6206">
        <v>2024</v>
      </c>
      <c r="N6206">
        <f>VLOOKUP(E6206, '2024D'!$A$2:$G$339, 2, FALSE)</f>
        <v>161</v>
      </c>
      <c r="O6206">
        <f>VLOOKUP(E6206, '2024D'!$A$2:$G$339, 3, FALSE)</f>
        <v>41594</v>
      </c>
      <c r="P6206">
        <f>_20206[[#This Row],[最低排名]]-_20206[[#This Row],[同分人数]]+1</f>
        <v>41434</v>
      </c>
      <c r="Q6206">
        <f>IF(O6206&gt;=开始!$B$6, 1, 0)</f>
        <v>1</v>
      </c>
      <c r="R6206">
        <f>_20206[[#This Row],[最低排名]]-开始!$B$6</f>
        <v>41594</v>
      </c>
    </row>
    <row r="6207" spans="1:18">
      <c r="A6207">
        <v>62501</v>
      </c>
      <c r="B6207" t="s">
        <v>1010</v>
      </c>
      <c r="C6207" t="str">
        <f t="shared" si="360"/>
        <v>南昌师院</v>
      </c>
      <c r="D6207" t="str">
        <f t="shared" si="361"/>
        <v>01</v>
      </c>
      <c r="E6207" t="s">
        <v>383</v>
      </c>
      <c r="F6207">
        <v>191</v>
      </c>
      <c r="G6207">
        <v>101</v>
      </c>
      <c r="H6207">
        <v>82</v>
      </c>
      <c r="I6207">
        <v>52</v>
      </c>
      <c r="J6207">
        <v>49</v>
      </c>
      <c r="K6207">
        <v>49</v>
      </c>
      <c r="L6207">
        <v>0</v>
      </c>
      <c r="M6207">
        <v>2024</v>
      </c>
      <c r="N6207">
        <f>VLOOKUP(E6207, '2024D'!$A$2:$G$339, 2, FALSE)</f>
        <v>190</v>
      </c>
      <c r="O6207">
        <f>VLOOKUP(E6207, '2024D'!$A$2:$G$339, 3, FALSE)</f>
        <v>37882</v>
      </c>
      <c r="P6207">
        <f>_20206[[#This Row],[最低排名]]-_20206[[#This Row],[同分人数]]+1</f>
        <v>37693</v>
      </c>
      <c r="Q6207">
        <f>IF(O6207&gt;=开始!$B$6, 1, 0)</f>
        <v>1</v>
      </c>
      <c r="R6207">
        <f>_20206[[#This Row],[最低排名]]-开始!$B$6</f>
        <v>37882</v>
      </c>
    </row>
    <row r="6208" spans="1:18">
      <c r="A6208">
        <v>62601</v>
      </c>
      <c r="B6208" t="s">
        <v>1685</v>
      </c>
      <c r="C6208" t="str">
        <f t="shared" si="360"/>
        <v>赣应科院</v>
      </c>
      <c r="D6208" t="str">
        <f t="shared" si="361"/>
        <v>01</v>
      </c>
      <c r="E6208" t="s">
        <v>412</v>
      </c>
      <c r="F6208">
        <v>185</v>
      </c>
      <c r="G6208">
        <v>101</v>
      </c>
      <c r="H6208">
        <v>82</v>
      </c>
      <c r="I6208">
        <v>55</v>
      </c>
      <c r="J6208">
        <v>49</v>
      </c>
      <c r="K6208">
        <v>46</v>
      </c>
      <c r="L6208">
        <v>0</v>
      </c>
      <c r="M6208">
        <v>2024</v>
      </c>
      <c r="N6208">
        <f>VLOOKUP(E6208, '2024D'!$A$2:$G$339, 2, FALSE)</f>
        <v>210</v>
      </c>
      <c r="O6208">
        <f>VLOOKUP(E6208, '2024D'!$A$2:$G$339, 3, FALSE)</f>
        <v>39079</v>
      </c>
      <c r="P6208">
        <f>_20206[[#This Row],[最低排名]]-_20206[[#This Row],[同分人数]]+1</f>
        <v>38870</v>
      </c>
      <c r="Q6208">
        <f>IF(O6208&gt;=开始!$B$6, 1, 0)</f>
        <v>1</v>
      </c>
      <c r="R6208">
        <f>_20206[[#This Row],[最低排名]]-开始!$B$6</f>
        <v>39079</v>
      </c>
    </row>
    <row r="6209" spans="1:18">
      <c r="A6209">
        <v>62701</v>
      </c>
      <c r="B6209" t="s">
        <v>2308</v>
      </c>
      <c r="C6209" t="str">
        <f t="shared" si="360"/>
        <v>江西工程</v>
      </c>
      <c r="D6209" t="str">
        <f t="shared" si="361"/>
        <v>01</v>
      </c>
      <c r="E6209" t="s">
        <v>221</v>
      </c>
      <c r="F6209">
        <v>195</v>
      </c>
      <c r="G6209">
        <v>103</v>
      </c>
      <c r="H6209">
        <v>82</v>
      </c>
      <c r="I6209">
        <v>46</v>
      </c>
      <c r="J6209">
        <v>43</v>
      </c>
      <c r="K6209">
        <v>43</v>
      </c>
      <c r="L6209">
        <v>0</v>
      </c>
      <c r="M6209">
        <v>2024</v>
      </c>
      <c r="N6209">
        <f>VLOOKUP(E6209, '2024D'!$A$2:$G$339, 2, FALSE)</f>
        <v>172</v>
      </c>
      <c r="O6209">
        <f>VLOOKUP(E6209, '2024D'!$A$2:$G$339, 3, FALSE)</f>
        <v>40573</v>
      </c>
      <c r="P6209">
        <f>_20206[[#This Row],[最低排名]]-_20206[[#This Row],[同分人数]]+1</f>
        <v>40402</v>
      </c>
      <c r="Q6209">
        <f>IF(O6209&gt;=开始!$B$6, 1, 0)</f>
        <v>1</v>
      </c>
      <c r="R6209">
        <f>_20206[[#This Row],[最低排名]]-开始!$B$6</f>
        <v>40573</v>
      </c>
    </row>
    <row r="6210" spans="1:18">
      <c r="A6210">
        <v>62702</v>
      </c>
      <c r="B6210" t="s">
        <v>2309</v>
      </c>
      <c r="C6210" t="str">
        <f t="shared" si="360"/>
        <v>江西工程</v>
      </c>
      <c r="D6210" t="str">
        <f t="shared" si="361"/>
        <v>02</v>
      </c>
      <c r="E6210" t="s">
        <v>223</v>
      </c>
      <c r="F6210">
        <v>156</v>
      </c>
      <c r="G6210">
        <v>86</v>
      </c>
      <c r="H6210">
        <v>99</v>
      </c>
      <c r="I6210">
        <v>55</v>
      </c>
      <c r="J6210">
        <v>55</v>
      </c>
      <c r="K6210">
        <v>43</v>
      </c>
      <c r="L6210">
        <v>0</v>
      </c>
      <c r="M6210">
        <v>2024</v>
      </c>
      <c r="N6210">
        <f>VLOOKUP(E6210, '2024D'!$A$2:$G$339, 2, FALSE)</f>
        <v>179</v>
      </c>
      <c r="O6210">
        <f>VLOOKUP(E6210, '2024D'!$A$2:$G$339, 3, FALSE)</f>
        <v>40752</v>
      </c>
      <c r="P6210">
        <f>_20206[[#This Row],[最低排名]]-_20206[[#This Row],[同分人数]]+1</f>
        <v>40574</v>
      </c>
      <c r="Q6210">
        <f>IF(O6210&gt;=开始!$B$6, 1, 0)</f>
        <v>1</v>
      </c>
      <c r="R6210">
        <f>_20206[[#This Row],[最低排名]]-开始!$B$6</f>
        <v>40752</v>
      </c>
    </row>
    <row r="6211" spans="1:18">
      <c r="A6211">
        <v>64101</v>
      </c>
      <c r="B6211" t="s">
        <v>1011</v>
      </c>
      <c r="C6211" t="str">
        <f t="shared" si="360"/>
        <v>山东大学</v>
      </c>
      <c r="D6211" t="str">
        <f t="shared" si="361"/>
        <v>01</v>
      </c>
      <c r="E6211" t="s">
        <v>289</v>
      </c>
      <c r="F6211">
        <v>238</v>
      </c>
      <c r="G6211">
        <v>133</v>
      </c>
      <c r="H6211">
        <v>128</v>
      </c>
      <c r="I6211">
        <v>70</v>
      </c>
      <c r="J6211">
        <v>70</v>
      </c>
      <c r="K6211">
        <v>64</v>
      </c>
      <c r="L6211">
        <v>0</v>
      </c>
      <c r="M6211">
        <v>2024</v>
      </c>
      <c r="N6211">
        <f>VLOOKUP(E6211, '2024D'!$A$2:$G$339, 2, FALSE)</f>
        <v>160</v>
      </c>
      <c r="O6211">
        <f>VLOOKUP(E6211, '2024D'!$A$2:$G$339, 3, FALSE)</f>
        <v>4158</v>
      </c>
      <c r="P6211">
        <f>_20206[[#This Row],[最低排名]]-_20206[[#This Row],[同分人数]]+1</f>
        <v>3999</v>
      </c>
      <c r="Q6211">
        <f>IF(O6211&gt;=开始!$B$6, 1, 0)</f>
        <v>1</v>
      </c>
      <c r="R6211">
        <f>_20206[[#This Row],[最低排名]]-开始!$B$6</f>
        <v>4158</v>
      </c>
    </row>
    <row r="6212" spans="1:18">
      <c r="A6212">
        <v>64102</v>
      </c>
      <c r="B6212" t="s">
        <v>1012</v>
      </c>
      <c r="C6212" t="str">
        <f t="shared" si="360"/>
        <v>山东大学</v>
      </c>
      <c r="D6212" t="str">
        <f t="shared" si="361"/>
        <v>02</v>
      </c>
      <c r="E6212" t="s">
        <v>265</v>
      </c>
      <c r="F6212">
        <v>230</v>
      </c>
      <c r="G6212">
        <v>117</v>
      </c>
      <c r="H6212">
        <v>130</v>
      </c>
      <c r="I6212">
        <v>70</v>
      </c>
      <c r="J6212">
        <v>67</v>
      </c>
      <c r="K6212">
        <v>61</v>
      </c>
      <c r="L6212">
        <v>0</v>
      </c>
      <c r="M6212">
        <v>2024</v>
      </c>
      <c r="N6212">
        <f>VLOOKUP(E6212, '2024D'!$A$2:$G$339, 2, FALSE)</f>
        <v>183</v>
      </c>
      <c r="O6212">
        <f>VLOOKUP(E6212, '2024D'!$A$2:$G$339, 3, FALSE)</f>
        <v>6285</v>
      </c>
      <c r="P6212">
        <f>_20206[[#This Row],[最低排名]]-_20206[[#This Row],[同分人数]]+1</f>
        <v>6103</v>
      </c>
      <c r="Q6212">
        <f>IF(O6212&gt;=开始!$B$6, 1, 0)</f>
        <v>1</v>
      </c>
      <c r="R6212">
        <f>_20206[[#This Row],[最低排名]]-开始!$B$6</f>
        <v>6285</v>
      </c>
    </row>
    <row r="6213" spans="1:18">
      <c r="A6213">
        <v>64201</v>
      </c>
      <c r="B6213" t="s">
        <v>1015</v>
      </c>
      <c r="C6213" t="str">
        <f t="shared" si="360"/>
        <v>中国海洋</v>
      </c>
      <c r="D6213" t="str">
        <f t="shared" si="361"/>
        <v>01</v>
      </c>
      <c r="E6213" t="s">
        <v>1020</v>
      </c>
      <c r="F6213">
        <v>227</v>
      </c>
      <c r="G6213">
        <v>118</v>
      </c>
      <c r="H6213">
        <v>135</v>
      </c>
      <c r="I6213">
        <v>64</v>
      </c>
      <c r="J6213">
        <v>64</v>
      </c>
      <c r="K6213">
        <v>61</v>
      </c>
      <c r="L6213">
        <v>0</v>
      </c>
      <c r="M6213">
        <v>2024</v>
      </c>
      <c r="N6213">
        <f>VLOOKUP(E6213, '2024D'!$A$2:$G$339, 2, FALSE)</f>
        <v>180</v>
      </c>
      <c r="O6213">
        <f>VLOOKUP(E6213, '2024D'!$A$2:$G$339, 3, FALSE)</f>
        <v>7592</v>
      </c>
      <c r="P6213">
        <f>_20206[[#This Row],[最低排名]]-_20206[[#This Row],[同分人数]]+1</f>
        <v>7413</v>
      </c>
      <c r="Q6213">
        <f>IF(O6213&gt;=开始!$B$6, 1, 0)</f>
        <v>1</v>
      </c>
      <c r="R6213">
        <f>_20206[[#This Row],[最低排名]]-开始!$B$6</f>
        <v>7592</v>
      </c>
    </row>
    <row r="6214" spans="1:18">
      <c r="A6214">
        <v>64202</v>
      </c>
      <c r="B6214" t="s">
        <v>1016</v>
      </c>
      <c r="C6214" t="str">
        <f t="shared" si="360"/>
        <v>中国海洋</v>
      </c>
      <c r="D6214" t="str">
        <f t="shared" si="361"/>
        <v>02</v>
      </c>
      <c r="E6214" t="s">
        <v>628</v>
      </c>
      <c r="F6214">
        <v>218</v>
      </c>
      <c r="G6214">
        <v>110</v>
      </c>
      <c r="H6214">
        <v>131</v>
      </c>
      <c r="I6214">
        <v>67</v>
      </c>
      <c r="J6214">
        <v>67</v>
      </c>
      <c r="K6214">
        <v>64</v>
      </c>
      <c r="L6214">
        <v>0</v>
      </c>
      <c r="M6214">
        <v>2024</v>
      </c>
      <c r="N6214">
        <f>VLOOKUP(E6214, '2024D'!$A$2:$G$339, 2, FALSE)</f>
        <v>194</v>
      </c>
      <c r="O6214">
        <f>VLOOKUP(E6214, '2024D'!$A$2:$G$339, 3, FALSE)</f>
        <v>8372</v>
      </c>
      <c r="P6214">
        <f>_20206[[#This Row],[最低排名]]-_20206[[#This Row],[同分人数]]+1</f>
        <v>8179</v>
      </c>
      <c r="Q6214">
        <f>IF(O6214&gt;=开始!$B$6, 1, 0)</f>
        <v>1</v>
      </c>
      <c r="R6214">
        <f>_20206[[#This Row],[最低排名]]-开始!$B$6</f>
        <v>8372</v>
      </c>
    </row>
    <row r="6215" spans="1:18">
      <c r="A6215">
        <v>64203</v>
      </c>
      <c r="B6215" t="s">
        <v>1017</v>
      </c>
      <c r="C6215" t="str">
        <f t="shared" si="360"/>
        <v>中国海洋</v>
      </c>
      <c r="D6215" t="str">
        <f t="shared" si="361"/>
        <v>03</v>
      </c>
      <c r="E6215" t="s">
        <v>260</v>
      </c>
      <c r="F6215">
        <v>245</v>
      </c>
      <c r="G6215">
        <v>130</v>
      </c>
      <c r="H6215">
        <v>134</v>
      </c>
      <c r="I6215">
        <v>67</v>
      </c>
      <c r="J6215">
        <v>61</v>
      </c>
      <c r="K6215">
        <v>49</v>
      </c>
      <c r="L6215">
        <v>0</v>
      </c>
      <c r="M6215">
        <v>2024</v>
      </c>
      <c r="N6215">
        <f>VLOOKUP(E6215, '2024D'!$A$2:$G$339, 2, FALSE)</f>
        <v>173</v>
      </c>
      <c r="O6215">
        <f>VLOOKUP(E6215, '2024D'!$A$2:$G$339, 3, FALSE)</f>
        <v>6631</v>
      </c>
      <c r="P6215">
        <f>_20206[[#This Row],[最低排名]]-_20206[[#This Row],[同分人数]]+1</f>
        <v>6459</v>
      </c>
      <c r="Q6215">
        <f>IF(O6215&gt;=开始!$B$6, 1, 0)</f>
        <v>1</v>
      </c>
      <c r="R6215">
        <f>_20206[[#This Row],[最低排名]]-开始!$B$6</f>
        <v>6631</v>
      </c>
    </row>
    <row r="6216" spans="1:18">
      <c r="A6216">
        <v>64204</v>
      </c>
      <c r="B6216" t="s">
        <v>1018</v>
      </c>
      <c r="C6216" t="str">
        <f t="shared" si="360"/>
        <v>中国海洋</v>
      </c>
      <c r="D6216" t="str">
        <f t="shared" si="361"/>
        <v>04</v>
      </c>
      <c r="E6216" t="s">
        <v>25</v>
      </c>
      <c r="F6216">
        <v>240</v>
      </c>
      <c r="G6216">
        <v>122</v>
      </c>
      <c r="H6216">
        <v>126</v>
      </c>
      <c r="I6216">
        <v>64</v>
      </c>
      <c r="J6216">
        <v>61</v>
      </c>
      <c r="K6216">
        <v>52</v>
      </c>
      <c r="L6216">
        <v>0</v>
      </c>
      <c r="M6216">
        <v>2024</v>
      </c>
      <c r="N6216">
        <f>VLOOKUP(E6216, '2024D'!$A$2:$G$339, 2, FALSE)</f>
        <v>213</v>
      </c>
      <c r="O6216">
        <f>VLOOKUP(E6216, '2024D'!$A$2:$G$339, 3, FALSE)</f>
        <v>9186</v>
      </c>
      <c r="P6216">
        <f>_20206[[#This Row],[最低排名]]-_20206[[#This Row],[同分人数]]+1</f>
        <v>8974</v>
      </c>
      <c r="Q6216">
        <f>IF(O6216&gt;=开始!$B$6, 1, 0)</f>
        <v>1</v>
      </c>
      <c r="R6216">
        <f>_20206[[#This Row],[最低排名]]-开始!$B$6</f>
        <v>9186</v>
      </c>
    </row>
    <row r="6217" spans="1:18">
      <c r="A6217">
        <v>64301</v>
      </c>
      <c r="B6217" t="s">
        <v>1021</v>
      </c>
      <c r="C6217" t="str">
        <f t="shared" si="360"/>
        <v>石油华东</v>
      </c>
      <c r="D6217" t="str">
        <f t="shared" si="361"/>
        <v>01</v>
      </c>
      <c r="E6217" t="s">
        <v>64</v>
      </c>
      <c r="F6217">
        <v>227</v>
      </c>
      <c r="G6217">
        <v>115</v>
      </c>
      <c r="H6217">
        <v>130</v>
      </c>
      <c r="I6217">
        <v>61</v>
      </c>
      <c r="J6217">
        <v>61</v>
      </c>
      <c r="K6217">
        <v>61</v>
      </c>
      <c r="L6217">
        <v>0</v>
      </c>
      <c r="M6217">
        <v>2024</v>
      </c>
      <c r="N6217">
        <f>VLOOKUP(E6217, '2024D'!$A$2:$G$339, 2, FALSE)</f>
        <v>224</v>
      </c>
      <c r="O6217">
        <f>VLOOKUP(E6217, '2024D'!$A$2:$G$339, 3, FALSE)</f>
        <v>9848</v>
      </c>
      <c r="P6217">
        <f>_20206[[#This Row],[最低排名]]-_20206[[#This Row],[同分人数]]+1</f>
        <v>9625</v>
      </c>
      <c r="Q6217">
        <f>IF(O6217&gt;=开始!$B$6, 1, 0)</f>
        <v>1</v>
      </c>
      <c r="R6217">
        <f>_20206[[#This Row],[最低排名]]-开始!$B$6</f>
        <v>9848</v>
      </c>
    </row>
    <row r="6218" spans="1:18">
      <c r="A6218">
        <v>64302</v>
      </c>
      <c r="B6218" t="s">
        <v>1022</v>
      </c>
      <c r="C6218" t="str">
        <f t="shared" si="360"/>
        <v>石油华东</v>
      </c>
      <c r="D6218" t="str">
        <f t="shared" si="361"/>
        <v>02</v>
      </c>
      <c r="E6218" t="s">
        <v>160</v>
      </c>
      <c r="F6218">
        <v>229</v>
      </c>
      <c r="G6218">
        <v>122</v>
      </c>
      <c r="H6218">
        <v>122</v>
      </c>
      <c r="I6218">
        <v>67</v>
      </c>
      <c r="J6218">
        <v>61</v>
      </c>
      <c r="K6218">
        <v>55</v>
      </c>
      <c r="L6218">
        <v>0</v>
      </c>
      <c r="M6218">
        <v>2024</v>
      </c>
      <c r="N6218">
        <f>VLOOKUP(E6218, '2024D'!$A$2:$G$339, 2, FALSE)</f>
        <v>249</v>
      </c>
      <c r="O6218">
        <f>VLOOKUP(E6218, '2024D'!$A$2:$G$339, 3, FALSE)</f>
        <v>11234</v>
      </c>
      <c r="P6218">
        <f>_20206[[#This Row],[最低排名]]-_20206[[#This Row],[同分人数]]+1</f>
        <v>10986</v>
      </c>
      <c r="Q6218">
        <f>IF(O6218&gt;=开始!$B$6, 1, 0)</f>
        <v>1</v>
      </c>
      <c r="R6218">
        <f>_20206[[#This Row],[最低排名]]-开始!$B$6</f>
        <v>11234</v>
      </c>
    </row>
    <row r="6219" spans="1:18">
      <c r="A6219">
        <v>64303</v>
      </c>
      <c r="B6219" t="s">
        <v>1818</v>
      </c>
      <c r="C6219" t="str">
        <f t="shared" si="360"/>
        <v>石油华东</v>
      </c>
      <c r="D6219" t="str">
        <f t="shared" si="361"/>
        <v>03</v>
      </c>
      <c r="E6219" t="s">
        <v>87</v>
      </c>
      <c r="F6219">
        <v>230</v>
      </c>
      <c r="G6219">
        <v>125</v>
      </c>
      <c r="H6219">
        <v>122</v>
      </c>
      <c r="I6219">
        <v>61</v>
      </c>
      <c r="J6219">
        <v>58</v>
      </c>
      <c r="K6219">
        <v>55</v>
      </c>
      <c r="L6219">
        <v>0</v>
      </c>
      <c r="M6219">
        <v>2024</v>
      </c>
      <c r="N6219">
        <f>VLOOKUP(E6219, '2024D'!$A$2:$G$339, 2, FALSE)</f>
        <v>225</v>
      </c>
      <c r="O6219">
        <f>VLOOKUP(E6219, '2024D'!$A$2:$G$339, 3, FALSE)</f>
        <v>13085</v>
      </c>
      <c r="P6219">
        <f>_20206[[#This Row],[最低排名]]-_20206[[#This Row],[同分人数]]+1</f>
        <v>12861</v>
      </c>
      <c r="Q6219">
        <f>IF(O6219&gt;=开始!$B$6, 1, 0)</f>
        <v>1</v>
      </c>
      <c r="R6219">
        <f>_20206[[#This Row],[最低排名]]-开始!$B$6</f>
        <v>13085</v>
      </c>
    </row>
    <row r="6220" spans="1:18">
      <c r="A6220">
        <v>64401</v>
      </c>
      <c r="B6220" t="s">
        <v>1023</v>
      </c>
      <c r="C6220" t="str">
        <f t="shared" si="360"/>
        <v>山大威海</v>
      </c>
      <c r="D6220" t="str">
        <f t="shared" si="361"/>
        <v>01</v>
      </c>
      <c r="E6220" t="s">
        <v>8</v>
      </c>
      <c r="F6220">
        <v>241</v>
      </c>
      <c r="G6220">
        <v>129</v>
      </c>
      <c r="H6220">
        <v>124</v>
      </c>
      <c r="I6220">
        <v>70</v>
      </c>
      <c r="J6220">
        <v>70</v>
      </c>
      <c r="K6220">
        <v>64</v>
      </c>
      <c r="L6220">
        <v>0</v>
      </c>
      <c r="M6220">
        <v>2024</v>
      </c>
      <c r="N6220">
        <f>VLOOKUP(E6220, '2024D'!$A$2:$G$339, 2, FALSE)</f>
        <v>159</v>
      </c>
      <c r="O6220">
        <f>VLOOKUP(E6220, '2024D'!$A$2:$G$339, 3, FALSE)</f>
        <v>4317</v>
      </c>
      <c r="P6220">
        <f>_20206[[#This Row],[最低排名]]-_20206[[#This Row],[同分人数]]+1</f>
        <v>4159</v>
      </c>
      <c r="Q6220">
        <f>IF(O6220&gt;=开始!$B$6, 1, 0)</f>
        <v>1</v>
      </c>
      <c r="R6220">
        <f>_20206[[#This Row],[最低排名]]-开始!$B$6</f>
        <v>4317</v>
      </c>
    </row>
    <row r="6221" spans="1:18">
      <c r="A6221">
        <v>64402</v>
      </c>
      <c r="B6221" t="s">
        <v>1024</v>
      </c>
      <c r="C6221" t="str">
        <f t="shared" si="360"/>
        <v>山大威海</v>
      </c>
      <c r="D6221" t="str">
        <f t="shared" si="361"/>
        <v>02</v>
      </c>
      <c r="E6221" t="s">
        <v>14</v>
      </c>
      <c r="F6221">
        <v>229</v>
      </c>
      <c r="G6221">
        <v>119</v>
      </c>
      <c r="H6221">
        <v>132</v>
      </c>
      <c r="I6221">
        <v>70</v>
      </c>
      <c r="J6221">
        <v>67</v>
      </c>
      <c r="K6221">
        <v>55</v>
      </c>
      <c r="L6221">
        <v>0</v>
      </c>
      <c r="M6221">
        <v>2024</v>
      </c>
      <c r="N6221">
        <f>VLOOKUP(E6221, '2024D'!$A$2:$G$339, 2, FALSE)</f>
        <v>197</v>
      </c>
      <c r="O6221">
        <f>VLOOKUP(E6221, '2024D'!$A$2:$G$339, 3, FALSE)</f>
        <v>7218</v>
      </c>
      <c r="P6221">
        <f>_20206[[#This Row],[最低排名]]-_20206[[#This Row],[同分人数]]+1</f>
        <v>7022</v>
      </c>
      <c r="Q6221">
        <f>IF(O6221&gt;=开始!$B$6, 1, 0)</f>
        <v>1</v>
      </c>
      <c r="R6221">
        <f>_20206[[#This Row],[最低排名]]-开始!$B$6</f>
        <v>7218</v>
      </c>
    </row>
    <row r="6222" spans="1:18">
      <c r="A6222">
        <v>64501</v>
      </c>
      <c r="B6222" t="s">
        <v>1025</v>
      </c>
      <c r="C6222" t="str">
        <f t="shared" si="360"/>
        <v>哈工威海</v>
      </c>
      <c r="D6222" t="str">
        <f t="shared" si="361"/>
        <v>01</v>
      </c>
      <c r="E6222" t="s">
        <v>11</v>
      </c>
      <c r="F6222">
        <v>233</v>
      </c>
      <c r="G6222">
        <v>123</v>
      </c>
      <c r="H6222">
        <v>136</v>
      </c>
      <c r="I6222">
        <v>70</v>
      </c>
      <c r="J6222">
        <v>67</v>
      </c>
      <c r="K6222">
        <v>67</v>
      </c>
      <c r="L6222">
        <v>0</v>
      </c>
      <c r="M6222">
        <v>2024</v>
      </c>
      <c r="N6222">
        <f>VLOOKUP(E6222, '2024D'!$A$2:$G$339, 2, FALSE)</f>
        <v>145</v>
      </c>
      <c r="O6222">
        <f>VLOOKUP(E6222, '2024D'!$A$2:$G$339, 3, FALSE)</f>
        <v>3676</v>
      </c>
      <c r="P6222">
        <f>_20206[[#This Row],[最低排名]]-_20206[[#This Row],[同分人数]]+1</f>
        <v>3532</v>
      </c>
      <c r="Q6222">
        <f>IF(O6222&gt;=开始!$B$6, 1, 0)</f>
        <v>1</v>
      </c>
      <c r="R6222">
        <f>_20206[[#This Row],[最低排名]]-开始!$B$6</f>
        <v>3676</v>
      </c>
    </row>
    <row r="6223" spans="1:18">
      <c r="A6223">
        <v>64601</v>
      </c>
      <c r="B6223" t="s">
        <v>1026</v>
      </c>
      <c r="C6223" t="str">
        <f t="shared" si="360"/>
        <v>山东科大</v>
      </c>
      <c r="D6223" t="str">
        <f t="shared" si="361"/>
        <v>01</v>
      </c>
      <c r="E6223" t="s">
        <v>120</v>
      </c>
      <c r="F6223">
        <v>210</v>
      </c>
      <c r="G6223">
        <v>109</v>
      </c>
      <c r="H6223">
        <v>102</v>
      </c>
      <c r="I6223">
        <v>61</v>
      </c>
      <c r="J6223">
        <v>55</v>
      </c>
      <c r="K6223">
        <v>52</v>
      </c>
      <c r="L6223">
        <v>0</v>
      </c>
      <c r="M6223">
        <v>2024</v>
      </c>
      <c r="N6223">
        <f>VLOOKUP(E6223, '2024D'!$A$2:$G$339, 2, FALSE)</f>
        <v>225</v>
      </c>
      <c r="O6223">
        <f>VLOOKUP(E6223, '2024D'!$A$2:$G$339, 3, FALSE)</f>
        <v>24562</v>
      </c>
      <c r="P6223">
        <f>_20206[[#This Row],[最低排名]]-_20206[[#This Row],[同分人数]]+1</f>
        <v>24338</v>
      </c>
      <c r="Q6223">
        <f>IF(O6223&gt;=开始!$B$6, 1, 0)</f>
        <v>1</v>
      </c>
      <c r="R6223">
        <f>_20206[[#This Row],[最低排名]]-开始!$B$6</f>
        <v>24562</v>
      </c>
    </row>
    <row r="6224" spans="1:18">
      <c r="A6224">
        <v>64602</v>
      </c>
      <c r="B6224" t="s">
        <v>1590</v>
      </c>
      <c r="C6224" t="str">
        <f t="shared" si="360"/>
        <v>山东科大</v>
      </c>
      <c r="D6224" t="str">
        <f t="shared" si="361"/>
        <v>02</v>
      </c>
      <c r="E6224" t="s">
        <v>170</v>
      </c>
      <c r="F6224">
        <v>174</v>
      </c>
      <c r="G6224">
        <v>87</v>
      </c>
      <c r="H6224">
        <v>111</v>
      </c>
      <c r="I6224">
        <v>61</v>
      </c>
      <c r="J6224">
        <v>55</v>
      </c>
      <c r="K6224">
        <v>52</v>
      </c>
      <c r="L6224">
        <v>0</v>
      </c>
      <c r="M6224">
        <v>2024</v>
      </c>
      <c r="N6224">
        <f>VLOOKUP(E6224, '2024D'!$A$2:$G$339, 2, FALSE)</f>
        <v>245</v>
      </c>
      <c r="O6224">
        <f>VLOOKUP(E6224, '2024D'!$A$2:$G$339, 3, FALSE)</f>
        <v>31179</v>
      </c>
      <c r="P6224">
        <f>_20206[[#This Row],[最低排名]]-_20206[[#This Row],[同分人数]]+1</f>
        <v>30935</v>
      </c>
      <c r="Q6224">
        <f>IF(O6224&gt;=开始!$B$6, 1, 0)</f>
        <v>1</v>
      </c>
      <c r="R6224">
        <f>_20206[[#This Row],[最低排名]]-开始!$B$6</f>
        <v>31179</v>
      </c>
    </row>
    <row r="6225" spans="1:18">
      <c r="A6225">
        <v>64701</v>
      </c>
      <c r="B6225" t="s">
        <v>1027</v>
      </c>
      <c r="C6225" t="str">
        <f t="shared" si="360"/>
        <v>青岛科大</v>
      </c>
      <c r="D6225" t="str">
        <f t="shared" si="361"/>
        <v>01</v>
      </c>
      <c r="E6225" t="s">
        <v>863</v>
      </c>
      <c r="F6225">
        <v>190</v>
      </c>
      <c r="G6225">
        <v>102</v>
      </c>
      <c r="H6225">
        <v>120</v>
      </c>
      <c r="I6225">
        <v>58</v>
      </c>
      <c r="J6225">
        <v>52</v>
      </c>
      <c r="K6225">
        <v>46</v>
      </c>
      <c r="L6225">
        <v>0</v>
      </c>
      <c r="M6225">
        <v>2024</v>
      </c>
      <c r="N6225">
        <f>VLOOKUP(E6225, '2024D'!$A$2:$G$339, 2, FALSE)</f>
        <v>250</v>
      </c>
      <c r="O6225">
        <f>VLOOKUP(E6225, '2024D'!$A$2:$G$339, 3, FALSE)</f>
        <v>28028</v>
      </c>
      <c r="P6225">
        <f>_20206[[#This Row],[最低排名]]-_20206[[#This Row],[同分人数]]+1</f>
        <v>27779</v>
      </c>
      <c r="Q6225">
        <f>IF(O6225&gt;=开始!$B$6, 1, 0)</f>
        <v>1</v>
      </c>
      <c r="R6225">
        <f>_20206[[#This Row],[最低排名]]-开始!$B$6</f>
        <v>28028</v>
      </c>
    </row>
    <row r="6226" spans="1:18">
      <c r="A6226">
        <v>64702</v>
      </c>
      <c r="B6226" t="s">
        <v>1028</v>
      </c>
      <c r="C6226" t="str">
        <f t="shared" si="360"/>
        <v>青岛科大</v>
      </c>
      <c r="D6226" t="str">
        <f t="shared" si="361"/>
        <v>02</v>
      </c>
      <c r="E6226" t="s">
        <v>309</v>
      </c>
      <c r="F6226">
        <v>190</v>
      </c>
      <c r="G6226">
        <v>97</v>
      </c>
      <c r="H6226">
        <v>93</v>
      </c>
      <c r="I6226">
        <v>55</v>
      </c>
      <c r="J6226">
        <v>52</v>
      </c>
      <c r="K6226">
        <v>52</v>
      </c>
      <c r="L6226">
        <v>0</v>
      </c>
      <c r="M6226">
        <v>2024</v>
      </c>
      <c r="N6226">
        <f>VLOOKUP(E6226, '2024D'!$A$2:$G$339, 2, FALSE)</f>
        <v>250</v>
      </c>
      <c r="O6226">
        <f>VLOOKUP(E6226, '2024D'!$A$2:$G$339, 3, FALSE)</f>
        <v>33781</v>
      </c>
      <c r="P6226">
        <f>_20206[[#This Row],[最低排名]]-_20206[[#This Row],[同分人数]]+1</f>
        <v>33532</v>
      </c>
      <c r="Q6226">
        <f>IF(O6226&gt;=开始!$B$6, 1, 0)</f>
        <v>1</v>
      </c>
      <c r="R6226">
        <f>_20206[[#This Row],[最低排名]]-开始!$B$6</f>
        <v>33781</v>
      </c>
    </row>
    <row r="6227" spans="1:18">
      <c r="A6227">
        <v>64801</v>
      </c>
      <c r="B6227" t="s">
        <v>1030</v>
      </c>
      <c r="C6227" t="str">
        <f t="shared" si="360"/>
        <v>济南大学</v>
      </c>
      <c r="D6227" t="str">
        <f t="shared" si="361"/>
        <v>01</v>
      </c>
      <c r="E6227" t="s">
        <v>546</v>
      </c>
      <c r="F6227">
        <v>208</v>
      </c>
      <c r="G6227">
        <v>107</v>
      </c>
      <c r="H6227">
        <v>118</v>
      </c>
      <c r="I6227">
        <v>55</v>
      </c>
      <c r="J6227">
        <v>55</v>
      </c>
      <c r="K6227">
        <v>52</v>
      </c>
      <c r="L6227">
        <v>0</v>
      </c>
      <c r="M6227">
        <v>2024</v>
      </c>
      <c r="N6227">
        <f>VLOOKUP(E6227, '2024D'!$A$2:$G$339, 2, FALSE)</f>
        <v>244</v>
      </c>
      <c r="O6227">
        <f>VLOOKUP(E6227, '2024D'!$A$2:$G$339, 3, FALSE)</f>
        <v>22514</v>
      </c>
      <c r="P6227">
        <f>_20206[[#This Row],[最低排名]]-_20206[[#This Row],[同分人数]]+1</f>
        <v>22271</v>
      </c>
      <c r="Q6227">
        <f>IF(O6227&gt;=开始!$B$6, 1, 0)</f>
        <v>1</v>
      </c>
      <c r="R6227">
        <f>_20206[[#This Row],[最低排名]]-开始!$B$6</f>
        <v>22514</v>
      </c>
    </row>
    <row r="6228" spans="1:18">
      <c r="A6228">
        <v>64802</v>
      </c>
      <c r="B6228" t="s">
        <v>2310</v>
      </c>
      <c r="C6228" t="str">
        <f t="shared" si="360"/>
        <v>济南大学</v>
      </c>
      <c r="D6228" t="str">
        <f t="shared" si="361"/>
        <v>02</v>
      </c>
      <c r="E6228" t="s">
        <v>173</v>
      </c>
      <c r="F6228">
        <v>201</v>
      </c>
      <c r="G6228">
        <v>105</v>
      </c>
      <c r="H6228">
        <v>100</v>
      </c>
      <c r="I6228">
        <v>70</v>
      </c>
      <c r="J6228">
        <v>49</v>
      </c>
      <c r="K6228">
        <v>43</v>
      </c>
      <c r="L6228">
        <v>0</v>
      </c>
      <c r="M6228">
        <v>2024</v>
      </c>
      <c r="N6228">
        <f>VLOOKUP(E6228, '2024D'!$A$2:$G$339, 2, FALSE)</f>
        <v>237</v>
      </c>
      <c r="O6228">
        <f>VLOOKUP(E6228, '2024D'!$A$2:$G$339, 3, FALSE)</f>
        <v>28756</v>
      </c>
      <c r="P6228">
        <f>_20206[[#This Row],[最低排名]]-_20206[[#This Row],[同分人数]]+1</f>
        <v>28520</v>
      </c>
      <c r="Q6228">
        <f>IF(O6228&gt;=开始!$B$6, 1, 0)</f>
        <v>1</v>
      </c>
      <c r="R6228">
        <f>_20206[[#This Row],[最低排名]]-开始!$B$6</f>
        <v>28756</v>
      </c>
    </row>
    <row r="6229" spans="1:18">
      <c r="A6229">
        <v>64901</v>
      </c>
      <c r="B6229" t="s">
        <v>1031</v>
      </c>
      <c r="C6229" t="str">
        <f t="shared" si="360"/>
        <v>青岛理工</v>
      </c>
      <c r="D6229" t="str">
        <f t="shared" si="361"/>
        <v>01</v>
      </c>
      <c r="E6229" t="s">
        <v>528</v>
      </c>
      <c r="F6229">
        <v>202</v>
      </c>
      <c r="G6229">
        <v>104</v>
      </c>
      <c r="H6229">
        <v>91</v>
      </c>
      <c r="I6229">
        <v>58</v>
      </c>
      <c r="J6229">
        <v>46</v>
      </c>
      <c r="K6229">
        <v>43</v>
      </c>
      <c r="L6229">
        <v>0</v>
      </c>
      <c r="M6229">
        <v>2024</v>
      </c>
      <c r="N6229">
        <f>VLOOKUP(E6229, '2024D'!$A$2:$G$339, 2, FALSE)</f>
        <v>240</v>
      </c>
      <c r="O6229">
        <f>VLOOKUP(E6229, '2024D'!$A$2:$G$339, 3, FALSE)</f>
        <v>34239</v>
      </c>
      <c r="P6229">
        <f>_20206[[#This Row],[最低排名]]-_20206[[#This Row],[同分人数]]+1</f>
        <v>34000</v>
      </c>
      <c r="Q6229">
        <f>IF(O6229&gt;=开始!$B$6, 1, 0)</f>
        <v>1</v>
      </c>
      <c r="R6229">
        <f>_20206[[#This Row],[最低排名]]-开始!$B$6</f>
        <v>34239</v>
      </c>
    </row>
    <row r="6230" spans="1:18">
      <c r="A6230">
        <v>64902</v>
      </c>
      <c r="B6230" t="s">
        <v>1032</v>
      </c>
      <c r="C6230" t="str">
        <f t="shared" si="360"/>
        <v>青岛理工</v>
      </c>
      <c r="D6230" t="str">
        <f t="shared" si="361"/>
        <v>02</v>
      </c>
      <c r="E6230" t="s">
        <v>94</v>
      </c>
      <c r="F6230">
        <v>217</v>
      </c>
      <c r="G6230">
        <v>111</v>
      </c>
      <c r="H6230">
        <v>103</v>
      </c>
      <c r="I6230">
        <v>58</v>
      </c>
      <c r="J6230">
        <v>55</v>
      </c>
      <c r="K6230">
        <v>52</v>
      </c>
      <c r="L6230">
        <v>0</v>
      </c>
      <c r="M6230">
        <v>2024</v>
      </c>
      <c r="N6230">
        <f>VLOOKUP(E6230, '2024D'!$A$2:$G$339, 2, FALSE)</f>
        <v>253</v>
      </c>
      <c r="O6230">
        <f>VLOOKUP(E6230, '2024D'!$A$2:$G$339, 3, FALSE)</f>
        <v>23293</v>
      </c>
      <c r="P6230">
        <f>_20206[[#This Row],[最低排名]]-_20206[[#This Row],[同分人数]]+1</f>
        <v>23041</v>
      </c>
      <c r="Q6230">
        <f>IF(O6230&gt;=开始!$B$6, 1, 0)</f>
        <v>1</v>
      </c>
      <c r="R6230">
        <f>_20206[[#This Row],[最低排名]]-开始!$B$6</f>
        <v>23293</v>
      </c>
    </row>
    <row r="6231" spans="1:18">
      <c r="A6231">
        <v>64903</v>
      </c>
      <c r="B6231" t="s">
        <v>1033</v>
      </c>
      <c r="C6231" t="str">
        <f t="shared" si="360"/>
        <v>青岛理工</v>
      </c>
      <c r="D6231" t="str">
        <f t="shared" si="361"/>
        <v>03</v>
      </c>
      <c r="E6231" t="s">
        <v>230</v>
      </c>
      <c r="F6231">
        <v>198</v>
      </c>
      <c r="G6231">
        <v>100</v>
      </c>
      <c r="H6231">
        <v>101</v>
      </c>
      <c r="I6231">
        <v>52</v>
      </c>
      <c r="J6231">
        <v>49</v>
      </c>
      <c r="K6231">
        <v>43</v>
      </c>
      <c r="L6231">
        <v>0</v>
      </c>
      <c r="M6231">
        <v>2024</v>
      </c>
      <c r="N6231">
        <f>VLOOKUP(E6231, '2024D'!$A$2:$G$339, 2, FALSE)</f>
        <v>245</v>
      </c>
      <c r="O6231">
        <f>VLOOKUP(E6231, '2024D'!$A$2:$G$339, 3, FALSE)</f>
        <v>33531</v>
      </c>
      <c r="P6231">
        <f>_20206[[#This Row],[最低排名]]-_20206[[#This Row],[同分人数]]+1</f>
        <v>33287</v>
      </c>
      <c r="Q6231">
        <f>IF(O6231&gt;=开始!$B$6, 1, 0)</f>
        <v>1</v>
      </c>
      <c r="R6231">
        <f>_20206[[#This Row],[最低排名]]-开始!$B$6</f>
        <v>33531</v>
      </c>
    </row>
    <row r="6232" spans="1:18">
      <c r="A6232">
        <v>65001</v>
      </c>
      <c r="B6232" t="s">
        <v>1036</v>
      </c>
      <c r="C6232" t="str">
        <f t="shared" si="360"/>
        <v>山东建筑</v>
      </c>
      <c r="D6232" t="str">
        <f t="shared" si="361"/>
        <v>01</v>
      </c>
      <c r="E6232" t="s">
        <v>419</v>
      </c>
      <c r="F6232">
        <v>189</v>
      </c>
      <c r="G6232">
        <v>101</v>
      </c>
      <c r="H6232">
        <v>77</v>
      </c>
      <c r="I6232">
        <v>61</v>
      </c>
      <c r="J6232">
        <v>58</v>
      </c>
      <c r="K6232">
        <v>49</v>
      </c>
      <c r="L6232">
        <v>0</v>
      </c>
      <c r="M6232">
        <v>2024</v>
      </c>
      <c r="N6232">
        <f>VLOOKUP(E6232, '2024D'!$A$2:$G$339, 2, FALSE)</f>
        <v>229</v>
      </c>
      <c r="O6232">
        <f>VLOOKUP(E6232, '2024D'!$A$2:$G$339, 3, FALSE)</f>
        <v>35570</v>
      </c>
      <c r="P6232">
        <f>_20206[[#This Row],[最低排名]]-_20206[[#This Row],[同分人数]]+1</f>
        <v>35342</v>
      </c>
      <c r="Q6232">
        <f>IF(O6232&gt;=开始!$B$6, 1, 0)</f>
        <v>1</v>
      </c>
      <c r="R6232">
        <f>_20206[[#This Row],[最低排名]]-开始!$B$6</f>
        <v>35570</v>
      </c>
    </row>
    <row r="6233" spans="1:18">
      <c r="A6233">
        <v>65002</v>
      </c>
      <c r="B6233" t="s">
        <v>1037</v>
      </c>
      <c r="C6233" t="str">
        <f t="shared" si="360"/>
        <v>山东建筑</v>
      </c>
      <c r="D6233" t="str">
        <f t="shared" si="361"/>
        <v>02</v>
      </c>
      <c r="E6233" t="s">
        <v>469</v>
      </c>
      <c r="F6233">
        <v>192</v>
      </c>
      <c r="G6233">
        <v>107</v>
      </c>
      <c r="H6233">
        <v>84</v>
      </c>
      <c r="I6233">
        <v>58</v>
      </c>
      <c r="J6233">
        <v>52</v>
      </c>
      <c r="K6233">
        <v>46</v>
      </c>
      <c r="L6233">
        <v>0</v>
      </c>
      <c r="M6233">
        <v>2024</v>
      </c>
      <c r="N6233">
        <f>VLOOKUP(E6233, '2024D'!$A$2:$G$339, 2, FALSE)</f>
        <v>227</v>
      </c>
      <c r="O6233">
        <f>VLOOKUP(E6233, '2024D'!$A$2:$G$339, 3, FALSE)</f>
        <v>36033</v>
      </c>
      <c r="P6233">
        <f>_20206[[#This Row],[最低排名]]-_20206[[#This Row],[同分人数]]+1</f>
        <v>35807</v>
      </c>
      <c r="Q6233">
        <f>IF(O6233&gt;=开始!$B$6, 1, 0)</f>
        <v>1</v>
      </c>
      <c r="R6233">
        <f>_20206[[#This Row],[最低排名]]-开始!$B$6</f>
        <v>36033</v>
      </c>
    </row>
    <row r="6234" spans="1:18">
      <c r="A6234">
        <v>65101</v>
      </c>
      <c r="B6234" t="s">
        <v>1039</v>
      </c>
      <c r="C6234" t="str">
        <f t="shared" si="360"/>
        <v>山东理工</v>
      </c>
      <c r="D6234" t="str">
        <f t="shared" si="361"/>
        <v>01</v>
      </c>
      <c r="E6234" t="s">
        <v>335</v>
      </c>
      <c r="F6234">
        <v>183</v>
      </c>
      <c r="G6234">
        <v>96</v>
      </c>
      <c r="H6234">
        <v>87</v>
      </c>
      <c r="I6234">
        <v>70</v>
      </c>
      <c r="J6234">
        <v>55</v>
      </c>
      <c r="K6234">
        <v>52</v>
      </c>
      <c r="L6234">
        <v>0</v>
      </c>
      <c r="M6234">
        <v>2024</v>
      </c>
      <c r="N6234">
        <f>VLOOKUP(E6234, '2024D'!$A$2:$G$339, 2, FALSE)</f>
        <v>251</v>
      </c>
      <c r="O6234">
        <f>VLOOKUP(E6234, '2024D'!$A$2:$G$339, 3, FALSE)</f>
        <v>32641</v>
      </c>
      <c r="P6234">
        <f>_20206[[#This Row],[最低排名]]-_20206[[#This Row],[同分人数]]+1</f>
        <v>32391</v>
      </c>
      <c r="Q6234">
        <f>IF(O6234&gt;=开始!$B$6, 1, 0)</f>
        <v>1</v>
      </c>
      <c r="R6234">
        <f>_20206[[#This Row],[最低排名]]-开始!$B$6</f>
        <v>32641</v>
      </c>
    </row>
    <row r="6235" spans="1:18">
      <c r="A6235">
        <v>65201</v>
      </c>
      <c r="B6235" t="s">
        <v>1040</v>
      </c>
      <c r="C6235" t="str">
        <f t="shared" si="360"/>
        <v>青岛农大</v>
      </c>
      <c r="D6235" t="str">
        <f t="shared" si="361"/>
        <v>01</v>
      </c>
      <c r="E6235" t="s">
        <v>320</v>
      </c>
      <c r="F6235">
        <v>184</v>
      </c>
      <c r="G6235">
        <v>100</v>
      </c>
      <c r="H6235">
        <v>64</v>
      </c>
      <c r="I6235">
        <v>55</v>
      </c>
      <c r="J6235">
        <v>55</v>
      </c>
      <c r="K6235">
        <v>52</v>
      </c>
      <c r="L6235">
        <v>0</v>
      </c>
      <c r="M6235">
        <v>2024</v>
      </c>
      <c r="N6235">
        <f>VLOOKUP(E6235, '2024D'!$A$2:$G$339, 2, FALSE)</f>
        <v>191</v>
      </c>
      <c r="O6235">
        <f>VLOOKUP(E6235, '2024D'!$A$2:$G$339, 3, FALSE)</f>
        <v>40401</v>
      </c>
      <c r="P6235">
        <f>_20206[[#This Row],[最低排名]]-_20206[[#This Row],[同分人数]]+1</f>
        <v>40211</v>
      </c>
      <c r="Q6235">
        <f>IF(O6235&gt;=开始!$B$6, 1, 0)</f>
        <v>1</v>
      </c>
      <c r="R6235">
        <f>_20206[[#This Row],[最低排名]]-开始!$B$6</f>
        <v>40401</v>
      </c>
    </row>
    <row r="6236" spans="1:18">
      <c r="A6236">
        <v>65301</v>
      </c>
      <c r="B6236" t="s">
        <v>2311</v>
      </c>
      <c r="C6236" t="str">
        <f t="shared" si="360"/>
        <v>山东二医</v>
      </c>
      <c r="D6236" t="str">
        <f t="shared" si="361"/>
        <v>01</v>
      </c>
      <c r="E6236" t="s">
        <v>136</v>
      </c>
      <c r="F6236">
        <v>234</v>
      </c>
      <c r="G6236">
        <v>131</v>
      </c>
      <c r="H6236">
        <v>115</v>
      </c>
      <c r="I6236">
        <v>58</v>
      </c>
      <c r="J6236">
        <v>55</v>
      </c>
      <c r="K6236">
        <v>49</v>
      </c>
      <c r="L6236">
        <v>0</v>
      </c>
      <c r="M6236">
        <v>2024</v>
      </c>
      <c r="N6236">
        <f>VLOOKUP(E6236, '2024D'!$A$2:$G$339, 2, FALSE)</f>
        <v>278</v>
      </c>
      <c r="O6236">
        <f>VLOOKUP(E6236, '2024D'!$A$2:$G$339, 3, FALSE)</f>
        <v>16761</v>
      </c>
      <c r="P6236">
        <f>_20206[[#This Row],[最低排名]]-_20206[[#This Row],[同分人数]]+1</f>
        <v>16484</v>
      </c>
      <c r="Q6236">
        <f>IF(O6236&gt;=开始!$B$6, 1, 0)</f>
        <v>1</v>
      </c>
      <c r="R6236">
        <f>_20206[[#This Row],[最低排名]]-开始!$B$6</f>
        <v>16761</v>
      </c>
    </row>
    <row r="6237" spans="1:18">
      <c r="A6237">
        <v>65401</v>
      </c>
      <c r="B6237" t="s">
        <v>1044</v>
      </c>
      <c r="C6237" t="str">
        <f t="shared" si="360"/>
        <v>滨州医学</v>
      </c>
      <c r="D6237" t="str">
        <f t="shared" si="361"/>
        <v>01</v>
      </c>
      <c r="E6237" t="s">
        <v>122</v>
      </c>
      <c r="F6237">
        <v>222</v>
      </c>
      <c r="G6237">
        <v>118</v>
      </c>
      <c r="H6237">
        <v>104</v>
      </c>
      <c r="I6237">
        <v>64</v>
      </c>
      <c r="J6237">
        <v>58</v>
      </c>
      <c r="K6237">
        <v>58</v>
      </c>
      <c r="L6237">
        <v>0</v>
      </c>
      <c r="M6237">
        <v>2024</v>
      </c>
      <c r="N6237">
        <f>VLOOKUP(E6237, '2024D'!$A$2:$G$339, 2, FALSE)</f>
        <v>272</v>
      </c>
      <c r="O6237">
        <f>VLOOKUP(E6237, '2024D'!$A$2:$G$339, 3, FALSE)</f>
        <v>18067</v>
      </c>
      <c r="P6237">
        <f>_20206[[#This Row],[最低排名]]-_20206[[#This Row],[同分人数]]+1</f>
        <v>17796</v>
      </c>
      <c r="Q6237">
        <f>IF(O6237&gt;=开始!$B$6, 1, 0)</f>
        <v>1</v>
      </c>
      <c r="R6237">
        <f>_20206[[#This Row],[最低排名]]-开始!$B$6</f>
        <v>18067</v>
      </c>
    </row>
    <row r="6238" spans="1:18">
      <c r="A6238">
        <v>65501</v>
      </c>
      <c r="B6238" t="s">
        <v>1045</v>
      </c>
      <c r="C6238" t="str">
        <f t="shared" si="360"/>
        <v>济宁医学</v>
      </c>
      <c r="D6238" t="str">
        <f t="shared" si="361"/>
        <v>01</v>
      </c>
      <c r="E6238" t="s">
        <v>643</v>
      </c>
      <c r="F6238">
        <v>217</v>
      </c>
      <c r="G6238">
        <v>109</v>
      </c>
      <c r="H6238">
        <v>98</v>
      </c>
      <c r="I6238">
        <v>55</v>
      </c>
      <c r="J6238">
        <v>55</v>
      </c>
      <c r="K6238">
        <v>52</v>
      </c>
      <c r="L6238">
        <v>0</v>
      </c>
      <c r="M6238">
        <v>2024</v>
      </c>
      <c r="N6238">
        <f>VLOOKUP(E6238, '2024D'!$A$2:$G$339, 2, FALSE)</f>
        <v>246</v>
      </c>
      <c r="O6238">
        <f>VLOOKUP(E6238, '2024D'!$A$2:$G$339, 3, FALSE)</f>
        <v>25299</v>
      </c>
      <c r="P6238">
        <f>_20206[[#This Row],[最低排名]]-_20206[[#This Row],[同分人数]]+1</f>
        <v>25054</v>
      </c>
      <c r="Q6238">
        <f>IF(O6238&gt;=开始!$B$6, 1, 0)</f>
        <v>1</v>
      </c>
      <c r="R6238">
        <f>_20206[[#This Row],[最低排名]]-开始!$B$6</f>
        <v>25299</v>
      </c>
    </row>
    <row r="6239" spans="1:18">
      <c r="A6239">
        <v>65601</v>
      </c>
      <c r="B6239" t="s">
        <v>1047</v>
      </c>
      <c r="C6239" t="str">
        <f t="shared" ref="C6239:C6302" si="362">LEFT(B6239, FIND("(", B6239) - 1)</f>
        <v>山东师大</v>
      </c>
      <c r="D6239" t="str">
        <f t="shared" si="361"/>
        <v>01</v>
      </c>
      <c r="E6239" t="s">
        <v>678</v>
      </c>
      <c r="F6239">
        <v>189</v>
      </c>
      <c r="G6239">
        <v>102</v>
      </c>
      <c r="H6239">
        <v>123</v>
      </c>
      <c r="I6239">
        <v>61</v>
      </c>
      <c r="J6239">
        <v>58</v>
      </c>
      <c r="K6239">
        <v>52</v>
      </c>
      <c r="L6239">
        <v>0</v>
      </c>
      <c r="M6239">
        <v>2024</v>
      </c>
      <c r="N6239">
        <f>VLOOKUP(E6239, '2024D'!$A$2:$G$339, 2, FALSE)</f>
        <v>261</v>
      </c>
      <c r="O6239">
        <f>VLOOKUP(E6239, '2024D'!$A$2:$G$339, 3, FALSE)</f>
        <v>23814</v>
      </c>
      <c r="P6239">
        <f>_20206[[#This Row],[最低排名]]-_20206[[#This Row],[同分人数]]+1</f>
        <v>23554</v>
      </c>
      <c r="Q6239">
        <f>IF(O6239&gt;=开始!$B$6, 1, 0)</f>
        <v>1</v>
      </c>
      <c r="R6239">
        <f>_20206[[#This Row],[最低排名]]-开始!$B$6</f>
        <v>23814</v>
      </c>
    </row>
    <row r="6240" spans="1:18">
      <c r="A6240">
        <v>65602</v>
      </c>
      <c r="B6240" t="s">
        <v>1048</v>
      </c>
      <c r="C6240" t="str">
        <f t="shared" si="362"/>
        <v>山东师大</v>
      </c>
      <c r="D6240" t="str">
        <f t="shared" si="361"/>
        <v>02</v>
      </c>
      <c r="E6240" t="s">
        <v>678</v>
      </c>
      <c r="F6240">
        <v>200</v>
      </c>
      <c r="G6240">
        <v>100</v>
      </c>
      <c r="H6240">
        <v>103</v>
      </c>
      <c r="I6240">
        <v>64</v>
      </c>
      <c r="J6240">
        <v>61</v>
      </c>
      <c r="K6240">
        <v>55</v>
      </c>
      <c r="L6240">
        <v>0</v>
      </c>
      <c r="M6240">
        <v>2024</v>
      </c>
      <c r="N6240">
        <f>VLOOKUP(E6240, '2024D'!$A$2:$G$339, 2, FALSE)</f>
        <v>261</v>
      </c>
      <c r="O6240">
        <f>VLOOKUP(E6240, '2024D'!$A$2:$G$339, 3, FALSE)</f>
        <v>23814</v>
      </c>
      <c r="P6240">
        <f>_20206[[#This Row],[最低排名]]-_20206[[#This Row],[同分人数]]+1</f>
        <v>23554</v>
      </c>
      <c r="Q6240">
        <f>IF(O6240&gt;=开始!$B$6, 1, 0)</f>
        <v>1</v>
      </c>
      <c r="R6240">
        <f>_20206[[#This Row],[最低排名]]-开始!$B$6</f>
        <v>23814</v>
      </c>
    </row>
    <row r="6241" spans="1:18">
      <c r="A6241">
        <v>65603</v>
      </c>
      <c r="B6241" t="s">
        <v>1049</v>
      </c>
      <c r="C6241" t="str">
        <f t="shared" si="362"/>
        <v>山东师大</v>
      </c>
      <c r="D6241" t="str">
        <f t="shared" si="361"/>
        <v>03</v>
      </c>
      <c r="E6241" t="s">
        <v>79</v>
      </c>
      <c r="F6241">
        <v>205</v>
      </c>
      <c r="G6241">
        <v>104</v>
      </c>
      <c r="H6241">
        <v>110</v>
      </c>
      <c r="I6241">
        <v>67</v>
      </c>
      <c r="J6241">
        <v>61</v>
      </c>
      <c r="K6241">
        <v>58</v>
      </c>
      <c r="L6241">
        <v>0</v>
      </c>
      <c r="M6241">
        <v>2024</v>
      </c>
      <c r="N6241">
        <f>VLOOKUP(E6241, '2024D'!$A$2:$G$339, 2, FALSE)</f>
        <v>235</v>
      </c>
      <c r="O6241">
        <f>VLOOKUP(E6241, '2024D'!$A$2:$G$339, 3, FALSE)</f>
        <v>19243</v>
      </c>
      <c r="P6241">
        <f>_20206[[#This Row],[最低排名]]-_20206[[#This Row],[同分人数]]+1</f>
        <v>19009</v>
      </c>
      <c r="Q6241">
        <f>IF(O6241&gt;=开始!$B$6, 1, 0)</f>
        <v>1</v>
      </c>
      <c r="R6241">
        <f>_20206[[#This Row],[最低排名]]-开始!$B$6</f>
        <v>19243</v>
      </c>
    </row>
    <row r="6242" spans="1:18">
      <c r="A6242">
        <v>65604</v>
      </c>
      <c r="B6242" t="s">
        <v>1050</v>
      </c>
      <c r="C6242" t="str">
        <f t="shared" si="362"/>
        <v>山东师大</v>
      </c>
      <c r="D6242" t="str">
        <f t="shared" ref="D6242:D6305" si="363">MID(B6242, FIND("(", B6242) + 1, FIND(")", B6242) - FIND("(", B6242) - 1)</f>
        <v>04</v>
      </c>
      <c r="E6242" t="s">
        <v>90</v>
      </c>
      <c r="F6242">
        <v>200</v>
      </c>
      <c r="G6242">
        <v>104</v>
      </c>
      <c r="H6242">
        <v>107</v>
      </c>
      <c r="I6242">
        <v>67</v>
      </c>
      <c r="J6242">
        <v>67</v>
      </c>
      <c r="K6242">
        <v>52</v>
      </c>
      <c r="L6242">
        <v>0</v>
      </c>
      <c r="M6242">
        <v>2024</v>
      </c>
      <c r="N6242">
        <f>VLOOKUP(E6242, '2024D'!$A$2:$G$339, 2, FALSE)</f>
        <v>270</v>
      </c>
      <c r="O6242">
        <f>VLOOKUP(E6242, '2024D'!$A$2:$G$339, 3, FALSE)</f>
        <v>21226</v>
      </c>
      <c r="P6242">
        <f>_20206[[#This Row],[最低排名]]-_20206[[#This Row],[同分人数]]+1</f>
        <v>20957</v>
      </c>
      <c r="Q6242">
        <f>IF(O6242&gt;=开始!$B$6, 1, 0)</f>
        <v>1</v>
      </c>
      <c r="R6242">
        <f>_20206[[#This Row],[最低排名]]-开始!$B$6</f>
        <v>21226</v>
      </c>
    </row>
    <row r="6243" spans="1:18">
      <c r="A6243">
        <v>65605</v>
      </c>
      <c r="B6243" t="s">
        <v>1051</v>
      </c>
      <c r="C6243" t="str">
        <f t="shared" si="362"/>
        <v>山东师大</v>
      </c>
      <c r="D6243" t="str">
        <f t="shared" si="363"/>
        <v>05</v>
      </c>
      <c r="E6243" t="s">
        <v>533</v>
      </c>
      <c r="F6243">
        <v>199</v>
      </c>
      <c r="G6243">
        <v>101</v>
      </c>
      <c r="H6243">
        <v>113</v>
      </c>
      <c r="I6243">
        <v>55</v>
      </c>
      <c r="J6243">
        <v>52</v>
      </c>
      <c r="K6243">
        <v>52</v>
      </c>
      <c r="L6243">
        <v>0</v>
      </c>
      <c r="M6243">
        <v>2024</v>
      </c>
      <c r="N6243">
        <f>VLOOKUP(E6243, '2024D'!$A$2:$G$339, 2, FALSE)</f>
        <v>256</v>
      </c>
      <c r="O6243">
        <f>VLOOKUP(E6243, '2024D'!$A$2:$G$339, 3, FALSE)</f>
        <v>26748</v>
      </c>
      <c r="P6243">
        <f>_20206[[#This Row],[最低排名]]-_20206[[#This Row],[同分人数]]+1</f>
        <v>26493</v>
      </c>
      <c r="Q6243">
        <f>IF(O6243&gt;=开始!$B$6, 1, 0)</f>
        <v>1</v>
      </c>
      <c r="R6243">
        <f>_20206[[#This Row],[最低排名]]-开始!$B$6</f>
        <v>26748</v>
      </c>
    </row>
    <row r="6244" spans="1:18">
      <c r="A6244">
        <v>65606</v>
      </c>
      <c r="B6244" t="s">
        <v>1052</v>
      </c>
      <c r="C6244" t="str">
        <f t="shared" si="362"/>
        <v>山东师大</v>
      </c>
      <c r="D6244" t="str">
        <f t="shared" si="363"/>
        <v>06</v>
      </c>
      <c r="E6244" t="s">
        <v>162</v>
      </c>
      <c r="F6244">
        <v>201</v>
      </c>
      <c r="G6244">
        <v>108</v>
      </c>
      <c r="H6244">
        <v>100</v>
      </c>
      <c r="I6244">
        <v>61</v>
      </c>
      <c r="J6244">
        <v>61</v>
      </c>
      <c r="K6244">
        <v>52</v>
      </c>
      <c r="L6244">
        <v>0</v>
      </c>
      <c r="M6244">
        <v>2024</v>
      </c>
      <c r="N6244">
        <f>VLOOKUP(E6244, '2024D'!$A$2:$G$339, 2, FALSE)</f>
        <v>278</v>
      </c>
      <c r="O6244">
        <f>VLOOKUP(E6244, '2024D'!$A$2:$G$339, 3, FALSE)</f>
        <v>25819</v>
      </c>
      <c r="P6244">
        <f>_20206[[#This Row],[最低排名]]-_20206[[#This Row],[同分人数]]+1</f>
        <v>25542</v>
      </c>
      <c r="Q6244">
        <f>IF(O6244&gt;=开始!$B$6, 1, 0)</f>
        <v>1</v>
      </c>
      <c r="R6244">
        <f>_20206[[#This Row],[最低排名]]-开始!$B$6</f>
        <v>25819</v>
      </c>
    </row>
    <row r="6245" spans="1:18">
      <c r="A6245">
        <v>65701</v>
      </c>
      <c r="B6245" t="s">
        <v>1054</v>
      </c>
      <c r="C6245" t="str">
        <f t="shared" si="362"/>
        <v>曲阜师大</v>
      </c>
      <c r="D6245" t="str">
        <f t="shared" si="363"/>
        <v>01</v>
      </c>
      <c r="E6245" t="s">
        <v>162</v>
      </c>
      <c r="F6245">
        <v>195</v>
      </c>
      <c r="G6245">
        <v>100</v>
      </c>
      <c r="H6245">
        <v>94</v>
      </c>
      <c r="I6245">
        <v>67</v>
      </c>
      <c r="J6245">
        <v>61</v>
      </c>
      <c r="K6245">
        <v>58</v>
      </c>
      <c r="L6245">
        <v>0</v>
      </c>
      <c r="M6245">
        <v>2024</v>
      </c>
      <c r="N6245">
        <f>VLOOKUP(E6245, '2024D'!$A$2:$G$339, 2, FALSE)</f>
        <v>278</v>
      </c>
      <c r="O6245">
        <f>VLOOKUP(E6245, '2024D'!$A$2:$G$339, 3, FALSE)</f>
        <v>25819</v>
      </c>
      <c r="P6245">
        <f>_20206[[#This Row],[最低排名]]-_20206[[#This Row],[同分人数]]+1</f>
        <v>25542</v>
      </c>
      <c r="Q6245">
        <f>IF(O6245&gt;=开始!$B$6, 1, 0)</f>
        <v>1</v>
      </c>
      <c r="R6245">
        <f>_20206[[#This Row],[最低排名]]-开始!$B$6</f>
        <v>25819</v>
      </c>
    </row>
    <row r="6246" spans="1:18">
      <c r="A6246">
        <v>65702</v>
      </c>
      <c r="B6246" t="s">
        <v>1055</v>
      </c>
      <c r="C6246" t="str">
        <f t="shared" si="362"/>
        <v>曲阜师大</v>
      </c>
      <c r="D6246" t="str">
        <f t="shared" si="363"/>
        <v>02</v>
      </c>
      <c r="E6246" t="s">
        <v>296</v>
      </c>
      <c r="F6246">
        <v>218</v>
      </c>
      <c r="G6246">
        <v>112</v>
      </c>
      <c r="H6246">
        <v>119</v>
      </c>
      <c r="I6246">
        <v>58</v>
      </c>
      <c r="J6246">
        <v>55</v>
      </c>
      <c r="K6246">
        <v>55</v>
      </c>
      <c r="L6246">
        <v>0</v>
      </c>
      <c r="M6246">
        <v>2024</v>
      </c>
      <c r="N6246">
        <f>VLOOKUP(E6246, '2024D'!$A$2:$G$339, 2, FALSE)</f>
        <v>223</v>
      </c>
      <c r="O6246">
        <f>VLOOKUP(E6246, '2024D'!$A$2:$G$339, 3, FALSE)</f>
        <v>18290</v>
      </c>
      <c r="P6246">
        <f>_20206[[#This Row],[最低排名]]-_20206[[#This Row],[同分人数]]+1</f>
        <v>18068</v>
      </c>
      <c r="Q6246">
        <f>IF(O6246&gt;=开始!$B$6, 1, 0)</f>
        <v>1</v>
      </c>
      <c r="R6246">
        <f>_20206[[#This Row],[最低排名]]-开始!$B$6</f>
        <v>18290</v>
      </c>
    </row>
    <row r="6247" spans="1:18">
      <c r="A6247">
        <v>65901</v>
      </c>
      <c r="B6247" t="s">
        <v>1056</v>
      </c>
      <c r="C6247" t="str">
        <f t="shared" si="362"/>
        <v>鲁东大学</v>
      </c>
      <c r="D6247" t="str">
        <f t="shared" si="363"/>
        <v>01</v>
      </c>
      <c r="E6247" t="s">
        <v>479</v>
      </c>
      <c r="F6247">
        <v>188</v>
      </c>
      <c r="G6247">
        <v>96</v>
      </c>
      <c r="H6247">
        <v>60</v>
      </c>
      <c r="I6247">
        <v>64</v>
      </c>
      <c r="J6247">
        <v>55</v>
      </c>
      <c r="K6247">
        <v>55</v>
      </c>
      <c r="L6247">
        <v>0</v>
      </c>
      <c r="M6247">
        <v>2024</v>
      </c>
      <c r="N6247">
        <f>VLOOKUP(E6247, '2024D'!$A$2:$G$339, 2, FALSE)</f>
        <v>171</v>
      </c>
      <c r="O6247">
        <f>VLOOKUP(E6247, '2024D'!$A$2:$G$339, 3, FALSE)</f>
        <v>38053</v>
      </c>
      <c r="P6247">
        <f>_20206[[#This Row],[最低排名]]-_20206[[#This Row],[同分人数]]+1</f>
        <v>37883</v>
      </c>
      <c r="Q6247">
        <f>IF(O6247&gt;=开始!$B$6, 1, 0)</f>
        <v>1</v>
      </c>
      <c r="R6247">
        <f>_20206[[#This Row],[最低排名]]-开始!$B$6</f>
        <v>38053</v>
      </c>
    </row>
    <row r="6248" spans="1:18">
      <c r="A6248">
        <v>65902</v>
      </c>
      <c r="B6248" t="s">
        <v>1057</v>
      </c>
      <c r="C6248" t="str">
        <f t="shared" si="362"/>
        <v>鲁东大学</v>
      </c>
      <c r="D6248" t="str">
        <f t="shared" si="363"/>
        <v>02</v>
      </c>
      <c r="E6248" t="s">
        <v>440</v>
      </c>
      <c r="F6248">
        <v>189</v>
      </c>
      <c r="G6248">
        <v>101</v>
      </c>
      <c r="H6248">
        <v>86</v>
      </c>
      <c r="I6248">
        <v>61</v>
      </c>
      <c r="J6248">
        <v>58</v>
      </c>
      <c r="K6248">
        <v>43</v>
      </c>
      <c r="L6248">
        <v>0</v>
      </c>
      <c r="M6248">
        <v>2024</v>
      </c>
      <c r="N6248">
        <f>VLOOKUP(E6248, '2024D'!$A$2:$G$339, 2, FALSE)</f>
        <v>214</v>
      </c>
      <c r="O6248">
        <f>VLOOKUP(E6248, '2024D'!$A$2:$G$339, 3, FALSE)</f>
        <v>34923</v>
      </c>
      <c r="P6248">
        <f>_20206[[#This Row],[最低排名]]-_20206[[#This Row],[同分人数]]+1</f>
        <v>34710</v>
      </c>
      <c r="Q6248">
        <f>IF(O6248&gt;=开始!$B$6, 1, 0)</f>
        <v>1</v>
      </c>
      <c r="R6248">
        <f>_20206[[#This Row],[最低排名]]-开始!$B$6</f>
        <v>34923</v>
      </c>
    </row>
    <row r="6249" spans="1:18">
      <c r="A6249">
        <v>66001</v>
      </c>
      <c r="B6249" t="s">
        <v>1058</v>
      </c>
      <c r="C6249" t="str">
        <f t="shared" si="362"/>
        <v>济宁学院</v>
      </c>
      <c r="D6249" t="str">
        <f t="shared" si="363"/>
        <v>01</v>
      </c>
      <c r="E6249" t="s">
        <v>412</v>
      </c>
      <c r="F6249">
        <v>180</v>
      </c>
      <c r="G6249">
        <v>98</v>
      </c>
      <c r="H6249">
        <v>75</v>
      </c>
      <c r="I6249">
        <v>61</v>
      </c>
      <c r="J6249">
        <v>52</v>
      </c>
      <c r="K6249">
        <v>49</v>
      </c>
      <c r="L6249">
        <v>0</v>
      </c>
      <c r="M6249">
        <v>2024</v>
      </c>
      <c r="N6249">
        <f>VLOOKUP(E6249, '2024D'!$A$2:$G$339, 2, FALSE)</f>
        <v>210</v>
      </c>
      <c r="O6249">
        <f>VLOOKUP(E6249, '2024D'!$A$2:$G$339, 3, FALSE)</f>
        <v>39079</v>
      </c>
      <c r="P6249">
        <f>_20206[[#This Row],[最低排名]]-_20206[[#This Row],[同分人数]]+1</f>
        <v>38870</v>
      </c>
      <c r="Q6249">
        <f>IF(O6249&gt;=开始!$B$6, 1, 0)</f>
        <v>1</v>
      </c>
      <c r="R6249">
        <f>_20206[[#This Row],[最低排名]]-开始!$B$6</f>
        <v>39079</v>
      </c>
    </row>
    <row r="6250" spans="1:18">
      <c r="A6250">
        <v>66002</v>
      </c>
      <c r="B6250" t="s">
        <v>1059</v>
      </c>
      <c r="C6250" t="str">
        <f t="shared" si="362"/>
        <v>济宁学院</v>
      </c>
      <c r="D6250" t="str">
        <f t="shared" si="363"/>
        <v>02</v>
      </c>
      <c r="E6250" t="s">
        <v>203</v>
      </c>
      <c r="F6250">
        <v>205</v>
      </c>
      <c r="G6250">
        <v>106</v>
      </c>
      <c r="H6250">
        <v>63</v>
      </c>
      <c r="I6250">
        <v>67</v>
      </c>
      <c r="J6250">
        <v>49</v>
      </c>
      <c r="K6250">
        <v>46</v>
      </c>
      <c r="L6250">
        <v>0</v>
      </c>
      <c r="M6250">
        <v>2024</v>
      </c>
      <c r="N6250">
        <f>VLOOKUP(E6250, '2024D'!$A$2:$G$339, 2, FALSE)</f>
        <v>214</v>
      </c>
      <c r="O6250">
        <f>VLOOKUP(E6250, '2024D'!$A$2:$G$339, 3, FALSE)</f>
        <v>36436</v>
      </c>
      <c r="P6250">
        <f>_20206[[#This Row],[最低排名]]-_20206[[#This Row],[同分人数]]+1</f>
        <v>36223</v>
      </c>
      <c r="Q6250">
        <f>IF(O6250&gt;=开始!$B$6, 1, 0)</f>
        <v>1</v>
      </c>
      <c r="R6250">
        <f>_20206[[#This Row],[最低排名]]-开始!$B$6</f>
        <v>36436</v>
      </c>
    </row>
    <row r="6251" spans="1:18">
      <c r="A6251">
        <v>66101</v>
      </c>
      <c r="B6251" t="s">
        <v>1060</v>
      </c>
      <c r="C6251" t="str">
        <f t="shared" si="362"/>
        <v>齐鲁医药</v>
      </c>
      <c r="D6251" t="str">
        <f t="shared" si="363"/>
        <v>01</v>
      </c>
      <c r="E6251" t="s">
        <v>316</v>
      </c>
      <c r="F6251">
        <v>186</v>
      </c>
      <c r="G6251">
        <v>97</v>
      </c>
      <c r="H6251">
        <v>73</v>
      </c>
      <c r="I6251">
        <v>55</v>
      </c>
      <c r="J6251">
        <v>49</v>
      </c>
      <c r="K6251">
        <v>43</v>
      </c>
      <c r="L6251">
        <v>0</v>
      </c>
      <c r="M6251">
        <v>2024</v>
      </c>
      <c r="N6251">
        <f>VLOOKUP(E6251, '2024D'!$A$2:$G$339, 2, FALSE)</f>
        <v>162</v>
      </c>
      <c r="O6251">
        <f>VLOOKUP(E6251, '2024D'!$A$2:$G$339, 3, FALSE)</f>
        <v>41077</v>
      </c>
      <c r="P6251">
        <f>_20206[[#This Row],[最低排名]]-_20206[[#This Row],[同分人数]]+1</f>
        <v>40916</v>
      </c>
      <c r="Q6251">
        <f>IF(O6251&gt;=开始!$B$6, 1, 0)</f>
        <v>1</v>
      </c>
      <c r="R6251">
        <f>_20206[[#This Row],[最低排名]]-开始!$B$6</f>
        <v>41077</v>
      </c>
    </row>
    <row r="6252" spans="1:18">
      <c r="A6252">
        <v>66102</v>
      </c>
      <c r="B6252" t="s">
        <v>1061</v>
      </c>
      <c r="C6252" t="str">
        <f t="shared" si="362"/>
        <v>齐鲁医药</v>
      </c>
      <c r="D6252" t="str">
        <f t="shared" si="363"/>
        <v>02</v>
      </c>
      <c r="E6252" t="s">
        <v>479</v>
      </c>
      <c r="F6252">
        <v>201</v>
      </c>
      <c r="G6252">
        <v>105</v>
      </c>
      <c r="H6252">
        <v>77</v>
      </c>
      <c r="I6252">
        <v>52</v>
      </c>
      <c r="J6252">
        <v>46</v>
      </c>
      <c r="K6252">
        <v>46</v>
      </c>
      <c r="L6252">
        <v>0</v>
      </c>
      <c r="M6252">
        <v>2024</v>
      </c>
      <c r="N6252">
        <f>VLOOKUP(E6252, '2024D'!$A$2:$G$339, 2, FALSE)</f>
        <v>171</v>
      </c>
      <c r="O6252">
        <f>VLOOKUP(E6252, '2024D'!$A$2:$G$339, 3, FALSE)</f>
        <v>38053</v>
      </c>
      <c r="P6252">
        <f>_20206[[#This Row],[最低排名]]-_20206[[#This Row],[同分人数]]+1</f>
        <v>37883</v>
      </c>
      <c r="Q6252">
        <f>IF(O6252&gt;=开始!$B$6, 1, 0)</f>
        <v>1</v>
      </c>
      <c r="R6252">
        <f>_20206[[#This Row],[最低排名]]-开始!$B$6</f>
        <v>38053</v>
      </c>
    </row>
    <row r="6253" spans="1:18">
      <c r="A6253">
        <v>66201</v>
      </c>
      <c r="B6253" t="s">
        <v>1062</v>
      </c>
      <c r="C6253" t="str">
        <f t="shared" si="362"/>
        <v>潍坊学院</v>
      </c>
      <c r="D6253" t="str">
        <f t="shared" si="363"/>
        <v>01</v>
      </c>
      <c r="E6253" t="s">
        <v>447</v>
      </c>
      <c r="F6253">
        <v>172</v>
      </c>
      <c r="G6253">
        <v>87</v>
      </c>
      <c r="H6253">
        <v>87</v>
      </c>
      <c r="I6253">
        <v>61</v>
      </c>
      <c r="J6253">
        <v>55</v>
      </c>
      <c r="K6253">
        <v>46</v>
      </c>
      <c r="L6253">
        <v>0</v>
      </c>
      <c r="M6253">
        <v>2024</v>
      </c>
      <c r="N6253">
        <f>VLOOKUP(E6253, '2024D'!$A$2:$G$339, 2, FALSE)</f>
        <v>213</v>
      </c>
      <c r="O6253">
        <f>VLOOKUP(E6253, '2024D'!$A$2:$G$339, 3, FALSE)</f>
        <v>38266</v>
      </c>
      <c r="P6253">
        <f>_20206[[#This Row],[最低排名]]-_20206[[#This Row],[同分人数]]+1</f>
        <v>38054</v>
      </c>
      <c r="Q6253">
        <f>IF(O6253&gt;=开始!$B$6, 1, 0)</f>
        <v>1</v>
      </c>
      <c r="R6253">
        <f>_20206[[#This Row],[最低排名]]-开始!$B$6</f>
        <v>38266</v>
      </c>
    </row>
    <row r="6254" spans="1:18">
      <c r="A6254">
        <v>66301</v>
      </c>
      <c r="B6254" t="s">
        <v>1063</v>
      </c>
      <c r="C6254" t="str">
        <f t="shared" si="362"/>
        <v>山东交通</v>
      </c>
      <c r="D6254" t="str">
        <f t="shared" si="363"/>
        <v>01</v>
      </c>
      <c r="E6254" t="s">
        <v>232</v>
      </c>
      <c r="F6254">
        <v>203</v>
      </c>
      <c r="G6254">
        <v>105</v>
      </c>
      <c r="H6254">
        <v>94</v>
      </c>
      <c r="I6254">
        <v>52</v>
      </c>
      <c r="J6254">
        <v>46</v>
      </c>
      <c r="K6254">
        <v>43</v>
      </c>
      <c r="L6254">
        <v>0</v>
      </c>
      <c r="M6254">
        <v>2024</v>
      </c>
      <c r="N6254">
        <f>VLOOKUP(E6254, '2024D'!$A$2:$G$339, 2, FALSE)</f>
        <v>227</v>
      </c>
      <c r="O6254">
        <f>VLOOKUP(E6254, '2024D'!$A$2:$G$339, 3, FALSE)</f>
        <v>34709</v>
      </c>
      <c r="P6254">
        <f>_20206[[#This Row],[最低排名]]-_20206[[#This Row],[同分人数]]+1</f>
        <v>34483</v>
      </c>
      <c r="Q6254">
        <f>IF(O6254&gt;=开始!$B$6, 1, 0)</f>
        <v>1</v>
      </c>
      <c r="R6254">
        <f>_20206[[#This Row],[最低排名]]-开始!$B$6</f>
        <v>34709</v>
      </c>
    </row>
    <row r="6255" spans="1:18">
      <c r="A6255">
        <v>66401</v>
      </c>
      <c r="B6255" t="s">
        <v>1064</v>
      </c>
      <c r="C6255" t="str">
        <f t="shared" si="362"/>
        <v>山东工商</v>
      </c>
      <c r="D6255" t="str">
        <f t="shared" si="363"/>
        <v>01</v>
      </c>
      <c r="E6255" t="s">
        <v>469</v>
      </c>
      <c r="F6255">
        <v>189</v>
      </c>
      <c r="G6255">
        <v>98</v>
      </c>
      <c r="H6255">
        <v>96</v>
      </c>
      <c r="I6255">
        <v>52</v>
      </c>
      <c r="J6255">
        <v>49</v>
      </c>
      <c r="K6255">
        <v>46</v>
      </c>
      <c r="L6255">
        <v>0</v>
      </c>
      <c r="M6255">
        <v>2024</v>
      </c>
      <c r="N6255">
        <f>VLOOKUP(E6255, '2024D'!$A$2:$G$339, 2, FALSE)</f>
        <v>227</v>
      </c>
      <c r="O6255">
        <f>VLOOKUP(E6255, '2024D'!$A$2:$G$339, 3, FALSE)</f>
        <v>36033</v>
      </c>
      <c r="P6255">
        <f>_20206[[#This Row],[最低排名]]-_20206[[#This Row],[同分人数]]+1</f>
        <v>35807</v>
      </c>
      <c r="Q6255">
        <f>IF(O6255&gt;=开始!$B$6, 1, 0)</f>
        <v>1</v>
      </c>
      <c r="R6255">
        <f>_20206[[#This Row],[最低排名]]-开始!$B$6</f>
        <v>36033</v>
      </c>
    </row>
    <row r="6256" spans="1:18">
      <c r="A6256">
        <v>66501</v>
      </c>
      <c r="B6256" t="s">
        <v>1065</v>
      </c>
      <c r="C6256" t="str">
        <f t="shared" si="362"/>
        <v>山东石化</v>
      </c>
      <c r="D6256" t="str">
        <f t="shared" si="363"/>
        <v>01</v>
      </c>
      <c r="E6256" t="s">
        <v>408</v>
      </c>
      <c r="F6256">
        <v>188</v>
      </c>
      <c r="G6256">
        <v>101</v>
      </c>
      <c r="H6256">
        <v>93</v>
      </c>
      <c r="I6256">
        <v>49</v>
      </c>
      <c r="J6256">
        <v>46</v>
      </c>
      <c r="K6256">
        <v>43</v>
      </c>
      <c r="L6256">
        <v>0</v>
      </c>
      <c r="M6256">
        <v>2024</v>
      </c>
      <c r="N6256">
        <f>VLOOKUP(E6256, '2024D'!$A$2:$G$339, 2, FALSE)</f>
        <v>219</v>
      </c>
      <c r="O6256">
        <f>VLOOKUP(E6256, '2024D'!$A$2:$G$339, 3, FALSE)</f>
        <v>38662</v>
      </c>
      <c r="P6256">
        <f>_20206[[#This Row],[最低排名]]-_20206[[#This Row],[同分人数]]+1</f>
        <v>38444</v>
      </c>
      <c r="Q6256">
        <f>IF(O6256&gt;=开始!$B$6, 1, 0)</f>
        <v>1</v>
      </c>
      <c r="R6256">
        <f>_20206[[#This Row],[最低排名]]-开始!$B$6</f>
        <v>38662</v>
      </c>
    </row>
    <row r="6257" spans="1:18">
      <c r="A6257">
        <v>66601</v>
      </c>
      <c r="B6257" t="s">
        <v>1691</v>
      </c>
      <c r="C6257" t="str">
        <f t="shared" si="362"/>
        <v>聊城东昌</v>
      </c>
      <c r="D6257" t="str">
        <f t="shared" si="363"/>
        <v>01</v>
      </c>
      <c r="E6257" t="s">
        <v>1556</v>
      </c>
      <c r="F6257">
        <v>174</v>
      </c>
      <c r="G6257">
        <v>97</v>
      </c>
      <c r="H6257">
        <v>80</v>
      </c>
      <c r="I6257">
        <v>55</v>
      </c>
      <c r="J6257">
        <v>52</v>
      </c>
      <c r="K6257">
        <v>43</v>
      </c>
      <c r="L6257">
        <v>0</v>
      </c>
      <c r="M6257">
        <v>2024</v>
      </c>
      <c r="N6257">
        <f>VLOOKUP(E6257, '2024D'!$A$2:$G$339, 2, FALSE)</f>
        <v>162</v>
      </c>
      <c r="O6257">
        <f>VLOOKUP(E6257, '2024D'!$A$2:$G$339, 3, FALSE)</f>
        <v>41433</v>
      </c>
      <c r="P6257">
        <f>_20206[[#This Row],[最低排名]]-_20206[[#This Row],[同分人数]]+1</f>
        <v>41272</v>
      </c>
      <c r="Q6257">
        <f>IF(O6257&gt;=开始!$B$6, 1, 0)</f>
        <v>1</v>
      </c>
      <c r="R6257">
        <f>_20206[[#This Row],[最低排名]]-开始!$B$6</f>
        <v>41433</v>
      </c>
    </row>
    <row r="6258" spans="1:18">
      <c r="A6258">
        <v>66701</v>
      </c>
      <c r="B6258" t="s">
        <v>1066</v>
      </c>
      <c r="C6258" t="str">
        <f t="shared" si="362"/>
        <v>青岛大学</v>
      </c>
      <c r="D6258" t="str">
        <f t="shared" si="363"/>
        <v>01</v>
      </c>
      <c r="E6258" t="s">
        <v>195</v>
      </c>
      <c r="F6258">
        <v>203</v>
      </c>
      <c r="G6258">
        <v>104</v>
      </c>
      <c r="H6258">
        <v>121</v>
      </c>
      <c r="I6258">
        <v>64</v>
      </c>
      <c r="J6258">
        <v>61</v>
      </c>
      <c r="K6258">
        <v>61</v>
      </c>
      <c r="L6258">
        <v>0</v>
      </c>
      <c r="M6258">
        <v>2024</v>
      </c>
      <c r="N6258">
        <f>VLOOKUP(E6258, '2024D'!$A$2:$G$339, 2, FALSE)</f>
        <v>288</v>
      </c>
      <c r="O6258">
        <f>VLOOKUP(E6258, '2024D'!$A$2:$G$339, 3, FALSE)</f>
        <v>17049</v>
      </c>
      <c r="P6258">
        <f>_20206[[#This Row],[最低排名]]-_20206[[#This Row],[同分人数]]+1</f>
        <v>16762</v>
      </c>
      <c r="Q6258">
        <f>IF(O6258&gt;=开始!$B$6, 1, 0)</f>
        <v>1</v>
      </c>
      <c r="R6258">
        <f>_20206[[#This Row],[最低排名]]-开始!$B$6</f>
        <v>17049</v>
      </c>
    </row>
    <row r="6259" spans="1:18">
      <c r="A6259">
        <v>66702</v>
      </c>
      <c r="B6259" t="s">
        <v>1067</v>
      </c>
      <c r="C6259" t="str">
        <f t="shared" si="362"/>
        <v>青岛大学</v>
      </c>
      <c r="D6259" t="str">
        <f t="shared" si="363"/>
        <v>02</v>
      </c>
      <c r="E6259" t="s">
        <v>81</v>
      </c>
      <c r="F6259">
        <v>206</v>
      </c>
      <c r="G6259">
        <v>107</v>
      </c>
      <c r="H6259">
        <v>118</v>
      </c>
      <c r="I6259">
        <v>61</v>
      </c>
      <c r="J6259">
        <v>55</v>
      </c>
      <c r="K6259">
        <v>52</v>
      </c>
      <c r="L6259">
        <v>0</v>
      </c>
      <c r="M6259">
        <v>2024</v>
      </c>
      <c r="N6259">
        <f>VLOOKUP(E6259, '2024D'!$A$2:$G$339, 2, FALSE)</f>
        <v>247</v>
      </c>
      <c r="O6259">
        <f>VLOOKUP(E6259, '2024D'!$A$2:$G$339, 3, FALSE)</f>
        <v>21473</v>
      </c>
      <c r="P6259">
        <f>_20206[[#This Row],[最低排名]]-_20206[[#This Row],[同分人数]]+1</f>
        <v>21227</v>
      </c>
      <c r="Q6259">
        <f>IF(O6259&gt;=开始!$B$6, 1, 0)</f>
        <v>1</v>
      </c>
      <c r="R6259">
        <f>_20206[[#This Row],[最低排名]]-开始!$B$6</f>
        <v>21473</v>
      </c>
    </row>
    <row r="6260" spans="1:18">
      <c r="A6260">
        <v>66703</v>
      </c>
      <c r="B6260" t="s">
        <v>1068</v>
      </c>
      <c r="C6260" t="str">
        <f t="shared" si="362"/>
        <v>青岛大学</v>
      </c>
      <c r="D6260" t="str">
        <f t="shared" si="363"/>
        <v>03</v>
      </c>
      <c r="E6260" t="s">
        <v>92</v>
      </c>
      <c r="F6260">
        <v>195</v>
      </c>
      <c r="G6260">
        <v>102</v>
      </c>
      <c r="H6260">
        <v>107</v>
      </c>
      <c r="I6260">
        <v>64</v>
      </c>
      <c r="J6260">
        <v>61</v>
      </c>
      <c r="K6260">
        <v>55</v>
      </c>
      <c r="L6260">
        <v>0</v>
      </c>
      <c r="M6260">
        <v>2024</v>
      </c>
      <c r="N6260">
        <f>VLOOKUP(E6260, '2024D'!$A$2:$G$339, 2, FALSE)</f>
        <v>266</v>
      </c>
      <c r="O6260">
        <f>VLOOKUP(E6260, '2024D'!$A$2:$G$339, 3, FALSE)</f>
        <v>24080</v>
      </c>
      <c r="P6260">
        <f>_20206[[#This Row],[最低排名]]-_20206[[#This Row],[同分人数]]+1</f>
        <v>23815</v>
      </c>
      <c r="Q6260">
        <f>IF(O6260&gt;=开始!$B$6, 1, 0)</f>
        <v>1</v>
      </c>
      <c r="R6260">
        <f>_20206[[#This Row],[最低排名]]-开始!$B$6</f>
        <v>24080</v>
      </c>
    </row>
    <row r="6261" spans="1:18">
      <c r="A6261">
        <v>66801</v>
      </c>
      <c r="B6261" t="s">
        <v>1692</v>
      </c>
      <c r="C6261" t="str">
        <f t="shared" si="362"/>
        <v>青岛恒星</v>
      </c>
      <c r="D6261" t="str">
        <f t="shared" si="363"/>
        <v>01</v>
      </c>
      <c r="E6261" t="s">
        <v>1548</v>
      </c>
      <c r="F6261">
        <v>175</v>
      </c>
      <c r="G6261">
        <v>93</v>
      </c>
      <c r="H6261">
        <v>84</v>
      </c>
      <c r="I6261">
        <v>52</v>
      </c>
      <c r="J6261">
        <v>46</v>
      </c>
      <c r="K6261">
        <v>46</v>
      </c>
      <c r="L6261">
        <v>0</v>
      </c>
      <c r="M6261">
        <v>2024</v>
      </c>
      <c r="N6261">
        <f>VLOOKUP(E6261, '2024D'!$A$2:$G$339, 2, FALSE)</f>
        <v>161</v>
      </c>
      <c r="O6261">
        <f>VLOOKUP(E6261, '2024D'!$A$2:$G$339, 3, FALSE)</f>
        <v>41594</v>
      </c>
      <c r="P6261">
        <f>_20206[[#This Row],[最低排名]]-_20206[[#This Row],[同分人数]]+1</f>
        <v>41434</v>
      </c>
      <c r="Q6261">
        <f>IF(O6261&gt;=开始!$B$6, 1, 0)</f>
        <v>1</v>
      </c>
      <c r="R6261">
        <f>_20206[[#This Row],[最低排名]]-开始!$B$6</f>
        <v>41594</v>
      </c>
    </row>
    <row r="6262" spans="1:18">
      <c r="A6262">
        <v>66901</v>
      </c>
      <c r="B6262" t="s">
        <v>1071</v>
      </c>
      <c r="C6262" t="str">
        <f t="shared" si="362"/>
        <v>烟台大学</v>
      </c>
      <c r="D6262" t="str">
        <f t="shared" si="363"/>
        <v>01</v>
      </c>
      <c r="E6262" t="s">
        <v>335</v>
      </c>
      <c r="F6262">
        <v>201</v>
      </c>
      <c r="G6262">
        <v>106</v>
      </c>
      <c r="H6262">
        <v>102</v>
      </c>
      <c r="I6262">
        <v>55</v>
      </c>
      <c r="J6262">
        <v>46</v>
      </c>
      <c r="K6262">
        <v>43</v>
      </c>
      <c r="L6262">
        <v>0</v>
      </c>
      <c r="M6262">
        <v>2024</v>
      </c>
      <c r="N6262">
        <f>VLOOKUP(E6262, '2024D'!$A$2:$G$339, 2, FALSE)</f>
        <v>251</v>
      </c>
      <c r="O6262">
        <f>VLOOKUP(E6262, '2024D'!$A$2:$G$339, 3, FALSE)</f>
        <v>32641</v>
      </c>
      <c r="P6262">
        <f>_20206[[#This Row],[最低排名]]-_20206[[#This Row],[同分人数]]+1</f>
        <v>32391</v>
      </c>
      <c r="Q6262">
        <f>IF(O6262&gt;=开始!$B$6, 1, 0)</f>
        <v>1</v>
      </c>
      <c r="R6262">
        <f>_20206[[#This Row],[最低排名]]-开始!$B$6</f>
        <v>32641</v>
      </c>
    </row>
    <row r="6263" spans="1:18">
      <c r="A6263">
        <v>66902</v>
      </c>
      <c r="B6263" t="s">
        <v>1072</v>
      </c>
      <c r="C6263" t="str">
        <f t="shared" si="362"/>
        <v>烟台大学</v>
      </c>
      <c r="D6263" t="str">
        <f t="shared" si="363"/>
        <v>02</v>
      </c>
      <c r="E6263" t="s">
        <v>184</v>
      </c>
      <c r="F6263">
        <v>199</v>
      </c>
      <c r="G6263">
        <v>107</v>
      </c>
      <c r="H6263">
        <v>99</v>
      </c>
      <c r="I6263">
        <v>58</v>
      </c>
      <c r="J6263">
        <v>52</v>
      </c>
      <c r="K6263">
        <v>43</v>
      </c>
      <c r="L6263">
        <v>0</v>
      </c>
      <c r="M6263">
        <v>2024</v>
      </c>
      <c r="N6263">
        <f>VLOOKUP(E6263, '2024D'!$A$2:$G$339, 2, FALSE)</f>
        <v>266</v>
      </c>
      <c r="O6263">
        <f>VLOOKUP(E6263, '2024D'!$A$2:$G$339, 3, FALSE)</f>
        <v>31665</v>
      </c>
      <c r="P6263">
        <f>_20206[[#This Row],[最低排名]]-_20206[[#This Row],[同分人数]]+1</f>
        <v>31400</v>
      </c>
      <c r="Q6263">
        <f>IF(O6263&gt;=开始!$B$6, 1, 0)</f>
        <v>1</v>
      </c>
      <c r="R6263">
        <f>_20206[[#This Row],[最低排名]]-开始!$B$6</f>
        <v>31665</v>
      </c>
    </row>
    <row r="6264" spans="1:18">
      <c r="A6264">
        <v>67001</v>
      </c>
      <c r="B6264" t="s">
        <v>1073</v>
      </c>
      <c r="C6264" t="str">
        <f t="shared" si="362"/>
        <v>齐鲁工大</v>
      </c>
      <c r="D6264" t="str">
        <f t="shared" si="363"/>
        <v>01</v>
      </c>
      <c r="E6264" t="s">
        <v>560</v>
      </c>
      <c r="F6264">
        <v>193</v>
      </c>
      <c r="G6264">
        <v>98</v>
      </c>
      <c r="H6264">
        <v>91</v>
      </c>
      <c r="I6264">
        <v>58</v>
      </c>
      <c r="J6264">
        <v>55</v>
      </c>
      <c r="K6264">
        <v>52</v>
      </c>
      <c r="L6264">
        <v>0</v>
      </c>
      <c r="M6264">
        <v>2024</v>
      </c>
      <c r="N6264">
        <f>VLOOKUP(E6264, '2024D'!$A$2:$G$339, 2, FALSE)</f>
        <v>230</v>
      </c>
      <c r="O6264">
        <f>VLOOKUP(E6264, '2024D'!$A$2:$G$339, 3, FALSE)</f>
        <v>32134</v>
      </c>
      <c r="P6264">
        <f>_20206[[#This Row],[最低排名]]-_20206[[#This Row],[同分人数]]+1</f>
        <v>31905</v>
      </c>
      <c r="Q6264">
        <f>IF(O6264&gt;=开始!$B$6, 1, 0)</f>
        <v>1</v>
      </c>
      <c r="R6264">
        <f>_20206[[#This Row],[最低排名]]-开始!$B$6</f>
        <v>32134</v>
      </c>
    </row>
    <row r="6265" spans="1:18">
      <c r="A6265">
        <v>67101</v>
      </c>
      <c r="B6265" t="s">
        <v>2312</v>
      </c>
      <c r="C6265" t="str">
        <f t="shared" si="362"/>
        <v>山东航空</v>
      </c>
      <c r="D6265" t="str">
        <f t="shared" si="363"/>
        <v>01</v>
      </c>
      <c r="E6265" t="s">
        <v>50</v>
      </c>
      <c r="F6265">
        <v>186</v>
      </c>
      <c r="G6265">
        <v>102</v>
      </c>
      <c r="H6265">
        <v>89</v>
      </c>
      <c r="I6265">
        <v>64</v>
      </c>
      <c r="J6265">
        <v>49</v>
      </c>
      <c r="K6265">
        <v>43</v>
      </c>
      <c r="L6265">
        <v>0</v>
      </c>
      <c r="M6265">
        <v>2024</v>
      </c>
      <c r="N6265">
        <f>VLOOKUP(E6265, '2024D'!$A$2:$G$339, 2, FALSE)</f>
        <v>189</v>
      </c>
      <c r="O6265">
        <f>VLOOKUP(E6265, '2024D'!$A$2:$G$339, 3, FALSE)</f>
        <v>36222</v>
      </c>
      <c r="P6265">
        <f>_20206[[#This Row],[最低排名]]-_20206[[#This Row],[同分人数]]+1</f>
        <v>36034</v>
      </c>
      <c r="Q6265">
        <f>IF(O6265&gt;=开始!$B$6, 1, 0)</f>
        <v>1</v>
      </c>
      <c r="R6265">
        <f>_20206[[#This Row],[最低排名]]-开始!$B$6</f>
        <v>36222</v>
      </c>
    </row>
    <row r="6266" spans="1:18">
      <c r="A6266">
        <v>67102</v>
      </c>
      <c r="B6266" t="s">
        <v>2313</v>
      </c>
      <c r="C6266" t="str">
        <f t="shared" si="362"/>
        <v>山东航空</v>
      </c>
      <c r="D6266" t="str">
        <f t="shared" si="363"/>
        <v>02</v>
      </c>
      <c r="E6266" t="s">
        <v>427</v>
      </c>
      <c r="F6266">
        <v>181</v>
      </c>
      <c r="G6266">
        <v>98</v>
      </c>
      <c r="H6266">
        <v>89</v>
      </c>
      <c r="I6266">
        <v>58</v>
      </c>
      <c r="J6266">
        <v>58</v>
      </c>
      <c r="K6266">
        <v>49</v>
      </c>
      <c r="L6266">
        <v>0</v>
      </c>
      <c r="M6266">
        <v>2024</v>
      </c>
      <c r="N6266">
        <f>VLOOKUP(E6266, '2024D'!$A$2:$G$339, 2, FALSE)</f>
        <v>214</v>
      </c>
      <c r="O6266">
        <f>VLOOKUP(E6266, '2024D'!$A$2:$G$339, 3, FALSE)</f>
        <v>35341</v>
      </c>
      <c r="P6266">
        <f>_20206[[#This Row],[最低排名]]-_20206[[#This Row],[同分人数]]+1</f>
        <v>35128</v>
      </c>
      <c r="Q6266">
        <f>IF(O6266&gt;=开始!$B$6, 1, 0)</f>
        <v>1</v>
      </c>
      <c r="R6266">
        <f>_20206[[#This Row],[最低排名]]-开始!$B$6</f>
        <v>35341</v>
      </c>
    </row>
    <row r="6267" spans="1:18">
      <c r="A6267">
        <v>67201</v>
      </c>
      <c r="B6267" t="s">
        <v>1076</v>
      </c>
      <c r="C6267" t="str">
        <f t="shared" si="362"/>
        <v>山东中医</v>
      </c>
      <c r="D6267" t="str">
        <f t="shared" si="363"/>
        <v>01</v>
      </c>
      <c r="E6267" t="s">
        <v>168</v>
      </c>
      <c r="F6267">
        <v>211</v>
      </c>
      <c r="G6267">
        <v>111</v>
      </c>
      <c r="H6267">
        <v>119</v>
      </c>
      <c r="I6267">
        <v>61</v>
      </c>
      <c r="J6267">
        <v>55</v>
      </c>
      <c r="K6267">
        <v>49</v>
      </c>
      <c r="L6267">
        <v>0</v>
      </c>
      <c r="M6267">
        <v>2024</v>
      </c>
      <c r="N6267">
        <f>VLOOKUP(E6267, '2024D'!$A$2:$G$339, 2, FALSE)</f>
        <v>247</v>
      </c>
      <c r="O6267">
        <f>VLOOKUP(E6267, '2024D'!$A$2:$G$339, 3, FALSE)</f>
        <v>20693</v>
      </c>
      <c r="P6267">
        <f>_20206[[#This Row],[最低排名]]-_20206[[#This Row],[同分人数]]+1</f>
        <v>20447</v>
      </c>
      <c r="Q6267">
        <f>IF(O6267&gt;=开始!$B$6, 1, 0)</f>
        <v>1</v>
      </c>
      <c r="R6267">
        <f>_20206[[#This Row],[最低排名]]-开始!$B$6</f>
        <v>20693</v>
      </c>
    </row>
    <row r="6268" spans="1:18">
      <c r="A6268">
        <v>67301</v>
      </c>
      <c r="B6268" t="s">
        <v>1077</v>
      </c>
      <c r="C6268" t="str">
        <f t="shared" si="362"/>
        <v>北交威海</v>
      </c>
      <c r="D6268" t="str">
        <f t="shared" si="363"/>
        <v>01</v>
      </c>
      <c r="E6268" t="s">
        <v>256</v>
      </c>
      <c r="F6268">
        <v>213</v>
      </c>
      <c r="G6268">
        <v>109</v>
      </c>
      <c r="H6268">
        <v>123</v>
      </c>
      <c r="I6268">
        <v>70</v>
      </c>
      <c r="J6268">
        <v>64</v>
      </c>
      <c r="K6268">
        <v>61</v>
      </c>
      <c r="L6268">
        <v>0</v>
      </c>
      <c r="M6268">
        <v>2024</v>
      </c>
      <c r="N6268">
        <f>VLOOKUP(E6268, '2024D'!$A$2:$G$339, 2, FALSE)</f>
        <v>241</v>
      </c>
      <c r="O6268">
        <f>VLOOKUP(E6268, '2024D'!$A$2:$G$339, 3, FALSE)</f>
        <v>11919</v>
      </c>
      <c r="P6268">
        <f>_20206[[#This Row],[最低排名]]-_20206[[#This Row],[同分人数]]+1</f>
        <v>11679</v>
      </c>
      <c r="Q6268">
        <f>IF(O6268&gt;=开始!$B$6, 1, 0)</f>
        <v>1</v>
      </c>
      <c r="R6268">
        <f>_20206[[#This Row],[最低排名]]-开始!$B$6</f>
        <v>11919</v>
      </c>
    </row>
    <row r="6269" spans="1:18">
      <c r="A6269">
        <v>68101</v>
      </c>
      <c r="B6269" t="s">
        <v>1078</v>
      </c>
      <c r="C6269" t="str">
        <f t="shared" si="362"/>
        <v>华北水电</v>
      </c>
      <c r="D6269" t="str">
        <f t="shared" si="363"/>
        <v>01</v>
      </c>
      <c r="E6269" t="s">
        <v>50</v>
      </c>
      <c r="F6269">
        <v>172</v>
      </c>
      <c r="G6269">
        <v>98</v>
      </c>
      <c r="H6269">
        <v>109</v>
      </c>
      <c r="I6269">
        <v>55</v>
      </c>
      <c r="J6269">
        <v>52</v>
      </c>
      <c r="K6269">
        <v>43</v>
      </c>
      <c r="L6269">
        <v>0</v>
      </c>
      <c r="M6269">
        <v>2024</v>
      </c>
      <c r="N6269">
        <f>VLOOKUP(E6269, '2024D'!$A$2:$G$339, 2, FALSE)</f>
        <v>189</v>
      </c>
      <c r="O6269">
        <f>VLOOKUP(E6269, '2024D'!$A$2:$G$339, 3, FALSE)</f>
        <v>36222</v>
      </c>
      <c r="P6269">
        <f>_20206[[#This Row],[最低排名]]-_20206[[#This Row],[同分人数]]+1</f>
        <v>36034</v>
      </c>
      <c r="Q6269">
        <f>IF(O6269&gt;=开始!$B$6, 1, 0)</f>
        <v>1</v>
      </c>
      <c r="R6269">
        <f>_20206[[#This Row],[最低排名]]-开始!$B$6</f>
        <v>36222</v>
      </c>
    </row>
    <row r="6270" spans="1:18">
      <c r="A6270">
        <v>68102</v>
      </c>
      <c r="B6270" t="s">
        <v>1079</v>
      </c>
      <c r="C6270" t="str">
        <f t="shared" si="362"/>
        <v>华北水电</v>
      </c>
      <c r="D6270" t="str">
        <f t="shared" si="363"/>
        <v>02</v>
      </c>
      <c r="E6270" t="s">
        <v>528</v>
      </c>
      <c r="F6270">
        <v>187</v>
      </c>
      <c r="G6270">
        <v>101</v>
      </c>
      <c r="H6270">
        <v>88</v>
      </c>
      <c r="I6270">
        <v>61</v>
      </c>
      <c r="J6270">
        <v>55</v>
      </c>
      <c r="K6270">
        <v>49</v>
      </c>
      <c r="L6270">
        <v>0</v>
      </c>
      <c r="M6270">
        <v>2024</v>
      </c>
      <c r="N6270">
        <f>VLOOKUP(E6270, '2024D'!$A$2:$G$339, 2, FALSE)</f>
        <v>240</v>
      </c>
      <c r="O6270">
        <f>VLOOKUP(E6270, '2024D'!$A$2:$G$339, 3, FALSE)</f>
        <v>34239</v>
      </c>
      <c r="P6270">
        <f>_20206[[#This Row],[最低排名]]-_20206[[#This Row],[同分人数]]+1</f>
        <v>34000</v>
      </c>
      <c r="Q6270">
        <f>IF(O6270&gt;=开始!$B$6, 1, 0)</f>
        <v>1</v>
      </c>
      <c r="R6270">
        <f>_20206[[#This Row],[最低排名]]-开始!$B$6</f>
        <v>34239</v>
      </c>
    </row>
    <row r="6271" spans="1:18">
      <c r="A6271">
        <v>68103</v>
      </c>
      <c r="B6271" t="s">
        <v>1693</v>
      </c>
      <c r="C6271" t="str">
        <f t="shared" si="362"/>
        <v>华北水电</v>
      </c>
      <c r="D6271" t="str">
        <f t="shared" si="363"/>
        <v>03</v>
      </c>
      <c r="E6271" t="s">
        <v>419</v>
      </c>
      <c r="F6271">
        <v>188</v>
      </c>
      <c r="G6271">
        <v>97</v>
      </c>
      <c r="H6271">
        <v>60</v>
      </c>
      <c r="I6271">
        <v>64</v>
      </c>
      <c r="J6271">
        <v>61</v>
      </c>
      <c r="K6271">
        <v>61</v>
      </c>
      <c r="L6271">
        <v>0</v>
      </c>
      <c r="M6271">
        <v>2024</v>
      </c>
      <c r="N6271">
        <f>VLOOKUP(E6271, '2024D'!$A$2:$G$339, 2, FALSE)</f>
        <v>229</v>
      </c>
      <c r="O6271">
        <f>VLOOKUP(E6271, '2024D'!$A$2:$G$339, 3, FALSE)</f>
        <v>35570</v>
      </c>
      <c r="P6271">
        <f>_20206[[#This Row],[最低排名]]-_20206[[#This Row],[同分人数]]+1</f>
        <v>35342</v>
      </c>
      <c r="Q6271">
        <f>IF(O6271&gt;=开始!$B$6, 1, 0)</f>
        <v>1</v>
      </c>
      <c r="R6271">
        <f>_20206[[#This Row],[最低排名]]-开始!$B$6</f>
        <v>35570</v>
      </c>
    </row>
    <row r="6272" spans="1:18">
      <c r="A6272">
        <v>68201</v>
      </c>
      <c r="B6272" t="s">
        <v>1080</v>
      </c>
      <c r="C6272" t="str">
        <f t="shared" si="362"/>
        <v>郑州大学</v>
      </c>
      <c r="D6272" t="str">
        <f t="shared" si="363"/>
        <v>01</v>
      </c>
      <c r="E6272" t="s">
        <v>189</v>
      </c>
      <c r="F6272">
        <v>226</v>
      </c>
      <c r="G6272">
        <v>121</v>
      </c>
      <c r="H6272">
        <v>114</v>
      </c>
      <c r="I6272">
        <v>67</v>
      </c>
      <c r="J6272">
        <v>64</v>
      </c>
      <c r="K6272">
        <v>64</v>
      </c>
      <c r="L6272">
        <v>0</v>
      </c>
      <c r="M6272">
        <v>2024</v>
      </c>
      <c r="N6272">
        <f>VLOOKUP(E6272, '2024D'!$A$2:$G$339, 2, FALSE)</f>
        <v>225</v>
      </c>
      <c r="O6272">
        <f>VLOOKUP(E6272, '2024D'!$A$2:$G$339, 3, FALSE)</f>
        <v>10985</v>
      </c>
      <c r="P6272">
        <f>_20206[[#This Row],[最低排名]]-_20206[[#This Row],[同分人数]]+1</f>
        <v>10761</v>
      </c>
      <c r="Q6272">
        <f>IF(O6272&gt;=开始!$B$6, 1, 0)</f>
        <v>1</v>
      </c>
      <c r="R6272">
        <f>_20206[[#This Row],[最低排名]]-开始!$B$6</f>
        <v>10985</v>
      </c>
    </row>
    <row r="6273" spans="1:18">
      <c r="A6273">
        <v>68202</v>
      </c>
      <c r="B6273" t="s">
        <v>1081</v>
      </c>
      <c r="C6273" t="str">
        <f t="shared" si="362"/>
        <v>郑州大学</v>
      </c>
      <c r="D6273" t="str">
        <f t="shared" si="363"/>
        <v>02</v>
      </c>
      <c r="E6273" t="s">
        <v>87</v>
      </c>
      <c r="F6273">
        <v>232</v>
      </c>
      <c r="G6273">
        <v>123</v>
      </c>
      <c r="H6273">
        <v>111</v>
      </c>
      <c r="I6273">
        <v>64</v>
      </c>
      <c r="J6273">
        <v>61</v>
      </c>
      <c r="K6273">
        <v>58</v>
      </c>
      <c r="L6273">
        <v>0</v>
      </c>
      <c r="M6273">
        <v>2024</v>
      </c>
      <c r="N6273">
        <f>VLOOKUP(E6273, '2024D'!$A$2:$G$339, 2, FALSE)</f>
        <v>225</v>
      </c>
      <c r="O6273">
        <f>VLOOKUP(E6273, '2024D'!$A$2:$G$339, 3, FALSE)</f>
        <v>13085</v>
      </c>
      <c r="P6273">
        <f>_20206[[#This Row],[最低排名]]-_20206[[#This Row],[同分人数]]+1</f>
        <v>12861</v>
      </c>
      <c r="Q6273">
        <f>IF(O6273&gt;=开始!$B$6, 1, 0)</f>
        <v>1</v>
      </c>
      <c r="R6273">
        <f>_20206[[#This Row],[最低排名]]-开始!$B$6</f>
        <v>13085</v>
      </c>
    </row>
    <row r="6274" spans="1:18">
      <c r="A6274">
        <v>68203</v>
      </c>
      <c r="B6274" t="s">
        <v>1591</v>
      </c>
      <c r="C6274" t="str">
        <f t="shared" si="362"/>
        <v>郑州大学</v>
      </c>
      <c r="D6274" t="str">
        <f t="shared" si="363"/>
        <v>03</v>
      </c>
      <c r="E6274" t="s">
        <v>62</v>
      </c>
      <c r="F6274">
        <v>220</v>
      </c>
      <c r="G6274">
        <v>120</v>
      </c>
      <c r="H6274">
        <v>112</v>
      </c>
      <c r="I6274">
        <v>67</v>
      </c>
      <c r="J6274">
        <v>67</v>
      </c>
      <c r="K6274">
        <v>61</v>
      </c>
      <c r="L6274">
        <v>0</v>
      </c>
      <c r="M6274">
        <v>2024</v>
      </c>
      <c r="N6274">
        <f>VLOOKUP(E6274, '2024D'!$A$2:$G$339, 2, FALSE)</f>
        <v>233</v>
      </c>
      <c r="O6274">
        <f>VLOOKUP(E6274, '2024D'!$A$2:$G$339, 3, FALSE)</f>
        <v>12860</v>
      </c>
      <c r="P6274">
        <f>_20206[[#This Row],[最低排名]]-_20206[[#This Row],[同分人数]]+1</f>
        <v>12628</v>
      </c>
      <c r="Q6274">
        <f>IF(O6274&gt;=开始!$B$6, 1, 0)</f>
        <v>1</v>
      </c>
      <c r="R6274">
        <f>_20206[[#This Row],[最低排名]]-开始!$B$6</f>
        <v>12860</v>
      </c>
    </row>
    <row r="6275" spans="1:18">
      <c r="A6275">
        <v>68301</v>
      </c>
      <c r="B6275" t="s">
        <v>1082</v>
      </c>
      <c r="C6275" t="str">
        <f t="shared" si="362"/>
        <v>河南理工</v>
      </c>
      <c r="D6275" t="str">
        <f t="shared" si="363"/>
        <v>01</v>
      </c>
      <c r="E6275" t="s">
        <v>398</v>
      </c>
      <c r="F6275">
        <v>184</v>
      </c>
      <c r="G6275">
        <v>94</v>
      </c>
      <c r="H6275">
        <v>108</v>
      </c>
      <c r="I6275">
        <v>49</v>
      </c>
      <c r="J6275">
        <v>46</v>
      </c>
      <c r="K6275">
        <v>46</v>
      </c>
      <c r="L6275">
        <v>0</v>
      </c>
      <c r="M6275">
        <v>2024</v>
      </c>
      <c r="N6275">
        <f>VLOOKUP(E6275, '2024D'!$A$2:$G$339, 2, FALSE)</f>
        <v>236</v>
      </c>
      <c r="O6275">
        <f>VLOOKUP(E6275, '2024D'!$A$2:$G$339, 3, FALSE)</f>
        <v>35806</v>
      </c>
      <c r="P6275">
        <f>_20206[[#This Row],[最低排名]]-_20206[[#This Row],[同分人数]]+1</f>
        <v>35571</v>
      </c>
      <c r="Q6275">
        <f>IF(O6275&gt;=开始!$B$6, 1, 0)</f>
        <v>1</v>
      </c>
      <c r="R6275">
        <f>_20206[[#This Row],[最低排名]]-开始!$B$6</f>
        <v>35806</v>
      </c>
    </row>
    <row r="6276" spans="1:18">
      <c r="A6276">
        <v>68302</v>
      </c>
      <c r="B6276" t="s">
        <v>1083</v>
      </c>
      <c r="C6276" t="str">
        <f t="shared" si="362"/>
        <v>河南理工</v>
      </c>
      <c r="D6276" t="str">
        <f t="shared" si="363"/>
        <v>02</v>
      </c>
      <c r="E6276" t="s">
        <v>309</v>
      </c>
      <c r="F6276">
        <v>188</v>
      </c>
      <c r="G6276">
        <v>110</v>
      </c>
      <c r="H6276">
        <v>86</v>
      </c>
      <c r="I6276">
        <v>64</v>
      </c>
      <c r="J6276">
        <v>58</v>
      </c>
      <c r="K6276">
        <v>46</v>
      </c>
      <c r="L6276">
        <v>0</v>
      </c>
      <c r="M6276">
        <v>2024</v>
      </c>
      <c r="N6276">
        <f>VLOOKUP(E6276, '2024D'!$A$2:$G$339, 2, FALSE)</f>
        <v>250</v>
      </c>
      <c r="O6276">
        <f>VLOOKUP(E6276, '2024D'!$A$2:$G$339, 3, FALSE)</f>
        <v>33781</v>
      </c>
      <c r="P6276">
        <f>_20206[[#This Row],[最低排名]]-_20206[[#This Row],[同分人数]]+1</f>
        <v>33532</v>
      </c>
      <c r="Q6276">
        <f>IF(O6276&gt;=开始!$B$6, 1, 0)</f>
        <v>1</v>
      </c>
      <c r="R6276">
        <f>_20206[[#This Row],[最低排名]]-开始!$B$6</f>
        <v>33781</v>
      </c>
    </row>
    <row r="6277" spans="1:18">
      <c r="A6277">
        <v>68303</v>
      </c>
      <c r="B6277" t="s">
        <v>1084</v>
      </c>
      <c r="C6277" t="str">
        <f t="shared" si="362"/>
        <v>河南理工</v>
      </c>
      <c r="D6277" t="str">
        <f t="shared" si="363"/>
        <v>03</v>
      </c>
      <c r="E6277" t="s">
        <v>701</v>
      </c>
      <c r="F6277">
        <v>196</v>
      </c>
      <c r="G6277">
        <v>100</v>
      </c>
      <c r="H6277">
        <v>89</v>
      </c>
      <c r="I6277">
        <v>58</v>
      </c>
      <c r="J6277">
        <v>55</v>
      </c>
      <c r="K6277">
        <v>46</v>
      </c>
      <c r="L6277">
        <v>0</v>
      </c>
      <c r="M6277">
        <v>2024</v>
      </c>
      <c r="N6277">
        <f>VLOOKUP(E6277, '2024D'!$A$2:$G$339, 2, FALSE)</f>
        <v>215</v>
      </c>
      <c r="O6277">
        <f>VLOOKUP(E6277, '2024D'!$A$2:$G$339, 3, FALSE)</f>
        <v>33286</v>
      </c>
      <c r="P6277">
        <f>_20206[[#This Row],[最低排名]]-_20206[[#This Row],[同分人数]]+1</f>
        <v>33072</v>
      </c>
      <c r="Q6277">
        <f>IF(O6277&gt;=开始!$B$6, 1, 0)</f>
        <v>1</v>
      </c>
      <c r="R6277">
        <f>_20206[[#This Row],[最低排名]]-开始!$B$6</f>
        <v>33286</v>
      </c>
    </row>
    <row r="6278" spans="1:18">
      <c r="A6278">
        <v>68401</v>
      </c>
      <c r="B6278" t="s">
        <v>1085</v>
      </c>
      <c r="C6278" t="str">
        <f t="shared" si="362"/>
        <v>郑州轻工</v>
      </c>
      <c r="D6278" t="str">
        <f t="shared" si="363"/>
        <v>01</v>
      </c>
      <c r="E6278" t="s">
        <v>56</v>
      </c>
      <c r="F6278">
        <v>176</v>
      </c>
      <c r="G6278">
        <v>93</v>
      </c>
      <c r="H6278">
        <v>103</v>
      </c>
      <c r="I6278">
        <v>46</v>
      </c>
      <c r="J6278">
        <v>46</v>
      </c>
      <c r="K6278">
        <v>43</v>
      </c>
      <c r="L6278">
        <v>0</v>
      </c>
      <c r="M6278">
        <v>2024</v>
      </c>
      <c r="N6278">
        <f>VLOOKUP(E6278, '2024D'!$A$2:$G$339, 2, FALSE)</f>
        <v>187</v>
      </c>
      <c r="O6278">
        <f>VLOOKUP(E6278, '2024D'!$A$2:$G$339, 3, FALSE)</f>
        <v>39641</v>
      </c>
      <c r="P6278">
        <f>_20206[[#This Row],[最低排名]]-_20206[[#This Row],[同分人数]]+1</f>
        <v>39455</v>
      </c>
      <c r="Q6278">
        <f>IF(O6278&gt;=开始!$B$6, 1, 0)</f>
        <v>1</v>
      </c>
      <c r="R6278">
        <f>_20206[[#This Row],[最低排名]]-开始!$B$6</f>
        <v>39641</v>
      </c>
    </row>
    <row r="6279" spans="1:18">
      <c r="A6279">
        <v>68402</v>
      </c>
      <c r="B6279" t="s">
        <v>1086</v>
      </c>
      <c r="C6279" t="str">
        <f t="shared" si="362"/>
        <v>郑州轻工</v>
      </c>
      <c r="D6279" t="str">
        <f t="shared" si="363"/>
        <v>02</v>
      </c>
      <c r="E6279" t="s">
        <v>203</v>
      </c>
      <c r="F6279">
        <v>182</v>
      </c>
      <c r="G6279">
        <v>94</v>
      </c>
      <c r="H6279">
        <v>107</v>
      </c>
      <c r="I6279">
        <v>55</v>
      </c>
      <c r="J6279">
        <v>43</v>
      </c>
      <c r="K6279">
        <v>43</v>
      </c>
      <c r="L6279">
        <v>0</v>
      </c>
      <c r="M6279">
        <v>2024</v>
      </c>
      <c r="N6279">
        <f>VLOOKUP(E6279, '2024D'!$A$2:$G$339, 2, FALSE)</f>
        <v>214</v>
      </c>
      <c r="O6279">
        <f>VLOOKUP(E6279, '2024D'!$A$2:$G$339, 3, FALSE)</f>
        <v>36436</v>
      </c>
      <c r="P6279">
        <f>_20206[[#This Row],[最低排名]]-_20206[[#This Row],[同分人数]]+1</f>
        <v>36223</v>
      </c>
      <c r="Q6279">
        <f>IF(O6279&gt;=开始!$B$6, 1, 0)</f>
        <v>1</v>
      </c>
      <c r="R6279">
        <f>_20206[[#This Row],[最低排名]]-开始!$B$6</f>
        <v>36436</v>
      </c>
    </row>
    <row r="6280" spans="1:18">
      <c r="A6280">
        <v>68501</v>
      </c>
      <c r="B6280" t="s">
        <v>1087</v>
      </c>
      <c r="C6280" t="str">
        <f t="shared" si="362"/>
        <v>河南工大</v>
      </c>
      <c r="D6280" t="str">
        <f t="shared" si="363"/>
        <v>01</v>
      </c>
      <c r="E6280" t="s">
        <v>427</v>
      </c>
      <c r="F6280">
        <v>199</v>
      </c>
      <c r="G6280">
        <v>103</v>
      </c>
      <c r="H6280">
        <v>80</v>
      </c>
      <c r="I6280">
        <v>55</v>
      </c>
      <c r="J6280">
        <v>55</v>
      </c>
      <c r="K6280">
        <v>46</v>
      </c>
      <c r="L6280">
        <v>0</v>
      </c>
      <c r="M6280">
        <v>2024</v>
      </c>
      <c r="N6280">
        <f>VLOOKUP(E6280, '2024D'!$A$2:$G$339, 2, FALSE)</f>
        <v>214</v>
      </c>
      <c r="O6280">
        <f>VLOOKUP(E6280, '2024D'!$A$2:$G$339, 3, FALSE)</f>
        <v>35341</v>
      </c>
      <c r="P6280">
        <f>_20206[[#This Row],[最低排名]]-_20206[[#This Row],[同分人数]]+1</f>
        <v>35128</v>
      </c>
      <c r="Q6280">
        <f>IF(O6280&gt;=开始!$B$6, 1, 0)</f>
        <v>1</v>
      </c>
      <c r="R6280">
        <f>_20206[[#This Row],[最低排名]]-开始!$B$6</f>
        <v>35341</v>
      </c>
    </row>
    <row r="6281" spans="1:18">
      <c r="A6281">
        <v>68502</v>
      </c>
      <c r="B6281" t="s">
        <v>1088</v>
      </c>
      <c r="C6281" t="str">
        <f t="shared" si="362"/>
        <v>河南工大</v>
      </c>
      <c r="D6281" t="str">
        <f t="shared" si="363"/>
        <v>02</v>
      </c>
      <c r="E6281" t="s">
        <v>469</v>
      </c>
      <c r="F6281">
        <v>182</v>
      </c>
      <c r="G6281">
        <v>91</v>
      </c>
      <c r="H6281">
        <v>103</v>
      </c>
      <c r="I6281">
        <v>58</v>
      </c>
      <c r="J6281">
        <v>46</v>
      </c>
      <c r="K6281">
        <v>43</v>
      </c>
      <c r="L6281">
        <v>0</v>
      </c>
      <c r="M6281">
        <v>2024</v>
      </c>
      <c r="N6281">
        <f>VLOOKUP(E6281, '2024D'!$A$2:$G$339, 2, FALSE)</f>
        <v>227</v>
      </c>
      <c r="O6281">
        <f>VLOOKUP(E6281, '2024D'!$A$2:$G$339, 3, FALSE)</f>
        <v>36033</v>
      </c>
      <c r="P6281">
        <f>_20206[[#This Row],[最低排名]]-_20206[[#This Row],[同分人数]]+1</f>
        <v>35807</v>
      </c>
      <c r="Q6281">
        <f>IF(O6281&gt;=开始!$B$6, 1, 0)</f>
        <v>1</v>
      </c>
      <c r="R6281">
        <f>_20206[[#This Row],[最低排名]]-开始!$B$6</f>
        <v>36033</v>
      </c>
    </row>
    <row r="6282" spans="1:18">
      <c r="A6282">
        <v>68503</v>
      </c>
      <c r="B6282" t="s">
        <v>1089</v>
      </c>
      <c r="C6282" t="str">
        <f t="shared" si="362"/>
        <v>河南工大</v>
      </c>
      <c r="D6282" t="str">
        <f t="shared" si="363"/>
        <v>03</v>
      </c>
      <c r="E6282" t="s">
        <v>513</v>
      </c>
      <c r="F6282">
        <v>192</v>
      </c>
      <c r="G6282">
        <v>99</v>
      </c>
      <c r="H6282">
        <v>75</v>
      </c>
      <c r="I6282">
        <v>58</v>
      </c>
      <c r="J6282">
        <v>49</v>
      </c>
      <c r="K6282">
        <v>46</v>
      </c>
      <c r="L6282">
        <v>0</v>
      </c>
      <c r="M6282">
        <v>2024</v>
      </c>
      <c r="N6282">
        <f>VLOOKUP(E6282, '2024D'!$A$2:$G$339, 2, FALSE)</f>
        <v>177</v>
      </c>
      <c r="O6282">
        <f>VLOOKUP(E6282, '2024D'!$A$2:$G$339, 3, FALSE)</f>
        <v>38443</v>
      </c>
      <c r="P6282">
        <f>_20206[[#This Row],[最低排名]]-_20206[[#This Row],[同分人数]]+1</f>
        <v>38267</v>
      </c>
      <c r="Q6282">
        <f>IF(O6282&gt;=开始!$B$6, 1, 0)</f>
        <v>1</v>
      </c>
      <c r="R6282">
        <f>_20206[[#This Row],[最低排名]]-开始!$B$6</f>
        <v>38443</v>
      </c>
    </row>
    <row r="6283" spans="1:18">
      <c r="A6283">
        <v>68601</v>
      </c>
      <c r="B6283" t="s">
        <v>1090</v>
      </c>
      <c r="C6283" t="str">
        <f t="shared" si="362"/>
        <v>河南科大</v>
      </c>
      <c r="D6283" t="str">
        <f t="shared" si="363"/>
        <v>01</v>
      </c>
      <c r="E6283" t="s">
        <v>232</v>
      </c>
      <c r="F6283">
        <v>182</v>
      </c>
      <c r="G6283">
        <v>95</v>
      </c>
      <c r="H6283">
        <v>91</v>
      </c>
      <c r="I6283">
        <v>67</v>
      </c>
      <c r="J6283">
        <v>52</v>
      </c>
      <c r="K6283">
        <v>46</v>
      </c>
      <c r="L6283">
        <v>0</v>
      </c>
      <c r="M6283">
        <v>2024</v>
      </c>
      <c r="N6283">
        <f>VLOOKUP(E6283, '2024D'!$A$2:$G$339, 2, FALSE)</f>
        <v>227</v>
      </c>
      <c r="O6283">
        <f>VLOOKUP(E6283, '2024D'!$A$2:$G$339, 3, FALSE)</f>
        <v>34709</v>
      </c>
      <c r="P6283">
        <f>_20206[[#This Row],[最低排名]]-_20206[[#This Row],[同分人数]]+1</f>
        <v>34483</v>
      </c>
      <c r="Q6283">
        <f>IF(O6283&gt;=开始!$B$6, 1, 0)</f>
        <v>1</v>
      </c>
      <c r="R6283">
        <f>_20206[[#This Row],[最低排名]]-开始!$B$6</f>
        <v>34709</v>
      </c>
    </row>
    <row r="6284" spans="1:18">
      <c r="A6284">
        <v>68701</v>
      </c>
      <c r="B6284" t="s">
        <v>1092</v>
      </c>
      <c r="C6284" t="str">
        <f t="shared" si="362"/>
        <v>中原工院</v>
      </c>
      <c r="D6284" t="str">
        <f t="shared" si="363"/>
        <v>01</v>
      </c>
      <c r="E6284" t="s">
        <v>479</v>
      </c>
      <c r="F6284">
        <v>184</v>
      </c>
      <c r="G6284">
        <v>96</v>
      </c>
      <c r="H6284">
        <v>88</v>
      </c>
      <c r="I6284">
        <v>52</v>
      </c>
      <c r="J6284">
        <v>49</v>
      </c>
      <c r="K6284">
        <v>49</v>
      </c>
      <c r="L6284">
        <v>0</v>
      </c>
      <c r="M6284">
        <v>2024</v>
      </c>
      <c r="N6284">
        <f>VLOOKUP(E6284, '2024D'!$A$2:$G$339, 2, FALSE)</f>
        <v>171</v>
      </c>
      <c r="O6284">
        <f>VLOOKUP(E6284, '2024D'!$A$2:$G$339, 3, FALSE)</f>
        <v>38053</v>
      </c>
      <c r="P6284">
        <f>_20206[[#This Row],[最低排名]]-_20206[[#This Row],[同分人数]]+1</f>
        <v>37883</v>
      </c>
      <c r="Q6284">
        <f>IF(O6284&gt;=开始!$B$6, 1, 0)</f>
        <v>1</v>
      </c>
      <c r="R6284">
        <f>_20206[[#This Row],[最低排名]]-开始!$B$6</f>
        <v>38053</v>
      </c>
    </row>
    <row r="6285" spans="1:18">
      <c r="A6285">
        <v>68801</v>
      </c>
      <c r="B6285" t="s">
        <v>1093</v>
      </c>
      <c r="C6285" t="str">
        <f t="shared" si="362"/>
        <v>河南农大</v>
      </c>
      <c r="D6285" t="str">
        <f t="shared" si="363"/>
        <v>01</v>
      </c>
      <c r="E6285" t="s">
        <v>182</v>
      </c>
      <c r="F6285">
        <v>215</v>
      </c>
      <c r="G6285">
        <v>110</v>
      </c>
      <c r="H6285">
        <v>102</v>
      </c>
      <c r="I6285">
        <v>49</v>
      </c>
      <c r="J6285">
        <v>49</v>
      </c>
      <c r="K6285">
        <v>46</v>
      </c>
      <c r="L6285">
        <v>0</v>
      </c>
      <c r="M6285">
        <v>2024</v>
      </c>
      <c r="N6285">
        <f>VLOOKUP(E6285, '2024D'!$A$2:$G$339, 2, FALSE)</f>
        <v>248</v>
      </c>
      <c r="O6285">
        <f>VLOOKUP(E6285, '2024D'!$A$2:$G$339, 3, FALSE)</f>
        <v>29262</v>
      </c>
      <c r="P6285">
        <f>_20206[[#This Row],[最低排名]]-_20206[[#This Row],[同分人数]]+1</f>
        <v>29015</v>
      </c>
      <c r="Q6285">
        <f>IF(O6285&gt;=开始!$B$6, 1, 0)</f>
        <v>1</v>
      </c>
      <c r="R6285">
        <f>_20206[[#This Row],[最低排名]]-开始!$B$6</f>
        <v>29262</v>
      </c>
    </row>
    <row r="6286" spans="1:18">
      <c r="A6286">
        <v>68802</v>
      </c>
      <c r="B6286" t="s">
        <v>1094</v>
      </c>
      <c r="C6286" t="str">
        <f t="shared" si="362"/>
        <v>河南农大</v>
      </c>
      <c r="D6286" t="str">
        <f t="shared" si="363"/>
        <v>02</v>
      </c>
      <c r="E6286" t="s">
        <v>381</v>
      </c>
      <c r="F6286">
        <v>206</v>
      </c>
      <c r="G6286">
        <v>104</v>
      </c>
      <c r="H6286">
        <v>64</v>
      </c>
      <c r="I6286">
        <v>58</v>
      </c>
      <c r="J6286">
        <v>52</v>
      </c>
      <c r="K6286">
        <v>49</v>
      </c>
      <c r="L6286">
        <v>0</v>
      </c>
      <c r="M6286">
        <v>2024</v>
      </c>
      <c r="N6286">
        <f>VLOOKUP(E6286, '2024D'!$A$2:$G$339, 2, FALSE)</f>
        <v>193</v>
      </c>
      <c r="O6286">
        <f>VLOOKUP(E6286, '2024D'!$A$2:$G$339, 3, FALSE)</f>
        <v>36629</v>
      </c>
      <c r="P6286">
        <f>_20206[[#This Row],[最低排名]]-_20206[[#This Row],[同分人数]]+1</f>
        <v>36437</v>
      </c>
      <c r="Q6286">
        <f>IF(O6286&gt;=开始!$B$6, 1, 0)</f>
        <v>1</v>
      </c>
      <c r="R6286">
        <f>_20206[[#This Row],[最低排名]]-开始!$B$6</f>
        <v>36629</v>
      </c>
    </row>
    <row r="6287" spans="1:18">
      <c r="A6287">
        <v>68803</v>
      </c>
      <c r="B6287" t="s">
        <v>1095</v>
      </c>
      <c r="C6287" t="str">
        <f t="shared" si="362"/>
        <v>河南农大</v>
      </c>
      <c r="D6287" t="str">
        <f t="shared" si="363"/>
        <v>03</v>
      </c>
      <c r="E6287" t="s">
        <v>528</v>
      </c>
      <c r="F6287">
        <v>191</v>
      </c>
      <c r="G6287">
        <v>104</v>
      </c>
      <c r="H6287">
        <v>99</v>
      </c>
      <c r="I6287">
        <v>64</v>
      </c>
      <c r="J6287">
        <v>46</v>
      </c>
      <c r="K6287">
        <v>40</v>
      </c>
      <c r="L6287">
        <v>0</v>
      </c>
      <c r="M6287">
        <v>2024</v>
      </c>
      <c r="N6287">
        <f>VLOOKUP(E6287, '2024D'!$A$2:$G$339, 2, FALSE)</f>
        <v>240</v>
      </c>
      <c r="O6287">
        <f>VLOOKUP(E6287, '2024D'!$A$2:$G$339, 3, FALSE)</f>
        <v>34239</v>
      </c>
      <c r="P6287">
        <f>_20206[[#This Row],[最低排名]]-_20206[[#This Row],[同分人数]]+1</f>
        <v>34000</v>
      </c>
      <c r="Q6287">
        <f>IF(O6287&gt;=开始!$B$6, 1, 0)</f>
        <v>1</v>
      </c>
      <c r="R6287">
        <f>_20206[[#This Row],[最低排名]]-开始!$B$6</f>
        <v>34239</v>
      </c>
    </row>
    <row r="6288" spans="1:18">
      <c r="A6288">
        <v>68901</v>
      </c>
      <c r="B6288" t="s">
        <v>1096</v>
      </c>
      <c r="C6288" t="str">
        <f t="shared" si="362"/>
        <v>河南中医</v>
      </c>
      <c r="D6288" t="str">
        <f t="shared" si="363"/>
        <v>01</v>
      </c>
      <c r="E6288" t="s">
        <v>485</v>
      </c>
      <c r="F6288">
        <v>190</v>
      </c>
      <c r="G6288">
        <v>104</v>
      </c>
      <c r="H6288">
        <v>105</v>
      </c>
      <c r="I6288">
        <v>55</v>
      </c>
      <c r="J6288">
        <v>49</v>
      </c>
      <c r="K6288">
        <v>46</v>
      </c>
      <c r="L6288">
        <v>0</v>
      </c>
      <c r="M6288">
        <v>2024</v>
      </c>
      <c r="N6288">
        <f>VLOOKUP(E6288, '2024D'!$A$2:$G$339, 2, FALSE)</f>
        <v>211</v>
      </c>
      <c r="O6288">
        <f>VLOOKUP(E6288, '2024D'!$A$2:$G$339, 3, FALSE)</f>
        <v>33071</v>
      </c>
      <c r="P6288">
        <f>_20206[[#This Row],[最低排名]]-_20206[[#This Row],[同分人数]]+1</f>
        <v>32861</v>
      </c>
      <c r="Q6288">
        <f>IF(O6288&gt;=开始!$B$6, 1, 0)</f>
        <v>1</v>
      </c>
      <c r="R6288">
        <f>_20206[[#This Row],[最低排名]]-开始!$B$6</f>
        <v>33071</v>
      </c>
    </row>
    <row r="6289" spans="1:18">
      <c r="A6289">
        <v>69001</v>
      </c>
      <c r="B6289" t="s">
        <v>1097</v>
      </c>
      <c r="C6289" t="str">
        <f t="shared" si="362"/>
        <v>新乡医学</v>
      </c>
      <c r="D6289" t="str">
        <f t="shared" si="363"/>
        <v>01</v>
      </c>
      <c r="E6289" t="s">
        <v>168</v>
      </c>
      <c r="F6289">
        <v>203</v>
      </c>
      <c r="G6289">
        <v>104</v>
      </c>
      <c r="H6289">
        <v>118</v>
      </c>
      <c r="I6289">
        <v>64</v>
      </c>
      <c r="J6289">
        <v>55</v>
      </c>
      <c r="K6289">
        <v>55</v>
      </c>
      <c r="L6289">
        <v>0</v>
      </c>
      <c r="M6289">
        <v>2024</v>
      </c>
      <c r="N6289">
        <f>VLOOKUP(E6289, '2024D'!$A$2:$G$339, 2, FALSE)</f>
        <v>247</v>
      </c>
      <c r="O6289">
        <f>VLOOKUP(E6289, '2024D'!$A$2:$G$339, 3, FALSE)</f>
        <v>20693</v>
      </c>
      <c r="P6289">
        <f>_20206[[#This Row],[最低排名]]-_20206[[#This Row],[同分人数]]+1</f>
        <v>20447</v>
      </c>
      <c r="Q6289">
        <f>IF(O6289&gt;=开始!$B$6, 1, 0)</f>
        <v>1</v>
      </c>
      <c r="R6289">
        <f>_20206[[#This Row],[最低排名]]-开始!$B$6</f>
        <v>20693</v>
      </c>
    </row>
    <row r="6290" spans="1:18">
      <c r="A6290">
        <v>69101</v>
      </c>
      <c r="B6290" t="s">
        <v>1098</v>
      </c>
      <c r="C6290" t="str">
        <f t="shared" si="362"/>
        <v>河南大学</v>
      </c>
      <c r="D6290" t="str">
        <f t="shared" si="363"/>
        <v>01</v>
      </c>
      <c r="E6290" t="s">
        <v>85</v>
      </c>
      <c r="F6290">
        <v>217</v>
      </c>
      <c r="G6290">
        <v>111</v>
      </c>
      <c r="H6290">
        <v>116</v>
      </c>
      <c r="I6290">
        <v>52</v>
      </c>
      <c r="J6290">
        <v>52</v>
      </c>
      <c r="K6290">
        <v>49</v>
      </c>
      <c r="L6290">
        <v>0</v>
      </c>
      <c r="M6290">
        <v>2024</v>
      </c>
      <c r="N6290">
        <f>VLOOKUP(E6290, '2024D'!$A$2:$G$339, 2, FALSE)</f>
        <v>259</v>
      </c>
      <c r="O6290">
        <f>VLOOKUP(E6290, '2024D'!$A$2:$G$339, 3, FALSE)</f>
        <v>23040</v>
      </c>
      <c r="P6290">
        <f>_20206[[#This Row],[最低排名]]-_20206[[#This Row],[同分人数]]+1</f>
        <v>22782</v>
      </c>
      <c r="Q6290">
        <f>IF(O6290&gt;=开始!$B$6, 1, 0)</f>
        <v>1</v>
      </c>
      <c r="R6290">
        <f>_20206[[#This Row],[最低排名]]-开始!$B$6</f>
        <v>23040</v>
      </c>
    </row>
    <row r="6291" spans="1:18">
      <c r="A6291">
        <v>69102</v>
      </c>
      <c r="B6291" t="s">
        <v>1099</v>
      </c>
      <c r="C6291" t="str">
        <f t="shared" si="362"/>
        <v>河南大学</v>
      </c>
      <c r="D6291" t="str">
        <f t="shared" si="363"/>
        <v>02</v>
      </c>
      <c r="E6291" t="s">
        <v>122</v>
      </c>
      <c r="F6291">
        <v>210</v>
      </c>
      <c r="G6291">
        <v>109</v>
      </c>
      <c r="H6291">
        <v>107</v>
      </c>
      <c r="I6291">
        <v>67</v>
      </c>
      <c r="J6291">
        <v>64</v>
      </c>
      <c r="K6291">
        <v>58</v>
      </c>
      <c r="L6291">
        <v>0</v>
      </c>
      <c r="M6291">
        <v>2024</v>
      </c>
      <c r="N6291">
        <f>VLOOKUP(E6291, '2024D'!$A$2:$G$339, 2, FALSE)</f>
        <v>272</v>
      </c>
      <c r="O6291">
        <f>VLOOKUP(E6291, '2024D'!$A$2:$G$339, 3, FALSE)</f>
        <v>18067</v>
      </c>
      <c r="P6291">
        <f>_20206[[#This Row],[最低排名]]-_20206[[#This Row],[同分人数]]+1</f>
        <v>17796</v>
      </c>
      <c r="Q6291">
        <f>IF(O6291&gt;=开始!$B$6, 1, 0)</f>
        <v>1</v>
      </c>
      <c r="R6291">
        <f>_20206[[#This Row],[最低排名]]-开始!$B$6</f>
        <v>18067</v>
      </c>
    </row>
    <row r="6292" spans="1:18">
      <c r="A6292">
        <v>69103</v>
      </c>
      <c r="B6292" t="s">
        <v>1100</v>
      </c>
      <c r="C6292" t="str">
        <f t="shared" si="362"/>
        <v>河南大学</v>
      </c>
      <c r="D6292" t="str">
        <f t="shared" si="363"/>
        <v>03</v>
      </c>
      <c r="E6292" t="s">
        <v>41</v>
      </c>
      <c r="F6292">
        <v>210</v>
      </c>
      <c r="G6292">
        <v>105</v>
      </c>
      <c r="H6292">
        <v>106</v>
      </c>
      <c r="I6292">
        <v>67</v>
      </c>
      <c r="J6292">
        <v>58</v>
      </c>
      <c r="K6292">
        <v>58</v>
      </c>
      <c r="L6292">
        <v>0</v>
      </c>
      <c r="M6292">
        <v>2024</v>
      </c>
      <c r="N6292">
        <f>VLOOKUP(E6292, '2024D'!$A$2:$G$339, 2, FALSE)</f>
        <v>243</v>
      </c>
      <c r="O6292">
        <f>VLOOKUP(E6292, '2024D'!$A$2:$G$339, 3, FALSE)</f>
        <v>19729</v>
      </c>
      <c r="P6292">
        <f>_20206[[#This Row],[最低排名]]-_20206[[#This Row],[同分人数]]+1</f>
        <v>19487</v>
      </c>
      <c r="Q6292">
        <f>IF(O6292&gt;=开始!$B$6, 1, 0)</f>
        <v>1</v>
      </c>
      <c r="R6292">
        <f>_20206[[#This Row],[最低排名]]-开始!$B$6</f>
        <v>19729</v>
      </c>
    </row>
    <row r="6293" spans="1:18">
      <c r="A6293">
        <v>69104</v>
      </c>
      <c r="B6293" t="s">
        <v>1101</v>
      </c>
      <c r="C6293" t="str">
        <f t="shared" si="362"/>
        <v>河南大学</v>
      </c>
      <c r="D6293" t="str">
        <f t="shared" si="363"/>
        <v>04</v>
      </c>
      <c r="E6293" t="s">
        <v>92</v>
      </c>
      <c r="F6293">
        <v>212</v>
      </c>
      <c r="G6293">
        <v>111</v>
      </c>
      <c r="H6293">
        <v>108</v>
      </c>
      <c r="I6293">
        <v>61</v>
      </c>
      <c r="J6293">
        <v>52</v>
      </c>
      <c r="K6293">
        <v>49</v>
      </c>
      <c r="L6293">
        <v>0</v>
      </c>
      <c r="M6293">
        <v>2024</v>
      </c>
      <c r="N6293">
        <f>VLOOKUP(E6293, '2024D'!$A$2:$G$339, 2, FALSE)</f>
        <v>266</v>
      </c>
      <c r="O6293">
        <f>VLOOKUP(E6293, '2024D'!$A$2:$G$339, 3, FALSE)</f>
        <v>24080</v>
      </c>
      <c r="P6293">
        <f>_20206[[#This Row],[最低排名]]-_20206[[#This Row],[同分人数]]+1</f>
        <v>23815</v>
      </c>
      <c r="Q6293">
        <f>IF(O6293&gt;=开始!$B$6, 1, 0)</f>
        <v>1</v>
      </c>
      <c r="R6293">
        <f>_20206[[#This Row],[最低排名]]-开始!$B$6</f>
        <v>24080</v>
      </c>
    </row>
    <row r="6294" spans="1:18">
      <c r="A6294">
        <v>69105</v>
      </c>
      <c r="B6294" t="s">
        <v>1102</v>
      </c>
      <c r="C6294" t="str">
        <f t="shared" si="362"/>
        <v>河南大学</v>
      </c>
      <c r="D6294" t="str">
        <f t="shared" si="363"/>
        <v>05</v>
      </c>
      <c r="E6294" t="s">
        <v>546</v>
      </c>
      <c r="F6294">
        <v>200</v>
      </c>
      <c r="G6294">
        <v>105</v>
      </c>
      <c r="H6294">
        <v>105</v>
      </c>
      <c r="I6294">
        <v>67</v>
      </c>
      <c r="J6294">
        <v>64</v>
      </c>
      <c r="K6294">
        <v>52</v>
      </c>
      <c r="L6294">
        <v>0</v>
      </c>
      <c r="M6294">
        <v>2024</v>
      </c>
      <c r="N6294">
        <f>VLOOKUP(E6294, '2024D'!$A$2:$G$339, 2, FALSE)</f>
        <v>244</v>
      </c>
      <c r="O6294">
        <f>VLOOKUP(E6294, '2024D'!$A$2:$G$339, 3, FALSE)</f>
        <v>22514</v>
      </c>
      <c r="P6294">
        <f>_20206[[#This Row],[最低排名]]-_20206[[#This Row],[同分人数]]+1</f>
        <v>22271</v>
      </c>
      <c r="Q6294">
        <f>IF(O6294&gt;=开始!$B$6, 1, 0)</f>
        <v>1</v>
      </c>
      <c r="R6294">
        <f>_20206[[#This Row],[最低排名]]-开始!$B$6</f>
        <v>22514</v>
      </c>
    </row>
    <row r="6295" spans="1:18">
      <c r="A6295">
        <v>69201</v>
      </c>
      <c r="B6295" t="s">
        <v>1103</v>
      </c>
      <c r="C6295" t="str">
        <f t="shared" si="362"/>
        <v>南阳师范</v>
      </c>
      <c r="D6295" t="str">
        <f t="shared" si="363"/>
        <v>01</v>
      </c>
      <c r="E6295" t="s">
        <v>205</v>
      </c>
      <c r="F6295">
        <v>177</v>
      </c>
      <c r="G6295">
        <v>94</v>
      </c>
      <c r="H6295">
        <v>97</v>
      </c>
      <c r="I6295">
        <v>52</v>
      </c>
      <c r="J6295">
        <v>49</v>
      </c>
      <c r="K6295">
        <v>43</v>
      </c>
      <c r="L6295">
        <v>0</v>
      </c>
      <c r="M6295">
        <v>2024</v>
      </c>
      <c r="N6295">
        <f>VLOOKUP(E6295, '2024D'!$A$2:$G$339, 2, FALSE)</f>
        <v>207</v>
      </c>
      <c r="O6295">
        <f>VLOOKUP(E6295, '2024D'!$A$2:$G$339, 3, FALSE)</f>
        <v>38869</v>
      </c>
      <c r="P6295">
        <f>_20206[[#This Row],[最低排名]]-_20206[[#This Row],[同分人数]]+1</f>
        <v>38663</v>
      </c>
      <c r="Q6295">
        <f>IF(O6295&gt;=开始!$B$6, 1, 0)</f>
        <v>1</v>
      </c>
      <c r="R6295">
        <f>_20206[[#This Row],[最低排名]]-开始!$B$6</f>
        <v>38869</v>
      </c>
    </row>
    <row r="6296" spans="1:18">
      <c r="A6296">
        <v>69202</v>
      </c>
      <c r="B6296" t="s">
        <v>2314</v>
      </c>
      <c r="C6296" t="str">
        <f t="shared" si="362"/>
        <v>南阳师范</v>
      </c>
      <c r="D6296" t="str">
        <f t="shared" si="363"/>
        <v>02</v>
      </c>
      <c r="E6296" t="s">
        <v>203</v>
      </c>
      <c r="F6296">
        <v>175</v>
      </c>
      <c r="G6296">
        <v>91</v>
      </c>
      <c r="H6296">
        <v>108</v>
      </c>
      <c r="I6296">
        <v>52</v>
      </c>
      <c r="J6296">
        <v>52</v>
      </c>
      <c r="K6296">
        <v>43</v>
      </c>
      <c r="L6296">
        <v>0</v>
      </c>
      <c r="M6296">
        <v>2024</v>
      </c>
      <c r="N6296">
        <f>VLOOKUP(E6296, '2024D'!$A$2:$G$339, 2, FALSE)</f>
        <v>214</v>
      </c>
      <c r="O6296">
        <f>VLOOKUP(E6296, '2024D'!$A$2:$G$339, 3, FALSE)</f>
        <v>36436</v>
      </c>
      <c r="P6296">
        <f>_20206[[#This Row],[最低排名]]-_20206[[#This Row],[同分人数]]+1</f>
        <v>36223</v>
      </c>
      <c r="Q6296">
        <f>IF(O6296&gt;=开始!$B$6, 1, 0)</f>
        <v>1</v>
      </c>
      <c r="R6296">
        <f>_20206[[#This Row],[最低排名]]-开始!$B$6</f>
        <v>36436</v>
      </c>
    </row>
    <row r="6297" spans="1:18">
      <c r="A6297">
        <v>69301</v>
      </c>
      <c r="B6297" t="s">
        <v>1104</v>
      </c>
      <c r="C6297" t="str">
        <f t="shared" si="362"/>
        <v>商丘师范</v>
      </c>
      <c r="D6297" t="str">
        <f t="shared" si="363"/>
        <v>01</v>
      </c>
      <c r="E6297" t="s">
        <v>52</v>
      </c>
      <c r="F6297">
        <v>186</v>
      </c>
      <c r="G6297">
        <v>95</v>
      </c>
      <c r="H6297">
        <v>85</v>
      </c>
      <c r="I6297">
        <v>55</v>
      </c>
      <c r="J6297">
        <v>52</v>
      </c>
      <c r="K6297">
        <v>46</v>
      </c>
      <c r="L6297">
        <v>0</v>
      </c>
      <c r="M6297">
        <v>2024</v>
      </c>
      <c r="N6297">
        <f>VLOOKUP(E6297, '2024D'!$A$2:$G$339, 2, FALSE)</f>
        <v>224</v>
      </c>
      <c r="O6297">
        <f>VLOOKUP(E6297, '2024D'!$A$2:$G$339, 3, FALSE)</f>
        <v>37692</v>
      </c>
      <c r="P6297">
        <f>_20206[[#This Row],[最低排名]]-_20206[[#This Row],[同分人数]]+1</f>
        <v>37469</v>
      </c>
      <c r="Q6297">
        <f>IF(O6297&gt;=开始!$B$6, 1, 0)</f>
        <v>1</v>
      </c>
      <c r="R6297">
        <f>_20206[[#This Row],[最低排名]]-开始!$B$6</f>
        <v>37692</v>
      </c>
    </row>
    <row r="6298" spans="1:18">
      <c r="A6298">
        <v>69302</v>
      </c>
      <c r="B6298" t="s">
        <v>1105</v>
      </c>
      <c r="C6298" t="str">
        <f t="shared" si="362"/>
        <v>商丘师范</v>
      </c>
      <c r="D6298" t="str">
        <f t="shared" si="363"/>
        <v>02</v>
      </c>
      <c r="E6298" t="s">
        <v>513</v>
      </c>
      <c r="F6298">
        <v>180</v>
      </c>
      <c r="G6298">
        <v>95</v>
      </c>
      <c r="H6298">
        <v>84</v>
      </c>
      <c r="I6298">
        <v>64</v>
      </c>
      <c r="J6298">
        <v>49</v>
      </c>
      <c r="K6298">
        <v>43</v>
      </c>
      <c r="L6298">
        <v>0</v>
      </c>
      <c r="M6298">
        <v>2024</v>
      </c>
      <c r="N6298">
        <f>VLOOKUP(E6298, '2024D'!$A$2:$G$339, 2, FALSE)</f>
        <v>177</v>
      </c>
      <c r="O6298">
        <f>VLOOKUP(E6298, '2024D'!$A$2:$G$339, 3, FALSE)</f>
        <v>38443</v>
      </c>
      <c r="P6298">
        <f>_20206[[#This Row],[最低排名]]-_20206[[#This Row],[同分人数]]+1</f>
        <v>38267</v>
      </c>
      <c r="Q6298">
        <f>IF(O6298&gt;=开始!$B$6, 1, 0)</f>
        <v>1</v>
      </c>
      <c r="R6298">
        <f>_20206[[#This Row],[最低排名]]-开始!$B$6</f>
        <v>38443</v>
      </c>
    </row>
    <row r="6299" spans="1:18">
      <c r="A6299">
        <v>69303</v>
      </c>
      <c r="B6299" t="s">
        <v>1106</v>
      </c>
      <c r="C6299" t="str">
        <f t="shared" si="362"/>
        <v>商丘师范</v>
      </c>
      <c r="D6299" t="str">
        <f t="shared" si="363"/>
        <v>03</v>
      </c>
      <c r="E6299" t="s">
        <v>52</v>
      </c>
      <c r="F6299">
        <v>185</v>
      </c>
      <c r="G6299">
        <v>98</v>
      </c>
      <c r="H6299">
        <v>92</v>
      </c>
      <c r="I6299">
        <v>52</v>
      </c>
      <c r="J6299">
        <v>49</v>
      </c>
      <c r="K6299">
        <v>46</v>
      </c>
      <c r="L6299">
        <v>0</v>
      </c>
      <c r="M6299">
        <v>2024</v>
      </c>
      <c r="N6299">
        <f>VLOOKUP(E6299, '2024D'!$A$2:$G$339, 2, FALSE)</f>
        <v>224</v>
      </c>
      <c r="O6299">
        <f>VLOOKUP(E6299, '2024D'!$A$2:$G$339, 3, FALSE)</f>
        <v>37692</v>
      </c>
      <c r="P6299">
        <f>_20206[[#This Row],[最低排名]]-_20206[[#This Row],[同分人数]]+1</f>
        <v>37469</v>
      </c>
      <c r="Q6299">
        <f>IF(O6299&gt;=开始!$B$6, 1, 0)</f>
        <v>1</v>
      </c>
      <c r="R6299">
        <f>_20206[[#This Row],[最低排名]]-开始!$B$6</f>
        <v>37692</v>
      </c>
    </row>
    <row r="6300" spans="1:18">
      <c r="A6300">
        <v>69401</v>
      </c>
      <c r="B6300" t="s">
        <v>1107</v>
      </c>
      <c r="C6300" t="str">
        <f t="shared" si="362"/>
        <v>河南财政</v>
      </c>
      <c r="D6300" t="str">
        <f t="shared" si="363"/>
        <v>01</v>
      </c>
      <c r="E6300" t="s">
        <v>173</v>
      </c>
      <c r="F6300">
        <v>185</v>
      </c>
      <c r="G6300">
        <v>97</v>
      </c>
      <c r="H6300">
        <v>107</v>
      </c>
      <c r="I6300">
        <v>64</v>
      </c>
      <c r="J6300">
        <v>55</v>
      </c>
      <c r="K6300">
        <v>52</v>
      </c>
      <c r="L6300">
        <v>0</v>
      </c>
      <c r="M6300">
        <v>2024</v>
      </c>
      <c r="N6300">
        <f>VLOOKUP(E6300, '2024D'!$A$2:$G$339, 2, FALSE)</f>
        <v>237</v>
      </c>
      <c r="O6300">
        <f>VLOOKUP(E6300, '2024D'!$A$2:$G$339, 3, FALSE)</f>
        <v>28756</v>
      </c>
      <c r="P6300">
        <f>_20206[[#This Row],[最低排名]]-_20206[[#This Row],[同分人数]]+1</f>
        <v>28520</v>
      </c>
      <c r="Q6300">
        <f>IF(O6300&gt;=开始!$B$6, 1, 0)</f>
        <v>1</v>
      </c>
      <c r="R6300">
        <f>_20206[[#This Row],[最低排名]]-开始!$B$6</f>
        <v>28756</v>
      </c>
    </row>
    <row r="6301" spans="1:18">
      <c r="A6301">
        <v>69501</v>
      </c>
      <c r="B6301" t="s">
        <v>1108</v>
      </c>
      <c r="C6301" t="str">
        <f t="shared" si="362"/>
        <v>郑州航空</v>
      </c>
      <c r="D6301" t="str">
        <f t="shared" si="363"/>
        <v>01</v>
      </c>
      <c r="E6301" t="s">
        <v>479</v>
      </c>
      <c r="F6301">
        <v>194</v>
      </c>
      <c r="G6301">
        <v>101</v>
      </c>
      <c r="H6301">
        <v>78</v>
      </c>
      <c r="I6301">
        <v>52</v>
      </c>
      <c r="J6301">
        <v>52</v>
      </c>
      <c r="K6301">
        <v>46</v>
      </c>
      <c r="L6301">
        <v>0</v>
      </c>
      <c r="M6301">
        <v>2024</v>
      </c>
      <c r="N6301">
        <f>VLOOKUP(E6301, '2024D'!$A$2:$G$339, 2, FALSE)</f>
        <v>171</v>
      </c>
      <c r="O6301">
        <f>VLOOKUP(E6301, '2024D'!$A$2:$G$339, 3, FALSE)</f>
        <v>38053</v>
      </c>
      <c r="P6301">
        <f>_20206[[#This Row],[最低排名]]-_20206[[#This Row],[同分人数]]+1</f>
        <v>37883</v>
      </c>
      <c r="Q6301">
        <f>IF(O6301&gt;=开始!$B$6, 1, 0)</f>
        <v>1</v>
      </c>
      <c r="R6301">
        <f>_20206[[#This Row],[最低排名]]-开始!$B$6</f>
        <v>38053</v>
      </c>
    </row>
    <row r="6302" spans="1:18">
      <c r="A6302">
        <v>69502</v>
      </c>
      <c r="B6302" t="s">
        <v>1826</v>
      </c>
      <c r="C6302" t="str">
        <f t="shared" si="362"/>
        <v>郑州航空</v>
      </c>
      <c r="D6302" t="str">
        <f t="shared" si="363"/>
        <v>02</v>
      </c>
      <c r="E6302" t="s">
        <v>354</v>
      </c>
      <c r="F6302">
        <v>184</v>
      </c>
      <c r="G6302">
        <v>97</v>
      </c>
      <c r="H6302">
        <v>100</v>
      </c>
      <c r="I6302">
        <v>52</v>
      </c>
      <c r="J6302">
        <v>46</v>
      </c>
      <c r="K6302">
        <v>46</v>
      </c>
      <c r="L6302">
        <v>0</v>
      </c>
      <c r="M6302">
        <v>2024</v>
      </c>
      <c r="N6302">
        <f>VLOOKUP(E6302, '2024D'!$A$2:$G$339, 2, FALSE)</f>
        <v>204</v>
      </c>
      <c r="O6302">
        <f>VLOOKUP(E6302, '2024D'!$A$2:$G$339, 3, FALSE)</f>
        <v>36833</v>
      </c>
      <c r="P6302">
        <f>_20206[[#This Row],[最低排名]]-_20206[[#This Row],[同分人数]]+1</f>
        <v>36630</v>
      </c>
      <c r="Q6302">
        <f>IF(O6302&gt;=开始!$B$6, 1, 0)</f>
        <v>1</v>
      </c>
      <c r="R6302">
        <f>_20206[[#This Row],[最低排名]]-开始!$B$6</f>
        <v>36833</v>
      </c>
    </row>
    <row r="6303" spans="1:18">
      <c r="A6303">
        <v>69601</v>
      </c>
      <c r="B6303" t="s">
        <v>1109</v>
      </c>
      <c r="C6303" t="str">
        <f t="shared" ref="C6303:C6366" si="364">LEFT(B6303, FIND("(", B6303) - 1)</f>
        <v>洛阳理工</v>
      </c>
      <c r="D6303" t="str">
        <f t="shared" si="363"/>
        <v>01</v>
      </c>
      <c r="E6303" t="s">
        <v>52</v>
      </c>
      <c r="F6303">
        <v>183</v>
      </c>
      <c r="G6303">
        <v>102</v>
      </c>
      <c r="H6303">
        <v>79</v>
      </c>
      <c r="I6303">
        <v>61</v>
      </c>
      <c r="J6303">
        <v>55</v>
      </c>
      <c r="K6303">
        <v>46</v>
      </c>
      <c r="L6303">
        <v>0</v>
      </c>
      <c r="M6303">
        <v>2024</v>
      </c>
      <c r="N6303">
        <f>VLOOKUP(E6303, '2024D'!$A$2:$G$339, 2, FALSE)</f>
        <v>224</v>
      </c>
      <c r="O6303">
        <f>VLOOKUP(E6303, '2024D'!$A$2:$G$339, 3, FALSE)</f>
        <v>37692</v>
      </c>
      <c r="P6303">
        <f>_20206[[#This Row],[最低排名]]-_20206[[#This Row],[同分人数]]+1</f>
        <v>37469</v>
      </c>
      <c r="Q6303">
        <f>IF(O6303&gt;=开始!$B$6, 1, 0)</f>
        <v>1</v>
      </c>
      <c r="R6303">
        <f>_20206[[#This Row],[最低排名]]-开始!$B$6</f>
        <v>37692</v>
      </c>
    </row>
    <row r="6304" spans="1:18">
      <c r="A6304">
        <v>69701</v>
      </c>
      <c r="B6304" t="s">
        <v>1110</v>
      </c>
      <c r="C6304" t="str">
        <f t="shared" si="364"/>
        <v>安阳工院</v>
      </c>
      <c r="D6304" t="str">
        <f t="shared" si="363"/>
        <v>01</v>
      </c>
      <c r="E6304" t="s">
        <v>585</v>
      </c>
      <c r="F6304">
        <v>169</v>
      </c>
      <c r="G6304">
        <v>90</v>
      </c>
      <c r="H6304">
        <v>70</v>
      </c>
      <c r="I6304">
        <v>64</v>
      </c>
      <c r="J6304">
        <v>64</v>
      </c>
      <c r="K6304">
        <v>49</v>
      </c>
      <c r="L6304">
        <v>0</v>
      </c>
      <c r="M6304">
        <v>2024</v>
      </c>
      <c r="N6304">
        <f>VLOOKUP(E6304, '2024D'!$A$2:$G$339, 2, FALSE)</f>
        <v>190</v>
      </c>
      <c r="O6304">
        <f>VLOOKUP(E6304, '2024D'!$A$2:$G$339, 3, FALSE)</f>
        <v>39269</v>
      </c>
      <c r="P6304">
        <f>_20206[[#This Row],[最低排名]]-_20206[[#This Row],[同分人数]]+1</f>
        <v>39080</v>
      </c>
      <c r="Q6304">
        <f>IF(O6304&gt;=开始!$B$6, 1, 0)</f>
        <v>1</v>
      </c>
      <c r="R6304">
        <f>_20206[[#This Row],[最低排名]]-开始!$B$6</f>
        <v>39269</v>
      </c>
    </row>
    <row r="6305" spans="1:18">
      <c r="A6305">
        <v>69801</v>
      </c>
      <c r="B6305" t="s">
        <v>1111</v>
      </c>
      <c r="C6305" t="str">
        <f t="shared" si="364"/>
        <v>河南城建</v>
      </c>
      <c r="D6305" t="str">
        <f t="shared" si="363"/>
        <v>01</v>
      </c>
      <c r="E6305" t="s">
        <v>205</v>
      </c>
      <c r="F6305">
        <v>197</v>
      </c>
      <c r="G6305">
        <v>117</v>
      </c>
      <c r="H6305">
        <v>80</v>
      </c>
      <c r="I6305">
        <v>52</v>
      </c>
      <c r="J6305">
        <v>46</v>
      </c>
      <c r="K6305">
        <v>43</v>
      </c>
      <c r="L6305">
        <v>0</v>
      </c>
      <c r="M6305">
        <v>2024</v>
      </c>
      <c r="N6305">
        <f>VLOOKUP(E6305, '2024D'!$A$2:$G$339, 2, FALSE)</f>
        <v>207</v>
      </c>
      <c r="O6305">
        <f>VLOOKUP(E6305, '2024D'!$A$2:$G$339, 3, FALSE)</f>
        <v>38869</v>
      </c>
      <c r="P6305">
        <f>_20206[[#This Row],[最低排名]]-_20206[[#This Row],[同分人数]]+1</f>
        <v>38663</v>
      </c>
      <c r="Q6305">
        <f>IF(O6305&gt;=开始!$B$6, 1, 0)</f>
        <v>1</v>
      </c>
      <c r="R6305">
        <f>_20206[[#This Row],[最低排名]]-开始!$B$6</f>
        <v>38869</v>
      </c>
    </row>
    <row r="6306" spans="1:18">
      <c r="A6306">
        <v>69802</v>
      </c>
      <c r="B6306" t="s">
        <v>1112</v>
      </c>
      <c r="C6306" t="str">
        <f t="shared" si="364"/>
        <v>河南城建</v>
      </c>
      <c r="D6306" t="str">
        <f t="shared" ref="D6306:D6369" si="365">MID(B6306, FIND("(", B6306) + 1, FIND(")", B6306) - FIND("(", B6306) - 1)</f>
        <v>02</v>
      </c>
      <c r="E6306" t="s">
        <v>479</v>
      </c>
      <c r="F6306">
        <v>201</v>
      </c>
      <c r="G6306">
        <v>101</v>
      </c>
      <c r="H6306">
        <v>80</v>
      </c>
      <c r="I6306">
        <v>55</v>
      </c>
      <c r="J6306">
        <v>46</v>
      </c>
      <c r="K6306">
        <v>40</v>
      </c>
      <c r="L6306">
        <v>0</v>
      </c>
      <c r="M6306">
        <v>2024</v>
      </c>
      <c r="N6306">
        <f>VLOOKUP(E6306, '2024D'!$A$2:$G$339, 2, FALSE)</f>
        <v>171</v>
      </c>
      <c r="O6306">
        <f>VLOOKUP(E6306, '2024D'!$A$2:$G$339, 3, FALSE)</f>
        <v>38053</v>
      </c>
      <c r="P6306">
        <f>_20206[[#This Row],[最低排名]]-_20206[[#This Row],[同分人数]]+1</f>
        <v>37883</v>
      </c>
      <c r="Q6306">
        <f>IF(O6306&gt;=开始!$B$6, 1, 0)</f>
        <v>1</v>
      </c>
      <c r="R6306">
        <f>_20206[[#This Row],[最低排名]]-开始!$B$6</f>
        <v>38053</v>
      </c>
    </row>
    <row r="6307" spans="1:18">
      <c r="A6307">
        <v>69901</v>
      </c>
      <c r="B6307" t="s">
        <v>1113</v>
      </c>
      <c r="C6307" t="str">
        <f t="shared" si="364"/>
        <v>河南师大</v>
      </c>
      <c r="D6307" t="str">
        <f t="shared" si="365"/>
        <v>01</v>
      </c>
      <c r="E6307" t="s">
        <v>287</v>
      </c>
      <c r="F6307">
        <v>211</v>
      </c>
      <c r="G6307">
        <v>116</v>
      </c>
      <c r="H6307">
        <v>92</v>
      </c>
      <c r="I6307">
        <v>58</v>
      </c>
      <c r="J6307">
        <v>55</v>
      </c>
      <c r="K6307">
        <v>52</v>
      </c>
      <c r="L6307">
        <v>0</v>
      </c>
      <c r="M6307">
        <v>2024</v>
      </c>
      <c r="N6307">
        <f>VLOOKUP(E6307, '2024D'!$A$2:$G$339, 2, FALSE)</f>
        <v>252</v>
      </c>
      <c r="O6307">
        <f>VLOOKUP(E6307, '2024D'!$A$2:$G$339, 3, FALSE)</f>
        <v>27525</v>
      </c>
      <c r="P6307">
        <f>_20206[[#This Row],[最低排名]]-_20206[[#This Row],[同分人数]]+1</f>
        <v>27274</v>
      </c>
      <c r="Q6307">
        <f>IF(O6307&gt;=开始!$B$6, 1, 0)</f>
        <v>1</v>
      </c>
      <c r="R6307">
        <f>_20206[[#This Row],[最低排名]]-开始!$B$6</f>
        <v>27525</v>
      </c>
    </row>
    <row r="6308" spans="1:18">
      <c r="A6308">
        <v>69902</v>
      </c>
      <c r="B6308" t="s">
        <v>1114</v>
      </c>
      <c r="C6308" t="str">
        <f t="shared" si="364"/>
        <v>河南师大</v>
      </c>
      <c r="D6308" t="str">
        <f t="shared" si="365"/>
        <v>02</v>
      </c>
      <c r="E6308" t="s">
        <v>643</v>
      </c>
      <c r="F6308">
        <v>194</v>
      </c>
      <c r="G6308">
        <v>99</v>
      </c>
      <c r="H6308">
        <v>112</v>
      </c>
      <c r="I6308">
        <v>61</v>
      </c>
      <c r="J6308">
        <v>58</v>
      </c>
      <c r="K6308">
        <v>52</v>
      </c>
      <c r="L6308">
        <v>0</v>
      </c>
      <c r="M6308">
        <v>2024</v>
      </c>
      <c r="N6308">
        <f>VLOOKUP(E6308, '2024D'!$A$2:$G$339, 2, FALSE)</f>
        <v>246</v>
      </c>
      <c r="O6308">
        <f>VLOOKUP(E6308, '2024D'!$A$2:$G$339, 3, FALSE)</f>
        <v>25299</v>
      </c>
      <c r="P6308">
        <f>_20206[[#This Row],[最低排名]]-_20206[[#This Row],[同分人数]]+1</f>
        <v>25054</v>
      </c>
      <c r="Q6308">
        <f>IF(O6308&gt;=开始!$B$6, 1, 0)</f>
        <v>1</v>
      </c>
      <c r="R6308">
        <f>_20206[[#This Row],[最低排名]]-开始!$B$6</f>
        <v>25299</v>
      </c>
    </row>
    <row r="6309" spans="1:18">
      <c r="A6309">
        <v>70101</v>
      </c>
      <c r="B6309" t="s">
        <v>1115</v>
      </c>
      <c r="C6309" t="str">
        <f t="shared" si="364"/>
        <v>平顶学院</v>
      </c>
      <c r="D6309" t="str">
        <f t="shared" si="365"/>
        <v>01</v>
      </c>
      <c r="E6309" t="s">
        <v>738</v>
      </c>
      <c r="F6309">
        <v>201</v>
      </c>
      <c r="G6309">
        <v>106</v>
      </c>
      <c r="H6309">
        <v>64</v>
      </c>
      <c r="I6309">
        <v>52</v>
      </c>
      <c r="J6309">
        <v>49</v>
      </c>
      <c r="K6309">
        <v>46</v>
      </c>
      <c r="L6309">
        <v>0</v>
      </c>
      <c r="M6309">
        <v>2024</v>
      </c>
      <c r="N6309">
        <f>VLOOKUP(E6309, '2024D'!$A$2:$G$339, 2, FALSE)</f>
        <v>175</v>
      </c>
      <c r="O6309">
        <f>VLOOKUP(E6309, '2024D'!$A$2:$G$339, 3, FALSE)</f>
        <v>39998</v>
      </c>
      <c r="P6309">
        <f>_20206[[#This Row],[最低排名]]-_20206[[#This Row],[同分人数]]+1</f>
        <v>39824</v>
      </c>
      <c r="Q6309">
        <f>IF(O6309&gt;=开始!$B$6, 1, 0)</f>
        <v>1</v>
      </c>
      <c r="R6309">
        <f>_20206[[#This Row],[最低排名]]-开始!$B$6</f>
        <v>39998</v>
      </c>
    </row>
    <row r="6310" spans="1:18">
      <c r="A6310">
        <v>70201</v>
      </c>
      <c r="B6310" t="s">
        <v>1117</v>
      </c>
      <c r="C6310" t="str">
        <f t="shared" si="364"/>
        <v>河南工院</v>
      </c>
      <c r="D6310" t="str">
        <f t="shared" si="365"/>
        <v>01</v>
      </c>
      <c r="E6310" t="s">
        <v>52</v>
      </c>
      <c r="F6310">
        <v>177</v>
      </c>
      <c r="G6310">
        <v>90</v>
      </c>
      <c r="H6310">
        <v>97</v>
      </c>
      <c r="I6310">
        <v>55</v>
      </c>
      <c r="J6310">
        <v>52</v>
      </c>
      <c r="K6310">
        <v>43</v>
      </c>
      <c r="L6310">
        <v>0</v>
      </c>
      <c r="M6310">
        <v>2024</v>
      </c>
      <c r="N6310">
        <f>VLOOKUP(E6310, '2024D'!$A$2:$G$339, 2, FALSE)</f>
        <v>224</v>
      </c>
      <c r="O6310">
        <f>VLOOKUP(E6310, '2024D'!$A$2:$G$339, 3, FALSE)</f>
        <v>37692</v>
      </c>
      <c r="P6310">
        <f>_20206[[#This Row],[最低排名]]-_20206[[#This Row],[同分人数]]+1</f>
        <v>37469</v>
      </c>
      <c r="Q6310">
        <f>IF(O6310&gt;=开始!$B$6, 1, 0)</f>
        <v>1</v>
      </c>
      <c r="R6310">
        <f>_20206[[#This Row],[最低排名]]-开始!$B$6</f>
        <v>37692</v>
      </c>
    </row>
    <row r="6311" spans="1:18">
      <c r="A6311">
        <v>70301</v>
      </c>
      <c r="B6311" t="s">
        <v>1118</v>
      </c>
      <c r="C6311" t="str">
        <f t="shared" si="364"/>
        <v>新乡学院</v>
      </c>
      <c r="D6311" t="str">
        <f t="shared" si="365"/>
        <v>01</v>
      </c>
      <c r="E6311" t="s">
        <v>513</v>
      </c>
      <c r="F6311">
        <v>191</v>
      </c>
      <c r="G6311">
        <v>102</v>
      </c>
      <c r="H6311">
        <v>88</v>
      </c>
      <c r="I6311">
        <v>52</v>
      </c>
      <c r="J6311">
        <v>46</v>
      </c>
      <c r="K6311">
        <v>43</v>
      </c>
      <c r="L6311">
        <v>0</v>
      </c>
      <c r="M6311">
        <v>2024</v>
      </c>
      <c r="N6311">
        <f>VLOOKUP(E6311, '2024D'!$A$2:$G$339, 2, FALSE)</f>
        <v>177</v>
      </c>
      <c r="O6311">
        <f>VLOOKUP(E6311, '2024D'!$A$2:$G$339, 3, FALSE)</f>
        <v>38443</v>
      </c>
      <c r="P6311">
        <f>_20206[[#This Row],[最低排名]]-_20206[[#This Row],[同分人数]]+1</f>
        <v>38267</v>
      </c>
      <c r="Q6311">
        <f>IF(O6311&gt;=开始!$B$6, 1, 0)</f>
        <v>1</v>
      </c>
      <c r="R6311">
        <f>_20206[[#This Row],[最低排名]]-开始!$B$6</f>
        <v>38443</v>
      </c>
    </row>
    <row r="6312" spans="1:18">
      <c r="A6312">
        <v>71101</v>
      </c>
      <c r="B6312" t="s">
        <v>1119</v>
      </c>
      <c r="C6312" t="str">
        <f t="shared" si="364"/>
        <v>中南民族</v>
      </c>
      <c r="D6312" t="str">
        <f t="shared" si="365"/>
        <v>01</v>
      </c>
      <c r="E6312" t="s">
        <v>389</v>
      </c>
      <c r="F6312">
        <v>194</v>
      </c>
      <c r="G6312">
        <v>97</v>
      </c>
      <c r="H6312">
        <v>105</v>
      </c>
      <c r="I6312">
        <v>55</v>
      </c>
      <c r="J6312">
        <v>49</v>
      </c>
      <c r="K6312">
        <v>49</v>
      </c>
      <c r="L6312">
        <v>0</v>
      </c>
      <c r="M6312">
        <v>2024</v>
      </c>
      <c r="N6312">
        <f>VLOOKUP(E6312, '2024D'!$A$2:$G$339, 2, FALSE)</f>
        <v>220</v>
      </c>
      <c r="O6312">
        <f>VLOOKUP(E6312, '2024D'!$A$2:$G$339, 3, FALSE)</f>
        <v>31399</v>
      </c>
      <c r="P6312">
        <f>_20206[[#This Row],[最低排名]]-_20206[[#This Row],[同分人数]]+1</f>
        <v>31180</v>
      </c>
      <c r="Q6312">
        <f>IF(O6312&gt;=开始!$B$6, 1, 0)</f>
        <v>1</v>
      </c>
      <c r="R6312">
        <f>_20206[[#This Row],[最低排名]]-开始!$B$6</f>
        <v>31399</v>
      </c>
    </row>
    <row r="6313" spans="1:18">
      <c r="A6313">
        <v>71102</v>
      </c>
      <c r="B6313" t="s">
        <v>1120</v>
      </c>
      <c r="C6313" t="str">
        <f t="shared" si="364"/>
        <v>中南民族</v>
      </c>
      <c r="D6313" t="str">
        <f t="shared" si="365"/>
        <v>02</v>
      </c>
      <c r="E6313" t="s">
        <v>431</v>
      </c>
      <c r="F6313">
        <v>181</v>
      </c>
      <c r="G6313">
        <v>91</v>
      </c>
      <c r="H6313">
        <v>125</v>
      </c>
      <c r="I6313">
        <v>58</v>
      </c>
      <c r="J6313">
        <v>52</v>
      </c>
      <c r="K6313">
        <v>46</v>
      </c>
      <c r="L6313">
        <v>0</v>
      </c>
      <c r="M6313">
        <v>2024</v>
      </c>
      <c r="N6313">
        <f>VLOOKUP(E6313, '2024D'!$A$2:$G$339, 2, FALSE)</f>
        <v>258</v>
      </c>
      <c r="O6313">
        <f>VLOOKUP(E6313, '2024D'!$A$2:$G$339, 3, FALSE)</f>
        <v>29014</v>
      </c>
      <c r="P6313">
        <f>_20206[[#This Row],[最低排名]]-_20206[[#This Row],[同分人数]]+1</f>
        <v>28757</v>
      </c>
      <c r="Q6313">
        <f>IF(O6313&gt;=开始!$B$6, 1, 0)</f>
        <v>1</v>
      </c>
      <c r="R6313">
        <f>_20206[[#This Row],[最低排名]]-开始!$B$6</f>
        <v>29014</v>
      </c>
    </row>
    <row r="6314" spans="1:18">
      <c r="A6314">
        <v>71201</v>
      </c>
      <c r="B6314" t="s">
        <v>1121</v>
      </c>
      <c r="C6314" t="str">
        <f t="shared" si="364"/>
        <v>武汉大学</v>
      </c>
      <c r="D6314" t="str">
        <f t="shared" si="365"/>
        <v>01</v>
      </c>
      <c r="E6314" t="s">
        <v>1127</v>
      </c>
      <c r="F6314">
        <v>246</v>
      </c>
      <c r="G6314">
        <v>130</v>
      </c>
      <c r="H6314">
        <v>134</v>
      </c>
      <c r="I6314">
        <v>70</v>
      </c>
      <c r="J6314">
        <v>67</v>
      </c>
      <c r="K6314">
        <v>61</v>
      </c>
      <c r="L6314">
        <v>0</v>
      </c>
      <c r="M6314">
        <v>2024</v>
      </c>
      <c r="N6314">
        <f>VLOOKUP(E6314, '2024D'!$A$2:$G$339, 2, FALSE)</f>
        <v>131</v>
      </c>
      <c r="O6314">
        <f>VLOOKUP(E6314, '2024D'!$A$2:$G$339, 3, FALSE)</f>
        <v>2962</v>
      </c>
      <c r="P6314">
        <f>_20206[[#This Row],[最低排名]]-_20206[[#This Row],[同分人数]]+1</f>
        <v>2832</v>
      </c>
      <c r="Q6314">
        <f>IF(O6314&gt;=开始!$B$6, 1, 0)</f>
        <v>1</v>
      </c>
      <c r="R6314">
        <f>_20206[[#This Row],[最低排名]]-开始!$B$6</f>
        <v>2962</v>
      </c>
    </row>
    <row r="6315" spans="1:18">
      <c r="A6315">
        <v>71202</v>
      </c>
      <c r="B6315" t="s">
        <v>1122</v>
      </c>
      <c r="C6315" t="str">
        <f t="shared" si="364"/>
        <v>武汉大学</v>
      </c>
      <c r="D6315" t="str">
        <f t="shared" si="365"/>
        <v>02</v>
      </c>
      <c r="E6315" t="s">
        <v>289</v>
      </c>
      <c r="F6315">
        <v>239</v>
      </c>
      <c r="G6315">
        <v>123</v>
      </c>
      <c r="H6315">
        <v>127</v>
      </c>
      <c r="I6315">
        <v>70</v>
      </c>
      <c r="J6315">
        <v>67</v>
      </c>
      <c r="K6315">
        <v>67</v>
      </c>
      <c r="L6315">
        <v>0</v>
      </c>
      <c r="M6315">
        <v>2024</v>
      </c>
      <c r="N6315">
        <f>VLOOKUP(E6315, '2024D'!$A$2:$G$339, 2, FALSE)</f>
        <v>160</v>
      </c>
      <c r="O6315">
        <f>VLOOKUP(E6315, '2024D'!$A$2:$G$339, 3, FALSE)</f>
        <v>4158</v>
      </c>
      <c r="P6315">
        <f>_20206[[#This Row],[最低排名]]-_20206[[#This Row],[同分人数]]+1</f>
        <v>3999</v>
      </c>
      <c r="Q6315">
        <f>IF(O6315&gt;=开始!$B$6, 1, 0)</f>
        <v>1</v>
      </c>
      <c r="R6315">
        <f>_20206[[#This Row],[最低排名]]-开始!$B$6</f>
        <v>4158</v>
      </c>
    </row>
    <row r="6316" spans="1:18">
      <c r="A6316">
        <v>71301</v>
      </c>
      <c r="B6316" t="s">
        <v>1125</v>
      </c>
      <c r="C6316" t="str">
        <f t="shared" si="364"/>
        <v>华中科大</v>
      </c>
      <c r="D6316" t="str">
        <f t="shared" si="365"/>
        <v>01</v>
      </c>
      <c r="E6316" t="s">
        <v>1127</v>
      </c>
      <c r="F6316">
        <v>240</v>
      </c>
      <c r="G6316">
        <v>132</v>
      </c>
      <c r="H6316">
        <v>128</v>
      </c>
      <c r="I6316">
        <v>70</v>
      </c>
      <c r="J6316">
        <v>70</v>
      </c>
      <c r="K6316">
        <v>70</v>
      </c>
      <c r="L6316">
        <v>0</v>
      </c>
      <c r="M6316">
        <v>2024</v>
      </c>
      <c r="N6316">
        <f>VLOOKUP(E6316, '2024D'!$A$2:$G$339, 2, FALSE)</f>
        <v>131</v>
      </c>
      <c r="O6316">
        <f>VLOOKUP(E6316, '2024D'!$A$2:$G$339, 3, FALSE)</f>
        <v>2962</v>
      </c>
      <c r="P6316">
        <f>_20206[[#This Row],[最低排名]]-_20206[[#This Row],[同分人数]]+1</f>
        <v>2832</v>
      </c>
      <c r="Q6316">
        <f>IF(O6316&gt;=开始!$B$6, 1, 0)</f>
        <v>1</v>
      </c>
      <c r="R6316">
        <f>_20206[[#This Row],[最低排名]]-开始!$B$6</f>
        <v>2962</v>
      </c>
    </row>
    <row r="6317" spans="1:18">
      <c r="A6317">
        <v>71302</v>
      </c>
      <c r="B6317" t="s">
        <v>1126</v>
      </c>
      <c r="C6317" t="str">
        <f t="shared" si="364"/>
        <v>华中科大</v>
      </c>
      <c r="D6317" t="str">
        <f t="shared" si="365"/>
        <v>02</v>
      </c>
      <c r="E6317" t="s">
        <v>1127</v>
      </c>
      <c r="F6317">
        <v>248</v>
      </c>
      <c r="G6317">
        <v>125</v>
      </c>
      <c r="H6317">
        <v>132</v>
      </c>
      <c r="I6317">
        <v>67</v>
      </c>
      <c r="J6317">
        <v>67</v>
      </c>
      <c r="K6317">
        <v>64</v>
      </c>
      <c r="L6317">
        <v>0</v>
      </c>
      <c r="M6317">
        <v>2024</v>
      </c>
      <c r="N6317">
        <f>VLOOKUP(E6317, '2024D'!$A$2:$G$339, 2, FALSE)</f>
        <v>131</v>
      </c>
      <c r="O6317">
        <f>VLOOKUP(E6317, '2024D'!$A$2:$G$339, 3, FALSE)</f>
        <v>2962</v>
      </c>
      <c r="P6317">
        <f>_20206[[#This Row],[最低排名]]-_20206[[#This Row],[同分人数]]+1</f>
        <v>2832</v>
      </c>
      <c r="Q6317">
        <f>IF(O6317&gt;=开始!$B$6, 1, 0)</f>
        <v>1</v>
      </c>
      <c r="R6317">
        <f>_20206[[#This Row],[最低排名]]-开始!$B$6</f>
        <v>2962</v>
      </c>
    </row>
    <row r="6318" spans="1:18">
      <c r="A6318">
        <v>71401</v>
      </c>
      <c r="B6318" t="s">
        <v>1128</v>
      </c>
      <c r="C6318" t="str">
        <f t="shared" si="364"/>
        <v>地大武汉</v>
      </c>
      <c r="D6318" t="str">
        <f t="shared" si="365"/>
        <v>01</v>
      </c>
      <c r="E6318" t="s">
        <v>500</v>
      </c>
      <c r="F6318">
        <v>227</v>
      </c>
      <c r="G6318">
        <v>128</v>
      </c>
      <c r="H6318">
        <v>123</v>
      </c>
      <c r="I6318">
        <v>67</v>
      </c>
      <c r="J6318">
        <v>61</v>
      </c>
      <c r="K6318">
        <v>58</v>
      </c>
      <c r="L6318">
        <v>0</v>
      </c>
      <c r="M6318">
        <v>2024</v>
      </c>
      <c r="N6318">
        <f>VLOOKUP(E6318, '2024D'!$A$2:$G$339, 2, FALSE)</f>
        <v>222</v>
      </c>
      <c r="O6318">
        <f>VLOOKUP(E6318, '2024D'!$A$2:$G$339, 3, FALSE)</f>
        <v>10760</v>
      </c>
      <c r="P6318">
        <f>_20206[[#This Row],[最低排名]]-_20206[[#This Row],[同分人数]]+1</f>
        <v>10539</v>
      </c>
      <c r="Q6318">
        <f>IF(O6318&gt;=开始!$B$6, 1, 0)</f>
        <v>1</v>
      </c>
      <c r="R6318">
        <f>_20206[[#This Row],[最低排名]]-开始!$B$6</f>
        <v>10760</v>
      </c>
    </row>
    <row r="6319" spans="1:18">
      <c r="A6319">
        <v>71402</v>
      </c>
      <c r="B6319" t="s">
        <v>1129</v>
      </c>
      <c r="C6319" t="str">
        <f t="shared" si="364"/>
        <v>地大武汉</v>
      </c>
      <c r="D6319" t="str">
        <f t="shared" si="365"/>
        <v>02</v>
      </c>
      <c r="E6319" t="s">
        <v>134</v>
      </c>
      <c r="F6319">
        <v>222</v>
      </c>
      <c r="G6319">
        <v>115</v>
      </c>
      <c r="H6319">
        <v>117</v>
      </c>
      <c r="I6319">
        <v>70</v>
      </c>
      <c r="J6319">
        <v>61</v>
      </c>
      <c r="K6319">
        <v>58</v>
      </c>
      <c r="L6319">
        <v>0</v>
      </c>
      <c r="M6319">
        <v>2024</v>
      </c>
      <c r="N6319">
        <f>VLOOKUP(E6319, '2024D'!$A$2:$G$339, 2, FALSE)</f>
        <v>239</v>
      </c>
      <c r="O6319">
        <f>VLOOKUP(E6319, '2024D'!$A$2:$G$339, 3, FALSE)</f>
        <v>12627</v>
      </c>
      <c r="P6319">
        <f>_20206[[#This Row],[最低排名]]-_20206[[#This Row],[同分人数]]+1</f>
        <v>12389</v>
      </c>
      <c r="Q6319">
        <f>IF(O6319&gt;=开始!$B$6, 1, 0)</f>
        <v>1</v>
      </c>
      <c r="R6319">
        <f>_20206[[#This Row],[最低排名]]-开始!$B$6</f>
        <v>12627</v>
      </c>
    </row>
    <row r="6320" spans="1:18">
      <c r="A6320">
        <v>71501</v>
      </c>
      <c r="B6320" t="s">
        <v>1131</v>
      </c>
      <c r="C6320" t="str">
        <f t="shared" si="364"/>
        <v>武汉理工</v>
      </c>
      <c r="D6320" t="str">
        <f t="shared" si="365"/>
        <v>01</v>
      </c>
      <c r="E6320" t="s">
        <v>619</v>
      </c>
      <c r="F6320">
        <v>226</v>
      </c>
      <c r="G6320">
        <v>115</v>
      </c>
      <c r="H6320">
        <v>129</v>
      </c>
      <c r="I6320">
        <v>67</v>
      </c>
      <c r="J6320">
        <v>64</v>
      </c>
      <c r="K6320">
        <v>64</v>
      </c>
      <c r="L6320">
        <v>0</v>
      </c>
      <c r="M6320">
        <v>2024</v>
      </c>
      <c r="N6320">
        <f>VLOOKUP(E6320, '2024D'!$A$2:$G$339, 2, FALSE)</f>
        <v>206</v>
      </c>
      <c r="O6320">
        <f>VLOOKUP(E6320, '2024D'!$A$2:$G$339, 3, FALSE)</f>
        <v>7798</v>
      </c>
      <c r="P6320">
        <f>_20206[[#This Row],[最低排名]]-_20206[[#This Row],[同分人数]]+1</f>
        <v>7593</v>
      </c>
      <c r="Q6320">
        <f>IF(O6320&gt;=开始!$B$6, 1, 0)</f>
        <v>1</v>
      </c>
      <c r="R6320">
        <f>_20206[[#This Row],[最低排名]]-开始!$B$6</f>
        <v>7798</v>
      </c>
    </row>
    <row r="6321" spans="1:18">
      <c r="A6321">
        <v>71502</v>
      </c>
      <c r="B6321" t="s">
        <v>1132</v>
      </c>
      <c r="C6321" t="str">
        <f t="shared" si="364"/>
        <v>武汉理工</v>
      </c>
      <c r="D6321" t="str">
        <f t="shared" si="365"/>
        <v>02</v>
      </c>
      <c r="E6321" t="s">
        <v>279</v>
      </c>
      <c r="F6321">
        <v>228</v>
      </c>
      <c r="G6321">
        <v>115</v>
      </c>
      <c r="H6321">
        <v>119</v>
      </c>
      <c r="I6321">
        <v>64</v>
      </c>
      <c r="J6321">
        <v>61</v>
      </c>
      <c r="K6321">
        <v>61</v>
      </c>
      <c r="L6321">
        <v>0</v>
      </c>
      <c r="M6321">
        <v>2024</v>
      </c>
      <c r="N6321">
        <f>VLOOKUP(E6321, '2024D'!$A$2:$G$339, 2, FALSE)</f>
        <v>228</v>
      </c>
      <c r="O6321">
        <f>VLOOKUP(E6321, '2024D'!$A$2:$G$339, 3, FALSE)</f>
        <v>11462</v>
      </c>
      <c r="P6321">
        <f>_20206[[#This Row],[最低排名]]-_20206[[#This Row],[同分人数]]+1</f>
        <v>11235</v>
      </c>
      <c r="Q6321">
        <f>IF(O6321&gt;=开始!$B$6, 1, 0)</f>
        <v>1</v>
      </c>
      <c r="R6321">
        <f>_20206[[#This Row],[最低排名]]-开始!$B$6</f>
        <v>11462</v>
      </c>
    </row>
    <row r="6322" spans="1:18">
      <c r="A6322">
        <v>71601</v>
      </c>
      <c r="B6322" t="s">
        <v>1133</v>
      </c>
      <c r="C6322" t="str">
        <f t="shared" si="364"/>
        <v>华中农大</v>
      </c>
      <c r="D6322" t="str">
        <f t="shared" si="365"/>
        <v>01</v>
      </c>
      <c r="E6322" t="s">
        <v>298</v>
      </c>
      <c r="F6322">
        <v>229</v>
      </c>
      <c r="G6322">
        <v>118</v>
      </c>
      <c r="H6322">
        <v>120</v>
      </c>
      <c r="I6322">
        <v>67</v>
      </c>
      <c r="J6322">
        <v>61</v>
      </c>
      <c r="K6322">
        <v>55</v>
      </c>
      <c r="L6322">
        <v>0</v>
      </c>
      <c r="M6322">
        <v>2024</v>
      </c>
      <c r="N6322">
        <f>VLOOKUP(E6322, '2024D'!$A$2:$G$339, 2, FALSE)</f>
        <v>216</v>
      </c>
      <c r="O6322">
        <f>VLOOKUP(E6322, '2024D'!$A$2:$G$339, 3, FALSE)</f>
        <v>11678</v>
      </c>
      <c r="P6322">
        <f>_20206[[#This Row],[最低排名]]-_20206[[#This Row],[同分人数]]+1</f>
        <v>11463</v>
      </c>
      <c r="Q6322">
        <f>IF(O6322&gt;=开始!$B$6, 1, 0)</f>
        <v>1</v>
      </c>
      <c r="R6322">
        <f>_20206[[#This Row],[最低排名]]-开始!$B$6</f>
        <v>11678</v>
      </c>
    </row>
    <row r="6323" spans="1:18">
      <c r="A6323">
        <v>71602</v>
      </c>
      <c r="B6323" t="s">
        <v>1134</v>
      </c>
      <c r="C6323" t="str">
        <f t="shared" si="364"/>
        <v>华中农大</v>
      </c>
      <c r="D6323" t="str">
        <f t="shared" si="365"/>
        <v>02</v>
      </c>
      <c r="E6323" t="s">
        <v>189</v>
      </c>
      <c r="F6323">
        <v>220</v>
      </c>
      <c r="G6323">
        <v>114</v>
      </c>
      <c r="H6323">
        <v>135</v>
      </c>
      <c r="I6323">
        <v>64</v>
      </c>
      <c r="J6323">
        <v>61</v>
      </c>
      <c r="K6323">
        <v>55</v>
      </c>
      <c r="L6323">
        <v>0</v>
      </c>
      <c r="M6323">
        <v>2024</v>
      </c>
      <c r="N6323">
        <f>VLOOKUP(E6323, '2024D'!$A$2:$G$339, 2, FALSE)</f>
        <v>225</v>
      </c>
      <c r="O6323">
        <f>VLOOKUP(E6323, '2024D'!$A$2:$G$339, 3, FALSE)</f>
        <v>10985</v>
      </c>
      <c r="P6323">
        <f>_20206[[#This Row],[最低排名]]-_20206[[#This Row],[同分人数]]+1</f>
        <v>10761</v>
      </c>
      <c r="Q6323">
        <f>IF(O6323&gt;=开始!$B$6, 1, 0)</f>
        <v>1</v>
      </c>
      <c r="R6323">
        <f>_20206[[#This Row],[最低排名]]-开始!$B$6</f>
        <v>10985</v>
      </c>
    </row>
    <row r="6324" spans="1:18">
      <c r="A6324">
        <v>71701</v>
      </c>
      <c r="B6324" t="s">
        <v>1135</v>
      </c>
      <c r="C6324" t="str">
        <f t="shared" si="364"/>
        <v>华中师大</v>
      </c>
      <c r="D6324" t="str">
        <f t="shared" si="365"/>
        <v>01</v>
      </c>
      <c r="E6324" t="s">
        <v>25</v>
      </c>
      <c r="F6324">
        <v>232</v>
      </c>
      <c r="G6324">
        <v>130</v>
      </c>
      <c r="H6324">
        <v>116</v>
      </c>
      <c r="I6324">
        <v>67</v>
      </c>
      <c r="J6324">
        <v>64</v>
      </c>
      <c r="K6324">
        <v>64</v>
      </c>
      <c r="L6324">
        <v>0</v>
      </c>
      <c r="M6324">
        <v>2024</v>
      </c>
      <c r="N6324">
        <f>VLOOKUP(E6324, '2024D'!$A$2:$G$339, 2, FALSE)</f>
        <v>213</v>
      </c>
      <c r="O6324">
        <f>VLOOKUP(E6324, '2024D'!$A$2:$G$339, 3, FALSE)</f>
        <v>9186</v>
      </c>
      <c r="P6324">
        <f>_20206[[#This Row],[最低排名]]-_20206[[#This Row],[同分人数]]+1</f>
        <v>8974</v>
      </c>
      <c r="Q6324">
        <f>IF(O6324&gt;=开始!$B$6, 1, 0)</f>
        <v>1</v>
      </c>
      <c r="R6324">
        <f>_20206[[#This Row],[最低排名]]-开始!$B$6</f>
        <v>9186</v>
      </c>
    </row>
    <row r="6325" spans="1:18">
      <c r="A6325">
        <v>71702</v>
      </c>
      <c r="B6325" t="s">
        <v>1136</v>
      </c>
      <c r="C6325" t="str">
        <f t="shared" si="364"/>
        <v>华中师大</v>
      </c>
      <c r="D6325" t="str">
        <f t="shared" si="365"/>
        <v>02</v>
      </c>
      <c r="E6325" t="s">
        <v>60</v>
      </c>
      <c r="F6325">
        <v>234</v>
      </c>
      <c r="G6325">
        <v>118</v>
      </c>
      <c r="H6325">
        <v>122</v>
      </c>
      <c r="I6325">
        <v>67</v>
      </c>
      <c r="J6325">
        <v>64</v>
      </c>
      <c r="K6325">
        <v>61</v>
      </c>
      <c r="L6325">
        <v>0</v>
      </c>
      <c r="M6325">
        <v>2024</v>
      </c>
      <c r="N6325">
        <f>VLOOKUP(E6325, '2024D'!$A$2:$G$339, 2, FALSE)</f>
        <v>203</v>
      </c>
      <c r="O6325">
        <f>VLOOKUP(E6325, '2024D'!$A$2:$G$339, 3, FALSE)</f>
        <v>8178</v>
      </c>
      <c r="P6325">
        <f>_20206[[#This Row],[最低排名]]-_20206[[#This Row],[同分人数]]+1</f>
        <v>7976</v>
      </c>
      <c r="Q6325">
        <f>IF(O6325&gt;=开始!$B$6, 1, 0)</f>
        <v>1</v>
      </c>
      <c r="R6325">
        <f>_20206[[#This Row],[最低排名]]-开始!$B$6</f>
        <v>8178</v>
      </c>
    </row>
    <row r="6326" spans="1:18">
      <c r="A6326">
        <v>71703</v>
      </c>
      <c r="B6326" t="s">
        <v>1137</v>
      </c>
      <c r="C6326" t="str">
        <f t="shared" si="364"/>
        <v>华中师大</v>
      </c>
      <c r="D6326" t="str">
        <f t="shared" si="365"/>
        <v>03</v>
      </c>
      <c r="E6326" t="s">
        <v>115</v>
      </c>
      <c r="F6326">
        <v>228</v>
      </c>
      <c r="G6326">
        <v>116</v>
      </c>
      <c r="H6326">
        <v>119</v>
      </c>
      <c r="I6326">
        <v>64</v>
      </c>
      <c r="J6326">
        <v>61</v>
      </c>
      <c r="K6326">
        <v>58</v>
      </c>
      <c r="L6326">
        <v>0</v>
      </c>
      <c r="M6326">
        <v>2024</v>
      </c>
      <c r="N6326">
        <f>VLOOKUP(E6326, '2024D'!$A$2:$G$339, 2, FALSE)</f>
        <v>224</v>
      </c>
      <c r="O6326">
        <f>VLOOKUP(E6326, '2024D'!$A$2:$G$339, 3, FALSE)</f>
        <v>12143</v>
      </c>
      <c r="P6326">
        <f>_20206[[#This Row],[最低排名]]-_20206[[#This Row],[同分人数]]+1</f>
        <v>11920</v>
      </c>
      <c r="Q6326">
        <f>IF(O6326&gt;=开始!$B$6, 1, 0)</f>
        <v>1</v>
      </c>
      <c r="R6326">
        <f>_20206[[#This Row],[最低排名]]-开始!$B$6</f>
        <v>12143</v>
      </c>
    </row>
    <row r="6327" spans="1:18">
      <c r="A6327">
        <v>71801</v>
      </c>
      <c r="B6327" t="s">
        <v>1139</v>
      </c>
      <c r="C6327" t="str">
        <f t="shared" si="364"/>
        <v>中南财政</v>
      </c>
      <c r="D6327" t="str">
        <f t="shared" si="365"/>
        <v>01</v>
      </c>
      <c r="E6327" t="s">
        <v>107</v>
      </c>
      <c r="F6327">
        <v>237</v>
      </c>
      <c r="G6327">
        <v>126</v>
      </c>
      <c r="H6327">
        <v>122</v>
      </c>
      <c r="I6327">
        <v>64</v>
      </c>
      <c r="J6327">
        <v>61</v>
      </c>
      <c r="K6327">
        <v>58</v>
      </c>
      <c r="L6327">
        <v>0</v>
      </c>
      <c r="M6327">
        <v>2024</v>
      </c>
      <c r="N6327">
        <f>VLOOKUP(E6327, '2024D'!$A$2:$G$339, 2, FALSE)</f>
        <v>231</v>
      </c>
      <c r="O6327">
        <f>VLOOKUP(E6327, '2024D'!$A$2:$G$339, 3, FALSE)</f>
        <v>9417</v>
      </c>
      <c r="P6327">
        <f>_20206[[#This Row],[最低排名]]-_20206[[#This Row],[同分人数]]+1</f>
        <v>9187</v>
      </c>
      <c r="Q6327">
        <f>IF(O6327&gt;=开始!$B$6, 1, 0)</f>
        <v>1</v>
      </c>
      <c r="R6327">
        <f>_20206[[#This Row],[最低排名]]-开始!$B$6</f>
        <v>9417</v>
      </c>
    </row>
    <row r="6328" spans="1:18">
      <c r="A6328">
        <v>71802</v>
      </c>
      <c r="B6328" t="s">
        <v>1140</v>
      </c>
      <c r="C6328" t="str">
        <f t="shared" si="364"/>
        <v>中南财政</v>
      </c>
      <c r="D6328" t="str">
        <f t="shared" si="365"/>
        <v>02</v>
      </c>
      <c r="E6328" t="s">
        <v>18</v>
      </c>
      <c r="F6328">
        <v>220</v>
      </c>
      <c r="G6328">
        <v>113</v>
      </c>
      <c r="H6328">
        <v>133</v>
      </c>
      <c r="I6328">
        <v>67</v>
      </c>
      <c r="J6328">
        <v>64</v>
      </c>
      <c r="K6328">
        <v>61</v>
      </c>
      <c r="L6328">
        <v>0</v>
      </c>
      <c r="M6328">
        <v>2024</v>
      </c>
      <c r="N6328">
        <f>VLOOKUP(E6328, '2024D'!$A$2:$G$339, 2, FALSE)</f>
        <v>197</v>
      </c>
      <c r="O6328">
        <f>VLOOKUP(E6328, '2024D'!$A$2:$G$339, 3, FALSE)</f>
        <v>8758</v>
      </c>
      <c r="P6328">
        <f>_20206[[#This Row],[最低排名]]-_20206[[#This Row],[同分人数]]+1</f>
        <v>8562</v>
      </c>
      <c r="Q6328">
        <f>IF(O6328&gt;=开始!$B$6, 1, 0)</f>
        <v>1</v>
      </c>
      <c r="R6328">
        <f>_20206[[#This Row],[最低排名]]-开始!$B$6</f>
        <v>8758</v>
      </c>
    </row>
    <row r="6329" spans="1:18">
      <c r="A6329">
        <v>71803</v>
      </c>
      <c r="B6329" t="s">
        <v>2315</v>
      </c>
      <c r="C6329" t="str">
        <f t="shared" si="364"/>
        <v>中南财政</v>
      </c>
      <c r="D6329" t="str">
        <f t="shared" si="365"/>
        <v>03</v>
      </c>
      <c r="E6329" t="s">
        <v>64</v>
      </c>
      <c r="F6329">
        <v>238</v>
      </c>
      <c r="G6329">
        <v>123</v>
      </c>
      <c r="H6329">
        <v>122</v>
      </c>
      <c r="I6329">
        <v>64</v>
      </c>
      <c r="J6329">
        <v>61</v>
      </c>
      <c r="K6329">
        <v>55</v>
      </c>
      <c r="L6329">
        <v>0</v>
      </c>
      <c r="M6329">
        <v>2024</v>
      </c>
      <c r="N6329">
        <f>VLOOKUP(E6329, '2024D'!$A$2:$G$339, 2, FALSE)</f>
        <v>224</v>
      </c>
      <c r="O6329">
        <f>VLOOKUP(E6329, '2024D'!$A$2:$G$339, 3, FALSE)</f>
        <v>9848</v>
      </c>
      <c r="P6329">
        <f>_20206[[#This Row],[最低排名]]-_20206[[#This Row],[同分人数]]+1</f>
        <v>9625</v>
      </c>
      <c r="Q6329">
        <f>IF(O6329&gt;=开始!$B$6, 1, 0)</f>
        <v>1</v>
      </c>
      <c r="R6329">
        <f>_20206[[#This Row],[最低排名]]-开始!$B$6</f>
        <v>9848</v>
      </c>
    </row>
    <row r="6330" spans="1:18">
      <c r="A6330">
        <v>71901</v>
      </c>
      <c r="B6330" t="s">
        <v>1141</v>
      </c>
      <c r="C6330" t="str">
        <f t="shared" si="364"/>
        <v>武汉科大</v>
      </c>
      <c r="D6330" t="str">
        <f t="shared" si="365"/>
        <v>01</v>
      </c>
      <c r="E6330" t="s">
        <v>100</v>
      </c>
      <c r="F6330">
        <v>218</v>
      </c>
      <c r="G6330">
        <v>119</v>
      </c>
      <c r="H6330">
        <v>112</v>
      </c>
      <c r="I6330">
        <v>67</v>
      </c>
      <c r="J6330">
        <v>55</v>
      </c>
      <c r="K6330">
        <v>55</v>
      </c>
      <c r="L6330">
        <v>0</v>
      </c>
      <c r="M6330">
        <v>2024</v>
      </c>
      <c r="N6330">
        <f>VLOOKUP(E6330, '2024D'!$A$2:$G$339, 2, FALSE)</f>
        <v>228</v>
      </c>
      <c r="O6330">
        <f>VLOOKUP(E6330, '2024D'!$A$2:$G$339, 3, FALSE)</f>
        <v>17795</v>
      </c>
      <c r="P6330">
        <f>_20206[[#This Row],[最低排名]]-_20206[[#This Row],[同分人数]]+1</f>
        <v>17568</v>
      </c>
      <c r="Q6330">
        <f>IF(O6330&gt;=开始!$B$6, 1, 0)</f>
        <v>1</v>
      </c>
      <c r="R6330">
        <f>_20206[[#This Row],[最低排名]]-开始!$B$6</f>
        <v>17795</v>
      </c>
    </row>
    <row r="6331" spans="1:18">
      <c r="A6331">
        <v>72001</v>
      </c>
      <c r="B6331" t="s">
        <v>1144</v>
      </c>
      <c r="C6331" t="str">
        <f t="shared" si="364"/>
        <v>长江大学</v>
      </c>
      <c r="D6331" t="str">
        <f t="shared" si="365"/>
        <v>01</v>
      </c>
      <c r="E6331" t="s">
        <v>124</v>
      </c>
      <c r="F6331">
        <v>212</v>
      </c>
      <c r="G6331">
        <v>109</v>
      </c>
      <c r="H6331">
        <v>97</v>
      </c>
      <c r="I6331">
        <v>58</v>
      </c>
      <c r="J6331">
        <v>49</v>
      </c>
      <c r="K6331">
        <v>49</v>
      </c>
      <c r="L6331">
        <v>0</v>
      </c>
      <c r="M6331">
        <v>2024</v>
      </c>
      <c r="N6331">
        <f>VLOOKUP(E6331, '2024D'!$A$2:$G$339, 2, FALSE)</f>
        <v>266</v>
      </c>
      <c r="O6331">
        <f>VLOOKUP(E6331, '2024D'!$A$2:$G$339, 3, FALSE)</f>
        <v>28294</v>
      </c>
      <c r="P6331">
        <f>_20206[[#This Row],[最低排名]]-_20206[[#This Row],[同分人数]]+1</f>
        <v>28029</v>
      </c>
      <c r="Q6331">
        <f>IF(O6331&gt;=开始!$B$6, 1, 0)</f>
        <v>1</v>
      </c>
      <c r="R6331">
        <f>_20206[[#This Row],[最低排名]]-开始!$B$6</f>
        <v>28294</v>
      </c>
    </row>
    <row r="6332" spans="1:18">
      <c r="A6332">
        <v>72002</v>
      </c>
      <c r="B6332" t="s">
        <v>1145</v>
      </c>
      <c r="C6332" t="str">
        <f t="shared" si="364"/>
        <v>长江大学</v>
      </c>
      <c r="D6332" t="str">
        <f t="shared" si="365"/>
        <v>02</v>
      </c>
      <c r="E6332" t="s">
        <v>92</v>
      </c>
      <c r="F6332">
        <v>189</v>
      </c>
      <c r="G6332">
        <v>98</v>
      </c>
      <c r="H6332">
        <v>125</v>
      </c>
      <c r="I6332">
        <v>58</v>
      </c>
      <c r="J6332">
        <v>55</v>
      </c>
      <c r="K6332">
        <v>55</v>
      </c>
      <c r="L6332">
        <v>0</v>
      </c>
      <c r="M6332">
        <v>2024</v>
      </c>
      <c r="N6332">
        <f>VLOOKUP(E6332, '2024D'!$A$2:$G$339, 2, FALSE)</f>
        <v>266</v>
      </c>
      <c r="O6332">
        <f>VLOOKUP(E6332, '2024D'!$A$2:$G$339, 3, FALSE)</f>
        <v>24080</v>
      </c>
      <c r="P6332">
        <f>_20206[[#This Row],[最低排名]]-_20206[[#This Row],[同分人数]]+1</f>
        <v>23815</v>
      </c>
      <c r="Q6332">
        <f>IF(O6332&gt;=开始!$B$6, 1, 0)</f>
        <v>1</v>
      </c>
      <c r="R6332">
        <f>_20206[[#This Row],[最低排名]]-开始!$B$6</f>
        <v>24080</v>
      </c>
    </row>
    <row r="6333" spans="1:18">
      <c r="A6333">
        <v>72003</v>
      </c>
      <c r="B6333" t="s">
        <v>1146</v>
      </c>
      <c r="C6333" t="str">
        <f t="shared" si="364"/>
        <v>长江大学</v>
      </c>
      <c r="D6333" t="str">
        <f t="shared" si="365"/>
        <v>03</v>
      </c>
      <c r="E6333" t="s">
        <v>118</v>
      </c>
      <c r="F6333">
        <v>190</v>
      </c>
      <c r="G6333">
        <v>100</v>
      </c>
      <c r="H6333">
        <v>98</v>
      </c>
      <c r="I6333">
        <v>67</v>
      </c>
      <c r="J6333">
        <v>58</v>
      </c>
      <c r="K6333">
        <v>43</v>
      </c>
      <c r="L6333">
        <v>0</v>
      </c>
      <c r="M6333">
        <v>2024</v>
      </c>
      <c r="N6333">
        <f>VLOOKUP(E6333, '2024D'!$A$2:$G$339, 2, FALSE)</f>
        <v>241</v>
      </c>
      <c r="O6333">
        <f>VLOOKUP(E6333, '2024D'!$A$2:$G$339, 3, FALSE)</f>
        <v>30473</v>
      </c>
      <c r="P6333">
        <f>_20206[[#This Row],[最低排名]]-_20206[[#This Row],[同分人数]]+1</f>
        <v>30233</v>
      </c>
      <c r="Q6333">
        <f>IF(O6333&gt;=开始!$B$6, 1, 0)</f>
        <v>1</v>
      </c>
      <c r="R6333">
        <f>_20206[[#This Row],[最低排名]]-开始!$B$6</f>
        <v>30473</v>
      </c>
    </row>
    <row r="6334" spans="1:18">
      <c r="A6334">
        <v>72004</v>
      </c>
      <c r="B6334" t="s">
        <v>2316</v>
      </c>
      <c r="C6334" t="str">
        <f t="shared" si="364"/>
        <v>长江大学</v>
      </c>
      <c r="D6334" t="str">
        <f t="shared" si="365"/>
        <v>04</v>
      </c>
      <c r="E6334" t="s">
        <v>389</v>
      </c>
      <c r="F6334">
        <v>194</v>
      </c>
      <c r="G6334">
        <v>105</v>
      </c>
      <c r="H6334">
        <v>105</v>
      </c>
      <c r="I6334">
        <v>55</v>
      </c>
      <c r="J6334">
        <v>55</v>
      </c>
      <c r="K6334">
        <v>43</v>
      </c>
      <c r="L6334">
        <v>0</v>
      </c>
      <c r="M6334">
        <v>2024</v>
      </c>
      <c r="N6334">
        <f>VLOOKUP(E6334, '2024D'!$A$2:$G$339, 2, FALSE)</f>
        <v>220</v>
      </c>
      <c r="O6334">
        <f>VLOOKUP(E6334, '2024D'!$A$2:$G$339, 3, FALSE)</f>
        <v>31399</v>
      </c>
      <c r="P6334">
        <f>_20206[[#This Row],[最低排名]]-_20206[[#This Row],[同分人数]]+1</f>
        <v>31180</v>
      </c>
      <c r="Q6334">
        <f>IF(O6334&gt;=开始!$B$6, 1, 0)</f>
        <v>1</v>
      </c>
      <c r="R6334">
        <f>_20206[[#This Row],[最低排名]]-开始!$B$6</f>
        <v>31399</v>
      </c>
    </row>
    <row r="6335" spans="1:18">
      <c r="A6335">
        <v>72101</v>
      </c>
      <c r="B6335" t="s">
        <v>1147</v>
      </c>
      <c r="C6335" t="str">
        <f t="shared" si="364"/>
        <v>武汉工程</v>
      </c>
      <c r="D6335" t="str">
        <f t="shared" si="365"/>
        <v>01</v>
      </c>
      <c r="E6335" t="s">
        <v>485</v>
      </c>
      <c r="F6335">
        <v>189</v>
      </c>
      <c r="G6335">
        <v>103</v>
      </c>
      <c r="H6335">
        <v>112</v>
      </c>
      <c r="I6335">
        <v>52</v>
      </c>
      <c r="J6335">
        <v>46</v>
      </c>
      <c r="K6335">
        <v>46</v>
      </c>
      <c r="L6335">
        <v>0</v>
      </c>
      <c r="M6335">
        <v>2024</v>
      </c>
      <c r="N6335">
        <f>VLOOKUP(E6335, '2024D'!$A$2:$G$339, 2, FALSE)</f>
        <v>211</v>
      </c>
      <c r="O6335">
        <f>VLOOKUP(E6335, '2024D'!$A$2:$G$339, 3, FALSE)</f>
        <v>33071</v>
      </c>
      <c r="P6335">
        <f>_20206[[#This Row],[最低排名]]-_20206[[#This Row],[同分人数]]+1</f>
        <v>32861</v>
      </c>
      <c r="Q6335">
        <f>IF(O6335&gt;=开始!$B$6, 1, 0)</f>
        <v>1</v>
      </c>
      <c r="R6335">
        <f>_20206[[#This Row],[最低排名]]-开始!$B$6</f>
        <v>33071</v>
      </c>
    </row>
    <row r="6336" spans="1:18">
      <c r="A6336">
        <v>72201</v>
      </c>
      <c r="B6336" t="s">
        <v>1148</v>
      </c>
      <c r="C6336" t="str">
        <f t="shared" si="364"/>
        <v>武汉轻工</v>
      </c>
      <c r="D6336" t="str">
        <f t="shared" si="365"/>
        <v>01</v>
      </c>
      <c r="E6336" t="s">
        <v>363</v>
      </c>
      <c r="F6336">
        <v>182</v>
      </c>
      <c r="G6336">
        <v>94</v>
      </c>
      <c r="H6336">
        <v>101</v>
      </c>
      <c r="I6336">
        <v>61</v>
      </c>
      <c r="J6336">
        <v>46</v>
      </c>
      <c r="K6336">
        <v>46</v>
      </c>
      <c r="L6336">
        <v>0</v>
      </c>
      <c r="M6336">
        <v>2024</v>
      </c>
      <c r="N6336">
        <f>VLOOKUP(E6336, '2024D'!$A$2:$G$339, 2, FALSE)</f>
        <v>204</v>
      </c>
      <c r="O6336">
        <f>VLOOKUP(E6336, '2024D'!$A$2:$G$339, 3, FALSE)</f>
        <v>35127</v>
      </c>
      <c r="P6336">
        <f>_20206[[#This Row],[最低排名]]-_20206[[#This Row],[同分人数]]+1</f>
        <v>34924</v>
      </c>
      <c r="Q6336">
        <f>IF(O6336&gt;=开始!$B$6, 1, 0)</f>
        <v>1</v>
      </c>
      <c r="R6336">
        <f>_20206[[#This Row],[最低排名]]-开始!$B$6</f>
        <v>35127</v>
      </c>
    </row>
    <row r="6337" spans="1:18">
      <c r="A6337">
        <v>72301</v>
      </c>
      <c r="B6337" t="s">
        <v>1150</v>
      </c>
      <c r="C6337" t="str">
        <f t="shared" si="364"/>
        <v>湖北中医</v>
      </c>
      <c r="D6337" t="str">
        <f t="shared" si="365"/>
        <v>01</v>
      </c>
      <c r="E6337" t="s">
        <v>427</v>
      </c>
      <c r="F6337">
        <v>191</v>
      </c>
      <c r="G6337">
        <v>104</v>
      </c>
      <c r="H6337">
        <v>82</v>
      </c>
      <c r="I6337">
        <v>61</v>
      </c>
      <c r="J6337">
        <v>55</v>
      </c>
      <c r="K6337">
        <v>46</v>
      </c>
      <c r="L6337">
        <v>0</v>
      </c>
      <c r="M6337">
        <v>2024</v>
      </c>
      <c r="N6337">
        <f>VLOOKUP(E6337, '2024D'!$A$2:$G$339, 2, FALSE)</f>
        <v>214</v>
      </c>
      <c r="O6337">
        <f>VLOOKUP(E6337, '2024D'!$A$2:$G$339, 3, FALSE)</f>
        <v>35341</v>
      </c>
      <c r="P6337">
        <f>_20206[[#This Row],[最低排名]]-_20206[[#This Row],[同分人数]]+1</f>
        <v>35128</v>
      </c>
      <c r="Q6337">
        <f>IF(O6337&gt;=开始!$B$6, 1, 0)</f>
        <v>1</v>
      </c>
      <c r="R6337">
        <f>_20206[[#This Row],[最低排名]]-开始!$B$6</f>
        <v>35341</v>
      </c>
    </row>
    <row r="6338" spans="1:18">
      <c r="A6338">
        <v>72302</v>
      </c>
      <c r="B6338" t="s">
        <v>1597</v>
      </c>
      <c r="C6338" t="str">
        <f t="shared" si="364"/>
        <v>湖北中医</v>
      </c>
      <c r="D6338" t="str">
        <f t="shared" si="365"/>
        <v>02</v>
      </c>
      <c r="E6338" t="s">
        <v>287</v>
      </c>
      <c r="F6338">
        <v>194</v>
      </c>
      <c r="G6338">
        <v>99</v>
      </c>
      <c r="H6338">
        <v>121</v>
      </c>
      <c r="I6338">
        <v>52</v>
      </c>
      <c r="J6338">
        <v>52</v>
      </c>
      <c r="K6338">
        <v>49</v>
      </c>
      <c r="L6338">
        <v>0</v>
      </c>
      <c r="M6338">
        <v>2024</v>
      </c>
      <c r="N6338">
        <f>VLOOKUP(E6338, '2024D'!$A$2:$G$339, 2, FALSE)</f>
        <v>252</v>
      </c>
      <c r="O6338">
        <f>VLOOKUP(E6338, '2024D'!$A$2:$G$339, 3, FALSE)</f>
        <v>27525</v>
      </c>
      <c r="P6338">
        <f>_20206[[#This Row],[最低排名]]-_20206[[#This Row],[同分人数]]+1</f>
        <v>27274</v>
      </c>
      <c r="Q6338">
        <f>IF(O6338&gt;=开始!$B$6, 1, 0)</f>
        <v>1</v>
      </c>
      <c r="R6338">
        <f>_20206[[#This Row],[最低排名]]-开始!$B$6</f>
        <v>27525</v>
      </c>
    </row>
    <row r="6339" spans="1:18">
      <c r="A6339">
        <v>72303</v>
      </c>
      <c r="B6339" t="s">
        <v>1151</v>
      </c>
      <c r="C6339" t="str">
        <f t="shared" si="364"/>
        <v>湖北中医</v>
      </c>
      <c r="D6339" t="str">
        <f t="shared" si="365"/>
        <v>03</v>
      </c>
      <c r="E6339" t="s">
        <v>228</v>
      </c>
      <c r="F6339">
        <v>172</v>
      </c>
      <c r="G6339">
        <v>97</v>
      </c>
      <c r="H6339">
        <v>105</v>
      </c>
      <c r="I6339">
        <v>58</v>
      </c>
      <c r="J6339">
        <v>58</v>
      </c>
      <c r="K6339">
        <v>46</v>
      </c>
      <c r="L6339">
        <v>0</v>
      </c>
      <c r="M6339">
        <v>2024</v>
      </c>
      <c r="N6339">
        <f>VLOOKUP(E6339, '2024D'!$A$2:$G$339, 2, FALSE)</f>
        <v>243</v>
      </c>
      <c r="O6339">
        <f>VLOOKUP(E6339, '2024D'!$A$2:$G$339, 3, FALSE)</f>
        <v>34482</v>
      </c>
      <c r="P6339">
        <f>_20206[[#This Row],[最低排名]]-_20206[[#This Row],[同分人数]]+1</f>
        <v>34240</v>
      </c>
      <c r="Q6339">
        <f>IF(O6339&gt;=开始!$B$6, 1, 0)</f>
        <v>1</v>
      </c>
      <c r="R6339">
        <f>_20206[[#This Row],[最低排名]]-开始!$B$6</f>
        <v>34482</v>
      </c>
    </row>
    <row r="6340" spans="1:18">
      <c r="A6340">
        <v>72401</v>
      </c>
      <c r="B6340" t="s">
        <v>1153</v>
      </c>
      <c r="C6340" t="str">
        <f t="shared" si="364"/>
        <v>湖北大学</v>
      </c>
      <c r="D6340" t="str">
        <f t="shared" si="365"/>
        <v>01</v>
      </c>
      <c r="E6340" t="s">
        <v>1556</v>
      </c>
      <c r="F6340">
        <v>189</v>
      </c>
      <c r="G6340">
        <v>107</v>
      </c>
      <c r="H6340">
        <v>65</v>
      </c>
      <c r="I6340">
        <v>55</v>
      </c>
      <c r="J6340">
        <v>49</v>
      </c>
      <c r="K6340">
        <v>46</v>
      </c>
      <c r="L6340">
        <v>0</v>
      </c>
      <c r="M6340">
        <v>2024</v>
      </c>
      <c r="N6340">
        <f>VLOOKUP(E6340, '2024D'!$A$2:$G$339, 2, FALSE)</f>
        <v>162</v>
      </c>
      <c r="O6340">
        <f>VLOOKUP(E6340, '2024D'!$A$2:$G$339, 3, FALSE)</f>
        <v>41433</v>
      </c>
      <c r="P6340">
        <f>_20206[[#This Row],[最低排名]]-_20206[[#This Row],[同分人数]]+1</f>
        <v>41272</v>
      </c>
      <c r="Q6340">
        <f>IF(O6340&gt;=开始!$B$6, 1, 0)</f>
        <v>1</v>
      </c>
      <c r="R6340">
        <f>_20206[[#This Row],[最低排名]]-开始!$B$6</f>
        <v>41433</v>
      </c>
    </row>
    <row r="6341" spans="1:18">
      <c r="A6341">
        <v>72402</v>
      </c>
      <c r="B6341" t="s">
        <v>1154</v>
      </c>
      <c r="C6341" t="str">
        <f t="shared" si="364"/>
        <v>湖北大学</v>
      </c>
      <c r="D6341" t="str">
        <f t="shared" si="365"/>
        <v>02</v>
      </c>
      <c r="E6341" t="s">
        <v>85</v>
      </c>
      <c r="F6341">
        <v>208</v>
      </c>
      <c r="G6341">
        <v>106</v>
      </c>
      <c r="H6341">
        <v>104</v>
      </c>
      <c r="I6341">
        <v>64</v>
      </c>
      <c r="J6341">
        <v>58</v>
      </c>
      <c r="K6341">
        <v>52</v>
      </c>
      <c r="L6341">
        <v>0</v>
      </c>
      <c r="M6341">
        <v>2024</v>
      </c>
      <c r="N6341">
        <f>VLOOKUP(E6341, '2024D'!$A$2:$G$339, 2, FALSE)</f>
        <v>259</v>
      </c>
      <c r="O6341">
        <f>VLOOKUP(E6341, '2024D'!$A$2:$G$339, 3, FALSE)</f>
        <v>23040</v>
      </c>
      <c r="P6341">
        <f>_20206[[#This Row],[最低排名]]-_20206[[#This Row],[同分人数]]+1</f>
        <v>22782</v>
      </c>
      <c r="Q6341">
        <f>IF(O6341&gt;=开始!$B$6, 1, 0)</f>
        <v>1</v>
      </c>
      <c r="R6341">
        <f>_20206[[#This Row],[最低排名]]-开始!$B$6</f>
        <v>23040</v>
      </c>
    </row>
    <row r="6342" spans="1:18">
      <c r="A6342">
        <v>72403</v>
      </c>
      <c r="B6342" t="s">
        <v>2317</v>
      </c>
      <c r="C6342" t="str">
        <f t="shared" si="364"/>
        <v>湖北大学</v>
      </c>
      <c r="D6342" t="str">
        <f t="shared" si="365"/>
        <v>03</v>
      </c>
      <c r="E6342" t="s">
        <v>92</v>
      </c>
      <c r="F6342">
        <v>186</v>
      </c>
      <c r="G6342">
        <v>96</v>
      </c>
      <c r="H6342">
        <v>128</v>
      </c>
      <c r="I6342">
        <v>61</v>
      </c>
      <c r="J6342">
        <v>55</v>
      </c>
      <c r="K6342">
        <v>52</v>
      </c>
      <c r="L6342">
        <v>0</v>
      </c>
      <c r="M6342">
        <v>2024</v>
      </c>
      <c r="N6342">
        <f>VLOOKUP(E6342, '2024D'!$A$2:$G$339, 2, FALSE)</f>
        <v>266</v>
      </c>
      <c r="O6342">
        <f>VLOOKUP(E6342, '2024D'!$A$2:$G$339, 3, FALSE)</f>
        <v>24080</v>
      </c>
      <c r="P6342">
        <f>_20206[[#This Row],[最低排名]]-_20206[[#This Row],[同分人数]]+1</f>
        <v>23815</v>
      </c>
      <c r="Q6342">
        <f>IF(O6342&gt;=开始!$B$6, 1, 0)</f>
        <v>1</v>
      </c>
      <c r="R6342">
        <f>_20206[[#This Row],[最低排名]]-开始!$B$6</f>
        <v>24080</v>
      </c>
    </row>
    <row r="6343" spans="1:18">
      <c r="A6343">
        <v>72501</v>
      </c>
      <c r="B6343" t="s">
        <v>1155</v>
      </c>
      <c r="C6343" t="str">
        <f t="shared" si="364"/>
        <v>湖北医药</v>
      </c>
      <c r="D6343" t="str">
        <f t="shared" si="365"/>
        <v>01</v>
      </c>
      <c r="E6343" t="s">
        <v>162</v>
      </c>
      <c r="F6343">
        <v>217</v>
      </c>
      <c r="G6343">
        <v>117</v>
      </c>
      <c r="H6343">
        <v>120</v>
      </c>
      <c r="I6343">
        <v>46</v>
      </c>
      <c r="J6343">
        <v>46</v>
      </c>
      <c r="K6343">
        <v>46</v>
      </c>
      <c r="L6343">
        <v>0</v>
      </c>
      <c r="M6343">
        <v>2024</v>
      </c>
      <c r="N6343">
        <f>VLOOKUP(E6343, '2024D'!$A$2:$G$339, 2, FALSE)</f>
        <v>278</v>
      </c>
      <c r="O6343">
        <f>VLOOKUP(E6343, '2024D'!$A$2:$G$339, 3, FALSE)</f>
        <v>25819</v>
      </c>
      <c r="P6343">
        <f>_20206[[#This Row],[最低排名]]-_20206[[#This Row],[同分人数]]+1</f>
        <v>25542</v>
      </c>
      <c r="Q6343">
        <f>IF(O6343&gt;=开始!$B$6, 1, 0)</f>
        <v>1</v>
      </c>
      <c r="R6343">
        <f>_20206[[#This Row],[最低排名]]-开始!$B$6</f>
        <v>25819</v>
      </c>
    </row>
    <row r="6344" spans="1:18">
      <c r="A6344">
        <v>72601</v>
      </c>
      <c r="B6344" t="s">
        <v>1156</v>
      </c>
      <c r="C6344" t="str">
        <f t="shared" si="364"/>
        <v>三峡大学</v>
      </c>
      <c r="D6344" t="str">
        <f t="shared" si="365"/>
        <v>01</v>
      </c>
      <c r="E6344" t="s">
        <v>162</v>
      </c>
      <c r="F6344">
        <v>212</v>
      </c>
      <c r="G6344">
        <v>107</v>
      </c>
      <c r="H6344">
        <v>104</v>
      </c>
      <c r="I6344">
        <v>55</v>
      </c>
      <c r="J6344">
        <v>52</v>
      </c>
      <c r="K6344">
        <v>52</v>
      </c>
      <c r="L6344">
        <v>0</v>
      </c>
      <c r="M6344">
        <v>2024</v>
      </c>
      <c r="N6344">
        <f>VLOOKUP(E6344, '2024D'!$A$2:$G$339, 2, FALSE)</f>
        <v>278</v>
      </c>
      <c r="O6344">
        <f>VLOOKUP(E6344, '2024D'!$A$2:$G$339, 3, FALSE)</f>
        <v>25819</v>
      </c>
      <c r="P6344">
        <f>_20206[[#This Row],[最低排名]]-_20206[[#This Row],[同分人数]]+1</f>
        <v>25542</v>
      </c>
      <c r="Q6344">
        <f>IF(O6344&gt;=开始!$B$6, 1, 0)</f>
        <v>1</v>
      </c>
      <c r="R6344">
        <f>_20206[[#This Row],[最低排名]]-开始!$B$6</f>
        <v>25819</v>
      </c>
    </row>
    <row r="6345" spans="1:18">
      <c r="A6345">
        <v>72602</v>
      </c>
      <c r="B6345" t="s">
        <v>1157</v>
      </c>
      <c r="C6345" t="str">
        <f t="shared" si="364"/>
        <v>三峡大学</v>
      </c>
      <c r="D6345" t="str">
        <f t="shared" si="365"/>
        <v>02</v>
      </c>
      <c r="E6345" t="s">
        <v>546</v>
      </c>
      <c r="F6345">
        <v>224</v>
      </c>
      <c r="G6345">
        <v>121</v>
      </c>
      <c r="H6345">
        <v>102</v>
      </c>
      <c r="I6345">
        <v>58</v>
      </c>
      <c r="J6345">
        <v>55</v>
      </c>
      <c r="K6345">
        <v>49</v>
      </c>
      <c r="L6345">
        <v>0</v>
      </c>
      <c r="M6345">
        <v>2024</v>
      </c>
      <c r="N6345">
        <f>VLOOKUP(E6345, '2024D'!$A$2:$G$339, 2, FALSE)</f>
        <v>244</v>
      </c>
      <c r="O6345">
        <f>VLOOKUP(E6345, '2024D'!$A$2:$G$339, 3, FALSE)</f>
        <v>22514</v>
      </c>
      <c r="P6345">
        <f>_20206[[#This Row],[最低排名]]-_20206[[#This Row],[同分人数]]+1</f>
        <v>22271</v>
      </c>
      <c r="Q6345">
        <f>IF(O6345&gt;=开始!$B$6, 1, 0)</f>
        <v>1</v>
      </c>
      <c r="R6345">
        <f>_20206[[#This Row],[最低排名]]-开始!$B$6</f>
        <v>22514</v>
      </c>
    </row>
    <row r="6346" spans="1:18">
      <c r="A6346">
        <v>72801</v>
      </c>
      <c r="B6346" t="s">
        <v>1159</v>
      </c>
      <c r="C6346" t="str">
        <f t="shared" si="364"/>
        <v>武昌首义</v>
      </c>
      <c r="D6346" t="str">
        <f t="shared" si="365"/>
        <v>01</v>
      </c>
      <c r="E6346" t="s">
        <v>585</v>
      </c>
      <c r="F6346">
        <v>189</v>
      </c>
      <c r="G6346">
        <v>98</v>
      </c>
      <c r="H6346">
        <v>86</v>
      </c>
      <c r="I6346">
        <v>52</v>
      </c>
      <c r="J6346">
        <v>46</v>
      </c>
      <c r="K6346">
        <v>43</v>
      </c>
      <c r="L6346">
        <v>0</v>
      </c>
      <c r="M6346">
        <v>2024</v>
      </c>
      <c r="N6346">
        <f>VLOOKUP(E6346, '2024D'!$A$2:$G$339, 2, FALSE)</f>
        <v>190</v>
      </c>
      <c r="O6346">
        <f>VLOOKUP(E6346, '2024D'!$A$2:$G$339, 3, FALSE)</f>
        <v>39269</v>
      </c>
      <c r="P6346">
        <f>_20206[[#This Row],[最低排名]]-_20206[[#This Row],[同分人数]]+1</f>
        <v>39080</v>
      </c>
      <c r="Q6346">
        <f>IF(O6346&gt;=开始!$B$6, 1, 0)</f>
        <v>1</v>
      </c>
      <c r="R6346">
        <f>_20206[[#This Row],[最低排名]]-开始!$B$6</f>
        <v>39269</v>
      </c>
    </row>
    <row r="6347" spans="1:18">
      <c r="A6347">
        <v>72802</v>
      </c>
      <c r="B6347" t="s">
        <v>1160</v>
      </c>
      <c r="C6347" t="str">
        <f t="shared" si="364"/>
        <v>武昌首义</v>
      </c>
      <c r="D6347" t="str">
        <f t="shared" si="365"/>
        <v>02</v>
      </c>
      <c r="E6347" t="s">
        <v>223</v>
      </c>
      <c r="F6347">
        <v>170</v>
      </c>
      <c r="G6347">
        <v>89</v>
      </c>
      <c r="H6347">
        <v>85</v>
      </c>
      <c r="I6347">
        <v>52</v>
      </c>
      <c r="J6347">
        <v>52</v>
      </c>
      <c r="K6347">
        <v>49</v>
      </c>
      <c r="L6347">
        <v>0</v>
      </c>
      <c r="M6347">
        <v>2024</v>
      </c>
      <c r="N6347">
        <f>VLOOKUP(E6347, '2024D'!$A$2:$G$339, 2, FALSE)</f>
        <v>179</v>
      </c>
      <c r="O6347">
        <f>VLOOKUP(E6347, '2024D'!$A$2:$G$339, 3, FALSE)</f>
        <v>40752</v>
      </c>
      <c r="P6347">
        <f>_20206[[#This Row],[最低排名]]-_20206[[#This Row],[同分人数]]+1</f>
        <v>40574</v>
      </c>
      <c r="Q6347">
        <f>IF(O6347&gt;=开始!$B$6, 1, 0)</f>
        <v>1</v>
      </c>
      <c r="R6347">
        <f>_20206[[#This Row],[最低排名]]-开始!$B$6</f>
        <v>40752</v>
      </c>
    </row>
    <row r="6348" spans="1:18">
      <c r="A6348">
        <v>72901</v>
      </c>
      <c r="B6348" t="s">
        <v>1698</v>
      </c>
      <c r="C6348" t="str">
        <f t="shared" si="364"/>
        <v>武昌理工</v>
      </c>
      <c r="D6348" t="str">
        <f t="shared" si="365"/>
        <v>01</v>
      </c>
      <c r="E6348" t="s">
        <v>198</v>
      </c>
      <c r="F6348">
        <v>181</v>
      </c>
      <c r="G6348">
        <v>97</v>
      </c>
      <c r="H6348">
        <v>71</v>
      </c>
      <c r="I6348">
        <v>58</v>
      </c>
      <c r="J6348">
        <v>49</v>
      </c>
      <c r="K6348">
        <v>46</v>
      </c>
      <c r="L6348">
        <v>0</v>
      </c>
      <c r="M6348">
        <v>2024</v>
      </c>
      <c r="N6348">
        <f>VLOOKUP(E6348, '2024D'!$A$2:$G$339, 2, FALSE)</f>
        <v>194</v>
      </c>
      <c r="O6348">
        <f>VLOOKUP(E6348, '2024D'!$A$2:$G$339, 3, FALSE)</f>
        <v>41271</v>
      </c>
      <c r="P6348">
        <f>_20206[[#This Row],[最低排名]]-_20206[[#This Row],[同分人数]]+1</f>
        <v>41078</v>
      </c>
      <c r="Q6348">
        <f>IF(O6348&gt;=开始!$B$6, 1, 0)</f>
        <v>1</v>
      </c>
      <c r="R6348">
        <f>_20206[[#This Row],[最低排名]]-开始!$B$6</f>
        <v>41271</v>
      </c>
    </row>
    <row r="6349" spans="1:18">
      <c r="A6349">
        <v>73001</v>
      </c>
      <c r="B6349" t="s">
        <v>1162</v>
      </c>
      <c r="C6349" t="str">
        <f t="shared" si="364"/>
        <v>武汉城院</v>
      </c>
      <c r="D6349" t="str">
        <f t="shared" si="365"/>
        <v>01</v>
      </c>
      <c r="E6349" t="s">
        <v>366</v>
      </c>
      <c r="F6349">
        <v>172</v>
      </c>
      <c r="G6349">
        <v>89</v>
      </c>
      <c r="H6349">
        <v>88</v>
      </c>
      <c r="I6349">
        <v>52</v>
      </c>
      <c r="J6349">
        <v>49</v>
      </c>
      <c r="K6349">
        <v>46</v>
      </c>
      <c r="L6349">
        <v>0</v>
      </c>
      <c r="M6349">
        <v>2024</v>
      </c>
      <c r="N6349">
        <f>VLOOKUP(E6349, '2024D'!$A$2:$G$339, 2, FALSE)</f>
        <v>163</v>
      </c>
      <c r="O6349">
        <f>VLOOKUP(E6349, '2024D'!$A$2:$G$339, 3, FALSE)</f>
        <v>40915</v>
      </c>
      <c r="P6349">
        <f>_20206[[#This Row],[最低排名]]-_20206[[#This Row],[同分人数]]+1</f>
        <v>40753</v>
      </c>
      <c r="Q6349">
        <f>IF(O6349&gt;=开始!$B$6, 1, 0)</f>
        <v>1</v>
      </c>
      <c r="R6349">
        <f>_20206[[#This Row],[最低排名]]-开始!$B$6</f>
        <v>40915</v>
      </c>
    </row>
    <row r="6350" spans="1:18">
      <c r="A6350">
        <v>73101</v>
      </c>
      <c r="B6350" t="s">
        <v>1163</v>
      </c>
      <c r="C6350" t="str">
        <f t="shared" si="364"/>
        <v>三峡科技</v>
      </c>
      <c r="D6350" t="str">
        <f t="shared" si="365"/>
        <v>01</v>
      </c>
      <c r="E6350" t="s">
        <v>320</v>
      </c>
      <c r="F6350">
        <v>204</v>
      </c>
      <c r="G6350">
        <v>103</v>
      </c>
      <c r="H6350">
        <v>68</v>
      </c>
      <c r="I6350">
        <v>49</v>
      </c>
      <c r="J6350">
        <v>46</v>
      </c>
      <c r="K6350">
        <v>43</v>
      </c>
      <c r="L6350">
        <v>0</v>
      </c>
      <c r="M6350">
        <v>2024</v>
      </c>
      <c r="N6350">
        <f>VLOOKUP(E6350, '2024D'!$A$2:$G$339, 2, FALSE)</f>
        <v>191</v>
      </c>
      <c r="O6350">
        <f>VLOOKUP(E6350, '2024D'!$A$2:$G$339, 3, FALSE)</f>
        <v>40401</v>
      </c>
      <c r="P6350">
        <f>_20206[[#This Row],[最低排名]]-_20206[[#This Row],[同分人数]]+1</f>
        <v>40211</v>
      </c>
      <c r="Q6350">
        <f>IF(O6350&gt;=开始!$B$6, 1, 0)</f>
        <v>1</v>
      </c>
      <c r="R6350">
        <f>_20206[[#This Row],[最低排名]]-开始!$B$6</f>
        <v>40401</v>
      </c>
    </row>
    <row r="6351" spans="1:18">
      <c r="A6351">
        <v>73201</v>
      </c>
      <c r="B6351" t="s">
        <v>1164</v>
      </c>
      <c r="C6351" t="str">
        <f t="shared" si="364"/>
        <v>武汉文理</v>
      </c>
      <c r="D6351" t="str">
        <f t="shared" si="365"/>
        <v>01</v>
      </c>
      <c r="E6351" t="s">
        <v>998</v>
      </c>
      <c r="F6351">
        <v>187</v>
      </c>
      <c r="G6351">
        <v>106</v>
      </c>
      <c r="H6351">
        <v>83</v>
      </c>
      <c r="I6351">
        <v>49</v>
      </c>
      <c r="J6351">
        <v>46</v>
      </c>
      <c r="K6351">
        <v>46</v>
      </c>
      <c r="L6351">
        <v>0</v>
      </c>
      <c r="M6351">
        <v>2024</v>
      </c>
      <c r="N6351">
        <f>VLOOKUP(E6351, '2024D'!$A$2:$G$339, 2, FALSE)</f>
        <v>212</v>
      </c>
      <c r="O6351">
        <f>VLOOKUP(E6351, '2024D'!$A$2:$G$339, 3, FALSE)</f>
        <v>40210</v>
      </c>
      <c r="P6351">
        <f>_20206[[#This Row],[最低排名]]-_20206[[#This Row],[同分人数]]+1</f>
        <v>39999</v>
      </c>
      <c r="Q6351">
        <f>IF(O6351&gt;=开始!$B$6, 1, 0)</f>
        <v>1</v>
      </c>
      <c r="R6351">
        <f>_20206[[#This Row],[最低排名]]-开始!$B$6</f>
        <v>40210</v>
      </c>
    </row>
    <row r="6352" spans="1:18">
      <c r="A6352">
        <v>73202</v>
      </c>
      <c r="B6352" t="s">
        <v>1165</v>
      </c>
      <c r="C6352" t="str">
        <f t="shared" si="364"/>
        <v>武汉文理</v>
      </c>
      <c r="D6352" t="str">
        <f t="shared" si="365"/>
        <v>02</v>
      </c>
      <c r="E6352" t="s">
        <v>1548</v>
      </c>
      <c r="F6352">
        <v>167</v>
      </c>
      <c r="G6352">
        <v>86</v>
      </c>
      <c r="H6352">
        <v>92</v>
      </c>
      <c r="I6352">
        <v>52</v>
      </c>
      <c r="J6352">
        <v>49</v>
      </c>
      <c r="K6352">
        <v>43</v>
      </c>
      <c r="L6352">
        <v>0</v>
      </c>
      <c r="M6352">
        <v>2024</v>
      </c>
      <c r="N6352">
        <f>VLOOKUP(E6352, '2024D'!$A$2:$G$339, 2, FALSE)</f>
        <v>161</v>
      </c>
      <c r="O6352">
        <f>VLOOKUP(E6352, '2024D'!$A$2:$G$339, 3, FALSE)</f>
        <v>41594</v>
      </c>
      <c r="P6352">
        <f>_20206[[#This Row],[最低排名]]-_20206[[#This Row],[同分人数]]+1</f>
        <v>41434</v>
      </c>
      <c r="Q6352">
        <f>IF(O6352&gt;=开始!$B$6, 1, 0)</f>
        <v>1</v>
      </c>
      <c r="R6352">
        <f>_20206[[#This Row],[最低排名]]-开始!$B$6</f>
        <v>41594</v>
      </c>
    </row>
    <row r="6353" spans="1:18">
      <c r="A6353">
        <v>73301</v>
      </c>
      <c r="B6353" t="s">
        <v>1166</v>
      </c>
      <c r="C6353" t="str">
        <f t="shared" si="364"/>
        <v>文华学院</v>
      </c>
      <c r="D6353" t="str">
        <f t="shared" si="365"/>
        <v>01</v>
      </c>
      <c r="E6353" t="s">
        <v>320</v>
      </c>
      <c r="F6353">
        <v>188</v>
      </c>
      <c r="G6353">
        <v>95</v>
      </c>
      <c r="H6353">
        <v>84</v>
      </c>
      <c r="I6353">
        <v>49</v>
      </c>
      <c r="J6353">
        <v>46</v>
      </c>
      <c r="K6353">
        <v>43</v>
      </c>
      <c r="L6353">
        <v>0</v>
      </c>
      <c r="M6353">
        <v>2024</v>
      </c>
      <c r="N6353">
        <f>VLOOKUP(E6353, '2024D'!$A$2:$G$339, 2, FALSE)</f>
        <v>191</v>
      </c>
      <c r="O6353">
        <f>VLOOKUP(E6353, '2024D'!$A$2:$G$339, 3, FALSE)</f>
        <v>40401</v>
      </c>
      <c r="P6353">
        <f>_20206[[#This Row],[最低排名]]-_20206[[#This Row],[同分人数]]+1</f>
        <v>40211</v>
      </c>
      <c r="Q6353">
        <f>IF(O6353&gt;=开始!$B$6, 1, 0)</f>
        <v>1</v>
      </c>
      <c r="R6353">
        <f>_20206[[#This Row],[最低排名]]-开始!$B$6</f>
        <v>40401</v>
      </c>
    </row>
    <row r="6354" spans="1:18">
      <c r="A6354">
        <v>73302</v>
      </c>
      <c r="B6354" t="s">
        <v>1167</v>
      </c>
      <c r="C6354" t="str">
        <f t="shared" si="364"/>
        <v>文华学院</v>
      </c>
      <c r="D6354" t="str">
        <f t="shared" si="365"/>
        <v>02</v>
      </c>
      <c r="E6354" t="s">
        <v>1548</v>
      </c>
      <c r="F6354">
        <v>184</v>
      </c>
      <c r="G6354">
        <v>97</v>
      </c>
      <c r="H6354">
        <v>78</v>
      </c>
      <c r="I6354">
        <v>49</v>
      </c>
      <c r="J6354">
        <v>46</v>
      </c>
      <c r="K6354">
        <v>46</v>
      </c>
      <c r="L6354">
        <v>0</v>
      </c>
      <c r="M6354">
        <v>2024</v>
      </c>
      <c r="N6354">
        <f>VLOOKUP(E6354, '2024D'!$A$2:$G$339, 2, FALSE)</f>
        <v>161</v>
      </c>
      <c r="O6354">
        <f>VLOOKUP(E6354, '2024D'!$A$2:$G$339, 3, FALSE)</f>
        <v>41594</v>
      </c>
      <c r="P6354">
        <f>_20206[[#This Row],[最低排名]]-_20206[[#This Row],[同分人数]]+1</f>
        <v>41434</v>
      </c>
      <c r="Q6354">
        <f>IF(O6354&gt;=开始!$B$6, 1, 0)</f>
        <v>1</v>
      </c>
      <c r="R6354">
        <f>_20206[[#This Row],[最低排名]]-开始!$B$6</f>
        <v>41594</v>
      </c>
    </row>
    <row r="6355" spans="1:18">
      <c r="A6355">
        <v>73401</v>
      </c>
      <c r="B6355" t="s">
        <v>1168</v>
      </c>
      <c r="C6355" t="str">
        <f t="shared" si="364"/>
        <v>武汉华夏</v>
      </c>
      <c r="D6355" t="str">
        <f t="shared" si="365"/>
        <v>01</v>
      </c>
      <c r="E6355" t="s">
        <v>585</v>
      </c>
      <c r="F6355">
        <v>179</v>
      </c>
      <c r="G6355">
        <v>95</v>
      </c>
      <c r="H6355">
        <v>96</v>
      </c>
      <c r="I6355">
        <v>49</v>
      </c>
      <c r="J6355">
        <v>46</v>
      </c>
      <c r="K6355">
        <v>46</v>
      </c>
      <c r="L6355">
        <v>0</v>
      </c>
      <c r="M6355">
        <v>2024</v>
      </c>
      <c r="N6355">
        <f>VLOOKUP(E6355, '2024D'!$A$2:$G$339, 2, FALSE)</f>
        <v>190</v>
      </c>
      <c r="O6355">
        <f>VLOOKUP(E6355, '2024D'!$A$2:$G$339, 3, FALSE)</f>
        <v>39269</v>
      </c>
      <c r="P6355">
        <f>_20206[[#This Row],[最低排名]]-_20206[[#This Row],[同分人数]]+1</f>
        <v>39080</v>
      </c>
      <c r="Q6355">
        <f>IF(O6355&gt;=开始!$B$6, 1, 0)</f>
        <v>1</v>
      </c>
      <c r="R6355">
        <f>_20206[[#This Row],[最低排名]]-开始!$B$6</f>
        <v>39269</v>
      </c>
    </row>
    <row r="6356" spans="1:18">
      <c r="A6356">
        <v>73402</v>
      </c>
      <c r="B6356" t="s">
        <v>1169</v>
      </c>
      <c r="C6356" t="str">
        <f t="shared" si="364"/>
        <v>武汉华夏</v>
      </c>
      <c r="D6356" t="str">
        <f t="shared" si="365"/>
        <v>02</v>
      </c>
      <c r="E6356" t="s">
        <v>1548</v>
      </c>
      <c r="F6356">
        <v>175</v>
      </c>
      <c r="G6356">
        <v>91</v>
      </c>
      <c r="H6356">
        <v>78</v>
      </c>
      <c r="I6356">
        <v>55</v>
      </c>
      <c r="J6356">
        <v>52</v>
      </c>
      <c r="K6356">
        <v>43</v>
      </c>
      <c r="L6356">
        <v>0</v>
      </c>
      <c r="M6356">
        <v>2024</v>
      </c>
      <c r="N6356">
        <f>VLOOKUP(E6356, '2024D'!$A$2:$G$339, 2, FALSE)</f>
        <v>161</v>
      </c>
      <c r="O6356">
        <f>VLOOKUP(E6356, '2024D'!$A$2:$G$339, 3, FALSE)</f>
        <v>41594</v>
      </c>
      <c r="P6356">
        <f>_20206[[#This Row],[最低排名]]-_20206[[#This Row],[同分人数]]+1</f>
        <v>41434</v>
      </c>
      <c r="Q6356">
        <f>IF(O6356&gt;=开始!$B$6, 1, 0)</f>
        <v>1</v>
      </c>
      <c r="R6356">
        <f>_20206[[#This Row],[最低排名]]-开始!$B$6</f>
        <v>41594</v>
      </c>
    </row>
    <row r="6357" spans="1:18">
      <c r="A6357">
        <v>73501</v>
      </c>
      <c r="B6357" t="s">
        <v>1170</v>
      </c>
      <c r="C6357" t="str">
        <f t="shared" si="364"/>
        <v>鄂医药护</v>
      </c>
      <c r="D6357" t="str">
        <f t="shared" si="365"/>
        <v>01</v>
      </c>
      <c r="E6357" t="s">
        <v>752</v>
      </c>
      <c r="F6357">
        <v>179</v>
      </c>
      <c r="G6357">
        <v>90</v>
      </c>
      <c r="H6357">
        <v>96</v>
      </c>
      <c r="I6357">
        <v>58</v>
      </c>
      <c r="J6357">
        <v>46</v>
      </c>
      <c r="K6357">
        <v>46</v>
      </c>
      <c r="L6357">
        <v>0</v>
      </c>
      <c r="M6357">
        <v>2024</v>
      </c>
      <c r="N6357">
        <f>VLOOKUP(E6357, '2024D'!$A$2:$G$339, 2, FALSE)</f>
        <v>209</v>
      </c>
      <c r="O6357">
        <f>VLOOKUP(E6357, '2024D'!$A$2:$G$339, 3, FALSE)</f>
        <v>37468</v>
      </c>
      <c r="P6357">
        <f>_20206[[#This Row],[最低排名]]-_20206[[#This Row],[同分人数]]+1</f>
        <v>37260</v>
      </c>
      <c r="Q6357">
        <f>IF(O6357&gt;=开始!$B$6, 1, 0)</f>
        <v>1</v>
      </c>
      <c r="R6357">
        <f>_20206[[#This Row],[最低排名]]-开始!$B$6</f>
        <v>37468</v>
      </c>
    </row>
    <row r="6358" spans="1:18">
      <c r="A6358">
        <v>73801</v>
      </c>
      <c r="B6358" t="s">
        <v>1171</v>
      </c>
      <c r="C6358" t="str">
        <f t="shared" si="364"/>
        <v>武纺外贸</v>
      </c>
      <c r="D6358" t="str">
        <f t="shared" si="365"/>
        <v>01</v>
      </c>
      <c r="E6358" t="s">
        <v>998</v>
      </c>
      <c r="F6358">
        <v>190</v>
      </c>
      <c r="G6358">
        <v>101</v>
      </c>
      <c r="H6358">
        <v>83</v>
      </c>
      <c r="I6358">
        <v>49</v>
      </c>
      <c r="J6358">
        <v>46</v>
      </c>
      <c r="K6358">
        <v>43</v>
      </c>
      <c r="L6358">
        <v>0</v>
      </c>
      <c r="M6358">
        <v>2024</v>
      </c>
      <c r="N6358">
        <f>VLOOKUP(E6358, '2024D'!$A$2:$G$339, 2, FALSE)</f>
        <v>212</v>
      </c>
      <c r="O6358">
        <f>VLOOKUP(E6358, '2024D'!$A$2:$G$339, 3, FALSE)</f>
        <v>40210</v>
      </c>
      <c r="P6358">
        <f>_20206[[#This Row],[最低排名]]-_20206[[#This Row],[同分人数]]+1</f>
        <v>39999</v>
      </c>
      <c r="Q6358">
        <f>IF(O6358&gt;=开始!$B$6, 1, 0)</f>
        <v>1</v>
      </c>
      <c r="R6358">
        <f>_20206[[#This Row],[最低排名]]-开始!$B$6</f>
        <v>40210</v>
      </c>
    </row>
    <row r="6359" spans="1:18">
      <c r="A6359">
        <v>73901</v>
      </c>
      <c r="B6359" t="s">
        <v>2318</v>
      </c>
      <c r="C6359" t="str">
        <f t="shared" si="364"/>
        <v>湖北汽院</v>
      </c>
      <c r="D6359" t="str">
        <f t="shared" si="365"/>
        <v>01</v>
      </c>
      <c r="E6359" t="s">
        <v>54</v>
      </c>
      <c r="F6359">
        <v>196</v>
      </c>
      <c r="G6359">
        <v>100</v>
      </c>
      <c r="H6359">
        <v>86</v>
      </c>
      <c r="I6359">
        <v>61</v>
      </c>
      <c r="J6359">
        <v>49</v>
      </c>
      <c r="K6359">
        <v>49</v>
      </c>
      <c r="L6359">
        <v>0</v>
      </c>
      <c r="M6359">
        <v>2024</v>
      </c>
      <c r="N6359">
        <f>VLOOKUP(E6359, '2024D'!$A$2:$G$339, 2, FALSE)</f>
        <v>218</v>
      </c>
      <c r="O6359">
        <f>VLOOKUP(E6359, '2024D'!$A$2:$G$339, 3, FALSE)</f>
        <v>33999</v>
      </c>
      <c r="P6359">
        <f>_20206[[#This Row],[最低排名]]-_20206[[#This Row],[同分人数]]+1</f>
        <v>33782</v>
      </c>
      <c r="Q6359">
        <f>IF(O6359&gt;=开始!$B$6, 1, 0)</f>
        <v>1</v>
      </c>
      <c r="R6359">
        <f>_20206[[#This Row],[最低排名]]-开始!$B$6</f>
        <v>33999</v>
      </c>
    </row>
    <row r="6360" spans="1:18">
      <c r="A6360">
        <v>74101</v>
      </c>
      <c r="B6360" t="s">
        <v>1172</v>
      </c>
      <c r="C6360" t="str">
        <f t="shared" si="364"/>
        <v>湖南大学</v>
      </c>
      <c r="D6360" t="str">
        <f t="shared" si="365"/>
        <v>01</v>
      </c>
      <c r="E6360" t="s">
        <v>29</v>
      </c>
      <c r="F6360">
        <v>236</v>
      </c>
      <c r="G6360">
        <v>126</v>
      </c>
      <c r="H6360">
        <v>126</v>
      </c>
      <c r="I6360">
        <v>70</v>
      </c>
      <c r="J6360">
        <v>70</v>
      </c>
      <c r="K6360">
        <v>64</v>
      </c>
      <c r="L6360">
        <v>0</v>
      </c>
      <c r="M6360">
        <v>2024</v>
      </c>
      <c r="N6360">
        <f>VLOOKUP(E6360, '2024D'!$A$2:$G$339, 2, FALSE)</f>
        <v>179</v>
      </c>
      <c r="O6360">
        <f>VLOOKUP(E6360, '2024D'!$A$2:$G$339, 3, FALSE)</f>
        <v>4841</v>
      </c>
      <c r="P6360">
        <f>_20206[[#This Row],[最低排名]]-_20206[[#This Row],[同分人数]]+1</f>
        <v>4663</v>
      </c>
      <c r="Q6360">
        <f>IF(O6360&gt;=开始!$B$6, 1, 0)</f>
        <v>1</v>
      </c>
      <c r="R6360">
        <f>_20206[[#This Row],[最低排名]]-开始!$B$6</f>
        <v>4841</v>
      </c>
    </row>
    <row r="6361" spans="1:18">
      <c r="A6361">
        <v>74102</v>
      </c>
      <c r="B6361" t="s">
        <v>1173</v>
      </c>
      <c r="C6361" t="str">
        <f t="shared" si="364"/>
        <v>湖南大学</v>
      </c>
      <c r="D6361" t="str">
        <f t="shared" si="365"/>
        <v>02</v>
      </c>
      <c r="E6361" t="s">
        <v>332</v>
      </c>
      <c r="F6361">
        <v>235</v>
      </c>
      <c r="G6361">
        <v>125</v>
      </c>
      <c r="H6361">
        <v>124</v>
      </c>
      <c r="I6361">
        <v>70</v>
      </c>
      <c r="J6361">
        <v>70</v>
      </c>
      <c r="K6361">
        <v>64</v>
      </c>
      <c r="L6361">
        <v>0</v>
      </c>
      <c r="M6361">
        <v>2024</v>
      </c>
      <c r="N6361">
        <f>VLOOKUP(E6361, '2024D'!$A$2:$G$339, 2, FALSE)</f>
        <v>176</v>
      </c>
      <c r="O6361">
        <f>VLOOKUP(E6361, '2024D'!$A$2:$G$339, 3, FALSE)</f>
        <v>5356</v>
      </c>
      <c r="P6361">
        <f>_20206[[#This Row],[最低排名]]-_20206[[#This Row],[同分人数]]+1</f>
        <v>5181</v>
      </c>
      <c r="Q6361">
        <f>IF(O6361&gt;=开始!$B$6, 1, 0)</f>
        <v>1</v>
      </c>
      <c r="R6361">
        <f>_20206[[#This Row],[最低排名]]-开始!$B$6</f>
        <v>5356</v>
      </c>
    </row>
    <row r="6362" spans="1:18">
      <c r="A6362">
        <v>74103</v>
      </c>
      <c r="B6362" t="s">
        <v>1174</v>
      </c>
      <c r="C6362" t="str">
        <f t="shared" si="364"/>
        <v>湖南大学</v>
      </c>
      <c r="D6362" t="str">
        <f t="shared" si="365"/>
        <v>03</v>
      </c>
      <c r="E6362" t="s">
        <v>273</v>
      </c>
      <c r="F6362">
        <v>228</v>
      </c>
      <c r="G6362">
        <v>118</v>
      </c>
      <c r="H6362">
        <v>134</v>
      </c>
      <c r="I6362">
        <v>70</v>
      </c>
      <c r="J6362">
        <v>70</v>
      </c>
      <c r="K6362">
        <v>58</v>
      </c>
      <c r="L6362">
        <v>0</v>
      </c>
      <c r="M6362">
        <v>2024</v>
      </c>
      <c r="N6362">
        <f>VLOOKUP(E6362, '2024D'!$A$2:$G$339, 2, FALSE)</f>
        <v>168</v>
      </c>
      <c r="O6362">
        <f>VLOOKUP(E6362, '2024D'!$A$2:$G$339, 3, FALSE)</f>
        <v>5899</v>
      </c>
      <c r="P6362">
        <f>_20206[[#This Row],[最低排名]]-_20206[[#This Row],[同分人数]]+1</f>
        <v>5732</v>
      </c>
      <c r="Q6362">
        <f>IF(O6362&gt;=开始!$B$6, 1, 0)</f>
        <v>1</v>
      </c>
      <c r="R6362">
        <f>_20206[[#This Row],[最低排名]]-开始!$B$6</f>
        <v>5899</v>
      </c>
    </row>
    <row r="6363" spans="1:18">
      <c r="A6363">
        <v>74104</v>
      </c>
      <c r="B6363" t="s">
        <v>1175</v>
      </c>
      <c r="C6363" t="str">
        <f t="shared" si="364"/>
        <v>湖南大学</v>
      </c>
      <c r="D6363" t="str">
        <f t="shared" si="365"/>
        <v>04</v>
      </c>
      <c r="E6363" t="s">
        <v>14</v>
      </c>
      <c r="F6363">
        <v>224</v>
      </c>
      <c r="G6363">
        <v>115</v>
      </c>
      <c r="H6363">
        <v>131</v>
      </c>
      <c r="I6363">
        <v>67</v>
      </c>
      <c r="J6363">
        <v>67</v>
      </c>
      <c r="K6363">
        <v>64</v>
      </c>
      <c r="L6363">
        <v>0</v>
      </c>
      <c r="M6363">
        <v>2024</v>
      </c>
      <c r="N6363">
        <f>VLOOKUP(E6363, '2024D'!$A$2:$G$339, 2, FALSE)</f>
        <v>197</v>
      </c>
      <c r="O6363">
        <f>VLOOKUP(E6363, '2024D'!$A$2:$G$339, 3, FALSE)</f>
        <v>7218</v>
      </c>
      <c r="P6363">
        <f>_20206[[#This Row],[最低排名]]-_20206[[#This Row],[同分人数]]+1</f>
        <v>7022</v>
      </c>
      <c r="Q6363">
        <f>IF(O6363&gt;=开始!$B$6, 1, 0)</f>
        <v>1</v>
      </c>
      <c r="R6363">
        <f>_20206[[#This Row],[最低排名]]-开始!$B$6</f>
        <v>7218</v>
      </c>
    </row>
    <row r="6364" spans="1:18">
      <c r="A6364">
        <v>74201</v>
      </c>
      <c r="B6364" t="s">
        <v>1176</v>
      </c>
      <c r="C6364" t="str">
        <f t="shared" si="364"/>
        <v>中南大学</v>
      </c>
      <c r="D6364" t="str">
        <f t="shared" si="365"/>
        <v>01</v>
      </c>
      <c r="E6364" t="s">
        <v>254</v>
      </c>
      <c r="F6364">
        <v>248</v>
      </c>
      <c r="G6364">
        <v>129</v>
      </c>
      <c r="H6364">
        <v>125</v>
      </c>
      <c r="I6364">
        <v>67</v>
      </c>
      <c r="J6364">
        <v>67</v>
      </c>
      <c r="K6364">
        <v>58</v>
      </c>
      <c r="L6364">
        <v>0</v>
      </c>
      <c r="M6364">
        <v>2024</v>
      </c>
      <c r="N6364">
        <f>VLOOKUP(E6364, '2024D'!$A$2:$G$339, 2, FALSE)</f>
        <v>178</v>
      </c>
      <c r="O6364">
        <f>VLOOKUP(E6364, '2024D'!$A$2:$G$339, 3, FALSE)</f>
        <v>5019</v>
      </c>
      <c r="P6364">
        <f>_20206[[#This Row],[最低排名]]-_20206[[#This Row],[同分人数]]+1</f>
        <v>4842</v>
      </c>
      <c r="Q6364">
        <f>IF(O6364&gt;=开始!$B$6, 1, 0)</f>
        <v>1</v>
      </c>
      <c r="R6364">
        <f>_20206[[#This Row],[最低排名]]-开始!$B$6</f>
        <v>5019</v>
      </c>
    </row>
    <row r="6365" spans="1:18">
      <c r="A6365">
        <v>74202</v>
      </c>
      <c r="B6365" t="s">
        <v>1178</v>
      </c>
      <c r="C6365" t="str">
        <f t="shared" si="364"/>
        <v>中南大学</v>
      </c>
      <c r="D6365" t="str">
        <f t="shared" si="365"/>
        <v>02</v>
      </c>
      <c r="E6365" t="s">
        <v>6</v>
      </c>
      <c r="F6365">
        <v>253</v>
      </c>
      <c r="G6365">
        <v>128</v>
      </c>
      <c r="H6365">
        <v>129</v>
      </c>
      <c r="I6365">
        <v>67</v>
      </c>
      <c r="J6365">
        <v>64</v>
      </c>
      <c r="K6365">
        <v>58</v>
      </c>
      <c r="L6365">
        <v>0</v>
      </c>
      <c r="M6365">
        <v>2024</v>
      </c>
      <c r="N6365">
        <f>VLOOKUP(E6365, '2024D'!$A$2:$G$339, 2, FALSE)</f>
        <v>152</v>
      </c>
      <c r="O6365">
        <f>VLOOKUP(E6365, '2024D'!$A$2:$G$339, 3, FALSE)</f>
        <v>3998</v>
      </c>
      <c r="P6365">
        <f>_20206[[#This Row],[最低排名]]-_20206[[#This Row],[同分人数]]+1</f>
        <v>3847</v>
      </c>
      <c r="Q6365">
        <f>IF(O6365&gt;=开始!$B$6, 1, 0)</f>
        <v>1</v>
      </c>
      <c r="R6365">
        <f>_20206[[#This Row],[最低排名]]-开始!$B$6</f>
        <v>3998</v>
      </c>
    </row>
    <row r="6366" spans="1:18">
      <c r="A6366">
        <v>74203</v>
      </c>
      <c r="B6366" t="s">
        <v>1179</v>
      </c>
      <c r="C6366" t="str">
        <f t="shared" si="364"/>
        <v>中南大学</v>
      </c>
      <c r="D6366" t="str">
        <f t="shared" si="365"/>
        <v>03</v>
      </c>
      <c r="E6366" t="s">
        <v>1127</v>
      </c>
      <c r="F6366">
        <v>242</v>
      </c>
      <c r="G6366">
        <v>125</v>
      </c>
      <c r="H6366">
        <v>135</v>
      </c>
      <c r="I6366">
        <v>70</v>
      </c>
      <c r="J6366">
        <v>67</v>
      </c>
      <c r="K6366">
        <v>64</v>
      </c>
      <c r="L6366">
        <v>0</v>
      </c>
      <c r="M6366">
        <v>2024</v>
      </c>
      <c r="N6366">
        <f>VLOOKUP(E6366, '2024D'!$A$2:$G$339, 2, FALSE)</f>
        <v>131</v>
      </c>
      <c r="O6366">
        <f>VLOOKUP(E6366, '2024D'!$A$2:$G$339, 3, FALSE)</f>
        <v>2962</v>
      </c>
      <c r="P6366">
        <f>_20206[[#This Row],[最低排名]]-_20206[[#This Row],[同分人数]]+1</f>
        <v>2832</v>
      </c>
      <c r="Q6366">
        <f>IF(O6366&gt;=开始!$B$6, 1, 0)</f>
        <v>1</v>
      </c>
      <c r="R6366">
        <f>_20206[[#This Row],[最低排名]]-开始!$B$6</f>
        <v>2962</v>
      </c>
    </row>
    <row r="6367" spans="1:18">
      <c r="A6367">
        <v>74301</v>
      </c>
      <c r="B6367" t="s">
        <v>1180</v>
      </c>
      <c r="C6367" t="str">
        <f t="shared" ref="C6367:C6430" si="366">LEFT(B6367, FIND("(", B6367) - 1)</f>
        <v>湘潭大学</v>
      </c>
      <c r="D6367" t="str">
        <f t="shared" si="365"/>
        <v>01</v>
      </c>
      <c r="E6367" t="s">
        <v>81</v>
      </c>
      <c r="F6367">
        <v>210</v>
      </c>
      <c r="G6367">
        <v>106</v>
      </c>
      <c r="H6367">
        <v>111</v>
      </c>
      <c r="I6367">
        <v>61</v>
      </c>
      <c r="J6367">
        <v>58</v>
      </c>
      <c r="K6367">
        <v>52</v>
      </c>
      <c r="L6367">
        <v>0</v>
      </c>
      <c r="M6367">
        <v>2024</v>
      </c>
      <c r="N6367">
        <f>VLOOKUP(E6367, '2024D'!$A$2:$G$339, 2, FALSE)</f>
        <v>247</v>
      </c>
      <c r="O6367">
        <f>VLOOKUP(E6367, '2024D'!$A$2:$G$339, 3, FALSE)</f>
        <v>21473</v>
      </c>
      <c r="P6367">
        <f>_20206[[#This Row],[最低排名]]-_20206[[#This Row],[同分人数]]+1</f>
        <v>21227</v>
      </c>
      <c r="Q6367">
        <f>IF(O6367&gt;=开始!$B$6, 1, 0)</f>
        <v>1</v>
      </c>
      <c r="R6367">
        <f>_20206[[#This Row],[最低排名]]-开始!$B$6</f>
        <v>21473</v>
      </c>
    </row>
    <row r="6368" spans="1:18">
      <c r="A6368">
        <v>74401</v>
      </c>
      <c r="B6368" t="s">
        <v>1181</v>
      </c>
      <c r="C6368" t="str">
        <f t="shared" si="366"/>
        <v>湖南科大</v>
      </c>
      <c r="D6368" t="str">
        <f t="shared" si="365"/>
        <v>01</v>
      </c>
      <c r="E6368" t="s">
        <v>309</v>
      </c>
      <c r="F6368">
        <v>195</v>
      </c>
      <c r="G6368">
        <v>104</v>
      </c>
      <c r="H6368">
        <v>79</v>
      </c>
      <c r="I6368">
        <v>64</v>
      </c>
      <c r="J6368">
        <v>55</v>
      </c>
      <c r="K6368">
        <v>49</v>
      </c>
      <c r="L6368">
        <v>0</v>
      </c>
      <c r="M6368">
        <v>2024</v>
      </c>
      <c r="N6368">
        <f>VLOOKUP(E6368, '2024D'!$A$2:$G$339, 2, FALSE)</f>
        <v>250</v>
      </c>
      <c r="O6368">
        <f>VLOOKUP(E6368, '2024D'!$A$2:$G$339, 3, FALSE)</f>
        <v>33781</v>
      </c>
      <c r="P6368">
        <f>_20206[[#This Row],[最低排名]]-_20206[[#This Row],[同分人数]]+1</f>
        <v>33532</v>
      </c>
      <c r="Q6368">
        <f>IF(O6368&gt;=开始!$B$6, 1, 0)</f>
        <v>1</v>
      </c>
      <c r="R6368">
        <f>_20206[[#This Row],[最低排名]]-开始!$B$6</f>
        <v>33781</v>
      </c>
    </row>
    <row r="6369" spans="1:18">
      <c r="A6369">
        <v>74402</v>
      </c>
      <c r="B6369" t="s">
        <v>1182</v>
      </c>
      <c r="C6369" t="str">
        <f t="shared" si="366"/>
        <v>湖南科大</v>
      </c>
      <c r="D6369" t="str">
        <f t="shared" si="365"/>
        <v>02</v>
      </c>
      <c r="E6369" t="s">
        <v>230</v>
      </c>
      <c r="F6369">
        <v>199</v>
      </c>
      <c r="G6369">
        <v>103</v>
      </c>
      <c r="H6369">
        <v>103</v>
      </c>
      <c r="I6369">
        <v>55</v>
      </c>
      <c r="J6369">
        <v>43</v>
      </c>
      <c r="K6369">
        <v>43</v>
      </c>
      <c r="L6369">
        <v>0</v>
      </c>
      <c r="M6369">
        <v>2024</v>
      </c>
      <c r="N6369">
        <f>VLOOKUP(E6369, '2024D'!$A$2:$G$339, 2, FALSE)</f>
        <v>245</v>
      </c>
      <c r="O6369">
        <f>VLOOKUP(E6369, '2024D'!$A$2:$G$339, 3, FALSE)</f>
        <v>33531</v>
      </c>
      <c r="P6369">
        <f>_20206[[#This Row],[最低排名]]-_20206[[#This Row],[同分人数]]+1</f>
        <v>33287</v>
      </c>
      <c r="Q6369">
        <f>IF(O6369&gt;=开始!$B$6, 1, 0)</f>
        <v>1</v>
      </c>
      <c r="R6369">
        <f>_20206[[#This Row],[最低排名]]-开始!$B$6</f>
        <v>33531</v>
      </c>
    </row>
    <row r="6370" spans="1:18">
      <c r="A6370">
        <v>74403</v>
      </c>
      <c r="B6370" t="s">
        <v>1183</v>
      </c>
      <c r="C6370" t="str">
        <f t="shared" si="366"/>
        <v>湖南科大</v>
      </c>
      <c r="D6370" t="str">
        <f t="shared" ref="D6370:D6433" si="367">MID(B6370, FIND("(", B6370) + 1, FIND(")", B6370) - FIND("(", B6370) - 1)</f>
        <v>03</v>
      </c>
      <c r="E6370" t="s">
        <v>533</v>
      </c>
      <c r="F6370">
        <v>184</v>
      </c>
      <c r="G6370">
        <v>101</v>
      </c>
      <c r="H6370">
        <v>113</v>
      </c>
      <c r="I6370">
        <v>61</v>
      </c>
      <c r="J6370">
        <v>61</v>
      </c>
      <c r="K6370">
        <v>52</v>
      </c>
      <c r="L6370">
        <v>0</v>
      </c>
      <c r="M6370">
        <v>2024</v>
      </c>
      <c r="N6370">
        <f>VLOOKUP(E6370, '2024D'!$A$2:$G$339, 2, FALSE)</f>
        <v>256</v>
      </c>
      <c r="O6370">
        <f>VLOOKUP(E6370, '2024D'!$A$2:$G$339, 3, FALSE)</f>
        <v>26748</v>
      </c>
      <c r="P6370">
        <f>_20206[[#This Row],[最低排名]]-_20206[[#This Row],[同分人数]]+1</f>
        <v>26493</v>
      </c>
      <c r="Q6370">
        <f>IF(O6370&gt;=开始!$B$6, 1, 0)</f>
        <v>1</v>
      </c>
      <c r="R6370">
        <f>_20206[[#This Row],[最低排名]]-开始!$B$6</f>
        <v>26748</v>
      </c>
    </row>
    <row r="6371" spans="1:18">
      <c r="A6371">
        <v>74404</v>
      </c>
      <c r="B6371" t="s">
        <v>1184</v>
      </c>
      <c r="C6371" t="str">
        <f t="shared" si="366"/>
        <v>湖南科大</v>
      </c>
      <c r="D6371" t="str">
        <f t="shared" si="367"/>
        <v>04</v>
      </c>
      <c r="E6371" t="s">
        <v>335</v>
      </c>
      <c r="F6371">
        <v>192</v>
      </c>
      <c r="G6371">
        <v>99</v>
      </c>
      <c r="H6371">
        <v>102</v>
      </c>
      <c r="I6371">
        <v>58</v>
      </c>
      <c r="J6371">
        <v>49</v>
      </c>
      <c r="K6371">
        <v>46</v>
      </c>
      <c r="L6371">
        <v>0</v>
      </c>
      <c r="M6371">
        <v>2024</v>
      </c>
      <c r="N6371">
        <f>VLOOKUP(E6371, '2024D'!$A$2:$G$339, 2, FALSE)</f>
        <v>251</v>
      </c>
      <c r="O6371">
        <f>VLOOKUP(E6371, '2024D'!$A$2:$G$339, 3, FALSE)</f>
        <v>32641</v>
      </c>
      <c r="P6371">
        <f>_20206[[#This Row],[最低排名]]-_20206[[#This Row],[同分人数]]+1</f>
        <v>32391</v>
      </c>
      <c r="Q6371">
        <f>IF(O6371&gt;=开始!$B$6, 1, 0)</f>
        <v>1</v>
      </c>
      <c r="R6371">
        <f>_20206[[#This Row],[最低排名]]-开始!$B$6</f>
        <v>32641</v>
      </c>
    </row>
    <row r="6372" spans="1:18">
      <c r="A6372">
        <v>74501</v>
      </c>
      <c r="B6372" t="s">
        <v>1187</v>
      </c>
      <c r="C6372" t="str">
        <f t="shared" si="366"/>
        <v>长沙理工</v>
      </c>
      <c r="D6372" t="str">
        <f t="shared" si="367"/>
        <v>01</v>
      </c>
      <c r="E6372" t="s">
        <v>749</v>
      </c>
      <c r="F6372">
        <v>210</v>
      </c>
      <c r="G6372">
        <v>115</v>
      </c>
      <c r="H6372">
        <v>117</v>
      </c>
      <c r="I6372">
        <v>61</v>
      </c>
      <c r="J6372">
        <v>58</v>
      </c>
      <c r="K6372">
        <v>58</v>
      </c>
      <c r="L6372">
        <v>0</v>
      </c>
      <c r="M6372">
        <v>2024</v>
      </c>
      <c r="N6372">
        <f>VLOOKUP(E6372, '2024D'!$A$2:$G$339, 2, FALSE)</f>
        <v>249</v>
      </c>
      <c r="O6372">
        <f>VLOOKUP(E6372, '2024D'!$A$2:$G$339, 3, FALSE)</f>
        <v>18539</v>
      </c>
      <c r="P6372">
        <f>_20206[[#This Row],[最低排名]]-_20206[[#This Row],[同分人数]]+1</f>
        <v>18291</v>
      </c>
      <c r="Q6372">
        <f>IF(O6372&gt;=开始!$B$6, 1, 0)</f>
        <v>1</v>
      </c>
      <c r="R6372">
        <f>_20206[[#This Row],[最低排名]]-开始!$B$6</f>
        <v>18539</v>
      </c>
    </row>
    <row r="6373" spans="1:18">
      <c r="A6373">
        <v>74502</v>
      </c>
      <c r="B6373" t="s">
        <v>1188</v>
      </c>
      <c r="C6373" t="str">
        <f t="shared" si="366"/>
        <v>长沙理工</v>
      </c>
      <c r="D6373" t="str">
        <f t="shared" si="367"/>
        <v>02</v>
      </c>
      <c r="E6373" t="s">
        <v>83</v>
      </c>
      <c r="F6373">
        <v>212</v>
      </c>
      <c r="G6373">
        <v>112</v>
      </c>
      <c r="H6373">
        <v>113</v>
      </c>
      <c r="I6373">
        <v>58</v>
      </c>
      <c r="J6373">
        <v>52</v>
      </c>
      <c r="K6373">
        <v>52</v>
      </c>
      <c r="L6373">
        <v>0</v>
      </c>
      <c r="M6373">
        <v>2024</v>
      </c>
      <c r="N6373">
        <f>VLOOKUP(E6373, '2024D'!$A$2:$G$339, 2, FALSE)</f>
        <v>267</v>
      </c>
      <c r="O6373">
        <f>VLOOKUP(E6373, '2024D'!$A$2:$G$339, 3, FALSE)</f>
        <v>22781</v>
      </c>
      <c r="P6373">
        <f>_20206[[#This Row],[最低排名]]-_20206[[#This Row],[同分人数]]+1</f>
        <v>22515</v>
      </c>
      <c r="Q6373">
        <f>IF(O6373&gt;=开始!$B$6, 1, 0)</f>
        <v>1</v>
      </c>
      <c r="R6373">
        <f>_20206[[#This Row],[最低排名]]-开始!$B$6</f>
        <v>22781</v>
      </c>
    </row>
    <row r="6374" spans="1:18">
      <c r="A6374">
        <v>74503</v>
      </c>
      <c r="B6374" t="s">
        <v>2319</v>
      </c>
      <c r="C6374" t="str">
        <f t="shared" si="366"/>
        <v>长沙理工</v>
      </c>
      <c r="D6374" t="str">
        <f t="shared" si="367"/>
        <v>03</v>
      </c>
      <c r="E6374" t="s">
        <v>372</v>
      </c>
      <c r="F6374">
        <v>215</v>
      </c>
      <c r="G6374">
        <v>112</v>
      </c>
      <c r="H6374">
        <v>99</v>
      </c>
      <c r="I6374">
        <v>61</v>
      </c>
      <c r="J6374">
        <v>52</v>
      </c>
      <c r="K6374">
        <v>49</v>
      </c>
      <c r="L6374">
        <v>0</v>
      </c>
      <c r="M6374">
        <v>2024</v>
      </c>
      <c r="N6374">
        <f>VLOOKUP(E6374, '2024D'!$A$2:$G$339, 2, FALSE)</f>
        <v>242</v>
      </c>
      <c r="O6374">
        <f>VLOOKUP(E6374, '2024D'!$A$2:$G$339, 3, FALSE)</f>
        <v>25541</v>
      </c>
      <c r="P6374">
        <f>_20206[[#This Row],[最低排名]]-_20206[[#This Row],[同分人数]]+1</f>
        <v>25300</v>
      </c>
      <c r="Q6374">
        <f>IF(O6374&gt;=开始!$B$6, 1, 0)</f>
        <v>1</v>
      </c>
      <c r="R6374">
        <f>_20206[[#This Row],[最低排名]]-开始!$B$6</f>
        <v>25541</v>
      </c>
    </row>
    <row r="6375" spans="1:18">
      <c r="A6375">
        <v>74601</v>
      </c>
      <c r="B6375" t="s">
        <v>1189</v>
      </c>
      <c r="C6375" t="str">
        <f t="shared" si="366"/>
        <v>湖南农大</v>
      </c>
      <c r="D6375" t="str">
        <f t="shared" si="367"/>
        <v>01</v>
      </c>
      <c r="E6375" t="s">
        <v>184</v>
      </c>
      <c r="F6375">
        <v>189</v>
      </c>
      <c r="G6375">
        <v>102</v>
      </c>
      <c r="H6375">
        <v>100</v>
      </c>
      <c r="I6375">
        <v>58</v>
      </c>
      <c r="J6375">
        <v>52</v>
      </c>
      <c r="K6375">
        <v>52</v>
      </c>
      <c r="L6375">
        <v>0</v>
      </c>
      <c r="M6375">
        <v>2024</v>
      </c>
      <c r="N6375">
        <f>VLOOKUP(E6375, '2024D'!$A$2:$G$339, 2, FALSE)</f>
        <v>266</v>
      </c>
      <c r="O6375">
        <f>VLOOKUP(E6375, '2024D'!$A$2:$G$339, 3, FALSE)</f>
        <v>31665</v>
      </c>
      <c r="P6375">
        <f>_20206[[#This Row],[最低排名]]-_20206[[#This Row],[同分人数]]+1</f>
        <v>31400</v>
      </c>
      <c r="Q6375">
        <f>IF(O6375&gt;=开始!$B$6, 1, 0)</f>
        <v>1</v>
      </c>
      <c r="R6375">
        <f>_20206[[#This Row],[最低排名]]-开始!$B$6</f>
        <v>31665</v>
      </c>
    </row>
    <row r="6376" spans="1:18">
      <c r="A6376">
        <v>74602</v>
      </c>
      <c r="B6376" t="s">
        <v>1190</v>
      </c>
      <c r="C6376" t="str">
        <f t="shared" si="366"/>
        <v>湖南农大</v>
      </c>
      <c r="D6376" t="str">
        <f t="shared" si="367"/>
        <v>02</v>
      </c>
      <c r="E6376" t="s">
        <v>230</v>
      </c>
      <c r="F6376">
        <v>202</v>
      </c>
      <c r="G6376">
        <v>104</v>
      </c>
      <c r="H6376">
        <v>88</v>
      </c>
      <c r="I6376">
        <v>61</v>
      </c>
      <c r="J6376">
        <v>46</v>
      </c>
      <c r="K6376">
        <v>46</v>
      </c>
      <c r="L6376">
        <v>0</v>
      </c>
      <c r="M6376">
        <v>2024</v>
      </c>
      <c r="N6376">
        <f>VLOOKUP(E6376, '2024D'!$A$2:$G$339, 2, FALSE)</f>
        <v>245</v>
      </c>
      <c r="O6376">
        <f>VLOOKUP(E6376, '2024D'!$A$2:$G$339, 3, FALSE)</f>
        <v>33531</v>
      </c>
      <c r="P6376">
        <f>_20206[[#This Row],[最低排名]]-_20206[[#This Row],[同分人数]]+1</f>
        <v>33287</v>
      </c>
      <c r="Q6376">
        <f>IF(O6376&gt;=开始!$B$6, 1, 0)</f>
        <v>1</v>
      </c>
      <c r="R6376">
        <f>_20206[[#This Row],[最低排名]]-开始!$B$6</f>
        <v>33531</v>
      </c>
    </row>
    <row r="6377" spans="1:18">
      <c r="A6377">
        <v>74701</v>
      </c>
      <c r="B6377" t="s">
        <v>1191</v>
      </c>
      <c r="C6377" t="str">
        <f t="shared" si="366"/>
        <v>湖南中医</v>
      </c>
      <c r="D6377" t="str">
        <f t="shared" si="367"/>
        <v>01</v>
      </c>
      <c r="E6377" t="s">
        <v>863</v>
      </c>
      <c r="F6377">
        <v>190</v>
      </c>
      <c r="G6377">
        <v>99</v>
      </c>
      <c r="H6377">
        <v>117</v>
      </c>
      <c r="I6377">
        <v>58</v>
      </c>
      <c r="J6377">
        <v>52</v>
      </c>
      <c r="K6377">
        <v>49</v>
      </c>
      <c r="L6377">
        <v>0</v>
      </c>
      <c r="M6377">
        <v>2024</v>
      </c>
      <c r="N6377">
        <f>VLOOKUP(E6377, '2024D'!$A$2:$G$339, 2, FALSE)</f>
        <v>250</v>
      </c>
      <c r="O6377">
        <f>VLOOKUP(E6377, '2024D'!$A$2:$G$339, 3, FALSE)</f>
        <v>28028</v>
      </c>
      <c r="P6377">
        <f>_20206[[#This Row],[最低排名]]-_20206[[#This Row],[同分人数]]+1</f>
        <v>27779</v>
      </c>
      <c r="Q6377">
        <f>IF(O6377&gt;=开始!$B$6, 1, 0)</f>
        <v>1</v>
      </c>
      <c r="R6377">
        <f>_20206[[#This Row],[最低排名]]-开始!$B$6</f>
        <v>28028</v>
      </c>
    </row>
    <row r="6378" spans="1:18">
      <c r="A6378">
        <v>74702</v>
      </c>
      <c r="B6378" t="s">
        <v>1192</v>
      </c>
      <c r="C6378" t="str">
        <f t="shared" si="366"/>
        <v>湖南中医</v>
      </c>
      <c r="D6378" t="str">
        <f t="shared" si="367"/>
        <v>02</v>
      </c>
      <c r="E6378" t="s">
        <v>287</v>
      </c>
      <c r="F6378">
        <v>205</v>
      </c>
      <c r="G6378">
        <v>105</v>
      </c>
      <c r="H6378">
        <v>86</v>
      </c>
      <c r="I6378">
        <v>67</v>
      </c>
      <c r="J6378">
        <v>64</v>
      </c>
      <c r="K6378">
        <v>46</v>
      </c>
      <c r="L6378">
        <v>0</v>
      </c>
      <c r="M6378">
        <v>2024</v>
      </c>
      <c r="N6378">
        <f>VLOOKUP(E6378, '2024D'!$A$2:$G$339, 2, FALSE)</f>
        <v>252</v>
      </c>
      <c r="O6378">
        <f>VLOOKUP(E6378, '2024D'!$A$2:$G$339, 3, FALSE)</f>
        <v>27525</v>
      </c>
      <c r="P6378">
        <f>_20206[[#This Row],[最低排名]]-_20206[[#This Row],[同分人数]]+1</f>
        <v>27274</v>
      </c>
      <c r="Q6378">
        <f>IF(O6378&gt;=开始!$B$6, 1, 0)</f>
        <v>1</v>
      </c>
      <c r="R6378">
        <f>_20206[[#This Row],[最低排名]]-开始!$B$6</f>
        <v>27525</v>
      </c>
    </row>
    <row r="6379" spans="1:18">
      <c r="A6379">
        <v>74801</v>
      </c>
      <c r="B6379" t="s">
        <v>1194</v>
      </c>
      <c r="C6379" t="str">
        <f t="shared" si="366"/>
        <v>湖南师大</v>
      </c>
      <c r="D6379" t="str">
        <f t="shared" si="367"/>
        <v>01</v>
      </c>
      <c r="E6379" t="s">
        <v>256</v>
      </c>
      <c r="F6379">
        <v>221</v>
      </c>
      <c r="G6379">
        <v>117</v>
      </c>
      <c r="H6379">
        <v>124</v>
      </c>
      <c r="I6379">
        <v>67</v>
      </c>
      <c r="J6379">
        <v>64</v>
      </c>
      <c r="K6379">
        <v>55</v>
      </c>
      <c r="L6379">
        <v>0</v>
      </c>
      <c r="M6379">
        <v>2024</v>
      </c>
      <c r="N6379">
        <f>VLOOKUP(E6379, '2024D'!$A$2:$G$339, 2, FALSE)</f>
        <v>241</v>
      </c>
      <c r="O6379">
        <f>VLOOKUP(E6379, '2024D'!$A$2:$G$339, 3, FALSE)</f>
        <v>11919</v>
      </c>
      <c r="P6379">
        <f>_20206[[#This Row],[最低排名]]-_20206[[#This Row],[同分人数]]+1</f>
        <v>11679</v>
      </c>
      <c r="Q6379">
        <f>IF(O6379&gt;=开始!$B$6, 1, 0)</f>
        <v>1</v>
      </c>
      <c r="R6379">
        <f>_20206[[#This Row],[最低排名]]-开始!$B$6</f>
        <v>11919</v>
      </c>
    </row>
    <row r="6380" spans="1:18">
      <c r="A6380">
        <v>74802</v>
      </c>
      <c r="B6380" t="s">
        <v>1195</v>
      </c>
      <c r="C6380" t="str">
        <f t="shared" si="366"/>
        <v>湖南师大</v>
      </c>
      <c r="D6380" t="str">
        <f t="shared" si="367"/>
        <v>02</v>
      </c>
      <c r="E6380" t="s">
        <v>1130</v>
      </c>
      <c r="F6380">
        <v>227</v>
      </c>
      <c r="G6380">
        <v>119</v>
      </c>
      <c r="H6380">
        <v>118</v>
      </c>
      <c r="I6380">
        <v>64</v>
      </c>
      <c r="J6380">
        <v>61</v>
      </c>
      <c r="K6380">
        <v>55</v>
      </c>
      <c r="L6380">
        <v>0</v>
      </c>
      <c r="M6380">
        <v>2024</v>
      </c>
      <c r="N6380">
        <f>VLOOKUP(E6380, '2024D'!$A$2:$G$339, 2, FALSE)</f>
        <v>191</v>
      </c>
      <c r="O6380">
        <f>VLOOKUP(E6380, '2024D'!$A$2:$G$339, 3, FALSE)</f>
        <v>13276</v>
      </c>
      <c r="P6380">
        <f>_20206[[#This Row],[最低排名]]-_20206[[#This Row],[同分人数]]+1</f>
        <v>13086</v>
      </c>
      <c r="Q6380">
        <f>IF(O6380&gt;=开始!$B$6, 1, 0)</f>
        <v>1</v>
      </c>
      <c r="R6380">
        <f>_20206[[#This Row],[最低排名]]-开始!$B$6</f>
        <v>13276</v>
      </c>
    </row>
    <row r="6381" spans="1:18">
      <c r="A6381">
        <v>74803</v>
      </c>
      <c r="B6381" t="s">
        <v>1196</v>
      </c>
      <c r="C6381" t="str">
        <f t="shared" si="366"/>
        <v>湖南师大</v>
      </c>
      <c r="D6381" t="str">
        <f t="shared" si="367"/>
        <v>03</v>
      </c>
      <c r="E6381" t="s">
        <v>37</v>
      </c>
      <c r="F6381">
        <v>216</v>
      </c>
      <c r="G6381">
        <v>111</v>
      </c>
      <c r="H6381">
        <v>130</v>
      </c>
      <c r="I6381">
        <v>64</v>
      </c>
      <c r="J6381">
        <v>58</v>
      </c>
      <c r="K6381">
        <v>55</v>
      </c>
      <c r="L6381">
        <v>0</v>
      </c>
      <c r="M6381">
        <v>2024</v>
      </c>
      <c r="N6381">
        <f>VLOOKUP(E6381, '2024D'!$A$2:$G$339, 2, FALSE)</f>
        <v>225</v>
      </c>
      <c r="O6381">
        <f>VLOOKUP(E6381, '2024D'!$A$2:$G$339, 3, FALSE)</f>
        <v>13763</v>
      </c>
      <c r="P6381">
        <f>_20206[[#This Row],[最低排名]]-_20206[[#This Row],[同分人数]]+1</f>
        <v>13539</v>
      </c>
      <c r="Q6381">
        <f>IF(O6381&gt;=开始!$B$6, 1, 0)</f>
        <v>1</v>
      </c>
      <c r="R6381">
        <f>_20206[[#This Row],[最低排名]]-开始!$B$6</f>
        <v>13763</v>
      </c>
    </row>
    <row r="6382" spans="1:18">
      <c r="A6382">
        <v>74901</v>
      </c>
      <c r="B6382" t="s">
        <v>1197</v>
      </c>
      <c r="C6382" t="str">
        <f t="shared" si="366"/>
        <v>湖南理工</v>
      </c>
      <c r="D6382" t="str">
        <f t="shared" si="367"/>
        <v>01</v>
      </c>
      <c r="E6382" t="s">
        <v>419</v>
      </c>
      <c r="F6382">
        <v>189</v>
      </c>
      <c r="G6382">
        <v>96</v>
      </c>
      <c r="H6382">
        <v>83</v>
      </c>
      <c r="I6382">
        <v>58</v>
      </c>
      <c r="J6382">
        <v>52</v>
      </c>
      <c r="K6382">
        <v>52</v>
      </c>
      <c r="L6382">
        <v>0</v>
      </c>
      <c r="M6382">
        <v>2024</v>
      </c>
      <c r="N6382">
        <f>VLOOKUP(E6382, '2024D'!$A$2:$G$339, 2, FALSE)</f>
        <v>229</v>
      </c>
      <c r="O6382">
        <f>VLOOKUP(E6382, '2024D'!$A$2:$G$339, 3, FALSE)</f>
        <v>35570</v>
      </c>
      <c r="P6382">
        <f>_20206[[#This Row],[最低排名]]-_20206[[#This Row],[同分人数]]+1</f>
        <v>35342</v>
      </c>
      <c r="Q6382">
        <f>IF(O6382&gt;=开始!$B$6, 1, 0)</f>
        <v>1</v>
      </c>
      <c r="R6382">
        <f>_20206[[#This Row],[最低排名]]-开始!$B$6</f>
        <v>35570</v>
      </c>
    </row>
    <row r="6383" spans="1:18">
      <c r="A6383">
        <v>74902</v>
      </c>
      <c r="B6383" t="s">
        <v>1198</v>
      </c>
      <c r="C6383" t="str">
        <f t="shared" si="366"/>
        <v>湖南理工</v>
      </c>
      <c r="D6383" t="str">
        <f t="shared" si="367"/>
        <v>02</v>
      </c>
      <c r="E6383" t="s">
        <v>203</v>
      </c>
      <c r="F6383">
        <v>196</v>
      </c>
      <c r="G6383">
        <v>101</v>
      </c>
      <c r="H6383">
        <v>81</v>
      </c>
      <c r="I6383">
        <v>55</v>
      </c>
      <c r="J6383">
        <v>49</v>
      </c>
      <c r="K6383">
        <v>49</v>
      </c>
      <c r="L6383">
        <v>0</v>
      </c>
      <c r="M6383">
        <v>2024</v>
      </c>
      <c r="N6383">
        <f>VLOOKUP(E6383, '2024D'!$A$2:$G$339, 2, FALSE)</f>
        <v>214</v>
      </c>
      <c r="O6383">
        <f>VLOOKUP(E6383, '2024D'!$A$2:$G$339, 3, FALSE)</f>
        <v>36436</v>
      </c>
      <c r="P6383">
        <f>_20206[[#This Row],[最低排名]]-_20206[[#This Row],[同分人数]]+1</f>
        <v>36223</v>
      </c>
      <c r="Q6383">
        <f>IF(O6383&gt;=开始!$B$6, 1, 0)</f>
        <v>1</v>
      </c>
      <c r="R6383">
        <f>_20206[[#This Row],[最低排名]]-开始!$B$6</f>
        <v>36436</v>
      </c>
    </row>
    <row r="6384" spans="1:18">
      <c r="A6384">
        <v>74903</v>
      </c>
      <c r="B6384" t="s">
        <v>1199</v>
      </c>
      <c r="C6384" t="str">
        <f t="shared" si="366"/>
        <v>湖南理工</v>
      </c>
      <c r="D6384" t="str">
        <f t="shared" si="367"/>
        <v>03</v>
      </c>
      <c r="E6384" t="s">
        <v>205</v>
      </c>
      <c r="F6384">
        <v>181</v>
      </c>
      <c r="G6384">
        <v>94</v>
      </c>
      <c r="H6384">
        <v>99</v>
      </c>
      <c r="I6384">
        <v>52</v>
      </c>
      <c r="J6384">
        <v>46</v>
      </c>
      <c r="K6384">
        <v>40</v>
      </c>
      <c r="L6384">
        <v>0</v>
      </c>
      <c r="M6384">
        <v>2024</v>
      </c>
      <c r="N6384">
        <f>VLOOKUP(E6384, '2024D'!$A$2:$G$339, 2, FALSE)</f>
        <v>207</v>
      </c>
      <c r="O6384">
        <f>VLOOKUP(E6384, '2024D'!$A$2:$G$339, 3, FALSE)</f>
        <v>38869</v>
      </c>
      <c r="P6384">
        <f>_20206[[#This Row],[最低排名]]-_20206[[#This Row],[同分人数]]+1</f>
        <v>38663</v>
      </c>
      <c r="Q6384">
        <f>IF(O6384&gt;=开始!$B$6, 1, 0)</f>
        <v>1</v>
      </c>
      <c r="R6384">
        <f>_20206[[#This Row],[最低排名]]-开始!$B$6</f>
        <v>38869</v>
      </c>
    </row>
    <row r="6385" spans="1:18">
      <c r="A6385">
        <v>75001</v>
      </c>
      <c r="B6385" t="s">
        <v>1200</v>
      </c>
      <c r="C6385" t="str">
        <f t="shared" si="366"/>
        <v>湘南学院</v>
      </c>
      <c r="D6385" t="str">
        <f t="shared" si="367"/>
        <v>01</v>
      </c>
      <c r="E6385" t="s">
        <v>405</v>
      </c>
      <c r="F6385">
        <v>195</v>
      </c>
      <c r="G6385">
        <v>110</v>
      </c>
      <c r="H6385">
        <v>79</v>
      </c>
      <c r="I6385">
        <v>58</v>
      </c>
      <c r="J6385">
        <v>49</v>
      </c>
      <c r="K6385">
        <v>46</v>
      </c>
      <c r="L6385">
        <v>0</v>
      </c>
      <c r="M6385">
        <v>2024</v>
      </c>
      <c r="N6385">
        <f>VLOOKUP(E6385, '2024D'!$A$2:$G$339, 2, FALSE)</f>
        <v>230</v>
      </c>
      <c r="O6385">
        <f>VLOOKUP(E6385, '2024D'!$A$2:$G$339, 3, FALSE)</f>
        <v>37063</v>
      </c>
      <c r="P6385">
        <f>_20206[[#This Row],[最低排名]]-_20206[[#This Row],[同分人数]]+1</f>
        <v>36834</v>
      </c>
      <c r="Q6385">
        <f>IF(O6385&gt;=开始!$B$6, 1, 0)</f>
        <v>1</v>
      </c>
      <c r="R6385">
        <f>_20206[[#This Row],[最低排名]]-开始!$B$6</f>
        <v>37063</v>
      </c>
    </row>
    <row r="6386" spans="1:18">
      <c r="A6386">
        <v>75002</v>
      </c>
      <c r="B6386" t="s">
        <v>1201</v>
      </c>
      <c r="C6386" t="str">
        <f t="shared" si="366"/>
        <v>湘南学院</v>
      </c>
      <c r="D6386" t="str">
        <f t="shared" si="367"/>
        <v>02</v>
      </c>
      <c r="E6386" t="s">
        <v>187</v>
      </c>
      <c r="F6386">
        <v>198</v>
      </c>
      <c r="G6386">
        <v>103</v>
      </c>
      <c r="H6386">
        <v>85</v>
      </c>
      <c r="I6386">
        <v>58</v>
      </c>
      <c r="J6386">
        <v>55</v>
      </c>
      <c r="K6386">
        <v>52</v>
      </c>
      <c r="L6386">
        <v>0</v>
      </c>
      <c r="M6386">
        <v>2024</v>
      </c>
      <c r="N6386">
        <f>VLOOKUP(E6386, '2024D'!$A$2:$G$339, 2, FALSE)</f>
        <v>256</v>
      </c>
      <c r="O6386">
        <f>VLOOKUP(E6386, '2024D'!$A$2:$G$339, 3, FALSE)</f>
        <v>32390</v>
      </c>
      <c r="P6386">
        <f>_20206[[#This Row],[最低排名]]-_20206[[#This Row],[同分人数]]+1</f>
        <v>32135</v>
      </c>
      <c r="Q6386">
        <f>IF(O6386&gt;=开始!$B$6, 1, 0)</f>
        <v>1</v>
      </c>
      <c r="R6386">
        <f>_20206[[#This Row],[最低排名]]-开始!$B$6</f>
        <v>32390</v>
      </c>
    </row>
    <row r="6387" spans="1:18">
      <c r="A6387">
        <v>75003</v>
      </c>
      <c r="B6387" t="s">
        <v>1202</v>
      </c>
      <c r="C6387" t="str">
        <f t="shared" si="366"/>
        <v>湘南学院</v>
      </c>
      <c r="D6387" t="str">
        <f t="shared" si="367"/>
        <v>03</v>
      </c>
      <c r="E6387" t="s">
        <v>383</v>
      </c>
      <c r="F6387">
        <v>187</v>
      </c>
      <c r="G6387">
        <v>94</v>
      </c>
      <c r="H6387">
        <v>107</v>
      </c>
      <c r="I6387">
        <v>46</v>
      </c>
      <c r="J6387">
        <v>43</v>
      </c>
      <c r="K6387">
        <v>40</v>
      </c>
      <c r="L6387">
        <v>0</v>
      </c>
      <c r="M6387">
        <v>2024</v>
      </c>
      <c r="N6387">
        <f>VLOOKUP(E6387, '2024D'!$A$2:$G$339, 2, FALSE)</f>
        <v>190</v>
      </c>
      <c r="O6387">
        <f>VLOOKUP(E6387, '2024D'!$A$2:$G$339, 3, FALSE)</f>
        <v>37882</v>
      </c>
      <c r="P6387">
        <f>_20206[[#This Row],[最低排名]]-_20206[[#This Row],[同分人数]]+1</f>
        <v>37693</v>
      </c>
      <c r="Q6387">
        <f>IF(O6387&gt;=开始!$B$6, 1, 0)</f>
        <v>1</v>
      </c>
      <c r="R6387">
        <f>_20206[[#This Row],[最低排名]]-开始!$B$6</f>
        <v>37882</v>
      </c>
    </row>
    <row r="6388" spans="1:18">
      <c r="A6388">
        <v>75101</v>
      </c>
      <c r="B6388" t="s">
        <v>1203</v>
      </c>
      <c r="C6388" t="str">
        <f t="shared" si="366"/>
        <v>衡阳师范</v>
      </c>
      <c r="D6388" t="str">
        <f t="shared" si="367"/>
        <v>01</v>
      </c>
      <c r="E6388" t="s">
        <v>230</v>
      </c>
      <c r="F6388">
        <v>198</v>
      </c>
      <c r="G6388">
        <v>103</v>
      </c>
      <c r="H6388">
        <v>92</v>
      </c>
      <c r="I6388">
        <v>52</v>
      </c>
      <c r="J6388">
        <v>52</v>
      </c>
      <c r="K6388">
        <v>49</v>
      </c>
      <c r="L6388">
        <v>0</v>
      </c>
      <c r="M6388">
        <v>2024</v>
      </c>
      <c r="N6388">
        <f>VLOOKUP(E6388, '2024D'!$A$2:$G$339, 2, FALSE)</f>
        <v>245</v>
      </c>
      <c r="O6388">
        <f>VLOOKUP(E6388, '2024D'!$A$2:$G$339, 3, FALSE)</f>
        <v>33531</v>
      </c>
      <c r="P6388">
        <f>_20206[[#This Row],[最低排名]]-_20206[[#This Row],[同分人数]]+1</f>
        <v>33287</v>
      </c>
      <c r="Q6388">
        <f>IF(O6388&gt;=开始!$B$6, 1, 0)</f>
        <v>1</v>
      </c>
      <c r="R6388">
        <f>_20206[[#This Row],[最低排名]]-开始!$B$6</f>
        <v>33531</v>
      </c>
    </row>
    <row r="6389" spans="1:18">
      <c r="A6389">
        <v>75102</v>
      </c>
      <c r="B6389" t="s">
        <v>1204</v>
      </c>
      <c r="C6389" t="str">
        <f t="shared" si="366"/>
        <v>衡阳师范</v>
      </c>
      <c r="D6389" t="str">
        <f t="shared" si="367"/>
        <v>02</v>
      </c>
      <c r="E6389" t="s">
        <v>50</v>
      </c>
      <c r="F6389">
        <v>176</v>
      </c>
      <c r="G6389">
        <v>94</v>
      </c>
      <c r="H6389">
        <v>96</v>
      </c>
      <c r="I6389">
        <v>58</v>
      </c>
      <c r="J6389">
        <v>52</v>
      </c>
      <c r="K6389">
        <v>49</v>
      </c>
      <c r="L6389">
        <v>0</v>
      </c>
      <c r="M6389">
        <v>2024</v>
      </c>
      <c r="N6389">
        <f>VLOOKUP(E6389, '2024D'!$A$2:$G$339, 2, FALSE)</f>
        <v>189</v>
      </c>
      <c r="O6389">
        <f>VLOOKUP(E6389, '2024D'!$A$2:$G$339, 3, FALSE)</f>
        <v>36222</v>
      </c>
      <c r="P6389">
        <f>_20206[[#This Row],[最低排名]]-_20206[[#This Row],[同分人数]]+1</f>
        <v>36034</v>
      </c>
      <c r="Q6389">
        <f>IF(O6389&gt;=开始!$B$6, 1, 0)</f>
        <v>1</v>
      </c>
      <c r="R6389">
        <f>_20206[[#This Row],[最低排名]]-开始!$B$6</f>
        <v>36222</v>
      </c>
    </row>
    <row r="6390" spans="1:18">
      <c r="A6390">
        <v>75103</v>
      </c>
      <c r="B6390" t="s">
        <v>1205</v>
      </c>
      <c r="C6390" t="str">
        <f t="shared" si="366"/>
        <v>衡阳师范</v>
      </c>
      <c r="D6390" t="str">
        <f t="shared" si="367"/>
        <v>03</v>
      </c>
      <c r="E6390" t="s">
        <v>381</v>
      </c>
      <c r="F6390">
        <v>178</v>
      </c>
      <c r="G6390">
        <v>99</v>
      </c>
      <c r="H6390">
        <v>107</v>
      </c>
      <c r="I6390">
        <v>58</v>
      </c>
      <c r="J6390">
        <v>43</v>
      </c>
      <c r="K6390">
        <v>43</v>
      </c>
      <c r="L6390">
        <v>0</v>
      </c>
      <c r="M6390">
        <v>2024</v>
      </c>
      <c r="N6390">
        <f>VLOOKUP(E6390, '2024D'!$A$2:$G$339, 2, FALSE)</f>
        <v>193</v>
      </c>
      <c r="O6390">
        <f>VLOOKUP(E6390, '2024D'!$A$2:$G$339, 3, FALSE)</f>
        <v>36629</v>
      </c>
      <c r="P6390">
        <f>_20206[[#This Row],[最低排名]]-_20206[[#This Row],[同分人数]]+1</f>
        <v>36437</v>
      </c>
      <c r="Q6390">
        <f>IF(O6390&gt;=开始!$B$6, 1, 0)</f>
        <v>1</v>
      </c>
      <c r="R6390">
        <f>_20206[[#This Row],[最低排名]]-开始!$B$6</f>
        <v>36629</v>
      </c>
    </row>
    <row r="6391" spans="1:18">
      <c r="A6391">
        <v>75201</v>
      </c>
      <c r="B6391" t="s">
        <v>1207</v>
      </c>
      <c r="C6391" t="str">
        <f t="shared" si="366"/>
        <v>邵阳学院</v>
      </c>
      <c r="D6391" t="str">
        <f t="shared" si="367"/>
        <v>01</v>
      </c>
      <c r="E6391" t="s">
        <v>408</v>
      </c>
      <c r="F6391">
        <v>179</v>
      </c>
      <c r="G6391">
        <v>92</v>
      </c>
      <c r="H6391">
        <v>72</v>
      </c>
      <c r="I6391">
        <v>64</v>
      </c>
      <c r="J6391">
        <v>58</v>
      </c>
      <c r="K6391">
        <v>46</v>
      </c>
      <c r="L6391">
        <v>0</v>
      </c>
      <c r="M6391">
        <v>2024</v>
      </c>
      <c r="N6391">
        <f>VLOOKUP(E6391, '2024D'!$A$2:$G$339, 2, FALSE)</f>
        <v>219</v>
      </c>
      <c r="O6391">
        <f>VLOOKUP(E6391, '2024D'!$A$2:$G$339, 3, FALSE)</f>
        <v>38662</v>
      </c>
      <c r="P6391">
        <f>_20206[[#This Row],[最低排名]]-_20206[[#This Row],[同分人数]]+1</f>
        <v>38444</v>
      </c>
      <c r="Q6391">
        <f>IF(O6391&gt;=开始!$B$6, 1, 0)</f>
        <v>1</v>
      </c>
      <c r="R6391">
        <f>_20206[[#This Row],[最低排名]]-开始!$B$6</f>
        <v>38662</v>
      </c>
    </row>
    <row r="6392" spans="1:18">
      <c r="A6392">
        <v>75301</v>
      </c>
      <c r="B6392" t="s">
        <v>1209</v>
      </c>
      <c r="C6392" t="str">
        <f t="shared" si="366"/>
        <v>湖南文理</v>
      </c>
      <c r="D6392" t="str">
        <f t="shared" si="367"/>
        <v>01</v>
      </c>
      <c r="E6392" t="s">
        <v>52</v>
      </c>
      <c r="F6392">
        <v>183</v>
      </c>
      <c r="G6392">
        <v>94</v>
      </c>
      <c r="H6392">
        <v>109</v>
      </c>
      <c r="I6392">
        <v>46</v>
      </c>
      <c r="J6392">
        <v>43</v>
      </c>
      <c r="K6392">
        <v>43</v>
      </c>
      <c r="L6392">
        <v>0</v>
      </c>
      <c r="M6392">
        <v>2024</v>
      </c>
      <c r="N6392">
        <f>VLOOKUP(E6392, '2024D'!$A$2:$G$339, 2, FALSE)</f>
        <v>224</v>
      </c>
      <c r="O6392">
        <f>VLOOKUP(E6392, '2024D'!$A$2:$G$339, 3, FALSE)</f>
        <v>37692</v>
      </c>
      <c r="P6392">
        <f>_20206[[#This Row],[最低排名]]-_20206[[#This Row],[同分人数]]+1</f>
        <v>37469</v>
      </c>
      <c r="Q6392">
        <f>IF(O6392&gt;=开始!$B$6, 1, 0)</f>
        <v>1</v>
      </c>
      <c r="R6392">
        <f>_20206[[#This Row],[最低排名]]-开始!$B$6</f>
        <v>37692</v>
      </c>
    </row>
    <row r="6393" spans="1:18">
      <c r="A6393">
        <v>75302</v>
      </c>
      <c r="B6393" t="s">
        <v>1210</v>
      </c>
      <c r="C6393" t="str">
        <f t="shared" si="366"/>
        <v>湖南文理</v>
      </c>
      <c r="D6393" t="str">
        <f t="shared" si="367"/>
        <v>02</v>
      </c>
      <c r="E6393" t="s">
        <v>363</v>
      </c>
      <c r="F6393">
        <v>193</v>
      </c>
      <c r="G6393">
        <v>98</v>
      </c>
      <c r="H6393">
        <v>84</v>
      </c>
      <c r="I6393">
        <v>58</v>
      </c>
      <c r="J6393">
        <v>58</v>
      </c>
      <c r="K6393">
        <v>43</v>
      </c>
      <c r="L6393">
        <v>0</v>
      </c>
      <c r="M6393">
        <v>2024</v>
      </c>
      <c r="N6393">
        <f>VLOOKUP(E6393, '2024D'!$A$2:$G$339, 2, FALSE)</f>
        <v>204</v>
      </c>
      <c r="O6393">
        <f>VLOOKUP(E6393, '2024D'!$A$2:$G$339, 3, FALSE)</f>
        <v>35127</v>
      </c>
      <c r="P6393">
        <f>_20206[[#This Row],[最低排名]]-_20206[[#This Row],[同分人数]]+1</f>
        <v>34924</v>
      </c>
      <c r="Q6393">
        <f>IF(O6393&gt;=开始!$B$6, 1, 0)</f>
        <v>1</v>
      </c>
      <c r="R6393">
        <f>_20206[[#This Row],[最低排名]]-开始!$B$6</f>
        <v>35127</v>
      </c>
    </row>
    <row r="6394" spans="1:18">
      <c r="A6394">
        <v>75303</v>
      </c>
      <c r="B6394" t="s">
        <v>1211</v>
      </c>
      <c r="C6394" t="str">
        <f t="shared" si="366"/>
        <v>湖南文理</v>
      </c>
      <c r="D6394" t="str">
        <f t="shared" si="367"/>
        <v>03</v>
      </c>
      <c r="E6394" t="s">
        <v>354</v>
      </c>
      <c r="F6394">
        <v>203</v>
      </c>
      <c r="G6394">
        <v>113</v>
      </c>
      <c r="H6394">
        <v>75</v>
      </c>
      <c r="I6394">
        <v>58</v>
      </c>
      <c r="J6394">
        <v>49</v>
      </c>
      <c r="K6394">
        <v>43</v>
      </c>
      <c r="L6394">
        <v>0</v>
      </c>
      <c r="M6394">
        <v>2024</v>
      </c>
      <c r="N6394">
        <f>VLOOKUP(E6394, '2024D'!$A$2:$G$339, 2, FALSE)</f>
        <v>204</v>
      </c>
      <c r="O6394">
        <f>VLOOKUP(E6394, '2024D'!$A$2:$G$339, 3, FALSE)</f>
        <v>36833</v>
      </c>
      <c r="P6394">
        <f>_20206[[#This Row],[最低排名]]-_20206[[#This Row],[同分人数]]+1</f>
        <v>36630</v>
      </c>
      <c r="Q6394">
        <f>IF(O6394&gt;=开始!$B$6, 1, 0)</f>
        <v>1</v>
      </c>
      <c r="R6394">
        <f>_20206[[#This Row],[最低排名]]-开始!$B$6</f>
        <v>36833</v>
      </c>
    </row>
    <row r="6395" spans="1:18">
      <c r="A6395">
        <v>75401</v>
      </c>
      <c r="B6395" t="s">
        <v>1213</v>
      </c>
      <c r="C6395" t="str">
        <f t="shared" si="366"/>
        <v>湖南科技</v>
      </c>
      <c r="D6395" t="str">
        <f t="shared" si="367"/>
        <v>01</v>
      </c>
      <c r="E6395" t="s">
        <v>405</v>
      </c>
      <c r="F6395">
        <v>179</v>
      </c>
      <c r="G6395">
        <v>99</v>
      </c>
      <c r="H6395">
        <v>107</v>
      </c>
      <c r="I6395">
        <v>49</v>
      </c>
      <c r="J6395">
        <v>46</v>
      </c>
      <c r="K6395">
        <v>46</v>
      </c>
      <c r="L6395">
        <v>0</v>
      </c>
      <c r="M6395">
        <v>2024</v>
      </c>
      <c r="N6395">
        <f>VLOOKUP(E6395, '2024D'!$A$2:$G$339, 2, FALSE)</f>
        <v>230</v>
      </c>
      <c r="O6395">
        <f>VLOOKUP(E6395, '2024D'!$A$2:$G$339, 3, FALSE)</f>
        <v>37063</v>
      </c>
      <c r="P6395">
        <f>_20206[[#This Row],[最低排名]]-_20206[[#This Row],[同分人数]]+1</f>
        <v>36834</v>
      </c>
      <c r="Q6395">
        <f>IF(O6395&gt;=开始!$B$6, 1, 0)</f>
        <v>1</v>
      </c>
      <c r="R6395">
        <f>_20206[[#This Row],[最低排名]]-开始!$B$6</f>
        <v>37063</v>
      </c>
    </row>
    <row r="6396" spans="1:18">
      <c r="A6396">
        <v>75402</v>
      </c>
      <c r="B6396" t="s">
        <v>1214</v>
      </c>
      <c r="C6396" t="str">
        <f t="shared" si="366"/>
        <v>湖南科技</v>
      </c>
      <c r="D6396" t="str">
        <f t="shared" si="367"/>
        <v>02</v>
      </c>
      <c r="E6396" t="s">
        <v>752</v>
      </c>
      <c r="F6396">
        <v>178</v>
      </c>
      <c r="G6396">
        <v>98</v>
      </c>
      <c r="H6396">
        <v>82</v>
      </c>
      <c r="I6396">
        <v>61</v>
      </c>
      <c r="J6396">
        <v>58</v>
      </c>
      <c r="K6396">
        <v>46</v>
      </c>
      <c r="L6396">
        <v>0</v>
      </c>
      <c r="M6396">
        <v>2024</v>
      </c>
      <c r="N6396">
        <f>VLOOKUP(E6396, '2024D'!$A$2:$G$339, 2, FALSE)</f>
        <v>209</v>
      </c>
      <c r="O6396">
        <f>VLOOKUP(E6396, '2024D'!$A$2:$G$339, 3, FALSE)</f>
        <v>37468</v>
      </c>
      <c r="P6396">
        <f>_20206[[#This Row],[最低排名]]-_20206[[#This Row],[同分人数]]+1</f>
        <v>37260</v>
      </c>
      <c r="Q6396">
        <f>IF(O6396&gt;=开始!$B$6, 1, 0)</f>
        <v>1</v>
      </c>
      <c r="R6396">
        <f>_20206[[#This Row],[最低排名]]-开始!$B$6</f>
        <v>37468</v>
      </c>
    </row>
    <row r="6397" spans="1:18">
      <c r="A6397">
        <v>75501</v>
      </c>
      <c r="B6397" t="s">
        <v>1215</v>
      </c>
      <c r="C6397" t="str">
        <f t="shared" si="366"/>
        <v>湖南工商</v>
      </c>
      <c r="D6397" t="str">
        <f t="shared" si="367"/>
        <v>01</v>
      </c>
      <c r="E6397" t="s">
        <v>440</v>
      </c>
      <c r="F6397">
        <v>204</v>
      </c>
      <c r="G6397">
        <v>104</v>
      </c>
      <c r="H6397">
        <v>83</v>
      </c>
      <c r="I6397">
        <v>55</v>
      </c>
      <c r="J6397">
        <v>52</v>
      </c>
      <c r="K6397">
        <v>43</v>
      </c>
      <c r="L6397">
        <v>0</v>
      </c>
      <c r="M6397">
        <v>2024</v>
      </c>
      <c r="N6397">
        <f>VLOOKUP(E6397, '2024D'!$A$2:$G$339, 2, FALSE)</f>
        <v>214</v>
      </c>
      <c r="O6397">
        <f>VLOOKUP(E6397, '2024D'!$A$2:$G$339, 3, FALSE)</f>
        <v>34923</v>
      </c>
      <c r="P6397">
        <f>_20206[[#This Row],[最低排名]]-_20206[[#This Row],[同分人数]]+1</f>
        <v>34710</v>
      </c>
      <c r="Q6397">
        <f>IF(O6397&gt;=开始!$B$6, 1, 0)</f>
        <v>1</v>
      </c>
      <c r="R6397">
        <f>_20206[[#This Row],[最低排名]]-开始!$B$6</f>
        <v>34923</v>
      </c>
    </row>
    <row r="6398" spans="1:18">
      <c r="A6398">
        <v>75502</v>
      </c>
      <c r="B6398" t="s">
        <v>2320</v>
      </c>
      <c r="C6398" t="str">
        <f t="shared" si="366"/>
        <v>湖南工商</v>
      </c>
      <c r="D6398" t="str">
        <f t="shared" si="367"/>
        <v>02</v>
      </c>
      <c r="E6398" t="s">
        <v>54</v>
      </c>
      <c r="F6398">
        <v>189</v>
      </c>
      <c r="G6398">
        <v>99</v>
      </c>
      <c r="H6398">
        <v>93</v>
      </c>
      <c r="I6398">
        <v>58</v>
      </c>
      <c r="J6398">
        <v>58</v>
      </c>
      <c r="K6398">
        <v>43</v>
      </c>
      <c r="L6398">
        <v>0</v>
      </c>
      <c r="M6398">
        <v>2024</v>
      </c>
      <c r="N6398">
        <f>VLOOKUP(E6398, '2024D'!$A$2:$G$339, 2, FALSE)</f>
        <v>218</v>
      </c>
      <c r="O6398">
        <f>VLOOKUP(E6398, '2024D'!$A$2:$G$339, 3, FALSE)</f>
        <v>33999</v>
      </c>
      <c r="P6398">
        <f>_20206[[#This Row],[最低排名]]-_20206[[#This Row],[同分人数]]+1</f>
        <v>33782</v>
      </c>
      <c r="Q6398">
        <f>IF(O6398&gt;=开始!$B$6, 1, 0)</f>
        <v>1</v>
      </c>
      <c r="R6398">
        <f>_20206[[#This Row],[最低排名]]-开始!$B$6</f>
        <v>33999</v>
      </c>
    </row>
    <row r="6399" spans="1:18">
      <c r="A6399">
        <v>75601</v>
      </c>
      <c r="B6399" t="s">
        <v>1216</v>
      </c>
      <c r="C6399" t="str">
        <f t="shared" si="366"/>
        <v>南华大学</v>
      </c>
      <c r="D6399" t="str">
        <f t="shared" si="367"/>
        <v>01</v>
      </c>
      <c r="E6399" t="s">
        <v>184</v>
      </c>
      <c r="F6399">
        <v>200</v>
      </c>
      <c r="G6399">
        <v>101</v>
      </c>
      <c r="H6399">
        <v>107</v>
      </c>
      <c r="I6399">
        <v>52</v>
      </c>
      <c r="J6399">
        <v>49</v>
      </c>
      <c r="K6399">
        <v>43</v>
      </c>
      <c r="L6399">
        <v>0</v>
      </c>
      <c r="M6399">
        <v>2024</v>
      </c>
      <c r="N6399">
        <f>VLOOKUP(E6399, '2024D'!$A$2:$G$339, 2, FALSE)</f>
        <v>266</v>
      </c>
      <c r="O6399">
        <f>VLOOKUP(E6399, '2024D'!$A$2:$G$339, 3, FALSE)</f>
        <v>31665</v>
      </c>
      <c r="P6399">
        <f>_20206[[#This Row],[最低排名]]-_20206[[#This Row],[同分人数]]+1</f>
        <v>31400</v>
      </c>
      <c r="Q6399">
        <f>IF(O6399&gt;=开始!$B$6, 1, 0)</f>
        <v>1</v>
      </c>
      <c r="R6399">
        <f>_20206[[#This Row],[最低排名]]-开始!$B$6</f>
        <v>31665</v>
      </c>
    </row>
    <row r="6400" spans="1:18">
      <c r="A6400">
        <v>75602</v>
      </c>
      <c r="B6400" t="s">
        <v>1217</v>
      </c>
      <c r="C6400" t="str">
        <f t="shared" si="366"/>
        <v>南华大学</v>
      </c>
      <c r="D6400" t="str">
        <f t="shared" si="367"/>
        <v>02</v>
      </c>
      <c r="E6400" t="s">
        <v>528</v>
      </c>
      <c r="F6400">
        <v>200</v>
      </c>
      <c r="G6400">
        <v>105</v>
      </c>
      <c r="H6400">
        <v>102</v>
      </c>
      <c r="I6400">
        <v>49</v>
      </c>
      <c r="J6400">
        <v>46</v>
      </c>
      <c r="K6400">
        <v>43</v>
      </c>
      <c r="L6400">
        <v>0</v>
      </c>
      <c r="M6400">
        <v>2024</v>
      </c>
      <c r="N6400">
        <f>VLOOKUP(E6400, '2024D'!$A$2:$G$339, 2, FALSE)</f>
        <v>240</v>
      </c>
      <c r="O6400">
        <f>VLOOKUP(E6400, '2024D'!$A$2:$G$339, 3, FALSE)</f>
        <v>34239</v>
      </c>
      <c r="P6400">
        <f>_20206[[#This Row],[最低排名]]-_20206[[#This Row],[同分人数]]+1</f>
        <v>34000</v>
      </c>
      <c r="Q6400">
        <f>IF(O6400&gt;=开始!$B$6, 1, 0)</f>
        <v>1</v>
      </c>
      <c r="R6400">
        <f>_20206[[#This Row],[最低排名]]-开始!$B$6</f>
        <v>34239</v>
      </c>
    </row>
    <row r="6401" spans="1:18">
      <c r="A6401">
        <v>75603</v>
      </c>
      <c r="B6401" t="s">
        <v>2321</v>
      </c>
      <c r="C6401" t="str">
        <f t="shared" si="366"/>
        <v>南华大学</v>
      </c>
      <c r="D6401" t="str">
        <f t="shared" si="367"/>
        <v>03</v>
      </c>
      <c r="E6401" t="s">
        <v>130</v>
      </c>
      <c r="F6401">
        <v>194</v>
      </c>
      <c r="G6401">
        <v>101</v>
      </c>
      <c r="H6401">
        <v>115</v>
      </c>
      <c r="I6401">
        <v>55</v>
      </c>
      <c r="J6401">
        <v>49</v>
      </c>
      <c r="K6401">
        <v>46</v>
      </c>
      <c r="L6401">
        <v>0</v>
      </c>
      <c r="M6401">
        <v>2024</v>
      </c>
      <c r="N6401">
        <f>VLOOKUP(E6401, '2024D'!$A$2:$G$339, 2, FALSE)</f>
        <v>230</v>
      </c>
      <c r="O6401">
        <f>VLOOKUP(E6401, '2024D'!$A$2:$G$339, 3, FALSE)</f>
        <v>29755</v>
      </c>
      <c r="P6401">
        <f>_20206[[#This Row],[最低排名]]-_20206[[#This Row],[同分人数]]+1</f>
        <v>29526</v>
      </c>
      <c r="Q6401">
        <f>IF(O6401&gt;=开始!$B$6, 1, 0)</f>
        <v>1</v>
      </c>
      <c r="R6401">
        <f>_20206[[#This Row],[最低排名]]-开始!$B$6</f>
        <v>29755</v>
      </c>
    </row>
    <row r="6402" spans="1:18">
      <c r="A6402">
        <v>75604</v>
      </c>
      <c r="B6402" t="s">
        <v>2322</v>
      </c>
      <c r="C6402" t="str">
        <f t="shared" si="366"/>
        <v>南华大学</v>
      </c>
      <c r="D6402" t="str">
        <f t="shared" si="367"/>
        <v>04</v>
      </c>
      <c r="E6402" t="s">
        <v>427</v>
      </c>
      <c r="F6402">
        <v>195</v>
      </c>
      <c r="G6402">
        <v>110</v>
      </c>
      <c r="H6402">
        <v>81</v>
      </c>
      <c r="I6402">
        <v>58</v>
      </c>
      <c r="J6402">
        <v>52</v>
      </c>
      <c r="K6402">
        <v>49</v>
      </c>
      <c r="L6402">
        <v>0</v>
      </c>
      <c r="M6402">
        <v>2024</v>
      </c>
      <c r="N6402">
        <f>VLOOKUP(E6402, '2024D'!$A$2:$G$339, 2, FALSE)</f>
        <v>214</v>
      </c>
      <c r="O6402">
        <f>VLOOKUP(E6402, '2024D'!$A$2:$G$339, 3, FALSE)</f>
        <v>35341</v>
      </c>
      <c r="P6402">
        <f>_20206[[#This Row],[最低排名]]-_20206[[#This Row],[同分人数]]+1</f>
        <v>35128</v>
      </c>
      <c r="Q6402">
        <f>IF(O6402&gt;=开始!$B$6, 1, 0)</f>
        <v>1</v>
      </c>
      <c r="R6402">
        <f>_20206[[#This Row],[最低排名]]-开始!$B$6</f>
        <v>35341</v>
      </c>
    </row>
    <row r="6403" spans="1:18">
      <c r="A6403">
        <v>75701</v>
      </c>
      <c r="B6403" t="s">
        <v>1218</v>
      </c>
      <c r="C6403" t="str">
        <f t="shared" si="366"/>
        <v>长沙医学</v>
      </c>
      <c r="D6403" t="str">
        <f t="shared" si="367"/>
        <v>01</v>
      </c>
      <c r="E6403" t="s">
        <v>221</v>
      </c>
      <c r="F6403">
        <v>178</v>
      </c>
      <c r="G6403">
        <v>91</v>
      </c>
      <c r="H6403">
        <v>84</v>
      </c>
      <c r="I6403">
        <v>52</v>
      </c>
      <c r="J6403">
        <v>49</v>
      </c>
      <c r="K6403">
        <v>46</v>
      </c>
      <c r="L6403">
        <v>0</v>
      </c>
      <c r="M6403">
        <v>2024</v>
      </c>
      <c r="N6403">
        <f>VLOOKUP(E6403, '2024D'!$A$2:$G$339, 2, FALSE)</f>
        <v>172</v>
      </c>
      <c r="O6403">
        <f>VLOOKUP(E6403, '2024D'!$A$2:$G$339, 3, FALSE)</f>
        <v>40573</v>
      </c>
      <c r="P6403">
        <f>_20206[[#This Row],[最低排名]]-_20206[[#This Row],[同分人数]]+1</f>
        <v>40402</v>
      </c>
      <c r="Q6403">
        <f>IF(O6403&gt;=开始!$B$6, 1, 0)</f>
        <v>1</v>
      </c>
      <c r="R6403">
        <f>_20206[[#This Row],[最低排名]]-开始!$B$6</f>
        <v>40573</v>
      </c>
    </row>
    <row r="6404" spans="1:18">
      <c r="A6404">
        <v>75801</v>
      </c>
      <c r="B6404" t="s">
        <v>1220</v>
      </c>
      <c r="C6404" t="str">
        <f t="shared" si="366"/>
        <v>长沙学院</v>
      </c>
      <c r="D6404" t="str">
        <f t="shared" si="367"/>
        <v>01</v>
      </c>
      <c r="E6404" t="s">
        <v>203</v>
      </c>
      <c r="F6404">
        <v>191</v>
      </c>
      <c r="G6404">
        <v>97</v>
      </c>
      <c r="H6404">
        <v>95</v>
      </c>
      <c r="I6404">
        <v>52</v>
      </c>
      <c r="J6404">
        <v>49</v>
      </c>
      <c r="K6404">
        <v>43</v>
      </c>
      <c r="L6404">
        <v>0</v>
      </c>
      <c r="M6404">
        <v>2024</v>
      </c>
      <c r="N6404">
        <f>VLOOKUP(E6404, '2024D'!$A$2:$G$339, 2, FALSE)</f>
        <v>214</v>
      </c>
      <c r="O6404">
        <f>VLOOKUP(E6404, '2024D'!$A$2:$G$339, 3, FALSE)</f>
        <v>36436</v>
      </c>
      <c r="P6404">
        <f>_20206[[#This Row],[最低排名]]-_20206[[#This Row],[同分人数]]+1</f>
        <v>36223</v>
      </c>
      <c r="Q6404">
        <f>IF(O6404&gt;=开始!$B$6, 1, 0)</f>
        <v>1</v>
      </c>
      <c r="R6404">
        <f>_20206[[#This Row],[最低排名]]-开始!$B$6</f>
        <v>36436</v>
      </c>
    </row>
    <row r="6405" spans="1:18">
      <c r="A6405">
        <v>75802</v>
      </c>
      <c r="B6405" t="s">
        <v>1221</v>
      </c>
      <c r="C6405" t="str">
        <f t="shared" si="366"/>
        <v>长沙学院</v>
      </c>
      <c r="D6405" t="str">
        <f t="shared" si="367"/>
        <v>02</v>
      </c>
      <c r="E6405" t="s">
        <v>440</v>
      </c>
      <c r="F6405">
        <v>183</v>
      </c>
      <c r="G6405">
        <v>99</v>
      </c>
      <c r="H6405">
        <v>98</v>
      </c>
      <c r="I6405">
        <v>52</v>
      </c>
      <c r="J6405">
        <v>52</v>
      </c>
      <c r="K6405">
        <v>52</v>
      </c>
      <c r="L6405">
        <v>0</v>
      </c>
      <c r="M6405">
        <v>2024</v>
      </c>
      <c r="N6405">
        <f>VLOOKUP(E6405, '2024D'!$A$2:$G$339, 2, FALSE)</f>
        <v>214</v>
      </c>
      <c r="O6405">
        <f>VLOOKUP(E6405, '2024D'!$A$2:$G$339, 3, FALSE)</f>
        <v>34923</v>
      </c>
      <c r="P6405">
        <f>_20206[[#This Row],[最低排名]]-_20206[[#This Row],[同分人数]]+1</f>
        <v>34710</v>
      </c>
      <c r="Q6405">
        <f>IF(O6405&gt;=开始!$B$6, 1, 0)</f>
        <v>1</v>
      </c>
      <c r="R6405">
        <f>_20206[[#This Row],[最低排名]]-开始!$B$6</f>
        <v>34923</v>
      </c>
    </row>
    <row r="6406" spans="1:18">
      <c r="A6406">
        <v>75803</v>
      </c>
      <c r="B6406" t="s">
        <v>1843</v>
      </c>
      <c r="C6406" t="str">
        <f t="shared" si="366"/>
        <v>长沙学院</v>
      </c>
      <c r="D6406" t="str">
        <f t="shared" si="367"/>
        <v>03</v>
      </c>
      <c r="E6406" t="s">
        <v>440</v>
      </c>
      <c r="F6406">
        <v>178</v>
      </c>
      <c r="G6406">
        <v>96</v>
      </c>
      <c r="H6406">
        <v>88</v>
      </c>
      <c r="I6406">
        <v>64</v>
      </c>
      <c r="J6406">
        <v>61</v>
      </c>
      <c r="K6406">
        <v>46</v>
      </c>
      <c r="L6406">
        <v>0</v>
      </c>
      <c r="M6406">
        <v>2024</v>
      </c>
      <c r="N6406">
        <f>VLOOKUP(E6406, '2024D'!$A$2:$G$339, 2, FALSE)</f>
        <v>214</v>
      </c>
      <c r="O6406">
        <f>VLOOKUP(E6406, '2024D'!$A$2:$G$339, 3, FALSE)</f>
        <v>34923</v>
      </c>
      <c r="P6406">
        <f>_20206[[#This Row],[最低排名]]-_20206[[#This Row],[同分人数]]+1</f>
        <v>34710</v>
      </c>
      <c r="Q6406">
        <f>IF(O6406&gt;=开始!$B$6, 1, 0)</f>
        <v>1</v>
      </c>
      <c r="R6406">
        <f>_20206[[#This Row],[最低排名]]-开始!$B$6</f>
        <v>34923</v>
      </c>
    </row>
    <row r="6407" spans="1:18">
      <c r="A6407">
        <v>75901</v>
      </c>
      <c r="B6407" t="s">
        <v>1222</v>
      </c>
      <c r="C6407" t="str">
        <f t="shared" si="366"/>
        <v>湖南工程</v>
      </c>
      <c r="D6407" t="str">
        <f t="shared" si="367"/>
        <v>01</v>
      </c>
      <c r="E6407" t="s">
        <v>440</v>
      </c>
      <c r="F6407">
        <v>206</v>
      </c>
      <c r="G6407">
        <v>111</v>
      </c>
      <c r="H6407">
        <v>81</v>
      </c>
      <c r="I6407">
        <v>55</v>
      </c>
      <c r="J6407">
        <v>52</v>
      </c>
      <c r="K6407">
        <v>43</v>
      </c>
      <c r="L6407">
        <v>0</v>
      </c>
      <c r="M6407">
        <v>2024</v>
      </c>
      <c r="N6407">
        <f>VLOOKUP(E6407, '2024D'!$A$2:$G$339, 2, FALSE)</f>
        <v>214</v>
      </c>
      <c r="O6407">
        <f>VLOOKUP(E6407, '2024D'!$A$2:$G$339, 3, FALSE)</f>
        <v>34923</v>
      </c>
      <c r="P6407">
        <f>_20206[[#This Row],[最低排名]]-_20206[[#This Row],[同分人数]]+1</f>
        <v>34710</v>
      </c>
      <c r="Q6407">
        <f>IF(O6407&gt;=开始!$B$6, 1, 0)</f>
        <v>1</v>
      </c>
      <c r="R6407">
        <f>_20206[[#This Row],[最低排名]]-开始!$B$6</f>
        <v>34923</v>
      </c>
    </row>
    <row r="6408" spans="1:18">
      <c r="A6408">
        <v>75902</v>
      </c>
      <c r="B6408" t="s">
        <v>1223</v>
      </c>
      <c r="C6408" t="str">
        <f t="shared" si="366"/>
        <v>湖南工程</v>
      </c>
      <c r="D6408" t="str">
        <f t="shared" si="367"/>
        <v>02</v>
      </c>
      <c r="E6408" t="s">
        <v>447</v>
      </c>
      <c r="F6408">
        <v>181</v>
      </c>
      <c r="G6408">
        <v>93</v>
      </c>
      <c r="H6408">
        <v>84</v>
      </c>
      <c r="I6408">
        <v>61</v>
      </c>
      <c r="J6408">
        <v>49</v>
      </c>
      <c r="K6408">
        <v>46</v>
      </c>
      <c r="L6408">
        <v>0</v>
      </c>
      <c r="M6408">
        <v>2024</v>
      </c>
      <c r="N6408">
        <f>VLOOKUP(E6408, '2024D'!$A$2:$G$339, 2, FALSE)</f>
        <v>213</v>
      </c>
      <c r="O6408">
        <f>VLOOKUP(E6408, '2024D'!$A$2:$G$339, 3, FALSE)</f>
        <v>38266</v>
      </c>
      <c r="P6408">
        <f>_20206[[#This Row],[最低排名]]-_20206[[#This Row],[同分人数]]+1</f>
        <v>38054</v>
      </c>
      <c r="Q6408">
        <f>IF(O6408&gt;=开始!$B$6, 1, 0)</f>
        <v>1</v>
      </c>
      <c r="R6408">
        <f>_20206[[#This Row],[最低排名]]-开始!$B$6</f>
        <v>38266</v>
      </c>
    </row>
    <row r="6409" spans="1:18">
      <c r="A6409">
        <v>76001</v>
      </c>
      <c r="B6409" t="s">
        <v>1224</v>
      </c>
      <c r="C6409" t="str">
        <f t="shared" si="366"/>
        <v>湖南工学</v>
      </c>
      <c r="D6409" t="str">
        <f t="shared" si="367"/>
        <v>01</v>
      </c>
      <c r="E6409" t="s">
        <v>354</v>
      </c>
      <c r="F6409">
        <v>186</v>
      </c>
      <c r="G6409">
        <v>102</v>
      </c>
      <c r="H6409">
        <v>95</v>
      </c>
      <c r="I6409">
        <v>52</v>
      </c>
      <c r="J6409">
        <v>49</v>
      </c>
      <c r="K6409">
        <v>46</v>
      </c>
      <c r="L6409">
        <v>0</v>
      </c>
      <c r="M6409">
        <v>2024</v>
      </c>
      <c r="N6409">
        <f>VLOOKUP(E6409, '2024D'!$A$2:$G$339, 2, FALSE)</f>
        <v>204</v>
      </c>
      <c r="O6409">
        <f>VLOOKUP(E6409, '2024D'!$A$2:$G$339, 3, FALSE)</f>
        <v>36833</v>
      </c>
      <c r="P6409">
        <f>_20206[[#This Row],[最低排名]]-_20206[[#This Row],[同分人数]]+1</f>
        <v>36630</v>
      </c>
      <c r="Q6409">
        <f>IF(O6409&gt;=开始!$B$6, 1, 0)</f>
        <v>1</v>
      </c>
      <c r="R6409">
        <f>_20206[[#This Row],[最低排名]]-开始!$B$6</f>
        <v>36833</v>
      </c>
    </row>
    <row r="6410" spans="1:18">
      <c r="A6410">
        <v>76002</v>
      </c>
      <c r="B6410" t="s">
        <v>1225</v>
      </c>
      <c r="C6410" t="str">
        <f t="shared" si="366"/>
        <v>湖南工学</v>
      </c>
      <c r="D6410" t="str">
        <f t="shared" si="367"/>
        <v>02</v>
      </c>
      <c r="E6410" t="s">
        <v>318</v>
      </c>
      <c r="F6410">
        <v>183</v>
      </c>
      <c r="G6410">
        <v>98</v>
      </c>
      <c r="H6410">
        <v>90</v>
      </c>
      <c r="I6410">
        <v>64</v>
      </c>
      <c r="J6410">
        <v>49</v>
      </c>
      <c r="K6410">
        <v>40</v>
      </c>
      <c r="L6410">
        <v>0</v>
      </c>
      <c r="M6410">
        <v>2024</v>
      </c>
      <c r="N6410">
        <f>VLOOKUP(E6410, '2024D'!$A$2:$G$339, 2, FALSE)</f>
        <v>196</v>
      </c>
      <c r="O6410">
        <f>VLOOKUP(E6410, '2024D'!$A$2:$G$339, 3, FALSE)</f>
        <v>37259</v>
      </c>
      <c r="P6410">
        <f>_20206[[#This Row],[最低排名]]-_20206[[#This Row],[同分人数]]+1</f>
        <v>37064</v>
      </c>
      <c r="Q6410">
        <f>IF(O6410&gt;=开始!$B$6, 1, 0)</f>
        <v>1</v>
      </c>
      <c r="R6410">
        <f>_20206[[#This Row],[最低排名]]-开始!$B$6</f>
        <v>37259</v>
      </c>
    </row>
    <row r="6411" spans="1:18">
      <c r="A6411">
        <v>76003</v>
      </c>
      <c r="B6411" t="s">
        <v>1226</v>
      </c>
      <c r="C6411" t="str">
        <f t="shared" si="366"/>
        <v>湖南工学</v>
      </c>
      <c r="D6411" t="str">
        <f t="shared" si="367"/>
        <v>03</v>
      </c>
      <c r="E6411" t="s">
        <v>52</v>
      </c>
      <c r="F6411">
        <v>181</v>
      </c>
      <c r="G6411">
        <v>96</v>
      </c>
      <c r="H6411">
        <v>90</v>
      </c>
      <c r="I6411">
        <v>55</v>
      </c>
      <c r="J6411">
        <v>52</v>
      </c>
      <c r="K6411">
        <v>46</v>
      </c>
      <c r="L6411">
        <v>0</v>
      </c>
      <c r="M6411">
        <v>2024</v>
      </c>
      <c r="N6411">
        <f>VLOOKUP(E6411, '2024D'!$A$2:$G$339, 2, FALSE)</f>
        <v>224</v>
      </c>
      <c r="O6411">
        <f>VLOOKUP(E6411, '2024D'!$A$2:$G$339, 3, FALSE)</f>
        <v>37692</v>
      </c>
      <c r="P6411">
        <f>_20206[[#This Row],[最低排名]]-_20206[[#This Row],[同分人数]]+1</f>
        <v>37469</v>
      </c>
      <c r="Q6411">
        <f>IF(O6411&gt;=开始!$B$6, 1, 0)</f>
        <v>1</v>
      </c>
      <c r="R6411">
        <f>_20206[[#This Row],[最低排名]]-开始!$B$6</f>
        <v>37692</v>
      </c>
    </row>
    <row r="6412" spans="1:18">
      <c r="A6412">
        <v>76101</v>
      </c>
      <c r="B6412" t="s">
        <v>1227</v>
      </c>
      <c r="C6412" t="str">
        <f t="shared" si="366"/>
        <v>湖南财经</v>
      </c>
      <c r="D6412" t="str">
        <f t="shared" si="367"/>
        <v>01</v>
      </c>
      <c r="E6412" t="s">
        <v>427</v>
      </c>
      <c r="F6412">
        <v>203</v>
      </c>
      <c r="G6412">
        <v>103</v>
      </c>
      <c r="H6412">
        <v>82</v>
      </c>
      <c r="I6412">
        <v>61</v>
      </c>
      <c r="J6412">
        <v>46</v>
      </c>
      <c r="K6412">
        <v>43</v>
      </c>
      <c r="L6412">
        <v>0</v>
      </c>
      <c r="M6412">
        <v>2024</v>
      </c>
      <c r="N6412">
        <f>VLOOKUP(E6412, '2024D'!$A$2:$G$339, 2, FALSE)</f>
        <v>214</v>
      </c>
      <c r="O6412">
        <f>VLOOKUP(E6412, '2024D'!$A$2:$G$339, 3, FALSE)</f>
        <v>35341</v>
      </c>
      <c r="P6412">
        <f>_20206[[#This Row],[最低排名]]-_20206[[#This Row],[同分人数]]+1</f>
        <v>35128</v>
      </c>
      <c r="Q6412">
        <f>IF(O6412&gt;=开始!$B$6, 1, 0)</f>
        <v>1</v>
      </c>
      <c r="R6412">
        <f>_20206[[#This Row],[最低排名]]-开始!$B$6</f>
        <v>35341</v>
      </c>
    </row>
    <row r="6413" spans="1:18">
      <c r="A6413">
        <v>76201</v>
      </c>
      <c r="B6413" t="s">
        <v>1228</v>
      </c>
      <c r="C6413" t="str">
        <f t="shared" si="366"/>
        <v>湘理南湖</v>
      </c>
      <c r="D6413" t="str">
        <f t="shared" si="367"/>
        <v>01</v>
      </c>
      <c r="E6413" t="s">
        <v>412</v>
      </c>
      <c r="F6413">
        <v>193</v>
      </c>
      <c r="G6413">
        <v>104</v>
      </c>
      <c r="H6413">
        <v>68</v>
      </c>
      <c r="I6413">
        <v>58</v>
      </c>
      <c r="J6413">
        <v>52</v>
      </c>
      <c r="K6413">
        <v>46</v>
      </c>
      <c r="L6413">
        <v>0</v>
      </c>
      <c r="M6413">
        <v>2024</v>
      </c>
      <c r="N6413">
        <f>VLOOKUP(E6413, '2024D'!$A$2:$G$339, 2, FALSE)</f>
        <v>210</v>
      </c>
      <c r="O6413">
        <f>VLOOKUP(E6413, '2024D'!$A$2:$G$339, 3, FALSE)</f>
        <v>39079</v>
      </c>
      <c r="P6413">
        <f>_20206[[#This Row],[最低排名]]-_20206[[#This Row],[同分人数]]+1</f>
        <v>38870</v>
      </c>
      <c r="Q6413">
        <f>IF(O6413&gt;=开始!$B$6, 1, 0)</f>
        <v>1</v>
      </c>
      <c r="R6413">
        <f>_20206[[#This Row],[最低排名]]-开始!$B$6</f>
        <v>39079</v>
      </c>
    </row>
    <row r="6414" spans="1:18">
      <c r="A6414">
        <v>76203</v>
      </c>
      <c r="B6414" t="s">
        <v>1230</v>
      </c>
      <c r="C6414" t="str">
        <f t="shared" si="366"/>
        <v>湘理南湖</v>
      </c>
      <c r="D6414" t="str">
        <f t="shared" si="367"/>
        <v>03</v>
      </c>
      <c r="E6414" t="s">
        <v>1548</v>
      </c>
      <c r="F6414">
        <v>191</v>
      </c>
      <c r="G6414">
        <v>99</v>
      </c>
      <c r="H6414">
        <v>68</v>
      </c>
      <c r="I6414">
        <v>52</v>
      </c>
      <c r="J6414">
        <v>49</v>
      </c>
      <c r="K6414">
        <v>43</v>
      </c>
      <c r="L6414">
        <v>0</v>
      </c>
      <c r="M6414">
        <v>2024</v>
      </c>
      <c r="N6414">
        <f>VLOOKUP(E6414, '2024D'!$A$2:$G$339, 2, FALSE)</f>
        <v>161</v>
      </c>
      <c r="O6414">
        <f>VLOOKUP(E6414, '2024D'!$A$2:$G$339, 3, FALSE)</f>
        <v>41594</v>
      </c>
      <c r="P6414">
        <f>_20206[[#This Row],[最低排名]]-_20206[[#This Row],[同分人数]]+1</f>
        <v>41434</v>
      </c>
      <c r="Q6414">
        <f>IF(O6414&gt;=开始!$B$6, 1, 0)</f>
        <v>1</v>
      </c>
      <c r="R6414">
        <f>_20206[[#This Row],[最低排名]]-开始!$B$6</f>
        <v>41594</v>
      </c>
    </row>
    <row r="6415" spans="1:18">
      <c r="A6415">
        <v>76301</v>
      </c>
      <c r="B6415" t="s">
        <v>1231</v>
      </c>
      <c r="C6415" t="str">
        <f t="shared" si="366"/>
        <v>湖南工大</v>
      </c>
      <c r="D6415" t="str">
        <f t="shared" si="367"/>
        <v>01</v>
      </c>
      <c r="E6415" t="s">
        <v>427</v>
      </c>
      <c r="F6415">
        <v>184</v>
      </c>
      <c r="G6415">
        <v>93</v>
      </c>
      <c r="H6415">
        <v>95</v>
      </c>
      <c r="I6415">
        <v>55</v>
      </c>
      <c r="J6415">
        <v>52</v>
      </c>
      <c r="K6415">
        <v>49</v>
      </c>
      <c r="L6415">
        <v>0</v>
      </c>
      <c r="M6415">
        <v>2024</v>
      </c>
      <c r="N6415">
        <f>VLOOKUP(E6415, '2024D'!$A$2:$G$339, 2, FALSE)</f>
        <v>214</v>
      </c>
      <c r="O6415">
        <f>VLOOKUP(E6415, '2024D'!$A$2:$G$339, 3, FALSE)</f>
        <v>35341</v>
      </c>
      <c r="P6415">
        <f>_20206[[#This Row],[最低排名]]-_20206[[#This Row],[同分人数]]+1</f>
        <v>35128</v>
      </c>
      <c r="Q6415">
        <f>IF(O6415&gt;=开始!$B$6, 1, 0)</f>
        <v>1</v>
      </c>
      <c r="R6415">
        <f>_20206[[#This Row],[最低排名]]-开始!$B$6</f>
        <v>35341</v>
      </c>
    </row>
    <row r="6416" spans="1:18">
      <c r="A6416">
        <v>76302</v>
      </c>
      <c r="B6416" t="s">
        <v>1599</v>
      </c>
      <c r="C6416" t="str">
        <f t="shared" si="366"/>
        <v>湖南工大</v>
      </c>
      <c r="D6416" t="str">
        <f t="shared" si="367"/>
        <v>02</v>
      </c>
      <c r="E6416" t="s">
        <v>427</v>
      </c>
      <c r="F6416">
        <v>190</v>
      </c>
      <c r="G6416">
        <v>97</v>
      </c>
      <c r="H6416">
        <v>98</v>
      </c>
      <c r="I6416">
        <v>58</v>
      </c>
      <c r="J6416">
        <v>46</v>
      </c>
      <c r="K6416">
        <v>43</v>
      </c>
      <c r="L6416">
        <v>0</v>
      </c>
      <c r="M6416">
        <v>2024</v>
      </c>
      <c r="N6416">
        <f>VLOOKUP(E6416, '2024D'!$A$2:$G$339, 2, FALSE)</f>
        <v>214</v>
      </c>
      <c r="O6416">
        <f>VLOOKUP(E6416, '2024D'!$A$2:$G$339, 3, FALSE)</f>
        <v>35341</v>
      </c>
      <c r="P6416">
        <f>_20206[[#This Row],[最低排名]]-_20206[[#This Row],[同分人数]]+1</f>
        <v>35128</v>
      </c>
      <c r="Q6416">
        <f>IF(O6416&gt;=开始!$B$6, 1, 0)</f>
        <v>1</v>
      </c>
      <c r="R6416">
        <f>_20206[[#This Row],[最低排名]]-开始!$B$6</f>
        <v>35341</v>
      </c>
    </row>
    <row r="6417" spans="1:18">
      <c r="A6417">
        <v>76303</v>
      </c>
      <c r="B6417" t="s">
        <v>1600</v>
      </c>
      <c r="C6417" t="str">
        <f t="shared" si="366"/>
        <v>湖南工大</v>
      </c>
      <c r="D6417" t="str">
        <f t="shared" si="367"/>
        <v>03</v>
      </c>
      <c r="E6417" t="s">
        <v>228</v>
      </c>
      <c r="F6417">
        <v>187</v>
      </c>
      <c r="G6417">
        <v>100</v>
      </c>
      <c r="H6417">
        <v>78</v>
      </c>
      <c r="I6417">
        <v>67</v>
      </c>
      <c r="J6417">
        <v>64</v>
      </c>
      <c r="K6417">
        <v>43</v>
      </c>
      <c r="L6417">
        <v>0</v>
      </c>
      <c r="M6417">
        <v>2024</v>
      </c>
      <c r="N6417">
        <f>VLOOKUP(E6417, '2024D'!$A$2:$G$339, 2, FALSE)</f>
        <v>243</v>
      </c>
      <c r="O6417">
        <f>VLOOKUP(E6417, '2024D'!$A$2:$G$339, 3, FALSE)</f>
        <v>34482</v>
      </c>
      <c r="P6417">
        <f>_20206[[#This Row],[最低排名]]-_20206[[#This Row],[同分人数]]+1</f>
        <v>34240</v>
      </c>
      <c r="Q6417">
        <f>IF(O6417&gt;=开始!$B$6, 1, 0)</f>
        <v>1</v>
      </c>
      <c r="R6417">
        <f>_20206[[#This Row],[最低排名]]-开始!$B$6</f>
        <v>34482</v>
      </c>
    </row>
    <row r="6418" spans="1:18">
      <c r="A6418">
        <v>77101</v>
      </c>
      <c r="B6418" t="s">
        <v>1232</v>
      </c>
      <c r="C6418" t="str">
        <f t="shared" si="366"/>
        <v>中山大学</v>
      </c>
      <c r="D6418" t="str">
        <f t="shared" si="367"/>
        <v>01</v>
      </c>
      <c r="E6418" t="s">
        <v>11</v>
      </c>
      <c r="F6418">
        <v>248</v>
      </c>
      <c r="G6418">
        <v>140</v>
      </c>
      <c r="H6418">
        <v>130</v>
      </c>
      <c r="I6418">
        <v>67</v>
      </c>
      <c r="J6418">
        <v>67</v>
      </c>
      <c r="K6418">
        <v>61</v>
      </c>
      <c r="L6418">
        <v>0</v>
      </c>
      <c r="M6418">
        <v>2024</v>
      </c>
      <c r="N6418">
        <f>VLOOKUP(E6418, '2024D'!$A$2:$G$339, 2, FALSE)</f>
        <v>145</v>
      </c>
      <c r="O6418">
        <f>VLOOKUP(E6418, '2024D'!$A$2:$G$339, 3, FALSE)</f>
        <v>3676</v>
      </c>
      <c r="P6418">
        <f>_20206[[#This Row],[最低排名]]-_20206[[#This Row],[同分人数]]+1</f>
        <v>3532</v>
      </c>
      <c r="Q6418">
        <f>IF(O6418&gt;=开始!$B$6, 1, 0)</f>
        <v>1</v>
      </c>
      <c r="R6418">
        <f>_20206[[#This Row],[最低排名]]-开始!$B$6</f>
        <v>3676</v>
      </c>
    </row>
    <row r="6419" spans="1:18">
      <c r="A6419">
        <v>77102</v>
      </c>
      <c r="B6419" t="s">
        <v>1233</v>
      </c>
      <c r="C6419" t="str">
        <f t="shared" si="366"/>
        <v>中山大学</v>
      </c>
      <c r="D6419" t="str">
        <f t="shared" si="367"/>
        <v>02</v>
      </c>
      <c r="E6419" t="s">
        <v>27</v>
      </c>
      <c r="F6419">
        <v>235</v>
      </c>
      <c r="G6419">
        <v>121</v>
      </c>
      <c r="H6419">
        <v>131</v>
      </c>
      <c r="I6419">
        <v>70</v>
      </c>
      <c r="J6419">
        <v>67</v>
      </c>
      <c r="K6419">
        <v>64</v>
      </c>
      <c r="L6419">
        <v>0</v>
      </c>
      <c r="M6419">
        <v>2024</v>
      </c>
      <c r="N6419">
        <f>VLOOKUP(E6419, '2024D'!$A$2:$G$339, 2, FALSE)</f>
        <v>163</v>
      </c>
      <c r="O6419">
        <f>VLOOKUP(E6419, '2024D'!$A$2:$G$339, 3, FALSE)</f>
        <v>4662</v>
      </c>
      <c r="P6419">
        <f>_20206[[#This Row],[最低排名]]-_20206[[#This Row],[同分人数]]+1</f>
        <v>4500</v>
      </c>
      <c r="Q6419">
        <f>IF(O6419&gt;=开始!$B$6, 1, 0)</f>
        <v>1</v>
      </c>
      <c r="R6419">
        <f>_20206[[#This Row],[最低排名]]-开始!$B$6</f>
        <v>4662</v>
      </c>
    </row>
    <row r="6420" spans="1:18">
      <c r="A6420">
        <v>77201</v>
      </c>
      <c r="B6420" t="s">
        <v>1235</v>
      </c>
      <c r="C6420" t="str">
        <f t="shared" si="366"/>
        <v>华南理工</v>
      </c>
      <c r="D6420" t="str">
        <f t="shared" si="367"/>
        <v>01</v>
      </c>
      <c r="E6420" t="s">
        <v>601</v>
      </c>
      <c r="F6420">
        <v>239</v>
      </c>
      <c r="G6420">
        <v>133</v>
      </c>
      <c r="H6420">
        <v>129</v>
      </c>
      <c r="I6420">
        <v>70</v>
      </c>
      <c r="J6420">
        <v>67</v>
      </c>
      <c r="K6420">
        <v>67</v>
      </c>
      <c r="L6420">
        <v>0</v>
      </c>
      <c r="M6420">
        <v>2024</v>
      </c>
      <c r="N6420">
        <f>VLOOKUP(E6420, '2024D'!$A$2:$G$339, 2, FALSE)</f>
        <v>170</v>
      </c>
      <c r="O6420">
        <f>VLOOKUP(E6420, '2024D'!$A$2:$G$339, 3, FALSE)</f>
        <v>3846</v>
      </c>
      <c r="P6420">
        <f>_20206[[#This Row],[最低排名]]-_20206[[#This Row],[同分人数]]+1</f>
        <v>3677</v>
      </c>
      <c r="Q6420">
        <f>IF(O6420&gt;=开始!$B$6, 1, 0)</f>
        <v>1</v>
      </c>
      <c r="R6420">
        <f>_20206[[#This Row],[最低排名]]-开始!$B$6</f>
        <v>3846</v>
      </c>
    </row>
    <row r="6421" spans="1:18">
      <c r="A6421">
        <v>77202</v>
      </c>
      <c r="B6421" t="s">
        <v>1236</v>
      </c>
      <c r="C6421" t="str">
        <f t="shared" si="366"/>
        <v>华南理工</v>
      </c>
      <c r="D6421" t="str">
        <f t="shared" si="367"/>
        <v>02</v>
      </c>
      <c r="E6421" t="s">
        <v>332</v>
      </c>
      <c r="F6421">
        <v>237</v>
      </c>
      <c r="G6421">
        <v>119</v>
      </c>
      <c r="H6421">
        <v>128</v>
      </c>
      <c r="I6421">
        <v>67</v>
      </c>
      <c r="J6421">
        <v>67</v>
      </c>
      <c r="K6421">
        <v>64</v>
      </c>
      <c r="L6421">
        <v>0</v>
      </c>
      <c r="M6421">
        <v>2024</v>
      </c>
      <c r="N6421">
        <f>VLOOKUP(E6421, '2024D'!$A$2:$G$339, 2, FALSE)</f>
        <v>176</v>
      </c>
      <c r="O6421">
        <f>VLOOKUP(E6421, '2024D'!$A$2:$G$339, 3, FALSE)</f>
        <v>5356</v>
      </c>
      <c r="P6421">
        <f>_20206[[#This Row],[最低排名]]-_20206[[#This Row],[同分人数]]+1</f>
        <v>5181</v>
      </c>
      <c r="Q6421">
        <f>IF(O6421&gt;=开始!$B$6, 1, 0)</f>
        <v>1</v>
      </c>
      <c r="R6421">
        <f>_20206[[#This Row],[最低排名]]-开始!$B$6</f>
        <v>5356</v>
      </c>
    </row>
    <row r="6422" spans="1:18">
      <c r="A6422">
        <v>77301</v>
      </c>
      <c r="B6422" t="s">
        <v>1237</v>
      </c>
      <c r="C6422" t="str">
        <f t="shared" si="366"/>
        <v>暨南大学</v>
      </c>
      <c r="D6422" t="str">
        <f t="shared" si="367"/>
        <v>01</v>
      </c>
      <c r="E6422" t="s">
        <v>64</v>
      </c>
      <c r="F6422">
        <v>232</v>
      </c>
      <c r="G6422">
        <v>129</v>
      </c>
      <c r="H6422">
        <v>122</v>
      </c>
      <c r="I6422">
        <v>67</v>
      </c>
      <c r="J6422">
        <v>61</v>
      </c>
      <c r="K6422">
        <v>58</v>
      </c>
      <c r="L6422">
        <v>0</v>
      </c>
      <c r="M6422">
        <v>2024</v>
      </c>
      <c r="N6422">
        <f>VLOOKUP(E6422, '2024D'!$A$2:$G$339, 2, FALSE)</f>
        <v>224</v>
      </c>
      <c r="O6422">
        <f>VLOOKUP(E6422, '2024D'!$A$2:$G$339, 3, FALSE)</f>
        <v>9848</v>
      </c>
      <c r="P6422">
        <f>_20206[[#This Row],[最低排名]]-_20206[[#This Row],[同分人数]]+1</f>
        <v>9625</v>
      </c>
      <c r="Q6422">
        <f>IF(O6422&gt;=开始!$B$6, 1, 0)</f>
        <v>1</v>
      </c>
      <c r="R6422">
        <f>_20206[[#This Row],[最低排名]]-开始!$B$6</f>
        <v>9848</v>
      </c>
    </row>
    <row r="6423" spans="1:18">
      <c r="A6423">
        <v>77302</v>
      </c>
      <c r="B6423" t="s">
        <v>1238</v>
      </c>
      <c r="C6423" t="str">
        <f t="shared" si="366"/>
        <v>暨南大学</v>
      </c>
      <c r="D6423" t="str">
        <f t="shared" si="367"/>
        <v>02</v>
      </c>
      <c r="E6423" t="s">
        <v>66</v>
      </c>
      <c r="F6423">
        <v>221</v>
      </c>
      <c r="G6423">
        <v>114</v>
      </c>
      <c r="H6423">
        <v>135</v>
      </c>
      <c r="I6423">
        <v>61</v>
      </c>
      <c r="J6423">
        <v>61</v>
      </c>
      <c r="K6423">
        <v>61</v>
      </c>
      <c r="L6423">
        <v>0</v>
      </c>
      <c r="M6423">
        <v>2024</v>
      </c>
      <c r="N6423">
        <f>VLOOKUP(E6423, '2024D'!$A$2:$G$339, 2, FALSE)</f>
        <v>221</v>
      </c>
      <c r="O6423">
        <f>VLOOKUP(E6423, '2024D'!$A$2:$G$339, 3, FALSE)</f>
        <v>10069</v>
      </c>
      <c r="P6423">
        <f>_20206[[#This Row],[最低排名]]-_20206[[#This Row],[同分人数]]+1</f>
        <v>9849</v>
      </c>
      <c r="Q6423">
        <f>IF(O6423&gt;=开始!$B$6, 1, 0)</f>
        <v>1</v>
      </c>
      <c r="R6423">
        <f>_20206[[#This Row],[最低排名]]-开始!$B$6</f>
        <v>10069</v>
      </c>
    </row>
    <row r="6424" spans="1:18">
      <c r="A6424">
        <v>77303</v>
      </c>
      <c r="B6424" t="s">
        <v>1239</v>
      </c>
      <c r="C6424" t="str">
        <f t="shared" si="366"/>
        <v>暨南大学</v>
      </c>
      <c r="D6424" t="str">
        <f t="shared" si="367"/>
        <v>03</v>
      </c>
      <c r="E6424" t="s">
        <v>160</v>
      </c>
      <c r="F6424">
        <v>223</v>
      </c>
      <c r="G6424">
        <v>112</v>
      </c>
      <c r="H6424">
        <v>128</v>
      </c>
      <c r="I6424">
        <v>67</v>
      </c>
      <c r="J6424">
        <v>61</v>
      </c>
      <c r="K6424">
        <v>55</v>
      </c>
      <c r="L6424">
        <v>0</v>
      </c>
      <c r="M6424">
        <v>2024</v>
      </c>
      <c r="N6424">
        <f>VLOOKUP(E6424, '2024D'!$A$2:$G$339, 2, FALSE)</f>
        <v>249</v>
      </c>
      <c r="O6424">
        <f>VLOOKUP(E6424, '2024D'!$A$2:$G$339, 3, FALSE)</f>
        <v>11234</v>
      </c>
      <c r="P6424">
        <f>_20206[[#This Row],[最低排名]]-_20206[[#This Row],[同分人数]]+1</f>
        <v>10986</v>
      </c>
      <c r="Q6424">
        <f>IF(O6424&gt;=开始!$B$6, 1, 0)</f>
        <v>1</v>
      </c>
      <c r="R6424">
        <f>_20206[[#This Row],[最低排名]]-开始!$B$6</f>
        <v>11234</v>
      </c>
    </row>
    <row r="6425" spans="1:18">
      <c r="A6425">
        <v>77401</v>
      </c>
      <c r="B6425" t="s">
        <v>1241</v>
      </c>
      <c r="C6425" t="str">
        <f t="shared" si="366"/>
        <v>广东海洋</v>
      </c>
      <c r="D6425" t="str">
        <f t="shared" si="367"/>
        <v>01</v>
      </c>
      <c r="E6425" t="s">
        <v>170</v>
      </c>
      <c r="F6425">
        <v>202</v>
      </c>
      <c r="G6425">
        <v>107</v>
      </c>
      <c r="H6425">
        <v>98</v>
      </c>
      <c r="I6425">
        <v>58</v>
      </c>
      <c r="J6425">
        <v>49</v>
      </c>
      <c r="K6425">
        <v>46</v>
      </c>
      <c r="L6425">
        <v>0</v>
      </c>
      <c r="M6425">
        <v>2024</v>
      </c>
      <c r="N6425">
        <f>VLOOKUP(E6425, '2024D'!$A$2:$G$339, 2, FALSE)</f>
        <v>245</v>
      </c>
      <c r="O6425">
        <f>VLOOKUP(E6425, '2024D'!$A$2:$G$339, 3, FALSE)</f>
        <v>31179</v>
      </c>
      <c r="P6425">
        <f>_20206[[#This Row],[最低排名]]-_20206[[#This Row],[同分人数]]+1</f>
        <v>30935</v>
      </c>
      <c r="Q6425">
        <f>IF(O6425&gt;=开始!$B$6, 1, 0)</f>
        <v>1</v>
      </c>
      <c r="R6425">
        <f>_20206[[#This Row],[最低排名]]-开始!$B$6</f>
        <v>31179</v>
      </c>
    </row>
    <row r="6426" spans="1:18">
      <c r="A6426">
        <v>77402</v>
      </c>
      <c r="B6426" t="s">
        <v>1242</v>
      </c>
      <c r="C6426" t="str">
        <f t="shared" si="366"/>
        <v>广东海洋</v>
      </c>
      <c r="D6426" t="str">
        <f t="shared" si="367"/>
        <v>02</v>
      </c>
      <c r="E6426" t="s">
        <v>335</v>
      </c>
      <c r="F6426">
        <v>196</v>
      </c>
      <c r="G6426">
        <v>102</v>
      </c>
      <c r="H6426">
        <v>98</v>
      </c>
      <c r="I6426">
        <v>55</v>
      </c>
      <c r="J6426">
        <v>49</v>
      </c>
      <c r="K6426">
        <v>49</v>
      </c>
      <c r="L6426">
        <v>0</v>
      </c>
      <c r="M6426">
        <v>2024</v>
      </c>
      <c r="N6426">
        <f>VLOOKUP(E6426, '2024D'!$A$2:$G$339, 2, FALSE)</f>
        <v>251</v>
      </c>
      <c r="O6426">
        <f>VLOOKUP(E6426, '2024D'!$A$2:$G$339, 3, FALSE)</f>
        <v>32641</v>
      </c>
      <c r="P6426">
        <f>_20206[[#This Row],[最低排名]]-_20206[[#This Row],[同分人数]]+1</f>
        <v>32391</v>
      </c>
      <c r="Q6426">
        <f>IF(O6426&gt;=开始!$B$6, 1, 0)</f>
        <v>1</v>
      </c>
      <c r="R6426">
        <f>_20206[[#This Row],[最低排名]]-开始!$B$6</f>
        <v>32641</v>
      </c>
    </row>
    <row r="6427" spans="1:18">
      <c r="A6427">
        <v>77403</v>
      </c>
      <c r="B6427" t="s">
        <v>1243</v>
      </c>
      <c r="C6427" t="str">
        <f t="shared" si="366"/>
        <v>广东海洋</v>
      </c>
      <c r="D6427" t="str">
        <f t="shared" si="367"/>
        <v>03</v>
      </c>
      <c r="E6427" t="s">
        <v>165</v>
      </c>
      <c r="F6427">
        <v>217</v>
      </c>
      <c r="G6427">
        <v>122</v>
      </c>
      <c r="H6427">
        <v>82</v>
      </c>
      <c r="I6427">
        <v>58</v>
      </c>
      <c r="J6427">
        <v>52</v>
      </c>
      <c r="K6427">
        <v>46</v>
      </c>
      <c r="L6427">
        <v>0</v>
      </c>
      <c r="M6427">
        <v>2024</v>
      </c>
      <c r="N6427">
        <f>VLOOKUP(E6427, '2024D'!$A$2:$G$339, 2, FALSE)</f>
        <v>242</v>
      </c>
      <c r="O6427">
        <f>VLOOKUP(E6427, '2024D'!$A$2:$G$339, 3, FALSE)</f>
        <v>30715</v>
      </c>
      <c r="P6427">
        <f>_20206[[#This Row],[最低排名]]-_20206[[#This Row],[同分人数]]+1</f>
        <v>30474</v>
      </c>
      <c r="Q6427">
        <f>IF(O6427&gt;=开始!$B$6, 1, 0)</f>
        <v>1</v>
      </c>
      <c r="R6427">
        <f>_20206[[#This Row],[最低排名]]-开始!$B$6</f>
        <v>30715</v>
      </c>
    </row>
    <row r="6428" spans="1:18">
      <c r="A6428">
        <v>77404</v>
      </c>
      <c r="B6428" t="s">
        <v>1244</v>
      </c>
      <c r="C6428" t="str">
        <f t="shared" si="366"/>
        <v>广东海洋</v>
      </c>
      <c r="D6428" t="str">
        <f t="shared" si="367"/>
        <v>04</v>
      </c>
      <c r="E6428" t="s">
        <v>340</v>
      </c>
      <c r="F6428">
        <v>202</v>
      </c>
      <c r="G6428">
        <v>103</v>
      </c>
      <c r="H6428">
        <v>96</v>
      </c>
      <c r="I6428">
        <v>58</v>
      </c>
      <c r="J6428">
        <v>52</v>
      </c>
      <c r="K6428">
        <v>49</v>
      </c>
      <c r="L6428">
        <v>0</v>
      </c>
      <c r="M6428">
        <v>2024</v>
      </c>
      <c r="N6428">
        <f>VLOOKUP(E6428, '2024D'!$A$2:$G$339, 2, FALSE)</f>
        <v>238</v>
      </c>
      <c r="O6428">
        <f>VLOOKUP(E6428, '2024D'!$A$2:$G$339, 3, FALSE)</f>
        <v>30232</v>
      </c>
      <c r="P6428">
        <f>_20206[[#This Row],[最低排名]]-_20206[[#This Row],[同分人数]]+1</f>
        <v>29995</v>
      </c>
      <c r="Q6428">
        <f>IF(O6428&gt;=开始!$B$6, 1, 0)</f>
        <v>1</v>
      </c>
      <c r="R6428">
        <f>_20206[[#This Row],[最低排名]]-开始!$B$6</f>
        <v>30232</v>
      </c>
    </row>
    <row r="6429" spans="1:18">
      <c r="A6429">
        <v>77501</v>
      </c>
      <c r="B6429" t="s">
        <v>1246</v>
      </c>
      <c r="C6429" t="str">
        <f t="shared" si="366"/>
        <v>广州中医</v>
      </c>
      <c r="D6429" t="str">
        <f t="shared" si="367"/>
        <v>01</v>
      </c>
      <c r="E6429" t="s">
        <v>195</v>
      </c>
      <c r="F6429">
        <v>209</v>
      </c>
      <c r="G6429">
        <v>107</v>
      </c>
      <c r="H6429">
        <v>112</v>
      </c>
      <c r="I6429">
        <v>64</v>
      </c>
      <c r="J6429">
        <v>64</v>
      </c>
      <c r="K6429">
        <v>61</v>
      </c>
      <c r="L6429">
        <v>0</v>
      </c>
      <c r="M6429">
        <v>2024</v>
      </c>
      <c r="N6429">
        <f>VLOOKUP(E6429, '2024D'!$A$2:$G$339, 2, FALSE)</f>
        <v>288</v>
      </c>
      <c r="O6429">
        <f>VLOOKUP(E6429, '2024D'!$A$2:$G$339, 3, FALSE)</f>
        <v>17049</v>
      </c>
      <c r="P6429">
        <f>_20206[[#This Row],[最低排名]]-_20206[[#This Row],[同分人数]]+1</f>
        <v>16762</v>
      </c>
      <c r="Q6429">
        <f>IF(O6429&gt;=开始!$B$6, 1, 0)</f>
        <v>1</v>
      </c>
      <c r="R6429">
        <f>_20206[[#This Row],[最低排名]]-开始!$B$6</f>
        <v>17049</v>
      </c>
    </row>
    <row r="6430" spans="1:18">
      <c r="A6430">
        <v>77601</v>
      </c>
      <c r="B6430" t="s">
        <v>1248</v>
      </c>
      <c r="C6430" t="str">
        <f t="shared" si="366"/>
        <v>广东药科</v>
      </c>
      <c r="D6430" t="str">
        <f t="shared" si="367"/>
        <v>01</v>
      </c>
      <c r="E6430" t="s">
        <v>577</v>
      </c>
      <c r="F6430">
        <v>201</v>
      </c>
      <c r="G6430">
        <v>105</v>
      </c>
      <c r="H6430">
        <v>112</v>
      </c>
      <c r="I6430">
        <v>61</v>
      </c>
      <c r="J6430">
        <v>55</v>
      </c>
      <c r="K6430">
        <v>49</v>
      </c>
      <c r="L6430">
        <v>0</v>
      </c>
      <c r="M6430">
        <v>2024</v>
      </c>
      <c r="N6430">
        <f>VLOOKUP(E6430, '2024D'!$A$2:$G$339, 2, FALSE)</f>
        <v>258</v>
      </c>
      <c r="O6430">
        <f>VLOOKUP(E6430, '2024D'!$A$2:$G$339, 3, FALSE)</f>
        <v>25053</v>
      </c>
      <c r="P6430">
        <f>_20206[[#This Row],[最低排名]]-_20206[[#This Row],[同分人数]]+1</f>
        <v>24796</v>
      </c>
      <c r="Q6430">
        <f>IF(O6430&gt;=开始!$B$6, 1, 0)</f>
        <v>1</v>
      </c>
      <c r="R6430">
        <f>_20206[[#This Row],[最低排名]]-开始!$B$6</f>
        <v>25053</v>
      </c>
    </row>
    <row r="6431" spans="1:18">
      <c r="A6431">
        <v>77701</v>
      </c>
      <c r="B6431" t="s">
        <v>2323</v>
      </c>
      <c r="C6431" t="str">
        <f t="shared" ref="C6431:C6494" si="368">LEFT(B6431, FIND("(", B6431) - 1)</f>
        <v>华南师大</v>
      </c>
      <c r="D6431" t="str">
        <f t="shared" si="367"/>
        <v>01</v>
      </c>
      <c r="E6431" t="s">
        <v>628</v>
      </c>
      <c r="F6431">
        <v>228</v>
      </c>
      <c r="G6431">
        <v>115</v>
      </c>
      <c r="H6431">
        <v>124</v>
      </c>
      <c r="I6431">
        <v>67</v>
      </c>
      <c r="J6431">
        <v>64</v>
      </c>
      <c r="K6431">
        <v>64</v>
      </c>
      <c r="L6431">
        <v>0</v>
      </c>
      <c r="M6431">
        <v>2024</v>
      </c>
      <c r="N6431">
        <f>VLOOKUP(E6431, '2024D'!$A$2:$G$339, 2, FALSE)</f>
        <v>194</v>
      </c>
      <c r="O6431">
        <f>VLOOKUP(E6431, '2024D'!$A$2:$G$339, 3, FALSE)</f>
        <v>8372</v>
      </c>
      <c r="P6431">
        <f>_20206[[#This Row],[最低排名]]-_20206[[#This Row],[同分人数]]+1</f>
        <v>8179</v>
      </c>
      <c r="Q6431">
        <f>IF(O6431&gt;=开始!$B$6, 1, 0)</f>
        <v>1</v>
      </c>
      <c r="R6431">
        <f>_20206[[#This Row],[最低排名]]-开始!$B$6</f>
        <v>8372</v>
      </c>
    </row>
    <row r="6432" spans="1:18">
      <c r="A6432">
        <v>77702</v>
      </c>
      <c r="B6432" t="s">
        <v>2324</v>
      </c>
      <c r="C6432" t="str">
        <f t="shared" si="368"/>
        <v>华南师大</v>
      </c>
      <c r="D6432" t="str">
        <f t="shared" si="367"/>
        <v>02</v>
      </c>
      <c r="E6432" t="s">
        <v>248</v>
      </c>
      <c r="F6432">
        <v>219</v>
      </c>
      <c r="G6432">
        <v>113</v>
      </c>
      <c r="H6432">
        <v>127</v>
      </c>
      <c r="I6432">
        <v>67</v>
      </c>
      <c r="J6432">
        <v>58</v>
      </c>
      <c r="K6432">
        <v>58</v>
      </c>
      <c r="L6432">
        <v>0</v>
      </c>
      <c r="M6432">
        <v>2024</v>
      </c>
      <c r="N6432">
        <f>VLOOKUP(E6432, '2024D'!$A$2:$G$339, 2, FALSE)</f>
        <v>245</v>
      </c>
      <c r="O6432">
        <f>VLOOKUP(E6432, '2024D'!$A$2:$G$339, 3, FALSE)</f>
        <v>12388</v>
      </c>
      <c r="P6432">
        <f>_20206[[#This Row],[最低排名]]-_20206[[#This Row],[同分人数]]+1</f>
        <v>12144</v>
      </c>
      <c r="Q6432">
        <f>IF(O6432&gt;=开始!$B$6, 1, 0)</f>
        <v>1</v>
      </c>
      <c r="R6432">
        <f>_20206[[#This Row],[最低排名]]-开始!$B$6</f>
        <v>12388</v>
      </c>
    </row>
    <row r="6433" spans="1:18">
      <c r="A6433">
        <v>77801</v>
      </c>
      <c r="B6433" t="s">
        <v>1249</v>
      </c>
      <c r="C6433" t="str">
        <f t="shared" si="368"/>
        <v>广东金融</v>
      </c>
      <c r="D6433" t="str">
        <f t="shared" si="367"/>
        <v>01</v>
      </c>
      <c r="E6433" t="s">
        <v>180</v>
      </c>
      <c r="F6433">
        <v>199</v>
      </c>
      <c r="G6433">
        <v>105</v>
      </c>
      <c r="H6433">
        <v>98</v>
      </c>
      <c r="I6433">
        <v>61</v>
      </c>
      <c r="J6433">
        <v>49</v>
      </c>
      <c r="K6433">
        <v>43</v>
      </c>
      <c r="L6433">
        <v>0</v>
      </c>
      <c r="M6433">
        <v>2024</v>
      </c>
      <c r="N6433">
        <f>VLOOKUP(E6433, '2024D'!$A$2:$G$339, 2, FALSE)</f>
        <v>239</v>
      </c>
      <c r="O6433">
        <f>VLOOKUP(E6433, '2024D'!$A$2:$G$339, 3, FALSE)</f>
        <v>31904</v>
      </c>
      <c r="P6433">
        <f>_20206[[#This Row],[最低排名]]-_20206[[#This Row],[同分人数]]+1</f>
        <v>31666</v>
      </c>
      <c r="Q6433">
        <f>IF(O6433&gt;=开始!$B$6, 1, 0)</f>
        <v>1</v>
      </c>
      <c r="R6433">
        <f>_20206[[#This Row],[最低排名]]-开始!$B$6</f>
        <v>31904</v>
      </c>
    </row>
    <row r="6434" spans="1:18">
      <c r="A6434">
        <v>77901</v>
      </c>
      <c r="B6434" t="s">
        <v>1251</v>
      </c>
      <c r="C6434" t="str">
        <f t="shared" si="368"/>
        <v>南方医科</v>
      </c>
      <c r="D6434" t="str">
        <f t="shared" ref="D6434:D6497" si="369">MID(B6434, FIND("(", B6434) + 1, FIND(")", B6434) - FIND("(", B6434) - 1)</f>
        <v>01</v>
      </c>
      <c r="E6434" t="s">
        <v>72</v>
      </c>
      <c r="F6434">
        <v>205</v>
      </c>
      <c r="G6434">
        <v>106</v>
      </c>
      <c r="H6434">
        <v>119</v>
      </c>
      <c r="I6434">
        <v>67</v>
      </c>
      <c r="J6434">
        <v>67</v>
      </c>
      <c r="K6434">
        <v>64</v>
      </c>
      <c r="L6434">
        <v>0</v>
      </c>
      <c r="M6434">
        <v>2024</v>
      </c>
      <c r="N6434">
        <f>VLOOKUP(E6434, '2024D'!$A$2:$G$339, 2, FALSE)</f>
        <v>263</v>
      </c>
      <c r="O6434">
        <f>VLOOKUP(E6434, '2024D'!$A$2:$G$339, 3, FALSE)</f>
        <v>14026</v>
      </c>
      <c r="P6434">
        <f>_20206[[#This Row],[最低排名]]-_20206[[#This Row],[同分人数]]+1</f>
        <v>13764</v>
      </c>
      <c r="Q6434">
        <f>IF(O6434&gt;=开始!$B$6, 1, 0)</f>
        <v>1</v>
      </c>
      <c r="R6434">
        <f>_20206[[#This Row],[最低排名]]-开始!$B$6</f>
        <v>14026</v>
      </c>
    </row>
    <row r="6435" spans="1:18">
      <c r="A6435">
        <v>78001</v>
      </c>
      <c r="B6435" t="s">
        <v>1253</v>
      </c>
      <c r="C6435" t="str">
        <f t="shared" si="368"/>
        <v>华南农大</v>
      </c>
      <c r="D6435" t="str">
        <f t="shared" si="369"/>
        <v>01</v>
      </c>
      <c r="E6435" t="s">
        <v>749</v>
      </c>
      <c r="F6435">
        <v>226</v>
      </c>
      <c r="G6435">
        <v>120</v>
      </c>
      <c r="H6435">
        <v>110</v>
      </c>
      <c r="I6435">
        <v>58</v>
      </c>
      <c r="J6435">
        <v>58</v>
      </c>
      <c r="K6435">
        <v>52</v>
      </c>
      <c r="L6435">
        <v>0</v>
      </c>
      <c r="M6435">
        <v>2024</v>
      </c>
      <c r="N6435">
        <f>VLOOKUP(E6435, '2024D'!$A$2:$G$339, 2, FALSE)</f>
        <v>249</v>
      </c>
      <c r="O6435">
        <f>VLOOKUP(E6435, '2024D'!$A$2:$G$339, 3, FALSE)</f>
        <v>18539</v>
      </c>
      <c r="P6435">
        <f>_20206[[#This Row],[最低排名]]-_20206[[#This Row],[同分人数]]+1</f>
        <v>18291</v>
      </c>
      <c r="Q6435">
        <f>IF(O6435&gt;=开始!$B$6, 1, 0)</f>
        <v>1</v>
      </c>
      <c r="R6435">
        <f>_20206[[#This Row],[最低排名]]-开始!$B$6</f>
        <v>18539</v>
      </c>
    </row>
    <row r="6436" spans="1:18">
      <c r="A6436">
        <v>78101</v>
      </c>
      <c r="B6436" t="s">
        <v>1254</v>
      </c>
      <c r="C6436" t="str">
        <f t="shared" si="368"/>
        <v>珠海科院</v>
      </c>
      <c r="D6436" t="str">
        <f t="shared" si="369"/>
        <v>01</v>
      </c>
      <c r="E6436" t="s">
        <v>408</v>
      </c>
      <c r="F6436">
        <v>172</v>
      </c>
      <c r="G6436">
        <v>97</v>
      </c>
      <c r="H6436">
        <v>91</v>
      </c>
      <c r="I6436">
        <v>64</v>
      </c>
      <c r="J6436">
        <v>49</v>
      </c>
      <c r="K6436">
        <v>43</v>
      </c>
      <c r="L6436">
        <v>0</v>
      </c>
      <c r="M6436">
        <v>2024</v>
      </c>
      <c r="N6436">
        <f>VLOOKUP(E6436, '2024D'!$A$2:$G$339, 2, FALSE)</f>
        <v>219</v>
      </c>
      <c r="O6436">
        <f>VLOOKUP(E6436, '2024D'!$A$2:$G$339, 3, FALSE)</f>
        <v>38662</v>
      </c>
      <c r="P6436">
        <f>_20206[[#This Row],[最低排名]]-_20206[[#This Row],[同分人数]]+1</f>
        <v>38444</v>
      </c>
      <c r="Q6436">
        <f>IF(O6436&gt;=开始!$B$6, 1, 0)</f>
        <v>1</v>
      </c>
      <c r="R6436">
        <f>_20206[[#This Row],[最低排名]]-开始!$B$6</f>
        <v>38662</v>
      </c>
    </row>
    <row r="6437" spans="1:18">
      <c r="A6437">
        <v>78102</v>
      </c>
      <c r="B6437" t="s">
        <v>1255</v>
      </c>
      <c r="C6437" t="str">
        <f t="shared" si="368"/>
        <v>珠海科院</v>
      </c>
      <c r="D6437" t="str">
        <f t="shared" si="369"/>
        <v>02</v>
      </c>
      <c r="E6437" t="s">
        <v>998</v>
      </c>
      <c r="F6437">
        <v>175</v>
      </c>
      <c r="G6437">
        <v>89</v>
      </c>
      <c r="H6437">
        <v>83</v>
      </c>
      <c r="I6437">
        <v>52</v>
      </c>
      <c r="J6437">
        <v>52</v>
      </c>
      <c r="K6437">
        <v>49</v>
      </c>
      <c r="L6437">
        <v>0</v>
      </c>
      <c r="M6437">
        <v>2024</v>
      </c>
      <c r="N6437">
        <f>VLOOKUP(E6437, '2024D'!$A$2:$G$339, 2, FALSE)</f>
        <v>212</v>
      </c>
      <c r="O6437">
        <f>VLOOKUP(E6437, '2024D'!$A$2:$G$339, 3, FALSE)</f>
        <v>40210</v>
      </c>
      <c r="P6437">
        <f>_20206[[#This Row],[最低排名]]-_20206[[#This Row],[同分人数]]+1</f>
        <v>39999</v>
      </c>
      <c r="Q6437">
        <f>IF(O6437&gt;=开始!$B$6, 1, 0)</f>
        <v>1</v>
      </c>
      <c r="R6437">
        <f>_20206[[#This Row],[最低排名]]-开始!$B$6</f>
        <v>40210</v>
      </c>
    </row>
    <row r="6438" spans="1:18">
      <c r="A6438">
        <v>78201</v>
      </c>
      <c r="B6438" t="s">
        <v>1256</v>
      </c>
      <c r="C6438" t="str">
        <f t="shared" si="368"/>
        <v>北师浸会</v>
      </c>
      <c r="D6438" t="str">
        <f t="shared" si="369"/>
        <v>01</v>
      </c>
      <c r="E6438" t="s">
        <v>500</v>
      </c>
      <c r="F6438">
        <v>226</v>
      </c>
      <c r="G6438">
        <v>117</v>
      </c>
      <c r="H6438">
        <v>130</v>
      </c>
      <c r="I6438">
        <v>64</v>
      </c>
      <c r="J6438">
        <v>58</v>
      </c>
      <c r="K6438">
        <v>58</v>
      </c>
      <c r="L6438">
        <v>0</v>
      </c>
      <c r="M6438">
        <v>2024</v>
      </c>
      <c r="N6438">
        <f>VLOOKUP(E6438, '2024D'!$A$2:$G$339, 2, FALSE)</f>
        <v>222</v>
      </c>
      <c r="O6438">
        <f>VLOOKUP(E6438, '2024D'!$A$2:$G$339, 3, FALSE)</f>
        <v>10760</v>
      </c>
      <c r="P6438">
        <f>_20206[[#This Row],[最低排名]]-_20206[[#This Row],[同分人数]]+1</f>
        <v>10539</v>
      </c>
      <c r="Q6438">
        <f>IF(O6438&gt;=开始!$B$6, 1, 0)</f>
        <v>1</v>
      </c>
      <c r="R6438">
        <f>_20206[[#This Row],[最低排名]]-开始!$B$6</f>
        <v>10760</v>
      </c>
    </row>
    <row r="6439" spans="1:18">
      <c r="A6439">
        <v>78202</v>
      </c>
      <c r="B6439" t="s">
        <v>1257</v>
      </c>
      <c r="C6439" t="str">
        <f t="shared" si="368"/>
        <v>北师浸会</v>
      </c>
      <c r="D6439" t="str">
        <f t="shared" si="369"/>
        <v>02</v>
      </c>
      <c r="E6439" t="s">
        <v>189</v>
      </c>
      <c r="F6439">
        <v>237</v>
      </c>
      <c r="G6439">
        <v>129</v>
      </c>
      <c r="H6439">
        <v>130</v>
      </c>
      <c r="I6439">
        <v>61</v>
      </c>
      <c r="J6439">
        <v>55</v>
      </c>
      <c r="K6439">
        <v>52</v>
      </c>
      <c r="L6439">
        <v>0</v>
      </c>
      <c r="M6439">
        <v>2024</v>
      </c>
      <c r="N6439">
        <f>VLOOKUP(E6439, '2024D'!$A$2:$G$339, 2, FALSE)</f>
        <v>225</v>
      </c>
      <c r="O6439">
        <f>VLOOKUP(E6439, '2024D'!$A$2:$G$339, 3, FALSE)</f>
        <v>10985</v>
      </c>
      <c r="P6439">
        <f>_20206[[#This Row],[最低排名]]-_20206[[#This Row],[同分人数]]+1</f>
        <v>10761</v>
      </c>
      <c r="Q6439">
        <f>IF(O6439&gt;=开始!$B$6, 1, 0)</f>
        <v>1</v>
      </c>
      <c r="R6439">
        <f>_20206[[#This Row],[最低排名]]-开始!$B$6</f>
        <v>10985</v>
      </c>
    </row>
    <row r="6440" spans="1:18">
      <c r="A6440">
        <v>78203</v>
      </c>
      <c r="B6440" t="s">
        <v>1258</v>
      </c>
      <c r="C6440" t="str">
        <f t="shared" si="368"/>
        <v>北师浸会</v>
      </c>
      <c r="D6440" t="str">
        <f t="shared" si="369"/>
        <v>03</v>
      </c>
      <c r="E6440" t="s">
        <v>134</v>
      </c>
      <c r="F6440">
        <v>205</v>
      </c>
      <c r="G6440">
        <v>103</v>
      </c>
      <c r="H6440">
        <v>119</v>
      </c>
      <c r="I6440">
        <v>70</v>
      </c>
      <c r="J6440">
        <v>67</v>
      </c>
      <c r="K6440">
        <v>67</v>
      </c>
      <c r="L6440">
        <v>0</v>
      </c>
      <c r="M6440">
        <v>2024</v>
      </c>
      <c r="N6440">
        <f>VLOOKUP(E6440, '2024D'!$A$2:$G$339, 2, FALSE)</f>
        <v>239</v>
      </c>
      <c r="O6440">
        <f>VLOOKUP(E6440, '2024D'!$A$2:$G$339, 3, FALSE)</f>
        <v>12627</v>
      </c>
      <c r="P6440">
        <f>_20206[[#This Row],[最低排名]]-_20206[[#This Row],[同分人数]]+1</f>
        <v>12389</v>
      </c>
      <c r="Q6440">
        <f>IF(O6440&gt;=开始!$B$6, 1, 0)</f>
        <v>1</v>
      </c>
      <c r="R6440">
        <f>_20206[[#This Row],[最低排名]]-开始!$B$6</f>
        <v>12627</v>
      </c>
    </row>
    <row r="6441" spans="1:18">
      <c r="A6441">
        <v>78301</v>
      </c>
      <c r="B6441" t="s">
        <v>1259</v>
      </c>
      <c r="C6441" t="str">
        <f t="shared" si="368"/>
        <v>深圳大学</v>
      </c>
      <c r="D6441" t="str">
        <f t="shared" si="369"/>
        <v>01</v>
      </c>
      <c r="E6441" t="s">
        <v>158</v>
      </c>
      <c r="F6441">
        <v>233</v>
      </c>
      <c r="G6441">
        <v>123</v>
      </c>
      <c r="H6441">
        <v>124</v>
      </c>
      <c r="I6441">
        <v>67</v>
      </c>
      <c r="J6441">
        <v>64</v>
      </c>
      <c r="K6441">
        <v>61</v>
      </c>
      <c r="L6441">
        <v>0</v>
      </c>
      <c r="M6441">
        <v>2024</v>
      </c>
      <c r="N6441">
        <f>VLOOKUP(E6441, '2024D'!$A$2:$G$339, 2, FALSE)</f>
        <v>177</v>
      </c>
      <c r="O6441">
        <f>VLOOKUP(E6441, '2024D'!$A$2:$G$339, 3, FALSE)</f>
        <v>7975</v>
      </c>
      <c r="P6441">
        <f>_20206[[#This Row],[最低排名]]-_20206[[#This Row],[同分人数]]+1</f>
        <v>7799</v>
      </c>
      <c r="Q6441">
        <f>IF(O6441&gt;=开始!$B$6, 1, 0)</f>
        <v>1</v>
      </c>
      <c r="R6441">
        <f>_20206[[#This Row],[最低排名]]-开始!$B$6</f>
        <v>7975</v>
      </c>
    </row>
    <row r="6442" spans="1:18">
      <c r="A6442">
        <v>78302</v>
      </c>
      <c r="B6442" t="s">
        <v>1260</v>
      </c>
      <c r="C6442" t="str">
        <f t="shared" si="368"/>
        <v>深圳大学</v>
      </c>
      <c r="D6442" t="str">
        <f t="shared" si="369"/>
        <v>02</v>
      </c>
      <c r="E6442" t="s">
        <v>189</v>
      </c>
      <c r="F6442">
        <v>220</v>
      </c>
      <c r="G6442">
        <v>116</v>
      </c>
      <c r="H6442">
        <v>132</v>
      </c>
      <c r="I6442">
        <v>67</v>
      </c>
      <c r="J6442">
        <v>61</v>
      </c>
      <c r="K6442">
        <v>55</v>
      </c>
      <c r="L6442">
        <v>0</v>
      </c>
      <c r="M6442">
        <v>2024</v>
      </c>
      <c r="N6442">
        <f>VLOOKUP(E6442, '2024D'!$A$2:$G$339, 2, FALSE)</f>
        <v>225</v>
      </c>
      <c r="O6442">
        <f>VLOOKUP(E6442, '2024D'!$A$2:$G$339, 3, FALSE)</f>
        <v>10985</v>
      </c>
      <c r="P6442">
        <f>_20206[[#This Row],[最低排名]]-_20206[[#This Row],[同分人数]]+1</f>
        <v>10761</v>
      </c>
      <c r="Q6442">
        <f>IF(O6442&gt;=开始!$B$6, 1, 0)</f>
        <v>1</v>
      </c>
      <c r="R6442">
        <f>_20206[[#This Row],[最低排名]]-开始!$B$6</f>
        <v>10985</v>
      </c>
    </row>
    <row r="6443" spans="1:18">
      <c r="A6443">
        <v>78401</v>
      </c>
      <c r="B6443" t="s">
        <v>1261</v>
      </c>
      <c r="C6443" t="str">
        <f t="shared" si="368"/>
        <v>广以理工</v>
      </c>
      <c r="D6443" t="str">
        <f t="shared" si="369"/>
        <v>01</v>
      </c>
      <c r="E6443" t="s">
        <v>160</v>
      </c>
      <c r="F6443">
        <v>220</v>
      </c>
      <c r="G6443">
        <v>117</v>
      </c>
      <c r="H6443">
        <v>128</v>
      </c>
      <c r="I6443">
        <v>67</v>
      </c>
      <c r="J6443">
        <v>61</v>
      </c>
      <c r="K6443">
        <v>58</v>
      </c>
      <c r="L6443">
        <v>0</v>
      </c>
      <c r="M6443">
        <v>2024</v>
      </c>
      <c r="N6443">
        <f>VLOOKUP(E6443, '2024D'!$A$2:$G$339, 2, FALSE)</f>
        <v>249</v>
      </c>
      <c r="O6443">
        <f>VLOOKUP(E6443, '2024D'!$A$2:$G$339, 3, FALSE)</f>
        <v>11234</v>
      </c>
      <c r="P6443">
        <f>_20206[[#This Row],[最低排名]]-_20206[[#This Row],[同分人数]]+1</f>
        <v>10986</v>
      </c>
      <c r="Q6443">
        <f>IF(O6443&gt;=开始!$B$6, 1, 0)</f>
        <v>1</v>
      </c>
      <c r="R6443">
        <f>_20206[[#This Row],[最低排名]]-开始!$B$6</f>
        <v>11234</v>
      </c>
    </row>
    <row r="6444" spans="1:18">
      <c r="A6444">
        <v>78501</v>
      </c>
      <c r="B6444" t="s">
        <v>1262</v>
      </c>
      <c r="C6444" t="str">
        <f t="shared" si="368"/>
        <v>广州医大</v>
      </c>
      <c r="D6444" t="str">
        <f t="shared" si="369"/>
        <v>01</v>
      </c>
      <c r="E6444" t="s">
        <v>66</v>
      </c>
      <c r="F6444">
        <v>230</v>
      </c>
      <c r="G6444">
        <v>120</v>
      </c>
      <c r="H6444">
        <v>126</v>
      </c>
      <c r="I6444">
        <v>61</v>
      </c>
      <c r="J6444">
        <v>61</v>
      </c>
      <c r="K6444">
        <v>61</v>
      </c>
      <c r="L6444">
        <v>0</v>
      </c>
      <c r="M6444">
        <v>2024</v>
      </c>
      <c r="N6444">
        <f>VLOOKUP(E6444, '2024D'!$A$2:$G$339, 2, FALSE)</f>
        <v>221</v>
      </c>
      <c r="O6444">
        <f>VLOOKUP(E6444, '2024D'!$A$2:$G$339, 3, FALSE)</f>
        <v>10069</v>
      </c>
      <c r="P6444">
        <f>_20206[[#This Row],[最低排名]]-_20206[[#This Row],[同分人数]]+1</f>
        <v>9849</v>
      </c>
      <c r="Q6444">
        <f>IF(O6444&gt;=开始!$B$6, 1, 0)</f>
        <v>1</v>
      </c>
      <c r="R6444">
        <f>_20206[[#This Row],[最低排名]]-开始!$B$6</f>
        <v>10069</v>
      </c>
    </row>
    <row r="6445" spans="1:18">
      <c r="A6445">
        <v>78601</v>
      </c>
      <c r="B6445" t="s">
        <v>1263</v>
      </c>
      <c r="C6445" t="str">
        <f t="shared" si="368"/>
        <v>岭南师院</v>
      </c>
      <c r="D6445" t="str">
        <f t="shared" si="369"/>
        <v>01</v>
      </c>
      <c r="E6445" t="s">
        <v>752</v>
      </c>
      <c r="F6445">
        <v>164</v>
      </c>
      <c r="G6445">
        <v>82</v>
      </c>
      <c r="H6445">
        <v>114</v>
      </c>
      <c r="I6445">
        <v>52</v>
      </c>
      <c r="J6445">
        <v>49</v>
      </c>
      <c r="K6445">
        <v>46</v>
      </c>
      <c r="L6445">
        <v>0</v>
      </c>
      <c r="M6445">
        <v>2024</v>
      </c>
      <c r="N6445">
        <f>VLOOKUP(E6445, '2024D'!$A$2:$G$339, 2, FALSE)</f>
        <v>209</v>
      </c>
      <c r="O6445">
        <f>VLOOKUP(E6445, '2024D'!$A$2:$G$339, 3, FALSE)</f>
        <v>37468</v>
      </c>
      <c r="P6445">
        <f>_20206[[#This Row],[最低排名]]-_20206[[#This Row],[同分人数]]+1</f>
        <v>37260</v>
      </c>
      <c r="Q6445">
        <f>IF(O6445&gt;=开始!$B$6, 1, 0)</f>
        <v>1</v>
      </c>
      <c r="R6445">
        <f>_20206[[#This Row],[最低排名]]-开始!$B$6</f>
        <v>37468</v>
      </c>
    </row>
    <row r="6446" spans="1:18">
      <c r="A6446">
        <v>78602</v>
      </c>
      <c r="B6446" t="s">
        <v>1264</v>
      </c>
      <c r="C6446" t="str">
        <f t="shared" si="368"/>
        <v>岭南师院</v>
      </c>
      <c r="D6446" t="str">
        <f t="shared" si="369"/>
        <v>02</v>
      </c>
      <c r="E6446" t="s">
        <v>205</v>
      </c>
      <c r="F6446">
        <v>183</v>
      </c>
      <c r="G6446">
        <v>93</v>
      </c>
      <c r="H6446">
        <v>76</v>
      </c>
      <c r="I6446">
        <v>64</v>
      </c>
      <c r="J6446">
        <v>52</v>
      </c>
      <c r="K6446">
        <v>43</v>
      </c>
      <c r="L6446">
        <v>0</v>
      </c>
      <c r="M6446">
        <v>2024</v>
      </c>
      <c r="N6446">
        <f>VLOOKUP(E6446, '2024D'!$A$2:$G$339, 2, FALSE)</f>
        <v>207</v>
      </c>
      <c r="O6446">
        <f>VLOOKUP(E6446, '2024D'!$A$2:$G$339, 3, FALSE)</f>
        <v>38869</v>
      </c>
      <c r="P6446">
        <f>_20206[[#This Row],[最低排名]]-_20206[[#This Row],[同分人数]]+1</f>
        <v>38663</v>
      </c>
      <c r="Q6446">
        <f>IF(O6446&gt;=开始!$B$6, 1, 0)</f>
        <v>1</v>
      </c>
      <c r="R6446">
        <f>_20206[[#This Row],[最低排名]]-开始!$B$6</f>
        <v>38869</v>
      </c>
    </row>
    <row r="6447" spans="1:18">
      <c r="A6447">
        <v>78603</v>
      </c>
      <c r="B6447" t="s">
        <v>1708</v>
      </c>
      <c r="C6447" t="str">
        <f t="shared" si="368"/>
        <v>岭南师院</v>
      </c>
      <c r="D6447" t="str">
        <f t="shared" si="369"/>
        <v>03</v>
      </c>
      <c r="E6447" t="s">
        <v>309</v>
      </c>
      <c r="F6447">
        <v>196</v>
      </c>
      <c r="G6447">
        <v>104</v>
      </c>
      <c r="H6447">
        <v>96</v>
      </c>
      <c r="I6447">
        <v>55</v>
      </c>
      <c r="J6447">
        <v>52</v>
      </c>
      <c r="K6447">
        <v>43</v>
      </c>
      <c r="L6447">
        <v>0</v>
      </c>
      <c r="M6447">
        <v>2024</v>
      </c>
      <c r="N6447">
        <f>VLOOKUP(E6447, '2024D'!$A$2:$G$339, 2, FALSE)</f>
        <v>250</v>
      </c>
      <c r="O6447">
        <f>VLOOKUP(E6447, '2024D'!$A$2:$G$339, 3, FALSE)</f>
        <v>33781</v>
      </c>
      <c r="P6447">
        <f>_20206[[#This Row],[最低排名]]-_20206[[#This Row],[同分人数]]+1</f>
        <v>33532</v>
      </c>
      <c r="Q6447">
        <f>IF(O6447&gt;=开始!$B$6, 1, 0)</f>
        <v>1</v>
      </c>
      <c r="R6447">
        <f>_20206[[#This Row],[最低排名]]-开始!$B$6</f>
        <v>33781</v>
      </c>
    </row>
    <row r="6448" spans="1:18">
      <c r="A6448">
        <v>78604</v>
      </c>
      <c r="B6448" t="s">
        <v>1709</v>
      </c>
      <c r="C6448" t="str">
        <f t="shared" si="368"/>
        <v>岭南师院</v>
      </c>
      <c r="D6448" t="str">
        <f t="shared" si="369"/>
        <v>04</v>
      </c>
      <c r="E6448" t="s">
        <v>513</v>
      </c>
      <c r="F6448">
        <v>178</v>
      </c>
      <c r="G6448">
        <v>90</v>
      </c>
      <c r="H6448">
        <v>80</v>
      </c>
      <c r="I6448">
        <v>61</v>
      </c>
      <c r="J6448">
        <v>52</v>
      </c>
      <c r="K6448">
        <v>49</v>
      </c>
      <c r="L6448">
        <v>0</v>
      </c>
      <c r="M6448">
        <v>2024</v>
      </c>
      <c r="N6448">
        <f>VLOOKUP(E6448, '2024D'!$A$2:$G$339, 2, FALSE)</f>
        <v>177</v>
      </c>
      <c r="O6448">
        <f>VLOOKUP(E6448, '2024D'!$A$2:$G$339, 3, FALSE)</f>
        <v>38443</v>
      </c>
      <c r="P6448">
        <f>_20206[[#This Row],[最低排名]]-_20206[[#This Row],[同分人数]]+1</f>
        <v>38267</v>
      </c>
      <c r="Q6448">
        <f>IF(O6448&gt;=开始!$B$6, 1, 0)</f>
        <v>1</v>
      </c>
      <c r="R6448">
        <f>_20206[[#This Row],[最低排名]]-开始!$B$6</f>
        <v>38443</v>
      </c>
    </row>
    <row r="6449" spans="1:18">
      <c r="A6449">
        <v>78701</v>
      </c>
      <c r="B6449" t="s">
        <v>1265</v>
      </c>
      <c r="C6449" t="str">
        <f t="shared" si="368"/>
        <v>汕头大学</v>
      </c>
      <c r="D6449" t="str">
        <f t="shared" si="369"/>
        <v>01</v>
      </c>
      <c r="E6449" t="s">
        <v>126</v>
      </c>
      <c r="F6449">
        <v>194</v>
      </c>
      <c r="G6449">
        <v>99</v>
      </c>
      <c r="H6449">
        <v>107</v>
      </c>
      <c r="I6449">
        <v>64</v>
      </c>
      <c r="J6449">
        <v>52</v>
      </c>
      <c r="K6449">
        <v>52</v>
      </c>
      <c r="L6449">
        <v>0</v>
      </c>
      <c r="M6449">
        <v>2024</v>
      </c>
      <c r="N6449">
        <f>VLOOKUP(E6449, '2024D'!$A$2:$G$339, 2, FALSE)</f>
        <v>277</v>
      </c>
      <c r="O6449">
        <f>VLOOKUP(E6449, '2024D'!$A$2:$G$339, 3, FALSE)</f>
        <v>27273</v>
      </c>
      <c r="P6449">
        <f>_20206[[#This Row],[最低排名]]-_20206[[#This Row],[同分人数]]+1</f>
        <v>26997</v>
      </c>
      <c r="Q6449">
        <f>IF(O6449&gt;=开始!$B$6, 1, 0)</f>
        <v>1</v>
      </c>
      <c r="R6449">
        <f>_20206[[#This Row],[最低排名]]-开始!$B$6</f>
        <v>27273</v>
      </c>
    </row>
    <row r="6450" spans="1:18">
      <c r="A6450">
        <v>78801</v>
      </c>
      <c r="B6450" t="s">
        <v>1266</v>
      </c>
      <c r="C6450" t="str">
        <f t="shared" si="368"/>
        <v>广东医科</v>
      </c>
      <c r="D6450" t="str">
        <f t="shared" si="369"/>
        <v>01</v>
      </c>
      <c r="E6450" t="s">
        <v>500</v>
      </c>
      <c r="F6450">
        <v>234</v>
      </c>
      <c r="G6450">
        <v>125</v>
      </c>
      <c r="H6450">
        <v>116</v>
      </c>
      <c r="I6450">
        <v>64</v>
      </c>
      <c r="J6450">
        <v>61</v>
      </c>
      <c r="K6450">
        <v>61</v>
      </c>
      <c r="L6450">
        <v>0</v>
      </c>
      <c r="M6450">
        <v>2024</v>
      </c>
      <c r="N6450">
        <f>VLOOKUP(E6450, '2024D'!$A$2:$G$339, 2, FALSE)</f>
        <v>222</v>
      </c>
      <c r="O6450">
        <f>VLOOKUP(E6450, '2024D'!$A$2:$G$339, 3, FALSE)</f>
        <v>10760</v>
      </c>
      <c r="P6450">
        <f>_20206[[#This Row],[最低排名]]-_20206[[#This Row],[同分人数]]+1</f>
        <v>10539</v>
      </c>
      <c r="Q6450">
        <f>IF(O6450&gt;=开始!$B$6, 1, 0)</f>
        <v>1</v>
      </c>
      <c r="R6450">
        <f>_20206[[#This Row],[最低排名]]-开始!$B$6</f>
        <v>10760</v>
      </c>
    </row>
    <row r="6451" spans="1:18">
      <c r="A6451">
        <v>78802</v>
      </c>
      <c r="B6451" t="s">
        <v>1267</v>
      </c>
      <c r="C6451" t="str">
        <f t="shared" si="368"/>
        <v>广东医科</v>
      </c>
      <c r="D6451" t="str">
        <f t="shared" si="369"/>
        <v>02</v>
      </c>
      <c r="E6451" t="s">
        <v>347</v>
      </c>
      <c r="F6451">
        <v>207</v>
      </c>
      <c r="G6451">
        <v>107</v>
      </c>
      <c r="H6451">
        <v>110</v>
      </c>
      <c r="I6451">
        <v>55</v>
      </c>
      <c r="J6451">
        <v>52</v>
      </c>
      <c r="K6451">
        <v>49</v>
      </c>
      <c r="L6451">
        <v>0</v>
      </c>
      <c r="M6451">
        <v>2024</v>
      </c>
      <c r="N6451">
        <f>VLOOKUP(E6451, '2024D'!$A$2:$G$339, 2, FALSE)</f>
        <v>236</v>
      </c>
      <c r="O6451">
        <f>VLOOKUP(E6451, '2024D'!$A$2:$G$339, 3, FALSE)</f>
        <v>26270</v>
      </c>
      <c r="P6451">
        <f>_20206[[#This Row],[最低排名]]-_20206[[#This Row],[同分人数]]+1</f>
        <v>26035</v>
      </c>
      <c r="Q6451">
        <f>IF(O6451&gt;=开始!$B$6, 1, 0)</f>
        <v>1</v>
      </c>
      <c r="R6451">
        <f>_20206[[#This Row],[最低排名]]-开始!$B$6</f>
        <v>26270</v>
      </c>
    </row>
    <row r="6452" spans="1:18">
      <c r="A6452">
        <v>78901</v>
      </c>
      <c r="B6452" t="s">
        <v>1268</v>
      </c>
      <c r="C6452" t="str">
        <f t="shared" si="368"/>
        <v>韶关学院</v>
      </c>
      <c r="D6452" t="str">
        <f t="shared" si="369"/>
        <v>01</v>
      </c>
      <c r="E6452" t="s">
        <v>585</v>
      </c>
      <c r="F6452">
        <v>198</v>
      </c>
      <c r="G6452">
        <v>103</v>
      </c>
      <c r="H6452">
        <v>68</v>
      </c>
      <c r="I6452">
        <v>55</v>
      </c>
      <c r="J6452">
        <v>49</v>
      </c>
      <c r="K6452">
        <v>46</v>
      </c>
      <c r="L6452">
        <v>0</v>
      </c>
      <c r="M6452">
        <v>2024</v>
      </c>
      <c r="N6452">
        <f>VLOOKUP(E6452, '2024D'!$A$2:$G$339, 2, FALSE)</f>
        <v>190</v>
      </c>
      <c r="O6452">
        <f>VLOOKUP(E6452, '2024D'!$A$2:$G$339, 3, FALSE)</f>
        <v>39269</v>
      </c>
      <c r="P6452">
        <f>_20206[[#This Row],[最低排名]]-_20206[[#This Row],[同分人数]]+1</f>
        <v>39080</v>
      </c>
      <c r="Q6452">
        <f>IF(O6452&gt;=开始!$B$6, 1, 0)</f>
        <v>1</v>
      </c>
      <c r="R6452">
        <f>_20206[[#This Row],[最低排名]]-开始!$B$6</f>
        <v>39269</v>
      </c>
    </row>
    <row r="6453" spans="1:18">
      <c r="A6453">
        <v>78902</v>
      </c>
      <c r="B6453" t="s">
        <v>1269</v>
      </c>
      <c r="C6453" t="str">
        <f t="shared" si="368"/>
        <v>韶关学院</v>
      </c>
      <c r="D6453" t="str">
        <f t="shared" si="369"/>
        <v>02</v>
      </c>
      <c r="E6453" t="s">
        <v>318</v>
      </c>
      <c r="F6453">
        <v>197</v>
      </c>
      <c r="G6453">
        <v>100</v>
      </c>
      <c r="H6453">
        <v>88</v>
      </c>
      <c r="I6453">
        <v>49</v>
      </c>
      <c r="J6453">
        <v>49</v>
      </c>
      <c r="K6453">
        <v>43</v>
      </c>
      <c r="L6453">
        <v>0</v>
      </c>
      <c r="M6453">
        <v>2024</v>
      </c>
      <c r="N6453">
        <f>VLOOKUP(E6453, '2024D'!$A$2:$G$339, 2, FALSE)</f>
        <v>196</v>
      </c>
      <c r="O6453">
        <f>VLOOKUP(E6453, '2024D'!$A$2:$G$339, 3, FALSE)</f>
        <v>37259</v>
      </c>
      <c r="P6453">
        <f>_20206[[#This Row],[最低排名]]-_20206[[#This Row],[同分人数]]+1</f>
        <v>37064</v>
      </c>
      <c r="Q6453">
        <f>IF(O6453&gt;=开始!$B$6, 1, 0)</f>
        <v>1</v>
      </c>
      <c r="R6453">
        <f>_20206[[#This Row],[最低排名]]-开始!$B$6</f>
        <v>37259</v>
      </c>
    </row>
    <row r="6454" spans="1:18">
      <c r="A6454">
        <v>79001</v>
      </c>
      <c r="B6454" t="s">
        <v>2325</v>
      </c>
      <c r="C6454" t="str">
        <f t="shared" si="368"/>
        <v>广州大学</v>
      </c>
      <c r="D6454" t="str">
        <f t="shared" si="369"/>
        <v>01</v>
      </c>
      <c r="E6454" t="s">
        <v>79</v>
      </c>
      <c r="F6454">
        <v>191</v>
      </c>
      <c r="G6454">
        <v>111</v>
      </c>
      <c r="H6454">
        <v>127</v>
      </c>
      <c r="I6454">
        <v>70</v>
      </c>
      <c r="J6454">
        <v>64</v>
      </c>
      <c r="K6454">
        <v>49</v>
      </c>
      <c r="L6454">
        <v>0</v>
      </c>
      <c r="M6454">
        <v>2024</v>
      </c>
      <c r="N6454">
        <f>VLOOKUP(E6454, '2024D'!$A$2:$G$339, 2, FALSE)</f>
        <v>235</v>
      </c>
      <c r="O6454">
        <f>VLOOKUP(E6454, '2024D'!$A$2:$G$339, 3, FALSE)</f>
        <v>19243</v>
      </c>
      <c r="P6454">
        <f>_20206[[#This Row],[最低排名]]-_20206[[#This Row],[同分人数]]+1</f>
        <v>19009</v>
      </c>
      <c r="Q6454">
        <f>IF(O6454&gt;=开始!$B$6, 1, 0)</f>
        <v>1</v>
      </c>
      <c r="R6454">
        <f>_20206[[#This Row],[最低排名]]-开始!$B$6</f>
        <v>19243</v>
      </c>
    </row>
    <row r="6455" spans="1:18">
      <c r="A6455">
        <v>79101</v>
      </c>
      <c r="B6455" t="s">
        <v>2326</v>
      </c>
      <c r="C6455" t="str">
        <f t="shared" si="368"/>
        <v>哈工深圳</v>
      </c>
      <c r="D6455" t="str">
        <f t="shared" si="369"/>
        <v>01</v>
      </c>
      <c r="E6455" t="s">
        <v>0</v>
      </c>
      <c r="M6455">
        <v>2024</v>
      </c>
      <c r="N6455">
        <f>VLOOKUP(E6455, '2024D'!$A$2:$G$339, 2, FALSE)</f>
        <v>2684</v>
      </c>
      <c r="O6455">
        <f>VLOOKUP(E6455, '2024D'!$A$2:$G$339, 3, FALSE)</f>
        <v>2684</v>
      </c>
      <c r="P6455">
        <f>_20206[[#This Row],[最低排名]]-_20206[[#This Row],[同分人数]]+1</f>
        <v>1</v>
      </c>
      <c r="Q6455">
        <f>IF(O6455&gt;=开始!$B$6, 1, 0)</f>
        <v>1</v>
      </c>
      <c r="R6455">
        <f>_20206[[#This Row],[最低排名]]-开始!$B$6</f>
        <v>2684</v>
      </c>
    </row>
    <row r="6456" spans="1:18">
      <c r="A6456">
        <v>79301</v>
      </c>
      <c r="B6456" t="s">
        <v>1270</v>
      </c>
      <c r="C6456" t="str">
        <f t="shared" si="368"/>
        <v>桂林电子</v>
      </c>
      <c r="D6456" t="str">
        <f t="shared" si="369"/>
        <v>01</v>
      </c>
      <c r="E6456" t="s">
        <v>296</v>
      </c>
      <c r="F6456">
        <v>204</v>
      </c>
      <c r="G6456">
        <v>106</v>
      </c>
      <c r="H6456">
        <v>118</v>
      </c>
      <c r="I6456">
        <v>61</v>
      </c>
      <c r="J6456">
        <v>61</v>
      </c>
      <c r="K6456">
        <v>61</v>
      </c>
      <c r="L6456">
        <v>0</v>
      </c>
      <c r="M6456">
        <v>2024</v>
      </c>
      <c r="N6456">
        <f>VLOOKUP(E6456, '2024D'!$A$2:$G$339, 2, FALSE)</f>
        <v>223</v>
      </c>
      <c r="O6456">
        <f>VLOOKUP(E6456, '2024D'!$A$2:$G$339, 3, FALSE)</f>
        <v>18290</v>
      </c>
      <c r="P6456">
        <f>_20206[[#This Row],[最低排名]]-_20206[[#This Row],[同分人数]]+1</f>
        <v>18068</v>
      </c>
      <c r="Q6456">
        <f>IF(O6456&gt;=开始!$B$6, 1, 0)</f>
        <v>1</v>
      </c>
      <c r="R6456">
        <f>_20206[[#This Row],[最低排名]]-开始!$B$6</f>
        <v>18290</v>
      </c>
    </row>
    <row r="6457" spans="1:18">
      <c r="A6457">
        <v>79302</v>
      </c>
      <c r="B6457" t="s">
        <v>1271</v>
      </c>
      <c r="C6457" t="str">
        <f t="shared" si="368"/>
        <v>桂林电子</v>
      </c>
      <c r="D6457" t="str">
        <f t="shared" si="369"/>
        <v>02</v>
      </c>
      <c r="E6457" t="s">
        <v>363</v>
      </c>
      <c r="F6457">
        <v>190</v>
      </c>
      <c r="G6457">
        <v>95</v>
      </c>
      <c r="H6457">
        <v>99</v>
      </c>
      <c r="I6457">
        <v>55</v>
      </c>
      <c r="J6457">
        <v>49</v>
      </c>
      <c r="K6457">
        <v>43</v>
      </c>
      <c r="L6457">
        <v>0</v>
      </c>
      <c r="M6457">
        <v>2024</v>
      </c>
      <c r="N6457">
        <f>VLOOKUP(E6457, '2024D'!$A$2:$G$339, 2, FALSE)</f>
        <v>204</v>
      </c>
      <c r="O6457">
        <f>VLOOKUP(E6457, '2024D'!$A$2:$G$339, 3, FALSE)</f>
        <v>35127</v>
      </c>
      <c r="P6457">
        <f>_20206[[#This Row],[最低排名]]-_20206[[#This Row],[同分人数]]+1</f>
        <v>34924</v>
      </c>
      <c r="Q6457">
        <f>IF(O6457&gt;=开始!$B$6, 1, 0)</f>
        <v>1</v>
      </c>
      <c r="R6457">
        <f>_20206[[#This Row],[最低排名]]-开始!$B$6</f>
        <v>35127</v>
      </c>
    </row>
    <row r="6458" spans="1:18">
      <c r="A6458">
        <v>79401</v>
      </c>
      <c r="B6458" t="s">
        <v>1272</v>
      </c>
      <c r="C6458" t="str">
        <f t="shared" si="368"/>
        <v>桂林理工</v>
      </c>
      <c r="D6458" t="str">
        <f t="shared" si="369"/>
        <v>01</v>
      </c>
      <c r="E6458" t="s">
        <v>447</v>
      </c>
      <c r="F6458">
        <v>183</v>
      </c>
      <c r="G6458">
        <v>92</v>
      </c>
      <c r="H6458">
        <v>88</v>
      </c>
      <c r="I6458">
        <v>52</v>
      </c>
      <c r="J6458">
        <v>52</v>
      </c>
      <c r="K6458">
        <v>46</v>
      </c>
      <c r="L6458">
        <v>0</v>
      </c>
      <c r="M6458">
        <v>2024</v>
      </c>
      <c r="N6458">
        <f>VLOOKUP(E6458, '2024D'!$A$2:$G$339, 2, FALSE)</f>
        <v>213</v>
      </c>
      <c r="O6458">
        <f>VLOOKUP(E6458, '2024D'!$A$2:$G$339, 3, FALSE)</f>
        <v>38266</v>
      </c>
      <c r="P6458">
        <f>_20206[[#This Row],[最低排名]]-_20206[[#This Row],[同分人数]]+1</f>
        <v>38054</v>
      </c>
      <c r="Q6458">
        <f>IF(O6458&gt;=开始!$B$6, 1, 0)</f>
        <v>1</v>
      </c>
      <c r="R6458">
        <f>_20206[[#This Row],[最低排名]]-开始!$B$6</f>
        <v>38266</v>
      </c>
    </row>
    <row r="6459" spans="1:18">
      <c r="A6459">
        <v>79501</v>
      </c>
      <c r="B6459" t="s">
        <v>1273</v>
      </c>
      <c r="C6459" t="str">
        <f t="shared" si="368"/>
        <v>广西师大</v>
      </c>
      <c r="D6459" t="str">
        <f t="shared" si="369"/>
        <v>01</v>
      </c>
      <c r="E6459" t="s">
        <v>528</v>
      </c>
      <c r="F6459">
        <v>192</v>
      </c>
      <c r="G6459">
        <v>97</v>
      </c>
      <c r="H6459">
        <v>86</v>
      </c>
      <c r="I6459">
        <v>61</v>
      </c>
      <c r="J6459">
        <v>52</v>
      </c>
      <c r="K6459">
        <v>49</v>
      </c>
      <c r="L6459">
        <v>0</v>
      </c>
      <c r="M6459">
        <v>2024</v>
      </c>
      <c r="N6459">
        <f>VLOOKUP(E6459, '2024D'!$A$2:$G$339, 2, FALSE)</f>
        <v>240</v>
      </c>
      <c r="O6459">
        <f>VLOOKUP(E6459, '2024D'!$A$2:$G$339, 3, FALSE)</f>
        <v>34239</v>
      </c>
      <c r="P6459">
        <f>_20206[[#This Row],[最低排名]]-_20206[[#This Row],[同分人数]]+1</f>
        <v>34000</v>
      </c>
      <c r="Q6459">
        <f>IF(O6459&gt;=开始!$B$6, 1, 0)</f>
        <v>1</v>
      </c>
      <c r="R6459">
        <f>_20206[[#This Row],[最低排名]]-开始!$B$6</f>
        <v>34239</v>
      </c>
    </row>
    <row r="6460" spans="1:18">
      <c r="A6460">
        <v>79502</v>
      </c>
      <c r="B6460" t="s">
        <v>1274</v>
      </c>
      <c r="C6460" t="str">
        <f t="shared" si="368"/>
        <v>广西师大</v>
      </c>
      <c r="D6460" t="str">
        <f t="shared" si="369"/>
        <v>02</v>
      </c>
      <c r="E6460" t="s">
        <v>141</v>
      </c>
      <c r="F6460">
        <v>193</v>
      </c>
      <c r="G6460">
        <v>106</v>
      </c>
      <c r="H6460">
        <v>103</v>
      </c>
      <c r="I6460">
        <v>67</v>
      </c>
      <c r="J6460">
        <v>55</v>
      </c>
      <c r="K6460">
        <v>52</v>
      </c>
      <c r="L6460">
        <v>0</v>
      </c>
      <c r="M6460">
        <v>2024</v>
      </c>
      <c r="N6460">
        <f>VLOOKUP(E6460, '2024D'!$A$2:$G$339, 2, FALSE)</f>
        <v>248</v>
      </c>
      <c r="O6460">
        <f>VLOOKUP(E6460, '2024D'!$A$2:$G$339, 3, FALSE)</f>
        <v>26996</v>
      </c>
      <c r="P6460">
        <f>_20206[[#This Row],[最低排名]]-_20206[[#This Row],[同分人数]]+1</f>
        <v>26749</v>
      </c>
      <c r="Q6460">
        <f>IF(O6460&gt;=开始!$B$6, 1, 0)</f>
        <v>1</v>
      </c>
      <c r="R6460">
        <f>_20206[[#This Row],[最低排名]]-开始!$B$6</f>
        <v>26996</v>
      </c>
    </row>
    <row r="6461" spans="1:18">
      <c r="A6461">
        <v>79503</v>
      </c>
      <c r="B6461" t="s">
        <v>1275</v>
      </c>
      <c r="C6461" t="str">
        <f t="shared" si="368"/>
        <v>广西师大</v>
      </c>
      <c r="D6461" t="str">
        <f t="shared" si="369"/>
        <v>03</v>
      </c>
      <c r="E6461" t="s">
        <v>335</v>
      </c>
      <c r="F6461">
        <v>188</v>
      </c>
      <c r="G6461">
        <v>95</v>
      </c>
      <c r="H6461">
        <v>88</v>
      </c>
      <c r="I6461">
        <v>61</v>
      </c>
      <c r="J6461">
        <v>55</v>
      </c>
      <c r="K6461">
        <v>55</v>
      </c>
      <c r="L6461">
        <v>0</v>
      </c>
      <c r="M6461">
        <v>2024</v>
      </c>
      <c r="N6461">
        <f>VLOOKUP(E6461, '2024D'!$A$2:$G$339, 2, FALSE)</f>
        <v>251</v>
      </c>
      <c r="O6461">
        <f>VLOOKUP(E6461, '2024D'!$A$2:$G$339, 3, FALSE)</f>
        <v>32641</v>
      </c>
      <c r="P6461">
        <f>_20206[[#This Row],[最低排名]]-_20206[[#This Row],[同分人数]]+1</f>
        <v>32391</v>
      </c>
      <c r="Q6461">
        <f>IF(O6461&gt;=开始!$B$6, 1, 0)</f>
        <v>1</v>
      </c>
      <c r="R6461">
        <f>_20206[[#This Row],[最低排名]]-开始!$B$6</f>
        <v>32641</v>
      </c>
    </row>
    <row r="6462" spans="1:18">
      <c r="A6462">
        <v>79601</v>
      </c>
      <c r="B6462" t="s">
        <v>1279</v>
      </c>
      <c r="C6462" t="str">
        <f t="shared" si="368"/>
        <v>广西大学</v>
      </c>
      <c r="D6462" t="str">
        <f t="shared" si="369"/>
        <v>01</v>
      </c>
      <c r="E6462" t="s">
        <v>168</v>
      </c>
      <c r="F6462">
        <v>211</v>
      </c>
      <c r="G6462">
        <v>112</v>
      </c>
      <c r="H6462">
        <v>119</v>
      </c>
      <c r="I6462">
        <v>61</v>
      </c>
      <c r="J6462">
        <v>52</v>
      </c>
      <c r="K6462">
        <v>52</v>
      </c>
      <c r="L6462">
        <v>0</v>
      </c>
      <c r="M6462">
        <v>2024</v>
      </c>
      <c r="N6462">
        <f>VLOOKUP(E6462, '2024D'!$A$2:$G$339, 2, FALSE)</f>
        <v>247</v>
      </c>
      <c r="O6462">
        <f>VLOOKUP(E6462, '2024D'!$A$2:$G$339, 3, FALSE)</f>
        <v>20693</v>
      </c>
      <c r="P6462">
        <f>_20206[[#This Row],[最低排名]]-_20206[[#This Row],[同分人数]]+1</f>
        <v>20447</v>
      </c>
      <c r="Q6462">
        <f>IF(O6462&gt;=开始!$B$6, 1, 0)</f>
        <v>1</v>
      </c>
      <c r="R6462">
        <f>_20206[[#This Row],[最低排名]]-开始!$B$6</f>
        <v>20693</v>
      </c>
    </row>
    <row r="6463" spans="1:18">
      <c r="A6463">
        <v>79701</v>
      </c>
      <c r="B6463" t="s">
        <v>2327</v>
      </c>
      <c r="C6463" t="str">
        <f t="shared" si="368"/>
        <v>南宁师大</v>
      </c>
      <c r="D6463" t="str">
        <f t="shared" si="369"/>
        <v>01</v>
      </c>
      <c r="E6463" t="s">
        <v>412</v>
      </c>
      <c r="F6463">
        <v>192</v>
      </c>
      <c r="G6463">
        <v>100</v>
      </c>
      <c r="H6463">
        <v>84</v>
      </c>
      <c r="I6463">
        <v>49</v>
      </c>
      <c r="J6463">
        <v>46</v>
      </c>
      <c r="K6463">
        <v>46</v>
      </c>
      <c r="L6463">
        <v>0</v>
      </c>
      <c r="M6463">
        <v>2024</v>
      </c>
      <c r="N6463">
        <f>VLOOKUP(E6463, '2024D'!$A$2:$G$339, 2, FALSE)</f>
        <v>210</v>
      </c>
      <c r="O6463">
        <f>VLOOKUP(E6463, '2024D'!$A$2:$G$339, 3, FALSE)</f>
        <v>39079</v>
      </c>
      <c r="P6463">
        <f>_20206[[#This Row],[最低排名]]-_20206[[#This Row],[同分人数]]+1</f>
        <v>38870</v>
      </c>
      <c r="Q6463">
        <f>IF(O6463&gt;=开始!$B$6, 1, 0)</f>
        <v>1</v>
      </c>
      <c r="R6463">
        <f>_20206[[#This Row],[最低排名]]-开始!$B$6</f>
        <v>39079</v>
      </c>
    </row>
    <row r="6464" spans="1:18">
      <c r="A6464">
        <v>79801</v>
      </c>
      <c r="B6464" t="s">
        <v>2328</v>
      </c>
      <c r="C6464" t="str">
        <f t="shared" si="368"/>
        <v>桂林医学</v>
      </c>
      <c r="D6464" t="str">
        <f t="shared" si="369"/>
        <v>01</v>
      </c>
      <c r="E6464" t="s">
        <v>433</v>
      </c>
      <c r="F6464">
        <v>191</v>
      </c>
      <c r="G6464">
        <v>102</v>
      </c>
      <c r="H6464">
        <v>116</v>
      </c>
      <c r="I6464">
        <v>49</v>
      </c>
      <c r="J6464">
        <v>49</v>
      </c>
      <c r="K6464">
        <v>49</v>
      </c>
      <c r="L6464">
        <v>0</v>
      </c>
      <c r="M6464">
        <v>2024</v>
      </c>
      <c r="N6464">
        <f>VLOOKUP(E6464, '2024D'!$A$2:$G$339, 2, FALSE)</f>
        <v>219</v>
      </c>
      <c r="O6464">
        <f>VLOOKUP(E6464, '2024D'!$A$2:$G$339, 3, FALSE)</f>
        <v>30934</v>
      </c>
      <c r="P6464">
        <f>_20206[[#This Row],[最低排名]]-_20206[[#This Row],[同分人数]]+1</f>
        <v>30716</v>
      </c>
      <c r="Q6464">
        <f>IF(O6464&gt;=开始!$B$6, 1, 0)</f>
        <v>1</v>
      </c>
      <c r="R6464">
        <f>_20206[[#This Row],[最低排名]]-开始!$B$6</f>
        <v>30934</v>
      </c>
    </row>
    <row r="6465" spans="1:18">
      <c r="A6465">
        <v>79901</v>
      </c>
      <c r="B6465" t="s">
        <v>1280</v>
      </c>
      <c r="C6465" t="str">
        <f t="shared" si="368"/>
        <v>梧州学院</v>
      </c>
      <c r="D6465" t="str">
        <f t="shared" si="369"/>
        <v>01</v>
      </c>
      <c r="E6465" t="s">
        <v>752</v>
      </c>
      <c r="F6465">
        <v>202</v>
      </c>
      <c r="G6465">
        <v>102</v>
      </c>
      <c r="H6465">
        <v>73</v>
      </c>
      <c r="I6465">
        <v>55</v>
      </c>
      <c r="J6465">
        <v>52</v>
      </c>
      <c r="K6465">
        <v>43</v>
      </c>
      <c r="L6465">
        <v>0</v>
      </c>
      <c r="M6465">
        <v>2024</v>
      </c>
      <c r="N6465">
        <f>VLOOKUP(E6465, '2024D'!$A$2:$G$339, 2, FALSE)</f>
        <v>209</v>
      </c>
      <c r="O6465">
        <f>VLOOKUP(E6465, '2024D'!$A$2:$G$339, 3, FALSE)</f>
        <v>37468</v>
      </c>
      <c r="P6465">
        <f>_20206[[#This Row],[最低排名]]-_20206[[#This Row],[同分人数]]+1</f>
        <v>37260</v>
      </c>
      <c r="Q6465">
        <f>IF(O6465&gt;=开始!$B$6, 1, 0)</f>
        <v>1</v>
      </c>
      <c r="R6465">
        <f>_20206[[#This Row],[最低排名]]-开始!$B$6</f>
        <v>37468</v>
      </c>
    </row>
    <row r="6466" spans="1:18">
      <c r="A6466">
        <v>79902</v>
      </c>
      <c r="B6466" t="s">
        <v>2329</v>
      </c>
      <c r="C6466" t="str">
        <f t="shared" si="368"/>
        <v>梧州学院</v>
      </c>
      <c r="D6466" t="str">
        <f t="shared" si="369"/>
        <v>02</v>
      </c>
      <c r="E6466" t="s">
        <v>513</v>
      </c>
      <c r="F6466">
        <v>191</v>
      </c>
      <c r="G6466">
        <v>96</v>
      </c>
      <c r="H6466">
        <v>73</v>
      </c>
      <c r="I6466">
        <v>58</v>
      </c>
      <c r="J6466">
        <v>52</v>
      </c>
      <c r="K6466">
        <v>46</v>
      </c>
      <c r="L6466">
        <v>0</v>
      </c>
      <c r="M6466">
        <v>2024</v>
      </c>
      <c r="N6466">
        <f>VLOOKUP(E6466, '2024D'!$A$2:$G$339, 2, FALSE)</f>
        <v>177</v>
      </c>
      <c r="O6466">
        <f>VLOOKUP(E6466, '2024D'!$A$2:$G$339, 3, FALSE)</f>
        <v>38443</v>
      </c>
      <c r="P6466">
        <f>_20206[[#This Row],[最低排名]]-_20206[[#This Row],[同分人数]]+1</f>
        <v>38267</v>
      </c>
      <c r="Q6466">
        <f>IF(O6466&gt;=开始!$B$6, 1, 0)</f>
        <v>1</v>
      </c>
      <c r="R6466">
        <f>_20206[[#This Row],[最低排名]]-开始!$B$6</f>
        <v>38443</v>
      </c>
    </row>
    <row r="6467" spans="1:18">
      <c r="A6467">
        <v>80101</v>
      </c>
      <c r="B6467" t="s">
        <v>1281</v>
      </c>
      <c r="C6467" t="str">
        <f t="shared" si="368"/>
        <v>海南大学</v>
      </c>
      <c r="D6467" t="str">
        <f t="shared" si="369"/>
        <v>01</v>
      </c>
      <c r="E6467" t="s">
        <v>502</v>
      </c>
      <c r="F6467">
        <v>225</v>
      </c>
      <c r="G6467">
        <v>116</v>
      </c>
      <c r="H6467">
        <v>131</v>
      </c>
      <c r="I6467">
        <v>58</v>
      </c>
      <c r="J6467">
        <v>55</v>
      </c>
      <c r="K6467">
        <v>52</v>
      </c>
      <c r="L6467">
        <v>0</v>
      </c>
      <c r="M6467">
        <v>2024</v>
      </c>
      <c r="N6467">
        <f>VLOOKUP(E6467, '2024D'!$A$2:$G$339, 2, FALSE)</f>
        <v>255</v>
      </c>
      <c r="O6467">
        <f>VLOOKUP(E6467, '2024D'!$A$2:$G$339, 3, FALSE)</f>
        <v>14281</v>
      </c>
      <c r="P6467">
        <f>_20206[[#This Row],[最低排名]]-_20206[[#This Row],[同分人数]]+1</f>
        <v>14027</v>
      </c>
      <c r="Q6467">
        <f>IF(O6467&gt;=开始!$B$6, 1, 0)</f>
        <v>1</v>
      </c>
      <c r="R6467">
        <f>_20206[[#This Row],[最低排名]]-开始!$B$6</f>
        <v>14281</v>
      </c>
    </row>
    <row r="6468" spans="1:18">
      <c r="A6468">
        <v>80201</v>
      </c>
      <c r="B6468" t="s">
        <v>1285</v>
      </c>
      <c r="C6468" t="str">
        <f t="shared" si="368"/>
        <v>海南师大</v>
      </c>
      <c r="D6468" t="str">
        <f t="shared" si="369"/>
        <v>01</v>
      </c>
      <c r="E6468" t="s">
        <v>162</v>
      </c>
      <c r="F6468">
        <v>211</v>
      </c>
      <c r="G6468">
        <v>113</v>
      </c>
      <c r="H6468">
        <v>111</v>
      </c>
      <c r="I6468">
        <v>55</v>
      </c>
      <c r="J6468">
        <v>49</v>
      </c>
      <c r="K6468">
        <v>49</v>
      </c>
      <c r="L6468">
        <v>0</v>
      </c>
      <c r="M6468">
        <v>2024</v>
      </c>
      <c r="N6468">
        <f>VLOOKUP(E6468, '2024D'!$A$2:$G$339, 2, FALSE)</f>
        <v>278</v>
      </c>
      <c r="O6468">
        <f>VLOOKUP(E6468, '2024D'!$A$2:$G$339, 3, FALSE)</f>
        <v>25819</v>
      </c>
      <c r="P6468">
        <f>_20206[[#This Row],[最低排名]]-_20206[[#This Row],[同分人数]]+1</f>
        <v>25542</v>
      </c>
      <c r="Q6468">
        <f>IF(O6468&gt;=开始!$B$6, 1, 0)</f>
        <v>1</v>
      </c>
      <c r="R6468">
        <f>_20206[[#This Row],[最低排名]]-开始!$B$6</f>
        <v>25819</v>
      </c>
    </row>
    <row r="6469" spans="1:18">
      <c r="A6469">
        <v>80301</v>
      </c>
      <c r="B6469" t="s">
        <v>2330</v>
      </c>
      <c r="C6469" t="str">
        <f t="shared" si="368"/>
        <v>海南医大</v>
      </c>
      <c r="D6469" t="str">
        <f t="shared" si="369"/>
        <v>01</v>
      </c>
      <c r="E6469" t="s">
        <v>132</v>
      </c>
      <c r="F6469">
        <v>216</v>
      </c>
      <c r="G6469">
        <v>110</v>
      </c>
      <c r="H6469">
        <v>122</v>
      </c>
      <c r="I6469">
        <v>61</v>
      </c>
      <c r="J6469">
        <v>61</v>
      </c>
      <c r="K6469">
        <v>52</v>
      </c>
      <c r="L6469">
        <v>0</v>
      </c>
      <c r="M6469">
        <v>2024</v>
      </c>
      <c r="N6469">
        <f>VLOOKUP(E6469, '2024D'!$A$2:$G$339, 2, FALSE)</f>
        <v>233</v>
      </c>
      <c r="O6469">
        <f>VLOOKUP(E6469, '2024D'!$A$2:$G$339, 3, FALSE)</f>
        <v>16483</v>
      </c>
      <c r="P6469">
        <f>_20206[[#This Row],[最低排名]]-_20206[[#This Row],[同分人数]]+1</f>
        <v>16251</v>
      </c>
      <c r="Q6469">
        <f>IF(O6469&gt;=开始!$B$6, 1, 0)</f>
        <v>1</v>
      </c>
      <c r="R6469">
        <f>_20206[[#This Row],[最低排名]]-开始!$B$6</f>
        <v>16483</v>
      </c>
    </row>
    <row r="6470" spans="1:18">
      <c r="A6470">
        <v>80302</v>
      </c>
      <c r="B6470" t="s">
        <v>2331</v>
      </c>
      <c r="C6470" t="str">
        <f t="shared" si="368"/>
        <v>海南医大</v>
      </c>
      <c r="D6470" t="str">
        <f t="shared" si="369"/>
        <v>02</v>
      </c>
      <c r="E6470" t="s">
        <v>120</v>
      </c>
      <c r="F6470">
        <v>198</v>
      </c>
      <c r="G6470">
        <v>104</v>
      </c>
      <c r="H6470">
        <v>105</v>
      </c>
      <c r="I6470">
        <v>67</v>
      </c>
      <c r="J6470">
        <v>58</v>
      </c>
      <c r="K6470">
        <v>52</v>
      </c>
      <c r="L6470">
        <v>0</v>
      </c>
      <c r="M6470">
        <v>2024</v>
      </c>
      <c r="N6470">
        <f>VLOOKUP(E6470, '2024D'!$A$2:$G$339, 2, FALSE)</f>
        <v>225</v>
      </c>
      <c r="O6470">
        <f>VLOOKUP(E6470, '2024D'!$A$2:$G$339, 3, FALSE)</f>
        <v>24562</v>
      </c>
      <c r="P6470">
        <f>_20206[[#This Row],[最低排名]]-_20206[[#This Row],[同分人数]]+1</f>
        <v>24338</v>
      </c>
      <c r="Q6470">
        <f>IF(O6470&gt;=开始!$B$6, 1, 0)</f>
        <v>1</v>
      </c>
      <c r="R6470">
        <f>_20206[[#This Row],[最低排名]]-开始!$B$6</f>
        <v>24562</v>
      </c>
    </row>
    <row r="6471" spans="1:18">
      <c r="A6471">
        <v>80403</v>
      </c>
      <c r="B6471" t="s">
        <v>2332</v>
      </c>
      <c r="C6471" t="str">
        <f t="shared" si="368"/>
        <v>三亚学院</v>
      </c>
      <c r="D6471" t="str">
        <f t="shared" si="369"/>
        <v>03</v>
      </c>
      <c r="E6471" t="s">
        <v>408</v>
      </c>
      <c r="F6471">
        <v>163</v>
      </c>
      <c r="G6471">
        <v>88</v>
      </c>
      <c r="H6471">
        <v>103</v>
      </c>
      <c r="I6471">
        <v>58</v>
      </c>
      <c r="J6471">
        <v>49</v>
      </c>
      <c r="K6471">
        <v>46</v>
      </c>
      <c r="L6471">
        <v>0</v>
      </c>
      <c r="M6471">
        <v>2024</v>
      </c>
      <c r="N6471">
        <f>VLOOKUP(E6471, '2024D'!$A$2:$G$339, 2, FALSE)</f>
        <v>219</v>
      </c>
      <c r="O6471">
        <f>VLOOKUP(E6471, '2024D'!$A$2:$G$339, 3, FALSE)</f>
        <v>38662</v>
      </c>
      <c r="P6471">
        <f>_20206[[#This Row],[最低排名]]-_20206[[#This Row],[同分人数]]+1</f>
        <v>38444</v>
      </c>
      <c r="Q6471">
        <f>IF(O6471&gt;=开始!$B$6, 1, 0)</f>
        <v>1</v>
      </c>
      <c r="R6471">
        <f>_20206[[#This Row],[最低排名]]-开始!$B$6</f>
        <v>38662</v>
      </c>
    </row>
    <row r="6472" spans="1:18">
      <c r="A6472">
        <v>80601</v>
      </c>
      <c r="B6472" t="s">
        <v>1290</v>
      </c>
      <c r="C6472" t="str">
        <f t="shared" si="368"/>
        <v>海南比科</v>
      </c>
      <c r="D6472" t="str">
        <f t="shared" si="369"/>
        <v>01</v>
      </c>
      <c r="E6472" t="s">
        <v>52</v>
      </c>
      <c r="F6472">
        <v>180</v>
      </c>
      <c r="G6472">
        <v>91</v>
      </c>
      <c r="H6472">
        <v>106</v>
      </c>
      <c r="I6472">
        <v>49</v>
      </c>
      <c r="J6472">
        <v>46</v>
      </c>
      <c r="K6472">
        <v>43</v>
      </c>
      <c r="L6472">
        <v>0</v>
      </c>
      <c r="M6472">
        <v>2024</v>
      </c>
      <c r="N6472">
        <f>VLOOKUP(E6472, '2024D'!$A$2:$G$339, 2, FALSE)</f>
        <v>224</v>
      </c>
      <c r="O6472">
        <f>VLOOKUP(E6472, '2024D'!$A$2:$G$339, 3, FALSE)</f>
        <v>37692</v>
      </c>
      <c r="P6472">
        <f>_20206[[#This Row],[最低排名]]-_20206[[#This Row],[同分人数]]+1</f>
        <v>37469</v>
      </c>
      <c r="Q6472">
        <f>IF(O6472&gt;=开始!$B$6, 1, 0)</f>
        <v>1</v>
      </c>
      <c r="R6472">
        <f>_20206[[#This Row],[最低排名]]-开始!$B$6</f>
        <v>37692</v>
      </c>
    </row>
    <row r="6473" spans="1:18">
      <c r="A6473">
        <v>81101</v>
      </c>
      <c r="B6473" t="s">
        <v>1291</v>
      </c>
      <c r="C6473" t="str">
        <f t="shared" si="368"/>
        <v>重庆大学</v>
      </c>
      <c r="D6473" t="str">
        <f t="shared" si="369"/>
        <v>01</v>
      </c>
      <c r="E6473" t="s">
        <v>31</v>
      </c>
      <c r="F6473">
        <v>254</v>
      </c>
      <c r="G6473">
        <v>144</v>
      </c>
      <c r="H6473">
        <v>128</v>
      </c>
      <c r="I6473">
        <v>67</v>
      </c>
      <c r="J6473">
        <v>67</v>
      </c>
      <c r="K6473">
        <v>52</v>
      </c>
      <c r="L6473">
        <v>0</v>
      </c>
      <c r="M6473">
        <v>2024</v>
      </c>
      <c r="N6473">
        <f>VLOOKUP(E6473, '2024D'!$A$2:$G$339, 2, FALSE)</f>
        <v>182</v>
      </c>
      <c r="O6473">
        <f>VLOOKUP(E6473, '2024D'!$A$2:$G$339, 3, FALSE)</f>
        <v>4499</v>
      </c>
      <c r="P6473">
        <f>_20206[[#This Row],[最低排名]]-_20206[[#This Row],[同分人数]]+1</f>
        <v>4318</v>
      </c>
      <c r="Q6473">
        <f>IF(O6473&gt;=开始!$B$6, 1, 0)</f>
        <v>1</v>
      </c>
      <c r="R6473">
        <f>_20206[[#This Row],[最低排名]]-开始!$B$6</f>
        <v>4499</v>
      </c>
    </row>
    <row r="6474" spans="1:18">
      <c r="A6474">
        <v>81102</v>
      </c>
      <c r="B6474" t="s">
        <v>1292</v>
      </c>
      <c r="C6474" t="str">
        <f t="shared" si="368"/>
        <v>重庆大学</v>
      </c>
      <c r="D6474" t="str">
        <f t="shared" si="369"/>
        <v>02</v>
      </c>
      <c r="E6474" t="s">
        <v>33</v>
      </c>
      <c r="F6474">
        <v>230</v>
      </c>
      <c r="G6474">
        <v>118</v>
      </c>
      <c r="H6474">
        <v>138</v>
      </c>
      <c r="I6474">
        <v>67</v>
      </c>
      <c r="J6474">
        <v>64</v>
      </c>
      <c r="K6474">
        <v>58</v>
      </c>
      <c r="L6474">
        <v>0</v>
      </c>
      <c r="M6474">
        <v>2024</v>
      </c>
      <c r="N6474">
        <f>VLOOKUP(E6474, '2024D'!$A$2:$G$339, 2, FALSE)</f>
        <v>173</v>
      </c>
      <c r="O6474">
        <f>VLOOKUP(E6474, '2024D'!$A$2:$G$339, 3, FALSE)</f>
        <v>6458</v>
      </c>
      <c r="P6474">
        <f>_20206[[#This Row],[最低排名]]-_20206[[#This Row],[同分人数]]+1</f>
        <v>6286</v>
      </c>
      <c r="Q6474">
        <f>IF(O6474&gt;=开始!$B$6, 1, 0)</f>
        <v>1</v>
      </c>
      <c r="R6474">
        <f>_20206[[#This Row],[最低排名]]-开始!$B$6</f>
        <v>6458</v>
      </c>
    </row>
    <row r="6475" spans="1:18">
      <c r="A6475">
        <v>81103</v>
      </c>
      <c r="B6475" t="s">
        <v>2333</v>
      </c>
      <c r="C6475" t="str">
        <f t="shared" si="368"/>
        <v>重庆大学</v>
      </c>
      <c r="D6475" t="str">
        <f t="shared" si="369"/>
        <v>03</v>
      </c>
      <c r="E6475" t="s">
        <v>260</v>
      </c>
      <c r="F6475">
        <v>222</v>
      </c>
      <c r="G6475">
        <v>112</v>
      </c>
      <c r="H6475">
        <v>127</v>
      </c>
      <c r="I6475">
        <v>70</v>
      </c>
      <c r="J6475">
        <v>70</v>
      </c>
      <c r="K6475">
        <v>67</v>
      </c>
      <c r="L6475">
        <v>0</v>
      </c>
      <c r="M6475">
        <v>2024</v>
      </c>
      <c r="N6475">
        <f>VLOOKUP(E6475, '2024D'!$A$2:$G$339, 2, FALSE)</f>
        <v>173</v>
      </c>
      <c r="O6475">
        <f>VLOOKUP(E6475, '2024D'!$A$2:$G$339, 3, FALSE)</f>
        <v>6631</v>
      </c>
      <c r="P6475">
        <f>_20206[[#This Row],[最低排名]]-_20206[[#This Row],[同分人数]]+1</f>
        <v>6459</v>
      </c>
      <c r="Q6475">
        <f>IF(O6475&gt;=开始!$B$6, 1, 0)</f>
        <v>1</v>
      </c>
      <c r="R6475">
        <f>_20206[[#This Row],[最低排名]]-开始!$B$6</f>
        <v>6631</v>
      </c>
    </row>
    <row r="6476" spans="1:18">
      <c r="A6476">
        <v>81201</v>
      </c>
      <c r="B6476" t="s">
        <v>1293</v>
      </c>
      <c r="C6476" t="str">
        <f t="shared" si="368"/>
        <v>西南大学</v>
      </c>
      <c r="D6476" t="str">
        <f t="shared" si="369"/>
        <v>01</v>
      </c>
      <c r="E6476" t="s">
        <v>607</v>
      </c>
      <c r="F6476">
        <v>231</v>
      </c>
      <c r="G6476">
        <v>127</v>
      </c>
      <c r="H6476">
        <v>114</v>
      </c>
      <c r="I6476">
        <v>70</v>
      </c>
      <c r="J6476">
        <v>64</v>
      </c>
      <c r="K6476">
        <v>58</v>
      </c>
      <c r="L6476">
        <v>0</v>
      </c>
      <c r="M6476">
        <v>2024</v>
      </c>
      <c r="N6476">
        <f>VLOOKUP(E6476, '2024D'!$A$2:$G$339, 2, FALSE)</f>
        <v>232</v>
      </c>
      <c r="O6476">
        <f>VLOOKUP(E6476, '2024D'!$A$2:$G$339, 3, FALSE)</f>
        <v>10538</v>
      </c>
      <c r="P6476">
        <f>_20206[[#This Row],[最低排名]]-_20206[[#This Row],[同分人数]]+1</f>
        <v>10307</v>
      </c>
      <c r="Q6476">
        <f>IF(O6476&gt;=开始!$B$6, 1, 0)</f>
        <v>1</v>
      </c>
      <c r="R6476">
        <f>_20206[[#This Row],[最低排名]]-开始!$B$6</f>
        <v>10538</v>
      </c>
    </row>
    <row r="6477" spans="1:18">
      <c r="A6477">
        <v>81202</v>
      </c>
      <c r="B6477" t="s">
        <v>1294</v>
      </c>
      <c r="C6477" t="str">
        <f t="shared" si="368"/>
        <v>西南大学</v>
      </c>
      <c r="D6477" t="str">
        <f t="shared" si="369"/>
        <v>02</v>
      </c>
      <c r="E6477" t="s">
        <v>298</v>
      </c>
      <c r="F6477">
        <v>215</v>
      </c>
      <c r="G6477">
        <v>110</v>
      </c>
      <c r="H6477">
        <v>125</v>
      </c>
      <c r="I6477">
        <v>67</v>
      </c>
      <c r="J6477">
        <v>64</v>
      </c>
      <c r="K6477">
        <v>61</v>
      </c>
      <c r="L6477">
        <v>0</v>
      </c>
      <c r="M6477">
        <v>2024</v>
      </c>
      <c r="N6477">
        <f>VLOOKUP(E6477, '2024D'!$A$2:$G$339, 2, FALSE)</f>
        <v>216</v>
      </c>
      <c r="O6477">
        <f>VLOOKUP(E6477, '2024D'!$A$2:$G$339, 3, FALSE)</f>
        <v>11678</v>
      </c>
      <c r="P6477">
        <f>_20206[[#This Row],[最低排名]]-_20206[[#This Row],[同分人数]]+1</f>
        <v>11463</v>
      </c>
      <c r="Q6477">
        <f>IF(O6477&gt;=开始!$B$6, 1, 0)</f>
        <v>1</v>
      </c>
      <c r="R6477">
        <f>_20206[[#This Row],[最低排名]]-开始!$B$6</f>
        <v>11678</v>
      </c>
    </row>
    <row r="6478" spans="1:18">
      <c r="A6478">
        <v>81203</v>
      </c>
      <c r="B6478" t="s">
        <v>1295</v>
      </c>
      <c r="C6478" t="str">
        <f t="shared" si="368"/>
        <v>西南大学</v>
      </c>
      <c r="D6478" t="str">
        <f t="shared" si="369"/>
        <v>03</v>
      </c>
      <c r="E6478" t="s">
        <v>20</v>
      </c>
      <c r="F6478">
        <v>223</v>
      </c>
      <c r="G6478">
        <v>113</v>
      </c>
      <c r="H6478">
        <v>117</v>
      </c>
      <c r="I6478">
        <v>70</v>
      </c>
      <c r="J6478">
        <v>67</v>
      </c>
      <c r="K6478">
        <v>64</v>
      </c>
      <c r="L6478">
        <v>0</v>
      </c>
      <c r="M6478">
        <v>2024</v>
      </c>
      <c r="N6478">
        <f>VLOOKUP(E6478, '2024D'!$A$2:$G$339, 2, FALSE)</f>
        <v>207</v>
      </c>
      <c r="O6478">
        <f>VLOOKUP(E6478, '2024D'!$A$2:$G$339, 3, FALSE)</f>
        <v>9624</v>
      </c>
      <c r="P6478">
        <f>_20206[[#This Row],[最低排名]]-_20206[[#This Row],[同分人数]]+1</f>
        <v>9418</v>
      </c>
      <c r="Q6478">
        <f>IF(O6478&gt;=开始!$B$6, 1, 0)</f>
        <v>1</v>
      </c>
      <c r="R6478">
        <f>_20206[[#This Row],[最低排名]]-开始!$B$6</f>
        <v>9624</v>
      </c>
    </row>
    <row r="6479" spans="1:18">
      <c r="A6479">
        <v>81301</v>
      </c>
      <c r="B6479" t="s">
        <v>1297</v>
      </c>
      <c r="C6479" t="str">
        <f t="shared" si="368"/>
        <v>重庆邮电</v>
      </c>
      <c r="D6479" t="str">
        <f t="shared" si="369"/>
        <v>01</v>
      </c>
      <c r="E6479" t="s">
        <v>607</v>
      </c>
      <c r="F6479">
        <v>223</v>
      </c>
      <c r="G6479">
        <v>115</v>
      </c>
      <c r="H6479">
        <v>125</v>
      </c>
      <c r="I6479">
        <v>67</v>
      </c>
      <c r="J6479">
        <v>67</v>
      </c>
      <c r="K6479">
        <v>55</v>
      </c>
      <c r="L6479">
        <v>0</v>
      </c>
      <c r="M6479">
        <v>2024</v>
      </c>
      <c r="N6479">
        <f>VLOOKUP(E6479, '2024D'!$A$2:$G$339, 2, FALSE)</f>
        <v>232</v>
      </c>
      <c r="O6479">
        <f>VLOOKUP(E6479, '2024D'!$A$2:$G$339, 3, FALSE)</f>
        <v>10538</v>
      </c>
      <c r="P6479">
        <f>_20206[[#This Row],[最低排名]]-_20206[[#This Row],[同分人数]]+1</f>
        <v>10307</v>
      </c>
      <c r="Q6479">
        <f>IF(O6479&gt;=开始!$B$6, 1, 0)</f>
        <v>1</v>
      </c>
      <c r="R6479">
        <f>_20206[[#This Row],[最低排名]]-开始!$B$6</f>
        <v>10538</v>
      </c>
    </row>
    <row r="6480" spans="1:18">
      <c r="A6480">
        <v>81401</v>
      </c>
      <c r="B6480" t="s">
        <v>1298</v>
      </c>
      <c r="C6480" t="str">
        <f t="shared" si="368"/>
        <v>重庆交大</v>
      </c>
      <c r="D6480" t="str">
        <f t="shared" si="369"/>
        <v>01</v>
      </c>
      <c r="E6480" t="s">
        <v>149</v>
      </c>
      <c r="F6480">
        <v>203</v>
      </c>
      <c r="G6480">
        <v>116</v>
      </c>
      <c r="H6480">
        <v>103</v>
      </c>
      <c r="I6480">
        <v>67</v>
      </c>
      <c r="J6480">
        <v>64</v>
      </c>
      <c r="K6480">
        <v>55</v>
      </c>
      <c r="L6480">
        <v>5</v>
      </c>
      <c r="M6480">
        <v>2024</v>
      </c>
      <c r="N6480">
        <f>VLOOKUP(E6480, '2024D'!$A$2:$G$339, 2, FALSE)</f>
        <v>243</v>
      </c>
      <c r="O6480">
        <f>VLOOKUP(E6480, '2024D'!$A$2:$G$339, 3, FALSE)</f>
        <v>20203</v>
      </c>
      <c r="P6480">
        <f>_20206[[#This Row],[最低排名]]-_20206[[#This Row],[同分人数]]+1</f>
        <v>19961</v>
      </c>
      <c r="Q6480">
        <f>IF(O6480&gt;=开始!$B$6, 1, 0)</f>
        <v>1</v>
      </c>
      <c r="R6480">
        <f>_20206[[#This Row],[最低排名]]-开始!$B$6</f>
        <v>20203</v>
      </c>
    </row>
    <row r="6481" spans="1:18">
      <c r="A6481">
        <v>81402</v>
      </c>
      <c r="B6481" t="s">
        <v>1299</v>
      </c>
      <c r="C6481" t="str">
        <f t="shared" si="368"/>
        <v>重庆交大</v>
      </c>
      <c r="D6481" t="str">
        <f t="shared" si="369"/>
        <v>02</v>
      </c>
      <c r="E6481" t="s">
        <v>141</v>
      </c>
      <c r="F6481">
        <v>189</v>
      </c>
      <c r="G6481">
        <v>97</v>
      </c>
      <c r="H6481">
        <v>104</v>
      </c>
      <c r="I6481">
        <v>61</v>
      </c>
      <c r="J6481">
        <v>58</v>
      </c>
      <c r="K6481">
        <v>58</v>
      </c>
      <c r="L6481">
        <v>0</v>
      </c>
      <c r="M6481">
        <v>2024</v>
      </c>
      <c r="N6481">
        <f>VLOOKUP(E6481, '2024D'!$A$2:$G$339, 2, FALSE)</f>
        <v>248</v>
      </c>
      <c r="O6481">
        <f>VLOOKUP(E6481, '2024D'!$A$2:$G$339, 3, FALSE)</f>
        <v>26996</v>
      </c>
      <c r="P6481">
        <f>_20206[[#This Row],[最低排名]]-_20206[[#This Row],[同分人数]]+1</f>
        <v>26749</v>
      </c>
      <c r="Q6481">
        <f>IF(O6481&gt;=开始!$B$6, 1, 0)</f>
        <v>1</v>
      </c>
      <c r="R6481">
        <f>_20206[[#This Row],[最低排名]]-开始!$B$6</f>
        <v>26996</v>
      </c>
    </row>
    <row r="6482" spans="1:18">
      <c r="A6482">
        <v>81501</v>
      </c>
      <c r="B6482" t="s">
        <v>1300</v>
      </c>
      <c r="C6482" t="str">
        <f t="shared" si="368"/>
        <v>重庆医大</v>
      </c>
      <c r="D6482" t="str">
        <f t="shared" si="369"/>
        <v>01</v>
      </c>
      <c r="E6482" t="s">
        <v>107</v>
      </c>
      <c r="F6482">
        <v>231</v>
      </c>
      <c r="G6482">
        <v>130</v>
      </c>
      <c r="H6482">
        <v>122</v>
      </c>
      <c r="I6482">
        <v>64</v>
      </c>
      <c r="J6482">
        <v>64</v>
      </c>
      <c r="K6482">
        <v>61</v>
      </c>
      <c r="L6482">
        <v>0</v>
      </c>
      <c r="M6482">
        <v>2024</v>
      </c>
      <c r="N6482">
        <f>VLOOKUP(E6482, '2024D'!$A$2:$G$339, 2, FALSE)</f>
        <v>231</v>
      </c>
      <c r="O6482">
        <f>VLOOKUP(E6482, '2024D'!$A$2:$G$339, 3, FALSE)</f>
        <v>9417</v>
      </c>
      <c r="P6482">
        <f>_20206[[#This Row],[最低排名]]-_20206[[#This Row],[同分人数]]+1</f>
        <v>9187</v>
      </c>
      <c r="Q6482">
        <f>IF(O6482&gt;=开始!$B$6, 1, 0)</f>
        <v>1</v>
      </c>
      <c r="R6482">
        <f>_20206[[#This Row],[最低排名]]-开始!$B$6</f>
        <v>9417</v>
      </c>
    </row>
    <row r="6483" spans="1:18">
      <c r="A6483">
        <v>81502</v>
      </c>
      <c r="B6483" t="s">
        <v>1301</v>
      </c>
      <c r="C6483" t="str">
        <f t="shared" si="368"/>
        <v>重庆医大</v>
      </c>
      <c r="D6483" t="str">
        <f t="shared" si="369"/>
        <v>02</v>
      </c>
      <c r="E6483" t="s">
        <v>39</v>
      </c>
      <c r="F6483">
        <v>210</v>
      </c>
      <c r="G6483">
        <v>121</v>
      </c>
      <c r="H6483">
        <v>97</v>
      </c>
      <c r="I6483">
        <v>67</v>
      </c>
      <c r="J6483">
        <v>64</v>
      </c>
      <c r="K6483">
        <v>64</v>
      </c>
      <c r="L6483">
        <v>0</v>
      </c>
      <c r="M6483">
        <v>2024</v>
      </c>
      <c r="N6483">
        <f>VLOOKUP(E6483, '2024D'!$A$2:$G$339, 2, FALSE)</f>
        <v>241</v>
      </c>
      <c r="O6483">
        <f>VLOOKUP(E6483, '2024D'!$A$2:$G$339, 3, FALSE)</f>
        <v>19008</v>
      </c>
      <c r="P6483">
        <f>_20206[[#This Row],[最低排名]]-_20206[[#This Row],[同分人数]]+1</f>
        <v>18768</v>
      </c>
      <c r="Q6483">
        <f>IF(O6483&gt;=开始!$B$6, 1, 0)</f>
        <v>1</v>
      </c>
      <c r="R6483">
        <f>_20206[[#This Row],[最低排名]]-开始!$B$6</f>
        <v>19008</v>
      </c>
    </row>
    <row r="6484" spans="1:18">
      <c r="A6484">
        <v>81503</v>
      </c>
      <c r="B6484" t="s">
        <v>1302</v>
      </c>
      <c r="C6484" t="str">
        <f t="shared" si="368"/>
        <v>重庆医大</v>
      </c>
      <c r="D6484" t="str">
        <f t="shared" si="369"/>
        <v>03</v>
      </c>
      <c r="E6484" t="s">
        <v>546</v>
      </c>
      <c r="F6484">
        <v>211</v>
      </c>
      <c r="G6484">
        <v>110</v>
      </c>
      <c r="H6484">
        <v>91</v>
      </c>
      <c r="I6484">
        <v>64</v>
      </c>
      <c r="J6484">
        <v>64</v>
      </c>
      <c r="K6484">
        <v>58</v>
      </c>
      <c r="L6484">
        <v>0</v>
      </c>
      <c r="M6484">
        <v>2024</v>
      </c>
      <c r="N6484">
        <f>VLOOKUP(E6484, '2024D'!$A$2:$G$339, 2, FALSE)</f>
        <v>244</v>
      </c>
      <c r="O6484">
        <f>VLOOKUP(E6484, '2024D'!$A$2:$G$339, 3, FALSE)</f>
        <v>22514</v>
      </c>
      <c r="P6484">
        <f>_20206[[#This Row],[最低排名]]-_20206[[#This Row],[同分人数]]+1</f>
        <v>22271</v>
      </c>
      <c r="Q6484">
        <f>IF(O6484&gt;=开始!$B$6, 1, 0)</f>
        <v>1</v>
      </c>
      <c r="R6484">
        <f>_20206[[#This Row],[最低排名]]-开始!$B$6</f>
        <v>22514</v>
      </c>
    </row>
    <row r="6485" spans="1:18">
      <c r="A6485">
        <v>81504</v>
      </c>
      <c r="B6485" t="s">
        <v>1303</v>
      </c>
      <c r="C6485" t="str">
        <f t="shared" si="368"/>
        <v>重庆医大</v>
      </c>
      <c r="D6485" t="str">
        <f t="shared" si="369"/>
        <v>04</v>
      </c>
      <c r="E6485" t="s">
        <v>155</v>
      </c>
      <c r="F6485">
        <v>219</v>
      </c>
      <c r="G6485">
        <v>122</v>
      </c>
      <c r="H6485">
        <v>87</v>
      </c>
      <c r="I6485">
        <v>64</v>
      </c>
      <c r="J6485">
        <v>61</v>
      </c>
      <c r="K6485">
        <v>58</v>
      </c>
      <c r="L6485">
        <v>0</v>
      </c>
      <c r="M6485">
        <v>2024</v>
      </c>
      <c r="N6485">
        <f>VLOOKUP(E6485, '2024D'!$A$2:$G$339, 2, FALSE)</f>
        <v>267</v>
      </c>
      <c r="O6485">
        <f>VLOOKUP(E6485, '2024D'!$A$2:$G$339, 3, FALSE)</f>
        <v>22270</v>
      </c>
      <c r="P6485">
        <f>_20206[[#This Row],[最低排名]]-_20206[[#This Row],[同分人数]]+1</f>
        <v>22004</v>
      </c>
      <c r="Q6485">
        <f>IF(O6485&gt;=开始!$B$6, 1, 0)</f>
        <v>1</v>
      </c>
      <c r="R6485">
        <f>_20206[[#This Row],[最低排名]]-开始!$B$6</f>
        <v>22270</v>
      </c>
    </row>
    <row r="6486" spans="1:18">
      <c r="A6486">
        <v>81505</v>
      </c>
      <c r="B6486" t="s">
        <v>1304</v>
      </c>
      <c r="C6486" t="str">
        <f t="shared" si="368"/>
        <v>重庆医大</v>
      </c>
      <c r="D6486" t="str">
        <f t="shared" si="369"/>
        <v>05</v>
      </c>
      <c r="E6486" t="s">
        <v>500</v>
      </c>
      <c r="F6486">
        <v>215</v>
      </c>
      <c r="G6486">
        <v>110</v>
      </c>
      <c r="H6486">
        <v>126</v>
      </c>
      <c r="I6486">
        <v>67</v>
      </c>
      <c r="J6486">
        <v>67</v>
      </c>
      <c r="K6486">
        <v>61</v>
      </c>
      <c r="L6486">
        <v>0</v>
      </c>
      <c r="M6486">
        <v>2024</v>
      </c>
      <c r="N6486">
        <f>VLOOKUP(E6486, '2024D'!$A$2:$G$339, 2, FALSE)</f>
        <v>222</v>
      </c>
      <c r="O6486">
        <f>VLOOKUP(E6486, '2024D'!$A$2:$G$339, 3, FALSE)</f>
        <v>10760</v>
      </c>
      <c r="P6486">
        <f>_20206[[#This Row],[最低排名]]-_20206[[#This Row],[同分人数]]+1</f>
        <v>10539</v>
      </c>
      <c r="Q6486">
        <f>IF(O6486&gt;=开始!$B$6, 1, 0)</f>
        <v>1</v>
      </c>
      <c r="R6486">
        <f>_20206[[#This Row],[最低排名]]-开始!$B$6</f>
        <v>10760</v>
      </c>
    </row>
    <row r="6487" spans="1:18">
      <c r="A6487">
        <v>81601</v>
      </c>
      <c r="B6487" t="s">
        <v>1307</v>
      </c>
      <c r="C6487" t="str">
        <f t="shared" si="368"/>
        <v>重庆师大</v>
      </c>
      <c r="D6487" t="str">
        <f t="shared" si="369"/>
        <v>01</v>
      </c>
      <c r="E6487" t="s">
        <v>701</v>
      </c>
      <c r="F6487">
        <v>202</v>
      </c>
      <c r="G6487">
        <v>109</v>
      </c>
      <c r="H6487">
        <v>86</v>
      </c>
      <c r="I6487">
        <v>61</v>
      </c>
      <c r="J6487">
        <v>49</v>
      </c>
      <c r="K6487">
        <v>46</v>
      </c>
      <c r="L6487">
        <v>0</v>
      </c>
      <c r="M6487">
        <v>2024</v>
      </c>
      <c r="N6487">
        <f>VLOOKUP(E6487, '2024D'!$A$2:$G$339, 2, FALSE)</f>
        <v>215</v>
      </c>
      <c r="O6487">
        <f>VLOOKUP(E6487, '2024D'!$A$2:$G$339, 3, FALSE)</f>
        <v>33286</v>
      </c>
      <c r="P6487">
        <f>_20206[[#This Row],[最低排名]]-_20206[[#This Row],[同分人数]]+1</f>
        <v>33072</v>
      </c>
      <c r="Q6487">
        <f>IF(O6487&gt;=开始!$B$6, 1, 0)</f>
        <v>1</v>
      </c>
      <c r="R6487">
        <f>_20206[[#This Row],[最低排名]]-开始!$B$6</f>
        <v>33286</v>
      </c>
    </row>
    <row r="6488" spans="1:18">
      <c r="A6488">
        <v>81602</v>
      </c>
      <c r="B6488" t="s">
        <v>1308</v>
      </c>
      <c r="C6488" t="str">
        <f t="shared" si="368"/>
        <v>重庆师大</v>
      </c>
      <c r="D6488" t="str">
        <f t="shared" si="369"/>
        <v>02</v>
      </c>
      <c r="E6488" t="s">
        <v>678</v>
      </c>
      <c r="F6488">
        <v>200</v>
      </c>
      <c r="G6488">
        <v>109</v>
      </c>
      <c r="H6488">
        <v>109</v>
      </c>
      <c r="I6488">
        <v>64</v>
      </c>
      <c r="J6488">
        <v>61</v>
      </c>
      <c r="K6488">
        <v>49</v>
      </c>
      <c r="L6488">
        <v>0</v>
      </c>
      <c r="M6488">
        <v>2024</v>
      </c>
      <c r="N6488">
        <f>VLOOKUP(E6488, '2024D'!$A$2:$G$339, 2, FALSE)</f>
        <v>261</v>
      </c>
      <c r="O6488">
        <f>VLOOKUP(E6488, '2024D'!$A$2:$G$339, 3, FALSE)</f>
        <v>23814</v>
      </c>
      <c r="P6488">
        <f>_20206[[#This Row],[最低排名]]-_20206[[#This Row],[同分人数]]+1</f>
        <v>23554</v>
      </c>
      <c r="Q6488">
        <f>IF(O6488&gt;=开始!$B$6, 1, 0)</f>
        <v>1</v>
      </c>
      <c r="R6488">
        <f>_20206[[#This Row],[最低排名]]-开始!$B$6</f>
        <v>23814</v>
      </c>
    </row>
    <row r="6489" spans="1:18">
      <c r="A6489">
        <v>81603</v>
      </c>
      <c r="B6489" t="s">
        <v>1309</v>
      </c>
      <c r="C6489" t="str">
        <f t="shared" si="368"/>
        <v>重庆师大</v>
      </c>
      <c r="D6489" t="str">
        <f t="shared" si="369"/>
        <v>03</v>
      </c>
      <c r="E6489" t="s">
        <v>863</v>
      </c>
      <c r="F6489">
        <v>181</v>
      </c>
      <c r="G6489">
        <v>93</v>
      </c>
      <c r="H6489">
        <v>120</v>
      </c>
      <c r="I6489">
        <v>67</v>
      </c>
      <c r="J6489">
        <v>52</v>
      </c>
      <c r="K6489">
        <v>46</v>
      </c>
      <c r="L6489">
        <v>0</v>
      </c>
      <c r="M6489">
        <v>2024</v>
      </c>
      <c r="N6489">
        <f>VLOOKUP(E6489, '2024D'!$A$2:$G$339, 2, FALSE)</f>
        <v>250</v>
      </c>
      <c r="O6489">
        <f>VLOOKUP(E6489, '2024D'!$A$2:$G$339, 3, FALSE)</f>
        <v>28028</v>
      </c>
      <c r="P6489">
        <f>_20206[[#This Row],[最低排名]]-_20206[[#This Row],[同分人数]]+1</f>
        <v>27779</v>
      </c>
      <c r="Q6489">
        <f>IF(O6489&gt;=开始!$B$6, 1, 0)</f>
        <v>1</v>
      </c>
      <c r="R6489">
        <f>_20206[[#This Row],[最低排名]]-开始!$B$6</f>
        <v>28028</v>
      </c>
    </row>
    <row r="6490" spans="1:18">
      <c r="A6490">
        <v>81701</v>
      </c>
      <c r="B6490" t="s">
        <v>1312</v>
      </c>
      <c r="C6490" t="str">
        <f t="shared" si="368"/>
        <v>川外国语</v>
      </c>
      <c r="D6490" t="str">
        <f t="shared" si="369"/>
        <v>01</v>
      </c>
      <c r="E6490" t="s">
        <v>146</v>
      </c>
      <c r="F6490">
        <v>192</v>
      </c>
      <c r="G6490">
        <v>98</v>
      </c>
      <c r="H6490">
        <v>115</v>
      </c>
      <c r="I6490">
        <v>61</v>
      </c>
      <c r="J6490">
        <v>61</v>
      </c>
      <c r="K6490">
        <v>55</v>
      </c>
      <c r="L6490">
        <v>0</v>
      </c>
      <c r="M6490">
        <v>2024</v>
      </c>
      <c r="N6490">
        <f>VLOOKUP(E6490, '2024D'!$A$2:$G$339, 2, FALSE)</f>
        <v>260</v>
      </c>
      <c r="O6490">
        <f>VLOOKUP(E6490, '2024D'!$A$2:$G$339, 3, FALSE)</f>
        <v>23553</v>
      </c>
      <c r="P6490">
        <f>_20206[[#This Row],[最低排名]]-_20206[[#This Row],[同分人数]]+1</f>
        <v>23294</v>
      </c>
      <c r="Q6490">
        <f>IF(O6490&gt;=开始!$B$6, 1, 0)</f>
        <v>1</v>
      </c>
      <c r="R6490">
        <f>_20206[[#This Row],[最低排名]]-开始!$B$6</f>
        <v>23553</v>
      </c>
    </row>
    <row r="6491" spans="1:18">
      <c r="A6491">
        <v>81702</v>
      </c>
      <c r="B6491" t="s">
        <v>1313</v>
      </c>
      <c r="C6491" t="str">
        <f t="shared" si="368"/>
        <v>川外国语</v>
      </c>
      <c r="D6491" t="str">
        <f t="shared" si="369"/>
        <v>02</v>
      </c>
      <c r="E6491" t="s">
        <v>120</v>
      </c>
      <c r="F6491">
        <v>194</v>
      </c>
      <c r="G6491">
        <v>99</v>
      </c>
      <c r="H6491">
        <v>121</v>
      </c>
      <c r="I6491">
        <v>61</v>
      </c>
      <c r="J6491">
        <v>61</v>
      </c>
      <c r="K6491">
        <v>43</v>
      </c>
      <c r="L6491">
        <v>0</v>
      </c>
      <c r="M6491">
        <v>2024</v>
      </c>
      <c r="N6491">
        <f>VLOOKUP(E6491, '2024D'!$A$2:$G$339, 2, FALSE)</f>
        <v>225</v>
      </c>
      <c r="O6491">
        <f>VLOOKUP(E6491, '2024D'!$A$2:$G$339, 3, FALSE)</f>
        <v>24562</v>
      </c>
      <c r="P6491">
        <f>_20206[[#This Row],[最低排名]]-_20206[[#This Row],[同分人数]]+1</f>
        <v>24338</v>
      </c>
      <c r="Q6491">
        <f>IF(O6491&gt;=开始!$B$6, 1, 0)</f>
        <v>1</v>
      </c>
      <c r="R6491">
        <f>_20206[[#This Row],[最低排名]]-开始!$B$6</f>
        <v>24562</v>
      </c>
    </row>
    <row r="6492" spans="1:18">
      <c r="A6492">
        <v>81703</v>
      </c>
      <c r="B6492" t="s">
        <v>1314</v>
      </c>
      <c r="C6492" t="str">
        <f t="shared" si="368"/>
        <v>川外国语</v>
      </c>
      <c r="D6492" t="str">
        <f t="shared" si="369"/>
        <v>03</v>
      </c>
      <c r="E6492" t="s">
        <v>347</v>
      </c>
      <c r="F6492">
        <v>207</v>
      </c>
      <c r="G6492">
        <v>106</v>
      </c>
      <c r="H6492">
        <v>104</v>
      </c>
      <c r="I6492">
        <v>61</v>
      </c>
      <c r="J6492">
        <v>55</v>
      </c>
      <c r="K6492">
        <v>46</v>
      </c>
      <c r="L6492">
        <v>0</v>
      </c>
      <c r="M6492">
        <v>2024</v>
      </c>
      <c r="N6492">
        <f>VLOOKUP(E6492, '2024D'!$A$2:$G$339, 2, FALSE)</f>
        <v>236</v>
      </c>
      <c r="O6492">
        <f>VLOOKUP(E6492, '2024D'!$A$2:$G$339, 3, FALSE)</f>
        <v>26270</v>
      </c>
      <c r="P6492">
        <f>_20206[[#This Row],[最低排名]]-_20206[[#This Row],[同分人数]]+1</f>
        <v>26035</v>
      </c>
      <c r="Q6492">
        <f>IF(O6492&gt;=开始!$B$6, 1, 0)</f>
        <v>1</v>
      </c>
      <c r="R6492">
        <f>_20206[[#This Row],[最低排名]]-开始!$B$6</f>
        <v>26270</v>
      </c>
    </row>
    <row r="6493" spans="1:18">
      <c r="A6493">
        <v>81801</v>
      </c>
      <c r="B6493" t="s">
        <v>1316</v>
      </c>
      <c r="C6493" t="str">
        <f t="shared" si="368"/>
        <v>西南政法</v>
      </c>
      <c r="D6493" t="str">
        <f t="shared" si="369"/>
        <v>01</v>
      </c>
      <c r="E6493" t="s">
        <v>25</v>
      </c>
      <c r="F6493">
        <v>230</v>
      </c>
      <c r="G6493">
        <v>116</v>
      </c>
      <c r="H6493">
        <v>118</v>
      </c>
      <c r="I6493">
        <v>67</v>
      </c>
      <c r="J6493">
        <v>64</v>
      </c>
      <c r="K6493">
        <v>64</v>
      </c>
      <c r="L6493">
        <v>0</v>
      </c>
      <c r="M6493">
        <v>2024</v>
      </c>
      <c r="N6493">
        <f>VLOOKUP(E6493, '2024D'!$A$2:$G$339, 2, FALSE)</f>
        <v>213</v>
      </c>
      <c r="O6493">
        <f>VLOOKUP(E6493, '2024D'!$A$2:$G$339, 3, FALSE)</f>
        <v>9186</v>
      </c>
      <c r="P6493">
        <f>_20206[[#This Row],[最低排名]]-_20206[[#This Row],[同分人数]]+1</f>
        <v>8974</v>
      </c>
      <c r="Q6493">
        <f>IF(O6493&gt;=开始!$B$6, 1, 0)</f>
        <v>1</v>
      </c>
      <c r="R6493">
        <f>_20206[[#This Row],[最低排名]]-开始!$B$6</f>
        <v>9186</v>
      </c>
    </row>
    <row r="6494" spans="1:18">
      <c r="A6494">
        <v>81901</v>
      </c>
      <c r="B6494" t="s">
        <v>2334</v>
      </c>
      <c r="C6494" t="str">
        <f t="shared" si="368"/>
        <v>重庆科大</v>
      </c>
      <c r="D6494" t="str">
        <f t="shared" si="369"/>
        <v>01</v>
      </c>
      <c r="E6494" t="s">
        <v>387</v>
      </c>
      <c r="F6494">
        <v>194</v>
      </c>
      <c r="G6494">
        <v>97</v>
      </c>
      <c r="H6494">
        <v>96</v>
      </c>
      <c r="I6494">
        <v>55</v>
      </c>
      <c r="J6494">
        <v>52</v>
      </c>
      <c r="K6494">
        <v>49</v>
      </c>
      <c r="L6494">
        <v>0</v>
      </c>
      <c r="M6494">
        <v>2024</v>
      </c>
      <c r="N6494">
        <f>VLOOKUP(E6494, '2024D'!$A$2:$G$339, 2, FALSE)</f>
        <v>219</v>
      </c>
      <c r="O6494">
        <f>VLOOKUP(E6494, '2024D'!$A$2:$G$339, 3, FALSE)</f>
        <v>32860</v>
      </c>
      <c r="P6494">
        <f>_20206[[#This Row],[最低排名]]-_20206[[#This Row],[同分人数]]+1</f>
        <v>32642</v>
      </c>
      <c r="Q6494">
        <f>IF(O6494&gt;=开始!$B$6, 1, 0)</f>
        <v>1</v>
      </c>
      <c r="R6494">
        <f>_20206[[#This Row],[最低排名]]-开始!$B$6</f>
        <v>32860</v>
      </c>
    </row>
    <row r="6495" spans="1:18">
      <c r="A6495">
        <v>81902</v>
      </c>
      <c r="B6495" t="s">
        <v>2335</v>
      </c>
      <c r="C6495" t="str">
        <f t="shared" ref="C6495:C6558" si="370">LEFT(B6495, FIND("(", B6495) - 1)</f>
        <v>重庆科大</v>
      </c>
      <c r="D6495" t="str">
        <f t="shared" si="369"/>
        <v>02</v>
      </c>
      <c r="E6495" t="s">
        <v>335</v>
      </c>
      <c r="F6495">
        <v>203</v>
      </c>
      <c r="G6495">
        <v>112</v>
      </c>
      <c r="H6495">
        <v>85</v>
      </c>
      <c r="I6495">
        <v>58</v>
      </c>
      <c r="J6495">
        <v>55</v>
      </c>
      <c r="K6495">
        <v>46</v>
      </c>
      <c r="L6495">
        <v>0</v>
      </c>
      <c r="M6495">
        <v>2024</v>
      </c>
      <c r="N6495">
        <f>VLOOKUP(E6495, '2024D'!$A$2:$G$339, 2, FALSE)</f>
        <v>251</v>
      </c>
      <c r="O6495">
        <f>VLOOKUP(E6495, '2024D'!$A$2:$G$339, 3, FALSE)</f>
        <v>32641</v>
      </c>
      <c r="P6495">
        <f>_20206[[#This Row],[最低排名]]-_20206[[#This Row],[同分人数]]+1</f>
        <v>32391</v>
      </c>
      <c r="Q6495">
        <f>IF(O6495&gt;=开始!$B$6, 1, 0)</f>
        <v>1</v>
      </c>
      <c r="R6495">
        <f>_20206[[#This Row],[最低排名]]-开始!$B$6</f>
        <v>32641</v>
      </c>
    </row>
    <row r="6496" spans="1:18">
      <c r="A6496">
        <v>82001</v>
      </c>
      <c r="B6496" t="s">
        <v>1319</v>
      </c>
      <c r="C6496" t="str">
        <f t="shared" si="370"/>
        <v>重庆理工</v>
      </c>
      <c r="D6496" t="str">
        <f t="shared" si="369"/>
        <v>01</v>
      </c>
      <c r="E6496" t="s">
        <v>130</v>
      </c>
      <c r="F6496">
        <v>202</v>
      </c>
      <c r="G6496">
        <v>104</v>
      </c>
      <c r="H6496">
        <v>119</v>
      </c>
      <c r="I6496">
        <v>49</v>
      </c>
      <c r="J6496">
        <v>46</v>
      </c>
      <c r="K6496">
        <v>43</v>
      </c>
      <c r="L6496">
        <v>0</v>
      </c>
      <c r="M6496">
        <v>2024</v>
      </c>
      <c r="N6496">
        <f>VLOOKUP(E6496, '2024D'!$A$2:$G$339, 2, FALSE)</f>
        <v>230</v>
      </c>
      <c r="O6496">
        <f>VLOOKUP(E6496, '2024D'!$A$2:$G$339, 3, FALSE)</f>
        <v>29755</v>
      </c>
      <c r="P6496">
        <f>_20206[[#This Row],[最低排名]]-_20206[[#This Row],[同分人数]]+1</f>
        <v>29526</v>
      </c>
      <c r="Q6496">
        <f>IF(O6496&gt;=开始!$B$6, 1, 0)</f>
        <v>1</v>
      </c>
      <c r="R6496">
        <f>_20206[[#This Row],[最低排名]]-开始!$B$6</f>
        <v>29755</v>
      </c>
    </row>
    <row r="6497" spans="1:18">
      <c r="A6497">
        <v>82002</v>
      </c>
      <c r="B6497" t="s">
        <v>1320</v>
      </c>
      <c r="C6497" t="str">
        <f t="shared" si="370"/>
        <v>重庆理工</v>
      </c>
      <c r="D6497" t="str">
        <f t="shared" si="369"/>
        <v>02</v>
      </c>
      <c r="E6497" t="s">
        <v>560</v>
      </c>
      <c r="F6497">
        <v>203</v>
      </c>
      <c r="G6497">
        <v>105</v>
      </c>
      <c r="H6497">
        <v>102</v>
      </c>
      <c r="I6497">
        <v>52</v>
      </c>
      <c r="J6497">
        <v>52</v>
      </c>
      <c r="K6497">
        <v>40</v>
      </c>
      <c r="L6497">
        <v>0</v>
      </c>
      <c r="M6497">
        <v>2024</v>
      </c>
      <c r="N6497">
        <f>VLOOKUP(E6497, '2024D'!$A$2:$G$339, 2, FALSE)</f>
        <v>230</v>
      </c>
      <c r="O6497">
        <f>VLOOKUP(E6497, '2024D'!$A$2:$G$339, 3, FALSE)</f>
        <v>32134</v>
      </c>
      <c r="P6497">
        <f>_20206[[#This Row],[最低排名]]-_20206[[#This Row],[同分人数]]+1</f>
        <v>31905</v>
      </c>
      <c r="Q6497">
        <f>IF(O6497&gt;=开始!$B$6, 1, 0)</f>
        <v>1</v>
      </c>
      <c r="R6497">
        <f>_20206[[#This Row],[最低排名]]-开始!$B$6</f>
        <v>32134</v>
      </c>
    </row>
    <row r="6498" spans="1:18">
      <c r="A6498">
        <v>82003</v>
      </c>
      <c r="B6498" t="s">
        <v>2336</v>
      </c>
      <c r="C6498" t="str">
        <f t="shared" si="370"/>
        <v>重庆理工</v>
      </c>
      <c r="D6498" t="str">
        <f t="shared" ref="D6498:D6561" si="371">MID(B6498, FIND("(", B6498) + 1, FIND(")", B6498) - FIND("(", B6498) - 1)</f>
        <v>03</v>
      </c>
      <c r="E6498" t="s">
        <v>389</v>
      </c>
      <c r="F6498">
        <v>190</v>
      </c>
      <c r="G6498">
        <v>110</v>
      </c>
      <c r="H6498">
        <v>97</v>
      </c>
      <c r="I6498">
        <v>58</v>
      </c>
      <c r="J6498">
        <v>58</v>
      </c>
      <c r="K6498">
        <v>49</v>
      </c>
      <c r="L6498">
        <v>0</v>
      </c>
      <c r="M6498">
        <v>2024</v>
      </c>
      <c r="N6498">
        <f>VLOOKUP(E6498, '2024D'!$A$2:$G$339, 2, FALSE)</f>
        <v>220</v>
      </c>
      <c r="O6498">
        <f>VLOOKUP(E6498, '2024D'!$A$2:$G$339, 3, FALSE)</f>
        <v>31399</v>
      </c>
      <c r="P6498">
        <f>_20206[[#This Row],[最低排名]]-_20206[[#This Row],[同分人数]]+1</f>
        <v>31180</v>
      </c>
      <c r="Q6498">
        <f>IF(O6498&gt;=开始!$B$6, 1, 0)</f>
        <v>1</v>
      </c>
      <c r="R6498">
        <f>_20206[[#This Row],[最低排名]]-开始!$B$6</f>
        <v>31399</v>
      </c>
    </row>
    <row r="6499" spans="1:18">
      <c r="A6499">
        <v>82101</v>
      </c>
      <c r="B6499" t="s">
        <v>1321</v>
      </c>
      <c r="C6499" t="str">
        <f t="shared" si="370"/>
        <v>重庆工商</v>
      </c>
      <c r="D6499" t="str">
        <f t="shared" si="371"/>
        <v>01</v>
      </c>
      <c r="E6499" t="s">
        <v>230</v>
      </c>
      <c r="F6499">
        <v>193</v>
      </c>
      <c r="G6499">
        <v>110</v>
      </c>
      <c r="H6499">
        <v>94</v>
      </c>
      <c r="I6499">
        <v>61</v>
      </c>
      <c r="J6499">
        <v>49</v>
      </c>
      <c r="K6499">
        <v>46</v>
      </c>
      <c r="L6499">
        <v>0</v>
      </c>
      <c r="M6499">
        <v>2024</v>
      </c>
      <c r="N6499">
        <f>VLOOKUP(E6499, '2024D'!$A$2:$G$339, 2, FALSE)</f>
        <v>245</v>
      </c>
      <c r="O6499">
        <f>VLOOKUP(E6499, '2024D'!$A$2:$G$339, 3, FALSE)</f>
        <v>33531</v>
      </c>
      <c r="P6499">
        <f>_20206[[#This Row],[最低排名]]-_20206[[#This Row],[同分人数]]+1</f>
        <v>33287</v>
      </c>
      <c r="Q6499">
        <f>IF(O6499&gt;=开始!$B$6, 1, 0)</f>
        <v>1</v>
      </c>
      <c r="R6499">
        <f>_20206[[#This Row],[最低排名]]-开始!$B$6</f>
        <v>33531</v>
      </c>
    </row>
    <row r="6500" spans="1:18">
      <c r="A6500">
        <v>82102</v>
      </c>
      <c r="B6500" t="s">
        <v>1852</v>
      </c>
      <c r="C6500" t="str">
        <f t="shared" si="370"/>
        <v>重庆工商</v>
      </c>
      <c r="D6500" t="str">
        <f t="shared" si="371"/>
        <v>02</v>
      </c>
      <c r="E6500" t="s">
        <v>309</v>
      </c>
      <c r="F6500">
        <v>200</v>
      </c>
      <c r="G6500">
        <v>113</v>
      </c>
      <c r="H6500">
        <v>80</v>
      </c>
      <c r="I6500">
        <v>61</v>
      </c>
      <c r="J6500">
        <v>52</v>
      </c>
      <c r="K6500">
        <v>49</v>
      </c>
      <c r="L6500">
        <v>0</v>
      </c>
      <c r="M6500">
        <v>2024</v>
      </c>
      <c r="N6500">
        <f>VLOOKUP(E6500, '2024D'!$A$2:$G$339, 2, FALSE)</f>
        <v>250</v>
      </c>
      <c r="O6500">
        <f>VLOOKUP(E6500, '2024D'!$A$2:$G$339, 3, FALSE)</f>
        <v>33781</v>
      </c>
      <c r="P6500">
        <f>_20206[[#This Row],[最低排名]]-_20206[[#This Row],[同分人数]]+1</f>
        <v>33532</v>
      </c>
      <c r="Q6500">
        <f>IF(O6500&gt;=开始!$B$6, 1, 0)</f>
        <v>1</v>
      </c>
      <c r="R6500">
        <f>_20206[[#This Row],[最低排名]]-开始!$B$6</f>
        <v>33781</v>
      </c>
    </row>
    <row r="6501" spans="1:18">
      <c r="A6501">
        <v>82301</v>
      </c>
      <c r="B6501" t="s">
        <v>1322</v>
      </c>
      <c r="C6501" t="str">
        <f t="shared" si="370"/>
        <v>重庆外事</v>
      </c>
      <c r="D6501" t="str">
        <f t="shared" si="371"/>
        <v>01</v>
      </c>
      <c r="E6501" t="s">
        <v>752</v>
      </c>
      <c r="F6501">
        <v>181</v>
      </c>
      <c r="G6501">
        <v>104</v>
      </c>
      <c r="H6501">
        <v>79</v>
      </c>
      <c r="I6501">
        <v>64</v>
      </c>
      <c r="J6501">
        <v>58</v>
      </c>
      <c r="K6501">
        <v>43</v>
      </c>
      <c r="L6501">
        <v>0</v>
      </c>
      <c r="M6501">
        <v>2024</v>
      </c>
      <c r="N6501">
        <f>VLOOKUP(E6501, '2024D'!$A$2:$G$339, 2, FALSE)</f>
        <v>209</v>
      </c>
      <c r="O6501">
        <f>VLOOKUP(E6501, '2024D'!$A$2:$G$339, 3, FALSE)</f>
        <v>37468</v>
      </c>
      <c r="P6501">
        <f>_20206[[#This Row],[最低排名]]-_20206[[#This Row],[同分人数]]+1</f>
        <v>37260</v>
      </c>
      <c r="Q6501">
        <f>IF(O6501&gt;=开始!$B$6, 1, 0)</f>
        <v>1</v>
      </c>
      <c r="R6501">
        <f>_20206[[#This Row],[最低排名]]-开始!$B$6</f>
        <v>37468</v>
      </c>
    </row>
    <row r="6502" spans="1:18">
      <c r="A6502">
        <v>82401</v>
      </c>
      <c r="B6502" t="s">
        <v>1323</v>
      </c>
      <c r="C6502" t="str">
        <f t="shared" si="370"/>
        <v>重庆外贸</v>
      </c>
      <c r="D6502" t="str">
        <f t="shared" si="371"/>
        <v>01</v>
      </c>
      <c r="E6502" t="s">
        <v>998</v>
      </c>
      <c r="F6502">
        <v>188</v>
      </c>
      <c r="G6502">
        <v>104</v>
      </c>
      <c r="H6502">
        <v>91</v>
      </c>
      <c r="I6502">
        <v>46</v>
      </c>
      <c r="J6502">
        <v>46</v>
      </c>
      <c r="K6502">
        <v>40</v>
      </c>
      <c r="L6502">
        <v>0</v>
      </c>
      <c r="M6502">
        <v>2024</v>
      </c>
      <c r="N6502">
        <f>VLOOKUP(E6502, '2024D'!$A$2:$G$339, 2, FALSE)</f>
        <v>212</v>
      </c>
      <c r="O6502">
        <f>VLOOKUP(E6502, '2024D'!$A$2:$G$339, 3, FALSE)</f>
        <v>40210</v>
      </c>
      <c r="P6502">
        <f>_20206[[#This Row],[最低排名]]-_20206[[#This Row],[同分人数]]+1</f>
        <v>39999</v>
      </c>
      <c r="Q6502">
        <f>IF(O6502&gt;=开始!$B$6, 1, 0)</f>
        <v>1</v>
      </c>
      <c r="R6502">
        <f>_20206[[#This Row],[最低排名]]-开始!$B$6</f>
        <v>40210</v>
      </c>
    </row>
    <row r="6503" spans="1:18">
      <c r="A6503">
        <v>82402</v>
      </c>
      <c r="B6503" t="s">
        <v>1324</v>
      </c>
      <c r="C6503" t="str">
        <f t="shared" si="370"/>
        <v>重庆外贸</v>
      </c>
      <c r="D6503" t="str">
        <f t="shared" si="371"/>
        <v>02</v>
      </c>
      <c r="E6503" t="s">
        <v>223</v>
      </c>
      <c r="F6503">
        <v>170</v>
      </c>
      <c r="G6503">
        <v>92</v>
      </c>
      <c r="H6503">
        <v>97</v>
      </c>
      <c r="I6503">
        <v>52</v>
      </c>
      <c r="J6503">
        <v>46</v>
      </c>
      <c r="K6503">
        <v>43</v>
      </c>
      <c r="L6503">
        <v>0</v>
      </c>
      <c r="M6503">
        <v>2024</v>
      </c>
      <c r="N6503">
        <f>VLOOKUP(E6503, '2024D'!$A$2:$G$339, 2, FALSE)</f>
        <v>179</v>
      </c>
      <c r="O6503">
        <f>VLOOKUP(E6503, '2024D'!$A$2:$G$339, 3, FALSE)</f>
        <v>40752</v>
      </c>
      <c r="P6503">
        <f>_20206[[#This Row],[最低排名]]-_20206[[#This Row],[同分人数]]+1</f>
        <v>40574</v>
      </c>
      <c r="Q6503">
        <f>IF(O6503&gt;=开始!$B$6, 1, 0)</f>
        <v>1</v>
      </c>
      <c r="R6503">
        <f>_20206[[#This Row],[最低排名]]-开始!$B$6</f>
        <v>40752</v>
      </c>
    </row>
    <row r="6504" spans="1:18">
      <c r="A6504">
        <v>82501</v>
      </c>
      <c r="B6504" t="s">
        <v>1715</v>
      </c>
      <c r="C6504" t="str">
        <f t="shared" si="370"/>
        <v>重庆移通</v>
      </c>
      <c r="D6504" t="str">
        <f t="shared" si="371"/>
        <v>01</v>
      </c>
      <c r="E6504" t="s">
        <v>1548</v>
      </c>
      <c r="F6504">
        <v>188</v>
      </c>
      <c r="G6504">
        <v>96</v>
      </c>
      <c r="H6504">
        <v>80</v>
      </c>
      <c r="I6504">
        <v>46</v>
      </c>
      <c r="J6504">
        <v>46</v>
      </c>
      <c r="K6504">
        <v>43</v>
      </c>
      <c r="L6504">
        <v>0</v>
      </c>
      <c r="M6504">
        <v>2024</v>
      </c>
      <c r="N6504">
        <f>VLOOKUP(E6504, '2024D'!$A$2:$G$339, 2, FALSE)</f>
        <v>161</v>
      </c>
      <c r="O6504">
        <f>VLOOKUP(E6504, '2024D'!$A$2:$G$339, 3, FALSE)</f>
        <v>41594</v>
      </c>
      <c r="P6504">
        <f>_20206[[#This Row],[最低排名]]-_20206[[#This Row],[同分人数]]+1</f>
        <v>41434</v>
      </c>
      <c r="Q6504">
        <f>IF(O6504&gt;=开始!$B$6, 1, 0)</f>
        <v>1</v>
      </c>
      <c r="R6504">
        <f>_20206[[#This Row],[最低排名]]-开始!$B$6</f>
        <v>41594</v>
      </c>
    </row>
    <row r="6505" spans="1:18">
      <c r="A6505">
        <v>82502</v>
      </c>
      <c r="B6505" t="s">
        <v>1325</v>
      </c>
      <c r="C6505" t="str">
        <f t="shared" si="370"/>
        <v>重庆移通</v>
      </c>
      <c r="D6505" t="str">
        <f t="shared" si="371"/>
        <v>02</v>
      </c>
      <c r="E6505" t="s">
        <v>1548</v>
      </c>
      <c r="F6505">
        <v>155</v>
      </c>
      <c r="G6505">
        <v>83</v>
      </c>
      <c r="H6505">
        <v>119</v>
      </c>
      <c r="I6505">
        <v>43</v>
      </c>
      <c r="J6505">
        <v>43</v>
      </c>
      <c r="K6505">
        <v>43</v>
      </c>
      <c r="L6505">
        <v>0</v>
      </c>
      <c r="M6505">
        <v>2024</v>
      </c>
      <c r="N6505">
        <f>VLOOKUP(E6505, '2024D'!$A$2:$G$339, 2, FALSE)</f>
        <v>161</v>
      </c>
      <c r="O6505">
        <f>VLOOKUP(E6505, '2024D'!$A$2:$G$339, 3, FALSE)</f>
        <v>41594</v>
      </c>
      <c r="P6505">
        <f>_20206[[#This Row],[最低排名]]-_20206[[#This Row],[同分人数]]+1</f>
        <v>41434</v>
      </c>
      <c r="Q6505">
        <f>IF(O6505&gt;=开始!$B$6, 1, 0)</f>
        <v>1</v>
      </c>
      <c r="R6505">
        <f>_20206[[#This Row],[最低排名]]-开始!$B$6</f>
        <v>41594</v>
      </c>
    </row>
    <row r="6506" spans="1:18">
      <c r="A6506">
        <v>82601</v>
      </c>
      <c r="B6506" t="s">
        <v>1326</v>
      </c>
      <c r="C6506" t="str">
        <f t="shared" si="370"/>
        <v>四川美院</v>
      </c>
      <c r="D6506" t="str">
        <f t="shared" si="371"/>
        <v>01</v>
      </c>
      <c r="E6506" t="s">
        <v>518</v>
      </c>
      <c r="F6506">
        <v>211</v>
      </c>
      <c r="G6506">
        <v>116</v>
      </c>
      <c r="H6506">
        <v>114</v>
      </c>
      <c r="I6506">
        <v>67</v>
      </c>
      <c r="J6506">
        <v>64</v>
      </c>
      <c r="K6506">
        <v>58</v>
      </c>
      <c r="L6506">
        <v>0</v>
      </c>
      <c r="M6506">
        <v>2024</v>
      </c>
      <c r="N6506">
        <f>VLOOKUP(E6506, '2024D'!$A$2:$G$339, 2, FALSE)</f>
        <v>245</v>
      </c>
      <c r="O6506">
        <f>VLOOKUP(E6506, '2024D'!$A$2:$G$339, 3, FALSE)</f>
        <v>15979</v>
      </c>
      <c r="P6506">
        <f>_20206[[#This Row],[最低排名]]-_20206[[#This Row],[同分人数]]+1</f>
        <v>15735</v>
      </c>
      <c r="Q6506">
        <f>IF(O6506&gt;=开始!$B$6, 1, 0)</f>
        <v>1</v>
      </c>
      <c r="R6506">
        <f>_20206[[#This Row],[最低排名]]-开始!$B$6</f>
        <v>15979</v>
      </c>
    </row>
    <row r="6507" spans="1:18">
      <c r="A6507">
        <v>82602</v>
      </c>
      <c r="B6507" t="s">
        <v>1327</v>
      </c>
      <c r="C6507" t="str">
        <f t="shared" si="370"/>
        <v>四川美院</v>
      </c>
      <c r="D6507" t="str">
        <f t="shared" si="371"/>
        <v>02</v>
      </c>
      <c r="E6507" t="s">
        <v>863</v>
      </c>
      <c r="F6507">
        <v>198</v>
      </c>
      <c r="G6507">
        <v>105</v>
      </c>
      <c r="H6507">
        <v>109</v>
      </c>
      <c r="I6507">
        <v>64</v>
      </c>
      <c r="J6507">
        <v>52</v>
      </c>
      <c r="K6507">
        <v>43</v>
      </c>
      <c r="L6507">
        <v>0</v>
      </c>
      <c r="M6507">
        <v>2024</v>
      </c>
      <c r="N6507">
        <f>VLOOKUP(E6507, '2024D'!$A$2:$G$339, 2, FALSE)</f>
        <v>250</v>
      </c>
      <c r="O6507">
        <f>VLOOKUP(E6507, '2024D'!$A$2:$G$339, 3, FALSE)</f>
        <v>28028</v>
      </c>
      <c r="P6507">
        <f>_20206[[#This Row],[最低排名]]-_20206[[#This Row],[同分人数]]+1</f>
        <v>27779</v>
      </c>
      <c r="Q6507">
        <f>IF(O6507&gt;=开始!$B$6, 1, 0)</f>
        <v>1</v>
      </c>
      <c r="R6507">
        <f>_20206[[#This Row],[最低排名]]-开始!$B$6</f>
        <v>28028</v>
      </c>
    </row>
    <row r="6508" spans="1:18">
      <c r="A6508">
        <v>82701</v>
      </c>
      <c r="B6508" t="s">
        <v>2337</v>
      </c>
      <c r="C6508" t="str">
        <f t="shared" si="370"/>
        <v>重庆城科</v>
      </c>
      <c r="D6508" t="str">
        <f t="shared" si="371"/>
        <v>01</v>
      </c>
      <c r="E6508" t="s">
        <v>366</v>
      </c>
      <c r="F6508">
        <v>183</v>
      </c>
      <c r="G6508">
        <v>95</v>
      </c>
      <c r="H6508">
        <v>77</v>
      </c>
      <c r="I6508">
        <v>61</v>
      </c>
      <c r="J6508">
        <v>43</v>
      </c>
      <c r="K6508">
        <v>43</v>
      </c>
      <c r="L6508">
        <v>0</v>
      </c>
      <c r="M6508">
        <v>2024</v>
      </c>
      <c r="N6508">
        <f>VLOOKUP(E6508, '2024D'!$A$2:$G$339, 2, FALSE)</f>
        <v>163</v>
      </c>
      <c r="O6508">
        <f>VLOOKUP(E6508, '2024D'!$A$2:$G$339, 3, FALSE)</f>
        <v>40915</v>
      </c>
      <c r="P6508">
        <f>_20206[[#This Row],[最低排名]]-_20206[[#This Row],[同分人数]]+1</f>
        <v>40753</v>
      </c>
      <c r="Q6508">
        <f>IF(O6508&gt;=开始!$B$6, 1, 0)</f>
        <v>1</v>
      </c>
      <c r="R6508">
        <f>_20206[[#This Row],[最低排名]]-开始!$B$6</f>
        <v>40915</v>
      </c>
    </row>
    <row r="6509" spans="1:18">
      <c r="A6509">
        <v>82702</v>
      </c>
      <c r="B6509" t="s">
        <v>2338</v>
      </c>
      <c r="C6509" t="str">
        <f t="shared" si="370"/>
        <v>重庆城科</v>
      </c>
      <c r="D6509" t="str">
        <f t="shared" si="371"/>
        <v>02</v>
      </c>
      <c r="E6509" t="s">
        <v>223</v>
      </c>
      <c r="F6509">
        <v>173</v>
      </c>
      <c r="G6509">
        <v>91</v>
      </c>
      <c r="H6509">
        <v>94</v>
      </c>
      <c r="I6509">
        <v>52</v>
      </c>
      <c r="J6509">
        <v>46</v>
      </c>
      <c r="K6509">
        <v>43</v>
      </c>
      <c r="L6509">
        <v>0</v>
      </c>
      <c r="M6509">
        <v>2024</v>
      </c>
      <c r="N6509">
        <f>VLOOKUP(E6509, '2024D'!$A$2:$G$339, 2, FALSE)</f>
        <v>179</v>
      </c>
      <c r="O6509">
        <f>VLOOKUP(E6509, '2024D'!$A$2:$G$339, 3, FALSE)</f>
        <v>40752</v>
      </c>
      <c r="P6509">
        <f>_20206[[#This Row],[最低排名]]-_20206[[#This Row],[同分人数]]+1</f>
        <v>40574</v>
      </c>
      <c r="Q6509">
        <f>IF(O6509&gt;=开始!$B$6, 1, 0)</f>
        <v>1</v>
      </c>
      <c r="R6509">
        <f>_20206[[#This Row],[最低排名]]-开始!$B$6</f>
        <v>40752</v>
      </c>
    </row>
    <row r="6510" spans="1:18">
      <c r="A6510">
        <v>82703</v>
      </c>
      <c r="B6510" t="s">
        <v>2339</v>
      </c>
      <c r="C6510" t="str">
        <f t="shared" si="370"/>
        <v>重庆城科</v>
      </c>
      <c r="D6510" t="str">
        <f t="shared" si="371"/>
        <v>03</v>
      </c>
      <c r="E6510" t="s">
        <v>1548</v>
      </c>
      <c r="F6510">
        <v>185</v>
      </c>
      <c r="G6510">
        <v>94</v>
      </c>
      <c r="H6510">
        <v>77</v>
      </c>
      <c r="I6510">
        <v>52</v>
      </c>
      <c r="J6510">
        <v>46</v>
      </c>
      <c r="K6510">
        <v>43</v>
      </c>
      <c r="L6510">
        <v>0</v>
      </c>
      <c r="M6510">
        <v>2024</v>
      </c>
      <c r="N6510">
        <f>VLOOKUP(E6510, '2024D'!$A$2:$G$339, 2, FALSE)</f>
        <v>161</v>
      </c>
      <c r="O6510">
        <f>VLOOKUP(E6510, '2024D'!$A$2:$G$339, 3, FALSE)</f>
        <v>41594</v>
      </c>
      <c r="P6510">
        <f>_20206[[#This Row],[最低排名]]-_20206[[#This Row],[同分人数]]+1</f>
        <v>41434</v>
      </c>
      <c r="Q6510">
        <f>IF(O6510&gt;=开始!$B$6, 1, 0)</f>
        <v>1</v>
      </c>
      <c r="R6510">
        <f>_20206[[#This Row],[最低排名]]-开始!$B$6</f>
        <v>41594</v>
      </c>
    </row>
    <row r="6511" spans="1:18">
      <c r="A6511">
        <v>83101</v>
      </c>
      <c r="B6511" t="s">
        <v>1328</v>
      </c>
      <c r="C6511" t="str">
        <f t="shared" si="370"/>
        <v>西南民族</v>
      </c>
      <c r="D6511" t="str">
        <f t="shared" si="371"/>
        <v>01</v>
      </c>
      <c r="E6511" t="s">
        <v>232</v>
      </c>
      <c r="F6511">
        <v>194</v>
      </c>
      <c r="G6511">
        <v>99</v>
      </c>
      <c r="H6511">
        <v>97</v>
      </c>
      <c r="I6511">
        <v>61</v>
      </c>
      <c r="J6511">
        <v>43</v>
      </c>
      <c r="K6511">
        <v>43</v>
      </c>
      <c r="L6511">
        <v>0</v>
      </c>
      <c r="M6511">
        <v>2024</v>
      </c>
      <c r="N6511">
        <f>VLOOKUP(E6511, '2024D'!$A$2:$G$339, 2, FALSE)</f>
        <v>227</v>
      </c>
      <c r="O6511">
        <f>VLOOKUP(E6511, '2024D'!$A$2:$G$339, 3, FALSE)</f>
        <v>34709</v>
      </c>
      <c r="P6511">
        <f>_20206[[#This Row],[最低排名]]-_20206[[#This Row],[同分人数]]+1</f>
        <v>34483</v>
      </c>
      <c r="Q6511">
        <f>IF(O6511&gt;=开始!$B$6, 1, 0)</f>
        <v>1</v>
      </c>
      <c r="R6511">
        <f>_20206[[#This Row],[最低排名]]-开始!$B$6</f>
        <v>34709</v>
      </c>
    </row>
    <row r="6512" spans="1:18">
      <c r="A6512">
        <v>83102</v>
      </c>
      <c r="B6512" t="s">
        <v>1329</v>
      </c>
      <c r="C6512" t="str">
        <f t="shared" si="370"/>
        <v>西南民族</v>
      </c>
      <c r="D6512" t="str">
        <f t="shared" si="371"/>
        <v>02</v>
      </c>
      <c r="E6512" t="s">
        <v>180</v>
      </c>
      <c r="F6512">
        <v>172</v>
      </c>
      <c r="G6512">
        <v>98</v>
      </c>
      <c r="H6512">
        <v>83</v>
      </c>
      <c r="I6512">
        <v>67</v>
      </c>
      <c r="J6512">
        <v>67</v>
      </c>
      <c r="K6512">
        <v>61</v>
      </c>
      <c r="L6512">
        <v>0</v>
      </c>
      <c r="M6512">
        <v>2024</v>
      </c>
      <c r="N6512">
        <f>VLOOKUP(E6512, '2024D'!$A$2:$G$339, 2, FALSE)</f>
        <v>239</v>
      </c>
      <c r="O6512">
        <f>VLOOKUP(E6512, '2024D'!$A$2:$G$339, 3, FALSE)</f>
        <v>31904</v>
      </c>
      <c r="P6512">
        <f>_20206[[#This Row],[最低排名]]-_20206[[#This Row],[同分人数]]+1</f>
        <v>31666</v>
      </c>
      <c r="Q6512">
        <f>IF(O6512&gt;=开始!$B$6, 1, 0)</f>
        <v>1</v>
      </c>
      <c r="R6512">
        <f>_20206[[#This Row],[最低排名]]-开始!$B$6</f>
        <v>31904</v>
      </c>
    </row>
    <row r="6513" spans="1:18">
      <c r="A6513">
        <v>83201</v>
      </c>
      <c r="B6513" t="s">
        <v>1331</v>
      </c>
      <c r="C6513" t="str">
        <f t="shared" si="370"/>
        <v>四川大学</v>
      </c>
      <c r="D6513" t="str">
        <f t="shared" si="371"/>
        <v>01</v>
      </c>
      <c r="E6513" t="s">
        <v>292</v>
      </c>
      <c r="F6513">
        <v>247</v>
      </c>
      <c r="G6513">
        <v>132</v>
      </c>
      <c r="H6513">
        <v>131</v>
      </c>
      <c r="I6513">
        <v>67</v>
      </c>
      <c r="J6513">
        <v>67</v>
      </c>
      <c r="K6513">
        <v>64</v>
      </c>
      <c r="L6513">
        <v>0</v>
      </c>
      <c r="M6513">
        <v>2024</v>
      </c>
      <c r="N6513">
        <f>VLOOKUP(E6513, '2024D'!$A$2:$G$339, 2, FALSE)</f>
        <v>152</v>
      </c>
      <c r="O6513">
        <f>VLOOKUP(E6513, '2024D'!$A$2:$G$339, 3, FALSE)</f>
        <v>3250</v>
      </c>
      <c r="P6513">
        <f>_20206[[#This Row],[最低排名]]-_20206[[#This Row],[同分人数]]+1</f>
        <v>3099</v>
      </c>
      <c r="Q6513">
        <f>IF(O6513&gt;=开始!$B$6, 1, 0)</f>
        <v>1</v>
      </c>
      <c r="R6513">
        <f>_20206[[#This Row],[最低排名]]-开始!$B$6</f>
        <v>3250</v>
      </c>
    </row>
    <row r="6514" spans="1:18">
      <c r="A6514">
        <v>83202</v>
      </c>
      <c r="B6514" t="s">
        <v>1332</v>
      </c>
      <c r="C6514" t="str">
        <f t="shared" si="370"/>
        <v>四川大学</v>
      </c>
      <c r="D6514" t="str">
        <f t="shared" si="371"/>
        <v>02</v>
      </c>
      <c r="E6514" t="s">
        <v>6</v>
      </c>
      <c r="F6514">
        <v>240</v>
      </c>
      <c r="G6514">
        <v>137</v>
      </c>
      <c r="H6514">
        <v>124</v>
      </c>
      <c r="I6514">
        <v>70</v>
      </c>
      <c r="J6514">
        <v>70</v>
      </c>
      <c r="K6514">
        <v>67</v>
      </c>
      <c r="L6514">
        <v>0</v>
      </c>
      <c r="M6514">
        <v>2024</v>
      </c>
      <c r="N6514">
        <f>VLOOKUP(E6514, '2024D'!$A$2:$G$339, 2, FALSE)</f>
        <v>152</v>
      </c>
      <c r="O6514">
        <f>VLOOKUP(E6514, '2024D'!$A$2:$G$339, 3, FALSE)</f>
        <v>3998</v>
      </c>
      <c r="P6514">
        <f>_20206[[#This Row],[最低排名]]-_20206[[#This Row],[同分人数]]+1</f>
        <v>3847</v>
      </c>
      <c r="Q6514">
        <f>IF(O6514&gt;=开始!$B$6, 1, 0)</f>
        <v>1</v>
      </c>
      <c r="R6514">
        <f>_20206[[#This Row],[最低排名]]-开始!$B$6</f>
        <v>3998</v>
      </c>
    </row>
    <row r="6515" spans="1:18">
      <c r="A6515">
        <v>83203</v>
      </c>
      <c r="B6515" t="s">
        <v>1333</v>
      </c>
      <c r="C6515" t="str">
        <f t="shared" si="370"/>
        <v>四川大学</v>
      </c>
      <c r="D6515" t="str">
        <f t="shared" si="371"/>
        <v>03</v>
      </c>
      <c r="E6515" t="s">
        <v>111</v>
      </c>
      <c r="F6515">
        <v>227</v>
      </c>
      <c r="G6515">
        <v>120</v>
      </c>
      <c r="H6515">
        <v>136</v>
      </c>
      <c r="I6515">
        <v>70</v>
      </c>
      <c r="J6515">
        <v>67</v>
      </c>
      <c r="K6515">
        <v>61</v>
      </c>
      <c r="L6515">
        <v>0</v>
      </c>
      <c r="M6515">
        <v>2024</v>
      </c>
      <c r="N6515">
        <f>VLOOKUP(E6515, '2024D'!$A$2:$G$339, 2, FALSE)</f>
        <v>187</v>
      </c>
      <c r="O6515">
        <f>VLOOKUP(E6515, '2024D'!$A$2:$G$339, 3, FALSE)</f>
        <v>5731</v>
      </c>
      <c r="P6515">
        <f>_20206[[#This Row],[最低排名]]-_20206[[#This Row],[同分人数]]+1</f>
        <v>5545</v>
      </c>
      <c r="Q6515">
        <f>IF(O6515&gt;=开始!$B$6, 1, 0)</f>
        <v>1</v>
      </c>
      <c r="R6515">
        <f>_20206[[#This Row],[最低排名]]-开始!$B$6</f>
        <v>5731</v>
      </c>
    </row>
    <row r="6516" spans="1:18">
      <c r="A6516">
        <v>83204</v>
      </c>
      <c r="B6516" t="s">
        <v>1334</v>
      </c>
      <c r="C6516" t="str">
        <f t="shared" si="370"/>
        <v>四川大学</v>
      </c>
      <c r="D6516" t="str">
        <f t="shared" si="371"/>
        <v>04</v>
      </c>
      <c r="E6516" t="s">
        <v>29</v>
      </c>
      <c r="F6516">
        <v>240</v>
      </c>
      <c r="G6516">
        <v>127</v>
      </c>
      <c r="H6516">
        <v>131</v>
      </c>
      <c r="I6516">
        <v>67</v>
      </c>
      <c r="J6516">
        <v>67</v>
      </c>
      <c r="K6516">
        <v>61</v>
      </c>
      <c r="L6516">
        <v>0</v>
      </c>
      <c r="M6516">
        <v>2024</v>
      </c>
      <c r="N6516">
        <f>VLOOKUP(E6516, '2024D'!$A$2:$G$339, 2, FALSE)</f>
        <v>179</v>
      </c>
      <c r="O6516">
        <f>VLOOKUP(E6516, '2024D'!$A$2:$G$339, 3, FALSE)</f>
        <v>4841</v>
      </c>
      <c r="P6516">
        <f>_20206[[#This Row],[最低排名]]-_20206[[#This Row],[同分人数]]+1</f>
        <v>4663</v>
      </c>
      <c r="Q6516">
        <f>IF(O6516&gt;=开始!$B$6, 1, 0)</f>
        <v>1</v>
      </c>
      <c r="R6516">
        <f>_20206[[#This Row],[最低排名]]-开始!$B$6</f>
        <v>4841</v>
      </c>
    </row>
    <row r="6517" spans="1:18">
      <c r="A6517">
        <v>83301</v>
      </c>
      <c r="B6517" t="s">
        <v>1336</v>
      </c>
      <c r="C6517" t="str">
        <f t="shared" si="370"/>
        <v>西南交大</v>
      </c>
      <c r="D6517" t="str">
        <f t="shared" si="371"/>
        <v>01</v>
      </c>
      <c r="E6517" t="s">
        <v>1020</v>
      </c>
      <c r="F6517">
        <v>228</v>
      </c>
      <c r="G6517">
        <v>127</v>
      </c>
      <c r="H6517">
        <v>125</v>
      </c>
      <c r="I6517">
        <v>67</v>
      </c>
      <c r="J6517">
        <v>67</v>
      </c>
      <c r="K6517">
        <v>64</v>
      </c>
      <c r="L6517">
        <v>0</v>
      </c>
      <c r="M6517">
        <v>2024</v>
      </c>
      <c r="N6517">
        <f>VLOOKUP(E6517, '2024D'!$A$2:$G$339, 2, FALSE)</f>
        <v>180</v>
      </c>
      <c r="O6517">
        <f>VLOOKUP(E6517, '2024D'!$A$2:$G$339, 3, FALSE)</f>
        <v>7592</v>
      </c>
      <c r="P6517">
        <f>_20206[[#This Row],[最低排名]]-_20206[[#This Row],[同分人数]]+1</f>
        <v>7413</v>
      </c>
      <c r="Q6517">
        <f>IF(O6517&gt;=开始!$B$6, 1, 0)</f>
        <v>1</v>
      </c>
      <c r="R6517">
        <f>_20206[[#This Row],[最低排名]]-开始!$B$6</f>
        <v>7592</v>
      </c>
    </row>
    <row r="6518" spans="1:18">
      <c r="A6518">
        <v>83302</v>
      </c>
      <c r="B6518" t="s">
        <v>1337</v>
      </c>
      <c r="C6518" t="str">
        <f t="shared" si="370"/>
        <v>西南交大</v>
      </c>
      <c r="D6518" t="str">
        <f t="shared" si="371"/>
        <v>02</v>
      </c>
      <c r="E6518" t="s">
        <v>607</v>
      </c>
      <c r="F6518">
        <v>212</v>
      </c>
      <c r="G6518">
        <v>108</v>
      </c>
      <c r="H6518">
        <v>133</v>
      </c>
      <c r="I6518">
        <v>67</v>
      </c>
      <c r="J6518">
        <v>64</v>
      </c>
      <c r="K6518">
        <v>61</v>
      </c>
      <c r="L6518">
        <v>0</v>
      </c>
      <c r="M6518">
        <v>2024</v>
      </c>
      <c r="N6518">
        <f>VLOOKUP(E6518, '2024D'!$A$2:$G$339, 2, FALSE)</f>
        <v>232</v>
      </c>
      <c r="O6518">
        <f>VLOOKUP(E6518, '2024D'!$A$2:$G$339, 3, FALSE)</f>
        <v>10538</v>
      </c>
      <c r="P6518">
        <f>_20206[[#This Row],[最低排名]]-_20206[[#This Row],[同分人数]]+1</f>
        <v>10307</v>
      </c>
      <c r="Q6518">
        <f>IF(O6518&gt;=开始!$B$6, 1, 0)</f>
        <v>1</v>
      </c>
      <c r="R6518">
        <f>_20206[[#This Row],[最低排名]]-开始!$B$6</f>
        <v>10538</v>
      </c>
    </row>
    <row r="6519" spans="1:18">
      <c r="A6519">
        <v>83303</v>
      </c>
      <c r="B6519" t="s">
        <v>1338</v>
      </c>
      <c r="C6519" t="str">
        <f t="shared" si="370"/>
        <v>西南交大</v>
      </c>
      <c r="D6519" t="str">
        <f t="shared" si="371"/>
        <v>03</v>
      </c>
      <c r="E6519" t="s">
        <v>1130</v>
      </c>
      <c r="F6519">
        <v>221</v>
      </c>
      <c r="G6519">
        <v>118</v>
      </c>
      <c r="H6519">
        <v>127</v>
      </c>
      <c r="I6519">
        <v>61</v>
      </c>
      <c r="J6519">
        <v>58</v>
      </c>
      <c r="K6519">
        <v>58</v>
      </c>
      <c r="L6519">
        <v>0</v>
      </c>
      <c r="M6519">
        <v>2024</v>
      </c>
      <c r="N6519">
        <f>VLOOKUP(E6519, '2024D'!$A$2:$G$339, 2, FALSE)</f>
        <v>191</v>
      </c>
      <c r="O6519">
        <f>VLOOKUP(E6519, '2024D'!$A$2:$G$339, 3, FALSE)</f>
        <v>13276</v>
      </c>
      <c r="P6519">
        <f>_20206[[#This Row],[最低排名]]-_20206[[#This Row],[同分人数]]+1</f>
        <v>13086</v>
      </c>
      <c r="Q6519">
        <f>IF(O6519&gt;=开始!$B$6, 1, 0)</f>
        <v>1</v>
      </c>
      <c r="R6519">
        <f>_20206[[#This Row],[最低排名]]-开始!$B$6</f>
        <v>13276</v>
      </c>
    </row>
    <row r="6520" spans="1:18">
      <c r="A6520">
        <v>83304</v>
      </c>
      <c r="B6520" t="s">
        <v>1339</v>
      </c>
      <c r="C6520" t="str">
        <f t="shared" si="370"/>
        <v>西南交大</v>
      </c>
      <c r="D6520" t="str">
        <f t="shared" si="371"/>
        <v>04</v>
      </c>
      <c r="E6520" t="s">
        <v>189</v>
      </c>
      <c r="F6520">
        <v>227</v>
      </c>
      <c r="G6520">
        <v>118</v>
      </c>
      <c r="H6520">
        <v>125</v>
      </c>
      <c r="I6520">
        <v>64</v>
      </c>
      <c r="J6520">
        <v>61</v>
      </c>
      <c r="K6520">
        <v>58</v>
      </c>
      <c r="L6520">
        <v>0</v>
      </c>
      <c r="M6520">
        <v>2024</v>
      </c>
      <c r="N6520">
        <f>VLOOKUP(E6520, '2024D'!$A$2:$G$339, 2, FALSE)</f>
        <v>225</v>
      </c>
      <c r="O6520">
        <f>VLOOKUP(E6520, '2024D'!$A$2:$G$339, 3, FALSE)</f>
        <v>10985</v>
      </c>
      <c r="P6520">
        <f>_20206[[#This Row],[最低排名]]-_20206[[#This Row],[同分人数]]+1</f>
        <v>10761</v>
      </c>
      <c r="Q6520">
        <f>IF(O6520&gt;=开始!$B$6, 1, 0)</f>
        <v>1</v>
      </c>
      <c r="R6520">
        <f>_20206[[#This Row],[最低排名]]-开始!$B$6</f>
        <v>10985</v>
      </c>
    </row>
    <row r="6521" spans="1:18">
      <c r="A6521">
        <v>83401</v>
      </c>
      <c r="B6521" t="s">
        <v>1340</v>
      </c>
      <c r="C6521" t="str">
        <f t="shared" si="370"/>
        <v>电子科大</v>
      </c>
      <c r="D6521" t="str">
        <f t="shared" si="371"/>
        <v>01</v>
      </c>
      <c r="E6521" t="s">
        <v>292</v>
      </c>
      <c r="F6521">
        <v>245</v>
      </c>
      <c r="G6521">
        <v>132</v>
      </c>
      <c r="H6521">
        <v>136</v>
      </c>
      <c r="I6521">
        <v>67</v>
      </c>
      <c r="J6521">
        <v>67</v>
      </c>
      <c r="K6521">
        <v>61</v>
      </c>
      <c r="L6521">
        <v>0</v>
      </c>
      <c r="M6521">
        <v>2024</v>
      </c>
      <c r="N6521">
        <f>VLOOKUP(E6521, '2024D'!$A$2:$G$339, 2, FALSE)</f>
        <v>152</v>
      </c>
      <c r="O6521">
        <f>VLOOKUP(E6521, '2024D'!$A$2:$G$339, 3, FALSE)</f>
        <v>3250</v>
      </c>
      <c r="P6521">
        <f>_20206[[#This Row],[最低排名]]-_20206[[#This Row],[同分人数]]+1</f>
        <v>3099</v>
      </c>
      <c r="Q6521">
        <f>IF(O6521&gt;=开始!$B$6, 1, 0)</f>
        <v>1</v>
      </c>
      <c r="R6521">
        <f>_20206[[#This Row],[最低排名]]-开始!$B$6</f>
        <v>3250</v>
      </c>
    </row>
    <row r="6522" spans="1:18">
      <c r="A6522">
        <v>83501</v>
      </c>
      <c r="B6522" t="s">
        <v>1341</v>
      </c>
      <c r="C6522" t="str">
        <f t="shared" si="370"/>
        <v>西南财大</v>
      </c>
      <c r="D6522" t="str">
        <f t="shared" si="371"/>
        <v>01</v>
      </c>
      <c r="E6522" t="s">
        <v>619</v>
      </c>
      <c r="F6522">
        <v>233</v>
      </c>
      <c r="G6522">
        <v>119</v>
      </c>
      <c r="H6522">
        <v>125</v>
      </c>
      <c r="I6522">
        <v>70</v>
      </c>
      <c r="J6522">
        <v>61</v>
      </c>
      <c r="K6522">
        <v>61</v>
      </c>
      <c r="L6522">
        <v>0</v>
      </c>
      <c r="M6522">
        <v>2024</v>
      </c>
      <c r="N6522">
        <f>VLOOKUP(E6522, '2024D'!$A$2:$G$339, 2, FALSE)</f>
        <v>206</v>
      </c>
      <c r="O6522">
        <f>VLOOKUP(E6522, '2024D'!$A$2:$G$339, 3, FALSE)</f>
        <v>7798</v>
      </c>
      <c r="P6522">
        <f>_20206[[#This Row],[最低排名]]-_20206[[#This Row],[同分人数]]+1</f>
        <v>7593</v>
      </c>
      <c r="Q6522">
        <f>IF(O6522&gt;=开始!$B$6, 1, 0)</f>
        <v>1</v>
      </c>
      <c r="R6522">
        <f>_20206[[#This Row],[最低排名]]-开始!$B$6</f>
        <v>7798</v>
      </c>
    </row>
    <row r="6523" spans="1:18">
      <c r="A6523">
        <v>83502</v>
      </c>
      <c r="B6523" t="s">
        <v>1342</v>
      </c>
      <c r="C6523" t="str">
        <f t="shared" si="370"/>
        <v>西南财大</v>
      </c>
      <c r="D6523" t="str">
        <f t="shared" si="371"/>
        <v>02</v>
      </c>
      <c r="E6523" t="s">
        <v>246</v>
      </c>
      <c r="F6523">
        <v>228</v>
      </c>
      <c r="G6523">
        <v>119</v>
      </c>
      <c r="H6523">
        <v>126</v>
      </c>
      <c r="I6523">
        <v>67</v>
      </c>
      <c r="J6523">
        <v>67</v>
      </c>
      <c r="K6523">
        <v>64</v>
      </c>
      <c r="L6523">
        <v>0</v>
      </c>
      <c r="M6523">
        <v>2024</v>
      </c>
      <c r="N6523">
        <f>VLOOKUP(E6523, '2024D'!$A$2:$G$339, 2, FALSE)</f>
        <v>194</v>
      </c>
      <c r="O6523">
        <f>VLOOKUP(E6523, '2024D'!$A$2:$G$339, 3, FALSE)</f>
        <v>7412</v>
      </c>
      <c r="P6523">
        <f>_20206[[#This Row],[最低排名]]-_20206[[#This Row],[同分人数]]+1</f>
        <v>7219</v>
      </c>
      <c r="Q6523">
        <f>IF(O6523&gt;=开始!$B$6, 1, 0)</f>
        <v>1</v>
      </c>
      <c r="R6523">
        <f>_20206[[#This Row],[最低排名]]-开始!$B$6</f>
        <v>7412</v>
      </c>
    </row>
    <row r="6524" spans="1:18">
      <c r="A6524">
        <v>83503</v>
      </c>
      <c r="B6524" t="s">
        <v>1343</v>
      </c>
      <c r="C6524" t="str">
        <f t="shared" si="370"/>
        <v>西南财大</v>
      </c>
      <c r="D6524" t="str">
        <f t="shared" si="371"/>
        <v>03</v>
      </c>
      <c r="E6524" t="s">
        <v>256</v>
      </c>
      <c r="F6524">
        <v>218</v>
      </c>
      <c r="G6524">
        <v>110</v>
      </c>
      <c r="H6524">
        <v>127</v>
      </c>
      <c r="I6524">
        <v>64</v>
      </c>
      <c r="J6524">
        <v>64</v>
      </c>
      <c r="K6524">
        <v>58</v>
      </c>
      <c r="L6524">
        <v>0</v>
      </c>
      <c r="M6524">
        <v>2024</v>
      </c>
      <c r="N6524">
        <f>VLOOKUP(E6524, '2024D'!$A$2:$G$339, 2, FALSE)</f>
        <v>241</v>
      </c>
      <c r="O6524">
        <f>VLOOKUP(E6524, '2024D'!$A$2:$G$339, 3, FALSE)</f>
        <v>11919</v>
      </c>
      <c r="P6524">
        <f>_20206[[#This Row],[最低排名]]-_20206[[#This Row],[同分人数]]+1</f>
        <v>11679</v>
      </c>
      <c r="Q6524">
        <f>IF(O6524&gt;=开始!$B$6, 1, 0)</f>
        <v>1</v>
      </c>
      <c r="R6524">
        <f>_20206[[#This Row],[最低排名]]-开始!$B$6</f>
        <v>11919</v>
      </c>
    </row>
    <row r="6525" spans="1:18">
      <c r="A6525">
        <v>83504</v>
      </c>
      <c r="B6525" t="s">
        <v>1344</v>
      </c>
      <c r="C6525" t="str">
        <f t="shared" si="370"/>
        <v>西南财大</v>
      </c>
      <c r="D6525" t="str">
        <f t="shared" si="371"/>
        <v>04</v>
      </c>
      <c r="E6525" t="s">
        <v>160</v>
      </c>
      <c r="F6525">
        <v>219</v>
      </c>
      <c r="G6525">
        <v>115</v>
      </c>
      <c r="H6525">
        <v>123</v>
      </c>
      <c r="I6525">
        <v>67</v>
      </c>
      <c r="J6525">
        <v>64</v>
      </c>
      <c r="K6525">
        <v>61</v>
      </c>
      <c r="L6525">
        <v>0</v>
      </c>
      <c r="M6525">
        <v>2024</v>
      </c>
      <c r="N6525">
        <f>VLOOKUP(E6525, '2024D'!$A$2:$G$339, 2, FALSE)</f>
        <v>249</v>
      </c>
      <c r="O6525">
        <f>VLOOKUP(E6525, '2024D'!$A$2:$G$339, 3, FALSE)</f>
        <v>11234</v>
      </c>
      <c r="P6525">
        <f>_20206[[#This Row],[最低排名]]-_20206[[#This Row],[同分人数]]+1</f>
        <v>10986</v>
      </c>
      <c r="Q6525">
        <f>IF(O6525&gt;=开始!$B$6, 1, 0)</f>
        <v>1</v>
      </c>
      <c r="R6525">
        <f>_20206[[#This Row],[最低排名]]-开始!$B$6</f>
        <v>11234</v>
      </c>
    </row>
    <row r="6526" spans="1:18">
      <c r="A6526">
        <v>83601</v>
      </c>
      <c r="B6526" t="s">
        <v>1345</v>
      </c>
      <c r="C6526" t="str">
        <f t="shared" si="370"/>
        <v>民航飞院</v>
      </c>
      <c r="D6526" t="str">
        <f t="shared" si="371"/>
        <v>01</v>
      </c>
      <c r="E6526" t="s">
        <v>50</v>
      </c>
      <c r="F6526">
        <v>198</v>
      </c>
      <c r="G6526">
        <v>111</v>
      </c>
      <c r="H6526">
        <v>68</v>
      </c>
      <c r="I6526">
        <v>55</v>
      </c>
      <c r="J6526">
        <v>55</v>
      </c>
      <c r="K6526">
        <v>55</v>
      </c>
      <c r="L6526">
        <v>0</v>
      </c>
      <c r="M6526">
        <v>2024</v>
      </c>
      <c r="N6526">
        <f>VLOOKUP(E6526, '2024D'!$A$2:$G$339, 2, FALSE)</f>
        <v>189</v>
      </c>
      <c r="O6526">
        <f>VLOOKUP(E6526, '2024D'!$A$2:$G$339, 3, FALSE)</f>
        <v>36222</v>
      </c>
      <c r="P6526">
        <f>_20206[[#This Row],[最低排名]]-_20206[[#This Row],[同分人数]]+1</f>
        <v>36034</v>
      </c>
      <c r="Q6526">
        <f>IF(O6526&gt;=开始!$B$6, 1, 0)</f>
        <v>1</v>
      </c>
      <c r="R6526">
        <f>_20206[[#This Row],[最低排名]]-开始!$B$6</f>
        <v>36222</v>
      </c>
    </row>
    <row r="6527" spans="1:18">
      <c r="A6527">
        <v>83602</v>
      </c>
      <c r="B6527" t="s">
        <v>1346</v>
      </c>
      <c r="C6527" t="str">
        <f t="shared" si="370"/>
        <v>民航飞院</v>
      </c>
      <c r="D6527" t="str">
        <f t="shared" si="371"/>
        <v>02</v>
      </c>
      <c r="E6527" t="s">
        <v>419</v>
      </c>
      <c r="F6527">
        <v>189</v>
      </c>
      <c r="G6527">
        <v>101</v>
      </c>
      <c r="H6527">
        <v>98</v>
      </c>
      <c r="I6527">
        <v>52</v>
      </c>
      <c r="J6527">
        <v>49</v>
      </c>
      <c r="K6527">
        <v>46</v>
      </c>
      <c r="L6527">
        <v>0</v>
      </c>
      <c r="M6527">
        <v>2024</v>
      </c>
      <c r="N6527">
        <f>VLOOKUP(E6527, '2024D'!$A$2:$G$339, 2, FALSE)</f>
        <v>229</v>
      </c>
      <c r="O6527">
        <f>VLOOKUP(E6527, '2024D'!$A$2:$G$339, 3, FALSE)</f>
        <v>35570</v>
      </c>
      <c r="P6527">
        <f>_20206[[#This Row],[最低排名]]-_20206[[#This Row],[同分人数]]+1</f>
        <v>35342</v>
      </c>
      <c r="Q6527">
        <f>IF(O6527&gt;=开始!$B$6, 1, 0)</f>
        <v>1</v>
      </c>
      <c r="R6527">
        <f>_20206[[#This Row],[最低排名]]-开始!$B$6</f>
        <v>35570</v>
      </c>
    </row>
    <row r="6528" spans="1:18">
      <c r="A6528">
        <v>83603</v>
      </c>
      <c r="B6528" t="s">
        <v>1347</v>
      </c>
      <c r="C6528" t="str">
        <f t="shared" si="370"/>
        <v>民航飞院</v>
      </c>
      <c r="D6528" t="str">
        <f t="shared" si="371"/>
        <v>03</v>
      </c>
      <c r="E6528" t="s">
        <v>431</v>
      </c>
      <c r="F6528">
        <v>205</v>
      </c>
      <c r="G6528">
        <v>104</v>
      </c>
      <c r="H6528">
        <v>83</v>
      </c>
      <c r="I6528">
        <v>64</v>
      </c>
      <c r="J6528">
        <v>61</v>
      </c>
      <c r="K6528">
        <v>49</v>
      </c>
      <c r="L6528">
        <v>0</v>
      </c>
      <c r="M6528">
        <v>2024</v>
      </c>
      <c r="N6528">
        <f>VLOOKUP(E6528, '2024D'!$A$2:$G$339, 2, FALSE)</f>
        <v>258</v>
      </c>
      <c r="O6528">
        <f>VLOOKUP(E6528, '2024D'!$A$2:$G$339, 3, FALSE)</f>
        <v>29014</v>
      </c>
      <c r="P6528">
        <f>_20206[[#This Row],[最低排名]]-_20206[[#This Row],[同分人数]]+1</f>
        <v>28757</v>
      </c>
      <c r="Q6528">
        <f>IF(O6528&gt;=开始!$B$6, 1, 0)</f>
        <v>1</v>
      </c>
      <c r="R6528">
        <f>_20206[[#This Row],[最低排名]]-开始!$B$6</f>
        <v>29014</v>
      </c>
    </row>
    <row r="6529" spans="1:18">
      <c r="A6529">
        <v>83604</v>
      </c>
      <c r="B6529" t="s">
        <v>1348</v>
      </c>
      <c r="C6529" t="str">
        <f t="shared" si="370"/>
        <v>民航飞院</v>
      </c>
      <c r="D6529" t="str">
        <f t="shared" si="371"/>
        <v>04</v>
      </c>
      <c r="E6529" t="s">
        <v>50</v>
      </c>
      <c r="F6529">
        <v>194</v>
      </c>
      <c r="G6529">
        <v>105</v>
      </c>
      <c r="H6529">
        <v>90</v>
      </c>
      <c r="I6529">
        <v>52</v>
      </c>
      <c r="J6529">
        <v>49</v>
      </c>
      <c r="K6529">
        <v>46</v>
      </c>
      <c r="L6529">
        <v>0</v>
      </c>
      <c r="M6529">
        <v>2024</v>
      </c>
      <c r="N6529">
        <f>VLOOKUP(E6529, '2024D'!$A$2:$G$339, 2, FALSE)</f>
        <v>189</v>
      </c>
      <c r="O6529">
        <f>VLOOKUP(E6529, '2024D'!$A$2:$G$339, 3, FALSE)</f>
        <v>36222</v>
      </c>
      <c r="P6529">
        <f>_20206[[#This Row],[最低排名]]-_20206[[#This Row],[同分人数]]+1</f>
        <v>36034</v>
      </c>
      <c r="Q6529">
        <f>IF(O6529&gt;=开始!$B$6, 1, 0)</f>
        <v>1</v>
      </c>
      <c r="R6529">
        <f>_20206[[#This Row],[最低排名]]-开始!$B$6</f>
        <v>36222</v>
      </c>
    </row>
    <row r="6530" spans="1:18">
      <c r="A6530">
        <v>83701</v>
      </c>
      <c r="B6530" t="s">
        <v>1349</v>
      </c>
      <c r="C6530" t="str">
        <f t="shared" si="370"/>
        <v>西南石油</v>
      </c>
      <c r="D6530" t="str">
        <f t="shared" si="371"/>
        <v>01</v>
      </c>
      <c r="E6530" t="s">
        <v>302</v>
      </c>
      <c r="F6530">
        <v>209</v>
      </c>
      <c r="G6530">
        <v>110</v>
      </c>
      <c r="H6530">
        <v>119</v>
      </c>
      <c r="I6530">
        <v>58</v>
      </c>
      <c r="J6530">
        <v>52</v>
      </c>
      <c r="K6530">
        <v>52</v>
      </c>
      <c r="L6530">
        <v>0</v>
      </c>
      <c r="M6530">
        <v>2024</v>
      </c>
      <c r="N6530">
        <f>VLOOKUP(E6530, '2024D'!$A$2:$G$339, 2, FALSE)</f>
        <v>259</v>
      </c>
      <c r="O6530">
        <f>VLOOKUP(E6530, '2024D'!$A$2:$G$339, 3, FALSE)</f>
        <v>22003</v>
      </c>
      <c r="P6530">
        <f>_20206[[#This Row],[最低排名]]-_20206[[#This Row],[同分人数]]+1</f>
        <v>21745</v>
      </c>
      <c r="Q6530">
        <f>IF(O6530&gt;=开始!$B$6, 1, 0)</f>
        <v>1</v>
      </c>
      <c r="R6530">
        <f>_20206[[#This Row],[最低排名]]-开始!$B$6</f>
        <v>22003</v>
      </c>
    </row>
    <row r="6531" spans="1:18">
      <c r="A6531">
        <v>83702</v>
      </c>
      <c r="B6531" t="s">
        <v>1350</v>
      </c>
      <c r="C6531" t="str">
        <f t="shared" si="370"/>
        <v>西南石油</v>
      </c>
      <c r="D6531" t="str">
        <f t="shared" si="371"/>
        <v>02</v>
      </c>
      <c r="E6531" t="s">
        <v>323</v>
      </c>
      <c r="F6531">
        <v>192</v>
      </c>
      <c r="G6531">
        <v>111</v>
      </c>
      <c r="H6531">
        <v>112</v>
      </c>
      <c r="I6531">
        <v>64</v>
      </c>
      <c r="J6531">
        <v>61</v>
      </c>
      <c r="K6531">
        <v>52</v>
      </c>
      <c r="L6531">
        <v>0</v>
      </c>
      <c r="M6531">
        <v>2024</v>
      </c>
      <c r="N6531">
        <f>VLOOKUP(E6531, '2024D'!$A$2:$G$339, 2, FALSE)</f>
        <v>257</v>
      </c>
      <c r="O6531">
        <f>VLOOKUP(E6531, '2024D'!$A$2:$G$339, 3, FALSE)</f>
        <v>24337</v>
      </c>
      <c r="P6531">
        <f>_20206[[#This Row],[最低排名]]-_20206[[#This Row],[同分人数]]+1</f>
        <v>24081</v>
      </c>
      <c r="Q6531">
        <f>IF(O6531&gt;=开始!$B$6, 1, 0)</f>
        <v>1</v>
      </c>
      <c r="R6531">
        <f>_20206[[#This Row],[最低排名]]-开始!$B$6</f>
        <v>24337</v>
      </c>
    </row>
    <row r="6532" spans="1:18">
      <c r="A6532">
        <v>83703</v>
      </c>
      <c r="B6532" t="s">
        <v>1351</v>
      </c>
      <c r="C6532" t="str">
        <f t="shared" si="370"/>
        <v>西南石油</v>
      </c>
      <c r="D6532" t="str">
        <f t="shared" si="371"/>
        <v>03</v>
      </c>
      <c r="E6532" t="s">
        <v>146</v>
      </c>
      <c r="F6532">
        <v>205</v>
      </c>
      <c r="G6532">
        <v>107</v>
      </c>
      <c r="H6532">
        <v>87</v>
      </c>
      <c r="I6532">
        <v>64</v>
      </c>
      <c r="J6532">
        <v>64</v>
      </c>
      <c r="K6532">
        <v>64</v>
      </c>
      <c r="L6532">
        <v>0</v>
      </c>
      <c r="M6532">
        <v>2024</v>
      </c>
      <c r="N6532">
        <f>VLOOKUP(E6532, '2024D'!$A$2:$G$339, 2, FALSE)</f>
        <v>260</v>
      </c>
      <c r="O6532">
        <f>VLOOKUP(E6532, '2024D'!$A$2:$G$339, 3, FALSE)</f>
        <v>23553</v>
      </c>
      <c r="P6532">
        <f>_20206[[#This Row],[最低排名]]-_20206[[#This Row],[同分人数]]+1</f>
        <v>23294</v>
      </c>
      <c r="Q6532">
        <f>IF(O6532&gt;=开始!$B$6, 1, 0)</f>
        <v>1</v>
      </c>
      <c r="R6532">
        <f>_20206[[#This Row],[最低排名]]-开始!$B$6</f>
        <v>23553</v>
      </c>
    </row>
    <row r="6533" spans="1:18">
      <c r="A6533">
        <v>83801</v>
      </c>
      <c r="B6533" t="s">
        <v>1352</v>
      </c>
      <c r="C6533" t="str">
        <f t="shared" si="370"/>
        <v>成都理工</v>
      </c>
      <c r="D6533" t="str">
        <f t="shared" si="371"/>
        <v>01</v>
      </c>
      <c r="E6533" t="s">
        <v>98</v>
      </c>
      <c r="F6533">
        <v>208</v>
      </c>
      <c r="G6533">
        <v>119</v>
      </c>
      <c r="H6533">
        <v>125</v>
      </c>
      <c r="I6533">
        <v>64</v>
      </c>
      <c r="J6533">
        <v>61</v>
      </c>
      <c r="K6533">
        <v>55</v>
      </c>
      <c r="L6533">
        <v>0</v>
      </c>
      <c r="M6533">
        <v>2024</v>
      </c>
      <c r="N6533">
        <f>VLOOKUP(E6533, '2024D'!$A$2:$G$339, 2, FALSE)</f>
        <v>271</v>
      </c>
      <c r="O6533">
        <f>VLOOKUP(E6533, '2024D'!$A$2:$G$339, 3, FALSE)</f>
        <v>16250</v>
      </c>
      <c r="P6533">
        <f>_20206[[#This Row],[最低排名]]-_20206[[#This Row],[同分人数]]+1</f>
        <v>15980</v>
      </c>
      <c r="Q6533">
        <f>IF(O6533&gt;=开始!$B$6, 1, 0)</f>
        <v>1</v>
      </c>
      <c r="R6533">
        <f>_20206[[#This Row],[最低排名]]-开始!$B$6</f>
        <v>16250</v>
      </c>
    </row>
    <row r="6534" spans="1:18">
      <c r="A6534">
        <v>83802</v>
      </c>
      <c r="B6534" t="s">
        <v>1353</v>
      </c>
      <c r="C6534" t="str">
        <f t="shared" si="370"/>
        <v>成都理工</v>
      </c>
      <c r="D6534" t="str">
        <f t="shared" si="371"/>
        <v>02</v>
      </c>
      <c r="E6534" t="s">
        <v>217</v>
      </c>
      <c r="F6534">
        <v>206</v>
      </c>
      <c r="G6534">
        <v>104</v>
      </c>
      <c r="H6534">
        <v>106</v>
      </c>
      <c r="I6534">
        <v>55</v>
      </c>
      <c r="J6534">
        <v>55</v>
      </c>
      <c r="K6534">
        <v>52</v>
      </c>
      <c r="L6534">
        <v>0</v>
      </c>
      <c r="M6534">
        <v>2024</v>
      </c>
      <c r="N6534">
        <f>VLOOKUP(E6534, '2024D'!$A$2:$G$339, 2, FALSE)</f>
        <v>215</v>
      </c>
      <c r="O6534">
        <f>VLOOKUP(E6534, '2024D'!$A$2:$G$339, 3, FALSE)</f>
        <v>26034</v>
      </c>
      <c r="P6534">
        <f>_20206[[#This Row],[最低排名]]-_20206[[#This Row],[同分人数]]+1</f>
        <v>25820</v>
      </c>
      <c r="Q6534">
        <f>IF(O6534&gt;=开始!$B$6, 1, 0)</f>
        <v>1</v>
      </c>
      <c r="R6534">
        <f>_20206[[#This Row],[最低排名]]-开始!$B$6</f>
        <v>26034</v>
      </c>
    </row>
    <row r="6535" spans="1:18">
      <c r="A6535">
        <v>83901</v>
      </c>
      <c r="B6535" t="s">
        <v>1354</v>
      </c>
      <c r="C6535" t="str">
        <f t="shared" si="370"/>
        <v>西南科大</v>
      </c>
      <c r="D6535" t="str">
        <f t="shared" si="371"/>
        <v>01</v>
      </c>
      <c r="E6535" t="s">
        <v>440</v>
      </c>
      <c r="F6535">
        <v>194</v>
      </c>
      <c r="G6535">
        <v>99</v>
      </c>
      <c r="H6535">
        <v>93</v>
      </c>
      <c r="I6535">
        <v>52</v>
      </c>
      <c r="J6535">
        <v>49</v>
      </c>
      <c r="K6535">
        <v>49</v>
      </c>
      <c r="L6535">
        <v>0</v>
      </c>
      <c r="M6535">
        <v>2024</v>
      </c>
      <c r="N6535">
        <f>VLOOKUP(E6535, '2024D'!$A$2:$G$339, 2, FALSE)</f>
        <v>214</v>
      </c>
      <c r="O6535">
        <f>VLOOKUP(E6535, '2024D'!$A$2:$G$339, 3, FALSE)</f>
        <v>34923</v>
      </c>
      <c r="P6535">
        <f>_20206[[#This Row],[最低排名]]-_20206[[#This Row],[同分人数]]+1</f>
        <v>34710</v>
      </c>
      <c r="Q6535">
        <f>IF(O6535&gt;=开始!$B$6, 1, 0)</f>
        <v>1</v>
      </c>
      <c r="R6535">
        <f>_20206[[#This Row],[最低排名]]-开始!$B$6</f>
        <v>34923</v>
      </c>
    </row>
    <row r="6536" spans="1:18">
      <c r="A6536">
        <v>83902</v>
      </c>
      <c r="B6536" t="s">
        <v>1355</v>
      </c>
      <c r="C6536" t="str">
        <f t="shared" si="370"/>
        <v>西南科大</v>
      </c>
      <c r="D6536" t="str">
        <f t="shared" si="371"/>
        <v>02</v>
      </c>
      <c r="E6536" t="s">
        <v>232</v>
      </c>
      <c r="F6536">
        <v>191</v>
      </c>
      <c r="G6536">
        <v>97</v>
      </c>
      <c r="H6536">
        <v>100</v>
      </c>
      <c r="I6536">
        <v>55</v>
      </c>
      <c r="J6536">
        <v>46</v>
      </c>
      <c r="K6536">
        <v>46</v>
      </c>
      <c r="L6536">
        <v>0</v>
      </c>
      <c r="M6536">
        <v>2024</v>
      </c>
      <c r="N6536">
        <f>VLOOKUP(E6536, '2024D'!$A$2:$G$339, 2, FALSE)</f>
        <v>227</v>
      </c>
      <c r="O6536">
        <f>VLOOKUP(E6536, '2024D'!$A$2:$G$339, 3, FALSE)</f>
        <v>34709</v>
      </c>
      <c r="P6536">
        <f>_20206[[#This Row],[最低排名]]-_20206[[#This Row],[同分人数]]+1</f>
        <v>34483</v>
      </c>
      <c r="Q6536">
        <f>IF(O6536&gt;=开始!$B$6, 1, 0)</f>
        <v>1</v>
      </c>
      <c r="R6536">
        <f>_20206[[#This Row],[最低排名]]-开始!$B$6</f>
        <v>34709</v>
      </c>
    </row>
    <row r="6537" spans="1:18">
      <c r="A6537">
        <v>83903</v>
      </c>
      <c r="B6537" t="s">
        <v>1356</v>
      </c>
      <c r="C6537" t="str">
        <f t="shared" si="370"/>
        <v>西南科大</v>
      </c>
      <c r="D6537" t="str">
        <f t="shared" si="371"/>
        <v>03</v>
      </c>
      <c r="E6537" t="s">
        <v>398</v>
      </c>
      <c r="F6537">
        <v>178</v>
      </c>
      <c r="G6537">
        <v>93</v>
      </c>
      <c r="H6537">
        <v>72</v>
      </c>
      <c r="I6537">
        <v>64</v>
      </c>
      <c r="J6537">
        <v>61</v>
      </c>
      <c r="K6537">
        <v>58</v>
      </c>
      <c r="L6537">
        <v>0</v>
      </c>
      <c r="M6537">
        <v>2024</v>
      </c>
      <c r="N6537">
        <f>VLOOKUP(E6537, '2024D'!$A$2:$G$339, 2, FALSE)</f>
        <v>236</v>
      </c>
      <c r="O6537">
        <f>VLOOKUP(E6537, '2024D'!$A$2:$G$339, 3, FALSE)</f>
        <v>35806</v>
      </c>
      <c r="P6537">
        <f>_20206[[#This Row],[最低排名]]-_20206[[#This Row],[同分人数]]+1</f>
        <v>35571</v>
      </c>
      <c r="Q6537">
        <f>IF(O6537&gt;=开始!$B$6, 1, 0)</f>
        <v>1</v>
      </c>
      <c r="R6537">
        <f>_20206[[#This Row],[最低排名]]-开始!$B$6</f>
        <v>35806</v>
      </c>
    </row>
    <row r="6538" spans="1:18">
      <c r="A6538">
        <v>84001</v>
      </c>
      <c r="B6538" t="s">
        <v>1357</v>
      </c>
      <c r="C6538" t="str">
        <f t="shared" si="370"/>
        <v>成都信息</v>
      </c>
      <c r="D6538" t="str">
        <f t="shared" si="371"/>
        <v>01</v>
      </c>
      <c r="E6538" t="s">
        <v>431</v>
      </c>
      <c r="F6538">
        <v>189</v>
      </c>
      <c r="G6538">
        <v>101</v>
      </c>
      <c r="H6538">
        <v>111</v>
      </c>
      <c r="I6538">
        <v>61</v>
      </c>
      <c r="J6538">
        <v>55</v>
      </c>
      <c r="K6538">
        <v>46</v>
      </c>
      <c r="L6538">
        <v>0</v>
      </c>
      <c r="M6538">
        <v>2024</v>
      </c>
      <c r="N6538">
        <f>VLOOKUP(E6538, '2024D'!$A$2:$G$339, 2, FALSE)</f>
        <v>258</v>
      </c>
      <c r="O6538">
        <f>VLOOKUP(E6538, '2024D'!$A$2:$G$339, 3, FALSE)</f>
        <v>29014</v>
      </c>
      <c r="P6538">
        <f>_20206[[#This Row],[最低排名]]-_20206[[#This Row],[同分人数]]+1</f>
        <v>28757</v>
      </c>
      <c r="Q6538">
        <f>IF(O6538&gt;=开始!$B$6, 1, 0)</f>
        <v>1</v>
      </c>
      <c r="R6538">
        <f>_20206[[#This Row],[最低排名]]-开始!$B$6</f>
        <v>29014</v>
      </c>
    </row>
    <row r="6539" spans="1:18">
      <c r="A6539">
        <v>84002</v>
      </c>
      <c r="B6539" t="s">
        <v>1358</v>
      </c>
      <c r="C6539" t="str">
        <f t="shared" si="370"/>
        <v>成都信息</v>
      </c>
      <c r="D6539" t="str">
        <f t="shared" si="371"/>
        <v>02</v>
      </c>
      <c r="E6539" t="s">
        <v>228</v>
      </c>
      <c r="F6539">
        <v>186</v>
      </c>
      <c r="G6539">
        <v>96</v>
      </c>
      <c r="H6539">
        <v>94</v>
      </c>
      <c r="I6539">
        <v>58</v>
      </c>
      <c r="J6539">
        <v>58</v>
      </c>
      <c r="K6539">
        <v>43</v>
      </c>
      <c r="L6539">
        <v>0</v>
      </c>
      <c r="M6539">
        <v>2024</v>
      </c>
      <c r="N6539">
        <f>VLOOKUP(E6539, '2024D'!$A$2:$G$339, 2, FALSE)</f>
        <v>243</v>
      </c>
      <c r="O6539">
        <f>VLOOKUP(E6539, '2024D'!$A$2:$G$339, 3, FALSE)</f>
        <v>34482</v>
      </c>
      <c r="P6539">
        <f>_20206[[#This Row],[最低排名]]-_20206[[#This Row],[同分人数]]+1</f>
        <v>34240</v>
      </c>
      <c r="Q6539">
        <f>IF(O6539&gt;=开始!$B$6, 1, 0)</f>
        <v>1</v>
      </c>
      <c r="R6539">
        <f>_20206[[#This Row],[最低排名]]-开始!$B$6</f>
        <v>34482</v>
      </c>
    </row>
    <row r="6540" spans="1:18">
      <c r="A6540">
        <v>84003</v>
      </c>
      <c r="B6540" t="s">
        <v>2340</v>
      </c>
      <c r="C6540" t="str">
        <f t="shared" si="370"/>
        <v>成都信息</v>
      </c>
      <c r="D6540" t="str">
        <f t="shared" si="371"/>
        <v>03</v>
      </c>
      <c r="E6540" t="s">
        <v>560</v>
      </c>
      <c r="F6540">
        <v>198</v>
      </c>
      <c r="G6540">
        <v>104</v>
      </c>
      <c r="H6540">
        <v>65</v>
      </c>
      <c r="I6540">
        <v>64</v>
      </c>
      <c r="J6540">
        <v>61</v>
      </c>
      <c r="K6540">
        <v>61</v>
      </c>
      <c r="L6540">
        <v>0</v>
      </c>
      <c r="M6540">
        <v>2024</v>
      </c>
      <c r="N6540">
        <f>VLOOKUP(E6540, '2024D'!$A$2:$G$339, 2, FALSE)</f>
        <v>230</v>
      </c>
      <c r="O6540">
        <f>VLOOKUP(E6540, '2024D'!$A$2:$G$339, 3, FALSE)</f>
        <v>32134</v>
      </c>
      <c r="P6540">
        <f>_20206[[#This Row],[最低排名]]-_20206[[#This Row],[同分人数]]+1</f>
        <v>31905</v>
      </c>
      <c r="Q6540">
        <f>IF(O6540&gt;=开始!$B$6, 1, 0)</f>
        <v>1</v>
      </c>
      <c r="R6540">
        <f>_20206[[#This Row],[最低排名]]-开始!$B$6</f>
        <v>32134</v>
      </c>
    </row>
    <row r="6541" spans="1:18">
      <c r="A6541">
        <v>84101</v>
      </c>
      <c r="B6541" t="s">
        <v>1359</v>
      </c>
      <c r="C6541" t="str">
        <f t="shared" si="370"/>
        <v>西华大学</v>
      </c>
      <c r="D6541" t="str">
        <f t="shared" si="371"/>
        <v>01</v>
      </c>
      <c r="E6541" t="s">
        <v>701</v>
      </c>
      <c r="F6541">
        <v>204</v>
      </c>
      <c r="G6541">
        <v>104</v>
      </c>
      <c r="H6541">
        <v>87</v>
      </c>
      <c r="I6541">
        <v>55</v>
      </c>
      <c r="J6541">
        <v>52</v>
      </c>
      <c r="K6541">
        <v>46</v>
      </c>
      <c r="L6541">
        <v>0</v>
      </c>
      <c r="M6541">
        <v>2024</v>
      </c>
      <c r="N6541">
        <f>VLOOKUP(E6541, '2024D'!$A$2:$G$339, 2, FALSE)</f>
        <v>215</v>
      </c>
      <c r="O6541">
        <f>VLOOKUP(E6541, '2024D'!$A$2:$G$339, 3, FALSE)</f>
        <v>33286</v>
      </c>
      <c r="P6541">
        <f>_20206[[#This Row],[最低排名]]-_20206[[#This Row],[同分人数]]+1</f>
        <v>33072</v>
      </c>
      <c r="Q6541">
        <f>IF(O6541&gt;=开始!$B$6, 1, 0)</f>
        <v>1</v>
      </c>
      <c r="R6541">
        <f>_20206[[#This Row],[最低排名]]-开始!$B$6</f>
        <v>33286</v>
      </c>
    </row>
    <row r="6542" spans="1:18">
      <c r="A6542">
        <v>84201</v>
      </c>
      <c r="B6542" t="s">
        <v>1361</v>
      </c>
      <c r="C6542" t="str">
        <f t="shared" si="370"/>
        <v>西南医大</v>
      </c>
      <c r="D6542" t="str">
        <f t="shared" si="371"/>
        <v>01</v>
      </c>
      <c r="E6542" t="s">
        <v>506</v>
      </c>
      <c r="F6542">
        <v>221</v>
      </c>
      <c r="G6542">
        <v>113</v>
      </c>
      <c r="H6542">
        <v>131</v>
      </c>
      <c r="I6542">
        <v>61</v>
      </c>
      <c r="J6542">
        <v>55</v>
      </c>
      <c r="K6542">
        <v>49</v>
      </c>
      <c r="L6542">
        <v>0</v>
      </c>
      <c r="M6542">
        <v>2024</v>
      </c>
      <c r="N6542">
        <f>VLOOKUP(E6542, '2024D'!$A$2:$G$339, 2, FALSE)</f>
        <v>226</v>
      </c>
      <c r="O6542">
        <f>VLOOKUP(E6542, '2024D'!$A$2:$G$339, 3, FALSE)</f>
        <v>15249</v>
      </c>
      <c r="P6542">
        <f>_20206[[#This Row],[最低排名]]-_20206[[#This Row],[同分人数]]+1</f>
        <v>15024</v>
      </c>
      <c r="Q6542">
        <f>IF(O6542&gt;=开始!$B$6, 1, 0)</f>
        <v>1</v>
      </c>
      <c r="R6542">
        <f>_20206[[#This Row],[最低排名]]-开始!$B$6</f>
        <v>15249</v>
      </c>
    </row>
    <row r="6543" spans="1:18">
      <c r="A6543">
        <v>84301</v>
      </c>
      <c r="B6543" t="s">
        <v>1362</v>
      </c>
      <c r="C6543" t="str">
        <f t="shared" si="370"/>
        <v>西华师大</v>
      </c>
      <c r="D6543" t="str">
        <f t="shared" si="371"/>
        <v>01</v>
      </c>
      <c r="E6543" t="s">
        <v>354</v>
      </c>
      <c r="F6543">
        <v>195</v>
      </c>
      <c r="G6543">
        <v>100</v>
      </c>
      <c r="H6543">
        <v>95</v>
      </c>
      <c r="I6543">
        <v>49</v>
      </c>
      <c r="J6543">
        <v>46</v>
      </c>
      <c r="K6543">
        <v>43</v>
      </c>
      <c r="L6543">
        <v>0</v>
      </c>
      <c r="M6543">
        <v>2024</v>
      </c>
      <c r="N6543">
        <f>VLOOKUP(E6543, '2024D'!$A$2:$G$339, 2, FALSE)</f>
        <v>204</v>
      </c>
      <c r="O6543">
        <f>VLOOKUP(E6543, '2024D'!$A$2:$G$339, 3, FALSE)</f>
        <v>36833</v>
      </c>
      <c r="P6543">
        <f>_20206[[#This Row],[最低排名]]-_20206[[#This Row],[同分人数]]+1</f>
        <v>36630</v>
      </c>
      <c r="Q6543">
        <f>IF(O6543&gt;=开始!$B$6, 1, 0)</f>
        <v>1</v>
      </c>
      <c r="R6543">
        <f>_20206[[#This Row],[最低排名]]-开始!$B$6</f>
        <v>36833</v>
      </c>
    </row>
    <row r="6544" spans="1:18">
      <c r="A6544">
        <v>84401</v>
      </c>
      <c r="B6544" t="s">
        <v>1717</v>
      </c>
      <c r="C6544" t="str">
        <f t="shared" si="370"/>
        <v>成都东软</v>
      </c>
      <c r="D6544" t="str">
        <f t="shared" si="371"/>
        <v>01</v>
      </c>
      <c r="E6544" t="s">
        <v>56</v>
      </c>
      <c r="F6544">
        <v>173</v>
      </c>
      <c r="G6544">
        <v>91</v>
      </c>
      <c r="H6544">
        <v>82</v>
      </c>
      <c r="I6544">
        <v>55</v>
      </c>
      <c r="J6544">
        <v>52</v>
      </c>
      <c r="K6544">
        <v>52</v>
      </c>
      <c r="L6544">
        <v>0</v>
      </c>
      <c r="M6544">
        <v>2024</v>
      </c>
      <c r="N6544">
        <f>VLOOKUP(E6544, '2024D'!$A$2:$G$339, 2, FALSE)</f>
        <v>187</v>
      </c>
      <c r="O6544">
        <f>VLOOKUP(E6544, '2024D'!$A$2:$G$339, 3, FALSE)</f>
        <v>39641</v>
      </c>
      <c r="P6544">
        <f>_20206[[#This Row],[最低排名]]-_20206[[#This Row],[同分人数]]+1</f>
        <v>39455</v>
      </c>
      <c r="Q6544">
        <f>IF(O6544&gt;=开始!$B$6, 1, 0)</f>
        <v>1</v>
      </c>
      <c r="R6544">
        <f>_20206[[#This Row],[最低排名]]-开始!$B$6</f>
        <v>39641</v>
      </c>
    </row>
    <row r="6545" spans="1:18">
      <c r="A6545">
        <v>84402</v>
      </c>
      <c r="B6545" t="s">
        <v>1363</v>
      </c>
      <c r="C6545" t="str">
        <f t="shared" si="370"/>
        <v>成都东软</v>
      </c>
      <c r="D6545" t="str">
        <f t="shared" si="371"/>
        <v>02</v>
      </c>
      <c r="E6545" t="s">
        <v>223</v>
      </c>
      <c r="F6545">
        <v>168</v>
      </c>
      <c r="G6545">
        <v>88</v>
      </c>
      <c r="H6545">
        <v>90</v>
      </c>
      <c r="I6545">
        <v>52</v>
      </c>
      <c r="J6545">
        <v>52</v>
      </c>
      <c r="K6545">
        <v>46</v>
      </c>
      <c r="L6545">
        <v>0</v>
      </c>
      <c r="M6545">
        <v>2024</v>
      </c>
      <c r="N6545">
        <f>VLOOKUP(E6545, '2024D'!$A$2:$G$339, 2, FALSE)</f>
        <v>179</v>
      </c>
      <c r="O6545">
        <f>VLOOKUP(E6545, '2024D'!$A$2:$G$339, 3, FALSE)</f>
        <v>40752</v>
      </c>
      <c r="P6545">
        <f>_20206[[#This Row],[最低排名]]-_20206[[#This Row],[同分人数]]+1</f>
        <v>40574</v>
      </c>
      <c r="Q6545">
        <f>IF(O6545&gt;=开始!$B$6, 1, 0)</f>
        <v>1</v>
      </c>
      <c r="R6545">
        <f>_20206[[#This Row],[最低排名]]-开始!$B$6</f>
        <v>40752</v>
      </c>
    </row>
    <row r="6546" spans="1:18">
      <c r="A6546">
        <v>84501</v>
      </c>
      <c r="B6546" t="s">
        <v>1364</v>
      </c>
      <c r="C6546" t="str">
        <f t="shared" si="370"/>
        <v>西财天府</v>
      </c>
      <c r="D6546" t="str">
        <f t="shared" si="371"/>
        <v>01</v>
      </c>
      <c r="E6546" t="s">
        <v>207</v>
      </c>
      <c r="F6546">
        <v>175</v>
      </c>
      <c r="G6546">
        <v>89</v>
      </c>
      <c r="H6546">
        <v>64</v>
      </c>
      <c r="I6546">
        <v>61</v>
      </c>
      <c r="J6546">
        <v>61</v>
      </c>
      <c r="K6546">
        <v>52</v>
      </c>
      <c r="L6546">
        <v>0</v>
      </c>
      <c r="M6546">
        <v>2024</v>
      </c>
      <c r="N6546">
        <f>VLOOKUP(E6546, '2024D'!$A$2:$G$339, 2, FALSE)</f>
        <v>182</v>
      </c>
      <c r="O6546">
        <f>VLOOKUP(E6546, '2024D'!$A$2:$G$339, 3, FALSE)</f>
        <v>39823</v>
      </c>
      <c r="P6546">
        <f>_20206[[#This Row],[最低排名]]-_20206[[#This Row],[同分人数]]+1</f>
        <v>39642</v>
      </c>
      <c r="Q6546">
        <f>IF(O6546&gt;=开始!$B$6, 1, 0)</f>
        <v>1</v>
      </c>
      <c r="R6546">
        <f>_20206[[#This Row],[最低排名]]-开始!$B$6</f>
        <v>39823</v>
      </c>
    </row>
    <row r="6547" spans="1:18">
      <c r="A6547">
        <v>84601</v>
      </c>
      <c r="B6547" t="s">
        <v>1365</v>
      </c>
      <c r="C6547" t="str">
        <f t="shared" si="370"/>
        <v>四川轻化</v>
      </c>
      <c r="D6547" t="str">
        <f t="shared" si="371"/>
        <v>01</v>
      </c>
      <c r="E6547" t="s">
        <v>469</v>
      </c>
      <c r="F6547">
        <v>192</v>
      </c>
      <c r="G6547">
        <v>104</v>
      </c>
      <c r="H6547">
        <v>93</v>
      </c>
      <c r="I6547">
        <v>52</v>
      </c>
      <c r="J6547">
        <v>49</v>
      </c>
      <c r="K6547">
        <v>46</v>
      </c>
      <c r="L6547">
        <v>0</v>
      </c>
      <c r="M6547">
        <v>2024</v>
      </c>
      <c r="N6547">
        <f>VLOOKUP(E6547, '2024D'!$A$2:$G$339, 2, FALSE)</f>
        <v>227</v>
      </c>
      <c r="O6547">
        <f>VLOOKUP(E6547, '2024D'!$A$2:$G$339, 3, FALSE)</f>
        <v>36033</v>
      </c>
      <c r="P6547">
        <f>_20206[[#This Row],[最低排名]]-_20206[[#This Row],[同分人数]]+1</f>
        <v>35807</v>
      </c>
      <c r="Q6547">
        <f>IF(O6547&gt;=开始!$B$6, 1, 0)</f>
        <v>1</v>
      </c>
      <c r="R6547">
        <f>_20206[[#This Row],[最低排名]]-开始!$B$6</f>
        <v>36033</v>
      </c>
    </row>
    <row r="6548" spans="1:18">
      <c r="A6548">
        <v>84701</v>
      </c>
      <c r="B6548" t="s">
        <v>1366</v>
      </c>
      <c r="C6548" t="str">
        <f t="shared" si="370"/>
        <v>四川农大</v>
      </c>
      <c r="D6548" t="str">
        <f t="shared" si="371"/>
        <v>01</v>
      </c>
      <c r="E6548" t="s">
        <v>518</v>
      </c>
      <c r="F6548">
        <v>225</v>
      </c>
      <c r="G6548">
        <v>115</v>
      </c>
      <c r="H6548">
        <v>121</v>
      </c>
      <c r="I6548">
        <v>61</v>
      </c>
      <c r="J6548">
        <v>55</v>
      </c>
      <c r="K6548">
        <v>52</v>
      </c>
      <c r="L6548">
        <v>0</v>
      </c>
      <c r="M6548">
        <v>2024</v>
      </c>
      <c r="N6548">
        <f>VLOOKUP(E6548, '2024D'!$A$2:$G$339, 2, FALSE)</f>
        <v>245</v>
      </c>
      <c r="O6548">
        <f>VLOOKUP(E6548, '2024D'!$A$2:$G$339, 3, FALSE)</f>
        <v>15979</v>
      </c>
      <c r="P6548">
        <f>_20206[[#This Row],[最低排名]]-_20206[[#This Row],[同分人数]]+1</f>
        <v>15735</v>
      </c>
      <c r="Q6548">
        <f>IF(O6548&gt;=开始!$B$6, 1, 0)</f>
        <v>1</v>
      </c>
      <c r="R6548">
        <f>_20206[[#This Row],[最低排名]]-开始!$B$6</f>
        <v>15979</v>
      </c>
    </row>
    <row r="6549" spans="1:18">
      <c r="A6549">
        <v>84801</v>
      </c>
      <c r="B6549" t="s">
        <v>1367</v>
      </c>
      <c r="C6549" t="str">
        <f t="shared" si="370"/>
        <v>四川师大</v>
      </c>
      <c r="D6549" t="str">
        <f t="shared" si="371"/>
        <v>01</v>
      </c>
      <c r="E6549" t="s">
        <v>296</v>
      </c>
      <c r="F6549">
        <v>215</v>
      </c>
      <c r="G6549">
        <v>111</v>
      </c>
      <c r="H6549">
        <v>107</v>
      </c>
      <c r="I6549">
        <v>67</v>
      </c>
      <c r="J6549">
        <v>61</v>
      </c>
      <c r="K6549">
        <v>55</v>
      </c>
      <c r="L6549">
        <v>0</v>
      </c>
      <c r="M6549">
        <v>2024</v>
      </c>
      <c r="N6549">
        <f>VLOOKUP(E6549, '2024D'!$A$2:$G$339, 2, FALSE)</f>
        <v>223</v>
      </c>
      <c r="O6549">
        <f>VLOOKUP(E6549, '2024D'!$A$2:$G$339, 3, FALSE)</f>
        <v>18290</v>
      </c>
      <c r="P6549">
        <f>_20206[[#This Row],[最低排名]]-_20206[[#This Row],[同分人数]]+1</f>
        <v>18068</v>
      </c>
      <c r="Q6549">
        <f>IF(O6549&gt;=开始!$B$6, 1, 0)</f>
        <v>1</v>
      </c>
      <c r="R6549">
        <f>_20206[[#This Row],[最低排名]]-开始!$B$6</f>
        <v>18290</v>
      </c>
    </row>
    <row r="6550" spans="1:18">
      <c r="A6550">
        <v>84802</v>
      </c>
      <c r="B6550" t="s">
        <v>1368</v>
      </c>
      <c r="C6550" t="str">
        <f t="shared" si="370"/>
        <v>四川师大</v>
      </c>
      <c r="D6550" t="str">
        <f t="shared" si="371"/>
        <v>02</v>
      </c>
      <c r="E6550" t="s">
        <v>309</v>
      </c>
      <c r="F6550">
        <v>188</v>
      </c>
      <c r="G6550">
        <v>98</v>
      </c>
      <c r="H6550">
        <v>92</v>
      </c>
      <c r="I6550">
        <v>61</v>
      </c>
      <c r="J6550">
        <v>52</v>
      </c>
      <c r="K6550">
        <v>49</v>
      </c>
      <c r="L6550">
        <v>0</v>
      </c>
      <c r="M6550">
        <v>2024</v>
      </c>
      <c r="N6550">
        <f>VLOOKUP(E6550, '2024D'!$A$2:$G$339, 2, FALSE)</f>
        <v>250</v>
      </c>
      <c r="O6550">
        <f>VLOOKUP(E6550, '2024D'!$A$2:$G$339, 3, FALSE)</f>
        <v>33781</v>
      </c>
      <c r="P6550">
        <f>_20206[[#This Row],[最低排名]]-_20206[[#This Row],[同分人数]]+1</f>
        <v>33532</v>
      </c>
      <c r="Q6550">
        <f>IF(O6550&gt;=开始!$B$6, 1, 0)</f>
        <v>1</v>
      </c>
      <c r="R6550">
        <f>_20206[[#This Row],[最低排名]]-开始!$B$6</f>
        <v>33781</v>
      </c>
    </row>
    <row r="6551" spans="1:18">
      <c r="A6551">
        <v>84901</v>
      </c>
      <c r="B6551" t="s">
        <v>1369</v>
      </c>
      <c r="C6551" t="str">
        <f t="shared" si="370"/>
        <v>成都中医</v>
      </c>
      <c r="D6551" t="str">
        <f t="shared" si="371"/>
        <v>01</v>
      </c>
      <c r="E6551" t="s">
        <v>62</v>
      </c>
      <c r="F6551">
        <v>216</v>
      </c>
      <c r="G6551">
        <v>109</v>
      </c>
      <c r="H6551">
        <v>125</v>
      </c>
      <c r="I6551">
        <v>70</v>
      </c>
      <c r="J6551">
        <v>58</v>
      </c>
      <c r="K6551">
        <v>58</v>
      </c>
      <c r="L6551">
        <v>0</v>
      </c>
      <c r="M6551">
        <v>2024</v>
      </c>
      <c r="N6551">
        <f>VLOOKUP(E6551, '2024D'!$A$2:$G$339, 2, FALSE)</f>
        <v>233</v>
      </c>
      <c r="O6551">
        <f>VLOOKUP(E6551, '2024D'!$A$2:$G$339, 3, FALSE)</f>
        <v>12860</v>
      </c>
      <c r="P6551">
        <f>_20206[[#This Row],[最低排名]]-_20206[[#This Row],[同分人数]]+1</f>
        <v>12628</v>
      </c>
      <c r="Q6551">
        <f>IF(O6551&gt;=开始!$B$6, 1, 0)</f>
        <v>1</v>
      </c>
      <c r="R6551">
        <f>_20206[[#This Row],[最低排名]]-开始!$B$6</f>
        <v>12860</v>
      </c>
    </row>
    <row r="6552" spans="1:18">
      <c r="A6552">
        <v>85001</v>
      </c>
      <c r="B6552" t="s">
        <v>1370</v>
      </c>
      <c r="C6552" t="str">
        <f t="shared" si="370"/>
        <v>成都大学</v>
      </c>
      <c r="D6552" t="str">
        <f t="shared" si="371"/>
        <v>01</v>
      </c>
      <c r="E6552" t="s">
        <v>312</v>
      </c>
      <c r="F6552">
        <v>190</v>
      </c>
      <c r="G6552">
        <v>98</v>
      </c>
      <c r="H6552">
        <v>102</v>
      </c>
      <c r="I6552">
        <v>67</v>
      </c>
      <c r="J6552">
        <v>55</v>
      </c>
      <c r="K6552">
        <v>46</v>
      </c>
      <c r="L6552">
        <v>0</v>
      </c>
      <c r="M6552">
        <v>2024</v>
      </c>
      <c r="N6552">
        <f>VLOOKUP(E6552, '2024D'!$A$2:$G$339, 2, FALSE)</f>
        <v>263</v>
      </c>
      <c r="O6552">
        <f>VLOOKUP(E6552, '2024D'!$A$2:$G$339, 3, FALSE)</f>
        <v>29525</v>
      </c>
      <c r="P6552">
        <f>_20206[[#This Row],[最低排名]]-_20206[[#This Row],[同分人数]]+1</f>
        <v>29263</v>
      </c>
      <c r="Q6552">
        <f>IF(O6552&gt;=开始!$B$6, 1, 0)</f>
        <v>1</v>
      </c>
      <c r="R6552">
        <f>_20206[[#This Row],[最低排名]]-开始!$B$6</f>
        <v>29525</v>
      </c>
    </row>
    <row r="6553" spans="1:18">
      <c r="A6553">
        <v>85002</v>
      </c>
      <c r="B6553" t="s">
        <v>1371</v>
      </c>
      <c r="C6553" t="str">
        <f t="shared" si="370"/>
        <v>成都大学</v>
      </c>
      <c r="D6553" t="str">
        <f t="shared" si="371"/>
        <v>02</v>
      </c>
      <c r="E6553" t="s">
        <v>126</v>
      </c>
      <c r="F6553">
        <v>194</v>
      </c>
      <c r="G6553">
        <v>105</v>
      </c>
      <c r="H6553">
        <v>110</v>
      </c>
      <c r="I6553">
        <v>64</v>
      </c>
      <c r="J6553">
        <v>52</v>
      </c>
      <c r="K6553">
        <v>49</v>
      </c>
      <c r="L6553">
        <v>0</v>
      </c>
      <c r="M6553">
        <v>2024</v>
      </c>
      <c r="N6553">
        <f>VLOOKUP(E6553, '2024D'!$A$2:$G$339, 2, FALSE)</f>
        <v>277</v>
      </c>
      <c r="O6553">
        <f>VLOOKUP(E6553, '2024D'!$A$2:$G$339, 3, FALSE)</f>
        <v>27273</v>
      </c>
      <c r="P6553">
        <f>_20206[[#This Row],[最低排名]]-_20206[[#This Row],[同分人数]]+1</f>
        <v>26997</v>
      </c>
      <c r="Q6553">
        <f>IF(O6553&gt;=开始!$B$6, 1, 0)</f>
        <v>1</v>
      </c>
      <c r="R6553">
        <f>_20206[[#This Row],[最低排名]]-开始!$B$6</f>
        <v>27273</v>
      </c>
    </row>
    <row r="6554" spans="1:18">
      <c r="A6554">
        <v>85003</v>
      </c>
      <c r="B6554" t="s">
        <v>2341</v>
      </c>
      <c r="C6554" t="str">
        <f t="shared" si="370"/>
        <v>成都大学</v>
      </c>
      <c r="D6554" t="str">
        <f t="shared" si="371"/>
        <v>03</v>
      </c>
      <c r="E6554" t="s">
        <v>126</v>
      </c>
      <c r="F6554">
        <v>197</v>
      </c>
      <c r="G6554">
        <v>101</v>
      </c>
      <c r="H6554">
        <v>104</v>
      </c>
      <c r="I6554">
        <v>58</v>
      </c>
      <c r="J6554">
        <v>55</v>
      </c>
      <c r="K6554">
        <v>55</v>
      </c>
      <c r="L6554">
        <v>0</v>
      </c>
      <c r="M6554">
        <v>2024</v>
      </c>
      <c r="N6554">
        <f>VLOOKUP(E6554, '2024D'!$A$2:$G$339, 2, FALSE)</f>
        <v>277</v>
      </c>
      <c r="O6554">
        <f>VLOOKUP(E6554, '2024D'!$A$2:$G$339, 3, FALSE)</f>
        <v>27273</v>
      </c>
      <c r="P6554">
        <f>_20206[[#This Row],[最低排名]]-_20206[[#This Row],[同分人数]]+1</f>
        <v>26997</v>
      </c>
      <c r="Q6554">
        <f>IF(O6554&gt;=开始!$B$6, 1, 0)</f>
        <v>1</v>
      </c>
      <c r="R6554">
        <f>_20206[[#This Row],[最低排名]]-开始!$B$6</f>
        <v>27273</v>
      </c>
    </row>
    <row r="6555" spans="1:18">
      <c r="A6555">
        <v>85101</v>
      </c>
      <c r="B6555" t="s">
        <v>1372</v>
      </c>
      <c r="C6555" t="str">
        <f t="shared" si="370"/>
        <v>昆明理工</v>
      </c>
      <c r="D6555" t="str">
        <f t="shared" si="371"/>
        <v>01</v>
      </c>
      <c r="E6555" t="s">
        <v>128</v>
      </c>
      <c r="F6555">
        <v>202</v>
      </c>
      <c r="G6555">
        <v>106</v>
      </c>
      <c r="H6555">
        <v>97</v>
      </c>
      <c r="I6555">
        <v>64</v>
      </c>
      <c r="J6555">
        <v>58</v>
      </c>
      <c r="K6555">
        <v>58</v>
      </c>
      <c r="L6555">
        <v>0</v>
      </c>
      <c r="M6555">
        <v>2024</v>
      </c>
      <c r="N6555">
        <f>VLOOKUP(E6555, '2024D'!$A$2:$G$339, 2, FALSE)</f>
        <v>233</v>
      </c>
      <c r="O6555">
        <f>VLOOKUP(E6555, '2024D'!$A$2:$G$339, 3, FALSE)</f>
        <v>24795</v>
      </c>
      <c r="P6555">
        <f>_20206[[#This Row],[最低排名]]-_20206[[#This Row],[同分人数]]+1</f>
        <v>24563</v>
      </c>
      <c r="Q6555">
        <f>IF(O6555&gt;=开始!$B$6, 1, 0)</f>
        <v>1</v>
      </c>
      <c r="R6555">
        <f>_20206[[#This Row],[最低排名]]-开始!$B$6</f>
        <v>24795</v>
      </c>
    </row>
    <row r="6556" spans="1:18">
      <c r="A6556">
        <v>85102</v>
      </c>
      <c r="B6556" t="s">
        <v>2342</v>
      </c>
      <c r="C6556" t="str">
        <f t="shared" si="370"/>
        <v>昆明理工</v>
      </c>
      <c r="D6556" t="str">
        <f t="shared" si="371"/>
        <v>02</v>
      </c>
      <c r="E6556" t="s">
        <v>678</v>
      </c>
      <c r="F6556">
        <v>216</v>
      </c>
      <c r="G6556">
        <v>111</v>
      </c>
      <c r="H6556">
        <v>84</v>
      </c>
      <c r="I6556">
        <v>61</v>
      </c>
      <c r="J6556">
        <v>61</v>
      </c>
      <c r="K6556">
        <v>61</v>
      </c>
      <c r="L6556">
        <v>0</v>
      </c>
      <c r="M6556">
        <v>2024</v>
      </c>
      <c r="N6556">
        <f>VLOOKUP(E6556, '2024D'!$A$2:$G$339, 2, FALSE)</f>
        <v>261</v>
      </c>
      <c r="O6556">
        <f>VLOOKUP(E6556, '2024D'!$A$2:$G$339, 3, FALSE)</f>
        <v>23814</v>
      </c>
      <c r="P6556">
        <f>_20206[[#This Row],[最低排名]]-_20206[[#This Row],[同分人数]]+1</f>
        <v>23554</v>
      </c>
      <c r="Q6556">
        <f>IF(O6556&gt;=开始!$B$6, 1, 0)</f>
        <v>1</v>
      </c>
      <c r="R6556">
        <f>_20206[[#This Row],[最低排名]]-开始!$B$6</f>
        <v>23814</v>
      </c>
    </row>
    <row r="6557" spans="1:18">
      <c r="A6557">
        <v>85201</v>
      </c>
      <c r="B6557" t="s">
        <v>1373</v>
      </c>
      <c r="C6557" t="str">
        <f t="shared" si="370"/>
        <v>云南农大</v>
      </c>
      <c r="D6557" t="str">
        <f t="shared" si="371"/>
        <v>01</v>
      </c>
      <c r="E6557" t="s">
        <v>479</v>
      </c>
      <c r="F6557">
        <v>184</v>
      </c>
      <c r="G6557">
        <v>97</v>
      </c>
      <c r="H6557">
        <v>97</v>
      </c>
      <c r="I6557">
        <v>52</v>
      </c>
      <c r="J6557">
        <v>46</v>
      </c>
      <c r="K6557">
        <v>43</v>
      </c>
      <c r="L6557">
        <v>0</v>
      </c>
      <c r="M6557">
        <v>2024</v>
      </c>
      <c r="N6557">
        <f>VLOOKUP(E6557, '2024D'!$A$2:$G$339, 2, FALSE)</f>
        <v>171</v>
      </c>
      <c r="O6557">
        <f>VLOOKUP(E6557, '2024D'!$A$2:$G$339, 3, FALSE)</f>
        <v>38053</v>
      </c>
      <c r="P6557">
        <f>_20206[[#This Row],[最低排名]]-_20206[[#This Row],[同分人数]]+1</f>
        <v>37883</v>
      </c>
      <c r="Q6557">
        <f>IF(O6557&gt;=开始!$B$6, 1, 0)</f>
        <v>1</v>
      </c>
      <c r="R6557">
        <f>_20206[[#This Row],[最低排名]]-开始!$B$6</f>
        <v>38053</v>
      </c>
    </row>
    <row r="6558" spans="1:18">
      <c r="A6558">
        <v>85301</v>
      </c>
      <c r="B6558" t="s">
        <v>1374</v>
      </c>
      <c r="C6558" t="str">
        <f t="shared" si="370"/>
        <v>昆明医大</v>
      </c>
      <c r="D6558" t="str">
        <f t="shared" si="371"/>
        <v>01</v>
      </c>
      <c r="E6558" t="s">
        <v>533</v>
      </c>
      <c r="F6558">
        <v>190</v>
      </c>
      <c r="G6558">
        <v>96</v>
      </c>
      <c r="H6558">
        <v>119</v>
      </c>
      <c r="I6558">
        <v>55</v>
      </c>
      <c r="J6558">
        <v>55</v>
      </c>
      <c r="K6558">
        <v>52</v>
      </c>
      <c r="L6558">
        <v>0</v>
      </c>
      <c r="M6558">
        <v>2024</v>
      </c>
      <c r="N6558">
        <f>VLOOKUP(E6558, '2024D'!$A$2:$G$339, 2, FALSE)</f>
        <v>256</v>
      </c>
      <c r="O6558">
        <f>VLOOKUP(E6558, '2024D'!$A$2:$G$339, 3, FALSE)</f>
        <v>26748</v>
      </c>
      <c r="P6558">
        <f>_20206[[#This Row],[最低排名]]-_20206[[#This Row],[同分人数]]+1</f>
        <v>26493</v>
      </c>
      <c r="Q6558">
        <f>IF(O6558&gt;=开始!$B$6, 1, 0)</f>
        <v>1</v>
      </c>
      <c r="R6558">
        <f>_20206[[#This Row],[最低排名]]-开始!$B$6</f>
        <v>26748</v>
      </c>
    </row>
    <row r="6559" spans="1:18">
      <c r="A6559">
        <v>85401</v>
      </c>
      <c r="B6559" t="s">
        <v>1376</v>
      </c>
      <c r="C6559" t="str">
        <f t="shared" ref="C6559:C6622" si="372">LEFT(B6559, FIND("(", B6559) - 1)</f>
        <v>大理大学</v>
      </c>
      <c r="D6559" t="str">
        <f t="shared" si="371"/>
        <v>01</v>
      </c>
      <c r="E6559" t="s">
        <v>120</v>
      </c>
      <c r="F6559">
        <v>200</v>
      </c>
      <c r="G6559">
        <v>104</v>
      </c>
      <c r="H6559">
        <v>118</v>
      </c>
      <c r="I6559">
        <v>58</v>
      </c>
      <c r="J6559">
        <v>55</v>
      </c>
      <c r="K6559">
        <v>49</v>
      </c>
      <c r="L6559">
        <v>0</v>
      </c>
      <c r="M6559">
        <v>2024</v>
      </c>
      <c r="N6559">
        <f>VLOOKUP(E6559, '2024D'!$A$2:$G$339, 2, FALSE)</f>
        <v>225</v>
      </c>
      <c r="O6559">
        <f>VLOOKUP(E6559, '2024D'!$A$2:$G$339, 3, FALSE)</f>
        <v>24562</v>
      </c>
      <c r="P6559">
        <f>_20206[[#This Row],[最低排名]]-_20206[[#This Row],[同分人数]]+1</f>
        <v>24338</v>
      </c>
      <c r="Q6559">
        <f>IF(O6559&gt;=开始!$B$6, 1, 0)</f>
        <v>1</v>
      </c>
      <c r="R6559">
        <f>_20206[[#This Row],[最低排名]]-开始!$B$6</f>
        <v>24562</v>
      </c>
    </row>
    <row r="6560" spans="1:18">
      <c r="A6560">
        <v>85402</v>
      </c>
      <c r="B6560" t="s">
        <v>1377</v>
      </c>
      <c r="C6560" t="str">
        <f t="shared" si="372"/>
        <v>大理大学</v>
      </c>
      <c r="D6560" t="str">
        <f t="shared" si="371"/>
        <v>02</v>
      </c>
      <c r="E6560" t="s">
        <v>469</v>
      </c>
      <c r="F6560">
        <v>214</v>
      </c>
      <c r="G6560">
        <v>108</v>
      </c>
      <c r="H6560">
        <v>80</v>
      </c>
      <c r="I6560">
        <v>49</v>
      </c>
      <c r="J6560">
        <v>46</v>
      </c>
      <c r="K6560">
        <v>43</v>
      </c>
      <c r="L6560">
        <v>0</v>
      </c>
      <c r="M6560">
        <v>2024</v>
      </c>
      <c r="N6560">
        <f>VLOOKUP(E6560, '2024D'!$A$2:$G$339, 2, FALSE)</f>
        <v>227</v>
      </c>
      <c r="O6560">
        <f>VLOOKUP(E6560, '2024D'!$A$2:$G$339, 3, FALSE)</f>
        <v>36033</v>
      </c>
      <c r="P6560">
        <f>_20206[[#This Row],[最低排名]]-_20206[[#This Row],[同分人数]]+1</f>
        <v>35807</v>
      </c>
      <c r="Q6560">
        <f>IF(O6560&gt;=开始!$B$6, 1, 0)</f>
        <v>1</v>
      </c>
      <c r="R6560">
        <f>_20206[[#This Row],[最低排名]]-开始!$B$6</f>
        <v>36033</v>
      </c>
    </row>
    <row r="6561" spans="1:18">
      <c r="A6561">
        <v>85501</v>
      </c>
      <c r="B6561" t="s">
        <v>1380</v>
      </c>
      <c r="C6561" t="str">
        <f t="shared" si="372"/>
        <v>云南师大</v>
      </c>
      <c r="D6561" t="str">
        <f t="shared" si="371"/>
        <v>01</v>
      </c>
      <c r="E6561" t="s">
        <v>81</v>
      </c>
      <c r="F6561">
        <v>202</v>
      </c>
      <c r="G6561">
        <v>108</v>
      </c>
      <c r="H6561">
        <v>119</v>
      </c>
      <c r="I6561">
        <v>58</v>
      </c>
      <c r="J6561">
        <v>58</v>
      </c>
      <c r="K6561">
        <v>55</v>
      </c>
      <c r="L6561">
        <v>0</v>
      </c>
      <c r="M6561">
        <v>2024</v>
      </c>
      <c r="N6561">
        <f>VLOOKUP(E6561, '2024D'!$A$2:$G$339, 2, FALSE)</f>
        <v>247</v>
      </c>
      <c r="O6561">
        <f>VLOOKUP(E6561, '2024D'!$A$2:$G$339, 3, FALSE)</f>
        <v>21473</v>
      </c>
      <c r="P6561">
        <f>_20206[[#This Row],[最低排名]]-_20206[[#This Row],[同分人数]]+1</f>
        <v>21227</v>
      </c>
      <c r="Q6561">
        <f>IF(O6561&gt;=开始!$B$6, 1, 0)</f>
        <v>1</v>
      </c>
      <c r="R6561">
        <f>_20206[[#This Row],[最低排名]]-开始!$B$6</f>
        <v>21473</v>
      </c>
    </row>
    <row r="6562" spans="1:18">
      <c r="A6562">
        <v>85502</v>
      </c>
      <c r="B6562" t="s">
        <v>1381</v>
      </c>
      <c r="C6562" t="str">
        <f t="shared" si="372"/>
        <v>云南师大</v>
      </c>
      <c r="D6562" t="str">
        <f t="shared" ref="D6562:D6625" si="373">MID(B6562, FIND("(", B6562) + 1, FIND(")", B6562) - FIND("(", B6562) - 1)</f>
        <v>02</v>
      </c>
      <c r="E6562" t="s">
        <v>41</v>
      </c>
      <c r="F6562">
        <v>211</v>
      </c>
      <c r="G6562">
        <v>107</v>
      </c>
      <c r="H6562">
        <v>111</v>
      </c>
      <c r="I6562">
        <v>64</v>
      </c>
      <c r="J6562">
        <v>61</v>
      </c>
      <c r="K6562">
        <v>52</v>
      </c>
      <c r="L6562">
        <v>0</v>
      </c>
      <c r="M6562">
        <v>2024</v>
      </c>
      <c r="N6562">
        <f>VLOOKUP(E6562, '2024D'!$A$2:$G$339, 2, FALSE)</f>
        <v>243</v>
      </c>
      <c r="O6562">
        <f>VLOOKUP(E6562, '2024D'!$A$2:$G$339, 3, FALSE)</f>
        <v>19729</v>
      </c>
      <c r="P6562">
        <f>_20206[[#This Row],[最低排名]]-_20206[[#This Row],[同分人数]]+1</f>
        <v>19487</v>
      </c>
      <c r="Q6562">
        <f>IF(O6562&gt;=开始!$B$6, 1, 0)</f>
        <v>1</v>
      </c>
      <c r="R6562">
        <f>_20206[[#This Row],[最低排名]]-开始!$B$6</f>
        <v>19729</v>
      </c>
    </row>
    <row r="6563" spans="1:18">
      <c r="A6563">
        <v>85601</v>
      </c>
      <c r="B6563" t="s">
        <v>1382</v>
      </c>
      <c r="C6563" t="str">
        <f t="shared" si="372"/>
        <v>云南财大</v>
      </c>
      <c r="D6563" t="str">
        <f t="shared" si="373"/>
        <v>01</v>
      </c>
      <c r="E6563" t="s">
        <v>335</v>
      </c>
      <c r="F6563">
        <v>193</v>
      </c>
      <c r="G6563">
        <v>97</v>
      </c>
      <c r="H6563">
        <v>92</v>
      </c>
      <c r="I6563">
        <v>55</v>
      </c>
      <c r="J6563">
        <v>55</v>
      </c>
      <c r="K6563">
        <v>52</v>
      </c>
      <c r="L6563">
        <v>0</v>
      </c>
      <c r="M6563">
        <v>2024</v>
      </c>
      <c r="N6563">
        <f>VLOOKUP(E6563, '2024D'!$A$2:$G$339, 2, FALSE)</f>
        <v>251</v>
      </c>
      <c r="O6563">
        <f>VLOOKUP(E6563, '2024D'!$A$2:$G$339, 3, FALSE)</f>
        <v>32641</v>
      </c>
      <c r="P6563">
        <f>_20206[[#This Row],[最低排名]]-_20206[[#This Row],[同分人数]]+1</f>
        <v>32391</v>
      </c>
      <c r="Q6563">
        <f>IF(O6563&gt;=开始!$B$6, 1, 0)</f>
        <v>1</v>
      </c>
      <c r="R6563">
        <f>_20206[[#This Row],[最低排名]]-开始!$B$6</f>
        <v>32641</v>
      </c>
    </row>
    <row r="6564" spans="1:18">
      <c r="A6564">
        <v>85701</v>
      </c>
      <c r="B6564" t="s">
        <v>1383</v>
      </c>
      <c r="C6564" t="str">
        <f t="shared" si="372"/>
        <v>云南警官</v>
      </c>
      <c r="D6564" t="str">
        <f t="shared" si="373"/>
        <v>01</v>
      </c>
      <c r="E6564" t="s">
        <v>387</v>
      </c>
      <c r="F6564">
        <v>186</v>
      </c>
      <c r="G6564">
        <v>96</v>
      </c>
      <c r="H6564">
        <v>107</v>
      </c>
      <c r="I6564">
        <v>55</v>
      </c>
      <c r="J6564">
        <v>49</v>
      </c>
      <c r="K6564">
        <v>49</v>
      </c>
      <c r="L6564">
        <v>0</v>
      </c>
      <c r="M6564">
        <v>2024</v>
      </c>
      <c r="N6564">
        <f>VLOOKUP(E6564, '2024D'!$A$2:$G$339, 2, FALSE)</f>
        <v>219</v>
      </c>
      <c r="O6564">
        <f>VLOOKUP(E6564, '2024D'!$A$2:$G$339, 3, FALSE)</f>
        <v>32860</v>
      </c>
      <c r="P6564">
        <f>_20206[[#This Row],[最低排名]]-_20206[[#This Row],[同分人数]]+1</f>
        <v>32642</v>
      </c>
      <c r="Q6564">
        <f>IF(O6564&gt;=开始!$B$6, 1, 0)</f>
        <v>1</v>
      </c>
      <c r="R6564">
        <f>_20206[[#This Row],[最低排名]]-开始!$B$6</f>
        <v>32860</v>
      </c>
    </row>
    <row r="6565" spans="1:18">
      <c r="A6565">
        <v>85801</v>
      </c>
      <c r="B6565" t="s">
        <v>2343</v>
      </c>
      <c r="C6565" t="str">
        <f t="shared" si="372"/>
        <v>滇池学院</v>
      </c>
      <c r="D6565" t="str">
        <f t="shared" si="373"/>
        <v>01</v>
      </c>
      <c r="E6565" t="s">
        <v>1556</v>
      </c>
      <c r="F6565">
        <v>182</v>
      </c>
      <c r="G6565">
        <v>97</v>
      </c>
      <c r="H6565">
        <v>78</v>
      </c>
      <c r="I6565">
        <v>52</v>
      </c>
      <c r="J6565">
        <v>49</v>
      </c>
      <c r="K6565">
        <v>43</v>
      </c>
      <c r="L6565">
        <v>0</v>
      </c>
      <c r="M6565">
        <v>2024</v>
      </c>
      <c r="N6565">
        <f>VLOOKUP(E6565, '2024D'!$A$2:$G$339, 2, FALSE)</f>
        <v>162</v>
      </c>
      <c r="O6565">
        <f>VLOOKUP(E6565, '2024D'!$A$2:$G$339, 3, FALSE)</f>
        <v>41433</v>
      </c>
      <c r="P6565">
        <f>_20206[[#This Row],[最低排名]]-_20206[[#This Row],[同分人数]]+1</f>
        <v>41272</v>
      </c>
      <c r="Q6565">
        <f>IF(O6565&gt;=开始!$B$6, 1, 0)</f>
        <v>1</v>
      </c>
      <c r="R6565">
        <f>_20206[[#This Row],[最低排名]]-开始!$B$6</f>
        <v>41433</v>
      </c>
    </row>
    <row r="6566" spans="1:18">
      <c r="A6566">
        <v>86001</v>
      </c>
      <c r="B6566" t="s">
        <v>1386</v>
      </c>
      <c r="C6566" t="str">
        <f t="shared" si="372"/>
        <v>昆医海源</v>
      </c>
      <c r="D6566" t="str">
        <f t="shared" si="373"/>
        <v>01</v>
      </c>
      <c r="E6566" t="s">
        <v>1556</v>
      </c>
      <c r="F6566">
        <v>158</v>
      </c>
      <c r="G6566">
        <v>94</v>
      </c>
      <c r="H6566">
        <v>99</v>
      </c>
      <c r="I6566">
        <v>61</v>
      </c>
      <c r="J6566">
        <v>43</v>
      </c>
      <c r="K6566">
        <v>43</v>
      </c>
      <c r="L6566">
        <v>0</v>
      </c>
      <c r="M6566">
        <v>2024</v>
      </c>
      <c r="N6566">
        <f>VLOOKUP(E6566, '2024D'!$A$2:$G$339, 2, FALSE)</f>
        <v>162</v>
      </c>
      <c r="O6566">
        <f>VLOOKUP(E6566, '2024D'!$A$2:$G$339, 3, FALSE)</f>
        <v>41433</v>
      </c>
      <c r="P6566">
        <f>_20206[[#This Row],[最低排名]]-_20206[[#This Row],[同分人数]]+1</f>
        <v>41272</v>
      </c>
      <c r="Q6566">
        <f>IF(O6566&gt;=开始!$B$6, 1, 0)</f>
        <v>1</v>
      </c>
      <c r="R6566">
        <f>_20206[[#This Row],[最低排名]]-开始!$B$6</f>
        <v>41433</v>
      </c>
    </row>
    <row r="6567" spans="1:18">
      <c r="A6567">
        <v>86201</v>
      </c>
      <c r="B6567" t="s">
        <v>1389</v>
      </c>
      <c r="C6567" t="str">
        <f t="shared" si="372"/>
        <v>云南大学</v>
      </c>
      <c r="D6567" t="str">
        <f t="shared" si="373"/>
        <v>01</v>
      </c>
      <c r="E6567" t="s">
        <v>424</v>
      </c>
      <c r="F6567">
        <v>232</v>
      </c>
      <c r="G6567">
        <v>130</v>
      </c>
      <c r="H6567">
        <v>115</v>
      </c>
      <c r="I6567">
        <v>64</v>
      </c>
      <c r="J6567">
        <v>61</v>
      </c>
      <c r="K6567">
        <v>52</v>
      </c>
      <c r="L6567">
        <v>0</v>
      </c>
      <c r="M6567">
        <v>2024</v>
      </c>
      <c r="N6567">
        <f>VLOOKUP(E6567, '2024D'!$A$2:$G$339, 2, FALSE)</f>
        <v>262</v>
      </c>
      <c r="O6567">
        <f>VLOOKUP(E6567, '2024D'!$A$2:$G$339, 3, FALSE)</f>
        <v>13538</v>
      </c>
      <c r="P6567">
        <f>_20206[[#This Row],[最低排名]]-_20206[[#This Row],[同分人数]]+1</f>
        <v>13277</v>
      </c>
      <c r="Q6567">
        <f>IF(O6567&gt;=开始!$B$6, 1, 0)</f>
        <v>1</v>
      </c>
      <c r="R6567">
        <f>_20206[[#This Row],[最低排名]]-开始!$B$6</f>
        <v>13538</v>
      </c>
    </row>
    <row r="6568" spans="1:18">
      <c r="A6568">
        <v>86202</v>
      </c>
      <c r="B6568" t="s">
        <v>1390</v>
      </c>
      <c r="C6568" t="str">
        <f t="shared" si="372"/>
        <v>云南大学</v>
      </c>
      <c r="D6568" t="str">
        <f t="shared" si="373"/>
        <v>02</v>
      </c>
      <c r="E6568" t="s">
        <v>62</v>
      </c>
      <c r="F6568">
        <v>239</v>
      </c>
      <c r="G6568">
        <v>131</v>
      </c>
      <c r="H6568">
        <v>93</v>
      </c>
      <c r="I6568">
        <v>67</v>
      </c>
      <c r="J6568">
        <v>67</v>
      </c>
      <c r="K6568">
        <v>61</v>
      </c>
      <c r="L6568">
        <v>0</v>
      </c>
      <c r="M6568">
        <v>2024</v>
      </c>
      <c r="N6568">
        <f>VLOOKUP(E6568, '2024D'!$A$2:$G$339, 2, FALSE)</f>
        <v>233</v>
      </c>
      <c r="O6568">
        <f>VLOOKUP(E6568, '2024D'!$A$2:$G$339, 3, FALSE)</f>
        <v>12860</v>
      </c>
      <c r="P6568">
        <f>_20206[[#This Row],[最低排名]]-_20206[[#This Row],[同分人数]]+1</f>
        <v>12628</v>
      </c>
      <c r="Q6568">
        <f>IF(O6568&gt;=开始!$B$6, 1, 0)</f>
        <v>1</v>
      </c>
      <c r="R6568">
        <f>_20206[[#This Row],[最低排名]]-开始!$B$6</f>
        <v>12860</v>
      </c>
    </row>
    <row r="6569" spans="1:18">
      <c r="A6569">
        <v>86203</v>
      </c>
      <c r="B6569" t="s">
        <v>1391</v>
      </c>
      <c r="C6569" t="str">
        <f t="shared" si="372"/>
        <v>云南大学</v>
      </c>
      <c r="D6569" t="str">
        <f t="shared" si="373"/>
        <v>03</v>
      </c>
      <c r="E6569" t="s">
        <v>307</v>
      </c>
      <c r="F6569">
        <v>210</v>
      </c>
      <c r="G6569">
        <v>112</v>
      </c>
      <c r="H6569">
        <v>114</v>
      </c>
      <c r="I6569">
        <v>67</v>
      </c>
      <c r="J6569">
        <v>64</v>
      </c>
      <c r="K6569">
        <v>64</v>
      </c>
      <c r="L6569">
        <v>0</v>
      </c>
      <c r="M6569">
        <v>2024</v>
      </c>
      <c r="N6569">
        <f>VLOOKUP(E6569, '2024D'!$A$2:$G$339, 2, FALSE)</f>
        <v>221</v>
      </c>
      <c r="O6569">
        <f>VLOOKUP(E6569, '2024D'!$A$2:$G$339, 3, FALSE)</f>
        <v>14753</v>
      </c>
      <c r="P6569">
        <f>_20206[[#This Row],[最低排名]]-_20206[[#This Row],[同分人数]]+1</f>
        <v>14533</v>
      </c>
      <c r="Q6569">
        <f>IF(O6569&gt;=开始!$B$6, 1, 0)</f>
        <v>1</v>
      </c>
      <c r="R6569">
        <f>_20206[[#This Row],[最低排名]]-开始!$B$6</f>
        <v>14753</v>
      </c>
    </row>
    <row r="6570" spans="1:18">
      <c r="A6570">
        <v>86204</v>
      </c>
      <c r="B6570" t="s">
        <v>1392</v>
      </c>
      <c r="C6570" t="str">
        <f t="shared" si="372"/>
        <v>云南大学</v>
      </c>
      <c r="D6570" t="str">
        <f t="shared" si="373"/>
        <v>04</v>
      </c>
      <c r="E6570" t="s">
        <v>138</v>
      </c>
      <c r="F6570">
        <v>211</v>
      </c>
      <c r="G6570">
        <v>109</v>
      </c>
      <c r="H6570">
        <v>121</v>
      </c>
      <c r="I6570">
        <v>64</v>
      </c>
      <c r="J6570">
        <v>61</v>
      </c>
      <c r="K6570">
        <v>58</v>
      </c>
      <c r="L6570">
        <v>0</v>
      </c>
      <c r="M6570">
        <v>2024</v>
      </c>
      <c r="N6570">
        <f>VLOOKUP(E6570, '2024D'!$A$2:$G$339, 2, FALSE)</f>
        <v>249</v>
      </c>
      <c r="O6570">
        <f>VLOOKUP(E6570, '2024D'!$A$2:$G$339, 3, FALSE)</f>
        <v>15734</v>
      </c>
      <c r="P6570">
        <f>_20206[[#This Row],[最低排名]]-_20206[[#This Row],[同分人数]]+1</f>
        <v>15486</v>
      </c>
      <c r="Q6570">
        <f>IF(O6570&gt;=开始!$B$6, 1, 0)</f>
        <v>1</v>
      </c>
      <c r="R6570">
        <f>_20206[[#This Row],[最低排名]]-开始!$B$6</f>
        <v>15734</v>
      </c>
    </row>
    <row r="6571" spans="1:18">
      <c r="A6571">
        <v>86401</v>
      </c>
      <c r="B6571" t="s">
        <v>1394</v>
      </c>
      <c r="C6571" t="str">
        <f t="shared" si="372"/>
        <v>云南民大</v>
      </c>
      <c r="D6571" t="str">
        <f t="shared" si="373"/>
        <v>01</v>
      </c>
      <c r="E6571" t="s">
        <v>469</v>
      </c>
      <c r="F6571">
        <v>195</v>
      </c>
      <c r="G6571">
        <v>107</v>
      </c>
      <c r="H6571">
        <v>84</v>
      </c>
      <c r="I6571">
        <v>58</v>
      </c>
      <c r="J6571">
        <v>49</v>
      </c>
      <c r="K6571">
        <v>46</v>
      </c>
      <c r="L6571">
        <v>0</v>
      </c>
      <c r="M6571">
        <v>2024</v>
      </c>
      <c r="N6571">
        <f>VLOOKUP(E6571, '2024D'!$A$2:$G$339, 2, FALSE)</f>
        <v>227</v>
      </c>
      <c r="O6571">
        <f>VLOOKUP(E6571, '2024D'!$A$2:$G$339, 3, FALSE)</f>
        <v>36033</v>
      </c>
      <c r="P6571">
        <f>_20206[[#This Row],[最低排名]]-_20206[[#This Row],[同分人数]]+1</f>
        <v>35807</v>
      </c>
      <c r="Q6571">
        <f>IF(O6571&gt;=开始!$B$6, 1, 0)</f>
        <v>1</v>
      </c>
      <c r="R6571">
        <f>_20206[[#This Row],[最低排名]]-开始!$B$6</f>
        <v>36033</v>
      </c>
    </row>
    <row r="6572" spans="1:18">
      <c r="A6572">
        <v>86402</v>
      </c>
      <c r="B6572" t="s">
        <v>1395</v>
      </c>
      <c r="C6572" t="str">
        <f t="shared" si="372"/>
        <v>云南民大</v>
      </c>
      <c r="D6572" t="str">
        <f t="shared" si="373"/>
        <v>02</v>
      </c>
      <c r="E6572" t="s">
        <v>187</v>
      </c>
      <c r="F6572">
        <v>192</v>
      </c>
      <c r="G6572">
        <v>104</v>
      </c>
      <c r="H6572">
        <v>67</v>
      </c>
      <c r="I6572">
        <v>64</v>
      </c>
      <c r="J6572">
        <v>64</v>
      </c>
      <c r="K6572">
        <v>61</v>
      </c>
      <c r="L6572">
        <v>0</v>
      </c>
      <c r="M6572">
        <v>2024</v>
      </c>
      <c r="N6572">
        <f>VLOOKUP(E6572, '2024D'!$A$2:$G$339, 2, FALSE)</f>
        <v>256</v>
      </c>
      <c r="O6572">
        <f>VLOOKUP(E6572, '2024D'!$A$2:$G$339, 3, FALSE)</f>
        <v>32390</v>
      </c>
      <c r="P6572">
        <f>_20206[[#This Row],[最低排名]]-_20206[[#This Row],[同分人数]]+1</f>
        <v>32135</v>
      </c>
      <c r="Q6572">
        <f>IF(O6572&gt;=开始!$B$6, 1, 0)</f>
        <v>1</v>
      </c>
      <c r="R6572">
        <f>_20206[[#This Row],[最低排名]]-开始!$B$6</f>
        <v>32390</v>
      </c>
    </row>
    <row r="6573" spans="1:18">
      <c r="A6573">
        <v>86403</v>
      </c>
      <c r="B6573" t="s">
        <v>1396</v>
      </c>
      <c r="C6573" t="str">
        <f t="shared" si="372"/>
        <v>云南民大</v>
      </c>
      <c r="D6573" t="str">
        <f t="shared" si="373"/>
        <v>03</v>
      </c>
      <c r="E6573" t="s">
        <v>340</v>
      </c>
      <c r="F6573">
        <v>197</v>
      </c>
      <c r="G6573">
        <v>102</v>
      </c>
      <c r="H6573">
        <v>89</v>
      </c>
      <c r="I6573">
        <v>58</v>
      </c>
      <c r="J6573">
        <v>58</v>
      </c>
      <c r="K6573">
        <v>55</v>
      </c>
      <c r="L6573">
        <v>0</v>
      </c>
      <c r="M6573">
        <v>2024</v>
      </c>
      <c r="N6573">
        <f>VLOOKUP(E6573, '2024D'!$A$2:$G$339, 2, FALSE)</f>
        <v>238</v>
      </c>
      <c r="O6573">
        <f>VLOOKUP(E6573, '2024D'!$A$2:$G$339, 3, FALSE)</f>
        <v>30232</v>
      </c>
      <c r="P6573">
        <f>_20206[[#This Row],[最低排名]]-_20206[[#This Row],[同分人数]]+1</f>
        <v>29995</v>
      </c>
      <c r="Q6573">
        <f>IF(O6573&gt;=开始!$B$6, 1, 0)</f>
        <v>1</v>
      </c>
      <c r="R6573">
        <f>_20206[[#This Row],[最低排名]]-开始!$B$6</f>
        <v>30232</v>
      </c>
    </row>
    <row r="6574" spans="1:18">
      <c r="A6574">
        <v>86601</v>
      </c>
      <c r="B6574" t="s">
        <v>1397</v>
      </c>
      <c r="C6574" t="str">
        <f t="shared" si="372"/>
        <v>贵州大学</v>
      </c>
      <c r="D6574" t="str">
        <f t="shared" si="373"/>
        <v>01</v>
      </c>
      <c r="E6574" t="s">
        <v>37</v>
      </c>
      <c r="F6574">
        <v>210</v>
      </c>
      <c r="G6574">
        <v>110</v>
      </c>
      <c r="H6574">
        <v>130</v>
      </c>
      <c r="I6574">
        <v>61</v>
      </c>
      <c r="J6574">
        <v>61</v>
      </c>
      <c r="K6574">
        <v>61</v>
      </c>
      <c r="L6574">
        <v>0</v>
      </c>
      <c r="M6574">
        <v>2024</v>
      </c>
      <c r="N6574">
        <f>VLOOKUP(E6574, '2024D'!$A$2:$G$339, 2, FALSE)</f>
        <v>225</v>
      </c>
      <c r="O6574">
        <f>VLOOKUP(E6574, '2024D'!$A$2:$G$339, 3, FALSE)</f>
        <v>13763</v>
      </c>
      <c r="P6574">
        <f>_20206[[#This Row],[最低排名]]-_20206[[#This Row],[同分人数]]+1</f>
        <v>13539</v>
      </c>
      <c r="Q6574">
        <f>IF(O6574&gt;=开始!$B$6, 1, 0)</f>
        <v>1</v>
      </c>
      <c r="R6574">
        <f>_20206[[#This Row],[最低排名]]-开始!$B$6</f>
        <v>13763</v>
      </c>
    </row>
    <row r="6575" spans="1:18">
      <c r="A6575">
        <v>86602</v>
      </c>
      <c r="B6575" t="s">
        <v>1398</v>
      </c>
      <c r="C6575" t="str">
        <f t="shared" si="372"/>
        <v>贵州大学</v>
      </c>
      <c r="D6575" t="str">
        <f t="shared" si="373"/>
        <v>02</v>
      </c>
      <c r="E6575" t="s">
        <v>506</v>
      </c>
      <c r="F6575">
        <v>225</v>
      </c>
      <c r="G6575">
        <v>118</v>
      </c>
      <c r="H6575">
        <v>127</v>
      </c>
      <c r="I6575">
        <v>58</v>
      </c>
      <c r="J6575">
        <v>55</v>
      </c>
      <c r="K6575">
        <v>52</v>
      </c>
      <c r="L6575">
        <v>0</v>
      </c>
      <c r="M6575">
        <v>2024</v>
      </c>
      <c r="N6575">
        <f>VLOOKUP(E6575, '2024D'!$A$2:$G$339, 2, FALSE)</f>
        <v>226</v>
      </c>
      <c r="O6575">
        <f>VLOOKUP(E6575, '2024D'!$A$2:$G$339, 3, FALSE)</f>
        <v>15249</v>
      </c>
      <c r="P6575">
        <f>_20206[[#This Row],[最低排名]]-_20206[[#This Row],[同分人数]]+1</f>
        <v>15024</v>
      </c>
      <c r="Q6575">
        <f>IF(O6575&gt;=开始!$B$6, 1, 0)</f>
        <v>1</v>
      </c>
      <c r="R6575">
        <f>_20206[[#This Row],[最低排名]]-开始!$B$6</f>
        <v>15249</v>
      </c>
    </row>
    <row r="6576" spans="1:18">
      <c r="A6576">
        <v>86603</v>
      </c>
      <c r="B6576" t="s">
        <v>1399</v>
      </c>
      <c r="C6576" t="str">
        <f t="shared" si="372"/>
        <v>贵州大学</v>
      </c>
      <c r="D6576" t="str">
        <f t="shared" si="373"/>
        <v>03</v>
      </c>
      <c r="E6576" t="s">
        <v>195</v>
      </c>
      <c r="F6576">
        <v>205</v>
      </c>
      <c r="G6576">
        <v>116</v>
      </c>
      <c r="H6576">
        <v>119</v>
      </c>
      <c r="I6576">
        <v>67</v>
      </c>
      <c r="J6576">
        <v>64</v>
      </c>
      <c r="K6576">
        <v>55</v>
      </c>
      <c r="L6576">
        <v>0</v>
      </c>
      <c r="M6576">
        <v>2024</v>
      </c>
      <c r="N6576">
        <f>VLOOKUP(E6576, '2024D'!$A$2:$G$339, 2, FALSE)</f>
        <v>288</v>
      </c>
      <c r="O6576">
        <f>VLOOKUP(E6576, '2024D'!$A$2:$G$339, 3, FALSE)</f>
        <v>17049</v>
      </c>
      <c r="P6576">
        <f>_20206[[#This Row],[最低排名]]-_20206[[#This Row],[同分人数]]+1</f>
        <v>16762</v>
      </c>
      <c r="Q6576">
        <f>IF(O6576&gt;=开始!$B$6, 1, 0)</f>
        <v>1</v>
      </c>
      <c r="R6576">
        <f>_20206[[#This Row],[最低排名]]-开始!$B$6</f>
        <v>17049</v>
      </c>
    </row>
    <row r="6577" spans="1:18">
      <c r="A6577">
        <v>86604</v>
      </c>
      <c r="B6577" t="s">
        <v>1400</v>
      </c>
      <c r="C6577" t="str">
        <f t="shared" si="372"/>
        <v>贵州大学</v>
      </c>
      <c r="D6577" t="str">
        <f t="shared" si="373"/>
        <v>04</v>
      </c>
      <c r="E6577" t="s">
        <v>128</v>
      </c>
      <c r="F6577">
        <v>213</v>
      </c>
      <c r="G6577">
        <v>115</v>
      </c>
      <c r="H6577">
        <v>107</v>
      </c>
      <c r="I6577">
        <v>58</v>
      </c>
      <c r="J6577">
        <v>52</v>
      </c>
      <c r="K6577">
        <v>49</v>
      </c>
      <c r="L6577">
        <v>0</v>
      </c>
      <c r="M6577">
        <v>2024</v>
      </c>
      <c r="N6577">
        <f>VLOOKUP(E6577, '2024D'!$A$2:$G$339, 2, FALSE)</f>
        <v>233</v>
      </c>
      <c r="O6577">
        <f>VLOOKUP(E6577, '2024D'!$A$2:$G$339, 3, FALSE)</f>
        <v>24795</v>
      </c>
      <c r="P6577">
        <f>_20206[[#This Row],[最低排名]]-_20206[[#This Row],[同分人数]]+1</f>
        <v>24563</v>
      </c>
      <c r="Q6577">
        <f>IF(O6577&gt;=开始!$B$6, 1, 0)</f>
        <v>1</v>
      </c>
      <c r="R6577">
        <f>_20206[[#This Row],[最低排名]]-开始!$B$6</f>
        <v>24795</v>
      </c>
    </row>
    <row r="6578" spans="1:18">
      <c r="A6578">
        <v>86605</v>
      </c>
      <c r="B6578" t="s">
        <v>1401</v>
      </c>
      <c r="C6578" t="str">
        <f t="shared" si="372"/>
        <v>贵州大学</v>
      </c>
      <c r="D6578" t="str">
        <f t="shared" si="373"/>
        <v>05</v>
      </c>
      <c r="E6578" t="s">
        <v>128</v>
      </c>
      <c r="F6578">
        <v>203</v>
      </c>
      <c r="G6578">
        <v>121</v>
      </c>
      <c r="H6578">
        <v>111</v>
      </c>
      <c r="I6578">
        <v>61</v>
      </c>
      <c r="J6578">
        <v>52</v>
      </c>
      <c r="K6578">
        <v>52</v>
      </c>
      <c r="L6578">
        <v>0</v>
      </c>
      <c r="M6578">
        <v>2024</v>
      </c>
      <c r="N6578">
        <f>VLOOKUP(E6578, '2024D'!$A$2:$G$339, 2, FALSE)</f>
        <v>233</v>
      </c>
      <c r="O6578">
        <f>VLOOKUP(E6578, '2024D'!$A$2:$G$339, 3, FALSE)</f>
        <v>24795</v>
      </c>
      <c r="P6578">
        <f>_20206[[#This Row],[最低排名]]-_20206[[#This Row],[同分人数]]+1</f>
        <v>24563</v>
      </c>
      <c r="Q6578">
        <f>IF(O6578&gt;=开始!$B$6, 1, 0)</f>
        <v>1</v>
      </c>
      <c r="R6578">
        <f>_20206[[#This Row],[最低排名]]-开始!$B$6</f>
        <v>24795</v>
      </c>
    </row>
    <row r="6579" spans="1:18">
      <c r="A6579">
        <v>86701</v>
      </c>
      <c r="B6579" t="s">
        <v>1402</v>
      </c>
      <c r="C6579" t="str">
        <f t="shared" si="372"/>
        <v>贵州财大</v>
      </c>
      <c r="D6579" t="str">
        <f t="shared" si="373"/>
        <v>01</v>
      </c>
      <c r="E6579" t="s">
        <v>738</v>
      </c>
      <c r="F6579">
        <v>185</v>
      </c>
      <c r="G6579">
        <v>97</v>
      </c>
      <c r="H6579">
        <v>95</v>
      </c>
      <c r="I6579">
        <v>49</v>
      </c>
      <c r="J6579">
        <v>43</v>
      </c>
      <c r="K6579">
        <v>40</v>
      </c>
      <c r="L6579">
        <v>0</v>
      </c>
      <c r="M6579">
        <v>2024</v>
      </c>
      <c r="N6579">
        <f>VLOOKUP(E6579, '2024D'!$A$2:$G$339, 2, FALSE)</f>
        <v>175</v>
      </c>
      <c r="O6579">
        <f>VLOOKUP(E6579, '2024D'!$A$2:$G$339, 3, FALSE)</f>
        <v>39998</v>
      </c>
      <c r="P6579">
        <f>_20206[[#This Row],[最低排名]]-_20206[[#This Row],[同分人数]]+1</f>
        <v>39824</v>
      </c>
      <c r="Q6579">
        <f>IF(O6579&gt;=开始!$B$6, 1, 0)</f>
        <v>1</v>
      </c>
      <c r="R6579">
        <f>_20206[[#This Row],[最低排名]]-开始!$B$6</f>
        <v>39998</v>
      </c>
    </row>
    <row r="6580" spans="1:18">
      <c r="A6580">
        <v>86702</v>
      </c>
      <c r="B6580" t="s">
        <v>2344</v>
      </c>
      <c r="C6580" t="str">
        <f t="shared" si="372"/>
        <v>贵州财大</v>
      </c>
      <c r="D6580" t="str">
        <f t="shared" si="373"/>
        <v>02</v>
      </c>
      <c r="E6580" t="s">
        <v>479</v>
      </c>
      <c r="F6580">
        <v>178</v>
      </c>
      <c r="G6580">
        <v>95</v>
      </c>
      <c r="H6580">
        <v>100</v>
      </c>
      <c r="I6580">
        <v>52</v>
      </c>
      <c r="J6580">
        <v>46</v>
      </c>
      <c r="K6580">
        <v>46</v>
      </c>
      <c r="L6580">
        <v>0</v>
      </c>
      <c r="M6580">
        <v>2024</v>
      </c>
      <c r="N6580">
        <f>VLOOKUP(E6580, '2024D'!$A$2:$G$339, 2, FALSE)</f>
        <v>171</v>
      </c>
      <c r="O6580">
        <f>VLOOKUP(E6580, '2024D'!$A$2:$G$339, 3, FALSE)</f>
        <v>38053</v>
      </c>
      <c r="P6580">
        <f>_20206[[#This Row],[最低排名]]-_20206[[#This Row],[同分人数]]+1</f>
        <v>37883</v>
      </c>
      <c r="Q6580">
        <f>IF(O6580&gt;=开始!$B$6, 1, 0)</f>
        <v>1</v>
      </c>
      <c r="R6580">
        <f>_20206[[#This Row],[最低排名]]-开始!$B$6</f>
        <v>38053</v>
      </c>
    </row>
    <row r="6581" spans="1:18">
      <c r="A6581">
        <v>86801</v>
      </c>
      <c r="B6581" t="s">
        <v>1403</v>
      </c>
      <c r="C6581" t="str">
        <f t="shared" si="372"/>
        <v>贵州中医</v>
      </c>
      <c r="D6581" t="str">
        <f t="shared" si="373"/>
        <v>01</v>
      </c>
      <c r="E6581" t="s">
        <v>50</v>
      </c>
      <c r="F6581">
        <v>199</v>
      </c>
      <c r="G6581">
        <v>106</v>
      </c>
      <c r="H6581">
        <v>88</v>
      </c>
      <c r="I6581">
        <v>52</v>
      </c>
      <c r="J6581">
        <v>49</v>
      </c>
      <c r="K6581">
        <v>43</v>
      </c>
      <c r="L6581">
        <v>0</v>
      </c>
      <c r="M6581">
        <v>2024</v>
      </c>
      <c r="N6581">
        <f>VLOOKUP(E6581, '2024D'!$A$2:$G$339, 2, FALSE)</f>
        <v>189</v>
      </c>
      <c r="O6581">
        <f>VLOOKUP(E6581, '2024D'!$A$2:$G$339, 3, FALSE)</f>
        <v>36222</v>
      </c>
      <c r="P6581">
        <f>_20206[[#This Row],[最低排名]]-_20206[[#This Row],[同分人数]]+1</f>
        <v>36034</v>
      </c>
      <c r="Q6581">
        <f>IF(O6581&gt;=开始!$B$6, 1, 0)</f>
        <v>1</v>
      </c>
      <c r="R6581">
        <f>_20206[[#This Row],[最低排名]]-开始!$B$6</f>
        <v>36222</v>
      </c>
    </row>
    <row r="6582" spans="1:18">
      <c r="A6582">
        <v>87101</v>
      </c>
      <c r="B6582" t="s">
        <v>1405</v>
      </c>
      <c r="C6582" t="str">
        <f t="shared" si="372"/>
        <v>西安交大</v>
      </c>
      <c r="D6582" t="str">
        <f t="shared" si="373"/>
        <v>01</v>
      </c>
      <c r="E6582" t="s">
        <v>1593</v>
      </c>
      <c r="F6582">
        <v>238</v>
      </c>
      <c r="G6582">
        <v>119</v>
      </c>
      <c r="H6582">
        <v>140</v>
      </c>
      <c r="I6582">
        <v>67</v>
      </c>
      <c r="J6582">
        <v>67</v>
      </c>
      <c r="K6582">
        <v>67</v>
      </c>
      <c r="L6582">
        <v>0</v>
      </c>
      <c r="M6582">
        <v>2024</v>
      </c>
      <c r="N6582">
        <f>VLOOKUP(E6582, '2024D'!$A$2:$G$339, 2, FALSE)</f>
        <v>147</v>
      </c>
      <c r="O6582">
        <f>VLOOKUP(E6582, '2024D'!$A$2:$G$339, 3, FALSE)</f>
        <v>2831</v>
      </c>
      <c r="P6582">
        <f>_20206[[#This Row],[最低排名]]-_20206[[#This Row],[同分人数]]+1</f>
        <v>2685</v>
      </c>
      <c r="Q6582">
        <f>IF(O6582&gt;=开始!$B$6, 1, 0)</f>
        <v>1</v>
      </c>
      <c r="R6582">
        <f>_20206[[#This Row],[最低排名]]-开始!$B$6</f>
        <v>2831</v>
      </c>
    </row>
    <row r="6583" spans="1:18">
      <c r="A6583">
        <v>87102</v>
      </c>
      <c r="B6583" t="s">
        <v>1406</v>
      </c>
      <c r="C6583" t="str">
        <f t="shared" si="372"/>
        <v>西安交大</v>
      </c>
      <c r="D6583" t="str">
        <f t="shared" si="373"/>
        <v>02</v>
      </c>
      <c r="E6583" t="s">
        <v>35</v>
      </c>
      <c r="F6583">
        <v>227</v>
      </c>
      <c r="G6583">
        <v>125</v>
      </c>
      <c r="H6583">
        <v>137</v>
      </c>
      <c r="I6583">
        <v>67</v>
      </c>
      <c r="J6583">
        <v>67</v>
      </c>
      <c r="K6583">
        <v>64</v>
      </c>
      <c r="L6583">
        <v>0</v>
      </c>
      <c r="M6583">
        <v>2024</v>
      </c>
      <c r="N6583">
        <f>VLOOKUP(E6583, '2024D'!$A$2:$G$339, 2, FALSE)</f>
        <v>188</v>
      </c>
      <c r="O6583">
        <f>VLOOKUP(E6583, '2024D'!$A$2:$G$339, 3, FALSE)</f>
        <v>5544</v>
      </c>
      <c r="P6583">
        <f>_20206[[#This Row],[最低排名]]-_20206[[#This Row],[同分人数]]+1</f>
        <v>5357</v>
      </c>
      <c r="Q6583">
        <f>IF(O6583&gt;=开始!$B$6, 1, 0)</f>
        <v>1</v>
      </c>
      <c r="R6583">
        <f>_20206[[#This Row],[最低排名]]-开始!$B$6</f>
        <v>5544</v>
      </c>
    </row>
    <row r="6584" spans="1:18">
      <c r="A6584">
        <v>87201</v>
      </c>
      <c r="B6584" t="s">
        <v>1407</v>
      </c>
      <c r="C6584" t="str">
        <f t="shared" si="372"/>
        <v>西电科大</v>
      </c>
      <c r="D6584" t="str">
        <f t="shared" si="373"/>
        <v>01</v>
      </c>
      <c r="E6584" t="s">
        <v>6</v>
      </c>
      <c r="F6584">
        <v>239</v>
      </c>
      <c r="G6584">
        <v>133</v>
      </c>
      <c r="H6584">
        <v>140</v>
      </c>
      <c r="I6584">
        <v>70</v>
      </c>
      <c r="J6584">
        <v>67</v>
      </c>
      <c r="K6584">
        <v>55</v>
      </c>
      <c r="L6584">
        <v>0</v>
      </c>
      <c r="M6584">
        <v>2024</v>
      </c>
      <c r="N6584">
        <f>VLOOKUP(E6584, '2024D'!$A$2:$G$339, 2, FALSE)</f>
        <v>152</v>
      </c>
      <c r="O6584">
        <f>VLOOKUP(E6584, '2024D'!$A$2:$G$339, 3, FALSE)</f>
        <v>3998</v>
      </c>
      <c r="P6584">
        <f>_20206[[#This Row],[最低排名]]-_20206[[#This Row],[同分人数]]+1</f>
        <v>3847</v>
      </c>
      <c r="Q6584">
        <f>IF(O6584&gt;=开始!$B$6, 1, 0)</f>
        <v>1</v>
      </c>
      <c r="R6584">
        <f>_20206[[#This Row],[最低排名]]-开始!$B$6</f>
        <v>3998</v>
      </c>
    </row>
    <row r="6585" spans="1:18">
      <c r="A6585">
        <v>87301</v>
      </c>
      <c r="B6585" t="s">
        <v>1408</v>
      </c>
      <c r="C6585" t="str">
        <f t="shared" si="372"/>
        <v>长安大学</v>
      </c>
      <c r="D6585" t="str">
        <f t="shared" si="373"/>
        <v>01</v>
      </c>
      <c r="E6585" t="s">
        <v>66</v>
      </c>
      <c r="F6585">
        <v>212</v>
      </c>
      <c r="G6585">
        <v>113</v>
      </c>
      <c r="H6585">
        <v>126</v>
      </c>
      <c r="I6585">
        <v>70</v>
      </c>
      <c r="J6585">
        <v>70</v>
      </c>
      <c r="K6585">
        <v>61</v>
      </c>
      <c r="L6585">
        <v>0</v>
      </c>
      <c r="M6585">
        <v>2024</v>
      </c>
      <c r="N6585">
        <f>VLOOKUP(E6585, '2024D'!$A$2:$G$339, 2, FALSE)</f>
        <v>221</v>
      </c>
      <c r="O6585">
        <f>VLOOKUP(E6585, '2024D'!$A$2:$G$339, 3, FALSE)</f>
        <v>10069</v>
      </c>
      <c r="P6585">
        <f>_20206[[#This Row],[最低排名]]-_20206[[#This Row],[同分人数]]+1</f>
        <v>9849</v>
      </c>
      <c r="Q6585">
        <f>IF(O6585&gt;=开始!$B$6, 1, 0)</f>
        <v>1</v>
      </c>
      <c r="R6585">
        <f>_20206[[#This Row],[最低排名]]-开始!$B$6</f>
        <v>10069</v>
      </c>
    </row>
    <row r="6586" spans="1:18">
      <c r="A6586">
        <v>87302</v>
      </c>
      <c r="B6586" t="s">
        <v>1409</v>
      </c>
      <c r="C6586" t="str">
        <f t="shared" si="372"/>
        <v>长安大学</v>
      </c>
      <c r="D6586" t="str">
        <f t="shared" si="373"/>
        <v>02</v>
      </c>
      <c r="E6586" t="s">
        <v>424</v>
      </c>
      <c r="F6586">
        <v>223</v>
      </c>
      <c r="G6586">
        <v>117</v>
      </c>
      <c r="H6586">
        <v>127</v>
      </c>
      <c r="I6586">
        <v>64</v>
      </c>
      <c r="J6586">
        <v>55</v>
      </c>
      <c r="K6586">
        <v>55</v>
      </c>
      <c r="L6586">
        <v>0</v>
      </c>
      <c r="M6586">
        <v>2024</v>
      </c>
      <c r="N6586">
        <f>VLOOKUP(E6586, '2024D'!$A$2:$G$339, 2, FALSE)</f>
        <v>262</v>
      </c>
      <c r="O6586">
        <f>VLOOKUP(E6586, '2024D'!$A$2:$G$339, 3, FALSE)</f>
        <v>13538</v>
      </c>
      <c r="P6586">
        <f>_20206[[#This Row],[最低排名]]-_20206[[#This Row],[同分人数]]+1</f>
        <v>13277</v>
      </c>
      <c r="Q6586">
        <f>IF(O6586&gt;=开始!$B$6, 1, 0)</f>
        <v>1</v>
      </c>
      <c r="R6586">
        <f>_20206[[#This Row],[最低排名]]-开始!$B$6</f>
        <v>13538</v>
      </c>
    </row>
    <row r="6587" spans="1:18">
      <c r="A6587">
        <v>87303</v>
      </c>
      <c r="B6587" t="s">
        <v>1410</v>
      </c>
      <c r="C6587" t="str">
        <f t="shared" si="372"/>
        <v>长安大学</v>
      </c>
      <c r="D6587" t="str">
        <f t="shared" si="373"/>
        <v>03</v>
      </c>
      <c r="E6587" t="s">
        <v>68</v>
      </c>
      <c r="F6587">
        <v>228</v>
      </c>
      <c r="G6587">
        <v>120</v>
      </c>
      <c r="H6587">
        <v>124</v>
      </c>
      <c r="I6587">
        <v>64</v>
      </c>
      <c r="J6587">
        <v>58</v>
      </c>
      <c r="K6587">
        <v>46</v>
      </c>
      <c r="L6587">
        <v>0</v>
      </c>
      <c r="M6587">
        <v>2024</v>
      </c>
      <c r="N6587">
        <f>VLOOKUP(E6587, '2024D'!$A$2:$G$339, 2, FALSE)</f>
        <v>251</v>
      </c>
      <c r="O6587">
        <f>VLOOKUP(E6587, '2024D'!$A$2:$G$339, 3, FALSE)</f>
        <v>14532</v>
      </c>
      <c r="P6587">
        <f>_20206[[#This Row],[最低排名]]-_20206[[#This Row],[同分人数]]+1</f>
        <v>14282</v>
      </c>
      <c r="Q6587">
        <f>IF(O6587&gt;=开始!$B$6, 1, 0)</f>
        <v>1</v>
      </c>
      <c r="R6587">
        <f>_20206[[#This Row],[最低排名]]-开始!$B$6</f>
        <v>14532</v>
      </c>
    </row>
    <row r="6588" spans="1:18">
      <c r="A6588">
        <v>87401</v>
      </c>
      <c r="B6588" t="s">
        <v>1411</v>
      </c>
      <c r="C6588" t="str">
        <f t="shared" si="372"/>
        <v>西北农林</v>
      </c>
      <c r="D6588" t="str">
        <f t="shared" si="373"/>
        <v>01</v>
      </c>
      <c r="E6588" t="s">
        <v>115</v>
      </c>
      <c r="F6588">
        <v>227</v>
      </c>
      <c r="G6588">
        <v>116</v>
      </c>
      <c r="H6588">
        <v>126</v>
      </c>
      <c r="I6588">
        <v>64</v>
      </c>
      <c r="J6588">
        <v>61</v>
      </c>
      <c r="K6588">
        <v>52</v>
      </c>
      <c r="L6588">
        <v>0</v>
      </c>
      <c r="M6588">
        <v>2024</v>
      </c>
      <c r="N6588">
        <f>VLOOKUP(E6588, '2024D'!$A$2:$G$339, 2, FALSE)</f>
        <v>224</v>
      </c>
      <c r="O6588">
        <f>VLOOKUP(E6588, '2024D'!$A$2:$G$339, 3, FALSE)</f>
        <v>12143</v>
      </c>
      <c r="P6588">
        <f>_20206[[#This Row],[最低排名]]-_20206[[#This Row],[同分人数]]+1</f>
        <v>11920</v>
      </c>
      <c r="Q6588">
        <f>IF(O6588&gt;=开始!$B$6, 1, 0)</f>
        <v>1</v>
      </c>
      <c r="R6588">
        <f>_20206[[#This Row],[最低排名]]-开始!$B$6</f>
        <v>12143</v>
      </c>
    </row>
    <row r="6589" spans="1:18">
      <c r="A6589">
        <v>87402</v>
      </c>
      <c r="B6589" t="s">
        <v>1412</v>
      </c>
      <c r="C6589" t="str">
        <f t="shared" si="372"/>
        <v>西北农林</v>
      </c>
      <c r="D6589" t="str">
        <f t="shared" si="373"/>
        <v>02</v>
      </c>
      <c r="E6589" t="s">
        <v>20</v>
      </c>
      <c r="F6589">
        <v>210</v>
      </c>
      <c r="G6589">
        <v>112</v>
      </c>
      <c r="H6589">
        <v>127</v>
      </c>
      <c r="I6589">
        <v>70</v>
      </c>
      <c r="J6589">
        <v>70</v>
      </c>
      <c r="K6589">
        <v>64</v>
      </c>
      <c r="L6589">
        <v>0</v>
      </c>
      <c r="M6589">
        <v>2024</v>
      </c>
      <c r="N6589">
        <f>VLOOKUP(E6589, '2024D'!$A$2:$G$339, 2, FALSE)</f>
        <v>207</v>
      </c>
      <c r="O6589">
        <f>VLOOKUP(E6589, '2024D'!$A$2:$G$339, 3, FALSE)</f>
        <v>9624</v>
      </c>
      <c r="P6589">
        <f>_20206[[#This Row],[最低排名]]-_20206[[#This Row],[同分人数]]+1</f>
        <v>9418</v>
      </c>
      <c r="Q6589">
        <f>IF(O6589&gt;=开始!$B$6, 1, 0)</f>
        <v>1</v>
      </c>
      <c r="R6589">
        <f>_20206[[#This Row],[最低排名]]-开始!$B$6</f>
        <v>9624</v>
      </c>
    </row>
    <row r="6590" spans="1:18">
      <c r="A6590">
        <v>87403</v>
      </c>
      <c r="B6590" t="s">
        <v>2345</v>
      </c>
      <c r="C6590" t="str">
        <f t="shared" si="372"/>
        <v>西北农林</v>
      </c>
      <c r="D6590" t="str">
        <f t="shared" si="373"/>
        <v>03</v>
      </c>
      <c r="E6590" t="s">
        <v>256</v>
      </c>
      <c r="F6590">
        <v>213</v>
      </c>
      <c r="G6590">
        <v>109</v>
      </c>
      <c r="H6590">
        <v>129</v>
      </c>
      <c r="I6590">
        <v>67</v>
      </c>
      <c r="J6590">
        <v>67</v>
      </c>
      <c r="K6590">
        <v>55</v>
      </c>
      <c r="L6590">
        <v>0</v>
      </c>
      <c r="M6590">
        <v>2024</v>
      </c>
      <c r="N6590">
        <f>VLOOKUP(E6590, '2024D'!$A$2:$G$339, 2, FALSE)</f>
        <v>241</v>
      </c>
      <c r="O6590">
        <f>VLOOKUP(E6590, '2024D'!$A$2:$G$339, 3, FALSE)</f>
        <v>11919</v>
      </c>
      <c r="P6590">
        <f>_20206[[#This Row],[最低排名]]-_20206[[#This Row],[同分人数]]+1</f>
        <v>11679</v>
      </c>
      <c r="Q6590">
        <f>IF(O6590&gt;=开始!$B$6, 1, 0)</f>
        <v>1</v>
      </c>
      <c r="R6590">
        <f>_20206[[#This Row],[最低排名]]-开始!$B$6</f>
        <v>11919</v>
      </c>
    </row>
    <row r="6591" spans="1:18">
      <c r="A6591">
        <v>87404</v>
      </c>
      <c r="B6591" t="s">
        <v>2346</v>
      </c>
      <c r="C6591" t="str">
        <f t="shared" si="372"/>
        <v>西北农林</v>
      </c>
      <c r="D6591" t="str">
        <f t="shared" si="373"/>
        <v>04</v>
      </c>
      <c r="E6591" t="s">
        <v>134</v>
      </c>
      <c r="F6591">
        <v>205</v>
      </c>
      <c r="G6591">
        <v>109</v>
      </c>
      <c r="H6591">
        <v>122</v>
      </c>
      <c r="I6591">
        <v>67</v>
      </c>
      <c r="J6591">
        <v>67</v>
      </c>
      <c r="K6591">
        <v>67</v>
      </c>
      <c r="L6591">
        <v>0</v>
      </c>
      <c r="M6591">
        <v>2024</v>
      </c>
      <c r="N6591">
        <f>VLOOKUP(E6591, '2024D'!$A$2:$G$339, 2, FALSE)</f>
        <v>239</v>
      </c>
      <c r="O6591">
        <f>VLOOKUP(E6591, '2024D'!$A$2:$G$339, 3, FALSE)</f>
        <v>12627</v>
      </c>
      <c r="P6591">
        <f>_20206[[#This Row],[最低排名]]-_20206[[#This Row],[同分人数]]+1</f>
        <v>12389</v>
      </c>
      <c r="Q6591">
        <f>IF(O6591&gt;=开始!$B$6, 1, 0)</f>
        <v>1</v>
      </c>
      <c r="R6591">
        <f>_20206[[#This Row],[最低排名]]-开始!$B$6</f>
        <v>12627</v>
      </c>
    </row>
    <row r="6592" spans="1:18">
      <c r="A6592">
        <v>87501</v>
      </c>
      <c r="B6592" t="s">
        <v>1413</v>
      </c>
      <c r="C6592" t="str">
        <f t="shared" si="372"/>
        <v>陕西师大</v>
      </c>
      <c r="D6592" t="str">
        <f t="shared" si="373"/>
        <v>01</v>
      </c>
      <c r="E6592" t="s">
        <v>72</v>
      </c>
      <c r="F6592">
        <v>216</v>
      </c>
      <c r="G6592">
        <v>123</v>
      </c>
      <c r="H6592">
        <v>123</v>
      </c>
      <c r="I6592">
        <v>67</v>
      </c>
      <c r="J6592">
        <v>64</v>
      </c>
      <c r="K6592">
        <v>52</v>
      </c>
      <c r="L6592">
        <v>0</v>
      </c>
      <c r="M6592">
        <v>2024</v>
      </c>
      <c r="N6592">
        <f>VLOOKUP(E6592, '2024D'!$A$2:$G$339, 2, FALSE)</f>
        <v>263</v>
      </c>
      <c r="O6592">
        <f>VLOOKUP(E6592, '2024D'!$A$2:$G$339, 3, FALSE)</f>
        <v>14026</v>
      </c>
      <c r="P6592">
        <f>_20206[[#This Row],[最低排名]]-_20206[[#This Row],[同分人数]]+1</f>
        <v>13764</v>
      </c>
      <c r="Q6592">
        <f>IF(O6592&gt;=开始!$B$6, 1, 0)</f>
        <v>1</v>
      </c>
      <c r="R6592">
        <f>_20206[[#This Row],[最低排名]]-开始!$B$6</f>
        <v>14026</v>
      </c>
    </row>
    <row r="6593" spans="1:18">
      <c r="A6593">
        <v>87502</v>
      </c>
      <c r="B6593" t="s">
        <v>1414</v>
      </c>
      <c r="C6593" t="str">
        <f t="shared" si="372"/>
        <v>陕西师大</v>
      </c>
      <c r="D6593" t="str">
        <f t="shared" si="373"/>
        <v>02</v>
      </c>
      <c r="E6593" t="s">
        <v>160</v>
      </c>
      <c r="F6593">
        <v>219</v>
      </c>
      <c r="G6593">
        <v>113</v>
      </c>
      <c r="H6593">
        <v>120</v>
      </c>
      <c r="I6593">
        <v>67</v>
      </c>
      <c r="J6593">
        <v>64</v>
      </c>
      <c r="K6593">
        <v>64</v>
      </c>
      <c r="L6593">
        <v>0</v>
      </c>
      <c r="M6593">
        <v>2024</v>
      </c>
      <c r="N6593">
        <f>VLOOKUP(E6593, '2024D'!$A$2:$G$339, 2, FALSE)</f>
        <v>249</v>
      </c>
      <c r="O6593">
        <f>VLOOKUP(E6593, '2024D'!$A$2:$G$339, 3, FALSE)</f>
        <v>11234</v>
      </c>
      <c r="P6593">
        <f>_20206[[#This Row],[最低排名]]-_20206[[#This Row],[同分人数]]+1</f>
        <v>10986</v>
      </c>
      <c r="Q6593">
        <f>IF(O6593&gt;=开始!$B$6, 1, 0)</f>
        <v>1</v>
      </c>
      <c r="R6593">
        <f>_20206[[#This Row],[最低排名]]-开始!$B$6</f>
        <v>11234</v>
      </c>
    </row>
    <row r="6594" spans="1:18">
      <c r="A6594">
        <v>87503</v>
      </c>
      <c r="B6594" t="s">
        <v>1415</v>
      </c>
      <c r="C6594" t="str">
        <f t="shared" si="372"/>
        <v>陕西师大</v>
      </c>
      <c r="D6594" t="str">
        <f t="shared" si="373"/>
        <v>03</v>
      </c>
      <c r="E6594" t="s">
        <v>424</v>
      </c>
      <c r="F6594">
        <v>204</v>
      </c>
      <c r="G6594">
        <v>105</v>
      </c>
      <c r="H6594">
        <v>119</v>
      </c>
      <c r="I6594">
        <v>70</v>
      </c>
      <c r="J6594">
        <v>67</v>
      </c>
      <c r="K6594">
        <v>64</v>
      </c>
      <c r="L6594">
        <v>0</v>
      </c>
      <c r="M6594">
        <v>2024</v>
      </c>
      <c r="N6594">
        <f>VLOOKUP(E6594, '2024D'!$A$2:$G$339, 2, FALSE)</f>
        <v>262</v>
      </c>
      <c r="O6594">
        <f>VLOOKUP(E6594, '2024D'!$A$2:$G$339, 3, FALSE)</f>
        <v>13538</v>
      </c>
      <c r="P6594">
        <f>_20206[[#This Row],[最低排名]]-_20206[[#This Row],[同分人数]]+1</f>
        <v>13277</v>
      </c>
      <c r="Q6594">
        <f>IF(O6594&gt;=开始!$B$6, 1, 0)</f>
        <v>1</v>
      </c>
      <c r="R6594">
        <f>_20206[[#This Row],[最低排名]]-开始!$B$6</f>
        <v>13538</v>
      </c>
    </row>
    <row r="6595" spans="1:18">
      <c r="A6595">
        <v>87601</v>
      </c>
      <c r="B6595" t="s">
        <v>1417</v>
      </c>
      <c r="C6595" t="str">
        <f t="shared" si="372"/>
        <v>西北工大</v>
      </c>
      <c r="D6595" t="str">
        <f t="shared" si="373"/>
        <v>01</v>
      </c>
      <c r="E6595" t="s">
        <v>11</v>
      </c>
      <c r="F6595">
        <v>241</v>
      </c>
      <c r="G6595">
        <v>135</v>
      </c>
      <c r="H6595">
        <v>134</v>
      </c>
      <c r="I6595">
        <v>67</v>
      </c>
      <c r="J6595">
        <v>67</v>
      </c>
      <c r="K6595">
        <v>64</v>
      </c>
      <c r="L6595">
        <v>0</v>
      </c>
      <c r="M6595">
        <v>2024</v>
      </c>
      <c r="N6595">
        <f>VLOOKUP(E6595, '2024D'!$A$2:$G$339, 2, FALSE)</f>
        <v>145</v>
      </c>
      <c r="O6595">
        <f>VLOOKUP(E6595, '2024D'!$A$2:$G$339, 3, FALSE)</f>
        <v>3676</v>
      </c>
      <c r="P6595">
        <f>_20206[[#This Row],[最低排名]]-_20206[[#This Row],[同分人数]]+1</f>
        <v>3532</v>
      </c>
      <c r="Q6595">
        <f>IF(O6595&gt;=开始!$B$6, 1, 0)</f>
        <v>1</v>
      </c>
      <c r="R6595">
        <f>_20206[[#This Row],[最低排名]]-开始!$B$6</f>
        <v>3676</v>
      </c>
    </row>
    <row r="6596" spans="1:18">
      <c r="A6596">
        <v>87602</v>
      </c>
      <c r="B6596" t="s">
        <v>1418</v>
      </c>
      <c r="C6596" t="str">
        <f t="shared" si="372"/>
        <v>西北工大</v>
      </c>
      <c r="D6596" t="str">
        <f t="shared" si="373"/>
        <v>02</v>
      </c>
      <c r="E6596" t="s">
        <v>254</v>
      </c>
      <c r="F6596">
        <v>239</v>
      </c>
      <c r="G6596">
        <v>126</v>
      </c>
      <c r="H6596">
        <v>131</v>
      </c>
      <c r="I6596">
        <v>67</v>
      </c>
      <c r="J6596">
        <v>64</v>
      </c>
      <c r="K6596">
        <v>64</v>
      </c>
      <c r="L6596">
        <v>0</v>
      </c>
      <c r="M6596">
        <v>2024</v>
      </c>
      <c r="N6596">
        <f>VLOOKUP(E6596, '2024D'!$A$2:$G$339, 2, FALSE)</f>
        <v>178</v>
      </c>
      <c r="O6596">
        <f>VLOOKUP(E6596, '2024D'!$A$2:$G$339, 3, FALSE)</f>
        <v>5019</v>
      </c>
      <c r="P6596">
        <f>_20206[[#This Row],[最低排名]]-_20206[[#This Row],[同分人数]]+1</f>
        <v>4842</v>
      </c>
      <c r="Q6596">
        <f>IF(O6596&gt;=开始!$B$6, 1, 0)</f>
        <v>1</v>
      </c>
      <c r="R6596">
        <f>_20206[[#This Row],[最低排名]]-开始!$B$6</f>
        <v>5019</v>
      </c>
    </row>
    <row r="6597" spans="1:18">
      <c r="A6597">
        <v>87701</v>
      </c>
      <c r="B6597" t="s">
        <v>1421</v>
      </c>
      <c r="C6597" t="str">
        <f t="shared" si="372"/>
        <v>西北大学</v>
      </c>
      <c r="D6597" t="str">
        <f t="shared" si="373"/>
        <v>01</v>
      </c>
      <c r="E6597" t="s">
        <v>37</v>
      </c>
      <c r="F6597">
        <v>231</v>
      </c>
      <c r="G6597">
        <v>119</v>
      </c>
      <c r="H6597">
        <v>115</v>
      </c>
      <c r="I6597">
        <v>64</v>
      </c>
      <c r="J6597">
        <v>64</v>
      </c>
      <c r="K6597">
        <v>49</v>
      </c>
      <c r="L6597">
        <v>0</v>
      </c>
      <c r="M6597">
        <v>2024</v>
      </c>
      <c r="N6597">
        <f>VLOOKUP(E6597, '2024D'!$A$2:$G$339, 2, FALSE)</f>
        <v>225</v>
      </c>
      <c r="O6597">
        <f>VLOOKUP(E6597, '2024D'!$A$2:$G$339, 3, FALSE)</f>
        <v>13763</v>
      </c>
      <c r="P6597">
        <f>_20206[[#This Row],[最低排名]]-_20206[[#This Row],[同分人数]]+1</f>
        <v>13539</v>
      </c>
      <c r="Q6597">
        <f>IF(O6597&gt;=开始!$B$6, 1, 0)</f>
        <v>1</v>
      </c>
      <c r="R6597">
        <f>_20206[[#This Row],[最低排名]]-开始!$B$6</f>
        <v>13763</v>
      </c>
    </row>
    <row r="6598" spans="1:18">
      <c r="A6598">
        <v>87702</v>
      </c>
      <c r="B6598" t="s">
        <v>1422</v>
      </c>
      <c r="C6598" t="str">
        <f t="shared" si="372"/>
        <v>西北大学</v>
      </c>
      <c r="D6598" t="str">
        <f t="shared" si="373"/>
        <v>02</v>
      </c>
      <c r="E6598" t="s">
        <v>115</v>
      </c>
      <c r="F6598">
        <v>226</v>
      </c>
      <c r="G6598">
        <v>126</v>
      </c>
      <c r="H6598">
        <v>118</v>
      </c>
      <c r="I6598">
        <v>64</v>
      </c>
      <c r="J6598">
        <v>64</v>
      </c>
      <c r="K6598">
        <v>58</v>
      </c>
      <c r="L6598">
        <v>0</v>
      </c>
      <c r="M6598">
        <v>2024</v>
      </c>
      <c r="N6598">
        <f>VLOOKUP(E6598, '2024D'!$A$2:$G$339, 2, FALSE)</f>
        <v>224</v>
      </c>
      <c r="O6598">
        <f>VLOOKUP(E6598, '2024D'!$A$2:$G$339, 3, FALSE)</f>
        <v>12143</v>
      </c>
      <c r="P6598">
        <f>_20206[[#This Row],[最低排名]]-_20206[[#This Row],[同分人数]]+1</f>
        <v>11920</v>
      </c>
      <c r="Q6598">
        <f>IF(O6598&gt;=开始!$B$6, 1, 0)</f>
        <v>1</v>
      </c>
      <c r="R6598">
        <f>_20206[[#This Row],[最低排名]]-开始!$B$6</f>
        <v>12143</v>
      </c>
    </row>
    <row r="6599" spans="1:18">
      <c r="A6599">
        <v>87801</v>
      </c>
      <c r="B6599" t="s">
        <v>1424</v>
      </c>
      <c r="C6599" t="str">
        <f t="shared" si="372"/>
        <v>西安理工</v>
      </c>
      <c r="D6599" t="str">
        <f t="shared" si="373"/>
        <v>01</v>
      </c>
      <c r="E6599" t="s">
        <v>79</v>
      </c>
      <c r="F6599">
        <v>212</v>
      </c>
      <c r="G6599">
        <v>117</v>
      </c>
      <c r="H6599">
        <v>115</v>
      </c>
      <c r="I6599">
        <v>64</v>
      </c>
      <c r="J6599">
        <v>61</v>
      </c>
      <c r="K6599">
        <v>49</v>
      </c>
      <c r="L6599">
        <v>0</v>
      </c>
      <c r="M6599">
        <v>2024</v>
      </c>
      <c r="N6599">
        <f>VLOOKUP(E6599, '2024D'!$A$2:$G$339, 2, FALSE)</f>
        <v>235</v>
      </c>
      <c r="O6599">
        <f>VLOOKUP(E6599, '2024D'!$A$2:$G$339, 3, FALSE)</f>
        <v>19243</v>
      </c>
      <c r="P6599">
        <f>_20206[[#This Row],[最低排名]]-_20206[[#This Row],[同分人数]]+1</f>
        <v>19009</v>
      </c>
      <c r="Q6599">
        <f>IF(O6599&gt;=开始!$B$6, 1, 0)</f>
        <v>1</v>
      </c>
      <c r="R6599">
        <f>_20206[[#This Row],[最低排名]]-开始!$B$6</f>
        <v>19243</v>
      </c>
    </row>
    <row r="6600" spans="1:18">
      <c r="A6600">
        <v>87901</v>
      </c>
      <c r="B6600" t="s">
        <v>1425</v>
      </c>
      <c r="C6600" t="str">
        <f t="shared" si="372"/>
        <v>西安工大</v>
      </c>
      <c r="D6600" t="str">
        <f t="shared" si="373"/>
        <v>01</v>
      </c>
      <c r="E6600" t="s">
        <v>863</v>
      </c>
      <c r="F6600">
        <v>191</v>
      </c>
      <c r="G6600">
        <v>103</v>
      </c>
      <c r="H6600">
        <v>113</v>
      </c>
      <c r="I6600">
        <v>55</v>
      </c>
      <c r="J6600">
        <v>55</v>
      </c>
      <c r="K6600">
        <v>52</v>
      </c>
      <c r="L6600">
        <v>0</v>
      </c>
      <c r="M6600">
        <v>2024</v>
      </c>
      <c r="N6600">
        <f>VLOOKUP(E6600, '2024D'!$A$2:$G$339, 2, FALSE)</f>
        <v>250</v>
      </c>
      <c r="O6600">
        <f>VLOOKUP(E6600, '2024D'!$A$2:$G$339, 3, FALSE)</f>
        <v>28028</v>
      </c>
      <c r="P6600">
        <f>_20206[[#This Row],[最低排名]]-_20206[[#This Row],[同分人数]]+1</f>
        <v>27779</v>
      </c>
      <c r="Q6600">
        <f>IF(O6600&gt;=开始!$B$6, 1, 0)</f>
        <v>1</v>
      </c>
      <c r="R6600">
        <f>_20206[[#This Row],[最低排名]]-开始!$B$6</f>
        <v>28028</v>
      </c>
    </row>
    <row r="6601" spans="1:18">
      <c r="A6601">
        <v>87902</v>
      </c>
      <c r="B6601" t="s">
        <v>1426</v>
      </c>
      <c r="C6601" t="str">
        <f t="shared" si="372"/>
        <v>西安工大</v>
      </c>
      <c r="D6601" t="str">
        <f t="shared" si="373"/>
        <v>02</v>
      </c>
      <c r="E6601" t="s">
        <v>130</v>
      </c>
      <c r="F6601">
        <v>182</v>
      </c>
      <c r="G6601">
        <v>101</v>
      </c>
      <c r="H6601">
        <v>106</v>
      </c>
      <c r="I6601">
        <v>64</v>
      </c>
      <c r="J6601">
        <v>55</v>
      </c>
      <c r="K6601">
        <v>52</v>
      </c>
      <c r="L6601">
        <v>0</v>
      </c>
      <c r="M6601">
        <v>2024</v>
      </c>
      <c r="N6601">
        <f>VLOOKUP(E6601, '2024D'!$A$2:$G$339, 2, FALSE)</f>
        <v>230</v>
      </c>
      <c r="O6601">
        <f>VLOOKUP(E6601, '2024D'!$A$2:$G$339, 3, FALSE)</f>
        <v>29755</v>
      </c>
      <c r="P6601">
        <f>_20206[[#This Row],[最低排名]]-_20206[[#This Row],[同分人数]]+1</f>
        <v>29526</v>
      </c>
      <c r="Q6601">
        <f>IF(O6601&gt;=开始!$B$6, 1, 0)</f>
        <v>1</v>
      </c>
      <c r="R6601">
        <f>_20206[[#This Row],[最低排名]]-开始!$B$6</f>
        <v>29755</v>
      </c>
    </row>
    <row r="6602" spans="1:18">
      <c r="A6602">
        <v>88001</v>
      </c>
      <c r="B6602" t="s">
        <v>1427</v>
      </c>
      <c r="C6602" t="str">
        <f t="shared" si="372"/>
        <v>西安建科</v>
      </c>
      <c r="D6602" t="str">
        <f t="shared" si="373"/>
        <v>01</v>
      </c>
      <c r="E6602" t="s">
        <v>141</v>
      </c>
      <c r="F6602">
        <v>207</v>
      </c>
      <c r="G6602">
        <v>109</v>
      </c>
      <c r="H6602">
        <v>107</v>
      </c>
      <c r="I6602">
        <v>55</v>
      </c>
      <c r="J6602">
        <v>52</v>
      </c>
      <c r="K6602">
        <v>49</v>
      </c>
      <c r="L6602">
        <v>0</v>
      </c>
      <c r="M6602">
        <v>2024</v>
      </c>
      <c r="N6602">
        <f>VLOOKUP(E6602, '2024D'!$A$2:$G$339, 2, FALSE)</f>
        <v>248</v>
      </c>
      <c r="O6602">
        <f>VLOOKUP(E6602, '2024D'!$A$2:$G$339, 3, FALSE)</f>
        <v>26996</v>
      </c>
      <c r="P6602">
        <f>_20206[[#This Row],[最低排名]]-_20206[[#This Row],[同分人数]]+1</f>
        <v>26749</v>
      </c>
      <c r="Q6602">
        <f>IF(O6602&gt;=开始!$B$6, 1, 0)</f>
        <v>1</v>
      </c>
      <c r="R6602">
        <f>_20206[[#This Row],[最低排名]]-开始!$B$6</f>
        <v>26996</v>
      </c>
    </row>
    <row r="6603" spans="1:18">
      <c r="A6603">
        <v>88002</v>
      </c>
      <c r="B6603" t="s">
        <v>1428</v>
      </c>
      <c r="C6603" t="str">
        <f t="shared" si="372"/>
        <v>西安建科</v>
      </c>
      <c r="D6603" t="str">
        <f t="shared" si="373"/>
        <v>02</v>
      </c>
      <c r="E6603" t="s">
        <v>136</v>
      </c>
      <c r="F6603">
        <v>219</v>
      </c>
      <c r="G6603">
        <v>112</v>
      </c>
      <c r="H6603">
        <v>118</v>
      </c>
      <c r="I6603">
        <v>67</v>
      </c>
      <c r="J6603">
        <v>55</v>
      </c>
      <c r="K6603">
        <v>52</v>
      </c>
      <c r="L6603">
        <v>0</v>
      </c>
      <c r="M6603">
        <v>2024</v>
      </c>
      <c r="N6603">
        <f>VLOOKUP(E6603, '2024D'!$A$2:$G$339, 2, FALSE)</f>
        <v>278</v>
      </c>
      <c r="O6603">
        <f>VLOOKUP(E6603, '2024D'!$A$2:$G$339, 3, FALSE)</f>
        <v>16761</v>
      </c>
      <c r="P6603">
        <f>_20206[[#This Row],[最低排名]]-_20206[[#This Row],[同分人数]]+1</f>
        <v>16484</v>
      </c>
      <c r="Q6603">
        <f>IF(O6603&gt;=开始!$B$6, 1, 0)</f>
        <v>1</v>
      </c>
      <c r="R6603">
        <f>_20206[[#This Row],[最低排名]]-开始!$B$6</f>
        <v>16761</v>
      </c>
    </row>
    <row r="6604" spans="1:18">
      <c r="A6604">
        <v>88003</v>
      </c>
      <c r="B6604" t="s">
        <v>1429</v>
      </c>
      <c r="C6604" t="str">
        <f t="shared" si="372"/>
        <v>西安建科</v>
      </c>
      <c r="D6604" t="str">
        <f t="shared" si="373"/>
        <v>03</v>
      </c>
      <c r="E6604" t="s">
        <v>389</v>
      </c>
      <c r="F6604">
        <v>174</v>
      </c>
      <c r="G6604">
        <v>97</v>
      </c>
      <c r="H6604">
        <v>110</v>
      </c>
      <c r="I6604">
        <v>67</v>
      </c>
      <c r="J6604">
        <v>52</v>
      </c>
      <c r="K6604">
        <v>49</v>
      </c>
      <c r="L6604">
        <v>0</v>
      </c>
      <c r="M6604">
        <v>2024</v>
      </c>
      <c r="N6604">
        <f>VLOOKUP(E6604, '2024D'!$A$2:$G$339, 2, FALSE)</f>
        <v>220</v>
      </c>
      <c r="O6604">
        <f>VLOOKUP(E6604, '2024D'!$A$2:$G$339, 3, FALSE)</f>
        <v>31399</v>
      </c>
      <c r="P6604">
        <f>_20206[[#This Row],[最低排名]]-_20206[[#This Row],[同分人数]]+1</f>
        <v>31180</v>
      </c>
      <c r="Q6604">
        <f>IF(O6604&gt;=开始!$B$6, 1, 0)</f>
        <v>1</v>
      </c>
      <c r="R6604">
        <f>_20206[[#This Row],[最低排名]]-开始!$B$6</f>
        <v>31399</v>
      </c>
    </row>
    <row r="6605" spans="1:18">
      <c r="A6605">
        <v>88004</v>
      </c>
      <c r="B6605" t="s">
        <v>1430</v>
      </c>
      <c r="C6605" t="str">
        <f t="shared" si="372"/>
        <v>西安建科</v>
      </c>
      <c r="D6605" t="str">
        <f t="shared" si="373"/>
        <v>04</v>
      </c>
      <c r="E6605" t="s">
        <v>287</v>
      </c>
      <c r="F6605">
        <v>205</v>
      </c>
      <c r="G6605">
        <v>113</v>
      </c>
      <c r="H6605">
        <v>92</v>
      </c>
      <c r="I6605">
        <v>61</v>
      </c>
      <c r="J6605">
        <v>55</v>
      </c>
      <c r="K6605">
        <v>55</v>
      </c>
      <c r="L6605">
        <v>0</v>
      </c>
      <c r="M6605">
        <v>2024</v>
      </c>
      <c r="N6605">
        <f>VLOOKUP(E6605, '2024D'!$A$2:$G$339, 2, FALSE)</f>
        <v>252</v>
      </c>
      <c r="O6605">
        <f>VLOOKUP(E6605, '2024D'!$A$2:$G$339, 3, FALSE)</f>
        <v>27525</v>
      </c>
      <c r="P6605">
        <f>_20206[[#This Row],[最低排名]]-_20206[[#This Row],[同分人数]]+1</f>
        <v>27274</v>
      </c>
      <c r="Q6605">
        <f>IF(O6605&gt;=开始!$B$6, 1, 0)</f>
        <v>1</v>
      </c>
      <c r="R6605">
        <f>_20206[[#This Row],[最低排名]]-开始!$B$6</f>
        <v>27525</v>
      </c>
    </row>
    <row r="6606" spans="1:18">
      <c r="A6606">
        <v>88005</v>
      </c>
      <c r="B6606" t="s">
        <v>1431</v>
      </c>
      <c r="C6606" t="str">
        <f t="shared" si="372"/>
        <v>西安建科</v>
      </c>
      <c r="D6606" t="str">
        <f t="shared" si="373"/>
        <v>05</v>
      </c>
      <c r="E6606" t="s">
        <v>560</v>
      </c>
      <c r="F6606">
        <v>204</v>
      </c>
      <c r="G6606">
        <v>107</v>
      </c>
      <c r="H6606">
        <v>101</v>
      </c>
      <c r="I6606">
        <v>49</v>
      </c>
      <c r="J6606">
        <v>49</v>
      </c>
      <c r="K6606">
        <v>46</v>
      </c>
      <c r="L6606">
        <v>0</v>
      </c>
      <c r="M6606">
        <v>2024</v>
      </c>
      <c r="N6606">
        <f>VLOOKUP(E6606, '2024D'!$A$2:$G$339, 2, FALSE)</f>
        <v>230</v>
      </c>
      <c r="O6606">
        <f>VLOOKUP(E6606, '2024D'!$A$2:$G$339, 3, FALSE)</f>
        <v>32134</v>
      </c>
      <c r="P6606">
        <f>_20206[[#This Row],[最低排名]]-_20206[[#This Row],[同分人数]]+1</f>
        <v>31905</v>
      </c>
      <c r="Q6606">
        <f>IF(O6606&gt;=开始!$B$6, 1, 0)</f>
        <v>1</v>
      </c>
      <c r="R6606">
        <f>_20206[[#This Row],[最低排名]]-开始!$B$6</f>
        <v>32134</v>
      </c>
    </row>
    <row r="6607" spans="1:18">
      <c r="A6607">
        <v>88101</v>
      </c>
      <c r="B6607" t="s">
        <v>1432</v>
      </c>
      <c r="C6607" t="str">
        <f t="shared" si="372"/>
        <v>西安科大</v>
      </c>
      <c r="D6607" t="str">
        <f t="shared" si="373"/>
        <v>01</v>
      </c>
      <c r="E6607" t="s">
        <v>162</v>
      </c>
      <c r="F6607">
        <v>214</v>
      </c>
      <c r="G6607">
        <v>113</v>
      </c>
      <c r="H6607">
        <v>96</v>
      </c>
      <c r="I6607">
        <v>58</v>
      </c>
      <c r="J6607">
        <v>58</v>
      </c>
      <c r="K6607">
        <v>49</v>
      </c>
      <c r="L6607">
        <v>0</v>
      </c>
      <c r="M6607">
        <v>2024</v>
      </c>
      <c r="N6607">
        <f>VLOOKUP(E6607, '2024D'!$A$2:$G$339, 2, FALSE)</f>
        <v>278</v>
      </c>
      <c r="O6607">
        <f>VLOOKUP(E6607, '2024D'!$A$2:$G$339, 3, FALSE)</f>
        <v>25819</v>
      </c>
      <c r="P6607">
        <f>_20206[[#This Row],[最低排名]]-_20206[[#This Row],[同分人数]]+1</f>
        <v>25542</v>
      </c>
      <c r="Q6607">
        <f>IF(O6607&gt;=开始!$B$6, 1, 0)</f>
        <v>1</v>
      </c>
      <c r="R6607">
        <f>_20206[[#This Row],[最低排名]]-开始!$B$6</f>
        <v>25819</v>
      </c>
    </row>
    <row r="6608" spans="1:18">
      <c r="A6608">
        <v>88102</v>
      </c>
      <c r="B6608" t="s">
        <v>1433</v>
      </c>
      <c r="C6608" t="str">
        <f t="shared" si="372"/>
        <v>西安科大</v>
      </c>
      <c r="D6608" t="str">
        <f t="shared" si="373"/>
        <v>02</v>
      </c>
      <c r="E6608" t="s">
        <v>118</v>
      </c>
      <c r="F6608">
        <v>192</v>
      </c>
      <c r="G6608">
        <v>105</v>
      </c>
      <c r="H6608">
        <v>114</v>
      </c>
      <c r="I6608">
        <v>52</v>
      </c>
      <c r="J6608">
        <v>52</v>
      </c>
      <c r="K6608">
        <v>46</v>
      </c>
      <c r="L6608">
        <v>0</v>
      </c>
      <c r="M6608">
        <v>2024</v>
      </c>
      <c r="N6608">
        <f>VLOOKUP(E6608, '2024D'!$A$2:$G$339, 2, FALSE)</f>
        <v>241</v>
      </c>
      <c r="O6608">
        <f>VLOOKUP(E6608, '2024D'!$A$2:$G$339, 3, FALSE)</f>
        <v>30473</v>
      </c>
      <c r="P6608">
        <f>_20206[[#This Row],[最低排名]]-_20206[[#This Row],[同分人数]]+1</f>
        <v>30233</v>
      </c>
      <c r="Q6608">
        <f>IF(O6608&gt;=开始!$B$6, 1, 0)</f>
        <v>1</v>
      </c>
      <c r="R6608">
        <f>_20206[[#This Row],[最低排名]]-开始!$B$6</f>
        <v>30473</v>
      </c>
    </row>
    <row r="6609" spans="1:18">
      <c r="A6609">
        <v>88201</v>
      </c>
      <c r="B6609" t="s">
        <v>1434</v>
      </c>
      <c r="C6609" t="str">
        <f t="shared" si="372"/>
        <v>西安石油</v>
      </c>
      <c r="D6609" t="str">
        <f t="shared" si="373"/>
        <v>01</v>
      </c>
      <c r="E6609" t="s">
        <v>528</v>
      </c>
      <c r="F6609">
        <v>202</v>
      </c>
      <c r="G6609">
        <v>104</v>
      </c>
      <c r="H6609">
        <v>103</v>
      </c>
      <c r="I6609">
        <v>49</v>
      </c>
      <c r="J6609">
        <v>46</v>
      </c>
      <c r="K6609">
        <v>40</v>
      </c>
      <c r="L6609">
        <v>0</v>
      </c>
      <c r="M6609">
        <v>2024</v>
      </c>
      <c r="N6609">
        <f>VLOOKUP(E6609, '2024D'!$A$2:$G$339, 2, FALSE)</f>
        <v>240</v>
      </c>
      <c r="O6609">
        <f>VLOOKUP(E6609, '2024D'!$A$2:$G$339, 3, FALSE)</f>
        <v>34239</v>
      </c>
      <c r="P6609">
        <f>_20206[[#This Row],[最低排名]]-_20206[[#This Row],[同分人数]]+1</f>
        <v>34000</v>
      </c>
      <c r="Q6609">
        <f>IF(O6609&gt;=开始!$B$6, 1, 0)</f>
        <v>1</v>
      </c>
      <c r="R6609">
        <f>_20206[[#This Row],[最低排名]]-开始!$B$6</f>
        <v>34239</v>
      </c>
    </row>
    <row r="6610" spans="1:18">
      <c r="A6610">
        <v>88202</v>
      </c>
      <c r="B6610" t="s">
        <v>1435</v>
      </c>
      <c r="C6610" t="str">
        <f t="shared" si="372"/>
        <v>西安石油</v>
      </c>
      <c r="D6610" t="str">
        <f t="shared" si="373"/>
        <v>02</v>
      </c>
      <c r="E6610" t="s">
        <v>309</v>
      </c>
      <c r="F6610">
        <v>200</v>
      </c>
      <c r="G6610">
        <v>106</v>
      </c>
      <c r="H6610">
        <v>107</v>
      </c>
      <c r="I6610">
        <v>46</v>
      </c>
      <c r="J6610">
        <v>46</v>
      </c>
      <c r="K6610">
        <v>43</v>
      </c>
      <c r="L6610">
        <v>0</v>
      </c>
      <c r="M6610">
        <v>2024</v>
      </c>
      <c r="N6610">
        <f>VLOOKUP(E6610, '2024D'!$A$2:$G$339, 2, FALSE)</f>
        <v>250</v>
      </c>
      <c r="O6610">
        <f>VLOOKUP(E6610, '2024D'!$A$2:$G$339, 3, FALSE)</f>
        <v>33781</v>
      </c>
      <c r="P6610">
        <f>_20206[[#This Row],[最低排名]]-_20206[[#This Row],[同分人数]]+1</f>
        <v>33532</v>
      </c>
      <c r="Q6610">
        <f>IF(O6610&gt;=开始!$B$6, 1, 0)</f>
        <v>1</v>
      </c>
      <c r="R6610">
        <f>_20206[[#This Row],[最低排名]]-开始!$B$6</f>
        <v>33781</v>
      </c>
    </row>
    <row r="6611" spans="1:18">
      <c r="A6611">
        <v>88301</v>
      </c>
      <c r="B6611" t="s">
        <v>1438</v>
      </c>
      <c r="C6611" t="str">
        <f t="shared" si="372"/>
        <v>陕西科大</v>
      </c>
      <c r="D6611" t="str">
        <f t="shared" si="373"/>
        <v>01</v>
      </c>
      <c r="E6611" t="s">
        <v>162</v>
      </c>
      <c r="F6611">
        <v>201</v>
      </c>
      <c r="G6611">
        <v>101</v>
      </c>
      <c r="H6611">
        <v>100</v>
      </c>
      <c r="I6611">
        <v>61</v>
      </c>
      <c r="J6611">
        <v>61</v>
      </c>
      <c r="K6611">
        <v>52</v>
      </c>
      <c r="L6611">
        <v>0</v>
      </c>
      <c r="M6611">
        <v>2024</v>
      </c>
      <c r="N6611">
        <f>VLOOKUP(E6611, '2024D'!$A$2:$G$339, 2, FALSE)</f>
        <v>278</v>
      </c>
      <c r="O6611">
        <f>VLOOKUP(E6611, '2024D'!$A$2:$G$339, 3, FALSE)</f>
        <v>25819</v>
      </c>
      <c r="P6611">
        <f>_20206[[#This Row],[最低排名]]-_20206[[#This Row],[同分人数]]+1</f>
        <v>25542</v>
      </c>
      <c r="Q6611">
        <f>IF(O6611&gt;=开始!$B$6, 1, 0)</f>
        <v>1</v>
      </c>
      <c r="R6611">
        <f>_20206[[#This Row],[最低排名]]-开始!$B$6</f>
        <v>25819</v>
      </c>
    </row>
    <row r="6612" spans="1:18">
      <c r="A6612">
        <v>88302</v>
      </c>
      <c r="B6612" t="s">
        <v>1439</v>
      </c>
      <c r="C6612" t="str">
        <f t="shared" si="372"/>
        <v>陕西科大</v>
      </c>
      <c r="D6612" t="str">
        <f t="shared" si="373"/>
        <v>02</v>
      </c>
      <c r="E6612" t="s">
        <v>118</v>
      </c>
      <c r="F6612">
        <v>195</v>
      </c>
      <c r="G6612">
        <v>100</v>
      </c>
      <c r="H6612">
        <v>105</v>
      </c>
      <c r="I6612">
        <v>58</v>
      </c>
      <c r="J6612">
        <v>49</v>
      </c>
      <c r="K6612">
        <v>49</v>
      </c>
      <c r="L6612">
        <v>0</v>
      </c>
      <c r="M6612">
        <v>2024</v>
      </c>
      <c r="N6612">
        <f>VLOOKUP(E6612, '2024D'!$A$2:$G$339, 2, FALSE)</f>
        <v>241</v>
      </c>
      <c r="O6612">
        <f>VLOOKUP(E6612, '2024D'!$A$2:$G$339, 3, FALSE)</f>
        <v>30473</v>
      </c>
      <c r="P6612">
        <f>_20206[[#This Row],[最低排名]]-_20206[[#This Row],[同分人数]]+1</f>
        <v>30233</v>
      </c>
      <c r="Q6612">
        <f>IF(O6612&gt;=开始!$B$6, 1, 0)</f>
        <v>1</v>
      </c>
      <c r="R6612">
        <f>_20206[[#This Row],[最低排名]]-开始!$B$6</f>
        <v>30473</v>
      </c>
    </row>
    <row r="6613" spans="1:18">
      <c r="A6613">
        <v>88303</v>
      </c>
      <c r="B6613" t="s">
        <v>1617</v>
      </c>
      <c r="C6613" t="str">
        <f t="shared" si="372"/>
        <v>陕西科大</v>
      </c>
      <c r="D6613" t="str">
        <f t="shared" si="373"/>
        <v>03</v>
      </c>
      <c r="E6613" t="s">
        <v>340</v>
      </c>
      <c r="F6613">
        <v>196</v>
      </c>
      <c r="G6613">
        <v>111</v>
      </c>
      <c r="H6613">
        <v>123</v>
      </c>
      <c r="I6613">
        <v>46</v>
      </c>
      <c r="J6613">
        <v>46</v>
      </c>
      <c r="K6613">
        <v>46</v>
      </c>
      <c r="L6613">
        <v>0</v>
      </c>
      <c r="M6613">
        <v>2024</v>
      </c>
      <c r="N6613">
        <f>VLOOKUP(E6613, '2024D'!$A$2:$G$339, 2, FALSE)</f>
        <v>238</v>
      </c>
      <c r="O6613">
        <f>VLOOKUP(E6613, '2024D'!$A$2:$G$339, 3, FALSE)</f>
        <v>30232</v>
      </c>
      <c r="P6613">
        <f>_20206[[#This Row],[最低排名]]-_20206[[#This Row],[同分人数]]+1</f>
        <v>29995</v>
      </c>
      <c r="Q6613">
        <f>IF(O6613&gt;=开始!$B$6, 1, 0)</f>
        <v>1</v>
      </c>
      <c r="R6613">
        <f>_20206[[#This Row],[最低排名]]-开始!$B$6</f>
        <v>30232</v>
      </c>
    </row>
    <row r="6614" spans="1:18">
      <c r="A6614">
        <v>88401</v>
      </c>
      <c r="B6614" t="s">
        <v>1440</v>
      </c>
      <c r="C6614" t="str">
        <f t="shared" si="372"/>
        <v>陕西理工</v>
      </c>
      <c r="D6614" t="str">
        <f t="shared" si="373"/>
        <v>01</v>
      </c>
      <c r="E6614" t="s">
        <v>381</v>
      </c>
      <c r="F6614">
        <v>207</v>
      </c>
      <c r="G6614">
        <v>108</v>
      </c>
      <c r="H6614">
        <v>66</v>
      </c>
      <c r="I6614">
        <v>55</v>
      </c>
      <c r="J6614">
        <v>52</v>
      </c>
      <c r="K6614">
        <v>49</v>
      </c>
      <c r="L6614">
        <v>0</v>
      </c>
      <c r="M6614">
        <v>2024</v>
      </c>
      <c r="N6614">
        <f>VLOOKUP(E6614, '2024D'!$A$2:$G$339, 2, FALSE)</f>
        <v>193</v>
      </c>
      <c r="O6614">
        <f>VLOOKUP(E6614, '2024D'!$A$2:$G$339, 3, FALSE)</f>
        <v>36629</v>
      </c>
      <c r="P6614">
        <f>_20206[[#This Row],[最低排名]]-_20206[[#This Row],[同分人数]]+1</f>
        <v>36437</v>
      </c>
      <c r="Q6614">
        <f>IF(O6614&gt;=开始!$B$6, 1, 0)</f>
        <v>1</v>
      </c>
      <c r="R6614">
        <f>_20206[[#This Row],[最低排名]]-开始!$B$6</f>
        <v>36629</v>
      </c>
    </row>
    <row r="6615" spans="1:18">
      <c r="A6615">
        <v>88402</v>
      </c>
      <c r="B6615" t="s">
        <v>1441</v>
      </c>
      <c r="C6615" t="str">
        <f t="shared" si="372"/>
        <v>陕西理工</v>
      </c>
      <c r="D6615" t="str">
        <f t="shared" si="373"/>
        <v>02</v>
      </c>
      <c r="E6615" t="s">
        <v>50</v>
      </c>
      <c r="F6615">
        <v>185</v>
      </c>
      <c r="G6615">
        <v>94</v>
      </c>
      <c r="H6615">
        <v>93</v>
      </c>
      <c r="I6615">
        <v>55</v>
      </c>
      <c r="J6615">
        <v>52</v>
      </c>
      <c r="K6615">
        <v>46</v>
      </c>
      <c r="L6615">
        <v>0</v>
      </c>
      <c r="M6615">
        <v>2024</v>
      </c>
      <c r="N6615">
        <f>VLOOKUP(E6615, '2024D'!$A$2:$G$339, 2, FALSE)</f>
        <v>189</v>
      </c>
      <c r="O6615">
        <f>VLOOKUP(E6615, '2024D'!$A$2:$G$339, 3, FALSE)</f>
        <v>36222</v>
      </c>
      <c r="P6615">
        <f>_20206[[#This Row],[最低排名]]-_20206[[#This Row],[同分人数]]+1</f>
        <v>36034</v>
      </c>
      <c r="Q6615">
        <f>IF(O6615&gt;=开始!$B$6, 1, 0)</f>
        <v>1</v>
      </c>
      <c r="R6615">
        <f>_20206[[#This Row],[最低排名]]-开始!$B$6</f>
        <v>36222</v>
      </c>
    </row>
    <row r="6616" spans="1:18">
      <c r="A6616">
        <v>88501</v>
      </c>
      <c r="B6616" t="s">
        <v>1442</v>
      </c>
      <c r="C6616" t="str">
        <f t="shared" si="372"/>
        <v>宝鸡文理</v>
      </c>
      <c r="D6616" t="str">
        <f t="shared" si="373"/>
        <v>01</v>
      </c>
      <c r="E6616" t="s">
        <v>205</v>
      </c>
      <c r="F6616">
        <v>184</v>
      </c>
      <c r="G6616">
        <v>104</v>
      </c>
      <c r="H6616">
        <v>90</v>
      </c>
      <c r="I6616">
        <v>52</v>
      </c>
      <c r="J6616">
        <v>46</v>
      </c>
      <c r="K6616">
        <v>46</v>
      </c>
      <c r="L6616">
        <v>0</v>
      </c>
      <c r="M6616">
        <v>2024</v>
      </c>
      <c r="N6616">
        <f>VLOOKUP(E6616, '2024D'!$A$2:$G$339, 2, FALSE)</f>
        <v>207</v>
      </c>
      <c r="O6616">
        <f>VLOOKUP(E6616, '2024D'!$A$2:$G$339, 3, FALSE)</f>
        <v>38869</v>
      </c>
      <c r="P6616">
        <f>_20206[[#This Row],[最低排名]]-_20206[[#This Row],[同分人数]]+1</f>
        <v>38663</v>
      </c>
      <c r="Q6616">
        <f>IF(O6616&gt;=开始!$B$6, 1, 0)</f>
        <v>1</v>
      </c>
      <c r="R6616">
        <f>_20206[[#This Row],[最低排名]]-开始!$B$6</f>
        <v>38869</v>
      </c>
    </row>
    <row r="6617" spans="1:18">
      <c r="A6617">
        <v>88601</v>
      </c>
      <c r="B6617" t="s">
        <v>1443</v>
      </c>
      <c r="C6617" t="str">
        <f t="shared" si="372"/>
        <v>渭南师范</v>
      </c>
      <c r="D6617" t="str">
        <f t="shared" si="373"/>
        <v>01</v>
      </c>
      <c r="E6617" t="s">
        <v>198</v>
      </c>
      <c r="F6617">
        <v>163</v>
      </c>
      <c r="G6617">
        <v>89</v>
      </c>
      <c r="H6617">
        <v>77</v>
      </c>
      <c r="I6617">
        <v>64</v>
      </c>
      <c r="J6617">
        <v>55</v>
      </c>
      <c r="K6617">
        <v>46</v>
      </c>
      <c r="L6617">
        <v>0</v>
      </c>
      <c r="M6617">
        <v>2024</v>
      </c>
      <c r="N6617">
        <f>VLOOKUP(E6617, '2024D'!$A$2:$G$339, 2, FALSE)</f>
        <v>194</v>
      </c>
      <c r="O6617">
        <f>VLOOKUP(E6617, '2024D'!$A$2:$G$339, 3, FALSE)</f>
        <v>41271</v>
      </c>
      <c r="P6617">
        <f>_20206[[#This Row],[最低排名]]-_20206[[#This Row],[同分人数]]+1</f>
        <v>41078</v>
      </c>
      <c r="Q6617">
        <f>IF(O6617&gt;=开始!$B$6, 1, 0)</f>
        <v>1</v>
      </c>
      <c r="R6617">
        <f>_20206[[#This Row],[最低排名]]-开始!$B$6</f>
        <v>41271</v>
      </c>
    </row>
    <row r="6618" spans="1:18">
      <c r="A6618">
        <v>88701</v>
      </c>
      <c r="B6618" t="s">
        <v>1444</v>
      </c>
      <c r="C6618" t="str">
        <f t="shared" si="372"/>
        <v>西安外大</v>
      </c>
      <c r="D6618" t="str">
        <f t="shared" si="373"/>
        <v>01</v>
      </c>
      <c r="E6618" t="s">
        <v>372</v>
      </c>
      <c r="F6618">
        <v>190</v>
      </c>
      <c r="G6618">
        <v>100</v>
      </c>
      <c r="H6618">
        <v>100</v>
      </c>
      <c r="I6618">
        <v>64</v>
      </c>
      <c r="J6618">
        <v>61</v>
      </c>
      <c r="K6618">
        <v>61</v>
      </c>
      <c r="L6618">
        <v>0</v>
      </c>
      <c r="M6618">
        <v>2024</v>
      </c>
      <c r="N6618">
        <f>VLOOKUP(E6618, '2024D'!$A$2:$G$339, 2, FALSE)</f>
        <v>242</v>
      </c>
      <c r="O6618">
        <f>VLOOKUP(E6618, '2024D'!$A$2:$G$339, 3, FALSE)</f>
        <v>25541</v>
      </c>
      <c r="P6618">
        <f>_20206[[#This Row],[最低排名]]-_20206[[#This Row],[同分人数]]+1</f>
        <v>25300</v>
      </c>
      <c r="Q6618">
        <f>IF(O6618&gt;=开始!$B$6, 1, 0)</f>
        <v>1</v>
      </c>
      <c r="R6618">
        <f>_20206[[#This Row],[最低排名]]-开始!$B$6</f>
        <v>25541</v>
      </c>
    </row>
    <row r="6619" spans="1:18">
      <c r="A6619">
        <v>88801</v>
      </c>
      <c r="B6619" t="s">
        <v>1445</v>
      </c>
      <c r="C6619" t="str">
        <f t="shared" si="372"/>
        <v>西北政法</v>
      </c>
      <c r="D6619" t="str">
        <f t="shared" si="373"/>
        <v>01</v>
      </c>
      <c r="E6619" t="s">
        <v>279</v>
      </c>
      <c r="F6619">
        <v>225</v>
      </c>
      <c r="G6619">
        <v>113</v>
      </c>
      <c r="H6619">
        <v>122</v>
      </c>
      <c r="I6619">
        <v>64</v>
      </c>
      <c r="J6619">
        <v>64</v>
      </c>
      <c r="K6619">
        <v>58</v>
      </c>
      <c r="L6619">
        <v>0</v>
      </c>
      <c r="M6619">
        <v>2024</v>
      </c>
      <c r="N6619">
        <f>VLOOKUP(E6619, '2024D'!$A$2:$G$339, 2, FALSE)</f>
        <v>228</v>
      </c>
      <c r="O6619">
        <f>VLOOKUP(E6619, '2024D'!$A$2:$G$339, 3, FALSE)</f>
        <v>11462</v>
      </c>
      <c r="P6619">
        <f>_20206[[#This Row],[最低排名]]-_20206[[#This Row],[同分人数]]+1</f>
        <v>11235</v>
      </c>
      <c r="Q6619">
        <f>IF(O6619&gt;=开始!$B$6, 1, 0)</f>
        <v>1</v>
      </c>
      <c r="R6619">
        <f>_20206[[#This Row],[最低排名]]-开始!$B$6</f>
        <v>11462</v>
      </c>
    </row>
    <row r="6620" spans="1:18">
      <c r="A6620">
        <v>88901</v>
      </c>
      <c r="B6620" t="s">
        <v>1446</v>
      </c>
      <c r="C6620" t="str">
        <f t="shared" si="372"/>
        <v>西安培华</v>
      </c>
      <c r="D6620" t="str">
        <f t="shared" si="373"/>
        <v>01</v>
      </c>
      <c r="E6620" t="s">
        <v>738</v>
      </c>
      <c r="F6620">
        <v>192</v>
      </c>
      <c r="G6620">
        <v>96</v>
      </c>
      <c r="H6620">
        <v>61</v>
      </c>
      <c r="I6620">
        <v>55</v>
      </c>
      <c r="J6620">
        <v>52</v>
      </c>
      <c r="K6620">
        <v>52</v>
      </c>
      <c r="L6620">
        <v>0</v>
      </c>
      <c r="M6620">
        <v>2024</v>
      </c>
      <c r="N6620">
        <f>VLOOKUP(E6620, '2024D'!$A$2:$G$339, 2, FALSE)</f>
        <v>175</v>
      </c>
      <c r="O6620">
        <f>VLOOKUP(E6620, '2024D'!$A$2:$G$339, 3, FALSE)</f>
        <v>39998</v>
      </c>
      <c r="P6620">
        <f>_20206[[#This Row],[最低排名]]-_20206[[#This Row],[同分人数]]+1</f>
        <v>39824</v>
      </c>
      <c r="Q6620">
        <f>IF(O6620&gt;=开始!$B$6, 1, 0)</f>
        <v>1</v>
      </c>
      <c r="R6620">
        <f>_20206[[#This Row],[最低排名]]-开始!$B$6</f>
        <v>39998</v>
      </c>
    </row>
    <row r="6621" spans="1:18">
      <c r="A6621">
        <v>88902</v>
      </c>
      <c r="B6621" t="s">
        <v>1447</v>
      </c>
      <c r="C6621" t="str">
        <f t="shared" si="372"/>
        <v>西安培华</v>
      </c>
      <c r="D6621" t="str">
        <f t="shared" si="373"/>
        <v>02</v>
      </c>
      <c r="E6621" t="s">
        <v>207</v>
      </c>
      <c r="F6621">
        <v>175</v>
      </c>
      <c r="G6621">
        <v>91</v>
      </c>
      <c r="H6621">
        <v>70</v>
      </c>
      <c r="I6621">
        <v>58</v>
      </c>
      <c r="J6621">
        <v>55</v>
      </c>
      <c r="K6621">
        <v>55</v>
      </c>
      <c r="L6621">
        <v>0</v>
      </c>
      <c r="M6621">
        <v>2024</v>
      </c>
      <c r="N6621">
        <f>VLOOKUP(E6621, '2024D'!$A$2:$G$339, 2, FALSE)</f>
        <v>182</v>
      </c>
      <c r="O6621">
        <f>VLOOKUP(E6621, '2024D'!$A$2:$G$339, 3, FALSE)</f>
        <v>39823</v>
      </c>
      <c r="P6621">
        <f>_20206[[#This Row],[最低排名]]-_20206[[#This Row],[同分人数]]+1</f>
        <v>39642</v>
      </c>
      <c r="Q6621">
        <f>IF(O6621&gt;=开始!$B$6, 1, 0)</f>
        <v>1</v>
      </c>
      <c r="R6621">
        <f>_20206[[#This Row],[最低排名]]-开始!$B$6</f>
        <v>39823</v>
      </c>
    </row>
    <row r="6622" spans="1:18">
      <c r="A6622">
        <v>88903</v>
      </c>
      <c r="B6622" t="s">
        <v>1448</v>
      </c>
      <c r="C6622" t="str">
        <f t="shared" si="372"/>
        <v>西安培华</v>
      </c>
      <c r="D6622" t="str">
        <f t="shared" si="373"/>
        <v>03</v>
      </c>
      <c r="E6622" t="s">
        <v>1556</v>
      </c>
      <c r="F6622">
        <v>174</v>
      </c>
      <c r="G6622">
        <v>100</v>
      </c>
      <c r="H6622">
        <v>77</v>
      </c>
      <c r="I6622">
        <v>61</v>
      </c>
      <c r="J6622">
        <v>46</v>
      </c>
      <c r="K6622">
        <v>46</v>
      </c>
      <c r="L6622">
        <v>0</v>
      </c>
      <c r="M6622">
        <v>2024</v>
      </c>
      <c r="N6622">
        <f>VLOOKUP(E6622, '2024D'!$A$2:$G$339, 2, FALSE)</f>
        <v>162</v>
      </c>
      <c r="O6622">
        <f>VLOOKUP(E6622, '2024D'!$A$2:$G$339, 3, FALSE)</f>
        <v>41433</v>
      </c>
      <c r="P6622">
        <f>_20206[[#This Row],[最低排名]]-_20206[[#This Row],[同分人数]]+1</f>
        <v>41272</v>
      </c>
      <c r="Q6622">
        <f>IF(O6622&gt;=开始!$B$6, 1, 0)</f>
        <v>1</v>
      </c>
      <c r="R6622">
        <f>_20206[[#This Row],[最低排名]]-开始!$B$6</f>
        <v>41433</v>
      </c>
    </row>
    <row r="6623" spans="1:18">
      <c r="A6623">
        <v>89001</v>
      </c>
      <c r="B6623" t="s">
        <v>1451</v>
      </c>
      <c r="C6623" t="str">
        <f t="shared" ref="C6623:C6686" si="374">LEFT(B6623, FIND("(", B6623) - 1)</f>
        <v>西安财大</v>
      </c>
      <c r="D6623" t="str">
        <f t="shared" si="373"/>
        <v>01</v>
      </c>
      <c r="E6623" t="s">
        <v>431</v>
      </c>
      <c r="F6623">
        <v>202</v>
      </c>
      <c r="G6623">
        <v>103</v>
      </c>
      <c r="H6623">
        <v>98</v>
      </c>
      <c r="I6623">
        <v>64</v>
      </c>
      <c r="J6623">
        <v>49</v>
      </c>
      <c r="K6623">
        <v>49</v>
      </c>
      <c r="L6623">
        <v>0</v>
      </c>
      <c r="M6623">
        <v>2024</v>
      </c>
      <c r="N6623">
        <f>VLOOKUP(E6623, '2024D'!$A$2:$G$339, 2, FALSE)</f>
        <v>258</v>
      </c>
      <c r="O6623">
        <f>VLOOKUP(E6623, '2024D'!$A$2:$G$339, 3, FALSE)</f>
        <v>29014</v>
      </c>
      <c r="P6623">
        <f>_20206[[#This Row],[最低排名]]-_20206[[#This Row],[同分人数]]+1</f>
        <v>28757</v>
      </c>
      <c r="Q6623">
        <f>IF(O6623&gt;=开始!$B$6, 1, 0)</f>
        <v>1</v>
      </c>
      <c r="R6623">
        <f>_20206[[#This Row],[最低排名]]-开始!$B$6</f>
        <v>29014</v>
      </c>
    </row>
    <row r="6624" spans="1:18">
      <c r="A6624">
        <v>89101</v>
      </c>
      <c r="B6624" t="s">
        <v>1452</v>
      </c>
      <c r="C6624" t="str">
        <f t="shared" si="374"/>
        <v>西安邮电</v>
      </c>
      <c r="D6624" t="str">
        <f t="shared" si="373"/>
        <v>01</v>
      </c>
      <c r="E6624" t="s">
        <v>307</v>
      </c>
      <c r="F6624">
        <v>225</v>
      </c>
      <c r="G6624">
        <v>113</v>
      </c>
      <c r="H6624">
        <v>126</v>
      </c>
      <c r="I6624">
        <v>61</v>
      </c>
      <c r="J6624">
        <v>55</v>
      </c>
      <c r="K6624">
        <v>52</v>
      </c>
      <c r="L6624">
        <v>0</v>
      </c>
      <c r="M6624">
        <v>2024</v>
      </c>
      <c r="N6624">
        <f>VLOOKUP(E6624, '2024D'!$A$2:$G$339, 2, FALSE)</f>
        <v>221</v>
      </c>
      <c r="O6624">
        <f>VLOOKUP(E6624, '2024D'!$A$2:$G$339, 3, FALSE)</f>
        <v>14753</v>
      </c>
      <c r="P6624">
        <f>_20206[[#This Row],[最低排名]]-_20206[[#This Row],[同分人数]]+1</f>
        <v>14533</v>
      </c>
      <c r="Q6624">
        <f>IF(O6624&gt;=开始!$B$6, 1, 0)</f>
        <v>1</v>
      </c>
      <c r="R6624">
        <f>_20206[[#This Row],[最低排名]]-开始!$B$6</f>
        <v>14753</v>
      </c>
    </row>
    <row r="6625" spans="1:18">
      <c r="A6625">
        <v>89201</v>
      </c>
      <c r="B6625" t="s">
        <v>1454</v>
      </c>
      <c r="C6625" t="str">
        <f t="shared" si="374"/>
        <v>西安思源</v>
      </c>
      <c r="D6625" t="str">
        <f t="shared" si="373"/>
        <v>01</v>
      </c>
      <c r="E6625" t="s">
        <v>1548</v>
      </c>
      <c r="F6625">
        <v>185</v>
      </c>
      <c r="G6625">
        <v>96</v>
      </c>
      <c r="H6625">
        <v>74</v>
      </c>
      <c r="I6625">
        <v>49</v>
      </c>
      <c r="J6625">
        <v>49</v>
      </c>
      <c r="K6625">
        <v>46</v>
      </c>
      <c r="L6625">
        <v>0</v>
      </c>
      <c r="M6625">
        <v>2024</v>
      </c>
      <c r="N6625">
        <f>VLOOKUP(E6625, '2024D'!$A$2:$G$339, 2, FALSE)</f>
        <v>161</v>
      </c>
      <c r="O6625">
        <f>VLOOKUP(E6625, '2024D'!$A$2:$G$339, 3, FALSE)</f>
        <v>41594</v>
      </c>
      <c r="P6625">
        <f>_20206[[#This Row],[最低排名]]-_20206[[#This Row],[同分人数]]+1</f>
        <v>41434</v>
      </c>
      <c r="Q6625">
        <f>IF(O6625&gt;=开始!$B$6, 1, 0)</f>
        <v>1</v>
      </c>
      <c r="R6625">
        <f>_20206[[#This Row],[最低排名]]-开始!$B$6</f>
        <v>41594</v>
      </c>
    </row>
    <row r="6626" spans="1:18">
      <c r="A6626">
        <v>89301</v>
      </c>
      <c r="B6626" t="s">
        <v>1456</v>
      </c>
      <c r="C6626" t="str">
        <f t="shared" si="374"/>
        <v>西交城市</v>
      </c>
      <c r="D6626" t="str">
        <f t="shared" ref="D6626:D6689" si="375">MID(B6626, FIND("(", B6626) + 1, FIND(")", B6626) - FIND("(", B6626) - 1)</f>
        <v>01</v>
      </c>
      <c r="E6626" t="s">
        <v>366</v>
      </c>
      <c r="F6626">
        <v>155</v>
      </c>
      <c r="G6626">
        <v>88</v>
      </c>
      <c r="H6626">
        <v>78</v>
      </c>
      <c r="I6626">
        <v>64</v>
      </c>
      <c r="J6626">
        <v>58</v>
      </c>
      <c r="K6626">
        <v>52</v>
      </c>
      <c r="L6626">
        <v>0</v>
      </c>
      <c r="M6626">
        <v>2024</v>
      </c>
      <c r="N6626">
        <f>VLOOKUP(E6626, '2024D'!$A$2:$G$339, 2, FALSE)</f>
        <v>163</v>
      </c>
      <c r="O6626">
        <f>VLOOKUP(E6626, '2024D'!$A$2:$G$339, 3, FALSE)</f>
        <v>40915</v>
      </c>
      <c r="P6626">
        <f>_20206[[#This Row],[最低排名]]-_20206[[#This Row],[同分人数]]+1</f>
        <v>40753</v>
      </c>
      <c r="Q6626">
        <f>IF(O6626&gt;=开始!$B$6, 1, 0)</f>
        <v>1</v>
      </c>
      <c r="R6626">
        <f>_20206[[#This Row],[最低排名]]-开始!$B$6</f>
        <v>40915</v>
      </c>
    </row>
    <row r="6627" spans="1:18">
      <c r="A6627">
        <v>89601</v>
      </c>
      <c r="B6627" t="s">
        <v>1457</v>
      </c>
      <c r="C6627" t="str">
        <f t="shared" si="374"/>
        <v>延安大学</v>
      </c>
      <c r="D6627" t="str">
        <f t="shared" si="375"/>
        <v>01</v>
      </c>
      <c r="E6627" t="s">
        <v>50</v>
      </c>
      <c r="F6627">
        <v>183</v>
      </c>
      <c r="G6627">
        <v>98</v>
      </c>
      <c r="H6627">
        <v>77</v>
      </c>
      <c r="I6627">
        <v>67</v>
      </c>
      <c r="J6627">
        <v>55</v>
      </c>
      <c r="K6627">
        <v>49</v>
      </c>
      <c r="L6627">
        <v>0</v>
      </c>
      <c r="M6627">
        <v>2024</v>
      </c>
      <c r="N6627">
        <f>VLOOKUP(E6627, '2024D'!$A$2:$G$339, 2, FALSE)</f>
        <v>189</v>
      </c>
      <c r="O6627">
        <f>VLOOKUP(E6627, '2024D'!$A$2:$G$339, 3, FALSE)</f>
        <v>36222</v>
      </c>
      <c r="P6627">
        <f>_20206[[#This Row],[最低排名]]-_20206[[#This Row],[同分人数]]+1</f>
        <v>36034</v>
      </c>
      <c r="Q6627">
        <f>IF(O6627&gt;=开始!$B$6, 1, 0)</f>
        <v>1</v>
      </c>
      <c r="R6627">
        <f>_20206[[#This Row],[最低排名]]-开始!$B$6</f>
        <v>36222</v>
      </c>
    </row>
    <row r="6628" spans="1:18">
      <c r="A6628">
        <v>89602</v>
      </c>
      <c r="B6628" t="s">
        <v>1458</v>
      </c>
      <c r="C6628" t="str">
        <f t="shared" si="374"/>
        <v>延安大学</v>
      </c>
      <c r="D6628" t="str">
        <f t="shared" si="375"/>
        <v>02</v>
      </c>
      <c r="E6628" t="s">
        <v>318</v>
      </c>
      <c r="F6628">
        <v>179</v>
      </c>
      <c r="G6628">
        <v>92</v>
      </c>
      <c r="H6628">
        <v>91</v>
      </c>
      <c r="I6628">
        <v>61</v>
      </c>
      <c r="J6628">
        <v>52</v>
      </c>
      <c r="K6628">
        <v>43</v>
      </c>
      <c r="L6628">
        <v>0</v>
      </c>
      <c r="M6628">
        <v>2024</v>
      </c>
      <c r="N6628">
        <f>VLOOKUP(E6628, '2024D'!$A$2:$G$339, 2, FALSE)</f>
        <v>196</v>
      </c>
      <c r="O6628">
        <f>VLOOKUP(E6628, '2024D'!$A$2:$G$339, 3, FALSE)</f>
        <v>37259</v>
      </c>
      <c r="P6628">
        <f>_20206[[#This Row],[最低排名]]-_20206[[#This Row],[同分人数]]+1</f>
        <v>37064</v>
      </c>
      <c r="Q6628">
        <f>IF(O6628&gt;=开始!$B$6, 1, 0)</f>
        <v>1</v>
      </c>
      <c r="R6628">
        <f>_20206[[#This Row],[最低排名]]-开始!$B$6</f>
        <v>37259</v>
      </c>
    </row>
    <row r="6629" spans="1:18">
      <c r="A6629">
        <v>91101</v>
      </c>
      <c r="B6629" t="s">
        <v>1459</v>
      </c>
      <c r="C6629" t="str">
        <f t="shared" si="374"/>
        <v>西北民族</v>
      </c>
      <c r="D6629" t="str">
        <f t="shared" si="375"/>
        <v>01</v>
      </c>
      <c r="E6629" t="s">
        <v>419</v>
      </c>
      <c r="F6629">
        <v>205</v>
      </c>
      <c r="G6629">
        <v>109</v>
      </c>
      <c r="H6629">
        <v>91</v>
      </c>
      <c r="I6629">
        <v>49</v>
      </c>
      <c r="J6629">
        <v>46</v>
      </c>
      <c r="K6629">
        <v>43</v>
      </c>
      <c r="L6629">
        <v>0</v>
      </c>
      <c r="M6629">
        <v>2024</v>
      </c>
      <c r="N6629">
        <f>VLOOKUP(E6629, '2024D'!$A$2:$G$339, 2, FALSE)</f>
        <v>229</v>
      </c>
      <c r="O6629">
        <f>VLOOKUP(E6629, '2024D'!$A$2:$G$339, 3, FALSE)</f>
        <v>35570</v>
      </c>
      <c r="P6629">
        <f>_20206[[#This Row],[最低排名]]-_20206[[#This Row],[同分人数]]+1</f>
        <v>35342</v>
      </c>
      <c r="Q6629">
        <f>IF(O6629&gt;=开始!$B$6, 1, 0)</f>
        <v>1</v>
      </c>
      <c r="R6629">
        <f>_20206[[#This Row],[最低排名]]-开始!$B$6</f>
        <v>35570</v>
      </c>
    </row>
    <row r="6630" spans="1:18">
      <c r="A6630">
        <v>91102</v>
      </c>
      <c r="B6630" t="s">
        <v>1460</v>
      </c>
      <c r="C6630" t="str">
        <f t="shared" si="374"/>
        <v>西北民族</v>
      </c>
      <c r="D6630" t="str">
        <f t="shared" si="375"/>
        <v>02</v>
      </c>
      <c r="E6630" t="s">
        <v>232</v>
      </c>
      <c r="F6630">
        <v>193</v>
      </c>
      <c r="G6630">
        <v>105</v>
      </c>
      <c r="H6630">
        <v>86</v>
      </c>
      <c r="I6630">
        <v>61</v>
      </c>
      <c r="J6630">
        <v>55</v>
      </c>
      <c r="K6630">
        <v>43</v>
      </c>
      <c r="L6630">
        <v>0</v>
      </c>
      <c r="M6630">
        <v>2024</v>
      </c>
      <c r="N6630">
        <f>VLOOKUP(E6630, '2024D'!$A$2:$G$339, 2, FALSE)</f>
        <v>227</v>
      </c>
      <c r="O6630">
        <f>VLOOKUP(E6630, '2024D'!$A$2:$G$339, 3, FALSE)</f>
        <v>34709</v>
      </c>
      <c r="P6630">
        <f>_20206[[#This Row],[最低排名]]-_20206[[#This Row],[同分人数]]+1</f>
        <v>34483</v>
      </c>
      <c r="Q6630">
        <f>IF(O6630&gt;=开始!$B$6, 1, 0)</f>
        <v>1</v>
      </c>
      <c r="R6630">
        <f>_20206[[#This Row],[最低排名]]-开始!$B$6</f>
        <v>34709</v>
      </c>
    </row>
    <row r="6631" spans="1:18">
      <c r="A6631">
        <v>91103</v>
      </c>
      <c r="B6631" t="s">
        <v>1461</v>
      </c>
      <c r="C6631" t="str">
        <f t="shared" si="374"/>
        <v>西北民族</v>
      </c>
      <c r="D6631" t="str">
        <f t="shared" si="375"/>
        <v>03</v>
      </c>
      <c r="E6631" t="s">
        <v>447</v>
      </c>
      <c r="F6631">
        <v>193</v>
      </c>
      <c r="G6631">
        <v>99</v>
      </c>
      <c r="H6631">
        <v>87</v>
      </c>
      <c r="I6631">
        <v>49</v>
      </c>
      <c r="J6631">
        <v>46</v>
      </c>
      <c r="K6631">
        <v>46</v>
      </c>
      <c r="L6631">
        <v>0</v>
      </c>
      <c r="M6631">
        <v>2024</v>
      </c>
      <c r="N6631">
        <f>VLOOKUP(E6631, '2024D'!$A$2:$G$339, 2, FALSE)</f>
        <v>213</v>
      </c>
      <c r="O6631">
        <f>VLOOKUP(E6631, '2024D'!$A$2:$G$339, 3, FALSE)</f>
        <v>38266</v>
      </c>
      <c r="P6631">
        <f>_20206[[#This Row],[最低排名]]-_20206[[#This Row],[同分人数]]+1</f>
        <v>38054</v>
      </c>
      <c r="Q6631">
        <f>IF(O6631&gt;=开始!$B$6, 1, 0)</f>
        <v>1</v>
      </c>
      <c r="R6631">
        <f>_20206[[#This Row],[最低排名]]-开始!$B$6</f>
        <v>38266</v>
      </c>
    </row>
    <row r="6632" spans="1:18">
      <c r="A6632">
        <v>91104</v>
      </c>
      <c r="B6632" t="s">
        <v>2347</v>
      </c>
      <c r="C6632" t="str">
        <f t="shared" si="374"/>
        <v>西北民族</v>
      </c>
      <c r="D6632" t="str">
        <f t="shared" si="375"/>
        <v>04</v>
      </c>
      <c r="E6632" t="s">
        <v>120</v>
      </c>
      <c r="F6632">
        <v>190</v>
      </c>
      <c r="G6632">
        <v>105</v>
      </c>
      <c r="H6632">
        <v>116</v>
      </c>
      <c r="I6632">
        <v>61</v>
      </c>
      <c r="J6632">
        <v>61</v>
      </c>
      <c r="K6632">
        <v>52</v>
      </c>
      <c r="L6632">
        <v>0</v>
      </c>
      <c r="M6632">
        <v>2024</v>
      </c>
      <c r="N6632">
        <f>VLOOKUP(E6632, '2024D'!$A$2:$G$339, 2, FALSE)</f>
        <v>225</v>
      </c>
      <c r="O6632">
        <f>VLOOKUP(E6632, '2024D'!$A$2:$G$339, 3, FALSE)</f>
        <v>24562</v>
      </c>
      <c r="P6632">
        <f>_20206[[#This Row],[最低排名]]-_20206[[#This Row],[同分人数]]+1</f>
        <v>24338</v>
      </c>
      <c r="Q6632">
        <f>IF(O6632&gt;=开始!$B$6, 1, 0)</f>
        <v>1</v>
      </c>
      <c r="R6632">
        <f>_20206[[#This Row],[最低排名]]-开始!$B$6</f>
        <v>24562</v>
      </c>
    </row>
    <row r="6633" spans="1:18">
      <c r="A6633">
        <v>91201</v>
      </c>
      <c r="B6633" t="s">
        <v>1462</v>
      </c>
      <c r="C6633" t="str">
        <f t="shared" si="374"/>
        <v>兰州大学</v>
      </c>
      <c r="D6633" t="str">
        <f t="shared" si="375"/>
        <v>01</v>
      </c>
      <c r="E6633" t="s">
        <v>244</v>
      </c>
      <c r="F6633">
        <v>239</v>
      </c>
      <c r="G6633">
        <v>133</v>
      </c>
      <c r="H6633">
        <v>127</v>
      </c>
      <c r="I6633">
        <v>67</v>
      </c>
      <c r="J6633">
        <v>61</v>
      </c>
      <c r="K6633">
        <v>61</v>
      </c>
      <c r="L6633">
        <v>0</v>
      </c>
      <c r="M6633">
        <v>2024</v>
      </c>
      <c r="N6633">
        <f>VLOOKUP(E6633, '2024D'!$A$2:$G$339, 2, FALSE)</f>
        <v>201</v>
      </c>
      <c r="O6633">
        <f>VLOOKUP(E6633, '2024D'!$A$2:$G$339, 3, FALSE)</f>
        <v>6832</v>
      </c>
      <c r="P6633">
        <f>_20206[[#This Row],[最低排名]]-_20206[[#This Row],[同分人数]]+1</f>
        <v>6632</v>
      </c>
      <c r="Q6633">
        <f>IF(O6633&gt;=开始!$B$6, 1, 0)</f>
        <v>1</v>
      </c>
      <c r="R6633">
        <f>_20206[[#This Row],[最低排名]]-开始!$B$6</f>
        <v>6832</v>
      </c>
    </row>
    <row r="6634" spans="1:18">
      <c r="A6634">
        <v>91202</v>
      </c>
      <c r="B6634" t="s">
        <v>1463</v>
      </c>
      <c r="C6634" t="str">
        <f t="shared" si="374"/>
        <v>兰州大学</v>
      </c>
      <c r="D6634" t="str">
        <f t="shared" si="375"/>
        <v>02</v>
      </c>
      <c r="E6634" t="s">
        <v>23</v>
      </c>
      <c r="F6634">
        <v>221</v>
      </c>
      <c r="G6634">
        <v>111</v>
      </c>
      <c r="H6634">
        <v>130</v>
      </c>
      <c r="I6634">
        <v>70</v>
      </c>
      <c r="J6634">
        <v>67</v>
      </c>
      <c r="K6634">
        <v>58</v>
      </c>
      <c r="L6634">
        <v>0</v>
      </c>
      <c r="M6634">
        <v>2024</v>
      </c>
      <c r="N6634">
        <f>VLOOKUP(E6634, '2024D'!$A$2:$G$339, 2, FALSE)</f>
        <v>189</v>
      </c>
      <c r="O6634">
        <f>VLOOKUP(E6634, '2024D'!$A$2:$G$339, 3, FALSE)</f>
        <v>8561</v>
      </c>
      <c r="P6634">
        <f>_20206[[#This Row],[最低排名]]-_20206[[#This Row],[同分人数]]+1</f>
        <v>8373</v>
      </c>
      <c r="Q6634">
        <f>IF(O6634&gt;=开始!$B$6, 1, 0)</f>
        <v>1</v>
      </c>
      <c r="R6634">
        <f>_20206[[#This Row],[最低排名]]-开始!$B$6</f>
        <v>8561</v>
      </c>
    </row>
    <row r="6635" spans="1:18">
      <c r="A6635">
        <v>91203</v>
      </c>
      <c r="B6635" t="s">
        <v>1464</v>
      </c>
      <c r="C6635" t="str">
        <f t="shared" si="374"/>
        <v>兰州大学</v>
      </c>
      <c r="D6635" t="str">
        <f t="shared" si="375"/>
        <v>03</v>
      </c>
      <c r="E6635" t="s">
        <v>66</v>
      </c>
      <c r="F6635">
        <v>236</v>
      </c>
      <c r="G6635">
        <v>123</v>
      </c>
      <c r="H6635">
        <v>126</v>
      </c>
      <c r="I6635">
        <v>61</v>
      </c>
      <c r="J6635">
        <v>61</v>
      </c>
      <c r="K6635">
        <v>55</v>
      </c>
      <c r="L6635">
        <v>0</v>
      </c>
      <c r="M6635">
        <v>2024</v>
      </c>
      <c r="N6635">
        <f>VLOOKUP(E6635, '2024D'!$A$2:$G$339, 2, FALSE)</f>
        <v>221</v>
      </c>
      <c r="O6635">
        <f>VLOOKUP(E6635, '2024D'!$A$2:$G$339, 3, FALSE)</f>
        <v>10069</v>
      </c>
      <c r="P6635">
        <f>_20206[[#This Row],[最低排名]]-_20206[[#This Row],[同分人数]]+1</f>
        <v>9849</v>
      </c>
      <c r="Q6635">
        <f>IF(O6635&gt;=开始!$B$6, 1, 0)</f>
        <v>1</v>
      </c>
      <c r="R6635">
        <f>_20206[[#This Row],[最低排名]]-开始!$B$6</f>
        <v>10069</v>
      </c>
    </row>
    <row r="6636" spans="1:18">
      <c r="A6636">
        <v>91301</v>
      </c>
      <c r="B6636" t="s">
        <v>1466</v>
      </c>
      <c r="C6636" t="str">
        <f t="shared" si="374"/>
        <v>兰州理工</v>
      </c>
      <c r="D6636" t="str">
        <f t="shared" si="375"/>
        <v>01</v>
      </c>
      <c r="E6636" t="s">
        <v>232</v>
      </c>
      <c r="F6636">
        <v>190</v>
      </c>
      <c r="G6636">
        <v>106</v>
      </c>
      <c r="H6636">
        <v>107</v>
      </c>
      <c r="I6636">
        <v>55</v>
      </c>
      <c r="J6636">
        <v>43</v>
      </c>
      <c r="K6636">
        <v>43</v>
      </c>
      <c r="L6636">
        <v>0</v>
      </c>
      <c r="M6636">
        <v>2024</v>
      </c>
      <c r="N6636">
        <f>VLOOKUP(E6636, '2024D'!$A$2:$G$339, 2, FALSE)</f>
        <v>227</v>
      </c>
      <c r="O6636">
        <f>VLOOKUP(E6636, '2024D'!$A$2:$G$339, 3, FALSE)</f>
        <v>34709</v>
      </c>
      <c r="P6636">
        <f>_20206[[#This Row],[最低排名]]-_20206[[#This Row],[同分人数]]+1</f>
        <v>34483</v>
      </c>
      <c r="Q6636">
        <f>IF(O6636&gt;=开始!$B$6, 1, 0)</f>
        <v>1</v>
      </c>
      <c r="R6636">
        <f>_20206[[#This Row],[最低排名]]-开始!$B$6</f>
        <v>34709</v>
      </c>
    </row>
    <row r="6637" spans="1:18">
      <c r="A6637">
        <v>91302</v>
      </c>
      <c r="B6637" t="s">
        <v>1467</v>
      </c>
      <c r="C6637" t="str">
        <f t="shared" si="374"/>
        <v>兰州理工</v>
      </c>
      <c r="D6637" t="str">
        <f t="shared" si="375"/>
        <v>02</v>
      </c>
      <c r="E6637" t="s">
        <v>363</v>
      </c>
      <c r="F6637">
        <v>186</v>
      </c>
      <c r="G6637">
        <v>94</v>
      </c>
      <c r="H6637">
        <v>106</v>
      </c>
      <c r="I6637">
        <v>52</v>
      </c>
      <c r="J6637">
        <v>49</v>
      </c>
      <c r="K6637">
        <v>43</v>
      </c>
      <c r="L6637">
        <v>0</v>
      </c>
      <c r="M6637">
        <v>2024</v>
      </c>
      <c r="N6637">
        <f>VLOOKUP(E6637, '2024D'!$A$2:$G$339, 2, FALSE)</f>
        <v>204</v>
      </c>
      <c r="O6637">
        <f>VLOOKUP(E6637, '2024D'!$A$2:$G$339, 3, FALSE)</f>
        <v>35127</v>
      </c>
      <c r="P6637">
        <f>_20206[[#This Row],[最低排名]]-_20206[[#This Row],[同分人数]]+1</f>
        <v>34924</v>
      </c>
      <c r="Q6637">
        <f>IF(O6637&gt;=开始!$B$6, 1, 0)</f>
        <v>1</v>
      </c>
      <c r="R6637">
        <f>_20206[[#This Row],[最低排名]]-开始!$B$6</f>
        <v>35127</v>
      </c>
    </row>
    <row r="6638" spans="1:18">
      <c r="A6638">
        <v>91303</v>
      </c>
      <c r="B6638" t="s">
        <v>1722</v>
      </c>
      <c r="C6638" t="str">
        <f t="shared" si="374"/>
        <v>兰州理工</v>
      </c>
      <c r="D6638" t="str">
        <f t="shared" si="375"/>
        <v>03</v>
      </c>
      <c r="E6638" t="s">
        <v>232</v>
      </c>
      <c r="F6638">
        <v>189</v>
      </c>
      <c r="G6638">
        <v>101</v>
      </c>
      <c r="H6638">
        <v>81</v>
      </c>
      <c r="I6638">
        <v>70</v>
      </c>
      <c r="J6638">
        <v>52</v>
      </c>
      <c r="K6638">
        <v>46</v>
      </c>
      <c r="L6638">
        <v>0</v>
      </c>
      <c r="M6638">
        <v>2024</v>
      </c>
      <c r="N6638">
        <f>VLOOKUP(E6638, '2024D'!$A$2:$G$339, 2, FALSE)</f>
        <v>227</v>
      </c>
      <c r="O6638">
        <f>VLOOKUP(E6638, '2024D'!$A$2:$G$339, 3, FALSE)</f>
        <v>34709</v>
      </c>
      <c r="P6638">
        <f>_20206[[#This Row],[最低排名]]-_20206[[#This Row],[同分人数]]+1</f>
        <v>34483</v>
      </c>
      <c r="Q6638">
        <f>IF(O6638&gt;=开始!$B$6, 1, 0)</f>
        <v>1</v>
      </c>
      <c r="R6638">
        <f>_20206[[#This Row],[最低排名]]-开始!$B$6</f>
        <v>34709</v>
      </c>
    </row>
    <row r="6639" spans="1:18">
      <c r="A6639">
        <v>91401</v>
      </c>
      <c r="B6639" t="s">
        <v>1468</v>
      </c>
      <c r="C6639" t="str">
        <f t="shared" si="374"/>
        <v>兰州交大</v>
      </c>
      <c r="D6639" t="str">
        <f t="shared" si="375"/>
        <v>01</v>
      </c>
      <c r="E6639" t="s">
        <v>50</v>
      </c>
      <c r="F6639">
        <v>185</v>
      </c>
      <c r="G6639">
        <v>94</v>
      </c>
      <c r="H6639">
        <v>108</v>
      </c>
      <c r="I6639">
        <v>46</v>
      </c>
      <c r="J6639">
        <v>46</v>
      </c>
      <c r="K6639">
        <v>46</v>
      </c>
      <c r="L6639">
        <v>0</v>
      </c>
      <c r="M6639">
        <v>2024</v>
      </c>
      <c r="N6639">
        <f>VLOOKUP(E6639, '2024D'!$A$2:$G$339, 2, FALSE)</f>
        <v>189</v>
      </c>
      <c r="O6639">
        <f>VLOOKUP(E6639, '2024D'!$A$2:$G$339, 3, FALSE)</f>
        <v>36222</v>
      </c>
      <c r="P6639">
        <f>_20206[[#This Row],[最低排名]]-_20206[[#This Row],[同分人数]]+1</f>
        <v>36034</v>
      </c>
      <c r="Q6639">
        <f>IF(O6639&gt;=开始!$B$6, 1, 0)</f>
        <v>1</v>
      </c>
      <c r="R6639">
        <f>_20206[[#This Row],[最低排名]]-开始!$B$6</f>
        <v>36222</v>
      </c>
    </row>
    <row r="6640" spans="1:18">
      <c r="A6640">
        <v>91501</v>
      </c>
      <c r="B6640" t="s">
        <v>1469</v>
      </c>
      <c r="C6640" t="str">
        <f t="shared" si="374"/>
        <v>西北师大</v>
      </c>
      <c r="D6640" t="str">
        <f t="shared" si="375"/>
        <v>01</v>
      </c>
      <c r="E6640" t="s">
        <v>316</v>
      </c>
      <c r="F6640">
        <v>180</v>
      </c>
      <c r="G6640">
        <v>96</v>
      </c>
      <c r="H6640">
        <v>64</v>
      </c>
      <c r="I6640">
        <v>58</v>
      </c>
      <c r="J6640">
        <v>55</v>
      </c>
      <c r="K6640">
        <v>49</v>
      </c>
      <c r="L6640">
        <v>0</v>
      </c>
      <c r="M6640">
        <v>2024</v>
      </c>
      <c r="N6640">
        <f>VLOOKUP(E6640, '2024D'!$A$2:$G$339, 2, FALSE)</f>
        <v>162</v>
      </c>
      <c r="O6640">
        <f>VLOOKUP(E6640, '2024D'!$A$2:$G$339, 3, FALSE)</f>
        <v>41077</v>
      </c>
      <c r="P6640">
        <f>_20206[[#This Row],[最低排名]]-_20206[[#This Row],[同分人数]]+1</f>
        <v>40916</v>
      </c>
      <c r="Q6640">
        <f>IF(O6640&gt;=开始!$B$6, 1, 0)</f>
        <v>1</v>
      </c>
      <c r="R6640">
        <f>_20206[[#This Row],[最低排名]]-开始!$B$6</f>
        <v>41077</v>
      </c>
    </row>
    <row r="6641" spans="1:18">
      <c r="A6641">
        <v>91502</v>
      </c>
      <c r="B6641" t="s">
        <v>1470</v>
      </c>
      <c r="C6641" t="str">
        <f t="shared" si="374"/>
        <v>西北师大</v>
      </c>
      <c r="D6641" t="str">
        <f t="shared" si="375"/>
        <v>02</v>
      </c>
      <c r="E6641" t="s">
        <v>316</v>
      </c>
      <c r="F6641">
        <v>176</v>
      </c>
      <c r="G6641">
        <v>103</v>
      </c>
      <c r="H6641">
        <v>68</v>
      </c>
      <c r="I6641">
        <v>67</v>
      </c>
      <c r="J6641">
        <v>49</v>
      </c>
      <c r="K6641">
        <v>46</v>
      </c>
      <c r="L6641">
        <v>0</v>
      </c>
      <c r="M6641">
        <v>2024</v>
      </c>
      <c r="N6641">
        <f>VLOOKUP(E6641, '2024D'!$A$2:$G$339, 2, FALSE)</f>
        <v>162</v>
      </c>
      <c r="O6641">
        <f>VLOOKUP(E6641, '2024D'!$A$2:$G$339, 3, FALSE)</f>
        <v>41077</v>
      </c>
      <c r="P6641">
        <f>_20206[[#This Row],[最低排名]]-_20206[[#This Row],[同分人数]]+1</f>
        <v>40916</v>
      </c>
      <c r="Q6641">
        <f>IF(O6641&gt;=开始!$B$6, 1, 0)</f>
        <v>1</v>
      </c>
      <c r="R6641">
        <f>_20206[[#This Row],[最低排名]]-开始!$B$6</f>
        <v>41077</v>
      </c>
    </row>
    <row r="6642" spans="1:18">
      <c r="A6642">
        <v>91601</v>
      </c>
      <c r="B6642" t="s">
        <v>1474</v>
      </c>
      <c r="C6642" t="str">
        <f t="shared" si="374"/>
        <v>兰州财大</v>
      </c>
      <c r="D6642" t="str">
        <f t="shared" si="375"/>
        <v>01</v>
      </c>
      <c r="E6642" t="s">
        <v>752</v>
      </c>
      <c r="F6642">
        <v>187</v>
      </c>
      <c r="G6642">
        <v>101</v>
      </c>
      <c r="H6642">
        <v>76</v>
      </c>
      <c r="I6642">
        <v>58</v>
      </c>
      <c r="J6642">
        <v>55</v>
      </c>
      <c r="K6642">
        <v>49</v>
      </c>
      <c r="L6642">
        <v>0</v>
      </c>
      <c r="M6642">
        <v>2024</v>
      </c>
      <c r="N6642">
        <f>VLOOKUP(E6642, '2024D'!$A$2:$G$339, 2, FALSE)</f>
        <v>209</v>
      </c>
      <c r="O6642">
        <f>VLOOKUP(E6642, '2024D'!$A$2:$G$339, 3, FALSE)</f>
        <v>37468</v>
      </c>
      <c r="P6642">
        <f>_20206[[#This Row],[最低排名]]-_20206[[#This Row],[同分人数]]+1</f>
        <v>37260</v>
      </c>
      <c r="Q6642">
        <f>IF(O6642&gt;=开始!$B$6, 1, 0)</f>
        <v>1</v>
      </c>
      <c r="R6642">
        <f>_20206[[#This Row],[最低排名]]-开始!$B$6</f>
        <v>37468</v>
      </c>
    </row>
    <row r="6643" spans="1:18">
      <c r="A6643">
        <v>91602</v>
      </c>
      <c r="B6643" t="s">
        <v>1475</v>
      </c>
      <c r="C6643" t="str">
        <f t="shared" si="374"/>
        <v>兰州财大</v>
      </c>
      <c r="D6643" t="str">
        <f t="shared" si="375"/>
        <v>02</v>
      </c>
      <c r="E6643" t="s">
        <v>752</v>
      </c>
      <c r="F6643">
        <v>178</v>
      </c>
      <c r="G6643">
        <v>96</v>
      </c>
      <c r="H6643">
        <v>85</v>
      </c>
      <c r="I6643">
        <v>58</v>
      </c>
      <c r="J6643">
        <v>58</v>
      </c>
      <c r="K6643">
        <v>46</v>
      </c>
      <c r="L6643">
        <v>0</v>
      </c>
      <c r="M6643">
        <v>2024</v>
      </c>
      <c r="N6643">
        <f>VLOOKUP(E6643, '2024D'!$A$2:$G$339, 2, FALSE)</f>
        <v>209</v>
      </c>
      <c r="O6643">
        <f>VLOOKUP(E6643, '2024D'!$A$2:$G$339, 3, FALSE)</f>
        <v>37468</v>
      </c>
      <c r="P6643">
        <f>_20206[[#This Row],[最低排名]]-_20206[[#This Row],[同分人数]]+1</f>
        <v>37260</v>
      </c>
      <c r="Q6643">
        <f>IF(O6643&gt;=开始!$B$6, 1, 0)</f>
        <v>1</v>
      </c>
      <c r="R6643">
        <f>_20206[[#This Row],[最低排名]]-开始!$B$6</f>
        <v>37468</v>
      </c>
    </row>
    <row r="6644" spans="1:18">
      <c r="A6644">
        <v>91701</v>
      </c>
      <c r="B6644" t="s">
        <v>1476</v>
      </c>
      <c r="C6644" t="str">
        <f t="shared" si="374"/>
        <v>甘肃政法</v>
      </c>
      <c r="D6644" t="str">
        <f t="shared" si="375"/>
        <v>01</v>
      </c>
      <c r="E6644" t="s">
        <v>50</v>
      </c>
      <c r="F6644">
        <v>190</v>
      </c>
      <c r="G6644">
        <v>103</v>
      </c>
      <c r="H6644">
        <v>100</v>
      </c>
      <c r="I6644">
        <v>52</v>
      </c>
      <c r="J6644">
        <v>46</v>
      </c>
      <c r="K6644">
        <v>43</v>
      </c>
      <c r="L6644">
        <v>0</v>
      </c>
      <c r="M6644">
        <v>2024</v>
      </c>
      <c r="N6644">
        <f>VLOOKUP(E6644, '2024D'!$A$2:$G$339, 2, FALSE)</f>
        <v>189</v>
      </c>
      <c r="O6644">
        <f>VLOOKUP(E6644, '2024D'!$A$2:$G$339, 3, FALSE)</f>
        <v>36222</v>
      </c>
      <c r="P6644">
        <f>_20206[[#This Row],[最低排名]]-_20206[[#This Row],[同分人数]]+1</f>
        <v>36034</v>
      </c>
      <c r="Q6644">
        <f>IF(O6644&gt;=开始!$B$6, 1, 0)</f>
        <v>1</v>
      </c>
      <c r="R6644">
        <f>_20206[[#This Row],[最低排名]]-开始!$B$6</f>
        <v>36222</v>
      </c>
    </row>
    <row r="6645" spans="1:18">
      <c r="A6645">
        <v>91702</v>
      </c>
      <c r="B6645" t="s">
        <v>1477</v>
      </c>
      <c r="C6645" t="str">
        <f t="shared" si="374"/>
        <v>甘肃政法</v>
      </c>
      <c r="D6645" t="str">
        <f t="shared" si="375"/>
        <v>02</v>
      </c>
      <c r="E6645" t="s">
        <v>433</v>
      </c>
      <c r="F6645">
        <v>191</v>
      </c>
      <c r="G6645">
        <v>98</v>
      </c>
      <c r="H6645">
        <v>104</v>
      </c>
      <c r="I6645">
        <v>61</v>
      </c>
      <c r="J6645">
        <v>52</v>
      </c>
      <c r="K6645">
        <v>46</v>
      </c>
      <c r="L6645">
        <v>0</v>
      </c>
      <c r="M6645">
        <v>2024</v>
      </c>
      <c r="N6645">
        <f>VLOOKUP(E6645, '2024D'!$A$2:$G$339, 2, FALSE)</f>
        <v>219</v>
      </c>
      <c r="O6645">
        <f>VLOOKUP(E6645, '2024D'!$A$2:$G$339, 3, FALSE)</f>
        <v>30934</v>
      </c>
      <c r="P6645">
        <f>_20206[[#This Row],[最低排名]]-_20206[[#This Row],[同分人数]]+1</f>
        <v>30716</v>
      </c>
      <c r="Q6645">
        <f>IF(O6645&gt;=开始!$B$6, 1, 0)</f>
        <v>1</v>
      </c>
      <c r="R6645">
        <f>_20206[[#This Row],[最低排名]]-开始!$B$6</f>
        <v>30934</v>
      </c>
    </row>
    <row r="6646" spans="1:18">
      <c r="A6646">
        <v>91801</v>
      </c>
      <c r="B6646" t="s">
        <v>1478</v>
      </c>
      <c r="C6646" t="str">
        <f t="shared" si="374"/>
        <v>兰州环职</v>
      </c>
      <c r="D6646" t="str">
        <f t="shared" si="375"/>
        <v>01</v>
      </c>
      <c r="E6646" t="s">
        <v>207</v>
      </c>
      <c r="F6646">
        <v>184</v>
      </c>
      <c r="G6646">
        <v>95</v>
      </c>
      <c r="H6646">
        <v>82</v>
      </c>
      <c r="I6646">
        <v>52</v>
      </c>
      <c r="J6646">
        <v>49</v>
      </c>
      <c r="K6646">
        <v>46</v>
      </c>
      <c r="L6646">
        <v>0</v>
      </c>
      <c r="M6646">
        <v>2024</v>
      </c>
      <c r="N6646">
        <f>VLOOKUP(E6646, '2024D'!$A$2:$G$339, 2, FALSE)</f>
        <v>182</v>
      </c>
      <c r="O6646">
        <f>VLOOKUP(E6646, '2024D'!$A$2:$G$339, 3, FALSE)</f>
        <v>39823</v>
      </c>
      <c r="P6646">
        <f>_20206[[#This Row],[最低排名]]-_20206[[#This Row],[同分人数]]+1</f>
        <v>39642</v>
      </c>
      <c r="Q6646">
        <f>IF(O6646&gt;=开始!$B$6, 1, 0)</f>
        <v>1</v>
      </c>
      <c r="R6646">
        <f>_20206[[#This Row],[最低排名]]-开始!$B$6</f>
        <v>39823</v>
      </c>
    </row>
    <row r="6647" spans="1:18">
      <c r="A6647">
        <v>92101</v>
      </c>
      <c r="B6647" t="s">
        <v>1479</v>
      </c>
      <c r="C6647" t="str">
        <f t="shared" si="374"/>
        <v>青海大学</v>
      </c>
      <c r="D6647" t="str">
        <f t="shared" si="375"/>
        <v>01</v>
      </c>
      <c r="E6647" t="s">
        <v>649</v>
      </c>
      <c r="F6647">
        <v>212</v>
      </c>
      <c r="G6647">
        <v>112</v>
      </c>
      <c r="H6647">
        <v>125</v>
      </c>
      <c r="I6647">
        <v>58</v>
      </c>
      <c r="J6647">
        <v>58</v>
      </c>
      <c r="K6647">
        <v>55</v>
      </c>
      <c r="L6647">
        <v>0</v>
      </c>
      <c r="M6647">
        <v>2024</v>
      </c>
      <c r="N6647">
        <f>VLOOKUP(E6647, '2024D'!$A$2:$G$339, 2, FALSE)</f>
        <v>254</v>
      </c>
      <c r="O6647">
        <f>VLOOKUP(E6647, '2024D'!$A$2:$G$339, 3, FALSE)</f>
        <v>17567</v>
      </c>
      <c r="P6647">
        <f>_20206[[#This Row],[最低排名]]-_20206[[#This Row],[同分人数]]+1</f>
        <v>17314</v>
      </c>
      <c r="Q6647">
        <f>IF(O6647&gt;=开始!$B$6, 1, 0)</f>
        <v>1</v>
      </c>
      <c r="R6647">
        <f>_20206[[#This Row],[最低排名]]-开始!$B$6</f>
        <v>17567</v>
      </c>
    </row>
    <row r="6648" spans="1:18">
      <c r="A6648">
        <v>92102</v>
      </c>
      <c r="B6648" t="s">
        <v>1480</v>
      </c>
      <c r="C6648" t="str">
        <f t="shared" si="374"/>
        <v>青海大学</v>
      </c>
      <c r="D6648" t="str">
        <f t="shared" si="375"/>
        <v>02</v>
      </c>
      <c r="E6648" t="s">
        <v>749</v>
      </c>
      <c r="F6648">
        <v>214</v>
      </c>
      <c r="G6648">
        <v>112</v>
      </c>
      <c r="H6648">
        <v>128</v>
      </c>
      <c r="I6648">
        <v>55</v>
      </c>
      <c r="J6648">
        <v>55</v>
      </c>
      <c r="K6648">
        <v>52</v>
      </c>
      <c r="L6648">
        <v>0</v>
      </c>
      <c r="M6648">
        <v>2024</v>
      </c>
      <c r="N6648">
        <f>VLOOKUP(E6648, '2024D'!$A$2:$G$339, 2, FALSE)</f>
        <v>249</v>
      </c>
      <c r="O6648">
        <f>VLOOKUP(E6648, '2024D'!$A$2:$G$339, 3, FALSE)</f>
        <v>18539</v>
      </c>
      <c r="P6648">
        <f>_20206[[#This Row],[最低排名]]-_20206[[#This Row],[同分人数]]+1</f>
        <v>18291</v>
      </c>
      <c r="Q6648">
        <f>IF(O6648&gt;=开始!$B$6, 1, 0)</f>
        <v>1</v>
      </c>
      <c r="R6648">
        <f>_20206[[#This Row],[最低排名]]-开始!$B$6</f>
        <v>18539</v>
      </c>
    </row>
    <row r="6649" spans="1:18">
      <c r="A6649">
        <v>92103</v>
      </c>
      <c r="B6649" t="s">
        <v>1481</v>
      </c>
      <c r="C6649" t="str">
        <f t="shared" si="374"/>
        <v>青海大学</v>
      </c>
      <c r="D6649" t="str">
        <f t="shared" si="375"/>
        <v>03</v>
      </c>
      <c r="E6649" t="s">
        <v>90</v>
      </c>
      <c r="F6649">
        <v>219</v>
      </c>
      <c r="G6649">
        <v>112</v>
      </c>
      <c r="H6649">
        <v>118</v>
      </c>
      <c r="I6649">
        <v>55</v>
      </c>
      <c r="J6649">
        <v>52</v>
      </c>
      <c r="K6649">
        <v>49</v>
      </c>
      <c r="L6649">
        <v>0</v>
      </c>
      <c r="M6649">
        <v>2024</v>
      </c>
      <c r="N6649">
        <f>VLOOKUP(E6649, '2024D'!$A$2:$G$339, 2, FALSE)</f>
        <v>270</v>
      </c>
      <c r="O6649">
        <f>VLOOKUP(E6649, '2024D'!$A$2:$G$339, 3, FALSE)</f>
        <v>21226</v>
      </c>
      <c r="P6649">
        <f>_20206[[#This Row],[最低排名]]-_20206[[#This Row],[同分人数]]+1</f>
        <v>20957</v>
      </c>
      <c r="Q6649">
        <f>IF(O6649&gt;=开始!$B$6, 1, 0)</f>
        <v>1</v>
      </c>
      <c r="R6649">
        <f>_20206[[#This Row],[最低排名]]-开始!$B$6</f>
        <v>21226</v>
      </c>
    </row>
    <row r="6650" spans="1:18">
      <c r="A6650">
        <v>92201</v>
      </c>
      <c r="B6650" t="s">
        <v>2348</v>
      </c>
      <c r="C6650" t="str">
        <f t="shared" si="374"/>
        <v>青海理工</v>
      </c>
      <c r="D6650" t="str">
        <f t="shared" si="375"/>
        <v>01</v>
      </c>
      <c r="E6650" t="s">
        <v>412</v>
      </c>
      <c r="F6650">
        <v>197</v>
      </c>
      <c r="G6650">
        <v>104</v>
      </c>
      <c r="H6650">
        <v>73</v>
      </c>
      <c r="I6650">
        <v>55</v>
      </c>
      <c r="J6650">
        <v>46</v>
      </c>
      <c r="K6650">
        <v>46</v>
      </c>
      <c r="L6650">
        <v>0</v>
      </c>
      <c r="M6650">
        <v>2024</v>
      </c>
      <c r="N6650">
        <f>VLOOKUP(E6650, '2024D'!$A$2:$G$339, 2, FALSE)</f>
        <v>210</v>
      </c>
      <c r="O6650">
        <f>VLOOKUP(E6650, '2024D'!$A$2:$G$339, 3, FALSE)</f>
        <v>39079</v>
      </c>
      <c r="P6650">
        <f>_20206[[#This Row],[最低排名]]-_20206[[#This Row],[同分人数]]+1</f>
        <v>38870</v>
      </c>
      <c r="Q6650">
        <f>IF(O6650&gt;=开始!$B$6, 1, 0)</f>
        <v>1</v>
      </c>
      <c r="R6650">
        <f>_20206[[#This Row],[最低排名]]-开始!$B$6</f>
        <v>39079</v>
      </c>
    </row>
    <row r="6651" spans="1:18">
      <c r="A6651">
        <v>92202</v>
      </c>
      <c r="B6651" t="s">
        <v>2349</v>
      </c>
      <c r="C6651" t="str">
        <f t="shared" si="374"/>
        <v>青海理工</v>
      </c>
      <c r="D6651" t="str">
        <f t="shared" si="375"/>
        <v>02</v>
      </c>
      <c r="E6651" t="s">
        <v>223</v>
      </c>
      <c r="F6651">
        <v>185</v>
      </c>
      <c r="G6651">
        <v>99</v>
      </c>
      <c r="H6651">
        <v>64</v>
      </c>
      <c r="I6651">
        <v>58</v>
      </c>
      <c r="J6651">
        <v>52</v>
      </c>
      <c r="K6651">
        <v>49</v>
      </c>
      <c r="L6651">
        <v>0</v>
      </c>
      <c r="M6651">
        <v>2024</v>
      </c>
      <c r="N6651">
        <f>VLOOKUP(E6651, '2024D'!$A$2:$G$339, 2, FALSE)</f>
        <v>179</v>
      </c>
      <c r="O6651">
        <f>VLOOKUP(E6651, '2024D'!$A$2:$G$339, 3, FALSE)</f>
        <v>40752</v>
      </c>
      <c r="P6651">
        <f>_20206[[#This Row],[最低排名]]-_20206[[#This Row],[同分人数]]+1</f>
        <v>40574</v>
      </c>
      <c r="Q6651">
        <f>IF(O6651&gt;=开始!$B$6, 1, 0)</f>
        <v>1</v>
      </c>
      <c r="R6651">
        <f>_20206[[#This Row],[最低排名]]-开始!$B$6</f>
        <v>40752</v>
      </c>
    </row>
    <row r="6652" spans="1:18">
      <c r="A6652">
        <v>93101</v>
      </c>
      <c r="B6652" t="s">
        <v>1484</v>
      </c>
      <c r="C6652" t="str">
        <f t="shared" si="374"/>
        <v>北方民族</v>
      </c>
      <c r="D6652" t="str">
        <f t="shared" si="375"/>
        <v>01</v>
      </c>
      <c r="E6652" t="s">
        <v>170</v>
      </c>
      <c r="F6652">
        <v>187</v>
      </c>
      <c r="G6652">
        <v>98</v>
      </c>
      <c r="H6652">
        <v>95</v>
      </c>
      <c r="I6652">
        <v>61</v>
      </c>
      <c r="J6652">
        <v>58</v>
      </c>
      <c r="K6652">
        <v>52</v>
      </c>
      <c r="L6652">
        <v>0</v>
      </c>
      <c r="M6652">
        <v>2024</v>
      </c>
      <c r="N6652">
        <f>VLOOKUP(E6652, '2024D'!$A$2:$G$339, 2, FALSE)</f>
        <v>245</v>
      </c>
      <c r="O6652">
        <f>VLOOKUP(E6652, '2024D'!$A$2:$G$339, 3, FALSE)</f>
        <v>31179</v>
      </c>
      <c r="P6652">
        <f>_20206[[#This Row],[最低排名]]-_20206[[#This Row],[同分人数]]+1</f>
        <v>30935</v>
      </c>
      <c r="Q6652">
        <f>IF(O6652&gt;=开始!$B$6, 1, 0)</f>
        <v>1</v>
      </c>
      <c r="R6652">
        <f>_20206[[#This Row],[最低排名]]-开始!$B$6</f>
        <v>31179</v>
      </c>
    </row>
    <row r="6653" spans="1:18">
      <c r="A6653">
        <v>93102</v>
      </c>
      <c r="B6653" t="s">
        <v>2350</v>
      </c>
      <c r="C6653" t="str">
        <f t="shared" si="374"/>
        <v>北方民族</v>
      </c>
      <c r="D6653" t="str">
        <f t="shared" si="375"/>
        <v>02</v>
      </c>
      <c r="E6653" t="s">
        <v>752</v>
      </c>
      <c r="F6653">
        <v>181</v>
      </c>
      <c r="G6653">
        <v>97</v>
      </c>
      <c r="H6653">
        <v>100</v>
      </c>
      <c r="I6653">
        <v>52</v>
      </c>
      <c r="J6653">
        <v>49</v>
      </c>
      <c r="K6653">
        <v>43</v>
      </c>
      <c r="L6653">
        <v>0</v>
      </c>
      <c r="M6653">
        <v>2024</v>
      </c>
      <c r="N6653">
        <f>VLOOKUP(E6653, '2024D'!$A$2:$G$339, 2, FALSE)</f>
        <v>209</v>
      </c>
      <c r="O6653">
        <f>VLOOKUP(E6653, '2024D'!$A$2:$G$339, 3, FALSE)</f>
        <v>37468</v>
      </c>
      <c r="P6653">
        <f>_20206[[#This Row],[最低排名]]-_20206[[#This Row],[同分人数]]+1</f>
        <v>37260</v>
      </c>
      <c r="Q6653">
        <f>IF(O6653&gt;=开始!$B$6, 1, 0)</f>
        <v>1</v>
      </c>
      <c r="R6653">
        <f>_20206[[#This Row],[最低排名]]-开始!$B$6</f>
        <v>37468</v>
      </c>
    </row>
    <row r="6654" spans="1:18">
      <c r="A6654">
        <v>93201</v>
      </c>
      <c r="B6654" t="s">
        <v>1485</v>
      </c>
      <c r="C6654" t="str">
        <f t="shared" si="374"/>
        <v>宁夏大学</v>
      </c>
      <c r="D6654" t="str">
        <f t="shared" si="375"/>
        <v>01</v>
      </c>
      <c r="E6654" t="s">
        <v>132</v>
      </c>
      <c r="F6654">
        <v>224</v>
      </c>
      <c r="G6654">
        <v>120</v>
      </c>
      <c r="H6654">
        <v>117</v>
      </c>
      <c r="I6654">
        <v>61</v>
      </c>
      <c r="J6654">
        <v>61</v>
      </c>
      <c r="K6654">
        <v>49</v>
      </c>
      <c r="L6654">
        <v>0</v>
      </c>
      <c r="M6654">
        <v>2024</v>
      </c>
      <c r="N6654">
        <f>VLOOKUP(E6654, '2024D'!$A$2:$G$339, 2, FALSE)</f>
        <v>233</v>
      </c>
      <c r="O6654">
        <f>VLOOKUP(E6654, '2024D'!$A$2:$G$339, 3, FALSE)</f>
        <v>16483</v>
      </c>
      <c r="P6654">
        <f>_20206[[#This Row],[最低排名]]-_20206[[#This Row],[同分人数]]+1</f>
        <v>16251</v>
      </c>
      <c r="Q6654">
        <f>IF(O6654&gt;=开始!$B$6, 1, 0)</f>
        <v>1</v>
      </c>
      <c r="R6654">
        <f>_20206[[#This Row],[最低排名]]-开始!$B$6</f>
        <v>16483</v>
      </c>
    </row>
    <row r="6655" spans="1:18">
      <c r="A6655">
        <v>93202</v>
      </c>
      <c r="B6655" t="s">
        <v>1486</v>
      </c>
      <c r="C6655" t="str">
        <f t="shared" si="374"/>
        <v>宁夏大学</v>
      </c>
      <c r="D6655" t="str">
        <f t="shared" si="375"/>
        <v>02</v>
      </c>
      <c r="E6655" t="s">
        <v>128</v>
      </c>
      <c r="F6655">
        <v>192</v>
      </c>
      <c r="G6655">
        <v>108</v>
      </c>
      <c r="H6655">
        <v>113</v>
      </c>
      <c r="I6655">
        <v>64</v>
      </c>
      <c r="J6655">
        <v>64</v>
      </c>
      <c r="K6655">
        <v>46</v>
      </c>
      <c r="L6655">
        <v>0</v>
      </c>
      <c r="M6655">
        <v>2024</v>
      </c>
      <c r="N6655">
        <f>VLOOKUP(E6655, '2024D'!$A$2:$G$339, 2, FALSE)</f>
        <v>233</v>
      </c>
      <c r="O6655">
        <f>VLOOKUP(E6655, '2024D'!$A$2:$G$339, 3, FALSE)</f>
        <v>24795</v>
      </c>
      <c r="P6655">
        <f>_20206[[#This Row],[最低排名]]-_20206[[#This Row],[同分人数]]+1</f>
        <v>24563</v>
      </c>
      <c r="Q6655">
        <f>IF(O6655&gt;=开始!$B$6, 1, 0)</f>
        <v>1</v>
      </c>
      <c r="R6655">
        <f>_20206[[#This Row],[最低排名]]-开始!$B$6</f>
        <v>24795</v>
      </c>
    </row>
    <row r="6656" spans="1:18">
      <c r="A6656">
        <v>93301</v>
      </c>
      <c r="B6656" t="s">
        <v>1487</v>
      </c>
      <c r="C6656" t="str">
        <f t="shared" si="374"/>
        <v>宁夏医大</v>
      </c>
      <c r="D6656" t="str">
        <f t="shared" si="375"/>
        <v>01</v>
      </c>
      <c r="E6656" t="s">
        <v>300</v>
      </c>
      <c r="F6656">
        <v>215</v>
      </c>
      <c r="G6656">
        <v>126</v>
      </c>
      <c r="H6656">
        <v>107</v>
      </c>
      <c r="I6656">
        <v>64</v>
      </c>
      <c r="J6656">
        <v>55</v>
      </c>
      <c r="K6656">
        <v>55</v>
      </c>
      <c r="L6656">
        <v>0</v>
      </c>
      <c r="M6656">
        <v>2024</v>
      </c>
      <c r="N6656">
        <f>VLOOKUP(E6656, '2024D'!$A$2:$G$339, 2, FALSE)</f>
        <v>243</v>
      </c>
      <c r="O6656">
        <f>VLOOKUP(E6656, '2024D'!$A$2:$G$339, 3, FALSE)</f>
        <v>20446</v>
      </c>
      <c r="P6656">
        <f>_20206[[#This Row],[最低排名]]-_20206[[#This Row],[同分人数]]+1</f>
        <v>20204</v>
      </c>
      <c r="Q6656">
        <f>IF(O6656&gt;=开始!$B$6, 1, 0)</f>
        <v>1</v>
      </c>
      <c r="R6656">
        <f>_20206[[#This Row],[最低排名]]-开始!$B$6</f>
        <v>20446</v>
      </c>
    </row>
    <row r="6657" spans="1:18">
      <c r="A6657">
        <v>94101</v>
      </c>
      <c r="B6657" t="s">
        <v>1488</v>
      </c>
      <c r="C6657" t="str">
        <f t="shared" si="374"/>
        <v>石河子</v>
      </c>
      <c r="D6657" t="str">
        <f t="shared" si="375"/>
        <v>01</v>
      </c>
      <c r="E6657" t="s">
        <v>533</v>
      </c>
      <c r="F6657">
        <v>193</v>
      </c>
      <c r="G6657">
        <v>110</v>
      </c>
      <c r="H6657">
        <v>110</v>
      </c>
      <c r="I6657">
        <v>61</v>
      </c>
      <c r="J6657">
        <v>55</v>
      </c>
      <c r="K6657">
        <v>52</v>
      </c>
      <c r="L6657">
        <v>0</v>
      </c>
      <c r="M6657">
        <v>2024</v>
      </c>
      <c r="N6657">
        <f>VLOOKUP(E6657, '2024D'!$A$2:$G$339, 2, FALSE)</f>
        <v>256</v>
      </c>
      <c r="O6657">
        <f>VLOOKUP(E6657, '2024D'!$A$2:$G$339, 3, FALSE)</f>
        <v>26748</v>
      </c>
      <c r="P6657">
        <f>_20206[[#This Row],[最低排名]]-_20206[[#This Row],[同分人数]]+1</f>
        <v>26493</v>
      </c>
      <c r="Q6657">
        <f>IF(O6657&gt;=开始!$B$6, 1, 0)</f>
        <v>1</v>
      </c>
      <c r="R6657">
        <f>_20206[[#This Row],[最低排名]]-开始!$B$6</f>
        <v>26748</v>
      </c>
    </row>
    <row r="6658" spans="1:18">
      <c r="A6658">
        <v>94102</v>
      </c>
      <c r="B6658" t="s">
        <v>1489</v>
      </c>
      <c r="C6658" t="str">
        <f t="shared" si="374"/>
        <v>石河子</v>
      </c>
      <c r="D6658" t="str">
        <f t="shared" si="375"/>
        <v>02</v>
      </c>
      <c r="E6658" t="s">
        <v>50</v>
      </c>
      <c r="F6658">
        <v>180</v>
      </c>
      <c r="G6658">
        <v>98</v>
      </c>
      <c r="H6658">
        <v>104</v>
      </c>
      <c r="I6658">
        <v>58</v>
      </c>
      <c r="J6658">
        <v>46</v>
      </c>
      <c r="K6658">
        <v>43</v>
      </c>
      <c r="L6658">
        <v>0</v>
      </c>
      <c r="M6658">
        <v>2024</v>
      </c>
      <c r="N6658">
        <f>VLOOKUP(E6658, '2024D'!$A$2:$G$339, 2, FALSE)</f>
        <v>189</v>
      </c>
      <c r="O6658">
        <f>VLOOKUP(E6658, '2024D'!$A$2:$G$339, 3, FALSE)</f>
        <v>36222</v>
      </c>
      <c r="P6658">
        <f>_20206[[#This Row],[最低排名]]-_20206[[#This Row],[同分人数]]+1</f>
        <v>36034</v>
      </c>
      <c r="Q6658">
        <f>IF(O6658&gt;=开始!$B$6, 1, 0)</f>
        <v>1</v>
      </c>
      <c r="R6658">
        <f>_20206[[#This Row],[最低排名]]-开始!$B$6</f>
        <v>36222</v>
      </c>
    </row>
    <row r="6659" spans="1:18">
      <c r="A6659">
        <v>94103</v>
      </c>
      <c r="B6659" t="s">
        <v>1490</v>
      </c>
      <c r="C6659" t="str">
        <f t="shared" si="374"/>
        <v>石河子</v>
      </c>
      <c r="D6659" t="str">
        <f t="shared" si="375"/>
        <v>03</v>
      </c>
      <c r="E6659" t="s">
        <v>170</v>
      </c>
      <c r="F6659">
        <v>187</v>
      </c>
      <c r="G6659">
        <v>95</v>
      </c>
      <c r="H6659">
        <v>95</v>
      </c>
      <c r="I6659">
        <v>61</v>
      </c>
      <c r="J6659">
        <v>55</v>
      </c>
      <c r="K6659">
        <v>55</v>
      </c>
      <c r="L6659">
        <v>0</v>
      </c>
      <c r="M6659">
        <v>2024</v>
      </c>
      <c r="N6659">
        <f>VLOOKUP(E6659, '2024D'!$A$2:$G$339, 2, FALSE)</f>
        <v>245</v>
      </c>
      <c r="O6659">
        <f>VLOOKUP(E6659, '2024D'!$A$2:$G$339, 3, FALSE)</f>
        <v>31179</v>
      </c>
      <c r="P6659">
        <f>_20206[[#This Row],[最低排名]]-_20206[[#This Row],[同分人数]]+1</f>
        <v>30935</v>
      </c>
      <c r="Q6659">
        <f>IF(O6659&gt;=开始!$B$6, 1, 0)</f>
        <v>1</v>
      </c>
      <c r="R6659">
        <f>_20206[[#This Row],[最低排名]]-开始!$B$6</f>
        <v>31179</v>
      </c>
    </row>
    <row r="6660" spans="1:18">
      <c r="A6660">
        <v>94104</v>
      </c>
      <c r="B6660" t="s">
        <v>2351</v>
      </c>
      <c r="C6660" t="str">
        <f t="shared" si="374"/>
        <v>石河子</v>
      </c>
      <c r="D6660" t="str">
        <f t="shared" si="375"/>
        <v>04</v>
      </c>
      <c r="E6660" t="s">
        <v>312</v>
      </c>
      <c r="F6660">
        <v>190</v>
      </c>
      <c r="G6660">
        <v>95</v>
      </c>
      <c r="H6660">
        <v>105</v>
      </c>
      <c r="I6660">
        <v>61</v>
      </c>
      <c r="J6660">
        <v>55</v>
      </c>
      <c r="K6660">
        <v>49</v>
      </c>
      <c r="L6660">
        <v>0</v>
      </c>
      <c r="M6660">
        <v>2024</v>
      </c>
      <c r="N6660">
        <f>VLOOKUP(E6660, '2024D'!$A$2:$G$339, 2, FALSE)</f>
        <v>263</v>
      </c>
      <c r="O6660">
        <f>VLOOKUP(E6660, '2024D'!$A$2:$G$339, 3, FALSE)</f>
        <v>29525</v>
      </c>
      <c r="P6660">
        <f>_20206[[#This Row],[最低排名]]-_20206[[#This Row],[同分人数]]+1</f>
        <v>29263</v>
      </c>
      <c r="Q6660">
        <f>IF(O6660&gt;=开始!$B$6, 1, 0)</f>
        <v>1</v>
      </c>
      <c r="R6660">
        <f>_20206[[#This Row],[最低排名]]-开始!$B$6</f>
        <v>29525</v>
      </c>
    </row>
    <row r="6661" spans="1:18">
      <c r="A6661">
        <v>94201</v>
      </c>
      <c r="B6661" t="s">
        <v>1491</v>
      </c>
      <c r="C6661" t="str">
        <f t="shared" si="374"/>
        <v>塔里木</v>
      </c>
      <c r="D6661" t="str">
        <f t="shared" si="375"/>
        <v>01</v>
      </c>
      <c r="E6661" t="s">
        <v>998</v>
      </c>
      <c r="F6661">
        <v>187</v>
      </c>
      <c r="G6661">
        <v>95</v>
      </c>
      <c r="H6661">
        <v>83</v>
      </c>
      <c r="I6661">
        <v>52</v>
      </c>
      <c r="J6661">
        <v>46</v>
      </c>
      <c r="K6661">
        <v>43</v>
      </c>
      <c r="L6661">
        <v>0</v>
      </c>
      <c r="M6661">
        <v>2024</v>
      </c>
      <c r="N6661">
        <f>VLOOKUP(E6661, '2024D'!$A$2:$G$339, 2, FALSE)</f>
        <v>212</v>
      </c>
      <c r="O6661">
        <f>VLOOKUP(E6661, '2024D'!$A$2:$G$339, 3, FALSE)</f>
        <v>40210</v>
      </c>
      <c r="P6661">
        <f>_20206[[#This Row],[最低排名]]-_20206[[#This Row],[同分人数]]+1</f>
        <v>39999</v>
      </c>
      <c r="Q6661">
        <f>IF(O6661&gt;=开始!$B$6, 1, 0)</f>
        <v>1</v>
      </c>
      <c r="R6661">
        <f>_20206[[#This Row],[最低排名]]-开始!$B$6</f>
        <v>40210</v>
      </c>
    </row>
    <row r="6662" spans="1:18">
      <c r="A6662">
        <v>94301</v>
      </c>
      <c r="B6662" t="s">
        <v>1492</v>
      </c>
      <c r="C6662" t="str">
        <f t="shared" si="374"/>
        <v>新疆大学</v>
      </c>
      <c r="D6662" t="str">
        <f t="shared" si="375"/>
        <v>01</v>
      </c>
      <c r="E6662" t="s">
        <v>152</v>
      </c>
      <c r="F6662">
        <v>199</v>
      </c>
      <c r="G6662">
        <v>105</v>
      </c>
      <c r="H6662">
        <v>109</v>
      </c>
      <c r="I6662">
        <v>64</v>
      </c>
      <c r="J6662">
        <v>61</v>
      </c>
      <c r="K6662">
        <v>58</v>
      </c>
      <c r="L6662">
        <v>0</v>
      </c>
      <c r="M6662">
        <v>2024</v>
      </c>
      <c r="N6662">
        <f>VLOOKUP(E6662, '2024D'!$A$2:$G$339, 2, FALSE)</f>
        <v>271</v>
      </c>
      <c r="O6662">
        <f>VLOOKUP(E6662, '2024D'!$A$2:$G$339, 3, FALSE)</f>
        <v>21744</v>
      </c>
      <c r="P6662">
        <f>_20206[[#This Row],[最低排名]]-_20206[[#This Row],[同分人数]]+1</f>
        <v>21474</v>
      </c>
      <c r="Q6662">
        <f>IF(O6662&gt;=开始!$B$6, 1, 0)</f>
        <v>1</v>
      </c>
      <c r="R6662">
        <f>_20206[[#This Row],[最低排名]]-开始!$B$6</f>
        <v>21744</v>
      </c>
    </row>
    <row r="6663" spans="1:18">
      <c r="A6663">
        <v>94302</v>
      </c>
      <c r="B6663" t="s">
        <v>1493</v>
      </c>
      <c r="C6663" t="str">
        <f t="shared" si="374"/>
        <v>新疆大学</v>
      </c>
      <c r="D6663" t="str">
        <f t="shared" si="375"/>
        <v>02</v>
      </c>
      <c r="E6663" t="s">
        <v>92</v>
      </c>
      <c r="F6663">
        <v>197</v>
      </c>
      <c r="G6663">
        <v>100</v>
      </c>
      <c r="H6663">
        <v>117</v>
      </c>
      <c r="I6663">
        <v>64</v>
      </c>
      <c r="J6663">
        <v>55</v>
      </c>
      <c r="K6663">
        <v>49</v>
      </c>
      <c r="L6663">
        <v>0</v>
      </c>
      <c r="M6663">
        <v>2024</v>
      </c>
      <c r="N6663">
        <f>VLOOKUP(E6663, '2024D'!$A$2:$G$339, 2, FALSE)</f>
        <v>266</v>
      </c>
      <c r="O6663">
        <f>VLOOKUP(E6663, '2024D'!$A$2:$G$339, 3, FALSE)</f>
        <v>24080</v>
      </c>
      <c r="P6663">
        <f>_20206[[#This Row],[最低排名]]-_20206[[#This Row],[同分人数]]+1</f>
        <v>23815</v>
      </c>
      <c r="Q6663">
        <f>IF(O6663&gt;=开始!$B$6, 1, 0)</f>
        <v>1</v>
      </c>
      <c r="R6663">
        <f>_20206[[#This Row],[最低排名]]-开始!$B$6</f>
        <v>24080</v>
      </c>
    </row>
    <row r="6664" spans="1:18">
      <c r="A6664">
        <v>94401</v>
      </c>
      <c r="B6664" t="s">
        <v>1494</v>
      </c>
      <c r="C6664" t="str">
        <f t="shared" si="374"/>
        <v>新疆农大</v>
      </c>
      <c r="D6664" t="str">
        <f t="shared" si="375"/>
        <v>01</v>
      </c>
      <c r="E6664" t="s">
        <v>412</v>
      </c>
      <c r="F6664">
        <v>174</v>
      </c>
      <c r="G6664">
        <v>95</v>
      </c>
      <c r="H6664">
        <v>105</v>
      </c>
      <c r="I6664">
        <v>49</v>
      </c>
      <c r="J6664">
        <v>46</v>
      </c>
      <c r="K6664">
        <v>43</v>
      </c>
      <c r="L6664">
        <v>0</v>
      </c>
      <c r="M6664">
        <v>2024</v>
      </c>
      <c r="N6664">
        <f>VLOOKUP(E6664, '2024D'!$A$2:$G$339, 2, FALSE)</f>
        <v>210</v>
      </c>
      <c r="O6664">
        <f>VLOOKUP(E6664, '2024D'!$A$2:$G$339, 3, FALSE)</f>
        <v>39079</v>
      </c>
      <c r="P6664">
        <f>_20206[[#This Row],[最低排名]]-_20206[[#This Row],[同分人数]]+1</f>
        <v>38870</v>
      </c>
      <c r="Q6664">
        <f>IF(O6664&gt;=开始!$B$6, 1, 0)</f>
        <v>1</v>
      </c>
      <c r="R6664">
        <f>_20206[[#This Row],[最低排名]]-开始!$B$6</f>
        <v>39079</v>
      </c>
    </row>
    <row r="6665" spans="1:18">
      <c r="A6665">
        <v>94402</v>
      </c>
      <c r="B6665" t="s">
        <v>1495</v>
      </c>
      <c r="C6665" t="str">
        <f t="shared" si="374"/>
        <v>新疆农大</v>
      </c>
      <c r="D6665" t="str">
        <f t="shared" si="375"/>
        <v>02</v>
      </c>
      <c r="E6665" t="s">
        <v>366</v>
      </c>
      <c r="F6665">
        <v>170</v>
      </c>
      <c r="G6665">
        <v>100</v>
      </c>
      <c r="H6665">
        <v>99</v>
      </c>
      <c r="I6665">
        <v>52</v>
      </c>
      <c r="J6665">
        <v>43</v>
      </c>
      <c r="K6665">
        <v>43</v>
      </c>
      <c r="L6665">
        <v>0</v>
      </c>
      <c r="M6665">
        <v>2024</v>
      </c>
      <c r="N6665">
        <f>VLOOKUP(E6665, '2024D'!$A$2:$G$339, 2, FALSE)</f>
        <v>163</v>
      </c>
      <c r="O6665">
        <f>VLOOKUP(E6665, '2024D'!$A$2:$G$339, 3, FALSE)</f>
        <v>40915</v>
      </c>
      <c r="P6665">
        <f>_20206[[#This Row],[最低排名]]-_20206[[#This Row],[同分人数]]+1</f>
        <v>40753</v>
      </c>
      <c r="Q6665">
        <f>IF(O6665&gt;=开始!$B$6, 1, 0)</f>
        <v>1</v>
      </c>
      <c r="R6665">
        <f>_20206[[#This Row],[最低排名]]-开始!$B$6</f>
        <v>40915</v>
      </c>
    </row>
    <row r="6666" spans="1:18">
      <c r="A6666">
        <v>94501</v>
      </c>
      <c r="B6666" t="s">
        <v>1496</v>
      </c>
      <c r="C6666" t="str">
        <f t="shared" si="374"/>
        <v>喀什大学</v>
      </c>
      <c r="D6666" t="str">
        <f t="shared" si="375"/>
        <v>01</v>
      </c>
      <c r="E6666" t="s">
        <v>223</v>
      </c>
      <c r="F6666">
        <v>178</v>
      </c>
      <c r="G6666">
        <v>96</v>
      </c>
      <c r="H6666">
        <v>86</v>
      </c>
      <c r="I6666">
        <v>52</v>
      </c>
      <c r="J6666">
        <v>46</v>
      </c>
      <c r="K6666">
        <v>46</v>
      </c>
      <c r="L6666">
        <v>0</v>
      </c>
      <c r="M6666">
        <v>2024</v>
      </c>
      <c r="N6666">
        <f>VLOOKUP(E6666, '2024D'!$A$2:$G$339, 2, FALSE)</f>
        <v>179</v>
      </c>
      <c r="O6666">
        <f>VLOOKUP(E6666, '2024D'!$A$2:$G$339, 3, FALSE)</f>
        <v>40752</v>
      </c>
      <c r="P6666">
        <f>_20206[[#This Row],[最低排名]]-_20206[[#This Row],[同分人数]]+1</f>
        <v>40574</v>
      </c>
      <c r="Q6666">
        <f>IF(O6666&gt;=开始!$B$6, 1, 0)</f>
        <v>1</v>
      </c>
      <c r="R6666">
        <f>_20206[[#This Row],[最低排名]]-开始!$B$6</f>
        <v>40752</v>
      </c>
    </row>
    <row r="6667" spans="1:18">
      <c r="A6667">
        <v>94502</v>
      </c>
      <c r="B6667" t="s">
        <v>1497</v>
      </c>
      <c r="C6667" t="str">
        <f t="shared" si="374"/>
        <v>喀什大学</v>
      </c>
      <c r="D6667" t="str">
        <f t="shared" si="375"/>
        <v>02</v>
      </c>
      <c r="E6667" t="s">
        <v>205</v>
      </c>
      <c r="F6667">
        <v>185</v>
      </c>
      <c r="G6667">
        <v>102</v>
      </c>
      <c r="H6667">
        <v>80</v>
      </c>
      <c r="I6667">
        <v>64</v>
      </c>
      <c r="J6667">
        <v>46</v>
      </c>
      <c r="K6667">
        <v>43</v>
      </c>
      <c r="L6667">
        <v>0</v>
      </c>
      <c r="M6667">
        <v>2024</v>
      </c>
      <c r="N6667">
        <f>VLOOKUP(E6667, '2024D'!$A$2:$G$339, 2, FALSE)</f>
        <v>207</v>
      </c>
      <c r="O6667">
        <f>VLOOKUP(E6667, '2024D'!$A$2:$G$339, 3, FALSE)</f>
        <v>38869</v>
      </c>
      <c r="P6667">
        <f>_20206[[#This Row],[最低排名]]-_20206[[#This Row],[同分人数]]+1</f>
        <v>38663</v>
      </c>
      <c r="Q6667">
        <f>IF(O6667&gt;=开始!$B$6, 1, 0)</f>
        <v>1</v>
      </c>
      <c r="R6667">
        <f>_20206[[#This Row],[最低排名]]-开始!$B$6</f>
        <v>38869</v>
      </c>
    </row>
    <row r="6668" spans="1:18">
      <c r="A6668">
        <v>94601</v>
      </c>
      <c r="B6668" t="s">
        <v>1502</v>
      </c>
      <c r="C6668" t="str">
        <f t="shared" si="374"/>
        <v>新疆科技</v>
      </c>
      <c r="D6668" t="str">
        <f t="shared" si="375"/>
        <v>01</v>
      </c>
      <c r="E6668" t="s">
        <v>366</v>
      </c>
      <c r="F6668">
        <v>187</v>
      </c>
      <c r="G6668">
        <v>104</v>
      </c>
      <c r="H6668">
        <v>85</v>
      </c>
      <c r="I6668">
        <v>46</v>
      </c>
      <c r="J6668">
        <v>46</v>
      </c>
      <c r="K6668">
        <v>43</v>
      </c>
      <c r="L6668">
        <v>0</v>
      </c>
      <c r="M6668">
        <v>2024</v>
      </c>
      <c r="N6668">
        <f>VLOOKUP(E6668, '2024D'!$A$2:$G$339, 2, FALSE)</f>
        <v>163</v>
      </c>
      <c r="O6668">
        <f>VLOOKUP(E6668, '2024D'!$A$2:$G$339, 3, FALSE)</f>
        <v>40915</v>
      </c>
      <c r="P6668">
        <f>_20206[[#This Row],[最低排名]]-_20206[[#This Row],[同分人数]]+1</f>
        <v>40753</v>
      </c>
      <c r="Q6668">
        <f>IF(O6668&gt;=开始!$B$6, 1, 0)</f>
        <v>1</v>
      </c>
      <c r="R6668">
        <f>_20206[[#This Row],[最低排名]]-开始!$B$6</f>
        <v>40915</v>
      </c>
    </row>
    <row r="6669" spans="1:18">
      <c r="A6669">
        <v>94701</v>
      </c>
      <c r="B6669" t="s">
        <v>1503</v>
      </c>
      <c r="C6669" t="str">
        <f t="shared" si="374"/>
        <v>新疆政法</v>
      </c>
      <c r="D6669" t="str">
        <f t="shared" si="375"/>
        <v>01</v>
      </c>
      <c r="E6669" t="s">
        <v>998</v>
      </c>
      <c r="F6669">
        <v>170</v>
      </c>
      <c r="G6669">
        <v>97</v>
      </c>
      <c r="H6669">
        <v>91</v>
      </c>
      <c r="I6669">
        <v>64</v>
      </c>
      <c r="J6669">
        <v>43</v>
      </c>
      <c r="K6669">
        <v>43</v>
      </c>
      <c r="L6669">
        <v>0</v>
      </c>
      <c r="M6669">
        <v>2024</v>
      </c>
      <c r="N6669">
        <f>VLOOKUP(E6669, '2024D'!$A$2:$G$339, 2, FALSE)</f>
        <v>212</v>
      </c>
      <c r="O6669">
        <f>VLOOKUP(E6669, '2024D'!$A$2:$G$339, 3, FALSE)</f>
        <v>40210</v>
      </c>
      <c r="P6669">
        <f>_20206[[#This Row],[最低排名]]-_20206[[#This Row],[同分人数]]+1</f>
        <v>39999</v>
      </c>
      <c r="Q6669">
        <f>IF(O6669&gt;=开始!$B$6, 1, 0)</f>
        <v>1</v>
      </c>
      <c r="R6669">
        <f>_20206[[#This Row],[最低排名]]-开始!$B$6</f>
        <v>40210</v>
      </c>
    </row>
    <row r="6670" spans="1:18">
      <c r="A6670">
        <v>94702</v>
      </c>
      <c r="B6670" t="s">
        <v>1504</v>
      </c>
      <c r="C6670" t="str">
        <f t="shared" si="374"/>
        <v>新疆政法</v>
      </c>
      <c r="D6670" t="str">
        <f t="shared" si="375"/>
        <v>02</v>
      </c>
      <c r="E6670" t="s">
        <v>383</v>
      </c>
      <c r="F6670">
        <v>189</v>
      </c>
      <c r="G6670">
        <v>95</v>
      </c>
      <c r="H6670">
        <v>84</v>
      </c>
      <c r="I6670">
        <v>52</v>
      </c>
      <c r="J6670">
        <v>49</v>
      </c>
      <c r="K6670">
        <v>49</v>
      </c>
      <c r="L6670">
        <v>0</v>
      </c>
      <c r="M6670">
        <v>2024</v>
      </c>
      <c r="N6670">
        <f>VLOOKUP(E6670, '2024D'!$A$2:$G$339, 2, FALSE)</f>
        <v>190</v>
      </c>
      <c r="O6670">
        <f>VLOOKUP(E6670, '2024D'!$A$2:$G$339, 3, FALSE)</f>
        <v>37882</v>
      </c>
      <c r="P6670">
        <f>_20206[[#This Row],[最低排名]]-_20206[[#This Row],[同分人数]]+1</f>
        <v>37693</v>
      </c>
      <c r="Q6670">
        <f>IF(O6670&gt;=开始!$B$6, 1, 0)</f>
        <v>1</v>
      </c>
      <c r="R6670">
        <f>_20206[[#This Row],[最低排名]]-开始!$B$6</f>
        <v>37882</v>
      </c>
    </row>
    <row r="6671" spans="1:18">
      <c r="A6671">
        <v>94801</v>
      </c>
      <c r="B6671" t="s">
        <v>1505</v>
      </c>
      <c r="C6671" t="str">
        <f t="shared" si="374"/>
        <v>中油北克</v>
      </c>
      <c r="D6671" t="str">
        <f t="shared" si="375"/>
        <v>01</v>
      </c>
      <c r="E6671" t="s">
        <v>77</v>
      </c>
      <c r="F6671">
        <v>226</v>
      </c>
      <c r="G6671">
        <v>123</v>
      </c>
      <c r="H6671">
        <v>98</v>
      </c>
      <c r="I6671">
        <v>64</v>
      </c>
      <c r="J6671">
        <v>61</v>
      </c>
      <c r="K6671">
        <v>49</v>
      </c>
      <c r="L6671">
        <v>0</v>
      </c>
      <c r="M6671">
        <v>2024</v>
      </c>
      <c r="N6671">
        <f>VLOOKUP(E6671, '2024D'!$A$2:$G$339, 2, FALSE)</f>
        <v>231</v>
      </c>
      <c r="O6671">
        <f>VLOOKUP(E6671, '2024D'!$A$2:$G$339, 3, FALSE)</f>
        <v>19960</v>
      </c>
      <c r="P6671">
        <f>_20206[[#This Row],[最低排名]]-_20206[[#This Row],[同分人数]]+1</f>
        <v>19730</v>
      </c>
      <c r="Q6671">
        <f>IF(O6671&gt;=开始!$B$6, 1, 0)</f>
        <v>1</v>
      </c>
      <c r="R6671">
        <f>_20206[[#This Row],[最低排名]]-开始!$B$6</f>
        <v>19960</v>
      </c>
    </row>
    <row r="6672" spans="1:18">
      <c r="A6672">
        <v>94901</v>
      </c>
      <c r="B6672" t="s">
        <v>2352</v>
      </c>
      <c r="C6672" t="str">
        <f t="shared" si="374"/>
        <v>伊犁师大</v>
      </c>
      <c r="D6672" t="str">
        <f t="shared" si="375"/>
        <v>01</v>
      </c>
      <c r="E6672" t="s">
        <v>366</v>
      </c>
      <c r="F6672">
        <v>184</v>
      </c>
      <c r="G6672">
        <v>94</v>
      </c>
      <c r="H6672">
        <v>94</v>
      </c>
      <c r="I6672">
        <v>43</v>
      </c>
      <c r="J6672">
        <v>43</v>
      </c>
      <c r="K6672">
        <v>43</v>
      </c>
      <c r="L6672">
        <v>0</v>
      </c>
      <c r="M6672">
        <v>2024</v>
      </c>
      <c r="N6672">
        <f>VLOOKUP(E6672, '2024D'!$A$2:$G$339, 2, FALSE)</f>
        <v>163</v>
      </c>
      <c r="O6672">
        <f>VLOOKUP(E6672, '2024D'!$A$2:$G$339, 3, FALSE)</f>
        <v>40915</v>
      </c>
      <c r="P6672">
        <f>_20206[[#This Row],[最低排名]]-_20206[[#This Row],[同分人数]]+1</f>
        <v>40753</v>
      </c>
      <c r="Q6672">
        <f>IF(O6672&gt;=开始!$B$6, 1, 0)</f>
        <v>1</v>
      </c>
      <c r="R6672">
        <f>_20206[[#This Row],[最低排名]]-开始!$B$6</f>
        <v>40915</v>
      </c>
    </row>
    <row r="6673" spans="1:18">
      <c r="A6673">
        <v>95001</v>
      </c>
      <c r="B6673" t="s">
        <v>2353</v>
      </c>
      <c r="C6673" t="str">
        <f t="shared" si="374"/>
        <v>新疆财大</v>
      </c>
      <c r="D6673" t="str">
        <f t="shared" si="375"/>
        <v>01</v>
      </c>
      <c r="E6673" t="s">
        <v>585</v>
      </c>
      <c r="F6673">
        <v>192</v>
      </c>
      <c r="G6673">
        <v>107</v>
      </c>
      <c r="H6673">
        <v>89</v>
      </c>
      <c r="I6673">
        <v>52</v>
      </c>
      <c r="J6673">
        <v>43</v>
      </c>
      <c r="K6673">
        <v>40</v>
      </c>
      <c r="L6673">
        <v>0</v>
      </c>
      <c r="M6673">
        <v>2024</v>
      </c>
      <c r="N6673">
        <f>VLOOKUP(E6673, '2024D'!$A$2:$G$339, 2, FALSE)</f>
        <v>190</v>
      </c>
      <c r="O6673">
        <f>VLOOKUP(E6673, '2024D'!$A$2:$G$339, 3, FALSE)</f>
        <v>39269</v>
      </c>
      <c r="P6673">
        <f>_20206[[#This Row],[最低排名]]-_20206[[#This Row],[同分人数]]+1</f>
        <v>39080</v>
      </c>
      <c r="Q6673">
        <f>IF(O6673&gt;=开始!$B$6, 1, 0)</f>
        <v>1</v>
      </c>
      <c r="R6673">
        <f>_20206[[#This Row],[最低排名]]-开始!$B$6</f>
        <v>39269</v>
      </c>
    </row>
    <row r="6674" spans="1:18">
      <c r="A6674">
        <v>95002</v>
      </c>
      <c r="B6674" t="s">
        <v>2354</v>
      </c>
      <c r="C6674" t="str">
        <f t="shared" si="374"/>
        <v>新疆财大</v>
      </c>
      <c r="D6674" t="str">
        <f t="shared" si="375"/>
        <v>02</v>
      </c>
      <c r="E6674" t="s">
        <v>513</v>
      </c>
      <c r="F6674">
        <v>190</v>
      </c>
      <c r="G6674">
        <v>96</v>
      </c>
      <c r="H6674">
        <v>89</v>
      </c>
      <c r="I6674">
        <v>55</v>
      </c>
      <c r="J6674">
        <v>46</v>
      </c>
      <c r="K6674">
        <v>40</v>
      </c>
      <c r="L6674">
        <v>0</v>
      </c>
      <c r="M6674">
        <v>2024</v>
      </c>
      <c r="N6674">
        <f>VLOOKUP(E6674, '2024D'!$A$2:$G$339, 2, FALSE)</f>
        <v>177</v>
      </c>
      <c r="O6674">
        <f>VLOOKUP(E6674, '2024D'!$A$2:$G$339, 3, FALSE)</f>
        <v>38443</v>
      </c>
      <c r="P6674">
        <f>_20206[[#This Row],[最低排名]]-_20206[[#This Row],[同分人数]]+1</f>
        <v>38267</v>
      </c>
      <c r="Q6674">
        <f>IF(O6674&gt;=开始!$B$6, 1, 0)</f>
        <v>1</v>
      </c>
      <c r="R6674">
        <f>_20206[[#This Row],[最低排名]]-开始!$B$6</f>
        <v>38443</v>
      </c>
    </row>
    <row r="6675" spans="1:18">
      <c r="A6675">
        <v>95101</v>
      </c>
      <c r="B6675" t="s">
        <v>2355</v>
      </c>
      <c r="C6675" t="str">
        <f t="shared" si="374"/>
        <v>新疆理工</v>
      </c>
      <c r="D6675" t="str">
        <f t="shared" si="375"/>
        <v>01</v>
      </c>
      <c r="E6675" t="s">
        <v>998</v>
      </c>
      <c r="F6675">
        <v>173</v>
      </c>
      <c r="G6675">
        <v>97</v>
      </c>
      <c r="H6675">
        <v>91</v>
      </c>
      <c r="I6675">
        <v>61</v>
      </c>
      <c r="J6675">
        <v>43</v>
      </c>
      <c r="K6675">
        <v>43</v>
      </c>
      <c r="L6675">
        <v>0</v>
      </c>
      <c r="M6675">
        <v>2024</v>
      </c>
      <c r="N6675">
        <f>VLOOKUP(E6675, '2024D'!$A$2:$G$339, 2, FALSE)</f>
        <v>212</v>
      </c>
      <c r="O6675">
        <f>VLOOKUP(E6675, '2024D'!$A$2:$G$339, 3, FALSE)</f>
        <v>40210</v>
      </c>
      <c r="P6675">
        <f>_20206[[#This Row],[最低排名]]-_20206[[#This Row],[同分人数]]+1</f>
        <v>39999</v>
      </c>
      <c r="Q6675">
        <f>IF(O6675&gt;=开始!$B$6, 1, 0)</f>
        <v>1</v>
      </c>
      <c r="R6675">
        <f>_20206[[#This Row],[最低排名]]-开始!$B$6</f>
        <v>40210</v>
      </c>
    </row>
    <row r="6676" spans="1:18">
      <c r="A6676">
        <v>95102</v>
      </c>
      <c r="B6676" t="s">
        <v>2356</v>
      </c>
      <c r="C6676" t="str">
        <f t="shared" si="374"/>
        <v>新疆理工</v>
      </c>
      <c r="D6676" t="str">
        <f t="shared" si="375"/>
        <v>02</v>
      </c>
      <c r="E6676" t="s">
        <v>198</v>
      </c>
      <c r="F6676">
        <v>190</v>
      </c>
      <c r="G6676">
        <v>109</v>
      </c>
      <c r="H6676">
        <v>53</v>
      </c>
      <c r="I6676">
        <v>61</v>
      </c>
      <c r="J6676">
        <v>55</v>
      </c>
      <c r="K6676">
        <v>46</v>
      </c>
      <c r="L6676">
        <v>0</v>
      </c>
      <c r="M6676">
        <v>2024</v>
      </c>
      <c r="N6676">
        <f>VLOOKUP(E6676, '2024D'!$A$2:$G$339, 2, FALSE)</f>
        <v>194</v>
      </c>
      <c r="O6676">
        <f>VLOOKUP(E6676, '2024D'!$A$2:$G$339, 3, FALSE)</f>
        <v>41271</v>
      </c>
      <c r="P6676">
        <f>_20206[[#This Row],[最低排名]]-_20206[[#This Row],[同分人数]]+1</f>
        <v>41078</v>
      </c>
      <c r="Q6676">
        <f>IF(O6676&gt;=开始!$B$6, 1, 0)</f>
        <v>1</v>
      </c>
      <c r="R6676">
        <f>_20206[[#This Row],[最低排名]]-开始!$B$6</f>
        <v>41271</v>
      </c>
    </row>
    <row r="6677" spans="1:18">
      <c r="A6677">
        <v>95201</v>
      </c>
      <c r="B6677" t="s">
        <v>2357</v>
      </c>
      <c r="C6677" t="str">
        <f t="shared" si="374"/>
        <v>昌吉学院</v>
      </c>
      <c r="D6677" t="str">
        <f t="shared" si="375"/>
        <v>01</v>
      </c>
      <c r="E6677" t="s">
        <v>316</v>
      </c>
      <c r="F6677">
        <v>174</v>
      </c>
      <c r="G6677">
        <v>93</v>
      </c>
      <c r="H6677">
        <v>91</v>
      </c>
      <c r="I6677">
        <v>49</v>
      </c>
      <c r="J6677">
        <v>46</v>
      </c>
      <c r="K6677">
        <v>46</v>
      </c>
      <c r="L6677">
        <v>0</v>
      </c>
      <c r="M6677">
        <v>2024</v>
      </c>
      <c r="N6677">
        <f>VLOOKUP(E6677, '2024D'!$A$2:$G$339, 2, FALSE)</f>
        <v>162</v>
      </c>
      <c r="O6677">
        <f>VLOOKUP(E6677, '2024D'!$A$2:$G$339, 3, FALSE)</f>
        <v>41077</v>
      </c>
      <c r="P6677">
        <f>_20206[[#This Row],[最低排名]]-_20206[[#This Row],[同分人数]]+1</f>
        <v>40916</v>
      </c>
      <c r="Q6677">
        <f>IF(O6677&gt;=开始!$B$6, 1, 0)</f>
        <v>1</v>
      </c>
      <c r="R6677">
        <f>_20206[[#This Row],[最低排名]]-开始!$B$6</f>
        <v>41077</v>
      </c>
    </row>
    <row r="6678" spans="1:18">
      <c r="A6678">
        <v>95202</v>
      </c>
      <c r="B6678" t="s">
        <v>2358</v>
      </c>
      <c r="C6678" t="str">
        <f t="shared" si="374"/>
        <v>昌吉学院</v>
      </c>
      <c r="D6678" t="str">
        <f t="shared" si="375"/>
        <v>02</v>
      </c>
      <c r="E6678" t="s">
        <v>316</v>
      </c>
      <c r="F6678">
        <v>166</v>
      </c>
      <c r="G6678">
        <v>91</v>
      </c>
      <c r="H6678">
        <v>69</v>
      </c>
      <c r="I6678">
        <v>61</v>
      </c>
      <c r="J6678">
        <v>58</v>
      </c>
      <c r="K6678">
        <v>52</v>
      </c>
      <c r="L6678">
        <v>0</v>
      </c>
      <c r="M6678">
        <v>2024</v>
      </c>
      <c r="N6678">
        <f>VLOOKUP(E6678, '2024D'!$A$2:$G$339, 2, FALSE)</f>
        <v>162</v>
      </c>
      <c r="O6678">
        <f>VLOOKUP(E6678, '2024D'!$A$2:$G$339, 3, FALSE)</f>
        <v>41077</v>
      </c>
      <c r="P6678">
        <f>_20206[[#This Row],[最低排名]]-_20206[[#This Row],[同分人数]]+1</f>
        <v>40916</v>
      </c>
      <c r="Q6678">
        <f>IF(O6678&gt;=开始!$B$6, 1, 0)</f>
        <v>1</v>
      </c>
      <c r="R6678">
        <f>_20206[[#This Row],[最低排名]]-开始!$B$6</f>
        <v>41077</v>
      </c>
    </row>
    <row r="6679" spans="1:18">
      <c r="A6679">
        <v>96101</v>
      </c>
      <c r="B6679" t="s">
        <v>1512</v>
      </c>
      <c r="C6679" t="str">
        <f t="shared" si="374"/>
        <v>内江师院</v>
      </c>
      <c r="D6679" t="str">
        <f t="shared" si="375"/>
        <v>01</v>
      </c>
      <c r="E6679" t="s">
        <v>354</v>
      </c>
      <c r="F6679">
        <v>196</v>
      </c>
      <c r="G6679">
        <v>115</v>
      </c>
      <c r="H6679">
        <v>88</v>
      </c>
      <c r="I6679">
        <v>49</v>
      </c>
      <c r="J6679">
        <v>49</v>
      </c>
      <c r="K6679">
        <v>46</v>
      </c>
      <c r="L6679">
        <v>0</v>
      </c>
      <c r="M6679">
        <v>2024</v>
      </c>
      <c r="N6679">
        <f>VLOOKUP(E6679, '2024D'!$A$2:$G$339, 2, FALSE)</f>
        <v>204</v>
      </c>
      <c r="O6679">
        <f>VLOOKUP(E6679, '2024D'!$A$2:$G$339, 3, FALSE)</f>
        <v>36833</v>
      </c>
      <c r="P6679">
        <f>_20206[[#This Row],[最低排名]]-_20206[[#This Row],[同分人数]]+1</f>
        <v>36630</v>
      </c>
      <c r="Q6679">
        <f>IF(O6679&gt;=开始!$B$6, 1, 0)</f>
        <v>1</v>
      </c>
      <c r="R6679">
        <f>_20206[[#This Row],[最低排名]]-开始!$B$6</f>
        <v>36833</v>
      </c>
    </row>
    <row r="6680" spans="1:18">
      <c r="A6680">
        <v>96201</v>
      </c>
      <c r="B6680" t="s">
        <v>1514</v>
      </c>
      <c r="C6680" t="str">
        <f t="shared" si="374"/>
        <v>攀枝花</v>
      </c>
      <c r="D6680" t="str">
        <f t="shared" si="375"/>
        <v>01</v>
      </c>
      <c r="E6680" t="s">
        <v>431</v>
      </c>
      <c r="F6680">
        <v>205</v>
      </c>
      <c r="G6680">
        <v>111</v>
      </c>
      <c r="H6680">
        <v>95</v>
      </c>
      <c r="I6680">
        <v>61</v>
      </c>
      <c r="J6680">
        <v>52</v>
      </c>
      <c r="K6680">
        <v>49</v>
      </c>
      <c r="L6680">
        <v>0</v>
      </c>
      <c r="M6680">
        <v>2024</v>
      </c>
      <c r="N6680">
        <f>VLOOKUP(E6680, '2024D'!$A$2:$G$339, 2, FALSE)</f>
        <v>258</v>
      </c>
      <c r="O6680">
        <f>VLOOKUP(E6680, '2024D'!$A$2:$G$339, 3, FALSE)</f>
        <v>29014</v>
      </c>
      <c r="P6680">
        <f>_20206[[#This Row],[最低排名]]-_20206[[#This Row],[同分人数]]+1</f>
        <v>28757</v>
      </c>
      <c r="Q6680">
        <f>IF(O6680&gt;=开始!$B$6, 1, 0)</f>
        <v>1</v>
      </c>
      <c r="R6680">
        <f>_20206[[#This Row],[最低排名]]-开始!$B$6</f>
        <v>29014</v>
      </c>
    </row>
    <row r="6681" spans="1:18">
      <c r="A6681">
        <v>96202</v>
      </c>
      <c r="B6681" t="s">
        <v>1515</v>
      </c>
      <c r="C6681" t="str">
        <f t="shared" si="374"/>
        <v>攀枝花</v>
      </c>
      <c r="D6681" t="str">
        <f t="shared" si="375"/>
        <v>02</v>
      </c>
      <c r="E6681" t="s">
        <v>205</v>
      </c>
      <c r="F6681">
        <v>201</v>
      </c>
      <c r="G6681">
        <v>103</v>
      </c>
      <c r="H6681">
        <v>76</v>
      </c>
      <c r="I6681">
        <v>55</v>
      </c>
      <c r="J6681">
        <v>43</v>
      </c>
      <c r="K6681">
        <v>43</v>
      </c>
      <c r="L6681">
        <v>0</v>
      </c>
      <c r="M6681">
        <v>2024</v>
      </c>
      <c r="N6681">
        <f>VLOOKUP(E6681, '2024D'!$A$2:$G$339, 2, FALSE)</f>
        <v>207</v>
      </c>
      <c r="O6681">
        <f>VLOOKUP(E6681, '2024D'!$A$2:$G$339, 3, FALSE)</f>
        <v>38869</v>
      </c>
      <c r="P6681">
        <f>_20206[[#This Row],[最低排名]]-_20206[[#This Row],[同分人数]]+1</f>
        <v>38663</v>
      </c>
      <c r="Q6681">
        <f>IF(O6681&gt;=开始!$B$6, 1, 0)</f>
        <v>1</v>
      </c>
      <c r="R6681">
        <f>_20206[[#This Row],[最低排名]]-开始!$B$6</f>
        <v>38869</v>
      </c>
    </row>
    <row r="6682" spans="1:18">
      <c r="A6682">
        <v>96301</v>
      </c>
      <c r="B6682" t="s">
        <v>2359</v>
      </c>
      <c r="C6682" t="str">
        <f t="shared" si="374"/>
        <v>吉利学院</v>
      </c>
      <c r="D6682" t="str">
        <f t="shared" si="375"/>
        <v>01</v>
      </c>
      <c r="E6682" t="s">
        <v>1548</v>
      </c>
      <c r="F6682">
        <v>183</v>
      </c>
      <c r="G6682">
        <v>105</v>
      </c>
      <c r="H6682">
        <v>76</v>
      </c>
      <c r="I6682">
        <v>52</v>
      </c>
      <c r="J6682">
        <v>49</v>
      </c>
      <c r="K6682">
        <v>43</v>
      </c>
      <c r="L6682">
        <v>0</v>
      </c>
      <c r="M6682">
        <v>2024</v>
      </c>
      <c r="N6682">
        <f>VLOOKUP(E6682, '2024D'!$A$2:$G$339, 2, FALSE)</f>
        <v>161</v>
      </c>
      <c r="O6682">
        <f>VLOOKUP(E6682, '2024D'!$A$2:$G$339, 3, FALSE)</f>
        <v>41594</v>
      </c>
      <c r="P6682">
        <f>_20206[[#This Row],[最低排名]]-_20206[[#This Row],[同分人数]]+1</f>
        <v>41434</v>
      </c>
      <c r="Q6682">
        <f>IF(O6682&gt;=开始!$B$6, 1, 0)</f>
        <v>1</v>
      </c>
      <c r="R6682">
        <f>_20206[[#This Row],[最低排名]]-开始!$B$6</f>
        <v>41594</v>
      </c>
    </row>
    <row r="6683" spans="1:18">
      <c r="A6683">
        <v>96401</v>
      </c>
      <c r="B6683" t="s">
        <v>1516</v>
      </c>
      <c r="C6683" t="str">
        <f t="shared" si="374"/>
        <v>成都医学</v>
      </c>
      <c r="D6683" t="str">
        <f t="shared" si="375"/>
        <v>01</v>
      </c>
      <c r="E6683" t="s">
        <v>863</v>
      </c>
      <c r="F6683">
        <v>202</v>
      </c>
      <c r="G6683">
        <v>102</v>
      </c>
      <c r="H6683">
        <v>114</v>
      </c>
      <c r="I6683">
        <v>52</v>
      </c>
      <c r="J6683">
        <v>49</v>
      </c>
      <c r="K6683">
        <v>49</v>
      </c>
      <c r="L6683">
        <v>0</v>
      </c>
      <c r="M6683">
        <v>2024</v>
      </c>
      <c r="N6683">
        <f>VLOOKUP(E6683, '2024D'!$A$2:$G$339, 2, FALSE)</f>
        <v>250</v>
      </c>
      <c r="O6683">
        <f>VLOOKUP(E6683, '2024D'!$A$2:$G$339, 3, FALSE)</f>
        <v>28028</v>
      </c>
      <c r="P6683">
        <f>_20206[[#This Row],[最低排名]]-_20206[[#This Row],[同分人数]]+1</f>
        <v>27779</v>
      </c>
      <c r="Q6683">
        <f>IF(O6683&gt;=开始!$B$6, 1, 0)</f>
        <v>1</v>
      </c>
      <c r="R6683">
        <f>_20206[[#This Row],[最低排名]]-开始!$B$6</f>
        <v>28028</v>
      </c>
    </row>
    <row r="6684" spans="1:18">
      <c r="A6684">
        <v>96501</v>
      </c>
      <c r="B6684" t="s">
        <v>2360</v>
      </c>
      <c r="C6684" t="str">
        <f t="shared" si="374"/>
        <v>电科成院</v>
      </c>
      <c r="D6684" t="str">
        <f t="shared" si="375"/>
        <v>01</v>
      </c>
      <c r="E6684" t="s">
        <v>412</v>
      </c>
      <c r="F6684">
        <v>184</v>
      </c>
      <c r="G6684">
        <v>105</v>
      </c>
      <c r="H6684">
        <v>83</v>
      </c>
      <c r="I6684">
        <v>55</v>
      </c>
      <c r="J6684">
        <v>49</v>
      </c>
      <c r="K6684">
        <v>46</v>
      </c>
      <c r="L6684">
        <v>0</v>
      </c>
      <c r="M6684">
        <v>2024</v>
      </c>
      <c r="N6684">
        <f>VLOOKUP(E6684, '2024D'!$A$2:$G$339, 2, FALSE)</f>
        <v>210</v>
      </c>
      <c r="O6684">
        <f>VLOOKUP(E6684, '2024D'!$A$2:$G$339, 3, FALSE)</f>
        <v>39079</v>
      </c>
      <c r="P6684">
        <f>_20206[[#This Row],[最低排名]]-_20206[[#This Row],[同分人数]]+1</f>
        <v>38870</v>
      </c>
      <c r="Q6684">
        <f>IF(O6684&gt;=开始!$B$6, 1, 0)</f>
        <v>1</v>
      </c>
      <c r="R6684">
        <f>_20206[[#This Row],[最低排名]]-开始!$B$6</f>
        <v>39079</v>
      </c>
    </row>
    <row r="6685" spans="1:18">
      <c r="A6685">
        <v>96601</v>
      </c>
      <c r="B6685" t="s">
        <v>2361</v>
      </c>
      <c r="C6685" t="str">
        <f t="shared" si="374"/>
        <v>四川传媒</v>
      </c>
      <c r="D6685" t="str">
        <f t="shared" si="375"/>
        <v>01</v>
      </c>
      <c r="E6685" t="s">
        <v>738</v>
      </c>
      <c r="F6685">
        <v>183</v>
      </c>
      <c r="G6685">
        <v>94</v>
      </c>
      <c r="H6685">
        <v>82</v>
      </c>
      <c r="I6685">
        <v>58</v>
      </c>
      <c r="J6685">
        <v>46</v>
      </c>
      <c r="K6685">
        <v>43</v>
      </c>
      <c r="L6685">
        <v>0</v>
      </c>
      <c r="M6685">
        <v>2024</v>
      </c>
      <c r="N6685">
        <f>VLOOKUP(E6685, '2024D'!$A$2:$G$339, 2, FALSE)</f>
        <v>175</v>
      </c>
      <c r="O6685">
        <f>VLOOKUP(E6685, '2024D'!$A$2:$G$339, 3, FALSE)</f>
        <v>39998</v>
      </c>
      <c r="P6685">
        <f>_20206[[#This Row],[最低排名]]-_20206[[#This Row],[同分人数]]+1</f>
        <v>39824</v>
      </c>
      <c r="Q6685">
        <f>IF(O6685&gt;=开始!$B$6, 1, 0)</f>
        <v>1</v>
      </c>
      <c r="R6685">
        <f>_20206[[#This Row],[最低排名]]-开始!$B$6</f>
        <v>39998</v>
      </c>
    </row>
    <row r="6686" spans="1:18">
      <c r="A6686">
        <v>96602</v>
      </c>
      <c r="B6686" t="s">
        <v>2362</v>
      </c>
      <c r="C6686" t="str">
        <f t="shared" si="374"/>
        <v>四川传媒</v>
      </c>
      <c r="D6686" t="str">
        <f t="shared" si="375"/>
        <v>02</v>
      </c>
      <c r="E6686" t="s">
        <v>585</v>
      </c>
      <c r="F6686">
        <v>177</v>
      </c>
      <c r="G6686">
        <v>93</v>
      </c>
      <c r="H6686">
        <v>74</v>
      </c>
      <c r="I6686">
        <v>61</v>
      </c>
      <c r="J6686">
        <v>58</v>
      </c>
      <c r="K6686">
        <v>46</v>
      </c>
      <c r="L6686">
        <v>0</v>
      </c>
      <c r="M6686">
        <v>2024</v>
      </c>
      <c r="N6686">
        <f>VLOOKUP(E6686, '2024D'!$A$2:$G$339, 2, FALSE)</f>
        <v>190</v>
      </c>
      <c r="O6686">
        <f>VLOOKUP(E6686, '2024D'!$A$2:$G$339, 3, FALSE)</f>
        <v>39269</v>
      </c>
      <c r="P6686">
        <f>_20206[[#This Row],[最低排名]]-_20206[[#This Row],[同分人数]]+1</f>
        <v>39080</v>
      </c>
      <c r="Q6686">
        <f>IF(O6686&gt;=开始!$B$6, 1, 0)</f>
        <v>1</v>
      </c>
      <c r="R6686">
        <f>_20206[[#This Row],[最低排名]]-开始!$B$6</f>
        <v>39269</v>
      </c>
    </row>
    <row r="6687" spans="1:18">
      <c r="A6687">
        <v>96603</v>
      </c>
      <c r="B6687" t="s">
        <v>2363</v>
      </c>
      <c r="C6687" t="str">
        <f t="shared" ref="C6687:C6716" si="376">LEFT(B6687, FIND("(", B6687) - 1)</f>
        <v>四川传媒</v>
      </c>
      <c r="D6687" t="str">
        <f t="shared" si="375"/>
        <v>03</v>
      </c>
      <c r="E6687" t="s">
        <v>447</v>
      </c>
      <c r="F6687">
        <v>185</v>
      </c>
      <c r="G6687">
        <v>96</v>
      </c>
      <c r="H6687">
        <v>77</v>
      </c>
      <c r="I6687">
        <v>61</v>
      </c>
      <c r="J6687">
        <v>49</v>
      </c>
      <c r="K6687">
        <v>49</v>
      </c>
      <c r="L6687">
        <v>0</v>
      </c>
      <c r="M6687">
        <v>2024</v>
      </c>
      <c r="N6687">
        <f>VLOOKUP(E6687, '2024D'!$A$2:$G$339, 2, FALSE)</f>
        <v>213</v>
      </c>
      <c r="O6687">
        <f>VLOOKUP(E6687, '2024D'!$A$2:$G$339, 3, FALSE)</f>
        <v>38266</v>
      </c>
      <c r="P6687">
        <f>_20206[[#This Row],[最低排名]]-_20206[[#This Row],[同分人数]]+1</f>
        <v>38054</v>
      </c>
      <c r="Q6687">
        <f>IF(O6687&gt;=开始!$B$6, 1, 0)</f>
        <v>1</v>
      </c>
      <c r="R6687">
        <f>_20206[[#This Row],[最低排名]]-开始!$B$6</f>
        <v>38266</v>
      </c>
    </row>
    <row r="6688" spans="1:18">
      <c r="A6688">
        <v>97101</v>
      </c>
      <c r="B6688" t="s">
        <v>1506</v>
      </c>
      <c r="C6688" t="str">
        <f t="shared" si="376"/>
        <v>西藏大学</v>
      </c>
      <c r="D6688" t="str">
        <f t="shared" si="375"/>
        <v>01</v>
      </c>
      <c r="E6688" t="s">
        <v>309</v>
      </c>
      <c r="F6688">
        <v>193</v>
      </c>
      <c r="G6688">
        <v>100</v>
      </c>
      <c r="H6688">
        <v>90</v>
      </c>
      <c r="I6688">
        <v>61</v>
      </c>
      <c r="J6688">
        <v>49</v>
      </c>
      <c r="K6688">
        <v>49</v>
      </c>
      <c r="L6688">
        <v>0</v>
      </c>
      <c r="M6688">
        <v>2024</v>
      </c>
      <c r="N6688">
        <f>VLOOKUP(E6688, '2024D'!$A$2:$G$339, 2, FALSE)</f>
        <v>250</v>
      </c>
      <c r="O6688">
        <f>VLOOKUP(E6688, '2024D'!$A$2:$G$339, 3, FALSE)</f>
        <v>33781</v>
      </c>
      <c r="P6688">
        <f>_20206[[#This Row],[最低排名]]-_20206[[#This Row],[同分人数]]+1</f>
        <v>33532</v>
      </c>
      <c r="Q6688">
        <f>IF(O6688&gt;=开始!$B$6, 1, 0)</f>
        <v>1</v>
      </c>
      <c r="R6688">
        <f>_20206[[#This Row],[最低排名]]-开始!$B$6</f>
        <v>33781</v>
      </c>
    </row>
    <row r="6689" spans="1:18">
      <c r="A6689">
        <v>97102</v>
      </c>
      <c r="B6689" t="s">
        <v>1507</v>
      </c>
      <c r="C6689" t="str">
        <f t="shared" si="376"/>
        <v>西藏大学</v>
      </c>
      <c r="D6689" t="str">
        <f t="shared" si="375"/>
        <v>02</v>
      </c>
      <c r="E6689" t="s">
        <v>528</v>
      </c>
      <c r="F6689">
        <v>207</v>
      </c>
      <c r="G6689">
        <v>112</v>
      </c>
      <c r="H6689">
        <v>80</v>
      </c>
      <c r="I6689">
        <v>52</v>
      </c>
      <c r="J6689">
        <v>52</v>
      </c>
      <c r="K6689">
        <v>49</v>
      </c>
      <c r="L6689">
        <v>0</v>
      </c>
      <c r="M6689">
        <v>2024</v>
      </c>
      <c r="N6689">
        <f>VLOOKUP(E6689, '2024D'!$A$2:$G$339, 2, FALSE)</f>
        <v>240</v>
      </c>
      <c r="O6689">
        <f>VLOOKUP(E6689, '2024D'!$A$2:$G$339, 3, FALSE)</f>
        <v>34239</v>
      </c>
      <c r="P6689">
        <f>_20206[[#This Row],[最低排名]]-_20206[[#This Row],[同分人数]]+1</f>
        <v>34000</v>
      </c>
      <c r="Q6689">
        <f>IF(O6689&gt;=开始!$B$6, 1, 0)</f>
        <v>1</v>
      </c>
      <c r="R6689">
        <f>_20206[[#This Row],[最低排名]]-开始!$B$6</f>
        <v>34239</v>
      </c>
    </row>
    <row r="6690" spans="1:18">
      <c r="A6690">
        <v>97103</v>
      </c>
      <c r="B6690" t="s">
        <v>1508</v>
      </c>
      <c r="C6690" t="str">
        <f t="shared" si="376"/>
        <v>西藏大学</v>
      </c>
      <c r="D6690" t="str">
        <f t="shared" ref="D6690:D6716" si="377">MID(B6690, FIND("(", B6690) + 1, FIND(")", B6690) - FIND("(", B6690) - 1)</f>
        <v>03</v>
      </c>
      <c r="E6690" t="s">
        <v>180</v>
      </c>
      <c r="F6690">
        <v>190</v>
      </c>
      <c r="G6690">
        <v>100</v>
      </c>
      <c r="H6690">
        <v>101</v>
      </c>
      <c r="I6690">
        <v>58</v>
      </c>
      <c r="J6690">
        <v>55</v>
      </c>
      <c r="K6690">
        <v>46</v>
      </c>
      <c r="L6690">
        <v>0</v>
      </c>
      <c r="M6690">
        <v>2024</v>
      </c>
      <c r="N6690">
        <f>VLOOKUP(E6690, '2024D'!$A$2:$G$339, 2, FALSE)</f>
        <v>239</v>
      </c>
      <c r="O6690">
        <f>VLOOKUP(E6690, '2024D'!$A$2:$G$339, 3, FALSE)</f>
        <v>31904</v>
      </c>
      <c r="P6690">
        <f>_20206[[#This Row],[最低排名]]-_20206[[#This Row],[同分人数]]+1</f>
        <v>31666</v>
      </c>
      <c r="Q6690">
        <f>IF(O6690&gt;=开始!$B$6, 1, 0)</f>
        <v>1</v>
      </c>
      <c r="R6690">
        <f>_20206[[#This Row],[最低排名]]-开始!$B$6</f>
        <v>31904</v>
      </c>
    </row>
    <row r="6691" spans="1:18">
      <c r="A6691">
        <v>97104</v>
      </c>
      <c r="B6691" t="s">
        <v>1509</v>
      </c>
      <c r="C6691" t="str">
        <f t="shared" si="376"/>
        <v>西藏大学</v>
      </c>
      <c r="D6691" t="str">
        <f t="shared" si="377"/>
        <v>04</v>
      </c>
      <c r="E6691" t="s">
        <v>335</v>
      </c>
      <c r="F6691">
        <v>178</v>
      </c>
      <c r="G6691">
        <v>94</v>
      </c>
      <c r="H6691">
        <v>89</v>
      </c>
      <c r="I6691">
        <v>67</v>
      </c>
      <c r="J6691">
        <v>61</v>
      </c>
      <c r="K6691">
        <v>52</v>
      </c>
      <c r="L6691">
        <v>0</v>
      </c>
      <c r="M6691">
        <v>2024</v>
      </c>
      <c r="N6691">
        <f>VLOOKUP(E6691, '2024D'!$A$2:$G$339, 2, FALSE)</f>
        <v>251</v>
      </c>
      <c r="O6691">
        <f>VLOOKUP(E6691, '2024D'!$A$2:$G$339, 3, FALSE)</f>
        <v>32641</v>
      </c>
      <c r="P6691">
        <f>_20206[[#This Row],[最低排名]]-_20206[[#This Row],[同分人数]]+1</f>
        <v>32391</v>
      </c>
      <c r="Q6691">
        <f>IF(O6691&gt;=开始!$B$6, 1, 0)</f>
        <v>1</v>
      </c>
      <c r="R6691">
        <f>_20206[[#This Row],[最低排名]]-开始!$B$6</f>
        <v>32641</v>
      </c>
    </row>
    <row r="6692" spans="1:18">
      <c r="A6692">
        <v>97105</v>
      </c>
      <c r="B6692" t="s">
        <v>1510</v>
      </c>
      <c r="C6692" t="str">
        <f t="shared" si="376"/>
        <v>西藏大学</v>
      </c>
      <c r="D6692" t="str">
        <f t="shared" si="377"/>
        <v>05</v>
      </c>
      <c r="E6692" t="s">
        <v>528</v>
      </c>
      <c r="F6692">
        <v>199</v>
      </c>
      <c r="G6692">
        <v>102</v>
      </c>
      <c r="H6692">
        <v>88</v>
      </c>
      <c r="I6692">
        <v>55</v>
      </c>
      <c r="J6692">
        <v>49</v>
      </c>
      <c r="K6692">
        <v>49</v>
      </c>
      <c r="L6692">
        <v>0</v>
      </c>
      <c r="M6692">
        <v>2024</v>
      </c>
      <c r="N6692">
        <f>VLOOKUP(E6692, '2024D'!$A$2:$G$339, 2, FALSE)</f>
        <v>240</v>
      </c>
      <c r="O6692">
        <f>VLOOKUP(E6692, '2024D'!$A$2:$G$339, 3, FALSE)</f>
        <v>34239</v>
      </c>
      <c r="P6692">
        <f>_20206[[#This Row],[最低排名]]-_20206[[#This Row],[同分人数]]+1</f>
        <v>34000</v>
      </c>
      <c r="Q6692">
        <f>IF(O6692&gt;=开始!$B$6, 1, 0)</f>
        <v>1</v>
      </c>
      <c r="R6692">
        <f>_20206[[#This Row],[最低排名]]-开始!$B$6</f>
        <v>34239</v>
      </c>
    </row>
    <row r="6693" spans="1:18">
      <c r="A6693" t="s">
        <v>2375</v>
      </c>
      <c r="B6693" t="s">
        <v>2364</v>
      </c>
      <c r="C6693" t="str">
        <f t="shared" si="376"/>
        <v>复旦大学</v>
      </c>
      <c r="D6693" t="str">
        <f t="shared" si="377"/>
        <v>Q5</v>
      </c>
      <c r="E6693" t="s">
        <v>0</v>
      </c>
      <c r="M6693">
        <v>2024</v>
      </c>
      <c r="N6693">
        <f>VLOOKUP(E6693, '2024D'!$A$2:$G$339, 2, FALSE)</f>
        <v>2684</v>
      </c>
      <c r="O6693">
        <f>VLOOKUP(E6693, '2024D'!$A$2:$G$339, 3, FALSE)</f>
        <v>2684</v>
      </c>
      <c r="P6693">
        <f>_20206[[#This Row],[最低排名]]-_20206[[#This Row],[同分人数]]+1</f>
        <v>1</v>
      </c>
      <c r="Q6693">
        <f>IF(O6693&gt;=开始!$B$6, 1, 0)</f>
        <v>1</v>
      </c>
      <c r="R6693">
        <f>_20206[[#This Row],[最低排名]]-开始!$B$6</f>
        <v>2684</v>
      </c>
    </row>
    <row r="6694" spans="1:18">
      <c r="A6694" t="s">
        <v>2089</v>
      </c>
      <c r="B6694" t="s">
        <v>2141</v>
      </c>
      <c r="C6694" t="str">
        <f t="shared" si="376"/>
        <v>上海交大</v>
      </c>
      <c r="D6694" t="str">
        <f t="shared" si="377"/>
        <v>Q2</v>
      </c>
      <c r="E6694" t="s">
        <v>0</v>
      </c>
      <c r="M6694">
        <v>2024</v>
      </c>
      <c r="N6694">
        <f>VLOOKUP(E6694, '2024D'!$A$2:$G$339, 2, FALSE)</f>
        <v>2684</v>
      </c>
      <c r="O6694">
        <f>VLOOKUP(E6694, '2024D'!$A$2:$G$339, 3, FALSE)</f>
        <v>2684</v>
      </c>
      <c r="P6694">
        <f>_20206[[#This Row],[最低排名]]-_20206[[#This Row],[同分人数]]+1</f>
        <v>1</v>
      </c>
      <c r="Q6694">
        <f>IF(O6694&gt;=开始!$B$6, 1, 0)</f>
        <v>1</v>
      </c>
      <c r="R6694">
        <f>_20206[[#This Row],[最低排名]]-开始!$B$6</f>
        <v>2684</v>
      </c>
    </row>
    <row r="6695" spans="1:18">
      <c r="A6695" t="s">
        <v>2163</v>
      </c>
      <c r="B6695" t="s">
        <v>2168</v>
      </c>
      <c r="C6695" t="str">
        <f t="shared" si="376"/>
        <v>上海交大</v>
      </c>
      <c r="D6695" t="str">
        <f t="shared" si="377"/>
        <v>Q3</v>
      </c>
      <c r="E6695" t="s">
        <v>0</v>
      </c>
      <c r="M6695">
        <v>2024</v>
      </c>
      <c r="N6695">
        <f>VLOOKUP(E6695, '2024D'!$A$2:$G$339, 2, FALSE)</f>
        <v>2684</v>
      </c>
      <c r="O6695">
        <f>VLOOKUP(E6695, '2024D'!$A$2:$G$339, 3, FALSE)</f>
        <v>2684</v>
      </c>
      <c r="P6695">
        <f>_20206[[#This Row],[最低排名]]-_20206[[#This Row],[同分人数]]+1</f>
        <v>1</v>
      </c>
      <c r="Q6695">
        <f>IF(O6695&gt;=开始!$B$6, 1, 0)</f>
        <v>1</v>
      </c>
      <c r="R6695">
        <f>_20206[[#This Row],[最低排名]]-开始!$B$6</f>
        <v>2684</v>
      </c>
    </row>
    <row r="6696" spans="1:18">
      <c r="A6696" t="s">
        <v>2090</v>
      </c>
      <c r="B6696" t="s">
        <v>2142</v>
      </c>
      <c r="C6696" t="str">
        <f t="shared" si="376"/>
        <v>同济大学</v>
      </c>
      <c r="D6696" t="str">
        <f t="shared" si="377"/>
        <v>Q3</v>
      </c>
      <c r="E6696" t="s">
        <v>254</v>
      </c>
      <c r="F6696">
        <v>245</v>
      </c>
      <c r="G6696">
        <v>135</v>
      </c>
      <c r="H6696">
        <v>134</v>
      </c>
      <c r="I6696">
        <v>67</v>
      </c>
      <c r="J6696">
        <v>64</v>
      </c>
      <c r="K6696">
        <v>55</v>
      </c>
      <c r="L6696">
        <v>0</v>
      </c>
      <c r="M6696">
        <v>2024</v>
      </c>
      <c r="N6696">
        <f>VLOOKUP(E6696, '2024D'!$A$2:$G$339, 2, FALSE)</f>
        <v>178</v>
      </c>
      <c r="O6696">
        <f>VLOOKUP(E6696, '2024D'!$A$2:$G$339, 3, FALSE)</f>
        <v>5019</v>
      </c>
      <c r="P6696">
        <f>_20206[[#This Row],[最低排名]]-_20206[[#This Row],[同分人数]]+1</f>
        <v>4842</v>
      </c>
      <c r="Q6696">
        <f>IF(O6696&gt;=开始!$B$6, 1, 0)</f>
        <v>1</v>
      </c>
      <c r="R6696">
        <f>_20206[[#This Row],[最低排名]]-开始!$B$6</f>
        <v>5019</v>
      </c>
    </row>
    <row r="6697" spans="1:18">
      <c r="A6697" t="s">
        <v>2091</v>
      </c>
      <c r="B6697" t="s">
        <v>2143</v>
      </c>
      <c r="C6697" t="str">
        <f t="shared" si="376"/>
        <v>同济大学</v>
      </c>
      <c r="D6697" t="str">
        <f t="shared" si="377"/>
        <v>Q4</v>
      </c>
      <c r="E6697" t="s">
        <v>20</v>
      </c>
      <c r="F6697">
        <v>229</v>
      </c>
      <c r="G6697">
        <v>119</v>
      </c>
      <c r="H6697">
        <v>117</v>
      </c>
      <c r="I6697">
        <v>67</v>
      </c>
      <c r="J6697">
        <v>64</v>
      </c>
      <c r="K6697">
        <v>64</v>
      </c>
      <c r="L6697">
        <v>0</v>
      </c>
      <c r="M6697">
        <v>2024</v>
      </c>
      <c r="N6697">
        <f>VLOOKUP(E6697, '2024D'!$A$2:$G$339, 2, FALSE)</f>
        <v>207</v>
      </c>
      <c r="O6697">
        <f>VLOOKUP(E6697, '2024D'!$A$2:$G$339, 3, FALSE)</f>
        <v>9624</v>
      </c>
      <c r="P6697">
        <f>_20206[[#This Row],[最低排名]]-_20206[[#This Row],[同分人数]]+1</f>
        <v>9418</v>
      </c>
      <c r="Q6697">
        <f>IF(O6697&gt;=开始!$B$6, 1, 0)</f>
        <v>1</v>
      </c>
      <c r="R6697">
        <f>_20206[[#This Row],[最低排名]]-开始!$B$6</f>
        <v>9624</v>
      </c>
    </row>
    <row r="6698" spans="1:18">
      <c r="A6698" t="s">
        <v>2376</v>
      </c>
      <c r="B6698" t="s">
        <v>2365</v>
      </c>
      <c r="C6698" t="str">
        <f t="shared" si="376"/>
        <v>同济大学</v>
      </c>
      <c r="D6698" t="str">
        <f t="shared" si="377"/>
        <v>Q5</v>
      </c>
      <c r="E6698" t="s">
        <v>158</v>
      </c>
      <c r="F6698">
        <v>237</v>
      </c>
      <c r="G6698">
        <v>133</v>
      </c>
      <c r="H6698">
        <v>123</v>
      </c>
      <c r="I6698">
        <v>64</v>
      </c>
      <c r="J6698">
        <v>64</v>
      </c>
      <c r="K6698">
        <v>61</v>
      </c>
      <c r="L6698">
        <v>0</v>
      </c>
      <c r="M6698">
        <v>2024</v>
      </c>
      <c r="N6698">
        <f>VLOOKUP(E6698, '2024D'!$A$2:$G$339, 2, FALSE)</f>
        <v>177</v>
      </c>
      <c r="O6698">
        <f>VLOOKUP(E6698, '2024D'!$A$2:$G$339, 3, FALSE)</f>
        <v>7975</v>
      </c>
      <c r="P6698">
        <f>_20206[[#This Row],[最低排名]]-_20206[[#This Row],[同分人数]]+1</f>
        <v>7799</v>
      </c>
      <c r="Q6698">
        <f>IF(O6698&gt;=开始!$B$6, 1, 0)</f>
        <v>1</v>
      </c>
      <c r="R6698">
        <f>_20206[[#This Row],[最低排名]]-开始!$B$6</f>
        <v>7975</v>
      </c>
    </row>
    <row r="6699" spans="1:18">
      <c r="A6699" t="s">
        <v>2092</v>
      </c>
      <c r="B6699" t="s">
        <v>2144</v>
      </c>
      <c r="C6699" t="str">
        <f t="shared" si="376"/>
        <v>华东师大</v>
      </c>
      <c r="D6699" t="str">
        <f t="shared" si="377"/>
        <v>Q5</v>
      </c>
      <c r="E6699" t="s">
        <v>35</v>
      </c>
      <c r="F6699">
        <v>235</v>
      </c>
      <c r="G6699">
        <v>125</v>
      </c>
      <c r="H6699">
        <v>135</v>
      </c>
      <c r="I6699">
        <v>67</v>
      </c>
      <c r="J6699">
        <v>64</v>
      </c>
      <c r="K6699">
        <v>61</v>
      </c>
      <c r="L6699">
        <v>0</v>
      </c>
      <c r="M6699">
        <v>2024</v>
      </c>
      <c r="N6699">
        <f>VLOOKUP(E6699, '2024D'!$A$2:$G$339, 2, FALSE)</f>
        <v>188</v>
      </c>
      <c r="O6699">
        <f>VLOOKUP(E6699, '2024D'!$A$2:$G$339, 3, FALSE)</f>
        <v>5544</v>
      </c>
      <c r="P6699">
        <f>_20206[[#This Row],[最低排名]]-_20206[[#This Row],[同分人数]]+1</f>
        <v>5357</v>
      </c>
      <c r="Q6699">
        <f>IF(O6699&gt;=开始!$B$6, 1, 0)</f>
        <v>1</v>
      </c>
      <c r="R6699">
        <f>_20206[[#This Row],[最低排名]]-开始!$B$6</f>
        <v>5544</v>
      </c>
    </row>
    <row r="6700" spans="1:18">
      <c r="A6700" t="s">
        <v>2377</v>
      </c>
      <c r="B6700" t="s">
        <v>2366</v>
      </c>
      <c r="C6700" t="str">
        <f t="shared" si="376"/>
        <v>华东师大</v>
      </c>
      <c r="D6700" t="str">
        <f t="shared" si="377"/>
        <v>Q6</v>
      </c>
      <c r="E6700" t="s">
        <v>35</v>
      </c>
      <c r="F6700">
        <v>234</v>
      </c>
      <c r="G6700">
        <v>129</v>
      </c>
      <c r="H6700">
        <v>127</v>
      </c>
      <c r="I6700">
        <v>67</v>
      </c>
      <c r="J6700">
        <v>67</v>
      </c>
      <c r="K6700">
        <v>67</v>
      </c>
      <c r="L6700">
        <v>0</v>
      </c>
      <c r="M6700">
        <v>2024</v>
      </c>
      <c r="N6700">
        <f>VLOOKUP(E6700, '2024D'!$A$2:$G$339, 2, FALSE)</f>
        <v>188</v>
      </c>
      <c r="O6700">
        <f>VLOOKUP(E6700, '2024D'!$A$2:$G$339, 3, FALSE)</f>
        <v>5544</v>
      </c>
      <c r="P6700">
        <f>_20206[[#This Row],[最低排名]]-_20206[[#This Row],[同分人数]]+1</f>
        <v>5357</v>
      </c>
      <c r="Q6700">
        <f>IF(O6700&gt;=开始!$B$6, 1, 0)</f>
        <v>1</v>
      </c>
      <c r="R6700">
        <f>_20206[[#This Row],[最低排名]]-开始!$B$6</f>
        <v>5544</v>
      </c>
    </row>
    <row r="6701" spans="1:18">
      <c r="A6701" t="s">
        <v>2164</v>
      </c>
      <c r="B6701" t="s">
        <v>2169</v>
      </c>
      <c r="C6701" t="str">
        <f t="shared" si="376"/>
        <v>华东政法</v>
      </c>
      <c r="D6701" t="str">
        <f t="shared" si="377"/>
        <v>Q5</v>
      </c>
      <c r="E6701" t="s">
        <v>502</v>
      </c>
      <c r="F6701">
        <v>237</v>
      </c>
      <c r="G6701">
        <v>123</v>
      </c>
      <c r="H6701">
        <v>113</v>
      </c>
      <c r="I6701">
        <v>67</v>
      </c>
      <c r="J6701">
        <v>52</v>
      </c>
      <c r="K6701">
        <v>52</v>
      </c>
      <c r="L6701">
        <v>0</v>
      </c>
      <c r="M6701">
        <v>2024</v>
      </c>
      <c r="N6701">
        <f>VLOOKUP(E6701, '2024D'!$A$2:$G$339, 2, FALSE)</f>
        <v>255</v>
      </c>
      <c r="O6701">
        <f>VLOOKUP(E6701, '2024D'!$A$2:$G$339, 3, FALSE)</f>
        <v>14281</v>
      </c>
      <c r="P6701">
        <f>_20206[[#This Row],[最低排名]]-_20206[[#This Row],[同分人数]]+1</f>
        <v>14027</v>
      </c>
      <c r="Q6701">
        <f>IF(O6701&gt;=开始!$B$6, 1, 0)</f>
        <v>1</v>
      </c>
      <c r="R6701">
        <f>_20206[[#This Row],[最低排名]]-开始!$B$6</f>
        <v>14281</v>
      </c>
    </row>
    <row r="6702" spans="1:18">
      <c r="A6702" t="s">
        <v>2094</v>
      </c>
      <c r="B6702" t="s">
        <v>2146</v>
      </c>
      <c r="C6702" t="str">
        <f t="shared" si="376"/>
        <v>复旦医学</v>
      </c>
      <c r="D6702" t="str">
        <f t="shared" si="377"/>
        <v>Q2</v>
      </c>
      <c r="E6702" t="s">
        <v>254</v>
      </c>
      <c r="F6702">
        <v>232</v>
      </c>
      <c r="G6702">
        <v>117</v>
      </c>
      <c r="H6702">
        <v>138</v>
      </c>
      <c r="I6702">
        <v>67</v>
      </c>
      <c r="J6702">
        <v>64</v>
      </c>
      <c r="K6702">
        <v>64</v>
      </c>
      <c r="L6702">
        <v>0</v>
      </c>
      <c r="M6702">
        <v>2024</v>
      </c>
      <c r="N6702">
        <f>VLOOKUP(E6702, '2024D'!$A$2:$G$339, 2, FALSE)</f>
        <v>178</v>
      </c>
      <c r="O6702">
        <f>VLOOKUP(E6702, '2024D'!$A$2:$G$339, 3, FALSE)</f>
        <v>5019</v>
      </c>
      <c r="P6702">
        <f>_20206[[#This Row],[最低排名]]-_20206[[#This Row],[同分人数]]+1</f>
        <v>4842</v>
      </c>
      <c r="Q6702">
        <f>IF(O6702&gt;=开始!$B$6, 1, 0)</f>
        <v>1</v>
      </c>
      <c r="R6702">
        <f>_20206[[#This Row],[最低排名]]-开始!$B$6</f>
        <v>5019</v>
      </c>
    </row>
    <row r="6703" spans="1:18">
      <c r="A6703" t="s">
        <v>2378</v>
      </c>
      <c r="B6703" t="s">
        <v>2367</v>
      </c>
      <c r="C6703" t="str">
        <f t="shared" si="376"/>
        <v>上海大学</v>
      </c>
      <c r="D6703" t="str">
        <f t="shared" si="377"/>
        <v>Q5</v>
      </c>
      <c r="E6703" t="s">
        <v>105</v>
      </c>
      <c r="F6703">
        <v>224</v>
      </c>
      <c r="G6703">
        <v>126</v>
      </c>
      <c r="H6703">
        <v>119</v>
      </c>
      <c r="I6703">
        <v>67</v>
      </c>
      <c r="J6703">
        <v>67</v>
      </c>
      <c r="K6703">
        <v>61</v>
      </c>
      <c r="L6703">
        <v>0</v>
      </c>
      <c r="M6703">
        <v>2024</v>
      </c>
      <c r="N6703">
        <f>VLOOKUP(E6703, '2024D'!$A$2:$G$339, 2, FALSE)</f>
        <v>237</v>
      </c>
      <c r="O6703">
        <f>VLOOKUP(E6703, '2024D'!$A$2:$G$339, 3, FALSE)</f>
        <v>10306</v>
      </c>
      <c r="P6703">
        <f>_20206[[#This Row],[最低排名]]-_20206[[#This Row],[同分人数]]+1</f>
        <v>10070</v>
      </c>
      <c r="Q6703">
        <f>IF(O6703&gt;=开始!$B$6, 1, 0)</f>
        <v>1</v>
      </c>
      <c r="R6703">
        <f>_20206[[#This Row],[最低排名]]-开始!$B$6</f>
        <v>10306</v>
      </c>
    </row>
    <row r="6704" spans="1:18">
      <c r="A6704" t="s">
        <v>2379</v>
      </c>
      <c r="B6704" t="s">
        <v>2368</v>
      </c>
      <c r="C6704" t="str">
        <f t="shared" si="376"/>
        <v>上海大学</v>
      </c>
      <c r="D6704" t="str">
        <f t="shared" si="377"/>
        <v>Q6</v>
      </c>
      <c r="E6704" t="s">
        <v>607</v>
      </c>
      <c r="F6704">
        <v>206</v>
      </c>
      <c r="G6704">
        <v>105</v>
      </c>
      <c r="H6704">
        <v>127</v>
      </c>
      <c r="I6704">
        <v>70</v>
      </c>
      <c r="J6704">
        <v>67</v>
      </c>
      <c r="K6704">
        <v>67</v>
      </c>
      <c r="L6704">
        <v>0</v>
      </c>
      <c r="M6704">
        <v>2024</v>
      </c>
      <c r="N6704">
        <f>VLOOKUP(E6704, '2024D'!$A$2:$G$339, 2, FALSE)</f>
        <v>232</v>
      </c>
      <c r="O6704">
        <f>VLOOKUP(E6704, '2024D'!$A$2:$G$339, 3, FALSE)</f>
        <v>10538</v>
      </c>
      <c r="P6704">
        <f>_20206[[#This Row],[最低排名]]-_20206[[#This Row],[同分人数]]+1</f>
        <v>10307</v>
      </c>
      <c r="Q6704">
        <f>IF(O6704&gt;=开始!$B$6, 1, 0)</f>
        <v>1</v>
      </c>
      <c r="R6704">
        <f>_20206[[#This Row],[最低排名]]-开始!$B$6</f>
        <v>10538</v>
      </c>
    </row>
    <row r="6705" spans="1:18">
      <c r="A6705" t="s">
        <v>2095</v>
      </c>
      <c r="B6705" t="s">
        <v>2147</v>
      </c>
      <c r="C6705" t="str">
        <f t="shared" si="376"/>
        <v>交大医学</v>
      </c>
      <c r="D6705" t="str">
        <f t="shared" si="377"/>
        <v>Q2</v>
      </c>
      <c r="E6705" t="s">
        <v>11</v>
      </c>
      <c r="F6705">
        <v>237</v>
      </c>
      <c r="G6705">
        <v>124</v>
      </c>
      <c r="H6705">
        <v>138</v>
      </c>
      <c r="I6705">
        <v>67</v>
      </c>
      <c r="J6705">
        <v>67</v>
      </c>
      <c r="K6705">
        <v>64</v>
      </c>
      <c r="L6705">
        <v>0</v>
      </c>
      <c r="M6705">
        <v>2024</v>
      </c>
      <c r="N6705">
        <f>VLOOKUP(E6705, '2024D'!$A$2:$G$339, 2, FALSE)</f>
        <v>145</v>
      </c>
      <c r="O6705">
        <f>VLOOKUP(E6705, '2024D'!$A$2:$G$339, 3, FALSE)</f>
        <v>3676</v>
      </c>
      <c r="P6705">
        <f>_20206[[#This Row],[最低排名]]-_20206[[#This Row],[同分人数]]+1</f>
        <v>3532</v>
      </c>
      <c r="Q6705">
        <f>IF(O6705&gt;=开始!$B$6, 1, 0)</f>
        <v>1</v>
      </c>
      <c r="R6705">
        <f>_20206[[#This Row],[最低排名]]-开始!$B$6</f>
        <v>3676</v>
      </c>
    </row>
    <row r="6706" spans="1:18">
      <c r="A6706" t="s">
        <v>2165</v>
      </c>
      <c r="B6706" t="s">
        <v>2170</v>
      </c>
      <c r="C6706" t="str">
        <f t="shared" si="376"/>
        <v>交大医学</v>
      </c>
      <c r="D6706" t="str">
        <f t="shared" si="377"/>
        <v>Q3</v>
      </c>
      <c r="E6706" t="s">
        <v>27</v>
      </c>
      <c r="F6706">
        <v>248</v>
      </c>
      <c r="G6706">
        <v>125</v>
      </c>
      <c r="H6706">
        <v>136</v>
      </c>
      <c r="I6706">
        <v>67</v>
      </c>
      <c r="J6706">
        <v>64</v>
      </c>
      <c r="K6706">
        <v>52</v>
      </c>
      <c r="L6706">
        <v>0</v>
      </c>
      <c r="M6706">
        <v>2024</v>
      </c>
      <c r="N6706">
        <f>VLOOKUP(E6706, '2024D'!$A$2:$G$339, 2, FALSE)</f>
        <v>163</v>
      </c>
      <c r="O6706">
        <f>VLOOKUP(E6706, '2024D'!$A$2:$G$339, 3, FALSE)</f>
        <v>4662</v>
      </c>
      <c r="P6706">
        <f>_20206[[#This Row],[最低排名]]-_20206[[#This Row],[同分人数]]+1</f>
        <v>4500</v>
      </c>
      <c r="Q6706">
        <f>IF(O6706&gt;=开始!$B$6, 1, 0)</f>
        <v>1</v>
      </c>
      <c r="R6706">
        <f>_20206[[#This Row],[最低排名]]-开始!$B$6</f>
        <v>4662</v>
      </c>
    </row>
    <row r="6707" spans="1:18">
      <c r="A6707" t="s">
        <v>2380</v>
      </c>
      <c r="B6707" t="s">
        <v>2369</v>
      </c>
      <c r="C6707" t="str">
        <f t="shared" si="376"/>
        <v>上海师大</v>
      </c>
      <c r="D6707" t="str">
        <f t="shared" si="377"/>
        <v>Q5</v>
      </c>
      <c r="E6707" t="s">
        <v>39</v>
      </c>
      <c r="F6707">
        <v>208</v>
      </c>
      <c r="G6707">
        <v>114</v>
      </c>
      <c r="H6707">
        <v>108</v>
      </c>
      <c r="I6707">
        <v>67</v>
      </c>
      <c r="J6707">
        <v>67</v>
      </c>
      <c r="K6707">
        <v>52</v>
      </c>
      <c r="L6707">
        <v>0</v>
      </c>
      <c r="M6707">
        <v>2024</v>
      </c>
      <c r="N6707">
        <f>VLOOKUP(E6707, '2024D'!$A$2:$G$339, 2, FALSE)</f>
        <v>241</v>
      </c>
      <c r="O6707">
        <f>VLOOKUP(E6707, '2024D'!$A$2:$G$339, 3, FALSE)</f>
        <v>19008</v>
      </c>
      <c r="P6707">
        <f>_20206[[#This Row],[最低排名]]-_20206[[#This Row],[同分人数]]+1</f>
        <v>18768</v>
      </c>
      <c r="Q6707">
        <f>IF(O6707&gt;=开始!$B$6, 1, 0)</f>
        <v>1</v>
      </c>
      <c r="R6707">
        <f>_20206[[#This Row],[最低排名]]-开始!$B$6</f>
        <v>19008</v>
      </c>
    </row>
    <row r="6708" spans="1:18">
      <c r="A6708" t="s">
        <v>2381</v>
      </c>
      <c r="B6708" t="s">
        <v>2370</v>
      </c>
      <c r="C6708" t="str">
        <f t="shared" si="376"/>
        <v>上海商院</v>
      </c>
      <c r="D6708" t="str">
        <f t="shared" si="377"/>
        <v>Q5</v>
      </c>
      <c r="E6708" t="s">
        <v>54</v>
      </c>
      <c r="F6708">
        <v>177</v>
      </c>
      <c r="G6708">
        <v>91</v>
      </c>
      <c r="H6708">
        <v>99</v>
      </c>
      <c r="I6708">
        <v>55</v>
      </c>
      <c r="J6708">
        <v>55</v>
      </c>
      <c r="K6708">
        <v>55</v>
      </c>
      <c r="L6708">
        <v>0</v>
      </c>
      <c r="M6708">
        <v>2024</v>
      </c>
      <c r="N6708">
        <f>VLOOKUP(E6708, '2024D'!$A$2:$G$339, 2, FALSE)</f>
        <v>218</v>
      </c>
      <c r="O6708">
        <f>VLOOKUP(E6708, '2024D'!$A$2:$G$339, 3, FALSE)</f>
        <v>33999</v>
      </c>
      <c r="P6708">
        <f>_20206[[#This Row],[最低排名]]-_20206[[#This Row],[同分人数]]+1</f>
        <v>33782</v>
      </c>
      <c r="Q6708">
        <f>IF(O6708&gt;=开始!$B$6, 1, 0)</f>
        <v>1</v>
      </c>
      <c r="R6708">
        <f>_20206[[#This Row],[最低排名]]-开始!$B$6</f>
        <v>33999</v>
      </c>
    </row>
    <row r="6709" spans="1:18">
      <c r="A6709" t="s">
        <v>2382</v>
      </c>
      <c r="B6709" t="s">
        <v>2371</v>
      </c>
      <c r="C6709" t="str">
        <f t="shared" si="376"/>
        <v>上海政法</v>
      </c>
      <c r="D6709" t="str">
        <f t="shared" si="377"/>
        <v>Q7</v>
      </c>
      <c r="E6709" t="s">
        <v>81</v>
      </c>
      <c r="F6709">
        <v>202</v>
      </c>
      <c r="G6709">
        <v>104</v>
      </c>
      <c r="H6709">
        <v>107</v>
      </c>
      <c r="I6709">
        <v>61</v>
      </c>
      <c r="J6709">
        <v>61</v>
      </c>
      <c r="K6709">
        <v>61</v>
      </c>
      <c r="L6709">
        <v>0</v>
      </c>
      <c r="M6709">
        <v>2024</v>
      </c>
      <c r="N6709">
        <f>VLOOKUP(E6709, '2024D'!$A$2:$G$339, 2, FALSE)</f>
        <v>247</v>
      </c>
      <c r="O6709">
        <f>VLOOKUP(E6709, '2024D'!$A$2:$G$339, 3, FALSE)</f>
        <v>21473</v>
      </c>
      <c r="P6709">
        <f>_20206[[#This Row],[最低排名]]-_20206[[#This Row],[同分人数]]+1</f>
        <v>21227</v>
      </c>
      <c r="Q6709">
        <f>IF(O6709&gt;=开始!$B$6, 1, 0)</f>
        <v>1</v>
      </c>
      <c r="R6709">
        <f>_20206[[#This Row],[最低排名]]-开始!$B$6</f>
        <v>21473</v>
      </c>
    </row>
    <row r="6710" spans="1:18">
      <c r="A6710" t="s">
        <v>2383</v>
      </c>
      <c r="B6710" t="s">
        <v>2372</v>
      </c>
      <c r="C6710" t="str">
        <f t="shared" si="376"/>
        <v>上海视觉</v>
      </c>
      <c r="D6710" t="str">
        <f t="shared" si="377"/>
        <v>Q2</v>
      </c>
      <c r="E6710" t="s">
        <v>50</v>
      </c>
      <c r="F6710">
        <v>194</v>
      </c>
      <c r="G6710">
        <v>99</v>
      </c>
      <c r="H6710">
        <v>90</v>
      </c>
      <c r="I6710">
        <v>58</v>
      </c>
      <c r="J6710">
        <v>46</v>
      </c>
      <c r="K6710">
        <v>43</v>
      </c>
      <c r="L6710">
        <v>0</v>
      </c>
      <c r="M6710">
        <v>2024</v>
      </c>
      <c r="N6710">
        <f>VLOOKUP(E6710, '2024D'!$A$2:$G$339, 2, FALSE)</f>
        <v>189</v>
      </c>
      <c r="O6710">
        <f>VLOOKUP(E6710, '2024D'!$A$2:$G$339, 3, FALSE)</f>
        <v>36222</v>
      </c>
      <c r="P6710">
        <f>_20206[[#This Row],[最低排名]]-_20206[[#This Row],[同分人数]]+1</f>
        <v>36034</v>
      </c>
      <c r="Q6710">
        <f>IF(O6710&gt;=开始!$B$6, 1, 0)</f>
        <v>1</v>
      </c>
      <c r="R6710">
        <f>_20206[[#This Row],[最低排名]]-开始!$B$6</f>
        <v>36222</v>
      </c>
    </row>
    <row r="6711" spans="1:18">
      <c r="A6711" t="s">
        <v>2138</v>
      </c>
      <c r="B6711" t="s">
        <v>2150</v>
      </c>
      <c r="C6711" t="str">
        <f t="shared" si="376"/>
        <v>北京航大</v>
      </c>
      <c r="D6711" t="str">
        <f t="shared" si="377"/>
        <v>Q3</v>
      </c>
      <c r="E6711" t="s">
        <v>0</v>
      </c>
      <c r="M6711">
        <v>2024</v>
      </c>
      <c r="N6711">
        <f>VLOOKUP(E6711, '2024D'!$A$2:$G$339, 2, FALSE)</f>
        <v>2684</v>
      </c>
      <c r="O6711">
        <f>VLOOKUP(E6711, '2024D'!$A$2:$G$339, 3, FALSE)</f>
        <v>2684</v>
      </c>
      <c r="P6711">
        <f>_20206[[#This Row],[最低排名]]-_20206[[#This Row],[同分人数]]+1</f>
        <v>1</v>
      </c>
      <c r="Q6711">
        <f>IF(O6711&gt;=开始!$B$6, 1, 0)</f>
        <v>1</v>
      </c>
      <c r="R6711">
        <f>_20206[[#This Row],[最低排名]]-开始!$B$6</f>
        <v>2684</v>
      </c>
    </row>
    <row r="6712" spans="1:18">
      <c r="A6712" t="s">
        <v>2166</v>
      </c>
      <c r="B6712" t="s">
        <v>2171</v>
      </c>
      <c r="C6712" t="str">
        <f t="shared" si="376"/>
        <v>北京航大</v>
      </c>
      <c r="D6712" t="str">
        <f t="shared" si="377"/>
        <v>Q4</v>
      </c>
      <c r="E6712" t="s">
        <v>292</v>
      </c>
      <c r="F6712">
        <v>243</v>
      </c>
      <c r="G6712">
        <v>133</v>
      </c>
      <c r="H6712">
        <v>132</v>
      </c>
      <c r="I6712">
        <v>67</v>
      </c>
      <c r="J6712">
        <v>67</v>
      </c>
      <c r="K6712">
        <v>67</v>
      </c>
      <c r="L6712">
        <v>0</v>
      </c>
      <c r="M6712">
        <v>2024</v>
      </c>
      <c r="N6712">
        <f>VLOOKUP(E6712, '2024D'!$A$2:$G$339, 2, FALSE)</f>
        <v>152</v>
      </c>
      <c r="O6712">
        <f>VLOOKUP(E6712, '2024D'!$A$2:$G$339, 3, FALSE)</f>
        <v>3250</v>
      </c>
      <c r="P6712">
        <f>_20206[[#This Row],[最低排名]]-_20206[[#This Row],[同分人数]]+1</f>
        <v>3099</v>
      </c>
      <c r="Q6712">
        <f>IF(O6712&gt;=开始!$B$6, 1, 0)</f>
        <v>1</v>
      </c>
      <c r="R6712">
        <f>_20206[[#This Row],[最低排名]]-开始!$B$6</f>
        <v>3250</v>
      </c>
    </row>
    <row r="6713" spans="1:18">
      <c r="A6713" t="s">
        <v>2099</v>
      </c>
      <c r="B6713" t="s">
        <v>2151</v>
      </c>
      <c r="C6713" t="str">
        <f t="shared" si="376"/>
        <v>北京理工</v>
      </c>
      <c r="D6713" t="str">
        <f t="shared" si="377"/>
        <v>Q2</v>
      </c>
      <c r="E6713" t="s">
        <v>11</v>
      </c>
      <c r="F6713">
        <v>238</v>
      </c>
      <c r="G6713">
        <v>131</v>
      </c>
      <c r="H6713">
        <v>131</v>
      </c>
      <c r="I6713">
        <v>70</v>
      </c>
      <c r="J6713">
        <v>70</v>
      </c>
      <c r="K6713">
        <v>64</v>
      </c>
      <c r="L6713">
        <v>0</v>
      </c>
      <c r="M6713">
        <v>2024</v>
      </c>
      <c r="N6713">
        <f>VLOOKUP(E6713, '2024D'!$A$2:$G$339, 2, FALSE)</f>
        <v>145</v>
      </c>
      <c r="O6713">
        <f>VLOOKUP(E6713, '2024D'!$A$2:$G$339, 3, FALSE)</f>
        <v>3676</v>
      </c>
      <c r="P6713">
        <f>_20206[[#This Row],[最低排名]]-_20206[[#This Row],[同分人数]]+1</f>
        <v>3532</v>
      </c>
      <c r="Q6713">
        <f>IF(O6713&gt;=开始!$B$6, 1, 0)</f>
        <v>1</v>
      </c>
      <c r="R6713">
        <f>_20206[[#This Row],[最低排名]]-开始!$B$6</f>
        <v>3676</v>
      </c>
    </row>
    <row r="6714" spans="1:18">
      <c r="A6714" t="s">
        <v>2384</v>
      </c>
      <c r="B6714" t="s">
        <v>2373</v>
      </c>
      <c r="C6714" t="str">
        <f t="shared" si="376"/>
        <v>南京大学</v>
      </c>
      <c r="D6714" t="str">
        <f t="shared" si="377"/>
        <v>Q3</v>
      </c>
      <c r="E6714" t="s">
        <v>11</v>
      </c>
      <c r="F6714">
        <v>239</v>
      </c>
      <c r="G6714">
        <v>121</v>
      </c>
      <c r="H6714">
        <v>130</v>
      </c>
      <c r="I6714">
        <v>70</v>
      </c>
      <c r="J6714">
        <v>67</v>
      </c>
      <c r="K6714">
        <v>67</v>
      </c>
      <c r="L6714">
        <v>0</v>
      </c>
      <c r="M6714">
        <v>2024</v>
      </c>
      <c r="N6714">
        <f>VLOOKUP(E6714, '2024D'!$A$2:$G$339, 2, FALSE)</f>
        <v>145</v>
      </c>
      <c r="O6714">
        <f>VLOOKUP(E6714, '2024D'!$A$2:$G$339, 3, FALSE)</f>
        <v>3676</v>
      </c>
      <c r="P6714">
        <f>_20206[[#This Row],[最低排名]]-_20206[[#This Row],[同分人数]]+1</f>
        <v>3532</v>
      </c>
      <c r="Q6714">
        <f>IF(O6714&gt;=开始!$B$6, 1, 0)</f>
        <v>1</v>
      </c>
      <c r="R6714">
        <f>_20206[[#This Row],[最低排名]]-开始!$B$6</f>
        <v>3676</v>
      </c>
    </row>
    <row r="6715" spans="1:18">
      <c r="A6715" t="s">
        <v>2139</v>
      </c>
      <c r="B6715" t="s">
        <v>2153</v>
      </c>
      <c r="C6715" t="str">
        <f t="shared" si="376"/>
        <v>南京大学</v>
      </c>
      <c r="D6715" t="str">
        <f t="shared" si="377"/>
        <v>Q4</v>
      </c>
      <c r="E6715" t="s">
        <v>289</v>
      </c>
      <c r="F6715">
        <v>253</v>
      </c>
      <c r="G6715">
        <v>135</v>
      </c>
      <c r="H6715">
        <v>125</v>
      </c>
      <c r="I6715">
        <v>67</v>
      </c>
      <c r="J6715">
        <v>64</v>
      </c>
      <c r="K6715">
        <v>61</v>
      </c>
      <c r="L6715">
        <v>0</v>
      </c>
      <c r="M6715">
        <v>2024</v>
      </c>
      <c r="N6715">
        <f>VLOOKUP(E6715, '2024D'!$A$2:$G$339, 2, FALSE)</f>
        <v>160</v>
      </c>
      <c r="O6715">
        <f>VLOOKUP(E6715, '2024D'!$A$2:$G$339, 3, FALSE)</f>
        <v>4158</v>
      </c>
      <c r="P6715">
        <f>_20206[[#This Row],[最低排名]]-_20206[[#This Row],[同分人数]]+1</f>
        <v>3999</v>
      </c>
      <c r="Q6715">
        <f>IF(O6715&gt;=开始!$B$6, 1, 0)</f>
        <v>1</v>
      </c>
      <c r="R6715">
        <f>_20206[[#This Row],[最低排名]]-开始!$B$6</f>
        <v>4158</v>
      </c>
    </row>
    <row r="6716" spans="1:18">
      <c r="A6716" t="s">
        <v>2385</v>
      </c>
      <c r="B6716" t="s">
        <v>2374</v>
      </c>
      <c r="C6716" t="str">
        <f t="shared" si="376"/>
        <v>重庆大学</v>
      </c>
      <c r="D6716" t="str">
        <f t="shared" si="377"/>
        <v>Q4</v>
      </c>
      <c r="E6716" t="s">
        <v>25</v>
      </c>
      <c r="F6716">
        <v>227</v>
      </c>
      <c r="G6716">
        <v>119</v>
      </c>
      <c r="H6716">
        <v>127</v>
      </c>
      <c r="I6716">
        <v>67</v>
      </c>
      <c r="J6716">
        <v>61</v>
      </c>
      <c r="K6716">
        <v>61</v>
      </c>
      <c r="L6716">
        <v>0</v>
      </c>
      <c r="M6716">
        <v>2024</v>
      </c>
      <c r="N6716">
        <f>VLOOKUP(E6716, '2024D'!$A$2:$G$339, 2, FALSE)</f>
        <v>213</v>
      </c>
      <c r="O6716">
        <f>VLOOKUP(E6716, '2024D'!$A$2:$G$339, 3, FALSE)</f>
        <v>9186</v>
      </c>
      <c r="P6716">
        <f>_20206[[#This Row],[最低排名]]-_20206[[#This Row],[同分人数]]+1</f>
        <v>8974</v>
      </c>
      <c r="Q6716">
        <f>IF(O6716&gt;=开始!$B$6, 1, 0)</f>
        <v>1</v>
      </c>
      <c r="R6716">
        <f>_20206[[#This Row],[最低排名]]-开始!$B$6</f>
        <v>9186</v>
      </c>
    </row>
  </sheetData>
  <phoneticPr fontId="1" type="noConversion"/>
  <pageMargins left="0.7" right="0.7" top="0.75" bottom="0.75" header="0.3" footer="0.3"/>
  <pageSetup paperSize="9" orientation="portrait" horizontalDpi="0" verticalDpi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7877E-4E4C-3943-A78F-232C0DB487C5}">
  <dimension ref="A1:R1355"/>
  <sheetViews>
    <sheetView workbookViewId="0">
      <selection activeCell="H13" sqref="H13"/>
    </sheetView>
  </sheetViews>
  <sheetFormatPr baseColWidth="10" defaultColWidth="11.33203125" defaultRowHeight="16"/>
  <cols>
    <col min="1" max="1" width="12.6640625" bestFit="1" customWidth="1"/>
    <col min="2" max="2" width="13.33203125" bestFit="1" customWidth="1"/>
    <col min="3" max="4" width="13.33203125" customWidth="1"/>
    <col min="5" max="11" width="12.6640625" bestFit="1" customWidth="1"/>
    <col min="12" max="12" width="13.83203125" bestFit="1" customWidth="1"/>
    <col min="13" max="14" width="13.83203125" customWidth="1"/>
  </cols>
  <sheetData>
    <row r="1" spans="1:18">
      <c r="A1" t="s">
        <v>1519</v>
      </c>
      <c r="B1" t="s">
        <v>1520</v>
      </c>
      <c r="C1" t="s">
        <v>1521</v>
      </c>
      <c r="D1" t="s">
        <v>1522</v>
      </c>
      <c r="E1" t="s">
        <v>1523</v>
      </c>
      <c r="F1" t="s">
        <v>1524</v>
      </c>
      <c r="G1" t="s">
        <v>1525</v>
      </c>
      <c r="H1" t="s">
        <v>1526</v>
      </c>
      <c r="I1" t="s">
        <v>1527</v>
      </c>
      <c r="J1" t="s">
        <v>1528</v>
      </c>
      <c r="K1" t="s">
        <v>1529</v>
      </c>
      <c r="L1" t="s">
        <v>1530</v>
      </c>
      <c r="M1" t="s">
        <v>1518</v>
      </c>
      <c r="N1" t="s">
        <v>2046</v>
      </c>
      <c r="O1" t="s">
        <v>2047</v>
      </c>
      <c r="P1" t="s">
        <v>2048</v>
      </c>
      <c r="Q1" t="s">
        <v>2077</v>
      </c>
      <c r="R1" t="s">
        <v>2086</v>
      </c>
    </row>
    <row r="2" spans="1:18">
      <c r="A2">
        <v>10101</v>
      </c>
      <c r="B2" t="s">
        <v>1531</v>
      </c>
      <c r="C2" t="str">
        <f t="shared" ref="C2:C65" si="0">LEFT(B2, FIND("(", B2) - 1)</f>
        <v>复旦大学</v>
      </c>
      <c r="D2" t="str">
        <f t="shared" ref="D2:D65" si="1">MID(B2, FIND("(", B2) + 1, FIND(")", B2) - FIND("(", B2) - 1)</f>
        <v>01</v>
      </c>
      <c r="E2" t="s">
        <v>1726</v>
      </c>
      <c r="M2">
        <v>2020</v>
      </c>
      <c r="N2">
        <f>VLOOKUP(E2, '2020D'!$A$2:$G$395, 2, FALSE)</f>
        <v>1293</v>
      </c>
      <c r="O2">
        <f>VLOOKUP(E2, '2020D'!$A$2:$G$355, 3, FALSE)</f>
        <v>1293</v>
      </c>
      <c r="P2">
        <f>_2020[[#This Row],[最低排名]]-_2020[[#This Row],[同分人数]]+1</f>
        <v>1</v>
      </c>
      <c r="Q2">
        <f>IF(O2&gt;=开始!$B$6, 1, 0)</f>
        <v>1</v>
      </c>
      <c r="R2">
        <f>_2020[[#This Row],[最低排名]]-开始!$B$6</f>
        <v>1293</v>
      </c>
    </row>
    <row r="3" spans="1:18">
      <c r="A3">
        <v>10102</v>
      </c>
      <c r="B3" t="s">
        <v>1</v>
      </c>
      <c r="C3" t="str">
        <f t="shared" si="0"/>
        <v>复旦大学</v>
      </c>
      <c r="D3" t="str">
        <f t="shared" si="1"/>
        <v>02</v>
      </c>
      <c r="E3" t="s">
        <v>2045</v>
      </c>
      <c r="M3">
        <v>2020</v>
      </c>
      <c r="N3">
        <f>VLOOKUP(E3, '2020D'!$A$2:$G$395, 2, FALSE)</f>
        <v>1293</v>
      </c>
      <c r="O3">
        <f>VLOOKUP(E3, '2020D'!$A$2:$G$355, 3, FALSE)</f>
        <v>1293</v>
      </c>
      <c r="P3">
        <f>_2020[[#This Row],[最低排名]]-_2020[[#This Row],[同分人数]]+1</f>
        <v>1</v>
      </c>
      <c r="Q3">
        <f>IF(O3&gt;=开始!$B$6, 1, 0)</f>
        <v>1</v>
      </c>
      <c r="R3">
        <f>_2020[[#This Row],[最低排名]]-开始!$B$6</f>
        <v>1293</v>
      </c>
    </row>
    <row r="4" spans="1:18">
      <c r="A4">
        <v>10103</v>
      </c>
      <c r="B4" t="s">
        <v>2</v>
      </c>
      <c r="C4" t="str">
        <f t="shared" si="0"/>
        <v>复旦大学</v>
      </c>
      <c r="D4" t="str">
        <f t="shared" si="1"/>
        <v>03</v>
      </c>
      <c r="E4" t="s">
        <v>1726</v>
      </c>
      <c r="M4">
        <v>2020</v>
      </c>
      <c r="N4">
        <f>VLOOKUP(E4, '2020D'!$A$2:$G$395, 2, FALSE)</f>
        <v>1293</v>
      </c>
      <c r="O4">
        <f>VLOOKUP(E4, '2020D'!$A$2:$G$355, 3, FALSE)</f>
        <v>1293</v>
      </c>
      <c r="P4">
        <f>_2020[[#This Row],[最低排名]]-_2020[[#This Row],[同分人数]]+1</f>
        <v>1</v>
      </c>
      <c r="Q4">
        <f>IF(O4&gt;=开始!$B$6, 1, 0)</f>
        <v>1</v>
      </c>
      <c r="R4">
        <f>_2020[[#This Row],[最低排名]]-开始!$B$6</f>
        <v>1293</v>
      </c>
    </row>
    <row r="5" spans="1:18">
      <c r="A5">
        <v>10201</v>
      </c>
      <c r="B5" t="s">
        <v>3</v>
      </c>
      <c r="C5" t="str">
        <f t="shared" si="0"/>
        <v>上海交大</v>
      </c>
      <c r="D5" t="str">
        <f t="shared" si="1"/>
        <v>01</v>
      </c>
      <c r="E5" t="s">
        <v>1726</v>
      </c>
      <c r="M5">
        <v>2020</v>
      </c>
      <c r="N5">
        <f>VLOOKUP(E5, '2020D'!$A$2:$G$395, 2, FALSE)</f>
        <v>1293</v>
      </c>
      <c r="O5">
        <f>VLOOKUP(E5, '2020D'!$A$2:$G$355, 3, FALSE)</f>
        <v>1293</v>
      </c>
      <c r="P5">
        <f>_2020[[#This Row],[最低排名]]-_2020[[#This Row],[同分人数]]+1</f>
        <v>1</v>
      </c>
      <c r="Q5">
        <f>IF(O5&gt;=开始!$B$6, 1, 0)</f>
        <v>1</v>
      </c>
      <c r="R5">
        <f>_2020[[#This Row],[最低排名]]-开始!$B$6</f>
        <v>1293</v>
      </c>
    </row>
    <row r="6" spans="1:18">
      <c r="A6">
        <v>10301</v>
      </c>
      <c r="B6" t="s">
        <v>4</v>
      </c>
      <c r="C6" t="str">
        <f t="shared" si="0"/>
        <v>同济大学</v>
      </c>
      <c r="D6" t="str">
        <f t="shared" si="1"/>
        <v>01</v>
      </c>
      <c r="E6" t="s">
        <v>601</v>
      </c>
      <c r="F6">
        <v>245</v>
      </c>
      <c r="G6">
        <v>134</v>
      </c>
      <c r="H6">
        <v>126</v>
      </c>
      <c r="I6">
        <v>70</v>
      </c>
      <c r="J6">
        <v>67</v>
      </c>
      <c r="K6">
        <v>64</v>
      </c>
      <c r="L6">
        <v>0</v>
      </c>
      <c r="M6">
        <v>2020</v>
      </c>
      <c r="N6">
        <f>VLOOKUP(E6, '2020D'!$A$2:$G$395, 2, FALSE)</f>
        <v>123</v>
      </c>
      <c r="O6">
        <f>VLOOKUP(E6, '2020D'!$A$2:$G$355, 3, FALSE)</f>
        <v>2045</v>
      </c>
      <c r="P6">
        <f>_2020[[#This Row],[最低排名]]-_2020[[#This Row],[同分人数]]+1</f>
        <v>1923</v>
      </c>
      <c r="Q6">
        <f>IF(O6&gt;=开始!$B$6, 1, 0)</f>
        <v>1</v>
      </c>
      <c r="R6">
        <f>_2020[[#This Row],[最低排名]]-开始!$B$6</f>
        <v>2045</v>
      </c>
    </row>
    <row r="7" spans="1:18">
      <c r="A7">
        <v>10302</v>
      </c>
      <c r="B7" t="s">
        <v>5</v>
      </c>
      <c r="C7" t="str">
        <f t="shared" si="0"/>
        <v>同济大学</v>
      </c>
      <c r="D7" t="str">
        <f t="shared" si="1"/>
        <v>02</v>
      </c>
      <c r="E7" t="s">
        <v>58</v>
      </c>
      <c r="F7">
        <v>244</v>
      </c>
      <c r="G7">
        <v>126</v>
      </c>
      <c r="H7">
        <v>125</v>
      </c>
      <c r="I7">
        <v>67</v>
      </c>
      <c r="J7">
        <v>64</v>
      </c>
      <c r="K7">
        <v>64</v>
      </c>
      <c r="L7">
        <v>0</v>
      </c>
      <c r="M7">
        <v>2020</v>
      </c>
      <c r="N7">
        <f>VLOOKUP(E7, '2020D'!$A$2:$G$395, 2, FALSE)</f>
        <v>104</v>
      </c>
      <c r="O7">
        <f>VLOOKUP(E7, '2020D'!$A$2:$G$355, 3, FALSE)</f>
        <v>2909</v>
      </c>
      <c r="P7">
        <f>_2020[[#This Row],[最低排名]]-_2020[[#This Row],[同分人数]]+1</f>
        <v>2806</v>
      </c>
      <c r="Q7">
        <f>IF(O7&gt;=开始!$B$6, 1, 0)</f>
        <v>1</v>
      </c>
      <c r="R7">
        <f>_2020[[#This Row],[最低排名]]-开始!$B$6</f>
        <v>2909</v>
      </c>
    </row>
    <row r="8" spans="1:18">
      <c r="A8">
        <v>10401</v>
      </c>
      <c r="B8" t="s">
        <v>7</v>
      </c>
      <c r="C8" t="str">
        <f t="shared" si="0"/>
        <v>华东师大</v>
      </c>
      <c r="D8" t="str">
        <f t="shared" si="1"/>
        <v>01</v>
      </c>
      <c r="E8" t="s">
        <v>35</v>
      </c>
      <c r="F8">
        <v>238</v>
      </c>
      <c r="G8">
        <v>120</v>
      </c>
      <c r="H8">
        <v>120</v>
      </c>
      <c r="I8">
        <v>70</v>
      </c>
      <c r="J8">
        <v>67</v>
      </c>
      <c r="K8">
        <v>67</v>
      </c>
      <c r="L8">
        <v>0</v>
      </c>
      <c r="M8">
        <v>2020</v>
      </c>
      <c r="N8">
        <f>VLOOKUP(E8, '2020D'!$A$2:$G$395, 2, FALSE)</f>
        <v>117</v>
      </c>
      <c r="O8">
        <f>VLOOKUP(E8, '2020D'!$A$2:$G$355, 3, FALSE)</f>
        <v>3166</v>
      </c>
      <c r="P8">
        <f>_2020[[#This Row],[最低排名]]-_2020[[#This Row],[同分人数]]+1</f>
        <v>3050</v>
      </c>
      <c r="Q8">
        <f>IF(O8&gt;=开始!$B$6, 1, 0)</f>
        <v>1</v>
      </c>
      <c r="R8">
        <f>_2020[[#This Row],[最低排名]]-开始!$B$6</f>
        <v>3166</v>
      </c>
    </row>
    <row r="9" spans="1:18">
      <c r="A9">
        <v>10402</v>
      </c>
      <c r="B9" t="s">
        <v>9</v>
      </c>
      <c r="C9" t="str">
        <f t="shared" si="0"/>
        <v>华东师大</v>
      </c>
      <c r="D9" t="str">
        <f t="shared" si="1"/>
        <v>02</v>
      </c>
      <c r="E9" t="s">
        <v>1541</v>
      </c>
      <c r="F9">
        <v>231</v>
      </c>
      <c r="G9">
        <v>120</v>
      </c>
      <c r="H9">
        <v>124</v>
      </c>
      <c r="I9">
        <v>70</v>
      </c>
      <c r="J9">
        <v>70</v>
      </c>
      <c r="K9">
        <v>64</v>
      </c>
      <c r="L9">
        <v>0</v>
      </c>
      <c r="M9">
        <v>2020</v>
      </c>
      <c r="N9">
        <f>VLOOKUP(E9, '2020D'!$A$2:$G$395, 2, FALSE)</f>
        <v>153</v>
      </c>
      <c r="O9">
        <f>VLOOKUP(E9, '2020D'!$A$2:$G$355, 3, FALSE)</f>
        <v>3607</v>
      </c>
      <c r="P9">
        <f>_2020[[#This Row],[最低排名]]-_2020[[#This Row],[同分人数]]+1</f>
        <v>3455</v>
      </c>
      <c r="Q9">
        <f>IF(O9&gt;=开始!$B$6, 1, 0)</f>
        <v>1</v>
      </c>
      <c r="R9">
        <f>_2020[[#This Row],[最低排名]]-开始!$B$6</f>
        <v>3607</v>
      </c>
    </row>
    <row r="10" spans="1:18">
      <c r="A10">
        <v>10403</v>
      </c>
      <c r="B10" t="s">
        <v>10</v>
      </c>
      <c r="C10" t="str">
        <f t="shared" si="0"/>
        <v>华东师大</v>
      </c>
      <c r="D10" t="str">
        <f t="shared" si="1"/>
        <v>03</v>
      </c>
      <c r="E10" t="s">
        <v>58</v>
      </c>
      <c r="F10">
        <v>234</v>
      </c>
      <c r="G10">
        <v>119</v>
      </c>
      <c r="H10">
        <v>132</v>
      </c>
      <c r="I10">
        <v>67</v>
      </c>
      <c r="J10">
        <v>67</v>
      </c>
      <c r="K10">
        <v>64</v>
      </c>
      <c r="L10">
        <v>0</v>
      </c>
      <c r="M10">
        <v>2020</v>
      </c>
      <c r="N10">
        <f>VLOOKUP(E10, '2020D'!$A$2:$G$395, 2, FALSE)</f>
        <v>104</v>
      </c>
      <c r="O10">
        <f>VLOOKUP(E10, '2020D'!$A$2:$G$355, 3, FALSE)</f>
        <v>2909</v>
      </c>
      <c r="P10">
        <f>_2020[[#This Row],[最低排名]]-_2020[[#This Row],[同分人数]]+1</f>
        <v>2806</v>
      </c>
      <c r="Q10">
        <f>IF(O10&gt;=开始!$B$6, 1, 0)</f>
        <v>1</v>
      </c>
      <c r="R10">
        <f>_2020[[#This Row],[最低排名]]-开始!$B$6</f>
        <v>2909</v>
      </c>
    </row>
    <row r="11" spans="1:18">
      <c r="A11">
        <v>10404</v>
      </c>
      <c r="B11" t="s">
        <v>12</v>
      </c>
      <c r="C11" t="str">
        <f t="shared" si="0"/>
        <v>华东师大</v>
      </c>
      <c r="D11" t="str">
        <f t="shared" si="1"/>
        <v>04</v>
      </c>
      <c r="E11" t="s">
        <v>111</v>
      </c>
      <c r="F11">
        <v>225</v>
      </c>
      <c r="G11">
        <v>120</v>
      </c>
      <c r="H11">
        <v>135</v>
      </c>
      <c r="I11">
        <v>70</v>
      </c>
      <c r="J11">
        <v>70</v>
      </c>
      <c r="K11">
        <v>61</v>
      </c>
      <c r="L11">
        <v>0</v>
      </c>
      <c r="M11">
        <v>2020</v>
      </c>
      <c r="N11">
        <f>VLOOKUP(E11, '2020D'!$A$2:$G$395, 2, FALSE)</f>
        <v>144</v>
      </c>
      <c r="O11">
        <f>VLOOKUP(E11, '2020D'!$A$2:$G$355, 3, FALSE)</f>
        <v>3310</v>
      </c>
      <c r="P11">
        <f>_2020[[#This Row],[最低排名]]-_2020[[#This Row],[同分人数]]+1</f>
        <v>3167</v>
      </c>
      <c r="Q11">
        <f>IF(O11&gt;=开始!$B$6, 1, 0)</f>
        <v>1</v>
      </c>
      <c r="R11">
        <f>_2020[[#This Row],[最低排名]]-开始!$B$6</f>
        <v>3310</v>
      </c>
    </row>
    <row r="12" spans="1:18">
      <c r="A12">
        <v>10501</v>
      </c>
      <c r="B12" t="s">
        <v>13</v>
      </c>
      <c r="C12" t="str">
        <f t="shared" si="0"/>
        <v>华东理工</v>
      </c>
      <c r="D12" t="str">
        <f t="shared" si="1"/>
        <v>01</v>
      </c>
      <c r="E12" t="s">
        <v>103</v>
      </c>
      <c r="F12">
        <v>234</v>
      </c>
      <c r="G12">
        <v>119</v>
      </c>
      <c r="H12">
        <v>121</v>
      </c>
      <c r="I12">
        <v>67</v>
      </c>
      <c r="J12">
        <v>64</v>
      </c>
      <c r="K12">
        <v>58</v>
      </c>
      <c r="L12">
        <v>0</v>
      </c>
      <c r="M12">
        <v>2020</v>
      </c>
      <c r="N12">
        <f>VLOOKUP(E12, '2020D'!$A$2:$G$395, 2, FALSE)</f>
        <v>165</v>
      </c>
      <c r="O12">
        <f>VLOOKUP(E12, '2020D'!$A$2:$G$355, 3, FALSE)</f>
        <v>6112</v>
      </c>
      <c r="P12">
        <f>_2020[[#This Row],[最低排名]]-_2020[[#This Row],[同分人数]]+1</f>
        <v>5948</v>
      </c>
      <c r="Q12">
        <f>IF(O12&gt;=开始!$B$6, 1, 0)</f>
        <v>1</v>
      </c>
      <c r="R12">
        <f>_2020[[#This Row],[最低排名]]-开始!$B$6</f>
        <v>6112</v>
      </c>
    </row>
    <row r="13" spans="1:18">
      <c r="A13">
        <v>10502</v>
      </c>
      <c r="B13" t="s">
        <v>15</v>
      </c>
      <c r="C13" t="str">
        <f t="shared" si="0"/>
        <v>华东理工</v>
      </c>
      <c r="D13" t="str">
        <f t="shared" si="1"/>
        <v>02</v>
      </c>
      <c r="E13" t="s">
        <v>18</v>
      </c>
      <c r="F13">
        <v>227</v>
      </c>
      <c r="G13">
        <v>122</v>
      </c>
      <c r="H13">
        <v>129</v>
      </c>
      <c r="I13">
        <v>67</v>
      </c>
      <c r="J13">
        <v>61</v>
      </c>
      <c r="K13">
        <v>61</v>
      </c>
      <c r="L13">
        <v>0</v>
      </c>
      <c r="M13">
        <v>2020</v>
      </c>
      <c r="N13">
        <f>VLOOKUP(E13, '2020D'!$A$2:$G$395, 2, FALSE)</f>
        <v>171</v>
      </c>
      <c r="O13">
        <f>VLOOKUP(E13, '2020D'!$A$2:$G$355, 3, FALSE)</f>
        <v>5947</v>
      </c>
      <c r="P13">
        <f>_2020[[#This Row],[最低排名]]-_2020[[#This Row],[同分人数]]+1</f>
        <v>5777</v>
      </c>
      <c r="Q13">
        <f>IF(O13&gt;=开始!$B$6, 1, 0)</f>
        <v>1</v>
      </c>
      <c r="R13">
        <f>_2020[[#This Row],[最低排名]]-开始!$B$6</f>
        <v>5947</v>
      </c>
    </row>
    <row r="14" spans="1:18">
      <c r="A14">
        <v>10503</v>
      </c>
      <c r="B14" t="s">
        <v>17</v>
      </c>
      <c r="C14" t="str">
        <f t="shared" si="0"/>
        <v>华东理工</v>
      </c>
      <c r="D14" t="str">
        <f t="shared" si="1"/>
        <v>03</v>
      </c>
      <c r="E14" t="s">
        <v>64</v>
      </c>
      <c r="F14">
        <v>221</v>
      </c>
      <c r="G14">
        <v>113</v>
      </c>
      <c r="H14">
        <v>118</v>
      </c>
      <c r="I14">
        <v>70</v>
      </c>
      <c r="J14">
        <v>67</v>
      </c>
      <c r="K14">
        <v>64</v>
      </c>
      <c r="L14">
        <v>0</v>
      </c>
      <c r="M14">
        <v>2020</v>
      </c>
      <c r="N14">
        <f>VLOOKUP(E14, '2020D'!$A$2:$G$395, 2, FALSE)</f>
        <v>184</v>
      </c>
      <c r="O14">
        <f>VLOOKUP(E14, '2020D'!$A$2:$G$355, 3, FALSE)</f>
        <v>6893</v>
      </c>
      <c r="P14">
        <f>_2020[[#This Row],[最低排名]]-_2020[[#This Row],[同分人数]]+1</f>
        <v>6710</v>
      </c>
      <c r="Q14">
        <f>IF(O14&gt;=开始!$B$6, 1, 0)</f>
        <v>1</v>
      </c>
      <c r="R14">
        <f>_2020[[#This Row],[最低排名]]-开始!$B$6</f>
        <v>6893</v>
      </c>
    </row>
    <row r="15" spans="1:18">
      <c r="A15">
        <v>10504</v>
      </c>
      <c r="B15" t="s">
        <v>1532</v>
      </c>
      <c r="C15" t="str">
        <f t="shared" si="0"/>
        <v>华东理工</v>
      </c>
      <c r="D15" t="str">
        <f t="shared" si="1"/>
        <v>04</v>
      </c>
      <c r="E15" t="s">
        <v>20</v>
      </c>
      <c r="F15">
        <v>227</v>
      </c>
      <c r="G15">
        <v>114</v>
      </c>
      <c r="H15">
        <v>119</v>
      </c>
      <c r="I15">
        <v>67</v>
      </c>
      <c r="J15">
        <v>64</v>
      </c>
      <c r="K15">
        <v>64</v>
      </c>
      <c r="L15">
        <v>0</v>
      </c>
      <c r="M15">
        <v>2020</v>
      </c>
      <c r="N15">
        <f>VLOOKUP(E15, '2020D'!$A$2:$G$395, 2, FALSE)</f>
        <v>221</v>
      </c>
      <c r="O15">
        <f>VLOOKUP(E15, '2020D'!$A$2:$G$355, 3, FALSE)</f>
        <v>6709</v>
      </c>
      <c r="P15">
        <f>_2020[[#This Row],[最低排名]]-_2020[[#This Row],[同分人数]]+1</f>
        <v>6489</v>
      </c>
      <c r="Q15">
        <f>IF(O15&gt;=开始!$B$6, 1, 0)</f>
        <v>1</v>
      </c>
      <c r="R15">
        <f>_2020[[#This Row],[最低排名]]-开始!$B$6</f>
        <v>6709</v>
      </c>
    </row>
    <row r="16" spans="1:18">
      <c r="A16">
        <v>10601</v>
      </c>
      <c r="B16" t="s">
        <v>19</v>
      </c>
      <c r="C16" t="str">
        <f t="shared" si="0"/>
        <v>东华大学</v>
      </c>
      <c r="D16" t="str">
        <f t="shared" si="1"/>
        <v>01</v>
      </c>
      <c r="E16" t="s">
        <v>160</v>
      </c>
      <c r="F16">
        <v>221</v>
      </c>
      <c r="G16">
        <v>112</v>
      </c>
      <c r="H16">
        <v>124</v>
      </c>
      <c r="I16">
        <v>67</v>
      </c>
      <c r="J16">
        <v>67</v>
      </c>
      <c r="K16">
        <v>55</v>
      </c>
      <c r="L16">
        <v>0</v>
      </c>
      <c r="M16">
        <v>2020</v>
      </c>
      <c r="N16">
        <f>VLOOKUP(E16, '2020D'!$A$2:$G$395, 2, FALSE)</f>
        <v>210</v>
      </c>
      <c r="O16">
        <f>VLOOKUP(E16, '2020D'!$A$2:$G$355, 3, FALSE)</f>
        <v>8045</v>
      </c>
      <c r="P16">
        <f>_2020[[#This Row],[最低排名]]-_2020[[#This Row],[同分人数]]+1</f>
        <v>7836</v>
      </c>
      <c r="Q16">
        <f>IF(O16&gt;=开始!$B$6, 1, 0)</f>
        <v>1</v>
      </c>
      <c r="R16">
        <f>_2020[[#This Row],[最低排名]]-开始!$B$6</f>
        <v>8045</v>
      </c>
    </row>
    <row r="17" spans="1:18">
      <c r="A17">
        <v>10602</v>
      </c>
      <c r="B17" t="s">
        <v>21</v>
      </c>
      <c r="C17" t="str">
        <f t="shared" si="0"/>
        <v>东华大学</v>
      </c>
      <c r="D17" t="str">
        <f t="shared" si="1"/>
        <v>02</v>
      </c>
      <c r="E17" t="s">
        <v>115</v>
      </c>
      <c r="F17">
        <v>231</v>
      </c>
      <c r="G17">
        <v>127</v>
      </c>
      <c r="H17">
        <v>101</v>
      </c>
      <c r="I17">
        <v>67</v>
      </c>
      <c r="J17">
        <v>67</v>
      </c>
      <c r="K17">
        <v>64</v>
      </c>
      <c r="L17">
        <v>0</v>
      </c>
      <c r="M17">
        <v>2020</v>
      </c>
      <c r="N17">
        <f>VLOOKUP(E17, '2020D'!$A$2:$G$395, 2, FALSE)</f>
        <v>211</v>
      </c>
      <c r="O17">
        <f>VLOOKUP(E17, '2020D'!$A$2:$G$355, 3, FALSE)</f>
        <v>8909</v>
      </c>
      <c r="P17">
        <f>_2020[[#This Row],[最低排名]]-_2020[[#This Row],[同分人数]]+1</f>
        <v>8699</v>
      </c>
      <c r="Q17">
        <f>IF(O17&gt;=开始!$B$6, 1, 0)</f>
        <v>1</v>
      </c>
      <c r="R17">
        <f>_2020[[#This Row],[最低排名]]-开始!$B$6</f>
        <v>8909</v>
      </c>
    </row>
    <row r="18" spans="1:18">
      <c r="A18">
        <v>10603</v>
      </c>
      <c r="B18" t="s">
        <v>22</v>
      </c>
      <c r="C18" t="str">
        <f t="shared" si="0"/>
        <v>东华大学</v>
      </c>
      <c r="D18" t="str">
        <f t="shared" si="1"/>
        <v>03</v>
      </c>
      <c r="E18" t="s">
        <v>160</v>
      </c>
      <c r="F18">
        <v>210</v>
      </c>
      <c r="G18">
        <v>117</v>
      </c>
      <c r="H18">
        <v>120</v>
      </c>
      <c r="I18">
        <v>70</v>
      </c>
      <c r="J18">
        <v>70</v>
      </c>
      <c r="K18">
        <v>64</v>
      </c>
      <c r="L18">
        <v>0</v>
      </c>
      <c r="M18">
        <v>2020</v>
      </c>
      <c r="N18">
        <f>VLOOKUP(E18, '2020D'!$A$2:$G$395, 2, FALSE)</f>
        <v>210</v>
      </c>
      <c r="O18">
        <f>VLOOKUP(E18, '2020D'!$A$2:$G$355, 3, FALSE)</f>
        <v>8045</v>
      </c>
      <c r="P18">
        <f>_2020[[#This Row],[最低排名]]-_2020[[#This Row],[同分人数]]+1</f>
        <v>7836</v>
      </c>
      <c r="Q18">
        <f>IF(O18&gt;=开始!$B$6, 1, 0)</f>
        <v>1</v>
      </c>
      <c r="R18">
        <f>_2020[[#This Row],[最低排名]]-开始!$B$6</f>
        <v>8045</v>
      </c>
    </row>
    <row r="19" spans="1:18">
      <c r="A19">
        <v>10604</v>
      </c>
      <c r="B19" t="s">
        <v>24</v>
      </c>
      <c r="C19" t="str">
        <f t="shared" si="0"/>
        <v>东华大学</v>
      </c>
      <c r="D19" t="str">
        <f t="shared" si="1"/>
        <v>04</v>
      </c>
      <c r="E19" t="s">
        <v>256</v>
      </c>
      <c r="F19">
        <v>230</v>
      </c>
      <c r="G19">
        <v>121</v>
      </c>
      <c r="H19">
        <v>127</v>
      </c>
      <c r="I19">
        <v>64</v>
      </c>
      <c r="J19">
        <v>58</v>
      </c>
      <c r="K19">
        <v>52</v>
      </c>
      <c r="L19">
        <v>0</v>
      </c>
      <c r="M19">
        <v>2020</v>
      </c>
      <c r="N19">
        <f>VLOOKUP(E19, '2020D'!$A$2:$G$395, 2, FALSE)</f>
        <v>218</v>
      </c>
      <c r="O19">
        <f>VLOOKUP(E19, '2020D'!$A$2:$G$355, 3, FALSE)</f>
        <v>8698</v>
      </c>
      <c r="P19">
        <f>_2020[[#This Row],[最低排名]]-_2020[[#This Row],[同分人数]]+1</f>
        <v>8481</v>
      </c>
      <c r="Q19">
        <f>IF(O19&gt;=开始!$B$6, 1, 0)</f>
        <v>1</v>
      </c>
      <c r="R19">
        <f>_2020[[#This Row],[最低排名]]-开始!$B$6</f>
        <v>8698</v>
      </c>
    </row>
    <row r="20" spans="1:18">
      <c r="A20">
        <v>10701</v>
      </c>
      <c r="B20" t="s">
        <v>26</v>
      </c>
      <c r="C20" t="str">
        <f t="shared" si="0"/>
        <v>上海财大</v>
      </c>
      <c r="D20" t="str">
        <f t="shared" si="1"/>
        <v>01</v>
      </c>
      <c r="E20" t="s">
        <v>1541</v>
      </c>
      <c r="F20">
        <v>235</v>
      </c>
      <c r="G20">
        <v>127</v>
      </c>
      <c r="H20">
        <v>129</v>
      </c>
      <c r="I20">
        <v>70</v>
      </c>
      <c r="J20">
        <v>64</v>
      </c>
      <c r="K20">
        <v>61</v>
      </c>
      <c r="L20">
        <v>0</v>
      </c>
      <c r="M20">
        <v>2020</v>
      </c>
      <c r="N20">
        <f>VLOOKUP(E20, '2020D'!$A$2:$G$395, 2, FALSE)</f>
        <v>153</v>
      </c>
      <c r="O20">
        <f>VLOOKUP(E20, '2020D'!$A$2:$G$355, 3, FALSE)</f>
        <v>3607</v>
      </c>
      <c r="P20">
        <f>_2020[[#This Row],[最低排名]]-_2020[[#This Row],[同分人数]]+1</f>
        <v>3455</v>
      </c>
      <c r="Q20">
        <f>IF(O20&gt;=开始!$B$6, 1, 0)</f>
        <v>1</v>
      </c>
      <c r="R20">
        <f>_2020[[#This Row],[最低排名]]-开始!$B$6</f>
        <v>3607</v>
      </c>
    </row>
    <row r="21" spans="1:18">
      <c r="A21">
        <v>10702</v>
      </c>
      <c r="B21" t="s">
        <v>28</v>
      </c>
      <c r="C21" t="str">
        <f t="shared" si="0"/>
        <v>上海财大</v>
      </c>
      <c r="D21" t="str">
        <f t="shared" si="1"/>
        <v>02</v>
      </c>
      <c r="E21" t="s">
        <v>273</v>
      </c>
      <c r="F21">
        <v>232</v>
      </c>
      <c r="G21">
        <v>122</v>
      </c>
      <c r="H21">
        <v>130</v>
      </c>
      <c r="I21">
        <v>67</v>
      </c>
      <c r="J21">
        <v>67</v>
      </c>
      <c r="K21">
        <v>64</v>
      </c>
      <c r="L21">
        <v>0</v>
      </c>
      <c r="M21">
        <v>2020</v>
      </c>
      <c r="N21">
        <f>VLOOKUP(E21, '2020D'!$A$2:$G$395, 2, FALSE)</f>
        <v>144</v>
      </c>
      <c r="O21">
        <f>VLOOKUP(E21, '2020D'!$A$2:$G$355, 3, FALSE)</f>
        <v>3454</v>
      </c>
      <c r="P21">
        <f>_2020[[#This Row],[最低排名]]-_2020[[#This Row],[同分人数]]+1</f>
        <v>3311</v>
      </c>
      <c r="Q21">
        <f>IF(O21&gt;=开始!$B$6, 1, 0)</f>
        <v>1</v>
      </c>
      <c r="R21">
        <f>_2020[[#This Row],[最低排名]]-开始!$B$6</f>
        <v>3454</v>
      </c>
    </row>
    <row r="22" spans="1:18">
      <c r="A22">
        <v>10801</v>
      </c>
      <c r="B22" t="s">
        <v>32</v>
      </c>
      <c r="C22" t="str">
        <f t="shared" si="0"/>
        <v>上海外大</v>
      </c>
      <c r="D22" t="str">
        <f t="shared" si="1"/>
        <v>01</v>
      </c>
      <c r="E22" t="s">
        <v>244</v>
      </c>
      <c r="F22">
        <v>228</v>
      </c>
      <c r="G22">
        <v>114</v>
      </c>
      <c r="H22">
        <v>120</v>
      </c>
      <c r="I22">
        <v>70</v>
      </c>
      <c r="J22">
        <v>70</v>
      </c>
      <c r="K22">
        <v>67</v>
      </c>
      <c r="L22">
        <v>0</v>
      </c>
      <c r="M22">
        <v>2020</v>
      </c>
      <c r="N22">
        <f>VLOOKUP(E22, '2020D'!$A$2:$G$395, 2, FALSE)</f>
        <v>146</v>
      </c>
      <c r="O22">
        <f>VLOOKUP(E22, '2020D'!$A$2:$G$355, 3, FALSE)</f>
        <v>4247</v>
      </c>
      <c r="P22">
        <f>_2020[[#This Row],[最低排名]]-_2020[[#This Row],[同分人数]]+1</f>
        <v>4102</v>
      </c>
      <c r="Q22">
        <f>IF(O22&gt;=开始!$B$6, 1, 0)</f>
        <v>1</v>
      </c>
      <c r="R22">
        <f>_2020[[#This Row],[最低排名]]-开始!$B$6</f>
        <v>4247</v>
      </c>
    </row>
    <row r="23" spans="1:18">
      <c r="A23">
        <v>10802</v>
      </c>
      <c r="B23" t="s">
        <v>34</v>
      </c>
      <c r="C23" t="str">
        <f t="shared" si="0"/>
        <v>上海外大</v>
      </c>
      <c r="D23" t="str">
        <f t="shared" si="1"/>
        <v>02</v>
      </c>
      <c r="E23" t="s">
        <v>16</v>
      </c>
      <c r="F23">
        <v>229</v>
      </c>
      <c r="G23">
        <v>121</v>
      </c>
      <c r="H23">
        <v>130</v>
      </c>
      <c r="I23">
        <v>67</v>
      </c>
      <c r="J23">
        <v>64</v>
      </c>
      <c r="K23">
        <v>64</v>
      </c>
      <c r="L23">
        <v>0</v>
      </c>
      <c r="M23">
        <v>2020</v>
      </c>
      <c r="N23">
        <f>VLOOKUP(E23, '2020D'!$A$2:$G$395, 2, FALSE)</f>
        <v>156</v>
      </c>
      <c r="O23">
        <f>VLOOKUP(E23, '2020D'!$A$2:$G$355, 3, FALSE)</f>
        <v>4403</v>
      </c>
      <c r="P23">
        <f>_2020[[#This Row],[最低排名]]-_2020[[#This Row],[同分人数]]+1</f>
        <v>4248</v>
      </c>
      <c r="Q23">
        <f>IF(O23&gt;=开始!$B$6, 1, 0)</f>
        <v>1</v>
      </c>
      <c r="R23">
        <f>_2020[[#This Row],[最低排名]]-开始!$B$6</f>
        <v>4403</v>
      </c>
    </row>
    <row r="24" spans="1:18">
      <c r="A24">
        <v>10901</v>
      </c>
      <c r="B24" t="s">
        <v>36</v>
      </c>
      <c r="C24" t="str">
        <f t="shared" si="0"/>
        <v>上海海事</v>
      </c>
      <c r="D24" t="str">
        <f t="shared" si="1"/>
        <v>01</v>
      </c>
      <c r="E24" t="s">
        <v>138</v>
      </c>
      <c r="F24">
        <v>212</v>
      </c>
      <c r="G24">
        <v>118</v>
      </c>
      <c r="H24">
        <v>120</v>
      </c>
      <c r="I24">
        <v>64</v>
      </c>
      <c r="J24">
        <v>61</v>
      </c>
      <c r="K24">
        <v>58</v>
      </c>
      <c r="L24">
        <v>0</v>
      </c>
      <c r="M24">
        <v>2020</v>
      </c>
      <c r="N24">
        <f>VLOOKUP(E24, '2020D'!$A$2:$G$395, 2, FALSE)</f>
        <v>224</v>
      </c>
      <c r="O24">
        <f>VLOOKUP(E24, '2020D'!$A$2:$G$355, 3, FALSE)</f>
        <v>12178</v>
      </c>
      <c r="P24">
        <f>_2020[[#This Row],[最低排名]]-_2020[[#This Row],[同分人数]]+1</f>
        <v>11955</v>
      </c>
      <c r="Q24">
        <f>IF(O24&gt;=开始!$B$6, 1, 0)</f>
        <v>1</v>
      </c>
      <c r="R24">
        <f>_2020[[#This Row],[最低排名]]-开始!$B$6</f>
        <v>12178</v>
      </c>
    </row>
    <row r="25" spans="1:18">
      <c r="A25">
        <v>10902</v>
      </c>
      <c r="B25" t="s">
        <v>38</v>
      </c>
      <c r="C25" t="str">
        <f t="shared" si="0"/>
        <v>上海海事</v>
      </c>
      <c r="D25" t="str">
        <f t="shared" si="1"/>
        <v>02</v>
      </c>
      <c r="E25" t="s">
        <v>149</v>
      </c>
      <c r="F25">
        <v>216</v>
      </c>
      <c r="G25">
        <v>111</v>
      </c>
      <c r="H25">
        <v>110</v>
      </c>
      <c r="I25">
        <v>58</v>
      </c>
      <c r="J25">
        <v>58</v>
      </c>
      <c r="K25">
        <v>55</v>
      </c>
      <c r="L25">
        <v>0</v>
      </c>
      <c r="M25">
        <v>2020</v>
      </c>
      <c r="N25">
        <f>VLOOKUP(E25, '2020D'!$A$2:$G$395, 2, FALSE)</f>
        <v>245</v>
      </c>
      <c r="O25">
        <f>VLOOKUP(E25, '2020D'!$A$2:$G$355, 3, FALSE)</f>
        <v>16300</v>
      </c>
      <c r="P25">
        <f>_2020[[#This Row],[最低排名]]-_2020[[#This Row],[同分人数]]+1</f>
        <v>16056</v>
      </c>
      <c r="Q25">
        <f>IF(O25&gt;=开始!$B$6, 1, 0)</f>
        <v>1</v>
      </c>
      <c r="R25">
        <f>_2020[[#This Row],[最低排名]]-开始!$B$6</f>
        <v>16300</v>
      </c>
    </row>
    <row r="26" spans="1:18">
      <c r="A26">
        <v>10903</v>
      </c>
      <c r="B26" t="s">
        <v>40</v>
      </c>
      <c r="C26" t="str">
        <f t="shared" si="0"/>
        <v>上海海事</v>
      </c>
      <c r="D26" t="str">
        <f t="shared" si="1"/>
        <v>03</v>
      </c>
      <c r="E26" t="s">
        <v>450</v>
      </c>
      <c r="F26">
        <v>207</v>
      </c>
      <c r="G26">
        <v>108</v>
      </c>
      <c r="H26">
        <v>119</v>
      </c>
      <c r="I26">
        <v>64</v>
      </c>
      <c r="J26">
        <v>52</v>
      </c>
      <c r="K26">
        <v>52</v>
      </c>
      <c r="L26">
        <v>0</v>
      </c>
      <c r="M26">
        <v>2020</v>
      </c>
      <c r="N26">
        <f>VLOOKUP(E26, '2020D'!$A$2:$G$395, 2, FALSE)</f>
        <v>220</v>
      </c>
      <c r="O26">
        <f>VLOOKUP(E26, '2020D'!$A$2:$G$355, 3, FALSE)</f>
        <v>16961</v>
      </c>
      <c r="P26">
        <f>_2020[[#This Row],[最低排名]]-_2020[[#This Row],[同分人数]]+1</f>
        <v>16742</v>
      </c>
      <c r="Q26">
        <f>IF(O26&gt;=开始!$B$6, 1, 0)</f>
        <v>1</v>
      </c>
      <c r="R26">
        <f>_2020[[#This Row],[最低排名]]-开始!$B$6</f>
        <v>16961</v>
      </c>
    </row>
    <row r="27" spans="1:18">
      <c r="A27">
        <v>10904</v>
      </c>
      <c r="B27" t="s">
        <v>42</v>
      </c>
      <c r="C27" t="str">
        <f t="shared" si="0"/>
        <v>上海海事</v>
      </c>
      <c r="D27" t="str">
        <f t="shared" si="1"/>
        <v>04</v>
      </c>
      <c r="E27" t="s">
        <v>81</v>
      </c>
      <c r="F27">
        <v>222</v>
      </c>
      <c r="G27">
        <v>118</v>
      </c>
      <c r="H27">
        <v>99</v>
      </c>
      <c r="I27">
        <v>64</v>
      </c>
      <c r="J27">
        <v>55</v>
      </c>
      <c r="K27">
        <v>52</v>
      </c>
      <c r="L27">
        <v>0</v>
      </c>
      <c r="M27">
        <v>2020</v>
      </c>
      <c r="N27">
        <f>VLOOKUP(E27, '2020D'!$A$2:$G$395, 2, FALSE)</f>
        <v>233</v>
      </c>
      <c r="O27">
        <f>VLOOKUP(E27, '2020D'!$A$2:$G$355, 3, FALSE)</f>
        <v>17440</v>
      </c>
      <c r="P27">
        <f>_2020[[#This Row],[最低排名]]-_2020[[#This Row],[同分人数]]+1</f>
        <v>17208</v>
      </c>
      <c r="Q27">
        <f>IF(O27&gt;=开始!$B$6, 1, 0)</f>
        <v>1</v>
      </c>
      <c r="R27">
        <f>_2020[[#This Row],[最低排名]]-开始!$B$6</f>
        <v>17440</v>
      </c>
    </row>
    <row r="28" spans="1:18">
      <c r="A28">
        <v>11001</v>
      </c>
      <c r="B28" t="s">
        <v>44</v>
      </c>
      <c r="C28" t="str">
        <f t="shared" si="0"/>
        <v>上海理工</v>
      </c>
      <c r="D28" t="str">
        <f t="shared" si="1"/>
        <v>01</v>
      </c>
      <c r="E28" t="s">
        <v>48</v>
      </c>
      <c r="F28">
        <v>203</v>
      </c>
      <c r="G28">
        <v>113</v>
      </c>
      <c r="H28">
        <v>129</v>
      </c>
      <c r="I28">
        <v>61</v>
      </c>
      <c r="J28">
        <v>58</v>
      </c>
      <c r="K28">
        <v>58</v>
      </c>
      <c r="L28">
        <v>0</v>
      </c>
      <c r="M28">
        <v>2020</v>
      </c>
      <c r="N28">
        <f>VLOOKUP(E28, '2020D'!$A$2:$G$395, 2, FALSE)</f>
        <v>233</v>
      </c>
      <c r="O28">
        <f>VLOOKUP(E28, '2020D'!$A$2:$G$355, 3, FALSE)</f>
        <v>13496</v>
      </c>
      <c r="P28">
        <f>_2020[[#This Row],[最低排名]]-_2020[[#This Row],[同分人数]]+1</f>
        <v>13264</v>
      </c>
      <c r="Q28">
        <f>IF(O28&gt;=开始!$B$6, 1, 0)</f>
        <v>1</v>
      </c>
      <c r="R28">
        <f>_2020[[#This Row],[最低排名]]-开始!$B$6</f>
        <v>13496</v>
      </c>
    </row>
    <row r="29" spans="1:18">
      <c r="A29">
        <v>11002</v>
      </c>
      <c r="B29" t="s">
        <v>45</v>
      </c>
      <c r="C29" t="str">
        <f t="shared" si="0"/>
        <v>上海理工</v>
      </c>
      <c r="D29" t="str">
        <f t="shared" si="1"/>
        <v>02</v>
      </c>
      <c r="E29" t="s">
        <v>195</v>
      </c>
      <c r="F29">
        <v>219</v>
      </c>
      <c r="G29">
        <v>111</v>
      </c>
      <c r="H29">
        <v>120</v>
      </c>
      <c r="I29">
        <v>61</v>
      </c>
      <c r="J29">
        <v>55</v>
      </c>
      <c r="K29">
        <v>55</v>
      </c>
      <c r="L29">
        <v>0</v>
      </c>
      <c r="M29">
        <v>2020</v>
      </c>
      <c r="N29">
        <f>VLOOKUP(E29, '2020D'!$A$2:$G$395, 2, FALSE)</f>
        <v>199</v>
      </c>
      <c r="O29">
        <f>VLOOKUP(E29, '2020D'!$A$2:$G$355, 3, FALSE)</f>
        <v>13263</v>
      </c>
      <c r="P29">
        <f>_2020[[#This Row],[最低排名]]-_2020[[#This Row],[同分人数]]+1</f>
        <v>13065</v>
      </c>
      <c r="Q29">
        <f>IF(O29&gt;=开始!$B$6, 1, 0)</f>
        <v>1</v>
      </c>
      <c r="R29">
        <f>_2020[[#This Row],[最低排名]]-开始!$B$6</f>
        <v>13263</v>
      </c>
    </row>
    <row r="30" spans="1:18">
      <c r="A30">
        <v>11003</v>
      </c>
      <c r="B30" t="s">
        <v>46</v>
      </c>
      <c r="C30" t="str">
        <f t="shared" si="0"/>
        <v>上海理工</v>
      </c>
      <c r="D30" t="str">
        <f t="shared" si="1"/>
        <v>03</v>
      </c>
      <c r="E30" t="s">
        <v>506</v>
      </c>
      <c r="F30">
        <v>236</v>
      </c>
      <c r="G30">
        <v>122</v>
      </c>
      <c r="H30">
        <v>92</v>
      </c>
      <c r="I30">
        <v>67</v>
      </c>
      <c r="J30">
        <v>67</v>
      </c>
      <c r="K30">
        <v>55</v>
      </c>
      <c r="L30">
        <v>0</v>
      </c>
      <c r="M30">
        <v>2020</v>
      </c>
      <c r="N30">
        <f>VLOOKUP(E30, '2020D'!$A$2:$G$395, 2, FALSE)</f>
        <v>202</v>
      </c>
      <c r="O30">
        <f>VLOOKUP(E30, '2020D'!$A$2:$G$355, 3, FALSE)</f>
        <v>11759</v>
      </c>
      <c r="P30">
        <f>_2020[[#This Row],[最低排名]]-_2020[[#This Row],[同分人数]]+1</f>
        <v>11558</v>
      </c>
      <c r="Q30">
        <f>IF(O30&gt;=开始!$B$6, 1, 0)</f>
        <v>1</v>
      </c>
      <c r="R30">
        <f>_2020[[#This Row],[最低排名]]-开始!$B$6</f>
        <v>11759</v>
      </c>
    </row>
    <row r="31" spans="1:18">
      <c r="A31">
        <v>11004</v>
      </c>
      <c r="B31" t="s">
        <v>47</v>
      </c>
      <c r="C31" t="str">
        <f t="shared" si="0"/>
        <v>上海理工</v>
      </c>
      <c r="D31" t="str">
        <f t="shared" si="1"/>
        <v>04</v>
      </c>
      <c r="E31" t="s">
        <v>749</v>
      </c>
      <c r="F31">
        <v>212</v>
      </c>
      <c r="G31">
        <v>110</v>
      </c>
      <c r="H31">
        <v>106</v>
      </c>
      <c r="I31">
        <v>67</v>
      </c>
      <c r="J31">
        <v>64</v>
      </c>
      <c r="K31">
        <v>55</v>
      </c>
      <c r="L31">
        <v>0</v>
      </c>
      <c r="M31">
        <v>2020</v>
      </c>
      <c r="N31">
        <f>VLOOKUP(E31, '2020D'!$A$2:$G$395, 2, FALSE)</f>
        <v>232</v>
      </c>
      <c r="O31">
        <f>VLOOKUP(E31, '2020D'!$A$2:$G$355, 3, FALSE)</f>
        <v>14678</v>
      </c>
      <c r="P31">
        <f>_2020[[#This Row],[最低排名]]-_2020[[#This Row],[同分人数]]+1</f>
        <v>14447</v>
      </c>
      <c r="Q31">
        <f>IF(O31&gt;=开始!$B$6, 1, 0)</f>
        <v>1</v>
      </c>
      <c r="R31">
        <f>_2020[[#This Row],[最低排名]]-开始!$B$6</f>
        <v>14678</v>
      </c>
    </row>
    <row r="32" spans="1:18">
      <c r="A32">
        <v>11101</v>
      </c>
      <c r="B32" t="s">
        <v>49</v>
      </c>
      <c r="C32" t="str">
        <f t="shared" si="0"/>
        <v>上海杉达</v>
      </c>
      <c r="D32" t="str">
        <f t="shared" si="1"/>
        <v>01</v>
      </c>
      <c r="E32" t="s">
        <v>419</v>
      </c>
      <c r="F32">
        <v>199</v>
      </c>
      <c r="G32">
        <v>101</v>
      </c>
      <c r="H32">
        <v>70</v>
      </c>
      <c r="I32">
        <v>64</v>
      </c>
      <c r="J32">
        <v>55</v>
      </c>
      <c r="K32">
        <v>46</v>
      </c>
      <c r="L32">
        <v>0</v>
      </c>
      <c r="M32">
        <v>2020</v>
      </c>
      <c r="N32">
        <f>VLOOKUP(E32, '2020D'!$A$2:$G$395, 2, FALSE)</f>
        <v>200</v>
      </c>
      <c r="O32">
        <f>VLOOKUP(E32, '2020D'!$A$2:$G$355, 3, FALSE)</f>
        <v>30520</v>
      </c>
      <c r="P32">
        <f>_2020[[#This Row],[最低排名]]-_2020[[#This Row],[同分人数]]+1</f>
        <v>30321</v>
      </c>
      <c r="Q32">
        <f>IF(O32&gt;=开始!$B$6, 1, 0)</f>
        <v>1</v>
      </c>
      <c r="R32">
        <f>_2020[[#This Row],[最低排名]]-开始!$B$6</f>
        <v>30520</v>
      </c>
    </row>
    <row r="33" spans="1:18">
      <c r="A33">
        <v>11102</v>
      </c>
      <c r="B33" t="s">
        <v>51</v>
      </c>
      <c r="C33" t="str">
        <f t="shared" si="0"/>
        <v>上海杉达</v>
      </c>
      <c r="D33" t="str">
        <f t="shared" si="1"/>
        <v>02</v>
      </c>
      <c r="E33" t="s">
        <v>1534</v>
      </c>
      <c r="F33">
        <v>170</v>
      </c>
      <c r="G33">
        <v>90</v>
      </c>
      <c r="H33">
        <v>77</v>
      </c>
      <c r="I33">
        <v>58</v>
      </c>
      <c r="J33">
        <v>52</v>
      </c>
      <c r="K33">
        <v>43</v>
      </c>
      <c r="L33">
        <v>0</v>
      </c>
      <c r="M33">
        <v>2020</v>
      </c>
      <c r="N33">
        <f>VLOOKUP(E33, '2020D'!$A$2:$G$395, 2, FALSE)</f>
        <v>147</v>
      </c>
      <c r="O33">
        <f>VLOOKUP(E33, '2020D'!$A$2:$G$355, 3, FALSE)</f>
        <v>36437</v>
      </c>
      <c r="P33">
        <f>_2020[[#This Row],[最低排名]]-_2020[[#This Row],[同分人数]]+1</f>
        <v>36291</v>
      </c>
      <c r="Q33">
        <f>IF(O33&gt;=开始!$B$6, 1, 0)</f>
        <v>1</v>
      </c>
      <c r="R33">
        <f>_2020[[#This Row],[最低排名]]-开始!$B$6</f>
        <v>36437</v>
      </c>
    </row>
    <row r="34" spans="1:18">
      <c r="A34">
        <v>11103</v>
      </c>
      <c r="B34" t="s">
        <v>53</v>
      </c>
      <c r="C34" t="str">
        <f t="shared" si="0"/>
        <v>上海杉达</v>
      </c>
      <c r="D34" t="str">
        <f t="shared" si="1"/>
        <v>03</v>
      </c>
      <c r="E34" t="s">
        <v>309</v>
      </c>
      <c r="F34">
        <v>182</v>
      </c>
      <c r="G34">
        <v>99</v>
      </c>
      <c r="H34">
        <v>98</v>
      </c>
      <c r="I34">
        <v>58</v>
      </c>
      <c r="J34">
        <v>52</v>
      </c>
      <c r="K34">
        <v>52</v>
      </c>
      <c r="L34">
        <v>0</v>
      </c>
      <c r="M34">
        <v>2020</v>
      </c>
      <c r="N34">
        <f>VLOOKUP(E34, '2020D'!$A$2:$G$395, 2, FALSE)</f>
        <v>194</v>
      </c>
      <c r="O34">
        <f>VLOOKUP(E34, '2020D'!$A$2:$G$355, 3, FALSE)</f>
        <v>28823</v>
      </c>
      <c r="P34">
        <f>_2020[[#This Row],[最低排名]]-_2020[[#This Row],[同分人数]]+1</f>
        <v>28630</v>
      </c>
      <c r="Q34">
        <f>IF(O34&gt;=开始!$B$6, 1, 0)</f>
        <v>1</v>
      </c>
      <c r="R34">
        <f>_2020[[#This Row],[最低排名]]-开始!$B$6</f>
        <v>28823</v>
      </c>
    </row>
    <row r="35" spans="1:18">
      <c r="A35">
        <v>11201</v>
      </c>
      <c r="B35" t="s">
        <v>57</v>
      </c>
      <c r="C35" t="str">
        <f t="shared" si="0"/>
        <v>华东政法</v>
      </c>
      <c r="D35" t="str">
        <f t="shared" si="1"/>
        <v>01</v>
      </c>
      <c r="E35" t="s">
        <v>16</v>
      </c>
      <c r="F35">
        <v>229</v>
      </c>
      <c r="G35">
        <v>115</v>
      </c>
      <c r="H35">
        <v>118</v>
      </c>
      <c r="I35">
        <v>70</v>
      </c>
      <c r="J35">
        <v>70</v>
      </c>
      <c r="K35">
        <v>67</v>
      </c>
      <c r="L35">
        <v>0</v>
      </c>
      <c r="M35">
        <v>2020</v>
      </c>
      <c r="N35">
        <f>VLOOKUP(E35, '2020D'!$A$2:$G$395, 2, FALSE)</f>
        <v>156</v>
      </c>
      <c r="O35">
        <f>VLOOKUP(E35, '2020D'!$A$2:$G$355, 3, FALSE)</f>
        <v>4403</v>
      </c>
      <c r="P35">
        <f>_2020[[#This Row],[最低排名]]-_2020[[#This Row],[同分人数]]+1</f>
        <v>4248</v>
      </c>
      <c r="Q35">
        <f>IF(O35&gt;=开始!$B$6, 1, 0)</f>
        <v>1</v>
      </c>
      <c r="R35">
        <f>_2020[[#This Row],[最低排名]]-开始!$B$6</f>
        <v>4403</v>
      </c>
    </row>
    <row r="36" spans="1:18">
      <c r="A36">
        <v>11202</v>
      </c>
      <c r="B36" t="s">
        <v>59</v>
      </c>
      <c r="C36" t="str">
        <f t="shared" si="0"/>
        <v>华东政法</v>
      </c>
      <c r="D36" t="str">
        <f t="shared" si="1"/>
        <v>02</v>
      </c>
      <c r="E36" t="s">
        <v>134</v>
      </c>
      <c r="F36">
        <v>223</v>
      </c>
      <c r="G36">
        <v>115</v>
      </c>
      <c r="H36">
        <v>113</v>
      </c>
      <c r="I36">
        <v>67</v>
      </c>
      <c r="J36">
        <v>64</v>
      </c>
      <c r="K36">
        <v>61</v>
      </c>
      <c r="L36">
        <v>0</v>
      </c>
      <c r="M36">
        <v>2020</v>
      </c>
      <c r="N36">
        <f>VLOOKUP(E36, '2020D'!$A$2:$G$395, 2, FALSE)</f>
        <v>215</v>
      </c>
      <c r="O36">
        <f>VLOOKUP(E36, '2020D'!$A$2:$G$355, 3, FALSE)</f>
        <v>9329</v>
      </c>
      <c r="P36">
        <f>_2020[[#This Row],[最低排名]]-_2020[[#This Row],[同分人数]]+1</f>
        <v>9115</v>
      </c>
      <c r="Q36">
        <f>IF(O36&gt;=开始!$B$6, 1, 0)</f>
        <v>1</v>
      </c>
      <c r="R36">
        <f>_2020[[#This Row],[最低排名]]-开始!$B$6</f>
        <v>9329</v>
      </c>
    </row>
    <row r="37" spans="1:18">
      <c r="A37">
        <v>11203</v>
      </c>
      <c r="B37" t="s">
        <v>61</v>
      </c>
      <c r="C37" t="str">
        <f t="shared" si="0"/>
        <v>华东政法</v>
      </c>
      <c r="D37" t="str">
        <f t="shared" si="1"/>
        <v>03</v>
      </c>
      <c r="E37" t="s">
        <v>66</v>
      </c>
      <c r="F37">
        <v>221</v>
      </c>
      <c r="G37">
        <v>111</v>
      </c>
      <c r="H37">
        <v>129</v>
      </c>
      <c r="I37">
        <v>67</v>
      </c>
      <c r="J37">
        <v>64</v>
      </c>
      <c r="K37">
        <v>58</v>
      </c>
      <c r="L37">
        <v>0</v>
      </c>
      <c r="M37">
        <v>2020</v>
      </c>
      <c r="N37">
        <f>VLOOKUP(E37, '2020D'!$A$2:$G$395, 2, FALSE)</f>
        <v>179</v>
      </c>
      <c r="O37">
        <f>VLOOKUP(E37, '2020D'!$A$2:$G$355, 3, FALSE)</f>
        <v>7072</v>
      </c>
      <c r="P37">
        <f>_2020[[#This Row],[最低排名]]-_2020[[#This Row],[同分人数]]+1</f>
        <v>6894</v>
      </c>
      <c r="Q37">
        <f>IF(O37&gt;=开始!$B$6, 1, 0)</f>
        <v>1</v>
      </c>
      <c r="R37">
        <f>_2020[[#This Row],[最低排名]]-开始!$B$6</f>
        <v>7072</v>
      </c>
    </row>
    <row r="38" spans="1:18">
      <c r="A38">
        <v>11204</v>
      </c>
      <c r="B38" t="s">
        <v>63</v>
      </c>
      <c r="C38" t="str">
        <f t="shared" si="0"/>
        <v>华东政法</v>
      </c>
      <c r="D38" t="str">
        <f t="shared" si="1"/>
        <v>04</v>
      </c>
      <c r="E38" t="s">
        <v>134</v>
      </c>
      <c r="F38">
        <v>218</v>
      </c>
      <c r="G38">
        <v>119</v>
      </c>
      <c r="H38">
        <v>130</v>
      </c>
      <c r="I38">
        <v>64</v>
      </c>
      <c r="J38">
        <v>64</v>
      </c>
      <c r="K38">
        <v>52</v>
      </c>
      <c r="L38">
        <v>0</v>
      </c>
      <c r="M38">
        <v>2020</v>
      </c>
      <c r="N38">
        <f>VLOOKUP(E38, '2020D'!$A$2:$G$395, 2, FALSE)</f>
        <v>215</v>
      </c>
      <c r="O38">
        <f>VLOOKUP(E38, '2020D'!$A$2:$G$355, 3, FALSE)</f>
        <v>9329</v>
      </c>
      <c r="P38">
        <f>_2020[[#This Row],[最低排名]]-_2020[[#This Row],[同分人数]]+1</f>
        <v>9115</v>
      </c>
      <c r="Q38">
        <f>IF(O38&gt;=开始!$B$6, 1, 0)</f>
        <v>1</v>
      </c>
      <c r="R38">
        <f>_2020[[#This Row],[最低排名]]-开始!$B$6</f>
        <v>9329</v>
      </c>
    </row>
    <row r="39" spans="1:18">
      <c r="A39">
        <v>11301</v>
      </c>
      <c r="B39" t="s">
        <v>1727</v>
      </c>
      <c r="C39" t="str">
        <f t="shared" si="0"/>
        <v>上海经贸</v>
      </c>
      <c r="D39" t="str">
        <f t="shared" si="1"/>
        <v>01</v>
      </c>
      <c r="E39" t="s">
        <v>256</v>
      </c>
      <c r="F39">
        <v>212</v>
      </c>
      <c r="G39">
        <v>112</v>
      </c>
      <c r="H39">
        <v>115</v>
      </c>
      <c r="I39">
        <v>70</v>
      </c>
      <c r="J39">
        <v>70</v>
      </c>
      <c r="K39">
        <v>64</v>
      </c>
      <c r="L39">
        <v>0</v>
      </c>
      <c r="M39">
        <v>2020</v>
      </c>
      <c r="N39">
        <f>VLOOKUP(E39, '2020D'!$A$2:$G$395, 2, FALSE)</f>
        <v>218</v>
      </c>
      <c r="O39">
        <f>VLOOKUP(E39, '2020D'!$A$2:$G$355, 3, FALSE)</f>
        <v>8698</v>
      </c>
      <c r="P39">
        <f>_2020[[#This Row],[最低排名]]-_2020[[#This Row],[同分人数]]+1</f>
        <v>8481</v>
      </c>
      <c r="Q39">
        <f>IF(O39&gt;=开始!$B$6, 1, 0)</f>
        <v>1</v>
      </c>
      <c r="R39">
        <f>_2020[[#This Row],[最低排名]]-开始!$B$6</f>
        <v>8698</v>
      </c>
    </row>
    <row r="40" spans="1:18">
      <c r="A40">
        <v>11302</v>
      </c>
      <c r="B40" t="s">
        <v>1728</v>
      </c>
      <c r="C40" t="str">
        <f t="shared" si="0"/>
        <v>上海经贸</v>
      </c>
      <c r="D40" t="str">
        <f t="shared" si="1"/>
        <v>02</v>
      </c>
      <c r="E40" t="s">
        <v>70</v>
      </c>
      <c r="F40">
        <v>204</v>
      </c>
      <c r="G40">
        <v>114</v>
      </c>
      <c r="H40">
        <v>116</v>
      </c>
      <c r="I40">
        <v>67</v>
      </c>
      <c r="J40">
        <v>67</v>
      </c>
      <c r="K40">
        <v>64</v>
      </c>
      <c r="L40">
        <v>0</v>
      </c>
      <c r="M40">
        <v>2020</v>
      </c>
      <c r="N40">
        <f>VLOOKUP(E40, '2020D'!$A$2:$G$395, 2, FALSE)</f>
        <v>242</v>
      </c>
      <c r="O40">
        <f>VLOOKUP(E40, '2020D'!$A$2:$G$355, 3, FALSE)</f>
        <v>11557</v>
      </c>
      <c r="P40">
        <f>_2020[[#This Row],[最低排名]]-_2020[[#This Row],[同分人数]]+1</f>
        <v>11316</v>
      </c>
      <c r="Q40">
        <f>IF(O40&gt;=开始!$B$6, 1, 0)</f>
        <v>1</v>
      </c>
      <c r="R40">
        <f>_2020[[#This Row],[最低排名]]-开始!$B$6</f>
        <v>11557</v>
      </c>
    </row>
    <row r="41" spans="1:18">
      <c r="A41">
        <v>11303</v>
      </c>
      <c r="B41" t="s">
        <v>1729</v>
      </c>
      <c r="C41" t="str">
        <f t="shared" si="0"/>
        <v>上海经贸</v>
      </c>
      <c r="D41" t="str">
        <f t="shared" si="1"/>
        <v>03</v>
      </c>
      <c r="E41" t="s">
        <v>424</v>
      </c>
      <c r="F41">
        <v>219</v>
      </c>
      <c r="G41">
        <v>115</v>
      </c>
      <c r="H41">
        <v>113</v>
      </c>
      <c r="I41">
        <v>70</v>
      </c>
      <c r="J41">
        <v>67</v>
      </c>
      <c r="K41">
        <v>55</v>
      </c>
      <c r="L41">
        <v>0</v>
      </c>
      <c r="M41">
        <v>2020</v>
      </c>
      <c r="N41">
        <f>VLOOKUP(E41, '2020D'!$A$2:$G$395, 2, FALSE)</f>
        <v>255</v>
      </c>
      <c r="O41">
        <f>VLOOKUP(E41, '2020D'!$A$2:$G$355, 3, FALSE)</f>
        <v>10230</v>
      </c>
      <c r="P41">
        <f>_2020[[#This Row],[最低排名]]-_2020[[#This Row],[同分人数]]+1</f>
        <v>9976</v>
      </c>
      <c r="Q41">
        <f>IF(O41&gt;=开始!$B$6, 1, 0)</f>
        <v>1</v>
      </c>
      <c r="R41">
        <f>_2020[[#This Row],[最低排名]]-开始!$B$6</f>
        <v>10230</v>
      </c>
    </row>
    <row r="42" spans="1:18">
      <c r="A42">
        <v>11401</v>
      </c>
      <c r="B42" t="s">
        <v>73</v>
      </c>
      <c r="C42" t="str">
        <f t="shared" si="0"/>
        <v>复旦医学</v>
      </c>
      <c r="D42" t="str">
        <f t="shared" si="1"/>
        <v>01</v>
      </c>
      <c r="E42" t="s">
        <v>1127</v>
      </c>
      <c r="F42">
        <v>240</v>
      </c>
      <c r="G42">
        <v>121</v>
      </c>
      <c r="H42">
        <v>137</v>
      </c>
      <c r="I42">
        <v>70</v>
      </c>
      <c r="J42">
        <v>67</v>
      </c>
      <c r="K42">
        <v>64</v>
      </c>
      <c r="L42">
        <v>0</v>
      </c>
      <c r="M42">
        <v>2020</v>
      </c>
      <c r="N42">
        <f>VLOOKUP(E42, '2020D'!$A$2:$G$395, 2, FALSE)</f>
        <v>86</v>
      </c>
      <c r="O42">
        <f>VLOOKUP(E42, '2020D'!$A$2:$G$355, 3, FALSE)</f>
        <v>1474</v>
      </c>
      <c r="P42">
        <f>_2020[[#This Row],[最低排名]]-_2020[[#This Row],[同分人数]]+1</f>
        <v>1389</v>
      </c>
      <c r="Q42">
        <f>IF(O42&gt;=开始!$B$6, 1, 0)</f>
        <v>1</v>
      </c>
      <c r="R42">
        <f>_2020[[#This Row],[最低排名]]-开始!$B$6</f>
        <v>1474</v>
      </c>
    </row>
    <row r="43" spans="1:18">
      <c r="A43">
        <v>11501</v>
      </c>
      <c r="B43" t="s">
        <v>74</v>
      </c>
      <c r="C43" t="str">
        <f t="shared" si="0"/>
        <v>上海海大</v>
      </c>
      <c r="D43" t="str">
        <f t="shared" si="1"/>
        <v>01</v>
      </c>
      <c r="E43" t="s">
        <v>546</v>
      </c>
      <c r="F43">
        <v>225</v>
      </c>
      <c r="G43">
        <v>120</v>
      </c>
      <c r="H43">
        <v>104</v>
      </c>
      <c r="I43">
        <v>55</v>
      </c>
      <c r="J43">
        <v>55</v>
      </c>
      <c r="K43">
        <v>49</v>
      </c>
      <c r="L43">
        <v>0</v>
      </c>
      <c r="M43">
        <v>2020</v>
      </c>
      <c r="N43">
        <f>VLOOKUP(E43, '2020D'!$A$2:$G$395, 2, FALSE)</f>
        <v>251</v>
      </c>
      <c r="O43">
        <f>VLOOKUP(E43, '2020D'!$A$2:$G$355, 3, FALSE)</f>
        <v>18373</v>
      </c>
      <c r="P43">
        <f>_2020[[#This Row],[最低排名]]-_2020[[#This Row],[同分人数]]+1</f>
        <v>18123</v>
      </c>
      <c r="Q43">
        <f>IF(O43&gt;=开始!$B$6, 1, 0)</f>
        <v>1</v>
      </c>
      <c r="R43">
        <f>_2020[[#This Row],[最低排名]]-开始!$B$6</f>
        <v>18373</v>
      </c>
    </row>
    <row r="44" spans="1:18">
      <c r="A44">
        <v>11502</v>
      </c>
      <c r="B44" t="s">
        <v>76</v>
      </c>
      <c r="C44" t="str">
        <f t="shared" si="0"/>
        <v>上海海大</v>
      </c>
      <c r="D44" t="str">
        <f t="shared" si="1"/>
        <v>02</v>
      </c>
      <c r="E44" t="s">
        <v>83</v>
      </c>
      <c r="F44">
        <v>213</v>
      </c>
      <c r="G44">
        <v>109</v>
      </c>
      <c r="H44">
        <v>100</v>
      </c>
      <c r="I44">
        <v>64</v>
      </c>
      <c r="J44">
        <v>55</v>
      </c>
      <c r="K44">
        <v>55</v>
      </c>
      <c r="L44">
        <v>0</v>
      </c>
      <c r="M44">
        <v>2020</v>
      </c>
      <c r="N44">
        <f>VLOOKUP(E44, '2020D'!$A$2:$G$395, 2, FALSE)</f>
        <v>273</v>
      </c>
      <c r="O44">
        <f>VLOOKUP(E44, '2020D'!$A$2:$G$355, 3, FALSE)</f>
        <v>18646</v>
      </c>
      <c r="P44">
        <f>_2020[[#This Row],[最低排名]]-_2020[[#This Row],[同分人数]]+1</f>
        <v>18374</v>
      </c>
      <c r="Q44">
        <f>IF(O44&gt;=开始!$B$6, 1, 0)</f>
        <v>1</v>
      </c>
      <c r="R44">
        <f>_2020[[#This Row],[最低排名]]-开始!$B$6</f>
        <v>18646</v>
      </c>
    </row>
    <row r="45" spans="1:18">
      <c r="A45">
        <v>11503</v>
      </c>
      <c r="B45" t="s">
        <v>78</v>
      </c>
      <c r="C45" t="str">
        <f t="shared" si="0"/>
        <v>上海海大</v>
      </c>
      <c r="D45" t="str">
        <f t="shared" si="1"/>
        <v>03</v>
      </c>
      <c r="E45" t="s">
        <v>678</v>
      </c>
      <c r="F45">
        <v>219</v>
      </c>
      <c r="G45">
        <v>118</v>
      </c>
      <c r="H45">
        <v>99</v>
      </c>
      <c r="I45">
        <v>61</v>
      </c>
      <c r="J45">
        <v>58</v>
      </c>
      <c r="K45">
        <v>46</v>
      </c>
      <c r="L45">
        <v>0</v>
      </c>
      <c r="M45">
        <v>2020</v>
      </c>
      <c r="N45">
        <f>VLOOKUP(E45, '2020D'!$A$2:$G$395, 2, FALSE)</f>
        <v>235</v>
      </c>
      <c r="O45">
        <f>VLOOKUP(E45, '2020D'!$A$2:$G$355, 3, FALSE)</f>
        <v>19637</v>
      </c>
      <c r="P45">
        <f>_2020[[#This Row],[最低排名]]-_2020[[#This Row],[同分人数]]+1</f>
        <v>19403</v>
      </c>
      <c r="Q45">
        <f>IF(O45&gt;=开始!$B$6, 1, 0)</f>
        <v>1</v>
      </c>
      <c r="R45">
        <f>_2020[[#This Row],[最低排名]]-开始!$B$6</f>
        <v>19637</v>
      </c>
    </row>
    <row r="46" spans="1:18">
      <c r="A46">
        <v>11504</v>
      </c>
      <c r="B46" t="s">
        <v>80</v>
      </c>
      <c r="C46" t="str">
        <f t="shared" si="0"/>
        <v>上海海大</v>
      </c>
      <c r="D46" t="str">
        <f t="shared" si="1"/>
        <v>04</v>
      </c>
      <c r="E46" t="s">
        <v>323</v>
      </c>
      <c r="F46">
        <v>208</v>
      </c>
      <c r="G46">
        <v>109</v>
      </c>
      <c r="H46">
        <v>96</v>
      </c>
      <c r="I46">
        <v>61</v>
      </c>
      <c r="J46">
        <v>61</v>
      </c>
      <c r="K46">
        <v>55</v>
      </c>
      <c r="L46">
        <v>0</v>
      </c>
      <c r="M46">
        <v>2020</v>
      </c>
      <c r="N46">
        <f>VLOOKUP(E46, '2020D'!$A$2:$G$395, 2, FALSE)</f>
        <v>229</v>
      </c>
      <c r="O46">
        <f>VLOOKUP(E46, '2020D'!$A$2:$G$355, 3, FALSE)</f>
        <v>20102</v>
      </c>
      <c r="P46">
        <f>_2020[[#This Row],[最低排名]]-_2020[[#This Row],[同分人数]]+1</f>
        <v>19874</v>
      </c>
      <c r="Q46">
        <f>IF(O46&gt;=开始!$B$6, 1, 0)</f>
        <v>1</v>
      </c>
      <c r="R46">
        <f>_2020[[#This Row],[最低排名]]-开始!$B$6</f>
        <v>20102</v>
      </c>
    </row>
    <row r="47" spans="1:18">
      <c r="A47">
        <v>11505</v>
      </c>
      <c r="B47" t="s">
        <v>82</v>
      </c>
      <c r="C47" t="str">
        <f t="shared" si="0"/>
        <v>上海海大</v>
      </c>
      <c r="D47" t="str">
        <f t="shared" si="1"/>
        <v>05</v>
      </c>
      <c r="E47" t="s">
        <v>533</v>
      </c>
      <c r="F47">
        <v>209</v>
      </c>
      <c r="G47">
        <v>117</v>
      </c>
      <c r="H47">
        <v>97</v>
      </c>
      <c r="I47">
        <v>61</v>
      </c>
      <c r="J47">
        <v>55</v>
      </c>
      <c r="K47">
        <v>49</v>
      </c>
      <c r="L47">
        <v>0</v>
      </c>
      <c r="M47">
        <v>2020</v>
      </c>
      <c r="N47">
        <f>VLOOKUP(E47, '2020D'!$A$2:$G$395, 2, FALSE)</f>
        <v>250</v>
      </c>
      <c r="O47">
        <f>VLOOKUP(E47, '2020D'!$A$2:$G$355, 3, FALSE)</f>
        <v>22555</v>
      </c>
      <c r="P47">
        <f>_2020[[#This Row],[最低排名]]-_2020[[#This Row],[同分人数]]+1</f>
        <v>22306</v>
      </c>
      <c r="Q47">
        <f>IF(O47&gt;=开始!$B$6, 1, 0)</f>
        <v>1</v>
      </c>
      <c r="R47">
        <f>_2020[[#This Row],[最低排名]]-开始!$B$6</f>
        <v>22555</v>
      </c>
    </row>
    <row r="48" spans="1:18">
      <c r="A48">
        <v>11506</v>
      </c>
      <c r="B48" t="s">
        <v>84</v>
      </c>
      <c r="C48" t="str">
        <f t="shared" si="0"/>
        <v>上海海大</v>
      </c>
      <c r="D48" t="str">
        <f t="shared" si="1"/>
        <v>06</v>
      </c>
      <c r="E48" t="s">
        <v>347</v>
      </c>
      <c r="F48">
        <v>180</v>
      </c>
      <c r="G48">
        <v>103</v>
      </c>
      <c r="H48">
        <v>128</v>
      </c>
      <c r="I48">
        <v>70</v>
      </c>
      <c r="J48">
        <v>49</v>
      </c>
      <c r="K48">
        <v>46</v>
      </c>
      <c r="L48">
        <v>0</v>
      </c>
      <c r="M48">
        <v>2020</v>
      </c>
      <c r="N48">
        <f>VLOOKUP(E48, '2020D'!$A$2:$G$395, 2, FALSE)</f>
        <v>234</v>
      </c>
      <c r="O48">
        <f>VLOOKUP(E48, '2020D'!$A$2:$G$355, 3, FALSE)</f>
        <v>22058</v>
      </c>
      <c r="P48">
        <f>_2020[[#This Row],[最低排名]]-_2020[[#This Row],[同分人数]]+1</f>
        <v>21825</v>
      </c>
      <c r="Q48">
        <f>IF(O48&gt;=开始!$B$6, 1, 0)</f>
        <v>1</v>
      </c>
      <c r="R48">
        <f>_2020[[#This Row],[最低排名]]-开始!$B$6</f>
        <v>22058</v>
      </c>
    </row>
    <row r="49" spans="1:18">
      <c r="A49">
        <v>11601</v>
      </c>
      <c r="B49" t="s">
        <v>86</v>
      </c>
      <c r="C49" t="str">
        <f t="shared" si="0"/>
        <v>上海戏剧</v>
      </c>
      <c r="D49" t="str">
        <f t="shared" si="1"/>
        <v>01</v>
      </c>
      <c r="E49" t="s">
        <v>70</v>
      </c>
      <c r="F49">
        <v>211</v>
      </c>
      <c r="G49">
        <v>108</v>
      </c>
      <c r="H49">
        <v>121</v>
      </c>
      <c r="I49">
        <v>70</v>
      </c>
      <c r="J49">
        <v>64</v>
      </c>
      <c r="K49">
        <v>52</v>
      </c>
      <c r="L49">
        <v>0</v>
      </c>
      <c r="M49">
        <v>2020</v>
      </c>
      <c r="N49">
        <f>VLOOKUP(E49, '2020D'!$A$2:$G$395, 2, FALSE)</f>
        <v>242</v>
      </c>
      <c r="O49">
        <f>VLOOKUP(E49, '2020D'!$A$2:$G$355, 3, FALSE)</f>
        <v>11557</v>
      </c>
      <c r="P49">
        <f>_2020[[#This Row],[最低排名]]-_2020[[#This Row],[同分人数]]+1</f>
        <v>11316</v>
      </c>
      <c r="Q49">
        <f>IF(O49&gt;=开始!$B$6, 1, 0)</f>
        <v>1</v>
      </c>
      <c r="R49">
        <f>_2020[[#This Row],[最低排名]]-开始!$B$6</f>
        <v>11557</v>
      </c>
    </row>
    <row r="50" spans="1:18">
      <c r="A50">
        <v>11701</v>
      </c>
      <c r="B50" t="s">
        <v>88</v>
      </c>
      <c r="C50" t="str">
        <f t="shared" si="0"/>
        <v>上海电力</v>
      </c>
      <c r="D50" t="str">
        <f t="shared" si="1"/>
        <v>01</v>
      </c>
      <c r="E50" t="s">
        <v>81</v>
      </c>
      <c r="F50">
        <v>208</v>
      </c>
      <c r="G50">
        <v>110</v>
      </c>
      <c r="H50">
        <v>104</v>
      </c>
      <c r="I50">
        <v>64</v>
      </c>
      <c r="J50">
        <v>61</v>
      </c>
      <c r="K50">
        <v>55</v>
      </c>
      <c r="L50">
        <v>0</v>
      </c>
      <c r="M50">
        <v>2020</v>
      </c>
      <c r="N50">
        <f>VLOOKUP(E50, '2020D'!$A$2:$G$395, 2, FALSE)</f>
        <v>233</v>
      </c>
      <c r="O50">
        <f>VLOOKUP(E50, '2020D'!$A$2:$G$355, 3, FALSE)</f>
        <v>17440</v>
      </c>
      <c r="P50">
        <f>_2020[[#This Row],[最低排名]]-_2020[[#This Row],[同分人数]]+1</f>
        <v>17208</v>
      </c>
      <c r="Q50">
        <f>IF(O50&gt;=开始!$B$6, 1, 0)</f>
        <v>1</v>
      </c>
      <c r="R50">
        <f>_2020[[#This Row],[最低排名]]-开始!$B$6</f>
        <v>17440</v>
      </c>
    </row>
    <row r="51" spans="1:18">
      <c r="A51">
        <v>11702</v>
      </c>
      <c r="B51" t="s">
        <v>89</v>
      </c>
      <c r="C51" t="str">
        <f t="shared" si="0"/>
        <v>上海电力</v>
      </c>
      <c r="D51" t="str">
        <f t="shared" si="1"/>
        <v>02</v>
      </c>
      <c r="E51" t="s">
        <v>387</v>
      </c>
      <c r="F51">
        <v>192</v>
      </c>
      <c r="G51">
        <v>96</v>
      </c>
      <c r="H51">
        <v>86</v>
      </c>
      <c r="I51">
        <v>61</v>
      </c>
      <c r="J51">
        <v>58</v>
      </c>
      <c r="K51">
        <v>49</v>
      </c>
      <c r="L51">
        <v>0</v>
      </c>
      <c r="M51">
        <v>2020</v>
      </c>
      <c r="N51">
        <f>VLOOKUP(E51, '2020D'!$A$2:$G$395, 2, FALSE)</f>
        <v>204</v>
      </c>
      <c r="O51">
        <f>VLOOKUP(E51, '2020D'!$A$2:$G$355, 3, FALSE)</f>
        <v>28039</v>
      </c>
      <c r="P51">
        <f>_2020[[#This Row],[最低排名]]-_2020[[#This Row],[同分人数]]+1</f>
        <v>27836</v>
      </c>
      <c r="Q51">
        <f>IF(O51&gt;=开始!$B$6, 1, 0)</f>
        <v>1</v>
      </c>
      <c r="R51">
        <f>_2020[[#This Row],[最低排名]]-开始!$B$6</f>
        <v>28039</v>
      </c>
    </row>
    <row r="52" spans="1:18">
      <c r="A52">
        <v>11703</v>
      </c>
      <c r="B52" t="s">
        <v>91</v>
      </c>
      <c r="C52" t="str">
        <f t="shared" si="0"/>
        <v>上海电力</v>
      </c>
      <c r="D52" t="str">
        <f t="shared" si="1"/>
        <v>03</v>
      </c>
      <c r="E52" t="s">
        <v>144</v>
      </c>
      <c r="F52">
        <v>194</v>
      </c>
      <c r="G52">
        <v>100</v>
      </c>
      <c r="H52">
        <v>105</v>
      </c>
      <c r="I52">
        <v>58</v>
      </c>
      <c r="J52">
        <v>55</v>
      </c>
      <c r="K52">
        <v>55</v>
      </c>
      <c r="L52">
        <v>0</v>
      </c>
      <c r="M52">
        <v>2020</v>
      </c>
      <c r="N52">
        <f>VLOOKUP(E52, '2020D'!$A$2:$G$395, 2, FALSE)</f>
        <v>225</v>
      </c>
      <c r="O52">
        <f>VLOOKUP(E52, '2020D'!$A$2:$G$355, 3, FALSE)</f>
        <v>23446</v>
      </c>
      <c r="P52">
        <f>_2020[[#This Row],[最低排名]]-_2020[[#This Row],[同分人数]]+1</f>
        <v>23222</v>
      </c>
      <c r="Q52">
        <f>IF(O52&gt;=开始!$B$6, 1, 0)</f>
        <v>1</v>
      </c>
      <c r="R52">
        <f>_2020[[#This Row],[最低排名]]-开始!$B$6</f>
        <v>23446</v>
      </c>
    </row>
    <row r="53" spans="1:18">
      <c r="A53">
        <v>11704</v>
      </c>
      <c r="B53" t="s">
        <v>93</v>
      </c>
      <c r="C53" t="str">
        <f t="shared" si="0"/>
        <v>上海电力</v>
      </c>
      <c r="D53" t="str">
        <f t="shared" si="1"/>
        <v>04</v>
      </c>
      <c r="E53" t="s">
        <v>863</v>
      </c>
      <c r="F53">
        <v>200</v>
      </c>
      <c r="G53">
        <v>103</v>
      </c>
      <c r="H53">
        <v>104</v>
      </c>
      <c r="I53">
        <v>58</v>
      </c>
      <c r="J53">
        <v>55</v>
      </c>
      <c r="K53">
        <v>49</v>
      </c>
      <c r="L53">
        <v>0</v>
      </c>
      <c r="M53">
        <v>2020</v>
      </c>
      <c r="N53">
        <f>VLOOKUP(E53, '2020D'!$A$2:$G$395, 2, FALSE)</f>
        <v>200</v>
      </c>
      <c r="O53">
        <f>VLOOKUP(E53, '2020D'!$A$2:$G$355, 3, FALSE)</f>
        <v>23646</v>
      </c>
      <c r="P53">
        <f>_2020[[#This Row],[最低排名]]-_2020[[#This Row],[同分人数]]+1</f>
        <v>23447</v>
      </c>
      <c r="Q53">
        <f>IF(O53&gt;=开始!$B$6, 1, 0)</f>
        <v>1</v>
      </c>
      <c r="R53">
        <f>_2020[[#This Row],[最低排名]]-开始!$B$6</f>
        <v>23646</v>
      </c>
    </row>
    <row r="54" spans="1:18">
      <c r="A54">
        <v>11705</v>
      </c>
      <c r="B54" t="s">
        <v>95</v>
      </c>
      <c r="C54" t="str">
        <f t="shared" si="0"/>
        <v>上海电力</v>
      </c>
      <c r="D54" t="str">
        <f t="shared" si="1"/>
        <v>05</v>
      </c>
      <c r="E54" t="s">
        <v>141</v>
      </c>
      <c r="F54">
        <v>198</v>
      </c>
      <c r="G54">
        <v>101</v>
      </c>
      <c r="H54">
        <v>107</v>
      </c>
      <c r="I54">
        <v>61</v>
      </c>
      <c r="J54">
        <v>55</v>
      </c>
      <c r="K54">
        <v>49</v>
      </c>
      <c r="L54">
        <v>0</v>
      </c>
      <c r="M54">
        <v>2020</v>
      </c>
      <c r="N54">
        <f>VLOOKUP(E54, '2020D'!$A$2:$G$395, 2, FALSE)</f>
        <v>255</v>
      </c>
      <c r="O54">
        <f>VLOOKUP(E54, '2020D'!$A$2:$G$355, 3, FALSE)</f>
        <v>22810</v>
      </c>
      <c r="P54">
        <f>_2020[[#This Row],[最低排名]]-_2020[[#This Row],[同分人数]]+1</f>
        <v>22556</v>
      </c>
      <c r="Q54">
        <f>IF(O54&gt;=开始!$B$6, 1, 0)</f>
        <v>1</v>
      </c>
      <c r="R54">
        <f>_2020[[#This Row],[最低排名]]-开始!$B$6</f>
        <v>22810</v>
      </c>
    </row>
    <row r="55" spans="1:18">
      <c r="A55">
        <v>11801</v>
      </c>
      <c r="B55" t="s">
        <v>97</v>
      </c>
      <c r="C55" t="str">
        <f t="shared" si="0"/>
        <v>上海音乐</v>
      </c>
      <c r="D55" t="str">
        <f t="shared" si="1"/>
        <v>01</v>
      </c>
      <c r="E55" t="s">
        <v>518</v>
      </c>
      <c r="F55">
        <v>205</v>
      </c>
      <c r="G55">
        <v>105</v>
      </c>
      <c r="H55">
        <v>120</v>
      </c>
      <c r="I55">
        <v>64</v>
      </c>
      <c r="J55">
        <v>64</v>
      </c>
      <c r="K55">
        <v>61</v>
      </c>
      <c r="L55">
        <v>0</v>
      </c>
      <c r="M55">
        <v>2020</v>
      </c>
      <c r="N55">
        <f>VLOOKUP(E55, '2020D'!$A$2:$G$395, 2, FALSE)</f>
        <v>220</v>
      </c>
      <c r="O55">
        <f>VLOOKUP(E55, '2020D'!$A$2:$G$355, 3, FALSE)</f>
        <v>12398</v>
      </c>
      <c r="P55">
        <f>_2020[[#This Row],[最低排名]]-_2020[[#This Row],[同分人数]]+1</f>
        <v>12179</v>
      </c>
      <c r="Q55">
        <f>IF(O55&gt;=开始!$B$6, 1, 0)</f>
        <v>1</v>
      </c>
      <c r="R55">
        <f>_2020[[#This Row],[最低排名]]-开始!$B$6</f>
        <v>12398</v>
      </c>
    </row>
    <row r="56" spans="1:18">
      <c r="A56">
        <v>11802</v>
      </c>
      <c r="B56" t="s">
        <v>99</v>
      </c>
      <c r="C56" t="str">
        <f t="shared" si="0"/>
        <v>上海音乐</v>
      </c>
      <c r="D56" t="str">
        <f t="shared" si="1"/>
        <v>02</v>
      </c>
      <c r="E56" t="s">
        <v>48</v>
      </c>
      <c r="F56">
        <v>223</v>
      </c>
      <c r="G56">
        <v>117</v>
      </c>
      <c r="H56">
        <v>109</v>
      </c>
      <c r="I56">
        <v>61</v>
      </c>
      <c r="J56">
        <v>58</v>
      </c>
      <c r="K56">
        <v>58</v>
      </c>
      <c r="L56">
        <v>0</v>
      </c>
      <c r="M56">
        <v>2020</v>
      </c>
      <c r="N56">
        <f>VLOOKUP(E56, '2020D'!$A$2:$G$395, 2, FALSE)</f>
        <v>233</v>
      </c>
      <c r="O56">
        <f>VLOOKUP(E56, '2020D'!$A$2:$G$355, 3, FALSE)</f>
        <v>13496</v>
      </c>
      <c r="P56">
        <f>_2020[[#This Row],[最低排名]]-_2020[[#This Row],[同分人数]]+1</f>
        <v>13264</v>
      </c>
      <c r="Q56">
        <f>IF(O56&gt;=开始!$B$6, 1, 0)</f>
        <v>1</v>
      </c>
      <c r="R56">
        <f>_2020[[#This Row],[最低排名]]-开始!$B$6</f>
        <v>13496</v>
      </c>
    </row>
    <row r="57" spans="1:18">
      <c r="A57">
        <v>11901</v>
      </c>
      <c r="B57" t="s">
        <v>101</v>
      </c>
      <c r="C57" t="str">
        <f t="shared" si="0"/>
        <v>上海大学</v>
      </c>
      <c r="D57" t="str">
        <f t="shared" si="1"/>
        <v>01</v>
      </c>
      <c r="E57" t="s">
        <v>64</v>
      </c>
      <c r="F57">
        <v>221</v>
      </c>
      <c r="G57">
        <v>118</v>
      </c>
      <c r="H57">
        <v>115</v>
      </c>
      <c r="I57">
        <v>70</v>
      </c>
      <c r="J57">
        <v>70</v>
      </c>
      <c r="K57">
        <v>64</v>
      </c>
      <c r="L57">
        <v>0</v>
      </c>
      <c r="M57">
        <v>2020</v>
      </c>
      <c r="N57">
        <f>VLOOKUP(E57, '2020D'!$A$2:$G$395, 2, FALSE)</f>
        <v>184</v>
      </c>
      <c r="O57">
        <f>VLOOKUP(E57, '2020D'!$A$2:$G$355, 3, FALSE)</f>
        <v>6893</v>
      </c>
      <c r="P57">
        <f>_2020[[#This Row],[最低排名]]-_2020[[#This Row],[同分人数]]+1</f>
        <v>6710</v>
      </c>
      <c r="Q57">
        <f>IF(O57&gt;=开始!$B$6, 1, 0)</f>
        <v>1</v>
      </c>
      <c r="R57">
        <f>_2020[[#This Row],[最低排名]]-开始!$B$6</f>
        <v>6893</v>
      </c>
    </row>
    <row r="58" spans="1:18">
      <c r="A58">
        <v>11902</v>
      </c>
      <c r="B58" t="s">
        <v>102</v>
      </c>
      <c r="C58" t="str">
        <f t="shared" si="0"/>
        <v>上海大学</v>
      </c>
      <c r="D58" t="str">
        <f t="shared" si="1"/>
        <v>02</v>
      </c>
      <c r="E58" t="s">
        <v>134</v>
      </c>
      <c r="F58">
        <v>207</v>
      </c>
      <c r="G58">
        <v>109</v>
      </c>
      <c r="H58">
        <v>126</v>
      </c>
      <c r="I58">
        <v>70</v>
      </c>
      <c r="J58">
        <v>67</v>
      </c>
      <c r="K58">
        <v>58</v>
      </c>
      <c r="L58">
        <v>0</v>
      </c>
      <c r="M58">
        <v>2020</v>
      </c>
      <c r="N58">
        <f>VLOOKUP(E58, '2020D'!$A$2:$G$395, 2, FALSE)</f>
        <v>215</v>
      </c>
      <c r="O58">
        <f>VLOOKUP(E58, '2020D'!$A$2:$G$355, 3, FALSE)</f>
        <v>9329</v>
      </c>
      <c r="P58">
        <f>_2020[[#This Row],[最低排名]]-_2020[[#This Row],[同分人数]]+1</f>
        <v>9115</v>
      </c>
      <c r="Q58">
        <f>IF(O58&gt;=开始!$B$6, 1, 0)</f>
        <v>1</v>
      </c>
      <c r="R58">
        <f>_2020[[#This Row],[最低排名]]-开始!$B$6</f>
        <v>9329</v>
      </c>
    </row>
    <row r="59" spans="1:18">
      <c r="A59">
        <v>11903</v>
      </c>
      <c r="B59" t="s">
        <v>104</v>
      </c>
      <c r="C59" t="str">
        <f t="shared" si="0"/>
        <v>上海大学</v>
      </c>
      <c r="D59" t="str">
        <f t="shared" si="1"/>
        <v>03</v>
      </c>
      <c r="E59" t="s">
        <v>115</v>
      </c>
      <c r="F59">
        <v>215</v>
      </c>
      <c r="G59">
        <v>108</v>
      </c>
      <c r="H59">
        <v>120</v>
      </c>
      <c r="I59">
        <v>67</v>
      </c>
      <c r="J59">
        <v>67</v>
      </c>
      <c r="K59">
        <v>61</v>
      </c>
      <c r="L59">
        <v>0</v>
      </c>
      <c r="M59">
        <v>2020</v>
      </c>
      <c r="N59">
        <f>VLOOKUP(E59, '2020D'!$A$2:$G$395, 2, FALSE)</f>
        <v>211</v>
      </c>
      <c r="O59">
        <f>VLOOKUP(E59, '2020D'!$A$2:$G$355, 3, FALSE)</f>
        <v>8909</v>
      </c>
      <c r="P59">
        <f>_2020[[#This Row],[最低排名]]-_2020[[#This Row],[同分人数]]+1</f>
        <v>8699</v>
      </c>
      <c r="Q59">
        <f>IF(O59&gt;=开始!$B$6, 1, 0)</f>
        <v>1</v>
      </c>
      <c r="R59">
        <f>_2020[[#This Row],[最低排名]]-开始!$B$6</f>
        <v>8909</v>
      </c>
    </row>
    <row r="60" spans="1:18">
      <c r="A60">
        <v>11904</v>
      </c>
      <c r="B60" t="s">
        <v>106</v>
      </c>
      <c r="C60" t="str">
        <f t="shared" si="0"/>
        <v>上海大学</v>
      </c>
      <c r="D60" t="str">
        <f t="shared" si="1"/>
        <v>04</v>
      </c>
      <c r="E60" t="s">
        <v>189</v>
      </c>
      <c r="F60">
        <v>225</v>
      </c>
      <c r="G60">
        <v>121</v>
      </c>
      <c r="H60">
        <v>112</v>
      </c>
      <c r="I60">
        <v>70</v>
      </c>
      <c r="J60">
        <v>67</v>
      </c>
      <c r="K60">
        <v>61</v>
      </c>
      <c r="L60">
        <v>0</v>
      </c>
      <c r="M60">
        <v>2020</v>
      </c>
      <c r="N60">
        <f>VLOOKUP(E60, '2020D'!$A$2:$G$395, 2, FALSE)</f>
        <v>198</v>
      </c>
      <c r="O60">
        <f>VLOOKUP(E60, '2020D'!$A$2:$G$355, 3, FALSE)</f>
        <v>7835</v>
      </c>
      <c r="P60">
        <f>_2020[[#This Row],[最低排名]]-_2020[[#This Row],[同分人数]]+1</f>
        <v>7638</v>
      </c>
      <c r="Q60">
        <f>IF(O60&gt;=开始!$B$6, 1, 0)</f>
        <v>1</v>
      </c>
      <c r="R60">
        <f>_2020[[#This Row],[最低排名]]-开始!$B$6</f>
        <v>7835</v>
      </c>
    </row>
    <row r="61" spans="1:18">
      <c r="A61">
        <v>11905</v>
      </c>
      <c r="B61" t="s">
        <v>108</v>
      </c>
      <c r="C61" t="str">
        <f t="shared" si="0"/>
        <v>上海大学</v>
      </c>
      <c r="D61" t="str">
        <f t="shared" si="1"/>
        <v>05</v>
      </c>
      <c r="E61" t="s">
        <v>105</v>
      </c>
      <c r="F61">
        <v>226</v>
      </c>
      <c r="G61">
        <v>123</v>
      </c>
      <c r="H61">
        <v>123</v>
      </c>
      <c r="I61">
        <v>67</v>
      </c>
      <c r="J61">
        <v>64</v>
      </c>
      <c r="K61">
        <v>58</v>
      </c>
      <c r="L61">
        <v>0</v>
      </c>
      <c r="M61">
        <v>2020</v>
      </c>
      <c r="N61">
        <f>VLOOKUP(E61, '2020D'!$A$2:$G$395, 2, FALSE)</f>
        <v>196</v>
      </c>
      <c r="O61">
        <f>VLOOKUP(E61, '2020D'!$A$2:$G$355, 3, FALSE)</f>
        <v>7268</v>
      </c>
      <c r="P61">
        <f>_2020[[#This Row],[最低排名]]-_2020[[#This Row],[同分人数]]+1</f>
        <v>7073</v>
      </c>
      <c r="Q61">
        <f>IF(O61&gt;=开始!$B$6, 1, 0)</f>
        <v>1</v>
      </c>
      <c r="R61">
        <f>_2020[[#This Row],[最低排名]]-开始!$B$6</f>
        <v>7268</v>
      </c>
    </row>
    <row r="62" spans="1:18">
      <c r="A62">
        <v>12001</v>
      </c>
      <c r="B62" t="s">
        <v>109</v>
      </c>
      <c r="C62" t="str">
        <f t="shared" si="0"/>
        <v>交大医学</v>
      </c>
      <c r="D62" t="str">
        <f t="shared" si="1"/>
        <v>01</v>
      </c>
      <c r="E62" t="s">
        <v>1726</v>
      </c>
      <c r="M62">
        <v>2020</v>
      </c>
      <c r="N62">
        <f>VLOOKUP(E62, '2020D'!$A$2:$G$395, 2, FALSE)</f>
        <v>1293</v>
      </c>
      <c r="O62">
        <f>VLOOKUP(E62, '2020D'!$A$2:$G$355, 3, FALSE)</f>
        <v>1293</v>
      </c>
      <c r="P62">
        <f>_2020[[#This Row],[最低排名]]-_2020[[#This Row],[同分人数]]+1</f>
        <v>1</v>
      </c>
      <c r="Q62">
        <f>IF(O62&gt;=开始!$B$6, 1, 0)</f>
        <v>1</v>
      </c>
      <c r="R62">
        <f>_2020[[#This Row],[最低排名]]-开始!$B$6</f>
        <v>1293</v>
      </c>
    </row>
    <row r="63" spans="1:18">
      <c r="A63">
        <v>12101</v>
      </c>
      <c r="B63" t="s">
        <v>110</v>
      </c>
      <c r="C63" t="str">
        <f t="shared" si="0"/>
        <v>上海中医</v>
      </c>
      <c r="D63" t="str">
        <f t="shared" si="1"/>
        <v>01</v>
      </c>
      <c r="E63" t="s">
        <v>307</v>
      </c>
      <c r="F63">
        <v>224</v>
      </c>
      <c r="G63">
        <v>117</v>
      </c>
      <c r="H63">
        <v>118</v>
      </c>
      <c r="I63">
        <v>61</v>
      </c>
      <c r="J63">
        <v>58</v>
      </c>
      <c r="K63">
        <v>58</v>
      </c>
      <c r="L63">
        <v>0</v>
      </c>
      <c r="M63">
        <v>2020</v>
      </c>
      <c r="N63">
        <f>VLOOKUP(E63, '2020D'!$A$2:$G$395, 2, FALSE)</f>
        <v>238</v>
      </c>
      <c r="O63">
        <f>VLOOKUP(E63, '2020D'!$A$2:$G$355, 3, FALSE)</f>
        <v>11315</v>
      </c>
      <c r="P63">
        <f>_2020[[#This Row],[最低排名]]-_2020[[#This Row],[同分人数]]+1</f>
        <v>11078</v>
      </c>
      <c r="Q63">
        <f>IF(O63&gt;=开始!$B$6, 1, 0)</f>
        <v>1</v>
      </c>
      <c r="R63">
        <f>_2020[[#This Row],[最低排名]]-开始!$B$6</f>
        <v>11315</v>
      </c>
    </row>
    <row r="64" spans="1:18">
      <c r="A64">
        <v>12102</v>
      </c>
      <c r="B64" t="s">
        <v>112</v>
      </c>
      <c r="C64" t="str">
        <f t="shared" si="0"/>
        <v>上海中医</v>
      </c>
      <c r="D64" t="str">
        <f t="shared" si="1"/>
        <v>02</v>
      </c>
      <c r="E64" t="s">
        <v>122</v>
      </c>
      <c r="F64">
        <v>204</v>
      </c>
      <c r="G64">
        <v>103</v>
      </c>
      <c r="H64">
        <v>113</v>
      </c>
      <c r="I64">
        <v>64</v>
      </c>
      <c r="J64">
        <v>64</v>
      </c>
      <c r="K64">
        <v>61</v>
      </c>
      <c r="L64">
        <v>0</v>
      </c>
      <c r="M64">
        <v>2020</v>
      </c>
      <c r="N64">
        <f>VLOOKUP(E64, '2020D'!$A$2:$G$395, 2, FALSE)</f>
        <v>252</v>
      </c>
      <c r="O64">
        <f>VLOOKUP(E64, '2020D'!$A$2:$G$355, 3, FALSE)</f>
        <v>14212</v>
      </c>
      <c r="P64">
        <f>_2020[[#This Row],[最低排名]]-_2020[[#This Row],[同分人数]]+1</f>
        <v>13961</v>
      </c>
      <c r="Q64">
        <f>IF(O64&gt;=开始!$B$6, 1, 0)</f>
        <v>1</v>
      </c>
      <c r="R64">
        <f>_2020[[#This Row],[最低排名]]-开始!$B$6</f>
        <v>14212</v>
      </c>
    </row>
    <row r="65" spans="1:18">
      <c r="A65">
        <v>12201</v>
      </c>
      <c r="B65" t="s">
        <v>117</v>
      </c>
      <c r="C65" t="str">
        <f t="shared" si="0"/>
        <v>上应大</v>
      </c>
      <c r="D65" t="str">
        <f t="shared" si="1"/>
        <v>01</v>
      </c>
      <c r="E65" t="s">
        <v>381</v>
      </c>
      <c r="F65">
        <v>191</v>
      </c>
      <c r="G65">
        <v>116</v>
      </c>
      <c r="H65">
        <v>88</v>
      </c>
      <c r="I65">
        <v>52</v>
      </c>
      <c r="J65">
        <v>49</v>
      </c>
      <c r="K65">
        <v>49</v>
      </c>
      <c r="L65">
        <v>0</v>
      </c>
      <c r="M65">
        <v>2020</v>
      </c>
      <c r="N65">
        <f>VLOOKUP(E65, '2020D'!$A$2:$G$395, 2, FALSE)</f>
        <v>183</v>
      </c>
      <c r="O65">
        <f>VLOOKUP(E65, '2020D'!$A$2:$G$355, 3, FALSE)</f>
        <v>31431</v>
      </c>
      <c r="P65">
        <f>_2020[[#This Row],[最低排名]]-_2020[[#This Row],[同分人数]]+1</f>
        <v>31249</v>
      </c>
      <c r="Q65">
        <f>IF(O65&gt;=开始!$B$6, 1, 0)</f>
        <v>1</v>
      </c>
      <c r="R65">
        <f>_2020[[#This Row],[最低排名]]-开始!$B$6</f>
        <v>31431</v>
      </c>
    </row>
    <row r="66" spans="1:18">
      <c r="A66">
        <v>12202</v>
      </c>
      <c r="B66" t="s">
        <v>119</v>
      </c>
      <c r="C66" t="str">
        <f t="shared" ref="C66:C129" si="2">LEFT(B66, FIND("(", B66) - 1)</f>
        <v>上应大</v>
      </c>
      <c r="D66" t="str">
        <f t="shared" ref="D66:D129" si="3">MID(B66, FIND("(", B66) + 1, FIND(")", B66) - FIND("(", B66) - 1)</f>
        <v>02</v>
      </c>
      <c r="E66" t="s">
        <v>50</v>
      </c>
      <c r="F66">
        <v>199</v>
      </c>
      <c r="G66">
        <v>101</v>
      </c>
      <c r="H66">
        <v>64</v>
      </c>
      <c r="I66">
        <v>64</v>
      </c>
      <c r="J66">
        <v>55</v>
      </c>
      <c r="K66">
        <v>49</v>
      </c>
      <c r="L66">
        <v>0</v>
      </c>
      <c r="M66">
        <v>2020</v>
      </c>
      <c r="N66">
        <f>VLOOKUP(E66, '2020D'!$A$2:$G$395, 2, FALSE)</f>
        <v>179</v>
      </c>
      <c r="O66">
        <f>VLOOKUP(E66, '2020D'!$A$2:$G$355, 3, FALSE)</f>
        <v>31075</v>
      </c>
      <c r="P66">
        <f>_2020[[#This Row],[最低排名]]-_2020[[#This Row],[同分人数]]+1</f>
        <v>30897</v>
      </c>
      <c r="Q66">
        <f>IF(O66&gt;=开始!$B$6, 1, 0)</f>
        <v>1</v>
      </c>
      <c r="R66">
        <f>_2020[[#This Row],[最低排名]]-开始!$B$6</f>
        <v>31075</v>
      </c>
    </row>
    <row r="67" spans="1:18">
      <c r="A67">
        <v>12203</v>
      </c>
      <c r="B67" t="s">
        <v>121</v>
      </c>
      <c r="C67" t="str">
        <f t="shared" si="2"/>
        <v>上应大</v>
      </c>
      <c r="D67" t="str">
        <f t="shared" si="3"/>
        <v>03</v>
      </c>
      <c r="E67" t="s">
        <v>585</v>
      </c>
      <c r="F67">
        <v>208</v>
      </c>
      <c r="G67">
        <v>115</v>
      </c>
      <c r="H67">
        <v>67</v>
      </c>
      <c r="I67">
        <v>49</v>
      </c>
      <c r="J67">
        <v>46</v>
      </c>
      <c r="K67">
        <v>46</v>
      </c>
      <c r="L67">
        <v>0</v>
      </c>
      <c r="M67">
        <v>2020</v>
      </c>
      <c r="N67">
        <f>VLOOKUP(E67, '2020D'!$A$2:$G$395, 2, FALSE)</f>
        <v>175</v>
      </c>
      <c r="O67">
        <f>VLOOKUP(E67, '2020D'!$A$2:$G$355, 3, FALSE)</f>
        <v>33768</v>
      </c>
      <c r="P67">
        <f>_2020[[#This Row],[最低排名]]-_2020[[#This Row],[同分人数]]+1</f>
        <v>33594</v>
      </c>
      <c r="Q67">
        <f>IF(O67&gt;=开始!$B$6, 1, 0)</f>
        <v>1</v>
      </c>
      <c r="R67">
        <f>_2020[[#This Row],[最低排名]]-开始!$B$6</f>
        <v>33768</v>
      </c>
    </row>
    <row r="68" spans="1:18">
      <c r="A68">
        <v>12204</v>
      </c>
      <c r="B68" t="s">
        <v>123</v>
      </c>
      <c r="C68" t="str">
        <f t="shared" si="2"/>
        <v>上应大</v>
      </c>
      <c r="D68" t="str">
        <f t="shared" si="3"/>
        <v>04</v>
      </c>
      <c r="E68" t="s">
        <v>175</v>
      </c>
      <c r="F68">
        <v>201</v>
      </c>
      <c r="G68">
        <v>104</v>
      </c>
      <c r="H68">
        <v>107</v>
      </c>
      <c r="I68">
        <v>58</v>
      </c>
      <c r="J68">
        <v>52</v>
      </c>
      <c r="K68">
        <v>46</v>
      </c>
      <c r="L68">
        <v>0</v>
      </c>
      <c r="M68">
        <v>2020</v>
      </c>
      <c r="N68">
        <f>VLOOKUP(E68, '2020D'!$A$2:$G$395, 2, FALSE)</f>
        <v>226</v>
      </c>
      <c r="O68">
        <f>VLOOKUP(E68, '2020D'!$A$2:$G$355, 3, FALSE)</f>
        <v>24090</v>
      </c>
      <c r="P68">
        <f>_2020[[#This Row],[最低排名]]-_2020[[#This Row],[同分人数]]+1</f>
        <v>23865</v>
      </c>
      <c r="Q68">
        <f>IF(O68&gt;=开始!$B$6, 1, 0)</f>
        <v>1</v>
      </c>
      <c r="R68">
        <f>_2020[[#This Row],[最低排名]]-开始!$B$6</f>
        <v>24090</v>
      </c>
    </row>
    <row r="69" spans="1:18">
      <c r="A69">
        <v>12205</v>
      </c>
      <c r="B69" t="s">
        <v>125</v>
      </c>
      <c r="C69" t="str">
        <f t="shared" si="2"/>
        <v>上应大</v>
      </c>
      <c r="D69" t="str">
        <f t="shared" si="3"/>
        <v>05</v>
      </c>
      <c r="E69" t="s">
        <v>94</v>
      </c>
      <c r="F69">
        <v>218</v>
      </c>
      <c r="G69">
        <v>109</v>
      </c>
      <c r="H69">
        <v>96</v>
      </c>
      <c r="I69">
        <v>61</v>
      </c>
      <c r="J69">
        <v>61</v>
      </c>
      <c r="K69">
        <v>49</v>
      </c>
      <c r="L69">
        <v>0</v>
      </c>
      <c r="M69">
        <v>2020</v>
      </c>
      <c r="N69">
        <f>VLOOKUP(E69, '2020D'!$A$2:$G$395, 2, FALSE)</f>
        <v>243</v>
      </c>
      <c r="O69">
        <f>VLOOKUP(E69, '2020D'!$A$2:$G$355, 3, FALSE)</f>
        <v>19146</v>
      </c>
      <c r="P69">
        <f>_2020[[#This Row],[最低排名]]-_2020[[#This Row],[同分人数]]+1</f>
        <v>18904</v>
      </c>
      <c r="Q69">
        <f>IF(O69&gt;=开始!$B$6, 1, 0)</f>
        <v>1</v>
      </c>
      <c r="R69">
        <f>_2020[[#This Row],[最低排名]]-开始!$B$6</f>
        <v>19146</v>
      </c>
    </row>
    <row r="70" spans="1:18">
      <c r="A70">
        <v>12206</v>
      </c>
      <c r="B70" t="s">
        <v>127</v>
      </c>
      <c r="C70" t="str">
        <f t="shared" si="2"/>
        <v>上应大</v>
      </c>
      <c r="D70" t="str">
        <f t="shared" si="3"/>
        <v>06</v>
      </c>
      <c r="E70" t="s">
        <v>130</v>
      </c>
      <c r="F70">
        <v>188</v>
      </c>
      <c r="G70">
        <v>97</v>
      </c>
      <c r="H70">
        <v>91</v>
      </c>
      <c r="I70">
        <v>64</v>
      </c>
      <c r="J70">
        <v>58</v>
      </c>
      <c r="K70">
        <v>58</v>
      </c>
      <c r="L70">
        <v>0</v>
      </c>
      <c r="M70">
        <v>2020</v>
      </c>
      <c r="N70">
        <f>VLOOKUP(E70, '2020D'!$A$2:$G$395, 2, FALSE)</f>
        <v>195</v>
      </c>
      <c r="O70">
        <f>VLOOKUP(E70, '2020D'!$A$2:$G$355, 3, FALSE)</f>
        <v>25189</v>
      </c>
      <c r="P70">
        <f>_2020[[#This Row],[最低排名]]-_2020[[#This Row],[同分人数]]+1</f>
        <v>24995</v>
      </c>
      <c r="Q70">
        <f>IF(O70&gt;=开始!$B$6, 1, 0)</f>
        <v>1</v>
      </c>
      <c r="R70">
        <f>_2020[[#This Row],[最低排名]]-开始!$B$6</f>
        <v>25189</v>
      </c>
    </row>
    <row r="71" spans="1:18">
      <c r="A71">
        <v>12207</v>
      </c>
      <c r="B71" t="s">
        <v>129</v>
      </c>
      <c r="C71" t="str">
        <f t="shared" si="2"/>
        <v>上应大</v>
      </c>
      <c r="D71" t="str">
        <f t="shared" si="3"/>
        <v>07</v>
      </c>
      <c r="E71" t="s">
        <v>312</v>
      </c>
      <c r="F71">
        <v>213</v>
      </c>
      <c r="G71">
        <v>108</v>
      </c>
      <c r="H71">
        <v>85</v>
      </c>
      <c r="I71">
        <v>58</v>
      </c>
      <c r="J71">
        <v>52</v>
      </c>
      <c r="K71">
        <v>52</v>
      </c>
      <c r="L71">
        <v>0</v>
      </c>
      <c r="M71">
        <v>2020</v>
      </c>
      <c r="N71">
        <f>VLOOKUP(E71, '2020D'!$A$2:$G$395, 2, FALSE)</f>
        <v>235</v>
      </c>
      <c r="O71">
        <f>VLOOKUP(E71, '2020D'!$A$2:$G$355, 3, FALSE)</f>
        <v>24994</v>
      </c>
      <c r="P71">
        <f>_2020[[#This Row],[最低排名]]-_2020[[#This Row],[同分人数]]+1</f>
        <v>24760</v>
      </c>
      <c r="Q71">
        <f>IF(O71&gt;=开始!$B$6, 1, 0)</f>
        <v>1</v>
      </c>
      <c r="R71">
        <f>_2020[[#This Row],[最低排名]]-开始!$B$6</f>
        <v>24994</v>
      </c>
    </row>
    <row r="72" spans="1:18">
      <c r="A72">
        <v>12208</v>
      </c>
      <c r="B72" t="s">
        <v>1730</v>
      </c>
      <c r="C72" t="str">
        <f t="shared" si="2"/>
        <v>上应大</v>
      </c>
      <c r="D72" t="str">
        <f t="shared" si="3"/>
        <v>08</v>
      </c>
      <c r="E72" t="s">
        <v>144</v>
      </c>
      <c r="F72">
        <v>203</v>
      </c>
      <c r="G72">
        <v>107</v>
      </c>
      <c r="H72">
        <v>114</v>
      </c>
      <c r="I72">
        <v>61</v>
      </c>
      <c r="J72">
        <v>46</v>
      </c>
      <c r="K72">
        <v>43</v>
      </c>
      <c r="L72">
        <v>0</v>
      </c>
      <c r="M72">
        <v>2020</v>
      </c>
      <c r="N72">
        <f>VLOOKUP(E72, '2020D'!$A$2:$G$395, 2, FALSE)</f>
        <v>225</v>
      </c>
      <c r="O72">
        <f>VLOOKUP(E72, '2020D'!$A$2:$G$355, 3, FALSE)</f>
        <v>23446</v>
      </c>
      <c r="P72">
        <f>_2020[[#This Row],[最低排名]]-_2020[[#This Row],[同分人数]]+1</f>
        <v>23222</v>
      </c>
      <c r="Q72">
        <f>IF(O72&gt;=开始!$B$6, 1, 0)</f>
        <v>1</v>
      </c>
      <c r="R72">
        <f>_2020[[#This Row],[最低排名]]-开始!$B$6</f>
        <v>23446</v>
      </c>
    </row>
    <row r="73" spans="1:18">
      <c r="A73">
        <v>12209</v>
      </c>
      <c r="B73" t="s">
        <v>1731</v>
      </c>
      <c r="C73" t="str">
        <f t="shared" si="2"/>
        <v>上应大</v>
      </c>
      <c r="D73" t="str">
        <f t="shared" si="3"/>
        <v>09</v>
      </c>
      <c r="E73" t="s">
        <v>178</v>
      </c>
      <c r="F73">
        <v>204</v>
      </c>
      <c r="G73">
        <v>102</v>
      </c>
      <c r="H73">
        <v>95</v>
      </c>
      <c r="I73">
        <v>55</v>
      </c>
      <c r="J73">
        <v>55</v>
      </c>
      <c r="K73">
        <v>49</v>
      </c>
      <c r="L73">
        <v>0</v>
      </c>
      <c r="M73">
        <v>2020</v>
      </c>
      <c r="N73">
        <f>VLOOKUP(E73, '2020D'!$A$2:$G$395, 2, FALSE)</f>
        <v>218</v>
      </c>
      <c r="O73">
        <f>VLOOKUP(E73, '2020D'!$A$2:$G$355, 3, FALSE)</f>
        <v>25407</v>
      </c>
      <c r="P73">
        <f>_2020[[#This Row],[最低排名]]-_2020[[#This Row],[同分人数]]+1</f>
        <v>25190</v>
      </c>
      <c r="Q73">
        <f>IF(O73&gt;=开始!$B$6, 1, 0)</f>
        <v>1</v>
      </c>
      <c r="R73">
        <f>_2020[[#This Row],[最低排名]]-开始!$B$6</f>
        <v>25407</v>
      </c>
    </row>
    <row r="74" spans="1:18">
      <c r="A74">
        <v>12301</v>
      </c>
      <c r="B74" t="s">
        <v>131</v>
      </c>
      <c r="C74" t="str">
        <f t="shared" si="2"/>
        <v>上海师大</v>
      </c>
      <c r="D74" t="str">
        <f t="shared" si="3"/>
        <v>01</v>
      </c>
      <c r="E74" t="s">
        <v>136</v>
      </c>
      <c r="F74">
        <v>214</v>
      </c>
      <c r="G74">
        <v>114</v>
      </c>
      <c r="H74">
        <v>108</v>
      </c>
      <c r="I74">
        <v>67</v>
      </c>
      <c r="J74">
        <v>64</v>
      </c>
      <c r="K74">
        <v>58</v>
      </c>
      <c r="L74">
        <v>0</v>
      </c>
      <c r="M74">
        <v>2020</v>
      </c>
      <c r="N74">
        <f>VLOOKUP(E74, '2020D'!$A$2:$G$395, 2, FALSE)</f>
        <v>240</v>
      </c>
      <c r="O74">
        <f>VLOOKUP(E74, '2020D'!$A$2:$G$355, 3, FALSE)</f>
        <v>13064</v>
      </c>
      <c r="P74">
        <f>_2020[[#This Row],[最低排名]]-_2020[[#This Row],[同分人数]]+1</f>
        <v>12825</v>
      </c>
      <c r="Q74">
        <f>IF(O74&gt;=开始!$B$6, 1, 0)</f>
        <v>1</v>
      </c>
      <c r="R74">
        <f>_2020[[#This Row],[最低排名]]-开始!$B$6</f>
        <v>13064</v>
      </c>
    </row>
    <row r="75" spans="1:18">
      <c r="A75">
        <v>12302</v>
      </c>
      <c r="B75" t="s">
        <v>133</v>
      </c>
      <c r="C75" t="str">
        <f t="shared" si="2"/>
        <v>上海师大</v>
      </c>
      <c r="D75" t="str">
        <f t="shared" si="3"/>
        <v>02</v>
      </c>
      <c r="E75" t="s">
        <v>72</v>
      </c>
      <c r="F75">
        <v>223</v>
      </c>
      <c r="G75">
        <v>117</v>
      </c>
      <c r="H75">
        <v>116</v>
      </c>
      <c r="I75">
        <v>64</v>
      </c>
      <c r="J75">
        <v>61</v>
      </c>
      <c r="K75">
        <v>58</v>
      </c>
      <c r="L75">
        <v>0</v>
      </c>
      <c r="M75">
        <v>2020</v>
      </c>
      <c r="N75">
        <f>VLOOKUP(E75, '2020D'!$A$2:$G$395, 2, FALSE)</f>
        <v>235</v>
      </c>
      <c r="O75">
        <f>VLOOKUP(E75, '2020D'!$A$2:$G$355, 3, FALSE)</f>
        <v>10666</v>
      </c>
      <c r="P75">
        <f>_2020[[#This Row],[最低排名]]-_2020[[#This Row],[同分人数]]+1</f>
        <v>10432</v>
      </c>
      <c r="Q75">
        <f>IF(O75&gt;=开始!$B$6, 1, 0)</f>
        <v>1</v>
      </c>
      <c r="R75">
        <f>_2020[[#This Row],[最低排名]]-开始!$B$6</f>
        <v>10666</v>
      </c>
    </row>
    <row r="76" spans="1:18">
      <c r="A76">
        <v>12303</v>
      </c>
      <c r="B76" t="s">
        <v>135</v>
      </c>
      <c r="C76" t="str">
        <f t="shared" si="2"/>
        <v>上海师大</v>
      </c>
      <c r="D76" t="str">
        <f t="shared" si="3"/>
        <v>03</v>
      </c>
      <c r="E76" t="s">
        <v>649</v>
      </c>
      <c r="F76">
        <v>191</v>
      </c>
      <c r="G76">
        <v>99</v>
      </c>
      <c r="H76">
        <v>125</v>
      </c>
      <c r="I76">
        <v>67</v>
      </c>
      <c r="J76">
        <v>64</v>
      </c>
      <c r="K76">
        <v>61</v>
      </c>
      <c r="L76">
        <v>0</v>
      </c>
      <c r="M76">
        <v>2020</v>
      </c>
      <c r="N76">
        <f>VLOOKUP(E76, '2020D'!$A$2:$G$395, 2, FALSE)</f>
        <v>231</v>
      </c>
      <c r="O76">
        <f>VLOOKUP(E76, '2020D'!$A$2:$G$355, 3, FALSE)</f>
        <v>13727</v>
      </c>
      <c r="P76">
        <f>_2020[[#This Row],[最低排名]]-_2020[[#This Row],[同分人数]]+1</f>
        <v>13497</v>
      </c>
      <c r="Q76">
        <f>IF(O76&gt;=开始!$B$6, 1, 0)</f>
        <v>1</v>
      </c>
      <c r="R76">
        <f>_2020[[#This Row],[最低排名]]-开始!$B$6</f>
        <v>13727</v>
      </c>
    </row>
    <row r="77" spans="1:18">
      <c r="A77">
        <v>12304</v>
      </c>
      <c r="B77" t="s">
        <v>137</v>
      </c>
      <c r="C77" t="str">
        <f t="shared" si="2"/>
        <v>上海师大</v>
      </c>
      <c r="D77" t="str">
        <f t="shared" si="3"/>
        <v>04</v>
      </c>
      <c r="E77" t="s">
        <v>39</v>
      </c>
      <c r="F77">
        <v>202</v>
      </c>
      <c r="G77">
        <v>115</v>
      </c>
      <c r="H77">
        <v>105</v>
      </c>
      <c r="I77">
        <v>67</v>
      </c>
      <c r="J77">
        <v>64</v>
      </c>
      <c r="K77">
        <v>64</v>
      </c>
      <c r="L77">
        <v>0</v>
      </c>
      <c r="M77">
        <v>2020</v>
      </c>
      <c r="N77">
        <f>VLOOKUP(E77, '2020D'!$A$2:$G$395, 2, FALSE)</f>
        <v>228</v>
      </c>
      <c r="O77">
        <f>VLOOKUP(E77, '2020D'!$A$2:$G$355, 3, FALSE)</f>
        <v>15145</v>
      </c>
      <c r="P77">
        <f>_2020[[#This Row],[最低排名]]-_2020[[#This Row],[同分人数]]+1</f>
        <v>14918</v>
      </c>
      <c r="Q77">
        <f>IF(O77&gt;=开始!$B$6, 1, 0)</f>
        <v>1</v>
      </c>
      <c r="R77">
        <f>_2020[[#This Row],[最低排名]]-开始!$B$6</f>
        <v>15145</v>
      </c>
    </row>
    <row r="78" spans="1:18">
      <c r="A78">
        <v>12401</v>
      </c>
      <c r="B78" t="s">
        <v>139</v>
      </c>
      <c r="C78" t="str">
        <f t="shared" si="2"/>
        <v>工程大</v>
      </c>
      <c r="D78" t="str">
        <f t="shared" si="3"/>
        <v>01</v>
      </c>
      <c r="E78" t="s">
        <v>162</v>
      </c>
      <c r="F78">
        <v>209</v>
      </c>
      <c r="G78">
        <v>115</v>
      </c>
      <c r="H78">
        <v>107</v>
      </c>
      <c r="I78">
        <v>55</v>
      </c>
      <c r="J78">
        <v>52</v>
      </c>
      <c r="K78">
        <v>52</v>
      </c>
      <c r="L78">
        <v>0</v>
      </c>
      <c r="M78">
        <v>2020</v>
      </c>
      <c r="N78">
        <f>VLOOKUP(E78, '2020D'!$A$2:$G$395, 2, FALSE)</f>
        <v>218</v>
      </c>
      <c r="O78">
        <f>VLOOKUP(E78, '2020D'!$A$2:$G$355, 3, FALSE)</f>
        <v>21577</v>
      </c>
      <c r="P78">
        <f>_2020[[#This Row],[最低排名]]-_2020[[#This Row],[同分人数]]+1</f>
        <v>21360</v>
      </c>
      <c r="Q78">
        <f>IF(O78&gt;=开始!$B$6, 1, 0)</f>
        <v>1</v>
      </c>
      <c r="R78">
        <f>_2020[[#This Row],[最低排名]]-开始!$B$6</f>
        <v>21577</v>
      </c>
    </row>
    <row r="79" spans="1:18">
      <c r="A79">
        <v>12402</v>
      </c>
      <c r="B79" t="s">
        <v>140</v>
      </c>
      <c r="C79" t="str">
        <f t="shared" si="2"/>
        <v>工程大</v>
      </c>
      <c r="D79" t="str">
        <f t="shared" si="3"/>
        <v>02</v>
      </c>
      <c r="E79" t="s">
        <v>178</v>
      </c>
      <c r="F79">
        <v>214</v>
      </c>
      <c r="G79">
        <v>117</v>
      </c>
      <c r="H79">
        <v>85</v>
      </c>
      <c r="I79">
        <v>55</v>
      </c>
      <c r="J79">
        <v>55</v>
      </c>
      <c r="K79">
        <v>49</v>
      </c>
      <c r="L79">
        <v>0</v>
      </c>
      <c r="M79">
        <v>2020</v>
      </c>
      <c r="N79">
        <f>VLOOKUP(E79, '2020D'!$A$2:$G$395, 2, FALSE)</f>
        <v>218</v>
      </c>
      <c r="O79">
        <f>VLOOKUP(E79, '2020D'!$A$2:$G$355, 3, FALSE)</f>
        <v>25407</v>
      </c>
      <c r="P79">
        <f>_2020[[#This Row],[最低排名]]-_2020[[#This Row],[同分人数]]+1</f>
        <v>25190</v>
      </c>
      <c r="Q79">
        <f>IF(O79&gt;=开始!$B$6, 1, 0)</f>
        <v>1</v>
      </c>
      <c r="R79">
        <f>_2020[[#This Row],[最低排名]]-开始!$B$6</f>
        <v>25407</v>
      </c>
    </row>
    <row r="80" spans="1:18">
      <c r="A80">
        <v>12403</v>
      </c>
      <c r="B80" t="s">
        <v>142</v>
      </c>
      <c r="C80" t="str">
        <f t="shared" si="2"/>
        <v>工程大</v>
      </c>
      <c r="D80" t="str">
        <f t="shared" si="3"/>
        <v>03</v>
      </c>
      <c r="E80" t="s">
        <v>162</v>
      </c>
      <c r="F80">
        <v>206</v>
      </c>
      <c r="G80">
        <v>109</v>
      </c>
      <c r="H80">
        <v>98</v>
      </c>
      <c r="I80">
        <v>61</v>
      </c>
      <c r="J80">
        <v>58</v>
      </c>
      <c r="K80">
        <v>52</v>
      </c>
      <c r="L80">
        <v>0</v>
      </c>
      <c r="M80">
        <v>2020</v>
      </c>
      <c r="N80">
        <f>VLOOKUP(E80, '2020D'!$A$2:$G$395, 2, FALSE)</f>
        <v>218</v>
      </c>
      <c r="O80">
        <f>VLOOKUP(E80, '2020D'!$A$2:$G$355, 3, FALSE)</f>
        <v>21577</v>
      </c>
      <c r="P80">
        <f>_2020[[#This Row],[最低排名]]-_2020[[#This Row],[同分人数]]+1</f>
        <v>21360</v>
      </c>
      <c r="Q80">
        <f>IF(O80&gt;=开始!$B$6, 1, 0)</f>
        <v>1</v>
      </c>
      <c r="R80">
        <f>_2020[[#This Row],[最低排名]]-开始!$B$6</f>
        <v>21577</v>
      </c>
    </row>
    <row r="81" spans="1:18">
      <c r="A81">
        <v>12404</v>
      </c>
      <c r="B81" t="s">
        <v>143</v>
      </c>
      <c r="C81" t="str">
        <f t="shared" si="2"/>
        <v>工程大</v>
      </c>
      <c r="D81" t="str">
        <f t="shared" si="3"/>
        <v>04</v>
      </c>
      <c r="E81" t="s">
        <v>533</v>
      </c>
      <c r="F81">
        <v>216</v>
      </c>
      <c r="G81">
        <v>109</v>
      </c>
      <c r="H81">
        <v>96</v>
      </c>
      <c r="I81">
        <v>64</v>
      </c>
      <c r="J81">
        <v>55</v>
      </c>
      <c r="K81">
        <v>40</v>
      </c>
      <c r="L81">
        <v>0</v>
      </c>
      <c r="M81">
        <v>2020</v>
      </c>
      <c r="N81">
        <f>VLOOKUP(E81, '2020D'!$A$2:$G$395, 2, FALSE)</f>
        <v>250</v>
      </c>
      <c r="O81">
        <f>VLOOKUP(E81, '2020D'!$A$2:$G$355, 3, FALSE)</f>
        <v>22555</v>
      </c>
      <c r="P81">
        <f>_2020[[#This Row],[最低排名]]-_2020[[#This Row],[同分人数]]+1</f>
        <v>22306</v>
      </c>
      <c r="Q81">
        <f>IF(O81&gt;=开始!$B$6, 1, 0)</f>
        <v>1</v>
      </c>
      <c r="R81">
        <f>_2020[[#This Row],[最低排名]]-开始!$B$6</f>
        <v>22555</v>
      </c>
    </row>
    <row r="82" spans="1:18">
      <c r="A82">
        <v>12405</v>
      </c>
      <c r="B82" t="s">
        <v>145</v>
      </c>
      <c r="C82" t="str">
        <f t="shared" si="2"/>
        <v>工程大</v>
      </c>
      <c r="D82" t="str">
        <f t="shared" si="3"/>
        <v>05</v>
      </c>
      <c r="E82" t="s">
        <v>577</v>
      </c>
      <c r="F82">
        <v>212</v>
      </c>
      <c r="G82">
        <v>113</v>
      </c>
      <c r="H82">
        <v>101</v>
      </c>
      <c r="I82">
        <v>61</v>
      </c>
      <c r="J82">
        <v>55</v>
      </c>
      <c r="K82">
        <v>49</v>
      </c>
      <c r="L82">
        <v>0</v>
      </c>
      <c r="M82">
        <v>2020</v>
      </c>
      <c r="N82">
        <f>VLOOKUP(E82, '2020D'!$A$2:$G$395, 2, FALSE)</f>
        <v>252</v>
      </c>
      <c r="O82">
        <f>VLOOKUP(E82, '2020D'!$A$2:$G$355, 3, FALSE)</f>
        <v>20868</v>
      </c>
      <c r="P82">
        <f>_2020[[#This Row],[最低排名]]-_2020[[#This Row],[同分人数]]+1</f>
        <v>20617</v>
      </c>
      <c r="Q82">
        <f>IF(O82&gt;=开始!$B$6, 1, 0)</f>
        <v>1</v>
      </c>
      <c r="R82">
        <f>_2020[[#This Row],[最低排名]]-开始!$B$6</f>
        <v>20868</v>
      </c>
    </row>
    <row r="83" spans="1:18">
      <c r="A83">
        <v>12501</v>
      </c>
      <c r="B83" t="s">
        <v>1535</v>
      </c>
      <c r="C83" t="str">
        <f t="shared" si="2"/>
        <v>上海体院</v>
      </c>
      <c r="D83" t="str">
        <f t="shared" si="3"/>
        <v>01</v>
      </c>
      <c r="E83" t="s">
        <v>749</v>
      </c>
      <c r="F83">
        <v>203</v>
      </c>
      <c r="G83">
        <v>105</v>
      </c>
      <c r="H83">
        <v>118</v>
      </c>
      <c r="I83">
        <v>64</v>
      </c>
      <c r="J83">
        <v>64</v>
      </c>
      <c r="K83">
        <v>55</v>
      </c>
      <c r="L83">
        <v>0</v>
      </c>
      <c r="M83">
        <v>2020</v>
      </c>
      <c r="N83">
        <f>VLOOKUP(E83, '2020D'!$A$2:$G$395, 2, FALSE)</f>
        <v>232</v>
      </c>
      <c r="O83">
        <f>VLOOKUP(E83, '2020D'!$A$2:$G$355, 3, FALSE)</f>
        <v>14678</v>
      </c>
      <c r="P83">
        <f>_2020[[#This Row],[最低排名]]-_2020[[#This Row],[同分人数]]+1</f>
        <v>14447</v>
      </c>
      <c r="Q83">
        <f>IF(O83&gt;=开始!$B$6, 1, 0)</f>
        <v>1</v>
      </c>
      <c r="R83">
        <f>_2020[[#This Row],[最低排名]]-开始!$B$6</f>
        <v>14678</v>
      </c>
    </row>
    <row r="84" spans="1:18">
      <c r="A84">
        <v>12502</v>
      </c>
      <c r="B84" t="s">
        <v>1536</v>
      </c>
      <c r="C84" t="str">
        <f t="shared" si="2"/>
        <v>上海体院</v>
      </c>
      <c r="D84" t="str">
        <f t="shared" si="3"/>
        <v>02</v>
      </c>
      <c r="E84" t="s">
        <v>92</v>
      </c>
      <c r="F84">
        <v>192</v>
      </c>
      <c r="G84">
        <v>97</v>
      </c>
      <c r="H84">
        <v>116</v>
      </c>
      <c r="I84">
        <v>64</v>
      </c>
      <c r="J84">
        <v>55</v>
      </c>
      <c r="K84">
        <v>55</v>
      </c>
      <c r="L84">
        <v>0</v>
      </c>
      <c r="M84">
        <v>2020</v>
      </c>
      <c r="N84">
        <f>VLOOKUP(E84, '2020D'!$A$2:$G$395, 2, FALSE)</f>
        <v>236</v>
      </c>
      <c r="O84">
        <f>VLOOKUP(E84, '2020D'!$A$2:$G$355, 3, FALSE)</f>
        <v>19873</v>
      </c>
      <c r="P84">
        <f>_2020[[#This Row],[最低排名]]-_2020[[#This Row],[同分人数]]+1</f>
        <v>19638</v>
      </c>
      <c r="Q84">
        <f>IF(O84&gt;=开始!$B$6, 1, 0)</f>
        <v>1</v>
      </c>
      <c r="R84">
        <f>_2020[[#This Row],[最低排名]]-开始!$B$6</f>
        <v>19873</v>
      </c>
    </row>
    <row r="85" spans="1:18">
      <c r="A85">
        <v>12503</v>
      </c>
      <c r="B85" t="s">
        <v>1537</v>
      </c>
      <c r="C85" t="str">
        <f t="shared" si="2"/>
        <v>上海体院</v>
      </c>
      <c r="D85" t="str">
        <f t="shared" si="3"/>
        <v>03</v>
      </c>
      <c r="E85" t="s">
        <v>120</v>
      </c>
      <c r="F85">
        <v>206</v>
      </c>
      <c r="G85">
        <v>114</v>
      </c>
      <c r="H85">
        <v>109</v>
      </c>
      <c r="I85">
        <v>61</v>
      </c>
      <c r="J85">
        <v>58</v>
      </c>
      <c r="K85">
        <v>46</v>
      </c>
      <c r="L85">
        <v>0</v>
      </c>
      <c r="M85">
        <v>2020</v>
      </c>
      <c r="N85">
        <f>VLOOKUP(E85, '2020D'!$A$2:$G$395, 2, FALSE)</f>
        <v>268</v>
      </c>
      <c r="O85">
        <f>VLOOKUP(E85, '2020D'!$A$2:$G$355, 3, FALSE)</f>
        <v>20370</v>
      </c>
      <c r="P85">
        <f>_2020[[#This Row],[最低排名]]-_2020[[#This Row],[同分人数]]+1</f>
        <v>20103</v>
      </c>
      <c r="Q85">
        <f>IF(O85&gt;=开始!$B$6, 1, 0)</f>
        <v>1</v>
      </c>
      <c r="R85">
        <f>_2020[[#This Row],[最低排名]]-开始!$B$6</f>
        <v>20370</v>
      </c>
    </row>
    <row r="86" spans="1:18">
      <c r="A86">
        <v>12504</v>
      </c>
      <c r="B86" t="s">
        <v>1538</v>
      </c>
      <c r="C86" t="str">
        <f t="shared" si="2"/>
        <v>上海体院</v>
      </c>
      <c r="D86" t="str">
        <f t="shared" si="3"/>
        <v>04</v>
      </c>
      <c r="E86" t="s">
        <v>120</v>
      </c>
      <c r="F86">
        <v>200</v>
      </c>
      <c r="G86">
        <v>106</v>
      </c>
      <c r="H86">
        <v>115</v>
      </c>
      <c r="I86">
        <v>67</v>
      </c>
      <c r="J86">
        <v>49</v>
      </c>
      <c r="K86">
        <v>49</v>
      </c>
      <c r="L86">
        <v>0</v>
      </c>
      <c r="M86">
        <v>2020</v>
      </c>
      <c r="N86">
        <f>VLOOKUP(E86, '2020D'!$A$2:$G$395, 2, FALSE)</f>
        <v>268</v>
      </c>
      <c r="O86">
        <f>VLOOKUP(E86, '2020D'!$A$2:$G$355, 3, FALSE)</f>
        <v>20370</v>
      </c>
      <c r="P86">
        <f>_2020[[#This Row],[最低排名]]-_2020[[#This Row],[同分人数]]+1</f>
        <v>20103</v>
      </c>
      <c r="Q86">
        <f>IF(O86&gt;=开始!$B$6, 1, 0)</f>
        <v>1</v>
      </c>
      <c r="R86">
        <f>_2020[[#This Row],[最低排名]]-开始!$B$6</f>
        <v>20370</v>
      </c>
    </row>
    <row r="87" spans="1:18">
      <c r="A87">
        <v>12505</v>
      </c>
      <c r="B87" t="s">
        <v>1539</v>
      </c>
      <c r="C87" t="str">
        <f t="shared" si="2"/>
        <v>上海体院</v>
      </c>
      <c r="D87" t="str">
        <f t="shared" si="3"/>
        <v>05</v>
      </c>
      <c r="E87" t="s">
        <v>643</v>
      </c>
      <c r="F87">
        <v>215</v>
      </c>
      <c r="G87">
        <v>109</v>
      </c>
      <c r="H87">
        <v>88</v>
      </c>
      <c r="I87">
        <v>64</v>
      </c>
      <c r="J87">
        <v>58</v>
      </c>
      <c r="K87">
        <v>52</v>
      </c>
      <c r="L87">
        <v>0</v>
      </c>
      <c r="M87">
        <v>2020</v>
      </c>
      <c r="N87">
        <f>VLOOKUP(E87, '2020D'!$A$2:$G$395, 2, FALSE)</f>
        <v>231</v>
      </c>
      <c r="O87">
        <f>VLOOKUP(E87, '2020D'!$A$2:$G$355, 3, FALSE)</f>
        <v>21099</v>
      </c>
      <c r="P87">
        <f>_2020[[#This Row],[最低排名]]-_2020[[#This Row],[同分人数]]+1</f>
        <v>20869</v>
      </c>
      <c r="Q87">
        <f>IF(O87&gt;=开始!$B$6, 1, 0)</f>
        <v>1</v>
      </c>
      <c r="R87">
        <f>_2020[[#This Row],[最低排名]]-开始!$B$6</f>
        <v>21099</v>
      </c>
    </row>
    <row r="88" spans="1:18">
      <c r="A88">
        <v>12506</v>
      </c>
      <c r="B88" t="s">
        <v>1540</v>
      </c>
      <c r="C88" t="str">
        <f t="shared" si="2"/>
        <v>上海体院</v>
      </c>
      <c r="D88" t="str">
        <f t="shared" si="3"/>
        <v>06</v>
      </c>
      <c r="E88" t="s">
        <v>184</v>
      </c>
      <c r="F88">
        <v>213</v>
      </c>
      <c r="G88">
        <v>115</v>
      </c>
      <c r="H88">
        <v>67</v>
      </c>
      <c r="I88">
        <v>61</v>
      </c>
      <c r="J88">
        <v>58</v>
      </c>
      <c r="K88">
        <v>52</v>
      </c>
      <c r="L88">
        <v>0</v>
      </c>
      <c r="M88">
        <v>2020</v>
      </c>
      <c r="N88">
        <f>VLOOKUP(E88, '2020D'!$A$2:$G$395, 2, FALSE)</f>
        <v>212</v>
      </c>
      <c r="O88">
        <f>VLOOKUP(E88, '2020D'!$A$2:$G$355, 3, FALSE)</f>
        <v>26988</v>
      </c>
      <c r="P88">
        <f>_2020[[#This Row],[最低排名]]-_2020[[#This Row],[同分人数]]+1</f>
        <v>26777</v>
      </c>
      <c r="Q88">
        <f>IF(O88&gt;=开始!$B$6, 1, 0)</f>
        <v>1</v>
      </c>
      <c r="R88">
        <f>_2020[[#This Row],[最低排名]]-开始!$B$6</f>
        <v>26988</v>
      </c>
    </row>
    <row r="89" spans="1:18">
      <c r="A89">
        <v>12601</v>
      </c>
      <c r="B89" t="s">
        <v>156</v>
      </c>
      <c r="C89" t="str">
        <f t="shared" si="2"/>
        <v>海医大</v>
      </c>
      <c r="D89" t="str">
        <f t="shared" si="3"/>
        <v>01</v>
      </c>
      <c r="E89" t="s">
        <v>160</v>
      </c>
      <c r="F89">
        <v>210</v>
      </c>
      <c r="G89">
        <v>107</v>
      </c>
      <c r="H89">
        <v>129</v>
      </c>
      <c r="I89">
        <v>70</v>
      </c>
      <c r="J89">
        <v>64</v>
      </c>
      <c r="K89">
        <v>61</v>
      </c>
      <c r="L89">
        <v>0</v>
      </c>
      <c r="M89">
        <v>2020</v>
      </c>
      <c r="N89">
        <f>VLOOKUP(E89, '2020D'!$A$2:$G$395, 2, FALSE)</f>
        <v>210</v>
      </c>
      <c r="O89">
        <f>VLOOKUP(E89, '2020D'!$A$2:$G$355, 3, FALSE)</f>
        <v>8045</v>
      </c>
      <c r="P89">
        <f>_2020[[#This Row],[最低排名]]-_2020[[#This Row],[同分人数]]+1</f>
        <v>7836</v>
      </c>
      <c r="Q89">
        <f>IF(O89&gt;=开始!$B$6, 1, 0)</f>
        <v>1</v>
      </c>
      <c r="R89">
        <f>_2020[[#This Row],[最低排名]]-开始!$B$6</f>
        <v>8045</v>
      </c>
    </row>
    <row r="90" spans="1:18">
      <c r="A90">
        <v>12701</v>
      </c>
      <c r="B90" t="s">
        <v>161</v>
      </c>
      <c r="C90" t="str">
        <f t="shared" si="2"/>
        <v>立信金融</v>
      </c>
      <c r="D90" t="str">
        <f t="shared" si="3"/>
        <v>01</v>
      </c>
      <c r="E90" t="s">
        <v>323</v>
      </c>
      <c r="F90">
        <v>200</v>
      </c>
      <c r="G90">
        <v>103</v>
      </c>
      <c r="H90">
        <v>104</v>
      </c>
      <c r="I90">
        <v>64</v>
      </c>
      <c r="J90">
        <v>61</v>
      </c>
      <c r="K90">
        <v>52</v>
      </c>
      <c r="L90">
        <v>0</v>
      </c>
      <c r="M90">
        <v>2020</v>
      </c>
      <c r="N90">
        <f>VLOOKUP(E90, '2020D'!$A$2:$G$395, 2, FALSE)</f>
        <v>229</v>
      </c>
      <c r="O90">
        <f>VLOOKUP(E90, '2020D'!$A$2:$G$355, 3, FALSE)</f>
        <v>20102</v>
      </c>
      <c r="P90">
        <f>_2020[[#This Row],[最低排名]]-_2020[[#This Row],[同分人数]]+1</f>
        <v>19874</v>
      </c>
      <c r="Q90">
        <f>IF(O90&gt;=开始!$B$6, 1, 0)</f>
        <v>1</v>
      </c>
      <c r="R90">
        <f>_2020[[#This Row],[最低排名]]-开始!$B$6</f>
        <v>20102</v>
      </c>
    </row>
    <row r="91" spans="1:18">
      <c r="A91">
        <v>12702</v>
      </c>
      <c r="B91" t="s">
        <v>163</v>
      </c>
      <c r="C91" t="str">
        <f t="shared" si="2"/>
        <v>立信金融</v>
      </c>
      <c r="D91" t="str">
        <f t="shared" si="3"/>
        <v>02</v>
      </c>
      <c r="E91" t="s">
        <v>85</v>
      </c>
      <c r="F91">
        <v>191</v>
      </c>
      <c r="G91">
        <v>108</v>
      </c>
      <c r="H91">
        <v>109</v>
      </c>
      <c r="I91">
        <v>67</v>
      </c>
      <c r="J91">
        <v>61</v>
      </c>
      <c r="K91">
        <v>58</v>
      </c>
      <c r="L91">
        <v>0</v>
      </c>
      <c r="M91">
        <v>2020</v>
      </c>
      <c r="N91">
        <f>VLOOKUP(E91, '2020D'!$A$2:$G$395, 2, FALSE)</f>
        <v>257</v>
      </c>
      <c r="O91">
        <f>VLOOKUP(E91, '2020D'!$A$2:$G$355, 3, FALSE)</f>
        <v>18903</v>
      </c>
      <c r="P91">
        <f>_2020[[#This Row],[最低排名]]-_2020[[#This Row],[同分人数]]+1</f>
        <v>18647</v>
      </c>
      <c r="Q91">
        <f>IF(O91&gt;=开始!$B$6, 1, 0)</f>
        <v>1</v>
      </c>
      <c r="R91">
        <f>_2020[[#This Row],[最低排名]]-开始!$B$6</f>
        <v>18903</v>
      </c>
    </row>
    <row r="92" spans="1:18">
      <c r="A92">
        <v>12703</v>
      </c>
      <c r="B92" t="s">
        <v>164</v>
      </c>
      <c r="C92" t="str">
        <f t="shared" si="2"/>
        <v>立信金融</v>
      </c>
      <c r="D92" t="str">
        <f t="shared" si="3"/>
        <v>03</v>
      </c>
      <c r="E92" t="s">
        <v>643</v>
      </c>
      <c r="F92">
        <v>204</v>
      </c>
      <c r="G92">
        <v>104</v>
      </c>
      <c r="H92">
        <v>108</v>
      </c>
      <c r="I92">
        <v>58</v>
      </c>
      <c r="J92">
        <v>58</v>
      </c>
      <c r="K92">
        <v>49</v>
      </c>
      <c r="L92">
        <v>0</v>
      </c>
      <c r="M92">
        <v>2020</v>
      </c>
      <c r="N92">
        <f>VLOOKUP(E92, '2020D'!$A$2:$G$395, 2, FALSE)</f>
        <v>231</v>
      </c>
      <c r="O92">
        <f>VLOOKUP(E92, '2020D'!$A$2:$G$355, 3, FALSE)</f>
        <v>21099</v>
      </c>
      <c r="P92">
        <f>_2020[[#This Row],[最低排名]]-_2020[[#This Row],[同分人数]]+1</f>
        <v>20869</v>
      </c>
      <c r="Q92">
        <f>IF(O92&gt;=开始!$B$6, 1, 0)</f>
        <v>1</v>
      </c>
      <c r="R92">
        <f>_2020[[#This Row],[最低排名]]-开始!$B$6</f>
        <v>21099</v>
      </c>
    </row>
    <row r="93" spans="1:18">
      <c r="A93">
        <v>12704</v>
      </c>
      <c r="B93" t="s">
        <v>166</v>
      </c>
      <c r="C93" t="str">
        <f t="shared" si="2"/>
        <v>立信金融</v>
      </c>
      <c r="D93" t="str">
        <f t="shared" si="3"/>
        <v>04</v>
      </c>
      <c r="E93" t="s">
        <v>94</v>
      </c>
      <c r="F93">
        <v>218</v>
      </c>
      <c r="G93">
        <v>111</v>
      </c>
      <c r="H93">
        <v>99</v>
      </c>
      <c r="I93">
        <v>61</v>
      </c>
      <c r="J93">
        <v>58</v>
      </c>
      <c r="K93">
        <v>49</v>
      </c>
      <c r="L93">
        <v>0</v>
      </c>
      <c r="M93">
        <v>2020</v>
      </c>
      <c r="N93">
        <f>VLOOKUP(E93, '2020D'!$A$2:$G$395, 2, FALSE)</f>
        <v>243</v>
      </c>
      <c r="O93">
        <f>VLOOKUP(E93, '2020D'!$A$2:$G$355, 3, FALSE)</f>
        <v>19146</v>
      </c>
      <c r="P93">
        <f>_2020[[#This Row],[最低排名]]-_2020[[#This Row],[同分人数]]+1</f>
        <v>18904</v>
      </c>
      <c r="Q93">
        <f>IF(O93&gt;=开始!$B$6, 1, 0)</f>
        <v>1</v>
      </c>
      <c r="R93">
        <f>_2020[[#This Row],[最低排名]]-开始!$B$6</f>
        <v>19146</v>
      </c>
    </row>
    <row r="94" spans="1:18">
      <c r="A94">
        <v>12705</v>
      </c>
      <c r="B94" t="s">
        <v>167</v>
      </c>
      <c r="C94" t="str">
        <f t="shared" si="2"/>
        <v>立信金融</v>
      </c>
      <c r="D94" t="str">
        <f t="shared" si="3"/>
        <v>05</v>
      </c>
      <c r="E94" t="s">
        <v>81</v>
      </c>
      <c r="F94">
        <v>208</v>
      </c>
      <c r="G94">
        <v>107</v>
      </c>
      <c r="H94">
        <v>104</v>
      </c>
      <c r="I94">
        <v>67</v>
      </c>
      <c r="J94">
        <v>58</v>
      </c>
      <c r="K94">
        <v>55</v>
      </c>
      <c r="L94">
        <v>0</v>
      </c>
      <c r="M94">
        <v>2020</v>
      </c>
      <c r="N94">
        <f>VLOOKUP(E94, '2020D'!$A$2:$G$395, 2, FALSE)</f>
        <v>233</v>
      </c>
      <c r="O94">
        <f>VLOOKUP(E94, '2020D'!$A$2:$G$355, 3, FALSE)</f>
        <v>17440</v>
      </c>
      <c r="P94">
        <f>_2020[[#This Row],[最低排名]]-_2020[[#This Row],[同分人数]]+1</f>
        <v>17208</v>
      </c>
      <c r="Q94">
        <f>IF(O94&gt;=开始!$B$6, 1, 0)</f>
        <v>1</v>
      </c>
      <c r="R94">
        <f>_2020[[#This Row],[最低排名]]-开始!$B$6</f>
        <v>17440</v>
      </c>
    </row>
    <row r="95" spans="1:18">
      <c r="A95">
        <v>12801</v>
      </c>
      <c r="B95" t="s">
        <v>169</v>
      </c>
      <c r="C95" t="str">
        <f t="shared" si="2"/>
        <v>二工大</v>
      </c>
      <c r="D95" t="str">
        <f t="shared" si="3"/>
        <v>01</v>
      </c>
      <c r="E95" t="s">
        <v>184</v>
      </c>
      <c r="F95">
        <v>200</v>
      </c>
      <c r="G95">
        <v>104</v>
      </c>
      <c r="H95">
        <v>68</v>
      </c>
      <c r="I95">
        <v>67</v>
      </c>
      <c r="J95">
        <v>64</v>
      </c>
      <c r="K95">
        <v>52</v>
      </c>
      <c r="L95">
        <v>0</v>
      </c>
      <c r="M95">
        <v>2020</v>
      </c>
      <c r="N95">
        <f>VLOOKUP(E95, '2020D'!$A$2:$G$395, 2, FALSE)</f>
        <v>212</v>
      </c>
      <c r="O95">
        <f>VLOOKUP(E95, '2020D'!$A$2:$G$355, 3, FALSE)</f>
        <v>26988</v>
      </c>
      <c r="P95">
        <f>_2020[[#This Row],[最低排名]]-_2020[[#This Row],[同分人数]]+1</f>
        <v>26777</v>
      </c>
      <c r="Q95">
        <f>IF(O95&gt;=开始!$B$6, 1, 0)</f>
        <v>1</v>
      </c>
      <c r="R95">
        <f>_2020[[#This Row],[最低排名]]-开始!$B$6</f>
        <v>26988</v>
      </c>
    </row>
    <row r="96" spans="1:18">
      <c r="A96">
        <v>12802</v>
      </c>
      <c r="B96" t="s">
        <v>171</v>
      </c>
      <c r="C96" t="str">
        <f t="shared" si="2"/>
        <v>二工大</v>
      </c>
      <c r="D96" t="str">
        <f t="shared" si="3"/>
        <v>02</v>
      </c>
      <c r="E96" t="s">
        <v>528</v>
      </c>
      <c r="F96">
        <v>213</v>
      </c>
      <c r="G96">
        <v>114</v>
      </c>
      <c r="H96">
        <v>83</v>
      </c>
      <c r="I96">
        <v>49</v>
      </c>
      <c r="J96">
        <v>49</v>
      </c>
      <c r="K96">
        <v>46</v>
      </c>
      <c r="L96">
        <v>0</v>
      </c>
      <c r="M96">
        <v>2020</v>
      </c>
      <c r="N96">
        <f>VLOOKUP(E96, '2020D'!$A$2:$G$395, 2, FALSE)</f>
        <v>206</v>
      </c>
      <c r="O96">
        <f>VLOOKUP(E96, '2020D'!$A$2:$G$355, 3, FALSE)</f>
        <v>29248</v>
      </c>
      <c r="P96">
        <f>_2020[[#This Row],[最低排名]]-_2020[[#This Row],[同分人数]]+1</f>
        <v>29043</v>
      </c>
      <c r="Q96">
        <f>IF(O96&gt;=开始!$B$6, 1, 0)</f>
        <v>1</v>
      </c>
      <c r="R96">
        <f>_2020[[#This Row],[最低排名]]-开始!$B$6</f>
        <v>29248</v>
      </c>
    </row>
    <row r="97" spans="1:18">
      <c r="A97">
        <v>12803</v>
      </c>
      <c r="B97" t="s">
        <v>172</v>
      </c>
      <c r="C97" t="str">
        <f t="shared" si="2"/>
        <v>二工大</v>
      </c>
      <c r="D97" t="str">
        <f t="shared" si="3"/>
        <v>03</v>
      </c>
      <c r="E97" t="s">
        <v>124</v>
      </c>
      <c r="F97">
        <v>217</v>
      </c>
      <c r="G97">
        <v>112</v>
      </c>
      <c r="H97">
        <v>92</v>
      </c>
      <c r="I97">
        <v>55</v>
      </c>
      <c r="J97">
        <v>52</v>
      </c>
      <c r="K97">
        <v>49</v>
      </c>
      <c r="L97">
        <v>0</v>
      </c>
      <c r="M97">
        <v>2020</v>
      </c>
      <c r="N97">
        <f>VLOOKUP(E97, '2020D'!$A$2:$G$395, 2, FALSE)</f>
        <v>218</v>
      </c>
      <c r="O97">
        <f>VLOOKUP(E97, '2020D'!$A$2:$G$355, 3, FALSE)</f>
        <v>23864</v>
      </c>
      <c r="P97">
        <f>_2020[[#This Row],[最低排名]]-_2020[[#This Row],[同分人数]]+1</f>
        <v>23647</v>
      </c>
      <c r="Q97">
        <f>IF(O97&gt;=开始!$B$6, 1, 0)</f>
        <v>1</v>
      </c>
      <c r="R97">
        <f>_2020[[#This Row],[最低排名]]-开始!$B$6</f>
        <v>23864</v>
      </c>
    </row>
    <row r="98" spans="1:18">
      <c r="A98">
        <v>12804</v>
      </c>
      <c r="B98" t="s">
        <v>174</v>
      </c>
      <c r="C98" t="str">
        <f t="shared" si="2"/>
        <v>二工大</v>
      </c>
      <c r="D98" t="str">
        <f t="shared" si="3"/>
        <v>04</v>
      </c>
      <c r="E98" t="s">
        <v>175</v>
      </c>
      <c r="F98">
        <v>207</v>
      </c>
      <c r="G98">
        <v>112</v>
      </c>
      <c r="H98">
        <v>92</v>
      </c>
      <c r="I98">
        <v>58</v>
      </c>
      <c r="J98">
        <v>55</v>
      </c>
      <c r="K98">
        <v>52</v>
      </c>
      <c r="L98">
        <v>0</v>
      </c>
      <c r="M98">
        <v>2020</v>
      </c>
      <c r="N98">
        <f>VLOOKUP(E98, '2020D'!$A$2:$G$395, 2, FALSE)</f>
        <v>226</v>
      </c>
      <c r="O98">
        <f>VLOOKUP(E98, '2020D'!$A$2:$G$355, 3, FALSE)</f>
        <v>24090</v>
      </c>
      <c r="P98">
        <f>_2020[[#This Row],[最低排名]]-_2020[[#This Row],[同分人数]]+1</f>
        <v>23865</v>
      </c>
      <c r="Q98">
        <f>IF(O98&gt;=开始!$B$6, 1, 0)</f>
        <v>1</v>
      </c>
      <c r="R98">
        <f>_2020[[#This Row],[最低排名]]-开始!$B$6</f>
        <v>24090</v>
      </c>
    </row>
    <row r="99" spans="1:18">
      <c r="A99">
        <v>12805</v>
      </c>
      <c r="B99" t="s">
        <v>176</v>
      </c>
      <c r="C99" t="str">
        <f t="shared" si="2"/>
        <v>二工大</v>
      </c>
      <c r="D99" t="str">
        <f t="shared" si="3"/>
        <v>05</v>
      </c>
      <c r="E99" t="s">
        <v>863</v>
      </c>
      <c r="F99">
        <v>219</v>
      </c>
      <c r="G99">
        <v>115</v>
      </c>
      <c r="H99">
        <v>97</v>
      </c>
      <c r="I99">
        <v>61</v>
      </c>
      <c r="J99">
        <v>46</v>
      </c>
      <c r="K99">
        <v>43</v>
      </c>
      <c r="L99">
        <v>0</v>
      </c>
      <c r="M99">
        <v>2020</v>
      </c>
      <c r="N99">
        <f>VLOOKUP(E99, '2020D'!$A$2:$G$395, 2, FALSE)</f>
        <v>200</v>
      </c>
      <c r="O99">
        <f>VLOOKUP(E99, '2020D'!$A$2:$G$355, 3, FALSE)</f>
        <v>23646</v>
      </c>
      <c r="P99">
        <f>_2020[[#This Row],[最低排名]]-_2020[[#This Row],[同分人数]]+1</f>
        <v>23447</v>
      </c>
      <c r="Q99">
        <f>IF(O99&gt;=开始!$B$6, 1, 0)</f>
        <v>1</v>
      </c>
      <c r="R99">
        <f>_2020[[#This Row],[最低排名]]-开始!$B$6</f>
        <v>23646</v>
      </c>
    </row>
    <row r="100" spans="1:18">
      <c r="A100">
        <v>12806</v>
      </c>
      <c r="B100" t="s">
        <v>1621</v>
      </c>
      <c r="C100" t="str">
        <f t="shared" si="2"/>
        <v>二工大</v>
      </c>
      <c r="D100" t="str">
        <f t="shared" si="3"/>
        <v>06</v>
      </c>
      <c r="E100" t="s">
        <v>182</v>
      </c>
      <c r="F100">
        <v>212</v>
      </c>
      <c r="G100">
        <v>107</v>
      </c>
      <c r="H100">
        <v>93</v>
      </c>
      <c r="I100">
        <v>52</v>
      </c>
      <c r="J100">
        <v>52</v>
      </c>
      <c r="K100">
        <v>52</v>
      </c>
      <c r="L100">
        <v>0</v>
      </c>
      <c r="M100">
        <v>2020</v>
      </c>
      <c r="N100">
        <f>VLOOKUP(E100, '2020D'!$A$2:$G$395, 2, FALSE)</f>
        <v>238</v>
      </c>
      <c r="O100">
        <f>VLOOKUP(E100, '2020D'!$A$2:$G$355, 3, FALSE)</f>
        <v>24759</v>
      </c>
      <c r="P100">
        <f>_2020[[#This Row],[最低排名]]-_2020[[#This Row],[同分人数]]+1</f>
        <v>24522</v>
      </c>
      <c r="Q100">
        <f>IF(O100&gt;=开始!$B$6, 1, 0)</f>
        <v>1</v>
      </c>
      <c r="R100">
        <f>_2020[[#This Row],[最低排名]]-开始!$B$6</f>
        <v>24759</v>
      </c>
    </row>
    <row r="101" spans="1:18">
      <c r="A101">
        <v>12901</v>
      </c>
      <c r="B101" t="s">
        <v>177</v>
      </c>
      <c r="C101" t="str">
        <f t="shared" si="2"/>
        <v>上海商院</v>
      </c>
      <c r="D101" t="str">
        <f t="shared" si="3"/>
        <v>01</v>
      </c>
      <c r="E101" t="s">
        <v>126</v>
      </c>
      <c r="F101">
        <v>208</v>
      </c>
      <c r="G101">
        <v>108</v>
      </c>
      <c r="H101">
        <v>91</v>
      </c>
      <c r="I101">
        <v>64</v>
      </c>
      <c r="J101">
        <v>58</v>
      </c>
      <c r="K101">
        <v>43</v>
      </c>
      <c r="L101">
        <v>5</v>
      </c>
      <c r="M101">
        <v>2020</v>
      </c>
      <c r="N101">
        <f>VLOOKUP(E101, '2020D'!$A$2:$G$395, 2, FALSE)</f>
        <v>206</v>
      </c>
      <c r="O101">
        <f>VLOOKUP(E101, '2020D'!$A$2:$G$355, 3, FALSE)</f>
        <v>23016</v>
      </c>
      <c r="P101">
        <f>_2020[[#This Row],[最低排名]]-_2020[[#This Row],[同分人数]]+1</f>
        <v>22811</v>
      </c>
      <c r="Q101">
        <f>IF(O101&gt;=开始!$B$6, 1, 0)</f>
        <v>1</v>
      </c>
      <c r="R101">
        <f>_2020[[#This Row],[最低排名]]-开始!$B$6</f>
        <v>23016</v>
      </c>
    </row>
    <row r="102" spans="1:18">
      <c r="A102">
        <v>12902</v>
      </c>
      <c r="B102" t="s">
        <v>179</v>
      </c>
      <c r="C102" t="str">
        <f t="shared" si="2"/>
        <v>上海商院</v>
      </c>
      <c r="D102" t="str">
        <f t="shared" si="3"/>
        <v>02</v>
      </c>
      <c r="E102" t="s">
        <v>180</v>
      </c>
      <c r="F102">
        <v>180</v>
      </c>
      <c r="G102">
        <v>93</v>
      </c>
      <c r="H102">
        <v>87</v>
      </c>
      <c r="I102">
        <v>67</v>
      </c>
      <c r="J102">
        <v>58</v>
      </c>
      <c r="K102">
        <v>58</v>
      </c>
      <c r="L102">
        <v>0</v>
      </c>
      <c r="M102">
        <v>2020</v>
      </c>
      <c r="N102">
        <f>VLOOKUP(E102, '2020D'!$A$2:$G$395, 2, FALSE)</f>
        <v>203</v>
      </c>
      <c r="O102">
        <f>VLOOKUP(E102, '2020D'!$A$2:$G$355, 3, FALSE)</f>
        <v>27191</v>
      </c>
      <c r="P102">
        <f>_2020[[#This Row],[最低排名]]-_2020[[#This Row],[同分人数]]+1</f>
        <v>26989</v>
      </c>
      <c r="Q102">
        <f>IF(O102&gt;=开始!$B$6, 1, 0)</f>
        <v>1</v>
      </c>
      <c r="R102">
        <f>_2020[[#This Row],[最低排名]]-开始!$B$6</f>
        <v>27191</v>
      </c>
    </row>
    <row r="103" spans="1:18">
      <c r="A103">
        <v>12903</v>
      </c>
      <c r="B103" t="s">
        <v>181</v>
      </c>
      <c r="C103" t="str">
        <f t="shared" si="2"/>
        <v>上海商院</v>
      </c>
      <c r="D103" t="str">
        <f t="shared" si="3"/>
        <v>03</v>
      </c>
      <c r="E103" t="s">
        <v>144</v>
      </c>
      <c r="F103">
        <v>205</v>
      </c>
      <c r="G103">
        <v>105</v>
      </c>
      <c r="H103">
        <v>106</v>
      </c>
      <c r="I103">
        <v>55</v>
      </c>
      <c r="J103">
        <v>52</v>
      </c>
      <c r="K103">
        <v>49</v>
      </c>
      <c r="L103">
        <v>0</v>
      </c>
      <c r="M103">
        <v>2020</v>
      </c>
      <c r="N103">
        <f>VLOOKUP(E103, '2020D'!$A$2:$G$395, 2, FALSE)</f>
        <v>225</v>
      </c>
      <c r="O103">
        <f>VLOOKUP(E103, '2020D'!$A$2:$G$355, 3, FALSE)</f>
        <v>23446</v>
      </c>
      <c r="P103">
        <f>_2020[[#This Row],[最低排名]]-_2020[[#This Row],[同分人数]]+1</f>
        <v>23222</v>
      </c>
      <c r="Q103">
        <f>IF(O103&gt;=开始!$B$6, 1, 0)</f>
        <v>1</v>
      </c>
      <c r="R103">
        <f>_2020[[#This Row],[最低排名]]-开始!$B$6</f>
        <v>23446</v>
      </c>
    </row>
    <row r="104" spans="1:18">
      <c r="A104">
        <v>13001</v>
      </c>
      <c r="B104" t="s">
        <v>183</v>
      </c>
      <c r="C104" t="str">
        <f t="shared" si="2"/>
        <v>上海电机</v>
      </c>
      <c r="D104" t="str">
        <f t="shared" si="3"/>
        <v>01</v>
      </c>
      <c r="E104" t="s">
        <v>405</v>
      </c>
      <c r="F104">
        <v>191</v>
      </c>
      <c r="G104">
        <v>112</v>
      </c>
      <c r="H104">
        <v>80</v>
      </c>
      <c r="I104">
        <v>55</v>
      </c>
      <c r="J104">
        <v>52</v>
      </c>
      <c r="K104">
        <v>49</v>
      </c>
      <c r="L104">
        <v>0</v>
      </c>
      <c r="M104">
        <v>2020</v>
      </c>
      <c r="N104">
        <f>VLOOKUP(E104, '2020D'!$A$2:$G$395, 2, FALSE)</f>
        <v>192</v>
      </c>
      <c r="O104">
        <f>VLOOKUP(E104, '2020D'!$A$2:$G$355, 3, FALSE)</f>
        <v>31801</v>
      </c>
      <c r="P104">
        <f>_2020[[#This Row],[最低排名]]-_2020[[#This Row],[同分人数]]+1</f>
        <v>31610</v>
      </c>
      <c r="Q104">
        <f>IF(O104&gt;=开始!$B$6, 1, 0)</f>
        <v>1</v>
      </c>
      <c r="R104">
        <f>_2020[[#This Row],[最低排名]]-开始!$B$6</f>
        <v>31801</v>
      </c>
    </row>
    <row r="105" spans="1:18">
      <c r="A105">
        <v>13002</v>
      </c>
      <c r="B105" t="s">
        <v>185</v>
      </c>
      <c r="C105" t="str">
        <f t="shared" si="2"/>
        <v>上海电机</v>
      </c>
      <c r="D105" t="str">
        <f t="shared" si="3"/>
        <v>02</v>
      </c>
      <c r="E105" t="s">
        <v>513</v>
      </c>
      <c r="F105">
        <v>195</v>
      </c>
      <c r="G105">
        <v>99</v>
      </c>
      <c r="H105">
        <v>75</v>
      </c>
      <c r="I105">
        <v>61</v>
      </c>
      <c r="J105">
        <v>46</v>
      </c>
      <c r="K105">
        <v>43</v>
      </c>
      <c r="L105">
        <v>0</v>
      </c>
      <c r="M105">
        <v>2020</v>
      </c>
      <c r="N105">
        <f>VLOOKUP(E105, '2020D'!$A$2:$G$395, 2, FALSE)</f>
        <v>187</v>
      </c>
      <c r="O105">
        <f>VLOOKUP(E105, '2020D'!$A$2:$G$355, 3, FALSE)</f>
        <v>33055</v>
      </c>
      <c r="P105">
        <f>_2020[[#This Row],[最低排名]]-_2020[[#This Row],[同分人数]]+1</f>
        <v>32869</v>
      </c>
      <c r="Q105">
        <f>IF(O105&gt;=开始!$B$6, 1, 0)</f>
        <v>1</v>
      </c>
      <c r="R105">
        <f>_2020[[#This Row],[最低排名]]-开始!$B$6</f>
        <v>33055</v>
      </c>
    </row>
    <row r="106" spans="1:18">
      <c r="A106">
        <v>13003</v>
      </c>
      <c r="B106" t="s">
        <v>186</v>
      </c>
      <c r="C106" t="str">
        <f t="shared" si="2"/>
        <v>上海电机</v>
      </c>
      <c r="D106" t="str">
        <f t="shared" si="3"/>
        <v>03</v>
      </c>
      <c r="E106" t="s">
        <v>170</v>
      </c>
      <c r="F106">
        <v>196</v>
      </c>
      <c r="G106">
        <v>103</v>
      </c>
      <c r="H106">
        <v>92</v>
      </c>
      <c r="I106">
        <v>61</v>
      </c>
      <c r="J106">
        <v>55</v>
      </c>
      <c r="K106">
        <v>49</v>
      </c>
      <c r="L106">
        <v>0</v>
      </c>
      <c r="M106">
        <v>2020</v>
      </c>
      <c r="N106">
        <f>VLOOKUP(E106, '2020D'!$A$2:$G$395, 2, FALSE)</f>
        <v>256</v>
      </c>
      <c r="O106">
        <f>VLOOKUP(E106, '2020D'!$A$2:$G$355, 3, FALSE)</f>
        <v>26575</v>
      </c>
      <c r="P106">
        <f>_2020[[#This Row],[最低排名]]-_2020[[#This Row],[同分人数]]+1</f>
        <v>26320</v>
      </c>
      <c r="Q106">
        <f>IF(O106&gt;=开始!$B$6, 1, 0)</f>
        <v>1</v>
      </c>
      <c r="R106">
        <f>_2020[[#This Row],[最低排名]]-开始!$B$6</f>
        <v>26575</v>
      </c>
    </row>
    <row r="107" spans="1:18">
      <c r="A107">
        <v>13101</v>
      </c>
      <c r="B107" t="s">
        <v>188</v>
      </c>
      <c r="C107" t="str">
        <f t="shared" si="2"/>
        <v>上海政法</v>
      </c>
      <c r="D107" t="str">
        <f t="shared" si="3"/>
        <v>01</v>
      </c>
      <c r="E107" t="s">
        <v>70</v>
      </c>
      <c r="F107">
        <v>229</v>
      </c>
      <c r="G107">
        <v>119</v>
      </c>
      <c r="H107">
        <v>106</v>
      </c>
      <c r="I107">
        <v>64</v>
      </c>
      <c r="J107">
        <v>61</v>
      </c>
      <c r="K107">
        <v>58</v>
      </c>
      <c r="L107">
        <v>0</v>
      </c>
      <c r="M107">
        <v>2020</v>
      </c>
      <c r="N107">
        <f>VLOOKUP(E107, '2020D'!$A$2:$G$395, 2, FALSE)</f>
        <v>242</v>
      </c>
      <c r="O107">
        <f>VLOOKUP(E107, '2020D'!$A$2:$G$355, 3, FALSE)</f>
        <v>11557</v>
      </c>
      <c r="P107">
        <f>_2020[[#This Row],[最低排名]]-_2020[[#This Row],[同分人数]]+1</f>
        <v>11316</v>
      </c>
      <c r="Q107">
        <f>IF(O107&gt;=开始!$B$6, 1, 0)</f>
        <v>1</v>
      </c>
      <c r="R107">
        <f>_2020[[#This Row],[最低排名]]-开始!$B$6</f>
        <v>11557</v>
      </c>
    </row>
    <row r="108" spans="1:18">
      <c r="A108">
        <v>13102</v>
      </c>
      <c r="B108" t="s">
        <v>190</v>
      </c>
      <c r="C108" t="str">
        <f t="shared" si="2"/>
        <v>上海政法</v>
      </c>
      <c r="D108" t="str">
        <f t="shared" si="3"/>
        <v>02</v>
      </c>
      <c r="E108" t="s">
        <v>39</v>
      </c>
      <c r="F108">
        <v>208</v>
      </c>
      <c r="G108">
        <v>106</v>
      </c>
      <c r="H108">
        <v>111</v>
      </c>
      <c r="I108">
        <v>67</v>
      </c>
      <c r="J108">
        <v>61</v>
      </c>
      <c r="K108">
        <v>55</v>
      </c>
      <c r="L108">
        <v>0</v>
      </c>
      <c r="M108">
        <v>2020</v>
      </c>
      <c r="N108">
        <f>VLOOKUP(E108, '2020D'!$A$2:$G$395, 2, FALSE)</f>
        <v>228</v>
      </c>
      <c r="O108">
        <f>VLOOKUP(E108, '2020D'!$A$2:$G$355, 3, FALSE)</f>
        <v>15145</v>
      </c>
      <c r="P108">
        <f>_2020[[#This Row],[最低排名]]-_2020[[#This Row],[同分人数]]+1</f>
        <v>14918</v>
      </c>
      <c r="Q108">
        <f>IF(O108&gt;=开始!$B$6, 1, 0)</f>
        <v>1</v>
      </c>
      <c r="R108">
        <f>_2020[[#This Row],[最低排名]]-开始!$B$6</f>
        <v>15145</v>
      </c>
    </row>
    <row r="109" spans="1:18">
      <c r="A109">
        <v>13103</v>
      </c>
      <c r="B109" t="s">
        <v>192</v>
      </c>
      <c r="C109" t="str">
        <f t="shared" si="2"/>
        <v>上海政法</v>
      </c>
      <c r="D109" t="str">
        <f t="shared" si="3"/>
        <v>03</v>
      </c>
      <c r="E109" t="s">
        <v>94</v>
      </c>
      <c r="F109">
        <v>208</v>
      </c>
      <c r="G109">
        <v>108</v>
      </c>
      <c r="H109">
        <v>115</v>
      </c>
      <c r="I109">
        <v>55</v>
      </c>
      <c r="J109">
        <v>55</v>
      </c>
      <c r="K109">
        <v>52</v>
      </c>
      <c r="L109">
        <v>0</v>
      </c>
      <c r="M109">
        <v>2020</v>
      </c>
      <c r="N109">
        <f>VLOOKUP(E109, '2020D'!$A$2:$G$395, 2, FALSE)</f>
        <v>243</v>
      </c>
      <c r="O109">
        <f>VLOOKUP(E109, '2020D'!$A$2:$G$355, 3, FALSE)</f>
        <v>19146</v>
      </c>
      <c r="P109">
        <f>_2020[[#This Row],[最低排名]]-_2020[[#This Row],[同分人数]]+1</f>
        <v>18904</v>
      </c>
      <c r="Q109">
        <f>IF(O109&gt;=开始!$B$6, 1, 0)</f>
        <v>1</v>
      </c>
      <c r="R109">
        <f>_2020[[#This Row],[最低排名]]-开始!$B$6</f>
        <v>19146</v>
      </c>
    </row>
    <row r="110" spans="1:18">
      <c r="A110">
        <v>13104</v>
      </c>
      <c r="B110" t="s">
        <v>193</v>
      </c>
      <c r="C110" t="str">
        <f t="shared" si="2"/>
        <v>上海政法</v>
      </c>
      <c r="D110" t="str">
        <f t="shared" si="3"/>
        <v>04</v>
      </c>
      <c r="E110" t="s">
        <v>90</v>
      </c>
      <c r="F110">
        <v>204</v>
      </c>
      <c r="G110">
        <v>103</v>
      </c>
      <c r="H110">
        <v>118</v>
      </c>
      <c r="I110">
        <v>64</v>
      </c>
      <c r="J110">
        <v>61</v>
      </c>
      <c r="K110">
        <v>46</v>
      </c>
      <c r="L110">
        <v>0</v>
      </c>
      <c r="M110">
        <v>2020</v>
      </c>
      <c r="N110">
        <f>VLOOKUP(E110, '2020D'!$A$2:$G$395, 2, FALSE)</f>
        <v>246</v>
      </c>
      <c r="O110">
        <f>VLOOKUP(E110, '2020D'!$A$2:$G$355, 3, FALSE)</f>
        <v>17207</v>
      </c>
      <c r="P110">
        <f>_2020[[#This Row],[最低排名]]-_2020[[#This Row],[同分人数]]+1</f>
        <v>16962</v>
      </c>
      <c r="Q110">
        <f>IF(O110&gt;=开始!$B$6, 1, 0)</f>
        <v>1</v>
      </c>
      <c r="R110">
        <f>_2020[[#This Row],[最低排名]]-开始!$B$6</f>
        <v>17207</v>
      </c>
    </row>
    <row r="111" spans="1:18">
      <c r="A111">
        <v>13105</v>
      </c>
      <c r="B111" t="s">
        <v>194</v>
      </c>
      <c r="C111" t="str">
        <f t="shared" si="2"/>
        <v>上海政法</v>
      </c>
      <c r="D111" t="str">
        <f t="shared" si="3"/>
        <v>05</v>
      </c>
      <c r="E111" t="s">
        <v>90</v>
      </c>
      <c r="F111">
        <v>202</v>
      </c>
      <c r="G111">
        <v>102</v>
      </c>
      <c r="H111">
        <v>102</v>
      </c>
      <c r="I111">
        <v>64</v>
      </c>
      <c r="J111">
        <v>64</v>
      </c>
      <c r="K111">
        <v>61</v>
      </c>
      <c r="L111">
        <v>0</v>
      </c>
      <c r="M111">
        <v>2020</v>
      </c>
      <c r="N111">
        <f>VLOOKUP(E111, '2020D'!$A$2:$G$395, 2, FALSE)</f>
        <v>246</v>
      </c>
      <c r="O111">
        <f>VLOOKUP(E111, '2020D'!$A$2:$G$355, 3, FALSE)</f>
        <v>17207</v>
      </c>
      <c r="P111">
        <f>_2020[[#This Row],[最低排名]]-_2020[[#This Row],[同分人数]]+1</f>
        <v>16962</v>
      </c>
      <c r="Q111">
        <f>IF(O111&gt;=开始!$B$6, 1, 0)</f>
        <v>1</v>
      </c>
      <c r="R111">
        <f>_2020[[#This Row],[最低排名]]-开始!$B$6</f>
        <v>17207</v>
      </c>
    </row>
    <row r="112" spans="1:18">
      <c r="A112">
        <v>13301</v>
      </c>
      <c r="B112" t="s">
        <v>197</v>
      </c>
      <c r="C112" t="str">
        <f t="shared" si="2"/>
        <v>上外贤达</v>
      </c>
      <c r="D112" t="str">
        <f t="shared" si="3"/>
        <v>01</v>
      </c>
      <c r="E112" t="s">
        <v>205</v>
      </c>
      <c r="F112">
        <v>177</v>
      </c>
      <c r="G112">
        <v>98</v>
      </c>
      <c r="H112">
        <v>82</v>
      </c>
      <c r="I112">
        <v>58</v>
      </c>
      <c r="J112">
        <v>55</v>
      </c>
      <c r="K112">
        <v>46</v>
      </c>
      <c r="L112">
        <v>0</v>
      </c>
      <c r="M112">
        <v>2020</v>
      </c>
      <c r="N112">
        <f>VLOOKUP(E112, '2020D'!$A$2:$G$395, 2, FALSE)</f>
        <v>184</v>
      </c>
      <c r="O112">
        <f>VLOOKUP(E112, '2020D'!$A$2:$G$355, 3, FALSE)</f>
        <v>33438</v>
      </c>
      <c r="P112">
        <f>_2020[[#This Row],[最低排名]]-_2020[[#This Row],[同分人数]]+1</f>
        <v>33255</v>
      </c>
      <c r="Q112">
        <f>IF(O112&gt;=开始!$B$6, 1, 0)</f>
        <v>1</v>
      </c>
      <c r="R112">
        <f>_2020[[#This Row],[最低排名]]-开始!$B$6</f>
        <v>33438</v>
      </c>
    </row>
    <row r="113" spans="1:18">
      <c r="A113">
        <v>13302</v>
      </c>
      <c r="B113" t="s">
        <v>199</v>
      </c>
      <c r="C113" t="str">
        <f t="shared" si="2"/>
        <v>上外贤达</v>
      </c>
      <c r="D113" t="str">
        <f t="shared" si="3"/>
        <v>02</v>
      </c>
      <c r="E113" t="s">
        <v>738</v>
      </c>
      <c r="F113">
        <v>159</v>
      </c>
      <c r="G113">
        <v>87</v>
      </c>
      <c r="H113">
        <v>109</v>
      </c>
      <c r="I113">
        <v>55</v>
      </c>
      <c r="J113">
        <v>46</v>
      </c>
      <c r="K113">
        <v>43</v>
      </c>
      <c r="L113">
        <v>0</v>
      </c>
      <c r="M113">
        <v>2020</v>
      </c>
      <c r="N113">
        <f>VLOOKUP(E113, '2020D'!$A$2:$G$395, 2, FALSE)</f>
        <v>148</v>
      </c>
      <c r="O113">
        <f>VLOOKUP(E113, '2020D'!$A$2:$G$355, 3, FALSE)</f>
        <v>34430</v>
      </c>
      <c r="P113">
        <f>_2020[[#This Row],[最低排名]]-_2020[[#This Row],[同分人数]]+1</f>
        <v>34283</v>
      </c>
      <c r="Q113">
        <f>IF(O113&gt;=开始!$B$6, 1, 0)</f>
        <v>1</v>
      </c>
      <c r="R113">
        <f>_2020[[#This Row],[最低排名]]-开始!$B$6</f>
        <v>34430</v>
      </c>
    </row>
    <row r="114" spans="1:18">
      <c r="A114">
        <v>13401</v>
      </c>
      <c r="B114" t="s">
        <v>202</v>
      </c>
      <c r="C114" t="str">
        <f t="shared" si="2"/>
        <v>建桥学院</v>
      </c>
      <c r="D114" t="str">
        <f t="shared" si="3"/>
        <v>01</v>
      </c>
      <c r="E114" t="s">
        <v>1534</v>
      </c>
      <c r="F114">
        <v>191</v>
      </c>
      <c r="G114">
        <v>99</v>
      </c>
      <c r="H114">
        <v>62</v>
      </c>
      <c r="I114">
        <v>55</v>
      </c>
      <c r="J114">
        <v>49</v>
      </c>
      <c r="K114">
        <v>43</v>
      </c>
      <c r="L114">
        <v>0</v>
      </c>
      <c r="M114">
        <v>2020</v>
      </c>
      <c r="N114">
        <f>VLOOKUP(E114, '2020D'!$A$2:$G$395, 2, FALSE)</f>
        <v>147</v>
      </c>
      <c r="O114">
        <f>VLOOKUP(E114, '2020D'!$A$2:$G$355, 3, FALSE)</f>
        <v>36437</v>
      </c>
      <c r="P114">
        <f>_2020[[#This Row],[最低排名]]-_2020[[#This Row],[同分人数]]+1</f>
        <v>36291</v>
      </c>
      <c r="Q114">
        <f>IF(O114&gt;=开始!$B$6, 1, 0)</f>
        <v>1</v>
      </c>
      <c r="R114">
        <f>_2020[[#This Row],[最低排名]]-开始!$B$6</f>
        <v>36437</v>
      </c>
    </row>
    <row r="115" spans="1:18">
      <c r="A115">
        <v>13402</v>
      </c>
      <c r="B115" t="s">
        <v>204</v>
      </c>
      <c r="C115" t="str">
        <f t="shared" si="2"/>
        <v>建桥学院</v>
      </c>
      <c r="D115" t="str">
        <f t="shared" si="3"/>
        <v>02</v>
      </c>
      <c r="E115" t="s">
        <v>52</v>
      </c>
      <c r="F115">
        <v>187</v>
      </c>
      <c r="G115">
        <v>96</v>
      </c>
      <c r="H115">
        <v>93</v>
      </c>
      <c r="I115">
        <v>49</v>
      </c>
      <c r="J115">
        <v>49</v>
      </c>
      <c r="K115">
        <v>46</v>
      </c>
      <c r="L115">
        <v>0</v>
      </c>
      <c r="M115">
        <v>2020</v>
      </c>
      <c r="N115">
        <f>VLOOKUP(E115, '2020D'!$A$2:$G$395, 2, FALSE)</f>
        <v>184</v>
      </c>
      <c r="O115">
        <f>VLOOKUP(E115, '2020D'!$A$2:$G$355, 3, FALSE)</f>
        <v>32338</v>
      </c>
      <c r="P115">
        <f>_2020[[#This Row],[最低排名]]-_2020[[#This Row],[同分人数]]+1</f>
        <v>32155</v>
      </c>
      <c r="Q115">
        <f>IF(O115&gt;=开始!$B$6, 1, 0)</f>
        <v>1</v>
      </c>
      <c r="R115">
        <f>_2020[[#This Row],[最低排名]]-开始!$B$6</f>
        <v>32338</v>
      </c>
    </row>
    <row r="116" spans="1:18">
      <c r="A116">
        <v>13403</v>
      </c>
      <c r="B116" t="s">
        <v>206</v>
      </c>
      <c r="C116" t="str">
        <f t="shared" si="2"/>
        <v>建桥学院</v>
      </c>
      <c r="D116" t="str">
        <f t="shared" si="3"/>
        <v>03</v>
      </c>
      <c r="E116" t="s">
        <v>1629</v>
      </c>
      <c r="M116">
        <v>2020</v>
      </c>
      <c r="N116" t="e">
        <f>VLOOKUP(E116, '2020D'!$A$2:$G$395, 2, FALSE)</f>
        <v>#N/A</v>
      </c>
      <c r="O116" t="e">
        <f>VLOOKUP(E116, '2020D'!$A$2:$G$355, 3, FALSE)</f>
        <v>#N/A</v>
      </c>
      <c r="P116" t="e">
        <f>_2020[[#This Row],[最低排名]]-_2020[[#This Row],[同分人数]]+1</f>
        <v>#N/A</v>
      </c>
      <c r="Q116" t="e">
        <f>IF(O116&gt;=开始!$B$6, 1, 0)</f>
        <v>#N/A</v>
      </c>
      <c r="R116" t="e">
        <f>_2020[[#This Row],[最低排名]]-开始!$B$6</f>
        <v>#N/A</v>
      </c>
    </row>
    <row r="117" spans="1:18">
      <c r="A117">
        <v>13501</v>
      </c>
      <c r="B117" t="s">
        <v>210</v>
      </c>
      <c r="C117" t="str">
        <f t="shared" si="2"/>
        <v>健康医学</v>
      </c>
      <c r="D117" t="str">
        <f t="shared" si="3"/>
        <v>01</v>
      </c>
      <c r="E117" t="s">
        <v>149</v>
      </c>
      <c r="F117">
        <v>211</v>
      </c>
      <c r="G117">
        <v>109</v>
      </c>
      <c r="H117">
        <v>106</v>
      </c>
      <c r="I117">
        <v>64</v>
      </c>
      <c r="J117">
        <v>61</v>
      </c>
      <c r="K117">
        <v>55</v>
      </c>
      <c r="L117">
        <v>0</v>
      </c>
      <c r="M117">
        <v>2020</v>
      </c>
      <c r="N117">
        <f>VLOOKUP(E117, '2020D'!$A$2:$G$395, 2, FALSE)</f>
        <v>245</v>
      </c>
      <c r="O117">
        <f>VLOOKUP(E117, '2020D'!$A$2:$G$355, 3, FALSE)</f>
        <v>16300</v>
      </c>
      <c r="P117">
        <f>_2020[[#This Row],[最低排名]]-_2020[[#This Row],[同分人数]]+1</f>
        <v>16056</v>
      </c>
      <c r="Q117">
        <f>IF(O117&gt;=开始!$B$6, 1, 0)</f>
        <v>1</v>
      </c>
      <c r="R117">
        <f>_2020[[#This Row],[最低排名]]-开始!$B$6</f>
        <v>16300</v>
      </c>
    </row>
    <row r="118" spans="1:18">
      <c r="A118">
        <v>13502</v>
      </c>
      <c r="B118" t="s">
        <v>211</v>
      </c>
      <c r="C118" t="str">
        <f t="shared" si="2"/>
        <v>健康医学</v>
      </c>
      <c r="D118" t="str">
        <f t="shared" si="3"/>
        <v>02</v>
      </c>
      <c r="E118" t="s">
        <v>126</v>
      </c>
      <c r="F118">
        <v>198</v>
      </c>
      <c r="G118">
        <v>103</v>
      </c>
      <c r="H118">
        <v>97</v>
      </c>
      <c r="I118">
        <v>64</v>
      </c>
      <c r="J118">
        <v>61</v>
      </c>
      <c r="K118">
        <v>49</v>
      </c>
      <c r="L118">
        <v>0</v>
      </c>
      <c r="M118">
        <v>2020</v>
      </c>
      <c r="N118">
        <f>VLOOKUP(E118, '2020D'!$A$2:$G$395, 2, FALSE)</f>
        <v>206</v>
      </c>
      <c r="O118">
        <f>VLOOKUP(E118, '2020D'!$A$2:$G$355, 3, FALSE)</f>
        <v>23016</v>
      </c>
      <c r="P118">
        <f>_2020[[#This Row],[最低排名]]-_2020[[#This Row],[同分人数]]+1</f>
        <v>22811</v>
      </c>
      <c r="Q118">
        <f>IF(O118&gt;=开始!$B$6, 1, 0)</f>
        <v>1</v>
      </c>
      <c r="R118">
        <f>_2020[[#This Row],[最低排名]]-开始!$B$6</f>
        <v>23016</v>
      </c>
    </row>
    <row r="119" spans="1:18">
      <c r="A119">
        <v>13503</v>
      </c>
      <c r="B119" t="s">
        <v>212</v>
      </c>
      <c r="C119" t="str">
        <f t="shared" si="2"/>
        <v>健康医学</v>
      </c>
      <c r="D119" t="str">
        <f t="shared" si="3"/>
        <v>03</v>
      </c>
      <c r="E119" t="s">
        <v>431</v>
      </c>
      <c r="F119">
        <v>186</v>
      </c>
      <c r="G119">
        <v>99</v>
      </c>
      <c r="H119">
        <v>96</v>
      </c>
      <c r="I119">
        <v>64</v>
      </c>
      <c r="J119">
        <v>58</v>
      </c>
      <c r="K119">
        <v>58</v>
      </c>
      <c r="L119">
        <v>0</v>
      </c>
      <c r="M119">
        <v>2020</v>
      </c>
      <c r="N119">
        <f>VLOOKUP(E119, '2020D'!$A$2:$G$395, 2, FALSE)</f>
        <v>221</v>
      </c>
      <c r="O119">
        <f>VLOOKUP(E119, '2020D'!$A$2:$G$355, 3, FALSE)</f>
        <v>24521</v>
      </c>
      <c r="P119">
        <f>_2020[[#This Row],[最低排名]]-_2020[[#This Row],[同分人数]]+1</f>
        <v>24301</v>
      </c>
      <c r="Q119">
        <f>IF(O119&gt;=开始!$B$6, 1, 0)</f>
        <v>1</v>
      </c>
      <c r="R119">
        <f>_2020[[#This Row],[最低排名]]-开始!$B$6</f>
        <v>24521</v>
      </c>
    </row>
    <row r="120" spans="1:18">
      <c r="A120">
        <v>13504</v>
      </c>
      <c r="B120" t="s">
        <v>213</v>
      </c>
      <c r="C120" t="str">
        <f t="shared" si="2"/>
        <v>健康医学</v>
      </c>
      <c r="D120" t="str">
        <f t="shared" si="3"/>
        <v>04</v>
      </c>
      <c r="E120" t="s">
        <v>165</v>
      </c>
      <c r="F120">
        <v>206</v>
      </c>
      <c r="G120">
        <v>114</v>
      </c>
      <c r="H120">
        <v>84</v>
      </c>
      <c r="I120">
        <v>67</v>
      </c>
      <c r="J120">
        <v>52</v>
      </c>
      <c r="K120">
        <v>46</v>
      </c>
      <c r="L120">
        <v>0</v>
      </c>
      <c r="M120">
        <v>2020</v>
      </c>
      <c r="N120">
        <f>VLOOKUP(E120, '2020D'!$A$2:$G$395, 2, FALSE)</f>
        <v>216</v>
      </c>
      <c r="O120">
        <f>VLOOKUP(E120, '2020D'!$A$2:$G$355, 3, FALSE)</f>
        <v>26117</v>
      </c>
      <c r="P120">
        <f>_2020[[#This Row],[最低排名]]-_2020[[#This Row],[同分人数]]+1</f>
        <v>25902</v>
      </c>
      <c r="Q120">
        <f>IF(O120&gt;=开始!$B$6, 1, 0)</f>
        <v>1</v>
      </c>
      <c r="R120">
        <f>_2020[[#This Row],[最低排名]]-开始!$B$6</f>
        <v>26117</v>
      </c>
    </row>
    <row r="121" spans="1:18">
      <c r="A121">
        <v>13505</v>
      </c>
      <c r="B121" t="s">
        <v>214</v>
      </c>
      <c r="C121" t="str">
        <f t="shared" si="2"/>
        <v>健康医学</v>
      </c>
      <c r="D121" t="str">
        <f t="shared" si="3"/>
        <v>05</v>
      </c>
      <c r="E121" t="s">
        <v>340</v>
      </c>
      <c r="F121">
        <v>187</v>
      </c>
      <c r="G121">
        <v>97</v>
      </c>
      <c r="H121">
        <v>99</v>
      </c>
      <c r="I121">
        <v>61</v>
      </c>
      <c r="J121">
        <v>58</v>
      </c>
      <c r="K121">
        <v>52</v>
      </c>
      <c r="L121">
        <v>0</v>
      </c>
      <c r="M121">
        <v>2020</v>
      </c>
      <c r="N121">
        <f>VLOOKUP(E121, '2020D'!$A$2:$G$395, 2, FALSE)</f>
        <v>258</v>
      </c>
      <c r="O121">
        <f>VLOOKUP(E121, '2020D'!$A$2:$G$355, 3, FALSE)</f>
        <v>25665</v>
      </c>
      <c r="P121">
        <f>_2020[[#This Row],[最低排名]]-_2020[[#This Row],[同分人数]]+1</f>
        <v>25408</v>
      </c>
      <c r="Q121">
        <f>IF(O121&gt;=开始!$B$6, 1, 0)</f>
        <v>1</v>
      </c>
      <c r="R121">
        <f>_2020[[#This Row],[最低排名]]-开始!$B$6</f>
        <v>25665</v>
      </c>
    </row>
    <row r="122" spans="1:18">
      <c r="A122">
        <v>13601</v>
      </c>
      <c r="B122" t="s">
        <v>219</v>
      </c>
      <c r="C122" t="str">
        <f t="shared" si="2"/>
        <v>海关学院</v>
      </c>
      <c r="D122" t="str">
        <f t="shared" si="3"/>
        <v>01</v>
      </c>
      <c r="E122" t="s">
        <v>122</v>
      </c>
      <c r="F122">
        <v>222</v>
      </c>
      <c r="G122">
        <v>125</v>
      </c>
      <c r="H122">
        <v>92</v>
      </c>
      <c r="I122">
        <v>67</v>
      </c>
      <c r="J122">
        <v>64</v>
      </c>
      <c r="K122">
        <v>61</v>
      </c>
      <c r="L122">
        <v>0</v>
      </c>
      <c r="M122">
        <v>2020</v>
      </c>
      <c r="N122">
        <f>VLOOKUP(E122, '2020D'!$A$2:$G$395, 2, FALSE)</f>
        <v>252</v>
      </c>
      <c r="O122">
        <f>VLOOKUP(E122, '2020D'!$A$2:$G$355, 3, FALSE)</f>
        <v>14212</v>
      </c>
      <c r="P122">
        <f>_2020[[#This Row],[最低排名]]-_2020[[#This Row],[同分人数]]+1</f>
        <v>13961</v>
      </c>
      <c r="Q122">
        <f>IF(O122&gt;=开始!$B$6, 1, 0)</f>
        <v>1</v>
      </c>
      <c r="R122">
        <f>_2020[[#This Row],[最低排名]]-开始!$B$6</f>
        <v>14212</v>
      </c>
    </row>
    <row r="123" spans="1:18">
      <c r="A123">
        <v>16201</v>
      </c>
      <c r="B123" t="s">
        <v>1732</v>
      </c>
      <c r="C123" t="str">
        <f t="shared" si="2"/>
        <v>中侨职大</v>
      </c>
      <c r="D123" t="str">
        <f t="shared" si="3"/>
        <v>01</v>
      </c>
      <c r="E123" t="s">
        <v>1542</v>
      </c>
      <c r="F123">
        <v>168</v>
      </c>
      <c r="G123">
        <v>89</v>
      </c>
      <c r="H123">
        <v>80</v>
      </c>
      <c r="I123">
        <v>55</v>
      </c>
      <c r="J123">
        <v>52</v>
      </c>
      <c r="K123">
        <v>46</v>
      </c>
      <c r="L123">
        <v>0</v>
      </c>
      <c r="M123">
        <v>2020</v>
      </c>
      <c r="N123">
        <f>VLOOKUP(E123, '2020D'!$A$2:$G$395, 2, FALSE)</f>
        <v>135</v>
      </c>
      <c r="O123">
        <f>VLOOKUP(E123, '2020D'!$A$2:$G$355, 3, FALSE)</f>
        <v>36290</v>
      </c>
      <c r="P123">
        <f>_2020[[#This Row],[最低排名]]-_2020[[#This Row],[同分人数]]+1</f>
        <v>36156</v>
      </c>
      <c r="Q123">
        <f>IF(O123&gt;=开始!$B$6, 1, 0)</f>
        <v>1</v>
      </c>
      <c r="R123">
        <f>_2020[[#This Row],[最低排名]]-开始!$B$6</f>
        <v>36290</v>
      </c>
    </row>
    <row r="124" spans="1:18">
      <c r="A124">
        <v>16202</v>
      </c>
      <c r="B124" t="s">
        <v>1733</v>
      </c>
      <c r="C124" t="str">
        <f t="shared" si="2"/>
        <v>中侨职大</v>
      </c>
      <c r="D124" t="str">
        <f t="shared" si="3"/>
        <v>02</v>
      </c>
      <c r="E124" t="s">
        <v>320</v>
      </c>
      <c r="F124">
        <v>191</v>
      </c>
      <c r="G124">
        <v>106</v>
      </c>
      <c r="H124">
        <v>66</v>
      </c>
      <c r="I124">
        <v>52</v>
      </c>
      <c r="J124">
        <v>52</v>
      </c>
      <c r="K124">
        <v>49</v>
      </c>
      <c r="L124">
        <v>0</v>
      </c>
      <c r="M124">
        <v>2020</v>
      </c>
      <c r="N124">
        <f>VLOOKUP(E124, '2020D'!$A$2:$G$395, 2, FALSE)</f>
        <v>168</v>
      </c>
      <c r="O124">
        <f>VLOOKUP(E124, '2020D'!$A$2:$G$355, 3, FALSE)</f>
        <v>34767</v>
      </c>
      <c r="P124">
        <f>_2020[[#This Row],[最低排名]]-_2020[[#This Row],[同分人数]]+1</f>
        <v>34600</v>
      </c>
      <c r="Q124">
        <f>IF(O124&gt;=开始!$B$6, 1, 0)</f>
        <v>1</v>
      </c>
      <c r="R124">
        <f>_2020[[#This Row],[最低排名]]-开始!$B$6</f>
        <v>34767</v>
      </c>
    </row>
    <row r="125" spans="1:18">
      <c r="A125">
        <v>16203</v>
      </c>
      <c r="B125" t="s">
        <v>1734</v>
      </c>
      <c r="C125" t="str">
        <f t="shared" si="2"/>
        <v>中侨职大</v>
      </c>
      <c r="D125" t="str">
        <f t="shared" si="3"/>
        <v>03</v>
      </c>
      <c r="E125" t="s">
        <v>366</v>
      </c>
      <c r="F125">
        <v>186</v>
      </c>
      <c r="G125">
        <v>98</v>
      </c>
      <c r="H125">
        <v>80</v>
      </c>
      <c r="I125">
        <v>52</v>
      </c>
      <c r="J125">
        <v>46</v>
      </c>
      <c r="K125">
        <v>43</v>
      </c>
      <c r="L125">
        <v>0</v>
      </c>
      <c r="M125">
        <v>2020</v>
      </c>
      <c r="N125">
        <f>VLOOKUP(E125, '2020D'!$A$2:$G$395, 2, FALSE)</f>
        <v>171</v>
      </c>
      <c r="O125">
        <f>VLOOKUP(E125, '2020D'!$A$2:$G$355, 3, FALSE)</f>
        <v>35287</v>
      </c>
      <c r="P125">
        <f>_2020[[#This Row],[最低排名]]-_2020[[#This Row],[同分人数]]+1</f>
        <v>35117</v>
      </c>
      <c r="Q125">
        <f>IF(O125&gt;=开始!$B$6, 1, 0)</f>
        <v>1</v>
      </c>
      <c r="R125">
        <f>_2020[[#This Row],[最低排名]]-开始!$B$6</f>
        <v>35287</v>
      </c>
    </row>
    <row r="126" spans="1:18">
      <c r="A126">
        <v>16501</v>
      </c>
      <c r="B126" t="s">
        <v>225</v>
      </c>
      <c r="C126" t="str">
        <f t="shared" si="2"/>
        <v>立达学院</v>
      </c>
      <c r="D126" t="str">
        <f t="shared" si="3"/>
        <v>01</v>
      </c>
      <c r="E126" t="s">
        <v>223</v>
      </c>
      <c r="F126">
        <v>200</v>
      </c>
      <c r="G126">
        <v>107</v>
      </c>
      <c r="H126">
        <v>70</v>
      </c>
      <c r="I126">
        <v>49</v>
      </c>
      <c r="J126">
        <v>46</v>
      </c>
      <c r="K126">
        <v>43</v>
      </c>
      <c r="L126">
        <v>0</v>
      </c>
      <c r="M126">
        <v>2020</v>
      </c>
      <c r="N126">
        <f>VLOOKUP(E126, '2020D'!$A$2:$G$395, 2, FALSE)</f>
        <v>171</v>
      </c>
      <c r="O126">
        <f>VLOOKUP(E126, '2020D'!$A$2:$G$355, 3, FALSE)</f>
        <v>35116</v>
      </c>
      <c r="P126">
        <f>_2020[[#This Row],[最低排名]]-_2020[[#This Row],[同分人数]]+1</f>
        <v>34946</v>
      </c>
      <c r="Q126">
        <f>IF(O126&gt;=开始!$B$6, 1, 0)</f>
        <v>1</v>
      </c>
      <c r="R126">
        <f>_2020[[#This Row],[最低排名]]-开始!$B$6</f>
        <v>35116</v>
      </c>
    </row>
    <row r="127" spans="1:18">
      <c r="A127">
        <v>17001</v>
      </c>
      <c r="B127" t="s">
        <v>227</v>
      </c>
      <c r="C127" t="str">
        <f t="shared" si="2"/>
        <v>上海视觉</v>
      </c>
      <c r="D127" t="str">
        <f t="shared" si="3"/>
        <v>01</v>
      </c>
      <c r="E127" t="s">
        <v>312</v>
      </c>
      <c r="F127">
        <v>178</v>
      </c>
      <c r="G127">
        <v>110</v>
      </c>
      <c r="H127">
        <v>93</v>
      </c>
      <c r="I127">
        <v>70</v>
      </c>
      <c r="J127">
        <v>61</v>
      </c>
      <c r="K127">
        <v>58</v>
      </c>
      <c r="L127">
        <v>0</v>
      </c>
      <c r="M127">
        <v>2020</v>
      </c>
      <c r="N127">
        <f>VLOOKUP(E127, '2020D'!$A$2:$G$395, 2, FALSE)</f>
        <v>235</v>
      </c>
      <c r="O127">
        <f>VLOOKUP(E127, '2020D'!$A$2:$G$355, 3, FALSE)</f>
        <v>24994</v>
      </c>
      <c r="P127">
        <f>_2020[[#This Row],[最低排名]]-_2020[[#This Row],[同分人数]]+1</f>
        <v>24760</v>
      </c>
      <c r="Q127">
        <f>IF(O127&gt;=开始!$B$6, 1, 0)</f>
        <v>1</v>
      </c>
      <c r="R127">
        <f>_2020[[#This Row],[最低排名]]-开始!$B$6</f>
        <v>24994</v>
      </c>
    </row>
    <row r="128" spans="1:18">
      <c r="A128">
        <v>17201</v>
      </c>
      <c r="B128" t="s">
        <v>229</v>
      </c>
      <c r="C128" t="str">
        <f t="shared" si="2"/>
        <v>上师天华</v>
      </c>
      <c r="D128" t="str">
        <f t="shared" si="3"/>
        <v>01</v>
      </c>
      <c r="E128" t="s">
        <v>184</v>
      </c>
      <c r="F128">
        <v>195</v>
      </c>
      <c r="G128">
        <v>101</v>
      </c>
      <c r="H128">
        <v>100</v>
      </c>
      <c r="I128">
        <v>58</v>
      </c>
      <c r="J128">
        <v>49</v>
      </c>
      <c r="K128">
        <v>49</v>
      </c>
      <c r="L128">
        <v>0</v>
      </c>
      <c r="M128">
        <v>2020</v>
      </c>
      <c r="N128">
        <f>VLOOKUP(E128, '2020D'!$A$2:$G$395, 2, FALSE)</f>
        <v>212</v>
      </c>
      <c r="O128">
        <f>VLOOKUP(E128, '2020D'!$A$2:$G$355, 3, FALSE)</f>
        <v>26988</v>
      </c>
      <c r="P128">
        <f>_2020[[#This Row],[最低排名]]-_2020[[#This Row],[同分人数]]+1</f>
        <v>26777</v>
      </c>
      <c r="Q128">
        <f>IF(O128&gt;=开始!$B$6, 1, 0)</f>
        <v>1</v>
      </c>
      <c r="R128">
        <f>_2020[[#This Row],[最低排名]]-开始!$B$6</f>
        <v>26988</v>
      </c>
    </row>
    <row r="129" spans="1:18">
      <c r="A129">
        <v>17202</v>
      </c>
      <c r="B129" t="s">
        <v>231</v>
      </c>
      <c r="C129" t="str">
        <f t="shared" si="2"/>
        <v>上师天华</v>
      </c>
      <c r="D129" t="str">
        <f t="shared" si="3"/>
        <v>02</v>
      </c>
      <c r="E129" t="s">
        <v>54</v>
      </c>
      <c r="F129">
        <v>197</v>
      </c>
      <c r="G129">
        <v>100</v>
      </c>
      <c r="H129">
        <v>88</v>
      </c>
      <c r="I129">
        <v>55</v>
      </c>
      <c r="J129">
        <v>55</v>
      </c>
      <c r="K129">
        <v>46</v>
      </c>
      <c r="L129">
        <v>0</v>
      </c>
      <c r="M129">
        <v>2020</v>
      </c>
      <c r="N129">
        <f>VLOOKUP(E129, '2020D'!$A$2:$G$395, 2, FALSE)</f>
        <v>219</v>
      </c>
      <c r="O129">
        <f>VLOOKUP(E129, '2020D'!$A$2:$G$355, 3, FALSE)</f>
        <v>29042</v>
      </c>
      <c r="P129">
        <f>_2020[[#This Row],[最低排名]]-_2020[[#This Row],[同分人数]]+1</f>
        <v>28824</v>
      </c>
      <c r="Q129">
        <f>IF(O129&gt;=开始!$B$6, 1, 0)</f>
        <v>1</v>
      </c>
      <c r="R129">
        <f>_2020[[#This Row],[最低排名]]-开始!$B$6</f>
        <v>29042</v>
      </c>
    </row>
    <row r="130" spans="1:18">
      <c r="A130">
        <v>17203</v>
      </c>
      <c r="B130" t="s">
        <v>1735</v>
      </c>
      <c r="C130" t="str">
        <f t="shared" ref="C130:C193" si="4">LEFT(B130, FIND("(", B130) - 1)</f>
        <v>上师天华</v>
      </c>
      <c r="D130" t="str">
        <f t="shared" ref="D130:D193" si="5">MID(B130, FIND("(", B130) + 1, FIND(")", B130) - FIND("(", B130) - 1)</f>
        <v>03</v>
      </c>
      <c r="E130" t="s">
        <v>1556</v>
      </c>
      <c r="F130">
        <v>180</v>
      </c>
      <c r="G130">
        <v>99</v>
      </c>
      <c r="H130">
        <v>65</v>
      </c>
      <c r="I130">
        <v>58</v>
      </c>
      <c r="J130">
        <v>52</v>
      </c>
      <c r="K130">
        <v>49</v>
      </c>
      <c r="L130">
        <v>0</v>
      </c>
      <c r="M130">
        <v>2020</v>
      </c>
      <c r="N130">
        <f>VLOOKUP(E130, '2020D'!$A$2:$G$395, 2, FALSE)</f>
        <v>165</v>
      </c>
      <c r="O130">
        <f>VLOOKUP(E130, '2020D'!$A$2:$G$355, 3, FALSE)</f>
        <v>35821</v>
      </c>
      <c r="P130">
        <f>_2020[[#This Row],[最低排名]]-_2020[[#This Row],[同分人数]]+1</f>
        <v>35657</v>
      </c>
      <c r="Q130">
        <f>IF(O130&gt;=开始!$B$6, 1, 0)</f>
        <v>1</v>
      </c>
      <c r="R130">
        <f>_2020[[#This Row],[最低排名]]-开始!$B$6</f>
        <v>35821</v>
      </c>
    </row>
    <row r="131" spans="1:18">
      <c r="A131">
        <v>17401</v>
      </c>
      <c r="B131" t="s">
        <v>1622</v>
      </c>
      <c r="C131" t="str">
        <f t="shared" si="4"/>
        <v>兴伟学院</v>
      </c>
      <c r="D131" t="str">
        <f t="shared" si="5"/>
        <v>01</v>
      </c>
      <c r="E131" t="s">
        <v>1548</v>
      </c>
      <c r="F131">
        <v>169</v>
      </c>
      <c r="G131">
        <v>92</v>
      </c>
      <c r="H131">
        <v>75</v>
      </c>
      <c r="I131">
        <v>58</v>
      </c>
      <c r="J131">
        <v>52</v>
      </c>
      <c r="K131">
        <v>49</v>
      </c>
      <c r="L131">
        <v>0</v>
      </c>
      <c r="M131">
        <v>2020</v>
      </c>
      <c r="N131">
        <f>VLOOKUP(E131, '2020D'!$A$2:$G$395, 2, FALSE)</f>
        <v>184</v>
      </c>
      <c r="O131">
        <f>VLOOKUP(E131, '2020D'!$A$2:$G$355, 3, FALSE)</f>
        <v>36005</v>
      </c>
      <c r="P131">
        <f>_2020[[#This Row],[最低排名]]-_2020[[#This Row],[同分人数]]+1</f>
        <v>35822</v>
      </c>
      <c r="Q131">
        <f>IF(O131&gt;=开始!$B$6, 1, 0)</f>
        <v>1</v>
      </c>
      <c r="R131">
        <f>_2020[[#This Row],[最低排名]]-开始!$B$6</f>
        <v>36005</v>
      </c>
    </row>
    <row r="132" spans="1:18">
      <c r="A132">
        <v>20101</v>
      </c>
      <c r="B132" t="s">
        <v>233</v>
      </c>
      <c r="C132" t="str">
        <f t="shared" si="4"/>
        <v>中央民族</v>
      </c>
      <c r="D132" t="str">
        <f t="shared" si="5"/>
        <v>01</v>
      </c>
      <c r="E132" t="s">
        <v>607</v>
      </c>
      <c r="F132">
        <v>220</v>
      </c>
      <c r="G132">
        <v>114</v>
      </c>
      <c r="H132">
        <v>119</v>
      </c>
      <c r="I132">
        <v>70</v>
      </c>
      <c r="J132">
        <v>64</v>
      </c>
      <c r="K132">
        <v>64</v>
      </c>
      <c r="L132">
        <v>0</v>
      </c>
      <c r="M132">
        <v>2020</v>
      </c>
      <c r="N132">
        <f>VLOOKUP(E132, '2020D'!$A$2:$G$395, 2, FALSE)</f>
        <v>178</v>
      </c>
      <c r="O132">
        <f>VLOOKUP(E132, '2020D'!$A$2:$G$355, 3, FALSE)</f>
        <v>7446</v>
      </c>
      <c r="P132">
        <f>_2020[[#This Row],[最低排名]]-_2020[[#This Row],[同分人数]]+1</f>
        <v>7269</v>
      </c>
      <c r="Q132">
        <f>IF(O132&gt;=开始!$B$6, 1, 0)</f>
        <v>1</v>
      </c>
      <c r="R132">
        <f>_2020[[#This Row],[最低排名]]-开始!$B$6</f>
        <v>7446</v>
      </c>
    </row>
    <row r="133" spans="1:18">
      <c r="A133">
        <v>20102</v>
      </c>
      <c r="B133" t="s">
        <v>234</v>
      </c>
      <c r="C133" t="str">
        <f t="shared" si="4"/>
        <v>中央民族</v>
      </c>
      <c r="D133" t="str">
        <f t="shared" si="5"/>
        <v>02</v>
      </c>
      <c r="E133" t="s">
        <v>189</v>
      </c>
      <c r="F133">
        <v>207</v>
      </c>
      <c r="G133">
        <v>106</v>
      </c>
      <c r="H133">
        <v>133</v>
      </c>
      <c r="I133">
        <v>67</v>
      </c>
      <c r="J133">
        <v>64</v>
      </c>
      <c r="K133">
        <v>64</v>
      </c>
      <c r="L133">
        <v>0</v>
      </c>
      <c r="M133">
        <v>2020</v>
      </c>
      <c r="N133">
        <f>VLOOKUP(E133, '2020D'!$A$2:$G$395, 2, FALSE)</f>
        <v>198</v>
      </c>
      <c r="O133">
        <f>VLOOKUP(E133, '2020D'!$A$2:$G$355, 3, FALSE)</f>
        <v>7835</v>
      </c>
      <c r="P133">
        <f>_2020[[#This Row],[最低排名]]-_2020[[#This Row],[同分人数]]+1</f>
        <v>7638</v>
      </c>
      <c r="Q133">
        <f>IF(O133&gt;=开始!$B$6, 1, 0)</f>
        <v>1</v>
      </c>
      <c r="R133">
        <f>_2020[[#This Row],[最低排名]]-开始!$B$6</f>
        <v>7835</v>
      </c>
    </row>
    <row r="134" spans="1:18">
      <c r="A134">
        <v>20201</v>
      </c>
      <c r="B134" t="s">
        <v>236</v>
      </c>
      <c r="C134" t="str">
        <f t="shared" si="4"/>
        <v>中国人大</v>
      </c>
      <c r="D134" t="str">
        <f t="shared" si="5"/>
        <v>01</v>
      </c>
      <c r="E134" t="s">
        <v>1726</v>
      </c>
      <c r="M134">
        <v>2020</v>
      </c>
      <c r="N134">
        <f>VLOOKUP(E134, '2020D'!$A$2:$G$395, 2, FALSE)</f>
        <v>1293</v>
      </c>
      <c r="O134">
        <f>VLOOKUP(E134, '2020D'!$A$2:$G$355, 3, FALSE)</f>
        <v>1293</v>
      </c>
      <c r="P134">
        <f>_2020[[#This Row],[最低排名]]-_2020[[#This Row],[同分人数]]+1</f>
        <v>1</v>
      </c>
      <c r="Q134">
        <f>IF(O134&gt;=开始!$B$6, 1, 0)</f>
        <v>1</v>
      </c>
      <c r="R134">
        <f>_2020[[#This Row],[最低排名]]-开始!$B$6</f>
        <v>1293</v>
      </c>
    </row>
    <row r="135" spans="1:18">
      <c r="A135">
        <v>20202</v>
      </c>
      <c r="B135" t="s">
        <v>237</v>
      </c>
      <c r="C135" t="str">
        <f t="shared" si="4"/>
        <v>中国人大</v>
      </c>
      <c r="D135" t="str">
        <f t="shared" si="5"/>
        <v>02</v>
      </c>
      <c r="E135" t="s">
        <v>1127</v>
      </c>
      <c r="F135">
        <v>242</v>
      </c>
      <c r="G135">
        <v>126</v>
      </c>
      <c r="H135">
        <v>129</v>
      </c>
      <c r="I135">
        <v>70</v>
      </c>
      <c r="J135">
        <v>70</v>
      </c>
      <c r="K135">
        <v>67</v>
      </c>
      <c r="L135">
        <v>0</v>
      </c>
      <c r="M135">
        <v>2020</v>
      </c>
      <c r="N135">
        <f>VLOOKUP(E135, '2020D'!$A$2:$G$395, 2, FALSE)</f>
        <v>86</v>
      </c>
      <c r="O135">
        <f>VLOOKUP(E135, '2020D'!$A$2:$G$355, 3, FALSE)</f>
        <v>1474</v>
      </c>
      <c r="P135">
        <f>_2020[[#This Row],[最低排名]]-_2020[[#This Row],[同分人数]]+1</f>
        <v>1389</v>
      </c>
      <c r="Q135">
        <f>IF(O135&gt;=开始!$B$6, 1, 0)</f>
        <v>1</v>
      </c>
      <c r="R135">
        <f>_2020[[#This Row],[最低排名]]-开始!$B$6</f>
        <v>1474</v>
      </c>
    </row>
    <row r="136" spans="1:18">
      <c r="A136">
        <v>20203</v>
      </c>
      <c r="B136" t="s">
        <v>238</v>
      </c>
      <c r="C136" t="str">
        <f t="shared" si="4"/>
        <v>中国人大</v>
      </c>
      <c r="D136" t="str">
        <f t="shared" si="5"/>
        <v>03</v>
      </c>
      <c r="E136" t="s">
        <v>1177</v>
      </c>
      <c r="F136">
        <v>252</v>
      </c>
      <c r="G136">
        <v>135</v>
      </c>
      <c r="H136">
        <v>130</v>
      </c>
      <c r="I136">
        <v>70</v>
      </c>
      <c r="J136">
        <v>64</v>
      </c>
      <c r="K136">
        <v>61</v>
      </c>
      <c r="L136">
        <v>0</v>
      </c>
      <c r="M136">
        <v>2020</v>
      </c>
      <c r="N136">
        <f>VLOOKUP(E136, '2020D'!$A$2:$G$395, 2, FALSE)</f>
        <v>75</v>
      </c>
      <c r="O136">
        <f>VLOOKUP(E136, '2020D'!$A$2:$G$355, 3, FALSE)</f>
        <v>1549</v>
      </c>
      <c r="P136">
        <f>_2020[[#This Row],[最低排名]]-_2020[[#This Row],[同分人数]]+1</f>
        <v>1475</v>
      </c>
      <c r="Q136">
        <f>IF(O136&gt;=开始!$B$6, 1, 0)</f>
        <v>1</v>
      </c>
      <c r="R136">
        <f>_2020[[#This Row],[最低排名]]-开始!$B$6</f>
        <v>1549</v>
      </c>
    </row>
    <row r="137" spans="1:18">
      <c r="A137">
        <v>20301</v>
      </c>
      <c r="B137" t="s">
        <v>239</v>
      </c>
      <c r="C137" t="str">
        <f t="shared" si="4"/>
        <v>北京交大</v>
      </c>
      <c r="D137" t="str">
        <f t="shared" si="5"/>
        <v>01</v>
      </c>
      <c r="E137" t="s">
        <v>23</v>
      </c>
      <c r="F137">
        <v>223</v>
      </c>
      <c r="G137">
        <v>114</v>
      </c>
      <c r="H137">
        <v>128</v>
      </c>
      <c r="I137">
        <v>67</v>
      </c>
      <c r="J137">
        <v>64</v>
      </c>
      <c r="K137">
        <v>64</v>
      </c>
      <c r="L137">
        <v>0</v>
      </c>
      <c r="M137">
        <v>2020</v>
      </c>
      <c r="N137">
        <f>VLOOKUP(E137, '2020D'!$A$2:$G$395, 2, FALSE)</f>
        <v>186</v>
      </c>
      <c r="O137">
        <f>VLOOKUP(E137, '2020D'!$A$2:$G$355, 3, FALSE)</f>
        <v>5776</v>
      </c>
      <c r="P137">
        <f>_2020[[#This Row],[最低排名]]-_2020[[#This Row],[同分人数]]+1</f>
        <v>5591</v>
      </c>
      <c r="Q137">
        <f>IF(O137&gt;=开始!$B$6, 1, 0)</f>
        <v>1</v>
      </c>
      <c r="R137">
        <f>_2020[[#This Row],[最低排名]]-开始!$B$6</f>
        <v>5776</v>
      </c>
    </row>
    <row r="138" spans="1:18">
      <c r="A138">
        <v>20302</v>
      </c>
      <c r="B138" t="s">
        <v>240</v>
      </c>
      <c r="C138" t="str">
        <f t="shared" si="4"/>
        <v>北京交大</v>
      </c>
      <c r="D138" t="str">
        <f t="shared" si="5"/>
        <v>02</v>
      </c>
      <c r="E138" t="s">
        <v>107</v>
      </c>
      <c r="F138">
        <v>223</v>
      </c>
      <c r="G138">
        <v>114</v>
      </c>
      <c r="H138">
        <v>127</v>
      </c>
      <c r="I138">
        <v>67</v>
      </c>
      <c r="J138">
        <v>64</v>
      </c>
      <c r="K138">
        <v>61</v>
      </c>
      <c r="L138">
        <v>0</v>
      </c>
      <c r="M138">
        <v>2020</v>
      </c>
      <c r="N138">
        <f>VLOOKUP(E138, '2020D'!$A$2:$G$395, 2, FALSE)</f>
        <v>195</v>
      </c>
      <c r="O138">
        <f>VLOOKUP(E138, '2020D'!$A$2:$G$355, 3, FALSE)</f>
        <v>6488</v>
      </c>
      <c r="P138">
        <f>_2020[[#This Row],[最低排名]]-_2020[[#This Row],[同分人数]]+1</f>
        <v>6294</v>
      </c>
      <c r="Q138">
        <f>IF(O138&gt;=开始!$B$6, 1, 0)</f>
        <v>1</v>
      </c>
      <c r="R138">
        <f>_2020[[#This Row],[最低排名]]-开始!$B$6</f>
        <v>6488</v>
      </c>
    </row>
    <row r="139" spans="1:18">
      <c r="A139">
        <v>20401</v>
      </c>
      <c r="B139" t="s">
        <v>243</v>
      </c>
      <c r="C139" t="str">
        <f t="shared" si="4"/>
        <v>北京科大</v>
      </c>
      <c r="D139" t="str">
        <f t="shared" si="5"/>
        <v>01</v>
      </c>
      <c r="E139" t="s">
        <v>66</v>
      </c>
      <c r="F139">
        <v>222</v>
      </c>
      <c r="G139">
        <v>116</v>
      </c>
      <c r="H139">
        <v>116</v>
      </c>
      <c r="I139">
        <v>70</v>
      </c>
      <c r="J139">
        <v>67</v>
      </c>
      <c r="K139">
        <v>64</v>
      </c>
      <c r="L139">
        <v>0</v>
      </c>
      <c r="M139">
        <v>2020</v>
      </c>
      <c r="N139">
        <f>VLOOKUP(E139, '2020D'!$A$2:$G$395, 2, FALSE)</f>
        <v>179</v>
      </c>
      <c r="O139">
        <f>VLOOKUP(E139, '2020D'!$A$2:$G$355, 3, FALSE)</f>
        <v>7072</v>
      </c>
      <c r="P139">
        <f>_2020[[#This Row],[最低排名]]-_2020[[#This Row],[同分人数]]+1</f>
        <v>6894</v>
      </c>
      <c r="Q139">
        <f>IF(O139&gt;=开始!$B$6, 1, 0)</f>
        <v>1</v>
      </c>
      <c r="R139">
        <f>_2020[[#This Row],[最低排名]]-开始!$B$6</f>
        <v>7072</v>
      </c>
    </row>
    <row r="140" spans="1:18">
      <c r="A140">
        <v>20402</v>
      </c>
      <c r="B140" t="s">
        <v>245</v>
      </c>
      <c r="C140" t="str">
        <f t="shared" si="4"/>
        <v>北京科大</v>
      </c>
      <c r="D140" t="str">
        <f t="shared" si="5"/>
        <v>02</v>
      </c>
      <c r="E140" t="s">
        <v>607</v>
      </c>
      <c r="F140">
        <v>220</v>
      </c>
      <c r="G140">
        <v>113</v>
      </c>
      <c r="H140">
        <v>113</v>
      </c>
      <c r="I140">
        <v>70</v>
      </c>
      <c r="J140">
        <v>67</v>
      </c>
      <c r="K140">
        <v>67</v>
      </c>
      <c r="L140">
        <v>0</v>
      </c>
      <c r="M140">
        <v>2020</v>
      </c>
      <c r="N140">
        <f>VLOOKUP(E140, '2020D'!$A$2:$G$395, 2, FALSE)</f>
        <v>178</v>
      </c>
      <c r="O140">
        <f>VLOOKUP(E140, '2020D'!$A$2:$G$355, 3, FALSE)</f>
        <v>7446</v>
      </c>
      <c r="P140">
        <f>_2020[[#This Row],[最低排名]]-_2020[[#This Row],[同分人数]]+1</f>
        <v>7269</v>
      </c>
      <c r="Q140">
        <f>IF(O140&gt;=开始!$B$6, 1, 0)</f>
        <v>1</v>
      </c>
      <c r="R140">
        <f>_2020[[#This Row],[最低排名]]-开始!$B$6</f>
        <v>7446</v>
      </c>
    </row>
    <row r="141" spans="1:18">
      <c r="A141">
        <v>20501</v>
      </c>
      <c r="B141" t="s">
        <v>247</v>
      </c>
      <c r="C141" t="str">
        <f t="shared" si="4"/>
        <v>北京化工</v>
      </c>
      <c r="D141" t="str">
        <f t="shared" si="5"/>
        <v>01</v>
      </c>
      <c r="E141" t="s">
        <v>506</v>
      </c>
      <c r="F141">
        <v>217</v>
      </c>
      <c r="G141">
        <v>114</v>
      </c>
      <c r="H141">
        <v>111</v>
      </c>
      <c r="I141">
        <v>70</v>
      </c>
      <c r="J141">
        <v>64</v>
      </c>
      <c r="K141">
        <v>55</v>
      </c>
      <c r="L141">
        <v>0</v>
      </c>
      <c r="M141">
        <v>2020</v>
      </c>
      <c r="N141">
        <f>VLOOKUP(E141, '2020D'!$A$2:$G$395, 2, FALSE)</f>
        <v>202</v>
      </c>
      <c r="O141">
        <f>VLOOKUP(E141, '2020D'!$A$2:$G$355, 3, FALSE)</f>
        <v>11759</v>
      </c>
      <c r="P141">
        <f>_2020[[#This Row],[最低排名]]-_2020[[#This Row],[同分人数]]+1</f>
        <v>11558</v>
      </c>
      <c r="Q141">
        <f>IF(O141&gt;=开始!$B$6, 1, 0)</f>
        <v>1</v>
      </c>
      <c r="R141">
        <f>_2020[[#This Row],[最低排名]]-开始!$B$6</f>
        <v>11759</v>
      </c>
    </row>
    <row r="142" spans="1:18">
      <c r="A142">
        <v>20601</v>
      </c>
      <c r="B142" t="s">
        <v>249</v>
      </c>
      <c r="C142" t="str">
        <f t="shared" si="4"/>
        <v>北京邮电</v>
      </c>
      <c r="D142" t="str">
        <f t="shared" si="5"/>
        <v>01</v>
      </c>
      <c r="E142" t="s">
        <v>244</v>
      </c>
      <c r="F142">
        <v>235</v>
      </c>
      <c r="G142">
        <v>125</v>
      </c>
      <c r="H142">
        <v>122</v>
      </c>
      <c r="I142">
        <v>70</v>
      </c>
      <c r="J142">
        <v>67</v>
      </c>
      <c r="K142">
        <v>61</v>
      </c>
      <c r="L142">
        <v>0</v>
      </c>
      <c r="M142">
        <v>2020</v>
      </c>
      <c r="N142">
        <f>VLOOKUP(E142, '2020D'!$A$2:$G$395, 2, FALSE)</f>
        <v>146</v>
      </c>
      <c r="O142">
        <f>VLOOKUP(E142, '2020D'!$A$2:$G$355, 3, FALSE)</f>
        <v>4247</v>
      </c>
      <c r="P142">
        <f>_2020[[#This Row],[最低排名]]-_2020[[#This Row],[同分人数]]+1</f>
        <v>4102</v>
      </c>
      <c r="Q142">
        <f>IF(O142&gt;=开始!$B$6, 1, 0)</f>
        <v>1</v>
      </c>
      <c r="R142">
        <f>_2020[[#This Row],[最低排名]]-开始!$B$6</f>
        <v>4247</v>
      </c>
    </row>
    <row r="143" spans="1:18">
      <c r="A143">
        <v>20602</v>
      </c>
      <c r="B143" t="s">
        <v>251</v>
      </c>
      <c r="C143" t="str">
        <f t="shared" si="4"/>
        <v>北京邮电</v>
      </c>
      <c r="D143" t="str">
        <f t="shared" si="5"/>
        <v>02</v>
      </c>
      <c r="E143" t="s">
        <v>628</v>
      </c>
      <c r="F143">
        <v>227</v>
      </c>
      <c r="G143">
        <v>125</v>
      </c>
      <c r="H143">
        <v>125</v>
      </c>
      <c r="I143">
        <v>70</v>
      </c>
      <c r="J143">
        <v>67</v>
      </c>
      <c r="K143">
        <v>58</v>
      </c>
      <c r="L143">
        <v>0</v>
      </c>
      <c r="M143">
        <v>2020</v>
      </c>
      <c r="N143">
        <f>VLOOKUP(E143, '2020D'!$A$2:$G$395, 2, FALSE)</f>
        <v>163</v>
      </c>
      <c r="O143">
        <f>VLOOKUP(E143, '2020D'!$A$2:$G$355, 3, FALSE)</f>
        <v>5590</v>
      </c>
      <c r="P143">
        <f>_2020[[#This Row],[最低排名]]-_2020[[#This Row],[同分人数]]+1</f>
        <v>5428</v>
      </c>
      <c r="Q143">
        <f>IF(O143&gt;=开始!$B$6, 1, 0)</f>
        <v>1</v>
      </c>
      <c r="R143">
        <f>_2020[[#This Row],[最低排名]]-开始!$B$6</f>
        <v>5590</v>
      </c>
    </row>
    <row r="144" spans="1:18">
      <c r="A144">
        <v>20701</v>
      </c>
      <c r="B144" t="s">
        <v>252</v>
      </c>
      <c r="C144" t="str">
        <f t="shared" si="4"/>
        <v>中国农大</v>
      </c>
      <c r="D144" t="str">
        <f t="shared" si="5"/>
        <v>01</v>
      </c>
      <c r="E144" t="s">
        <v>628</v>
      </c>
      <c r="F144">
        <v>228</v>
      </c>
      <c r="G144">
        <v>118</v>
      </c>
      <c r="H144">
        <v>121</v>
      </c>
      <c r="I144">
        <v>70</v>
      </c>
      <c r="J144">
        <v>64</v>
      </c>
      <c r="K144">
        <v>64</v>
      </c>
      <c r="L144">
        <v>0</v>
      </c>
      <c r="M144">
        <v>2020</v>
      </c>
      <c r="N144">
        <f>VLOOKUP(E144, '2020D'!$A$2:$G$395, 2, FALSE)</f>
        <v>163</v>
      </c>
      <c r="O144">
        <f>VLOOKUP(E144, '2020D'!$A$2:$G$355, 3, FALSE)</f>
        <v>5590</v>
      </c>
      <c r="P144">
        <f>_2020[[#This Row],[最低排名]]-_2020[[#This Row],[同分人数]]+1</f>
        <v>5428</v>
      </c>
      <c r="Q144">
        <f>IF(O144&gt;=开始!$B$6, 1, 0)</f>
        <v>1</v>
      </c>
      <c r="R144">
        <f>_2020[[#This Row],[最低排名]]-开始!$B$6</f>
        <v>5590</v>
      </c>
    </row>
    <row r="145" spans="1:18">
      <c r="A145">
        <v>20702</v>
      </c>
      <c r="B145" t="s">
        <v>253</v>
      </c>
      <c r="C145" t="str">
        <f t="shared" si="4"/>
        <v>中国农大</v>
      </c>
      <c r="D145" t="str">
        <f t="shared" si="5"/>
        <v>02</v>
      </c>
      <c r="E145" t="s">
        <v>23</v>
      </c>
      <c r="F145">
        <v>231</v>
      </c>
      <c r="G145">
        <v>126</v>
      </c>
      <c r="H145">
        <v>117</v>
      </c>
      <c r="I145">
        <v>67</v>
      </c>
      <c r="J145">
        <v>67</v>
      </c>
      <c r="K145">
        <v>64</v>
      </c>
      <c r="L145">
        <v>0</v>
      </c>
      <c r="M145">
        <v>2020</v>
      </c>
      <c r="N145">
        <f>VLOOKUP(E145, '2020D'!$A$2:$G$395, 2, FALSE)</f>
        <v>186</v>
      </c>
      <c r="O145">
        <f>VLOOKUP(E145, '2020D'!$A$2:$G$355, 3, FALSE)</f>
        <v>5776</v>
      </c>
      <c r="P145">
        <f>_2020[[#This Row],[最低排名]]-_2020[[#This Row],[同分人数]]+1</f>
        <v>5591</v>
      </c>
      <c r="Q145">
        <f>IF(O145&gt;=开始!$B$6, 1, 0)</f>
        <v>1</v>
      </c>
      <c r="R145">
        <f>_2020[[#This Row],[最低排名]]-开始!$B$6</f>
        <v>5776</v>
      </c>
    </row>
    <row r="146" spans="1:18">
      <c r="A146">
        <v>20801</v>
      </c>
      <c r="B146" t="s">
        <v>255</v>
      </c>
      <c r="C146" t="str">
        <f t="shared" si="4"/>
        <v>北京林大</v>
      </c>
      <c r="D146" t="str">
        <f t="shared" si="5"/>
        <v>01</v>
      </c>
      <c r="E146" t="s">
        <v>37</v>
      </c>
      <c r="F146">
        <v>220</v>
      </c>
      <c r="G146">
        <v>111</v>
      </c>
      <c r="H146">
        <v>129</v>
      </c>
      <c r="I146">
        <v>61</v>
      </c>
      <c r="J146">
        <v>58</v>
      </c>
      <c r="K146">
        <v>55</v>
      </c>
      <c r="L146">
        <v>0</v>
      </c>
      <c r="M146">
        <v>2020</v>
      </c>
      <c r="N146">
        <f>VLOOKUP(E146, '2020D'!$A$2:$G$395, 2, FALSE)</f>
        <v>201</v>
      </c>
      <c r="O146">
        <f>VLOOKUP(E146, '2020D'!$A$2:$G$355, 3, FALSE)</f>
        <v>10431</v>
      </c>
      <c r="P146">
        <f>_2020[[#This Row],[最低排名]]-_2020[[#This Row],[同分人数]]+1</f>
        <v>10231</v>
      </c>
      <c r="Q146">
        <f>IF(O146&gt;=开始!$B$6, 1, 0)</f>
        <v>1</v>
      </c>
      <c r="R146">
        <f>_2020[[#This Row],[最低排名]]-开始!$B$6</f>
        <v>10431</v>
      </c>
    </row>
    <row r="147" spans="1:18">
      <c r="A147">
        <v>20802</v>
      </c>
      <c r="B147" t="s">
        <v>257</v>
      </c>
      <c r="C147" t="str">
        <f t="shared" si="4"/>
        <v>北京林大</v>
      </c>
      <c r="D147" t="str">
        <f t="shared" si="5"/>
        <v>02</v>
      </c>
      <c r="E147" t="s">
        <v>424</v>
      </c>
      <c r="F147">
        <v>225</v>
      </c>
      <c r="G147">
        <v>116</v>
      </c>
      <c r="H147">
        <v>119</v>
      </c>
      <c r="I147">
        <v>61</v>
      </c>
      <c r="J147">
        <v>61</v>
      </c>
      <c r="K147">
        <v>58</v>
      </c>
      <c r="L147">
        <v>0</v>
      </c>
      <c r="M147">
        <v>2020</v>
      </c>
      <c r="N147">
        <f>VLOOKUP(E147, '2020D'!$A$2:$G$395, 2, FALSE)</f>
        <v>255</v>
      </c>
      <c r="O147">
        <f>VLOOKUP(E147, '2020D'!$A$2:$G$355, 3, FALSE)</f>
        <v>10230</v>
      </c>
      <c r="P147">
        <f>_2020[[#This Row],[最低排名]]-_2020[[#This Row],[同分人数]]+1</f>
        <v>9976</v>
      </c>
      <c r="Q147">
        <f>IF(O147&gt;=开始!$B$6, 1, 0)</f>
        <v>1</v>
      </c>
      <c r="R147">
        <f>_2020[[#This Row],[最低排名]]-开始!$B$6</f>
        <v>10230</v>
      </c>
    </row>
    <row r="148" spans="1:18">
      <c r="A148">
        <v>20803</v>
      </c>
      <c r="B148" t="s">
        <v>258</v>
      </c>
      <c r="C148" t="str">
        <f t="shared" si="4"/>
        <v>北京林大</v>
      </c>
      <c r="D148" t="str">
        <f t="shared" si="5"/>
        <v>03</v>
      </c>
      <c r="E148" t="s">
        <v>72</v>
      </c>
      <c r="F148">
        <v>216</v>
      </c>
      <c r="G148">
        <v>112</v>
      </c>
      <c r="H148">
        <v>114</v>
      </c>
      <c r="I148">
        <v>67</v>
      </c>
      <c r="J148">
        <v>64</v>
      </c>
      <c r="K148">
        <v>61</v>
      </c>
      <c r="L148">
        <v>0</v>
      </c>
      <c r="M148">
        <v>2020</v>
      </c>
      <c r="N148">
        <f>VLOOKUP(E148, '2020D'!$A$2:$G$395, 2, FALSE)</f>
        <v>235</v>
      </c>
      <c r="O148">
        <f>VLOOKUP(E148, '2020D'!$A$2:$G$355, 3, FALSE)</f>
        <v>10666</v>
      </c>
      <c r="P148">
        <f>_2020[[#This Row],[最低排名]]-_2020[[#This Row],[同分人数]]+1</f>
        <v>10432</v>
      </c>
      <c r="Q148">
        <f>IF(O148&gt;=开始!$B$6, 1, 0)</f>
        <v>1</v>
      </c>
      <c r="R148">
        <f>_2020[[#This Row],[最低排名]]-开始!$B$6</f>
        <v>10666</v>
      </c>
    </row>
    <row r="149" spans="1:18">
      <c r="A149">
        <v>20804</v>
      </c>
      <c r="B149" t="s">
        <v>259</v>
      </c>
      <c r="C149" t="str">
        <f t="shared" si="4"/>
        <v>北京林大</v>
      </c>
      <c r="D149" t="str">
        <f t="shared" si="5"/>
        <v>04</v>
      </c>
      <c r="E149" t="s">
        <v>103</v>
      </c>
      <c r="F149">
        <v>232</v>
      </c>
      <c r="G149">
        <v>116</v>
      </c>
      <c r="H149">
        <v>114</v>
      </c>
      <c r="I149">
        <v>70</v>
      </c>
      <c r="J149">
        <v>70</v>
      </c>
      <c r="K149">
        <v>58</v>
      </c>
      <c r="L149">
        <v>0</v>
      </c>
      <c r="M149">
        <v>2020</v>
      </c>
      <c r="N149">
        <f>VLOOKUP(E149, '2020D'!$A$2:$G$395, 2, FALSE)</f>
        <v>165</v>
      </c>
      <c r="O149">
        <f>VLOOKUP(E149, '2020D'!$A$2:$G$355, 3, FALSE)</f>
        <v>6112</v>
      </c>
      <c r="P149">
        <f>_2020[[#This Row],[最低排名]]-_2020[[#This Row],[同分人数]]+1</f>
        <v>5948</v>
      </c>
      <c r="Q149">
        <f>IF(O149&gt;=开始!$B$6, 1, 0)</f>
        <v>1</v>
      </c>
      <c r="R149">
        <f>_2020[[#This Row],[最低排名]]-开始!$B$6</f>
        <v>6112</v>
      </c>
    </row>
    <row r="150" spans="1:18">
      <c r="A150">
        <v>20805</v>
      </c>
      <c r="B150" t="s">
        <v>261</v>
      </c>
      <c r="C150" t="str">
        <f t="shared" si="4"/>
        <v>北京林大</v>
      </c>
      <c r="D150" t="str">
        <f t="shared" si="5"/>
        <v>05</v>
      </c>
      <c r="E150" t="s">
        <v>70</v>
      </c>
      <c r="F150">
        <v>214</v>
      </c>
      <c r="G150">
        <v>113</v>
      </c>
      <c r="H150">
        <v>118</v>
      </c>
      <c r="I150">
        <v>67</v>
      </c>
      <c r="J150">
        <v>61</v>
      </c>
      <c r="K150">
        <v>58</v>
      </c>
      <c r="L150">
        <v>0</v>
      </c>
      <c r="M150">
        <v>2020</v>
      </c>
      <c r="N150">
        <f>VLOOKUP(E150, '2020D'!$A$2:$G$395, 2, FALSE)</f>
        <v>242</v>
      </c>
      <c r="O150">
        <f>VLOOKUP(E150, '2020D'!$A$2:$G$355, 3, FALSE)</f>
        <v>11557</v>
      </c>
      <c r="P150">
        <f>_2020[[#This Row],[最低排名]]-_2020[[#This Row],[同分人数]]+1</f>
        <v>11316</v>
      </c>
      <c r="Q150">
        <f>IF(O150&gt;=开始!$B$6, 1, 0)</f>
        <v>1</v>
      </c>
      <c r="R150">
        <f>_2020[[#This Row],[最低排名]]-开始!$B$6</f>
        <v>11557</v>
      </c>
    </row>
    <row r="151" spans="1:18">
      <c r="A151">
        <v>20901</v>
      </c>
      <c r="B151" t="s">
        <v>262</v>
      </c>
      <c r="C151" t="str">
        <f t="shared" si="4"/>
        <v>北京中医</v>
      </c>
      <c r="D151" t="str">
        <f t="shared" si="5"/>
        <v>01</v>
      </c>
      <c r="E151" t="s">
        <v>246</v>
      </c>
      <c r="F151">
        <v>237</v>
      </c>
      <c r="G151">
        <v>119</v>
      </c>
      <c r="H151">
        <v>129</v>
      </c>
      <c r="I151">
        <v>67</v>
      </c>
      <c r="J151">
        <v>64</v>
      </c>
      <c r="K151">
        <v>55</v>
      </c>
      <c r="L151">
        <v>0</v>
      </c>
      <c r="M151">
        <v>2020</v>
      </c>
      <c r="N151">
        <f>VLOOKUP(E151, '2020D'!$A$2:$G$395, 2, FALSE)</f>
        <v>179</v>
      </c>
      <c r="O151">
        <f>VLOOKUP(E151, '2020D'!$A$2:$G$355, 3, FALSE)</f>
        <v>4737</v>
      </c>
      <c r="P151">
        <f>_2020[[#This Row],[最低排名]]-_2020[[#This Row],[同分人数]]+1</f>
        <v>4559</v>
      </c>
      <c r="Q151">
        <f>IF(O151&gt;=开始!$B$6, 1, 0)</f>
        <v>1</v>
      </c>
      <c r="R151">
        <f>_2020[[#This Row],[最低排名]]-开始!$B$6</f>
        <v>4737</v>
      </c>
    </row>
    <row r="152" spans="1:18">
      <c r="A152">
        <v>21001</v>
      </c>
      <c r="B152" t="s">
        <v>263</v>
      </c>
      <c r="C152" t="str">
        <f t="shared" si="4"/>
        <v>北师大</v>
      </c>
      <c r="D152" t="str">
        <f t="shared" si="5"/>
        <v>01</v>
      </c>
      <c r="E152" t="s">
        <v>33</v>
      </c>
      <c r="F152">
        <v>228</v>
      </c>
      <c r="G152">
        <v>118</v>
      </c>
      <c r="H152">
        <v>125</v>
      </c>
      <c r="I152">
        <v>70</v>
      </c>
      <c r="J152">
        <v>67</v>
      </c>
      <c r="K152">
        <v>67</v>
      </c>
      <c r="L152">
        <v>0</v>
      </c>
      <c r="M152">
        <v>2020</v>
      </c>
      <c r="N152">
        <f>VLOOKUP(E152, '2020D'!$A$2:$G$395, 2, FALSE)</f>
        <v>150</v>
      </c>
      <c r="O152">
        <f>VLOOKUP(E152, '2020D'!$A$2:$G$355, 3, FALSE)</f>
        <v>3925</v>
      </c>
      <c r="P152">
        <f>_2020[[#This Row],[最低排名]]-_2020[[#This Row],[同分人数]]+1</f>
        <v>3776</v>
      </c>
      <c r="Q152">
        <f>IF(O152&gt;=开始!$B$6, 1, 0)</f>
        <v>1</v>
      </c>
      <c r="R152">
        <f>_2020[[#This Row],[最低排名]]-开始!$B$6</f>
        <v>3925</v>
      </c>
    </row>
    <row r="153" spans="1:18">
      <c r="A153">
        <v>21101</v>
      </c>
      <c r="B153" t="s">
        <v>264</v>
      </c>
      <c r="C153" t="str">
        <f t="shared" si="4"/>
        <v>北外大</v>
      </c>
      <c r="D153" t="str">
        <f t="shared" si="5"/>
        <v>01</v>
      </c>
      <c r="E153" t="s">
        <v>1020</v>
      </c>
      <c r="F153">
        <v>245</v>
      </c>
      <c r="G153">
        <v>133</v>
      </c>
      <c r="H153">
        <v>117</v>
      </c>
      <c r="I153">
        <v>67</v>
      </c>
      <c r="J153">
        <v>61</v>
      </c>
      <c r="K153">
        <v>61</v>
      </c>
      <c r="L153">
        <v>0</v>
      </c>
      <c r="M153">
        <v>2020</v>
      </c>
      <c r="N153">
        <f>VLOOKUP(E153, '2020D'!$A$2:$G$395, 2, FALSE)</f>
        <v>175</v>
      </c>
      <c r="O153">
        <f>VLOOKUP(E153, '2020D'!$A$2:$G$355, 3, FALSE)</f>
        <v>4912</v>
      </c>
      <c r="P153">
        <f>_2020[[#This Row],[最低排名]]-_2020[[#This Row],[同分人数]]+1</f>
        <v>4738</v>
      </c>
      <c r="Q153">
        <f>IF(O153&gt;=开始!$B$6, 1, 0)</f>
        <v>1</v>
      </c>
      <c r="R153">
        <f>_2020[[#This Row],[最低排名]]-开始!$B$6</f>
        <v>4912</v>
      </c>
    </row>
    <row r="154" spans="1:18">
      <c r="A154">
        <v>21102</v>
      </c>
      <c r="B154" t="s">
        <v>1543</v>
      </c>
      <c r="C154" t="str">
        <f t="shared" si="4"/>
        <v>北外大</v>
      </c>
      <c r="D154" t="str">
        <f t="shared" si="5"/>
        <v>02</v>
      </c>
      <c r="E154" t="s">
        <v>33</v>
      </c>
      <c r="F154">
        <v>238</v>
      </c>
      <c r="G154">
        <v>121</v>
      </c>
      <c r="H154">
        <v>133</v>
      </c>
      <c r="I154">
        <v>67</v>
      </c>
      <c r="J154">
        <v>61</v>
      </c>
      <c r="K154">
        <v>58</v>
      </c>
      <c r="L154">
        <v>0</v>
      </c>
      <c r="M154">
        <v>2020</v>
      </c>
      <c r="N154">
        <f>VLOOKUP(E154, '2020D'!$A$2:$G$395, 2, FALSE)</f>
        <v>150</v>
      </c>
      <c r="O154">
        <f>VLOOKUP(E154, '2020D'!$A$2:$G$355, 3, FALSE)</f>
        <v>3925</v>
      </c>
      <c r="P154">
        <f>_2020[[#This Row],[最低排名]]-_2020[[#This Row],[同分人数]]+1</f>
        <v>3776</v>
      </c>
      <c r="Q154">
        <f>IF(O154&gt;=开始!$B$6, 1, 0)</f>
        <v>1</v>
      </c>
      <c r="R154">
        <f>_2020[[#This Row],[最低排名]]-开始!$B$6</f>
        <v>3925</v>
      </c>
    </row>
    <row r="155" spans="1:18">
      <c r="A155">
        <v>21201</v>
      </c>
      <c r="B155" t="s">
        <v>266</v>
      </c>
      <c r="C155" t="str">
        <f t="shared" si="4"/>
        <v>中国传媒</v>
      </c>
      <c r="D155" t="str">
        <f t="shared" si="5"/>
        <v>01</v>
      </c>
      <c r="E155" t="s">
        <v>244</v>
      </c>
      <c r="F155">
        <v>225</v>
      </c>
      <c r="G155">
        <v>113</v>
      </c>
      <c r="H155">
        <v>129</v>
      </c>
      <c r="I155">
        <v>67</v>
      </c>
      <c r="J155">
        <v>67</v>
      </c>
      <c r="K155">
        <v>67</v>
      </c>
      <c r="L155">
        <v>0</v>
      </c>
      <c r="M155">
        <v>2020</v>
      </c>
      <c r="N155">
        <f>VLOOKUP(E155, '2020D'!$A$2:$G$395, 2, FALSE)</f>
        <v>146</v>
      </c>
      <c r="O155">
        <f>VLOOKUP(E155, '2020D'!$A$2:$G$355, 3, FALSE)</f>
        <v>4247</v>
      </c>
      <c r="P155">
        <f>_2020[[#This Row],[最低排名]]-_2020[[#This Row],[同分人数]]+1</f>
        <v>4102</v>
      </c>
      <c r="Q155">
        <f>IF(O155&gt;=开始!$B$6, 1, 0)</f>
        <v>1</v>
      </c>
      <c r="R155">
        <f>_2020[[#This Row],[最低排名]]-开始!$B$6</f>
        <v>4247</v>
      </c>
    </row>
    <row r="156" spans="1:18">
      <c r="A156">
        <v>21202</v>
      </c>
      <c r="B156" t="s">
        <v>267</v>
      </c>
      <c r="C156" t="str">
        <f t="shared" si="4"/>
        <v>中国传媒</v>
      </c>
      <c r="D156" t="str">
        <f t="shared" si="5"/>
        <v>02</v>
      </c>
      <c r="E156" t="s">
        <v>23</v>
      </c>
      <c r="F156">
        <v>229</v>
      </c>
      <c r="G156">
        <v>121</v>
      </c>
      <c r="H156">
        <v>125</v>
      </c>
      <c r="I156">
        <v>70</v>
      </c>
      <c r="J156">
        <v>67</v>
      </c>
      <c r="K156">
        <v>55</v>
      </c>
      <c r="L156">
        <v>0</v>
      </c>
      <c r="M156">
        <v>2020</v>
      </c>
      <c r="N156">
        <f>VLOOKUP(E156, '2020D'!$A$2:$G$395, 2, FALSE)</f>
        <v>186</v>
      </c>
      <c r="O156">
        <f>VLOOKUP(E156, '2020D'!$A$2:$G$355, 3, FALSE)</f>
        <v>5776</v>
      </c>
      <c r="P156">
        <f>_2020[[#This Row],[最低排名]]-_2020[[#This Row],[同分人数]]+1</f>
        <v>5591</v>
      </c>
      <c r="Q156">
        <f>IF(O156&gt;=开始!$B$6, 1, 0)</f>
        <v>1</v>
      </c>
      <c r="R156">
        <f>_2020[[#This Row],[最低排名]]-开始!$B$6</f>
        <v>5776</v>
      </c>
    </row>
    <row r="157" spans="1:18">
      <c r="A157">
        <v>21203</v>
      </c>
      <c r="B157" t="s">
        <v>268</v>
      </c>
      <c r="C157" t="str">
        <f t="shared" si="4"/>
        <v>中国传媒</v>
      </c>
      <c r="D157" t="str">
        <f t="shared" si="5"/>
        <v>03</v>
      </c>
      <c r="E157" t="s">
        <v>14</v>
      </c>
      <c r="F157">
        <v>230</v>
      </c>
      <c r="G157">
        <v>120</v>
      </c>
      <c r="H157">
        <v>122</v>
      </c>
      <c r="I157">
        <v>70</v>
      </c>
      <c r="J157">
        <v>67</v>
      </c>
      <c r="K157">
        <v>64</v>
      </c>
      <c r="L157">
        <v>0</v>
      </c>
      <c r="M157">
        <v>2020</v>
      </c>
      <c r="N157">
        <f>VLOOKUP(E157, '2020D'!$A$2:$G$395, 2, FALSE)</f>
        <v>155</v>
      </c>
      <c r="O157">
        <f>VLOOKUP(E157, '2020D'!$A$2:$G$355, 3, FALSE)</f>
        <v>4558</v>
      </c>
      <c r="P157">
        <f>_2020[[#This Row],[最低排名]]-_2020[[#This Row],[同分人数]]+1</f>
        <v>4404</v>
      </c>
      <c r="Q157">
        <f>IF(O157&gt;=开始!$B$6, 1, 0)</f>
        <v>1</v>
      </c>
      <c r="R157">
        <f>_2020[[#This Row],[最低排名]]-开始!$B$6</f>
        <v>4558</v>
      </c>
    </row>
    <row r="158" spans="1:18">
      <c r="A158">
        <v>21301</v>
      </c>
      <c r="B158" t="s">
        <v>270</v>
      </c>
      <c r="C158" t="str">
        <f t="shared" si="4"/>
        <v>中央财大</v>
      </c>
      <c r="D158" t="str">
        <f t="shared" si="5"/>
        <v>01</v>
      </c>
      <c r="E158" t="s">
        <v>16</v>
      </c>
      <c r="F158">
        <v>230</v>
      </c>
      <c r="G158">
        <v>118</v>
      </c>
      <c r="H158">
        <v>126</v>
      </c>
      <c r="I158">
        <v>67</v>
      </c>
      <c r="J158">
        <v>67</v>
      </c>
      <c r="K158">
        <v>64</v>
      </c>
      <c r="L158">
        <v>0</v>
      </c>
      <c r="M158">
        <v>2020</v>
      </c>
      <c r="N158">
        <f>VLOOKUP(E158, '2020D'!$A$2:$G$395, 2, FALSE)</f>
        <v>156</v>
      </c>
      <c r="O158">
        <f>VLOOKUP(E158, '2020D'!$A$2:$G$355, 3, FALSE)</f>
        <v>4403</v>
      </c>
      <c r="P158">
        <f>_2020[[#This Row],[最低排名]]-_2020[[#This Row],[同分人数]]+1</f>
        <v>4248</v>
      </c>
      <c r="Q158">
        <f>IF(O158&gt;=开始!$B$6, 1, 0)</f>
        <v>1</v>
      </c>
      <c r="R158">
        <f>_2020[[#This Row],[最低排名]]-开始!$B$6</f>
        <v>4403</v>
      </c>
    </row>
    <row r="159" spans="1:18">
      <c r="A159">
        <v>21302</v>
      </c>
      <c r="B159" t="s">
        <v>271</v>
      </c>
      <c r="C159" t="str">
        <f t="shared" si="4"/>
        <v>中央财大</v>
      </c>
      <c r="D159" t="str">
        <f t="shared" si="5"/>
        <v>02</v>
      </c>
      <c r="E159" t="s">
        <v>33</v>
      </c>
      <c r="F159">
        <v>245</v>
      </c>
      <c r="G159">
        <v>130</v>
      </c>
      <c r="H159">
        <v>123</v>
      </c>
      <c r="I159">
        <v>64</v>
      </c>
      <c r="J159">
        <v>64</v>
      </c>
      <c r="K159">
        <v>61</v>
      </c>
      <c r="L159">
        <v>0</v>
      </c>
      <c r="M159">
        <v>2020</v>
      </c>
      <c r="N159">
        <f>VLOOKUP(E159, '2020D'!$A$2:$G$395, 2, FALSE)</f>
        <v>150</v>
      </c>
      <c r="O159">
        <f>VLOOKUP(E159, '2020D'!$A$2:$G$355, 3, FALSE)</f>
        <v>3925</v>
      </c>
      <c r="P159">
        <f>_2020[[#This Row],[最低排名]]-_2020[[#This Row],[同分人数]]+1</f>
        <v>3776</v>
      </c>
      <c r="Q159">
        <f>IF(O159&gt;=开始!$B$6, 1, 0)</f>
        <v>1</v>
      </c>
      <c r="R159">
        <f>_2020[[#This Row],[最低排名]]-开始!$B$6</f>
        <v>3925</v>
      </c>
    </row>
    <row r="160" spans="1:18">
      <c r="A160">
        <v>21401</v>
      </c>
      <c r="B160" t="s">
        <v>272</v>
      </c>
      <c r="C160" t="str">
        <f t="shared" si="4"/>
        <v>外经贸大</v>
      </c>
      <c r="D160" t="str">
        <f t="shared" si="5"/>
        <v>01</v>
      </c>
      <c r="E160" t="s">
        <v>244</v>
      </c>
      <c r="F160">
        <v>228</v>
      </c>
      <c r="G160">
        <v>114</v>
      </c>
      <c r="H160">
        <v>120</v>
      </c>
      <c r="I160">
        <v>70</v>
      </c>
      <c r="J160">
        <v>70</v>
      </c>
      <c r="K160">
        <v>67</v>
      </c>
      <c r="L160">
        <v>0</v>
      </c>
      <c r="M160">
        <v>2020</v>
      </c>
      <c r="N160">
        <f>VLOOKUP(E160, '2020D'!$A$2:$G$395, 2, FALSE)</f>
        <v>146</v>
      </c>
      <c r="O160">
        <f>VLOOKUP(E160, '2020D'!$A$2:$G$355, 3, FALSE)</f>
        <v>4247</v>
      </c>
      <c r="P160">
        <f>_2020[[#This Row],[最低排名]]-_2020[[#This Row],[同分人数]]+1</f>
        <v>4102</v>
      </c>
      <c r="Q160">
        <f>IF(O160&gt;=开始!$B$6, 1, 0)</f>
        <v>1</v>
      </c>
      <c r="R160">
        <f>_2020[[#This Row],[最低排名]]-开始!$B$6</f>
        <v>4247</v>
      </c>
    </row>
    <row r="161" spans="1:18">
      <c r="A161">
        <v>21501</v>
      </c>
      <c r="B161" t="s">
        <v>275</v>
      </c>
      <c r="C161" t="str">
        <f t="shared" si="4"/>
        <v>中国政法</v>
      </c>
      <c r="D161" t="str">
        <f t="shared" si="5"/>
        <v>01</v>
      </c>
      <c r="E161" t="s">
        <v>14</v>
      </c>
      <c r="F161">
        <v>235</v>
      </c>
      <c r="G161">
        <v>125</v>
      </c>
      <c r="H161">
        <v>126</v>
      </c>
      <c r="I161">
        <v>67</v>
      </c>
      <c r="J161">
        <v>64</v>
      </c>
      <c r="K161">
        <v>61</v>
      </c>
      <c r="L161">
        <v>0</v>
      </c>
      <c r="M161">
        <v>2020</v>
      </c>
      <c r="N161">
        <f>VLOOKUP(E161, '2020D'!$A$2:$G$395, 2, FALSE)</f>
        <v>155</v>
      </c>
      <c r="O161">
        <f>VLOOKUP(E161, '2020D'!$A$2:$G$355, 3, FALSE)</f>
        <v>4558</v>
      </c>
      <c r="P161">
        <f>_2020[[#This Row],[最低排名]]-_2020[[#This Row],[同分人数]]+1</f>
        <v>4404</v>
      </c>
      <c r="Q161">
        <f>IF(O161&gt;=开始!$B$6, 1, 0)</f>
        <v>1</v>
      </c>
      <c r="R161">
        <f>_2020[[#This Row],[最低排名]]-开始!$B$6</f>
        <v>4558</v>
      </c>
    </row>
    <row r="162" spans="1:18">
      <c r="A162">
        <v>21601</v>
      </c>
      <c r="B162" t="s">
        <v>276</v>
      </c>
      <c r="C162" t="str">
        <f t="shared" si="4"/>
        <v>华电北京</v>
      </c>
      <c r="D162" t="str">
        <f t="shared" si="5"/>
        <v>01</v>
      </c>
      <c r="E162" t="s">
        <v>87</v>
      </c>
      <c r="F162">
        <v>227</v>
      </c>
      <c r="G162">
        <v>118</v>
      </c>
      <c r="H162">
        <v>113</v>
      </c>
      <c r="I162">
        <v>64</v>
      </c>
      <c r="J162">
        <v>64</v>
      </c>
      <c r="K162">
        <v>58</v>
      </c>
      <c r="L162">
        <v>0</v>
      </c>
      <c r="M162">
        <v>2020</v>
      </c>
      <c r="N162">
        <f>VLOOKUP(E162, '2020D'!$A$2:$G$395, 2, FALSE)</f>
        <v>201</v>
      </c>
      <c r="O162">
        <f>VLOOKUP(E162, '2020D'!$A$2:$G$355, 3, FALSE)</f>
        <v>9751</v>
      </c>
      <c r="P162">
        <f>_2020[[#This Row],[最低排名]]-_2020[[#This Row],[同分人数]]+1</f>
        <v>9551</v>
      </c>
      <c r="Q162">
        <f>IF(O162&gt;=开始!$B$6, 1, 0)</f>
        <v>1</v>
      </c>
      <c r="R162">
        <f>_2020[[#This Row],[最低排名]]-开始!$B$6</f>
        <v>9751</v>
      </c>
    </row>
    <row r="163" spans="1:18">
      <c r="A163">
        <v>21602</v>
      </c>
      <c r="B163" t="s">
        <v>277</v>
      </c>
      <c r="C163" t="str">
        <f t="shared" si="4"/>
        <v>华电北京</v>
      </c>
      <c r="D163" t="str">
        <f t="shared" si="5"/>
        <v>02</v>
      </c>
      <c r="E163" t="s">
        <v>502</v>
      </c>
      <c r="F163">
        <v>223</v>
      </c>
      <c r="G163">
        <v>113</v>
      </c>
      <c r="H163">
        <v>124</v>
      </c>
      <c r="I163">
        <v>64</v>
      </c>
      <c r="J163">
        <v>58</v>
      </c>
      <c r="K163">
        <v>52</v>
      </c>
      <c r="L163">
        <v>0</v>
      </c>
      <c r="M163">
        <v>2020</v>
      </c>
      <c r="N163">
        <f>VLOOKUP(E163, '2020D'!$A$2:$G$395, 2, FALSE)</f>
        <v>213</v>
      </c>
      <c r="O163">
        <f>VLOOKUP(E163, '2020D'!$A$2:$G$355, 3, FALSE)</f>
        <v>10879</v>
      </c>
      <c r="P163">
        <f>_2020[[#This Row],[最低排名]]-_2020[[#This Row],[同分人数]]+1</f>
        <v>10667</v>
      </c>
      <c r="Q163">
        <f>IF(O163&gt;=开始!$B$6, 1, 0)</f>
        <v>1</v>
      </c>
      <c r="R163">
        <f>_2020[[#This Row],[最低排名]]-开始!$B$6</f>
        <v>10879</v>
      </c>
    </row>
    <row r="164" spans="1:18">
      <c r="A164">
        <v>21701</v>
      </c>
      <c r="B164" t="s">
        <v>278</v>
      </c>
      <c r="C164" t="str">
        <f t="shared" si="4"/>
        <v>石油北京</v>
      </c>
      <c r="D164" t="str">
        <f t="shared" si="5"/>
        <v>01</v>
      </c>
      <c r="E164" t="s">
        <v>307</v>
      </c>
      <c r="F164">
        <v>211</v>
      </c>
      <c r="G164">
        <v>118</v>
      </c>
      <c r="H164">
        <v>110</v>
      </c>
      <c r="I164">
        <v>70</v>
      </c>
      <c r="J164">
        <v>64</v>
      </c>
      <c r="K164">
        <v>64</v>
      </c>
      <c r="L164">
        <v>0</v>
      </c>
      <c r="M164">
        <v>2020</v>
      </c>
      <c r="N164">
        <f>VLOOKUP(E164, '2020D'!$A$2:$G$395, 2, FALSE)</f>
        <v>238</v>
      </c>
      <c r="O164">
        <f>VLOOKUP(E164, '2020D'!$A$2:$G$355, 3, FALSE)</f>
        <v>11315</v>
      </c>
      <c r="P164">
        <f>_2020[[#This Row],[最低排名]]-_2020[[#This Row],[同分人数]]+1</f>
        <v>11078</v>
      </c>
      <c r="Q164">
        <f>IF(O164&gt;=开始!$B$6, 1, 0)</f>
        <v>1</v>
      </c>
      <c r="R164">
        <f>_2020[[#This Row],[最低排名]]-开始!$B$6</f>
        <v>11315</v>
      </c>
    </row>
    <row r="165" spans="1:18">
      <c r="A165">
        <v>21702</v>
      </c>
      <c r="B165" t="s">
        <v>280</v>
      </c>
      <c r="C165" t="str">
        <f t="shared" si="4"/>
        <v>石油北京</v>
      </c>
      <c r="D165" t="str">
        <f t="shared" si="5"/>
        <v>02</v>
      </c>
      <c r="E165" t="s">
        <v>518</v>
      </c>
      <c r="F165">
        <v>209</v>
      </c>
      <c r="G165">
        <v>117</v>
      </c>
      <c r="H165">
        <v>113</v>
      </c>
      <c r="I165">
        <v>70</v>
      </c>
      <c r="J165">
        <v>64</v>
      </c>
      <c r="K165">
        <v>58</v>
      </c>
      <c r="L165">
        <v>0</v>
      </c>
      <c r="M165">
        <v>2020</v>
      </c>
      <c r="N165">
        <f>VLOOKUP(E165, '2020D'!$A$2:$G$395, 2, FALSE)</f>
        <v>220</v>
      </c>
      <c r="O165">
        <f>VLOOKUP(E165, '2020D'!$A$2:$G$355, 3, FALSE)</f>
        <v>12398</v>
      </c>
      <c r="P165">
        <f>_2020[[#This Row],[最低排名]]-_2020[[#This Row],[同分人数]]+1</f>
        <v>12179</v>
      </c>
      <c r="Q165">
        <f>IF(O165&gt;=开始!$B$6, 1, 0)</f>
        <v>1</v>
      </c>
      <c r="R165">
        <f>_2020[[#This Row],[最低排名]]-开始!$B$6</f>
        <v>12398</v>
      </c>
    </row>
    <row r="166" spans="1:18">
      <c r="A166">
        <v>21703</v>
      </c>
      <c r="B166" t="s">
        <v>281</v>
      </c>
      <c r="C166" t="str">
        <f t="shared" si="4"/>
        <v>石油北京</v>
      </c>
      <c r="D166" t="str">
        <f t="shared" si="5"/>
        <v>03</v>
      </c>
      <c r="E166" t="s">
        <v>98</v>
      </c>
      <c r="F166">
        <v>224</v>
      </c>
      <c r="G166">
        <v>123</v>
      </c>
      <c r="H166">
        <v>127</v>
      </c>
      <c r="I166">
        <v>55</v>
      </c>
      <c r="J166">
        <v>55</v>
      </c>
      <c r="K166">
        <v>52</v>
      </c>
      <c r="L166">
        <v>0</v>
      </c>
      <c r="M166">
        <v>2020</v>
      </c>
      <c r="N166">
        <f>VLOOKUP(E166, '2020D'!$A$2:$G$395, 2, FALSE)</f>
        <v>217</v>
      </c>
      <c r="O166">
        <f>VLOOKUP(E166, '2020D'!$A$2:$G$355, 3, FALSE)</f>
        <v>12615</v>
      </c>
      <c r="P166">
        <f>_2020[[#This Row],[最低排名]]-_2020[[#This Row],[同分人数]]+1</f>
        <v>12399</v>
      </c>
      <c r="Q166">
        <f>IF(O166&gt;=开始!$B$6, 1, 0)</f>
        <v>1</v>
      </c>
      <c r="R166">
        <f>_2020[[#This Row],[最低排名]]-开始!$B$6</f>
        <v>12615</v>
      </c>
    </row>
    <row r="167" spans="1:18">
      <c r="A167">
        <v>21704</v>
      </c>
      <c r="B167" t="s">
        <v>1736</v>
      </c>
      <c r="C167" t="str">
        <f t="shared" si="4"/>
        <v>石油北京</v>
      </c>
      <c r="D167" t="str">
        <f t="shared" si="5"/>
        <v>04</v>
      </c>
      <c r="E167" t="s">
        <v>307</v>
      </c>
      <c r="F167">
        <v>213</v>
      </c>
      <c r="G167">
        <v>109</v>
      </c>
      <c r="H167">
        <v>117</v>
      </c>
      <c r="I167">
        <v>67</v>
      </c>
      <c r="J167">
        <v>64</v>
      </c>
      <c r="K167">
        <v>58</v>
      </c>
      <c r="L167">
        <v>0</v>
      </c>
      <c r="M167">
        <v>2020</v>
      </c>
      <c r="N167">
        <f>VLOOKUP(E167, '2020D'!$A$2:$G$395, 2, FALSE)</f>
        <v>238</v>
      </c>
      <c r="O167">
        <f>VLOOKUP(E167, '2020D'!$A$2:$G$355, 3, FALSE)</f>
        <v>11315</v>
      </c>
      <c r="P167">
        <f>_2020[[#This Row],[最低排名]]-_2020[[#This Row],[同分人数]]+1</f>
        <v>11078</v>
      </c>
      <c r="Q167">
        <f>IF(O167&gt;=开始!$B$6, 1, 0)</f>
        <v>1</v>
      </c>
      <c r="R167">
        <f>_2020[[#This Row],[最低排名]]-开始!$B$6</f>
        <v>11315</v>
      </c>
    </row>
    <row r="168" spans="1:18">
      <c r="A168">
        <v>21801</v>
      </c>
      <c r="B168" t="s">
        <v>282</v>
      </c>
      <c r="C168" t="str">
        <f t="shared" si="4"/>
        <v>地大北京</v>
      </c>
      <c r="D168" t="str">
        <f t="shared" si="5"/>
        <v>01</v>
      </c>
      <c r="E168" t="s">
        <v>72</v>
      </c>
      <c r="F168">
        <v>201</v>
      </c>
      <c r="G168">
        <v>107</v>
      </c>
      <c r="H168">
        <v>129</v>
      </c>
      <c r="I168">
        <v>67</v>
      </c>
      <c r="J168">
        <v>67</v>
      </c>
      <c r="K168">
        <v>58</v>
      </c>
      <c r="L168">
        <v>0</v>
      </c>
      <c r="M168">
        <v>2020</v>
      </c>
      <c r="N168">
        <f>VLOOKUP(E168, '2020D'!$A$2:$G$395, 2, FALSE)</f>
        <v>235</v>
      </c>
      <c r="O168">
        <f>VLOOKUP(E168, '2020D'!$A$2:$G$355, 3, FALSE)</f>
        <v>10666</v>
      </c>
      <c r="P168">
        <f>_2020[[#This Row],[最低排名]]-_2020[[#This Row],[同分人数]]+1</f>
        <v>10432</v>
      </c>
      <c r="Q168">
        <f>IF(O168&gt;=开始!$B$6, 1, 0)</f>
        <v>1</v>
      </c>
      <c r="R168">
        <f>_2020[[#This Row],[最低排名]]-开始!$B$6</f>
        <v>10666</v>
      </c>
    </row>
    <row r="169" spans="1:18">
      <c r="A169">
        <v>21802</v>
      </c>
      <c r="B169" t="s">
        <v>283</v>
      </c>
      <c r="C169" t="str">
        <f t="shared" si="4"/>
        <v>地大北京</v>
      </c>
      <c r="D169" t="str">
        <f t="shared" si="5"/>
        <v>02</v>
      </c>
      <c r="E169" t="s">
        <v>502</v>
      </c>
      <c r="F169">
        <v>225</v>
      </c>
      <c r="G169">
        <v>114</v>
      </c>
      <c r="H169">
        <v>107</v>
      </c>
      <c r="I169">
        <v>67</v>
      </c>
      <c r="J169">
        <v>64</v>
      </c>
      <c r="K169">
        <v>58</v>
      </c>
      <c r="L169">
        <v>0</v>
      </c>
      <c r="M169">
        <v>2020</v>
      </c>
      <c r="N169">
        <f>VLOOKUP(E169, '2020D'!$A$2:$G$395, 2, FALSE)</f>
        <v>213</v>
      </c>
      <c r="O169">
        <f>VLOOKUP(E169, '2020D'!$A$2:$G$355, 3, FALSE)</f>
        <v>10879</v>
      </c>
      <c r="P169">
        <f>_2020[[#This Row],[最低排名]]-_2020[[#This Row],[同分人数]]+1</f>
        <v>10667</v>
      </c>
      <c r="Q169">
        <f>IF(O169&gt;=开始!$B$6, 1, 0)</f>
        <v>1</v>
      </c>
      <c r="R169">
        <f>_2020[[#This Row],[最低排名]]-开始!$B$6</f>
        <v>10879</v>
      </c>
    </row>
    <row r="170" spans="1:18">
      <c r="A170">
        <v>21901</v>
      </c>
      <c r="B170" t="s">
        <v>284</v>
      </c>
      <c r="C170" t="str">
        <f t="shared" si="4"/>
        <v>北邮宏福</v>
      </c>
      <c r="D170" t="str">
        <f t="shared" si="5"/>
        <v>01</v>
      </c>
      <c r="E170" t="s">
        <v>14</v>
      </c>
      <c r="F170">
        <v>221</v>
      </c>
      <c r="G170">
        <v>122</v>
      </c>
      <c r="H170">
        <v>131</v>
      </c>
      <c r="I170">
        <v>67</v>
      </c>
      <c r="J170">
        <v>67</v>
      </c>
      <c r="K170">
        <v>67</v>
      </c>
      <c r="L170">
        <v>0</v>
      </c>
      <c r="M170">
        <v>2020</v>
      </c>
      <c r="N170">
        <f>VLOOKUP(E170, '2020D'!$A$2:$G$395, 2, FALSE)</f>
        <v>155</v>
      </c>
      <c r="O170">
        <f>VLOOKUP(E170, '2020D'!$A$2:$G$355, 3, FALSE)</f>
        <v>4558</v>
      </c>
      <c r="P170">
        <f>_2020[[#This Row],[最低排名]]-_2020[[#This Row],[同分人数]]+1</f>
        <v>4404</v>
      </c>
      <c r="Q170">
        <f>IF(O170&gt;=开始!$B$6, 1, 0)</f>
        <v>1</v>
      </c>
      <c r="R170">
        <f>_2020[[#This Row],[最低排名]]-开始!$B$6</f>
        <v>4558</v>
      </c>
    </row>
    <row r="171" spans="1:18">
      <c r="A171">
        <v>22001</v>
      </c>
      <c r="B171" t="s">
        <v>286</v>
      </c>
      <c r="C171" t="str">
        <f t="shared" si="4"/>
        <v>北京体育</v>
      </c>
      <c r="D171" t="str">
        <f t="shared" si="5"/>
        <v>01</v>
      </c>
      <c r="E171" t="s">
        <v>132</v>
      </c>
      <c r="F171">
        <v>228</v>
      </c>
      <c r="G171">
        <v>120</v>
      </c>
      <c r="H171">
        <v>113</v>
      </c>
      <c r="I171">
        <v>58</v>
      </c>
      <c r="J171">
        <v>58</v>
      </c>
      <c r="K171">
        <v>55</v>
      </c>
      <c r="L171">
        <v>0</v>
      </c>
      <c r="M171">
        <v>2020</v>
      </c>
      <c r="N171">
        <f>VLOOKUP(E171, '2020D'!$A$2:$G$395, 2, FALSE)</f>
        <v>209</v>
      </c>
      <c r="O171">
        <f>VLOOKUP(E171, '2020D'!$A$2:$G$355, 3, FALSE)</f>
        <v>12824</v>
      </c>
      <c r="P171">
        <f>_2020[[#This Row],[最低排名]]-_2020[[#This Row],[同分人数]]+1</f>
        <v>12616</v>
      </c>
      <c r="Q171">
        <f>IF(O171&gt;=开始!$B$6, 1, 0)</f>
        <v>1</v>
      </c>
      <c r="R171">
        <f>_2020[[#This Row],[最低排名]]-开始!$B$6</f>
        <v>12824</v>
      </c>
    </row>
    <row r="172" spans="1:18">
      <c r="A172">
        <v>22002</v>
      </c>
      <c r="B172" t="s">
        <v>1624</v>
      </c>
      <c r="C172" t="str">
        <f t="shared" si="4"/>
        <v>北京体育</v>
      </c>
      <c r="D172" t="str">
        <f t="shared" si="5"/>
        <v>02</v>
      </c>
      <c r="E172" t="s">
        <v>138</v>
      </c>
      <c r="F172">
        <v>223</v>
      </c>
      <c r="G172">
        <v>114</v>
      </c>
      <c r="H172">
        <v>121</v>
      </c>
      <c r="I172">
        <v>64</v>
      </c>
      <c r="J172">
        <v>61</v>
      </c>
      <c r="K172">
        <v>46</v>
      </c>
      <c r="L172">
        <v>0</v>
      </c>
      <c r="M172">
        <v>2020</v>
      </c>
      <c r="N172">
        <f>VLOOKUP(E172, '2020D'!$A$2:$G$395, 2, FALSE)</f>
        <v>224</v>
      </c>
      <c r="O172">
        <f>VLOOKUP(E172, '2020D'!$A$2:$G$355, 3, FALSE)</f>
        <v>12178</v>
      </c>
      <c r="P172">
        <f>_2020[[#This Row],[最低排名]]-_2020[[#This Row],[同分人数]]+1</f>
        <v>11955</v>
      </c>
      <c r="Q172">
        <f>IF(O172&gt;=开始!$B$6, 1, 0)</f>
        <v>1</v>
      </c>
      <c r="R172">
        <f>_2020[[#This Row],[最低排名]]-开始!$B$6</f>
        <v>12178</v>
      </c>
    </row>
    <row r="173" spans="1:18">
      <c r="A173">
        <v>22101</v>
      </c>
      <c r="B173" t="s">
        <v>288</v>
      </c>
      <c r="C173" t="str">
        <f t="shared" si="4"/>
        <v>北京航大</v>
      </c>
      <c r="D173" t="str">
        <f t="shared" si="5"/>
        <v>01</v>
      </c>
      <c r="E173" t="s">
        <v>29</v>
      </c>
      <c r="F173">
        <v>244</v>
      </c>
      <c r="G173">
        <v>137</v>
      </c>
      <c r="H173">
        <v>121</v>
      </c>
      <c r="I173">
        <v>67</v>
      </c>
      <c r="J173">
        <v>67</v>
      </c>
      <c r="K173">
        <v>67</v>
      </c>
      <c r="L173">
        <v>0</v>
      </c>
      <c r="M173">
        <v>2020</v>
      </c>
      <c r="N173">
        <f>VLOOKUP(E173, '2020D'!$A$2:$G$395, 2, FALSE)</f>
        <v>118</v>
      </c>
      <c r="O173">
        <f>VLOOKUP(E173, '2020D'!$A$2:$G$355, 3, FALSE)</f>
        <v>2678</v>
      </c>
      <c r="P173">
        <f>_2020[[#This Row],[最低排名]]-_2020[[#This Row],[同分人数]]+1</f>
        <v>2561</v>
      </c>
      <c r="Q173">
        <f>IF(O173&gt;=开始!$B$6, 1, 0)</f>
        <v>1</v>
      </c>
      <c r="R173">
        <f>_2020[[#This Row],[最低排名]]-开始!$B$6</f>
        <v>2678</v>
      </c>
    </row>
    <row r="174" spans="1:18">
      <c r="A174">
        <v>22201</v>
      </c>
      <c r="B174" t="s">
        <v>291</v>
      </c>
      <c r="C174" t="str">
        <f t="shared" si="4"/>
        <v>北京理工</v>
      </c>
      <c r="D174" t="str">
        <f t="shared" si="5"/>
        <v>01</v>
      </c>
      <c r="E174" t="s">
        <v>265</v>
      </c>
      <c r="F174">
        <v>232</v>
      </c>
      <c r="G174">
        <v>133</v>
      </c>
      <c r="H174">
        <v>125</v>
      </c>
      <c r="I174">
        <v>67</v>
      </c>
      <c r="J174">
        <v>67</v>
      </c>
      <c r="K174">
        <v>67</v>
      </c>
      <c r="L174">
        <v>0</v>
      </c>
      <c r="M174">
        <v>2020</v>
      </c>
      <c r="N174">
        <f>VLOOKUP(E174, '2020D'!$A$2:$G$395, 2, FALSE)</f>
        <v>168</v>
      </c>
      <c r="O174">
        <f>VLOOKUP(E174, '2020D'!$A$2:$G$355, 3, FALSE)</f>
        <v>3775</v>
      </c>
      <c r="P174">
        <f>_2020[[#This Row],[最低排名]]-_2020[[#This Row],[同分人数]]+1</f>
        <v>3608</v>
      </c>
      <c r="Q174">
        <f>IF(O174&gt;=开始!$B$6, 1, 0)</f>
        <v>1</v>
      </c>
      <c r="R174">
        <f>_2020[[#This Row],[最低排名]]-开始!$B$6</f>
        <v>3775</v>
      </c>
    </row>
    <row r="175" spans="1:18">
      <c r="A175">
        <v>22301</v>
      </c>
      <c r="B175" t="s">
        <v>293</v>
      </c>
      <c r="C175" t="str">
        <f t="shared" si="4"/>
        <v>中国劳关</v>
      </c>
      <c r="D175" t="str">
        <f t="shared" si="5"/>
        <v>01</v>
      </c>
      <c r="E175" t="s">
        <v>184</v>
      </c>
      <c r="F175">
        <v>187</v>
      </c>
      <c r="G175">
        <v>95</v>
      </c>
      <c r="H175">
        <v>108</v>
      </c>
      <c r="I175">
        <v>58</v>
      </c>
      <c r="J175">
        <v>52</v>
      </c>
      <c r="K175">
        <v>46</v>
      </c>
      <c r="L175">
        <v>0</v>
      </c>
      <c r="M175">
        <v>2020</v>
      </c>
      <c r="N175">
        <f>VLOOKUP(E175, '2020D'!$A$2:$G$395, 2, FALSE)</f>
        <v>212</v>
      </c>
      <c r="O175">
        <f>VLOOKUP(E175, '2020D'!$A$2:$G$355, 3, FALSE)</f>
        <v>26988</v>
      </c>
      <c r="P175">
        <f>_2020[[#This Row],[最低排名]]-_2020[[#This Row],[同分人数]]+1</f>
        <v>26777</v>
      </c>
      <c r="Q175">
        <f>IF(O175&gt;=开始!$B$6, 1, 0)</f>
        <v>1</v>
      </c>
      <c r="R175">
        <f>_2020[[#This Row],[最低排名]]-开始!$B$6</f>
        <v>26988</v>
      </c>
    </row>
    <row r="176" spans="1:18">
      <c r="A176">
        <v>22401</v>
      </c>
      <c r="B176" t="s">
        <v>294</v>
      </c>
      <c r="C176" t="str">
        <f t="shared" si="4"/>
        <v>中华女子</v>
      </c>
      <c r="D176" t="str">
        <f t="shared" si="5"/>
        <v>01</v>
      </c>
      <c r="E176" t="s">
        <v>335</v>
      </c>
      <c r="F176">
        <v>191</v>
      </c>
      <c r="G176">
        <v>97</v>
      </c>
      <c r="H176">
        <v>100</v>
      </c>
      <c r="I176">
        <v>55</v>
      </c>
      <c r="J176">
        <v>55</v>
      </c>
      <c r="K176">
        <v>46</v>
      </c>
      <c r="L176">
        <v>0</v>
      </c>
      <c r="M176">
        <v>2020</v>
      </c>
      <c r="N176">
        <f>VLOOKUP(E176, '2020D'!$A$2:$G$395, 2, FALSE)</f>
        <v>210</v>
      </c>
      <c r="O176">
        <f>VLOOKUP(E176, '2020D'!$A$2:$G$355, 3, FALSE)</f>
        <v>27835</v>
      </c>
      <c r="P176">
        <f>_2020[[#This Row],[最低排名]]-_2020[[#This Row],[同分人数]]+1</f>
        <v>27626</v>
      </c>
      <c r="Q176">
        <f>IF(O176&gt;=开始!$B$6, 1, 0)</f>
        <v>1</v>
      </c>
      <c r="R176">
        <f>_2020[[#This Row],[最低排名]]-开始!$B$6</f>
        <v>27835</v>
      </c>
    </row>
    <row r="177" spans="1:18">
      <c r="A177">
        <v>22501</v>
      </c>
      <c r="B177" t="s">
        <v>295</v>
      </c>
      <c r="C177" t="str">
        <f t="shared" si="4"/>
        <v>北京工商</v>
      </c>
      <c r="D177" t="str">
        <f t="shared" si="5"/>
        <v>01</v>
      </c>
      <c r="E177" t="s">
        <v>302</v>
      </c>
      <c r="F177">
        <v>184</v>
      </c>
      <c r="G177">
        <v>99</v>
      </c>
      <c r="H177">
        <v>123</v>
      </c>
      <c r="I177">
        <v>67</v>
      </c>
      <c r="J177">
        <v>67</v>
      </c>
      <c r="K177">
        <v>49</v>
      </c>
      <c r="L177">
        <v>0</v>
      </c>
      <c r="M177">
        <v>2020</v>
      </c>
      <c r="N177">
        <f>VLOOKUP(E177, '2020D'!$A$2:$G$395, 2, FALSE)</f>
        <v>215</v>
      </c>
      <c r="O177">
        <f>VLOOKUP(E177, '2020D'!$A$2:$G$355, 3, FALSE)</f>
        <v>17893</v>
      </c>
      <c r="P177">
        <f>_2020[[#This Row],[最低排名]]-_2020[[#This Row],[同分人数]]+1</f>
        <v>17679</v>
      </c>
      <c r="Q177">
        <f>IF(O177&gt;=开始!$B$6, 1, 0)</f>
        <v>1</v>
      </c>
      <c r="R177">
        <f>_2020[[#This Row],[最低排名]]-开始!$B$6</f>
        <v>17893</v>
      </c>
    </row>
    <row r="178" spans="1:18">
      <c r="A178">
        <v>22601</v>
      </c>
      <c r="B178" t="s">
        <v>297</v>
      </c>
      <c r="C178" t="str">
        <f t="shared" si="4"/>
        <v>北京建筑</v>
      </c>
      <c r="D178" t="str">
        <f t="shared" si="5"/>
        <v>01</v>
      </c>
      <c r="E178" t="s">
        <v>518</v>
      </c>
      <c r="F178">
        <v>208</v>
      </c>
      <c r="G178">
        <v>107</v>
      </c>
      <c r="H178">
        <v>114</v>
      </c>
      <c r="I178">
        <v>67</v>
      </c>
      <c r="J178">
        <v>64</v>
      </c>
      <c r="K178">
        <v>61</v>
      </c>
      <c r="L178">
        <v>0</v>
      </c>
      <c r="M178">
        <v>2020</v>
      </c>
      <c r="N178">
        <f>VLOOKUP(E178, '2020D'!$A$2:$G$395, 2, FALSE)</f>
        <v>220</v>
      </c>
      <c r="O178">
        <f>VLOOKUP(E178, '2020D'!$A$2:$G$355, 3, FALSE)</f>
        <v>12398</v>
      </c>
      <c r="P178">
        <f>_2020[[#This Row],[最低排名]]-_2020[[#This Row],[同分人数]]+1</f>
        <v>12179</v>
      </c>
      <c r="Q178">
        <f>IF(O178&gt;=开始!$B$6, 1, 0)</f>
        <v>1</v>
      </c>
      <c r="R178">
        <f>_2020[[#This Row],[最低排名]]-开始!$B$6</f>
        <v>12398</v>
      </c>
    </row>
    <row r="179" spans="1:18">
      <c r="A179">
        <v>22602</v>
      </c>
      <c r="B179" t="s">
        <v>299</v>
      </c>
      <c r="C179" t="str">
        <f t="shared" si="4"/>
        <v>北京建筑</v>
      </c>
      <c r="D179" t="str">
        <f t="shared" si="5"/>
        <v>02</v>
      </c>
      <c r="E179" t="s">
        <v>165</v>
      </c>
      <c r="F179">
        <v>185</v>
      </c>
      <c r="G179">
        <v>99</v>
      </c>
      <c r="H179">
        <v>93</v>
      </c>
      <c r="I179">
        <v>67</v>
      </c>
      <c r="J179">
        <v>64</v>
      </c>
      <c r="K179">
        <v>46</v>
      </c>
      <c r="L179">
        <v>0</v>
      </c>
      <c r="M179">
        <v>2020</v>
      </c>
      <c r="N179">
        <f>VLOOKUP(E179, '2020D'!$A$2:$G$395, 2, FALSE)</f>
        <v>216</v>
      </c>
      <c r="O179">
        <f>VLOOKUP(E179, '2020D'!$A$2:$G$355, 3, FALSE)</f>
        <v>26117</v>
      </c>
      <c r="P179">
        <f>_2020[[#This Row],[最低排名]]-_2020[[#This Row],[同分人数]]+1</f>
        <v>25902</v>
      </c>
      <c r="Q179">
        <f>IF(O179&gt;=开始!$B$6, 1, 0)</f>
        <v>1</v>
      </c>
      <c r="R179">
        <f>_2020[[#This Row],[最低排名]]-开始!$B$6</f>
        <v>26117</v>
      </c>
    </row>
    <row r="180" spans="1:18">
      <c r="A180">
        <v>22701</v>
      </c>
      <c r="B180" t="s">
        <v>303</v>
      </c>
      <c r="C180" t="str">
        <f t="shared" si="4"/>
        <v>北京协和</v>
      </c>
      <c r="D180" t="str">
        <f t="shared" si="5"/>
        <v>01</v>
      </c>
      <c r="E180" t="s">
        <v>296</v>
      </c>
      <c r="F180">
        <v>217</v>
      </c>
      <c r="G180">
        <v>110</v>
      </c>
      <c r="H180">
        <v>123</v>
      </c>
      <c r="I180">
        <v>61</v>
      </c>
      <c r="J180">
        <v>52</v>
      </c>
      <c r="K180">
        <v>52</v>
      </c>
      <c r="L180">
        <v>0</v>
      </c>
      <c r="M180">
        <v>2020</v>
      </c>
      <c r="N180">
        <f>VLOOKUP(E180, '2020D'!$A$2:$G$395, 2, FALSE)</f>
        <v>234</v>
      </c>
      <c r="O180">
        <f>VLOOKUP(E180, '2020D'!$A$2:$G$355, 3, FALSE)</f>
        <v>14446</v>
      </c>
      <c r="P180">
        <f>_2020[[#This Row],[最低排名]]-_2020[[#This Row],[同分人数]]+1</f>
        <v>14213</v>
      </c>
      <c r="Q180">
        <f>IF(O180&gt;=开始!$B$6, 1, 0)</f>
        <v>1</v>
      </c>
      <c r="R180">
        <f>_2020[[#This Row],[最低排名]]-开始!$B$6</f>
        <v>14446</v>
      </c>
    </row>
    <row r="181" spans="1:18">
      <c r="A181">
        <v>22801</v>
      </c>
      <c r="B181" t="s">
        <v>304</v>
      </c>
      <c r="C181" t="str">
        <f t="shared" si="4"/>
        <v>北京二外</v>
      </c>
      <c r="D181" t="str">
        <f t="shared" si="5"/>
        <v>01</v>
      </c>
      <c r="E181" t="s">
        <v>307</v>
      </c>
      <c r="F181">
        <v>219</v>
      </c>
      <c r="G181">
        <v>111</v>
      </c>
      <c r="H181">
        <v>117</v>
      </c>
      <c r="I181">
        <v>64</v>
      </c>
      <c r="J181">
        <v>64</v>
      </c>
      <c r="K181">
        <v>55</v>
      </c>
      <c r="L181">
        <v>0</v>
      </c>
      <c r="M181">
        <v>2020</v>
      </c>
      <c r="N181">
        <f>VLOOKUP(E181, '2020D'!$A$2:$G$395, 2, FALSE)</f>
        <v>238</v>
      </c>
      <c r="O181">
        <f>VLOOKUP(E181, '2020D'!$A$2:$G$355, 3, FALSE)</f>
        <v>11315</v>
      </c>
      <c r="P181">
        <f>_2020[[#This Row],[最低排名]]-_2020[[#This Row],[同分人数]]+1</f>
        <v>11078</v>
      </c>
      <c r="Q181">
        <f>IF(O181&gt;=开始!$B$6, 1, 0)</f>
        <v>1</v>
      </c>
      <c r="R181">
        <f>_2020[[#This Row],[最低排名]]-开始!$B$6</f>
        <v>11315</v>
      </c>
    </row>
    <row r="182" spans="1:18">
      <c r="A182">
        <v>22901</v>
      </c>
      <c r="B182" t="s">
        <v>305</v>
      </c>
      <c r="C182" t="str">
        <f t="shared" si="4"/>
        <v>北京物资</v>
      </c>
      <c r="D182" t="str">
        <f t="shared" si="5"/>
        <v>01</v>
      </c>
      <c r="E182" t="s">
        <v>170</v>
      </c>
      <c r="F182">
        <v>199</v>
      </c>
      <c r="G182">
        <v>113</v>
      </c>
      <c r="H182">
        <v>92</v>
      </c>
      <c r="I182">
        <v>58</v>
      </c>
      <c r="J182">
        <v>55</v>
      </c>
      <c r="K182">
        <v>49</v>
      </c>
      <c r="L182">
        <v>0</v>
      </c>
      <c r="M182">
        <v>2020</v>
      </c>
      <c r="N182">
        <f>VLOOKUP(E182, '2020D'!$A$2:$G$395, 2, FALSE)</f>
        <v>256</v>
      </c>
      <c r="O182">
        <f>VLOOKUP(E182, '2020D'!$A$2:$G$355, 3, FALSE)</f>
        <v>26575</v>
      </c>
      <c r="P182">
        <f>_2020[[#This Row],[最低排名]]-_2020[[#This Row],[同分人数]]+1</f>
        <v>26320</v>
      </c>
      <c r="Q182">
        <f>IF(O182&gt;=开始!$B$6, 1, 0)</f>
        <v>1</v>
      </c>
      <c r="R182">
        <f>_2020[[#This Row],[最低排名]]-开始!$B$6</f>
        <v>26575</v>
      </c>
    </row>
    <row r="183" spans="1:18">
      <c r="A183">
        <v>22902</v>
      </c>
      <c r="B183" t="s">
        <v>1544</v>
      </c>
      <c r="C183" t="str">
        <f t="shared" si="4"/>
        <v>北京物资</v>
      </c>
      <c r="D183" t="str">
        <f t="shared" si="5"/>
        <v>02</v>
      </c>
      <c r="E183" t="s">
        <v>124</v>
      </c>
      <c r="F183">
        <v>210</v>
      </c>
      <c r="G183">
        <v>106</v>
      </c>
      <c r="H183">
        <v>99</v>
      </c>
      <c r="I183">
        <v>55</v>
      </c>
      <c r="J183">
        <v>55</v>
      </c>
      <c r="K183">
        <v>46</v>
      </c>
      <c r="L183">
        <v>0</v>
      </c>
      <c r="M183">
        <v>2020</v>
      </c>
      <c r="N183">
        <f>VLOOKUP(E183, '2020D'!$A$2:$G$395, 2, FALSE)</f>
        <v>218</v>
      </c>
      <c r="O183">
        <f>VLOOKUP(E183, '2020D'!$A$2:$G$355, 3, FALSE)</f>
        <v>23864</v>
      </c>
      <c r="P183">
        <f>_2020[[#This Row],[最低排名]]-_2020[[#This Row],[同分人数]]+1</f>
        <v>23647</v>
      </c>
      <c r="Q183">
        <f>IF(O183&gt;=开始!$B$6, 1, 0)</f>
        <v>1</v>
      </c>
      <c r="R183">
        <f>_2020[[#This Row],[最低排名]]-开始!$B$6</f>
        <v>23864</v>
      </c>
    </row>
    <row r="184" spans="1:18">
      <c r="A184">
        <v>23001</v>
      </c>
      <c r="B184" t="s">
        <v>306</v>
      </c>
      <c r="C184" t="str">
        <f t="shared" si="4"/>
        <v>首都经贸</v>
      </c>
      <c r="D184" t="str">
        <f t="shared" si="5"/>
        <v>01</v>
      </c>
      <c r="E184" t="s">
        <v>506</v>
      </c>
      <c r="F184">
        <v>227</v>
      </c>
      <c r="G184">
        <v>128</v>
      </c>
      <c r="H184">
        <v>92</v>
      </c>
      <c r="I184">
        <v>70</v>
      </c>
      <c r="J184">
        <v>64</v>
      </c>
      <c r="K184">
        <v>64</v>
      </c>
      <c r="L184">
        <v>0</v>
      </c>
      <c r="M184">
        <v>2020</v>
      </c>
      <c r="N184">
        <f>VLOOKUP(E184, '2020D'!$A$2:$G$395, 2, FALSE)</f>
        <v>202</v>
      </c>
      <c r="O184">
        <f>VLOOKUP(E184, '2020D'!$A$2:$G$355, 3, FALSE)</f>
        <v>11759</v>
      </c>
      <c r="P184">
        <f>_2020[[#This Row],[最低排名]]-_2020[[#This Row],[同分人数]]+1</f>
        <v>11558</v>
      </c>
      <c r="Q184">
        <f>IF(O184&gt;=开始!$B$6, 1, 0)</f>
        <v>1</v>
      </c>
      <c r="R184">
        <f>_2020[[#This Row],[最低排名]]-开始!$B$6</f>
        <v>11759</v>
      </c>
    </row>
    <row r="185" spans="1:18">
      <c r="A185">
        <v>23101</v>
      </c>
      <c r="B185" t="s">
        <v>308</v>
      </c>
      <c r="C185" t="str">
        <f t="shared" si="4"/>
        <v>北京联大</v>
      </c>
      <c r="D185" t="str">
        <f t="shared" si="5"/>
        <v>01</v>
      </c>
      <c r="E185" t="s">
        <v>184</v>
      </c>
      <c r="F185">
        <v>187</v>
      </c>
      <c r="G185">
        <v>94</v>
      </c>
      <c r="H185">
        <v>96</v>
      </c>
      <c r="I185">
        <v>67</v>
      </c>
      <c r="J185">
        <v>55</v>
      </c>
      <c r="K185">
        <v>46</v>
      </c>
      <c r="L185">
        <v>0</v>
      </c>
      <c r="M185">
        <v>2020</v>
      </c>
      <c r="N185">
        <f>VLOOKUP(E185, '2020D'!$A$2:$G$395, 2, FALSE)</f>
        <v>212</v>
      </c>
      <c r="O185">
        <f>VLOOKUP(E185, '2020D'!$A$2:$G$355, 3, FALSE)</f>
        <v>26988</v>
      </c>
      <c r="P185">
        <f>_2020[[#This Row],[最低排名]]-_2020[[#This Row],[同分人数]]+1</f>
        <v>26777</v>
      </c>
      <c r="Q185">
        <f>IF(O185&gt;=开始!$B$6, 1, 0)</f>
        <v>1</v>
      </c>
      <c r="R185">
        <f>_2020[[#This Row],[最低排名]]-开始!$B$6</f>
        <v>26988</v>
      </c>
    </row>
    <row r="186" spans="1:18">
      <c r="A186">
        <v>23102</v>
      </c>
      <c r="B186" t="s">
        <v>310</v>
      </c>
      <c r="C186" t="str">
        <f t="shared" si="4"/>
        <v>北京联大</v>
      </c>
      <c r="D186" t="str">
        <f t="shared" si="5"/>
        <v>02</v>
      </c>
      <c r="E186" t="s">
        <v>184</v>
      </c>
      <c r="F186">
        <v>206</v>
      </c>
      <c r="G186">
        <v>111</v>
      </c>
      <c r="H186">
        <v>92</v>
      </c>
      <c r="I186">
        <v>64</v>
      </c>
      <c r="J186">
        <v>46</v>
      </c>
      <c r="K186">
        <v>43</v>
      </c>
      <c r="L186">
        <v>0</v>
      </c>
      <c r="M186">
        <v>2020</v>
      </c>
      <c r="N186">
        <f>VLOOKUP(E186, '2020D'!$A$2:$G$395, 2, FALSE)</f>
        <v>212</v>
      </c>
      <c r="O186">
        <f>VLOOKUP(E186, '2020D'!$A$2:$G$355, 3, FALSE)</f>
        <v>26988</v>
      </c>
      <c r="P186">
        <f>_2020[[#This Row],[最低排名]]-_2020[[#This Row],[同分人数]]+1</f>
        <v>26777</v>
      </c>
      <c r="Q186">
        <f>IF(O186&gt;=开始!$B$6, 1, 0)</f>
        <v>1</v>
      </c>
      <c r="R186">
        <f>_2020[[#This Row],[最低排名]]-开始!$B$6</f>
        <v>26988</v>
      </c>
    </row>
    <row r="187" spans="1:18">
      <c r="A187">
        <v>23103</v>
      </c>
      <c r="B187" t="s">
        <v>311</v>
      </c>
      <c r="C187" t="str">
        <f t="shared" si="4"/>
        <v>北京联大</v>
      </c>
      <c r="D187" t="str">
        <f t="shared" si="5"/>
        <v>03</v>
      </c>
      <c r="E187" t="s">
        <v>752</v>
      </c>
      <c r="F187">
        <v>193</v>
      </c>
      <c r="G187">
        <v>102</v>
      </c>
      <c r="H187">
        <v>85</v>
      </c>
      <c r="I187">
        <v>55</v>
      </c>
      <c r="J187">
        <v>46</v>
      </c>
      <c r="K187">
        <v>46</v>
      </c>
      <c r="L187">
        <v>0</v>
      </c>
      <c r="M187">
        <v>2020</v>
      </c>
      <c r="N187">
        <f>VLOOKUP(E187, '2020D'!$A$2:$G$395, 2, FALSE)</f>
        <v>186</v>
      </c>
      <c r="O187">
        <f>VLOOKUP(E187, '2020D'!$A$2:$G$355, 3, FALSE)</f>
        <v>32154</v>
      </c>
      <c r="P187">
        <f>_2020[[#This Row],[最低排名]]-_2020[[#This Row],[同分人数]]+1</f>
        <v>31969</v>
      </c>
      <c r="Q187">
        <f>IF(O187&gt;=开始!$B$6, 1, 0)</f>
        <v>1</v>
      </c>
      <c r="R187">
        <f>_2020[[#This Row],[最低排名]]-开始!$B$6</f>
        <v>32154</v>
      </c>
    </row>
    <row r="188" spans="1:18">
      <c r="A188">
        <v>23201</v>
      </c>
      <c r="B188" t="s">
        <v>313</v>
      </c>
      <c r="C188" t="str">
        <f t="shared" si="4"/>
        <v>中国公安</v>
      </c>
      <c r="D188" t="str">
        <f t="shared" si="5"/>
        <v>01</v>
      </c>
      <c r="E188" t="s">
        <v>502</v>
      </c>
      <c r="F188">
        <v>212</v>
      </c>
      <c r="G188">
        <v>112</v>
      </c>
      <c r="H188">
        <v>123</v>
      </c>
      <c r="I188">
        <v>67</v>
      </c>
      <c r="J188">
        <v>61</v>
      </c>
      <c r="K188">
        <v>58</v>
      </c>
      <c r="L188">
        <v>0</v>
      </c>
      <c r="M188">
        <v>2020</v>
      </c>
      <c r="N188">
        <f>VLOOKUP(E188, '2020D'!$A$2:$G$395, 2, FALSE)</f>
        <v>213</v>
      </c>
      <c r="O188">
        <f>VLOOKUP(E188, '2020D'!$A$2:$G$355, 3, FALSE)</f>
        <v>10879</v>
      </c>
      <c r="P188">
        <f>_2020[[#This Row],[最低排名]]-_2020[[#This Row],[同分人数]]+1</f>
        <v>10667</v>
      </c>
      <c r="Q188">
        <f>IF(O188&gt;=开始!$B$6, 1, 0)</f>
        <v>1</v>
      </c>
      <c r="R188">
        <f>_2020[[#This Row],[最低排名]]-开始!$B$6</f>
        <v>10879</v>
      </c>
    </row>
    <row r="189" spans="1:18">
      <c r="A189">
        <v>23401</v>
      </c>
      <c r="B189" t="s">
        <v>1625</v>
      </c>
      <c r="C189" t="str">
        <f t="shared" si="4"/>
        <v>京工耿丹</v>
      </c>
      <c r="D189" t="str">
        <f t="shared" si="5"/>
        <v>01</v>
      </c>
      <c r="E189" t="s">
        <v>1548</v>
      </c>
      <c r="F189">
        <v>189</v>
      </c>
      <c r="G189">
        <v>98</v>
      </c>
      <c r="H189">
        <v>67</v>
      </c>
      <c r="I189">
        <v>55</v>
      </c>
      <c r="J189">
        <v>46</v>
      </c>
      <c r="K189">
        <v>46</v>
      </c>
      <c r="L189">
        <v>0</v>
      </c>
      <c r="M189">
        <v>2020</v>
      </c>
      <c r="N189">
        <f>VLOOKUP(E189, '2020D'!$A$2:$G$395, 2, FALSE)</f>
        <v>184</v>
      </c>
      <c r="O189">
        <f>VLOOKUP(E189, '2020D'!$A$2:$G$355, 3, FALSE)</f>
        <v>36005</v>
      </c>
      <c r="P189">
        <f>_2020[[#This Row],[最低排名]]-_2020[[#This Row],[同分人数]]+1</f>
        <v>35822</v>
      </c>
      <c r="Q189">
        <f>IF(O189&gt;=开始!$B$6, 1, 0)</f>
        <v>1</v>
      </c>
      <c r="R189">
        <f>_2020[[#This Row],[最低排名]]-开始!$B$6</f>
        <v>36005</v>
      </c>
    </row>
    <row r="190" spans="1:18">
      <c r="A190">
        <v>23402</v>
      </c>
      <c r="B190" t="s">
        <v>1545</v>
      </c>
      <c r="C190" t="str">
        <f t="shared" si="4"/>
        <v>京工耿丹</v>
      </c>
      <c r="D190" t="str">
        <f t="shared" si="5"/>
        <v>02</v>
      </c>
      <c r="E190" t="s">
        <v>1534</v>
      </c>
      <c r="F190">
        <v>173</v>
      </c>
      <c r="G190">
        <v>93</v>
      </c>
      <c r="H190">
        <v>86</v>
      </c>
      <c r="I190">
        <v>49</v>
      </c>
      <c r="J190">
        <v>49</v>
      </c>
      <c r="K190">
        <v>43</v>
      </c>
      <c r="L190">
        <v>0</v>
      </c>
      <c r="M190">
        <v>2020</v>
      </c>
      <c r="N190">
        <f>VLOOKUP(E190, '2020D'!$A$2:$G$395, 2, FALSE)</f>
        <v>147</v>
      </c>
      <c r="O190">
        <f>VLOOKUP(E190, '2020D'!$A$2:$G$355, 3, FALSE)</f>
        <v>36437</v>
      </c>
      <c r="P190">
        <f>_2020[[#This Row],[最低排名]]-_2020[[#This Row],[同分人数]]+1</f>
        <v>36291</v>
      </c>
      <c r="Q190">
        <f>IF(O190&gt;=开始!$B$6, 1, 0)</f>
        <v>1</v>
      </c>
      <c r="R190">
        <f>_2020[[#This Row],[最低排名]]-开始!$B$6</f>
        <v>36437</v>
      </c>
    </row>
    <row r="191" spans="1:18">
      <c r="A191">
        <v>23501</v>
      </c>
      <c r="B191" t="s">
        <v>1546</v>
      </c>
      <c r="C191" t="str">
        <f t="shared" si="4"/>
        <v>二外中瑞</v>
      </c>
      <c r="D191" t="str">
        <f t="shared" si="5"/>
        <v>01</v>
      </c>
      <c r="E191" t="s">
        <v>1534</v>
      </c>
      <c r="F191">
        <v>165</v>
      </c>
      <c r="G191">
        <v>88</v>
      </c>
      <c r="H191">
        <v>91</v>
      </c>
      <c r="I191">
        <v>49</v>
      </c>
      <c r="J191">
        <v>49</v>
      </c>
      <c r="K191">
        <v>46</v>
      </c>
      <c r="L191">
        <v>0</v>
      </c>
      <c r="M191">
        <v>2020</v>
      </c>
      <c r="N191">
        <f>VLOOKUP(E191, '2020D'!$A$2:$G$395, 2, FALSE)</f>
        <v>147</v>
      </c>
      <c r="O191">
        <f>VLOOKUP(E191, '2020D'!$A$2:$G$355, 3, FALSE)</f>
        <v>36437</v>
      </c>
      <c r="P191">
        <f>_2020[[#This Row],[最低排名]]-_2020[[#This Row],[同分人数]]+1</f>
        <v>36291</v>
      </c>
      <c r="Q191">
        <f>IF(O191&gt;=开始!$B$6, 1, 0)</f>
        <v>1</v>
      </c>
      <c r="R191">
        <f>_2020[[#This Row],[最低排名]]-开始!$B$6</f>
        <v>36437</v>
      </c>
    </row>
    <row r="192" spans="1:18">
      <c r="A192">
        <v>23601</v>
      </c>
      <c r="B192" t="s">
        <v>315</v>
      </c>
      <c r="C192" t="str">
        <f t="shared" si="4"/>
        <v>北京城市</v>
      </c>
      <c r="D192" t="str">
        <f t="shared" si="5"/>
        <v>01</v>
      </c>
      <c r="E192" t="s">
        <v>207</v>
      </c>
      <c r="F192">
        <v>199</v>
      </c>
      <c r="G192">
        <v>106</v>
      </c>
      <c r="H192">
        <v>82</v>
      </c>
      <c r="I192">
        <v>46</v>
      </c>
      <c r="J192">
        <v>43</v>
      </c>
      <c r="K192">
        <v>43</v>
      </c>
      <c r="L192">
        <v>0</v>
      </c>
      <c r="M192">
        <v>2020</v>
      </c>
      <c r="N192">
        <f>VLOOKUP(E192, '2020D'!$A$2:$G$395, 2, FALSE)</f>
        <v>183</v>
      </c>
      <c r="O192">
        <f>VLOOKUP(E192, '2020D'!$A$2:$G$355, 3, FALSE)</f>
        <v>34282</v>
      </c>
      <c r="P192">
        <f>_2020[[#This Row],[最低排名]]-_2020[[#This Row],[同分人数]]+1</f>
        <v>34100</v>
      </c>
      <c r="Q192">
        <f>IF(O192&gt;=开始!$B$6, 1, 0)</f>
        <v>1</v>
      </c>
      <c r="R192">
        <f>_2020[[#This Row],[最低排名]]-开始!$B$6</f>
        <v>34282</v>
      </c>
    </row>
    <row r="193" spans="1:18">
      <c r="A193">
        <v>23602</v>
      </c>
      <c r="B193" t="s">
        <v>317</v>
      </c>
      <c r="C193" t="str">
        <f t="shared" si="4"/>
        <v>北京城市</v>
      </c>
      <c r="D193" t="str">
        <f t="shared" si="5"/>
        <v>02</v>
      </c>
      <c r="E193" t="s">
        <v>585</v>
      </c>
      <c r="F193">
        <v>179</v>
      </c>
      <c r="G193">
        <v>100</v>
      </c>
      <c r="H193">
        <v>75</v>
      </c>
      <c r="I193">
        <v>58</v>
      </c>
      <c r="J193">
        <v>58</v>
      </c>
      <c r="K193">
        <v>46</v>
      </c>
      <c r="L193">
        <v>0</v>
      </c>
      <c r="M193">
        <v>2020</v>
      </c>
      <c r="N193">
        <f>VLOOKUP(E193, '2020D'!$A$2:$G$395, 2, FALSE)</f>
        <v>175</v>
      </c>
      <c r="O193">
        <f>VLOOKUP(E193, '2020D'!$A$2:$G$355, 3, FALSE)</f>
        <v>33768</v>
      </c>
      <c r="P193">
        <f>_2020[[#This Row],[最低排名]]-_2020[[#This Row],[同分人数]]+1</f>
        <v>33594</v>
      </c>
      <c r="Q193">
        <f>IF(O193&gt;=开始!$B$6, 1, 0)</f>
        <v>1</v>
      </c>
      <c r="R193">
        <f>_2020[[#This Row],[最低排名]]-开始!$B$6</f>
        <v>33768</v>
      </c>
    </row>
    <row r="194" spans="1:18">
      <c r="A194">
        <v>23603</v>
      </c>
      <c r="B194" t="s">
        <v>319</v>
      </c>
      <c r="C194" t="str">
        <f t="shared" ref="C194:C257" si="6">LEFT(B194, FIND("(", B194) - 1)</f>
        <v>北京城市</v>
      </c>
      <c r="D194" t="str">
        <f t="shared" ref="D194:D257" si="7">MID(B194, FIND("(", B194) + 1, FIND(")", B194) - FIND("(", B194) - 1)</f>
        <v>03</v>
      </c>
      <c r="E194" t="s">
        <v>447</v>
      </c>
      <c r="F194">
        <v>194</v>
      </c>
      <c r="G194">
        <v>99</v>
      </c>
      <c r="H194">
        <v>68</v>
      </c>
      <c r="I194">
        <v>64</v>
      </c>
      <c r="J194">
        <v>52</v>
      </c>
      <c r="K194">
        <v>43</v>
      </c>
      <c r="L194">
        <v>0</v>
      </c>
      <c r="M194">
        <v>2020</v>
      </c>
      <c r="N194">
        <f>VLOOKUP(E194, '2020D'!$A$2:$G$395, 2, FALSE)</f>
        <v>170</v>
      </c>
      <c r="O194">
        <f>VLOOKUP(E194, '2020D'!$A$2:$G$355, 3, FALSE)</f>
        <v>32868</v>
      </c>
      <c r="P194">
        <f>_2020[[#This Row],[最低排名]]-_2020[[#This Row],[同分人数]]+1</f>
        <v>32699</v>
      </c>
      <c r="Q194">
        <f>IF(O194&gt;=开始!$B$6, 1, 0)</f>
        <v>1</v>
      </c>
      <c r="R194">
        <f>_2020[[#This Row],[最低排名]]-开始!$B$6</f>
        <v>32868</v>
      </c>
    </row>
    <row r="195" spans="1:18">
      <c r="A195">
        <v>23604</v>
      </c>
      <c r="B195" t="s">
        <v>1626</v>
      </c>
      <c r="C195" t="str">
        <f t="shared" si="6"/>
        <v>北京城市</v>
      </c>
      <c r="D195" t="str">
        <f t="shared" si="7"/>
        <v>04</v>
      </c>
      <c r="E195" t="s">
        <v>1534</v>
      </c>
      <c r="F195">
        <v>181</v>
      </c>
      <c r="G195">
        <v>93</v>
      </c>
      <c r="H195">
        <v>75</v>
      </c>
      <c r="I195">
        <v>49</v>
      </c>
      <c r="J195">
        <v>49</v>
      </c>
      <c r="K195">
        <v>46</v>
      </c>
      <c r="L195">
        <v>0</v>
      </c>
      <c r="M195">
        <v>2020</v>
      </c>
      <c r="N195">
        <f>VLOOKUP(E195, '2020D'!$A$2:$G$395, 2, FALSE)</f>
        <v>147</v>
      </c>
      <c r="O195">
        <f>VLOOKUP(E195, '2020D'!$A$2:$G$355, 3, FALSE)</f>
        <v>36437</v>
      </c>
      <c r="P195">
        <f>_2020[[#This Row],[最低排名]]-_2020[[#This Row],[同分人数]]+1</f>
        <v>36291</v>
      </c>
      <c r="Q195">
        <f>IF(O195&gt;=开始!$B$6, 1, 0)</f>
        <v>1</v>
      </c>
      <c r="R195">
        <f>_2020[[#This Row],[最低排名]]-开始!$B$6</f>
        <v>36437</v>
      </c>
    </row>
    <row r="196" spans="1:18">
      <c r="A196">
        <v>23701</v>
      </c>
      <c r="B196" t="s">
        <v>321</v>
      </c>
      <c r="C196" t="str">
        <f t="shared" si="6"/>
        <v>北京印刷</v>
      </c>
      <c r="D196" t="str">
        <f t="shared" si="7"/>
        <v>01</v>
      </c>
      <c r="E196" t="s">
        <v>560</v>
      </c>
      <c r="F196">
        <v>208</v>
      </c>
      <c r="G196">
        <v>106</v>
      </c>
      <c r="H196">
        <v>76</v>
      </c>
      <c r="I196">
        <v>58</v>
      </c>
      <c r="J196">
        <v>58</v>
      </c>
      <c r="K196">
        <v>49</v>
      </c>
      <c r="L196">
        <v>0</v>
      </c>
      <c r="M196">
        <v>2020</v>
      </c>
      <c r="N196">
        <f>VLOOKUP(E196, '2020D'!$A$2:$G$395, 2, FALSE)</f>
        <v>217</v>
      </c>
      <c r="O196">
        <f>VLOOKUP(E196, '2020D'!$A$2:$G$355, 3, FALSE)</f>
        <v>27408</v>
      </c>
      <c r="P196">
        <f>_2020[[#This Row],[最低排名]]-_2020[[#This Row],[同分人数]]+1</f>
        <v>27192</v>
      </c>
      <c r="Q196">
        <f>IF(O196&gt;=开始!$B$6, 1, 0)</f>
        <v>1</v>
      </c>
      <c r="R196">
        <f>_2020[[#This Row],[最低排名]]-开始!$B$6</f>
        <v>27408</v>
      </c>
    </row>
    <row r="197" spans="1:18">
      <c r="A197">
        <v>23801</v>
      </c>
      <c r="B197" t="s">
        <v>1737</v>
      </c>
      <c r="C197" t="str">
        <f t="shared" si="6"/>
        <v>北京服装</v>
      </c>
      <c r="D197" t="str">
        <f t="shared" si="7"/>
        <v>01</v>
      </c>
      <c r="E197" t="s">
        <v>184</v>
      </c>
      <c r="F197">
        <v>201</v>
      </c>
      <c r="G197">
        <v>106</v>
      </c>
      <c r="H197">
        <v>91</v>
      </c>
      <c r="I197">
        <v>55</v>
      </c>
      <c r="J197">
        <v>52</v>
      </c>
      <c r="K197">
        <v>52</v>
      </c>
      <c r="L197">
        <v>0</v>
      </c>
      <c r="M197">
        <v>2020</v>
      </c>
      <c r="N197">
        <f>VLOOKUP(E197, '2020D'!$A$2:$G$395, 2, FALSE)</f>
        <v>212</v>
      </c>
      <c r="O197">
        <f>VLOOKUP(E197, '2020D'!$A$2:$G$355, 3, FALSE)</f>
        <v>26988</v>
      </c>
      <c r="P197">
        <f>_2020[[#This Row],[最低排名]]-_2020[[#This Row],[同分人数]]+1</f>
        <v>26777</v>
      </c>
      <c r="Q197">
        <f>IF(O197&gt;=开始!$B$6, 1, 0)</f>
        <v>1</v>
      </c>
      <c r="R197">
        <f>_2020[[#This Row],[最低排名]]-开始!$B$6</f>
        <v>26988</v>
      </c>
    </row>
    <row r="198" spans="1:18">
      <c r="A198">
        <v>23802</v>
      </c>
      <c r="B198" t="s">
        <v>1738</v>
      </c>
      <c r="C198" t="str">
        <f t="shared" si="6"/>
        <v>北京服装</v>
      </c>
      <c r="D198" t="str">
        <f t="shared" si="7"/>
        <v>02</v>
      </c>
      <c r="E198" t="s">
        <v>389</v>
      </c>
      <c r="F198">
        <v>170</v>
      </c>
      <c r="G198">
        <v>100</v>
      </c>
      <c r="H198">
        <v>105</v>
      </c>
      <c r="I198">
        <v>67</v>
      </c>
      <c r="J198">
        <v>58</v>
      </c>
      <c r="K198">
        <v>52</v>
      </c>
      <c r="L198">
        <v>0</v>
      </c>
      <c r="M198">
        <v>2020</v>
      </c>
      <c r="N198">
        <f>VLOOKUP(E198, '2020D'!$A$2:$G$395, 2, FALSE)</f>
        <v>201</v>
      </c>
      <c r="O198">
        <f>VLOOKUP(E198, '2020D'!$A$2:$G$355, 3, FALSE)</f>
        <v>26776</v>
      </c>
      <c r="P198">
        <f>_2020[[#This Row],[最低排名]]-_2020[[#This Row],[同分人数]]+1</f>
        <v>26576</v>
      </c>
      <c r="Q198">
        <f>IF(O198&gt;=开始!$B$6, 1, 0)</f>
        <v>1</v>
      </c>
      <c r="R198">
        <f>_2020[[#This Row],[最低排名]]-开始!$B$6</f>
        <v>26776</v>
      </c>
    </row>
    <row r="199" spans="1:18">
      <c r="A199">
        <v>25101</v>
      </c>
      <c r="B199" t="s">
        <v>326</v>
      </c>
      <c r="C199" t="str">
        <f t="shared" si="6"/>
        <v>南开大学</v>
      </c>
      <c r="D199" t="str">
        <f t="shared" si="7"/>
        <v>01</v>
      </c>
      <c r="E199" t="s">
        <v>33</v>
      </c>
      <c r="F199">
        <v>237</v>
      </c>
      <c r="G199">
        <v>134</v>
      </c>
      <c r="H199">
        <v>125</v>
      </c>
      <c r="I199">
        <v>67</v>
      </c>
      <c r="J199">
        <v>67</v>
      </c>
      <c r="K199">
        <v>61</v>
      </c>
      <c r="L199">
        <v>0</v>
      </c>
      <c r="M199">
        <v>2020</v>
      </c>
      <c r="N199">
        <f>VLOOKUP(E199, '2020D'!$A$2:$G$395, 2, FALSE)</f>
        <v>150</v>
      </c>
      <c r="O199">
        <f>VLOOKUP(E199, '2020D'!$A$2:$G$355, 3, FALSE)</f>
        <v>3925</v>
      </c>
      <c r="P199">
        <f>_2020[[#This Row],[最低排名]]-_2020[[#This Row],[同分人数]]+1</f>
        <v>3776</v>
      </c>
      <c r="Q199">
        <f>IF(O199&gt;=开始!$B$6, 1, 0)</f>
        <v>1</v>
      </c>
      <c r="R199">
        <f>_2020[[#This Row],[最低排名]]-开始!$B$6</f>
        <v>3925</v>
      </c>
    </row>
    <row r="200" spans="1:18">
      <c r="A200">
        <v>25201</v>
      </c>
      <c r="B200" t="s">
        <v>329</v>
      </c>
      <c r="C200" t="str">
        <f t="shared" si="6"/>
        <v>天津大学</v>
      </c>
      <c r="D200" t="str">
        <f t="shared" si="7"/>
        <v>01</v>
      </c>
      <c r="E200" t="s">
        <v>1541</v>
      </c>
      <c r="F200">
        <v>235</v>
      </c>
      <c r="G200">
        <v>123</v>
      </c>
      <c r="H200">
        <v>132</v>
      </c>
      <c r="I200">
        <v>67</v>
      </c>
      <c r="J200">
        <v>64</v>
      </c>
      <c r="K200">
        <v>61</v>
      </c>
      <c r="L200">
        <v>0</v>
      </c>
      <c r="M200">
        <v>2020</v>
      </c>
      <c r="N200">
        <f>VLOOKUP(E200, '2020D'!$A$2:$G$395, 2, FALSE)</f>
        <v>153</v>
      </c>
      <c r="O200">
        <f>VLOOKUP(E200, '2020D'!$A$2:$G$355, 3, FALSE)</f>
        <v>3607</v>
      </c>
      <c r="P200">
        <f>_2020[[#This Row],[最低排名]]-_2020[[#This Row],[同分人数]]+1</f>
        <v>3455</v>
      </c>
      <c r="Q200">
        <f>IF(O200&gt;=开始!$B$6, 1, 0)</f>
        <v>1</v>
      </c>
      <c r="R200">
        <f>_2020[[#This Row],[最低排名]]-开始!$B$6</f>
        <v>3607</v>
      </c>
    </row>
    <row r="201" spans="1:18">
      <c r="A201">
        <v>25202</v>
      </c>
      <c r="B201" t="s">
        <v>330</v>
      </c>
      <c r="C201" t="str">
        <f t="shared" si="6"/>
        <v>天津大学</v>
      </c>
      <c r="D201" t="str">
        <f t="shared" si="7"/>
        <v>02</v>
      </c>
      <c r="E201" t="s">
        <v>246</v>
      </c>
      <c r="F201">
        <v>228</v>
      </c>
      <c r="G201">
        <v>128</v>
      </c>
      <c r="H201">
        <v>126</v>
      </c>
      <c r="I201">
        <v>70</v>
      </c>
      <c r="J201">
        <v>64</v>
      </c>
      <c r="K201">
        <v>64</v>
      </c>
      <c r="L201">
        <v>0</v>
      </c>
      <c r="M201">
        <v>2020</v>
      </c>
      <c r="N201">
        <f>VLOOKUP(E201, '2020D'!$A$2:$G$395, 2, FALSE)</f>
        <v>179</v>
      </c>
      <c r="O201">
        <f>VLOOKUP(E201, '2020D'!$A$2:$G$355, 3, FALSE)</f>
        <v>4737</v>
      </c>
      <c r="P201">
        <f>_2020[[#This Row],[最低排名]]-_2020[[#This Row],[同分人数]]+1</f>
        <v>4559</v>
      </c>
      <c r="Q201">
        <f>IF(O201&gt;=开始!$B$6, 1, 0)</f>
        <v>1</v>
      </c>
      <c r="R201">
        <f>_2020[[#This Row],[最低排名]]-开始!$B$6</f>
        <v>4737</v>
      </c>
    </row>
    <row r="202" spans="1:18">
      <c r="A202">
        <v>25203</v>
      </c>
      <c r="B202" t="s">
        <v>331</v>
      </c>
      <c r="C202" t="str">
        <f t="shared" si="6"/>
        <v>天津大学</v>
      </c>
      <c r="D202" t="str">
        <f t="shared" si="7"/>
        <v>03</v>
      </c>
      <c r="E202" t="s">
        <v>16</v>
      </c>
      <c r="F202">
        <v>211</v>
      </c>
      <c r="G202">
        <v>111</v>
      </c>
      <c r="H202">
        <v>136</v>
      </c>
      <c r="I202">
        <v>70</v>
      </c>
      <c r="J202">
        <v>70</v>
      </c>
      <c r="K202">
        <v>67</v>
      </c>
      <c r="L202">
        <v>0</v>
      </c>
      <c r="M202">
        <v>2020</v>
      </c>
      <c r="N202">
        <f>VLOOKUP(E202, '2020D'!$A$2:$G$395, 2, FALSE)</f>
        <v>156</v>
      </c>
      <c r="O202">
        <f>VLOOKUP(E202, '2020D'!$A$2:$G$355, 3, FALSE)</f>
        <v>4403</v>
      </c>
      <c r="P202">
        <f>_2020[[#This Row],[最低排名]]-_2020[[#This Row],[同分人数]]+1</f>
        <v>4248</v>
      </c>
      <c r="Q202">
        <f>IF(O202&gt;=开始!$B$6, 1, 0)</f>
        <v>1</v>
      </c>
      <c r="R202">
        <f>_2020[[#This Row],[最低排名]]-开始!$B$6</f>
        <v>4403</v>
      </c>
    </row>
    <row r="203" spans="1:18">
      <c r="A203">
        <v>25301</v>
      </c>
      <c r="B203" t="s">
        <v>334</v>
      </c>
      <c r="C203" t="str">
        <f t="shared" si="6"/>
        <v>中国民航</v>
      </c>
      <c r="D203" t="str">
        <f t="shared" si="7"/>
        <v>01</v>
      </c>
      <c r="E203" t="s">
        <v>1556</v>
      </c>
      <c r="F203">
        <v>185</v>
      </c>
      <c r="G203">
        <v>96</v>
      </c>
      <c r="H203">
        <v>81</v>
      </c>
      <c r="I203">
        <v>49</v>
      </c>
      <c r="J203">
        <v>46</v>
      </c>
      <c r="K203">
        <v>43</v>
      </c>
      <c r="L203">
        <v>0</v>
      </c>
      <c r="M203">
        <v>2020</v>
      </c>
      <c r="N203">
        <f>VLOOKUP(E203, '2020D'!$A$2:$G$395, 2, FALSE)</f>
        <v>165</v>
      </c>
      <c r="O203">
        <f>VLOOKUP(E203, '2020D'!$A$2:$G$355, 3, FALSE)</f>
        <v>35821</v>
      </c>
      <c r="P203">
        <f>_2020[[#This Row],[最低排名]]-_2020[[#This Row],[同分人数]]+1</f>
        <v>35657</v>
      </c>
      <c r="Q203">
        <f>IF(O203&gt;=开始!$B$6, 1, 0)</f>
        <v>1</v>
      </c>
      <c r="R203">
        <f>_2020[[#This Row],[最低排名]]-开始!$B$6</f>
        <v>35821</v>
      </c>
    </row>
    <row r="204" spans="1:18">
      <c r="A204">
        <v>25302</v>
      </c>
      <c r="B204" t="s">
        <v>336</v>
      </c>
      <c r="C204" t="str">
        <f t="shared" si="6"/>
        <v>中国民航</v>
      </c>
      <c r="D204" t="str">
        <f t="shared" si="7"/>
        <v>02</v>
      </c>
      <c r="E204" t="s">
        <v>165</v>
      </c>
      <c r="F204">
        <v>194</v>
      </c>
      <c r="G204">
        <v>99</v>
      </c>
      <c r="H204">
        <v>84</v>
      </c>
      <c r="I204">
        <v>64</v>
      </c>
      <c r="J204">
        <v>61</v>
      </c>
      <c r="K204">
        <v>52</v>
      </c>
      <c r="L204">
        <v>0</v>
      </c>
      <c r="M204">
        <v>2020</v>
      </c>
      <c r="N204">
        <f>VLOOKUP(E204, '2020D'!$A$2:$G$395, 2, FALSE)</f>
        <v>216</v>
      </c>
      <c r="O204">
        <f>VLOOKUP(E204, '2020D'!$A$2:$G$355, 3, FALSE)</f>
        <v>26117</v>
      </c>
      <c r="P204">
        <f>_2020[[#This Row],[最低排名]]-_2020[[#This Row],[同分人数]]+1</f>
        <v>25902</v>
      </c>
      <c r="Q204">
        <f>IF(O204&gt;=开始!$B$6, 1, 0)</f>
        <v>1</v>
      </c>
      <c r="R204">
        <f>_2020[[#This Row],[最低排名]]-开始!$B$6</f>
        <v>26117</v>
      </c>
    </row>
    <row r="205" spans="1:18">
      <c r="A205">
        <v>25303</v>
      </c>
      <c r="B205" t="s">
        <v>337</v>
      </c>
      <c r="C205" t="str">
        <f t="shared" si="6"/>
        <v>中国民航</v>
      </c>
      <c r="D205" t="str">
        <f t="shared" si="7"/>
        <v>03</v>
      </c>
      <c r="E205" t="s">
        <v>170</v>
      </c>
      <c r="F205">
        <v>193</v>
      </c>
      <c r="G205">
        <v>102</v>
      </c>
      <c r="H205">
        <v>104</v>
      </c>
      <c r="I205">
        <v>58</v>
      </c>
      <c r="J205">
        <v>49</v>
      </c>
      <c r="K205">
        <v>49</v>
      </c>
      <c r="L205">
        <v>0</v>
      </c>
      <c r="M205">
        <v>2020</v>
      </c>
      <c r="N205">
        <f>VLOOKUP(E205, '2020D'!$A$2:$G$395, 2, FALSE)</f>
        <v>256</v>
      </c>
      <c r="O205">
        <f>VLOOKUP(E205, '2020D'!$A$2:$G$355, 3, FALSE)</f>
        <v>26575</v>
      </c>
      <c r="P205">
        <f>_2020[[#This Row],[最低排名]]-_2020[[#This Row],[同分人数]]+1</f>
        <v>26320</v>
      </c>
      <c r="Q205">
        <f>IF(O205&gt;=开始!$B$6, 1, 0)</f>
        <v>1</v>
      </c>
      <c r="R205">
        <f>_2020[[#This Row],[最低排名]]-开始!$B$6</f>
        <v>26575</v>
      </c>
    </row>
    <row r="206" spans="1:18">
      <c r="A206">
        <v>25304</v>
      </c>
      <c r="B206" t="s">
        <v>338</v>
      </c>
      <c r="C206" t="str">
        <f t="shared" si="6"/>
        <v>中国民航</v>
      </c>
      <c r="D206" t="str">
        <f t="shared" si="7"/>
        <v>04</v>
      </c>
      <c r="E206" t="s">
        <v>560</v>
      </c>
      <c r="F206">
        <v>195</v>
      </c>
      <c r="G206">
        <v>104</v>
      </c>
      <c r="H206">
        <v>92</v>
      </c>
      <c r="I206">
        <v>61</v>
      </c>
      <c r="J206">
        <v>52</v>
      </c>
      <c r="K206">
        <v>49</v>
      </c>
      <c r="L206">
        <v>0</v>
      </c>
      <c r="M206">
        <v>2020</v>
      </c>
      <c r="N206">
        <f>VLOOKUP(E206, '2020D'!$A$2:$G$395, 2, FALSE)</f>
        <v>217</v>
      </c>
      <c r="O206">
        <f>VLOOKUP(E206, '2020D'!$A$2:$G$355, 3, FALSE)</f>
        <v>27408</v>
      </c>
      <c r="P206">
        <f>_2020[[#This Row],[最低排名]]-_2020[[#This Row],[同分人数]]+1</f>
        <v>27192</v>
      </c>
      <c r="Q206">
        <f>IF(O206&gt;=开始!$B$6, 1, 0)</f>
        <v>1</v>
      </c>
      <c r="R206">
        <f>_2020[[#This Row],[最低排名]]-开始!$B$6</f>
        <v>27408</v>
      </c>
    </row>
    <row r="207" spans="1:18">
      <c r="A207">
        <v>25305</v>
      </c>
      <c r="B207" t="s">
        <v>1739</v>
      </c>
      <c r="C207" t="str">
        <f t="shared" si="6"/>
        <v>中国民航</v>
      </c>
      <c r="D207" t="str">
        <f t="shared" si="7"/>
        <v>05</v>
      </c>
      <c r="E207" t="s">
        <v>178</v>
      </c>
      <c r="F207">
        <v>211</v>
      </c>
      <c r="G207">
        <v>106</v>
      </c>
      <c r="H207">
        <v>88</v>
      </c>
      <c r="I207">
        <v>64</v>
      </c>
      <c r="J207">
        <v>52</v>
      </c>
      <c r="K207">
        <v>43</v>
      </c>
      <c r="L207">
        <v>0</v>
      </c>
      <c r="M207">
        <v>2020</v>
      </c>
      <c r="N207">
        <f>VLOOKUP(E207, '2020D'!$A$2:$G$395, 2, FALSE)</f>
        <v>218</v>
      </c>
      <c r="O207">
        <f>VLOOKUP(E207, '2020D'!$A$2:$G$355, 3, FALSE)</f>
        <v>25407</v>
      </c>
      <c r="P207">
        <f>_2020[[#This Row],[最低排名]]-_2020[[#This Row],[同分人数]]+1</f>
        <v>25190</v>
      </c>
      <c r="Q207">
        <f>IF(O207&gt;=开始!$B$6, 1, 0)</f>
        <v>1</v>
      </c>
      <c r="R207">
        <f>_2020[[#This Row],[最低排名]]-开始!$B$6</f>
        <v>25407</v>
      </c>
    </row>
    <row r="208" spans="1:18">
      <c r="A208">
        <v>25306</v>
      </c>
      <c r="B208" t="s">
        <v>1740</v>
      </c>
      <c r="C208" t="str">
        <f t="shared" si="6"/>
        <v>中国民航</v>
      </c>
      <c r="D208" t="str">
        <f t="shared" si="7"/>
        <v>06</v>
      </c>
      <c r="E208" t="s">
        <v>1629</v>
      </c>
      <c r="M208">
        <v>2020</v>
      </c>
      <c r="N208" t="e">
        <f>VLOOKUP(E208, '2020D'!$A$2:$G$395, 2, FALSE)</f>
        <v>#N/A</v>
      </c>
      <c r="O208" t="e">
        <f>VLOOKUP(E208, '2020D'!$A$2:$G$355, 3, FALSE)</f>
        <v>#N/A</v>
      </c>
      <c r="P208" t="e">
        <f>_2020[[#This Row],[最低排名]]-_2020[[#This Row],[同分人数]]+1</f>
        <v>#N/A</v>
      </c>
      <c r="Q208" t="e">
        <f>IF(O208&gt;=开始!$B$6, 1, 0)</f>
        <v>#N/A</v>
      </c>
      <c r="R208" t="e">
        <f>_2020[[#This Row],[最低排名]]-开始!$B$6</f>
        <v>#N/A</v>
      </c>
    </row>
    <row r="209" spans="1:18">
      <c r="A209">
        <v>25401</v>
      </c>
      <c r="B209" t="s">
        <v>339</v>
      </c>
      <c r="C209" t="str">
        <f t="shared" si="6"/>
        <v>天津科大</v>
      </c>
      <c r="D209" t="str">
        <f t="shared" si="7"/>
        <v>01</v>
      </c>
      <c r="E209" t="s">
        <v>209</v>
      </c>
      <c r="F209">
        <v>188</v>
      </c>
      <c r="G209">
        <v>96</v>
      </c>
      <c r="H209">
        <v>83</v>
      </c>
      <c r="I209">
        <v>49</v>
      </c>
      <c r="J209">
        <v>49</v>
      </c>
      <c r="K209">
        <v>46</v>
      </c>
      <c r="L209">
        <v>0</v>
      </c>
      <c r="M209">
        <v>2020</v>
      </c>
      <c r="N209">
        <f>VLOOKUP(E209, '2020D'!$A$2:$G$395, 2, FALSE)</f>
        <v>163</v>
      </c>
      <c r="O209">
        <f>VLOOKUP(E209, '2020D'!$A$2:$G$355, 3, FALSE)</f>
        <v>33931</v>
      </c>
      <c r="P209">
        <f>_2020[[#This Row],[最低排名]]-_2020[[#This Row],[同分人数]]+1</f>
        <v>33769</v>
      </c>
      <c r="Q209">
        <f>IF(O209&gt;=开始!$B$6, 1, 0)</f>
        <v>1</v>
      </c>
      <c r="R209">
        <f>_2020[[#This Row],[最低排名]]-开始!$B$6</f>
        <v>33931</v>
      </c>
    </row>
    <row r="210" spans="1:18">
      <c r="A210">
        <v>25402</v>
      </c>
      <c r="B210" t="s">
        <v>341</v>
      </c>
      <c r="C210" t="str">
        <f t="shared" si="6"/>
        <v>天津科大</v>
      </c>
      <c r="D210" t="str">
        <f t="shared" si="7"/>
        <v>02</v>
      </c>
      <c r="E210" t="s">
        <v>165</v>
      </c>
      <c r="F210">
        <v>199</v>
      </c>
      <c r="G210">
        <v>104</v>
      </c>
      <c r="H210">
        <v>106</v>
      </c>
      <c r="I210">
        <v>52</v>
      </c>
      <c r="J210">
        <v>49</v>
      </c>
      <c r="K210">
        <v>49</v>
      </c>
      <c r="L210">
        <v>0</v>
      </c>
      <c r="M210">
        <v>2020</v>
      </c>
      <c r="N210">
        <f>VLOOKUP(E210, '2020D'!$A$2:$G$395, 2, FALSE)</f>
        <v>216</v>
      </c>
      <c r="O210">
        <f>VLOOKUP(E210, '2020D'!$A$2:$G$355, 3, FALSE)</f>
        <v>26117</v>
      </c>
      <c r="P210">
        <f>_2020[[#This Row],[最低排名]]-_2020[[#This Row],[同分人数]]+1</f>
        <v>25902</v>
      </c>
      <c r="Q210">
        <f>IF(O210&gt;=开始!$B$6, 1, 0)</f>
        <v>1</v>
      </c>
      <c r="R210">
        <f>_2020[[#This Row],[最低排名]]-开始!$B$6</f>
        <v>26117</v>
      </c>
    </row>
    <row r="211" spans="1:18">
      <c r="A211">
        <v>25403</v>
      </c>
      <c r="B211" t="s">
        <v>342</v>
      </c>
      <c r="C211" t="str">
        <f t="shared" si="6"/>
        <v>天津科大</v>
      </c>
      <c r="D211" t="str">
        <f t="shared" si="7"/>
        <v>03</v>
      </c>
      <c r="E211" t="s">
        <v>170</v>
      </c>
      <c r="F211">
        <v>206</v>
      </c>
      <c r="G211">
        <v>119</v>
      </c>
      <c r="H211">
        <v>88</v>
      </c>
      <c r="I211">
        <v>58</v>
      </c>
      <c r="J211">
        <v>52</v>
      </c>
      <c r="K211">
        <v>49</v>
      </c>
      <c r="L211">
        <v>0</v>
      </c>
      <c r="M211">
        <v>2020</v>
      </c>
      <c r="N211">
        <f>VLOOKUP(E211, '2020D'!$A$2:$G$395, 2, FALSE)</f>
        <v>256</v>
      </c>
      <c r="O211">
        <f>VLOOKUP(E211, '2020D'!$A$2:$G$355, 3, FALSE)</f>
        <v>26575</v>
      </c>
      <c r="P211">
        <f>_2020[[#This Row],[最低排名]]-_2020[[#This Row],[同分人数]]+1</f>
        <v>26320</v>
      </c>
      <c r="Q211">
        <f>IF(O211&gt;=开始!$B$6, 1, 0)</f>
        <v>1</v>
      </c>
      <c r="R211">
        <f>_2020[[#This Row],[最低排名]]-开始!$B$6</f>
        <v>26575</v>
      </c>
    </row>
    <row r="212" spans="1:18">
      <c r="A212">
        <v>25404</v>
      </c>
      <c r="B212" t="s">
        <v>343</v>
      </c>
      <c r="C212" t="str">
        <f t="shared" si="6"/>
        <v>天津科大</v>
      </c>
      <c r="D212" t="str">
        <f t="shared" si="7"/>
        <v>04</v>
      </c>
      <c r="E212" t="s">
        <v>433</v>
      </c>
      <c r="F212">
        <v>201</v>
      </c>
      <c r="G212">
        <v>110</v>
      </c>
      <c r="H212">
        <v>91</v>
      </c>
      <c r="I212">
        <v>58</v>
      </c>
      <c r="J212">
        <v>58</v>
      </c>
      <c r="K212">
        <v>46</v>
      </c>
      <c r="L212">
        <v>0</v>
      </c>
      <c r="M212">
        <v>2020</v>
      </c>
      <c r="N212">
        <f>VLOOKUP(E212, '2020D'!$A$2:$G$395, 2, FALSE)</f>
        <v>202</v>
      </c>
      <c r="O212">
        <f>VLOOKUP(E212, '2020D'!$A$2:$G$355, 3, FALSE)</f>
        <v>26319</v>
      </c>
      <c r="P212">
        <f>_2020[[#This Row],[最低排名]]-_2020[[#This Row],[同分人数]]+1</f>
        <v>26118</v>
      </c>
      <c r="Q212">
        <f>IF(O212&gt;=开始!$B$6, 1, 0)</f>
        <v>1</v>
      </c>
      <c r="R212">
        <f>_2020[[#This Row],[最低排名]]-开始!$B$6</f>
        <v>26319</v>
      </c>
    </row>
    <row r="213" spans="1:18">
      <c r="A213">
        <v>25501</v>
      </c>
      <c r="B213" t="s">
        <v>344</v>
      </c>
      <c r="C213" t="str">
        <f t="shared" si="6"/>
        <v>天津工大</v>
      </c>
      <c r="D213" t="str">
        <f t="shared" si="7"/>
        <v>01</v>
      </c>
      <c r="E213" t="s">
        <v>533</v>
      </c>
      <c r="F213">
        <v>220</v>
      </c>
      <c r="G213">
        <v>111</v>
      </c>
      <c r="H213">
        <v>92</v>
      </c>
      <c r="I213">
        <v>58</v>
      </c>
      <c r="J213">
        <v>52</v>
      </c>
      <c r="K213">
        <v>49</v>
      </c>
      <c r="L213">
        <v>0</v>
      </c>
      <c r="M213">
        <v>2020</v>
      </c>
      <c r="N213">
        <f>VLOOKUP(E213, '2020D'!$A$2:$G$395, 2, FALSE)</f>
        <v>250</v>
      </c>
      <c r="O213">
        <f>VLOOKUP(E213, '2020D'!$A$2:$G$355, 3, FALSE)</f>
        <v>22555</v>
      </c>
      <c r="P213">
        <f>_2020[[#This Row],[最低排名]]-_2020[[#This Row],[同分人数]]+1</f>
        <v>22306</v>
      </c>
      <c r="Q213">
        <f>IF(O213&gt;=开始!$B$6, 1, 0)</f>
        <v>1</v>
      </c>
      <c r="R213">
        <f>_2020[[#This Row],[最低排名]]-开始!$B$6</f>
        <v>22555</v>
      </c>
    </row>
    <row r="214" spans="1:18">
      <c r="A214">
        <v>25502</v>
      </c>
      <c r="B214" t="s">
        <v>345</v>
      </c>
      <c r="C214" t="str">
        <f t="shared" si="6"/>
        <v>天津工大</v>
      </c>
      <c r="D214" t="str">
        <f t="shared" si="7"/>
        <v>02</v>
      </c>
      <c r="E214" t="s">
        <v>152</v>
      </c>
      <c r="F214">
        <v>198</v>
      </c>
      <c r="G214">
        <v>104</v>
      </c>
      <c r="H214">
        <v>104</v>
      </c>
      <c r="I214">
        <v>64</v>
      </c>
      <c r="J214">
        <v>64</v>
      </c>
      <c r="K214">
        <v>61</v>
      </c>
      <c r="L214">
        <v>0</v>
      </c>
      <c r="M214">
        <v>2020</v>
      </c>
      <c r="N214">
        <f>VLOOKUP(E214, '2020D'!$A$2:$G$395, 2, FALSE)</f>
        <v>238</v>
      </c>
      <c r="O214">
        <f>VLOOKUP(E214, '2020D'!$A$2:$G$355, 3, FALSE)</f>
        <v>17678</v>
      </c>
      <c r="P214">
        <f>_2020[[#This Row],[最低排名]]-_2020[[#This Row],[同分人数]]+1</f>
        <v>17441</v>
      </c>
      <c r="Q214">
        <f>IF(O214&gt;=开始!$B$6, 1, 0)</f>
        <v>1</v>
      </c>
      <c r="R214">
        <f>_2020[[#This Row],[最低排名]]-开始!$B$6</f>
        <v>17678</v>
      </c>
    </row>
    <row r="215" spans="1:18">
      <c r="A215">
        <v>25503</v>
      </c>
      <c r="B215" t="s">
        <v>1627</v>
      </c>
      <c r="C215" t="str">
        <f t="shared" si="6"/>
        <v>天津工大</v>
      </c>
      <c r="D215" t="str">
        <f t="shared" si="7"/>
        <v>03</v>
      </c>
      <c r="E215" t="s">
        <v>533</v>
      </c>
      <c r="F215">
        <v>198</v>
      </c>
      <c r="G215">
        <v>100</v>
      </c>
      <c r="H215">
        <v>102</v>
      </c>
      <c r="I215">
        <v>58</v>
      </c>
      <c r="J215">
        <v>58</v>
      </c>
      <c r="K215">
        <v>55</v>
      </c>
      <c r="L215">
        <v>0</v>
      </c>
      <c r="M215">
        <v>2020</v>
      </c>
      <c r="N215">
        <f>VLOOKUP(E215, '2020D'!$A$2:$G$395, 2, FALSE)</f>
        <v>250</v>
      </c>
      <c r="O215">
        <f>VLOOKUP(E215, '2020D'!$A$2:$G$355, 3, FALSE)</f>
        <v>22555</v>
      </c>
      <c r="P215">
        <f>_2020[[#This Row],[最低排名]]-_2020[[#This Row],[同分人数]]+1</f>
        <v>22306</v>
      </c>
      <c r="Q215">
        <f>IF(O215&gt;=开始!$B$6, 1, 0)</f>
        <v>1</v>
      </c>
      <c r="R215">
        <f>_2020[[#This Row],[最低排名]]-开始!$B$6</f>
        <v>22555</v>
      </c>
    </row>
    <row r="216" spans="1:18">
      <c r="A216">
        <v>25601</v>
      </c>
      <c r="B216" t="s">
        <v>346</v>
      </c>
      <c r="C216" t="str">
        <f t="shared" si="6"/>
        <v>天津中医</v>
      </c>
      <c r="D216" t="str">
        <f t="shared" si="7"/>
        <v>01</v>
      </c>
      <c r="E216" t="s">
        <v>90</v>
      </c>
      <c r="F216">
        <v>195</v>
      </c>
      <c r="G216">
        <v>101</v>
      </c>
      <c r="H216">
        <v>118</v>
      </c>
      <c r="I216">
        <v>64</v>
      </c>
      <c r="J216">
        <v>61</v>
      </c>
      <c r="K216">
        <v>55</v>
      </c>
      <c r="L216">
        <v>0</v>
      </c>
      <c r="M216">
        <v>2020</v>
      </c>
      <c r="N216">
        <f>VLOOKUP(E216, '2020D'!$A$2:$G$395, 2, FALSE)</f>
        <v>246</v>
      </c>
      <c r="O216">
        <f>VLOOKUP(E216, '2020D'!$A$2:$G$355, 3, FALSE)</f>
        <v>17207</v>
      </c>
      <c r="P216">
        <f>_2020[[#This Row],[最低排名]]-_2020[[#This Row],[同分人数]]+1</f>
        <v>16962</v>
      </c>
      <c r="Q216">
        <f>IF(O216&gt;=开始!$B$6, 1, 0)</f>
        <v>1</v>
      </c>
      <c r="R216">
        <f>_2020[[#This Row],[最低排名]]-开始!$B$6</f>
        <v>17207</v>
      </c>
    </row>
    <row r="217" spans="1:18">
      <c r="A217">
        <v>25602</v>
      </c>
      <c r="B217" t="s">
        <v>348</v>
      </c>
      <c r="C217" t="str">
        <f t="shared" si="6"/>
        <v>天津中医</v>
      </c>
      <c r="D217" t="str">
        <f t="shared" si="7"/>
        <v>02</v>
      </c>
      <c r="E217" t="s">
        <v>178</v>
      </c>
      <c r="F217">
        <v>210</v>
      </c>
      <c r="G217">
        <v>116</v>
      </c>
      <c r="H217">
        <v>89</v>
      </c>
      <c r="I217">
        <v>58</v>
      </c>
      <c r="J217">
        <v>55</v>
      </c>
      <c r="K217">
        <v>46</v>
      </c>
      <c r="L217">
        <v>0</v>
      </c>
      <c r="M217">
        <v>2020</v>
      </c>
      <c r="N217">
        <f>VLOOKUP(E217, '2020D'!$A$2:$G$395, 2, FALSE)</f>
        <v>218</v>
      </c>
      <c r="O217">
        <f>VLOOKUP(E217, '2020D'!$A$2:$G$355, 3, FALSE)</f>
        <v>25407</v>
      </c>
      <c r="P217">
        <f>_2020[[#This Row],[最低排名]]-_2020[[#This Row],[同分人数]]+1</f>
        <v>25190</v>
      </c>
      <c r="Q217">
        <f>IF(O217&gt;=开始!$B$6, 1, 0)</f>
        <v>1</v>
      </c>
      <c r="R217">
        <f>_2020[[#This Row],[最低排名]]-开始!$B$6</f>
        <v>25407</v>
      </c>
    </row>
    <row r="218" spans="1:18">
      <c r="A218">
        <v>25701</v>
      </c>
      <c r="B218" t="s">
        <v>352</v>
      </c>
      <c r="C218" t="str">
        <f t="shared" si="6"/>
        <v>天津职师</v>
      </c>
      <c r="D218" t="str">
        <f t="shared" si="7"/>
        <v>01</v>
      </c>
      <c r="E218" t="s">
        <v>701</v>
      </c>
      <c r="F218">
        <v>200</v>
      </c>
      <c r="G218">
        <v>100</v>
      </c>
      <c r="H218">
        <v>85</v>
      </c>
      <c r="I218">
        <v>58</v>
      </c>
      <c r="J218">
        <v>52</v>
      </c>
      <c r="K218">
        <v>49</v>
      </c>
      <c r="L218">
        <v>0</v>
      </c>
      <c r="M218">
        <v>2020</v>
      </c>
      <c r="N218">
        <f>VLOOKUP(E218, '2020D'!$A$2:$G$395, 2, FALSE)</f>
        <v>218</v>
      </c>
      <c r="O218">
        <f>VLOOKUP(E218, '2020D'!$A$2:$G$355, 3, FALSE)</f>
        <v>28438</v>
      </c>
      <c r="P218">
        <f>_2020[[#This Row],[最低排名]]-_2020[[#This Row],[同分人数]]+1</f>
        <v>28221</v>
      </c>
      <c r="Q218">
        <f>IF(O218&gt;=开始!$B$6, 1, 0)</f>
        <v>1</v>
      </c>
      <c r="R218">
        <f>_2020[[#This Row],[最低排名]]-开始!$B$6</f>
        <v>28438</v>
      </c>
    </row>
    <row r="219" spans="1:18">
      <c r="A219">
        <v>25702</v>
      </c>
      <c r="B219" t="s">
        <v>353</v>
      </c>
      <c r="C219" t="str">
        <f t="shared" si="6"/>
        <v>天津职师</v>
      </c>
      <c r="D219" t="str">
        <f t="shared" si="7"/>
        <v>02</v>
      </c>
      <c r="E219" t="s">
        <v>998</v>
      </c>
      <c r="F219">
        <v>194</v>
      </c>
      <c r="G219">
        <v>104</v>
      </c>
      <c r="H219">
        <v>79</v>
      </c>
      <c r="I219">
        <v>46</v>
      </c>
      <c r="J219">
        <v>46</v>
      </c>
      <c r="K219">
        <v>46</v>
      </c>
      <c r="L219">
        <v>0</v>
      </c>
      <c r="M219">
        <v>2020</v>
      </c>
      <c r="N219">
        <f>VLOOKUP(E219, '2020D'!$A$2:$G$395, 2, FALSE)</f>
        <v>169</v>
      </c>
      <c r="O219">
        <f>VLOOKUP(E219, '2020D'!$A$2:$G$355, 3, FALSE)</f>
        <v>34599</v>
      </c>
      <c r="P219">
        <f>_2020[[#This Row],[最低排名]]-_2020[[#This Row],[同分人数]]+1</f>
        <v>34431</v>
      </c>
      <c r="Q219">
        <f>IF(O219&gt;=开始!$B$6, 1, 0)</f>
        <v>1</v>
      </c>
      <c r="R219">
        <f>_2020[[#This Row],[最低排名]]-开始!$B$6</f>
        <v>34599</v>
      </c>
    </row>
    <row r="220" spans="1:18">
      <c r="A220">
        <v>25801</v>
      </c>
      <c r="B220" t="s">
        <v>355</v>
      </c>
      <c r="C220" t="str">
        <f t="shared" si="6"/>
        <v>天津商大</v>
      </c>
      <c r="D220" t="str">
        <f t="shared" si="7"/>
        <v>01</v>
      </c>
      <c r="E220" t="s">
        <v>187</v>
      </c>
      <c r="F220">
        <v>202</v>
      </c>
      <c r="G220">
        <v>102</v>
      </c>
      <c r="H220">
        <v>84</v>
      </c>
      <c r="I220">
        <v>64</v>
      </c>
      <c r="J220">
        <v>49</v>
      </c>
      <c r="K220">
        <v>49</v>
      </c>
      <c r="L220">
        <v>0</v>
      </c>
      <c r="M220">
        <v>2020</v>
      </c>
      <c r="N220">
        <f>VLOOKUP(E220, '2020D'!$A$2:$G$395, 2, FALSE)</f>
        <v>217</v>
      </c>
      <c r="O220">
        <f>VLOOKUP(E220, '2020D'!$A$2:$G$355, 3, FALSE)</f>
        <v>27625</v>
      </c>
      <c r="P220">
        <f>_2020[[#This Row],[最低排名]]-_2020[[#This Row],[同分人数]]+1</f>
        <v>27409</v>
      </c>
      <c r="Q220">
        <f>IF(O220&gt;=开始!$B$6, 1, 0)</f>
        <v>1</v>
      </c>
      <c r="R220">
        <f>_2020[[#This Row],[最低排名]]-开始!$B$6</f>
        <v>27625</v>
      </c>
    </row>
    <row r="221" spans="1:18">
      <c r="A221">
        <v>25802</v>
      </c>
      <c r="B221" t="s">
        <v>356</v>
      </c>
      <c r="C221" t="str">
        <f t="shared" si="6"/>
        <v>天津商大</v>
      </c>
      <c r="D221" t="str">
        <f t="shared" si="7"/>
        <v>02</v>
      </c>
      <c r="E221" t="s">
        <v>528</v>
      </c>
      <c r="F221">
        <v>193</v>
      </c>
      <c r="G221">
        <v>105</v>
      </c>
      <c r="H221">
        <v>97</v>
      </c>
      <c r="I221">
        <v>58</v>
      </c>
      <c r="J221">
        <v>46</v>
      </c>
      <c r="K221">
        <v>46</v>
      </c>
      <c r="L221">
        <v>0</v>
      </c>
      <c r="M221">
        <v>2020</v>
      </c>
      <c r="N221">
        <f>VLOOKUP(E221, '2020D'!$A$2:$G$395, 2, FALSE)</f>
        <v>206</v>
      </c>
      <c r="O221">
        <f>VLOOKUP(E221, '2020D'!$A$2:$G$355, 3, FALSE)</f>
        <v>29248</v>
      </c>
      <c r="P221">
        <f>_2020[[#This Row],[最低排名]]-_2020[[#This Row],[同分人数]]+1</f>
        <v>29043</v>
      </c>
      <c r="Q221">
        <f>IF(O221&gt;=开始!$B$6, 1, 0)</f>
        <v>1</v>
      </c>
      <c r="R221">
        <f>_2020[[#This Row],[最低排名]]-开始!$B$6</f>
        <v>29248</v>
      </c>
    </row>
    <row r="222" spans="1:18">
      <c r="A222">
        <v>25901</v>
      </c>
      <c r="B222" t="s">
        <v>357</v>
      </c>
      <c r="C222" t="str">
        <f t="shared" si="6"/>
        <v>天津财大</v>
      </c>
      <c r="D222" t="str">
        <f t="shared" si="7"/>
        <v>01</v>
      </c>
      <c r="E222" t="s">
        <v>152</v>
      </c>
      <c r="F222">
        <v>206</v>
      </c>
      <c r="G222">
        <v>104</v>
      </c>
      <c r="H222">
        <v>117</v>
      </c>
      <c r="I222">
        <v>61</v>
      </c>
      <c r="J222">
        <v>55</v>
      </c>
      <c r="K222">
        <v>52</v>
      </c>
      <c r="L222">
        <v>0</v>
      </c>
      <c r="M222">
        <v>2020</v>
      </c>
      <c r="N222">
        <f>VLOOKUP(E222, '2020D'!$A$2:$G$395, 2, FALSE)</f>
        <v>238</v>
      </c>
      <c r="O222">
        <f>VLOOKUP(E222, '2020D'!$A$2:$G$355, 3, FALSE)</f>
        <v>17678</v>
      </c>
      <c r="P222">
        <f>_2020[[#This Row],[最低排名]]-_2020[[#This Row],[同分人数]]+1</f>
        <v>17441</v>
      </c>
      <c r="Q222">
        <f>IF(O222&gt;=开始!$B$6, 1, 0)</f>
        <v>1</v>
      </c>
      <c r="R222">
        <f>_2020[[#This Row],[最低排名]]-开始!$B$6</f>
        <v>17678</v>
      </c>
    </row>
    <row r="223" spans="1:18">
      <c r="A223">
        <v>25902</v>
      </c>
      <c r="B223" t="s">
        <v>358</v>
      </c>
      <c r="C223" t="str">
        <f t="shared" si="6"/>
        <v>天津财大</v>
      </c>
      <c r="D223" t="str">
        <f t="shared" si="7"/>
        <v>02</v>
      </c>
      <c r="E223" t="s">
        <v>152</v>
      </c>
      <c r="F223">
        <v>196</v>
      </c>
      <c r="G223">
        <v>101</v>
      </c>
      <c r="H223">
        <v>109</v>
      </c>
      <c r="I223">
        <v>67</v>
      </c>
      <c r="J223">
        <v>64</v>
      </c>
      <c r="K223">
        <v>55</v>
      </c>
      <c r="L223">
        <v>0</v>
      </c>
      <c r="M223">
        <v>2020</v>
      </c>
      <c r="N223">
        <f>VLOOKUP(E223, '2020D'!$A$2:$G$395, 2, FALSE)</f>
        <v>238</v>
      </c>
      <c r="O223">
        <f>VLOOKUP(E223, '2020D'!$A$2:$G$355, 3, FALSE)</f>
        <v>17678</v>
      </c>
      <c r="P223">
        <f>_2020[[#This Row],[最低排名]]-_2020[[#This Row],[同分人数]]+1</f>
        <v>17441</v>
      </c>
      <c r="Q223">
        <f>IF(O223&gt;=开始!$B$6, 1, 0)</f>
        <v>1</v>
      </c>
      <c r="R223">
        <f>_2020[[#This Row],[最低排名]]-开始!$B$6</f>
        <v>17678</v>
      </c>
    </row>
    <row r="224" spans="1:18">
      <c r="A224">
        <v>26001</v>
      </c>
      <c r="B224" t="s">
        <v>359</v>
      </c>
      <c r="C224" t="str">
        <f t="shared" si="6"/>
        <v>天津城建</v>
      </c>
      <c r="D224" t="str">
        <f t="shared" si="7"/>
        <v>01</v>
      </c>
      <c r="E224" t="s">
        <v>223</v>
      </c>
      <c r="F224">
        <v>166</v>
      </c>
      <c r="G224">
        <v>85</v>
      </c>
      <c r="H224">
        <v>92</v>
      </c>
      <c r="I224">
        <v>58</v>
      </c>
      <c r="J224">
        <v>49</v>
      </c>
      <c r="K224">
        <v>43</v>
      </c>
      <c r="L224">
        <v>0</v>
      </c>
      <c r="M224">
        <v>2020</v>
      </c>
      <c r="N224">
        <f>VLOOKUP(E224, '2020D'!$A$2:$G$395, 2, FALSE)</f>
        <v>171</v>
      </c>
      <c r="O224">
        <f>VLOOKUP(E224, '2020D'!$A$2:$G$355, 3, FALSE)</f>
        <v>35116</v>
      </c>
      <c r="P224">
        <f>_2020[[#This Row],[最低排名]]-_2020[[#This Row],[同分人数]]+1</f>
        <v>34946</v>
      </c>
      <c r="Q224">
        <f>IF(O224&gt;=开始!$B$6, 1, 0)</f>
        <v>1</v>
      </c>
      <c r="R224">
        <f>_2020[[#This Row],[最低排名]]-开始!$B$6</f>
        <v>35116</v>
      </c>
    </row>
    <row r="225" spans="1:18">
      <c r="A225">
        <v>26002</v>
      </c>
      <c r="B225" t="s">
        <v>1549</v>
      </c>
      <c r="C225" t="str">
        <f t="shared" si="6"/>
        <v>天津城建</v>
      </c>
      <c r="D225" t="str">
        <f t="shared" si="7"/>
        <v>02</v>
      </c>
      <c r="E225" t="s">
        <v>54</v>
      </c>
      <c r="F225">
        <v>180</v>
      </c>
      <c r="G225">
        <v>93</v>
      </c>
      <c r="H225">
        <v>96</v>
      </c>
      <c r="I225">
        <v>58</v>
      </c>
      <c r="J225">
        <v>55</v>
      </c>
      <c r="K225">
        <v>52</v>
      </c>
      <c r="L225">
        <v>0</v>
      </c>
      <c r="M225">
        <v>2020</v>
      </c>
      <c r="N225">
        <f>VLOOKUP(E225, '2020D'!$A$2:$G$395, 2, FALSE)</f>
        <v>219</v>
      </c>
      <c r="O225">
        <f>VLOOKUP(E225, '2020D'!$A$2:$G$355, 3, FALSE)</f>
        <v>29042</v>
      </c>
      <c r="P225">
        <f>_2020[[#This Row],[最低排名]]-_2020[[#This Row],[同分人数]]+1</f>
        <v>28824</v>
      </c>
      <c r="Q225">
        <f>IF(O225&gt;=开始!$B$6, 1, 0)</f>
        <v>1</v>
      </c>
      <c r="R225">
        <f>_2020[[#This Row],[最低排名]]-开始!$B$6</f>
        <v>29042</v>
      </c>
    </row>
    <row r="226" spans="1:18">
      <c r="A226">
        <v>26101</v>
      </c>
      <c r="B226" t="s">
        <v>1628</v>
      </c>
      <c r="C226" t="str">
        <f t="shared" si="6"/>
        <v>津商宝德</v>
      </c>
      <c r="D226" t="str">
        <f t="shared" si="7"/>
        <v>01</v>
      </c>
      <c r="E226" t="s">
        <v>223</v>
      </c>
      <c r="F226">
        <v>198</v>
      </c>
      <c r="G226">
        <v>116</v>
      </c>
      <c r="H226">
        <v>66</v>
      </c>
      <c r="I226">
        <v>52</v>
      </c>
      <c r="J226">
        <v>49</v>
      </c>
      <c r="K226">
        <v>43</v>
      </c>
      <c r="L226">
        <v>0</v>
      </c>
      <c r="M226">
        <v>2020</v>
      </c>
      <c r="N226">
        <f>VLOOKUP(E226, '2020D'!$A$2:$G$395, 2, FALSE)</f>
        <v>171</v>
      </c>
      <c r="O226">
        <f>VLOOKUP(E226, '2020D'!$A$2:$G$355, 3, FALSE)</f>
        <v>35116</v>
      </c>
      <c r="P226">
        <f>_2020[[#This Row],[最低排名]]-_2020[[#This Row],[同分人数]]+1</f>
        <v>34946</v>
      </c>
      <c r="Q226">
        <f>IF(O226&gt;=开始!$B$6, 1, 0)</f>
        <v>1</v>
      </c>
      <c r="R226">
        <f>_2020[[#This Row],[最低排名]]-开始!$B$6</f>
        <v>35116</v>
      </c>
    </row>
    <row r="227" spans="1:18">
      <c r="A227">
        <v>26201</v>
      </c>
      <c r="B227" t="s">
        <v>360</v>
      </c>
      <c r="C227" t="str">
        <f t="shared" si="6"/>
        <v>津医临床</v>
      </c>
      <c r="D227" t="str">
        <f t="shared" si="7"/>
        <v>01</v>
      </c>
      <c r="E227" t="s">
        <v>205</v>
      </c>
      <c r="F227">
        <v>154</v>
      </c>
      <c r="G227">
        <v>106</v>
      </c>
      <c r="H227">
        <v>102</v>
      </c>
      <c r="I227">
        <v>58</v>
      </c>
      <c r="J227">
        <v>55</v>
      </c>
      <c r="K227">
        <v>49</v>
      </c>
      <c r="L227">
        <v>0</v>
      </c>
      <c r="M227">
        <v>2020</v>
      </c>
      <c r="N227">
        <f>VLOOKUP(E227, '2020D'!$A$2:$G$395, 2, FALSE)</f>
        <v>184</v>
      </c>
      <c r="O227">
        <f>VLOOKUP(E227, '2020D'!$A$2:$G$355, 3, FALSE)</f>
        <v>33438</v>
      </c>
      <c r="P227">
        <f>_2020[[#This Row],[最低排名]]-_2020[[#This Row],[同分人数]]+1</f>
        <v>33255</v>
      </c>
      <c r="Q227">
        <f>IF(O227&gt;=开始!$B$6, 1, 0)</f>
        <v>1</v>
      </c>
      <c r="R227">
        <f>_2020[[#This Row],[最低排名]]-开始!$B$6</f>
        <v>33438</v>
      </c>
    </row>
    <row r="228" spans="1:18">
      <c r="A228">
        <v>26202</v>
      </c>
      <c r="B228" t="s">
        <v>361</v>
      </c>
      <c r="C228" t="str">
        <f t="shared" si="6"/>
        <v>津医临床</v>
      </c>
      <c r="D228" t="str">
        <f t="shared" si="7"/>
        <v>02</v>
      </c>
      <c r="E228" t="s">
        <v>203</v>
      </c>
      <c r="F228">
        <v>198</v>
      </c>
      <c r="G228">
        <v>101</v>
      </c>
      <c r="H228">
        <v>103</v>
      </c>
      <c r="I228">
        <v>46</v>
      </c>
      <c r="J228">
        <v>43</v>
      </c>
      <c r="K228">
        <v>40</v>
      </c>
      <c r="L228">
        <v>0</v>
      </c>
      <c r="M228">
        <v>2020</v>
      </c>
      <c r="N228">
        <f>VLOOKUP(E228, '2020D'!$A$2:$G$395, 2, FALSE)</f>
        <v>173</v>
      </c>
      <c r="O228">
        <f>VLOOKUP(E228, '2020D'!$A$2:$G$355, 3, FALSE)</f>
        <v>31248</v>
      </c>
      <c r="P228">
        <f>_2020[[#This Row],[最低排名]]-_2020[[#This Row],[同分人数]]+1</f>
        <v>31076</v>
      </c>
      <c r="Q228">
        <f>IF(O228&gt;=开始!$B$6, 1, 0)</f>
        <v>1</v>
      </c>
      <c r="R228">
        <f>_2020[[#This Row],[最低排名]]-开始!$B$6</f>
        <v>31248</v>
      </c>
    </row>
    <row r="229" spans="1:18">
      <c r="A229">
        <v>26203</v>
      </c>
      <c r="B229" t="s">
        <v>362</v>
      </c>
      <c r="C229" t="str">
        <f t="shared" si="6"/>
        <v>津医临床</v>
      </c>
      <c r="D229" t="str">
        <f t="shared" si="7"/>
        <v>03</v>
      </c>
      <c r="E229" t="s">
        <v>335</v>
      </c>
      <c r="F229">
        <v>183</v>
      </c>
      <c r="G229">
        <v>101</v>
      </c>
      <c r="H229">
        <v>114</v>
      </c>
      <c r="I229">
        <v>55</v>
      </c>
      <c r="J229">
        <v>52</v>
      </c>
      <c r="K229">
        <v>43</v>
      </c>
      <c r="L229">
        <v>0</v>
      </c>
      <c r="M229">
        <v>2020</v>
      </c>
      <c r="N229">
        <f>VLOOKUP(E229, '2020D'!$A$2:$G$395, 2, FALSE)</f>
        <v>210</v>
      </c>
      <c r="O229">
        <f>VLOOKUP(E229, '2020D'!$A$2:$G$355, 3, FALSE)</f>
        <v>27835</v>
      </c>
      <c r="P229">
        <f>_2020[[#This Row],[最低排名]]-_2020[[#This Row],[同分人数]]+1</f>
        <v>27626</v>
      </c>
      <c r="Q229">
        <f>IF(O229&gt;=开始!$B$6, 1, 0)</f>
        <v>1</v>
      </c>
      <c r="R229">
        <f>_2020[[#This Row],[最低排名]]-开始!$B$6</f>
        <v>27835</v>
      </c>
    </row>
    <row r="230" spans="1:18">
      <c r="A230">
        <v>26204</v>
      </c>
      <c r="B230" t="s">
        <v>364</v>
      </c>
      <c r="C230" t="str">
        <f t="shared" si="6"/>
        <v>津医临床</v>
      </c>
      <c r="D230" t="str">
        <f t="shared" si="7"/>
        <v>04</v>
      </c>
      <c r="E230" t="s">
        <v>469</v>
      </c>
      <c r="F230">
        <v>208</v>
      </c>
      <c r="G230">
        <v>107</v>
      </c>
      <c r="H230">
        <v>86</v>
      </c>
      <c r="I230">
        <v>49</v>
      </c>
      <c r="J230">
        <v>46</v>
      </c>
      <c r="K230">
        <v>43</v>
      </c>
      <c r="L230">
        <v>0</v>
      </c>
      <c r="M230">
        <v>2020</v>
      </c>
      <c r="N230">
        <f>VLOOKUP(E230, '2020D'!$A$2:$G$395, 2, FALSE)</f>
        <v>173</v>
      </c>
      <c r="O230">
        <f>VLOOKUP(E230, '2020D'!$A$2:$G$355, 3, FALSE)</f>
        <v>30896</v>
      </c>
      <c r="P230">
        <f>_2020[[#This Row],[最低排名]]-_2020[[#This Row],[同分人数]]+1</f>
        <v>30724</v>
      </c>
      <c r="Q230">
        <f>IF(O230&gt;=开始!$B$6, 1, 0)</f>
        <v>1</v>
      </c>
      <c r="R230">
        <f>_2020[[#This Row],[最低排名]]-开始!$B$6</f>
        <v>30896</v>
      </c>
    </row>
    <row r="231" spans="1:18">
      <c r="A231">
        <v>26301</v>
      </c>
      <c r="B231" t="s">
        <v>365</v>
      </c>
      <c r="C231" t="str">
        <f t="shared" si="6"/>
        <v>津理中环</v>
      </c>
      <c r="D231" t="str">
        <f t="shared" si="7"/>
        <v>01</v>
      </c>
      <c r="E231" t="s">
        <v>1629</v>
      </c>
      <c r="M231">
        <v>2020</v>
      </c>
      <c r="N231" t="e">
        <f>VLOOKUP(E231, '2020D'!$A$2:$G$395, 2, FALSE)</f>
        <v>#N/A</v>
      </c>
      <c r="O231" t="e">
        <f>VLOOKUP(E231, '2020D'!$A$2:$G$355, 3, FALSE)</f>
        <v>#N/A</v>
      </c>
      <c r="P231" t="e">
        <f>_2020[[#This Row],[最低排名]]-_2020[[#This Row],[同分人数]]+1</f>
        <v>#N/A</v>
      </c>
      <c r="Q231" t="e">
        <f>IF(O231&gt;=开始!$B$6, 1, 0)</f>
        <v>#N/A</v>
      </c>
      <c r="R231" t="e">
        <f>_2020[[#This Row],[最低排名]]-开始!$B$6</f>
        <v>#N/A</v>
      </c>
    </row>
    <row r="232" spans="1:18">
      <c r="A232">
        <v>26401</v>
      </c>
      <c r="B232" t="s">
        <v>368</v>
      </c>
      <c r="C232" t="str">
        <f t="shared" si="6"/>
        <v>京科天津</v>
      </c>
      <c r="D232" t="str">
        <f t="shared" si="7"/>
        <v>01</v>
      </c>
      <c r="E232" t="s">
        <v>738</v>
      </c>
      <c r="F232">
        <v>179</v>
      </c>
      <c r="G232">
        <v>93</v>
      </c>
      <c r="H232">
        <v>80</v>
      </c>
      <c r="I232">
        <v>55</v>
      </c>
      <c r="J232">
        <v>49</v>
      </c>
      <c r="K232">
        <v>49</v>
      </c>
      <c r="L232">
        <v>0</v>
      </c>
      <c r="M232">
        <v>2020</v>
      </c>
      <c r="N232">
        <f>VLOOKUP(E232, '2020D'!$A$2:$G$395, 2, FALSE)</f>
        <v>148</v>
      </c>
      <c r="O232">
        <f>VLOOKUP(E232, '2020D'!$A$2:$G$355, 3, FALSE)</f>
        <v>34430</v>
      </c>
      <c r="P232">
        <f>_2020[[#This Row],[最低排名]]-_2020[[#This Row],[同分人数]]+1</f>
        <v>34283</v>
      </c>
      <c r="Q232">
        <f>IF(O232&gt;=开始!$B$6, 1, 0)</f>
        <v>1</v>
      </c>
      <c r="R232">
        <f>_2020[[#This Row],[最低排名]]-开始!$B$6</f>
        <v>34430</v>
      </c>
    </row>
    <row r="233" spans="1:18">
      <c r="A233">
        <v>26402</v>
      </c>
      <c r="B233" t="s">
        <v>1630</v>
      </c>
      <c r="C233" t="str">
        <f t="shared" si="6"/>
        <v>京科天津</v>
      </c>
      <c r="D233" t="str">
        <f t="shared" si="7"/>
        <v>02</v>
      </c>
      <c r="E233" t="s">
        <v>1629</v>
      </c>
      <c r="M233">
        <v>2020</v>
      </c>
      <c r="N233" t="e">
        <f>VLOOKUP(E233, '2020D'!$A$2:$G$395, 2, FALSE)</f>
        <v>#N/A</v>
      </c>
      <c r="O233" t="e">
        <f>VLOOKUP(E233, '2020D'!$A$2:$G$355, 3, FALSE)</f>
        <v>#N/A</v>
      </c>
      <c r="P233" t="e">
        <f>_2020[[#This Row],[最低排名]]-_2020[[#This Row],[同分人数]]+1</f>
        <v>#N/A</v>
      </c>
      <c r="Q233" t="e">
        <f>IF(O233&gt;=开始!$B$6, 1, 0)</f>
        <v>#N/A</v>
      </c>
      <c r="R233" t="e">
        <f>_2020[[#This Row],[最低排名]]-开始!$B$6</f>
        <v>#N/A</v>
      </c>
    </row>
    <row r="234" spans="1:18">
      <c r="A234">
        <v>26403</v>
      </c>
      <c r="B234" t="s">
        <v>1550</v>
      </c>
      <c r="C234" t="str">
        <f t="shared" si="6"/>
        <v>京科天津</v>
      </c>
      <c r="D234" t="str">
        <f t="shared" si="7"/>
        <v>03</v>
      </c>
      <c r="E234" t="s">
        <v>320</v>
      </c>
      <c r="F234">
        <v>190</v>
      </c>
      <c r="G234">
        <v>102</v>
      </c>
      <c r="H234">
        <v>79</v>
      </c>
      <c r="I234">
        <v>49</v>
      </c>
      <c r="J234">
        <v>49</v>
      </c>
      <c r="K234">
        <v>43</v>
      </c>
      <c r="L234">
        <v>0</v>
      </c>
      <c r="M234">
        <v>2020</v>
      </c>
      <c r="N234">
        <f>VLOOKUP(E234, '2020D'!$A$2:$G$395, 2, FALSE)</f>
        <v>168</v>
      </c>
      <c r="O234">
        <f>VLOOKUP(E234, '2020D'!$A$2:$G$355, 3, FALSE)</f>
        <v>34767</v>
      </c>
      <c r="P234">
        <f>_2020[[#This Row],[最低排名]]-_2020[[#This Row],[同分人数]]+1</f>
        <v>34600</v>
      </c>
      <c r="Q234">
        <f>IF(O234&gt;=开始!$B$6, 1, 0)</f>
        <v>1</v>
      </c>
      <c r="R234">
        <f>_2020[[#This Row],[最低排名]]-开始!$B$6</f>
        <v>34767</v>
      </c>
    </row>
    <row r="235" spans="1:18">
      <c r="A235">
        <v>26501</v>
      </c>
      <c r="B235" t="s">
        <v>369</v>
      </c>
      <c r="C235" t="str">
        <f t="shared" si="6"/>
        <v>津财珠江</v>
      </c>
      <c r="D235" t="str">
        <f t="shared" si="7"/>
        <v>01</v>
      </c>
      <c r="E235" t="s">
        <v>316</v>
      </c>
      <c r="F235">
        <v>184</v>
      </c>
      <c r="G235">
        <v>99</v>
      </c>
      <c r="H235">
        <v>75</v>
      </c>
      <c r="I235">
        <v>55</v>
      </c>
      <c r="J235">
        <v>49</v>
      </c>
      <c r="K235">
        <v>43</v>
      </c>
      <c r="L235">
        <v>0</v>
      </c>
      <c r="M235">
        <v>2020</v>
      </c>
      <c r="N235">
        <f>VLOOKUP(E235, '2020D'!$A$2:$G$395, 2, FALSE)</f>
        <v>171</v>
      </c>
      <c r="O235">
        <f>VLOOKUP(E235, '2020D'!$A$2:$G$355, 3, FALSE)</f>
        <v>35458</v>
      </c>
      <c r="P235">
        <f>_2020[[#This Row],[最低排名]]-_2020[[#This Row],[同分人数]]+1</f>
        <v>35288</v>
      </c>
      <c r="Q235">
        <f>IF(O235&gt;=开始!$B$6, 1, 0)</f>
        <v>1</v>
      </c>
      <c r="R235">
        <f>_2020[[#This Row],[最低排名]]-开始!$B$6</f>
        <v>35458</v>
      </c>
    </row>
    <row r="236" spans="1:18">
      <c r="A236">
        <v>26601</v>
      </c>
      <c r="B236" t="s">
        <v>370</v>
      </c>
      <c r="C236" t="str">
        <f t="shared" si="6"/>
        <v>河北工大</v>
      </c>
      <c r="D236" t="str">
        <f t="shared" si="7"/>
        <v>01</v>
      </c>
      <c r="E236" t="s">
        <v>100</v>
      </c>
      <c r="F236">
        <v>201</v>
      </c>
      <c r="G236">
        <v>101</v>
      </c>
      <c r="H236">
        <v>111</v>
      </c>
      <c r="I236">
        <v>70</v>
      </c>
      <c r="J236">
        <v>67</v>
      </c>
      <c r="K236">
        <v>58</v>
      </c>
      <c r="L236">
        <v>0</v>
      </c>
      <c r="M236">
        <v>2020</v>
      </c>
      <c r="N236">
        <f>VLOOKUP(E236, '2020D'!$A$2:$G$395, 2, FALSE)</f>
        <v>233</v>
      </c>
      <c r="O236">
        <f>VLOOKUP(E236, '2020D'!$A$2:$G$355, 3, FALSE)</f>
        <v>13960</v>
      </c>
      <c r="P236">
        <f>_2020[[#This Row],[最低排名]]-_2020[[#This Row],[同分人数]]+1</f>
        <v>13728</v>
      </c>
      <c r="Q236">
        <f>IF(O236&gt;=开始!$B$6, 1, 0)</f>
        <v>1</v>
      </c>
      <c r="R236">
        <f>_2020[[#This Row],[最低排名]]-开始!$B$6</f>
        <v>13960</v>
      </c>
    </row>
    <row r="237" spans="1:18">
      <c r="A237">
        <v>26602</v>
      </c>
      <c r="B237" t="s">
        <v>1741</v>
      </c>
      <c r="C237" t="str">
        <f t="shared" si="6"/>
        <v>河北工大</v>
      </c>
      <c r="D237" t="str">
        <f t="shared" si="7"/>
        <v>02</v>
      </c>
      <c r="E237" t="s">
        <v>649</v>
      </c>
      <c r="F237">
        <v>197</v>
      </c>
      <c r="G237">
        <v>100</v>
      </c>
      <c r="H237">
        <v>119</v>
      </c>
      <c r="I237">
        <v>70</v>
      </c>
      <c r="J237">
        <v>61</v>
      </c>
      <c r="K237">
        <v>61</v>
      </c>
      <c r="L237">
        <v>0</v>
      </c>
      <c r="M237">
        <v>2020</v>
      </c>
      <c r="N237">
        <f>VLOOKUP(E237, '2020D'!$A$2:$G$395, 2, FALSE)</f>
        <v>231</v>
      </c>
      <c r="O237">
        <f>VLOOKUP(E237, '2020D'!$A$2:$G$355, 3, FALSE)</f>
        <v>13727</v>
      </c>
      <c r="P237">
        <f>_2020[[#This Row],[最低排名]]-_2020[[#This Row],[同分人数]]+1</f>
        <v>13497</v>
      </c>
      <c r="Q237">
        <f>IF(O237&gt;=开始!$B$6, 1, 0)</f>
        <v>1</v>
      </c>
      <c r="R237">
        <f>_2020[[#This Row],[最低排名]]-开始!$B$6</f>
        <v>13727</v>
      </c>
    </row>
    <row r="238" spans="1:18">
      <c r="A238">
        <v>26603</v>
      </c>
      <c r="B238" t="s">
        <v>1742</v>
      </c>
      <c r="C238" t="str">
        <f t="shared" si="6"/>
        <v>河北工大</v>
      </c>
      <c r="D238" t="str">
        <f t="shared" si="7"/>
        <v>03</v>
      </c>
      <c r="E238" t="s">
        <v>195</v>
      </c>
      <c r="F238">
        <v>206</v>
      </c>
      <c r="G238">
        <v>113</v>
      </c>
      <c r="H238">
        <v>100</v>
      </c>
      <c r="I238">
        <v>70</v>
      </c>
      <c r="J238">
        <v>67</v>
      </c>
      <c r="K238">
        <v>67</v>
      </c>
      <c r="L238">
        <v>0</v>
      </c>
      <c r="M238">
        <v>2020</v>
      </c>
      <c r="N238">
        <f>VLOOKUP(E238, '2020D'!$A$2:$G$395, 2, FALSE)</f>
        <v>199</v>
      </c>
      <c r="O238">
        <f>VLOOKUP(E238, '2020D'!$A$2:$G$355, 3, FALSE)</f>
        <v>13263</v>
      </c>
      <c r="P238">
        <f>_2020[[#This Row],[最低排名]]-_2020[[#This Row],[同分人数]]+1</f>
        <v>13065</v>
      </c>
      <c r="Q238">
        <f>IF(O238&gt;=开始!$B$6, 1, 0)</f>
        <v>1</v>
      </c>
      <c r="R238">
        <f>_2020[[#This Row],[最低排名]]-开始!$B$6</f>
        <v>13263</v>
      </c>
    </row>
    <row r="239" spans="1:18">
      <c r="A239">
        <v>26701</v>
      </c>
      <c r="B239" t="s">
        <v>371</v>
      </c>
      <c r="C239" t="str">
        <f t="shared" si="6"/>
        <v>天津理工</v>
      </c>
      <c r="D239" t="str">
        <f t="shared" si="7"/>
        <v>01</v>
      </c>
      <c r="E239" t="s">
        <v>398</v>
      </c>
      <c r="F239">
        <v>185</v>
      </c>
      <c r="G239">
        <v>103</v>
      </c>
      <c r="H239">
        <v>83</v>
      </c>
      <c r="I239">
        <v>64</v>
      </c>
      <c r="J239">
        <v>52</v>
      </c>
      <c r="K239">
        <v>49</v>
      </c>
      <c r="L239">
        <v>0</v>
      </c>
      <c r="M239">
        <v>2020</v>
      </c>
      <c r="N239">
        <f>VLOOKUP(E239, '2020D'!$A$2:$G$395, 2, FALSE)</f>
        <v>203</v>
      </c>
      <c r="O239">
        <f>VLOOKUP(E239, '2020D'!$A$2:$G$355, 3, FALSE)</f>
        <v>30723</v>
      </c>
      <c r="P239">
        <f>_2020[[#This Row],[最低排名]]-_2020[[#This Row],[同分人数]]+1</f>
        <v>30521</v>
      </c>
      <c r="Q239">
        <f>IF(O239&gt;=开始!$B$6, 1, 0)</f>
        <v>1</v>
      </c>
      <c r="R239">
        <f>_2020[[#This Row],[最低排名]]-开始!$B$6</f>
        <v>30723</v>
      </c>
    </row>
    <row r="240" spans="1:18">
      <c r="A240">
        <v>28101</v>
      </c>
      <c r="B240" t="s">
        <v>374</v>
      </c>
      <c r="C240" t="str">
        <f t="shared" si="6"/>
        <v>华电保定</v>
      </c>
      <c r="D240" t="str">
        <f t="shared" si="7"/>
        <v>01</v>
      </c>
      <c r="E240" t="s">
        <v>70</v>
      </c>
      <c r="F240">
        <v>218</v>
      </c>
      <c r="G240">
        <v>112</v>
      </c>
      <c r="H240">
        <v>111</v>
      </c>
      <c r="I240">
        <v>70</v>
      </c>
      <c r="J240">
        <v>67</v>
      </c>
      <c r="K240">
        <v>52</v>
      </c>
      <c r="L240">
        <v>0</v>
      </c>
      <c r="M240">
        <v>2020</v>
      </c>
      <c r="N240">
        <f>VLOOKUP(E240, '2020D'!$A$2:$G$395, 2, FALSE)</f>
        <v>242</v>
      </c>
      <c r="O240">
        <f>VLOOKUP(E240, '2020D'!$A$2:$G$355, 3, FALSE)</f>
        <v>11557</v>
      </c>
      <c r="P240">
        <f>_2020[[#This Row],[最低排名]]-_2020[[#This Row],[同分人数]]+1</f>
        <v>11316</v>
      </c>
      <c r="Q240">
        <f>IF(O240&gt;=开始!$B$6, 1, 0)</f>
        <v>1</v>
      </c>
      <c r="R240">
        <f>_2020[[#This Row],[最低排名]]-开始!$B$6</f>
        <v>11557</v>
      </c>
    </row>
    <row r="241" spans="1:18">
      <c r="A241">
        <v>28201</v>
      </c>
      <c r="B241" t="s">
        <v>375</v>
      </c>
      <c r="C241" t="str">
        <f t="shared" si="6"/>
        <v>东大秦岛</v>
      </c>
      <c r="D241" t="str">
        <f t="shared" si="7"/>
        <v>01</v>
      </c>
      <c r="E241" t="s">
        <v>195</v>
      </c>
      <c r="F241">
        <v>213</v>
      </c>
      <c r="G241">
        <v>108</v>
      </c>
      <c r="H241">
        <v>126</v>
      </c>
      <c r="I241">
        <v>64</v>
      </c>
      <c r="J241">
        <v>58</v>
      </c>
      <c r="K241">
        <v>49</v>
      </c>
      <c r="L241">
        <v>0</v>
      </c>
      <c r="M241">
        <v>2020</v>
      </c>
      <c r="N241">
        <f>VLOOKUP(E241, '2020D'!$A$2:$G$395, 2, FALSE)</f>
        <v>199</v>
      </c>
      <c r="O241">
        <f>VLOOKUP(E241, '2020D'!$A$2:$G$355, 3, FALSE)</f>
        <v>13263</v>
      </c>
      <c r="P241">
        <f>_2020[[#This Row],[最低排名]]-_2020[[#This Row],[同分人数]]+1</f>
        <v>13065</v>
      </c>
      <c r="Q241">
        <f>IF(O241&gt;=开始!$B$6, 1, 0)</f>
        <v>1</v>
      </c>
      <c r="R241">
        <f>_2020[[#This Row],[最低排名]]-开始!$B$6</f>
        <v>13263</v>
      </c>
    </row>
    <row r="242" spans="1:18">
      <c r="A242">
        <v>28202</v>
      </c>
      <c r="B242" t="s">
        <v>376</v>
      </c>
      <c r="C242" t="str">
        <f t="shared" si="6"/>
        <v>东大秦岛</v>
      </c>
      <c r="D242" t="str">
        <f t="shared" si="7"/>
        <v>02</v>
      </c>
      <c r="E242" t="s">
        <v>502</v>
      </c>
      <c r="F242">
        <v>230</v>
      </c>
      <c r="G242">
        <v>122</v>
      </c>
      <c r="H242">
        <v>99</v>
      </c>
      <c r="I242">
        <v>70</v>
      </c>
      <c r="J242">
        <v>61</v>
      </c>
      <c r="K242">
        <v>61</v>
      </c>
      <c r="L242">
        <v>0</v>
      </c>
      <c r="M242">
        <v>2020</v>
      </c>
      <c r="N242">
        <f>VLOOKUP(E242, '2020D'!$A$2:$G$395, 2, FALSE)</f>
        <v>213</v>
      </c>
      <c r="O242">
        <f>VLOOKUP(E242, '2020D'!$A$2:$G$355, 3, FALSE)</f>
        <v>10879</v>
      </c>
      <c r="P242">
        <f>_2020[[#This Row],[最低排名]]-_2020[[#This Row],[同分人数]]+1</f>
        <v>10667</v>
      </c>
      <c r="Q242">
        <f>IF(O242&gt;=开始!$B$6, 1, 0)</f>
        <v>1</v>
      </c>
      <c r="R242">
        <f>_2020[[#This Row],[最低排名]]-开始!$B$6</f>
        <v>10879</v>
      </c>
    </row>
    <row r="243" spans="1:18">
      <c r="A243">
        <v>28301</v>
      </c>
      <c r="B243" t="s">
        <v>378</v>
      </c>
      <c r="C243" t="str">
        <f t="shared" si="6"/>
        <v>河北工程</v>
      </c>
      <c r="D243" t="str">
        <f t="shared" si="7"/>
        <v>01</v>
      </c>
      <c r="E243" t="s">
        <v>335</v>
      </c>
      <c r="F243">
        <v>178</v>
      </c>
      <c r="G243">
        <v>92</v>
      </c>
      <c r="H243">
        <v>98</v>
      </c>
      <c r="I243">
        <v>67</v>
      </c>
      <c r="J243">
        <v>58</v>
      </c>
      <c r="K243">
        <v>46</v>
      </c>
      <c r="L243">
        <v>0</v>
      </c>
      <c r="M243">
        <v>2020</v>
      </c>
      <c r="N243">
        <f>VLOOKUP(E243, '2020D'!$A$2:$G$395, 2, FALSE)</f>
        <v>210</v>
      </c>
      <c r="O243">
        <f>VLOOKUP(E243, '2020D'!$A$2:$G$355, 3, FALSE)</f>
        <v>27835</v>
      </c>
      <c r="P243">
        <f>_2020[[#This Row],[最低排名]]-_2020[[#This Row],[同分人数]]+1</f>
        <v>27626</v>
      </c>
      <c r="Q243">
        <f>IF(O243&gt;=开始!$B$6, 1, 0)</f>
        <v>1</v>
      </c>
      <c r="R243">
        <f>_2020[[#This Row],[最低排名]]-开始!$B$6</f>
        <v>27835</v>
      </c>
    </row>
    <row r="244" spans="1:18">
      <c r="A244">
        <v>28302</v>
      </c>
      <c r="B244" t="s">
        <v>379</v>
      </c>
      <c r="C244" t="str">
        <f t="shared" si="6"/>
        <v>河北工程</v>
      </c>
      <c r="D244" t="str">
        <f t="shared" si="7"/>
        <v>02</v>
      </c>
      <c r="E244" t="s">
        <v>738</v>
      </c>
      <c r="F244">
        <v>197</v>
      </c>
      <c r="G244">
        <v>112</v>
      </c>
      <c r="H244">
        <v>56</v>
      </c>
      <c r="I244">
        <v>61</v>
      </c>
      <c r="J244">
        <v>55</v>
      </c>
      <c r="K244">
        <v>43</v>
      </c>
      <c r="L244">
        <v>0</v>
      </c>
      <c r="M244">
        <v>2020</v>
      </c>
      <c r="N244">
        <f>VLOOKUP(E244, '2020D'!$A$2:$G$395, 2, FALSE)</f>
        <v>148</v>
      </c>
      <c r="O244">
        <f>VLOOKUP(E244, '2020D'!$A$2:$G$355, 3, FALSE)</f>
        <v>34430</v>
      </c>
      <c r="P244">
        <f>_2020[[#This Row],[最低排名]]-_2020[[#This Row],[同分人数]]+1</f>
        <v>34283</v>
      </c>
      <c r="Q244">
        <f>IF(O244&gt;=开始!$B$6, 1, 0)</f>
        <v>1</v>
      </c>
      <c r="R244">
        <f>_2020[[#This Row],[最低排名]]-开始!$B$6</f>
        <v>34430</v>
      </c>
    </row>
    <row r="245" spans="1:18">
      <c r="A245">
        <v>28303</v>
      </c>
      <c r="B245" t="s">
        <v>1743</v>
      </c>
      <c r="C245" t="str">
        <f t="shared" si="6"/>
        <v>河北工程</v>
      </c>
      <c r="D245" t="str">
        <f t="shared" si="7"/>
        <v>03</v>
      </c>
      <c r="E245" t="s">
        <v>50</v>
      </c>
      <c r="F245">
        <v>203</v>
      </c>
      <c r="G245">
        <v>116</v>
      </c>
      <c r="H245">
        <v>63</v>
      </c>
      <c r="I245">
        <v>61</v>
      </c>
      <c r="J245">
        <v>55</v>
      </c>
      <c r="K245">
        <v>49</v>
      </c>
      <c r="L245">
        <v>0</v>
      </c>
      <c r="M245">
        <v>2020</v>
      </c>
      <c r="N245">
        <f>VLOOKUP(E245, '2020D'!$A$2:$G$395, 2, FALSE)</f>
        <v>179</v>
      </c>
      <c r="O245">
        <f>VLOOKUP(E245, '2020D'!$A$2:$G$355, 3, FALSE)</f>
        <v>31075</v>
      </c>
      <c r="P245">
        <f>_2020[[#This Row],[最低排名]]-_2020[[#This Row],[同分人数]]+1</f>
        <v>30897</v>
      </c>
      <c r="Q245">
        <f>IF(O245&gt;=开始!$B$6, 1, 0)</f>
        <v>1</v>
      </c>
      <c r="R245">
        <f>_2020[[#This Row],[最低排名]]-开始!$B$6</f>
        <v>31075</v>
      </c>
    </row>
    <row r="246" spans="1:18">
      <c r="A246">
        <v>28401</v>
      </c>
      <c r="B246" t="s">
        <v>380</v>
      </c>
      <c r="C246" t="str">
        <f t="shared" si="6"/>
        <v>河北地质</v>
      </c>
      <c r="D246" t="str">
        <f t="shared" si="7"/>
        <v>01</v>
      </c>
      <c r="E246" t="s">
        <v>232</v>
      </c>
      <c r="F246">
        <v>191</v>
      </c>
      <c r="G246">
        <v>97</v>
      </c>
      <c r="H246">
        <v>85</v>
      </c>
      <c r="I246">
        <v>58</v>
      </c>
      <c r="J246">
        <v>55</v>
      </c>
      <c r="K246">
        <v>49</v>
      </c>
      <c r="L246">
        <v>0</v>
      </c>
      <c r="M246">
        <v>2020</v>
      </c>
      <c r="N246">
        <f>VLOOKUP(E246, '2020D'!$A$2:$G$395, 2, FALSE)</f>
        <v>199</v>
      </c>
      <c r="O246">
        <f>VLOOKUP(E246, '2020D'!$A$2:$G$355, 3, FALSE)</f>
        <v>29664</v>
      </c>
      <c r="P246">
        <f>_2020[[#This Row],[最低排名]]-_2020[[#This Row],[同分人数]]+1</f>
        <v>29466</v>
      </c>
      <c r="Q246">
        <f>IF(O246&gt;=开始!$B$6, 1, 0)</f>
        <v>1</v>
      </c>
      <c r="R246">
        <f>_2020[[#This Row],[最低排名]]-开始!$B$6</f>
        <v>29664</v>
      </c>
    </row>
    <row r="247" spans="1:18">
      <c r="A247">
        <v>28402</v>
      </c>
      <c r="B247" t="s">
        <v>382</v>
      </c>
      <c r="C247" t="str">
        <f t="shared" si="6"/>
        <v>河北地质</v>
      </c>
      <c r="D247" t="str">
        <f t="shared" si="7"/>
        <v>02</v>
      </c>
      <c r="E247" t="s">
        <v>408</v>
      </c>
      <c r="F247">
        <v>182</v>
      </c>
      <c r="G247">
        <v>94</v>
      </c>
      <c r="H247">
        <v>81</v>
      </c>
      <c r="I247">
        <v>58</v>
      </c>
      <c r="J247">
        <v>49</v>
      </c>
      <c r="K247">
        <v>49</v>
      </c>
      <c r="L247">
        <v>0</v>
      </c>
      <c r="M247">
        <v>2020</v>
      </c>
      <c r="N247">
        <f>VLOOKUP(E247, '2020D'!$A$2:$G$395, 2, FALSE)</f>
        <v>199</v>
      </c>
      <c r="O247">
        <f>VLOOKUP(E247, '2020D'!$A$2:$G$355, 3, FALSE)</f>
        <v>33254</v>
      </c>
      <c r="P247">
        <f>_2020[[#This Row],[最低排名]]-_2020[[#This Row],[同分人数]]+1</f>
        <v>33056</v>
      </c>
      <c r="Q247">
        <f>IF(O247&gt;=开始!$B$6, 1, 0)</f>
        <v>1</v>
      </c>
      <c r="R247">
        <f>_2020[[#This Row],[最低排名]]-开始!$B$6</f>
        <v>33254</v>
      </c>
    </row>
    <row r="248" spans="1:18">
      <c r="A248">
        <v>28403</v>
      </c>
      <c r="B248" t="s">
        <v>384</v>
      </c>
      <c r="C248" t="str">
        <f t="shared" si="6"/>
        <v>河北地质</v>
      </c>
      <c r="D248" t="str">
        <f t="shared" si="7"/>
        <v>03</v>
      </c>
      <c r="E248" t="s">
        <v>427</v>
      </c>
      <c r="F248">
        <v>198</v>
      </c>
      <c r="G248">
        <v>103</v>
      </c>
      <c r="H248">
        <v>69</v>
      </c>
      <c r="I248">
        <v>58</v>
      </c>
      <c r="J248">
        <v>58</v>
      </c>
      <c r="K248">
        <v>52</v>
      </c>
      <c r="L248">
        <v>0</v>
      </c>
      <c r="M248">
        <v>2020</v>
      </c>
      <c r="N248">
        <f>VLOOKUP(E248, '2020D'!$A$2:$G$395, 2, FALSE)</f>
        <v>217</v>
      </c>
      <c r="O248">
        <f>VLOOKUP(E248, '2020D'!$A$2:$G$355, 3, FALSE)</f>
        <v>30320</v>
      </c>
      <c r="P248">
        <f>_2020[[#This Row],[最低排名]]-_2020[[#This Row],[同分人数]]+1</f>
        <v>30104</v>
      </c>
      <c r="Q248">
        <f>IF(O248&gt;=开始!$B$6, 1, 0)</f>
        <v>1</v>
      </c>
      <c r="R248">
        <f>_2020[[#This Row],[最低排名]]-开始!$B$6</f>
        <v>30320</v>
      </c>
    </row>
    <row r="249" spans="1:18">
      <c r="A249">
        <v>28404</v>
      </c>
      <c r="B249" t="s">
        <v>385</v>
      </c>
      <c r="C249" t="str">
        <f t="shared" si="6"/>
        <v>河北地质</v>
      </c>
      <c r="D249" t="str">
        <f t="shared" si="7"/>
        <v>04</v>
      </c>
      <c r="E249" t="s">
        <v>398</v>
      </c>
      <c r="F249">
        <v>201</v>
      </c>
      <c r="G249">
        <v>108</v>
      </c>
      <c r="H249">
        <v>88</v>
      </c>
      <c r="I249">
        <v>49</v>
      </c>
      <c r="J249">
        <v>49</v>
      </c>
      <c r="K249">
        <v>46</v>
      </c>
      <c r="L249">
        <v>0</v>
      </c>
      <c r="M249">
        <v>2020</v>
      </c>
      <c r="N249">
        <f>VLOOKUP(E249, '2020D'!$A$2:$G$395, 2, FALSE)</f>
        <v>203</v>
      </c>
      <c r="O249">
        <f>VLOOKUP(E249, '2020D'!$A$2:$G$355, 3, FALSE)</f>
        <v>30723</v>
      </c>
      <c r="P249">
        <f>_2020[[#This Row],[最低排名]]-_2020[[#This Row],[同分人数]]+1</f>
        <v>30521</v>
      </c>
      <c r="Q249">
        <f>IF(O249&gt;=开始!$B$6, 1, 0)</f>
        <v>1</v>
      </c>
      <c r="R249">
        <f>_2020[[#This Row],[最低排名]]-开始!$B$6</f>
        <v>30723</v>
      </c>
    </row>
    <row r="250" spans="1:18">
      <c r="A250">
        <v>28501</v>
      </c>
      <c r="B250" t="s">
        <v>386</v>
      </c>
      <c r="C250" t="str">
        <f t="shared" si="6"/>
        <v>华北理工</v>
      </c>
      <c r="D250" t="str">
        <f t="shared" si="7"/>
        <v>01</v>
      </c>
      <c r="E250" t="s">
        <v>309</v>
      </c>
      <c r="F250">
        <v>210</v>
      </c>
      <c r="G250">
        <v>118</v>
      </c>
      <c r="H250">
        <v>49</v>
      </c>
      <c r="I250">
        <v>64</v>
      </c>
      <c r="J250">
        <v>61</v>
      </c>
      <c r="K250">
        <v>58</v>
      </c>
      <c r="L250">
        <v>0</v>
      </c>
      <c r="M250">
        <v>2020</v>
      </c>
      <c r="N250">
        <f>VLOOKUP(E250, '2020D'!$A$2:$G$395, 2, FALSE)</f>
        <v>194</v>
      </c>
      <c r="O250">
        <f>VLOOKUP(E250, '2020D'!$A$2:$G$355, 3, FALSE)</f>
        <v>28823</v>
      </c>
      <c r="P250">
        <f>_2020[[#This Row],[最低排名]]-_2020[[#This Row],[同分人数]]+1</f>
        <v>28630</v>
      </c>
      <c r="Q250">
        <f>IF(O250&gt;=开始!$B$6, 1, 0)</f>
        <v>1</v>
      </c>
      <c r="R250">
        <f>_2020[[#This Row],[最低排名]]-开始!$B$6</f>
        <v>28823</v>
      </c>
    </row>
    <row r="251" spans="1:18">
      <c r="A251">
        <v>28502</v>
      </c>
      <c r="B251" t="s">
        <v>388</v>
      </c>
      <c r="C251" t="str">
        <f t="shared" si="6"/>
        <v>华北理工</v>
      </c>
      <c r="D251" t="str">
        <f t="shared" si="7"/>
        <v>02</v>
      </c>
      <c r="E251" t="s">
        <v>146</v>
      </c>
      <c r="F251">
        <v>200</v>
      </c>
      <c r="G251">
        <v>105</v>
      </c>
      <c r="H251">
        <v>101</v>
      </c>
      <c r="I251">
        <v>64</v>
      </c>
      <c r="J251">
        <v>61</v>
      </c>
      <c r="K251">
        <v>58</v>
      </c>
      <c r="L251">
        <v>0</v>
      </c>
      <c r="M251">
        <v>2020</v>
      </c>
      <c r="N251">
        <f>VLOOKUP(E251, '2020D'!$A$2:$G$395, 2, FALSE)</f>
        <v>256</v>
      </c>
      <c r="O251">
        <f>VLOOKUP(E251, '2020D'!$A$2:$G$355, 3, FALSE)</f>
        <v>19402</v>
      </c>
      <c r="P251">
        <f>_2020[[#This Row],[最低排名]]-_2020[[#This Row],[同分人数]]+1</f>
        <v>19147</v>
      </c>
      <c r="Q251">
        <f>IF(O251&gt;=开始!$B$6, 1, 0)</f>
        <v>1</v>
      </c>
      <c r="R251">
        <f>_2020[[#This Row],[最低排名]]-开始!$B$6</f>
        <v>19402</v>
      </c>
    </row>
    <row r="252" spans="1:18">
      <c r="A252">
        <v>28503</v>
      </c>
      <c r="B252" t="s">
        <v>390</v>
      </c>
      <c r="C252" t="str">
        <f t="shared" si="6"/>
        <v>华北理工</v>
      </c>
      <c r="D252" t="str">
        <f t="shared" si="7"/>
        <v>03</v>
      </c>
      <c r="E252" t="s">
        <v>502</v>
      </c>
      <c r="F252">
        <v>208</v>
      </c>
      <c r="G252">
        <v>118</v>
      </c>
      <c r="H252">
        <v>127</v>
      </c>
      <c r="I252">
        <v>64</v>
      </c>
      <c r="J252">
        <v>64</v>
      </c>
      <c r="K252">
        <v>58</v>
      </c>
      <c r="L252">
        <v>0</v>
      </c>
      <c r="M252">
        <v>2020</v>
      </c>
      <c r="N252">
        <f>VLOOKUP(E252, '2020D'!$A$2:$G$395, 2, FALSE)</f>
        <v>213</v>
      </c>
      <c r="O252">
        <f>VLOOKUP(E252, '2020D'!$A$2:$G$355, 3, FALSE)</f>
        <v>10879</v>
      </c>
      <c r="P252">
        <f>_2020[[#This Row],[最低排名]]-_2020[[#This Row],[同分人数]]+1</f>
        <v>10667</v>
      </c>
      <c r="Q252">
        <f>IF(O252&gt;=开始!$B$6, 1, 0)</f>
        <v>1</v>
      </c>
      <c r="R252">
        <f>_2020[[#This Row],[最低排名]]-开始!$B$6</f>
        <v>10879</v>
      </c>
    </row>
    <row r="253" spans="1:18">
      <c r="A253">
        <v>28504</v>
      </c>
      <c r="B253" t="s">
        <v>1552</v>
      </c>
      <c r="C253" t="str">
        <f t="shared" si="6"/>
        <v>华北理工</v>
      </c>
      <c r="D253" t="str">
        <f t="shared" si="7"/>
        <v>04</v>
      </c>
      <c r="E253" t="s">
        <v>1548</v>
      </c>
      <c r="F253">
        <v>196</v>
      </c>
      <c r="G253">
        <v>98</v>
      </c>
      <c r="H253">
        <v>69</v>
      </c>
      <c r="I253">
        <v>49</v>
      </c>
      <c r="J253">
        <v>46</v>
      </c>
      <c r="K253">
        <v>43</v>
      </c>
      <c r="L253">
        <v>0</v>
      </c>
      <c r="M253">
        <v>2020</v>
      </c>
      <c r="N253">
        <f>VLOOKUP(E253, '2020D'!$A$2:$G$395, 2, FALSE)</f>
        <v>184</v>
      </c>
      <c r="O253">
        <f>VLOOKUP(E253, '2020D'!$A$2:$G$355, 3, FALSE)</f>
        <v>36005</v>
      </c>
      <c r="P253">
        <f>_2020[[#This Row],[最低排名]]-_2020[[#This Row],[同分人数]]+1</f>
        <v>35822</v>
      </c>
      <c r="Q253">
        <f>IF(O253&gt;=开始!$B$6, 1, 0)</f>
        <v>1</v>
      </c>
      <c r="R253">
        <f>_2020[[#This Row],[最低排名]]-开始!$B$6</f>
        <v>36005</v>
      </c>
    </row>
    <row r="254" spans="1:18">
      <c r="A254">
        <v>28505</v>
      </c>
      <c r="B254" t="s">
        <v>1631</v>
      </c>
      <c r="C254" t="str">
        <f t="shared" si="6"/>
        <v>华北理工</v>
      </c>
      <c r="D254" t="str">
        <f t="shared" si="7"/>
        <v>05</v>
      </c>
      <c r="E254" t="s">
        <v>363</v>
      </c>
      <c r="F254">
        <v>198</v>
      </c>
      <c r="G254">
        <v>102</v>
      </c>
      <c r="H254">
        <v>88</v>
      </c>
      <c r="I254">
        <v>52</v>
      </c>
      <c r="J254">
        <v>49</v>
      </c>
      <c r="K254">
        <v>49</v>
      </c>
      <c r="L254">
        <v>0</v>
      </c>
      <c r="M254">
        <v>2020</v>
      </c>
      <c r="N254">
        <f>VLOOKUP(E254, '2020D'!$A$2:$G$395, 2, FALSE)</f>
        <v>222</v>
      </c>
      <c r="O254">
        <f>VLOOKUP(E254, '2020D'!$A$2:$G$355, 3, FALSE)</f>
        <v>30103</v>
      </c>
      <c r="P254">
        <f>_2020[[#This Row],[最低排名]]-_2020[[#This Row],[同分人数]]+1</f>
        <v>29882</v>
      </c>
      <c r="Q254">
        <f>IF(O254&gt;=开始!$B$6, 1, 0)</f>
        <v>1</v>
      </c>
      <c r="R254">
        <f>_2020[[#This Row],[最低排名]]-开始!$B$6</f>
        <v>30103</v>
      </c>
    </row>
    <row r="255" spans="1:18">
      <c r="A255">
        <v>28506</v>
      </c>
      <c r="B255" t="s">
        <v>1744</v>
      </c>
      <c r="C255" t="str">
        <f t="shared" si="6"/>
        <v>华北理工</v>
      </c>
      <c r="D255" t="str">
        <f t="shared" si="7"/>
        <v>06</v>
      </c>
      <c r="E255" t="s">
        <v>701</v>
      </c>
      <c r="F255">
        <v>201</v>
      </c>
      <c r="G255">
        <v>106</v>
      </c>
      <c r="H255">
        <v>78</v>
      </c>
      <c r="I255">
        <v>58</v>
      </c>
      <c r="J255">
        <v>55</v>
      </c>
      <c r="K255">
        <v>52</v>
      </c>
      <c r="L255">
        <v>0</v>
      </c>
      <c r="M255">
        <v>2020</v>
      </c>
      <c r="N255">
        <f>VLOOKUP(E255, '2020D'!$A$2:$G$395, 2, FALSE)</f>
        <v>218</v>
      </c>
      <c r="O255">
        <f>VLOOKUP(E255, '2020D'!$A$2:$G$355, 3, FALSE)</f>
        <v>28438</v>
      </c>
      <c r="P255">
        <f>_2020[[#This Row],[最低排名]]-_2020[[#This Row],[同分人数]]+1</f>
        <v>28221</v>
      </c>
      <c r="Q255">
        <f>IF(O255&gt;=开始!$B$6, 1, 0)</f>
        <v>1</v>
      </c>
      <c r="R255">
        <f>_2020[[#This Row],[最低排名]]-开始!$B$6</f>
        <v>28438</v>
      </c>
    </row>
    <row r="256" spans="1:18">
      <c r="A256">
        <v>28601</v>
      </c>
      <c r="B256" t="s">
        <v>391</v>
      </c>
      <c r="C256" t="str">
        <f t="shared" si="6"/>
        <v>河北医科</v>
      </c>
      <c r="D256" t="str">
        <f t="shared" si="7"/>
        <v>01</v>
      </c>
      <c r="E256" t="s">
        <v>678</v>
      </c>
      <c r="F256">
        <v>200</v>
      </c>
      <c r="G256">
        <v>104</v>
      </c>
      <c r="H256">
        <v>115</v>
      </c>
      <c r="I256">
        <v>58</v>
      </c>
      <c r="J256">
        <v>58</v>
      </c>
      <c r="K256">
        <v>52</v>
      </c>
      <c r="L256">
        <v>0</v>
      </c>
      <c r="M256">
        <v>2020</v>
      </c>
      <c r="N256">
        <f>VLOOKUP(E256, '2020D'!$A$2:$G$395, 2, FALSE)</f>
        <v>235</v>
      </c>
      <c r="O256">
        <f>VLOOKUP(E256, '2020D'!$A$2:$G$355, 3, FALSE)</f>
        <v>19637</v>
      </c>
      <c r="P256">
        <f>_2020[[#This Row],[最低排名]]-_2020[[#This Row],[同分人数]]+1</f>
        <v>19403</v>
      </c>
      <c r="Q256">
        <f>IF(O256&gt;=开始!$B$6, 1, 0)</f>
        <v>1</v>
      </c>
      <c r="R256">
        <f>_2020[[#This Row],[最低排名]]-开始!$B$6</f>
        <v>19637</v>
      </c>
    </row>
    <row r="257" spans="1:18">
      <c r="A257">
        <v>28602</v>
      </c>
      <c r="B257" t="s">
        <v>392</v>
      </c>
      <c r="C257" t="str">
        <f t="shared" si="6"/>
        <v>河北医科</v>
      </c>
      <c r="D257" t="str">
        <f t="shared" si="7"/>
        <v>02</v>
      </c>
      <c r="E257" t="s">
        <v>560</v>
      </c>
      <c r="F257">
        <v>182</v>
      </c>
      <c r="G257">
        <v>96</v>
      </c>
      <c r="H257">
        <v>96</v>
      </c>
      <c r="I257">
        <v>58</v>
      </c>
      <c r="J257">
        <v>58</v>
      </c>
      <c r="K257">
        <v>55</v>
      </c>
      <c r="L257">
        <v>0</v>
      </c>
      <c r="M257">
        <v>2020</v>
      </c>
      <c r="N257">
        <f>VLOOKUP(E257, '2020D'!$A$2:$G$395, 2, FALSE)</f>
        <v>217</v>
      </c>
      <c r="O257">
        <f>VLOOKUP(E257, '2020D'!$A$2:$G$355, 3, FALSE)</f>
        <v>27408</v>
      </c>
      <c r="P257">
        <f>_2020[[#This Row],[最低排名]]-_2020[[#This Row],[同分人数]]+1</f>
        <v>27192</v>
      </c>
      <c r="Q257">
        <f>IF(O257&gt;=开始!$B$6, 1, 0)</f>
        <v>1</v>
      </c>
      <c r="R257">
        <f>_2020[[#This Row],[最低排名]]-开始!$B$6</f>
        <v>27408</v>
      </c>
    </row>
    <row r="258" spans="1:18">
      <c r="A258">
        <v>28701</v>
      </c>
      <c r="B258" t="s">
        <v>393</v>
      </c>
      <c r="C258" t="str">
        <f t="shared" ref="C258:C321" si="8">LEFT(B258, FIND("(", B258) - 1)</f>
        <v>承德医学</v>
      </c>
      <c r="D258" t="str">
        <f t="shared" ref="D258:D321" si="9">MID(B258, FIND("(", B258) + 1, FIND(")", B258) - FIND("(", B258) - 1)</f>
        <v>01</v>
      </c>
      <c r="E258" t="s">
        <v>387</v>
      </c>
      <c r="F258">
        <v>197</v>
      </c>
      <c r="G258">
        <v>101</v>
      </c>
      <c r="H258">
        <v>81</v>
      </c>
      <c r="I258">
        <v>61</v>
      </c>
      <c r="J258">
        <v>55</v>
      </c>
      <c r="K258">
        <v>52</v>
      </c>
      <c r="L258">
        <v>0</v>
      </c>
      <c r="M258">
        <v>2020</v>
      </c>
      <c r="N258">
        <f>VLOOKUP(E258, '2020D'!$A$2:$G$395, 2, FALSE)</f>
        <v>204</v>
      </c>
      <c r="O258">
        <f>VLOOKUP(E258, '2020D'!$A$2:$G$355, 3, FALSE)</f>
        <v>28039</v>
      </c>
      <c r="P258">
        <f>_2020[[#This Row],[最低排名]]-_2020[[#This Row],[同分人数]]+1</f>
        <v>27836</v>
      </c>
      <c r="Q258">
        <f>IF(O258&gt;=开始!$B$6, 1, 0)</f>
        <v>1</v>
      </c>
      <c r="R258">
        <f>_2020[[#This Row],[最低排名]]-开始!$B$6</f>
        <v>28039</v>
      </c>
    </row>
    <row r="259" spans="1:18">
      <c r="A259">
        <v>28801</v>
      </c>
      <c r="B259" t="s">
        <v>394</v>
      </c>
      <c r="C259" t="str">
        <f t="shared" si="8"/>
        <v>衡水学院</v>
      </c>
      <c r="D259" t="str">
        <f t="shared" si="9"/>
        <v>01</v>
      </c>
      <c r="E259" t="s">
        <v>50</v>
      </c>
      <c r="F259">
        <v>193</v>
      </c>
      <c r="G259">
        <v>101</v>
      </c>
      <c r="H259">
        <v>91</v>
      </c>
      <c r="I259">
        <v>52</v>
      </c>
      <c r="J259">
        <v>49</v>
      </c>
      <c r="K259">
        <v>46</v>
      </c>
      <c r="L259">
        <v>0</v>
      </c>
      <c r="M259">
        <v>2020</v>
      </c>
      <c r="N259">
        <f>VLOOKUP(E259, '2020D'!$A$2:$G$395, 2, FALSE)</f>
        <v>179</v>
      </c>
      <c r="O259">
        <f>VLOOKUP(E259, '2020D'!$A$2:$G$355, 3, FALSE)</f>
        <v>31075</v>
      </c>
      <c r="P259">
        <f>_2020[[#This Row],[最低排名]]-_2020[[#This Row],[同分人数]]+1</f>
        <v>30897</v>
      </c>
      <c r="Q259">
        <f>IF(O259&gt;=开始!$B$6, 1, 0)</f>
        <v>1</v>
      </c>
      <c r="R259">
        <f>_2020[[#This Row],[最低排名]]-开始!$B$6</f>
        <v>31075</v>
      </c>
    </row>
    <row r="260" spans="1:18">
      <c r="A260">
        <v>28802</v>
      </c>
      <c r="B260" t="s">
        <v>1632</v>
      </c>
      <c r="C260" t="str">
        <f t="shared" si="8"/>
        <v>衡水学院</v>
      </c>
      <c r="D260" t="str">
        <f t="shared" si="9"/>
        <v>02</v>
      </c>
      <c r="E260" t="s">
        <v>1629</v>
      </c>
      <c r="M260">
        <v>2020</v>
      </c>
      <c r="N260" t="e">
        <f>VLOOKUP(E260, '2020D'!$A$2:$G$395, 2, FALSE)</f>
        <v>#N/A</v>
      </c>
      <c r="O260" t="e">
        <f>VLOOKUP(E260, '2020D'!$A$2:$G$355, 3, FALSE)</f>
        <v>#N/A</v>
      </c>
      <c r="P260" t="e">
        <f>_2020[[#This Row],[最低排名]]-_2020[[#This Row],[同分人数]]+1</f>
        <v>#N/A</v>
      </c>
      <c r="Q260" t="e">
        <f>IF(O260&gt;=开始!$B$6, 1, 0)</f>
        <v>#N/A</v>
      </c>
      <c r="R260" t="e">
        <f>_2020[[#This Row],[最低排名]]-开始!$B$6</f>
        <v>#N/A</v>
      </c>
    </row>
    <row r="261" spans="1:18">
      <c r="A261">
        <v>28901</v>
      </c>
      <c r="B261" t="s">
        <v>395</v>
      </c>
      <c r="C261" t="str">
        <f t="shared" si="8"/>
        <v>燕山大学</v>
      </c>
      <c r="D261" t="str">
        <f t="shared" si="9"/>
        <v>01</v>
      </c>
      <c r="E261" t="s">
        <v>141</v>
      </c>
      <c r="F261">
        <v>210</v>
      </c>
      <c r="G261">
        <v>105</v>
      </c>
      <c r="H261">
        <v>116</v>
      </c>
      <c r="I261">
        <v>52</v>
      </c>
      <c r="J261">
        <v>46</v>
      </c>
      <c r="K261">
        <v>46</v>
      </c>
      <c r="L261">
        <v>0</v>
      </c>
      <c r="M261">
        <v>2020</v>
      </c>
      <c r="N261">
        <f>VLOOKUP(E261, '2020D'!$A$2:$G$395, 2, FALSE)</f>
        <v>255</v>
      </c>
      <c r="O261">
        <f>VLOOKUP(E261, '2020D'!$A$2:$G$355, 3, FALSE)</f>
        <v>22810</v>
      </c>
      <c r="P261">
        <f>_2020[[#This Row],[最低排名]]-_2020[[#This Row],[同分人数]]+1</f>
        <v>22556</v>
      </c>
      <c r="Q261">
        <f>IF(O261&gt;=开始!$B$6, 1, 0)</f>
        <v>1</v>
      </c>
      <c r="R261">
        <f>_2020[[#This Row],[最低排名]]-开始!$B$6</f>
        <v>22810</v>
      </c>
    </row>
    <row r="262" spans="1:18">
      <c r="A262">
        <v>28902</v>
      </c>
      <c r="B262" t="s">
        <v>396</v>
      </c>
      <c r="C262" t="str">
        <f t="shared" si="8"/>
        <v>燕山大学</v>
      </c>
      <c r="D262" t="str">
        <f t="shared" si="9"/>
        <v>02</v>
      </c>
      <c r="E262" t="s">
        <v>152</v>
      </c>
      <c r="F262">
        <v>213</v>
      </c>
      <c r="G262">
        <v>113</v>
      </c>
      <c r="H262">
        <v>107</v>
      </c>
      <c r="I262">
        <v>64</v>
      </c>
      <c r="J262">
        <v>58</v>
      </c>
      <c r="K262">
        <v>49</v>
      </c>
      <c r="L262">
        <v>0</v>
      </c>
      <c r="M262">
        <v>2020</v>
      </c>
      <c r="N262">
        <f>VLOOKUP(E262, '2020D'!$A$2:$G$395, 2, FALSE)</f>
        <v>238</v>
      </c>
      <c r="O262">
        <f>VLOOKUP(E262, '2020D'!$A$2:$G$355, 3, FALSE)</f>
        <v>17678</v>
      </c>
      <c r="P262">
        <f>_2020[[#This Row],[最低排名]]-_2020[[#This Row],[同分人数]]+1</f>
        <v>17441</v>
      </c>
      <c r="Q262">
        <f>IF(O262&gt;=开始!$B$6, 1, 0)</f>
        <v>1</v>
      </c>
      <c r="R262">
        <f>_2020[[#This Row],[最低排名]]-开始!$B$6</f>
        <v>17678</v>
      </c>
    </row>
    <row r="263" spans="1:18">
      <c r="A263">
        <v>29001</v>
      </c>
      <c r="B263" t="s">
        <v>397</v>
      </c>
      <c r="C263" t="str">
        <f t="shared" si="8"/>
        <v>北华航工</v>
      </c>
      <c r="D263" t="str">
        <f t="shared" si="9"/>
        <v>01</v>
      </c>
      <c r="E263" t="s">
        <v>427</v>
      </c>
      <c r="F263">
        <v>189</v>
      </c>
      <c r="G263">
        <v>96</v>
      </c>
      <c r="H263">
        <v>84</v>
      </c>
      <c r="I263">
        <v>58</v>
      </c>
      <c r="J263">
        <v>55</v>
      </c>
      <c r="K263">
        <v>49</v>
      </c>
      <c r="L263">
        <v>0</v>
      </c>
      <c r="M263">
        <v>2020</v>
      </c>
      <c r="N263">
        <f>VLOOKUP(E263, '2020D'!$A$2:$G$395, 2, FALSE)</f>
        <v>217</v>
      </c>
      <c r="O263">
        <f>VLOOKUP(E263, '2020D'!$A$2:$G$355, 3, FALSE)</f>
        <v>30320</v>
      </c>
      <c r="P263">
        <f>_2020[[#This Row],[最低排名]]-_2020[[#This Row],[同分人数]]+1</f>
        <v>30104</v>
      </c>
      <c r="Q263">
        <f>IF(O263&gt;=开始!$B$6, 1, 0)</f>
        <v>1</v>
      </c>
      <c r="R263">
        <f>_2020[[#This Row],[最低排名]]-开始!$B$6</f>
        <v>30320</v>
      </c>
    </row>
    <row r="264" spans="1:18">
      <c r="A264">
        <v>29002</v>
      </c>
      <c r="B264" t="s">
        <v>399</v>
      </c>
      <c r="C264" t="str">
        <f t="shared" si="8"/>
        <v>北华航工</v>
      </c>
      <c r="D264" t="str">
        <f t="shared" si="9"/>
        <v>02</v>
      </c>
      <c r="E264" t="s">
        <v>1542</v>
      </c>
      <c r="F264">
        <v>195</v>
      </c>
      <c r="G264">
        <v>104</v>
      </c>
      <c r="H264">
        <v>56</v>
      </c>
      <c r="I264">
        <v>52</v>
      </c>
      <c r="J264">
        <v>49</v>
      </c>
      <c r="K264">
        <v>49</v>
      </c>
      <c r="L264">
        <v>0</v>
      </c>
      <c r="M264">
        <v>2020</v>
      </c>
      <c r="N264">
        <f>VLOOKUP(E264, '2020D'!$A$2:$G$395, 2, FALSE)</f>
        <v>135</v>
      </c>
      <c r="O264">
        <f>VLOOKUP(E264, '2020D'!$A$2:$G$355, 3, FALSE)</f>
        <v>36290</v>
      </c>
      <c r="P264">
        <f>_2020[[#This Row],[最低排名]]-_2020[[#This Row],[同分人数]]+1</f>
        <v>36156</v>
      </c>
      <c r="Q264">
        <f>IF(O264&gt;=开始!$B$6, 1, 0)</f>
        <v>1</v>
      </c>
      <c r="R264">
        <f>_2020[[#This Row],[最低排名]]-开始!$B$6</f>
        <v>36290</v>
      </c>
    </row>
    <row r="265" spans="1:18">
      <c r="A265">
        <v>29101</v>
      </c>
      <c r="B265" t="s">
        <v>1633</v>
      </c>
      <c r="C265" t="str">
        <f t="shared" si="8"/>
        <v>冀外国语</v>
      </c>
      <c r="D265" t="str">
        <f t="shared" si="9"/>
        <v>01</v>
      </c>
      <c r="E265" t="s">
        <v>1542</v>
      </c>
      <c r="F265">
        <v>178</v>
      </c>
      <c r="G265">
        <v>95</v>
      </c>
      <c r="H265">
        <v>79</v>
      </c>
      <c r="I265">
        <v>49</v>
      </c>
      <c r="J265">
        <v>49</v>
      </c>
      <c r="K265">
        <v>46</v>
      </c>
      <c r="L265">
        <v>0</v>
      </c>
      <c r="M265">
        <v>2020</v>
      </c>
      <c r="N265">
        <f>VLOOKUP(E265, '2020D'!$A$2:$G$395, 2, FALSE)</f>
        <v>135</v>
      </c>
      <c r="O265">
        <f>VLOOKUP(E265, '2020D'!$A$2:$G$355, 3, FALSE)</f>
        <v>36290</v>
      </c>
      <c r="P265">
        <f>_2020[[#This Row],[最低排名]]-_2020[[#This Row],[同分人数]]+1</f>
        <v>36156</v>
      </c>
      <c r="Q265">
        <f>IF(O265&gt;=开始!$B$6, 1, 0)</f>
        <v>1</v>
      </c>
      <c r="R265">
        <f>_2020[[#This Row],[最低排名]]-开始!$B$6</f>
        <v>36290</v>
      </c>
    </row>
    <row r="266" spans="1:18">
      <c r="A266">
        <v>29102</v>
      </c>
      <c r="B266" t="s">
        <v>1745</v>
      </c>
      <c r="C266" t="str">
        <f t="shared" si="8"/>
        <v>冀外国语</v>
      </c>
      <c r="D266" t="str">
        <f t="shared" si="9"/>
        <v>02</v>
      </c>
      <c r="E266" t="s">
        <v>1542</v>
      </c>
      <c r="F266">
        <v>172</v>
      </c>
      <c r="G266">
        <v>94</v>
      </c>
      <c r="H266">
        <v>97</v>
      </c>
      <c r="I266">
        <v>46</v>
      </c>
      <c r="J266">
        <v>43</v>
      </c>
      <c r="K266">
        <v>43</v>
      </c>
      <c r="L266">
        <v>0</v>
      </c>
      <c r="M266">
        <v>2020</v>
      </c>
      <c r="N266">
        <f>VLOOKUP(E266, '2020D'!$A$2:$G$395, 2, FALSE)</f>
        <v>135</v>
      </c>
      <c r="O266">
        <f>VLOOKUP(E266, '2020D'!$A$2:$G$355, 3, FALSE)</f>
        <v>36290</v>
      </c>
      <c r="P266">
        <f>_2020[[#This Row],[最低排名]]-_2020[[#This Row],[同分人数]]+1</f>
        <v>36156</v>
      </c>
      <c r="Q266">
        <f>IF(O266&gt;=开始!$B$6, 1, 0)</f>
        <v>1</v>
      </c>
      <c r="R266">
        <f>_2020[[#This Row],[最低排名]]-开始!$B$6</f>
        <v>36290</v>
      </c>
    </row>
    <row r="267" spans="1:18">
      <c r="A267">
        <v>29201</v>
      </c>
      <c r="B267" t="s">
        <v>1746</v>
      </c>
      <c r="C267" t="str">
        <f t="shared" si="8"/>
        <v>华电科技</v>
      </c>
      <c r="D267" t="str">
        <f t="shared" si="9"/>
        <v>01</v>
      </c>
      <c r="E267" t="s">
        <v>1548</v>
      </c>
      <c r="F267">
        <v>158</v>
      </c>
      <c r="G267">
        <v>95</v>
      </c>
      <c r="H267">
        <v>98</v>
      </c>
      <c r="I267">
        <v>55</v>
      </c>
      <c r="J267">
        <v>46</v>
      </c>
      <c r="K267">
        <v>46</v>
      </c>
      <c r="L267">
        <v>0</v>
      </c>
      <c r="M267">
        <v>2020</v>
      </c>
      <c r="N267">
        <f>VLOOKUP(E267, '2020D'!$A$2:$G$395, 2, FALSE)</f>
        <v>184</v>
      </c>
      <c r="O267">
        <f>VLOOKUP(E267, '2020D'!$A$2:$G$355, 3, FALSE)</f>
        <v>36005</v>
      </c>
      <c r="P267">
        <f>_2020[[#This Row],[最低排名]]-_2020[[#This Row],[同分人数]]+1</f>
        <v>35822</v>
      </c>
      <c r="Q267">
        <f>IF(O267&gt;=开始!$B$6, 1, 0)</f>
        <v>1</v>
      </c>
      <c r="R267">
        <f>_2020[[#This Row],[最低排名]]-开始!$B$6</f>
        <v>36005</v>
      </c>
    </row>
    <row r="268" spans="1:18">
      <c r="A268">
        <v>29202</v>
      </c>
      <c r="B268" t="s">
        <v>1747</v>
      </c>
      <c r="C268" t="str">
        <f t="shared" si="8"/>
        <v>华电科技</v>
      </c>
      <c r="D268" t="str">
        <f t="shared" si="9"/>
        <v>02</v>
      </c>
      <c r="E268" t="s">
        <v>205</v>
      </c>
      <c r="F268">
        <v>183</v>
      </c>
      <c r="G268">
        <v>98</v>
      </c>
      <c r="H268">
        <v>55</v>
      </c>
      <c r="I268">
        <v>61</v>
      </c>
      <c r="J268">
        <v>61</v>
      </c>
      <c r="K268">
        <v>58</v>
      </c>
      <c r="L268">
        <v>0</v>
      </c>
      <c r="M268">
        <v>2020</v>
      </c>
      <c r="N268">
        <f>VLOOKUP(E268, '2020D'!$A$2:$G$395, 2, FALSE)</f>
        <v>184</v>
      </c>
      <c r="O268">
        <f>VLOOKUP(E268, '2020D'!$A$2:$G$355, 3, FALSE)</f>
        <v>33438</v>
      </c>
      <c r="P268">
        <f>_2020[[#This Row],[最低排名]]-_2020[[#This Row],[同分人数]]+1</f>
        <v>33255</v>
      </c>
      <c r="Q268">
        <f>IF(O268&gt;=开始!$B$6, 1, 0)</f>
        <v>1</v>
      </c>
      <c r="R268">
        <f>_2020[[#This Row],[最低排名]]-开始!$B$6</f>
        <v>33438</v>
      </c>
    </row>
    <row r="269" spans="1:18">
      <c r="A269">
        <v>29301</v>
      </c>
      <c r="B269" t="s">
        <v>400</v>
      </c>
      <c r="C269" t="str">
        <f t="shared" si="8"/>
        <v>石铁四方</v>
      </c>
      <c r="D269" t="str">
        <f t="shared" si="9"/>
        <v>01</v>
      </c>
      <c r="E269" t="s">
        <v>1629</v>
      </c>
      <c r="M269">
        <v>2020</v>
      </c>
      <c r="N269" t="e">
        <f>VLOOKUP(E269, '2020D'!$A$2:$G$395, 2, FALSE)</f>
        <v>#N/A</v>
      </c>
      <c r="O269" t="e">
        <f>VLOOKUP(E269, '2020D'!$A$2:$G$355, 3, FALSE)</f>
        <v>#N/A</v>
      </c>
      <c r="P269" t="e">
        <f>_2020[[#This Row],[最低排名]]-_2020[[#This Row],[同分人数]]+1</f>
        <v>#N/A</v>
      </c>
      <c r="Q269" t="e">
        <f>IF(O269&gt;=开始!$B$6, 1, 0)</f>
        <v>#N/A</v>
      </c>
      <c r="R269" t="e">
        <f>_2020[[#This Row],[最低排名]]-开始!$B$6</f>
        <v>#N/A</v>
      </c>
    </row>
    <row r="270" spans="1:18">
      <c r="A270">
        <v>29302</v>
      </c>
      <c r="B270" t="s">
        <v>401</v>
      </c>
      <c r="C270" t="str">
        <f t="shared" si="8"/>
        <v>石铁四方</v>
      </c>
      <c r="D270" t="str">
        <f t="shared" si="9"/>
        <v>02</v>
      </c>
      <c r="E270" t="s">
        <v>1542</v>
      </c>
      <c r="F270">
        <v>174</v>
      </c>
      <c r="G270">
        <v>90</v>
      </c>
      <c r="H270">
        <v>74</v>
      </c>
      <c r="I270">
        <v>55</v>
      </c>
      <c r="J270">
        <v>49</v>
      </c>
      <c r="K270">
        <v>49</v>
      </c>
      <c r="L270">
        <v>0</v>
      </c>
      <c r="M270">
        <v>2020</v>
      </c>
      <c r="N270">
        <f>VLOOKUP(E270, '2020D'!$A$2:$G$395, 2, FALSE)</f>
        <v>135</v>
      </c>
      <c r="O270">
        <f>VLOOKUP(E270, '2020D'!$A$2:$G$355, 3, FALSE)</f>
        <v>36290</v>
      </c>
      <c r="P270">
        <f>_2020[[#This Row],[最低排名]]-_2020[[#This Row],[同分人数]]+1</f>
        <v>36156</v>
      </c>
      <c r="Q270">
        <f>IF(O270&gt;=开始!$B$6, 1, 0)</f>
        <v>1</v>
      </c>
      <c r="R270">
        <f>_2020[[#This Row],[最低排名]]-开始!$B$6</f>
        <v>36290</v>
      </c>
    </row>
    <row r="271" spans="1:18">
      <c r="A271">
        <v>29401</v>
      </c>
      <c r="B271" t="s">
        <v>402</v>
      </c>
      <c r="C271" t="str">
        <f t="shared" si="8"/>
        <v>保定理工</v>
      </c>
      <c r="D271" t="str">
        <f t="shared" si="9"/>
        <v>01</v>
      </c>
      <c r="E271" t="s">
        <v>1534</v>
      </c>
      <c r="F271">
        <v>174</v>
      </c>
      <c r="G271">
        <v>98</v>
      </c>
      <c r="H271">
        <v>82</v>
      </c>
      <c r="I271">
        <v>52</v>
      </c>
      <c r="J271">
        <v>49</v>
      </c>
      <c r="K271">
        <v>43</v>
      </c>
      <c r="L271">
        <v>0</v>
      </c>
      <c r="M271">
        <v>2020</v>
      </c>
      <c r="N271">
        <f>VLOOKUP(E271, '2020D'!$A$2:$G$395, 2, FALSE)</f>
        <v>147</v>
      </c>
      <c r="O271">
        <f>VLOOKUP(E271, '2020D'!$A$2:$G$355, 3, FALSE)</f>
        <v>36437</v>
      </c>
      <c r="P271">
        <f>_2020[[#This Row],[最低排名]]-_2020[[#This Row],[同分人数]]+1</f>
        <v>36291</v>
      </c>
      <c r="Q271">
        <f>IF(O271&gt;=开始!$B$6, 1, 0)</f>
        <v>1</v>
      </c>
      <c r="R271">
        <f>_2020[[#This Row],[最低排名]]-开始!$B$6</f>
        <v>36437</v>
      </c>
    </row>
    <row r="272" spans="1:18">
      <c r="A272">
        <v>29402</v>
      </c>
      <c r="B272" t="s">
        <v>1748</v>
      </c>
      <c r="C272" t="str">
        <f t="shared" si="8"/>
        <v>保定理工</v>
      </c>
      <c r="D272" t="str">
        <f t="shared" si="9"/>
        <v>02</v>
      </c>
      <c r="E272" t="s">
        <v>1629</v>
      </c>
      <c r="M272">
        <v>2020</v>
      </c>
      <c r="N272" t="e">
        <f>VLOOKUP(E272, '2020D'!$A$2:$G$395, 2, FALSE)</f>
        <v>#N/A</v>
      </c>
      <c r="O272" t="e">
        <f>VLOOKUP(E272, '2020D'!$A$2:$G$355, 3, FALSE)</f>
        <v>#N/A</v>
      </c>
      <c r="P272" t="e">
        <f>_2020[[#This Row],[最低排名]]-_2020[[#This Row],[同分人数]]+1</f>
        <v>#N/A</v>
      </c>
      <c r="Q272" t="e">
        <f>IF(O272&gt;=开始!$B$6, 1, 0)</f>
        <v>#N/A</v>
      </c>
      <c r="R272" t="e">
        <f>_2020[[#This Row],[最低排名]]-开始!$B$6</f>
        <v>#N/A</v>
      </c>
    </row>
    <row r="273" spans="1:18">
      <c r="A273">
        <v>29501</v>
      </c>
      <c r="B273" t="s">
        <v>403</v>
      </c>
      <c r="C273" t="str">
        <f t="shared" si="8"/>
        <v>京中东方</v>
      </c>
      <c r="D273" t="str">
        <f t="shared" si="9"/>
        <v>01</v>
      </c>
      <c r="E273" t="s">
        <v>223</v>
      </c>
      <c r="F273">
        <v>183</v>
      </c>
      <c r="G273">
        <v>96</v>
      </c>
      <c r="H273">
        <v>69</v>
      </c>
      <c r="I273">
        <v>58</v>
      </c>
      <c r="J273">
        <v>49</v>
      </c>
      <c r="K273">
        <v>49</v>
      </c>
      <c r="L273">
        <v>0</v>
      </c>
      <c r="M273">
        <v>2020</v>
      </c>
      <c r="N273">
        <f>VLOOKUP(E273, '2020D'!$A$2:$G$395, 2, FALSE)</f>
        <v>171</v>
      </c>
      <c r="O273">
        <f>VLOOKUP(E273, '2020D'!$A$2:$G$355, 3, FALSE)</f>
        <v>35116</v>
      </c>
      <c r="P273">
        <f>_2020[[#This Row],[最低排名]]-_2020[[#This Row],[同分人数]]+1</f>
        <v>34946</v>
      </c>
      <c r="Q273">
        <f>IF(O273&gt;=开始!$B$6, 1, 0)</f>
        <v>1</v>
      </c>
      <c r="R273">
        <f>_2020[[#This Row],[最低排名]]-开始!$B$6</f>
        <v>35116</v>
      </c>
    </row>
    <row r="274" spans="1:18">
      <c r="A274">
        <v>29502</v>
      </c>
      <c r="B274" t="s">
        <v>404</v>
      </c>
      <c r="C274" t="str">
        <f t="shared" si="8"/>
        <v>京中东方</v>
      </c>
      <c r="D274" t="str">
        <f t="shared" si="9"/>
        <v>02</v>
      </c>
      <c r="E274" t="s">
        <v>198</v>
      </c>
      <c r="F274">
        <v>182</v>
      </c>
      <c r="G274">
        <v>93</v>
      </c>
      <c r="H274">
        <v>73</v>
      </c>
      <c r="I274">
        <v>58</v>
      </c>
      <c r="J274">
        <v>49</v>
      </c>
      <c r="K274">
        <v>43</v>
      </c>
      <c r="L274">
        <v>0</v>
      </c>
      <c r="M274">
        <v>2020</v>
      </c>
      <c r="N274">
        <f>VLOOKUP(E274, '2020D'!$A$2:$G$395, 2, FALSE)</f>
        <v>198</v>
      </c>
      <c r="O274">
        <f>VLOOKUP(E274, '2020D'!$A$2:$G$355, 3, FALSE)</f>
        <v>35656</v>
      </c>
      <c r="P274">
        <f>_2020[[#This Row],[最低排名]]-_2020[[#This Row],[同分人数]]+1</f>
        <v>35459</v>
      </c>
      <c r="Q274">
        <f>IF(O274&gt;=开始!$B$6, 1, 0)</f>
        <v>1</v>
      </c>
      <c r="R274">
        <f>_2020[[#This Row],[最低排名]]-开始!$B$6</f>
        <v>35656</v>
      </c>
    </row>
    <row r="275" spans="1:18">
      <c r="A275">
        <v>29601</v>
      </c>
      <c r="B275" t="s">
        <v>1749</v>
      </c>
      <c r="C275" t="str">
        <f t="shared" si="8"/>
        <v>京交海滨</v>
      </c>
      <c r="D275" t="str">
        <f t="shared" si="9"/>
        <v>01</v>
      </c>
      <c r="E275" t="s">
        <v>198</v>
      </c>
      <c r="F275">
        <v>193</v>
      </c>
      <c r="G275">
        <v>104</v>
      </c>
      <c r="H275">
        <v>74</v>
      </c>
      <c r="I275">
        <v>46</v>
      </c>
      <c r="J275">
        <v>46</v>
      </c>
      <c r="K275">
        <v>46</v>
      </c>
      <c r="L275">
        <v>0</v>
      </c>
      <c r="M275">
        <v>2020</v>
      </c>
      <c r="N275">
        <f>VLOOKUP(E275, '2020D'!$A$2:$G$395, 2, FALSE)</f>
        <v>198</v>
      </c>
      <c r="O275">
        <f>VLOOKUP(E275, '2020D'!$A$2:$G$355, 3, FALSE)</f>
        <v>35656</v>
      </c>
      <c r="P275">
        <f>_2020[[#This Row],[最低排名]]-_2020[[#This Row],[同分人数]]+1</f>
        <v>35459</v>
      </c>
      <c r="Q275">
        <f>IF(O275&gt;=开始!$B$6, 1, 0)</f>
        <v>1</v>
      </c>
      <c r="R275">
        <f>_2020[[#This Row],[最低排名]]-开始!$B$6</f>
        <v>35656</v>
      </c>
    </row>
    <row r="276" spans="1:18">
      <c r="A276">
        <v>29602</v>
      </c>
      <c r="B276" t="s">
        <v>1750</v>
      </c>
      <c r="C276" t="str">
        <f t="shared" si="8"/>
        <v>京交海滨</v>
      </c>
      <c r="D276" t="str">
        <f t="shared" si="9"/>
        <v>02</v>
      </c>
      <c r="E276" t="s">
        <v>1629</v>
      </c>
      <c r="M276">
        <v>2020</v>
      </c>
      <c r="N276" t="e">
        <f>VLOOKUP(E276, '2020D'!$A$2:$G$395, 2, FALSE)</f>
        <v>#N/A</v>
      </c>
      <c r="O276" t="e">
        <f>VLOOKUP(E276, '2020D'!$A$2:$G$355, 3, FALSE)</f>
        <v>#N/A</v>
      </c>
      <c r="P276" t="e">
        <f>_2020[[#This Row],[最低排名]]-_2020[[#This Row],[同分人数]]+1</f>
        <v>#N/A</v>
      </c>
      <c r="Q276" t="e">
        <f>IF(O276&gt;=开始!$B$6, 1, 0)</f>
        <v>#N/A</v>
      </c>
      <c r="R276" t="e">
        <f>_2020[[#This Row],[最低排名]]-开始!$B$6</f>
        <v>#N/A</v>
      </c>
    </row>
    <row r="277" spans="1:18">
      <c r="A277">
        <v>29603</v>
      </c>
      <c r="B277" t="s">
        <v>1751</v>
      </c>
      <c r="C277" t="str">
        <f t="shared" si="8"/>
        <v>京交海滨</v>
      </c>
      <c r="D277" t="str">
        <f t="shared" si="9"/>
        <v>03</v>
      </c>
      <c r="E277" t="s">
        <v>316</v>
      </c>
      <c r="F277">
        <v>177</v>
      </c>
      <c r="G277">
        <v>89</v>
      </c>
      <c r="H277">
        <v>79</v>
      </c>
      <c r="I277">
        <v>61</v>
      </c>
      <c r="J277">
        <v>46</v>
      </c>
      <c r="K277">
        <v>43</v>
      </c>
      <c r="L277">
        <v>0</v>
      </c>
      <c r="M277">
        <v>2020</v>
      </c>
      <c r="N277">
        <f>VLOOKUP(E277, '2020D'!$A$2:$G$395, 2, FALSE)</f>
        <v>171</v>
      </c>
      <c r="O277">
        <f>VLOOKUP(E277, '2020D'!$A$2:$G$355, 3, FALSE)</f>
        <v>35458</v>
      </c>
      <c r="P277">
        <f>_2020[[#This Row],[最低排名]]-_2020[[#This Row],[同分人数]]+1</f>
        <v>35288</v>
      </c>
      <c r="Q277">
        <f>IF(O277&gt;=开始!$B$6, 1, 0)</f>
        <v>1</v>
      </c>
      <c r="R277">
        <f>_2020[[#This Row],[最低排名]]-开始!$B$6</f>
        <v>35458</v>
      </c>
    </row>
    <row r="278" spans="1:18">
      <c r="A278">
        <v>29701</v>
      </c>
      <c r="B278" t="s">
        <v>406</v>
      </c>
      <c r="C278" t="str">
        <f t="shared" si="8"/>
        <v>河北环境</v>
      </c>
      <c r="D278" t="str">
        <f t="shared" si="9"/>
        <v>01</v>
      </c>
      <c r="E278" t="s">
        <v>513</v>
      </c>
      <c r="F278">
        <v>190</v>
      </c>
      <c r="G278">
        <v>99</v>
      </c>
      <c r="H278">
        <v>83</v>
      </c>
      <c r="I278">
        <v>55</v>
      </c>
      <c r="J278">
        <v>46</v>
      </c>
      <c r="K278">
        <v>46</v>
      </c>
      <c r="L278">
        <v>0</v>
      </c>
      <c r="M278">
        <v>2020</v>
      </c>
      <c r="N278">
        <f>VLOOKUP(E278, '2020D'!$A$2:$G$395, 2, FALSE)</f>
        <v>187</v>
      </c>
      <c r="O278">
        <f>VLOOKUP(E278, '2020D'!$A$2:$G$355, 3, FALSE)</f>
        <v>33055</v>
      </c>
      <c r="P278">
        <f>_2020[[#This Row],[最低排名]]-_2020[[#This Row],[同分人数]]+1</f>
        <v>32869</v>
      </c>
      <c r="Q278">
        <f>IF(O278&gt;=开始!$B$6, 1, 0)</f>
        <v>1</v>
      </c>
      <c r="R278">
        <f>_2020[[#This Row],[最低排名]]-开始!$B$6</f>
        <v>33055</v>
      </c>
    </row>
    <row r="279" spans="1:18">
      <c r="A279">
        <v>29702</v>
      </c>
      <c r="B279" t="s">
        <v>407</v>
      </c>
      <c r="C279" t="str">
        <f t="shared" si="8"/>
        <v>河北环境</v>
      </c>
      <c r="D279" t="str">
        <f t="shared" si="9"/>
        <v>02</v>
      </c>
      <c r="E279" t="s">
        <v>479</v>
      </c>
      <c r="F279">
        <v>200</v>
      </c>
      <c r="G279">
        <v>101</v>
      </c>
      <c r="H279">
        <v>72</v>
      </c>
      <c r="I279">
        <v>55</v>
      </c>
      <c r="J279">
        <v>52</v>
      </c>
      <c r="K279">
        <v>43</v>
      </c>
      <c r="L279">
        <v>0</v>
      </c>
      <c r="M279">
        <v>2020</v>
      </c>
      <c r="N279">
        <f>VLOOKUP(E279, '2020D'!$A$2:$G$395, 2, FALSE)</f>
        <v>175</v>
      </c>
      <c r="O279">
        <f>VLOOKUP(E279, '2020D'!$A$2:$G$355, 3, FALSE)</f>
        <v>32698</v>
      </c>
      <c r="P279">
        <f>_2020[[#This Row],[最低排名]]-_2020[[#This Row],[同分人数]]+1</f>
        <v>32524</v>
      </c>
      <c r="Q279">
        <f>IF(O279&gt;=开始!$B$6, 1, 0)</f>
        <v>1</v>
      </c>
      <c r="R279">
        <f>_2020[[#This Row],[最低排名]]-开始!$B$6</f>
        <v>32698</v>
      </c>
    </row>
    <row r="280" spans="1:18">
      <c r="A280">
        <v>29703</v>
      </c>
      <c r="B280" t="s">
        <v>409</v>
      </c>
      <c r="C280" t="str">
        <f t="shared" si="8"/>
        <v>河北环境</v>
      </c>
      <c r="D280" t="str">
        <f t="shared" si="9"/>
        <v>03</v>
      </c>
      <c r="E280" t="s">
        <v>383</v>
      </c>
      <c r="F280">
        <v>186</v>
      </c>
      <c r="G280">
        <v>95</v>
      </c>
      <c r="H280">
        <v>81</v>
      </c>
      <c r="I280">
        <v>58</v>
      </c>
      <c r="J280">
        <v>49</v>
      </c>
      <c r="K280">
        <v>49</v>
      </c>
      <c r="L280">
        <v>0</v>
      </c>
      <c r="M280">
        <v>2020</v>
      </c>
      <c r="N280">
        <f>VLOOKUP(E280, '2020D'!$A$2:$G$395, 2, FALSE)</f>
        <v>185</v>
      </c>
      <c r="O280">
        <f>VLOOKUP(E280, '2020D'!$A$2:$G$355, 3, FALSE)</f>
        <v>32523</v>
      </c>
      <c r="P280">
        <f>_2020[[#This Row],[最低排名]]-_2020[[#This Row],[同分人数]]+1</f>
        <v>32339</v>
      </c>
      <c r="Q280">
        <f>IF(O280&gt;=开始!$B$6, 1, 0)</f>
        <v>1</v>
      </c>
      <c r="R280">
        <f>_2020[[#This Row],[最低排名]]-开始!$B$6</f>
        <v>32523</v>
      </c>
    </row>
    <row r="281" spans="1:18">
      <c r="A281">
        <v>29704</v>
      </c>
      <c r="B281" t="s">
        <v>410</v>
      </c>
      <c r="C281" t="str">
        <f t="shared" si="8"/>
        <v>河北环境</v>
      </c>
      <c r="D281" t="str">
        <f t="shared" si="9"/>
        <v>04</v>
      </c>
      <c r="E281" t="s">
        <v>1548</v>
      </c>
      <c r="F281">
        <v>191</v>
      </c>
      <c r="G281">
        <v>96</v>
      </c>
      <c r="H281">
        <v>65</v>
      </c>
      <c r="I281">
        <v>49</v>
      </c>
      <c r="J281">
        <v>49</v>
      </c>
      <c r="K281">
        <v>49</v>
      </c>
      <c r="L281">
        <v>0</v>
      </c>
      <c r="M281">
        <v>2020</v>
      </c>
      <c r="N281">
        <f>VLOOKUP(E281, '2020D'!$A$2:$G$395, 2, FALSE)</f>
        <v>184</v>
      </c>
      <c r="O281">
        <f>VLOOKUP(E281, '2020D'!$A$2:$G$355, 3, FALSE)</f>
        <v>36005</v>
      </c>
      <c r="P281">
        <f>_2020[[#This Row],[最低排名]]-_2020[[#This Row],[同分人数]]+1</f>
        <v>35822</v>
      </c>
      <c r="Q281">
        <f>IF(O281&gt;=开始!$B$6, 1, 0)</f>
        <v>1</v>
      </c>
      <c r="R281">
        <f>_2020[[#This Row],[最低排名]]-开始!$B$6</f>
        <v>36005</v>
      </c>
    </row>
    <row r="282" spans="1:18">
      <c r="A282">
        <v>29801</v>
      </c>
      <c r="B282" t="s">
        <v>413</v>
      </c>
      <c r="C282" t="str">
        <f t="shared" si="8"/>
        <v>河北建工</v>
      </c>
      <c r="D282" t="str">
        <f t="shared" si="9"/>
        <v>01</v>
      </c>
      <c r="E282" t="s">
        <v>1629</v>
      </c>
      <c r="M282">
        <v>2020</v>
      </c>
      <c r="N282" t="e">
        <f>VLOOKUP(E282, '2020D'!$A$2:$G$395, 2, FALSE)</f>
        <v>#N/A</v>
      </c>
      <c r="O282" t="e">
        <f>VLOOKUP(E282, '2020D'!$A$2:$G$355, 3, FALSE)</f>
        <v>#N/A</v>
      </c>
      <c r="P282" t="e">
        <f>_2020[[#This Row],[最低排名]]-_2020[[#This Row],[同分人数]]+1</f>
        <v>#N/A</v>
      </c>
      <c r="Q282" t="e">
        <f>IF(O282&gt;=开始!$B$6, 1, 0)</f>
        <v>#N/A</v>
      </c>
      <c r="R282" t="e">
        <f>_2020[[#This Row],[最低排名]]-开始!$B$6</f>
        <v>#N/A</v>
      </c>
    </row>
    <row r="283" spans="1:18">
      <c r="A283">
        <v>31101</v>
      </c>
      <c r="B283" t="s">
        <v>418</v>
      </c>
      <c r="C283" t="str">
        <f t="shared" si="8"/>
        <v>太原科大</v>
      </c>
      <c r="D283" t="str">
        <f t="shared" si="9"/>
        <v>01</v>
      </c>
      <c r="E283" t="s">
        <v>1629</v>
      </c>
      <c r="M283">
        <v>2020</v>
      </c>
      <c r="N283" t="e">
        <f>VLOOKUP(E283, '2020D'!$A$2:$G$395, 2, FALSE)</f>
        <v>#N/A</v>
      </c>
      <c r="O283" t="e">
        <f>VLOOKUP(E283, '2020D'!$A$2:$G$355, 3, FALSE)</f>
        <v>#N/A</v>
      </c>
      <c r="P283" t="e">
        <f>_2020[[#This Row],[最低排名]]-_2020[[#This Row],[同分人数]]+1</f>
        <v>#N/A</v>
      </c>
      <c r="Q283" t="e">
        <f>IF(O283&gt;=开始!$B$6, 1, 0)</f>
        <v>#N/A</v>
      </c>
      <c r="R283" t="e">
        <f>_2020[[#This Row],[最低排名]]-开始!$B$6</f>
        <v>#N/A</v>
      </c>
    </row>
    <row r="284" spans="1:18">
      <c r="A284">
        <v>31201</v>
      </c>
      <c r="B284" t="s">
        <v>420</v>
      </c>
      <c r="C284" t="str">
        <f t="shared" si="8"/>
        <v>中北大学</v>
      </c>
      <c r="D284" t="str">
        <f t="shared" si="9"/>
        <v>01</v>
      </c>
      <c r="E284" t="s">
        <v>528</v>
      </c>
      <c r="F284">
        <v>197</v>
      </c>
      <c r="G284">
        <v>104</v>
      </c>
      <c r="H284">
        <v>105</v>
      </c>
      <c r="I284">
        <v>49</v>
      </c>
      <c r="J284">
        <v>46</v>
      </c>
      <c r="K284">
        <v>43</v>
      </c>
      <c r="L284">
        <v>0</v>
      </c>
      <c r="M284">
        <v>2020</v>
      </c>
      <c r="N284">
        <f>VLOOKUP(E284, '2020D'!$A$2:$G$395, 2, FALSE)</f>
        <v>206</v>
      </c>
      <c r="O284">
        <f>VLOOKUP(E284, '2020D'!$A$2:$G$355, 3, FALSE)</f>
        <v>29248</v>
      </c>
      <c r="P284">
        <f>_2020[[#This Row],[最低排名]]-_2020[[#This Row],[同分人数]]+1</f>
        <v>29043</v>
      </c>
      <c r="Q284">
        <f>IF(O284&gt;=开始!$B$6, 1, 0)</f>
        <v>1</v>
      </c>
      <c r="R284">
        <f>_2020[[#This Row],[最低排名]]-开始!$B$6</f>
        <v>29248</v>
      </c>
    </row>
    <row r="285" spans="1:18">
      <c r="A285">
        <v>31202</v>
      </c>
      <c r="B285" t="s">
        <v>421</v>
      </c>
      <c r="C285" t="str">
        <f t="shared" si="8"/>
        <v>中北大学</v>
      </c>
      <c r="D285" t="str">
        <f t="shared" si="9"/>
        <v>02</v>
      </c>
      <c r="E285" t="s">
        <v>1533</v>
      </c>
      <c r="F285">
        <v>178</v>
      </c>
      <c r="G285">
        <v>92</v>
      </c>
      <c r="H285">
        <v>74</v>
      </c>
      <c r="I285">
        <v>52</v>
      </c>
      <c r="J285">
        <v>52</v>
      </c>
      <c r="K285">
        <v>46</v>
      </c>
      <c r="L285">
        <v>0</v>
      </c>
      <c r="M285">
        <v>2020</v>
      </c>
      <c r="N285">
        <f>VLOOKUP(E285, '2020D'!$A$2:$G$395, 2, FALSE)</f>
        <v>150</v>
      </c>
      <c r="O285">
        <f>VLOOKUP(E285, '2020D'!$A$2:$G$355, 3, FALSE)</f>
        <v>36155</v>
      </c>
      <c r="P285">
        <f>_2020[[#This Row],[最低排名]]-_2020[[#This Row],[同分人数]]+1</f>
        <v>36006</v>
      </c>
      <c r="Q285">
        <f>IF(O285&gt;=开始!$B$6, 1, 0)</f>
        <v>1</v>
      </c>
      <c r="R285">
        <f>_2020[[#This Row],[最低排名]]-开始!$B$6</f>
        <v>36155</v>
      </c>
    </row>
    <row r="286" spans="1:18">
      <c r="A286">
        <v>31203</v>
      </c>
      <c r="B286" t="s">
        <v>1635</v>
      </c>
      <c r="C286" t="str">
        <f t="shared" si="8"/>
        <v>中北大学</v>
      </c>
      <c r="D286" t="str">
        <f t="shared" si="9"/>
        <v>03</v>
      </c>
      <c r="E286" t="s">
        <v>528</v>
      </c>
      <c r="F286">
        <v>206</v>
      </c>
      <c r="G286">
        <v>113</v>
      </c>
      <c r="H286">
        <v>72</v>
      </c>
      <c r="I286">
        <v>61</v>
      </c>
      <c r="J286">
        <v>55</v>
      </c>
      <c r="K286">
        <v>46</v>
      </c>
      <c r="L286">
        <v>0</v>
      </c>
      <c r="M286">
        <v>2020</v>
      </c>
      <c r="N286">
        <f>VLOOKUP(E286, '2020D'!$A$2:$G$395, 2, FALSE)</f>
        <v>206</v>
      </c>
      <c r="O286">
        <f>VLOOKUP(E286, '2020D'!$A$2:$G$355, 3, FALSE)</f>
        <v>29248</v>
      </c>
      <c r="P286">
        <f>_2020[[#This Row],[最低排名]]-_2020[[#This Row],[同分人数]]+1</f>
        <v>29043</v>
      </c>
      <c r="Q286">
        <f>IF(O286&gt;=开始!$B$6, 1, 0)</f>
        <v>1</v>
      </c>
      <c r="R286">
        <f>_2020[[#This Row],[最低排名]]-开始!$B$6</f>
        <v>29248</v>
      </c>
    </row>
    <row r="287" spans="1:18">
      <c r="A287">
        <v>31204</v>
      </c>
      <c r="B287" t="s">
        <v>1752</v>
      </c>
      <c r="C287" t="str">
        <f t="shared" si="8"/>
        <v>中北大学</v>
      </c>
      <c r="D287" t="str">
        <f t="shared" si="9"/>
        <v>04</v>
      </c>
      <c r="E287" t="s">
        <v>228</v>
      </c>
      <c r="F287">
        <v>195</v>
      </c>
      <c r="G287">
        <v>102</v>
      </c>
      <c r="H287">
        <v>73</v>
      </c>
      <c r="I287">
        <v>64</v>
      </c>
      <c r="J287">
        <v>55</v>
      </c>
      <c r="K287">
        <v>52</v>
      </c>
      <c r="L287">
        <v>0</v>
      </c>
      <c r="M287">
        <v>2020</v>
      </c>
      <c r="N287">
        <f>VLOOKUP(E287, '2020D'!$A$2:$G$395, 2, FALSE)</f>
        <v>217</v>
      </c>
      <c r="O287">
        <f>VLOOKUP(E287, '2020D'!$A$2:$G$355, 3, FALSE)</f>
        <v>29465</v>
      </c>
      <c r="P287">
        <f>_2020[[#This Row],[最低排名]]-_2020[[#This Row],[同分人数]]+1</f>
        <v>29249</v>
      </c>
      <c r="Q287">
        <f>IF(O287&gt;=开始!$B$6, 1, 0)</f>
        <v>1</v>
      </c>
      <c r="R287">
        <f>_2020[[#This Row],[最低排名]]-开始!$B$6</f>
        <v>29465</v>
      </c>
    </row>
    <row r="288" spans="1:18">
      <c r="A288">
        <v>31301</v>
      </c>
      <c r="B288" t="s">
        <v>422</v>
      </c>
      <c r="C288" t="str">
        <f t="shared" si="8"/>
        <v>太原理工</v>
      </c>
      <c r="D288" t="str">
        <f t="shared" si="9"/>
        <v>01</v>
      </c>
      <c r="E288" t="s">
        <v>79</v>
      </c>
      <c r="F288">
        <v>215</v>
      </c>
      <c r="G288">
        <v>114</v>
      </c>
      <c r="H288">
        <v>100</v>
      </c>
      <c r="I288">
        <v>64</v>
      </c>
      <c r="J288">
        <v>61</v>
      </c>
      <c r="K288">
        <v>61</v>
      </c>
      <c r="L288">
        <v>0</v>
      </c>
      <c r="M288">
        <v>2020</v>
      </c>
      <c r="N288">
        <f>VLOOKUP(E288, '2020D'!$A$2:$G$395, 2, FALSE)</f>
        <v>213</v>
      </c>
      <c r="O288">
        <f>VLOOKUP(E288, '2020D'!$A$2:$G$355, 3, FALSE)</f>
        <v>15358</v>
      </c>
      <c r="P288">
        <f>_2020[[#This Row],[最低排名]]-_2020[[#This Row],[同分人数]]+1</f>
        <v>15146</v>
      </c>
      <c r="Q288">
        <f>IF(O288&gt;=开始!$B$6, 1, 0)</f>
        <v>1</v>
      </c>
      <c r="R288">
        <f>_2020[[#This Row],[最低排名]]-开始!$B$6</f>
        <v>15358</v>
      </c>
    </row>
    <row r="289" spans="1:18">
      <c r="A289">
        <v>31302</v>
      </c>
      <c r="B289" t="s">
        <v>423</v>
      </c>
      <c r="C289" t="str">
        <f t="shared" si="8"/>
        <v>太原理工</v>
      </c>
      <c r="D289" t="str">
        <f t="shared" si="9"/>
        <v>02</v>
      </c>
      <c r="E289" t="s">
        <v>79</v>
      </c>
      <c r="F289">
        <v>222</v>
      </c>
      <c r="G289">
        <v>117</v>
      </c>
      <c r="H289">
        <v>99</v>
      </c>
      <c r="I289">
        <v>64</v>
      </c>
      <c r="J289">
        <v>61</v>
      </c>
      <c r="K289">
        <v>55</v>
      </c>
      <c r="L289">
        <v>0</v>
      </c>
      <c r="M289">
        <v>2020</v>
      </c>
      <c r="N289">
        <f>VLOOKUP(E289, '2020D'!$A$2:$G$395, 2, FALSE)</f>
        <v>213</v>
      </c>
      <c r="O289">
        <f>VLOOKUP(E289, '2020D'!$A$2:$G$355, 3, FALSE)</f>
        <v>15358</v>
      </c>
      <c r="P289">
        <f>_2020[[#This Row],[最低排名]]-_2020[[#This Row],[同分人数]]+1</f>
        <v>15146</v>
      </c>
      <c r="Q289">
        <f>IF(O289&gt;=开始!$B$6, 1, 0)</f>
        <v>1</v>
      </c>
      <c r="R289">
        <f>_2020[[#This Row],[最低排名]]-开始!$B$6</f>
        <v>15358</v>
      </c>
    </row>
    <row r="290" spans="1:18">
      <c r="A290">
        <v>31401</v>
      </c>
      <c r="B290" t="s">
        <v>425</v>
      </c>
      <c r="C290" t="str">
        <f t="shared" si="8"/>
        <v>山西农大</v>
      </c>
      <c r="D290" t="str">
        <f t="shared" si="9"/>
        <v>01</v>
      </c>
      <c r="E290" t="s">
        <v>440</v>
      </c>
      <c r="F290">
        <v>194</v>
      </c>
      <c r="G290">
        <v>100</v>
      </c>
      <c r="H290">
        <v>102</v>
      </c>
      <c r="I290">
        <v>52</v>
      </c>
      <c r="J290">
        <v>46</v>
      </c>
      <c r="K290">
        <v>43</v>
      </c>
      <c r="L290">
        <v>0</v>
      </c>
      <c r="M290">
        <v>2020</v>
      </c>
      <c r="N290">
        <f>VLOOKUP(E290, '2020D'!$A$2:$G$395, 2, FALSE)</f>
        <v>217</v>
      </c>
      <c r="O290">
        <f>VLOOKUP(E290, '2020D'!$A$2:$G$355, 3, FALSE)</f>
        <v>29881</v>
      </c>
      <c r="P290">
        <f>_2020[[#This Row],[最低排名]]-_2020[[#This Row],[同分人数]]+1</f>
        <v>29665</v>
      </c>
      <c r="Q290">
        <f>IF(O290&gt;=开始!$B$6, 1, 0)</f>
        <v>1</v>
      </c>
      <c r="R290">
        <f>_2020[[#This Row],[最低排名]]-开始!$B$6</f>
        <v>29881</v>
      </c>
    </row>
    <row r="291" spans="1:18">
      <c r="A291">
        <v>31402</v>
      </c>
      <c r="B291" t="s">
        <v>426</v>
      </c>
      <c r="C291" t="str">
        <f t="shared" si="8"/>
        <v>山西农大</v>
      </c>
      <c r="D291" t="str">
        <f t="shared" si="9"/>
        <v>02</v>
      </c>
      <c r="E291" t="s">
        <v>363</v>
      </c>
      <c r="F291">
        <v>178</v>
      </c>
      <c r="G291">
        <v>95</v>
      </c>
      <c r="H291">
        <v>90</v>
      </c>
      <c r="I291">
        <v>58</v>
      </c>
      <c r="J291">
        <v>55</v>
      </c>
      <c r="K291">
        <v>55</v>
      </c>
      <c r="L291">
        <v>0</v>
      </c>
      <c r="M291">
        <v>2020</v>
      </c>
      <c r="N291">
        <f>VLOOKUP(E291, '2020D'!$A$2:$G$395, 2, FALSE)</f>
        <v>222</v>
      </c>
      <c r="O291">
        <f>VLOOKUP(E291, '2020D'!$A$2:$G$355, 3, FALSE)</f>
        <v>30103</v>
      </c>
      <c r="P291">
        <f>_2020[[#This Row],[最低排名]]-_2020[[#This Row],[同分人数]]+1</f>
        <v>29882</v>
      </c>
      <c r="Q291">
        <f>IF(O291&gt;=开始!$B$6, 1, 0)</f>
        <v>1</v>
      </c>
      <c r="R291">
        <f>_2020[[#This Row],[最低排名]]-开始!$B$6</f>
        <v>30103</v>
      </c>
    </row>
    <row r="292" spans="1:18">
      <c r="A292">
        <v>31403</v>
      </c>
      <c r="B292" t="s">
        <v>428</v>
      </c>
      <c r="C292" t="str">
        <f t="shared" si="8"/>
        <v>山西农大</v>
      </c>
      <c r="D292" t="str">
        <f t="shared" si="9"/>
        <v>03</v>
      </c>
      <c r="E292" t="s">
        <v>398</v>
      </c>
      <c r="F292">
        <v>186</v>
      </c>
      <c r="G292">
        <v>95</v>
      </c>
      <c r="H292">
        <v>91</v>
      </c>
      <c r="I292">
        <v>61</v>
      </c>
      <c r="J292">
        <v>49</v>
      </c>
      <c r="K292">
        <v>46</v>
      </c>
      <c r="L292">
        <v>0</v>
      </c>
      <c r="M292">
        <v>2020</v>
      </c>
      <c r="N292">
        <f>VLOOKUP(E292, '2020D'!$A$2:$G$395, 2, FALSE)</f>
        <v>203</v>
      </c>
      <c r="O292">
        <f>VLOOKUP(E292, '2020D'!$A$2:$G$355, 3, FALSE)</f>
        <v>30723</v>
      </c>
      <c r="P292">
        <f>_2020[[#This Row],[最低排名]]-_2020[[#This Row],[同分人数]]+1</f>
        <v>30521</v>
      </c>
      <c r="Q292">
        <f>IF(O292&gt;=开始!$B$6, 1, 0)</f>
        <v>1</v>
      </c>
      <c r="R292">
        <f>_2020[[#This Row],[最低排名]]-开始!$B$6</f>
        <v>30723</v>
      </c>
    </row>
    <row r="293" spans="1:18">
      <c r="A293">
        <v>31501</v>
      </c>
      <c r="B293" t="s">
        <v>429</v>
      </c>
      <c r="C293" t="str">
        <f t="shared" si="8"/>
        <v>山西医大</v>
      </c>
      <c r="D293" t="str">
        <f t="shared" si="9"/>
        <v>01</v>
      </c>
      <c r="E293" t="s">
        <v>431</v>
      </c>
      <c r="F293">
        <v>203</v>
      </c>
      <c r="G293">
        <v>113</v>
      </c>
      <c r="H293">
        <v>94</v>
      </c>
      <c r="I293">
        <v>58</v>
      </c>
      <c r="J293">
        <v>55</v>
      </c>
      <c r="K293">
        <v>52</v>
      </c>
      <c r="L293">
        <v>0</v>
      </c>
      <c r="M293">
        <v>2020</v>
      </c>
      <c r="N293">
        <f>VLOOKUP(E293, '2020D'!$A$2:$G$395, 2, FALSE)</f>
        <v>221</v>
      </c>
      <c r="O293">
        <f>VLOOKUP(E293, '2020D'!$A$2:$G$355, 3, FALSE)</f>
        <v>24521</v>
      </c>
      <c r="P293">
        <f>_2020[[#This Row],[最低排名]]-_2020[[#This Row],[同分人数]]+1</f>
        <v>24301</v>
      </c>
      <c r="Q293">
        <f>IF(O293&gt;=开始!$B$6, 1, 0)</f>
        <v>1</v>
      </c>
      <c r="R293">
        <f>_2020[[#This Row],[最低排名]]-开始!$B$6</f>
        <v>24521</v>
      </c>
    </row>
    <row r="294" spans="1:18">
      <c r="A294">
        <v>31502</v>
      </c>
      <c r="B294" t="s">
        <v>430</v>
      </c>
      <c r="C294" t="str">
        <f t="shared" si="8"/>
        <v>山西医大</v>
      </c>
      <c r="D294" t="str">
        <f t="shared" si="9"/>
        <v>02</v>
      </c>
      <c r="E294" t="s">
        <v>230</v>
      </c>
      <c r="F294">
        <v>200</v>
      </c>
      <c r="G294">
        <v>111</v>
      </c>
      <c r="H294">
        <v>75</v>
      </c>
      <c r="I294">
        <v>64</v>
      </c>
      <c r="J294">
        <v>58</v>
      </c>
      <c r="K294">
        <v>46</v>
      </c>
      <c r="L294">
        <v>0</v>
      </c>
      <c r="M294">
        <v>2020</v>
      </c>
      <c r="N294">
        <f>VLOOKUP(E294, '2020D'!$A$2:$G$395, 2, FALSE)</f>
        <v>191</v>
      </c>
      <c r="O294">
        <f>VLOOKUP(E294, '2020D'!$A$2:$G$355, 3, FALSE)</f>
        <v>28629</v>
      </c>
      <c r="P294">
        <f>_2020[[#This Row],[最低排名]]-_2020[[#This Row],[同分人数]]+1</f>
        <v>28439</v>
      </c>
      <c r="Q294">
        <f>IF(O294&gt;=开始!$B$6, 1, 0)</f>
        <v>1</v>
      </c>
      <c r="R294">
        <f>_2020[[#This Row],[最低排名]]-开始!$B$6</f>
        <v>28629</v>
      </c>
    </row>
    <row r="295" spans="1:18">
      <c r="A295">
        <v>31601</v>
      </c>
      <c r="B295" t="s">
        <v>432</v>
      </c>
      <c r="C295" t="str">
        <f t="shared" si="8"/>
        <v>大同大学</v>
      </c>
      <c r="D295" t="str">
        <f t="shared" si="9"/>
        <v>01</v>
      </c>
      <c r="E295" t="s">
        <v>405</v>
      </c>
      <c r="F295">
        <v>196</v>
      </c>
      <c r="G295">
        <v>98</v>
      </c>
      <c r="H295">
        <v>93</v>
      </c>
      <c r="I295">
        <v>49</v>
      </c>
      <c r="J295">
        <v>46</v>
      </c>
      <c r="K295">
        <v>43</v>
      </c>
      <c r="L295">
        <v>0</v>
      </c>
      <c r="M295">
        <v>2020</v>
      </c>
      <c r="N295">
        <f>VLOOKUP(E295, '2020D'!$A$2:$G$395, 2, FALSE)</f>
        <v>192</v>
      </c>
      <c r="O295">
        <f>VLOOKUP(E295, '2020D'!$A$2:$G$355, 3, FALSE)</f>
        <v>31801</v>
      </c>
      <c r="P295">
        <f>_2020[[#This Row],[最低排名]]-_2020[[#This Row],[同分人数]]+1</f>
        <v>31610</v>
      </c>
      <c r="Q295">
        <f>IF(O295&gt;=开始!$B$6, 1, 0)</f>
        <v>1</v>
      </c>
      <c r="R295">
        <f>_2020[[#This Row],[最低排名]]-开始!$B$6</f>
        <v>31801</v>
      </c>
    </row>
    <row r="296" spans="1:18">
      <c r="A296">
        <v>31602</v>
      </c>
      <c r="B296" t="s">
        <v>434</v>
      </c>
      <c r="C296" t="str">
        <f t="shared" si="8"/>
        <v>大同大学</v>
      </c>
      <c r="D296" t="str">
        <f t="shared" si="9"/>
        <v>02</v>
      </c>
      <c r="E296" t="s">
        <v>221</v>
      </c>
      <c r="F296">
        <v>193</v>
      </c>
      <c r="G296">
        <v>98</v>
      </c>
      <c r="H296">
        <v>66</v>
      </c>
      <c r="I296">
        <v>58</v>
      </c>
      <c r="J296">
        <v>49</v>
      </c>
      <c r="K296">
        <v>43</v>
      </c>
      <c r="L296">
        <v>0</v>
      </c>
      <c r="M296">
        <v>2020</v>
      </c>
      <c r="N296">
        <f>VLOOKUP(E296, '2020D'!$A$2:$G$395, 2, FALSE)</f>
        <v>178</v>
      </c>
      <c r="O296">
        <f>VLOOKUP(E296, '2020D'!$A$2:$G$355, 3, FALSE)</f>
        <v>34945</v>
      </c>
      <c r="P296">
        <f>_2020[[#This Row],[最低排名]]-_2020[[#This Row],[同分人数]]+1</f>
        <v>34768</v>
      </c>
      <c r="Q296">
        <f>IF(O296&gt;=开始!$B$6, 1, 0)</f>
        <v>1</v>
      </c>
      <c r="R296">
        <f>_2020[[#This Row],[最低排名]]-开始!$B$6</f>
        <v>34945</v>
      </c>
    </row>
    <row r="297" spans="1:18">
      <c r="A297">
        <v>31701</v>
      </c>
      <c r="B297" t="s">
        <v>435</v>
      </c>
      <c r="C297" t="str">
        <f t="shared" si="8"/>
        <v>忻州师院</v>
      </c>
      <c r="D297" t="str">
        <f t="shared" si="9"/>
        <v>01</v>
      </c>
      <c r="E297" t="s">
        <v>230</v>
      </c>
      <c r="F297">
        <v>206</v>
      </c>
      <c r="G297">
        <v>106</v>
      </c>
      <c r="H297">
        <v>99</v>
      </c>
      <c r="I297">
        <v>46</v>
      </c>
      <c r="J297">
        <v>46</v>
      </c>
      <c r="K297">
        <v>46</v>
      </c>
      <c r="L297">
        <v>0</v>
      </c>
      <c r="M297">
        <v>2020</v>
      </c>
      <c r="N297">
        <f>VLOOKUP(E297, '2020D'!$A$2:$G$395, 2, FALSE)</f>
        <v>191</v>
      </c>
      <c r="O297">
        <f>VLOOKUP(E297, '2020D'!$A$2:$G$355, 3, FALSE)</f>
        <v>28629</v>
      </c>
      <c r="P297">
        <f>_2020[[#This Row],[最低排名]]-_2020[[#This Row],[同分人数]]+1</f>
        <v>28439</v>
      </c>
      <c r="Q297">
        <f>IF(O297&gt;=开始!$B$6, 1, 0)</f>
        <v>1</v>
      </c>
      <c r="R297">
        <f>_2020[[#This Row],[最低排名]]-开始!$B$6</f>
        <v>28629</v>
      </c>
    </row>
    <row r="298" spans="1:18">
      <c r="A298">
        <v>31702</v>
      </c>
      <c r="B298" t="s">
        <v>436</v>
      </c>
      <c r="C298" t="str">
        <f t="shared" si="8"/>
        <v>忻州师院</v>
      </c>
      <c r="D298" t="str">
        <f t="shared" si="9"/>
        <v>02</v>
      </c>
      <c r="E298" t="s">
        <v>228</v>
      </c>
      <c r="F298">
        <v>172</v>
      </c>
      <c r="G298">
        <v>107</v>
      </c>
      <c r="H298">
        <v>87</v>
      </c>
      <c r="I298">
        <v>67</v>
      </c>
      <c r="J298">
        <v>61</v>
      </c>
      <c r="K298">
        <v>52</v>
      </c>
      <c r="L298">
        <v>0</v>
      </c>
      <c r="M298">
        <v>2020</v>
      </c>
      <c r="N298">
        <f>VLOOKUP(E298, '2020D'!$A$2:$G$395, 2, FALSE)</f>
        <v>217</v>
      </c>
      <c r="O298">
        <f>VLOOKUP(E298, '2020D'!$A$2:$G$355, 3, FALSE)</f>
        <v>29465</v>
      </c>
      <c r="P298">
        <f>_2020[[#This Row],[最低排名]]-_2020[[#This Row],[同分人数]]+1</f>
        <v>29249</v>
      </c>
      <c r="Q298">
        <f>IF(O298&gt;=开始!$B$6, 1, 0)</f>
        <v>1</v>
      </c>
      <c r="R298">
        <f>_2020[[#This Row],[最低排名]]-开始!$B$6</f>
        <v>29465</v>
      </c>
    </row>
    <row r="299" spans="1:18">
      <c r="A299">
        <v>31703</v>
      </c>
      <c r="B299" t="s">
        <v>437</v>
      </c>
      <c r="C299" t="str">
        <f t="shared" si="8"/>
        <v>忻州师院</v>
      </c>
      <c r="D299" t="str">
        <f t="shared" si="9"/>
        <v>03</v>
      </c>
      <c r="E299" t="s">
        <v>528</v>
      </c>
      <c r="F299">
        <v>203</v>
      </c>
      <c r="G299">
        <v>110</v>
      </c>
      <c r="H299">
        <v>81</v>
      </c>
      <c r="I299">
        <v>61</v>
      </c>
      <c r="J299">
        <v>52</v>
      </c>
      <c r="K299">
        <v>43</v>
      </c>
      <c r="L299">
        <v>0</v>
      </c>
      <c r="M299">
        <v>2020</v>
      </c>
      <c r="N299">
        <f>VLOOKUP(E299, '2020D'!$A$2:$G$395, 2, FALSE)</f>
        <v>206</v>
      </c>
      <c r="O299">
        <f>VLOOKUP(E299, '2020D'!$A$2:$G$355, 3, FALSE)</f>
        <v>29248</v>
      </c>
      <c r="P299">
        <f>_2020[[#This Row],[最低排名]]-_2020[[#This Row],[同分人数]]+1</f>
        <v>29043</v>
      </c>
      <c r="Q299">
        <f>IF(O299&gt;=开始!$B$6, 1, 0)</f>
        <v>1</v>
      </c>
      <c r="R299">
        <f>_2020[[#This Row],[最低排名]]-开始!$B$6</f>
        <v>29248</v>
      </c>
    </row>
    <row r="300" spans="1:18">
      <c r="A300">
        <v>31704</v>
      </c>
      <c r="B300" t="s">
        <v>438</v>
      </c>
      <c r="C300" t="str">
        <f t="shared" si="8"/>
        <v>忻州师院</v>
      </c>
      <c r="D300" t="str">
        <f t="shared" si="9"/>
        <v>04</v>
      </c>
      <c r="E300" t="s">
        <v>701</v>
      </c>
      <c r="F300">
        <v>193</v>
      </c>
      <c r="G300">
        <v>97</v>
      </c>
      <c r="H300">
        <v>83</v>
      </c>
      <c r="I300">
        <v>58</v>
      </c>
      <c r="J300">
        <v>55</v>
      </c>
      <c r="K300">
        <v>55</v>
      </c>
      <c r="L300">
        <v>0</v>
      </c>
      <c r="M300">
        <v>2020</v>
      </c>
      <c r="N300">
        <f>VLOOKUP(E300, '2020D'!$A$2:$G$395, 2, FALSE)</f>
        <v>218</v>
      </c>
      <c r="O300">
        <f>VLOOKUP(E300, '2020D'!$A$2:$G$355, 3, FALSE)</f>
        <v>28438</v>
      </c>
      <c r="P300">
        <f>_2020[[#This Row],[最低排名]]-_2020[[#This Row],[同分人数]]+1</f>
        <v>28221</v>
      </c>
      <c r="Q300">
        <f>IF(O300&gt;=开始!$B$6, 1, 0)</f>
        <v>1</v>
      </c>
      <c r="R300">
        <f>_2020[[#This Row],[最低排名]]-开始!$B$6</f>
        <v>28438</v>
      </c>
    </row>
    <row r="301" spans="1:18">
      <c r="A301">
        <v>31705</v>
      </c>
      <c r="B301" t="s">
        <v>439</v>
      </c>
      <c r="C301" t="str">
        <f t="shared" si="8"/>
        <v>忻州师院</v>
      </c>
      <c r="D301" t="str">
        <f t="shared" si="9"/>
        <v>05</v>
      </c>
      <c r="E301" t="s">
        <v>701</v>
      </c>
      <c r="F301">
        <v>194</v>
      </c>
      <c r="G301">
        <v>98</v>
      </c>
      <c r="H301">
        <v>85</v>
      </c>
      <c r="I301">
        <v>70</v>
      </c>
      <c r="J301">
        <v>49</v>
      </c>
      <c r="K301">
        <v>46</v>
      </c>
      <c r="L301">
        <v>0</v>
      </c>
      <c r="M301">
        <v>2020</v>
      </c>
      <c r="N301">
        <f>VLOOKUP(E301, '2020D'!$A$2:$G$395, 2, FALSE)</f>
        <v>218</v>
      </c>
      <c r="O301">
        <f>VLOOKUP(E301, '2020D'!$A$2:$G$355, 3, FALSE)</f>
        <v>28438</v>
      </c>
      <c r="P301">
        <f>_2020[[#This Row],[最低排名]]-_2020[[#This Row],[同分人数]]+1</f>
        <v>28221</v>
      </c>
      <c r="Q301">
        <f>IF(O301&gt;=开始!$B$6, 1, 0)</f>
        <v>1</v>
      </c>
      <c r="R301">
        <f>_2020[[#This Row],[最低排名]]-开始!$B$6</f>
        <v>28438</v>
      </c>
    </row>
    <row r="302" spans="1:18">
      <c r="A302">
        <v>31801</v>
      </c>
      <c r="B302" t="s">
        <v>441</v>
      </c>
      <c r="C302" t="str">
        <f t="shared" si="8"/>
        <v>山西财大</v>
      </c>
      <c r="D302" t="str">
        <f t="shared" si="9"/>
        <v>01</v>
      </c>
      <c r="E302" t="s">
        <v>187</v>
      </c>
      <c r="F302">
        <v>214</v>
      </c>
      <c r="G302">
        <v>107</v>
      </c>
      <c r="H302">
        <v>78</v>
      </c>
      <c r="I302">
        <v>55</v>
      </c>
      <c r="J302">
        <v>52</v>
      </c>
      <c r="K302">
        <v>49</v>
      </c>
      <c r="L302">
        <v>0</v>
      </c>
      <c r="M302">
        <v>2020</v>
      </c>
      <c r="N302">
        <f>VLOOKUP(E302, '2020D'!$A$2:$G$395, 2, FALSE)</f>
        <v>217</v>
      </c>
      <c r="O302">
        <f>VLOOKUP(E302, '2020D'!$A$2:$G$355, 3, FALSE)</f>
        <v>27625</v>
      </c>
      <c r="P302">
        <f>_2020[[#This Row],[最低排名]]-_2020[[#This Row],[同分人数]]+1</f>
        <v>27409</v>
      </c>
      <c r="Q302">
        <f>IF(O302&gt;=开始!$B$6, 1, 0)</f>
        <v>1</v>
      </c>
      <c r="R302">
        <f>_2020[[#This Row],[最低排名]]-开始!$B$6</f>
        <v>27625</v>
      </c>
    </row>
    <row r="303" spans="1:18">
      <c r="A303">
        <v>31802</v>
      </c>
      <c r="B303" t="s">
        <v>442</v>
      </c>
      <c r="C303" t="str">
        <f t="shared" si="8"/>
        <v>山西财大</v>
      </c>
      <c r="D303" t="str">
        <f t="shared" si="9"/>
        <v>02</v>
      </c>
      <c r="E303" t="s">
        <v>209</v>
      </c>
      <c r="F303">
        <v>171</v>
      </c>
      <c r="G303">
        <v>102</v>
      </c>
      <c r="H303">
        <v>82</v>
      </c>
      <c r="I303">
        <v>61</v>
      </c>
      <c r="J303">
        <v>52</v>
      </c>
      <c r="K303">
        <v>49</v>
      </c>
      <c r="L303">
        <v>0</v>
      </c>
      <c r="M303">
        <v>2020</v>
      </c>
      <c r="N303">
        <f>VLOOKUP(E303, '2020D'!$A$2:$G$395, 2, FALSE)</f>
        <v>163</v>
      </c>
      <c r="O303">
        <f>VLOOKUP(E303, '2020D'!$A$2:$G$355, 3, FALSE)</f>
        <v>33931</v>
      </c>
      <c r="P303">
        <f>_2020[[#This Row],[最低排名]]-_2020[[#This Row],[同分人数]]+1</f>
        <v>33769</v>
      </c>
      <c r="Q303">
        <f>IF(O303&gt;=开始!$B$6, 1, 0)</f>
        <v>1</v>
      </c>
      <c r="R303">
        <f>_2020[[#This Row],[最低排名]]-开始!$B$6</f>
        <v>33931</v>
      </c>
    </row>
    <row r="304" spans="1:18">
      <c r="A304">
        <v>31803</v>
      </c>
      <c r="B304" t="s">
        <v>443</v>
      </c>
      <c r="C304" t="str">
        <f t="shared" si="8"/>
        <v>山西财大</v>
      </c>
      <c r="D304" t="str">
        <f t="shared" si="9"/>
        <v>03</v>
      </c>
      <c r="E304" t="s">
        <v>335</v>
      </c>
      <c r="F304">
        <v>205</v>
      </c>
      <c r="G304">
        <v>112</v>
      </c>
      <c r="H304">
        <v>95</v>
      </c>
      <c r="I304">
        <v>58</v>
      </c>
      <c r="J304">
        <v>46</v>
      </c>
      <c r="K304">
        <v>43</v>
      </c>
      <c r="L304">
        <v>0</v>
      </c>
      <c r="M304">
        <v>2020</v>
      </c>
      <c r="N304">
        <f>VLOOKUP(E304, '2020D'!$A$2:$G$395, 2, FALSE)</f>
        <v>210</v>
      </c>
      <c r="O304">
        <f>VLOOKUP(E304, '2020D'!$A$2:$G$355, 3, FALSE)</f>
        <v>27835</v>
      </c>
      <c r="P304">
        <f>_2020[[#This Row],[最低排名]]-_2020[[#This Row],[同分人数]]+1</f>
        <v>27626</v>
      </c>
      <c r="Q304">
        <f>IF(O304&gt;=开始!$B$6, 1, 0)</f>
        <v>1</v>
      </c>
      <c r="R304">
        <f>_2020[[#This Row],[最低排名]]-开始!$B$6</f>
        <v>27835</v>
      </c>
    </row>
    <row r="305" spans="1:18">
      <c r="A305">
        <v>31901</v>
      </c>
      <c r="B305" t="s">
        <v>444</v>
      </c>
      <c r="C305" t="str">
        <f t="shared" si="8"/>
        <v>山西中医</v>
      </c>
      <c r="D305" t="str">
        <f t="shared" si="9"/>
        <v>01</v>
      </c>
      <c r="E305" t="s">
        <v>165</v>
      </c>
      <c r="F305">
        <v>207</v>
      </c>
      <c r="G305">
        <v>112</v>
      </c>
      <c r="H305">
        <v>74</v>
      </c>
      <c r="I305">
        <v>67</v>
      </c>
      <c r="J305">
        <v>55</v>
      </c>
      <c r="K305">
        <v>52</v>
      </c>
      <c r="L305">
        <v>0</v>
      </c>
      <c r="M305">
        <v>2020</v>
      </c>
      <c r="N305">
        <f>VLOOKUP(E305, '2020D'!$A$2:$G$395, 2, FALSE)</f>
        <v>216</v>
      </c>
      <c r="O305">
        <f>VLOOKUP(E305, '2020D'!$A$2:$G$355, 3, FALSE)</f>
        <v>26117</v>
      </c>
      <c r="P305">
        <f>_2020[[#This Row],[最低排名]]-_2020[[#This Row],[同分人数]]+1</f>
        <v>25902</v>
      </c>
      <c r="Q305">
        <f>IF(O305&gt;=开始!$B$6, 1, 0)</f>
        <v>1</v>
      </c>
      <c r="R305">
        <f>_2020[[#This Row],[最低排名]]-开始!$B$6</f>
        <v>26117</v>
      </c>
    </row>
    <row r="306" spans="1:18">
      <c r="A306">
        <v>31902</v>
      </c>
      <c r="B306" t="s">
        <v>1558</v>
      </c>
      <c r="C306" t="str">
        <f t="shared" si="8"/>
        <v>山西中医</v>
      </c>
      <c r="D306" t="str">
        <f t="shared" si="9"/>
        <v>02</v>
      </c>
      <c r="E306" t="s">
        <v>387</v>
      </c>
      <c r="F306">
        <v>197</v>
      </c>
      <c r="G306">
        <v>104</v>
      </c>
      <c r="H306">
        <v>96</v>
      </c>
      <c r="I306">
        <v>55</v>
      </c>
      <c r="J306">
        <v>52</v>
      </c>
      <c r="K306">
        <v>46</v>
      </c>
      <c r="L306">
        <v>0</v>
      </c>
      <c r="M306">
        <v>2020</v>
      </c>
      <c r="N306">
        <f>VLOOKUP(E306, '2020D'!$A$2:$G$395, 2, FALSE)</f>
        <v>204</v>
      </c>
      <c r="O306">
        <f>VLOOKUP(E306, '2020D'!$A$2:$G$355, 3, FALSE)</f>
        <v>28039</v>
      </c>
      <c r="P306">
        <f>_2020[[#This Row],[最低排名]]-_2020[[#This Row],[同分人数]]+1</f>
        <v>27836</v>
      </c>
      <c r="Q306">
        <f>IF(O306&gt;=开始!$B$6, 1, 0)</f>
        <v>1</v>
      </c>
      <c r="R306">
        <f>_2020[[#This Row],[最低排名]]-开始!$B$6</f>
        <v>28039</v>
      </c>
    </row>
    <row r="307" spans="1:18">
      <c r="A307">
        <v>32001</v>
      </c>
      <c r="B307" t="s">
        <v>445</v>
      </c>
      <c r="C307" t="str">
        <f t="shared" si="8"/>
        <v>吕梁学院</v>
      </c>
      <c r="D307" t="str">
        <f t="shared" si="9"/>
        <v>01</v>
      </c>
      <c r="E307" t="s">
        <v>383</v>
      </c>
      <c r="F307">
        <v>182</v>
      </c>
      <c r="G307">
        <v>100</v>
      </c>
      <c r="H307">
        <v>61</v>
      </c>
      <c r="I307">
        <v>64</v>
      </c>
      <c r="J307">
        <v>58</v>
      </c>
      <c r="K307">
        <v>58</v>
      </c>
      <c r="L307">
        <v>0</v>
      </c>
      <c r="M307">
        <v>2020</v>
      </c>
      <c r="N307">
        <f>VLOOKUP(E307, '2020D'!$A$2:$G$395, 2, FALSE)</f>
        <v>185</v>
      </c>
      <c r="O307">
        <f>VLOOKUP(E307, '2020D'!$A$2:$G$355, 3, FALSE)</f>
        <v>32523</v>
      </c>
      <c r="P307">
        <f>_2020[[#This Row],[最低排名]]-_2020[[#This Row],[同分人数]]+1</f>
        <v>32339</v>
      </c>
      <c r="Q307">
        <f>IF(O307&gt;=开始!$B$6, 1, 0)</f>
        <v>1</v>
      </c>
      <c r="R307">
        <f>_2020[[#This Row],[最低排名]]-开始!$B$6</f>
        <v>32523</v>
      </c>
    </row>
    <row r="308" spans="1:18">
      <c r="A308">
        <v>32002</v>
      </c>
      <c r="B308" t="s">
        <v>446</v>
      </c>
      <c r="C308" t="str">
        <f t="shared" si="8"/>
        <v>吕梁学院</v>
      </c>
      <c r="D308" t="str">
        <f t="shared" si="9"/>
        <v>02</v>
      </c>
      <c r="E308" t="s">
        <v>1533</v>
      </c>
      <c r="F308">
        <v>188</v>
      </c>
      <c r="G308">
        <v>115</v>
      </c>
      <c r="H308">
        <v>85</v>
      </c>
      <c r="I308">
        <v>46</v>
      </c>
      <c r="J308">
        <v>43</v>
      </c>
      <c r="K308">
        <v>40</v>
      </c>
      <c r="L308">
        <v>0</v>
      </c>
      <c r="M308">
        <v>2020</v>
      </c>
      <c r="N308">
        <f>VLOOKUP(E308, '2020D'!$A$2:$G$395, 2, FALSE)</f>
        <v>150</v>
      </c>
      <c r="O308">
        <f>VLOOKUP(E308, '2020D'!$A$2:$G$355, 3, FALSE)</f>
        <v>36155</v>
      </c>
      <c r="P308">
        <f>_2020[[#This Row],[最低排名]]-_2020[[#This Row],[同分人数]]+1</f>
        <v>36006</v>
      </c>
      <c r="Q308">
        <f>IF(O308&gt;=开始!$B$6, 1, 0)</f>
        <v>1</v>
      </c>
      <c r="R308">
        <f>_2020[[#This Row],[最低排名]]-开始!$B$6</f>
        <v>36155</v>
      </c>
    </row>
    <row r="309" spans="1:18">
      <c r="A309">
        <v>32101</v>
      </c>
      <c r="B309" t="s">
        <v>1753</v>
      </c>
      <c r="C309" t="str">
        <f t="shared" si="8"/>
        <v>山西传媒</v>
      </c>
      <c r="D309" t="str">
        <f t="shared" si="9"/>
        <v>01</v>
      </c>
      <c r="E309" t="s">
        <v>50</v>
      </c>
      <c r="F309">
        <v>176</v>
      </c>
      <c r="G309">
        <v>98</v>
      </c>
      <c r="H309">
        <v>99</v>
      </c>
      <c r="I309">
        <v>61</v>
      </c>
      <c r="J309">
        <v>52</v>
      </c>
      <c r="K309">
        <v>43</v>
      </c>
      <c r="L309">
        <v>0</v>
      </c>
      <c r="M309">
        <v>2020</v>
      </c>
      <c r="N309">
        <f>VLOOKUP(E309, '2020D'!$A$2:$G$395, 2, FALSE)</f>
        <v>179</v>
      </c>
      <c r="O309">
        <f>VLOOKUP(E309, '2020D'!$A$2:$G$355, 3, FALSE)</f>
        <v>31075</v>
      </c>
      <c r="P309">
        <f>_2020[[#This Row],[最低排名]]-_2020[[#This Row],[同分人数]]+1</f>
        <v>30897</v>
      </c>
      <c r="Q309">
        <f>IF(O309&gt;=开始!$B$6, 1, 0)</f>
        <v>1</v>
      </c>
      <c r="R309">
        <f>_2020[[#This Row],[最低排名]]-开始!$B$6</f>
        <v>31075</v>
      </c>
    </row>
    <row r="310" spans="1:18">
      <c r="A310">
        <v>32201</v>
      </c>
      <c r="B310" t="s">
        <v>1754</v>
      </c>
      <c r="C310" t="str">
        <f t="shared" si="8"/>
        <v>太理科技</v>
      </c>
      <c r="D310" t="str">
        <f t="shared" si="9"/>
        <v>01</v>
      </c>
      <c r="E310" t="s">
        <v>1542</v>
      </c>
      <c r="F310">
        <v>184</v>
      </c>
      <c r="G310">
        <v>95</v>
      </c>
      <c r="H310">
        <v>79</v>
      </c>
      <c r="I310">
        <v>49</v>
      </c>
      <c r="J310">
        <v>46</v>
      </c>
      <c r="K310">
        <v>43</v>
      </c>
      <c r="L310">
        <v>0</v>
      </c>
      <c r="M310">
        <v>2020</v>
      </c>
      <c r="N310">
        <f>VLOOKUP(E310, '2020D'!$A$2:$G$395, 2, FALSE)</f>
        <v>135</v>
      </c>
      <c r="O310">
        <f>VLOOKUP(E310, '2020D'!$A$2:$G$355, 3, FALSE)</f>
        <v>36290</v>
      </c>
      <c r="P310">
        <f>_2020[[#This Row],[最低排名]]-_2020[[#This Row],[同分人数]]+1</f>
        <v>36156</v>
      </c>
      <c r="Q310">
        <f>IF(O310&gt;=开始!$B$6, 1, 0)</f>
        <v>1</v>
      </c>
      <c r="R310">
        <f>_2020[[#This Row],[最低排名]]-开始!$B$6</f>
        <v>36290</v>
      </c>
    </row>
    <row r="311" spans="1:18">
      <c r="A311">
        <v>32202</v>
      </c>
      <c r="B311" t="s">
        <v>1755</v>
      </c>
      <c r="C311" t="str">
        <f t="shared" si="8"/>
        <v>太理科技</v>
      </c>
      <c r="D311" t="str">
        <f t="shared" si="9"/>
        <v>02</v>
      </c>
      <c r="E311" t="s">
        <v>1629</v>
      </c>
      <c r="M311">
        <v>2020</v>
      </c>
      <c r="N311" t="e">
        <f>VLOOKUP(E311, '2020D'!$A$2:$G$395, 2, FALSE)</f>
        <v>#N/A</v>
      </c>
      <c r="O311" t="e">
        <f>VLOOKUP(E311, '2020D'!$A$2:$G$355, 3, FALSE)</f>
        <v>#N/A</v>
      </c>
      <c r="P311" t="e">
        <f>_2020[[#This Row],[最低排名]]-_2020[[#This Row],[同分人数]]+1</f>
        <v>#N/A</v>
      </c>
      <c r="Q311" t="e">
        <f>IF(O311&gt;=开始!$B$6, 1, 0)</f>
        <v>#N/A</v>
      </c>
      <c r="R311" t="e">
        <f>_2020[[#This Row],[最低排名]]-开始!$B$6</f>
        <v>#N/A</v>
      </c>
    </row>
    <row r="312" spans="1:18">
      <c r="A312">
        <v>32203</v>
      </c>
      <c r="B312" t="s">
        <v>1756</v>
      </c>
      <c r="C312" t="str">
        <f t="shared" si="8"/>
        <v>太理科技</v>
      </c>
      <c r="D312" t="str">
        <f t="shared" si="9"/>
        <v>03</v>
      </c>
      <c r="E312" t="s">
        <v>1534</v>
      </c>
      <c r="F312">
        <v>156</v>
      </c>
      <c r="G312">
        <v>92</v>
      </c>
      <c r="H312">
        <v>76</v>
      </c>
      <c r="I312">
        <v>58</v>
      </c>
      <c r="J312">
        <v>55</v>
      </c>
      <c r="K312">
        <v>55</v>
      </c>
      <c r="L312">
        <v>0</v>
      </c>
      <c r="M312">
        <v>2020</v>
      </c>
      <c r="N312">
        <f>VLOOKUP(E312, '2020D'!$A$2:$G$395, 2, FALSE)</f>
        <v>147</v>
      </c>
      <c r="O312">
        <f>VLOOKUP(E312, '2020D'!$A$2:$G$355, 3, FALSE)</f>
        <v>36437</v>
      </c>
      <c r="P312">
        <f>_2020[[#This Row],[最低排名]]-_2020[[#This Row],[同分人数]]+1</f>
        <v>36291</v>
      </c>
      <c r="Q312">
        <f>IF(O312&gt;=开始!$B$6, 1, 0)</f>
        <v>1</v>
      </c>
      <c r="R312">
        <f>_2020[[#This Row],[最低排名]]-开始!$B$6</f>
        <v>36437</v>
      </c>
    </row>
    <row r="313" spans="1:18">
      <c r="A313">
        <v>32301</v>
      </c>
      <c r="B313" t="s">
        <v>449</v>
      </c>
      <c r="C313" t="str">
        <f t="shared" si="8"/>
        <v>山西大学</v>
      </c>
      <c r="D313" t="str">
        <f t="shared" si="9"/>
        <v>01</v>
      </c>
      <c r="E313" t="s">
        <v>141</v>
      </c>
      <c r="F313">
        <v>196</v>
      </c>
      <c r="G313">
        <v>99</v>
      </c>
      <c r="H313">
        <v>103</v>
      </c>
      <c r="I313">
        <v>58</v>
      </c>
      <c r="J313">
        <v>58</v>
      </c>
      <c r="K313">
        <v>55</v>
      </c>
      <c r="L313">
        <v>0</v>
      </c>
      <c r="M313">
        <v>2020</v>
      </c>
      <c r="N313">
        <f>VLOOKUP(E313, '2020D'!$A$2:$G$395, 2, FALSE)</f>
        <v>255</v>
      </c>
      <c r="O313">
        <f>VLOOKUP(E313, '2020D'!$A$2:$G$355, 3, FALSE)</f>
        <v>22810</v>
      </c>
      <c r="P313">
        <f>_2020[[#This Row],[最低排名]]-_2020[[#This Row],[同分人数]]+1</f>
        <v>22556</v>
      </c>
      <c r="Q313">
        <f>IF(O313&gt;=开始!$B$6, 1, 0)</f>
        <v>1</v>
      </c>
      <c r="R313">
        <f>_2020[[#This Row],[最低排名]]-开始!$B$6</f>
        <v>22810</v>
      </c>
    </row>
    <row r="314" spans="1:18">
      <c r="A314">
        <v>32302</v>
      </c>
      <c r="B314" t="s">
        <v>451</v>
      </c>
      <c r="C314" t="str">
        <f t="shared" si="8"/>
        <v>山西大学</v>
      </c>
      <c r="D314" t="str">
        <f t="shared" si="9"/>
        <v>02</v>
      </c>
      <c r="E314" t="s">
        <v>577</v>
      </c>
      <c r="F314">
        <v>225</v>
      </c>
      <c r="G314">
        <v>128</v>
      </c>
      <c r="H314">
        <v>103</v>
      </c>
      <c r="I314">
        <v>52</v>
      </c>
      <c r="J314">
        <v>49</v>
      </c>
      <c r="K314">
        <v>49</v>
      </c>
      <c r="L314">
        <v>0</v>
      </c>
      <c r="M314">
        <v>2020</v>
      </c>
      <c r="N314">
        <f>VLOOKUP(E314, '2020D'!$A$2:$G$395, 2, FALSE)</f>
        <v>252</v>
      </c>
      <c r="O314">
        <f>VLOOKUP(E314, '2020D'!$A$2:$G$355, 3, FALSE)</f>
        <v>20868</v>
      </c>
      <c r="P314">
        <f>_2020[[#This Row],[最低排名]]-_2020[[#This Row],[同分人数]]+1</f>
        <v>20617</v>
      </c>
      <c r="Q314">
        <f>IF(O314&gt;=开始!$B$6, 1, 0)</f>
        <v>1</v>
      </c>
      <c r="R314">
        <f>_2020[[#This Row],[最低排名]]-开始!$B$6</f>
        <v>20868</v>
      </c>
    </row>
    <row r="315" spans="1:18">
      <c r="A315">
        <v>32303</v>
      </c>
      <c r="B315" t="s">
        <v>452</v>
      </c>
      <c r="C315" t="str">
        <f t="shared" si="8"/>
        <v>山西大学</v>
      </c>
      <c r="D315" t="str">
        <f t="shared" si="9"/>
        <v>03</v>
      </c>
      <c r="E315" t="s">
        <v>175</v>
      </c>
      <c r="F315">
        <v>211</v>
      </c>
      <c r="G315">
        <v>114</v>
      </c>
      <c r="H315">
        <v>85</v>
      </c>
      <c r="I315">
        <v>61</v>
      </c>
      <c r="J315">
        <v>58</v>
      </c>
      <c r="K315">
        <v>49</v>
      </c>
      <c r="L315">
        <v>0</v>
      </c>
      <c r="M315">
        <v>2020</v>
      </c>
      <c r="N315">
        <f>VLOOKUP(E315, '2020D'!$A$2:$G$395, 2, FALSE)</f>
        <v>226</v>
      </c>
      <c r="O315">
        <f>VLOOKUP(E315, '2020D'!$A$2:$G$355, 3, FALSE)</f>
        <v>24090</v>
      </c>
      <c r="P315">
        <f>_2020[[#This Row],[最低排名]]-_2020[[#This Row],[同分人数]]+1</f>
        <v>23865</v>
      </c>
      <c r="Q315">
        <f>IF(O315&gt;=开始!$B$6, 1, 0)</f>
        <v>1</v>
      </c>
      <c r="R315">
        <f>_2020[[#This Row],[最低排名]]-开始!$B$6</f>
        <v>24090</v>
      </c>
    </row>
    <row r="316" spans="1:18">
      <c r="A316">
        <v>32304</v>
      </c>
      <c r="B316" t="s">
        <v>1561</v>
      </c>
      <c r="C316" t="str">
        <f t="shared" si="8"/>
        <v>山西大学</v>
      </c>
      <c r="D316" t="str">
        <f t="shared" si="9"/>
        <v>04</v>
      </c>
      <c r="E316" t="s">
        <v>162</v>
      </c>
      <c r="F316">
        <v>198</v>
      </c>
      <c r="G316">
        <v>102</v>
      </c>
      <c r="H316">
        <v>103</v>
      </c>
      <c r="I316">
        <v>58</v>
      </c>
      <c r="J316">
        <v>58</v>
      </c>
      <c r="K316">
        <v>58</v>
      </c>
      <c r="L316">
        <v>0</v>
      </c>
      <c r="M316">
        <v>2020</v>
      </c>
      <c r="N316">
        <f>VLOOKUP(E316, '2020D'!$A$2:$G$395, 2, FALSE)</f>
        <v>218</v>
      </c>
      <c r="O316">
        <f>VLOOKUP(E316, '2020D'!$A$2:$G$355, 3, FALSE)</f>
        <v>21577</v>
      </c>
      <c r="P316">
        <f>_2020[[#This Row],[最低排名]]-_2020[[#This Row],[同分人数]]+1</f>
        <v>21360</v>
      </c>
      <c r="Q316">
        <f>IF(O316&gt;=开始!$B$6, 1, 0)</f>
        <v>1</v>
      </c>
      <c r="R316">
        <f>_2020[[#This Row],[最低排名]]-开始!$B$6</f>
        <v>21577</v>
      </c>
    </row>
    <row r="317" spans="1:18">
      <c r="A317">
        <v>33101</v>
      </c>
      <c r="B317" t="s">
        <v>454</v>
      </c>
      <c r="C317" t="str">
        <f t="shared" si="8"/>
        <v>大连民族</v>
      </c>
      <c r="D317" t="str">
        <f t="shared" si="9"/>
        <v>01</v>
      </c>
      <c r="E317" t="s">
        <v>203</v>
      </c>
      <c r="F317">
        <v>202</v>
      </c>
      <c r="G317">
        <v>107</v>
      </c>
      <c r="H317">
        <v>81</v>
      </c>
      <c r="I317">
        <v>55</v>
      </c>
      <c r="J317">
        <v>46</v>
      </c>
      <c r="K317">
        <v>46</v>
      </c>
      <c r="L317">
        <v>0</v>
      </c>
      <c r="M317">
        <v>2020</v>
      </c>
      <c r="N317">
        <f>VLOOKUP(E317, '2020D'!$A$2:$G$395, 2, FALSE)</f>
        <v>173</v>
      </c>
      <c r="O317">
        <f>VLOOKUP(E317, '2020D'!$A$2:$G$355, 3, FALSE)</f>
        <v>31248</v>
      </c>
      <c r="P317">
        <f>_2020[[#This Row],[最低排名]]-_2020[[#This Row],[同分人数]]+1</f>
        <v>31076</v>
      </c>
      <c r="Q317">
        <f>IF(O317&gt;=开始!$B$6, 1, 0)</f>
        <v>1</v>
      </c>
      <c r="R317">
        <f>_2020[[#This Row],[最低排名]]-开始!$B$6</f>
        <v>31248</v>
      </c>
    </row>
    <row r="318" spans="1:18">
      <c r="A318">
        <v>33201</v>
      </c>
      <c r="B318" t="s">
        <v>455</v>
      </c>
      <c r="C318" t="str">
        <f t="shared" si="8"/>
        <v>大连海事</v>
      </c>
      <c r="D318" t="str">
        <f t="shared" si="9"/>
        <v>01</v>
      </c>
      <c r="E318" t="s">
        <v>296</v>
      </c>
      <c r="F318">
        <v>217</v>
      </c>
      <c r="G318">
        <v>115</v>
      </c>
      <c r="H318">
        <v>111</v>
      </c>
      <c r="I318">
        <v>64</v>
      </c>
      <c r="J318">
        <v>61</v>
      </c>
      <c r="K318">
        <v>52</v>
      </c>
      <c r="L318">
        <v>0</v>
      </c>
      <c r="M318">
        <v>2020</v>
      </c>
      <c r="N318">
        <f>VLOOKUP(E318, '2020D'!$A$2:$G$395, 2, FALSE)</f>
        <v>234</v>
      </c>
      <c r="O318">
        <f>VLOOKUP(E318, '2020D'!$A$2:$G$355, 3, FALSE)</f>
        <v>14446</v>
      </c>
      <c r="P318">
        <f>_2020[[#This Row],[最低排名]]-_2020[[#This Row],[同分人数]]+1</f>
        <v>14213</v>
      </c>
      <c r="Q318">
        <f>IF(O318&gt;=开始!$B$6, 1, 0)</f>
        <v>1</v>
      </c>
      <c r="R318">
        <f>_2020[[#This Row],[最低排名]]-开始!$B$6</f>
        <v>14446</v>
      </c>
    </row>
    <row r="319" spans="1:18">
      <c r="A319">
        <v>33202</v>
      </c>
      <c r="B319" t="s">
        <v>456</v>
      </c>
      <c r="C319" t="str">
        <f t="shared" si="8"/>
        <v>大连海事</v>
      </c>
      <c r="D319" t="str">
        <f t="shared" si="9"/>
        <v>02</v>
      </c>
      <c r="E319" t="s">
        <v>43</v>
      </c>
      <c r="F319">
        <v>218</v>
      </c>
      <c r="G319">
        <v>113</v>
      </c>
      <c r="H319">
        <v>105</v>
      </c>
      <c r="I319">
        <v>61</v>
      </c>
      <c r="J319">
        <v>61</v>
      </c>
      <c r="K319">
        <v>58</v>
      </c>
      <c r="L319">
        <v>0</v>
      </c>
      <c r="M319">
        <v>2020</v>
      </c>
      <c r="N319">
        <f>VLOOKUP(E319, '2020D'!$A$2:$G$395, 2, FALSE)</f>
        <v>239</v>
      </c>
      <c r="O319">
        <f>VLOOKUP(E319, '2020D'!$A$2:$G$355, 3, FALSE)</f>
        <v>14917</v>
      </c>
      <c r="P319">
        <f>_2020[[#This Row],[最低排名]]-_2020[[#This Row],[同分人数]]+1</f>
        <v>14679</v>
      </c>
      <c r="Q319">
        <f>IF(O319&gt;=开始!$B$6, 1, 0)</f>
        <v>1</v>
      </c>
      <c r="R319">
        <f>_2020[[#This Row],[最低排名]]-开始!$B$6</f>
        <v>14917</v>
      </c>
    </row>
    <row r="320" spans="1:18">
      <c r="A320">
        <v>33203</v>
      </c>
      <c r="B320" t="s">
        <v>457</v>
      </c>
      <c r="C320" t="str">
        <f t="shared" si="8"/>
        <v>大连海事</v>
      </c>
      <c r="D320" t="str">
        <f t="shared" si="9"/>
        <v>03</v>
      </c>
      <c r="E320" t="s">
        <v>43</v>
      </c>
      <c r="F320">
        <v>220</v>
      </c>
      <c r="G320">
        <v>115</v>
      </c>
      <c r="H320">
        <v>88</v>
      </c>
      <c r="I320">
        <v>67</v>
      </c>
      <c r="J320">
        <v>67</v>
      </c>
      <c r="K320">
        <v>61</v>
      </c>
      <c r="L320">
        <v>0</v>
      </c>
      <c r="M320">
        <v>2020</v>
      </c>
      <c r="N320">
        <f>VLOOKUP(E320, '2020D'!$A$2:$G$395, 2, FALSE)</f>
        <v>239</v>
      </c>
      <c r="O320">
        <f>VLOOKUP(E320, '2020D'!$A$2:$G$355, 3, FALSE)</f>
        <v>14917</v>
      </c>
      <c r="P320">
        <f>_2020[[#This Row],[最低排名]]-_2020[[#This Row],[同分人数]]+1</f>
        <v>14679</v>
      </c>
      <c r="Q320">
        <f>IF(O320&gt;=开始!$B$6, 1, 0)</f>
        <v>1</v>
      </c>
      <c r="R320">
        <f>_2020[[#This Row],[最低排名]]-开始!$B$6</f>
        <v>14917</v>
      </c>
    </row>
    <row r="321" spans="1:18">
      <c r="A321">
        <v>33204</v>
      </c>
      <c r="B321" t="s">
        <v>1757</v>
      </c>
      <c r="C321" t="str">
        <f t="shared" si="8"/>
        <v>大连海事</v>
      </c>
      <c r="D321" t="str">
        <f t="shared" si="9"/>
        <v>04</v>
      </c>
      <c r="E321" t="s">
        <v>195</v>
      </c>
      <c r="F321">
        <v>212</v>
      </c>
      <c r="G321">
        <v>111</v>
      </c>
      <c r="H321">
        <v>103</v>
      </c>
      <c r="I321">
        <v>67</v>
      </c>
      <c r="J321">
        <v>64</v>
      </c>
      <c r="K321">
        <v>64</v>
      </c>
      <c r="L321">
        <v>0</v>
      </c>
      <c r="M321">
        <v>2020</v>
      </c>
      <c r="N321">
        <f>VLOOKUP(E321, '2020D'!$A$2:$G$395, 2, FALSE)</f>
        <v>199</v>
      </c>
      <c r="O321">
        <f>VLOOKUP(E321, '2020D'!$A$2:$G$355, 3, FALSE)</f>
        <v>13263</v>
      </c>
      <c r="P321">
        <f>_2020[[#This Row],[最低排名]]-_2020[[#This Row],[同分人数]]+1</f>
        <v>13065</v>
      </c>
      <c r="Q321">
        <f>IF(O321&gt;=开始!$B$6, 1, 0)</f>
        <v>1</v>
      </c>
      <c r="R321">
        <f>_2020[[#This Row],[最低排名]]-开始!$B$6</f>
        <v>13263</v>
      </c>
    </row>
    <row r="322" spans="1:18">
      <c r="A322">
        <v>33301</v>
      </c>
      <c r="B322" t="s">
        <v>458</v>
      </c>
      <c r="C322" t="str">
        <f t="shared" ref="C322:C385" si="10">LEFT(B322, FIND("(", B322) - 1)</f>
        <v>大连理工</v>
      </c>
      <c r="D322" t="str">
        <f t="shared" ref="D322:D385" si="11">MID(B322, FIND("(", B322) + 1, FIND(")", B322) - FIND("(", B322) - 1)</f>
        <v>01</v>
      </c>
      <c r="E322" t="s">
        <v>18</v>
      </c>
      <c r="F322">
        <v>230</v>
      </c>
      <c r="G322">
        <v>125</v>
      </c>
      <c r="H322">
        <v>120</v>
      </c>
      <c r="I322">
        <v>70</v>
      </c>
      <c r="J322">
        <v>64</v>
      </c>
      <c r="K322">
        <v>61</v>
      </c>
      <c r="L322">
        <v>0</v>
      </c>
      <c r="M322">
        <v>2020</v>
      </c>
      <c r="N322">
        <f>VLOOKUP(E322, '2020D'!$A$2:$G$395, 2, FALSE)</f>
        <v>171</v>
      </c>
      <c r="O322">
        <f>VLOOKUP(E322, '2020D'!$A$2:$G$355, 3, FALSE)</f>
        <v>5947</v>
      </c>
      <c r="P322">
        <f>_2020[[#This Row],[最低排名]]-_2020[[#This Row],[同分人数]]+1</f>
        <v>5777</v>
      </c>
      <c r="Q322">
        <f>IF(O322&gt;=开始!$B$6, 1, 0)</f>
        <v>1</v>
      </c>
      <c r="R322">
        <f>_2020[[#This Row],[最低排名]]-开始!$B$6</f>
        <v>5947</v>
      </c>
    </row>
    <row r="323" spans="1:18">
      <c r="A323">
        <v>33302</v>
      </c>
      <c r="B323" t="s">
        <v>459</v>
      </c>
      <c r="C323" t="str">
        <f t="shared" si="10"/>
        <v>大连理工</v>
      </c>
      <c r="D323" t="str">
        <f t="shared" si="11"/>
        <v>02</v>
      </c>
      <c r="E323" t="s">
        <v>107</v>
      </c>
      <c r="F323">
        <v>224</v>
      </c>
      <c r="G323">
        <v>115</v>
      </c>
      <c r="H323">
        <v>123</v>
      </c>
      <c r="I323">
        <v>67</v>
      </c>
      <c r="J323">
        <v>67</v>
      </c>
      <c r="K323">
        <v>61</v>
      </c>
      <c r="L323">
        <v>0</v>
      </c>
      <c r="M323">
        <v>2020</v>
      </c>
      <c r="N323">
        <f>VLOOKUP(E323, '2020D'!$A$2:$G$395, 2, FALSE)</f>
        <v>195</v>
      </c>
      <c r="O323">
        <f>VLOOKUP(E323, '2020D'!$A$2:$G$355, 3, FALSE)</f>
        <v>6488</v>
      </c>
      <c r="P323">
        <f>_2020[[#This Row],[最低排名]]-_2020[[#This Row],[同分人数]]+1</f>
        <v>6294</v>
      </c>
      <c r="Q323">
        <f>IF(O323&gt;=开始!$B$6, 1, 0)</f>
        <v>1</v>
      </c>
      <c r="R323">
        <f>_2020[[#This Row],[最低排名]]-开始!$B$6</f>
        <v>6488</v>
      </c>
    </row>
    <row r="324" spans="1:18">
      <c r="A324">
        <v>33303</v>
      </c>
      <c r="B324" t="s">
        <v>1758</v>
      </c>
      <c r="C324" t="str">
        <f t="shared" si="10"/>
        <v>大连理工</v>
      </c>
      <c r="D324" t="str">
        <f t="shared" si="11"/>
        <v>03</v>
      </c>
      <c r="E324" t="s">
        <v>60</v>
      </c>
      <c r="F324">
        <v>226</v>
      </c>
      <c r="G324">
        <v>117</v>
      </c>
      <c r="H324">
        <v>133</v>
      </c>
      <c r="I324">
        <v>64</v>
      </c>
      <c r="J324">
        <v>64</v>
      </c>
      <c r="K324">
        <v>61</v>
      </c>
      <c r="L324">
        <v>0</v>
      </c>
      <c r="M324">
        <v>2020</v>
      </c>
      <c r="N324">
        <f>VLOOKUP(E324, '2020D'!$A$2:$G$395, 2, FALSE)</f>
        <v>178</v>
      </c>
      <c r="O324">
        <f>VLOOKUP(E324, '2020D'!$A$2:$G$355, 3, FALSE)</f>
        <v>5427</v>
      </c>
      <c r="P324">
        <f>_2020[[#This Row],[最低排名]]-_2020[[#This Row],[同分人数]]+1</f>
        <v>5250</v>
      </c>
      <c r="Q324">
        <f>IF(O324&gt;=开始!$B$6, 1, 0)</f>
        <v>1</v>
      </c>
      <c r="R324">
        <f>_2020[[#This Row],[最低排名]]-开始!$B$6</f>
        <v>5427</v>
      </c>
    </row>
    <row r="325" spans="1:18">
      <c r="A325">
        <v>33401</v>
      </c>
      <c r="B325" t="s">
        <v>460</v>
      </c>
      <c r="C325" t="str">
        <f t="shared" si="10"/>
        <v>东北大学</v>
      </c>
      <c r="D325" t="str">
        <f t="shared" si="11"/>
        <v>01</v>
      </c>
      <c r="E325" t="s">
        <v>189</v>
      </c>
      <c r="F325">
        <v>229</v>
      </c>
      <c r="G325">
        <v>123</v>
      </c>
      <c r="H325">
        <v>114</v>
      </c>
      <c r="I325">
        <v>67</v>
      </c>
      <c r="J325">
        <v>64</v>
      </c>
      <c r="K325">
        <v>61</v>
      </c>
      <c r="L325">
        <v>0</v>
      </c>
      <c r="M325">
        <v>2020</v>
      </c>
      <c r="N325">
        <f>VLOOKUP(E325, '2020D'!$A$2:$G$395, 2, FALSE)</f>
        <v>198</v>
      </c>
      <c r="O325">
        <f>VLOOKUP(E325, '2020D'!$A$2:$G$355, 3, FALSE)</f>
        <v>7835</v>
      </c>
      <c r="P325">
        <f>_2020[[#This Row],[最低排名]]-_2020[[#This Row],[同分人数]]+1</f>
        <v>7638</v>
      </c>
      <c r="Q325">
        <f>IF(O325&gt;=开始!$B$6, 1, 0)</f>
        <v>1</v>
      </c>
      <c r="R325">
        <f>_2020[[#This Row],[最低排名]]-开始!$B$6</f>
        <v>7835</v>
      </c>
    </row>
    <row r="326" spans="1:18">
      <c r="A326">
        <v>33501</v>
      </c>
      <c r="B326" t="s">
        <v>461</v>
      </c>
      <c r="C326" t="str">
        <f t="shared" si="10"/>
        <v>理工盘锦</v>
      </c>
      <c r="D326" t="str">
        <f t="shared" si="11"/>
        <v>01</v>
      </c>
      <c r="E326" t="s">
        <v>256</v>
      </c>
      <c r="F326">
        <v>218</v>
      </c>
      <c r="G326">
        <v>111</v>
      </c>
      <c r="H326">
        <v>130</v>
      </c>
      <c r="I326">
        <v>70</v>
      </c>
      <c r="J326">
        <v>58</v>
      </c>
      <c r="K326">
        <v>55</v>
      </c>
      <c r="L326">
        <v>0</v>
      </c>
      <c r="M326">
        <v>2020</v>
      </c>
      <c r="N326">
        <f>VLOOKUP(E326, '2020D'!$A$2:$G$395, 2, FALSE)</f>
        <v>218</v>
      </c>
      <c r="O326">
        <f>VLOOKUP(E326, '2020D'!$A$2:$G$355, 3, FALSE)</f>
        <v>8698</v>
      </c>
      <c r="P326">
        <f>_2020[[#This Row],[最低排名]]-_2020[[#This Row],[同分人数]]+1</f>
        <v>8481</v>
      </c>
      <c r="Q326">
        <f>IF(O326&gt;=开始!$B$6, 1, 0)</f>
        <v>1</v>
      </c>
      <c r="R326">
        <f>_2020[[#This Row],[最低排名]]-开始!$B$6</f>
        <v>8698</v>
      </c>
    </row>
    <row r="327" spans="1:18">
      <c r="A327">
        <v>33502</v>
      </c>
      <c r="B327" t="s">
        <v>1637</v>
      </c>
      <c r="C327" t="str">
        <f t="shared" si="10"/>
        <v>理工盘锦</v>
      </c>
      <c r="D327" t="str">
        <f t="shared" si="11"/>
        <v>02</v>
      </c>
      <c r="E327" t="s">
        <v>1130</v>
      </c>
      <c r="F327">
        <v>216</v>
      </c>
      <c r="G327">
        <v>117</v>
      </c>
      <c r="H327">
        <v>114</v>
      </c>
      <c r="I327">
        <v>67</v>
      </c>
      <c r="J327">
        <v>64</v>
      </c>
      <c r="K327">
        <v>64</v>
      </c>
      <c r="L327">
        <v>0</v>
      </c>
      <c r="M327">
        <v>2020</v>
      </c>
      <c r="N327">
        <f>VLOOKUP(E327, '2020D'!$A$2:$G$395, 2, FALSE)</f>
        <v>224</v>
      </c>
      <c r="O327">
        <f>VLOOKUP(E327, '2020D'!$A$2:$G$355, 3, FALSE)</f>
        <v>9975</v>
      </c>
      <c r="P327">
        <f>_2020[[#This Row],[最低排名]]-_2020[[#This Row],[同分人数]]+1</f>
        <v>9752</v>
      </c>
      <c r="Q327">
        <f>IF(O327&gt;=开始!$B$6, 1, 0)</f>
        <v>1</v>
      </c>
      <c r="R327">
        <f>_2020[[#This Row],[最低排名]]-开始!$B$6</f>
        <v>9975</v>
      </c>
    </row>
    <row r="328" spans="1:18">
      <c r="A328">
        <v>33503</v>
      </c>
      <c r="B328" t="s">
        <v>1759</v>
      </c>
      <c r="C328" t="str">
        <f t="shared" si="10"/>
        <v>理工盘锦</v>
      </c>
      <c r="D328" t="str">
        <f t="shared" si="11"/>
        <v>03</v>
      </c>
      <c r="E328" t="s">
        <v>1130</v>
      </c>
      <c r="F328">
        <v>224</v>
      </c>
      <c r="G328">
        <v>114</v>
      </c>
      <c r="H328">
        <v>118</v>
      </c>
      <c r="I328">
        <v>64</v>
      </c>
      <c r="J328">
        <v>61</v>
      </c>
      <c r="K328">
        <v>58</v>
      </c>
      <c r="L328">
        <v>0</v>
      </c>
      <c r="M328">
        <v>2020</v>
      </c>
      <c r="N328">
        <f>VLOOKUP(E328, '2020D'!$A$2:$G$395, 2, FALSE)</f>
        <v>224</v>
      </c>
      <c r="O328">
        <f>VLOOKUP(E328, '2020D'!$A$2:$G$355, 3, FALSE)</f>
        <v>9975</v>
      </c>
      <c r="P328">
        <f>_2020[[#This Row],[最低排名]]-_2020[[#This Row],[同分人数]]+1</f>
        <v>9752</v>
      </c>
      <c r="Q328">
        <f>IF(O328&gt;=开始!$B$6, 1, 0)</f>
        <v>1</v>
      </c>
      <c r="R328">
        <f>_2020[[#This Row],[最低排名]]-开始!$B$6</f>
        <v>9975</v>
      </c>
    </row>
    <row r="329" spans="1:18">
      <c r="A329">
        <v>33504</v>
      </c>
      <c r="B329" t="s">
        <v>1760</v>
      </c>
      <c r="C329" t="str">
        <f t="shared" si="10"/>
        <v>理工盘锦</v>
      </c>
      <c r="D329" t="str">
        <f t="shared" si="11"/>
        <v>04</v>
      </c>
      <c r="E329" t="s">
        <v>87</v>
      </c>
      <c r="F329">
        <v>213</v>
      </c>
      <c r="G329">
        <v>108</v>
      </c>
      <c r="H329">
        <v>127</v>
      </c>
      <c r="I329">
        <v>67</v>
      </c>
      <c r="J329">
        <v>61</v>
      </c>
      <c r="K329">
        <v>58</v>
      </c>
      <c r="L329">
        <v>0</v>
      </c>
      <c r="M329">
        <v>2020</v>
      </c>
      <c r="N329">
        <f>VLOOKUP(E329, '2020D'!$A$2:$G$395, 2, FALSE)</f>
        <v>201</v>
      </c>
      <c r="O329">
        <f>VLOOKUP(E329, '2020D'!$A$2:$G$355, 3, FALSE)</f>
        <v>9751</v>
      </c>
      <c r="P329">
        <f>_2020[[#This Row],[最低排名]]-_2020[[#This Row],[同分人数]]+1</f>
        <v>9551</v>
      </c>
      <c r="Q329">
        <f>IF(O329&gt;=开始!$B$6, 1, 0)</f>
        <v>1</v>
      </c>
      <c r="R329">
        <f>_2020[[#This Row],[最低排名]]-开始!$B$6</f>
        <v>9751</v>
      </c>
    </row>
    <row r="330" spans="1:18">
      <c r="A330">
        <v>33601</v>
      </c>
      <c r="B330" t="s">
        <v>462</v>
      </c>
      <c r="C330" t="str">
        <f t="shared" si="10"/>
        <v>辽宁大学</v>
      </c>
      <c r="D330" t="str">
        <f t="shared" si="11"/>
        <v>01</v>
      </c>
      <c r="E330" t="s">
        <v>120</v>
      </c>
      <c r="F330">
        <v>207</v>
      </c>
      <c r="G330">
        <v>107</v>
      </c>
      <c r="H330">
        <v>111</v>
      </c>
      <c r="I330">
        <v>55</v>
      </c>
      <c r="J330">
        <v>55</v>
      </c>
      <c r="K330">
        <v>52</v>
      </c>
      <c r="L330">
        <v>0</v>
      </c>
      <c r="M330">
        <v>2020</v>
      </c>
      <c r="N330">
        <f>VLOOKUP(E330, '2020D'!$A$2:$G$395, 2, FALSE)</f>
        <v>268</v>
      </c>
      <c r="O330">
        <f>VLOOKUP(E330, '2020D'!$A$2:$G$355, 3, FALSE)</f>
        <v>20370</v>
      </c>
      <c r="P330">
        <f>_2020[[#This Row],[最低排名]]-_2020[[#This Row],[同分人数]]+1</f>
        <v>20103</v>
      </c>
      <c r="Q330">
        <f>IF(O330&gt;=开始!$B$6, 1, 0)</f>
        <v>1</v>
      </c>
      <c r="R330">
        <f>_2020[[#This Row],[最低排名]]-开始!$B$6</f>
        <v>20370</v>
      </c>
    </row>
    <row r="331" spans="1:18">
      <c r="A331">
        <v>33701</v>
      </c>
      <c r="B331" t="s">
        <v>463</v>
      </c>
      <c r="C331" t="str">
        <f t="shared" si="10"/>
        <v>沈阳工大</v>
      </c>
      <c r="D331" t="str">
        <f t="shared" si="11"/>
        <v>01</v>
      </c>
      <c r="E331" t="s">
        <v>447</v>
      </c>
      <c r="F331">
        <v>199</v>
      </c>
      <c r="G331">
        <v>112</v>
      </c>
      <c r="H331">
        <v>84</v>
      </c>
      <c r="I331">
        <v>49</v>
      </c>
      <c r="J331">
        <v>46</v>
      </c>
      <c r="K331">
        <v>43</v>
      </c>
      <c r="L331">
        <v>0</v>
      </c>
      <c r="M331">
        <v>2020</v>
      </c>
      <c r="N331">
        <f>VLOOKUP(E331, '2020D'!$A$2:$G$395, 2, FALSE)</f>
        <v>170</v>
      </c>
      <c r="O331">
        <f>VLOOKUP(E331, '2020D'!$A$2:$G$355, 3, FALSE)</f>
        <v>32868</v>
      </c>
      <c r="P331">
        <f>_2020[[#This Row],[最低排名]]-_2020[[#This Row],[同分人数]]+1</f>
        <v>32699</v>
      </c>
      <c r="Q331">
        <f>IF(O331&gt;=开始!$B$6, 1, 0)</f>
        <v>1</v>
      </c>
      <c r="R331">
        <f>_2020[[#This Row],[最低排名]]-开始!$B$6</f>
        <v>32868</v>
      </c>
    </row>
    <row r="332" spans="1:18">
      <c r="A332">
        <v>33801</v>
      </c>
      <c r="B332" t="s">
        <v>465</v>
      </c>
      <c r="C332" t="str">
        <f t="shared" si="10"/>
        <v>沈阳航空</v>
      </c>
      <c r="D332" t="str">
        <f t="shared" si="11"/>
        <v>01</v>
      </c>
      <c r="E332" t="s">
        <v>54</v>
      </c>
      <c r="F332">
        <v>200</v>
      </c>
      <c r="G332">
        <v>104</v>
      </c>
      <c r="H332">
        <v>73</v>
      </c>
      <c r="I332">
        <v>64</v>
      </c>
      <c r="J332">
        <v>58</v>
      </c>
      <c r="K332">
        <v>46</v>
      </c>
      <c r="L332">
        <v>0</v>
      </c>
      <c r="M332">
        <v>2020</v>
      </c>
      <c r="N332">
        <f>VLOOKUP(E332, '2020D'!$A$2:$G$395, 2, FALSE)</f>
        <v>219</v>
      </c>
      <c r="O332">
        <f>VLOOKUP(E332, '2020D'!$A$2:$G$355, 3, FALSE)</f>
        <v>29042</v>
      </c>
      <c r="P332">
        <f>_2020[[#This Row],[最低排名]]-_2020[[#This Row],[同分人数]]+1</f>
        <v>28824</v>
      </c>
      <c r="Q332">
        <f>IF(O332&gt;=开始!$B$6, 1, 0)</f>
        <v>1</v>
      </c>
      <c r="R332">
        <f>_2020[[#This Row],[最低排名]]-开始!$B$6</f>
        <v>29042</v>
      </c>
    </row>
    <row r="333" spans="1:18">
      <c r="A333">
        <v>33901</v>
      </c>
      <c r="B333" t="s">
        <v>466</v>
      </c>
      <c r="C333" t="str">
        <f t="shared" si="10"/>
        <v>沈阳理工</v>
      </c>
      <c r="D333" t="str">
        <f t="shared" si="11"/>
        <v>01</v>
      </c>
      <c r="E333" t="s">
        <v>528</v>
      </c>
      <c r="F333">
        <v>199</v>
      </c>
      <c r="G333">
        <v>107</v>
      </c>
      <c r="H333">
        <v>94</v>
      </c>
      <c r="I333">
        <v>55</v>
      </c>
      <c r="J333">
        <v>49</v>
      </c>
      <c r="K333">
        <v>43</v>
      </c>
      <c r="L333">
        <v>0</v>
      </c>
      <c r="M333">
        <v>2020</v>
      </c>
      <c r="N333">
        <f>VLOOKUP(E333, '2020D'!$A$2:$G$395, 2, FALSE)</f>
        <v>206</v>
      </c>
      <c r="O333">
        <f>VLOOKUP(E333, '2020D'!$A$2:$G$355, 3, FALSE)</f>
        <v>29248</v>
      </c>
      <c r="P333">
        <f>_2020[[#This Row],[最低排名]]-_2020[[#This Row],[同分人数]]+1</f>
        <v>29043</v>
      </c>
      <c r="Q333">
        <f>IF(O333&gt;=开始!$B$6, 1, 0)</f>
        <v>1</v>
      </c>
      <c r="R333">
        <f>_2020[[#This Row],[最低排名]]-开始!$B$6</f>
        <v>29248</v>
      </c>
    </row>
    <row r="334" spans="1:18">
      <c r="A334">
        <v>33902</v>
      </c>
      <c r="B334" t="s">
        <v>467</v>
      </c>
      <c r="C334" t="str">
        <f t="shared" si="10"/>
        <v>沈阳理工</v>
      </c>
      <c r="D334" t="str">
        <f t="shared" si="11"/>
        <v>02</v>
      </c>
      <c r="E334" t="s">
        <v>1534</v>
      </c>
      <c r="F334">
        <v>204</v>
      </c>
      <c r="G334">
        <v>113</v>
      </c>
      <c r="H334">
        <v>55</v>
      </c>
      <c r="I334">
        <v>52</v>
      </c>
      <c r="J334">
        <v>46</v>
      </c>
      <c r="K334">
        <v>43</v>
      </c>
      <c r="L334">
        <v>0</v>
      </c>
      <c r="M334">
        <v>2020</v>
      </c>
      <c r="N334">
        <f>VLOOKUP(E334, '2020D'!$A$2:$G$395, 2, FALSE)</f>
        <v>147</v>
      </c>
      <c r="O334">
        <f>VLOOKUP(E334, '2020D'!$A$2:$G$355, 3, FALSE)</f>
        <v>36437</v>
      </c>
      <c r="P334">
        <f>_2020[[#This Row],[最低排名]]-_2020[[#This Row],[同分人数]]+1</f>
        <v>36291</v>
      </c>
      <c r="Q334">
        <f>IF(O334&gt;=开始!$B$6, 1, 0)</f>
        <v>1</v>
      </c>
      <c r="R334">
        <f>_2020[[#This Row],[最低排名]]-开始!$B$6</f>
        <v>36437</v>
      </c>
    </row>
    <row r="335" spans="1:18">
      <c r="A335">
        <v>33903</v>
      </c>
      <c r="B335" t="s">
        <v>468</v>
      </c>
      <c r="C335" t="str">
        <f t="shared" si="10"/>
        <v>沈阳理工</v>
      </c>
      <c r="D335" t="str">
        <f t="shared" si="11"/>
        <v>03</v>
      </c>
      <c r="E335" t="s">
        <v>528</v>
      </c>
      <c r="F335">
        <v>188</v>
      </c>
      <c r="G335">
        <v>96</v>
      </c>
      <c r="H335">
        <v>99</v>
      </c>
      <c r="I335">
        <v>52</v>
      </c>
      <c r="J335">
        <v>52</v>
      </c>
      <c r="K335">
        <v>49</v>
      </c>
      <c r="L335">
        <v>0</v>
      </c>
      <c r="M335">
        <v>2020</v>
      </c>
      <c r="N335">
        <f>VLOOKUP(E335, '2020D'!$A$2:$G$395, 2, FALSE)</f>
        <v>206</v>
      </c>
      <c r="O335">
        <f>VLOOKUP(E335, '2020D'!$A$2:$G$355, 3, FALSE)</f>
        <v>29248</v>
      </c>
      <c r="P335">
        <f>_2020[[#This Row],[最低排名]]-_2020[[#This Row],[同分人数]]+1</f>
        <v>29043</v>
      </c>
      <c r="Q335">
        <f>IF(O335&gt;=开始!$B$6, 1, 0)</f>
        <v>1</v>
      </c>
      <c r="R335">
        <f>_2020[[#This Row],[最低排名]]-开始!$B$6</f>
        <v>29248</v>
      </c>
    </row>
    <row r="336" spans="1:18">
      <c r="A336">
        <v>33904</v>
      </c>
      <c r="B336" t="s">
        <v>1761</v>
      </c>
      <c r="C336" t="str">
        <f t="shared" si="10"/>
        <v>沈阳理工</v>
      </c>
      <c r="D336" t="str">
        <f t="shared" si="11"/>
        <v>04</v>
      </c>
      <c r="E336" t="s">
        <v>528</v>
      </c>
      <c r="F336">
        <v>193</v>
      </c>
      <c r="G336">
        <v>103</v>
      </c>
      <c r="H336">
        <v>91</v>
      </c>
      <c r="I336">
        <v>58</v>
      </c>
      <c r="J336">
        <v>49</v>
      </c>
      <c r="K336">
        <v>49</v>
      </c>
      <c r="L336">
        <v>0</v>
      </c>
      <c r="M336">
        <v>2020</v>
      </c>
      <c r="N336">
        <f>VLOOKUP(E336, '2020D'!$A$2:$G$395, 2, FALSE)</f>
        <v>206</v>
      </c>
      <c r="O336">
        <f>VLOOKUP(E336, '2020D'!$A$2:$G$355, 3, FALSE)</f>
        <v>29248</v>
      </c>
      <c r="P336">
        <f>_2020[[#This Row],[最低排名]]-_2020[[#This Row],[同分人数]]+1</f>
        <v>29043</v>
      </c>
      <c r="Q336">
        <f>IF(O336&gt;=开始!$B$6, 1, 0)</f>
        <v>1</v>
      </c>
      <c r="R336">
        <f>_2020[[#This Row],[最低排名]]-开始!$B$6</f>
        <v>29248</v>
      </c>
    </row>
    <row r="337" spans="1:18">
      <c r="A337">
        <v>34001</v>
      </c>
      <c r="B337" t="s">
        <v>470</v>
      </c>
      <c r="C337" t="str">
        <f t="shared" si="10"/>
        <v>辽宁科大</v>
      </c>
      <c r="D337" t="str">
        <f t="shared" si="11"/>
        <v>01</v>
      </c>
      <c r="E337" t="s">
        <v>427</v>
      </c>
      <c r="F337">
        <v>213</v>
      </c>
      <c r="G337">
        <v>112</v>
      </c>
      <c r="H337">
        <v>54</v>
      </c>
      <c r="I337">
        <v>61</v>
      </c>
      <c r="J337">
        <v>55</v>
      </c>
      <c r="K337">
        <v>52</v>
      </c>
      <c r="L337">
        <v>0</v>
      </c>
      <c r="M337">
        <v>2020</v>
      </c>
      <c r="N337">
        <f>VLOOKUP(E337, '2020D'!$A$2:$G$395, 2, FALSE)</f>
        <v>217</v>
      </c>
      <c r="O337">
        <f>VLOOKUP(E337, '2020D'!$A$2:$G$355, 3, FALSE)</f>
        <v>30320</v>
      </c>
      <c r="P337">
        <f>_2020[[#This Row],[最低排名]]-_2020[[#This Row],[同分人数]]+1</f>
        <v>30104</v>
      </c>
      <c r="Q337">
        <f>IF(O337&gt;=开始!$B$6, 1, 0)</f>
        <v>1</v>
      </c>
      <c r="R337">
        <f>_2020[[#This Row],[最低排名]]-开始!$B$6</f>
        <v>30320</v>
      </c>
    </row>
    <row r="338" spans="1:18">
      <c r="A338">
        <v>34002</v>
      </c>
      <c r="B338" t="s">
        <v>471</v>
      </c>
      <c r="C338" t="str">
        <f t="shared" si="10"/>
        <v>辽宁科大</v>
      </c>
      <c r="D338" t="str">
        <f t="shared" si="11"/>
        <v>02</v>
      </c>
      <c r="E338" t="s">
        <v>1534</v>
      </c>
      <c r="F338">
        <v>170</v>
      </c>
      <c r="G338">
        <v>99</v>
      </c>
      <c r="H338">
        <v>92</v>
      </c>
      <c r="I338">
        <v>49</v>
      </c>
      <c r="J338">
        <v>46</v>
      </c>
      <c r="K338">
        <v>43</v>
      </c>
      <c r="L338">
        <v>0</v>
      </c>
      <c r="M338">
        <v>2020</v>
      </c>
      <c r="N338">
        <f>VLOOKUP(E338, '2020D'!$A$2:$G$395, 2, FALSE)</f>
        <v>147</v>
      </c>
      <c r="O338">
        <f>VLOOKUP(E338, '2020D'!$A$2:$G$355, 3, FALSE)</f>
        <v>36437</v>
      </c>
      <c r="P338">
        <f>_2020[[#This Row],[最低排名]]-_2020[[#This Row],[同分人数]]+1</f>
        <v>36291</v>
      </c>
      <c r="Q338">
        <f>IF(O338&gt;=开始!$B$6, 1, 0)</f>
        <v>1</v>
      </c>
      <c r="R338">
        <f>_2020[[#This Row],[最低排名]]-开始!$B$6</f>
        <v>36437</v>
      </c>
    </row>
    <row r="339" spans="1:18">
      <c r="A339">
        <v>34003</v>
      </c>
      <c r="B339" t="s">
        <v>472</v>
      </c>
      <c r="C339" t="str">
        <f t="shared" si="10"/>
        <v>辽宁科大</v>
      </c>
      <c r="D339" t="str">
        <f t="shared" si="11"/>
        <v>03</v>
      </c>
      <c r="E339" t="s">
        <v>440</v>
      </c>
      <c r="F339">
        <v>208</v>
      </c>
      <c r="G339">
        <v>117</v>
      </c>
      <c r="H339">
        <v>76</v>
      </c>
      <c r="I339">
        <v>52</v>
      </c>
      <c r="J339">
        <v>52</v>
      </c>
      <c r="K339">
        <v>49</v>
      </c>
      <c r="L339">
        <v>0</v>
      </c>
      <c r="M339">
        <v>2020</v>
      </c>
      <c r="N339">
        <f>VLOOKUP(E339, '2020D'!$A$2:$G$395, 2, FALSE)</f>
        <v>217</v>
      </c>
      <c r="O339">
        <f>VLOOKUP(E339, '2020D'!$A$2:$G$355, 3, FALSE)</f>
        <v>29881</v>
      </c>
      <c r="P339">
        <f>_2020[[#This Row],[最低排名]]-_2020[[#This Row],[同分人数]]+1</f>
        <v>29665</v>
      </c>
      <c r="Q339">
        <f>IF(O339&gt;=开始!$B$6, 1, 0)</f>
        <v>1</v>
      </c>
      <c r="R339">
        <f>_2020[[#This Row],[最低排名]]-开始!$B$6</f>
        <v>29881</v>
      </c>
    </row>
    <row r="340" spans="1:18">
      <c r="A340">
        <v>34004</v>
      </c>
      <c r="B340" t="s">
        <v>473</v>
      </c>
      <c r="C340" t="str">
        <f t="shared" si="10"/>
        <v>辽宁科大</v>
      </c>
      <c r="D340" t="str">
        <f t="shared" si="11"/>
        <v>04</v>
      </c>
      <c r="E340" t="s">
        <v>398</v>
      </c>
      <c r="F340">
        <v>184</v>
      </c>
      <c r="G340">
        <v>96</v>
      </c>
      <c r="H340">
        <v>81</v>
      </c>
      <c r="I340">
        <v>64</v>
      </c>
      <c r="J340">
        <v>55</v>
      </c>
      <c r="K340">
        <v>49</v>
      </c>
      <c r="L340">
        <v>0</v>
      </c>
      <c r="M340">
        <v>2020</v>
      </c>
      <c r="N340">
        <f>VLOOKUP(E340, '2020D'!$A$2:$G$395, 2, FALSE)</f>
        <v>203</v>
      </c>
      <c r="O340">
        <f>VLOOKUP(E340, '2020D'!$A$2:$G$355, 3, FALSE)</f>
        <v>30723</v>
      </c>
      <c r="P340">
        <f>_2020[[#This Row],[最低排名]]-_2020[[#This Row],[同分人数]]+1</f>
        <v>30521</v>
      </c>
      <c r="Q340">
        <f>IF(O340&gt;=开始!$B$6, 1, 0)</f>
        <v>1</v>
      </c>
      <c r="R340">
        <f>_2020[[#This Row],[最低排名]]-开始!$B$6</f>
        <v>30723</v>
      </c>
    </row>
    <row r="341" spans="1:18">
      <c r="A341">
        <v>34101</v>
      </c>
      <c r="B341" t="s">
        <v>474</v>
      </c>
      <c r="C341" t="str">
        <f t="shared" si="10"/>
        <v>辽宁工程</v>
      </c>
      <c r="D341" t="str">
        <f t="shared" si="11"/>
        <v>01</v>
      </c>
      <c r="E341" t="s">
        <v>207</v>
      </c>
      <c r="F341">
        <v>188</v>
      </c>
      <c r="G341">
        <v>97</v>
      </c>
      <c r="H341">
        <v>69</v>
      </c>
      <c r="I341">
        <v>55</v>
      </c>
      <c r="J341">
        <v>52</v>
      </c>
      <c r="K341">
        <v>49</v>
      </c>
      <c r="L341">
        <v>0</v>
      </c>
      <c r="M341">
        <v>2020</v>
      </c>
      <c r="N341">
        <f>VLOOKUP(E341, '2020D'!$A$2:$G$395, 2, FALSE)</f>
        <v>183</v>
      </c>
      <c r="O341">
        <f>VLOOKUP(E341, '2020D'!$A$2:$G$355, 3, FALSE)</f>
        <v>34282</v>
      </c>
      <c r="P341">
        <f>_2020[[#This Row],[最低排名]]-_2020[[#This Row],[同分人数]]+1</f>
        <v>34100</v>
      </c>
      <c r="Q341">
        <f>IF(O341&gt;=开始!$B$6, 1, 0)</f>
        <v>1</v>
      </c>
      <c r="R341">
        <f>_2020[[#This Row],[最低排名]]-开始!$B$6</f>
        <v>34282</v>
      </c>
    </row>
    <row r="342" spans="1:18">
      <c r="A342">
        <v>34102</v>
      </c>
      <c r="B342" t="s">
        <v>475</v>
      </c>
      <c r="C342" t="str">
        <f t="shared" si="10"/>
        <v>辽宁工程</v>
      </c>
      <c r="D342" t="str">
        <f t="shared" si="11"/>
        <v>02</v>
      </c>
      <c r="E342" t="s">
        <v>363</v>
      </c>
      <c r="F342">
        <v>193</v>
      </c>
      <c r="G342">
        <v>102</v>
      </c>
      <c r="H342">
        <v>87</v>
      </c>
      <c r="I342">
        <v>55</v>
      </c>
      <c r="J342">
        <v>52</v>
      </c>
      <c r="K342">
        <v>49</v>
      </c>
      <c r="L342">
        <v>0</v>
      </c>
      <c r="M342">
        <v>2020</v>
      </c>
      <c r="N342">
        <f>VLOOKUP(E342, '2020D'!$A$2:$G$395, 2, FALSE)</f>
        <v>222</v>
      </c>
      <c r="O342">
        <f>VLOOKUP(E342, '2020D'!$A$2:$G$355, 3, FALSE)</f>
        <v>30103</v>
      </c>
      <c r="P342">
        <f>_2020[[#This Row],[最低排名]]-_2020[[#This Row],[同分人数]]+1</f>
        <v>29882</v>
      </c>
      <c r="Q342">
        <f>IF(O342&gt;=开始!$B$6, 1, 0)</f>
        <v>1</v>
      </c>
      <c r="R342">
        <f>_2020[[#This Row],[最低排名]]-开始!$B$6</f>
        <v>30103</v>
      </c>
    </row>
    <row r="343" spans="1:18">
      <c r="A343">
        <v>34103</v>
      </c>
      <c r="B343" t="s">
        <v>476</v>
      </c>
      <c r="C343" t="str">
        <f t="shared" si="10"/>
        <v>辽宁工程</v>
      </c>
      <c r="D343" t="str">
        <f t="shared" si="11"/>
        <v>03</v>
      </c>
      <c r="E343" t="s">
        <v>381</v>
      </c>
      <c r="F343">
        <v>189</v>
      </c>
      <c r="G343">
        <v>95</v>
      </c>
      <c r="H343">
        <v>81</v>
      </c>
      <c r="I343">
        <v>55</v>
      </c>
      <c r="J343">
        <v>52</v>
      </c>
      <c r="K343">
        <v>52</v>
      </c>
      <c r="L343">
        <v>0</v>
      </c>
      <c r="M343">
        <v>2020</v>
      </c>
      <c r="N343">
        <f>VLOOKUP(E343, '2020D'!$A$2:$G$395, 2, FALSE)</f>
        <v>183</v>
      </c>
      <c r="O343">
        <f>VLOOKUP(E343, '2020D'!$A$2:$G$355, 3, FALSE)</f>
        <v>31431</v>
      </c>
      <c r="P343">
        <f>_2020[[#This Row],[最低排名]]-_2020[[#This Row],[同分人数]]+1</f>
        <v>31249</v>
      </c>
      <c r="Q343">
        <f>IF(O343&gt;=开始!$B$6, 1, 0)</f>
        <v>1</v>
      </c>
      <c r="R343">
        <f>_2020[[#This Row],[最低排名]]-开始!$B$6</f>
        <v>31431</v>
      </c>
    </row>
    <row r="344" spans="1:18">
      <c r="A344">
        <v>34104</v>
      </c>
      <c r="B344" t="s">
        <v>477</v>
      </c>
      <c r="C344" t="str">
        <f t="shared" si="10"/>
        <v>辽宁工程</v>
      </c>
      <c r="D344" t="str">
        <f t="shared" si="11"/>
        <v>04</v>
      </c>
      <c r="E344" t="s">
        <v>398</v>
      </c>
      <c r="F344">
        <v>209</v>
      </c>
      <c r="G344">
        <v>108</v>
      </c>
      <c r="H344">
        <v>68</v>
      </c>
      <c r="I344">
        <v>61</v>
      </c>
      <c r="J344">
        <v>52</v>
      </c>
      <c r="K344">
        <v>43</v>
      </c>
      <c r="L344">
        <v>0</v>
      </c>
      <c r="M344">
        <v>2020</v>
      </c>
      <c r="N344">
        <f>VLOOKUP(E344, '2020D'!$A$2:$G$395, 2, FALSE)</f>
        <v>203</v>
      </c>
      <c r="O344">
        <f>VLOOKUP(E344, '2020D'!$A$2:$G$355, 3, FALSE)</f>
        <v>30723</v>
      </c>
      <c r="P344">
        <f>_2020[[#This Row],[最低排名]]-_2020[[#This Row],[同分人数]]+1</f>
        <v>30521</v>
      </c>
      <c r="Q344">
        <f>IF(O344&gt;=开始!$B$6, 1, 0)</f>
        <v>1</v>
      </c>
      <c r="R344">
        <f>_2020[[#This Row],[最低排名]]-开始!$B$6</f>
        <v>30723</v>
      </c>
    </row>
    <row r="345" spans="1:18">
      <c r="A345">
        <v>34201</v>
      </c>
      <c r="B345" t="s">
        <v>478</v>
      </c>
      <c r="C345" t="str">
        <f t="shared" si="10"/>
        <v>辽宁石化</v>
      </c>
      <c r="D345" t="str">
        <f t="shared" si="11"/>
        <v>01</v>
      </c>
      <c r="E345" t="s">
        <v>1548</v>
      </c>
      <c r="F345">
        <v>186</v>
      </c>
      <c r="G345">
        <v>98</v>
      </c>
      <c r="H345">
        <v>82</v>
      </c>
      <c r="I345">
        <v>46</v>
      </c>
      <c r="J345">
        <v>46</v>
      </c>
      <c r="K345">
        <v>43</v>
      </c>
      <c r="L345">
        <v>0</v>
      </c>
      <c r="M345">
        <v>2020</v>
      </c>
      <c r="N345">
        <f>VLOOKUP(E345, '2020D'!$A$2:$G$395, 2, FALSE)</f>
        <v>184</v>
      </c>
      <c r="O345">
        <f>VLOOKUP(E345, '2020D'!$A$2:$G$355, 3, FALSE)</f>
        <v>36005</v>
      </c>
      <c r="P345">
        <f>_2020[[#This Row],[最低排名]]-_2020[[#This Row],[同分人数]]+1</f>
        <v>35822</v>
      </c>
      <c r="Q345">
        <f>IF(O345&gt;=开始!$B$6, 1, 0)</f>
        <v>1</v>
      </c>
      <c r="R345">
        <f>_2020[[#This Row],[最低排名]]-开始!$B$6</f>
        <v>36005</v>
      </c>
    </row>
    <row r="346" spans="1:18">
      <c r="A346">
        <v>34202</v>
      </c>
      <c r="B346" t="s">
        <v>480</v>
      </c>
      <c r="C346" t="str">
        <f t="shared" si="10"/>
        <v>辽宁石化</v>
      </c>
      <c r="D346" t="str">
        <f t="shared" si="11"/>
        <v>02</v>
      </c>
      <c r="E346" t="s">
        <v>52</v>
      </c>
      <c r="F346">
        <v>204</v>
      </c>
      <c r="G346">
        <v>105</v>
      </c>
      <c r="H346">
        <v>61</v>
      </c>
      <c r="I346">
        <v>58</v>
      </c>
      <c r="J346">
        <v>55</v>
      </c>
      <c r="K346">
        <v>46</v>
      </c>
      <c r="L346">
        <v>0</v>
      </c>
      <c r="M346">
        <v>2020</v>
      </c>
      <c r="N346">
        <f>VLOOKUP(E346, '2020D'!$A$2:$G$395, 2, FALSE)</f>
        <v>184</v>
      </c>
      <c r="O346">
        <f>VLOOKUP(E346, '2020D'!$A$2:$G$355, 3, FALSE)</f>
        <v>32338</v>
      </c>
      <c r="P346">
        <f>_2020[[#This Row],[最低排名]]-_2020[[#This Row],[同分人数]]+1</f>
        <v>32155</v>
      </c>
      <c r="Q346">
        <f>IF(O346&gt;=开始!$B$6, 1, 0)</f>
        <v>1</v>
      </c>
      <c r="R346">
        <f>_2020[[#This Row],[最低排名]]-开始!$B$6</f>
        <v>32338</v>
      </c>
    </row>
    <row r="347" spans="1:18">
      <c r="A347">
        <v>34203</v>
      </c>
      <c r="B347" t="s">
        <v>481</v>
      </c>
      <c r="C347" t="str">
        <f t="shared" si="10"/>
        <v>辽宁石化</v>
      </c>
      <c r="D347" t="str">
        <f t="shared" si="11"/>
        <v>03</v>
      </c>
      <c r="E347" t="s">
        <v>383</v>
      </c>
      <c r="F347">
        <v>205</v>
      </c>
      <c r="G347">
        <v>114</v>
      </c>
      <c r="H347">
        <v>68</v>
      </c>
      <c r="I347">
        <v>55</v>
      </c>
      <c r="J347">
        <v>49</v>
      </c>
      <c r="K347">
        <v>46</v>
      </c>
      <c r="L347">
        <v>0</v>
      </c>
      <c r="M347">
        <v>2020</v>
      </c>
      <c r="N347">
        <f>VLOOKUP(E347, '2020D'!$A$2:$G$395, 2, FALSE)</f>
        <v>185</v>
      </c>
      <c r="O347">
        <f>VLOOKUP(E347, '2020D'!$A$2:$G$355, 3, FALSE)</f>
        <v>32523</v>
      </c>
      <c r="P347">
        <f>_2020[[#This Row],[最低排名]]-_2020[[#This Row],[同分人数]]+1</f>
        <v>32339</v>
      </c>
      <c r="Q347">
        <f>IF(O347&gt;=开始!$B$6, 1, 0)</f>
        <v>1</v>
      </c>
      <c r="R347">
        <f>_2020[[#This Row],[最低排名]]-开始!$B$6</f>
        <v>32523</v>
      </c>
    </row>
    <row r="348" spans="1:18">
      <c r="A348">
        <v>34301</v>
      </c>
      <c r="B348" t="s">
        <v>482</v>
      </c>
      <c r="C348" t="str">
        <f t="shared" si="10"/>
        <v>沈阳化工</v>
      </c>
      <c r="D348" t="str">
        <f t="shared" si="11"/>
        <v>01</v>
      </c>
      <c r="E348" t="s">
        <v>316</v>
      </c>
      <c r="F348">
        <v>204</v>
      </c>
      <c r="G348">
        <v>121</v>
      </c>
      <c r="H348">
        <v>55</v>
      </c>
      <c r="I348">
        <v>52</v>
      </c>
      <c r="J348">
        <v>49</v>
      </c>
      <c r="K348">
        <v>46</v>
      </c>
      <c r="L348">
        <v>0</v>
      </c>
      <c r="M348">
        <v>2020</v>
      </c>
      <c r="N348">
        <f>VLOOKUP(E348, '2020D'!$A$2:$G$395, 2, FALSE)</f>
        <v>171</v>
      </c>
      <c r="O348">
        <f>VLOOKUP(E348, '2020D'!$A$2:$G$355, 3, FALSE)</f>
        <v>35458</v>
      </c>
      <c r="P348">
        <f>_2020[[#This Row],[最低排名]]-_2020[[#This Row],[同分人数]]+1</f>
        <v>35288</v>
      </c>
      <c r="Q348">
        <f>IF(O348&gt;=开始!$B$6, 1, 0)</f>
        <v>1</v>
      </c>
      <c r="R348">
        <f>_2020[[#This Row],[最低排名]]-开始!$B$6</f>
        <v>35458</v>
      </c>
    </row>
    <row r="349" spans="1:18">
      <c r="A349">
        <v>34302</v>
      </c>
      <c r="B349" t="s">
        <v>483</v>
      </c>
      <c r="C349" t="str">
        <f t="shared" si="10"/>
        <v>沈阳化工</v>
      </c>
      <c r="D349" t="str">
        <f t="shared" si="11"/>
        <v>02</v>
      </c>
      <c r="E349" t="s">
        <v>203</v>
      </c>
      <c r="F349">
        <v>189</v>
      </c>
      <c r="G349">
        <v>99</v>
      </c>
      <c r="H349">
        <v>82</v>
      </c>
      <c r="I349">
        <v>58</v>
      </c>
      <c r="J349">
        <v>52</v>
      </c>
      <c r="K349">
        <v>49</v>
      </c>
      <c r="L349">
        <v>0</v>
      </c>
      <c r="M349">
        <v>2020</v>
      </c>
      <c r="N349">
        <f>VLOOKUP(E349, '2020D'!$A$2:$G$395, 2, FALSE)</f>
        <v>173</v>
      </c>
      <c r="O349">
        <f>VLOOKUP(E349, '2020D'!$A$2:$G$355, 3, FALSE)</f>
        <v>31248</v>
      </c>
      <c r="P349">
        <f>_2020[[#This Row],[最低排名]]-_2020[[#This Row],[同分人数]]+1</f>
        <v>31076</v>
      </c>
      <c r="Q349">
        <f>IF(O349&gt;=开始!$B$6, 1, 0)</f>
        <v>1</v>
      </c>
      <c r="R349">
        <f>_2020[[#This Row],[最低排名]]-开始!$B$6</f>
        <v>31248</v>
      </c>
    </row>
    <row r="350" spans="1:18">
      <c r="A350">
        <v>34303</v>
      </c>
      <c r="B350" t="s">
        <v>484</v>
      </c>
      <c r="C350" t="str">
        <f t="shared" si="10"/>
        <v>沈阳化工</v>
      </c>
      <c r="D350" t="str">
        <f t="shared" si="11"/>
        <v>03</v>
      </c>
      <c r="E350" t="s">
        <v>419</v>
      </c>
      <c r="F350">
        <v>190</v>
      </c>
      <c r="G350">
        <v>97</v>
      </c>
      <c r="H350">
        <v>94</v>
      </c>
      <c r="I350">
        <v>55</v>
      </c>
      <c r="J350">
        <v>49</v>
      </c>
      <c r="K350">
        <v>46</v>
      </c>
      <c r="L350">
        <v>0</v>
      </c>
      <c r="M350">
        <v>2020</v>
      </c>
      <c r="N350">
        <f>VLOOKUP(E350, '2020D'!$A$2:$G$395, 2, FALSE)</f>
        <v>200</v>
      </c>
      <c r="O350">
        <f>VLOOKUP(E350, '2020D'!$A$2:$G$355, 3, FALSE)</f>
        <v>30520</v>
      </c>
      <c r="P350">
        <f>_2020[[#This Row],[最低排名]]-_2020[[#This Row],[同分人数]]+1</f>
        <v>30321</v>
      </c>
      <c r="Q350">
        <f>IF(O350&gt;=开始!$B$6, 1, 0)</f>
        <v>1</v>
      </c>
      <c r="R350">
        <f>_2020[[#This Row],[最低排名]]-开始!$B$6</f>
        <v>30520</v>
      </c>
    </row>
    <row r="351" spans="1:18">
      <c r="A351">
        <v>34304</v>
      </c>
      <c r="B351" t="s">
        <v>486</v>
      </c>
      <c r="C351" t="str">
        <f t="shared" si="10"/>
        <v>沈阳化工</v>
      </c>
      <c r="D351" t="str">
        <f t="shared" si="11"/>
        <v>04</v>
      </c>
      <c r="E351" t="s">
        <v>405</v>
      </c>
      <c r="F351">
        <v>200</v>
      </c>
      <c r="G351">
        <v>102</v>
      </c>
      <c r="H351">
        <v>71</v>
      </c>
      <c r="I351">
        <v>55</v>
      </c>
      <c r="J351">
        <v>52</v>
      </c>
      <c r="K351">
        <v>49</v>
      </c>
      <c r="L351">
        <v>0</v>
      </c>
      <c r="M351">
        <v>2020</v>
      </c>
      <c r="N351">
        <f>VLOOKUP(E351, '2020D'!$A$2:$G$395, 2, FALSE)</f>
        <v>192</v>
      </c>
      <c r="O351">
        <f>VLOOKUP(E351, '2020D'!$A$2:$G$355, 3, FALSE)</f>
        <v>31801</v>
      </c>
      <c r="P351">
        <f>_2020[[#This Row],[最低排名]]-_2020[[#This Row],[同分人数]]+1</f>
        <v>31610</v>
      </c>
      <c r="Q351">
        <f>IF(O351&gt;=开始!$B$6, 1, 0)</f>
        <v>1</v>
      </c>
      <c r="R351">
        <f>_2020[[#This Row],[最低排名]]-开始!$B$6</f>
        <v>31801</v>
      </c>
    </row>
    <row r="352" spans="1:18">
      <c r="A352">
        <v>34401</v>
      </c>
      <c r="B352" t="s">
        <v>487</v>
      </c>
      <c r="C352" t="str">
        <f t="shared" si="10"/>
        <v>大连交大</v>
      </c>
      <c r="D352" t="str">
        <f t="shared" si="11"/>
        <v>01</v>
      </c>
      <c r="E352" t="s">
        <v>1534</v>
      </c>
      <c r="F352">
        <v>194</v>
      </c>
      <c r="G352">
        <v>97</v>
      </c>
      <c r="H352">
        <v>62</v>
      </c>
      <c r="I352">
        <v>55</v>
      </c>
      <c r="J352">
        <v>46</v>
      </c>
      <c r="K352">
        <v>43</v>
      </c>
      <c r="L352">
        <v>0</v>
      </c>
      <c r="M352">
        <v>2020</v>
      </c>
      <c r="N352">
        <f>VLOOKUP(E352, '2020D'!$A$2:$G$395, 2, FALSE)</f>
        <v>147</v>
      </c>
      <c r="O352">
        <f>VLOOKUP(E352, '2020D'!$A$2:$G$355, 3, FALSE)</f>
        <v>36437</v>
      </c>
      <c r="P352">
        <f>_2020[[#This Row],[最低排名]]-_2020[[#This Row],[同分人数]]+1</f>
        <v>36291</v>
      </c>
      <c r="Q352">
        <f>IF(O352&gt;=开始!$B$6, 1, 0)</f>
        <v>1</v>
      </c>
      <c r="R352">
        <f>_2020[[#This Row],[最低排名]]-开始!$B$6</f>
        <v>36437</v>
      </c>
    </row>
    <row r="353" spans="1:18">
      <c r="A353">
        <v>34601</v>
      </c>
      <c r="B353" t="s">
        <v>489</v>
      </c>
      <c r="C353" t="str">
        <f t="shared" si="10"/>
        <v>沈阳建筑</v>
      </c>
      <c r="D353" t="str">
        <f t="shared" si="11"/>
        <v>01</v>
      </c>
      <c r="E353" t="s">
        <v>678</v>
      </c>
      <c r="F353">
        <v>197</v>
      </c>
      <c r="G353">
        <v>99</v>
      </c>
      <c r="H353">
        <v>94</v>
      </c>
      <c r="I353">
        <v>67</v>
      </c>
      <c r="J353">
        <v>67</v>
      </c>
      <c r="K353">
        <v>58</v>
      </c>
      <c r="L353">
        <v>0</v>
      </c>
      <c r="M353">
        <v>2020</v>
      </c>
      <c r="N353">
        <f>VLOOKUP(E353, '2020D'!$A$2:$G$395, 2, FALSE)</f>
        <v>235</v>
      </c>
      <c r="O353">
        <f>VLOOKUP(E353, '2020D'!$A$2:$G$355, 3, FALSE)</f>
        <v>19637</v>
      </c>
      <c r="P353">
        <f>_2020[[#This Row],[最低排名]]-_2020[[#This Row],[同分人数]]+1</f>
        <v>19403</v>
      </c>
      <c r="Q353">
        <f>IF(O353&gt;=开始!$B$6, 1, 0)</f>
        <v>1</v>
      </c>
      <c r="R353">
        <f>_2020[[#This Row],[最低排名]]-开始!$B$6</f>
        <v>19637</v>
      </c>
    </row>
    <row r="354" spans="1:18">
      <c r="A354">
        <v>34602</v>
      </c>
      <c r="B354" t="s">
        <v>490</v>
      </c>
      <c r="C354" t="str">
        <f t="shared" si="10"/>
        <v>沈阳建筑</v>
      </c>
      <c r="D354" t="str">
        <f t="shared" si="11"/>
        <v>02</v>
      </c>
      <c r="E354" t="s">
        <v>447</v>
      </c>
      <c r="F354">
        <v>205</v>
      </c>
      <c r="G354">
        <v>109</v>
      </c>
      <c r="H354">
        <v>69</v>
      </c>
      <c r="I354">
        <v>52</v>
      </c>
      <c r="J354">
        <v>49</v>
      </c>
      <c r="K354">
        <v>46</v>
      </c>
      <c r="L354">
        <v>0</v>
      </c>
      <c r="M354">
        <v>2020</v>
      </c>
      <c r="N354">
        <f>VLOOKUP(E354, '2020D'!$A$2:$G$395, 2, FALSE)</f>
        <v>170</v>
      </c>
      <c r="O354">
        <f>VLOOKUP(E354, '2020D'!$A$2:$G$355, 3, FALSE)</f>
        <v>32868</v>
      </c>
      <c r="P354">
        <f>_2020[[#This Row],[最低排名]]-_2020[[#This Row],[同分人数]]+1</f>
        <v>32699</v>
      </c>
      <c r="Q354">
        <f>IF(O354&gt;=开始!$B$6, 1, 0)</f>
        <v>1</v>
      </c>
      <c r="R354">
        <f>_2020[[#This Row],[最低排名]]-开始!$B$6</f>
        <v>32868</v>
      </c>
    </row>
    <row r="355" spans="1:18">
      <c r="A355">
        <v>34701</v>
      </c>
      <c r="B355" t="s">
        <v>491</v>
      </c>
      <c r="C355" t="str">
        <f t="shared" si="10"/>
        <v>沈阳农大</v>
      </c>
      <c r="D355" t="str">
        <f t="shared" si="11"/>
        <v>01</v>
      </c>
      <c r="E355" t="s">
        <v>50</v>
      </c>
      <c r="F355">
        <v>212</v>
      </c>
      <c r="G355">
        <v>107</v>
      </c>
      <c r="H355">
        <v>78</v>
      </c>
      <c r="I355">
        <v>49</v>
      </c>
      <c r="J355">
        <v>46</v>
      </c>
      <c r="K355">
        <v>46</v>
      </c>
      <c r="L355">
        <v>0</v>
      </c>
      <c r="M355">
        <v>2020</v>
      </c>
      <c r="N355">
        <f>VLOOKUP(E355, '2020D'!$A$2:$G$395, 2, FALSE)</f>
        <v>179</v>
      </c>
      <c r="O355">
        <f>VLOOKUP(E355, '2020D'!$A$2:$G$355, 3, FALSE)</f>
        <v>31075</v>
      </c>
      <c r="P355">
        <f>_2020[[#This Row],[最低排名]]-_2020[[#This Row],[同分人数]]+1</f>
        <v>30897</v>
      </c>
      <c r="Q355">
        <f>IF(O355&gt;=开始!$B$6, 1, 0)</f>
        <v>1</v>
      </c>
      <c r="R355">
        <f>_2020[[#This Row],[最低排名]]-开始!$B$6</f>
        <v>31075</v>
      </c>
    </row>
    <row r="356" spans="1:18">
      <c r="A356">
        <v>34801</v>
      </c>
      <c r="B356" t="s">
        <v>493</v>
      </c>
      <c r="C356" t="str">
        <f t="shared" si="10"/>
        <v>大连海洋</v>
      </c>
      <c r="D356" t="str">
        <f t="shared" si="11"/>
        <v>01</v>
      </c>
      <c r="E356" t="s">
        <v>187</v>
      </c>
      <c r="F356">
        <v>213</v>
      </c>
      <c r="G356">
        <v>108</v>
      </c>
      <c r="H356">
        <v>82</v>
      </c>
      <c r="I356">
        <v>61</v>
      </c>
      <c r="J356">
        <v>49</v>
      </c>
      <c r="K356">
        <v>43</v>
      </c>
      <c r="L356">
        <v>0</v>
      </c>
      <c r="M356">
        <v>2020</v>
      </c>
      <c r="N356">
        <f>VLOOKUP(E356, '2020D'!$A$2:$G$395, 2, FALSE)</f>
        <v>217</v>
      </c>
      <c r="O356">
        <f>VLOOKUP(E356, '2020D'!$A$2:$G$355, 3, FALSE)</f>
        <v>27625</v>
      </c>
      <c r="P356">
        <f>_2020[[#This Row],[最低排名]]-_2020[[#This Row],[同分人数]]+1</f>
        <v>27409</v>
      </c>
      <c r="Q356">
        <f>IF(O356&gt;=开始!$B$6, 1, 0)</f>
        <v>1</v>
      </c>
      <c r="R356">
        <f>_2020[[#This Row],[最低排名]]-开始!$B$6</f>
        <v>27625</v>
      </c>
    </row>
    <row r="357" spans="1:18">
      <c r="A357">
        <v>34802</v>
      </c>
      <c r="B357" t="s">
        <v>494</v>
      </c>
      <c r="C357" t="str">
        <f t="shared" si="10"/>
        <v>大连海洋</v>
      </c>
      <c r="D357" t="str">
        <f t="shared" si="11"/>
        <v>02</v>
      </c>
      <c r="E357" t="s">
        <v>1556</v>
      </c>
      <c r="F357">
        <v>175</v>
      </c>
      <c r="G357">
        <v>93</v>
      </c>
      <c r="H357">
        <v>52</v>
      </c>
      <c r="I357">
        <v>70</v>
      </c>
      <c r="J357">
        <v>58</v>
      </c>
      <c r="K357">
        <v>49</v>
      </c>
      <c r="L357">
        <v>0</v>
      </c>
      <c r="M357">
        <v>2020</v>
      </c>
      <c r="N357">
        <f>VLOOKUP(E357, '2020D'!$A$2:$G$395, 2, FALSE)</f>
        <v>165</v>
      </c>
      <c r="O357">
        <f>VLOOKUP(E357, '2020D'!$A$2:$G$355, 3, FALSE)</f>
        <v>35821</v>
      </c>
      <c r="P357">
        <f>_2020[[#This Row],[最低排名]]-_2020[[#This Row],[同分人数]]+1</f>
        <v>35657</v>
      </c>
      <c r="Q357">
        <f>IF(O357&gt;=开始!$B$6, 1, 0)</f>
        <v>1</v>
      </c>
      <c r="R357">
        <f>_2020[[#This Row],[最低排名]]-开始!$B$6</f>
        <v>35821</v>
      </c>
    </row>
    <row r="358" spans="1:18">
      <c r="A358">
        <v>34901</v>
      </c>
      <c r="B358" t="s">
        <v>495</v>
      </c>
      <c r="C358" t="str">
        <f t="shared" si="10"/>
        <v>中国医大</v>
      </c>
      <c r="D358" t="str">
        <f t="shared" si="11"/>
        <v>01</v>
      </c>
      <c r="E358" t="s">
        <v>105</v>
      </c>
      <c r="F358">
        <v>219</v>
      </c>
      <c r="G358">
        <v>112</v>
      </c>
      <c r="H358">
        <v>130</v>
      </c>
      <c r="I358">
        <v>64</v>
      </c>
      <c r="J358">
        <v>64</v>
      </c>
      <c r="K358">
        <v>61</v>
      </c>
      <c r="L358">
        <v>0</v>
      </c>
      <c r="M358">
        <v>2020</v>
      </c>
      <c r="N358">
        <f>VLOOKUP(E358, '2020D'!$A$2:$G$395, 2, FALSE)</f>
        <v>196</v>
      </c>
      <c r="O358">
        <f>VLOOKUP(E358, '2020D'!$A$2:$G$355, 3, FALSE)</f>
        <v>7268</v>
      </c>
      <c r="P358">
        <f>_2020[[#This Row],[最低排名]]-_2020[[#This Row],[同分人数]]+1</f>
        <v>7073</v>
      </c>
      <c r="Q358">
        <f>IF(O358&gt;=开始!$B$6, 1, 0)</f>
        <v>1</v>
      </c>
      <c r="R358">
        <f>_2020[[#This Row],[最低排名]]-开始!$B$6</f>
        <v>7268</v>
      </c>
    </row>
    <row r="359" spans="1:18">
      <c r="A359">
        <v>34902</v>
      </c>
      <c r="B359" t="s">
        <v>496</v>
      </c>
      <c r="C359" t="str">
        <f t="shared" si="10"/>
        <v>中国医大</v>
      </c>
      <c r="D359" t="str">
        <f t="shared" si="11"/>
        <v>02</v>
      </c>
      <c r="E359" t="s">
        <v>83</v>
      </c>
      <c r="F359">
        <v>204</v>
      </c>
      <c r="G359">
        <v>104</v>
      </c>
      <c r="H359">
        <v>118</v>
      </c>
      <c r="I359">
        <v>61</v>
      </c>
      <c r="J359">
        <v>55</v>
      </c>
      <c r="K359">
        <v>49</v>
      </c>
      <c r="L359">
        <v>0</v>
      </c>
      <c r="M359">
        <v>2020</v>
      </c>
      <c r="N359">
        <f>VLOOKUP(E359, '2020D'!$A$2:$G$395, 2, FALSE)</f>
        <v>273</v>
      </c>
      <c r="O359">
        <f>VLOOKUP(E359, '2020D'!$A$2:$G$355, 3, FALSE)</f>
        <v>18646</v>
      </c>
      <c r="P359">
        <f>_2020[[#This Row],[最低排名]]-_2020[[#This Row],[同分人数]]+1</f>
        <v>18374</v>
      </c>
      <c r="Q359">
        <f>IF(O359&gt;=开始!$B$6, 1, 0)</f>
        <v>1</v>
      </c>
      <c r="R359">
        <f>_2020[[#This Row],[最低排名]]-开始!$B$6</f>
        <v>18646</v>
      </c>
    </row>
    <row r="360" spans="1:18">
      <c r="A360">
        <v>35001</v>
      </c>
      <c r="B360" t="s">
        <v>497</v>
      </c>
      <c r="C360" t="str">
        <f t="shared" si="10"/>
        <v>锦州医大</v>
      </c>
      <c r="D360" t="str">
        <f t="shared" si="11"/>
        <v>01</v>
      </c>
      <c r="E360" t="s">
        <v>180</v>
      </c>
      <c r="F360">
        <v>195</v>
      </c>
      <c r="G360">
        <v>98</v>
      </c>
      <c r="H360">
        <v>108</v>
      </c>
      <c r="I360">
        <v>55</v>
      </c>
      <c r="J360">
        <v>49</v>
      </c>
      <c r="K360">
        <v>43</v>
      </c>
      <c r="L360">
        <v>0</v>
      </c>
      <c r="M360">
        <v>2020</v>
      </c>
      <c r="N360">
        <f>VLOOKUP(E360, '2020D'!$A$2:$G$395, 2, FALSE)</f>
        <v>203</v>
      </c>
      <c r="O360">
        <f>VLOOKUP(E360, '2020D'!$A$2:$G$355, 3, FALSE)</f>
        <v>27191</v>
      </c>
      <c r="P360">
        <f>_2020[[#This Row],[最低排名]]-_2020[[#This Row],[同分人数]]+1</f>
        <v>26989</v>
      </c>
      <c r="Q360">
        <f>IF(O360&gt;=开始!$B$6, 1, 0)</f>
        <v>1</v>
      </c>
      <c r="R360">
        <f>_2020[[#This Row],[最低排名]]-开始!$B$6</f>
        <v>27191</v>
      </c>
    </row>
    <row r="361" spans="1:18">
      <c r="A361">
        <v>35101</v>
      </c>
      <c r="B361" t="s">
        <v>499</v>
      </c>
      <c r="C361" t="str">
        <f t="shared" si="10"/>
        <v>大连医科</v>
      </c>
      <c r="D361" t="str">
        <f t="shared" si="11"/>
        <v>01</v>
      </c>
      <c r="E361" t="s">
        <v>424</v>
      </c>
      <c r="F361">
        <v>215</v>
      </c>
      <c r="G361">
        <v>113</v>
      </c>
      <c r="H361">
        <v>126</v>
      </c>
      <c r="I361">
        <v>64</v>
      </c>
      <c r="J361">
        <v>61</v>
      </c>
      <c r="K361">
        <v>58</v>
      </c>
      <c r="L361">
        <v>0</v>
      </c>
      <c r="M361">
        <v>2020</v>
      </c>
      <c r="N361">
        <f>VLOOKUP(E361, '2020D'!$A$2:$G$395, 2, FALSE)</f>
        <v>255</v>
      </c>
      <c r="O361">
        <f>VLOOKUP(E361, '2020D'!$A$2:$G$355, 3, FALSE)</f>
        <v>10230</v>
      </c>
      <c r="P361">
        <f>_2020[[#This Row],[最低排名]]-_2020[[#This Row],[同分人数]]+1</f>
        <v>9976</v>
      </c>
      <c r="Q361">
        <f>IF(O361&gt;=开始!$B$6, 1, 0)</f>
        <v>1</v>
      </c>
      <c r="R361">
        <f>_2020[[#This Row],[最低排名]]-开始!$B$6</f>
        <v>10230</v>
      </c>
    </row>
    <row r="362" spans="1:18">
      <c r="A362">
        <v>35201</v>
      </c>
      <c r="B362" t="s">
        <v>501</v>
      </c>
      <c r="C362" t="str">
        <f t="shared" si="10"/>
        <v>沈阳药大</v>
      </c>
      <c r="D362" t="str">
        <f t="shared" si="11"/>
        <v>01</v>
      </c>
      <c r="E362" t="s">
        <v>168</v>
      </c>
      <c r="F362">
        <v>206</v>
      </c>
      <c r="G362">
        <v>106</v>
      </c>
      <c r="H362">
        <v>106</v>
      </c>
      <c r="I362">
        <v>67</v>
      </c>
      <c r="J362">
        <v>58</v>
      </c>
      <c r="K362">
        <v>58</v>
      </c>
      <c r="L362">
        <v>0</v>
      </c>
      <c r="M362">
        <v>2020</v>
      </c>
      <c r="N362">
        <f>VLOOKUP(E362, '2020D'!$A$2:$G$395, 2, FALSE)</f>
        <v>227</v>
      </c>
      <c r="O362">
        <f>VLOOKUP(E362, '2020D'!$A$2:$G$355, 3, FALSE)</f>
        <v>16741</v>
      </c>
      <c r="P362">
        <f>_2020[[#This Row],[最低排名]]-_2020[[#This Row],[同分人数]]+1</f>
        <v>16515</v>
      </c>
      <c r="Q362">
        <f>IF(O362&gt;=开始!$B$6, 1, 0)</f>
        <v>1</v>
      </c>
      <c r="R362">
        <f>_2020[[#This Row],[最低排名]]-开始!$B$6</f>
        <v>16741</v>
      </c>
    </row>
    <row r="363" spans="1:18">
      <c r="A363">
        <v>35301</v>
      </c>
      <c r="B363" t="s">
        <v>503</v>
      </c>
      <c r="C363" t="str">
        <f t="shared" si="10"/>
        <v>辽宁师大</v>
      </c>
      <c r="D363" t="str">
        <f t="shared" si="11"/>
        <v>01</v>
      </c>
      <c r="E363" t="s">
        <v>440</v>
      </c>
      <c r="F363">
        <v>196</v>
      </c>
      <c r="G363">
        <v>99</v>
      </c>
      <c r="H363">
        <v>94</v>
      </c>
      <c r="I363">
        <v>55</v>
      </c>
      <c r="J363">
        <v>49</v>
      </c>
      <c r="K363">
        <v>43</v>
      </c>
      <c r="L363">
        <v>0</v>
      </c>
      <c r="M363">
        <v>2020</v>
      </c>
      <c r="N363">
        <f>VLOOKUP(E363, '2020D'!$A$2:$G$395, 2, FALSE)</f>
        <v>217</v>
      </c>
      <c r="O363">
        <f>VLOOKUP(E363, '2020D'!$A$2:$G$355, 3, FALSE)</f>
        <v>29881</v>
      </c>
      <c r="P363">
        <f>_2020[[#This Row],[最低排名]]-_2020[[#This Row],[同分人数]]+1</f>
        <v>29665</v>
      </c>
      <c r="Q363">
        <f>IF(O363&gt;=开始!$B$6, 1, 0)</f>
        <v>1</v>
      </c>
      <c r="R363">
        <f>_2020[[#This Row],[最低排名]]-开始!$B$6</f>
        <v>29881</v>
      </c>
    </row>
    <row r="364" spans="1:18">
      <c r="A364">
        <v>35302</v>
      </c>
      <c r="B364" t="s">
        <v>504</v>
      </c>
      <c r="C364" t="str">
        <f t="shared" si="10"/>
        <v>辽宁师大</v>
      </c>
      <c r="D364" t="str">
        <f t="shared" si="11"/>
        <v>02</v>
      </c>
      <c r="E364" t="s">
        <v>701</v>
      </c>
      <c r="F364">
        <v>185</v>
      </c>
      <c r="G364">
        <v>100</v>
      </c>
      <c r="H364">
        <v>115</v>
      </c>
      <c r="I364">
        <v>55</v>
      </c>
      <c r="J364">
        <v>46</v>
      </c>
      <c r="K364">
        <v>43</v>
      </c>
      <c r="L364">
        <v>0</v>
      </c>
      <c r="M364">
        <v>2020</v>
      </c>
      <c r="N364">
        <f>VLOOKUP(E364, '2020D'!$A$2:$G$395, 2, FALSE)</f>
        <v>218</v>
      </c>
      <c r="O364">
        <f>VLOOKUP(E364, '2020D'!$A$2:$G$355, 3, FALSE)</f>
        <v>28438</v>
      </c>
      <c r="P364">
        <f>_2020[[#This Row],[最低排名]]-_2020[[#This Row],[同分人数]]+1</f>
        <v>28221</v>
      </c>
      <c r="Q364">
        <f>IF(O364&gt;=开始!$B$6, 1, 0)</f>
        <v>1</v>
      </c>
      <c r="R364">
        <f>_2020[[#This Row],[最低排名]]-开始!$B$6</f>
        <v>28438</v>
      </c>
    </row>
    <row r="365" spans="1:18">
      <c r="A365">
        <v>35401</v>
      </c>
      <c r="B365" t="s">
        <v>505</v>
      </c>
      <c r="C365" t="str">
        <f t="shared" si="10"/>
        <v>东北财大</v>
      </c>
      <c r="D365" t="str">
        <f t="shared" si="11"/>
        <v>01</v>
      </c>
      <c r="E365" t="s">
        <v>98</v>
      </c>
      <c r="F365">
        <v>215</v>
      </c>
      <c r="G365">
        <v>126</v>
      </c>
      <c r="H365">
        <v>106</v>
      </c>
      <c r="I365">
        <v>70</v>
      </c>
      <c r="J365">
        <v>61</v>
      </c>
      <c r="K365">
        <v>61</v>
      </c>
      <c r="L365">
        <v>0</v>
      </c>
      <c r="M365">
        <v>2020</v>
      </c>
      <c r="N365">
        <f>VLOOKUP(E365, '2020D'!$A$2:$G$395, 2, FALSE)</f>
        <v>217</v>
      </c>
      <c r="O365">
        <f>VLOOKUP(E365, '2020D'!$A$2:$G$355, 3, FALSE)</f>
        <v>12615</v>
      </c>
      <c r="P365">
        <f>_2020[[#This Row],[最低排名]]-_2020[[#This Row],[同分人数]]+1</f>
        <v>12399</v>
      </c>
      <c r="Q365">
        <f>IF(O365&gt;=开始!$B$6, 1, 0)</f>
        <v>1</v>
      </c>
      <c r="R365">
        <f>_2020[[#This Row],[最低排名]]-开始!$B$6</f>
        <v>12615</v>
      </c>
    </row>
    <row r="366" spans="1:18">
      <c r="A366">
        <v>35501</v>
      </c>
      <c r="B366" t="s">
        <v>1639</v>
      </c>
      <c r="C366" t="str">
        <f t="shared" si="10"/>
        <v>辽宁外贸</v>
      </c>
      <c r="D366" t="str">
        <f t="shared" si="11"/>
        <v>01</v>
      </c>
      <c r="E366" t="s">
        <v>1534</v>
      </c>
      <c r="F366">
        <v>193</v>
      </c>
      <c r="G366">
        <v>107</v>
      </c>
      <c r="H366">
        <v>63</v>
      </c>
      <c r="I366">
        <v>52</v>
      </c>
      <c r="J366">
        <v>46</v>
      </c>
      <c r="K366">
        <v>46</v>
      </c>
      <c r="L366">
        <v>0</v>
      </c>
      <c r="M366">
        <v>2020</v>
      </c>
      <c r="N366">
        <f>VLOOKUP(E366, '2020D'!$A$2:$G$395, 2, FALSE)</f>
        <v>147</v>
      </c>
      <c r="O366">
        <f>VLOOKUP(E366, '2020D'!$A$2:$G$355, 3, FALSE)</f>
        <v>36437</v>
      </c>
      <c r="P366">
        <f>_2020[[#This Row],[最低排名]]-_2020[[#This Row],[同分人数]]+1</f>
        <v>36291</v>
      </c>
      <c r="Q366">
        <f>IF(O366&gt;=开始!$B$6, 1, 0)</f>
        <v>1</v>
      </c>
      <c r="R366">
        <f>_2020[[#This Row],[最低排名]]-开始!$B$6</f>
        <v>36437</v>
      </c>
    </row>
    <row r="367" spans="1:18">
      <c r="A367">
        <v>35601</v>
      </c>
      <c r="B367" t="s">
        <v>508</v>
      </c>
      <c r="C367" t="str">
        <f t="shared" si="10"/>
        <v>大连大学</v>
      </c>
      <c r="D367" t="str">
        <f t="shared" si="11"/>
        <v>01</v>
      </c>
      <c r="E367" t="s">
        <v>316</v>
      </c>
      <c r="F367">
        <v>180</v>
      </c>
      <c r="G367">
        <v>107</v>
      </c>
      <c r="H367">
        <v>79</v>
      </c>
      <c r="I367">
        <v>52</v>
      </c>
      <c r="J367">
        <v>49</v>
      </c>
      <c r="K367">
        <v>46</v>
      </c>
      <c r="L367">
        <v>0</v>
      </c>
      <c r="M367">
        <v>2020</v>
      </c>
      <c r="N367">
        <f>VLOOKUP(E367, '2020D'!$A$2:$G$395, 2, FALSE)</f>
        <v>171</v>
      </c>
      <c r="O367">
        <f>VLOOKUP(E367, '2020D'!$A$2:$G$355, 3, FALSE)</f>
        <v>35458</v>
      </c>
      <c r="P367">
        <f>_2020[[#This Row],[最低排名]]-_2020[[#This Row],[同分人数]]+1</f>
        <v>35288</v>
      </c>
      <c r="Q367">
        <f>IF(O367&gt;=开始!$B$6, 1, 0)</f>
        <v>1</v>
      </c>
      <c r="R367">
        <f>_2020[[#This Row],[最低排名]]-开始!$B$6</f>
        <v>35458</v>
      </c>
    </row>
    <row r="368" spans="1:18">
      <c r="A368">
        <v>35602</v>
      </c>
      <c r="B368" t="s">
        <v>509</v>
      </c>
      <c r="C368" t="str">
        <f t="shared" si="10"/>
        <v>大连大学</v>
      </c>
      <c r="D368" t="str">
        <f t="shared" si="11"/>
        <v>02</v>
      </c>
      <c r="E368" t="s">
        <v>228</v>
      </c>
      <c r="F368">
        <v>182</v>
      </c>
      <c r="G368">
        <v>98</v>
      </c>
      <c r="H368">
        <v>98</v>
      </c>
      <c r="I368">
        <v>58</v>
      </c>
      <c r="J368">
        <v>55</v>
      </c>
      <c r="K368">
        <v>46</v>
      </c>
      <c r="L368">
        <v>0</v>
      </c>
      <c r="M368">
        <v>2020</v>
      </c>
      <c r="N368">
        <f>VLOOKUP(E368, '2020D'!$A$2:$G$395, 2, FALSE)</f>
        <v>217</v>
      </c>
      <c r="O368">
        <f>VLOOKUP(E368, '2020D'!$A$2:$G$355, 3, FALSE)</f>
        <v>29465</v>
      </c>
      <c r="P368">
        <f>_2020[[#This Row],[最低排名]]-_2020[[#This Row],[同分人数]]+1</f>
        <v>29249</v>
      </c>
      <c r="Q368">
        <f>IF(O368&gt;=开始!$B$6, 1, 0)</f>
        <v>1</v>
      </c>
      <c r="R368">
        <f>_2020[[#This Row],[最低排名]]-开始!$B$6</f>
        <v>29465</v>
      </c>
    </row>
    <row r="369" spans="1:18">
      <c r="A369">
        <v>35603</v>
      </c>
      <c r="B369" t="s">
        <v>510</v>
      </c>
      <c r="C369" t="str">
        <f t="shared" si="10"/>
        <v>大连大学</v>
      </c>
      <c r="D369" t="str">
        <f t="shared" si="11"/>
        <v>03</v>
      </c>
      <c r="E369" t="s">
        <v>485</v>
      </c>
      <c r="F369">
        <v>213</v>
      </c>
      <c r="G369">
        <v>108</v>
      </c>
      <c r="H369">
        <v>85</v>
      </c>
      <c r="I369">
        <v>55</v>
      </c>
      <c r="J369">
        <v>49</v>
      </c>
      <c r="K369">
        <v>43</v>
      </c>
      <c r="L369">
        <v>0</v>
      </c>
      <c r="M369">
        <v>2020</v>
      </c>
      <c r="N369">
        <f>VLOOKUP(E369, '2020D'!$A$2:$G$395, 2, FALSE)</f>
        <v>181</v>
      </c>
      <c r="O369">
        <f>VLOOKUP(E369, '2020D'!$A$2:$G$355, 3, FALSE)</f>
        <v>28220</v>
      </c>
      <c r="P369">
        <f>_2020[[#This Row],[最低排名]]-_2020[[#This Row],[同分人数]]+1</f>
        <v>28040</v>
      </c>
      <c r="Q369">
        <f>IF(O369&gt;=开始!$B$6, 1, 0)</f>
        <v>1</v>
      </c>
      <c r="R369">
        <f>_2020[[#This Row],[最低排名]]-开始!$B$6</f>
        <v>28220</v>
      </c>
    </row>
    <row r="370" spans="1:18">
      <c r="A370">
        <v>35701</v>
      </c>
      <c r="B370" t="s">
        <v>511</v>
      </c>
      <c r="C370" t="str">
        <f t="shared" si="10"/>
        <v>沈阳工程</v>
      </c>
      <c r="D370" t="str">
        <f t="shared" si="11"/>
        <v>01</v>
      </c>
      <c r="E370" t="s">
        <v>316</v>
      </c>
      <c r="F370">
        <v>178</v>
      </c>
      <c r="G370">
        <v>89</v>
      </c>
      <c r="H370">
        <v>84</v>
      </c>
      <c r="I370">
        <v>52</v>
      </c>
      <c r="J370">
        <v>46</v>
      </c>
      <c r="K370">
        <v>46</v>
      </c>
      <c r="L370">
        <v>0</v>
      </c>
      <c r="M370">
        <v>2020</v>
      </c>
      <c r="N370">
        <f>VLOOKUP(E370, '2020D'!$A$2:$G$395, 2, FALSE)</f>
        <v>171</v>
      </c>
      <c r="O370">
        <f>VLOOKUP(E370, '2020D'!$A$2:$G$355, 3, FALSE)</f>
        <v>35458</v>
      </c>
      <c r="P370">
        <f>_2020[[#This Row],[最低排名]]-_2020[[#This Row],[同分人数]]+1</f>
        <v>35288</v>
      </c>
      <c r="Q370">
        <f>IF(O370&gt;=开始!$B$6, 1, 0)</f>
        <v>1</v>
      </c>
      <c r="R370">
        <f>_2020[[#This Row],[最低排名]]-开始!$B$6</f>
        <v>35458</v>
      </c>
    </row>
    <row r="371" spans="1:18">
      <c r="A371">
        <v>35702</v>
      </c>
      <c r="B371" t="s">
        <v>1762</v>
      </c>
      <c r="C371" t="str">
        <f t="shared" si="10"/>
        <v>沈阳工程</v>
      </c>
      <c r="D371" t="str">
        <f t="shared" si="11"/>
        <v>02</v>
      </c>
      <c r="E371" t="s">
        <v>1629</v>
      </c>
      <c r="M371">
        <v>2020</v>
      </c>
      <c r="N371" t="e">
        <f>VLOOKUP(E371, '2020D'!$A$2:$G$395, 2, FALSE)</f>
        <v>#N/A</v>
      </c>
      <c r="O371" t="e">
        <f>VLOOKUP(E371, '2020D'!$A$2:$G$355, 3, FALSE)</f>
        <v>#N/A</v>
      </c>
      <c r="P371" t="e">
        <f>_2020[[#This Row],[最低排名]]-_2020[[#This Row],[同分人数]]+1</f>
        <v>#N/A</v>
      </c>
      <c r="Q371" t="e">
        <f>IF(O371&gt;=开始!$B$6, 1, 0)</f>
        <v>#N/A</v>
      </c>
      <c r="R371" t="e">
        <f>_2020[[#This Row],[最低排名]]-开始!$B$6</f>
        <v>#N/A</v>
      </c>
    </row>
    <row r="372" spans="1:18">
      <c r="A372">
        <v>35801</v>
      </c>
      <c r="B372" t="s">
        <v>1564</v>
      </c>
      <c r="C372" t="str">
        <f t="shared" si="10"/>
        <v>理大城市</v>
      </c>
      <c r="D372" t="str">
        <f t="shared" si="11"/>
        <v>01</v>
      </c>
      <c r="E372" t="s">
        <v>1629</v>
      </c>
      <c r="M372">
        <v>2020</v>
      </c>
      <c r="N372" t="e">
        <f>VLOOKUP(E372, '2020D'!$A$2:$G$395, 2, FALSE)</f>
        <v>#N/A</v>
      </c>
      <c r="O372" t="e">
        <f>VLOOKUP(E372, '2020D'!$A$2:$G$355, 3, FALSE)</f>
        <v>#N/A</v>
      </c>
      <c r="P372" t="e">
        <f>_2020[[#This Row],[最低排名]]-_2020[[#This Row],[同分人数]]+1</f>
        <v>#N/A</v>
      </c>
      <c r="Q372" t="e">
        <f>IF(O372&gt;=开始!$B$6, 1, 0)</f>
        <v>#N/A</v>
      </c>
      <c r="R372" t="e">
        <f>_2020[[#This Row],[最低排名]]-开始!$B$6</f>
        <v>#N/A</v>
      </c>
    </row>
    <row r="373" spans="1:18">
      <c r="A373">
        <v>35802</v>
      </c>
      <c r="B373" t="s">
        <v>512</v>
      </c>
      <c r="C373" t="str">
        <f t="shared" si="10"/>
        <v>理大城市</v>
      </c>
      <c r="D373" t="str">
        <f t="shared" si="11"/>
        <v>02</v>
      </c>
      <c r="E373" t="s">
        <v>316</v>
      </c>
      <c r="F373">
        <v>182</v>
      </c>
      <c r="G373">
        <v>93</v>
      </c>
      <c r="H373">
        <v>95</v>
      </c>
      <c r="I373">
        <v>43</v>
      </c>
      <c r="J373">
        <v>43</v>
      </c>
      <c r="K373">
        <v>43</v>
      </c>
      <c r="L373">
        <v>0</v>
      </c>
      <c r="M373">
        <v>2020</v>
      </c>
      <c r="N373">
        <f>VLOOKUP(E373, '2020D'!$A$2:$G$395, 2, FALSE)</f>
        <v>171</v>
      </c>
      <c r="O373">
        <f>VLOOKUP(E373, '2020D'!$A$2:$G$355, 3, FALSE)</f>
        <v>35458</v>
      </c>
      <c r="P373">
        <f>_2020[[#This Row],[最低排名]]-_2020[[#This Row],[同分人数]]+1</f>
        <v>35288</v>
      </c>
      <c r="Q373">
        <f>IF(O373&gt;=开始!$B$6, 1, 0)</f>
        <v>1</v>
      </c>
      <c r="R373">
        <f>_2020[[#This Row],[最低排名]]-开始!$B$6</f>
        <v>35458</v>
      </c>
    </row>
    <row r="374" spans="1:18">
      <c r="A374">
        <v>35901</v>
      </c>
      <c r="B374" t="s">
        <v>1565</v>
      </c>
      <c r="C374" t="str">
        <f t="shared" si="10"/>
        <v>大连财经</v>
      </c>
      <c r="D374" t="str">
        <f t="shared" si="11"/>
        <v>01</v>
      </c>
      <c r="E374" t="s">
        <v>316</v>
      </c>
      <c r="F374">
        <v>181</v>
      </c>
      <c r="G374">
        <v>94</v>
      </c>
      <c r="H374">
        <v>87</v>
      </c>
      <c r="I374">
        <v>52</v>
      </c>
      <c r="J374">
        <v>43</v>
      </c>
      <c r="K374">
        <v>43</v>
      </c>
      <c r="L374">
        <v>0</v>
      </c>
      <c r="M374">
        <v>2020</v>
      </c>
      <c r="N374">
        <f>VLOOKUP(E374, '2020D'!$A$2:$G$395, 2, FALSE)</f>
        <v>171</v>
      </c>
      <c r="O374">
        <f>VLOOKUP(E374, '2020D'!$A$2:$G$355, 3, FALSE)</f>
        <v>35458</v>
      </c>
      <c r="P374">
        <f>_2020[[#This Row],[最低排名]]-_2020[[#This Row],[同分人数]]+1</f>
        <v>35288</v>
      </c>
      <c r="Q374">
        <f>IF(O374&gt;=开始!$B$6, 1, 0)</f>
        <v>1</v>
      </c>
      <c r="R374">
        <f>_2020[[#This Row],[最低排名]]-开始!$B$6</f>
        <v>35458</v>
      </c>
    </row>
    <row r="375" spans="1:18">
      <c r="A375">
        <v>36001</v>
      </c>
      <c r="B375" t="s">
        <v>514</v>
      </c>
      <c r="C375" t="str">
        <f t="shared" si="10"/>
        <v>辽宁何氏</v>
      </c>
      <c r="D375" t="str">
        <f t="shared" si="11"/>
        <v>01</v>
      </c>
      <c r="E375" t="s">
        <v>1556</v>
      </c>
      <c r="F375">
        <v>196</v>
      </c>
      <c r="G375">
        <v>108</v>
      </c>
      <c r="H375">
        <v>64</v>
      </c>
      <c r="I375">
        <v>55</v>
      </c>
      <c r="J375">
        <v>46</v>
      </c>
      <c r="K375">
        <v>43</v>
      </c>
      <c r="L375">
        <v>0</v>
      </c>
      <c r="M375">
        <v>2020</v>
      </c>
      <c r="N375">
        <f>VLOOKUP(E375, '2020D'!$A$2:$G$395, 2, FALSE)</f>
        <v>165</v>
      </c>
      <c r="O375">
        <f>VLOOKUP(E375, '2020D'!$A$2:$G$355, 3, FALSE)</f>
        <v>35821</v>
      </c>
      <c r="P375">
        <f>_2020[[#This Row],[最低排名]]-_2020[[#This Row],[同分人数]]+1</f>
        <v>35657</v>
      </c>
      <c r="Q375">
        <f>IF(O375&gt;=开始!$B$6, 1, 0)</f>
        <v>1</v>
      </c>
      <c r="R375">
        <f>_2020[[#This Row],[最低排名]]-开始!$B$6</f>
        <v>35821</v>
      </c>
    </row>
    <row r="376" spans="1:18">
      <c r="A376">
        <v>36002</v>
      </c>
      <c r="B376" t="s">
        <v>515</v>
      </c>
      <c r="C376" t="str">
        <f t="shared" si="10"/>
        <v>辽宁何氏</v>
      </c>
      <c r="D376" t="str">
        <f t="shared" si="11"/>
        <v>02</v>
      </c>
      <c r="E376" t="s">
        <v>1534</v>
      </c>
      <c r="F376">
        <v>184</v>
      </c>
      <c r="G376">
        <v>92</v>
      </c>
      <c r="H376">
        <v>69</v>
      </c>
      <c r="I376">
        <v>52</v>
      </c>
      <c r="J376">
        <v>49</v>
      </c>
      <c r="K376">
        <v>46</v>
      </c>
      <c r="L376">
        <v>0</v>
      </c>
      <c r="M376">
        <v>2020</v>
      </c>
      <c r="N376">
        <f>VLOOKUP(E376, '2020D'!$A$2:$G$395, 2, FALSE)</f>
        <v>147</v>
      </c>
      <c r="O376">
        <f>VLOOKUP(E376, '2020D'!$A$2:$G$355, 3, FALSE)</f>
        <v>36437</v>
      </c>
      <c r="P376">
        <f>_2020[[#This Row],[最低排名]]-_2020[[#This Row],[同分人数]]+1</f>
        <v>36291</v>
      </c>
      <c r="Q376">
        <f>IF(O376&gt;=开始!$B$6, 1, 0)</f>
        <v>1</v>
      </c>
      <c r="R376">
        <f>_2020[[#This Row],[最低排名]]-开始!$B$6</f>
        <v>36437</v>
      </c>
    </row>
    <row r="377" spans="1:18">
      <c r="A377">
        <v>36101</v>
      </c>
      <c r="B377" t="s">
        <v>516</v>
      </c>
      <c r="C377" t="str">
        <f t="shared" si="10"/>
        <v>大连东软</v>
      </c>
      <c r="D377" t="str">
        <f t="shared" si="11"/>
        <v>01</v>
      </c>
      <c r="E377" t="s">
        <v>1542</v>
      </c>
      <c r="F377">
        <v>187</v>
      </c>
      <c r="G377">
        <v>107</v>
      </c>
      <c r="H377">
        <v>61</v>
      </c>
      <c r="I377">
        <v>55</v>
      </c>
      <c r="J377">
        <v>52</v>
      </c>
      <c r="K377">
        <v>46</v>
      </c>
      <c r="L377">
        <v>0</v>
      </c>
      <c r="M377">
        <v>2020</v>
      </c>
      <c r="N377">
        <f>VLOOKUP(E377, '2020D'!$A$2:$G$395, 2, FALSE)</f>
        <v>135</v>
      </c>
      <c r="O377">
        <f>VLOOKUP(E377, '2020D'!$A$2:$G$355, 3, FALSE)</f>
        <v>36290</v>
      </c>
      <c r="P377">
        <f>_2020[[#This Row],[最低排名]]-_2020[[#This Row],[同分人数]]+1</f>
        <v>36156</v>
      </c>
      <c r="Q377">
        <f>IF(O377&gt;=开始!$B$6, 1, 0)</f>
        <v>1</v>
      </c>
      <c r="R377">
        <f>_2020[[#This Row],[最低排名]]-开始!$B$6</f>
        <v>36290</v>
      </c>
    </row>
    <row r="378" spans="1:18">
      <c r="A378">
        <v>37101</v>
      </c>
      <c r="B378" t="s">
        <v>519</v>
      </c>
      <c r="C378" t="str">
        <f t="shared" si="10"/>
        <v>吉林大学</v>
      </c>
      <c r="D378" t="str">
        <f t="shared" si="11"/>
        <v>01</v>
      </c>
      <c r="E378" t="s">
        <v>23</v>
      </c>
      <c r="F378">
        <v>228</v>
      </c>
      <c r="G378">
        <v>115</v>
      </c>
      <c r="H378">
        <v>126</v>
      </c>
      <c r="I378">
        <v>67</v>
      </c>
      <c r="J378">
        <v>64</v>
      </c>
      <c r="K378">
        <v>61</v>
      </c>
      <c r="L378">
        <v>0</v>
      </c>
      <c r="M378">
        <v>2020</v>
      </c>
      <c r="N378">
        <f>VLOOKUP(E378, '2020D'!$A$2:$G$395, 2, FALSE)</f>
        <v>186</v>
      </c>
      <c r="O378">
        <f>VLOOKUP(E378, '2020D'!$A$2:$G$355, 3, FALSE)</f>
        <v>5776</v>
      </c>
      <c r="P378">
        <f>_2020[[#This Row],[最低排名]]-_2020[[#This Row],[同分人数]]+1</f>
        <v>5591</v>
      </c>
      <c r="Q378">
        <f>IF(O378&gt;=开始!$B$6, 1, 0)</f>
        <v>1</v>
      </c>
      <c r="R378">
        <f>_2020[[#This Row],[最低排名]]-开始!$B$6</f>
        <v>5776</v>
      </c>
    </row>
    <row r="379" spans="1:18">
      <c r="A379">
        <v>37102</v>
      </c>
      <c r="B379" t="s">
        <v>520</v>
      </c>
      <c r="C379" t="str">
        <f t="shared" si="10"/>
        <v>吉林大学</v>
      </c>
      <c r="D379" t="str">
        <f t="shared" si="11"/>
        <v>02</v>
      </c>
      <c r="E379" t="s">
        <v>66</v>
      </c>
      <c r="F379">
        <v>225</v>
      </c>
      <c r="G379">
        <v>120</v>
      </c>
      <c r="H379">
        <v>125</v>
      </c>
      <c r="I379">
        <v>67</v>
      </c>
      <c r="J379">
        <v>67</v>
      </c>
      <c r="K379">
        <v>55</v>
      </c>
      <c r="L379">
        <v>0</v>
      </c>
      <c r="M379">
        <v>2020</v>
      </c>
      <c r="N379">
        <f>VLOOKUP(E379, '2020D'!$A$2:$G$395, 2, FALSE)</f>
        <v>179</v>
      </c>
      <c r="O379">
        <f>VLOOKUP(E379, '2020D'!$A$2:$G$355, 3, FALSE)</f>
        <v>7072</v>
      </c>
      <c r="P379">
        <f>_2020[[#This Row],[最低排名]]-_2020[[#This Row],[同分人数]]+1</f>
        <v>6894</v>
      </c>
      <c r="Q379">
        <f>IF(O379&gt;=开始!$B$6, 1, 0)</f>
        <v>1</v>
      </c>
      <c r="R379">
        <f>_2020[[#This Row],[最低排名]]-开始!$B$6</f>
        <v>7072</v>
      </c>
    </row>
    <row r="380" spans="1:18">
      <c r="A380">
        <v>37103</v>
      </c>
      <c r="B380" t="s">
        <v>521</v>
      </c>
      <c r="C380" t="str">
        <f t="shared" si="10"/>
        <v>吉林大学</v>
      </c>
      <c r="D380" t="str">
        <f t="shared" si="11"/>
        <v>03</v>
      </c>
      <c r="E380" t="s">
        <v>160</v>
      </c>
      <c r="F380">
        <v>226</v>
      </c>
      <c r="G380">
        <v>117</v>
      </c>
      <c r="H380">
        <v>122</v>
      </c>
      <c r="I380">
        <v>64</v>
      </c>
      <c r="J380">
        <v>61</v>
      </c>
      <c r="K380">
        <v>61</v>
      </c>
      <c r="L380">
        <v>0</v>
      </c>
      <c r="M380">
        <v>2020</v>
      </c>
      <c r="N380">
        <f>VLOOKUP(E380, '2020D'!$A$2:$G$395, 2, FALSE)</f>
        <v>210</v>
      </c>
      <c r="O380">
        <f>VLOOKUP(E380, '2020D'!$A$2:$G$355, 3, FALSE)</f>
        <v>8045</v>
      </c>
      <c r="P380">
        <f>_2020[[#This Row],[最低排名]]-_2020[[#This Row],[同分人数]]+1</f>
        <v>7836</v>
      </c>
      <c r="Q380">
        <f>IF(O380&gt;=开始!$B$6, 1, 0)</f>
        <v>1</v>
      </c>
      <c r="R380">
        <f>_2020[[#This Row],[最低排名]]-开始!$B$6</f>
        <v>8045</v>
      </c>
    </row>
    <row r="381" spans="1:18">
      <c r="A381">
        <v>37104</v>
      </c>
      <c r="B381" t="s">
        <v>522</v>
      </c>
      <c r="C381" t="str">
        <f t="shared" si="10"/>
        <v>吉林大学</v>
      </c>
      <c r="D381" t="str">
        <f t="shared" si="11"/>
        <v>04</v>
      </c>
      <c r="E381" t="s">
        <v>500</v>
      </c>
      <c r="F381">
        <v>230</v>
      </c>
      <c r="G381">
        <v>117</v>
      </c>
      <c r="H381">
        <v>126</v>
      </c>
      <c r="I381">
        <v>64</v>
      </c>
      <c r="J381">
        <v>61</v>
      </c>
      <c r="K381">
        <v>55</v>
      </c>
      <c r="L381">
        <v>0</v>
      </c>
      <c r="M381">
        <v>2020</v>
      </c>
      <c r="N381">
        <f>VLOOKUP(E381, '2020D'!$A$2:$G$395, 2, FALSE)</f>
        <v>191</v>
      </c>
      <c r="O381">
        <f>VLOOKUP(E381, '2020D'!$A$2:$G$355, 3, FALSE)</f>
        <v>7637</v>
      </c>
      <c r="P381">
        <f>_2020[[#This Row],[最低排名]]-_2020[[#This Row],[同分人数]]+1</f>
        <v>7447</v>
      </c>
      <c r="Q381">
        <f>IF(O381&gt;=开始!$B$6, 1, 0)</f>
        <v>1</v>
      </c>
      <c r="R381">
        <f>_2020[[#This Row],[最低排名]]-开始!$B$6</f>
        <v>7637</v>
      </c>
    </row>
    <row r="382" spans="1:18">
      <c r="A382">
        <v>37105</v>
      </c>
      <c r="B382" t="s">
        <v>523</v>
      </c>
      <c r="C382" t="str">
        <f t="shared" si="10"/>
        <v>吉林大学</v>
      </c>
      <c r="D382" t="str">
        <f t="shared" si="11"/>
        <v>05</v>
      </c>
      <c r="E382" t="s">
        <v>160</v>
      </c>
      <c r="F382">
        <v>228</v>
      </c>
      <c r="G382">
        <v>117</v>
      </c>
      <c r="H382">
        <v>123</v>
      </c>
      <c r="I382">
        <v>67</v>
      </c>
      <c r="J382">
        <v>58</v>
      </c>
      <c r="K382">
        <v>58</v>
      </c>
      <c r="L382">
        <v>0</v>
      </c>
      <c r="M382">
        <v>2020</v>
      </c>
      <c r="N382">
        <f>VLOOKUP(E382, '2020D'!$A$2:$G$395, 2, FALSE)</f>
        <v>210</v>
      </c>
      <c r="O382">
        <f>VLOOKUP(E382, '2020D'!$A$2:$G$355, 3, FALSE)</f>
        <v>8045</v>
      </c>
      <c r="P382">
        <f>_2020[[#This Row],[最低排名]]-_2020[[#This Row],[同分人数]]+1</f>
        <v>7836</v>
      </c>
      <c r="Q382">
        <f>IF(O382&gt;=开始!$B$6, 1, 0)</f>
        <v>1</v>
      </c>
      <c r="R382">
        <f>_2020[[#This Row],[最低排名]]-开始!$B$6</f>
        <v>8045</v>
      </c>
    </row>
    <row r="383" spans="1:18">
      <c r="A383">
        <v>37201</v>
      </c>
      <c r="B383" t="s">
        <v>525</v>
      </c>
      <c r="C383" t="str">
        <f t="shared" si="10"/>
        <v>东北师大</v>
      </c>
      <c r="D383" t="str">
        <f t="shared" si="11"/>
        <v>01</v>
      </c>
      <c r="E383" t="s">
        <v>100</v>
      </c>
      <c r="F383">
        <v>195</v>
      </c>
      <c r="G383">
        <v>98</v>
      </c>
      <c r="H383">
        <v>111</v>
      </c>
      <c r="I383">
        <v>67</v>
      </c>
      <c r="J383">
        <v>67</v>
      </c>
      <c r="K383">
        <v>67</v>
      </c>
      <c r="L383">
        <v>0</v>
      </c>
      <c r="M383">
        <v>2020</v>
      </c>
      <c r="N383">
        <f>VLOOKUP(E383, '2020D'!$A$2:$G$395, 2, FALSE)</f>
        <v>233</v>
      </c>
      <c r="O383">
        <f>VLOOKUP(E383, '2020D'!$A$2:$G$355, 3, FALSE)</f>
        <v>13960</v>
      </c>
      <c r="P383">
        <f>_2020[[#This Row],[最低排名]]-_2020[[#This Row],[同分人数]]+1</f>
        <v>13728</v>
      </c>
      <c r="Q383">
        <f>IF(O383&gt;=开始!$B$6, 1, 0)</f>
        <v>1</v>
      </c>
      <c r="R383">
        <f>_2020[[#This Row],[最低排名]]-开始!$B$6</f>
        <v>13960</v>
      </c>
    </row>
    <row r="384" spans="1:18">
      <c r="A384">
        <v>37202</v>
      </c>
      <c r="B384" t="s">
        <v>526</v>
      </c>
      <c r="C384" t="str">
        <f t="shared" si="10"/>
        <v>东北师大</v>
      </c>
      <c r="D384" t="str">
        <f t="shared" si="11"/>
        <v>02</v>
      </c>
      <c r="E384" t="s">
        <v>87</v>
      </c>
      <c r="F384">
        <v>208</v>
      </c>
      <c r="G384">
        <v>106</v>
      </c>
      <c r="H384">
        <v>123</v>
      </c>
      <c r="I384">
        <v>70</v>
      </c>
      <c r="J384">
        <v>64</v>
      </c>
      <c r="K384">
        <v>61</v>
      </c>
      <c r="L384">
        <v>0</v>
      </c>
      <c r="M384">
        <v>2020</v>
      </c>
      <c r="N384">
        <f>VLOOKUP(E384, '2020D'!$A$2:$G$395, 2, FALSE)</f>
        <v>201</v>
      </c>
      <c r="O384">
        <f>VLOOKUP(E384, '2020D'!$A$2:$G$355, 3, FALSE)</f>
        <v>9751</v>
      </c>
      <c r="P384">
        <f>_2020[[#This Row],[最低排名]]-_2020[[#This Row],[同分人数]]+1</f>
        <v>9551</v>
      </c>
      <c r="Q384">
        <f>IF(O384&gt;=开始!$B$6, 1, 0)</f>
        <v>1</v>
      </c>
      <c r="R384">
        <f>_2020[[#This Row],[最低排名]]-开始!$B$6</f>
        <v>9751</v>
      </c>
    </row>
    <row r="385" spans="1:18">
      <c r="A385">
        <v>37203</v>
      </c>
      <c r="B385" t="s">
        <v>527</v>
      </c>
      <c r="C385" t="str">
        <f t="shared" si="10"/>
        <v>东北师大</v>
      </c>
      <c r="D385" t="str">
        <f t="shared" si="11"/>
        <v>03</v>
      </c>
      <c r="E385" t="s">
        <v>298</v>
      </c>
      <c r="F385">
        <v>219</v>
      </c>
      <c r="G385">
        <v>112</v>
      </c>
      <c r="H385">
        <v>130</v>
      </c>
      <c r="I385">
        <v>64</v>
      </c>
      <c r="J385">
        <v>61</v>
      </c>
      <c r="K385">
        <v>58</v>
      </c>
      <c r="L385">
        <v>0</v>
      </c>
      <c r="M385">
        <v>2020</v>
      </c>
      <c r="N385">
        <f>VLOOKUP(E385, '2020D'!$A$2:$G$395, 2, FALSE)</f>
        <v>205</v>
      </c>
      <c r="O385">
        <f>VLOOKUP(E385, '2020D'!$A$2:$G$355, 3, FALSE)</f>
        <v>8480</v>
      </c>
      <c r="P385">
        <f>_2020[[#This Row],[最低排名]]-_2020[[#This Row],[同分人数]]+1</f>
        <v>8276</v>
      </c>
      <c r="Q385">
        <f>IF(O385&gt;=开始!$B$6, 1, 0)</f>
        <v>1</v>
      </c>
      <c r="R385">
        <f>_2020[[#This Row],[最低排名]]-开始!$B$6</f>
        <v>8480</v>
      </c>
    </row>
    <row r="386" spans="1:18">
      <c r="A386">
        <v>37204</v>
      </c>
      <c r="B386" t="s">
        <v>1640</v>
      </c>
      <c r="C386" t="str">
        <f t="shared" ref="C386:C449" si="12">LEFT(B386, FIND("(", B386) - 1)</f>
        <v>东北师大</v>
      </c>
      <c r="D386" t="str">
        <f t="shared" ref="D386:D449" si="13">MID(B386, FIND("(", B386) + 1, FIND(")", B386) - FIND("(", B386) - 1)</f>
        <v>04</v>
      </c>
      <c r="E386" t="s">
        <v>424</v>
      </c>
      <c r="F386">
        <v>217</v>
      </c>
      <c r="G386">
        <v>119</v>
      </c>
      <c r="H386">
        <v>121</v>
      </c>
      <c r="I386">
        <v>67</v>
      </c>
      <c r="J386">
        <v>64</v>
      </c>
      <c r="K386">
        <v>55</v>
      </c>
      <c r="L386">
        <v>0</v>
      </c>
      <c r="M386">
        <v>2020</v>
      </c>
      <c r="N386">
        <f>VLOOKUP(E386, '2020D'!$A$2:$G$395, 2, FALSE)</f>
        <v>255</v>
      </c>
      <c r="O386">
        <f>VLOOKUP(E386, '2020D'!$A$2:$G$355, 3, FALSE)</f>
        <v>10230</v>
      </c>
      <c r="P386">
        <f>_2020[[#This Row],[最低排名]]-_2020[[#This Row],[同分人数]]+1</f>
        <v>9976</v>
      </c>
      <c r="Q386">
        <f>IF(O386&gt;=开始!$B$6, 1, 0)</f>
        <v>1</v>
      </c>
      <c r="R386">
        <f>_2020[[#This Row],[最低排名]]-开始!$B$6</f>
        <v>10230</v>
      </c>
    </row>
    <row r="387" spans="1:18">
      <c r="A387">
        <v>37205</v>
      </c>
      <c r="B387" t="s">
        <v>1641</v>
      </c>
      <c r="C387" t="str">
        <f t="shared" si="12"/>
        <v>东北师大</v>
      </c>
      <c r="D387" t="str">
        <f t="shared" si="13"/>
        <v>05</v>
      </c>
      <c r="E387" t="s">
        <v>424</v>
      </c>
      <c r="F387">
        <v>218</v>
      </c>
      <c r="G387">
        <v>116</v>
      </c>
      <c r="H387">
        <v>120</v>
      </c>
      <c r="I387">
        <v>67</v>
      </c>
      <c r="J387">
        <v>61</v>
      </c>
      <c r="K387">
        <v>58</v>
      </c>
      <c r="L387">
        <v>0</v>
      </c>
      <c r="M387">
        <v>2020</v>
      </c>
      <c r="N387">
        <f>VLOOKUP(E387, '2020D'!$A$2:$G$395, 2, FALSE)</f>
        <v>255</v>
      </c>
      <c r="O387">
        <f>VLOOKUP(E387, '2020D'!$A$2:$G$355, 3, FALSE)</f>
        <v>10230</v>
      </c>
      <c r="P387">
        <f>_2020[[#This Row],[最低排名]]-_2020[[#This Row],[同分人数]]+1</f>
        <v>9976</v>
      </c>
      <c r="Q387">
        <f>IF(O387&gt;=开始!$B$6, 1, 0)</f>
        <v>1</v>
      </c>
      <c r="R387">
        <f>_2020[[#This Row],[最低排名]]-开始!$B$6</f>
        <v>10230</v>
      </c>
    </row>
    <row r="388" spans="1:18">
      <c r="A388">
        <v>37206</v>
      </c>
      <c r="B388" t="s">
        <v>1642</v>
      </c>
      <c r="C388" t="str">
        <f t="shared" si="12"/>
        <v>东北师大</v>
      </c>
      <c r="D388" t="str">
        <f t="shared" si="13"/>
        <v>06</v>
      </c>
      <c r="E388" t="s">
        <v>122</v>
      </c>
      <c r="F388">
        <v>208</v>
      </c>
      <c r="G388">
        <v>108</v>
      </c>
      <c r="H388">
        <v>118</v>
      </c>
      <c r="I388">
        <v>67</v>
      </c>
      <c r="J388">
        <v>64</v>
      </c>
      <c r="K388">
        <v>49</v>
      </c>
      <c r="L388">
        <v>0</v>
      </c>
      <c r="M388">
        <v>2020</v>
      </c>
      <c r="N388">
        <f>VLOOKUP(E388, '2020D'!$A$2:$G$395, 2, FALSE)</f>
        <v>252</v>
      </c>
      <c r="O388">
        <f>VLOOKUP(E388, '2020D'!$A$2:$G$355, 3, FALSE)</f>
        <v>14212</v>
      </c>
      <c r="P388">
        <f>_2020[[#This Row],[最低排名]]-_2020[[#This Row],[同分人数]]+1</f>
        <v>13961</v>
      </c>
      <c r="Q388">
        <f>IF(O388&gt;=开始!$B$6, 1, 0)</f>
        <v>1</v>
      </c>
      <c r="R388">
        <f>_2020[[#This Row],[最低排名]]-开始!$B$6</f>
        <v>14212</v>
      </c>
    </row>
    <row r="389" spans="1:18">
      <c r="A389">
        <v>37301</v>
      </c>
      <c r="B389" t="s">
        <v>529</v>
      </c>
      <c r="C389" t="str">
        <f t="shared" si="12"/>
        <v>延边大学</v>
      </c>
      <c r="D389" t="str">
        <f t="shared" si="13"/>
        <v>01</v>
      </c>
      <c r="E389" t="s">
        <v>120</v>
      </c>
      <c r="F389">
        <v>205</v>
      </c>
      <c r="G389">
        <v>104</v>
      </c>
      <c r="H389">
        <v>110</v>
      </c>
      <c r="I389">
        <v>61</v>
      </c>
      <c r="J389">
        <v>52</v>
      </c>
      <c r="K389">
        <v>52</v>
      </c>
      <c r="L389">
        <v>0</v>
      </c>
      <c r="M389">
        <v>2020</v>
      </c>
      <c r="N389">
        <f>VLOOKUP(E389, '2020D'!$A$2:$G$395, 2, FALSE)</f>
        <v>268</v>
      </c>
      <c r="O389">
        <f>VLOOKUP(E389, '2020D'!$A$2:$G$355, 3, FALSE)</f>
        <v>20370</v>
      </c>
      <c r="P389">
        <f>_2020[[#This Row],[最低排名]]-_2020[[#This Row],[同分人数]]+1</f>
        <v>20103</v>
      </c>
      <c r="Q389">
        <f>IF(O389&gt;=开始!$B$6, 1, 0)</f>
        <v>1</v>
      </c>
      <c r="R389">
        <f>_2020[[#This Row],[最低排名]]-开始!$B$6</f>
        <v>20370</v>
      </c>
    </row>
    <row r="390" spans="1:18">
      <c r="A390">
        <v>37302</v>
      </c>
      <c r="B390" t="s">
        <v>530</v>
      </c>
      <c r="C390" t="str">
        <f t="shared" si="12"/>
        <v>延边大学</v>
      </c>
      <c r="D390" t="str">
        <f t="shared" si="13"/>
        <v>02</v>
      </c>
      <c r="E390" t="s">
        <v>130</v>
      </c>
      <c r="F390">
        <v>192</v>
      </c>
      <c r="G390">
        <v>99</v>
      </c>
      <c r="H390">
        <v>99</v>
      </c>
      <c r="I390">
        <v>58</v>
      </c>
      <c r="J390">
        <v>58</v>
      </c>
      <c r="K390">
        <v>52</v>
      </c>
      <c r="L390">
        <v>0</v>
      </c>
      <c r="M390">
        <v>2020</v>
      </c>
      <c r="N390">
        <f>VLOOKUP(E390, '2020D'!$A$2:$G$395, 2, FALSE)</f>
        <v>195</v>
      </c>
      <c r="O390">
        <f>VLOOKUP(E390, '2020D'!$A$2:$G$355, 3, FALSE)</f>
        <v>25189</v>
      </c>
      <c r="P390">
        <f>_2020[[#This Row],[最低排名]]-_2020[[#This Row],[同分人数]]+1</f>
        <v>24995</v>
      </c>
      <c r="Q390">
        <f>IF(O390&gt;=开始!$B$6, 1, 0)</f>
        <v>1</v>
      </c>
      <c r="R390">
        <f>_2020[[#This Row],[最低排名]]-开始!$B$6</f>
        <v>25189</v>
      </c>
    </row>
    <row r="391" spans="1:18">
      <c r="A391">
        <v>37303</v>
      </c>
      <c r="B391" t="s">
        <v>531</v>
      </c>
      <c r="C391" t="str">
        <f t="shared" si="12"/>
        <v>延边大学</v>
      </c>
      <c r="D391" t="str">
        <f t="shared" si="13"/>
        <v>03</v>
      </c>
      <c r="E391" t="s">
        <v>363</v>
      </c>
      <c r="F391">
        <v>205</v>
      </c>
      <c r="G391">
        <v>106</v>
      </c>
      <c r="H391">
        <v>75</v>
      </c>
      <c r="I391">
        <v>58</v>
      </c>
      <c r="J391">
        <v>49</v>
      </c>
      <c r="K391">
        <v>49</v>
      </c>
      <c r="L391">
        <v>0</v>
      </c>
      <c r="M391">
        <v>2020</v>
      </c>
      <c r="N391">
        <f>VLOOKUP(E391, '2020D'!$A$2:$G$395, 2, FALSE)</f>
        <v>222</v>
      </c>
      <c r="O391">
        <f>VLOOKUP(E391, '2020D'!$A$2:$G$355, 3, FALSE)</f>
        <v>30103</v>
      </c>
      <c r="P391">
        <f>_2020[[#This Row],[最低排名]]-_2020[[#This Row],[同分人数]]+1</f>
        <v>29882</v>
      </c>
      <c r="Q391">
        <f>IF(O391&gt;=开始!$B$6, 1, 0)</f>
        <v>1</v>
      </c>
      <c r="R391">
        <f>_2020[[#This Row],[最低排名]]-开始!$B$6</f>
        <v>30103</v>
      </c>
    </row>
    <row r="392" spans="1:18">
      <c r="A392">
        <v>37401</v>
      </c>
      <c r="B392" t="s">
        <v>532</v>
      </c>
      <c r="C392" t="str">
        <f t="shared" si="12"/>
        <v>长春理工</v>
      </c>
      <c r="D392" t="str">
        <f t="shared" si="13"/>
        <v>01</v>
      </c>
      <c r="E392" t="s">
        <v>738</v>
      </c>
      <c r="F392">
        <v>205</v>
      </c>
      <c r="G392">
        <v>108</v>
      </c>
      <c r="H392">
        <v>72</v>
      </c>
      <c r="I392">
        <v>46</v>
      </c>
      <c r="J392">
        <v>46</v>
      </c>
      <c r="K392">
        <v>43</v>
      </c>
      <c r="L392">
        <v>0</v>
      </c>
      <c r="M392">
        <v>2020</v>
      </c>
      <c r="N392">
        <f>VLOOKUP(E392, '2020D'!$A$2:$G$395, 2, FALSE)</f>
        <v>148</v>
      </c>
      <c r="O392">
        <f>VLOOKUP(E392, '2020D'!$A$2:$G$355, 3, FALSE)</f>
        <v>34430</v>
      </c>
      <c r="P392">
        <f>_2020[[#This Row],[最低排名]]-_2020[[#This Row],[同分人数]]+1</f>
        <v>34283</v>
      </c>
      <c r="Q392">
        <f>IF(O392&gt;=开始!$B$6, 1, 0)</f>
        <v>1</v>
      </c>
      <c r="R392">
        <f>_2020[[#This Row],[最低排名]]-开始!$B$6</f>
        <v>34430</v>
      </c>
    </row>
    <row r="393" spans="1:18">
      <c r="A393">
        <v>37402</v>
      </c>
      <c r="B393" t="s">
        <v>534</v>
      </c>
      <c r="C393" t="str">
        <f t="shared" si="12"/>
        <v>长春理工</v>
      </c>
      <c r="D393" t="str">
        <f t="shared" si="13"/>
        <v>02</v>
      </c>
      <c r="E393" t="s">
        <v>54</v>
      </c>
      <c r="F393">
        <v>208</v>
      </c>
      <c r="G393">
        <v>118</v>
      </c>
      <c r="H393">
        <v>68</v>
      </c>
      <c r="I393">
        <v>58</v>
      </c>
      <c r="J393">
        <v>58</v>
      </c>
      <c r="K393">
        <v>49</v>
      </c>
      <c r="L393">
        <v>0</v>
      </c>
      <c r="M393">
        <v>2020</v>
      </c>
      <c r="N393">
        <f>VLOOKUP(E393, '2020D'!$A$2:$G$395, 2, FALSE)</f>
        <v>219</v>
      </c>
      <c r="O393">
        <f>VLOOKUP(E393, '2020D'!$A$2:$G$355, 3, FALSE)</f>
        <v>29042</v>
      </c>
      <c r="P393">
        <f>_2020[[#This Row],[最低排名]]-_2020[[#This Row],[同分人数]]+1</f>
        <v>28824</v>
      </c>
      <c r="Q393">
        <f>IF(O393&gt;=开始!$B$6, 1, 0)</f>
        <v>1</v>
      </c>
      <c r="R393">
        <f>_2020[[#This Row],[最低排名]]-开始!$B$6</f>
        <v>29042</v>
      </c>
    </row>
    <row r="394" spans="1:18">
      <c r="A394">
        <v>37501</v>
      </c>
      <c r="B394" t="s">
        <v>535</v>
      </c>
      <c r="C394" t="str">
        <f t="shared" si="12"/>
        <v>东北电力</v>
      </c>
      <c r="D394" t="str">
        <f t="shared" si="13"/>
        <v>01</v>
      </c>
      <c r="E394" t="s">
        <v>752</v>
      </c>
      <c r="F394">
        <v>209</v>
      </c>
      <c r="G394">
        <v>106</v>
      </c>
      <c r="H394">
        <v>57</v>
      </c>
      <c r="I394">
        <v>58</v>
      </c>
      <c r="J394">
        <v>58</v>
      </c>
      <c r="K394">
        <v>43</v>
      </c>
      <c r="L394">
        <v>0</v>
      </c>
      <c r="M394">
        <v>2020</v>
      </c>
      <c r="N394">
        <f>VLOOKUP(E394, '2020D'!$A$2:$G$395, 2, FALSE)</f>
        <v>186</v>
      </c>
      <c r="O394">
        <f>VLOOKUP(E394, '2020D'!$A$2:$G$355, 3, FALSE)</f>
        <v>32154</v>
      </c>
      <c r="P394">
        <f>_2020[[#This Row],[最低排名]]-_2020[[#This Row],[同分人数]]+1</f>
        <v>31969</v>
      </c>
      <c r="Q394">
        <f>IF(O394&gt;=开始!$B$6, 1, 0)</f>
        <v>1</v>
      </c>
      <c r="R394">
        <f>_2020[[#This Row],[最低排名]]-开始!$B$6</f>
        <v>32154</v>
      </c>
    </row>
    <row r="395" spans="1:18">
      <c r="A395">
        <v>37502</v>
      </c>
      <c r="B395" t="s">
        <v>1643</v>
      </c>
      <c r="C395" t="str">
        <f t="shared" si="12"/>
        <v>东北电力</v>
      </c>
      <c r="D395" t="str">
        <f t="shared" si="13"/>
        <v>02</v>
      </c>
      <c r="E395" t="s">
        <v>389</v>
      </c>
      <c r="F395">
        <v>212</v>
      </c>
      <c r="G395">
        <v>109</v>
      </c>
      <c r="H395">
        <v>84</v>
      </c>
      <c r="I395">
        <v>55</v>
      </c>
      <c r="J395">
        <v>52</v>
      </c>
      <c r="K395">
        <v>49</v>
      </c>
      <c r="L395">
        <v>0</v>
      </c>
      <c r="M395">
        <v>2020</v>
      </c>
      <c r="N395">
        <f>VLOOKUP(E395, '2020D'!$A$2:$G$395, 2, FALSE)</f>
        <v>201</v>
      </c>
      <c r="O395">
        <f>VLOOKUP(E395, '2020D'!$A$2:$G$355, 3, FALSE)</f>
        <v>26776</v>
      </c>
      <c r="P395">
        <f>_2020[[#This Row],[最低排名]]-_2020[[#This Row],[同分人数]]+1</f>
        <v>26576</v>
      </c>
      <c r="Q395">
        <f>IF(O395&gt;=开始!$B$6, 1, 0)</f>
        <v>1</v>
      </c>
      <c r="R395">
        <f>_2020[[#This Row],[最低排名]]-开始!$B$6</f>
        <v>26776</v>
      </c>
    </row>
    <row r="396" spans="1:18">
      <c r="A396">
        <v>37601</v>
      </c>
      <c r="B396" t="s">
        <v>536</v>
      </c>
      <c r="C396" t="str">
        <f t="shared" si="12"/>
        <v>长春工大</v>
      </c>
      <c r="D396" t="str">
        <f t="shared" si="13"/>
        <v>01</v>
      </c>
      <c r="E396" t="s">
        <v>1534</v>
      </c>
      <c r="F396">
        <v>193</v>
      </c>
      <c r="G396">
        <v>108</v>
      </c>
      <c r="H396">
        <v>66</v>
      </c>
      <c r="I396">
        <v>49</v>
      </c>
      <c r="J396">
        <v>46</v>
      </c>
      <c r="K396">
        <v>46</v>
      </c>
      <c r="L396">
        <v>0</v>
      </c>
      <c r="M396">
        <v>2020</v>
      </c>
      <c r="N396">
        <f>VLOOKUP(E396, '2020D'!$A$2:$G$395, 2, FALSE)</f>
        <v>147</v>
      </c>
      <c r="O396">
        <f>VLOOKUP(E396, '2020D'!$A$2:$G$355, 3, FALSE)</f>
        <v>36437</v>
      </c>
      <c r="P396">
        <f>_2020[[#This Row],[最低排名]]-_2020[[#This Row],[同分人数]]+1</f>
        <v>36291</v>
      </c>
      <c r="Q396">
        <f>IF(O396&gt;=开始!$B$6, 1, 0)</f>
        <v>1</v>
      </c>
      <c r="R396">
        <f>_2020[[#This Row],[最低排名]]-开始!$B$6</f>
        <v>36437</v>
      </c>
    </row>
    <row r="397" spans="1:18">
      <c r="A397">
        <v>37602</v>
      </c>
      <c r="B397" t="s">
        <v>537</v>
      </c>
      <c r="C397" t="str">
        <f t="shared" si="12"/>
        <v>长春工大</v>
      </c>
      <c r="D397" t="str">
        <f t="shared" si="13"/>
        <v>02</v>
      </c>
      <c r="E397" t="s">
        <v>752</v>
      </c>
      <c r="F397">
        <v>183</v>
      </c>
      <c r="G397">
        <v>95</v>
      </c>
      <c r="H397">
        <v>83</v>
      </c>
      <c r="I397">
        <v>61</v>
      </c>
      <c r="J397">
        <v>52</v>
      </c>
      <c r="K397">
        <v>46</v>
      </c>
      <c r="L397">
        <v>0</v>
      </c>
      <c r="M397">
        <v>2020</v>
      </c>
      <c r="N397">
        <f>VLOOKUP(E397, '2020D'!$A$2:$G$395, 2, FALSE)</f>
        <v>186</v>
      </c>
      <c r="O397">
        <f>VLOOKUP(E397, '2020D'!$A$2:$G$355, 3, FALSE)</f>
        <v>32154</v>
      </c>
      <c r="P397">
        <f>_2020[[#This Row],[最低排名]]-_2020[[#This Row],[同分人数]]+1</f>
        <v>31969</v>
      </c>
      <c r="Q397">
        <f>IF(O397&gt;=开始!$B$6, 1, 0)</f>
        <v>1</v>
      </c>
      <c r="R397">
        <f>_2020[[#This Row],[最低排名]]-开始!$B$6</f>
        <v>32154</v>
      </c>
    </row>
    <row r="398" spans="1:18">
      <c r="A398">
        <v>37603</v>
      </c>
      <c r="B398" t="s">
        <v>1566</v>
      </c>
      <c r="C398" t="str">
        <f t="shared" si="12"/>
        <v>长春工大</v>
      </c>
      <c r="D398" t="str">
        <f t="shared" si="13"/>
        <v>03</v>
      </c>
      <c r="E398" t="s">
        <v>405</v>
      </c>
      <c r="F398">
        <v>192</v>
      </c>
      <c r="G398">
        <v>98</v>
      </c>
      <c r="H398">
        <v>94</v>
      </c>
      <c r="I398">
        <v>49</v>
      </c>
      <c r="J398">
        <v>49</v>
      </c>
      <c r="K398">
        <v>43</v>
      </c>
      <c r="L398">
        <v>0</v>
      </c>
      <c r="M398">
        <v>2020</v>
      </c>
      <c r="N398">
        <f>VLOOKUP(E398, '2020D'!$A$2:$G$395, 2, FALSE)</f>
        <v>192</v>
      </c>
      <c r="O398">
        <f>VLOOKUP(E398, '2020D'!$A$2:$G$355, 3, FALSE)</f>
        <v>31801</v>
      </c>
      <c r="P398">
        <f>_2020[[#This Row],[最低排名]]-_2020[[#This Row],[同分人数]]+1</f>
        <v>31610</v>
      </c>
      <c r="Q398">
        <f>IF(O398&gt;=开始!$B$6, 1, 0)</f>
        <v>1</v>
      </c>
      <c r="R398">
        <f>_2020[[#This Row],[最低排名]]-开始!$B$6</f>
        <v>31801</v>
      </c>
    </row>
    <row r="399" spans="1:18">
      <c r="A399">
        <v>37604</v>
      </c>
      <c r="B399" t="s">
        <v>1644</v>
      </c>
      <c r="C399" t="str">
        <f t="shared" si="12"/>
        <v>长春工大</v>
      </c>
      <c r="D399" t="str">
        <f t="shared" si="13"/>
        <v>04</v>
      </c>
      <c r="E399" t="s">
        <v>469</v>
      </c>
      <c r="F399">
        <v>187</v>
      </c>
      <c r="G399">
        <v>97</v>
      </c>
      <c r="H399">
        <v>77</v>
      </c>
      <c r="I399">
        <v>58</v>
      </c>
      <c r="J399">
        <v>55</v>
      </c>
      <c r="K399">
        <v>55</v>
      </c>
      <c r="L399">
        <v>0</v>
      </c>
      <c r="M399">
        <v>2020</v>
      </c>
      <c r="N399">
        <f>VLOOKUP(E399, '2020D'!$A$2:$G$395, 2, FALSE)</f>
        <v>173</v>
      </c>
      <c r="O399">
        <f>VLOOKUP(E399, '2020D'!$A$2:$G$355, 3, FALSE)</f>
        <v>30896</v>
      </c>
      <c r="P399">
        <f>_2020[[#This Row],[最低排名]]-_2020[[#This Row],[同分人数]]+1</f>
        <v>30724</v>
      </c>
      <c r="Q399">
        <f>IF(O399&gt;=开始!$B$6, 1, 0)</f>
        <v>1</v>
      </c>
      <c r="R399">
        <f>_2020[[#This Row],[最低排名]]-开始!$B$6</f>
        <v>30896</v>
      </c>
    </row>
    <row r="400" spans="1:18">
      <c r="A400">
        <v>37605</v>
      </c>
      <c r="B400" t="s">
        <v>1645</v>
      </c>
      <c r="C400" t="str">
        <f t="shared" si="12"/>
        <v>长春工大</v>
      </c>
      <c r="D400" t="str">
        <f t="shared" si="13"/>
        <v>05</v>
      </c>
      <c r="E400" t="s">
        <v>1629</v>
      </c>
      <c r="M400">
        <v>2020</v>
      </c>
      <c r="N400" t="e">
        <f>VLOOKUP(E400, '2020D'!$A$2:$G$395, 2, FALSE)</f>
        <v>#N/A</v>
      </c>
      <c r="O400" t="e">
        <f>VLOOKUP(E400, '2020D'!$A$2:$G$355, 3, FALSE)</f>
        <v>#N/A</v>
      </c>
      <c r="P400" t="e">
        <f>_2020[[#This Row],[最低排名]]-_2020[[#This Row],[同分人数]]+1</f>
        <v>#N/A</v>
      </c>
      <c r="Q400" t="e">
        <f>IF(O400&gt;=开始!$B$6, 1, 0)</f>
        <v>#N/A</v>
      </c>
      <c r="R400" t="e">
        <f>_2020[[#This Row],[最低排名]]-开始!$B$6</f>
        <v>#N/A</v>
      </c>
    </row>
    <row r="401" spans="1:18">
      <c r="A401">
        <v>37701</v>
      </c>
      <c r="B401" t="s">
        <v>538</v>
      </c>
      <c r="C401" t="str">
        <f t="shared" si="12"/>
        <v>北华大学</v>
      </c>
      <c r="D401" t="str">
        <f t="shared" si="13"/>
        <v>01</v>
      </c>
      <c r="E401" t="s">
        <v>485</v>
      </c>
      <c r="F401">
        <v>193</v>
      </c>
      <c r="G401">
        <v>98</v>
      </c>
      <c r="H401">
        <v>84</v>
      </c>
      <c r="I401">
        <v>61</v>
      </c>
      <c r="J401">
        <v>55</v>
      </c>
      <c r="K401">
        <v>52</v>
      </c>
      <c r="L401">
        <v>0</v>
      </c>
      <c r="M401">
        <v>2020</v>
      </c>
      <c r="N401">
        <f>VLOOKUP(E401, '2020D'!$A$2:$G$395, 2, FALSE)</f>
        <v>181</v>
      </c>
      <c r="O401">
        <f>VLOOKUP(E401, '2020D'!$A$2:$G$355, 3, FALSE)</f>
        <v>28220</v>
      </c>
      <c r="P401">
        <f>_2020[[#This Row],[最低排名]]-_2020[[#This Row],[同分人数]]+1</f>
        <v>28040</v>
      </c>
      <c r="Q401">
        <f>IF(O401&gt;=开始!$B$6, 1, 0)</f>
        <v>1</v>
      </c>
      <c r="R401">
        <f>_2020[[#This Row],[最低排名]]-开始!$B$6</f>
        <v>28220</v>
      </c>
    </row>
    <row r="402" spans="1:18">
      <c r="A402">
        <v>37702</v>
      </c>
      <c r="B402" t="s">
        <v>539</v>
      </c>
      <c r="C402" t="str">
        <f t="shared" si="12"/>
        <v>北华大学</v>
      </c>
      <c r="D402" t="str">
        <f t="shared" si="13"/>
        <v>02</v>
      </c>
      <c r="E402" t="s">
        <v>1629</v>
      </c>
      <c r="M402">
        <v>2020</v>
      </c>
      <c r="N402" t="e">
        <f>VLOOKUP(E402, '2020D'!$A$2:$G$395, 2, FALSE)</f>
        <v>#N/A</v>
      </c>
      <c r="O402" t="e">
        <f>VLOOKUP(E402, '2020D'!$A$2:$G$355, 3, FALSE)</f>
        <v>#N/A</v>
      </c>
      <c r="P402" t="e">
        <f>_2020[[#This Row],[最低排名]]-_2020[[#This Row],[同分人数]]+1</f>
        <v>#N/A</v>
      </c>
      <c r="Q402" t="e">
        <f>IF(O402&gt;=开始!$B$6, 1, 0)</f>
        <v>#N/A</v>
      </c>
      <c r="R402" t="e">
        <f>_2020[[#This Row],[最低排名]]-开始!$B$6</f>
        <v>#N/A</v>
      </c>
    </row>
    <row r="403" spans="1:18">
      <c r="A403">
        <v>37801</v>
      </c>
      <c r="B403" t="s">
        <v>540</v>
      </c>
      <c r="C403" t="str">
        <f t="shared" si="12"/>
        <v>吉林师大</v>
      </c>
      <c r="D403" t="str">
        <f t="shared" si="13"/>
        <v>01</v>
      </c>
      <c r="E403" t="s">
        <v>387</v>
      </c>
      <c r="F403">
        <v>195</v>
      </c>
      <c r="G403">
        <v>102</v>
      </c>
      <c r="H403">
        <v>86</v>
      </c>
      <c r="I403">
        <v>58</v>
      </c>
      <c r="J403">
        <v>55</v>
      </c>
      <c r="K403">
        <v>52</v>
      </c>
      <c r="L403">
        <v>0</v>
      </c>
      <c r="M403">
        <v>2020</v>
      </c>
      <c r="N403">
        <f>VLOOKUP(E403, '2020D'!$A$2:$G$395, 2, FALSE)</f>
        <v>204</v>
      </c>
      <c r="O403">
        <f>VLOOKUP(E403, '2020D'!$A$2:$G$355, 3, FALSE)</f>
        <v>28039</v>
      </c>
      <c r="P403">
        <f>_2020[[#This Row],[最低排名]]-_2020[[#This Row],[同分人数]]+1</f>
        <v>27836</v>
      </c>
      <c r="Q403">
        <f>IF(O403&gt;=开始!$B$6, 1, 0)</f>
        <v>1</v>
      </c>
      <c r="R403">
        <f>_2020[[#This Row],[最低排名]]-开始!$B$6</f>
        <v>28039</v>
      </c>
    </row>
    <row r="404" spans="1:18">
      <c r="A404">
        <v>37901</v>
      </c>
      <c r="B404" t="s">
        <v>542</v>
      </c>
      <c r="C404" t="str">
        <f t="shared" si="12"/>
        <v>吉林财大</v>
      </c>
      <c r="D404" t="str">
        <f t="shared" si="13"/>
        <v>01</v>
      </c>
      <c r="E404" t="s">
        <v>701</v>
      </c>
      <c r="F404">
        <v>179</v>
      </c>
      <c r="G404">
        <v>91</v>
      </c>
      <c r="H404">
        <v>94</v>
      </c>
      <c r="I404">
        <v>61</v>
      </c>
      <c r="J404">
        <v>55</v>
      </c>
      <c r="K404">
        <v>55</v>
      </c>
      <c r="L404">
        <v>0</v>
      </c>
      <c r="M404">
        <v>2020</v>
      </c>
      <c r="N404">
        <f>VLOOKUP(E404, '2020D'!$A$2:$G$395, 2, FALSE)</f>
        <v>218</v>
      </c>
      <c r="O404">
        <f>VLOOKUP(E404, '2020D'!$A$2:$G$355, 3, FALSE)</f>
        <v>28438</v>
      </c>
      <c r="P404">
        <f>_2020[[#This Row],[最低排名]]-_2020[[#This Row],[同分人数]]+1</f>
        <v>28221</v>
      </c>
      <c r="Q404">
        <f>IF(O404&gt;=开始!$B$6, 1, 0)</f>
        <v>1</v>
      </c>
      <c r="R404">
        <f>_2020[[#This Row],[最低排名]]-开始!$B$6</f>
        <v>28438</v>
      </c>
    </row>
    <row r="405" spans="1:18">
      <c r="A405">
        <v>38001</v>
      </c>
      <c r="B405" t="s">
        <v>1646</v>
      </c>
      <c r="C405" t="str">
        <f t="shared" si="12"/>
        <v>长春财经</v>
      </c>
      <c r="D405" t="str">
        <f t="shared" si="13"/>
        <v>01</v>
      </c>
      <c r="E405" t="s">
        <v>998</v>
      </c>
      <c r="F405">
        <v>188</v>
      </c>
      <c r="G405">
        <v>96</v>
      </c>
      <c r="H405">
        <v>79</v>
      </c>
      <c r="I405">
        <v>49</v>
      </c>
      <c r="J405">
        <v>49</v>
      </c>
      <c r="K405">
        <v>46</v>
      </c>
      <c r="L405">
        <v>0</v>
      </c>
      <c r="M405">
        <v>2020</v>
      </c>
      <c r="N405">
        <f>VLOOKUP(E405, '2020D'!$A$2:$G$395, 2, FALSE)</f>
        <v>169</v>
      </c>
      <c r="O405">
        <f>VLOOKUP(E405, '2020D'!$A$2:$G$355, 3, FALSE)</f>
        <v>34599</v>
      </c>
      <c r="P405">
        <f>_2020[[#This Row],[最低排名]]-_2020[[#This Row],[同分人数]]+1</f>
        <v>34431</v>
      </c>
      <c r="Q405">
        <f>IF(O405&gt;=开始!$B$6, 1, 0)</f>
        <v>1</v>
      </c>
      <c r="R405">
        <f>_2020[[#This Row],[最低排名]]-开始!$B$6</f>
        <v>34599</v>
      </c>
    </row>
    <row r="406" spans="1:18">
      <c r="A406">
        <v>38101</v>
      </c>
      <c r="B406" t="s">
        <v>1647</v>
      </c>
      <c r="C406" t="str">
        <f t="shared" si="12"/>
        <v>长春建筑</v>
      </c>
      <c r="D406" t="str">
        <f t="shared" si="13"/>
        <v>01</v>
      </c>
      <c r="E406" t="s">
        <v>1629</v>
      </c>
      <c r="M406">
        <v>2020</v>
      </c>
      <c r="N406" t="e">
        <f>VLOOKUP(E406, '2020D'!$A$2:$G$395, 2, FALSE)</f>
        <v>#N/A</v>
      </c>
      <c r="O406" t="e">
        <f>VLOOKUP(E406, '2020D'!$A$2:$G$355, 3, FALSE)</f>
        <v>#N/A</v>
      </c>
      <c r="P406" t="e">
        <f>_2020[[#This Row],[最低排名]]-_2020[[#This Row],[同分人数]]+1</f>
        <v>#N/A</v>
      </c>
      <c r="Q406" t="e">
        <f>IF(O406&gt;=开始!$B$6, 1, 0)</f>
        <v>#N/A</v>
      </c>
      <c r="R406" t="e">
        <f>_2020[[#This Row],[最低排名]]-开始!$B$6</f>
        <v>#N/A</v>
      </c>
    </row>
    <row r="407" spans="1:18">
      <c r="A407">
        <v>38201</v>
      </c>
      <c r="B407" t="s">
        <v>543</v>
      </c>
      <c r="C407" t="str">
        <f t="shared" si="12"/>
        <v>长春工程</v>
      </c>
      <c r="D407" t="str">
        <f t="shared" si="13"/>
        <v>01</v>
      </c>
      <c r="E407" t="s">
        <v>585</v>
      </c>
      <c r="F407">
        <v>187</v>
      </c>
      <c r="G407">
        <v>94</v>
      </c>
      <c r="H407">
        <v>76</v>
      </c>
      <c r="I407">
        <v>61</v>
      </c>
      <c r="J407">
        <v>46</v>
      </c>
      <c r="K407">
        <v>46</v>
      </c>
      <c r="L407">
        <v>0</v>
      </c>
      <c r="M407">
        <v>2020</v>
      </c>
      <c r="N407">
        <f>VLOOKUP(E407, '2020D'!$A$2:$G$395, 2, FALSE)</f>
        <v>175</v>
      </c>
      <c r="O407">
        <f>VLOOKUP(E407, '2020D'!$A$2:$G$355, 3, FALSE)</f>
        <v>33768</v>
      </c>
      <c r="P407">
        <f>_2020[[#This Row],[最低排名]]-_2020[[#This Row],[同分人数]]+1</f>
        <v>33594</v>
      </c>
      <c r="Q407">
        <f>IF(O407&gt;=开始!$B$6, 1, 0)</f>
        <v>1</v>
      </c>
      <c r="R407">
        <f>_2020[[#This Row],[最低排名]]-开始!$B$6</f>
        <v>33768</v>
      </c>
    </row>
    <row r="408" spans="1:18">
      <c r="A408">
        <v>38202</v>
      </c>
      <c r="B408" t="s">
        <v>1763</v>
      </c>
      <c r="C408" t="str">
        <f t="shared" si="12"/>
        <v>长春工程</v>
      </c>
      <c r="D408" t="str">
        <f t="shared" si="13"/>
        <v>02</v>
      </c>
      <c r="E408" t="s">
        <v>383</v>
      </c>
      <c r="F408">
        <v>172</v>
      </c>
      <c r="G408">
        <v>89</v>
      </c>
      <c r="H408">
        <v>83</v>
      </c>
      <c r="I408">
        <v>58</v>
      </c>
      <c r="J408">
        <v>55</v>
      </c>
      <c r="K408">
        <v>55</v>
      </c>
      <c r="L408">
        <v>0</v>
      </c>
      <c r="M408">
        <v>2020</v>
      </c>
      <c r="N408">
        <f>VLOOKUP(E408, '2020D'!$A$2:$G$395, 2, FALSE)</f>
        <v>185</v>
      </c>
      <c r="O408">
        <f>VLOOKUP(E408, '2020D'!$A$2:$G$355, 3, FALSE)</f>
        <v>32523</v>
      </c>
      <c r="P408">
        <f>_2020[[#This Row],[最低排名]]-_2020[[#This Row],[同分人数]]+1</f>
        <v>32339</v>
      </c>
      <c r="Q408">
        <f>IF(O408&gt;=开始!$B$6, 1, 0)</f>
        <v>1</v>
      </c>
      <c r="R408">
        <f>_2020[[#This Row],[最低排名]]-开始!$B$6</f>
        <v>32523</v>
      </c>
    </row>
    <row r="409" spans="1:18">
      <c r="A409">
        <v>38203</v>
      </c>
      <c r="B409" t="s">
        <v>1764</v>
      </c>
      <c r="C409" t="str">
        <f t="shared" si="12"/>
        <v>长春工程</v>
      </c>
      <c r="D409" t="str">
        <f t="shared" si="13"/>
        <v>03</v>
      </c>
      <c r="E409" t="s">
        <v>1629</v>
      </c>
      <c r="M409">
        <v>2020</v>
      </c>
      <c r="N409" t="e">
        <f>VLOOKUP(E409, '2020D'!$A$2:$G$395, 2, FALSE)</f>
        <v>#N/A</v>
      </c>
      <c r="O409" t="e">
        <f>VLOOKUP(E409, '2020D'!$A$2:$G$355, 3, FALSE)</f>
        <v>#N/A</v>
      </c>
      <c r="P409" t="e">
        <f>_2020[[#This Row],[最低排名]]-_2020[[#This Row],[同分人数]]+1</f>
        <v>#N/A</v>
      </c>
      <c r="Q409" t="e">
        <f>IF(O409&gt;=开始!$B$6, 1, 0)</f>
        <v>#N/A</v>
      </c>
      <c r="R409" t="e">
        <f>_2020[[#This Row],[最低排名]]-开始!$B$6</f>
        <v>#N/A</v>
      </c>
    </row>
    <row r="410" spans="1:18">
      <c r="A410">
        <v>38204</v>
      </c>
      <c r="B410" t="s">
        <v>1765</v>
      </c>
      <c r="C410" t="str">
        <f t="shared" si="12"/>
        <v>长春工程</v>
      </c>
      <c r="D410" t="str">
        <f t="shared" si="13"/>
        <v>04</v>
      </c>
      <c r="E410" t="s">
        <v>405</v>
      </c>
      <c r="F410">
        <v>203</v>
      </c>
      <c r="G410">
        <v>108</v>
      </c>
      <c r="H410">
        <v>59</v>
      </c>
      <c r="I410">
        <v>67</v>
      </c>
      <c r="J410">
        <v>49</v>
      </c>
      <c r="K410">
        <v>49</v>
      </c>
      <c r="L410">
        <v>0</v>
      </c>
      <c r="M410">
        <v>2020</v>
      </c>
      <c r="N410">
        <f>VLOOKUP(E410, '2020D'!$A$2:$G$395, 2, FALSE)</f>
        <v>192</v>
      </c>
      <c r="O410">
        <f>VLOOKUP(E410, '2020D'!$A$2:$G$355, 3, FALSE)</f>
        <v>31801</v>
      </c>
      <c r="P410">
        <f>_2020[[#This Row],[最低排名]]-_2020[[#This Row],[同分人数]]+1</f>
        <v>31610</v>
      </c>
      <c r="Q410">
        <f>IF(O410&gt;=开始!$B$6, 1, 0)</f>
        <v>1</v>
      </c>
      <c r="R410">
        <f>_2020[[#This Row],[最低排名]]-开始!$B$6</f>
        <v>31801</v>
      </c>
    </row>
    <row r="411" spans="1:18">
      <c r="A411">
        <v>38205</v>
      </c>
      <c r="B411" t="s">
        <v>1766</v>
      </c>
      <c r="C411" t="str">
        <f t="shared" si="12"/>
        <v>长春工程</v>
      </c>
      <c r="D411" t="str">
        <f t="shared" si="13"/>
        <v>05</v>
      </c>
      <c r="E411" t="s">
        <v>405</v>
      </c>
      <c r="F411">
        <v>195</v>
      </c>
      <c r="G411">
        <v>100</v>
      </c>
      <c r="H411">
        <v>70</v>
      </c>
      <c r="I411">
        <v>58</v>
      </c>
      <c r="J411">
        <v>58</v>
      </c>
      <c r="K411">
        <v>46</v>
      </c>
      <c r="L411">
        <v>0</v>
      </c>
      <c r="M411">
        <v>2020</v>
      </c>
      <c r="N411">
        <f>VLOOKUP(E411, '2020D'!$A$2:$G$395, 2, FALSE)</f>
        <v>192</v>
      </c>
      <c r="O411">
        <f>VLOOKUP(E411, '2020D'!$A$2:$G$355, 3, FALSE)</f>
        <v>31801</v>
      </c>
      <c r="P411">
        <f>_2020[[#This Row],[最低排名]]-_2020[[#This Row],[同分人数]]+1</f>
        <v>31610</v>
      </c>
      <c r="Q411">
        <f>IF(O411&gt;=开始!$B$6, 1, 0)</f>
        <v>1</v>
      </c>
      <c r="R411">
        <f>_2020[[#This Row],[最低排名]]-开始!$B$6</f>
        <v>31801</v>
      </c>
    </row>
    <row r="412" spans="1:18">
      <c r="A412">
        <v>38301</v>
      </c>
      <c r="B412" t="s">
        <v>544</v>
      </c>
      <c r="C412" t="str">
        <f t="shared" si="12"/>
        <v>吉林工商</v>
      </c>
      <c r="D412" t="str">
        <f t="shared" si="13"/>
        <v>01</v>
      </c>
      <c r="E412" t="s">
        <v>513</v>
      </c>
      <c r="F412">
        <v>167</v>
      </c>
      <c r="G412">
        <v>101</v>
      </c>
      <c r="H412">
        <v>79</v>
      </c>
      <c r="I412">
        <v>61</v>
      </c>
      <c r="J412">
        <v>58</v>
      </c>
      <c r="K412">
        <v>55</v>
      </c>
      <c r="L412">
        <v>0</v>
      </c>
      <c r="M412">
        <v>2020</v>
      </c>
      <c r="N412">
        <f>VLOOKUP(E412, '2020D'!$A$2:$G$395, 2, FALSE)</f>
        <v>187</v>
      </c>
      <c r="O412">
        <f>VLOOKUP(E412, '2020D'!$A$2:$G$355, 3, FALSE)</f>
        <v>33055</v>
      </c>
      <c r="P412">
        <f>_2020[[#This Row],[最低排名]]-_2020[[#This Row],[同分人数]]+1</f>
        <v>32869</v>
      </c>
      <c r="Q412">
        <f>IF(O412&gt;=开始!$B$6, 1, 0)</f>
        <v>1</v>
      </c>
      <c r="R412">
        <f>_2020[[#This Row],[最低排名]]-开始!$B$6</f>
        <v>33055</v>
      </c>
    </row>
    <row r="413" spans="1:18">
      <c r="A413">
        <v>39101</v>
      </c>
      <c r="B413" t="s">
        <v>548</v>
      </c>
      <c r="C413" t="str">
        <f t="shared" si="12"/>
        <v>东北林大</v>
      </c>
      <c r="D413" t="str">
        <f t="shared" si="13"/>
        <v>01</v>
      </c>
      <c r="E413" t="s">
        <v>302</v>
      </c>
      <c r="F413">
        <v>209</v>
      </c>
      <c r="G413">
        <v>109</v>
      </c>
      <c r="H413">
        <v>110</v>
      </c>
      <c r="I413">
        <v>64</v>
      </c>
      <c r="J413">
        <v>61</v>
      </c>
      <c r="K413">
        <v>46</v>
      </c>
      <c r="L413">
        <v>0</v>
      </c>
      <c r="M413">
        <v>2020</v>
      </c>
      <c r="N413">
        <f>VLOOKUP(E413, '2020D'!$A$2:$G$395, 2, FALSE)</f>
        <v>215</v>
      </c>
      <c r="O413">
        <f>VLOOKUP(E413, '2020D'!$A$2:$G$355, 3, FALSE)</f>
        <v>17893</v>
      </c>
      <c r="P413">
        <f>_2020[[#This Row],[最低排名]]-_2020[[#This Row],[同分人数]]+1</f>
        <v>17679</v>
      </c>
      <c r="Q413">
        <f>IF(O413&gt;=开始!$B$6, 1, 0)</f>
        <v>1</v>
      </c>
      <c r="R413">
        <f>_2020[[#This Row],[最低排名]]-开始!$B$6</f>
        <v>17893</v>
      </c>
    </row>
    <row r="414" spans="1:18">
      <c r="A414">
        <v>39201</v>
      </c>
      <c r="B414" t="s">
        <v>549</v>
      </c>
      <c r="C414" t="str">
        <f t="shared" si="12"/>
        <v>哈工大</v>
      </c>
      <c r="D414" t="str">
        <f t="shared" si="13"/>
        <v>01</v>
      </c>
      <c r="E414" t="s">
        <v>260</v>
      </c>
      <c r="F414">
        <v>236</v>
      </c>
      <c r="G414">
        <v>128</v>
      </c>
      <c r="H414">
        <v>125</v>
      </c>
      <c r="I414">
        <v>67</v>
      </c>
      <c r="J414">
        <v>64</v>
      </c>
      <c r="K414">
        <v>64</v>
      </c>
      <c r="L414">
        <v>0</v>
      </c>
      <c r="M414">
        <v>2020</v>
      </c>
      <c r="N414">
        <f>VLOOKUP(E414, '2020D'!$A$2:$G$395, 2, FALSE)</f>
        <v>176</v>
      </c>
      <c r="O414">
        <f>VLOOKUP(E414, '2020D'!$A$2:$G$355, 3, FALSE)</f>
        <v>4101</v>
      </c>
      <c r="P414">
        <f>_2020[[#This Row],[最低排名]]-_2020[[#This Row],[同分人数]]+1</f>
        <v>3926</v>
      </c>
      <c r="Q414">
        <f>IF(O414&gt;=开始!$B$6, 1, 0)</f>
        <v>1</v>
      </c>
      <c r="R414">
        <f>_2020[[#This Row],[最低排名]]-开始!$B$6</f>
        <v>4101</v>
      </c>
    </row>
    <row r="415" spans="1:18">
      <c r="A415">
        <v>39301</v>
      </c>
      <c r="B415" t="s">
        <v>553</v>
      </c>
      <c r="C415" t="str">
        <f t="shared" si="12"/>
        <v>哈工程</v>
      </c>
      <c r="D415" t="str">
        <f t="shared" si="13"/>
        <v>01</v>
      </c>
      <c r="E415" t="s">
        <v>424</v>
      </c>
      <c r="F415">
        <v>217</v>
      </c>
      <c r="G415">
        <v>110</v>
      </c>
      <c r="H415">
        <v>112</v>
      </c>
      <c r="I415">
        <v>70</v>
      </c>
      <c r="J415">
        <v>67</v>
      </c>
      <c r="K415">
        <v>58</v>
      </c>
      <c r="L415">
        <v>0</v>
      </c>
      <c r="M415">
        <v>2020</v>
      </c>
      <c r="N415">
        <f>VLOOKUP(E415, '2020D'!$A$2:$G$395, 2, FALSE)</f>
        <v>255</v>
      </c>
      <c r="O415">
        <f>VLOOKUP(E415, '2020D'!$A$2:$G$355, 3, FALSE)</f>
        <v>10230</v>
      </c>
      <c r="P415">
        <f>_2020[[#This Row],[最低排名]]-_2020[[#This Row],[同分人数]]+1</f>
        <v>9976</v>
      </c>
      <c r="Q415">
        <f>IF(O415&gt;=开始!$B$6, 1, 0)</f>
        <v>1</v>
      </c>
      <c r="R415">
        <f>_2020[[#This Row],[最低排名]]-开始!$B$6</f>
        <v>10230</v>
      </c>
    </row>
    <row r="416" spans="1:18">
      <c r="A416">
        <v>39401</v>
      </c>
      <c r="B416" t="s">
        <v>554</v>
      </c>
      <c r="C416" t="str">
        <f t="shared" si="12"/>
        <v>黑龙江大</v>
      </c>
      <c r="D416" t="str">
        <f t="shared" si="13"/>
        <v>01</v>
      </c>
      <c r="E416" t="s">
        <v>228</v>
      </c>
      <c r="F416">
        <v>196</v>
      </c>
      <c r="G416">
        <v>98</v>
      </c>
      <c r="H416">
        <v>93</v>
      </c>
      <c r="I416">
        <v>52</v>
      </c>
      <c r="J416">
        <v>52</v>
      </c>
      <c r="K416">
        <v>46</v>
      </c>
      <c r="L416">
        <v>0</v>
      </c>
      <c r="M416">
        <v>2020</v>
      </c>
      <c r="N416">
        <f>VLOOKUP(E416, '2020D'!$A$2:$G$395, 2, FALSE)</f>
        <v>217</v>
      </c>
      <c r="O416">
        <f>VLOOKUP(E416, '2020D'!$A$2:$G$355, 3, FALSE)</f>
        <v>29465</v>
      </c>
      <c r="P416">
        <f>_2020[[#This Row],[最低排名]]-_2020[[#This Row],[同分人数]]+1</f>
        <v>29249</v>
      </c>
      <c r="Q416">
        <f>IF(O416&gt;=开始!$B$6, 1, 0)</f>
        <v>1</v>
      </c>
      <c r="R416">
        <f>_2020[[#This Row],[最低排名]]-开始!$B$6</f>
        <v>29465</v>
      </c>
    </row>
    <row r="417" spans="1:18">
      <c r="A417">
        <v>39402</v>
      </c>
      <c r="B417" t="s">
        <v>555</v>
      </c>
      <c r="C417" t="str">
        <f t="shared" si="12"/>
        <v>黑龙江大</v>
      </c>
      <c r="D417" t="str">
        <f t="shared" si="13"/>
        <v>02</v>
      </c>
      <c r="E417" t="s">
        <v>528</v>
      </c>
      <c r="F417">
        <v>194</v>
      </c>
      <c r="G417">
        <v>102</v>
      </c>
      <c r="H417">
        <v>72</v>
      </c>
      <c r="I417">
        <v>67</v>
      </c>
      <c r="J417">
        <v>64</v>
      </c>
      <c r="K417">
        <v>43</v>
      </c>
      <c r="L417">
        <v>0</v>
      </c>
      <c r="M417">
        <v>2020</v>
      </c>
      <c r="N417">
        <f>VLOOKUP(E417, '2020D'!$A$2:$G$395, 2, FALSE)</f>
        <v>206</v>
      </c>
      <c r="O417">
        <f>VLOOKUP(E417, '2020D'!$A$2:$G$355, 3, FALSE)</f>
        <v>29248</v>
      </c>
      <c r="P417">
        <f>_2020[[#This Row],[最低排名]]-_2020[[#This Row],[同分人数]]+1</f>
        <v>29043</v>
      </c>
      <c r="Q417">
        <f>IF(O417&gt;=开始!$B$6, 1, 0)</f>
        <v>1</v>
      </c>
      <c r="R417">
        <f>_2020[[#This Row],[最低排名]]-开始!$B$6</f>
        <v>29248</v>
      </c>
    </row>
    <row r="418" spans="1:18">
      <c r="A418">
        <v>39403</v>
      </c>
      <c r="B418" t="s">
        <v>556</v>
      </c>
      <c r="C418" t="str">
        <f t="shared" si="12"/>
        <v>黑龙江大</v>
      </c>
      <c r="D418" t="str">
        <f t="shared" si="13"/>
        <v>03</v>
      </c>
      <c r="E418" t="s">
        <v>56</v>
      </c>
      <c r="F418">
        <v>204</v>
      </c>
      <c r="G418">
        <v>116</v>
      </c>
      <c r="H418">
        <v>69</v>
      </c>
      <c r="I418">
        <v>49</v>
      </c>
      <c r="J418">
        <v>49</v>
      </c>
      <c r="K418">
        <v>43</v>
      </c>
      <c r="L418">
        <v>0</v>
      </c>
      <c r="M418">
        <v>2020</v>
      </c>
      <c r="N418">
        <f>VLOOKUP(E418, '2020D'!$A$2:$G$395, 2, FALSE)</f>
        <v>168</v>
      </c>
      <c r="O418">
        <f>VLOOKUP(E418, '2020D'!$A$2:$G$355, 3, FALSE)</f>
        <v>34099</v>
      </c>
      <c r="P418">
        <f>_2020[[#This Row],[最低排名]]-_2020[[#This Row],[同分人数]]+1</f>
        <v>33932</v>
      </c>
      <c r="Q418">
        <f>IF(O418&gt;=开始!$B$6, 1, 0)</f>
        <v>1</v>
      </c>
      <c r="R418">
        <f>_2020[[#This Row],[最低排名]]-开始!$B$6</f>
        <v>34099</v>
      </c>
    </row>
    <row r="419" spans="1:18">
      <c r="A419">
        <v>39501</v>
      </c>
      <c r="B419" t="s">
        <v>557</v>
      </c>
      <c r="C419" t="str">
        <f t="shared" si="12"/>
        <v>哈理工</v>
      </c>
      <c r="D419" t="str">
        <f t="shared" si="13"/>
        <v>01</v>
      </c>
      <c r="E419" t="s">
        <v>419</v>
      </c>
      <c r="F419">
        <v>189</v>
      </c>
      <c r="G419">
        <v>99</v>
      </c>
      <c r="H419">
        <v>83</v>
      </c>
      <c r="I419">
        <v>61</v>
      </c>
      <c r="J419">
        <v>55</v>
      </c>
      <c r="K419">
        <v>46</v>
      </c>
      <c r="L419">
        <v>0</v>
      </c>
      <c r="M419">
        <v>2020</v>
      </c>
      <c r="N419">
        <f>VLOOKUP(E419, '2020D'!$A$2:$G$395, 2, FALSE)</f>
        <v>200</v>
      </c>
      <c r="O419">
        <f>VLOOKUP(E419, '2020D'!$A$2:$G$355, 3, FALSE)</f>
        <v>30520</v>
      </c>
      <c r="P419">
        <f>_2020[[#This Row],[最低排名]]-_2020[[#This Row],[同分人数]]+1</f>
        <v>30321</v>
      </c>
      <c r="Q419">
        <f>IF(O419&gt;=开始!$B$6, 1, 0)</f>
        <v>1</v>
      </c>
      <c r="R419">
        <f>_2020[[#This Row],[最低排名]]-开始!$B$6</f>
        <v>30520</v>
      </c>
    </row>
    <row r="420" spans="1:18">
      <c r="A420">
        <v>39502</v>
      </c>
      <c r="B420" t="s">
        <v>558</v>
      </c>
      <c r="C420" t="str">
        <f t="shared" si="12"/>
        <v>哈理工</v>
      </c>
      <c r="D420" t="str">
        <f t="shared" si="13"/>
        <v>02</v>
      </c>
      <c r="E420" t="s">
        <v>221</v>
      </c>
      <c r="F420">
        <v>190</v>
      </c>
      <c r="G420">
        <v>96</v>
      </c>
      <c r="H420">
        <v>84</v>
      </c>
      <c r="I420">
        <v>46</v>
      </c>
      <c r="J420">
        <v>46</v>
      </c>
      <c r="K420">
        <v>43</v>
      </c>
      <c r="L420">
        <v>0</v>
      </c>
      <c r="M420">
        <v>2020</v>
      </c>
      <c r="N420">
        <f>VLOOKUP(E420, '2020D'!$A$2:$G$395, 2, FALSE)</f>
        <v>178</v>
      </c>
      <c r="O420">
        <f>VLOOKUP(E420, '2020D'!$A$2:$G$355, 3, FALSE)</f>
        <v>34945</v>
      </c>
      <c r="P420">
        <f>_2020[[#This Row],[最低排名]]-_2020[[#This Row],[同分人数]]+1</f>
        <v>34768</v>
      </c>
      <c r="Q420">
        <f>IF(O420&gt;=开始!$B$6, 1, 0)</f>
        <v>1</v>
      </c>
      <c r="R420">
        <f>_2020[[#This Row],[最低排名]]-开始!$B$6</f>
        <v>34945</v>
      </c>
    </row>
    <row r="421" spans="1:18">
      <c r="A421">
        <v>39503</v>
      </c>
      <c r="B421" t="s">
        <v>559</v>
      </c>
      <c r="C421" t="str">
        <f t="shared" si="12"/>
        <v>哈理工</v>
      </c>
      <c r="D421" t="str">
        <f t="shared" si="13"/>
        <v>03</v>
      </c>
      <c r="E421" t="s">
        <v>309</v>
      </c>
      <c r="F421">
        <v>199</v>
      </c>
      <c r="G421">
        <v>103</v>
      </c>
      <c r="H421">
        <v>96</v>
      </c>
      <c r="I421">
        <v>52</v>
      </c>
      <c r="J421">
        <v>49</v>
      </c>
      <c r="K421">
        <v>46</v>
      </c>
      <c r="L421">
        <v>0</v>
      </c>
      <c r="M421">
        <v>2020</v>
      </c>
      <c r="N421">
        <f>VLOOKUP(E421, '2020D'!$A$2:$G$395, 2, FALSE)</f>
        <v>194</v>
      </c>
      <c r="O421">
        <f>VLOOKUP(E421, '2020D'!$A$2:$G$355, 3, FALSE)</f>
        <v>28823</v>
      </c>
      <c r="P421">
        <f>_2020[[#This Row],[最低排名]]-_2020[[#This Row],[同分人数]]+1</f>
        <v>28630</v>
      </c>
      <c r="Q421">
        <f>IF(O421&gt;=开始!$B$6, 1, 0)</f>
        <v>1</v>
      </c>
      <c r="R421">
        <f>_2020[[#This Row],[最低排名]]-开始!$B$6</f>
        <v>28823</v>
      </c>
    </row>
    <row r="422" spans="1:18">
      <c r="A422">
        <v>39601</v>
      </c>
      <c r="B422" t="s">
        <v>562</v>
      </c>
      <c r="C422" t="str">
        <f t="shared" si="12"/>
        <v>黑科大</v>
      </c>
      <c r="D422" t="str">
        <f t="shared" si="13"/>
        <v>01</v>
      </c>
      <c r="E422" t="s">
        <v>1542</v>
      </c>
      <c r="F422">
        <v>194</v>
      </c>
      <c r="G422">
        <v>111</v>
      </c>
      <c r="H422">
        <v>60</v>
      </c>
      <c r="I422">
        <v>55</v>
      </c>
      <c r="J422">
        <v>46</v>
      </c>
      <c r="K422">
        <v>46</v>
      </c>
      <c r="L422">
        <v>0</v>
      </c>
      <c r="M422">
        <v>2020</v>
      </c>
      <c r="N422">
        <f>VLOOKUP(E422, '2020D'!$A$2:$G$395, 2, FALSE)</f>
        <v>135</v>
      </c>
      <c r="O422">
        <f>VLOOKUP(E422, '2020D'!$A$2:$G$355, 3, FALSE)</f>
        <v>36290</v>
      </c>
      <c r="P422">
        <f>_2020[[#This Row],[最低排名]]-_2020[[#This Row],[同分人数]]+1</f>
        <v>36156</v>
      </c>
      <c r="Q422">
        <f>IF(O422&gt;=开始!$B$6, 1, 0)</f>
        <v>1</v>
      </c>
      <c r="R422">
        <f>_2020[[#This Row],[最低排名]]-开始!$B$6</f>
        <v>36290</v>
      </c>
    </row>
    <row r="423" spans="1:18">
      <c r="A423">
        <v>39701</v>
      </c>
      <c r="B423" t="s">
        <v>563</v>
      </c>
      <c r="C423" t="str">
        <f t="shared" si="12"/>
        <v>东北石油</v>
      </c>
      <c r="D423" t="str">
        <f t="shared" si="13"/>
        <v>01</v>
      </c>
      <c r="E423" t="s">
        <v>1629</v>
      </c>
      <c r="M423">
        <v>2020</v>
      </c>
      <c r="N423" t="e">
        <f>VLOOKUP(E423, '2020D'!$A$2:$G$395, 2, FALSE)</f>
        <v>#N/A</v>
      </c>
      <c r="O423" t="e">
        <f>VLOOKUP(E423, '2020D'!$A$2:$G$355, 3, FALSE)</f>
        <v>#N/A</v>
      </c>
      <c r="P423" t="e">
        <f>_2020[[#This Row],[最低排名]]-_2020[[#This Row],[同分人数]]+1</f>
        <v>#N/A</v>
      </c>
      <c r="Q423" t="e">
        <f>IF(O423&gt;=开始!$B$6, 1, 0)</f>
        <v>#N/A</v>
      </c>
      <c r="R423" t="e">
        <f>_2020[[#This Row],[最低排名]]-开始!$B$6</f>
        <v>#N/A</v>
      </c>
    </row>
    <row r="424" spans="1:18">
      <c r="A424">
        <v>39702</v>
      </c>
      <c r="B424" t="s">
        <v>564</v>
      </c>
      <c r="C424" t="str">
        <f t="shared" si="12"/>
        <v>东北石油</v>
      </c>
      <c r="D424" t="str">
        <f t="shared" si="13"/>
        <v>02</v>
      </c>
      <c r="E424" t="s">
        <v>354</v>
      </c>
      <c r="F424">
        <v>198</v>
      </c>
      <c r="G424">
        <v>103</v>
      </c>
      <c r="H424">
        <v>80</v>
      </c>
      <c r="I424">
        <v>55</v>
      </c>
      <c r="J424">
        <v>49</v>
      </c>
      <c r="K424">
        <v>46</v>
      </c>
      <c r="L424">
        <v>0</v>
      </c>
      <c r="M424">
        <v>2020</v>
      </c>
      <c r="N424">
        <f>VLOOKUP(E424, '2020D'!$A$2:$G$395, 2, FALSE)</f>
        <v>178</v>
      </c>
      <c r="O424">
        <f>VLOOKUP(E424, '2020D'!$A$2:$G$355, 3, FALSE)</f>
        <v>31609</v>
      </c>
      <c r="P424">
        <f>_2020[[#This Row],[最低排名]]-_2020[[#This Row],[同分人数]]+1</f>
        <v>31432</v>
      </c>
      <c r="Q424">
        <f>IF(O424&gt;=开始!$B$6, 1, 0)</f>
        <v>1</v>
      </c>
      <c r="R424">
        <f>_2020[[#This Row],[最低排名]]-开始!$B$6</f>
        <v>31609</v>
      </c>
    </row>
    <row r="425" spans="1:18">
      <c r="A425">
        <v>39801</v>
      </c>
      <c r="B425" t="s">
        <v>569</v>
      </c>
      <c r="C425" t="str">
        <f t="shared" si="12"/>
        <v>佳木斯大</v>
      </c>
      <c r="D425" t="str">
        <f t="shared" si="13"/>
        <v>01</v>
      </c>
      <c r="E425" t="s">
        <v>398</v>
      </c>
      <c r="F425">
        <v>187</v>
      </c>
      <c r="G425">
        <v>100</v>
      </c>
      <c r="H425">
        <v>90</v>
      </c>
      <c r="I425">
        <v>61</v>
      </c>
      <c r="J425">
        <v>52</v>
      </c>
      <c r="K425">
        <v>43</v>
      </c>
      <c r="L425">
        <v>0</v>
      </c>
      <c r="M425">
        <v>2020</v>
      </c>
      <c r="N425">
        <f>VLOOKUP(E425, '2020D'!$A$2:$G$395, 2, FALSE)</f>
        <v>203</v>
      </c>
      <c r="O425">
        <f>VLOOKUP(E425, '2020D'!$A$2:$G$355, 3, FALSE)</f>
        <v>30723</v>
      </c>
      <c r="P425">
        <f>_2020[[#This Row],[最低排名]]-_2020[[#This Row],[同分人数]]+1</f>
        <v>30521</v>
      </c>
      <c r="Q425">
        <f>IF(O425&gt;=开始!$B$6, 1, 0)</f>
        <v>1</v>
      </c>
      <c r="R425">
        <f>_2020[[#This Row],[最低排名]]-开始!$B$6</f>
        <v>30723</v>
      </c>
    </row>
    <row r="426" spans="1:18">
      <c r="A426">
        <v>39901</v>
      </c>
      <c r="B426" t="s">
        <v>570</v>
      </c>
      <c r="C426" t="str">
        <f t="shared" si="12"/>
        <v>东北农大</v>
      </c>
      <c r="D426" t="str">
        <f t="shared" si="13"/>
        <v>01</v>
      </c>
      <c r="E426" t="s">
        <v>92</v>
      </c>
      <c r="F426">
        <v>216</v>
      </c>
      <c r="G426">
        <v>114</v>
      </c>
      <c r="H426">
        <v>89</v>
      </c>
      <c r="I426">
        <v>61</v>
      </c>
      <c r="J426">
        <v>61</v>
      </c>
      <c r="K426">
        <v>55</v>
      </c>
      <c r="L426">
        <v>0</v>
      </c>
      <c r="M426">
        <v>2020</v>
      </c>
      <c r="N426">
        <f>VLOOKUP(E426, '2020D'!$A$2:$G$395, 2, FALSE)</f>
        <v>236</v>
      </c>
      <c r="O426">
        <f>VLOOKUP(E426, '2020D'!$A$2:$G$355, 3, FALSE)</f>
        <v>19873</v>
      </c>
      <c r="P426">
        <f>_2020[[#This Row],[最低排名]]-_2020[[#This Row],[同分人数]]+1</f>
        <v>19638</v>
      </c>
      <c r="Q426">
        <f>IF(O426&gt;=开始!$B$6, 1, 0)</f>
        <v>1</v>
      </c>
      <c r="R426">
        <f>_2020[[#This Row],[最低排名]]-开始!$B$6</f>
        <v>19873</v>
      </c>
    </row>
    <row r="427" spans="1:18">
      <c r="A427">
        <v>39902</v>
      </c>
      <c r="B427" t="s">
        <v>571</v>
      </c>
      <c r="C427" t="str">
        <f t="shared" si="12"/>
        <v>东北农大</v>
      </c>
      <c r="D427" t="str">
        <f t="shared" si="13"/>
        <v>02</v>
      </c>
      <c r="E427" t="s">
        <v>152</v>
      </c>
      <c r="F427">
        <v>192</v>
      </c>
      <c r="G427">
        <v>98</v>
      </c>
      <c r="H427">
        <v>131</v>
      </c>
      <c r="I427">
        <v>64</v>
      </c>
      <c r="J427">
        <v>55</v>
      </c>
      <c r="K427">
        <v>49</v>
      </c>
      <c r="L427">
        <v>0</v>
      </c>
      <c r="M427">
        <v>2020</v>
      </c>
      <c r="N427">
        <f>VLOOKUP(E427, '2020D'!$A$2:$G$395, 2, FALSE)</f>
        <v>238</v>
      </c>
      <c r="O427">
        <f>VLOOKUP(E427, '2020D'!$A$2:$G$355, 3, FALSE)</f>
        <v>17678</v>
      </c>
      <c r="P427">
        <f>_2020[[#This Row],[最低排名]]-_2020[[#This Row],[同分人数]]+1</f>
        <v>17441</v>
      </c>
      <c r="Q427">
        <f>IF(O427&gt;=开始!$B$6, 1, 0)</f>
        <v>1</v>
      </c>
      <c r="R427">
        <f>_2020[[#This Row],[最低排名]]-开始!$B$6</f>
        <v>17678</v>
      </c>
    </row>
    <row r="428" spans="1:18">
      <c r="A428">
        <v>40001</v>
      </c>
      <c r="B428" t="s">
        <v>572</v>
      </c>
      <c r="C428" t="str">
        <f t="shared" si="12"/>
        <v>哈医大</v>
      </c>
      <c r="D428" t="str">
        <f t="shared" si="13"/>
        <v>01</v>
      </c>
      <c r="E428" t="s">
        <v>96</v>
      </c>
      <c r="F428">
        <v>212</v>
      </c>
      <c r="G428">
        <v>113</v>
      </c>
      <c r="H428">
        <v>98</v>
      </c>
      <c r="I428">
        <v>58</v>
      </c>
      <c r="J428">
        <v>52</v>
      </c>
      <c r="K428">
        <v>52</v>
      </c>
      <c r="L428">
        <v>0</v>
      </c>
      <c r="M428">
        <v>2020</v>
      </c>
      <c r="N428">
        <f>VLOOKUP(E428, '2020D'!$A$2:$G$395, 2, FALSE)</f>
        <v>247</v>
      </c>
      <c r="O428">
        <f>VLOOKUP(E428, '2020D'!$A$2:$G$355, 3, FALSE)</f>
        <v>22305</v>
      </c>
      <c r="P428">
        <f>_2020[[#This Row],[最低排名]]-_2020[[#This Row],[同分人数]]+1</f>
        <v>22059</v>
      </c>
      <c r="Q428">
        <f>IF(O428&gt;=开始!$B$6, 1, 0)</f>
        <v>1</v>
      </c>
      <c r="R428">
        <f>_2020[[#This Row],[最低排名]]-开始!$B$6</f>
        <v>22305</v>
      </c>
    </row>
    <row r="429" spans="1:18">
      <c r="A429">
        <v>40002</v>
      </c>
      <c r="B429" t="s">
        <v>573</v>
      </c>
      <c r="C429" t="str">
        <f t="shared" si="12"/>
        <v>哈医大</v>
      </c>
      <c r="D429" t="str">
        <f t="shared" si="13"/>
        <v>02</v>
      </c>
      <c r="E429" t="s">
        <v>340</v>
      </c>
      <c r="F429">
        <v>206</v>
      </c>
      <c r="G429">
        <v>108</v>
      </c>
      <c r="H429">
        <v>95</v>
      </c>
      <c r="I429">
        <v>55</v>
      </c>
      <c r="J429">
        <v>55</v>
      </c>
      <c r="K429">
        <v>46</v>
      </c>
      <c r="L429">
        <v>0</v>
      </c>
      <c r="M429">
        <v>2020</v>
      </c>
      <c r="N429">
        <f>VLOOKUP(E429, '2020D'!$A$2:$G$395, 2, FALSE)</f>
        <v>258</v>
      </c>
      <c r="O429">
        <f>VLOOKUP(E429, '2020D'!$A$2:$G$355, 3, FALSE)</f>
        <v>25665</v>
      </c>
      <c r="P429">
        <f>_2020[[#This Row],[最低排名]]-_2020[[#This Row],[同分人数]]+1</f>
        <v>25408</v>
      </c>
      <c r="Q429">
        <f>IF(O429&gt;=开始!$B$6, 1, 0)</f>
        <v>1</v>
      </c>
      <c r="R429">
        <f>_2020[[#This Row],[最低排名]]-开始!$B$6</f>
        <v>25665</v>
      </c>
    </row>
    <row r="430" spans="1:18">
      <c r="A430">
        <v>40003</v>
      </c>
      <c r="B430" t="s">
        <v>574</v>
      </c>
      <c r="C430" t="str">
        <f t="shared" si="12"/>
        <v>哈医大</v>
      </c>
      <c r="D430" t="str">
        <f t="shared" si="13"/>
        <v>03</v>
      </c>
      <c r="E430" t="s">
        <v>118</v>
      </c>
      <c r="F430">
        <v>199</v>
      </c>
      <c r="G430">
        <v>102</v>
      </c>
      <c r="H430">
        <v>98</v>
      </c>
      <c r="I430">
        <v>64</v>
      </c>
      <c r="J430">
        <v>49</v>
      </c>
      <c r="K430">
        <v>46</v>
      </c>
      <c r="L430">
        <v>0</v>
      </c>
      <c r="M430">
        <v>2020</v>
      </c>
      <c r="N430">
        <f>VLOOKUP(E430, '2020D'!$A$2:$G$395, 2, FALSE)</f>
        <v>236</v>
      </c>
      <c r="O430">
        <f>VLOOKUP(E430, '2020D'!$A$2:$G$355, 3, FALSE)</f>
        <v>25901</v>
      </c>
      <c r="P430">
        <f>_2020[[#This Row],[最低排名]]-_2020[[#This Row],[同分人数]]+1</f>
        <v>25666</v>
      </c>
      <c r="Q430">
        <f>IF(O430&gt;=开始!$B$6, 1, 0)</f>
        <v>1</v>
      </c>
      <c r="R430">
        <f>_2020[[#This Row],[最低排名]]-开始!$B$6</f>
        <v>25901</v>
      </c>
    </row>
    <row r="431" spans="1:18">
      <c r="A431">
        <v>40004</v>
      </c>
      <c r="B431" t="s">
        <v>575</v>
      </c>
      <c r="C431" t="str">
        <f t="shared" si="12"/>
        <v>哈医大</v>
      </c>
      <c r="D431" t="str">
        <f t="shared" si="13"/>
        <v>04</v>
      </c>
      <c r="E431" t="s">
        <v>191</v>
      </c>
      <c r="F431">
        <v>196</v>
      </c>
      <c r="G431">
        <v>103</v>
      </c>
      <c r="H431">
        <v>125</v>
      </c>
      <c r="I431">
        <v>67</v>
      </c>
      <c r="J431">
        <v>64</v>
      </c>
      <c r="K431">
        <v>64</v>
      </c>
      <c r="L431">
        <v>0</v>
      </c>
      <c r="M431">
        <v>2020</v>
      </c>
      <c r="N431">
        <f>VLOOKUP(E431, '2020D'!$A$2:$G$395, 2, FALSE)</f>
        <v>195</v>
      </c>
      <c r="O431">
        <f>VLOOKUP(E431, '2020D'!$A$2:$G$355, 3, FALSE)</f>
        <v>11954</v>
      </c>
      <c r="P431">
        <f>_2020[[#This Row],[最低排名]]-_2020[[#This Row],[同分人数]]+1</f>
        <v>11760</v>
      </c>
      <c r="Q431">
        <f>IF(O431&gt;=开始!$B$6, 1, 0)</f>
        <v>1</v>
      </c>
      <c r="R431">
        <f>_2020[[#This Row],[最低排名]]-开始!$B$6</f>
        <v>11954</v>
      </c>
    </row>
    <row r="432" spans="1:18">
      <c r="A432">
        <v>40005</v>
      </c>
      <c r="B432" t="s">
        <v>576</v>
      </c>
      <c r="C432" t="str">
        <f t="shared" si="12"/>
        <v>哈医大</v>
      </c>
      <c r="D432" t="str">
        <f t="shared" si="13"/>
        <v>05</v>
      </c>
      <c r="E432" t="s">
        <v>180</v>
      </c>
      <c r="F432">
        <v>199</v>
      </c>
      <c r="G432">
        <v>107</v>
      </c>
      <c r="H432">
        <v>95</v>
      </c>
      <c r="I432">
        <v>58</v>
      </c>
      <c r="J432">
        <v>55</v>
      </c>
      <c r="K432">
        <v>43</v>
      </c>
      <c r="L432">
        <v>0</v>
      </c>
      <c r="M432">
        <v>2020</v>
      </c>
      <c r="N432">
        <f>VLOOKUP(E432, '2020D'!$A$2:$G$395, 2, FALSE)</f>
        <v>203</v>
      </c>
      <c r="O432">
        <f>VLOOKUP(E432, '2020D'!$A$2:$G$355, 3, FALSE)</f>
        <v>27191</v>
      </c>
      <c r="P432">
        <f>_2020[[#This Row],[最低排名]]-_2020[[#This Row],[同分人数]]+1</f>
        <v>26989</v>
      </c>
      <c r="Q432">
        <f>IF(O432&gt;=开始!$B$6, 1, 0)</f>
        <v>1</v>
      </c>
      <c r="R432">
        <f>_2020[[#This Row],[最低排名]]-开始!$B$6</f>
        <v>27191</v>
      </c>
    </row>
    <row r="433" spans="1:18">
      <c r="A433">
        <v>40101</v>
      </c>
      <c r="B433" t="s">
        <v>578</v>
      </c>
      <c r="C433" t="str">
        <f t="shared" si="12"/>
        <v>哈师大</v>
      </c>
      <c r="D433" t="str">
        <f t="shared" si="13"/>
        <v>01</v>
      </c>
      <c r="E433" t="s">
        <v>221</v>
      </c>
      <c r="F433">
        <v>183</v>
      </c>
      <c r="G433">
        <v>93</v>
      </c>
      <c r="H433">
        <v>67</v>
      </c>
      <c r="I433">
        <v>58</v>
      </c>
      <c r="J433">
        <v>58</v>
      </c>
      <c r="K433">
        <v>43</v>
      </c>
      <c r="L433">
        <v>0</v>
      </c>
      <c r="M433">
        <v>2020</v>
      </c>
      <c r="N433">
        <f>VLOOKUP(E433, '2020D'!$A$2:$G$395, 2, FALSE)</f>
        <v>178</v>
      </c>
      <c r="O433">
        <f>VLOOKUP(E433, '2020D'!$A$2:$G$355, 3, FALSE)</f>
        <v>34945</v>
      </c>
      <c r="P433">
        <f>_2020[[#This Row],[最低排名]]-_2020[[#This Row],[同分人数]]+1</f>
        <v>34768</v>
      </c>
      <c r="Q433">
        <f>IF(O433&gt;=开始!$B$6, 1, 0)</f>
        <v>1</v>
      </c>
      <c r="R433">
        <f>_2020[[#This Row],[最低排名]]-开始!$B$6</f>
        <v>34945</v>
      </c>
    </row>
    <row r="434" spans="1:18">
      <c r="A434">
        <v>40102</v>
      </c>
      <c r="B434" t="s">
        <v>579</v>
      </c>
      <c r="C434" t="str">
        <f t="shared" si="12"/>
        <v>哈师大</v>
      </c>
      <c r="D434" t="str">
        <f t="shared" si="13"/>
        <v>02</v>
      </c>
      <c r="E434" t="s">
        <v>83</v>
      </c>
      <c r="F434">
        <v>217</v>
      </c>
      <c r="G434">
        <v>118</v>
      </c>
      <c r="H434">
        <v>99</v>
      </c>
      <c r="I434">
        <v>58</v>
      </c>
      <c r="J434">
        <v>58</v>
      </c>
      <c r="K434">
        <v>55</v>
      </c>
      <c r="L434">
        <v>0</v>
      </c>
      <c r="M434">
        <v>2020</v>
      </c>
      <c r="N434">
        <f>VLOOKUP(E434, '2020D'!$A$2:$G$395, 2, FALSE)</f>
        <v>273</v>
      </c>
      <c r="O434">
        <f>VLOOKUP(E434, '2020D'!$A$2:$G$355, 3, FALSE)</f>
        <v>18646</v>
      </c>
      <c r="P434">
        <f>_2020[[#This Row],[最低排名]]-_2020[[#This Row],[同分人数]]+1</f>
        <v>18374</v>
      </c>
      <c r="Q434">
        <f>IF(O434&gt;=开始!$B$6, 1, 0)</f>
        <v>1</v>
      </c>
      <c r="R434">
        <f>_2020[[#This Row],[最低排名]]-开始!$B$6</f>
        <v>18646</v>
      </c>
    </row>
    <row r="435" spans="1:18">
      <c r="A435">
        <v>40201</v>
      </c>
      <c r="B435" t="s">
        <v>581</v>
      </c>
      <c r="C435" t="str">
        <f t="shared" si="12"/>
        <v>齐齐哈尔</v>
      </c>
      <c r="D435" t="str">
        <f t="shared" si="13"/>
        <v>01</v>
      </c>
      <c r="E435" t="s">
        <v>419</v>
      </c>
      <c r="F435">
        <v>175</v>
      </c>
      <c r="G435">
        <v>100</v>
      </c>
      <c r="H435">
        <v>85</v>
      </c>
      <c r="I435">
        <v>67</v>
      </c>
      <c r="J435">
        <v>64</v>
      </c>
      <c r="K435">
        <v>43</v>
      </c>
      <c r="L435">
        <v>0</v>
      </c>
      <c r="M435">
        <v>2020</v>
      </c>
      <c r="N435">
        <f>VLOOKUP(E435, '2020D'!$A$2:$G$395, 2, FALSE)</f>
        <v>200</v>
      </c>
      <c r="O435">
        <f>VLOOKUP(E435, '2020D'!$A$2:$G$355, 3, FALSE)</f>
        <v>30520</v>
      </c>
      <c r="P435">
        <f>_2020[[#This Row],[最低排名]]-_2020[[#This Row],[同分人数]]+1</f>
        <v>30321</v>
      </c>
      <c r="Q435">
        <f>IF(O435&gt;=开始!$B$6, 1, 0)</f>
        <v>1</v>
      </c>
      <c r="R435">
        <f>_2020[[#This Row],[最低排名]]-开始!$B$6</f>
        <v>30520</v>
      </c>
    </row>
    <row r="436" spans="1:18">
      <c r="A436">
        <v>40202</v>
      </c>
      <c r="B436" t="s">
        <v>582</v>
      </c>
      <c r="C436" t="str">
        <f t="shared" si="12"/>
        <v>齐齐哈尔</v>
      </c>
      <c r="D436" t="str">
        <f t="shared" si="13"/>
        <v>02</v>
      </c>
      <c r="E436" t="s">
        <v>513</v>
      </c>
      <c r="F436">
        <v>193</v>
      </c>
      <c r="G436">
        <v>100</v>
      </c>
      <c r="H436">
        <v>86</v>
      </c>
      <c r="I436">
        <v>52</v>
      </c>
      <c r="J436">
        <v>46</v>
      </c>
      <c r="K436">
        <v>43</v>
      </c>
      <c r="L436">
        <v>0</v>
      </c>
      <c r="M436">
        <v>2020</v>
      </c>
      <c r="N436">
        <f>VLOOKUP(E436, '2020D'!$A$2:$G$395, 2, FALSE)</f>
        <v>187</v>
      </c>
      <c r="O436">
        <f>VLOOKUP(E436, '2020D'!$A$2:$G$355, 3, FALSE)</f>
        <v>33055</v>
      </c>
      <c r="P436">
        <f>_2020[[#This Row],[最低排名]]-_2020[[#This Row],[同分人数]]+1</f>
        <v>32869</v>
      </c>
      <c r="Q436">
        <f>IF(O436&gt;=开始!$B$6, 1, 0)</f>
        <v>1</v>
      </c>
      <c r="R436">
        <f>_2020[[#This Row],[最低排名]]-开始!$B$6</f>
        <v>33055</v>
      </c>
    </row>
    <row r="437" spans="1:18">
      <c r="A437">
        <v>40203</v>
      </c>
      <c r="B437" t="s">
        <v>583</v>
      </c>
      <c r="C437" t="str">
        <f t="shared" si="12"/>
        <v>齐齐哈尔</v>
      </c>
      <c r="D437" t="str">
        <f t="shared" si="13"/>
        <v>03</v>
      </c>
      <c r="E437" t="s">
        <v>366</v>
      </c>
      <c r="F437">
        <v>194</v>
      </c>
      <c r="G437">
        <v>112</v>
      </c>
      <c r="H437">
        <v>81</v>
      </c>
      <c r="I437">
        <v>46</v>
      </c>
      <c r="J437">
        <v>43</v>
      </c>
      <c r="K437">
        <v>43</v>
      </c>
      <c r="L437">
        <v>0</v>
      </c>
      <c r="M437">
        <v>2020</v>
      </c>
      <c r="N437">
        <f>VLOOKUP(E437, '2020D'!$A$2:$G$395, 2, FALSE)</f>
        <v>171</v>
      </c>
      <c r="O437">
        <f>VLOOKUP(E437, '2020D'!$A$2:$G$355, 3, FALSE)</f>
        <v>35287</v>
      </c>
      <c r="P437">
        <f>_2020[[#This Row],[最低排名]]-_2020[[#This Row],[同分人数]]+1</f>
        <v>35117</v>
      </c>
      <c r="Q437">
        <f>IF(O437&gt;=开始!$B$6, 1, 0)</f>
        <v>1</v>
      </c>
      <c r="R437">
        <f>_2020[[#This Row],[最低排名]]-开始!$B$6</f>
        <v>35287</v>
      </c>
    </row>
    <row r="438" spans="1:18">
      <c r="A438">
        <v>40204</v>
      </c>
      <c r="B438" t="s">
        <v>584</v>
      </c>
      <c r="C438" t="str">
        <f t="shared" si="12"/>
        <v>齐齐哈尔</v>
      </c>
      <c r="D438" t="str">
        <f t="shared" si="13"/>
        <v>04</v>
      </c>
      <c r="E438" t="s">
        <v>585</v>
      </c>
      <c r="F438">
        <v>184</v>
      </c>
      <c r="G438">
        <v>92</v>
      </c>
      <c r="H438">
        <v>97</v>
      </c>
      <c r="I438">
        <v>49</v>
      </c>
      <c r="J438">
        <v>43</v>
      </c>
      <c r="K438">
        <v>43</v>
      </c>
      <c r="L438">
        <v>0</v>
      </c>
      <c r="M438">
        <v>2020</v>
      </c>
      <c r="N438">
        <f>VLOOKUP(E438, '2020D'!$A$2:$G$395, 2, FALSE)</f>
        <v>175</v>
      </c>
      <c r="O438">
        <f>VLOOKUP(E438, '2020D'!$A$2:$G$355, 3, FALSE)</f>
        <v>33768</v>
      </c>
      <c r="P438">
        <f>_2020[[#This Row],[最低排名]]-_2020[[#This Row],[同分人数]]+1</f>
        <v>33594</v>
      </c>
      <c r="Q438">
        <f>IF(O438&gt;=开始!$B$6, 1, 0)</f>
        <v>1</v>
      </c>
      <c r="R438">
        <f>_2020[[#This Row],[最低排名]]-开始!$B$6</f>
        <v>33768</v>
      </c>
    </row>
    <row r="439" spans="1:18">
      <c r="A439">
        <v>40205</v>
      </c>
      <c r="B439" t="s">
        <v>586</v>
      </c>
      <c r="C439" t="str">
        <f t="shared" si="12"/>
        <v>齐齐哈尔</v>
      </c>
      <c r="D439" t="str">
        <f t="shared" si="13"/>
        <v>05</v>
      </c>
      <c r="E439" t="s">
        <v>479</v>
      </c>
      <c r="F439">
        <v>185</v>
      </c>
      <c r="G439">
        <v>96</v>
      </c>
      <c r="H439">
        <v>96</v>
      </c>
      <c r="I439">
        <v>49</v>
      </c>
      <c r="J439">
        <v>49</v>
      </c>
      <c r="K439">
        <v>43</v>
      </c>
      <c r="L439">
        <v>0</v>
      </c>
      <c r="M439">
        <v>2020</v>
      </c>
      <c r="N439">
        <f>VLOOKUP(E439, '2020D'!$A$2:$G$395, 2, FALSE)</f>
        <v>175</v>
      </c>
      <c r="O439">
        <f>VLOOKUP(E439, '2020D'!$A$2:$G$355, 3, FALSE)</f>
        <v>32698</v>
      </c>
      <c r="P439">
        <f>_2020[[#This Row],[最低排名]]-_2020[[#This Row],[同分人数]]+1</f>
        <v>32524</v>
      </c>
      <c r="Q439">
        <f>IF(O439&gt;=开始!$B$6, 1, 0)</f>
        <v>1</v>
      </c>
      <c r="R439">
        <f>_2020[[#This Row],[最低排名]]-开始!$B$6</f>
        <v>32698</v>
      </c>
    </row>
    <row r="440" spans="1:18">
      <c r="A440">
        <v>40301</v>
      </c>
      <c r="B440" t="s">
        <v>587</v>
      </c>
      <c r="C440" t="str">
        <f t="shared" si="12"/>
        <v>哈商大</v>
      </c>
      <c r="D440" t="str">
        <f t="shared" si="13"/>
        <v>01</v>
      </c>
      <c r="E440" t="s">
        <v>419</v>
      </c>
      <c r="F440">
        <v>192</v>
      </c>
      <c r="G440">
        <v>97</v>
      </c>
      <c r="H440">
        <v>92</v>
      </c>
      <c r="I440">
        <v>52</v>
      </c>
      <c r="J440">
        <v>52</v>
      </c>
      <c r="K440">
        <v>46</v>
      </c>
      <c r="L440">
        <v>0</v>
      </c>
      <c r="M440">
        <v>2020</v>
      </c>
      <c r="N440">
        <f>VLOOKUP(E440, '2020D'!$A$2:$G$395, 2, FALSE)</f>
        <v>200</v>
      </c>
      <c r="O440">
        <f>VLOOKUP(E440, '2020D'!$A$2:$G$355, 3, FALSE)</f>
        <v>30520</v>
      </c>
      <c r="P440">
        <f>_2020[[#This Row],[最低排名]]-_2020[[#This Row],[同分人数]]+1</f>
        <v>30321</v>
      </c>
      <c r="Q440">
        <f>IF(O440&gt;=开始!$B$6, 1, 0)</f>
        <v>1</v>
      </c>
      <c r="R440">
        <f>_2020[[#This Row],[最低排名]]-开始!$B$6</f>
        <v>30520</v>
      </c>
    </row>
    <row r="441" spans="1:18">
      <c r="A441">
        <v>40302</v>
      </c>
      <c r="B441" t="s">
        <v>588</v>
      </c>
      <c r="C441" t="str">
        <f t="shared" si="12"/>
        <v>哈商大</v>
      </c>
      <c r="D441" t="str">
        <f t="shared" si="13"/>
        <v>02</v>
      </c>
      <c r="E441" t="s">
        <v>1542</v>
      </c>
      <c r="F441">
        <v>202</v>
      </c>
      <c r="G441">
        <v>115</v>
      </c>
      <c r="H441">
        <v>55</v>
      </c>
      <c r="I441">
        <v>52</v>
      </c>
      <c r="J441">
        <v>49</v>
      </c>
      <c r="K441">
        <v>43</v>
      </c>
      <c r="L441">
        <v>0</v>
      </c>
      <c r="M441">
        <v>2020</v>
      </c>
      <c r="N441">
        <f>VLOOKUP(E441, '2020D'!$A$2:$G$395, 2, FALSE)</f>
        <v>135</v>
      </c>
      <c r="O441">
        <f>VLOOKUP(E441, '2020D'!$A$2:$G$355, 3, FALSE)</f>
        <v>36290</v>
      </c>
      <c r="P441">
        <f>_2020[[#This Row],[最低排名]]-_2020[[#This Row],[同分人数]]+1</f>
        <v>36156</v>
      </c>
      <c r="Q441">
        <f>IF(O441&gt;=开始!$B$6, 1, 0)</f>
        <v>1</v>
      </c>
      <c r="R441">
        <f>_2020[[#This Row],[最低排名]]-开始!$B$6</f>
        <v>36290</v>
      </c>
    </row>
    <row r="442" spans="1:18">
      <c r="A442">
        <v>40303</v>
      </c>
      <c r="B442" t="s">
        <v>589</v>
      </c>
      <c r="C442" t="str">
        <f t="shared" si="12"/>
        <v>哈商大</v>
      </c>
      <c r="D442" t="str">
        <f t="shared" si="13"/>
        <v>03</v>
      </c>
      <c r="E442" t="s">
        <v>469</v>
      </c>
      <c r="F442">
        <v>190</v>
      </c>
      <c r="G442">
        <v>100</v>
      </c>
      <c r="H442">
        <v>89</v>
      </c>
      <c r="I442">
        <v>64</v>
      </c>
      <c r="J442">
        <v>46</v>
      </c>
      <c r="K442">
        <v>43</v>
      </c>
      <c r="L442">
        <v>0</v>
      </c>
      <c r="M442">
        <v>2020</v>
      </c>
      <c r="N442">
        <f>VLOOKUP(E442, '2020D'!$A$2:$G$395, 2, FALSE)</f>
        <v>173</v>
      </c>
      <c r="O442">
        <f>VLOOKUP(E442, '2020D'!$A$2:$G$355, 3, FALSE)</f>
        <v>30896</v>
      </c>
      <c r="P442">
        <f>_2020[[#This Row],[最低排名]]-_2020[[#This Row],[同分人数]]+1</f>
        <v>30724</v>
      </c>
      <c r="Q442">
        <f>IF(O442&gt;=开始!$B$6, 1, 0)</f>
        <v>1</v>
      </c>
      <c r="R442">
        <f>_2020[[#This Row],[最低排名]]-开始!$B$6</f>
        <v>30896</v>
      </c>
    </row>
    <row r="443" spans="1:18">
      <c r="A443">
        <v>40401</v>
      </c>
      <c r="B443" t="s">
        <v>591</v>
      </c>
      <c r="C443" t="str">
        <f t="shared" si="12"/>
        <v>哈金融</v>
      </c>
      <c r="D443" t="str">
        <f t="shared" si="13"/>
        <v>01</v>
      </c>
      <c r="E443" t="s">
        <v>513</v>
      </c>
      <c r="F443">
        <v>197</v>
      </c>
      <c r="G443">
        <v>102</v>
      </c>
      <c r="H443">
        <v>67</v>
      </c>
      <c r="I443">
        <v>58</v>
      </c>
      <c r="J443">
        <v>49</v>
      </c>
      <c r="K443">
        <v>49</v>
      </c>
      <c r="L443">
        <v>0</v>
      </c>
      <c r="M443">
        <v>2020</v>
      </c>
      <c r="N443">
        <f>VLOOKUP(E443, '2020D'!$A$2:$G$395, 2, FALSE)</f>
        <v>187</v>
      </c>
      <c r="O443">
        <f>VLOOKUP(E443, '2020D'!$A$2:$G$355, 3, FALSE)</f>
        <v>33055</v>
      </c>
      <c r="P443">
        <f>_2020[[#This Row],[最低排名]]-_2020[[#This Row],[同分人数]]+1</f>
        <v>32869</v>
      </c>
      <c r="Q443">
        <f>IF(O443&gt;=开始!$B$6, 1, 0)</f>
        <v>1</v>
      </c>
      <c r="R443">
        <f>_2020[[#This Row],[最低排名]]-开始!$B$6</f>
        <v>33055</v>
      </c>
    </row>
    <row r="444" spans="1:18">
      <c r="A444">
        <v>40501</v>
      </c>
      <c r="B444" t="s">
        <v>592</v>
      </c>
      <c r="C444" t="str">
        <f t="shared" si="12"/>
        <v>齐医学院</v>
      </c>
      <c r="D444" t="str">
        <f t="shared" si="13"/>
        <v>01</v>
      </c>
      <c r="E444" t="s">
        <v>408</v>
      </c>
      <c r="F444">
        <v>199</v>
      </c>
      <c r="G444">
        <v>100</v>
      </c>
      <c r="H444">
        <v>67</v>
      </c>
      <c r="I444">
        <v>55</v>
      </c>
      <c r="J444">
        <v>49</v>
      </c>
      <c r="K444">
        <v>49</v>
      </c>
      <c r="L444">
        <v>0</v>
      </c>
      <c r="M444">
        <v>2020</v>
      </c>
      <c r="N444">
        <f>VLOOKUP(E444, '2020D'!$A$2:$G$395, 2, FALSE)</f>
        <v>199</v>
      </c>
      <c r="O444">
        <f>VLOOKUP(E444, '2020D'!$A$2:$G$355, 3, FALSE)</f>
        <v>33254</v>
      </c>
      <c r="P444">
        <f>_2020[[#This Row],[最低排名]]-_2020[[#This Row],[同分人数]]+1</f>
        <v>33056</v>
      </c>
      <c r="Q444">
        <f>IF(O444&gt;=开始!$B$6, 1, 0)</f>
        <v>1</v>
      </c>
      <c r="R444">
        <f>_2020[[#This Row],[最低排名]]-开始!$B$6</f>
        <v>33254</v>
      </c>
    </row>
    <row r="445" spans="1:18">
      <c r="A445">
        <v>40502</v>
      </c>
      <c r="B445" t="s">
        <v>593</v>
      </c>
      <c r="C445" t="str">
        <f t="shared" si="12"/>
        <v>齐医学院</v>
      </c>
      <c r="D445" t="str">
        <f t="shared" si="13"/>
        <v>02</v>
      </c>
      <c r="E445" t="s">
        <v>752</v>
      </c>
      <c r="F445">
        <v>179</v>
      </c>
      <c r="G445">
        <v>99</v>
      </c>
      <c r="H445">
        <v>96</v>
      </c>
      <c r="I445">
        <v>52</v>
      </c>
      <c r="J445">
        <v>52</v>
      </c>
      <c r="K445">
        <v>46</v>
      </c>
      <c r="L445">
        <v>0</v>
      </c>
      <c r="M445">
        <v>2020</v>
      </c>
      <c r="N445">
        <f>VLOOKUP(E445, '2020D'!$A$2:$G$395, 2, FALSE)</f>
        <v>186</v>
      </c>
      <c r="O445">
        <f>VLOOKUP(E445, '2020D'!$A$2:$G$355, 3, FALSE)</f>
        <v>32154</v>
      </c>
      <c r="P445">
        <f>_2020[[#This Row],[最低排名]]-_2020[[#This Row],[同分人数]]+1</f>
        <v>31969</v>
      </c>
      <c r="Q445">
        <f>IF(O445&gt;=开始!$B$6, 1, 0)</f>
        <v>1</v>
      </c>
      <c r="R445">
        <f>_2020[[#This Row],[最低排名]]-开始!$B$6</f>
        <v>32154</v>
      </c>
    </row>
    <row r="446" spans="1:18">
      <c r="A446">
        <v>40503</v>
      </c>
      <c r="B446" t="s">
        <v>594</v>
      </c>
      <c r="C446" t="str">
        <f t="shared" si="12"/>
        <v>齐医学院</v>
      </c>
      <c r="D446" t="str">
        <f t="shared" si="13"/>
        <v>03</v>
      </c>
      <c r="E446" t="s">
        <v>366</v>
      </c>
      <c r="F446">
        <v>196</v>
      </c>
      <c r="G446">
        <v>106</v>
      </c>
      <c r="H446">
        <v>64</v>
      </c>
      <c r="I446">
        <v>52</v>
      </c>
      <c r="J446">
        <v>49</v>
      </c>
      <c r="K446">
        <v>46</v>
      </c>
      <c r="L446">
        <v>0</v>
      </c>
      <c r="M446">
        <v>2020</v>
      </c>
      <c r="N446">
        <f>VLOOKUP(E446, '2020D'!$A$2:$G$395, 2, FALSE)</f>
        <v>171</v>
      </c>
      <c r="O446">
        <f>VLOOKUP(E446, '2020D'!$A$2:$G$355, 3, FALSE)</f>
        <v>35287</v>
      </c>
      <c r="P446">
        <f>_2020[[#This Row],[最低排名]]-_2020[[#This Row],[同分人数]]+1</f>
        <v>35117</v>
      </c>
      <c r="Q446">
        <f>IF(O446&gt;=开始!$B$6, 1, 0)</f>
        <v>1</v>
      </c>
      <c r="R446">
        <f>_2020[[#This Row],[最低排名]]-开始!$B$6</f>
        <v>35287</v>
      </c>
    </row>
    <row r="447" spans="1:18">
      <c r="A447">
        <v>40504</v>
      </c>
      <c r="B447" t="s">
        <v>595</v>
      </c>
      <c r="C447" t="str">
        <f t="shared" si="12"/>
        <v>齐医学院</v>
      </c>
      <c r="D447" t="str">
        <f t="shared" si="13"/>
        <v>04</v>
      </c>
      <c r="E447" t="s">
        <v>405</v>
      </c>
      <c r="F447">
        <v>193</v>
      </c>
      <c r="G447">
        <v>107</v>
      </c>
      <c r="H447">
        <v>90</v>
      </c>
      <c r="I447">
        <v>49</v>
      </c>
      <c r="J447">
        <v>49</v>
      </c>
      <c r="K447">
        <v>46</v>
      </c>
      <c r="L447">
        <v>0</v>
      </c>
      <c r="M447">
        <v>2020</v>
      </c>
      <c r="N447">
        <f>VLOOKUP(E447, '2020D'!$A$2:$G$395, 2, FALSE)</f>
        <v>192</v>
      </c>
      <c r="O447">
        <f>VLOOKUP(E447, '2020D'!$A$2:$G$355, 3, FALSE)</f>
        <v>31801</v>
      </c>
      <c r="P447">
        <f>_2020[[#This Row],[最低排名]]-_2020[[#This Row],[同分人数]]+1</f>
        <v>31610</v>
      </c>
      <c r="Q447">
        <f>IF(O447&gt;=开始!$B$6, 1, 0)</f>
        <v>1</v>
      </c>
      <c r="R447">
        <f>_2020[[#This Row],[最低排名]]-开始!$B$6</f>
        <v>31801</v>
      </c>
    </row>
    <row r="448" spans="1:18">
      <c r="A448">
        <v>40505</v>
      </c>
      <c r="B448" t="s">
        <v>596</v>
      </c>
      <c r="C448" t="str">
        <f t="shared" si="12"/>
        <v>齐医学院</v>
      </c>
      <c r="D448" t="str">
        <f t="shared" si="13"/>
        <v>05</v>
      </c>
      <c r="E448" t="s">
        <v>383</v>
      </c>
      <c r="F448">
        <v>181</v>
      </c>
      <c r="G448">
        <v>98</v>
      </c>
      <c r="H448">
        <v>71</v>
      </c>
      <c r="I448">
        <v>64</v>
      </c>
      <c r="J448">
        <v>58</v>
      </c>
      <c r="K448">
        <v>49</v>
      </c>
      <c r="L448">
        <v>0</v>
      </c>
      <c r="M448">
        <v>2020</v>
      </c>
      <c r="N448">
        <f>VLOOKUP(E448, '2020D'!$A$2:$G$395, 2, FALSE)</f>
        <v>185</v>
      </c>
      <c r="O448">
        <f>VLOOKUP(E448, '2020D'!$A$2:$G$355, 3, FALSE)</f>
        <v>32523</v>
      </c>
      <c r="P448">
        <f>_2020[[#This Row],[最低排名]]-_2020[[#This Row],[同分人数]]+1</f>
        <v>32339</v>
      </c>
      <c r="Q448">
        <f>IF(O448&gt;=开始!$B$6, 1, 0)</f>
        <v>1</v>
      </c>
      <c r="R448">
        <f>_2020[[#This Row],[最低排名]]-开始!$B$6</f>
        <v>32523</v>
      </c>
    </row>
    <row r="449" spans="1:18">
      <c r="A449">
        <v>40601</v>
      </c>
      <c r="B449" t="s">
        <v>1567</v>
      </c>
      <c r="C449" t="str">
        <f t="shared" si="12"/>
        <v>黑外国语</v>
      </c>
      <c r="D449" t="str">
        <f t="shared" si="13"/>
        <v>01</v>
      </c>
      <c r="E449" t="s">
        <v>1534</v>
      </c>
      <c r="F449">
        <v>154</v>
      </c>
      <c r="G449">
        <v>99</v>
      </c>
      <c r="H449">
        <v>87</v>
      </c>
      <c r="I449">
        <v>58</v>
      </c>
      <c r="J449">
        <v>55</v>
      </c>
      <c r="K449">
        <v>46</v>
      </c>
      <c r="L449">
        <v>0</v>
      </c>
      <c r="M449">
        <v>2020</v>
      </c>
      <c r="N449">
        <f>VLOOKUP(E449, '2020D'!$A$2:$G$395, 2, FALSE)</f>
        <v>147</v>
      </c>
      <c r="O449">
        <f>VLOOKUP(E449, '2020D'!$A$2:$G$355, 3, FALSE)</f>
        <v>36437</v>
      </c>
      <c r="P449">
        <f>_2020[[#This Row],[最低排名]]-_2020[[#This Row],[同分人数]]+1</f>
        <v>36291</v>
      </c>
      <c r="Q449">
        <f>IF(O449&gt;=开始!$B$6, 1, 0)</f>
        <v>1</v>
      </c>
      <c r="R449">
        <f>_2020[[#This Row],[最低排名]]-开始!$B$6</f>
        <v>36437</v>
      </c>
    </row>
    <row r="450" spans="1:18">
      <c r="A450">
        <v>40602</v>
      </c>
      <c r="B450" t="s">
        <v>1767</v>
      </c>
      <c r="C450" t="str">
        <f t="shared" ref="C450:C513" si="14">LEFT(B450, FIND("(", B450) - 1)</f>
        <v>黑外国语</v>
      </c>
      <c r="D450" t="str">
        <f t="shared" ref="D450:D513" si="15">MID(B450, FIND("(", B450) + 1, FIND(")", B450) - FIND("(", B450) - 1)</f>
        <v>02</v>
      </c>
      <c r="E450" t="s">
        <v>1629</v>
      </c>
      <c r="M450">
        <v>2020</v>
      </c>
      <c r="N450" t="e">
        <f>VLOOKUP(E450, '2020D'!$A$2:$G$395, 2, FALSE)</f>
        <v>#N/A</v>
      </c>
      <c r="O450" t="e">
        <f>VLOOKUP(E450, '2020D'!$A$2:$G$355, 3, FALSE)</f>
        <v>#N/A</v>
      </c>
      <c r="P450" t="e">
        <f>_2020[[#This Row],[最低排名]]-_2020[[#This Row],[同分人数]]+1</f>
        <v>#N/A</v>
      </c>
      <c r="Q450" t="e">
        <f>IF(O450&gt;=开始!$B$6, 1, 0)</f>
        <v>#N/A</v>
      </c>
      <c r="R450" t="e">
        <f>_2020[[#This Row],[最低排名]]-开始!$B$6</f>
        <v>#N/A</v>
      </c>
    </row>
    <row r="451" spans="1:18">
      <c r="A451">
        <v>40603</v>
      </c>
      <c r="B451" t="s">
        <v>1768</v>
      </c>
      <c r="C451" t="str">
        <f t="shared" si="14"/>
        <v>黑外国语</v>
      </c>
      <c r="D451" t="str">
        <f t="shared" si="15"/>
        <v>03</v>
      </c>
      <c r="E451" t="s">
        <v>1629</v>
      </c>
      <c r="M451">
        <v>2020</v>
      </c>
      <c r="N451" t="e">
        <f>VLOOKUP(E451, '2020D'!$A$2:$G$395, 2, FALSE)</f>
        <v>#N/A</v>
      </c>
      <c r="O451" t="e">
        <f>VLOOKUP(E451, '2020D'!$A$2:$G$355, 3, FALSE)</f>
        <v>#N/A</v>
      </c>
      <c r="P451" t="e">
        <f>_2020[[#This Row],[最低排名]]-_2020[[#This Row],[同分人数]]+1</f>
        <v>#N/A</v>
      </c>
      <c r="Q451" t="e">
        <f>IF(O451&gt;=开始!$B$6, 1, 0)</f>
        <v>#N/A</v>
      </c>
      <c r="R451" t="e">
        <f>_2020[[#This Row],[最低排名]]-开始!$B$6</f>
        <v>#N/A</v>
      </c>
    </row>
    <row r="452" spans="1:18">
      <c r="A452">
        <v>42101</v>
      </c>
      <c r="B452" t="s">
        <v>597</v>
      </c>
      <c r="C452" t="str">
        <f t="shared" si="14"/>
        <v>南京大学</v>
      </c>
      <c r="D452" t="str">
        <f t="shared" si="15"/>
        <v>01</v>
      </c>
      <c r="E452" t="s">
        <v>250</v>
      </c>
      <c r="F452">
        <v>240</v>
      </c>
      <c r="G452">
        <v>123</v>
      </c>
      <c r="H452">
        <v>124</v>
      </c>
      <c r="I452">
        <v>70</v>
      </c>
      <c r="J452">
        <v>70</v>
      </c>
      <c r="K452">
        <v>70</v>
      </c>
      <c r="L452">
        <v>0</v>
      </c>
      <c r="M452">
        <v>2020</v>
      </c>
      <c r="N452">
        <f>VLOOKUP(E452, '2020D'!$A$2:$G$395, 2, FALSE)</f>
        <v>113</v>
      </c>
      <c r="O452">
        <f>VLOOKUP(E452, '2020D'!$A$2:$G$355, 3, FALSE)</f>
        <v>1837</v>
      </c>
      <c r="P452">
        <f>_2020[[#This Row],[最低排名]]-_2020[[#This Row],[同分人数]]+1</f>
        <v>1725</v>
      </c>
      <c r="Q452">
        <f>IF(O452&gt;=开始!$B$6, 1, 0)</f>
        <v>1</v>
      </c>
      <c r="R452">
        <f>_2020[[#This Row],[最低排名]]-开始!$B$6</f>
        <v>1837</v>
      </c>
    </row>
    <row r="453" spans="1:18">
      <c r="A453">
        <v>42102</v>
      </c>
      <c r="B453" t="s">
        <v>598</v>
      </c>
      <c r="C453" t="str">
        <f t="shared" si="14"/>
        <v>南京大学</v>
      </c>
      <c r="D453" t="str">
        <f t="shared" si="15"/>
        <v>02</v>
      </c>
      <c r="E453" t="s">
        <v>250</v>
      </c>
      <c r="F453">
        <v>242</v>
      </c>
      <c r="G453">
        <v>129</v>
      </c>
      <c r="H453">
        <v>131</v>
      </c>
      <c r="I453">
        <v>70</v>
      </c>
      <c r="J453">
        <v>67</v>
      </c>
      <c r="K453">
        <v>64</v>
      </c>
      <c r="L453">
        <v>0</v>
      </c>
      <c r="M453">
        <v>2020</v>
      </c>
      <c r="N453">
        <f>VLOOKUP(E453, '2020D'!$A$2:$G$395, 2, FALSE)</f>
        <v>113</v>
      </c>
      <c r="O453">
        <f>VLOOKUP(E453, '2020D'!$A$2:$G$355, 3, FALSE)</f>
        <v>1837</v>
      </c>
      <c r="P453">
        <f>_2020[[#This Row],[最低排名]]-_2020[[#This Row],[同分人数]]+1</f>
        <v>1725</v>
      </c>
      <c r="Q453">
        <f>IF(O453&gt;=开始!$B$6, 1, 0)</f>
        <v>1</v>
      </c>
      <c r="R453">
        <f>_2020[[#This Row],[最低排名]]-开始!$B$6</f>
        <v>1837</v>
      </c>
    </row>
    <row r="454" spans="1:18">
      <c r="A454">
        <v>42103</v>
      </c>
      <c r="B454" t="s">
        <v>599</v>
      </c>
      <c r="C454" t="str">
        <f t="shared" si="14"/>
        <v>南京大学</v>
      </c>
      <c r="D454" t="str">
        <f t="shared" si="15"/>
        <v>03</v>
      </c>
      <c r="E454" t="s">
        <v>292</v>
      </c>
      <c r="F454">
        <v>242</v>
      </c>
      <c r="G454">
        <v>132</v>
      </c>
      <c r="H454">
        <v>133</v>
      </c>
      <c r="I454">
        <v>70</v>
      </c>
      <c r="J454">
        <v>67</v>
      </c>
      <c r="K454">
        <v>64</v>
      </c>
      <c r="L454">
        <v>0</v>
      </c>
      <c r="M454">
        <v>2020</v>
      </c>
      <c r="N454">
        <f>VLOOKUP(E454, '2020D'!$A$2:$G$395, 2, FALSE)</f>
        <v>88</v>
      </c>
      <c r="O454">
        <f>VLOOKUP(E454, '2020D'!$A$2:$G$355, 3, FALSE)</f>
        <v>1637</v>
      </c>
      <c r="P454">
        <f>_2020[[#This Row],[最低排名]]-_2020[[#This Row],[同分人数]]+1</f>
        <v>1550</v>
      </c>
      <c r="Q454">
        <f>IF(O454&gt;=开始!$B$6, 1, 0)</f>
        <v>1</v>
      </c>
      <c r="R454">
        <f>_2020[[#This Row],[最低排名]]-开始!$B$6</f>
        <v>1637</v>
      </c>
    </row>
    <row r="455" spans="1:18">
      <c r="A455">
        <v>42201</v>
      </c>
      <c r="B455" t="s">
        <v>600</v>
      </c>
      <c r="C455" t="str">
        <f t="shared" si="14"/>
        <v>东南大学</v>
      </c>
      <c r="D455" t="str">
        <f t="shared" si="15"/>
        <v>01</v>
      </c>
      <c r="E455" t="s">
        <v>27</v>
      </c>
      <c r="F455">
        <v>233</v>
      </c>
      <c r="G455">
        <v>127</v>
      </c>
      <c r="H455">
        <v>130</v>
      </c>
      <c r="I455">
        <v>70</v>
      </c>
      <c r="J455">
        <v>67</v>
      </c>
      <c r="K455">
        <v>67</v>
      </c>
      <c r="L455">
        <v>0</v>
      </c>
      <c r="M455">
        <v>2020</v>
      </c>
      <c r="N455">
        <f>VLOOKUP(E455, '2020D'!$A$2:$G$395, 2, FALSE)</f>
        <v>100</v>
      </c>
      <c r="O455">
        <f>VLOOKUP(E455, '2020D'!$A$2:$G$355, 3, FALSE)</f>
        <v>2560</v>
      </c>
      <c r="P455">
        <f>_2020[[#This Row],[最低排名]]-_2020[[#This Row],[同分人数]]+1</f>
        <v>2461</v>
      </c>
      <c r="Q455">
        <f>IF(O455&gt;=开始!$B$6, 1, 0)</f>
        <v>1</v>
      </c>
      <c r="R455">
        <f>_2020[[#This Row],[最低排名]]-开始!$B$6</f>
        <v>2560</v>
      </c>
    </row>
    <row r="456" spans="1:18">
      <c r="A456">
        <v>42202</v>
      </c>
      <c r="B456" t="s">
        <v>602</v>
      </c>
      <c r="C456" t="str">
        <f t="shared" si="14"/>
        <v>东南大学</v>
      </c>
      <c r="D456" t="str">
        <f t="shared" si="15"/>
        <v>02</v>
      </c>
      <c r="E456" t="s">
        <v>1541</v>
      </c>
      <c r="F456">
        <v>238</v>
      </c>
      <c r="G456">
        <v>127</v>
      </c>
      <c r="H456">
        <v>132</v>
      </c>
      <c r="I456">
        <v>70</v>
      </c>
      <c r="J456">
        <v>64</v>
      </c>
      <c r="K456">
        <v>55</v>
      </c>
      <c r="L456">
        <v>0</v>
      </c>
      <c r="M456">
        <v>2020</v>
      </c>
      <c r="N456">
        <f>VLOOKUP(E456, '2020D'!$A$2:$G$395, 2, FALSE)</f>
        <v>153</v>
      </c>
      <c r="O456">
        <f>VLOOKUP(E456, '2020D'!$A$2:$G$355, 3, FALSE)</f>
        <v>3607</v>
      </c>
      <c r="P456">
        <f>_2020[[#This Row],[最低排名]]-_2020[[#This Row],[同分人数]]+1</f>
        <v>3455</v>
      </c>
      <c r="Q456">
        <f>IF(O456&gt;=开始!$B$6, 1, 0)</f>
        <v>1</v>
      </c>
      <c r="R456">
        <f>_2020[[#This Row],[最低排名]]-开始!$B$6</f>
        <v>3607</v>
      </c>
    </row>
    <row r="457" spans="1:18">
      <c r="A457">
        <v>42301</v>
      </c>
      <c r="B457" t="s">
        <v>603</v>
      </c>
      <c r="C457" t="str">
        <f t="shared" si="14"/>
        <v>中国矿大</v>
      </c>
      <c r="D457" t="str">
        <f t="shared" si="15"/>
        <v>01</v>
      </c>
      <c r="E457" t="s">
        <v>191</v>
      </c>
      <c r="F457">
        <v>225</v>
      </c>
      <c r="G457">
        <v>119</v>
      </c>
      <c r="H457">
        <v>99</v>
      </c>
      <c r="I457">
        <v>64</v>
      </c>
      <c r="J457">
        <v>64</v>
      </c>
      <c r="K457">
        <v>64</v>
      </c>
      <c r="L457">
        <v>0</v>
      </c>
      <c r="M457">
        <v>2020</v>
      </c>
      <c r="N457">
        <f>VLOOKUP(E457, '2020D'!$A$2:$G$395, 2, FALSE)</f>
        <v>195</v>
      </c>
      <c r="O457">
        <f>VLOOKUP(E457, '2020D'!$A$2:$G$355, 3, FALSE)</f>
        <v>11954</v>
      </c>
      <c r="P457">
        <f>_2020[[#This Row],[最低排名]]-_2020[[#This Row],[同分人数]]+1</f>
        <v>11760</v>
      </c>
      <c r="Q457">
        <f>IF(O457&gt;=开始!$B$6, 1, 0)</f>
        <v>1</v>
      </c>
      <c r="R457">
        <f>_2020[[#This Row],[最低排名]]-开始!$B$6</f>
        <v>11954</v>
      </c>
    </row>
    <row r="458" spans="1:18">
      <c r="A458">
        <v>42401</v>
      </c>
      <c r="B458" t="s">
        <v>605</v>
      </c>
      <c r="C458" t="str">
        <f t="shared" si="14"/>
        <v>河海大学</v>
      </c>
      <c r="D458" t="str">
        <f t="shared" si="15"/>
        <v>01</v>
      </c>
      <c r="E458" t="s">
        <v>87</v>
      </c>
      <c r="F458">
        <v>232</v>
      </c>
      <c r="G458">
        <v>135</v>
      </c>
      <c r="H458">
        <v>108</v>
      </c>
      <c r="I458">
        <v>67</v>
      </c>
      <c r="J458">
        <v>64</v>
      </c>
      <c r="K458">
        <v>55</v>
      </c>
      <c r="L458">
        <v>0</v>
      </c>
      <c r="M458">
        <v>2020</v>
      </c>
      <c r="N458">
        <f>VLOOKUP(E458, '2020D'!$A$2:$G$395, 2, FALSE)</f>
        <v>201</v>
      </c>
      <c r="O458">
        <f>VLOOKUP(E458, '2020D'!$A$2:$G$355, 3, FALSE)</f>
        <v>9751</v>
      </c>
      <c r="P458">
        <f>_2020[[#This Row],[最低排名]]-_2020[[#This Row],[同分人数]]+1</f>
        <v>9551</v>
      </c>
      <c r="Q458">
        <f>IF(O458&gt;=开始!$B$6, 1, 0)</f>
        <v>1</v>
      </c>
      <c r="R458">
        <f>_2020[[#This Row],[最低排名]]-开始!$B$6</f>
        <v>9751</v>
      </c>
    </row>
    <row r="459" spans="1:18">
      <c r="A459">
        <v>42402</v>
      </c>
      <c r="B459" t="s">
        <v>606</v>
      </c>
      <c r="C459" t="str">
        <f t="shared" si="14"/>
        <v>河海大学</v>
      </c>
      <c r="D459" t="str">
        <f t="shared" si="15"/>
        <v>02</v>
      </c>
      <c r="E459" t="s">
        <v>1130</v>
      </c>
      <c r="F459">
        <v>204</v>
      </c>
      <c r="G459">
        <v>105</v>
      </c>
      <c r="H459">
        <v>117</v>
      </c>
      <c r="I459">
        <v>70</v>
      </c>
      <c r="J459">
        <v>67</v>
      </c>
      <c r="K459">
        <v>67</v>
      </c>
      <c r="L459">
        <v>0</v>
      </c>
      <c r="M459">
        <v>2020</v>
      </c>
      <c r="N459">
        <f>VLOOKUP(E459, '2020D'!$A$2:$G$395, 2, FALSE)</f>
        <v>224</v>
      </c>
      <c r="O459">
        <f>VLOOKUP(E459, '2020D'!$A$2:$G$355, 3, FALSE)</f>
        <v>9975</v>
      </c>
      <c r="P459">
        <f>_2020[[#This Row],[最低排名]]-_2020[[#This Row],[同分人数]]+1</f>
        <v>9752</v>
      </c>
      <c r="Q459">
        <f>IF(O459&gt;=开始!$B$6, 1, 0)</f>
        <v>1</v>
      </c>
      <c r="R459">
        <f>_2020[[#This Row],[最低排名]]-开始!$B$6</f>
        <v>9975</v>
      </c>
    </row>
    <row r="460" spans="1:18">
      <c r="A460">
        <v>42403</v>
      </c>
      <c r="B460" t="s">
        <v>608</v>
      </c>
      <c r="C460" t="str">
        <f t="shared" si="14"/>
        <v>河海大学</v>
      </c>
      <c r="D460" t="str">
        <f t="shared" si="15"/>
        <v>03</v>
      </c>
      <c r="E460" t="s">
        <v>115</v>
      </c>
      <c r="F460">
        <v>230</v>
      </c>
      <c r="G460">
        <v>119</v>
      </c>
      <c r="H460">
        <v>111</v>
      </c>
      <c r="I460">
        <v>67</v>
      </c>
      <c r="J460">
        <v>64</v>
      </c>
      <c r="K460">
        <v>58</v>
      </c>
      <c r="L460">
        <v>0</v>
      </c>
      <c r="M460">
        <v>2020</v>
      </c>
      <c r="N460">
        <f>VLOOKUP(E460, '2020D'!$A$2:$G$395, 2, FALSE)</f>
        <v>211</v>
      </c>
      <c r="O460">
        <f>VLOOKUP(E460, '2020D'!$A$2:$G$355, 3, FALSE)</f>
        <v>8909</v>
      </c>
      <c r="P460">
        <f>_2020[[#This Row],[最低排名]]-_2020[[#This Row],[同分人数]]+1</f>
        <v>8699</v>
      </c>
      <c r="Q460">
        <f>IF(O460&gt;=开始!$B$6, 1, 0)</f>
        <v>1</v>
      </c>
      <c r="R460">
        <f>_2020[[#This Row],[最低排名]]-开始!$B$6</f>
        <v>8909</v>
      </c>
    </row>
    <row r="461" spans="1:18">
      <c r="A461">
        <v>42501</v>
      </c>
      <c r="B461" t="s">
        <v>609</v>
      </c>
      <c r="C461" t="str">
        <f t="shared" si="14"/>
        <v>江南大学</v>
      </c>
      <c r="D461" t="str">
        <f t="shared" si="15"/>
        <v>01</v>
      </c>
      <c r="E461" t="s">
        <v>100</v>
      </c>
      <c r="F461">
        <v>220</v>
      </c>
      <c r="G461">
        <v>114</v>
      </c>
      <c r="H461">
        <v>104</v>
      </c>
      <c r="I461">
        <v>67</v>
      </c>
      <c r="J461">
        <v>58</v>
      </c>
      <c r="K461">
        <v>58</v>
      </c>
      <c r="L461">
        <v>0</v>
      </c>
      <c r="M461">
        <v>2020</v>
      </c>
      <c r="N461">
        <f>VLOOKUP(E461, '2020D'!$A$2:$G$395, 2, FALSE)</f>
        <v>233</v>
      </c>
      <c r="O461">
        <f>VLOOKUP(E461, '2020D'!$A$2:$G$355, 3, FALSE)</f>
        <v>13960</v>
      </c>
      <c r="P461">
        <f>_2020[[#This Row],[最低排名]]-_2020[[#This Row],[同分人数]]+1</f>
        <v>13728</v>
      </c>
      <c r="Q461">
        <f>IF(O461&gt;=开始!$B$6, 1, 0)</f>
        <v>1</v>
      </c>
      <c r="R461">
        <f>_2020[[#This Row],[最低排名]]-开始!$B$6</f>
        <v>13960</v>
      </c>
    </row>
    <row r="462" spans="1:18">
      <c r="A462">
        <v>42502</v>
      </c>
      <c r="B462" t="s">
        <v>610</v>
      </c>
      <c r="C462" t="str">
        <f t="shared" si="14"/>
        <v>江南大学</v>
      </c>
      <c r="D462" t="str">
        <f t="shared" si="15"/>
        <v>02</v>
      </c>
      <c r="E462" t="s">
        <v>87</v>
      </c>
      <c r="F462">
        <v>224</v>
      </c>
      <c r="G462">
        <v>117</v>
      </c>
      <c r="H462">
        <v>116</v>
      </c>
      <c r="I462">
        <v>70</v>
      </c>
      <c r="J462">
        <v>64</v>
      </c>
      <c r="K462">
        <v>52</v>
      </c>
      <c r="L462">
        <v>0</v>
      </c>
      <c r="M462">
        <v>2020</v>
      </c>
      <c r="N462">
        <f>VLOOKUP(E462, '2020D'!$A$2:$G$395, 2, FALSE)</f>
        <v>201</v>
      </c>
      <c r="O462">
        <f>VLOOKUP(E462, '2020D'!$A$2:$G$355, 3, FALSE)</f>
        <v>9751</v>
      </c>
      <c r="P462">
        <f>_2020[[#This Row],[最低排名]]-_2020[[#This Row],[同分人数]]+1</f>
        <v>9551</v>
      </c>
      <c r="Q462">
        <f>IF(O462&gt;=开始!$B$6, 1, 0)</f>
        <v>1</v>
      </c>
      <c r="R462">
        <f>_2020[[#This Row],[最低排名]]-开始!$B$6</f>
        <v>9751</v>
      </c>
    </row>
    <row r="463" spans="1:18">
      <c r="A463">
        <v>42503</v>
      </c>
      <c r="B463" t="s">
        <v>611</v>
      </c>
      <c r="C463" t="str">
        <f t="shared" si="14"/>
        <v>江南大学</v>
      </c>
      <c r="D463" t="str">
        <f t="shared" si="15"/>
        <v>03</v>
      </c>
      <c r="E463" t="s">
        <v>749</v>
      </c>
      <c r="F463">
        <v>204</v>
      </c>
      <c r="G463">
        <v>103</v>
      </c>
      <c r="H463">
        <v>108</v>
      </c>
      <c r="I463">
        <v>67</v>
      </c>
      <c r="J463">
        <v>67</v>
      </c>
      <c r="K463">
        <v>58</v>
      </c>
      <c r="L463">
        <v>0</v>
      </c>
      <c r="M463">
        <v>2020</v>
      </c>
      <c r="N463">
        <f>VLOOKUP(E463, '2020D'!$A$2:$G$395, 2, FALSE)</f>
        <v>232</v>
      </c>
      <c r="O463">
        <f>VLOOKUP(E463, '2020D'!$A$2:$G$355, 3, FALSE)</f>
        <v>14678</v>
      </c>
      <c r="P463">
        <f>_2020[[#This Row],[最低排名]]-_2020[[#This Row],[同分人数]]+1</f>
        <v>14447</v>
      </c>
      <c r="Q463">
        <f>IF(O463&gt;=开始!$B$6, 1, 0)</f>
        <v>1</v>
      </c>
      <c r="R463">
        <f>_2020[[#This Row],[最低排名]]-开始!$B$6</f>
        <v>14678</v>
      </c>
    </row>
    <row r="464" spans="1:18">
      <c r="A464">
        <v>42504</v>
      </c>
      <c r="B464" t="s">
        <v>612</v>
      </c>
      <c r="C464" t="str">
        <f t="shared" si="14"/>
        <v>江南大学</v>
      </c>
      <c r="D464" t="str">
        <f t="shared" si="15"/>
        <v>04</v>
      </c>
      <c r="E464" t="s">
        <v>37</v>
      </c>
      <c r="F464">
        <v>227</v>
      </c>
      <c r="G464">
        <v>115</v>
      </c>
      <c r="H464">
        <v>119</v>
      </c>
      <c r="I464">
        <v>61</v>
      </c>
      <c r="J464">
        <v>58</v>
      </c>
      <c r="K464">
        <v>58</v>
      </c>
      <c r="L464">
        <v>0</v>
      </c>
      <c r="M464">
        <v>2020</v>
      </c>
      <c r="N464">
        <f>VLOOKUP(E464, '2020D'!$A$2:$G$395, 2, FALSE)</f>
        <v>201</v>
      </c>
      <c r="O464">
        <f>VLOOKUP(E464, '2020D'!$A$2:$G$355, 3, FALSE)</f>
        <v>10431</v>
      </c>
      <c r="P464">
        <f>_2020[[#This Row],[最低排名]]-_2020[[#This Row],[同分人数]]+1</f>
        <v>10231</v>
      </c>
      <c r="Q464">
        <f>IF(O464&gt;=开始!$B$6, 1, 0)</f>
        <v>1</v>
      </c>
      <c r="R464">
        <f>_2020[[#This Row],[最低排名]]-开始!$B$6</f>
        <v>10431</v>
      </c>
    </row>
    <row r="465" spans="1:18">
      <c r="A465">
        <v>42601</v>
      </c>
      <c r="B465" t="s">
        <v>614</v>
      </c>
      <c r="C465" t="str">
        <f t="shared" si="14"/>
        <v>南京农大</v>
      </c>
      <c r="D465" t="str">
        <f t="shared" si="15"/>
        <v>01</v>
      </c>
      <c r="E465" t="s">
        <v>68</v>
      </c>
      <c r="F465">
        <v>214</v>
      </c>
      <c r="G465">
        <v>111</v>
      </c>
      <c r="H465">
        <v>111</v>
      </c>
      <c r="I465">
        <v>70</v>
      </c>
      <c r="J465">
        <v>64</v>
      </c>
      <c r="K465">
        <v>61</v>
      </c>
      <c r="L465">
        <v>0</v>
      </c>
      <c r="M465">
        <v>2020</v>
      </c>
      <c r="N465">
        <f>VLOOKUP(E465, '2020D'!$A$2:$G$395, 2, FALSE)</f>
        <v>198</v>
      </c>
      <c r="O465">
        <f>VLOOKUP(E465, '2020D'!$A$2:$G$355, 3, FALSE)</f>
        <v>11077</v>
      </c>
      <c r="P465">
        <f>_2020[[#This Row],[最低排名]]-_2020[[#This Row],[同分人数]]+1</f>
        <v>10880</v>
      </c>
      <c r="Q465">
        <f>IF(O465&gt;=开始!$B$6, 1, 0)</f>
        <v>1</v>
      </c>
      <c r="R465">
        <f>_2020[[#This Row],[最低排名]]-开始!$B$6</f>
        <v>11077</v>
      </c>
    </row>
    <row r="466" spans="1:18">
      <c r="A466">
        <v>42602</v>
      </c>
      <c r="B466" t="s">
        <v>615</v>
      </c>
      <c r="C466" t="str">
        <f t="shared" si="14"/>
        <v>南京农大</v>
      </c>
      <c r="D466" t="str">
        <f t="shared" si="15"/>
        <v>02</v>
      </c>
      <c r="E466" t="s">
        <v>506</v>
      </c>
      <c r="F466">
        <v>206</v>
      </c>
      <c r="G466">
        <v>113</v>
      </c>
      <c r="H466">
        <v>119</v>
      </c>
      <c r="I466">
        <v>64</v>
      </c>
      <c r="J466">
        <v>64</v>
      </c>
      <c r="K466">
        <v>64</v>
      </c>
      <c r="L466">
        <v>0</v>
      </c>
      <c r="M466">
        <v>2020</v>
      </c>
      <c r="N466">
        <f>VLOOKUP(E466, '2020D'!$A$2:$G$395, 2, FALSE)</f>
        <v>202</v>
      </c>
      <c r="O466">
        <f>VLOOKUP(E466, '2020D'!$A$2:$G$355, 3, FALSE)</f>
        <v>11759</v>
      </c>
      <c r="P466">
        <f>_2020[[#This Row],[最低排名]]-_2020[[#This Row],[同分人数]]+1</f>
        <v>11558</v>
      </c>
      <c r="Q466">
        <f>IF(O466&gt;=开始!$B$6, 1, 0)</f>
        <v>1</v>
      </c>
      <c r="R466">
        <f>_2020[[#This Row],[最低排名]]-开始!$B$6</f>
        <v>11759</v>
      </c>
    </row>
    <row r="467" spans="1:18">
      <c r="A467">
        <v>42701</v>
      </c>
      <c r="B467" t="s">
        <v>616</v>
      </c>
      <c r="C467" t="str">
        <f t="shared" si="14"/>
        <v>中国药大</v>
      </c>
      <c r="D467" t="str">
        <f t="shared" si="15"/>
        <v>01</v>
      </c>
      <c r="E467" t="s">
        <v>189</v>
      </c>
      <c r="F467">
        <v>227</v>
      </c>
      <c r="G467">
        <v>114</v>
      </c>
      <c r="H467">
        <v>113</v>
      </c>
      <c r="I467">
        <v>67</v>
      </c>
      <c r="J467">
        <v>67</v>
      </c>
      <c r="K467">
        <v>61</v>
      </c>
      <c r="L467">
        <v>0</v>
      </c>
      <c r="M467">
        <v>2020</v>
      </c>
      <c r="N467">
        <f>VLOOKUP(E467, '2020D'!$A$2:$G$395, 2, FALSE)</f>
        <v>198</v>
      </c>
      <c r="O467">
        <f>VLOOKUP(E467, '2020D'!$A$2:$G$355, 3, FALSE)</f>
        <v>7835</v>
      </c>
      <c r="P467">
        <f>_2020[[#This Row],[最低排名]]-_2020[[#This Row],[同分人数]]+1</f>
        <v>7638</v>
      </c>
      <c r="Q467">
        <f>IF(O467&gt;=开始!$B$6, 1, 0)</f>
        <v>1</v>
      </c>
      <c r="R467">
        <f>_2020[[#This Row],[最低排名]]-开始!$B$6</f>
        <v>7835</v>
      </c>
    </row>
    <row r="468" spans="1:18">
      <c r="A468">
        <v>42702</v>
      </c>
      <c r="B468" t="s">
        <v>617</v>
      </c>
      <c r="C468" t="str">
        <f t="shared" si="14"/>
        <v>中国药大</v>
      </c>
      <c r="D468" t="str">
        <f t="shared" si="15"/>
        <v>02</v>
      </c>
      <c r="E468" t="s">
        <v>115</v>
      </c>
      <c r="F468">
        <v>225</v>
      </c>
      <c r="G468">
        <v>113</v>
      </c>
      <c r="H468">
        <v>107</v>
      </c>
      <c r="I468">
        <v>70</v>
      </c>
      <c r="J468">
        <v>64</v>
      </c>
      <c r="K468">
        <v>64</v>
      </c>
      <c r="L468">
        <v>0</v>
      </c>
      <c r="M468">
        <v>2020</v>
      </c>
      <c r="N468">
        <f>VLOOKUP(E468, '2020D'!$A$2:$G$395, 2, FALSE)</f>
        <v>211</v>
      </c>
      <c r="O468">
        <f>VLOOKUP(E468, '2020D'!$A$2:$G$355, 3, FALSE)</f>
        <v>8909</v>
      </c>
      <c r="P468">
        <f>_2020[[#This Row],[最低排名]]-_2020[[#This Row],[同分人数]]+1</f>
        <v>8699</v>
      </c>
      <c r="Q468">
        <f>IF(O468&gt;=开始!$B$6, 1, 0)</f>
        <v>1</v>
      </c>
      <c r="R468">
        <f>_2020[[#This Row],[最低排名]]-开始!$B$6</f>
        <v>8909</v>
      </c>
    </row>
    <row r="469" spans="1:18">
      <c r="A469">
        <v>42801</v>
      </c>
      <c r="B469" t="s">
        <v>620</v>
      </c>
      <c r="C469" t="str">
        <f t="shared" si="14"/>
        <v>人大苏州</v>
      </c>
      <c r="D469" t="str">
        <f t="shared" si="15"/>
        <v>01</v>
      </c>
      <c r="E469" t="s">
        <v>244</v>
      </c>
      <c r="F469">
        <v>224</v>
      </c>
      <c r="G469">
        <v>116</v>
      </c>
      <c r="H469">
        <v>136</v>
      </c>
      <c r="I469">
        <v>67</v>
      </c>
      <c r="J469">
        <v>67</v>
      </c>
      <c r="K469">
        <v>61</v>
      </c>
      <c r="L469">
        <v>0</v>
      </c>
      <c r="M469">
        <v>2020</v>
      </c>
      <c r="N469">
        <f>VLOOKUP(E469, '2020D'!$A$2:$G$395, 2, FALSE)</f>
        <v>146</v>
      </c>
      <c r="O469">
        <f>VLOOKUP(E469, '2020D'!$A$2:$G$355, 3, FALSE)</f>
        <v>4247</v>
      </c>
      <c r="P469">
        <f>_2020[[#This Row],[最低排名]]-_2020[[#This Row],[同分人数]]+1</f>
        <v>4102</v>
      </c>
      <c r="Q469">
        <f>IF(O469&gt;=开始!$B$6, 1, 0)</f>
        <v>1</v>
      </c>
      <c r="R469">
        <f>_2020[[#This Row],[最低排名]]-开始!$B$6</f>
        <v>4247</v>
      </c>
    </row>
    <row r="470" spans="1:18">
      <c r="A470">
        <v>42901</v>
      </c>
      <c r="B470" t="s">
        <v>622</v>
      </c>
      <c r="C470" t="str">
        <f t="shared" si="14"/>
        <v>南京航大</v>
      </c>
      <c r="D470" t="str">
        <f t="shared" si="15"/>
        <v>01</v>
      </c>
      <c r="E470" t="s">
        <v>607</v>
      </c>
      <c r="F470">
        <v>225</v>
      </c>
      <c r="G470">
        <v>116</v>
      </c>
      <c r="H470">
        <v>129</v>
      </c>
      <c r="I470">
        <v>67</v>
      </c>
      <c r="J470">
        <v>58</v>
      </c>
      <c r="K470">
        <v>58</v>
      </c>
      <c r="L470">
        <v>0</v>
      </c>
      <c r="M470">
        <v>2020</v>
      </c>
      <c r="N470">
        <f>VLOOKUP(E470, '2020D'!$A$2:$G$395, 2, FALSE)</f>
        <v>178</v>
      </c>
      <c r="O470">
        <f>VLOOKUP(E470, '2020D'!$A$2:$G$355, 3, FALSE)</f>
        <v>7446</v>
      </c>
      <c r="P470">
        <f>_2020[[#This Row],[最低排名]]-_2020[[#This Row],[同分人数]]+1</f>
        <v>7269</v>
      </c>
      <c r="Q470">
        <f>IF(O470&gt;=开始!$B$6, 1, 0)</f>
        <v>1</v>
      </c>
      <c r="R470">
        <f>_2020[[#This Row],[最低排名]]-开始!$B$6</f>
        <v>7446</v>
      </c>
    </row>
    <row r="471" spans="1:18">
      <c r="A471">
        <v>42902</v>
      </c>
      <c r="B471" t="s">
        <v>623</v>
      </c>
      <c r="C471" t="str">
        <f t="shared" si="14"/>
        <v>南京航大</v>
      </c>
      <c r="D471" t="str">
        <f t="shared" si="15"/>
        <v>02</v>
      </c>
      <c r="E471" t="s">
        <v>279</v>
      </c>
      <c r="F471">
        <v>210</v>
      </c>
      <c r="G471">
        <v>109</v>
      </c>
      <c r="H471">
        <v>134</v>
      </c>
      <c r="I471">
        <v>64</v>
      </c>
      <c r="J471">
        <v>64</v>
      </c>
      <c r="K471">
        <v>61</v>
      </c>
      <c r="L471">
        <v>0</v>
      </c>
      <c r="M471">
        <v>2020</v>
      </c>
      <c r="N471">
        <f>VLOOKUP(E471, '2020D'!$A$2:$G$395, 2, FALSE)</f>
        <v>230</v>
      </c>
      <c r="O471">
        <f>VLOOKUP(E471, '2020D'!$A$2:$G$355, 3, FALSE)</f>
        <v>8275</v>
      </c>
      <c r="P471">
        <f>_2020[[#This Row],[最低排名]]-_2020[[#This Row],[同分人数]]+1</f>
        <v>8046</v>
      </c>
      <c r="Q471">
        <f>IF(O471&gt;=开始!$B$6, 1, 0)</f>
        <v>1</v>
      </c>
      <c r="R471">
        <f>_2020[[#This Row],[最低排名]]-开始!$B$6</f>
        <v>8275</v>
      </c>
    </row>
    <row r="472" spans="1:18">
      <c r="A472">
        <v>42903</v>
      </c>
      <c r="B472" t="s">
        <v>624</v>
      </c>
      <c r="C472" t="str">
        <f t="shared" si="14"/>
        <v>南京航大</v>
      </c>
      <c r="D472" t="str">
        <f t="shared" si="15"/>
        <v>03</v>
      </c>
      <c r="E472" t="s">
        <v>115</v>
      </c>
      <c r="F472">
        <v>219</v>
      </c>
      <c r="G472">
        <v>111</v>
      </c>
      <c r="H472">
        <v>122</v>
      </c>
      <c r="I472">
        <v>64</v>
      </c>
      <c r="J472">
        <v>64</v>
      </c>
      <c r="K472">
        <v>61</v>
      </c>
      <c r="L472">
        <v>0</v>
      </c>
      <c r="M472">
        <v>2020</v>
      </c>
      <c r="N472">
        <f>VLOOKUP(E472, '2020D'!$A$2:$G$395, 2, FALSE)</f>
        <v>211</v>
      </c>
      <c r="O472">
        <f>VLOOKUP(E472, '2020D'!$A$2:$G$355, 3, FALSE)</f>
        <v>8909</v>
      </c>
      <c r="P472">
        <f>_2020[[#This Row],[最低排名]]-_2020[[#This Row],[同分人数]]+1</f>
        <v>8699</v>
      </c>
      <c r="Q472">
        <f>IF(O472&gt;=开始!$B$6, 1, 0)</f>
        <v>1</v>
      </c>
      <c r="R472">
        <f>_2020[[#This Row],[最低排名]]-开始!$B$6</f>
        <v>8909</v>
      </c>
    </row>
    <row r="473" spans="1:18">
      <c r="A473">
        <v>43001</v>
      </c>
      <c r="B473" t="s">
        <v>625</v>
      </c>
      <c r="C473" t="str">
        <f t="shared" si="14"/>
        <v>南京理工</v>
      </c>
      <c r="D473" t="str">
        <f t="shared" si="15"/>
        <v>01</v>
      </c>
      <c r="E473" t="s">
        <v>298</v>
      </c>
      <c r="F473">
        <v>230</v>
      </c>
      <c r="G473">
        <v>125</v>
      </c>
      <c r="H473">
        <v>110</v>
      </c>
      <c r="I473">
        <v>67</v>
      </c>
      <c r="J473">
        <v>64</v>
      </c>
      <c r="K473">
        <v>61</v>
      </c>
      <c r="L473">
        <v>0</v>
      </c>
      <c r="M473">
        <v>2020</v>
      </c>
      <c r="N473">
        <f>VLOOKUP(E473, '2020D'!$A$2:$G$395, 2, FALSE)</f>
        <v>205</v>
      </c>
      <c r="O473">
        <f>VLOOKUP(E473, '2020D'!$A$2:$G$355, 3, FALSE)</f>
        <v>8480</v>
      </c>
      <c r="P473">
        <f>_2020[[#This Row],[最低排名]]-_2020[[#This Row],[同分人数]]+1</f>
        <v>8276</v>
      </c>
      <c r="Q473">
        <f>IF(O473&gt;=开始!$B$6, 1, 0)</f>
        <v>1</v>
      </c>
      <c r="R473">
        <f>_2020[[#This Row],[最低排名]]-开始!$B$6</f>
        <v>8480</v>
      </c>
    </row>
    <row r="474" spans="1:18">
      <c r="A474">
        <v>43101</v>
      </c>
      <c r="B474" t="s">
        <v>626</v>
      </c>
      <c r="C474" t="str">
        <f t="shared" si="14"/>
        <v>苏州大学</v>
      </c>
      <c r="D474" t="str">
        <f t="shared" si="15"/>
        <v>01</v>
      </c>
      <c r="E474" t="s">
        <v>105</v>
      </c>
      <c r="F474">
        <v>220</v>
      </c>
      <c r="G474">
        <v>118</v>
      </c>
      <c r="H474">
        <v>126</v>
      </c>
      <c r="I474">
        <v>70</v>
      </c>
      <c r="J474">
        <v>61</v>
      </c>
      <c r="K474">
        <v>61</v>
      </c>
      <c r="L474">
        <v>0</v>
      </c>
      <c r="M474">
        <v>2020</v>
      </c>
      <c r="N474">
        <f>VLOOKUP(E474, '2020D'!$A$2:$G$395, 2, FALSE)</f>
        <v>196</v>
      </c>
      <c r="O474">
        <f>VLOOKUP(E474, '2020D'!$A$2:$G$355, 3, FALSE)</f>
        <v>7268</v>
      </c>
      <c r="P474">
        <f>_2020[[#This Row],[最低排名]]-_2020[[#This Row],[同分人数]]+1</f>
        <v>7073</v>
      </c>
      <c r="Q474">
        <f>IF(O474&gt;=开始!$B$6, 1, 0)</f>
        <v>1</v>
      </c>
      <c r="R474">
        <f>_2020[[#This Row],[最低排名]]-开始!$B$6</f>
        <v>7268</v>
      </c>
    </row>
    <row r="475" spans="1:18">
      <c r="A475">
        <v>43102</v>
      </c>
      <c r="B475" t="s">
        <v>627</v>
      </c>
      <c r="C475" t="str">
        <f t="shared" si="14"/>
        <v>苏州大学</v>
      </c>
      <c r="D475" t="str">
        <f t="shared" si="15"/>
        <v>02</v>
      </c>
      <c r="E475" t="s">
        <v>115</v>
      </c>
      <c r="F475">
        <v>222</v>
      </c>
      <c r="G475">
        <v>115</v>
      </c>
      <c r="H475">
        <v>119</v>
      </c>
      <c r="I475">
        <v>67</v>
      </c>
      <c r="J475">
        <v>67</v>
      </c>
      <c r="K475">
        <v>55</v>
      </c>
      <c r="L475">
        <v>0</v>
      </c>
      <c r="M475">
        <v>2020</v>
      </c>
      <c r="N475">
        <f>VLOOKUP(E475, '2020D'!$A$2:$G$395, 2, FALSE)</f>
        <v>211</v>
      </c>
      <c r="O475">
        <f>VLOOKUP(E475, '2020D'!$A$2:$G$355, 3, FALSE)</f>
        <v>8909</v>
      </c>
      <c r="P475">
        <f>_2020[[#This Row],[最低排名]]-_2020[[#This Row],[同分人数]]+1</f>
        <v>8699</v>
      </c>
      <c r="Q475">
        <f>IF(O475&gt;=开始!$B$6, 1, 0)</f>
        <v>1</v>
      </c>
      <c r="R475">
        <f>_2020[[#This Row],[最低排名]]-开始!$B$6</f>
        <v>8909</v>
      </c>
    </row>
    <row r="476" spans="1:18">
      <c r="A476">
        <v>43103</v>
      </c>
      <c r="B476" t="s">
        <v>629</v>
      </c>
      <c r="C476" t="str">
        <f t="shared" si="14"/>
        <v>苏州大学</v>
      </c>
      <c r="D476" t="str">
        <f t="shared" si="15"/>
        <v>03</v>
      </c>
      <c r="E476" t="s">
        <v>1020</v>
      </c>
      <c r="F476">
        <v>229</v>
      </c>
      <c r="G476">
        <v>116</v>
      </c>
      <c r="H476">
        <v>124</v>
      </c>
      <c r="I476">
        <v>70</v>
      </c>
      <c r="J476">
        <v>64</v>
      </c>
      <c r="K476">
        <v>64</v>
      </c>
      <c r="L476">
        <v>0</v>
      </c>
      <c r="M476">
        <v>2020</v>
      </c>
      <c r="N476">
        <f>VLOOKUP(E476, '2020D'!$A$2:$G$395, 2, FALSE)</f>
        <v>175</v>
      </c>
      <c r="O476">
        <f>VLOOKUP(E476, '2020D'!$A$2:$G$355, 3, FALSE)</f>
        <v>4912</v>
      </c>
      <c r="P476">
        <f>_2020[[#This Row],[最低排名]]-_2020[[#This Row],[同分人数]]+1</f>
        <v>4738</v>
      </c>
      <c r="Q476">
        <f>IF(O476&gt;=开始!$B$6, 1, 0)</f>
        <v>1</v>
      </c>
      <c r="R476">
        <f>_2020[[#This Row],[最低排名]]-开始!$B$6</f>
        <v>4912</v>
      </c>
    </row>
    <row r="477" spans="1:18">
      <c r="A477">
        <v>43104</v>
      </c>
      <c r="B477" t="s">
        <v>630</v>
      </c>
      <c r="C477" t="str">
        <f t="shared" si="14"/>
        <v>苏州大学</v>
      </c>
      <c r="D477" t="str">
        <f t="shared" si="15"/>
        <v>04</v>
      </c>
      <c r="E477" t="s">
        <v>279</v>
      </c>
      <c r="F477">
        <v>218</v>
      </c>
      <c r="G477">
        <v>122</v>
      </c>
      <c r="H477">
        <v>120</v>
      </c>
      <c r="I477">
        <v>67</v>
      </c>
      <c r="J477">
        <v>67</v>
      </c>
      <c r="K477">
        <v>61</v>
      </c>
      <c r="L477">
        <v>0</v>
      </c>
      <c r="M477">
        <v>2020</v>
      </c>
      <c r="N477">
        <f>VLOOKUP(E477, '2020D'!$A$2:$G$395, 2, FALSE)</f>
        <v>230</v>
      </c>
      <c r="O477">
        <f>VLOOKUP(E477, '2020D'!$A$2:$G$355, 3, FALSE)</f>
        <v>8275</v>
      </c>
      <c r="P477">
        <f>_2020[[#This Row],[最低排名]]-_2020[[#This Row],[同分人数]]+1</f>
        <v>8046</v>
      </c>
      <c r="Q477">
        <f>IF(O477&gt;=开始!$B$6, 1, 0)</f>
        <v>1</v>
      </c>
      <c r="R477">
        <f>_2020[[#This Row],[最低排名]]-开始!$B$6</f>
        <v>8275</v>
      </c>
    </row>
    <row r="478" spans="1:18">
      <c r="A478">
        <v>43105</v>
      </c>
      <c r="B478" t="s">
        <v>631</v>
      </c>
      <c r="C478" t="str">
        <f t="shared" si="14"/>
        <v>苏州大学</v>
      </c>
      <c r="D478" t="str">
        <f t="shared" si="15"/>
        <v>05</v>
      </c>
      <c r="E478" t="s">
        <v>279</v>
      </c>
      <c r="F478">
        <v>217</v>
      </c>
      <c r="G478">
        <v>119</v>
      </c>
      <c r="H478">
        <v>124</v>
      </c>
      <c r="I478">
        <v>67</v>
      </c>
      <c r="J478">
        <v>64</v>
      </c>
      <c r="K478">
        <v>61</v>
      </c>
      <c r="L478">
        <v>0</v>
      </c>
      <c r="M478">
        <v>2020</v>
      </c>
      <c r="N478">
        <f>VLOOKUP(E478, '2020D'!$A$2:$G$395, 2, FALSE)</f>
        <v>230</v>
      </c>
      <c r="O478">
        <f>VLOOKUP(E478, '2020D'!$A$2:$G$355, 3, FALSE)</f>
        <v>8275</v>
      </c>
      <c r="P478">
        <f>_2020[[#This Row],[最低排名]]-_2020[[#This Row],[同分人数]]+1</f>
        <v>8046</v>
      </c>
      <c r="Q478">
        <f>IF(O478&gt;=开始!$B$6, 1, 0)</f>
        <v>1</v>
      </c>
      <c r="R478">
        <f>_2020[[#This Row],[最低排名]]-开始!$B$6</f>
        <v>8275</v>
      </c>
    </row>
    <row r="479" spans="1:18">
      <c r="A479">
        <v>43201</v>
      </c>
      <c r="B479" t="s">
        <v>633</v>
      </c>
      <c r="C479" t="str">
        <f t="shared" si="14"/>
        <v>江苏科大</v>
      </c>
      <c r="D479" t="str">
        <f t="shared" si="15"/>
        <v>01</v>
      </c>
      <c r="E479" t="s">
        <v>178</v>
      </c>
      <c r="F479">
        <v>182</v>
      </c>
      <c r="G479">
        <v>105</v>
      </c>
      <c r="H479">
        <v>105</v>
      </c>
      <c r="I479">
        <v>61</v>
      </c>
      <c r="J479">
        <v>55</v>
      </c>
      <c r="K479">
        <v>55</v>
      </c>
      <c r="L479">
        <v>0</v>
      </c>
      <c r="M479">
        <v>2020</v>
      </c>
      <c r="N479">
        <f>VLOOKUP(E479, '2020D'!$A$2:$G$395, 2, FALSE)</f>
        <v>218</v>
      </c>
      <c r="O479">
        <f>VLOOKUP(E479, '2020D'!$A$2:$G$355, 3, FALSE)</f>
        <v>25407</v>
      </c>
      <c r="P479">
        <f>_2020[[#This Row],[最低排名]]-_2020[[#This Row],[同分人数]]+1</f>
        <v>25190</v>
      </c>
      <c r="Q479">
        <f>IF(O479&gt;=开始!$B$6, 1, 0)</f>
        <v>1</v>
      </c>
      <c r="R479">
        <f>_2020[[#This Row],[最低排名]]-开始!$B$6</f>
        <v>25407</v>
      </c>
    </row>
    <row r="480" spans="1:18">
      <c r="A480">
        <v>43202</v>
      </c>
      <c r="B480" t="s">
        <v>634</v>
      </c>
      <c r="C480" t="str">
        <f t="shared" si="14"/>
        <v>江苏科大</v>
      </c>
      <c r="D480" t="str">
        <f t="shared" si="15"/>
        <v>02</v>
      </c>
      <c r="E480" t="s">
        <v>738</v>
      </c>
      <c r="F480">
        <v>174</v>
      </c>
      <c r="G480">
        <v>88</v>
      </c>
      <c r="H480">
        <v>88</v>
      </c>
      <c r="I480">
        <v>58</v>
      </c>
      <c r="J480">
        <v>46</v>
      </c>
      <c r="K480">
        <v>46</v>
      </c>
      <c r="L480">
        <v>0</v>
      </c>
      <c r="M480">
        <v>2020</v>
      </c>
      <c r="N480">
        <f>VLOOKUP(E480, '2020D'!$A$2:$G$395, 2, FALSE)</f>
        <v>148</v>
      </c>
      <c r="O480">
        <f>VLOOKUP(E480, '2020D'!$A$2:$G$355, 3, FALSE)</f>
        <v>34430</v>
      </c>
      <c r="P480">
        <f>_2020[[#This Row],[最低排名]]-_2020[[#This Row],[同分人数]]+1</f>
        <v>34283</v>
      </c>
      <c r="Q480">
        <f>IF(O480&gt;=开始!$B$6, 1, 0)</f>
        <v>1</v>
      </c>
      <c r="R480">
        <f>_2020[[#This Row],[最低排名]]-开始!$B$6</f>
        <v>34430</v>
      </c>
    </row>
    <row r="481" spans="1:18">
      <c r="A481">
        <v>43203</v>
      </c>
      <c r="B481" t="s">
        <v>635</v>
      </c>
      <c r="C481" t="str">
        <f t="shared" si="14"/>
        <v>江苏科大</v>
      </c>
      <c r="D481" t="str">
        <f t="shared" si="15"/>
        <v>03</v>
      </c>
      <c r="E481" t="s">
        <v>182</v>
      </c>
      <c r="F481">
        <v>195</v>
      </c>
      <c r="G481">
        <v>102</v>
      </c>
      <c r="H481">
        <v>98</v>
      </c>
      <c r="I481">
        <v>64</v>
      </c>
      <c r="J481">
        <v>55</v>
      </c>
      <c r="K481">
        <v>49</v>
      </c>
      <c r="L481">
        <v>0</v>
      </c>
      <c r="M481">
        <v>2020</v>
      </c>
      <c r="N481">
        <f>VLOOKUP(E481, '2020D'!$A$2:$G$395, 2, FALSE)</f>
        <v>238</v>
      </c>
      <c r="O481">
        <f>VLOOKUP(E481, '2020D'!$A$2:$G$355, 3, FALSE)</f>
        <v>24759</v>
      </c>
      <c r="P481">
        <f>_2020[[#This Row],[最低排名]]-_2020[[#This Row],[同分人数]]+1</f>
        <v>24522</v>
      </c>
      <c r="Q481">
        <f>IF(O481&gt;=开始!$B$6, 1, 0)</f>
        <v>1</v>
      </c>
      <c r="R481">
        <f>_2020[[#This Row],[最低排名]]-开始!$B$6</f>
        <v>24759</v>
      </c>
    </row>
    <row r="482" spans="1:18">
      <c r="A482">
        <v>43301</v>
      </c>
      <c r="B482" t="s">
        <v>636</v>
      </c>
      <c r="C482" t="str">
        <f t="shared" si="14"/>
        <v>南京工大</v>
      </c>
      <c r="D482" t="str">
        <f t="shared" si="15"/>
        <v>01</v>
      </c>
      <c r="E482" t="s">
        <v>678</v>
      </c>
      <c r="F482">
        <v>199</v>
      </c>
      <c r="G482">
        <v>105</v>
      </c>
      <c r="H482">
        <v>110</v>
      </c>
      <c r="I482">
        <v>58</v>
      </c>
      <c r="J482">
        <v>58</v>
      </c>
      <c r="K482">
        <v>58</v>
      </c>
      <c r="L482">
        <v>0</v>
      </c>
      <c r="M482">
        <v>2020</v>
      </c>
      <c r="N482">
        <f>VLOOKUP(E482, '2020D'!$A$2:$G$395, 2, FALSE)</f>
        <v>235</v>
      </c>
      <c r="O482">
        <f>VLOOKUP(E482, '2020D'!$A$2:$G$355, 3, FALSE)</f>
        <v>19637</v>
      </c>
      <c r="P482">
        <f>_2020[[#This Row],[最低排名]]-_2020[[#This Row],[同分人数]]+1</f>
        <v>19403</v>
      </c>
      <c r="Q482">
        <f>IF(O482&gt;=开始!$B$6, 1, 0)</f>
        <v>1</v>
      </c>
      <c r="R482">
        <f>_2020[[#This Row],[最低排名]]-开始!$B$6</f>
        <v>19637</v>
      </c>
    </row>
    <row r="483" spans="1:18">
      <c r="A483">
        <v>43302</v>
      </c>
      <c r="B483" t="s">
        <v>637</v>
      </c>
      <c r="C483" t="str">
        <f t="shared" si="14"/>
        <v>南京工大</v>
      </c>
      <c r="D483" t="str">
        <f t="shared" si="15"/>
        <v>02</v>
      </c>
      <c r="E483" t="s">
        <v>81</v>
      </c>
      <c r="F483">
        <v>208</v>
      </c>
      <c r="G483">
        <v>107</v>
      </c>
      <c r="H483">
        <v>107</v>
      </c>
      <c r="I483">
        <v>61</v>
      </c>
      <c r="J483">
        <v>58</v>
      </c>
      <c r="K483">
        <v>58</v>
      </c>
      <c r="L483">
        <v>0</v>
      </c>
      <c r="M483">
        <v>2020</v>
      </c>
      <c r="N483">
        <f>VLOOKUP(E483, '2020D'!$A$2:$G$395, 2, FALSE)</f>
        <v>233</v>
      </c>
      <c r="O483">
        <f>VLOOKUP(E483, '2020D'!$A$2:$G$355, 3, FALSE)</f>
        <v>17440</v>
      </c>
      <c r="P483">
        <f>_2020[[#This Row],[最低排名]]-_2020[[#This Row],[同分人数]]+1</f>
        <v>17208</v>
      </c>
      <c r="Q483">
        <f>IF(O483&gt;=开始!$B$6, 1, 0)</f>
        <v>1</v>
      </c>
      <c r="R483">
        <f>_2020[[#This Row],[最低排名]]-开始!$B$6</f>
        <v>17440</v>
      </c>
    </row>
    <row r="484" spans="1:18">
      <c r="A484">
        <v>43303</v>
      </c>
      <c r="B484" t="s">
        <v>638</v>
      </c>
      <c r="C484" t="str">
        <f t="shared" si="14"/>
        <v>南京工大</v>
      </c>
      <c r="D484" t="str">
        <f t="shared" si="15"/>
        <v>03</v>
      </c>
      <c r="E484" t="s">
        <v>300</v>
      </c>
      <c r="F484">
        <v>207</v>
      </c>
      <c r="G484">
        <v>108</v>
      </c>
      <c r="H484">
        <v>118</v>
      </c>
      <c r="I484">
        <v>64</v>
      </c>
      <c r="J484">
        <v>58</v>
      </c>
      <c r="K484">
        <v>49</v>
      </c>
      <c r="L484">
        <v>0</v>
      </c>
      <c r="M484">
        <v>2020</v>
      </c>
      <c r="N484">
        <f>VLOOKUP(E484, '2020D'!$A$2:$G$395, 2, FALSE)</f>
        <v>214</v>
      </c>
      <c r="O484">
        <f>VLOOKUP(E484, '2020D'!$A$2:$G$355, 3, FALSE)</f>
        <v>16514</v>
      </c>
      <c r="P484">
        <f>_2020[[#This Row],[最低排名]]-_2020[[#This Row],[同分人数]]+1</f>
        <v>16301</v>
      </c>
      <c r="Q484">
        <f>IF(O484&gt;=开始!$B$6, 1, 0)</f>
        <v>1</v>
      </c>
      <c r="R484">
        <f>_2020[[#This Row],[最低排名]]-开始!$B$6</f>
        <v>16514</v>
      </c>
    </row>
    <row r="485" spans="1:18">
      <c r="A485">
        <v>43304</v>
      </c>
      <c r="B485" t="s">
        <v>639</v>
      </c>
      <c r="C485" t="str">
        <f t="shared" si="14"/>
        <v>南京工大</v>
      </c>
      <c r="D485" t="str">
        <f t="shared" si="15"/>
        <v>04</v>
      </c>
      <c r="E485" t="s">
        <v>90</v>
      </c>
      <c r="F485">
        <v>207</v>
      </c>
      <c r="G485">
        <v>111</v>
      </c>
      <c r="H485">
        <v>106</v>
      </c>
      <c r="I485">
        <v>64</v>
      </c>
      <c r="J485">
        <v>61</v>
      </c>
      <c r="K485">
        <v>55</v>
      </c>
      <c r="L485">
        <v>0</v>
      </c>
      <c r="M485">
        <v>2020</v>
      </c>
      <c r="N485">
        <f>VLOOKUP(E485, '2020D'!$A$2:$G$395, 2, FALSE)</f>
        <v>246</v>
      </c>
      <c r="O485">
        <f>VLOOKUP(E485, '2020D'!$A$2:$G$355, 3, FALSE)</f>
        <v>17207</v>
      </c>
      <c r="P485">
        <f>_2020[[#This Row],[最低排名]]-_2020[[#This Row],[同分人数]]+1</f>
        <v>16962</v>
      </c>
      <c r="Q485">
        <f>IF(O485&gt;=开始!$B$6, 1, 0)</f>
        <v>1</v>
      </c>
      <c r="R485">
        <f>_2020[[#This Row],[最低排名]]-开始!$B$6</f>
        <v>17207</v>
      </c>
    </row>
    <row r="486" spans="1:18">
      <c r="A486">
        <v>43305</v>
      </c>
      <c r="B486" t="s">
        <v>1649</v>
      </c>
      <c r="C486" t="str">
        <f t="shared" si="14"/>
        <v>南京工大</v>
      </c>
      <c r="D486" t="str">
        <f t="shared" si="15"/>
        <v>05</v>
      </c>
      <c r="E486" t="s">
        <v>168</v>
      </c>
      <c r="F486">
        <v>212</v>
      </c>
      <c r="G486">
        <v>108</v>
      </c>
      <c r="H486">
        <v>115</v>
      </c>
      <c r="I486">
        <v>58</v>
      </c>
      <c r="J486">
        <v>55</v>
      </c>
      <c r="K486">
        <v>55</v>
      </c>
      <c r="L486">
        <v>0</v>
      </c>
      <c r="M486">
        <v>2020</v>
      </c>
      <c r="N486">
        <f>VLOOKUP(E486, '2020D'!$A$2:$G$395, 2, FALSE)</f>
        <v>227</v>
      </c>
      <c r="O486">
        <f>VLOOKUP(E486, '2020D'!$A$2:$G$355, 3, FALSE)</f>
        <v>16741</v>
      </c>
      <c r="P486">
        <f>_2020[[#This Row],[最低排名]]-_2020[[#This Row],[同分人数]]+1</f>
        <v>16515</v>
      </c>
      <c r="Q486">
        <f>IF(O486&gt;=开始!$B$6, 1, 0)</f>
        <v>1</v>
      </c>
      <c r="R486">
        <f>_2020[[#This Row],[最低排名]]-开始!$B$6</f>
        <v>16741</v>
      </c>
    </row>
    <row r="487" spans="1:18">
      <c r="A487">
        <v>43401</v>
      </c>
      <c r="B487" t="s">
        <v>640</v>
      </c>
      <c r="C487" t="str">
        <f t="shared" si="14"/>
        <v>常州大学</v>
      </c>
      <c r="D487" t="str">
        <f t="shared" si="15"/>
        <v>01</v>
      </c>
      <c r="E487" t="s">
        <v>312</v>
      </c>
      <c r="F487">
        <v>198</v>
      </c>
      <c r="G487">
        <v>102</v>
      </c>
      <c r="H487">
        <v>100</v>
      </c>
      <c r="I487">
        <v>55</v>
      </c>
      <c r="J487">
        <v>55</v>
      </c>
      <c r="K487">
        <v>52</v>
      </c>
      <c r="L487">
        <v>0</v>
      </c>
      <c r="M487">
        <v>2020</v>
      </c>
      <c r="N487">
        <f>VLOOKUP(E487, '2020D'!$A$2:$G$395, 2, FALSE)</f>
        <v>235</v>
      </c>
      <c r="O487">
        <f>VLOOKUP(E487, '2020D'!$A$2:$G$355, 3, FALSE)</f>
        <v>24994</v>
      </c>
      <c r="P487">
        <f>_2020[[#This Row],[最低排名]]-_2020[[#This Row],[同分人数]]+1</f>
        <v>24760</v>
      </c>
      <c r="Q487">
        <f>IF(O487&gt;=开始!$B$6, 1, 0)</f>
        <v>1</v>
      </c>
      <c r="R487">
        <f>_2020[[#This Row],[最低排名]]-开始!$B$6</f>
        <v>24994</v>
      </c>
    </row>
    <row r="488" spans="1:18">
      <c r="A488">
        <v>43402</v>
      </c>
      <c r="B488" t="s">
        <v>641</v>
      </c>
      <c r="C488" t="str">
        <f t="shared" si="14"/>
        <v>常州大学</v>
      </c>
      <c r="D488" t="str">
        <f t="shared" si="15"/>
        <v>02</v>
      </c>
      <c r="E488" t="s">
        <v>381</v>
      </c>
      <c r="F488">
        <v>198</v>
      </c>
      <c r="G488">
        <v>110</v>
      </c>
      <c r="H488">
        <v>93</v>
      </c>
      <c r="I488">
        <v>46</v>
      </c>
      <c r="J488">
        <v>46</v>
      </c>
      <c r="K488">
        <v>46</v>
      </c>
      <c r="L488">
        <v>0</v>
      </c>
      <c r="M488">
        <v>2020</v>
      </c>
      <c r="N488">
        <f>VLOOKUP(E488, '2020D'!$A$2:$G$395, 2, FALSE)</f>
        <v>183</v>
      </c>
      <c r="O488">
        <f>VLOOKUP(E488, '2020D'!$A$2:$G$355, 3, FALSE)</f>
        <v>31431</v>
      </c>
      <c r="P488">
        <f>_2020[[#This Row],[最低排名]]-_2020[[#This Row],[同分人数]]+1</f>
        <v>31249</v>
      </c>
      <c r="Q488">
        <f>IF(O488&gt;=开始!$B$6, 1, 0)</f>
        <v>1</v>
      </c>
      <c r="R488">
        <f>_2020[[#This Row],[最低排名]]-开始!$B$6</f>
        <v>31431</v>
      </c>
    </row>
    <row r="489" spans="1:18">
      <c r="A489">
        <v>43403</v>
      </c>
      <c r="B489" t="s">
        <v>642</v>
      </c>
      <c r="C489" t="str">
        <f t="shared" si="14"/>
        <v>常州大学</v>
      </c>
      <c r="D489" t="str">
        <f t="shared" si="15"/>
        <v>03</v>
      </c>
      <c r="E489" t="s">
        <v>178</v>
      </c>
      <c r="F489">
        <v>199</v>
      </c>
      <c r="G489">
        <v>113</v>
      </c>
      <c r="H489">
        <v>91</v>
      </c>
      <c r="I489">
        <v>64</v>
      </c>
      <c r="J489">
        <v>55</v>
      </c>
      <c r="K489">
        <v>49</v>
      </c>
      <c r="L489">
        <v>0</v>
      </c>
      <c r="M489">
        <v>2020</v>
      </c>
      <c r="N489">
        <f>VLOOKUP(E489, '2020D'!$A$2:$G$395, 2, FALSE)</f>
        <v>218</v>
      </c>
      <c r="O489">
        <f>VLOOKUP(E489, '2020D'!$A$2:$G$355, 3, FALSE)</f>
        <v>25407</v>
      </c>
      <c r="P489">
        <f>_2020[[#This Row],[最低排名]]-_2020[[#This Row],[同分人数]]+1</f>
        <v>25190</v>
      </c>
      <c r="Q489">
        <f>IF(O489&gt;=开始!$B$6, 1, 0)</f>
        <v>1</v>
      </c>
      <c r="R489">
        <f>_2020[[#This Row],[最低排名]]-开始!$B$6</f>
        <v>25407</v>
      </c>
    </row>
    <row r="490" spans="1:18">
      <c r="A490">
        <v>43501</v>
      </c>
      <c r="B490" t="s">
        <v>645</v>
      </c>
      <c r="C490" t="str">
        <f t="shared" si="14"/>
        <v>南京邮电</v>
      </c>
      <c r="D490" t="str">
        <f t="shared" si="15"/>
        <v>01</v>
      </c>
      <c r="E490" t="s">
        <v>62</v>
      </c>
      <c r="F490">
        <v>225</v>
      </c>
      <c r="G490">
        <v>121</v>
      </c>
      <c r="H490">
        <v>104</v>
      </c>
      <c r="I490">
        <v>70</v>
      </c>
      <c r="J490">
        <v>64</v>
      </c>
      <c r="K490">
        <v>64</v>
      </c>
      <c r="L490">
        <v>0</v>
      </c>
      <c r="M490">
        <v>2020</v>
      </c>
      <c r="N490">
        <f>VLOOKUP(E490, '2020D'!$A$2:$G$395, 2, FALSE)</f>
        <v>221</v>
      </c>
      <c r="O490">
        <f>VLOOKUP(E490, '2020D'!$A$2:$G$355, 3, FALSE)</f>
        <v>9550</v>
      </c>
      <c r="P490">
        <f>_2020[[#This Row],[最低排名]]-_2020[[#This Row],[同分人数]]+1</f>
        <v>9330</v>
      </c>
      <c r="Q490">
        <f>IF(O490&gt;=开始!$B$6, 1, 0)</f>
        <v>1</v>
      </c>
      <c r="R490">
        <f>_2020[[#This Row],[最低排名]]-开始!$B$6</f>
        <v>9550</v>
      </c>
    </row>
    <row r="491" spans="1:18">
      <c r="A491">
        <v>43601</v>
      </c>
      <c r="B491" t="s">
        <v>646</v>
      </c>
      <c r="C491" t="str">
        <f t="shared" si="14"/>
        <v>南京林大</v>
      </c>
      <c r="D491" t="str">
        <f t="shared" si="15"/>
        <v>01</v>
      </c>
      <c r="E491" t="s">
        <v>39</v>
      </c>
      <c r="F491">
        <v>208</v>
      </c>
      <c r="G491">
        <v>109</v>
      </c>
      <c r="H491">
        <v>114</v>
      </c>
      <c r="I491">
        <v>64</v>
      </c>
      <c r="J491">
        <v>61</v>
      </c>
      <c r="K491">
        <v>55</v>
      </c>
      <c r="L491">
        <v>0</v>
      </c>
      <c r="M491">
        <v>2020</v>
      </c>
      <c r="N491">
        <f>VLOOKUP(E491, '2020D'!$A$2:$G$395, 2, FALSE)</f>
        <v>228</v>
      </c>
      <c r="O491">
        <f>VLOOKUP(E491, '2020D'!$A$2:$G$355, 3, FALSE)</f>
        <v>15145</v>
      </c>
      <c r="P491">
        <f>_2020[[#This Row],[最低排名]]-_2020[[#This Row],[同分人数]]+1</f>
        <v>14918</v>
      </c>
      <c r="Q491">
        <f>IF(O491&gt;=开始!$B$6, 1, 0)</f>
        <v>1</v>
      </c>
      <c r="R491">
        <f>_2020[[#This Row],[最低排名]]-开始!$B$6</f>
        <v>15145</v>
      </c>
    </row>
    <row r="492" spans="1:18">
      <c r="A492">
        <v>43602</v>
      </c>
      <c r="B492" t="s">
        <v>647</v>
      </c>
      <c r="C492" t="str">
        <f t="shared" si="14"/>
        <v>南京林大</v>
      </c>
      <c r="D492" t="str">
        <f t="shared" si="15"/>
        <v>02</v>
      </c>
      <c r="E492" t="s">
        <v>146</v>
      </c>
      <c r="F492">
        <v>208</v>
      </c>
      <c r="G492">
        <v>110</v>
      </c>
      <c r="H492">
        <v>99</v>
      </c>
      <c r="I492">
        <v>64</v>
      </c>
      <c r="J492">
        <v>61</v>
      </c>
      <c r="K492">
        <v>52</v>
      </c>
      <c r="L492">
        <v>0</v>
      </c>
      <c r="M492">
        <v>2020</v>
      </c>
      <c r="N492">
        <f>VLOOKUP(E492, '2020D'!$A$2:$G$395, 2, FALSE)</f>
        <v>256</v>
      </c>
      <c r="O492">
        <f>VLOOKUP(E492, '2020D'!$A$2:$G$355, 3, FALSE)</f>
        <v>19402</v>
      </c>
      <c r="P492">
        <f>_2020[[#This Row],[最低排名]]-_2020[[#This Row],[同分人数]]+1</f>
        <v>19147</v>
      </c>
      <c r="Q492">
        <f>IF(O492&gt;=开始!$B$6, 1, 0)</f>
        <v>1</v>
      </c>
      <c r="R492">
        <f>_2020[[#This Row],[最低排名]]-开始!$B$6</f>
        <v>19402</v>
      </c>
    </row>
    <row r="493" spans="1:18">
      <c r="A493">
        <v>43603</v>
      </c>
      <c r="B493" t="s">
        <v>648</v>
      </c>
      <c r="C493" t="str">
        <f t="shared" si="14"/>
        <v>南京林大</v>
      </c>
      <c r="D493" t="str">
        <f t="shared" si="15"/>
        <v>03</v>
      </c>
      <c r="E493" t="s">
        <v>450</v>
      </c>
      <c r="F493">
        <v>201</v>
      </c>
      <c r="G493">
        <v>110</v>
      </c>
      <c r="H493">
        <v>113</v>
      </c>
      <c r="I493">
        <v>67</v>
      </c>
      <c r="J493">
        <v>58</v>
      </c>
      <c r="K493">
        <v>55</v>
      </c>
      <c r="L493">
        <v>0</v>
      </c>
      <c r="M493">
        <v>2020</v>
      </c>
      <c r="N493">
        <f>VLOOKUP(E493, '2020D'!$A$2:$G$395, 2, FALSE)</f>
        <v>220</v>
      </c>
      <c r="O493">
        <f>VLOOKUP(E493, '2020D'!$A$2:$G$355, 3, FALSE)</f>
        <v>16961</v>
      </c>
      <c r="P493">
        <f>_2020[[#This Row],[最低排名]]-_2020[[#This Row],[同分人数]]+1</f>
        <v>16742</v>
      </c>
      <c r="Q493">
        <f>IF(O493&gt;=开始!$B$6, 1, 0)</f>
        <v>1</v>
      </c>
      <c r="R493">
        <f>_2020[[#This Row],[最低排名]]-开始!$B$6</f>
        <v>16961</v>
      </c>
    </row>
    <row r="494" spans="1:18">
      <c r="A494">
        <v>43701</v>
      </c>
      <c r="B494" t="s">
        <v>650</v>
      </c>
      <c r="C494" t="str">
        <f t="shared" si="14"/>
        <v>江苏大学</v>
      </c>
      <c r="D494" t="str">
        <f t="shared" si="15"/>
        <v>01</v>
      </c>
      <c r="E494" t="s">
        <v>300</v>
      </c>
      <c r="F494">
        <v>207</v>
      </c>
      <c r="G494">
        <v>114</v>
      </c>
      <c r="H494">
        <v>121</v>
      </c>
      <c r="I494">
        <v>58</v>
      </c>
      <c r="J494">
        <v>55</v>
      </c>
      <c r="K494">
        <v>55</v>
      </c>
      <c r="L494">
        <v>0</v>
      </c>
      <c r="M494">
        <v>2020</v>
      </c>
      <c r="N494">
        <f>VLOOKUP(E494, '2020D'!$A$2:$G$395, 2, FALSE)</f>
        <v>214</v>
      </c>
      <c r="O494">
        <f>VLOOKUP(E494, '2020D'!$A$2:$G$355, 3, FALSE)</f>
        <v>16514</v>
      </c>
      <c r="P494">
        <f>_2020[[#This Row],[最低排名]]-_2020[[#This Row],[同分人数]]+1</f>
        <v>16301</v>
      </c>
      <c r="Q494">
        <f>IF(O494&gt;=开始!$B$6, 1, 0)</f>
        <v>1</v>
      </c>
      <c r="R494">
        <f>_2020[[#This Row],[最低排名]]-开始!$B$6</f>
        <v>16514</v>
      </c>
    </row>
    <row r="495" spans="1:18">
      <c r="A495">
        <v>43702</v>
      </c>
      <c r="B495" t="s">
        <v>651</v>
      </c>
      <c r="C495" t="str">
        <f t="shared" si="14"/>
        <v>江苏大学</v>
      </c>
      <c r="D495" t="str">
        <f t="shared" si="15"/>
        <v>02</v>
      </c>
      <c r="E495" t="s">
        <v>77</v>
      </c>
      <c r="F495">
        <v>211</v>
      </c>
      <c r="G495">
        <v>110</v>
      </c>
      <c r="H495">
        <v>98</v>
      </c>
      <c r="I495">
        <v>67</v>
      </c>
      <c r="J495">
        <v>64</v>
      </c>
      <c r="K495">
        <v>58</v>
      </c>
      <c r="L495">
        <v>0</v>
      </c>
      <c r="M495">
        <v>2020</v>
      </c>
      <c r="N495">
        <f>VLOOKUP(E495, '2020D'!$A$2:$G$395, 2, FALSE)</f>
        <v>228</v>
      </c>
      <c r="O495">
        <f>VLOOKUP(E495, '2020D'!$A$2:$G$355, 3, FALSE)</f>
        <v>16055</v>
      </c>
      <c r="P495">
        <f>_2020[[#This Row],[最低排名]]-_2020[[#This Row],[同分人数]]+1</f>
        <v>15828</v>
      </c>
      <c r="Q495">
        <f>IF(O495&gt;=开始!$B$6, 1, 0)</f>
        <v>1</v>
      </c>
      <c r="R495">
        <f>_2020[[#This Row],[最低排名]]-开始!$B$6</f>
        <v>16055</v>
      </c>
    </row>
    <row r="496" spans="1:18">
      <c r="A496">
        <v>43703</v>
      </c>
      <c r="B496" t="s">
        <v>1650</v>
      </c>
      <c r="C496" t="str">
        <f t="shared" si="14"/>
        <v>江苏大学</v>
      </c>
      <c r="D496" t="str">
        <f t="shared" si="15"/>
        <v>03</v>
      </c>
      <c r="E496" t="s">
        <v>90</v>
      </c>
      <c r="F496">
        <v>205</v>
      </c>
      <c r="G496">
        <v>105</v>
      </c>
      <c r="H496">
        <v>102</v>
      </c>
      <c r="I496">
        <v>64</v>
      </c>
      <c r="J496">
        <v>64</v>
      </c>
      <c r="K496">
        <v>58</v>
      </c>
      <c r="L496">
        <v>0</v>
      </c>
      <c r="M496">
        <v>2020</v>
      </c>
      <c r="N496">
        <f>VLOOKUP(E496, '2020D'!$A$2:$G$395, 2, FALSE)</f>
        <v>246</v>
      </c>
      <c r="O496">
        <f>VLOOKUP(E496, '2020D'!$A$2:$G$355, 3, FALSE)</f>
        <v>17207</v>
      </c>
      <c r="P496">
        <f>_2020[[#This Row],[最低排名]]-_2020[[#This Row],[同分人数]]+1</f>
        <v>16962</v>
      </c>
      <c r="Q496">
        <f>IF(O496&gt;=开始!$B$6, 1, 0)</f>
        <v>1</v>
      </c>
      <c r="R496">
        <f>_2020[[#This Row],[最低排名]]-开始!$B$6</f>
        <v>17207</v>
      </c>
    </row>
    <row r="497" spans="1:18">
      <c r="A497">
        <v>43704</v>
      </c>
      <c r="B497" t="s">
        <v>1769</v>
      </c>
      <c r="C497" t="str">
        <f t="shared" si="14"/>
        <v>江苏大学</v>
      </c>
      <c r="D497" t="str">
        <f t="shared" si="15"/>
        <v>04</v>
      </c>
      <c r="E497" t="s">
        <v>302</v>
      </c>
      <c r="F497">
        <v>217</v>
      </c>
      <c r="G497">
        <v>113</v>
      </c>
      <c r="H497">
        <v>102</v>
      </c>
      <c r="I497">
        <v>61</v>
      </c>
      <c r="J497">
        <v>55</v>
      </c>
      <c r="K497">
        <v>55</v>
      </c>
      <c r="L497">
        <v>0</v>
      </c>
      <c r="M497">
        <v>2020</v>
      </c>
      <c r="N497">
        <f>VLOOKUP(E497, '2020D'!$A$2:$G$395, 2, FALSE)</f>
        <v>215</v>
      </c>
      <c r="O497">
        <f>VLOOKUP(E497, '2020D'!$A$2:$G$355, 3, FALSE)</f>
        <v>17893</v>
      </c>
      <c r="P497">
        <f>_2020[[#This Row],[最低排名]]-_2020[[#This Row],[同分人数]]+1</f>
        <v>17679</v>
      </c>
      <c r="Q497">
        <f>IF(O497&gt;=开始!$B$6, 1, 0)</f>
        <v>1</v>
      </c>
      <c r="R497">
        <f>_2020[[#This Row],[最低排名]]-开始!$B$6</f>
        <v>17893</v>
      </c>
    </row>
    <row r="498" spans="1:18">
      <c r="A498">
        <v>43801</v>
      </c>
      <c r="B498" t="s">
        <v>652</v>
      </c>
      <c r="C498" t="str">
        <f t="shared" si="14"/>
        <v>南京信息</v>
      </c>
      <c r="D498" t="str">
        <f t="shared" si="15"/>
        <v>01</v>
      </c>
      <c r="E498" t="s">
        <v>502</v>
      </c>
      <c r="F498">
        <v>206</v>
      </c>
      <c r="G498">
        <v>106</v>
      </c>
      <c r="H498">
        <v>126</v>
      </c>
      <c r="I498">
        <v>64</v>
      </c>
      <c r="J498">
        <v>64</v>
      </c>
      <c r="K498">
        <v>61</v>
      </c>
      <c r="L498">
        <v>0</v>
      </c>
      <c r="M498">
        <v>2020</v>
      </c>
      <c r="N498">
        <f>VLOOKUP(E498, '2020D'!$A$2:$G$395, 2, FALSE)</f>
        <v>213</v>
      </c>
      <c r="O498">
        <f>VLOOKUP(E498, '2020D'!$A$2:$G$355, 3, FALSE)</f>
        <v>10879</v>
      </c>
      <c r="P498">
        <f>_2020[[#This Row],[最低排名]]-_2020[[#This Row],[同分人数]]+1</f>
        <v>10667</v>
      </c>
      <c r="Q498">
        <f>IF(O498&gt;=开始!$B$6, 1, 0)</f>
        <v>1</v>
      </c>
      <c r="R498">
        <f>_2020[[#This Row],[最低排名]]-开始!$B$6</f>
        <v>10879</v>
      </c>
    </row>
    <row r="499" spans="1:18">
      <c r="A499">
        <v>43802</v>
      </c>
      <c r="B499" t="s">
        <v>653</v>
      </c>
      <c r="C499" t="str">
        <f t="shared" si="14"/>
        <v>南京信息</v>
      </c>
      <c r="D499" t="str">
        <f t="shared" si="15"/>
        <v>02</v>
      </c>
      <c r="E499" t="s">
        <v>75</v>
      </c>
      <c r="F499">
        <v>220</v>
      </c>
      <c r="G499">
        <v>114</v>
      </c>
      <c r="H499">
        <v>115</v>
      </c>
      <c r="I499">
        <v>61</v>
      </c>
      <c r="J499">
        <v>55</v>
      </c>
      <c r="K499">
        <v>49</v>
      </c>
      <c r="L499">
        <v>0</v>
      </c>
      <c r="M499">
        <v>2020</v>
      </c>
      <c r="N499">
        <f>VLOOKUP(E499, '2020D'!$A$2:$G$395, 2, FALSE)</f>
        <v>221</v>
      </c>
      <c r="O499">
        <f>VLOOKUP(E499, '2020D'!$A$2:$G$355, 3, FALSE)</f>
        <v>15579</v>
      </c>
      <c r="P499">
        <f>_2020[[#This Row],[最低排名]]-_2020[[#This Row],[同分人数]]+1</f>
        <v>15359</v>
      </c>
      <c r="Q499">
        <f>IF(O499&gt;=开始!$B$6, 1, 0)</f>
        <v>1</v>
      </c>
      <c r="R499">
        <f>_2020[[#This Row],[最低排名]]-开始!$B$6</f>
        <v>15579</v>
      </c>
    </row>
    <row r="500" spans="1:18">
      <c r="A500">
        <v>43803</v>
      </c>
      <c r="B500" t="s">
        <v>654</v>
      </c>
      <c r="C500" t="str">
        <f t="shared" si="14"/>
        <v>南京信息</v>
      </c>
      <c r="D500" t="str">
        <f t="shared" si="15"/>
        <v>03</v>
      </c>
      <c r="E500" t="s">
        <v>41</v>
      </c>
      <c r="F500">
        <v>207</v>
      </c>
      <c r="G500">
        <v>109</v>
      </c>
      <c r="H500">
        <v>109</v>
      </c>
      <c r="I500">
        <v>70</v>
      </c>
      <c r="J500">
        <v>58</v>
      </c>
      <c r="K500">
        <v>55</v>
      </c>
      <c r="L500">
        <v>0</v>
      </c>
      <c r="M500">
        <v>2020</v>
      </c>
      <c r="N500">
        <f>VLOOKUP(E500, '2020D'!$A$2:$G$395, 2, FALSE)</f>
        <v>248</v>
      </c>
      <c r="O500">
        <f>VLOOKUP(E500, '2020D'!$A$2:$G$355, 3, FALSE)</f>
        <v>15827</v>
      </c>
      <c r="P500">
        <f>_2020[[#This Row],[最低排名]]-_2020[[#This Row],[同分人数]]+1</f>
        <v>15580</v>
      </c>
      <c r="Q500">
        <f>IF(O500&gt;=开始!$B$6, 1, 0)</f>
        <v>1</v>
      </c>
      <c r="R500">
        <f>_2020[[#This Row],[最低排名]]-开始!$B$6</f>
        <v>15827</v>
      </c>
    </row>
    <row r="501" spans="1:18">
      <c r="A501">
        <v>43804</v>
      </c>
      <c r="B501" t="s">
        <v>1651</v>
      </c>
      <c r="C501" t="str">
        <f t="shared" si="14"/>
        <v>南京信息</v>
      </c>
      <c r="D501" t="str">
        <f t="shared" si="15"/>
        <v>04</v>
      </c>
      <c r="E501" t="s">
        <v>217</v>
      </c>
      <c r="F501">
        <v>207</v>
      </c>
      <c r="G501">
        <v>112</v>
      </c>
      <c r="H501">
        <v>90</v>
      </c>
      <c r="I501">
        <v>64</v>
      </c>
      <c r="J501">
        <v>61</v>
      </c>
      <c r="K501">
        <v>52</v>
      </c>
      <c r="L501">
        <v>0</v>
      </c>
      <c r="M501">
        <v>2020</v>
      </c>
      <c r="N501">
        <f>VLOOKUP(E501, '2020D'!$A$2:$G$395, 2, FALSE)</f>
        <v>247</v>
      </c>
      <c r="O501">
        <f>VLOOKUP(E501, '2020D'!$A$2:$G$355, 3, FALSE)</f>
        <v>21824</v>
      </c>
      <c r="P501">
        <f>_2020[[#This Row],[最低排名]]-_2020[[#This Row],[同分人数]]+1</f>
        <v>21578</v>
      </c>
      <c r="Q501">
        <f>IF(O501&gt;=开始!$B$6, 1, 0)</f>
        <v>1</v>
      </c>
      <c r="R501">
        <f>_2020[[#This Row],[最低排名]]-开始!$B$6</f>
        <v>21824</v>
      </c>
    </row>
    <row r="502" spans="1:18">
      <c r="A502">
        <v>43805</v>
      </c>
      <c r="B502" t="s">
        <v>1770</v>
      </c>
      <c r="C502" t="str">
        <f t="shared" si="14"/>
        <v>南京信息</v>
      </c>
      <c r="D502" t="str">
        <f t="shared" si="15"/>
        <v>05</v>
      </c>
      <c r="E502" t="s">
        <v>41</v>
      </c>
      <c r="F502">
        <v>197</v>
      </c>
      <c r="G502">
        <v>103</v>
      </c>
      <c r="H502">
        <v>119</v>
      </c>
      <c r="I502">
        <v>67</v>
      </c>
      <c r="J502">
        <v>61</v>
      </c>
      <c r="K502">
        <v>55</v>
      </c>
      <c r="L502">
        <v>0</v>
      </c>
      <c r="M502">
        <v>2020</v>
      </c>
      <c r="N502">
        <f>VLOOKUP(E502, '2020D'!$A$2:$G$395, 2, FALSE)</f>
        <v>248</v>
      </c>
      <c r="O502">
        <f>VLOOKUP(E502, '2020D'!$A$2:$G$355, 3, FALSE)</f>
        <v>15827</v>
      </c>
      <c r="P502">
        <f>_2020[[#This Row],[最低排名]]-_2020[[#This Row],[同分人数]]+1</f>
        <v>15580</v>
      </c>
      <c r="Q502">
        <f>IF(O502&gt;=开始!$B$6, 1, 0)</f>
        <v>1</v>
      </c>
      <c r="R502">
        <f>_2020[[#This Row],[最低排名]]-开始!$B$6</f>
        <v>15827</v>
      </c>
    </row>
    <row r="503" spans="1:18">
      <c r="A503">
        <v>43901</v>
      </c>
      <c r="B503" t="s">
        <v>655</v>
      </c>
      <c r="C503" t="str">
        <f t="shared" si="14"/>
        <v>南通大学</v>
      </c>
      <c r="D503" t="str">
        <f t="shared" si="15"/>
        <v>01</v>
      </c>
      <c r="E503" t="s">
        <v>120</v>
      </c>
      <c r="F503">
        <v>199</v>
      </c>
      <c r="G503">
        <v>101</v>
      </c>
      <c r="H503">
        <v>110</v>
      </c>
      <c r="I503">
        <v>58</v>
      </c>
      <c r="J503">
        <v>58</v>
      </c>
      <c r="K503">
        <v>55</v>
      </c>
      <c r="L503">
        <v>0</v>
      </c>
      <c r="M503">
        <v>2020</v>
      </c>
      <c r="N503">
        <f>VLOOKUP(E503, '2020D'!$A$2:$G$395, 2, FALSE)</f>
        <v>268</v>
      </c>
      <c r="O503">
        <f>VLOOKUP(E503, '2020D'!$A$2:$G$355, 3, FALSE)</f>
        <v>20370</v>
      </c>
      <c r="P503">
        <f>_2020[[#This Row],[最低排名]]-_2020[[#This Row],[同分人数]]+1</f>
        <v>20103</v>
      </c>
      <c r="Q503">
        <f>IF(O503&gt;=开始!$B$6, 1, 0)</f>
        <v>1</v>
      </c>
      <c r="R503">
        <f>_2020[[#This Row],[最低排名]]-开始!$B$6</f>
        <v>20370</v>
      </c>
    </row>
    <row r="504" spans="1:18">
      <c r="A504">
        <v>43902</v>
      </c>
      <c r="B504" t="s">
        <v>656</v>
      </c>
      <c r="C504" t="str">
        <f t="shared" si="14"/>
        <v>南通大学</v>
      </c>
      <c r="D504" t="str">
        <f t="shared" si="15"/>
        <v>02</v>
      </c>
      <c r="E504" t="s">
        <v>149</v>
      </c>
      <c r="F504">
        <v>209</v>
      </c>
      <c r="G504">
        <v>110</v>
      </c>
      <c r="H504">
        <v>111</v>
      </c>
      <c r="I504">
        <v>64</v>
      </c>
      <c r="J504">
        <v>58</v>
      </c>
      <c r="K504">
        <v>55</v>
      </c>
      <c r="L504">
        <v>0</v>
      </c>
      <c r="M504">
        <v>2020</v>
      </c>
      <c r="N504">
        <f>VLOOKUP(E504, '2020D'!$A$2:$G$395, 2, FALSE)</f>
        <v>245</v>
      </c>
      <c r="O504">
        <f>VLOOKUP(E504, '2020D'!$A$2:$G$355, 3, FALSE)</f>
        <v>16300</v>
      </c>
      <c r="P504">
        <f>_2020[[#This Row],[最低排名]]-_2020[[#This Row],[同分人数]]+1</f>
        <v>16056</v>
      </c>
      <c r="Q504">
        <f>IF(O504&gt;=开始!$B$6, 1, 0)</f>
        <v>1</v>
      </c>
      <c r="R504">
        <f>_2020[[#This Row],[最低排名]]-开始!$B$6</f>
        <v>16300</v>
      </c>
    </row>
    <row r="505" spans="1:18">
      <c r="A505">
        <v>43903</v>
      </c>
      <c r="B505" t="s">
        <v>657</v>
      </c>
      <c r="C505" t="str">
        <f t="shared" si="14"/>
        <v>南通大学</v>
      </c>
      <c r="D505" t="str">
        <f t="shared" si="15"/>
        <v>03</v>
      </c>
      <c r="E505" t="s">
        <v>230</v>
      </c>
      <c r="F505">
        <v>191</v>
      </c>
      <c r="G505">
        <v>96</v>
      </c>
      <c r="H505">
        <v>99</v>
      </c>
      <c r="I505">
        <v>55</v>
      </c>
      <c r="J505">
        <v>52</v>
      </c>
      <c r="K505">
        <v>46</v>
      </c>
      <c r="L505">
        <v>0</v>
      </c>
      <c r="M505">
        <v>2020</v>
      </c>
      <c r="N505">
        <f>VLOOKUP(E505, '2020D'!$A$2:$G$395, 2, FALSE)</f>
        <v>191</v>
      </c>
      <c r="O505">
        <f>VLOOKUP(E505, '2020D'!$A$2:$G$355, 3, FALSE)</f>
        <v>28629</v>
      </c>
      <c r="P505">
        <f>_2020[[#This Row],[最低排名]]-_2020[[#This Row],[同分人数]]+1</f>
        <v>28439</v>
      </c>
      <c r="Q505">
        <f>IF(O505&gt;=开始!$B$6, 1, 0)</f>
        <v>1</v>
      </c>
      <c r="R505">
        <f>_2020[[#This Row],[最低排名]]-开始!$B$6</f>
        <v>28629</v>
      </c>
    </row>
    <row r="506" spans="1:18">
      <c r="A506">
        <v>44001</v>
      </c>
      <c r="B506" t="s">
        <v>658</v>
      </c>
      <c r="C506" t="str">
        <f t="shared" si="14"/>
        <v>盐城工院</v>
      </c>
      <c r="D506" t="str">
        <f t="shared" si="15"/>
        <v>01</v>
      </c>
      <c r="E506" t="s">
        <v>316</v>
      </c>
      <c r="F506">
        <v>202</v>
      </c>
      <c r="G506">
        <v>116</v>
      </c>
      <c r="H506">
        <v>66</v>
      </c>
      <c r="I506">
        <v>46</v>
      </c>
      <c r="J506">
        <v>46</v>
      </c>
      <c r="K506">
        <v>46</v>
      </c>
      <c r="L506">
        <v>0</v>
      </c>
      <c r="M506">
        <v>2020</v>
      </c>
      <c r="N506">
        <f>VLOOKUP(E506, '2020D'!$A$2:$G$395, 2, FALSE)</f>
        <v>171</v>
      </c>
      <c r="O506">
        <f>VLOOKUP(E506, '2020D'!$A$2:$G$355, 3, FALSE)</f>
        <v>35458</v>
      </c>
      <c r="P506">
        <f>_2020[[#This Row],[最低排名]]-_2020[[#This Row],[同分人数]]+1</f>
        <v>35288</v>
      </c>
      <c r="Q506">
        <f>IF(O506&gt;=开始!$B$6, 1, 0)</f>
        <v>1</v>
      </c>
      <c r="R506">
        <f>_2020[[#This Row],[最低排名]]-开始!$B$6</f>
        <v>35458</v>
      </c>
    </row>
    <row r="507" spans="1:18">
      <c r="A507">
        <v>44002</v>
      </c>
      <c r="B507" t="s">
        <v>659</v>
      </c>
      <c r="C507" t="str">
        <f t="shared" si="14"/>
        <v>盐城工院</v>
      </c>
      <c r="D507" t="str">
        <f t="shared" si="15"/>
        <v>02</v>
      </c>
      <c r="E507" t="s">
        <v>560</v>
      </c>
      <c r="F507">
        <v>190</v>
      </c>
      <c r="G507">
        <v>103</v>
      </c>
      <c r="H507">
        <v>94</v>
      </c>
      <c r="I507">
        <v>58</v>
      </c>
      <c r="J507">
        <v>58</v>
      </c>
      <c r="K507">
        <v>49</v>
      </c>
      <c r="L507">
        <v>0</v>
      </c>
      <c r="M507">
        <v>2020</v>
      </c>
      <c r="N507">
        <f>VLOOKUP(E507, '2020D'!$A$2:$G$395, 2, FALSE)</f>
        <v>217</v>
      </c>
      <c r="O507">
        <f>VLOOKUP(E507, '2020D'!$A$2:$G$355, 3, FALSE)</f>
        <v>27408</v>
      </c>
      <c r="P507">
        <f>_2020[[#This Row],[最低排名]]-_2020[[#This Row],[同分人数]]+1</f>
        <v>27192</v>
      </c>
      <c r="Q507">
        <f>IF(O507&gt;=开始!$B$6, 1, 0)</f>
        <v>1</v>
      </c>
      <c r="R507">
        <f>_2020[[#This Row],[最低排名]]-开始!$B$6</f>
        <v>27408</v>
      </c>
    </row>
    <row r="508" spans="1:18">
      <c r="A508">
        <v>44101</v>
      </c>
      <c r="B508" t="s">
        <v>660</v>
      </c>
      <c r="C508" t="str">
        <f t="shared" si="14"/>
        <v>南京医大</v>
      </c>
      <c r="D508" t="str">
        <f t="shared" si="15"/>
        <v>01</v>
      </c>
      <c r="E508" t="s">
        <v>107</v>
      </c>
      <c r="F508">
        <v>227</v>
      </c>
      <c r="G508">
        <v>124</v>
      </c>
      <c r="H508">
        <v>120</v>
      </c>
      <c r="I508">
        <v>67</v>
      </c>
      <c r="J508">
        <v>67</v>
      </c>
      <c r="K508">
        <v>61</v>
      </c>
      <c r="L508">
        <v>0</v>
      </c>
      <c r="M508">
        <v>2020</v>
      </c>
      <c r="N508">
        <f>VLOOKUP(E508, '2020D'!$A$2:$G$395, 2, FALSE)</f>
        <v>195</v>
      </c>
      <c r="O508">
        <f>VLOOKUP(E508, '2020D'!$A$2:$G$355, 3, FALSE)</f>
        <v>6488</v>
      </c>
      <c r="P508">
        <f>_2020[[#This Row],[最低排名]]-_2020[[#This Row],[同分人数]]+1</f>
        <v>6294</v>
      </c>
      <c r="Q508">
        <f>IF(O508&gt;=开始!$B$6, 1, 0)</f>
        <v>1</v>
      </c>
      <c r="R508">
        <f>_2020[[#This Row],[最低排名]]-开始!$B$6</f>
        <v>6488</v>
      </c>
    </row>
    <row r="509" spans="1:18">
      <c r="A509">
        <v>44102</v>
      </c>
      <c r="B509" t="s">
        <v>661</v>
      </c>
      <c r="C509" t="str">
        <f t="shared" si="14"/>
        <v>南京医大</v>
      </c>
      <c r="D509" t="str">
        <f t="shared" si="15"/>
        <v>02</v>
      </c>
      <c r="E509" t="s">
        <v>149</v>
      </c>
      <c r="F509">
        <v>196</v>
      </c>
      <c r="G509">
        <v>102</v>
      </c>
      <c r="H509">
        <v>112</v>
      </c>
      <c r="I509">
        <v>67</v>
      </c>
      <c r="J509">
        <v>61</v>
      </c>
      <c r="K509">
        <v>61</v>
      </c>
      <c r="L509">
        <v>0</v>
      </c>
      <c r="M509">
        <v>2020</v>
      </c>
      <c r="N509">
        <f>VLOOKUP(E509, '2020D'!$A$2:$G$395, 2, FALSE)</f>
        <v>245</v>
      </c>
      <c r="O509">
        <f>VLOOKUP(E509, '2020D'!$A$2:$G$355, 3, FALSE)</f>
        <v>16300</v>
      </c>
      <c r="P509">
        <f>_2020[[#This Row],[最低排名]]-_2020[[#This Row],[同分人数]]+1</f>
        <v>16056</v>
      </c>
      <c r="Q509">
        <f>IF(O509&gt;=开始!$B$6, 1, 0)</f>
        <v>1</v>
      </c>
      <c r="R509">
        <f>_2020[[#This Row],[最低排名]]-开始!$B$6</f>
        <v>16300</v>
      </c>
    </row>
    <row r="510" spans="1:18">
      <c r="A510">
        <v>44103</v>
      </c>
      <c r="B510" t="s">
        <v>662</v>
      </c>
      <c r="C510" t="str">
        <f t="shared" si="14"/>
        <v>南京医大</v>
      </c>
      <c r="D510" t="str">
        <f t="shared" si="15"/>
        <v>03</v>
      </c>
      <c r="E510" t="s">
        <v>39</v>
      </c>
      <c r="F510">
        <v>196</v>
      </c>
      <c r="G510">
        <v>102</v>
      </c>
      <c r="H510">
        <v>126</v>
      </c>
      <c r="I510">
        <v>64</v>
      </c>
      <c r="J510">
        <v>64</v>
      </c>
      <c r="K510">
        <v>52</v>
      </c>
      <c r="L510">
        <v>0</v>
      </c>
      <c r="M510">
        <v>2020</v>
      </c>
      <c r="N510">
        <f>VLOOKUP(E510, '2020D'!$A$2:$G$395, 2, FALSE)</f>
        <v>228</v>
      </c>
      <c r="O510">
        <f>VLOOKUP(E510, '2020D'!$A$2:$G$355, 3, FALSE)</f>
        <v>15145</v>
      </c>
      <c r="P510">
        <f>_2020[[#This Row],[最低排名]]-_2020[[#This Row],[同分人数]]+1</f>
        <v>14918</v>
      </c>
      <c r="Q510">
        <f>IF(O510&gt;=开始!$B$6, 1, 0)</f>
        <v>1</v>
      </c>
      <c r="R510">
        <f>_2020[[#This Row],[最低排名]]-开始!$B$6</f>
        <v>15145</v>
      </c>
    </row>
    <row r="511" spans="1:18">
      <c r="A511">
        <v>44201</v>
      </c>
      <c r="B511" t="s">
        <v>663</v>
      </c>
      <c r="C511" t="str">
        <f t="shared" si="14"/>
        <v>南京中医</v>
      </c>
      <c r="D511" t="str">
        <f t="shared" si="15"/>
        <v>01</v>
      </c>
      <c r="E511" t="s">
        <v>649</v>
      </c>
      <c r="F511">
        <v>222</v>
      </c>
      <c r="G511">
        <v>113</v>
      </c>
      <c r="H511">
        <v>103</v>
      </c>
      <c r="I511">
        <v>70</v>
      </c>
      <c r="J511">
        <v>61</v>
      </c>
      <c r="K511">
        <v>52</v>
      </c>
      <c r="L511">
        <v>0</v>
      </c>
      <c r="M511">
        <v>2020</v>
      </c>
      <c r="N511">
        <f>VLOOKUP(E511, '2020D'!$A$2:$G$395, 2, FALSE)</f>
        <v>231</v>
      </c>
      <c r="O511">
        <f>VLOOKUP(E511, '2020D'!$A$2:$G$355, 3, FALSE)</f>
        <v>13727</v>
      </c>
      <c r="P511">
        <f>_2020[[#This Row],[最低排名]]-_2020[[#This Row],[同分人数]]+1</f>
        <v>13497</v>
      </c>
      <c r="Q511">
        <f>IF(O511&gt;=开始!$B$6, 1, 0)</f>
        <v>1</v>
      </c>
      <c r="R511">
        <f>_2020[[#This Row],[最低排名]]-开始!$B$6</f>
        <v>13727</v>
      </c>
    </row>
    <row r="512" spans="1:18">
      <c r="A512">
        <v>44202</v>
      </c>
      <c r="B512" t="s">
        <v>664</v>
      </c>
      <c r="C512" t="str">
        <f t="shared" si="14"/>
        <v>南京中医</v>
      </c>
      <c r="D512" t="str">
        <f t="shared" si="15"/>
        <v>02</v>
      </c>
      <c r="E512" t="s">
        <v>450</v>
      </c>
      <c r="F512">
        <v>210</v>
      </c>
      <c r="G512">
        <v>110</v>
      </c>
      <c r="H512">
        <v>95</v>
      </c>
      <c r="I512">
        <v>67</v>
      </c>
      <c r="J512">
        <v>64</v>
      </c>
      <c r="K512">
        <v>58</v>
      </c>
      <c r="L512">
        <v>0</v>
      </c>
      <c r="M512">
        <v>2020</v>
      </c>
      <c r="N512">
        <f>VLOOKUP(E512, '2020D'!$A$2:$G$395, 2, FALSE)</f>
        <v>220</v>
      </c>
      <c r="O512">
        <f>VLOOKUP(E512, '2020D'!$A$2:$G$355, 3, FALSE)</f>
        <v>16961</v>
      </c>
      <c r="P512">
        <f>_2020[[#This Row],[最低排名]]-_2020[[#This Row],[同分人数]]+1</f>
        <v>16742</v>
      </c>
      <c r="Q512">
        <f>IF(O512&gt;=开始!$B$6, 1, 0)</f>
        <v>1</v>
      </c>
      <c r="R512">
        <f>_2020[[#This Row],[最低排名]]-开始!$B$6</f>
        <v>16961</v>
      </c>
    </row>
    <row r="513" spans="1:18">
      <c r="A513">
        <v>44301</v>
      </c>
      <c r="B513" t="s">
        <v>665</v>
      </c>
      <c r="C513" t="str">
        <f t="shared" si="14"/>
        <v>南京师大</v>
      </c>
      <c r="D513" t="str">
        <f t="shared" si="15"/>
        <v>01</v>
      </c>
      <c r="E513" t="s">
        <v>279</v>
      </c>
      <c r="F513">
        <v>225</v>
      </c>
      <c r="G513">
        <v>120</v>
      </c>
      <c r="H513">
        <v>119</v>
      </c>
      <c r="I513">
        <v>70</v>
      </c>
      <c r="J513">
        <v>67</v>
      </c>
      <c r="K513">
        <v>52</v>
      </c>
      <c r="L513">
        <v>0</v>
      </c>
      <c r="M513">
        <v>2020</v>
      </c>
      <c r="N513">
        <f>VLOOKUP(E513, '2020D'!$A$2:$G$395, 2, FALSE)</f>
        <v>230</v>
      </c>
      <c r="O513">
        <f>VLOOKUP(E513, '2020D'!$A$2:$G$355, 3, FALSE)</f>
        <v>8275</v>
      </c>
      <c r="P513">
        <f>_2020[[#This Row],[最低排名]]-_2020[[#This Row],[同分人数]]+1</f>
        <v>8046</v>
      </c>
      <c r="Q513">
        <f>IF(O513&gt;=开始!$B$6, 1, 0)</f>
        <v>1</v>
      </c>
      <c r="R513">
        <f>_2020[[#This Row],[最低排名]]-开始!$B$6</f>
        <v>8275</v>
      </c>
    </row>
    <row r="514" spans="1:18">
      <c r="A514">
        <v>44302</v>
      </c>
      <c r="B514" t="s">
        <v>666</v>
      </c>
      <c r="C514" t="str">
        <f t="shared" ref="C514:C577" si="16">LEFT(B514, FIND("(", B514) - 1)</f>
        <v>南京师大</v>
      </c>
      <c r="D514" t="str">
        <f t="shared" ref="D514:D577" si="17">MID(B514, FIND("(", B514) + 1, FIND(")", B514) - FIND("(", B514) - 1)</f>
        <v>02</v>
      </c>
      <c r="E514" t="s">
        <v>64</v>
      </c>
      <c r="F514">
        <v>228</v>
      </c>
      <c r="G514">
        <v>115</v>
      </c>
      <c r="H514">
        <v>123</v>
      </c>
      <c r="I514">
        <v>64</v>
      </c>
      <c r="J514">
        <v>64</v>
      </c>
      <c r="K514">
        <v>61</v>
      </c>
      <c r="L514">
        <v>0</v>
      </c>
      <c r="M514">
        <v>2020</v>
      </c>
      <c r="N514">
        <f>VLOOKUP(E514, '2020D'!$A$2:$G$395, 2, FALSE)</f>
        <v>184</v>
      </c>
      <c r="O514">
        <f>VLOOKUP(E514, '2020D'!$A$2:$G$355, 3, FALSE)</f>
        <v>6893</v>
      </c>
      <c r="P514">
        <f>_2020[[#This Row],[最低排名]]-_2020[[#This Row],[同分人数]]+1</f>
        <v>6710</v>
      </c>
      <c r="Q514">
        <f>IF(O514&gt;=开始!$B$6, 1, 0)</f>
        <v>1</v>
      </c>
      <c r="R514">
        <f>_2020[[#This Row],[最低排名]]-开始!$B$6</f>
        <v>6893</v>
      </c>
    </row>
    <row r="515" spans="1:18">
      <c r="A515">
        <v>44303</v>
      </c>
      <c r="B515" t="s">
        <v>667</v>
      </c>
      <c r="C515" t="str">
        <f t="shared" si="16"/>
        <v>南京师大</v>
      </c>
      <c r="D515" t="str">
        <f t="shared" si="17"/>
        <v>03</v>
      </c>
      <c r="E515" t="s">
        <v>62</v>
      </c>
      <c r="F515">
        <v>222</v>
      </c>
      <c r="G515">
        <v>121</v>
      </c>
      <c r="H515">
        <v>125</v>
      </c>
      <c r="I515">
        <v>61</v>
      </c>
      <c r="J515">
        <v>61</v>
      </c>
      <c r="K515">
        <v>58</v>
      </c>
      <c r="L515">
        <v>0</v>
      </c>
      <c r="M515">
        <v>2020</v>
      </c>
      <c r="N515">
        <f>VLOOKUP(E515, '2020D'!$A$2:$G$395, 2, FALSE)</f>
        <v>221</v>
      </c>
      <c r="O515">
        <f>VLOOKUP(E515, '2020D'!$A$2:$G$355, 3, FALSE)</f>
        <v>9550</v>
      </c>
      <c r="P515">
        <f>_2020[[#This Row],[最低排名]]-_2020[[#This Row],[同分人数]]+1</f>
        <v>9330</v>
      </c>
      <c r="Q515">
        <f>IF(O515&gt;=开始!$B$6, 1, 0)</f>
        <v>1</v>
      </c>
      <c r="R515">
        <f>_2020[[#This Row],[最低排名]]-开始!$B$6</f>
        <v>9550</v>
      </c>
    </row>
    <row r="516" spans="1:18">
      <c r="A516">
        <v>44304</v>
      </c>
      <c r="B516" t="s">
        <v>668</v>
      </c>
      <c r="C516" t="str">
        <f t="shared" si="16"/>
        <v>南京师大</v>
      </c>
      <c r="D516" t="str">
        <f t="shared" si="17"/>
        <v>04</v>
      </c>
      <c r="E516" t="s">
        <v>66</v>
      </c>
      <c r="F516">
        <v>208</v>
      </c>
      <c r="G516">
        <v>107</v>
      </c>
      <c r="H516">
        <v>130</v>
      </c>
      <c r="I516">
        <v>70</v>
      </c>
      <c r="J516">
        <v>67</v>
      </c>
      <c r="K516">
        <v>64</v>
      </c>
      <c r="L516">
        <v>0</v>
      </c>
      <c r="M516">
        <v>2020</v>
      </c>
      <c r="N516">
        <f>VLOOKUP(E516, '2020D'!$A$2:$G$395, 2, FALSE)</f>
        <v>179</v>
      </c>
      <c r="O516">
        <f>VLOOKUP(E516, '2020D'!$A$2:$G$355, 3, FALSE)</f>
        <v>7072</v>
      </c>
      <c r="P516">
        <f>_2020[[#This Row],[最低排名]]-_2020[[#This Row],[同分人数]]+1</f>
        <v>6894</v>
      </c>
      <c r="Q516">
        <f>IF(O516&gt;=开始!$B$6, 1, 0)</f>
        <v>1</v>
      </c>
      <c r="R516">
        <f>_2020[[#This Row],[最低排名]]-开始!$B$6</f>
        <v>7072</v>
      </c>
    </row>
    <row r="517" spans="1:18">
      <c r="A517">
        <v>44401</v>
      </c>
      <c r="B517" t="s">
        <v>669</v>
      </c>
      <c r="C517" t="str">
        <f t="shared" si="16"/>
        <v>淮阴师范</v>
      </c>
      <c r="D517" t="str">
        <f t="shared" si="17"/>
        <v>01</v>
      </c>
      <c r="E517" t="s">
        <v>431</v>
      </c>
      <c r="F517">
        <v>213</v>
      </c>
      <c r="G517">
        <v>107</v>
      </c>
      <c r="H517">
        <v>60</v>
      </c>
      <c r="I517">
        <v>67</v>
      </c>
      <c r="J517">
        <v>61</v>
      </c>
      <c r="K517">
        <v>61</v>
      </c>
      <c r="L517">
        <v>0</v>
      </c>
      <c r="M517">
        <v>2020</v>
      </c>
      <c r="N517">
        <f>VLOOKUP(E517, '2020D'!$A$2:$G$395, 2, FALSE)</f>
        <v>221</v>
      </c>
      <c r="O517">
        <f>VLOOKUP(E517, '2020D'!$A$2:$G$355, 3, FALSE)</f>
        <v>24521</v>
      </c>
      <c r="P517">
        <f>_2020[[#This Row],[最低排名]]-_2020[[#This Row],[同分人数]]+1</f>
        <v>24301</v>
      </c>
      <c r="Q517">
        <f>IF(O517&gt;=开始!$B$6, 1, 0)</f>
        <v>1</v>
      </c>
      <c r="R517">
        <f>_2020[[#This Row],[最低排名]]-开始!$B$6</f>
        <v>24521</v>
      </c>
    </row>
    <row r="518" spans="1:18">
      <c r="A518">
        <v>44501</v>
      </c>
      <c r="B518" t="s">
        <v>670</v>
      </c>
      <c r="C518" t="str">
        <f t="shared" si="16"/>
        <v>盐城师范</v>
      </c>
      <c r="D518" t="str">
        <f t="shared" si="17"/>
        <v>01</v>
      </c>
      <c r="E518" t="s">
        <v>560</v>
      </c>
      <c r="F518">
        <v>200</v>
      </c>
      <c r="G518">
        <v>109</v>
      </c>
      <c r="H518">
        <v>90</v>
      </c>
      <c r="I518">
        <v>58</v>
      </c>
      <c r="J518">
        <v>52</v>
      </c>
      <c r="K518">
        <v>49</v>
      </c>
      <c r="L518">
        <v>0</v>
      </c>
      <c r="M518">
        <v>2020</v>
      </c>
      <c r="N518">
        <f>VLOOKUP(E518, '2020D'!$A$2:$G$395, 2, FALSE)</f>
        <v>217</v>
      </c>
      <c r="O518">
        <f>VLOOKUP(E518, '2020D'!$A$2:$G$355, 3, FALSE)</f>
        <v>27408</v>
      </c>
      <c r="P518">
        <f>_2020[[#This Row],[最低排名]]-_2020[[#This Row],[同分人数]]+1</f>
        <v>27192</v>
      </c>
      <c r="Q518">
        <f>IF(O518&gt;=开始!$B$6, 1, 0)</f>
        <v>1</v>
      </c>
      <c r="R518">
        <f>_2020[[#This Row],[最低排名]]-开始!$B$6</f>
        <v>27408</v>
      </c>
    </row>
    <row r="519" spans="1:18">
      <c r="A519">
        <v>44601</v>
      </c>
      <c r="B519" t="s">
        <v>671</v>
      </c>
      <c r="C519" t="str">
        <f t="shared" si="16"/>
        <v>南京财大</v>
      </c>
      <c r="D519" t="str">
        <f t="shared" si="17"/>
        <v>01</v>
      </c>
      <c r="E519" t="s">
        <v>300</v>
      </c>
      <c r="F519">
        <v>192</v>
      </c>
      <c r="G519">
        <v>98</v>
      </c>
      <c r="H519">
        <v>112</v>
      </c>
      <c r="I519">
        <v>67</v>
      </c>
      <c r="J519">
        <v>64</v>
      </c>
      <c r="K519">
        <v>61</v>
      </c>
      <c r="L519">
        <v>0</v>
      </c>
      <c r="M519">
        <v>2020</v>
      </c>
      <c r="N519">
        <f>VLOOKUP(E519, '2020D'!$A$2:$G$395, 2, FALSE)</f>
        <v>214</v>
      </c>
      <c r="O519">
        <f>VLOOKUP(E519, '2020D'!$A$2:$G$355, 3, FALSE)</f>
        <v>16514</v>
      </c>
      <c r="P519">
        <f>_2020[[#This Row],[最低排名]]-_2020[[#This Row],[同分人数]]+1</f>
        <v>16301</v>
      </c>
      <c r="Q519">
        <f>IF(O519&gt;=开始!$B$6, 1, 0)</f>
        <v>1</v>
      </c>
      <c r="R519">
        <f>_2020[[#This Row],[最低排名]]-开始!$B$6</f>
        <v>16514</v>
      </c>
    </row>
    <row r="520" spans="1:18">
      <c r="A520">
        <v>44602</v>
      </c>
      <c r="B520" t="s">
        <v>672</v>
      </c>
      <c r="C520" t="str">
        <f t="shared" si="16"/>
        <v>南京财大</v>
      </c>
      <c r="D520" t="str">
        <f t="shared" si="17"/>
        <v>02</v>
      </c>
      <c r="E520" t="s">
        <v>146</v>
      </c>
      <c r="F520">
        <v>212</v>
      </c>
      <c r="G520">
        <v>113</v>
      </c>
      <c r="H520">
        <v>95</v>
      </c>
      <c r="I520">
        <v>64</v>
      </c>
      <c r="J520">
        <v>58</v>
      </c>
      <c r="K520">
        <v>55</v>
      </c>
      <c r="L520">
        <v>0</v>
      </c>
      <c r="M520">
        <v>2020</v>
      </c>
      <c r="N520">
        <f>VLOOKUP(E520, '2020D'!$A$2:$G$395, 2, FALSE)</f>
        <v>256</v>
      </c>
      <c r="O520">
        <f>VLOOKUP(E520, '2020D'!$A$2:$G$355, 3, FALSE)</f>
        <v>19402</v>
      </c>
      <c r="P520">
        <f>_2020[[#This Row],[最低排名]]-_2020[[#This Row],[同分人数]]+1</f>
        <v>19147</v>
      </c>
      <c r="Q520">
        <f>IF(O520&gt;=开始!$B$6, 1, 0)</f>
        <v>1</v>
      </c>
      <c r="R520">
        <f>_2020[[#This Row],[最低排名]]-开始!$B$6</f>
        <v>19402</v>
      </c>
    </row>
    <row r="521" spans="1:18">
      <c r="A521">
        <v>44701</v>
      </c>
      <c r="B521" t="s">
        <v>1569</v>
      </c>
      <c r="C521" t="str">
        <f t="shared" si="16"/>
        <v>江苏警官</v>
      </c>
      <c r="D521" t="str">
        <f t="shared" si="17"/>
        <v>01</v>
      </c>
      <c r="E521" t="s">
        <v>340</v>
      </c>
      <c r="F521">
        <v>210</v>
      </c>
      <c r="G521">
        <v>106</v>
      </c>
      <c r="H521">
        <v>76</v>
      </c>
      <c r="I521">
        <v>64</v>
      </c>
      <c r="J521">
        <v>58</v>
      </c>
      <c r="K521">
        <v>49</v>
      </c>
      <c r="L521">
        <v>0</v>
      </c>
      <c r="M521">
        <v>2020</v>
      </c>
      <c r="N521">
        <f>VLOOKUP(E521, '2020D'!$A$2:$G$395, 2, FALSE)</f>
        <v>258</v>
      </c>
      <c r="O521">
        <f>VLOOKUP(E521, '2020D'!$A$2:$G$355, 3, FALSE)</f>
        <v>25665</v>
      </c>
      <c r="P521">
        <f>_2020[[#This Row],[最低排名]]-_2020[[#This Row],[同分人数]]+1</f>
        <v>25408</v>
      </c>
      <c r="Q521">
        <f>IF(O521&gt;=开始!$B$6, 1, 0)</f>
        <v>1</v>
      </c>
      <c r="R521">
        <f>_2020[[#This Row],[最低排名]]-开始!$B$6</f>
        <v>25665</v>
      </c>
    </row>
    <row r="522" spans="1:18">
      <c r="A522">
        <v>44702</v>
      </c>
      <c r="B522" t="s">
        <v>1570</v>
      </c>
      <c r="C522" t="str">
        <f t="shared" si="16"/>
        <v>江苏警官</v>
      </c>
      <c r="D522" t="str">
        <f t="shared" si="17"/>
        <v>02</v>
      </c>
      <c r="E522" t="s">
        <v>585</v>
      </c>
      <c r="F522">
        <v>193</v>
      </c>
      <c r="G522">
        <v>99</v>
      </c>
      <c r="H522">
        <v>88</v>
      </c>
      <c r="I522">
        <v>46</v>
      </c>
      <c r="J522">
        <v>46</v>
      </c>
      <c r="K522">
        <v>43</v>
      </c>
      <c r="L522">
        <v>0</v>
      </c>
      <c r="M522">
        <v>2020</v>
      </c>
      <c r="N522">
        <f>VLOOKUP(E522, '2020D'!$A$2:$G$395, 2, FALSE)</f>
        <v>175</v>
      </c>
      <c r="O522">
        <f>VLOOKUP(E522, '2020D'!$A$2:$G$355, 3, FALSE)</f>
        <v>33768</v>
      </c>
      <c r="P522">
        <f>_2020[[#This Row],[最低排名]]-_2020[[#This Row],[同分人数]]+1</f>
        <v>33594</v>
      </c>
      <c r="Q522">
        <f>IF(O522&gt;=开始!$B$6, 1, 0)</f>
        <v>1</v>
      </c>
      <c r="R522">
        <f>_2020[[#This Row],[最低排名]]-开始!$B$6</f>
        <v>33768</v>
      </c>
    </row>
    <row r="523" spans="1:18">
      <c r="A523">
        <v>44801</v>
      </c>
      <c r="B523" t="s">
        <v>673</v>
      </c>
      <c r="C523" t="str">
        <f t="shared" si="16"/>
        <v>苏州科大</v>
      </c>
      <c r="D523" t="str">
        <f t="shared" si="17"/>
        <v>01</v>
      </c>
      <c r="E523" t="s">
        <v>372</v>
      </c>
      <c r="F523">
        <v>224</v>
      </c>
      <c r="G523">
        <v>124</v>
      </c>
      <c r="H523">
        <v>90</v>
      </c>
      <c r="I523">
        <v>58</v>
      </c>
      <c r="J523">
        <v>55</v>
      </c>
      <c r="K523">
        <v>49</v>
      </c>
      <c r="L523">
        <v>0</v>
      </c>
      <c r="M523">
        <v>2020</v>
      </c>
      <c r="N523">
        <f>VLOOKUP(E523, '2020D'!$A$2:$G$395, 2, FALSE)</f>
        <v>260</v>
      </c>
      <c r="O523">
        <f>VLOOKUP(E523, '2020D'!$A$2:$G$355, 3, FALSE)</f>
        <v>21359</v>
      </c>
      <c r="P523">
        <f>_2020[[#This Row],[最低排名]]-_2020[[#This Row],[同分人数]]+1</f>
        <v>21100</v>
      </c>
      <c r="Q523">
        <f>IF(O523&gt;=开始!$B$6, 1, 0)</f>
        <v>1</v>
      </c>
      <c r="R523">
        <f>_2020[[#This Row],[最低排名]]-开始!$B$6</f>
        <v>21359</v>
      </c>
    </row>
    <row r="524" spans="1:18">
      <c r="A524">
        <v>44802</v>
      </c>
      <c r="B524" t="s">
        <v>674</v>
      </c>
      <c r="C524" t="str">
        <f t="shared" si="16"/>
        <v>苏州科大</v>
      </c>
      <c r="D524" t="str">
        <f t="shared" si="17"/>
        <v>02</v>
      </c>
      <c r="E524" t="s">
        <v>173</v>
      </c>
      <c r="F524">
        <v>190</v>
      </c>
      <c r="G524">
        <v>97</v>
      </c>
      <c r="H524">
        <v>96</v>
      </c>
      <c r="I524">
        <v>64</v>
      </c>
      <c r="J524">
        <v>58</v>
      </c>
      <c r="K524">
        <v>55</v>
      </c>
      <c r="L524">
        <v>0</v>
      </c>
      <c r="M524">
        <v>2020</v>
      </c>
      <c r="N524">
        <f>VLOOKUP(E524, '2020D'!$A$2:$G$395, 2, FALSE)</f>
        <v>210</v>
      </c>
      <c r="O524">
        <f>VLOOKUP(E524, '2020D'!$A$2:$G$355, 3, FALSE)</f>
        <v>24300</v>
      </c>
      <c r="P524">
        <f>_2020[[#This Row],[最低排名]]-_2020[[#This Row],[同分人数]]+1</f>
        <v>24091</v>
      </c>
      <c r="Q524">
        <f>IF(O524&gt;=开始!$B$6, 1, 0)</f>
        <v>1</v>
      </c>
      <c r="R524">
        <f>_2020[[#This Row],[最低排名]]-开始!$B$6</f>
        <v>24300</v>
      </c>
    </row>
    <row r="525" spans="1:18">
      <c r="A525">
        <v>44803</v>
      </c>
      <c r="B525" t="s">
        <v>675</v>
      </c>
      <c r="C525" t="str">
        <f t="shared" si="16"/>
        <v>苏州科大</v>
      </c>
      <c r="D525" t="str">
        <f t="shared" si="17"/>
        <v>03</v>
      </c>
      <c r="E525" t="s">
        <v>440</v>
      </c>
      <c r="F525">
        <v>199</v>
      </c>
      <c r="G525">
        <v>114</v>
      </c>
      <c r="H525">
        <v>79</v>
      </c>
      <c r="I525">
        <v>58</v>
      </c>
      <c r="J525">
        <v>55</v>
      </c>
      <c r="K525">
        <v>46</v>
      </c>
      <c r="L525">
        <v>0</v>
      </c>
      <c r="M525">
        <v>2020</v>
      </c>
      <c r="N525">
        <f>VLOOKUP(E525, '2020D'!$A$2:$G$395, 2, FALSE)</f>
        <v>217</v>
      </c>
      <c r="O525">
        <f>VLOOKUP(E525, '2020D'!$A$2:$G$355, 3, FALSE)</f>
        <v>29881</v>
      </c>
      <c r="P525">
        <f>_2020[[#This Row],[最低排名]]-_2020[[#This Row],[同分人数]]+1</f>
        <v>29665</v>
      </c>
      <c r="Q525">
        <f>IF(O525&gt;=开始!$B$6, 1, 0)</f>
        <v>1</v>
      </c>
      <c r="R525">
        <f>_2020[[#This Row],[最低排名]]-开始!$B$6</f>
        <v>29881</v>
      </c>
    </row>
    <row r="526" spans="1:18">
      <c r="A526">
        <v>44804</v>
      </c>
      <c r="B526" t="s">
        <v>676</v>
      </c>
      <c r="C526" t="str">
        <f t="shared" si="16"/>
        <v>苏州科大</v>
      </c>
      <c r="D526" t="str">
        <f t="shared" si="17"/>
        <v>04</v>
      </c>
      <c r="E526" t="s">
        <v>427</v>
      </c>
      <c r="F526">
        <v>194</v>
      </c>
      <c r="G526">
        <v>104</v>
      </c>
      <c r="H526">
        <v>76</v>
      </c>
      <c r="I526">
        <v>61</v>
      </c>
      <c r="J526">
        <v>58</v>
      </c>
      <c r="K526">
        <v>46</v>
      </c>
      <c r="L526">
        <v>0</v>
      </c>
      <c r="M526">
        <v>2020</v>
      </c>
      <c r="N526">
        <f>VLOOKUP(E526, '2020D'!$A$2:$G$395, 2, FALSE)</f>
        <v>217</v>
      </c>
      <c r="O526">
        <f>VLOOKUP(E526, '2020D'!$A$2:$G$355, 3, FALSE)</f>
        <v>30320</v>
      </c>
      <c r="P526">
        <f>_2020[[#This Row],[最低排名]]-_2020[[#This Row],[同分人数]]+1</f>
        <v>30104</v>
      </c>
      <c r="Q526">
        <f>IF(O526&gt;=开始!$B$6, 1, 0)</f>
        <v>1</v>
      </c>
      <c r="R526">
        <f>_2020[[#This Row],[最低排名]]-开始!$B$6</f>
        <v>30320</v>
      </c>
    </row>
    <row r="527" spans="1:18">
      <c r="A527">
        <v>44805</v>
      </c>
      <c r="B527" t="s">
        <v>677</v>
      </c>
      <c r="C527" t="str">
        <f t="shared" si="16"/>
        <v>苏州科大</v>
      </c>
      <c r="D527" t="str">
        <f t="shared" si="17"/>
        <v>05</v>
      </c>
      <c r="E527" t="s">
        <v>178</v>
      </c>
      <c r="F527">
        <v>204</v>
      </c>
      <c r="G527">
        <v>105</v>
      </c>
      <c r="H527">
        <v>95</v>
      </c>
      <c r="I527">
        <v>55</v>
      </c>
      <c r="J527">
        <v>52</v>
      </c>
      <c r="K527">
        <v>52</v>
      </c>
      <c r="L527">
        <v>0</v>
      </c>
      <c r="M527">
        <v>2020</v>
      </c>
      <c r="N527">
        <f>VLOOKUP(E527, '2020D'!$A$2:$G$395, 2, FALSE)</f>
        <v>218</v>
      </c>
      <c r="O527">
        <f>VLOOKUP(E527, '2020D'!$A$2:$G$355, 3, FALSE)</f>
        <v>25407</v>
      </c>
      <c r="P527">
        <f>_2020[[#This Row],[最低排名]]-_2020[[#This Row],[同分人数]]+1</f>
        <v>25190</v>
      </c>
      <c r="Q527">
        <f>IF(O527&gt;=开始!$B$6, 1, 0)</f>
        <v>1</v>
      </c>
      <c r="R527">
        <f>_2020[[#This Row],[最低排名]]-开始!$B$6</f>
        <v>25407</v>
      </c>
    </row>
    <row r="528" spans="1:18">
      <c r="A528">
        <v>44806</v>
      </c>
      <c r="B528" t="s">
        <v>679</v>
      </c>
      <c r="C528" t="str">
        <f t="shared" si="16"/>
        <v>苏州科大</v>
      </c>
      <c r="D528" t="str">
        <f t="shared" si="17"/>
        <v>06</v>
      </c>
      <c r="E528" t="s">
        <v>126</v>
      </c>
      <c r="F528">
        <v>183</v>
      </c>
      <c r="G528">
        <v>99</v>
      </c>
      <c r="H528">
        <v>100</v>
      </c>
      <c r="I528">
        <v>67</v>
      </c>
      <c r="J528">
        <v>67</v>
      </c>
      <c r="K528">
        <v>52</v>
      </c>
      <c r="L528">
        <v>0</v>
      </c>
      <c r="M528">
        <v>2020</v>
      </c>
      <c r="N528">
        <f>VLOOKUP(E528, '2020D'!$A$2:$G$395, 2, FALSE)</f>
        <v>206</v>
      </c>
      <c r="O528">
        <f>VLOOKUP(E528, '2020D'!$A$2:$G$355, 3, FALSE)</f>
        <v>23016</v>
      </c>
      <c r="P528">
        <f>_2020[[#This Row],[最低排名]]-_2020[[#This Row],[同分人数]]+1</f>
        <v>22811</v>
      </c>
      <c r="Q528">
        <f>IF(O528&gt;=开始!$B$6, 1, 0)</f>
        <v>1</v>
      </c>
      <c r="R528">
        <f>_2020[[#This Row],[最低排名]]-开始!$B$6</f>
        <v>23016</v>
      </c>
    </row>
    <row r="529" spans="1:18">
      <c r="A529">
        <v>44901</v>
      </c>
      <c r="B529" t="s">
        <v>680</v>
      </c>
      <c r="C529" t="str">
        <f t="shared" si="16"/>
        <v>常熟理工</v>
      </c>
      <c r="D529" t="str">
        <f t="shared" si="17"/>
        <v>01</v>
      </c>
      <c r="E529" t="s">
        <v>389</v>
      </c>
      <c r="F529">
        <v>193</v>
      </c>
      <c r="G529">
        <v>100</v>
      </c>
      <c r="H529">
        <v>91</v>
      </c>
      <c r="I529">
        <v>61</v>
      </c>
      <c r="J529">
        <v>55</v>
      </c>
      <c r="K529">
        <v>52</v>
      </c>
      <c r="L529">
        <v>0</v>
      </c>
      <c r="M529">
        <v>2020</v>
      </c>
      <c r="N529">
        <f>VLOOKUP(E529, '2020D'!$A$2:$G$395, 2, FALSE)</f>
        <v>201</v>
      </c>
      <c r="O529">
        <f>VLOOKUP(E529, '2020D'!$A$2:$G$355, 3, FALSE)</f>
        <v>26776</v>
      </c>
      <c r="P529">
        <f>_2020[[#This Row],[最低排名]]-_2020[[#This Row],[同分人数]]+1</f>
        <v>26576</v>
      </c>
      <c r="Q529">
        <f>IF(O529&gt;=开始!$B$6, 1, 0)</f>
        <v>1</v>
      </c>
      <c r="R529">
        <f>_2020[[#This Row],[最低排名]]-开始!$B$6</f>
        <v>26776</v>
      </c>
    </row>
    <row r="530" spans="1:18">
      <c r="A530">
        <v>44902</v>
      </c>
      <c r="B530" t="s">
        <v>1571</v>
      </c>
      <c r="C530" t="str">
        <f t="shared" si="16"/>
        <v>常熟理工</v>
      </c>
      <c r="D530" t="str">
        <f t="shared" si="17"/>
        <v>02</v>
      </c>
      <c r="E530" t="s">
        <v>389</v>
      </c>
      <c r="F530">
        <v>194</v>
      </c>
      <c r="G530">
        <v>100</v>
      </c>
      <c r="H530">
        <v>90</v>
      </c>
      <c r="I530">
        <v>58</v>
      </c>
      <c r="J530">
        <v>55</v>
      </c>
      <c r="K530">
        <v>55</v>
      </c>
      <c r="L530">
        <v>0</v>
      </c>
      <c r="M530">
        <v>2020</v>
      </c>
      <c r="N530">
        <f>VLOOKUP(E530, '2020D'!$A$2:$G$395, 2, FALSE)</f>
        <v>201</v>
      </c>
      <c r="O530">
        <f>VLOOKUP(E530, '2020D'!$A$2:$G$355, 3, FALSE)</f>
        <v>26776</v>
      </c>
      <c r="P530">
        <f>_2020[[#This Row],[最低排名]]-_2020[[#This Row],[同分人数]]+1</f>
        <v>26576</v>
      </c>
      <c r="Q530">
        <f>IF(O530&gt;=开始!$B$6, 1, 0)</f>
        <v>1</v>
      </c>
      <c r="R530">
        <f>_2020[[#This Row],[最低排名]]-开始!$B$6</f>
        <v>26776</v>
      </c>
    </row>
    <row r="531" spans="1:18">
      <c r="A531">
        <v>44903</v>
      </c>
      <c r="B531" t="s">
        <v>1771</v>
      </c>
      <c r="C531" t="str">
        <f t="shared" si="16"/>
        <v>常熟理工</v>
      </c>
      <c r="D531" t="str">
        <f t="shared" si="17"/>
        <v>03</v>
      </c>
      <c r="E531" t="s">
        <v>366</v>
      </c>
      <c r="F531">
        <v>187</v>
      </c>
      <c r="G531">
        <v>102</v>
      </c>
      <c r="H531">
        <v>85</v>
      </c>
      <c r="I531">
        <v>46</v>
      </c>
      <c r="J531">
        <v>46</v>
      </c>
      <c r="K531">
        <v>43</v>
      </c>
      <c r="L531">
        <v>0</v>
      </c>
      <c r="M531">
        <v>2020</v>
      </c>
      <c r="N531">
        <f>VLOOKUP(E531, '2020D'!$A$2:$G$395, 2, FALSE)</f>
        <v>171</v>
      </c>
      <c r="O531">
        <f>VLOOKUP(E531, '2020D'!$A$2:$G$355, 3, FALSE)</f>
        <v>35287</v>
      </c>
      <c r="P531">
        <f>_2020[[#This Row],[最低排名]]-_2020[[#This Row],[同分人数]]+1</f>
        <v>35117</v>
      </c>
      <c r="Q531">
        <f>IF(O531&gt;=开始!$B$6, 1, 0)</f>
        <v>1</v>
      </c>
      <c r="R531">
        <f>_2020[[#This Row],[最低排名]]-开始!$B$6</f>
        <v>35287</v>
      </c>
    </row>
    <row r="532" spans="1:18">
      <c r="A532">
        <v>45001</v>
      </c>
      <c r="B532" t="s">
        <v>681</v>
      </c>
      <c r="C532" t="str">
        <f t="shared" si="16"/>
        <v>金陵科技</v>
      </c>
      <c r="D532" t="str">
        <f t="shared" si="17"/>
        <v>01</v>
      </c>
      <c r="E532" t="s">
        <v>221</v>
      </c>
      <c r="F532">
        <v>185</v>
      </c>
      <c r="G532">
        <v>100</v>
      </c>
      <c r="H532">
        <v>83</v>
      </c>
      <c r="I532">
        <v>49</v>
      </c>
      <c r="J532">
        <v>46</v>
      </c>
      <c r="K532">
        <v>46</v>
      </c>
      <c r="L532">
        <v>0</v>
      </c>
      <c r="M532">
        <v>2020</v>
      </c>
      <c r="N532">
        <f>VLOOKUP(E532, '2020D'!$A$2:$G$395, 2, FALSE)</f>
        <v>178</v>
      </c>
      <c r="O532">
        <f>VLOOKUP(E532, '2020D'!$A$2:$G$355, 3, FALSE)</f>
        <v>34945</v>
      </c>
      <c r="P532">
        <f>_2020[[#This Row],[最低排名]]-_2020[[#This Row],[同分人数]]+1</f>
        <v>34768</v>
      </c>
      <c r="Q532">
        <f>IF(O532&gt;=开始!$B$6, 1, 0)</f>
        <v>1</v>
      </c>
      <c r="R532">
        <f>_2020[[#This Row],[最低排名]]-开始!$B$6</f>
        <v>34945</v>
      </c>
    </row>
    <row r="533" spans="1:18">
      <c r="A533">
        <v>45002</v>
      </c>
      <c r="B533" t="s">
        <v>682</v>
      </c>
      <c r="C533" t="str">
        <f t="shared" si="16"/>
        <v>金陵科技</v>
      </c>
      <c r="D533" t="str">
        <f t="shared" si="17"/>
        <v>02</v>
      </c>
      <c r="E533" t="s">
        <v>170</v>
      </c>
      <c r="F533">
        <v>183</v>
      </c>
      <c r="G533">
        <v>93</v>
      </c>
      <c r="H533">
        <v>87</v>
      </c>
      <c r="I533">
        <v>70</v>
      </c>
      <c r="J533">
        <v>64</v>
      </c>
      <c r="K533">
        <v>49</v>
      </c>
      <c r="L533">
        <v>0</v>
      </c>
      <c r="M533">
        <v>2020</v>
      </c>
      <c r="N533">
        <f>VLOOKUP(E533, '2020D'!$A$2:$G$395, 2, FALSE)</f>
        <v>256</v>
      </c>
      <c r="O533">
        <f>VLOOKUP(E533, '2020D'!$A$2:$G$355, 3, FALSE)</f>
        <v>26575</v>
      </c>
      <c r="P533">
        <f>_2020[[#This Row],[最低排名]]-_2020[[#This Row],[同分人数]]+1</f>
        <v>26320</v>
      </c>
      <c r="Q533">
        <f>IF(O533&gt;=开始!$B$6, 1, 0)</f>
        <v>1</v>
      </c>
      <c r="R533">
        <f>_2020[[#This Row],[最低排名]]-开始!$B$6</f>
        <v>26575</v>
      </c>
    </row>
    <row r="534" spans="1:18">
      <c r="A534">
        <v>45003</v>
      </c>
      <c r="B534" t="s">
        <v>683</v>
      </c>
      <c r="C534" t="str">
        <f t="shared" si="16"/>
        <v>金陵科技</v>
      </c>
      <c r="D534" t="str">
        <f t="shared" si="17"/>
        <v>03</v>
      </c>
      <c r="E534" t="s">
        <v>389</v>
      </c>
      <c r="F534">
        <v>198</v>
      </c>
      <c r="G534">
        <v>100</v>
      </c>
      <c r="H534">
        <v>89</v>
      </c>
      <c r="I534">
        <v>58</v>
      </c>
      <c r="J534">
        <v>58</v>
      </c>
      <c r="K534">
        <v>49</v>
      </c>
      <c r="L534">
        <v>0</v>
      </c>
      <c r="M534">
        <v>2020</v>
      </c>
      <c r="N534">
        <f>VLOOKUP(E534, '2020D'!$A$2:$G$395, 2, FALSE)</f>
        <v>201</v>
      </c>
      <c r="O534">
        <f>VLOOKUP(E534, '2020D'!$A$2:$G$355, 3, FALSE)</f>
        <v>26776</v>
      </c>
      <c r="P534">
        <f>_2020[[#This Row],[最低排名]]-_2020[[#This Row],[同分人数]]+1</f>
        <v>26576</v>
      </c>
      <c r="Q534">
        <f>IF(O534&gt;=开始!$B$6, 1, 0)</f>
        <v>1</v>
      </c>
      <c r="R534">
        <f>_2020[[#This Row],[最低排名]]-开始!$B$6</f>
        <v>26776</v>
      </c>
    </row>
    <row r="535" spans="1:18">
      <c r="A535">
        <v>45101</v>
      </c>
      <c r="B535" t="s">
        <v>684</v>
      </c>
      <c r="C535" t="str">
        <f t="shared" si="16"/>
        <v>徐州工程</v>
      </c>
      <c r="D535" t="str">
        <f t="shared" si="17"/>
        <v>01</v>
      </c>
      <c r="E535" t="s">
        <v>209</v>
      </c>
      <c r="F535">
        <v>182</v>
      </c>
      <c r="G535">
        <v>102</v>
      </c>
      <c r="H535">
        <v>71</v>
      </c>
      <c r="I535">
        <v>61</v>
      </c>
      <c r="J535">
        <v>55</v>
      </c>
      <c r="K535">
        <v>46</v>
      </c>
      <c r="L535">
        <v>0</v>
      </c>
      <c r="M535">
        <v>2020</v>
      </c>
      <c r="N535">
        <f>VLOOKUP(E535, '2020D'!$A$2:$G$395, 2, FALSE)</f>
        <v>163</v>
      </c>
      <c r="O535">
        <f>VLOOKUP(E535, '2020D'!$A$2:$G$355, 3, FALSE)</f>
        <v>33931</v>
      </c>
      <c r="P535">
        <f>_2020[[#This Row],[最低排名]]-_2020[[#This Row],[同分人数]]+1</f>
        <v>33769</v>
      </c>
      <c r="Q535">
        <f>IF(O535&gt;=开始!$B$6, 1, 0)</f>
        <v>1</v>
      </c>
      <c r="R535">
        <f>_2020[[#This Row],[最低排名]]-开始!$B$6</f>
        <v>33931</v>
      </c>
    </row>
    <row r="536" spans="1:18">
      <c r="A536">
        <v>45102</v>
      </c>
      <c r="B536" t="s">
        <v>685</v>
      </c>
      <c r="C536" t="str">
        <f t="shared" si="16"/>
        <v>徐州工程</v>
      </c>
      <c r="D536" t="str">
        <f t="shared" si="17"/>
        <v>02</v>
      </c>
      <c r="E536" t="s">
        <v>180</v>
      </c>
      <c r="F536">
        <v>208</v>
      </c>
      <c r="G536">
        <v>109</v>
      </c>
      <c r="H536">
        <v>77</v>
      </c>
      <c r="I536">
        <v>61</v>
      </c>
      <c r="J536">
        <v>55</v>
      </c>
      <c r="K536">
        <v>49</v>
      </c>
      <c r="L536">
        <v>0</v>
      </c>
      <c r="M536">
        <v>2020</v>
      </c>
      <c r="N536">
        <f>VLOOKUP(E536, '2020D'!$A$2:$G$395, 2, FALSE)</f>
        <v>203</v>
      </c>
      <c r="O536">
        <f>VLOOKUP(E536, '2020D'!$A$2:$G$355, 3, FALSE)</f>
        <v>27191</v>
      </c>
      <c r="P536">
        <f>_2020[[#This Row],[最低排名]]-_2020[[#This Row],[同分人数]]+1</f>
        <v>26989</v>
      </c>
      <c r="Q536">
        <f>IF(O536&gt;=开始!$B$6, 1, 0)</f>
        <v>1</v>
      </c>
      <c r="R536">
        <f>_2020[[#This Row],[最低排名]]-开始!$B$6</f>
        <v>27191</v>
      </c>
    </row>
    <row r="537" spans="1:18">
      <c r="A537">
        <v>45201</v>
      </c>
      <c r="B537" t="s">
        <v>686</v>
      </c>
      <c r="C537" t="str">
        <f t="shared" si="16"/>
        <v>常州工院</v>
      </c>
      <c r="D537" t="str">
        <f t="shared" si="17"/>
        <v>01</v>
      </c>
      <c r="E537" t="s">
        <v>560</v>
      </c>
      <c r="F537">
        <v>203</v>
      </c>
      <c r="G537">
        <v>102</v>
      </c>
      <c r="H537">
        <v>87</v>
      </c>
      <c r="I537">
        <v>61</v>
      </c>
      <c r="J537">
        <v>52</v>
      </c>
      <c r="K537">
        <v>46</v>
      </c>
      <c r="L537">
        <v>0</v>
      </c>
      <c r="M537">
        <v>2020</v>
      </c>
      <c r="N537">
        <f>VLOOKUP(E537, '2020D'!$A$2:$G$395, 2, FALSE)</f>
        <v>217</v>
      </c>
      <c r="O537">
        <f>VLOOKUP(E537, '2020D'!$A$2:$G$355, 3, FALSE)</f>
        <v>27408</v>
      </c>
      <c r="P537">
        <f>_2020[[#This Row],[最低排名]]-_2020[[#This Row],[同分人数]]+1</f>
        <v>27192</v>
      </c>
      <c r="Q537">
        <f>IF(O537&gt;=开始!$B$6, 1, 0)</f>
        <v>1</v>
      </c>
      <c r="R537">
        <f>_2020[[#This Row],[最低排名]]-开始!$B$6</f>
        <v>27408</v>
      </c>
    </row>
    <row r="538" spans="1:18">
      <c r="A538">
        <v>45301</v>
      </c>
      <c r="B538" t="s">
        <v>688</v>
      </c>
      <c r="C538" t="str">
        <f t="shared" si="16"/>
        <v>扬州大学</v>
      </c>
      <c r="D538" t="str">
        <f t="shared" si="17"/>
        <v>01</v>
      </c>
      <c r="E538" t="s">
        <v>90</v>
      </c>
      <c r="F538">
        <v>217</v>
      </c>
      <c r="G538">
        <v>111</v>
      </c>
      <c r="H538">
        <v>102</v>
      </c>
      <c r="I538">
        <v>64</v>
      </c>
      <c r="J538">
        <v>58</v>
      </c>
      <c r="K538">
        <v>52</v>
      </c>
      <c r="L538">
        <v>0</v>
      </c>
      <c r="M538">
        <v>2020</v>
      </c>
      <c r="N538">
        <f>VLOOKUP(E538, '2020D'!$A$2:$G$395, 2, FALSE)</f>
        <v>246</v>
      </c>
      <c r="O538">
        <f>VLOOKUP(E538, '2020D'!$A$2:$G$355, 3, FALSE)</f>
        <v>17207</v>
      </c>
      <c r="P538">
        <f>_2020[[#This Row],[最低排名]]-_2020[[#This Row],[同分人数]]+1</f>
        <v>16962</v>
      </c>
      <c r="Q538">
        <f>IF(O538&gt;=开始!$B$6, 1, 0)</f>
        <v>1</v>
      </c>
      <c r="R538">
        <f>_2020[[#This Row],[最低排名]]-开始!$B$6</f>
        <v>17207</v>
      </c>
    </row>
    <row r="539" spans="1:18">
      <c r="A539">
        <v>45302</v>
      </c>
      <c r="B539" t="s">
        <v>689</v>
      </c>
      <c r="C539" t="str">
        <f t="shared" si="16"/>
        <v>扬州大学</v>
      </c>
      <c r="D539" t="str">
        <f t="shared" si="17"/>
        <v>02</v>
      </c>
      <c r="E539" t="s">
        <v>323</v>
      </c>
      <c r="F539">
        <v>216</v>
      </c>
      <c r="G539">
        <v>116</v>
      </c>
      <c r="H539">
        <v>85</v>
      </c>
      <c r="I539">
        <v>64</v>
      </c>
      <c r="J539">
        <v>58</v>
      </c>
      <c r="K539">
        <v>58</v>
      </c>
      <c r="L539">
        <v>0</v>
      </c>
      <c r="M539">
        <v>2020</v>
      </c>
      <c r="N539">
        <f>VLOOKUP(E539, '2020D'!$A$2:$G$395, 2, FALSE)</f>
        <v>229</v>
      </c>
      <c r="O539">
        <f>VLOOKUP(E539, '2020D'!$A$2:$G$355, 3, FALSE)</f>
        <v>20102</v>
      </c>
      <c r="P539">
        <f>_2020[[#This Row],[最低排名]]-_2020[[#This Row],[同分人数]]+1</f>
        <v>19874</v>
      </c>
      <c r="Q539">
        <f>IF(O539&gt;=开始!$B$6, 1, 0)</f>
        <v>1</v>
      </c>
      <c r="R539">
        <f>_2020[[#This Row],[最低排名]]-开始!$B$6</f>
        <v>20102</v>
      </c>
    </row>
    <row r="540" spans="1:18">
      <c r="A540">
        <v>45303</v>
      </c>
      <c r="B540" t="s">
        <v>690</v>
      </c>
      <c r="C540" t="str">
        <f t="shared" si="16"/>
        <v>扬州大学</v>
      </c>
      <c r="D540" t="str">
        <f t="shared" si="17"/>
        <v>03</v>
      </c>
      <c r="E540" t="s">
        <v>85</v>
      </c>
      <c r="F540">
        <v>218</v>
      </c>
      <c r="G540">
        <v>116</v>
      </c>
      <c r="H540">
        <v>88</v>
      </c>
      <c r="I540">
        <v>64</v>
      </c>
      <c r="J540">
        <v>58</v>
      </c>
      <c r="K540">
        <v>58</v>
      </c>
      <c r="L540">
        <v>0</v>
      </c>
      <c r="M540">
        <v>2020</v>
      </c>
      <c r="N540">
        <f>VLOOKUP(E540, '2020D'!$A$2:$G$395, 2, FALSE)</f>
        <v>257</v>
      </c>
      <c r="O540">
        <f>VLOOKUP(E540, '2020D'!$A$2:$G$355, 3, FALSE)</f>
        <v>18903</v>
      </c>
      <c r="P540">
        <f>_2020[[#This Row],[最低排名]]-_2020[[#This Row],[同分人数]]+1</f>
        <v>18647</v>
      </c>
      <c r="Q540">
        <f>IF(O540&gt;=开始!$B$6, 1, 0)</f>
        <v>1</v>
      </c>
      <c r="R540">
        <f>_2020[[#This Row],[最低排名]]-开始!$B$6</f>
        <v>18903</v>
      </c>
    </row>
    <row r="541" spans="1:18">
      <c r="A541">
        <v>45304</v>
      </c>
      <c r="B541" t="s">
        <v>691</v>
      </c>
      <c r="C541" t="str">
        <f t="shared" si="16"/>
        <v>扬州大学</v>
      </c>
      <c r="D541" t="str">
        <f t="shared" si="17"/>
        <v>04</v>
      </c>
      <c r="E541" t="s">
        <v>81</v>
      </c>
      <c r="F541">
        <v>205</v>
      </c>
      <c r="G541">
        <v>107</v>
      </c>
      <c r="H541">
        <v>113</v>
      </c>
      <c r="I541">
        <v>61</v>
      </c>
      <c r="J541">
        <v>61</v>
      </c>
      <c r="K541">
        <v>52</v>
      </c>
      <c r="L541">
        <v>0</v>
      </c>
      <c r="M541">
        <v>2020</v>
      </c>
      <c r="N541">
        <f>VLOOKUP(E541, '2020D'!$A$2:$G$395, 2, FALSE)</f>
        <v>233</v>
      </c>
      <c r="O541">
        <f>VLOOKUP(E541, '2020D'!$A$2:$G$355, 3, FALSE)</f>
        <v>17440</v>
      </c>
      <c r="P541">
        <f>_2020[[#This Row],[最低排名]]-_2020[[#This Row],[同分人数]]+1</f>
        <v>17208</v>
      </c>
      <c r="Q541">
        <f>IF(O541&gt;=开始!$B$6, 1, 0)</f>
        <v>1</v>
      </c>
      <c r="R541">
        <f>_2020[[#This Row],[最低排名]]-开始!$B$6</f>
        <v>17440</v>
      </c>
    </row>
    <row r="542" spans="1:18">
      <c r="A542">
        <v>45401</v>
      </c>
      <c r="B542" t="s">
        <v>692</v>
      </c>
      <c r="C542" t="str">
        <f t="shared" si="16"/>
        <v>南京工程</v>
      </c>
      <c r="D542" t="str">
        <f t="shared" si="17"/>
        <v>01</v>
      </c>
      <c r="E542" t="s">
        <v>412</v>
      </c>
      <c r="F542">
        <v>179</v>
      </c>
      <c r="G542">
        <v>94</v>
      </c>
      <c r="H542">
        <v>67</v>
      </c>
      <c r="I542">
        <v>58</v>
      </c>
      <c r="J542">
        <v>58</v>
      </c>
      <c r="K542">
        <v>55</v>
      </c>
      <c r="L542">
        <v>0</v>
      </c>
      <c r="M542">
        <v>2020</v>
      </c>
      <c r="N542">
        <f>VLOOKUP(E542, '2020D'!$A$2:$G$395, 2, FALSE)</f>
        <v>155</v>
      </c>
      <c r="O542">
        <f>VLOOKUP(E542, '2020D'!$A$2:$G$355, 3, FALSE)</f>
        <v>33593</v>
      </c>
      <c r="P542">
        <f>_2020[[#This Row],[最低排名]]-_2020[[#This Row],[同分人数]]+1</f>
        <v>33439</v>
      </c>
      <c r="Q542">
        <f>IF(O542&gt;=开始!$B$6, 1, 0)</f>
        <v>1</v>
      </c>
      <c r="R542">
        <f>_2020[[#This Row],[最低排名]]-开始!$B$6</f>
        <v>33593</v>
      </c>
    </row>
    <row r="543" spans="1:18">
      <c r="A543">
        <v>45402</v>
      </c>
      <c r="B543" t="s">
        <v>693</v>
      </c>
      <c r="C543" t="str">
        <f t="shared" si="16"/>
        <v>南京工程</v>
      </c>
      <c r="D543" t="str">
        <f t="shared" si="17"/>
        <v>02</v>
      </c>
      <c r="E543" t="s">
        <v>182</v>
      </c>
      <c r="F543">
        <v>207</v>
      </c>
      <c r="G543">
        <v>112</v>
      </c>
      <c r="H543">
        <v>83</v>
      </c>
      <c r="I543">
        <v>64</v>
      </c>
      <c r="J543">
        <v>58</v>
      </c>
      <c r="K543">
        <v>49</v>
      </c>
      <c r="L543">
        <v>0</v>
      </c>
      <c r="M543">
        <v>2020</v>
      </c>
      <c r="N543">
        <f>VLOOKUP(E543, '2020D'!$A$2:$G$395, 2, FALSE)</f>
        <v>238</v>
      </c>
      <c r="O543">
        <f>VLOOKUP(E543, '2020D'!$A$2:$G$355, 3, FALSE)</f>
        <v>24759</v>
      </c>
      <c r="P543">
        <f>_2020[[#This Row],[最低排名]]-_2020[[#This Row],[同分人数]]+1</f>
        <v>24522</v>
      </c>
      <c r="Q543">
        <f>IF(O543&gt;=开始!$B$6, 1, 0)</f>
        <v>1</v>
      </c>
      <c r="R543">
        <f>_2020[[#This Row],[最低排名]]-开始!$B$6</f>
        <v>24759</v>
      </c>
    </row>
    <row r="544" spans="1:18">
      <c r="A544">
        <v>45403</v>
      </c>
      <c r="B544" t="s">
        <v>694</v>
      </c>
      <c r="C544" t="str">
        <f t="shared" si="16"/>
        <v>南京工程</v>
      </c>
      <c r="D544" t="str">
        <f t="shared" si="17"/>
        <v>03</v>
      </c>
      <c r="E544" t="s">
        <v>1542</v>
      </c>
      <c r="F544">
        <v>187</v>
      </c>
      <c r="G544">
        <v>97</v>
      </c>
      <c r="H544">
        <v>82</v>
      </c>
      <c r="I544">
        <v>46</v>
      </c>
      <c r="J544">
        <v>43</v>
      </c>
      <c r="K544">
        <v>43</v>
      </c>
      <c r="L544">
        <v>0</v>
      </c>
      <c r="M544">
        <v>2020</v>
      </c>
      <c r="N544">
        <f>VLOOKUP(E544, '2020D'!$A$2:$G$395, 2, FALSE)</f>
        <v>135</v>
      </c>
      <c r="O544">
        <f>VLOOKUP(E544, '2020D'!$A$2:$G$355, 3, FALSE)</f>
        <v>36290</v>
      </c>
      <c r="P544">
        <f>_2020[[#This Row],[最低排名]]-_2020[[#This Row],[同分人数]]+1</f>
        <v>36156</v>
      </c>
      <c r="Q544">
        <f>IF(O544&gt;=开始!$B$6, 1, 0)</f>
        <v>1</v>
      </c>
      <c r="R544">
        <f>_2020[[#This Row],[最低排名]]-开始!$B$6</f>
        <v>36290</v>
      </c>
    </row>
    <row r="545" spans="1:18">
      <c r="A545">
        <v>45501</v>
      </c>
      <c r="B545" t="s">
        <v>695</v>
      </c>
      <c r="C545" t="str">
        <f t="shared" si="16"/>
        <v>南京审计</v>
      </c>
      <c r="D545" t="str">
        <f t="shared" si="17"/>
        <v>01</v>
      </c>
      <c r="E545" t="s">
        <v>450</v>
      </c>
      <c r="F545">
        <v>202</v>
      </c>
      <c r="G545">
        <v>103</v>
      </c>
      <c r="H545">
        <v>112</v>
      </c>
      <c r="I545">
        <v>64</v>
      </c>
      <c r="J545">
        <v>58</v>
      </c>
      <c r="K545">
        <v>58</v>
      </c>
      <c r="L545">
        <v>0</v>
      </c>
      <c r="M545">
        <v>2020</v>
      </c>
      <c r="N545">
        <f>VLOOKUP(E545, '2020D'!$A$2:$G$395, 2, FALSE)</f>
        <v>220</v>
      </c>
      <c r="O545">
        <f>VLOOKUP(E545, '2020D'!$A$2:$G$355, 3, FALSE)</f>
        <v>16961</v>
      </c>
      <c r="P545">
        <f>_2020[[#This Row],[最低排名]]-_2020[[#This Row],[同分人数]]+1</f>
        <v>16742</v>
      </c>
      <c r="Q545">
        <f>IF(O545&gt;=开始!$B$6, 1, 0)</f>
        <v>1</v>
      </c>
      <c r="R545">
        <f>_2020[[#This Row],[最低排名]]-开始!$B$6</f>
        <v>16961</v>
      </c>
    </row>
    <row r="546" spans="1:18">
      <c r="A546">
        <v>45502</v>
      </c>
      <c r="B546" t="s">
        <v>696</v>
      </c>
      <c r="C546" t="str">
        <f t="shared" si="16"/>
        <v>南京审计</v>
      </c>
      <c r="D546" t="str">
        <f t="shared" si="17"/>
        <v>02</v>
      </c>
      <c r="E546" t="s">
        <v>1534</v>
      </c>
      <c r="F546">
        <v>194</v>
      </c>
      <c r="G546">
        <v>107</v>
      </c>
      <c r="H546">
        <v>53</v>
      </c>
      <c r="I546">
        <v>58</v>
      </c>
      <c r="J546">
        <v>49</v>
      </c>
      <c r="K546">
        <v>46</v>
      </c>
      <c r="L546">
        <v>0</v>
      </c>
      <c r="M546">
        <v>2020</v>
      </c>
      <c r="N546">
        <f>VLOOKUP(E546, '2020D'!$A$2:$G$395, 2, FALSE)</f>
        <v>147</v>
      </c>
      <c r="O546">
        <f>VLOOKUP(E546, '2020D'!$A$2:$G$355, 3, FALSE)</f>
        <v>36437</v>
      </c>
      <c r="P546">
        <f>_2020[[#This Row],[最低排名]]-_2020[[#This Row],[同分人数]]+1</f>
        <v>36291</v>
      </c>
      <c r="Q546">
        <f>IF(O546&gt;=开始!$B$6, 1, 0)</f>
        <v>1</v>
      </c>
      <c r="R546">
        <f>_2020[[#This Row],[最低排名]]-开始!$B$6</f>
        <v>36437</v>
      </c>
    </row>
    <row r="547" spans="1:18">
      <c r="A547">
        <v>45503</v>
      </c>
      <c r="B547" t="s">
        <v>697</v>
      </c>
      <c r="C547" t="str">
        <f t="shared" si="16"/>
        <v>南京审计</v>
      </c>
      <c r="D547" t="str">
        <f t="shared" si="17"/>
        <v>03</v>
      </c>
      <c r="E547" t="s">
        <v>122</v>
      </c>
      <c r="F547">
        <v>205</v>
      </c>
      <c r="G547">
        <v>109</v>
      </c>
      <c r="H547">
        <v>112</v>
      </c>
      <c r="I547">
        <v>67</v>
      </c>
      <c r="J547">
        <v>61</v>
      </c>
      <c r="K547">
        <v>61</v>
      </c>
      <c r="L547">
        <v>0</v>
      </c>
      <c r="M547">
        <v>2020</v>
      </c>
      <c r="N547">
        <f>VLOOKUP(E547, '2020D'!$A$2:$G$395, 2, FALSE)</f>
        <v>252</v>
      </c>
      <c r="O547">
        <f>VLOOKUP(E547, '2020D'!$A$2:$G$355, 3, FALSE)</f>
        <v>14212</v>
      </c>
      <c r="P547">
        <f>_2020[[#This Row],[最低排名]]-_2020[[#This Row],[同分人数]]+1</f>
        <v>13961</v>
      </c>
      <c r="Q547">
        <f>IF(O547&gt;=开始!$B$6, 1, 0)</f>
        <v>1</v>
      </c>
      <c r="R547">
        <f>_2020[[#This Row],[最低排名]]-开始!$B$6</f>
        <v>14212</v>
      </c>
    </row>
    <row r="548" spans="1:18">
      <c r="A548">
        <v>45601</v>
      </c>
      <c r="B548" t="s">
        <v>698</v>
      </c>
      <c r="C548" t="str">
        <f t="shared" si="16"/>
        <v>江苏理工</v>
      </c>
      <c r="D548" t="str">
        <f t="shared" si="17"/>
        <v>01</v>
      </c>
      <c r="E548" t="s">
        <v>170</v>
      </c>
      <c r="F548">
        <v>191</v>
      </c>
      <c r="G548">
        <v>99</v>
      </c>
      <c r="H548">
        <v>94</v>
      </c>
      <c r="I548">
        <v>61</v>
      </c>
      <c r="J548">
        <v>55</v>
      </c>
      <c r="K548">
        <v>52</v>
      </c>
      <c r="L548">
        <v>0</v>
      </c>
      <c r="M548">
        <v>2020</v>
      </c>
      <c r="N548">
        <f>VLOOKUP(E548, '2020D'!$A$2:$G$395, 2, FALSE)</f>
        <v>256</v>
      </c>
      <c r="O548">
        <f>VLOOKUP(E548, '2020D'!$A$2:$G$355, 3, FALSE)</f>
        <v>26575</v>
      </c>
      <c r="P548">
        <f>_2020[[#This Row],[最低排名]]-_2020[[#This Row],[同分人数]]+1</f>
        <v>26320</v>
      </c>
      <c r="Q548">
        <f>IF(O548&gt;=开始!$B$6, 1, 0)</f>
        <v>1</v>
      </c>
      <c r="R548">
        <f>_2020[[#This Row],[最低排名]]-开始!$B$6</f>
        <v>26575</v>
      </c>
    </row>
    <row r="549" spans="1:18">
      <c r="A549">
        <v>45602</v>
      </c>
      <c r="B549" t="s">
        <v>699</v>
      </c>
      <c r="C549" t="str">
        <f t="shared" si="16"/>
        <v>江苏理工</v>
      </c>
      <c r="D549" t="str">
        <f t="shared" si="17"/>
        <v>02</v>
      </c>
      <c r="E549" t="s">
        <v>389</v>
      </c>
      <c r="F549">
        <v>192</v>
      </c>
      <c r="G549">
        <v>100</v>
      </c>
      <c r="H549">
        <v>95</v>
      </c>
      <c r="I549">
        <v>64</v>
      </c>
      <c r="J549">
        <v>52</v>
      </c>
      <c r="K549">
        <v>49</v>
      </c>
      <c r="L549">
        <v>0</v>
      </c>
      <c r="M549">
        <v>2020</v>
      </c>
      <c r="N549">
        <f>VLOOKUP(E549, '2020D'!$A$2:$G$395, 2, FALSE)</f>
        <v>201</v>
      </c>
      <c r="O549">
        <f>VLOOKUP(E549, '2020D'!$A$2:$G$355, 3, FALSE)</f>
        <v>26776</v>
      </c>
      <c r="P549">
        <f>_2020[[#This Row],[最低排名]]-_2020[[#This Row],[同分人数]]+1</f>
        <v>26576</v>
      </c>
      <c r="Q549">
        <f>IF(O549&gt;=开始!$B$6, 1, 0)</f>
        <v>1</v>
      </c>
      <c r="R549">
        <f>_2020[[#This Row],[最低排名]]-开始!$B$6</f>
        <v>26776</v>
      </c>
    </row>
    <row r="550" spans="1:18">
      <c r="A550">
        <v>45603</v>
      </c>
      <c r="B550" t="s">
        <v>700</v>
      </c>
      <c r="C550" t="str">
        <f t="shared" si="16"/>
        <v>江苏理工</v>
      </c>
      <c r="D550" t="str">
        <f t="shared" si="17"/>
        <v>03</v>
      </c>
      <c r="E550" t="s">
        <v>320</v>
      </c>
      <c r="F550">
        <v>191</v>
      </c>
      <c r="G550">
        <v>102</v>
      </c>
      <c r="H550">
        <v>54</v>
      </c>
      <c r="I550">
        <v>61</v>
      </c>
      <c r="J550">
        <v>55</v>
      </c>
      <c r="K550">
        <v>49</v>
      </c>
      <c r="L550">
        <v>0</v>
      </c>
      <c r="M550">
        <v>2020</v>
      </c>
      <c r="N550">
        <f>VLOOKUP(E550, '2020D'!$A$2:$G$395, 2, FALSE)</f>
        <v>168</v>
      </c>
      <c r="O550">
        <f>VLOOKUP(E550, '2020D'!$A$2:$G$355, 3, FALSE)</f>
        <v>34767</v>
      </c>
      <c r="P550">
        <f>_2020[[#This Row],[最低排名]]-_2020[[#This Row],[同分人数]]+1</f>
        <v>34600</v>
      </c>
      <c r="Q550">
        <f>IF(O550&gt;=开始!$B$6, 1, 0)</f>
        <v>1</v>
      </c>
      <c r="R550">
        <f>_2020[[#This Row],[最低排名]]-开始!$B$6</f>
        <v>34767</v>
      </c>
    </row>
    <row r="551" spans="1:18">
      <c r="A551">
        <v>45701</v>
      </c>
      <c r="B551" t="s">
        <v>702</v>
      </c>
      <c r="C551" t="str">
        <f t="shared" si="16"/>
        <v>江苏海大</v>
      </c>
      <c r="D551" t="str">
        <f t="shared" si="17"/>
        <v>01</v>
      </c>
      <c r="E551" t="s">
        <v>389</v>
      </c>
      <c r="F551">
        <v>199</v>
      </c>
      <c r="G551">
        <v>103</v>
      </c>
      <c r="H551">
        <v>76</v>
      </c>
      <c r="I551">
        <v>64</v>
      </c>
      <c r="J551">
        <v>61</v>
      </c>
      <c r="K551">
        <v>52</v>
      </c>
      <c r="L551">
        <v>0</v>
      </c>
      <c r="M551">
        <v>2020</v>
      </c>
      <c r="N551">
        <f>VLOOKUP(E551, '2020D'!$A$2:$G$395, 2, FALSE)</f>
        <v>201</v>
      </c>
      <c r="O551">
        <f>VLOOKUP(E551, '2020D'!$A$2:$G$355, 3, FALSE)</f>
        <v>26776</v>
      </c>
      <c r="P551">
        <f>_2020[[#This Row],[最低排名]]-_2020[[#This Row],[同分人数]]+1</f>
        <v>26576</v>
      </c>
      <c r="Q551">
        <f>IF(O551&gt;=开始!$B$6, 1, 0)</f>
        <v>1</v>
      </c>
      <c r="R551">
        <f>_2020[[#This Row],[最低排名]]-开始!$B$6</f>
        <v>26776</v>
      </c>
    </row>
    <row r="552" spans="1:18">
      <c r="A552">
        <v>45702</v>
      </c>
      <c r="B552" t="s">
        <v>703</v>
      </c>
      <c r="C552" t="str">
        <f t="shared" si="16"/>
        <v>江苏海大</v>
      </c>
      <c r="D552" t="str">
        <f t="shared" si="17"/>
        <v>02</v>
      </c>
      <c r="E552" t="s">
        <v>209</v>
      </c>
      <c r="F552">
        <v>176</v>
      </c>
      <c r="G552">
        <v>88</v>
      </c>
      <c r="H552">
        <v>77</v>
      </c>
      <c r="I552">
        <v>58</v>
      </c>
      <c r="J552">
        <v>58</v>
      </c>
      <c r="K552">
        <v>46</v>
      </c>
      <c r="L552">
        <v>0</v>
      </c>
      <c r="M552">
        <v>2020</v>
      </c>
      <c r="N552">
        <f>VLOOKUP(E552, '2020D'!$A$2:$G$395, 2, FALSE)</f>
        <v>163</v>
      </c>
      <c r="O552">
        <f>VLOOKUP(E552, '2020D'!$A$2:$G$355, 3, FALSE)</f>
        <v>33931</v>
      </c>
      <c r="P552">
        <f>_2020[[#This Row],[最低排名]]-_2020[[#This Row],[同分人数]]+1</f>
        <v>33769</v>
      </c>
      <c r="Q552">
        <f>IF(O552&gt;=开始!$B$6, 1, 0)</f>
        <v>1</v>
      </c>
      <c r="R552">
        <f>_2020[[#This Row],[最低排名]]-开始!$B$6</f>
        <v>33931</v>
      </c>
    </row>
    <row r="553" spans="1:18">
      <c r="A553">
        <v>45703</v>
      </c>
      <c r="B553" t="s">
        <v>1772</v>
      </c>
      <c r="C553" t="str">
        <f t="shared" si="16"/>
        <v>江苏海大</v>
      </c>
      <c r="D553" t="str">
        <f t="shared" si="17"/>
        <v>03</v>
      </c>
      <c r="E553" t="s">
        <v>312</v>
      </c>
      <c r="F553">
        <v>212</v>
      </c>
      <c r="G553">
        <v>107</v>
      </c>
      <c r="H553">
        <v>86</v>
      </c>
      <c r="I553">
        <v>58</v>
      </c>
      <c r="J553">
        <v>55</v>
      </c>
      <c r="K553">
        <v>49</v>
      </c>
      <c r="L553">
        <v>0</v>
      </c>
      <c r="M553">
        <v>2020</v>
      </c>
      <c r="N553">
        <f>VLOOKUP(E553, '2020D'!$A$2:$G$395, 2, FALSE)</f>
        <v>235</v>
      </c>
      <c r="O553">
        <f>VLOOKUP(E553, '2020D'!$A$2:$G$355, 3, FALSE)</f>
        <v>24994</v>
      </c>
      <c r="P553">
        <f>_2020[[#This Row],[最低排名]]-_2020[[#This Row],[同分人数]]+1</f>
        <v>24760</v>
      </c>
      <c r="Q553">
        <f>IF(O553&gt;=开始!$B$6, 1, 0)</f>
        <v>1</v>
      </c>
      <c r="R553">
        <f>_2020[[#This Row],[最低排名]]-开始!$B$6</f>
        <v>24994</v>
      </c>
    </row>
    <row r="554" spans="1:18">
      <c r="A554">
        <v>45801</v>
      </c>
      <c r="B554" t="s">
        <v>1773</v>
      </c>
      <c r="C554" t="str">
        <f t="shared" si="16"/>
        <v>南京特教</v>
      </c>
      <c r="D554" t="str">
        <f t="shared" si="17"/>
        <v>01</v>
      </c>
      <c r="E554" t="s">
        <v>184</v>
      </c>
      <c r="F554">
        <v>192</v>
      </c>
      <c r="G554">
        <v>98</v>
      </c>
      <c r="H554">
        <v>109</v>
      </c>
      <c r="I554">
        <v>55</v>
      </c>
      <c r="J554">
        <v>49</v>
      </c>
      <c r="K554">
        <v>46</v>
      </c>
      <c r="L554">
        <v>0</v>
      </c>
      <c r="M554">
        <v>2020</v>
      </c>
      <c r="N554">
        <f>VLOOKUP(E554, '2020D'!$A$2:$G$395, 2, FALSE)</f>
        <v>212</v>
      </c>
      <c r="O554">
        <f>VLOOKUP(E554, '2020D'!$A$2:$G$355, 3, FALSE)</f>
        <v>26988</v>
      </c>
      <c r="P554">
        <f>_2020[[#This Row],[最低排名]]-_2020[[#This Row],[同分人数]]+1</f>
        <v>26777</v>
      </c>
      <c r="Q554">
        <f>IF(O554&gt;=开始!$B$6, 1, 0)</f>
        <v>1</v>
      </c>
      <c r="R554">
        <f>_2020[[#This Row],[最低排名]]-开始!$B$6</f>
        <v>26988</v>
      </c>
    </row>
    <row r="555" spans="1:18">
      <c r="A555">
        <v>45802</v>
      </c>
      <c r="B555" t="s">
        <v>1774</v>
      </c>
      <c r="C555" t="str">
        <f t="shared" si="16"/>
        <v>南京特教</v>
      </c>
      <c r="D555" t="str">
        <f t="shared" si="17"/>
        <v>02</v>
      </c>
      <c r="E555" t="s">
        <v>408</v>
      </c>
      <c r="F555">
        <v>196</v>
      </c>
      <c r="G555">
        <v>116</v>
      </c>
      <c r="H555">
        <v>85</v>
      </c>
      <c r="I555">
        <v>46</v>
      </c>
      <c r="J555">
        <v>46</v>
      </c>
      <c r="K555">
        <v>46</v>
      </c>
      <c r="L555">
        <v>0</v>
      </c>
      <c r="M555">
        <v>2020</v>
      </c>
      <c r="N555">
        <f>VLOOKUP(E555, '2020D'!$A$2:$G$395, 2, FALSE)</f>
        <v>199</v>
      </c>
      <c r="O555">
        <f>VLOOKUP(E555, '2020D'!$A$2:$G$355, 3, FALSE)</f>
        <v>33254</v>
      </c>
      <c r="P555">
        <f>_2020[[#This Row],[最低排名]]-_2020[[#This Row],[同分人数]]+1</f>
        <v>33056</v>
      </c>
      <c r="Q555">
        <f>IF(O555&gt;=开始!$B$6, 1, 0)</f>
        <v>1</v>
      </c>
      <c r="R555">
        <f>_2020[[#This Row],[最低排名]]-开始!$B$6</f>
        <v>33254</v>
      </c>
    </row>
    <row r="556" spans="1:18">
      <c r="A556">
        <v>45901</v>
      </c>
      <c r="B556" t="s">
        <v>706</v>
      </c>
      <c r="C556" t="str">
        <f t="shared" si="16"/>
        <v>南通理工</v>
      </c>
      <c r="D556" t="str">
        <f t="shared" si="17"/>
        <v>01</v>
      </c>
      <c r="E556" t="s">
        <v>585</v>
      </c>
      <c r="F556">
        <v>195</v>
      </c>
      <c r="G556">
        <v>108</v>
      </c>
      <c r="H556">
        <v>65</v>
      </c>
      <c r="I556">
        <v>58</v>
      </c>
      <c r="J556">
        <v>55</v>
      </c>
      <c r="K556">
        <v>43</v>
      </c>
      <c r="L556">
        <v>0</v>
      </c>
      <c r="M556">
        <v>2020</v>
      </c>
      <c r="N556">
        <f>VLOOKUP(E556, '2020D'!$A$2:$G$395, 2, FALSE)</f>
        <v>175</v>
      </c>
      <c r="O556">
        <f>VLOOKUP(E556, '2020D'!$A$2:$G$355, 3, FALSE)</f>
        <v>33768</v>
      </c>
      <c r="P556">
        <f>_2020[[#This Row],[最低排名]]-_2020[[#This Row],[同分人数]]+1</f>
        <v>33594</v>
      </c>
      <c r="Q556">
        <f>IF(O556&gt;=开始!$B$6, 1, 0)</f>
        <v>1</v>
      </c>
      <c r="R556">
        <f>_2020[[#This Row],[最低排名]]-开始!$B$6</f>
        <v>33768</v>
      </c>
    </row>
    <row r="557" spans="1:18">
      <c r="A557">
        <v>45902</v>
      </c>
      <c r="B557" t="s">
        <v>707</v>
      </c>
      <c r="C557" t="str">
        <f t="shared" si="16"/>
        <v>南通理工</v>
      </c>
      <c r="D557" t="str">
        <f t="shared" si="17"/>
        <v>02</v>
      </c>
      <c r="E557" t="s">
        <v>738</v>
      </c>
      <c r="F557">
        <v>195</v>
      </c>
      <c r="G557">
        <v>103</v>
      </c>
      <c r="H557">
        <v>70</v>
      </c>
      <c r="I557">
        <v>52</v>
      </c>
      <c r="J557">
        <v>49</v>
      </c>
      <c r="K557">
        <v>46</v>
      </c>
      <c r="L557">
        <v>0</v>
      </c>
      <c r="M557">
        <v>2020</v>
      </c>
      <c r="N557">
        <f>VLOOKUP(E557, '2020D'!$A$2:$G$395, 2, FALSE)</f>
        <v>148</v>
      </c>
      <c r="O557">
        <f>VLOOKUP(E557, '2020D'!$A$2:$G$355, 3, FALSE)</f>
        <v>34430</v>
      </c>
      <c r="P557">
        <f>_2020[[#This Row],[最低排名]]-_2020[[#This Row],[同分人数]]+1</f>
        <v>34283</v>
      </c>
      <c r="Q557">
        <f>IF(O557&gt;=开始!$B$6, 1, 0)</f>
        <v>1</v>
      </c>
      <c r="R557">
        <f>_2020[[#This Row],[最低排名]]-开始!$B$6</f>
        <v>34430</v>
      </c>
    </row>
    <row r="558" spans="1:18">
      <c r="A558">
        <v>46001</v>
      </c>
      <c r="B558" t="s">
        <v>708</v>
      </c>
      <c r="C558" t="str">
        <f t="shared" si="16"/>
        <v>东南成贤</v>
      </c>
      <c r="D558" t="str">
        <f t="shared" si="17"/>
        <v>01</v>
      </c>
      <c r="E558" t="s">
        <v>354</v>
      </c>
      <c r="F558">
        <v>210</v>
      </c>
      <c r="G558">
        <v>110</v>
      </c>
      <c r="H558">
        <v>80</v>
      </c>
      <c r="I558">
        <v>49</v>
      </c>
      <c r="J558">
        <v>46</v>
      </c>
      <c r="K558">
        <v>43</v>
      </c>
      <c r="L558">
        <v>0</v>
      </c>
      <c r="M558">
        <v>2020</v>
      </c>
      <c r="N558">
        <f>VLOOKUP(E558, '2020D'!$A$2:$G$395, 2, FALSE)</f>
        <v>178</v>
      </c>
      <c r="O558">
        <f>VLOOKUP(E558, '2020D'!$A$2:$G$355, 3, FALSE)</f>
        <v>31609</v>
      </c>
      <c r="P558">
        <f>_2020[[#This Row],[最低排名]]-_2020[[#This Row],[同分人数]]+1</f>
        <v>31432</v>
      </c>
      <c r="Q558">
        <f>IF(O558&gt;=开始!$B$6, 1, 0)</f>
        <v>1</v>
      </c>
      <c r="R558">
        <f>_2020[[#This Row],[最低排名]]-开始!$B$6</f>
        <v>31609</v>
      </c>
    </row>
    <row r="559" spans="1:18">
      <c r="A559">
        <v>46002</v>
      </c>
      <c r="B559" t="s">
        <v>709</v>
      </c>
      <c r="C559" t="str">
        <f t="shared" si="16"/>
        <v>东南成贤</v>
      </c>
      <c r="D559" t="str">
        <f t="shared" si="17"/>
        <v>02</v>
      </c>
      <c r="E559" t="s">
        <v>205</v>
      </c>
      <c r="F559">
        <v>208</v>
      </c>
      <c r="G559">
        <v>107</v>
      </c>
      <c r="H559">
        <v>78</v>
      </c>
      <c r="I559">
        <v>46</v>
      </c>
      <c r="J559">
        <v>43</v>
      </c>
      <c r="K559">
        <v>43</v>
      </c>
      <c r="L559">
        <v>0</v>
      </c>
      <c r="M559">
        <v>2020</v>
      </c>
      <c r="N559">
        <f>VLOOKUP(E559, '2020D'!$A$2:$G$395, 2, FALSE)</f>
        <v>184</v>
      </c>
      <c r="O559">
        <f>VLOOKUP(E559, '2020D'!$A$2:$G$355, 3, FALSE)</f>
        <v>33438</v>
      </c>
      <c r="P559">
        <f>_2020[[#This Row],[最低排名]]-_2020[[#This Row],[同分人数]]+1</f>
        <v>33255</v>
      </c>
      <c r="Q559">
        <f>IF(O559&gt;=开始!$B$6, 1, 0)</f>
        <v>1</v>
      </c>
      <c r="R559">
        <f>_2020[[#This Row],[最低排名]]-开始!$B$6</f>
        <v>33438</v>
      </c>
    </row>
    <row r="560" spans="1:18">
      <c r="A560">
        <v>46003</v>
      </c>
      <c r="B560" t="s">
        <v>1572</v>
      </c>
      <c r="C560" t="str">
        <f t="shared" si="16"/>
        <v>东南成贤</v>
      </c>
      <c r="D560" t="str">
        <f t="shared" si="17"/>
        <v>03</v>
      </c>
      <c r="E560" t="s">
        <v>479</v>
      </c>
      <c r="F560">
        <v>200</v>
      </c>
      <c r="G560">
        <v>103</v>
      </c>
      <c r="H560">
        <v>75</v>
      </c>
      <c r="I560">
        <v>58</v>
      </c>
      <c r="J560">
        <v>46</v>
      </c>
      <c r="K560">
        <v>43</v>
      </c>
      <c r="L560">
        <v>0</v>
      </c>
      <c r="M560">
        <v>2020</v>
      </c>
      <c r="N560">
        <f>VLOOKUP(E560, '2020D'!$A$2:$G$395, 2, FALSE)</f>
        <v>175</v>
      </c>
      <c r="O560">
        <f>VLOOKUP(E560, '2020D'!$A$2:$G$355, 3, FALSE)</f>
        <v>32698</v>
      </c>
      <c r="P560">
        <f>_2020[[#This Row],[最低排名]]-_2020[[#This Row],[同分人数]]+1</f>
        <v>32524</v>
      </c>
      <c r="Q560">
        <f>IF(O560&gt;=开始!$B$6, 1, 0)</f>
        <v>1</v>
      </c>
      <c r="R560">
        <f>_2020[[#This Row],[最低排名]]-开始!$B$6</f>
        <v>32698</v>
      </c>
    </row>
    <row r="561" spans="1:18">
      <c r="A561">
        <v>46101</v>
      </c>
      <c r="B561" t="s">
        <v>710</v>
      </c>
      <c r="C561" t="str">
        <f t="shared" si="16"/>
        <v>太湖学院</v>
      </c>
      <c r="D561" t="str">
        <f t="shared" si="17"/>
        <v>01</v>
      </c>
      <c r="E561" t="s">
        <v>56</v>
      </c>
      <c r="F561">
        <v>186</v>
      </c>
      <c r="G561">
        <v>105</v>
      </c>
      <c r="H561">
        <v>72</v>
      </c>
      <c r="I561">
        <v>61</v>
      </c>
      <c r="J561">
        <v>49</v>
      </c>
      <c r="K561">
        <v>46</v>
      </c>
      <c r="L561">
        <v>0</v>
      </c>
      <c r="M561">
        <v>2020</v>
      </c>
      <c r="N561">
        <f>VLOOKUP(E561, '2020D'!$A$2:$G$395, 2, FALSE)</f>
        <v>168</v>
      </c>
      <c r="O561">
        <f>VLOOKUP(E561, '2020D'!$A$2:$G$355, 3, FALSE)</f>
        <v>34099</v>
      </c>
      <c r="P561">
        <f>_2020[[#This Row],[最低排名]]-_2020[[#This Row],[同分人数]]+1</f>
        <v>33932</v>
      </c>
      <c r="Q561">
        <f>IF(O561&gt;=开始!$B$6, 1, 0)</f>
        <v>1</v>
      </c>
      <c r="R561">
        <f>_2020[[#This Row],[最低排名]]-开始!$B$6</f>
        <v>34099</v>
      </c>
    </row>
    <row r="562" spans="1:18">
      <c r="A562">
        <v>46102</v>
      </c>
      <c r="B562" t="s">
        <v>1775</v>
      </c>
      <c r="C562" t="str">
        <f t="shared" si="16"/>
        <v>太湖学院</v>
      </c>
      <c r="D562" t="str">
        <f t="shared" si="17"/>
        <v>02</v>
      </c>
      <c r="E562" t="s">
        <v>1629</v>
      </c>
      <c r="M562">
        <v>2020</v>
      </c>
      <c r="N562" t="e">
        <f>VLOOKUP(E562, '2020D'!$A$2:$G$395, 2, FALSE)</f>
        <v>#N/A</v>
      </c>
      <c r="O562" t="e">
        <f>VLOOKUP(E562, '2020D'!$A$2:$G$355, 3, FALSE)</f>
        <v>#N/A</v>
      </c>
      <c r="P562" t="e">
        <f>_2020[[#This Row],[最低排名]]-_2020[[#This Row],[同分人数]]+1</f>
        <v>#N/A</v>
      </c>
      <c r="Q562" t="e">
        <f>IF(O562&gt;=开始!$B$6, 1, 0)</f>
        <v>#N/A</v>
      </c>
      <c r="R562" t="e">
        <f>_2020[[#This Row],[最低排名]]-开始!$B$6</f>
        <v>#N/A</v>
      </c>
    </row>
    <row r="563" spans="1:18">
      <c r="A563">
        <v>46201</v>
      </c>
      <c r="B563" t="s">
        <v>711</v>
      </c>
      <c r="C563" t="str">
        <f t="shared" si="16"/>
        <v>南理紫金</v>
      </c>
      <c r="D563" t="str">
        <f t="shared" si="17"/>
        <v>01</v>
      </c>
      <c r="E563" t="s">
        <v>752</v>
      </c>
      <c r="F563">
        <v>185</v>
      </c>
      <c r="G563">
        <v>98</v>
      </c>
      <c r="H563">
        <v>72</v>
      </c>
      <c r="I563">
        <v>64</v>
      </c>
      <c r="J563">
        <v>58</v>
      </c>
      <c r="K563">
        <v>46</v>
      </c>
      <c r="L563">
        <v>0</v>
      </c>
      <c r="M563">
        <v>2020</v>
      </c>
      <c r="N563">
        <f>VLOOKUP(E563, '2020D'!$A$2:$G$395, 2, FALSE)</f>
        <v>186</v>
      </c>
      <c r="O563">
        <f>VLOOKUP(E563, '2020D'!$A$2:$G$355, 3, FALSE)</f>
        <v>32154</v>
      </c>
      <c r="P563">
        <f>_2020[[#This Row],[最低排名]]-_2020[[#This Row],[同分人数]]+1</f>
        <v>31969</v>
      </c>
      <c r="Q563">
        <f>IF(O563&gt;=开始!$B$6, 1, 0)</f>
        <v>1</v>
      </c>
      <c r="R563">
        <f>_2020[[#This Row],[最低排名]]-开始!$B$6</f>
        <v>32154</v>
      </c>
    </row>
    <row r="564" spans="1:18">
      <c r="A564">
        <v>46202</v>
      </c>
      <c r="B564" t="s">
        <v>712</v>
      </c>
      <c r="C564" t="str">
        <f t="shared" si="16"/>
        <v>南理紫金</v>
      </c>
      <c r="D564" t="str">
        <f t="shared" si="17"/>
        <v>02</v>
      </c>
      <c r="E564" t="s">
        <v>1533</v>
      </c>
      <c r="F564">
        <v>177</v>
      </c>
      <c r="G564">
        <v>92</v>
      </c>
      <c r="H564">
        <v>87</v>
      </c>
      <c r="I564">
        <v>49</v>
      </c>
      <c r="J564">
        <v>46</v>
      </c>
      <c r="K564">
        <v>43</v>
      </c>
      <c r="L564">
        <v>0</v>
      </c>
      <c r="M564">
        <v>2020</v>
      </c>
      <c r="N564">
        <f>VLOOKUP(E564, '2020D'!$A$2:$G$395, 2, FALSE)</f>
        <v>150</v>
      </c>
      <c r="O564">
        <f>VLOOKUP(E564, '2020D'!$A$2:$G$355, 3, FALSE)</f>
        <v>36155</v>
      </c>
      <c r="P564">
        <f>_2020[[#This Row],[最低排名]]-_2020[[#This Row],[同分人数]]+1</f>
        <v>36006</v>
      </c>
      <c r="Q564">
        <f>IF(O564&gt;=开始!$B$6, 1, 0)</f>
        <v>1</v>
      </c>
      <c r="R564">
        <f>_2020[[#This Row],[最低排名]]-开始!$B$6</f>
        <v>36155</v>
      </c>
    </row>
    <row r="565" spans="1:18">
      <c r="A565">
        <v>46301</v>
      </c>
      <c r="B565" t="s">
        <v>713</v>
      </c>
      <c r="C565" t="str">
        <f t="shared" si="16"/>
        <v>南航金城</v>
      </c>
      <c r="D565" t="str">
        <f t="shared" si="17"/>
        <v>01</v>
      </c>
      <c r="E565" t="s">
        <v>207</v>
      </c>
      <c r="F565">
        <v>181</v>
      </c>
      <c r="G565">
        <v>96</v>
      </c>
      <c r="H565">
        <v>85</v>
      </c>
      <c r="I565">
        <v>55</v>
      </c>
      <c r="J565">
        <v>49</v>
      </c>
      <c r="K565">
        <v>43</v>
      </c>
      <c r="L565">
        <v>0</v>
      </c>
      <c r="M565">
        <v>2020</v>
      </c>
      <c r="N565">
        <f>VLOOKUP(E565, '2020D'!$A$2:$G$395, 2, FALSE)</f>
        <v>183</v>
      </c>
      <c r="O565">
        <f>VLOOKUP(E565, '2020D'!$A$2:$G$355, 3, FALSE)</f>
        <v>34282</v>
      </c>
      <c r="P565">
        <f>_2020[[#This Row],[最低排名]]-_2020[[#This Row],[同分人数]]+1</f>
        <v>34100</v>
      </c>
      <c r="Q565">
        <f>IF(O565&gt;=开始!$B$6, 1, 0)</f>
        <v>1</v>
      </c>
      <c r="R565">
        <f>_2020[[#This Row],[最低排名]]-开始!$B$6</f>
        <v>34282</v>
      </c>
    </row>
    <row r="566" spans="1:18">
      <c r="A566">
        <v>46302</v>
      </c>
      <c r="B566" t="s">
        <v>714</v>
      </c>
      <c r="C566" t="str">
        <f t="shared" si="16"/>
        <v>南航金城</v>
      </c>
      <c r="D566" t="str">
        <f t="shared" si="17"/>
        <v>02</v>
      </c>
      <c r="E566" t="s">
        <v>479</v>
      </c>
      <c r="F566">
        <v>203</v>
      </c>
      <c r="G566">
        <v>104</v>
      </c>
      <c r="H566">
        <v>72</v>
      </c>
      <c r="I566">
        <v>55</v>
      </c>
      <c r="J566">
        <v>49</v>
      </c>
      <c r="K566">
        <v>43</v>
      </c>
      <c r="L566">
        <v>0</v>
      </c>
      <c r="M566">
        <v>2020</v>
      </c>
      <c r="N566">
        <f>VLOOKUP(E566, '2020D'!$A$2:$G$395, 2, FALSE)</f>
        <v>175</v>
      </c>
      <c r="O566">
        <f>VLOOKUP(E566, '2020D'!$A$2:$G$355, 3, FALSE)</f>
        <v>32698</v>
      </c>
      <c r="P566">
        <f>_2020[[#This Row],[最低排名]]-_2020[[#This Row],[同分人数]]+1</f>
        <v>32524</v>
      </c>
      <c r="Q566">
        <f>IF(O566&gt;=开始!$B$6, 1, 0)</f>
        <v>1</v>
      </c>
      <c r="R566">
        <f>_2020[[#This Row],[最低排名]]-开始!$B$6</f>
        <v>32698</v>
      </c>
    </row>
    <row r="567" spans="1:18">
      <c r="A567">
        <v>46401</v>
      </c>
      <c r="B567" t="s">
        <v>715</v>
      </c>
      <c r="C567" t="str">
        <f t="shared" si="16"/>
        <v>南京传媒</v>
      </c>
      <c r="D567" t="str">
        <f t="shared" si="17"/>
        <v>01</v>
      </c>
      <c r="E567" t="s">
        <v>170</v>
      </c>
      <c r="F567">
        <v>189</v>
      </c>
      <c r="G567">
        <v>103</v>
      </c>
      <c r="H567">
        <v>99</v>
      </c>
      <c r="I567">
        <v>64</v>
      </c>
      <c r="J567">
        <v>58</v>
      </c>
      <c r="K567">
        <v>43</v>
      </c>
      <c r="L567">
        <v>0</v>
      </c>
      <c r="M567">
        <v>2020</v>
      </c>
      <c r="N567">
        <f>VLOOKUP(E567, '2020D'!$A$2:$G$395, 2, FALSE)</f>
        <v>256</v>
      </c>
      <c r="O567">
        <f>VLOOKUP(E567, '2020D'!$A$2:$G$355, 3, FALSE)</f>
        <v>26575</v>
      </c>
      <c r="P567">
        <f>_2020[[#This Row],[最低排名]]-_2020[[#This Row],[同分人数]]+1</f>
        <v>26320</v>
      </c>
      <c r="Q567">
        <f>IF(O567&gt;=开始!$B$6, 1, 0)</f>
        <v>1</v>
      </c>
      <c r="R567">
        <f>_2020[[#This Row],[最低排名]]-开始!$B$6</f>
        <v>26575</v>
      </c>
    </row>
    <row r="568" spans="1:18">
      <c r="A568">
        <v>46501</v>
      </c>
      <c r="B568" t="s">
        <v>716</v>
      </c>
      <c r="C568" t="str">
        <f t="shared" si="16"/>
        <v>南师泰州</v>
      </c>
      <c r="D568" t="str">
        <f t="shared" si="17"/>
        <v>01</v>
      </c>
      <c r="E568" t="s">
        <v>381</v>
      </c>
      <c r="F568">
        <v>191</v>
      </c>
      <c r="G568">
        <v>97</v>
      </c>
      <c r="H568">
        <v>85</v>
      </c>
      <c r="I568">
        <v>58</v>
      </c>
      <c r="J568">
        <v>49</v>
      </c>
      <c r="K568">
        <v>46</v>
      </c>
      <c r="L568">
        <v>0</v>
      </c>
      <c r="M568">
        <v>2020</v>
      </c>
      <c r="N568">
        <f>VLOOKUP(E568, '2020D'!$A$2:$G$395, 2, FALSE)</f>
        <v>183</v>
      </c>
      <c r="O568">
        <f>VLOOKUP(E568, '2020D'!$A$2:$G$355, 3, FALSE)</f>
        <v>31431</v>
      </c>
      <c r="P568">
        <f>_2020[[#This Row],[最低排名]]-_2020[[#This Row],[同分人数]]+1</f>
        <v>31249</v>
      </c>
      <c r="Q568">
        <f>IF(O568&gt;=开始!$B$6, 1, 0)</f>
        <v>1</v>
      </c>
      <c r="R568">
        <f>_2020[[#This Row],[最低排名]]-开始!$B$6</f>
        <v>31431</v>
      </c>
    </row>
    <row r="569" spans="1:18">
      <c r="A569">
        <v>46502</v>
      </c>
      <c r="B569" t="s">
        <v>717</v>
      </c>
      <c r="C569" t="str">
        <f t="shared" si="16"/>
        <v>南师泰州</v>
      </c>
      <c r="D569" t="str">
        <f t="shared" si="17"/>
        <v>02</v>
      </c>
      <c r="E569" t="s">
        <v>230</v>
      </c>
      <c r="F569">
        <v>196</v>
      </c>
      <c r="G569">
        <v>98</v>
      </c>
      <c r="H569">
        <v>85</v>
      </c>
      <c r="I569">
        <v>64</v>
      </c>
      <c r="J569">
        <v>49</v>
      </c>
      <c r="K569">
        <v>49</v>
      </c>
      <c r="L569">
        <v>0</v>
      </c>
      <c r="M569">
        <v>2020</v>
      </c>
      <c r="N569">
        <f>VLOOKUP(E569, '2020D'!$A$2:$G$395, 2, FALSE)</f>
        <v>191</v>
      </c>
      <c r="O569">
        <f>VLOOKUP(E569, '2020D'!$A$2:$G$355, 3, FALSE)</f>
        <v>28629</v>
      </c>
      <c r="P569">
        <f>_2020[[#This Row],[最低排名]]-_2020[[#This Row],[同分人数]]+1</f>
        <v>28439</v>
      </c>
      <c r="Q569">
        <f>IF(O569&gt;=开始!$B$6, 1, 0)</f>
        <v>1</v>
      </c>
      <c r="R569">
        <f>_2020[[#This Row],[最低排名]]-开始!$B$6</f>
        <v>28629</v>
      </c>
    </row>
    <row r="570" spans="1:18">
      <c r="A570">
        <v>46503</v>
      </c>
      <c r="B570" t="s">
        <v>1574</v>
      </c>
      <c r="C570" t="str">
        <f t="shared" si="16"/>
        <v>南师泰州</v>
      </c>
      <c r="D570" t="str">
        <f t="shared" si="17"/>
        <v>03</v>
      </c>
      <c r="E570" t="s">
        <v>207</v>
      </c>
      <c r="F570">
        <v>196</v>
      </c>
      <c r="G570">
        <v>101</v>
      </c>
      <c r="H570">
        <v>73</v>
      </c>
      <c r="I570">
        <v>52</v>
      </c>
      <c r="J570">
        <v>46</v>
      </c>
      <c r="K570">
        <v>46</v>
      </c>
      <c r="L570">
        <v>0</v>
      </c>
      <c r="M570">
        <v>2020</v>
      </c>
      <c r="N570">
        <f>VLOOKUP(E570, '2020D'!$A$2:$G$395, 2, FALSE)</f>
        <v>183</v>
      </c>
      <c r="O570">
        <f>VLOOKUP(E570, '2020D'!$A$2:$G$355, 3, FALSE)</f>
        <v>34282</v>
      </c>
      <c r="P570">
        <f>_2020[[#This Row],[最低排名]]-_2020[[#This Row],[同分人数]]+1</f>
        <v>34100</v>
      </c>
      <c r="Q570">
        <f>IF(O570&gt;=开始!$B$6, 1, 0)</f>
        <v>1</v>
      </c>
      <c r="R570">
        <f>_2020[[#This Row],[最低排名]]-开始!$B$6</f>
        <v>34282</v>
      </c>
    </row>
    <row r="571" spans="1:18">
      <c r="A571">
        <v>46504</v>
      </c>
      <c r="B571" t="s">
        <v>1776</v>
      </c>
      <c r="C571" t="str">
        <f t="shared" si="16"/>
        <v>南师泰州</v>
      </c>
      <c r="D571" t="str">
        <f t="shared" si="17"/>
        <v>04</v>
      </c>
      <c r="E571" t="s">
        <v>513</v>
      </c>
      <c r="F571">
        <v>190</v>
      </c>
      <c r="G571">
        <v>98</v>
      </c>
      <c r="H571">
        <v>71</v>
      </c>
      <c r="I571">
        <v>61</v>
      </c>
      <c r="J571">
        <v>49</v>
      </c>
      <c r="K571">
        <v>49</v>
      </c>
      <c r="L571">
        <v>0</v>
      </c>
      <c r="M571">
        <v>2020</v>
      </c>
      <c r="N571">
        <f>VLOOKUP(E571, '2020D'!$A$2:$G$395, 2, FALSE)</f>
        <v>187</v>
      </c>
      <c r="O571">
        <f>VLOOKUP(E571, '2020D'!$A$2:$G$355, 3, FALSE)</f>
        <v>33055</v>
      </c>
      <c r="P571">
        <f>_2020[[#This Row],[最低排名]]-_2020[[#This Row],[同分人数]]+1</f>
        <v>32869</v>
      </c>
      <c r="Q571">
        <f>IF(O571&gt;=开始!$B$6, 1, 0)</f>
        <v>1</v>
      </c>
      <c r="R571">
        <f>_2020[[#This Row],[最低排名]]-开始!$B$6</f>
        <v>33055</v>
      </c>
    </row>
    <row r="572" spans="1:18">
      <c r="A572">
        <v>46601</v>
      </c>
      <c r="B572" t="s">
        <v>718</v>
      </c>
      <c r="C572" t="str">
        <f t="shared" si="16"/>
        <v>南工浦江</v>
      </c>
      <c r="D572" t="str">
        <f t="shared" si="17"/>
        <v>01</v>
      </c>
      <c r="E572" t="s">
        <v>1534</v>
      </c>
      <c r="F572">
        <v>176</v>
      </c>
      <c r="G572">
        <v>89</v>
      </c>
      <c r="H572">
        <v>86</v>
      </c>
      <c r="I572">
        <v>46</v>
      </c>
      <c r="J572">
        <v>46</v>
      </c>
      <c r="K572">
        <v>46</v>
      </c>
      <c r="L572">
        <v>0</v>
      </c>
      <c r="M572">
        <v>2020</v>
      </c>
      <c r="N572">
        <f>VLOOKUP(E572, '2020D'!$A$2:$G$395, 2, FALSE)</f>
        <v>147</v>
      </c>
      <c r="O572">
        <f>VLOOKUP(E572, '2020D'!$A$2:$G$355, 3, FALSE)</f>
        <v>36437</v>
      </c>
      <c r="P572">
        <f>_2020[[#This Row],[最低排名]]-_2020[[#This Row],[同分人数]]+1</f>
        <v>36291</v>
      </c>
      <c r="Q572">
        <f>IF(O572&gt;=开始!$B$6, 1, 0)</f>
        <v>1</v>
      </c>
      <c r="R572">
        <f>_2020[[#This Row],[最低排名]]-开始!$B$6</f>
        <v>36437</v>
      </c>
    </row>
    <row r="573" spans="1:18">
      <c r="A573">
        <v>46602</v>
      </c>
      <c r="B573" t="s">
        <v>719</v>
      </c>
      <c r="C573" t="str">
        <f t="shared" si="16"/>
        <v>南工浦江</v>
      </c>
      <c r="D573" t="str">
        <f t="shared" si="17"/>
        <v>02</v>
      </c>
      <c r="E573" t="s">
        <v>209</v>
      </c>
      <c r="F573">
        <v>190</v>
      </c>
      <c r="G573">
        <v>97</v>
      </c>
      <c r="H573">
        <v>81</v>
      </c>
      <c r="I573">
        <v>52</v>
      </c>
      <c r="J573">
        <v>49</v>
      </c>
      <c r="K573">
        <v>43</v>
      </c>
      <c r="L573">
        <v>0</v>
      </c>
      <c r="M573">
        <v>2020</v>
      </c>
      <c r="N573">
        <f>VLOOKUP(E573, '2020D'!$A$2:$G$395, 2, FALSE)</f>
        <v>163</v>
      </c>
      <c r="O573">
        <f>VLOOKUP(E573, '2020D'!$A$2:$G$355, 3, FALSE)</f>
        <v>33931</v>
      </c>
      <c r="P573">
        <f>_2020[[#This Row],[最低排名]]-_2020[[#This Row],[同分人数]]+1</f>
        <v>33769</v>
      </c>
      <c r="Q573">
        <f>IF(O573&gt;=开始!$B$6, 1, 0)</f>
        <v>1</v>
      </c>
      <c r="R573">
        <f>_2020[[#This Row],[最低排名]]-开始!$B$6</f>
        <v>33931</v>
      </c>
    </row>
    <row r="574" spans="1:18">
      <c r="A574">
        <v>46701</v>
      </c>
      <c r="B574" t="s">
        <v>721</v>
      </c>
      <c r="C574" t="str">
        <f t="shared" si="16"/>
        <v>南医康达</v>
      </c>
      <c r="D574" t="str">
        <f t="shared" si="17"/>
        <v>01</v>
      </c>
      <c r="E574" t="s">
        <v>209</v>
      </c>
      <c r="F574">
        <v>175</v>
      </c>
      <c r="G574">
        <v>96</v>
      </c>
      <c r="H574">
        <v>90</v>
      </c>
      <c r="I574">
        <v>52</v>
      </c>
      <c r="J574">
        <v>49</v>
      </c>
      <c r="K574">
        <v>49</v>
      </c>
      <c r="L574">
        <v>0</v>
      </c>
      <c r="M574">
        <v>2020</v>
      </c>
      <c r="N574">
        <f>VLOOKUP(E574, '2020D'!$A$2:$G$395, 2, FALSE)</f>
        <v>163</v>
      </c>
      <c r="O574">
        <f>VLOOKUP(E574, '2020D'!$A$2:$G$355, 3, FALSE)</f>
        <v>33931</v>
      </c>
      <c r="P574">
        <f>_2020[[#This Row],[最低排名]]-_2020[[#This Row],[同分人数]]+1</f>
        <v>33769</v>
      </c>
      <c r="Q574">
        <f>IF(O574&gt;=开始!$B$6, 1, 0)</f>
        <v>1</v>
      </c>
      <c r="R574">
        <f>_2020[[#This Row],[最低排名]]-开始!$B$6</f>
        <v>33931</v>
      </c>
    </row>
    <row r="575" spans="1:18">
      <c r="A575">
        <v>46702</v>
      </c>
      <c r="B575" t="s">
        <v>722</v>
      </c>
      <c r="C575" t="str">
        <f t="shared" si="16"/>
        <v>南医康达</v>
      </c>
      <c r="D575" t="str">
        <f t="shared" si="17"/>
        <v>02</v>
      </c>
      <c r="E575" t="s">
        <v>381</v>
      </c>
      <c r="F575">
        <v>204</v>
      </c>
      <c r="G575">
        <v>104</v>
      </c>
      <c r="H575">
        <v>81</v>
      </c>
      <c r="I575">
        <v>52</v>
      </c>
      <c r="J575">
        <v>49</v>
      </c>
      <c r="K575">
        <v>43</v>
      </c>
      <c r="L575">
        <v>0</v>
      </c>
      <c r="M575">
        <v>2020</v>
      </c>
      <c r="N575">
        <f>VLOOKUP(E575, '2020D'!$A$2:$G$395, 2, FALSE)</f>
        <v>183</v>
      </c>
      <c r="O575">
        <f>VLOOKUP(E575, '2020D'!$A$2:$G$355, 3, FALSE)</f>
        <v>31431</v>
      </c>
      <c r="P575">
        <f>_2020[[#This Row],[最低排名]]-_2020[[#This Row],[同分人数]]+1</f>
        <v>31249</v>
      </c>
      <c r="Q575">
        <f>IF(O575&gt;=开始!$B$6, 1, 0)</f>
        <v>1</v>
      </c>
      <c r="R575">
        <f>_2020[[#This Row],[最低排名]]-开始!$B$6</f>
        <v>31431</v>
      </c>
    </row>
    <row r="576" spans="1:18">
      <c r="A576">
        <v>46703</v>
      </c>
      <c r="B576" t="s">
        <v>723</v>
      </c>
      <c r="C576" t="str">
        <f t="shared" si="16"/>
        <v>南医康达</v>
      </c>
      <c r="D576" t="str">
        <f t="shared" si="17"/>
        <v>03</v>
      </c>
      <c r="E576" t="s">
        <v>318</v>
      </c>
      <c r="F576">
        <v>188</v>
      </c>
      <c r="G576">
        <v>96</v>
      </c>
      <c r="H576">
        <v>82</v>
      </c>
      <c r="I576">
        <v>61</v>
      </c>
      <c r="J576">
        <v>49</v>
      </c>
      <c r="K576">
        <v>46</v>
      </c>
      <c r="L576">
        <v>0</v>
      </c>
      <c r="M576">
        <v>2020</v>
      </c>
      <c r="N576">
        <f>VLOOKUP(E576, '2020D'!$A$2:$G$395, 2, FALSE)</f>
        <v>167</v>
      </c>
      <c r="O576">
        <f>VLOOKUP(E576, '2020D'!$A$2:$G$355, 3, FALSE)</f>
        <v>31968</v>
      </c>
      <c r="P576">
        <f>_2020[[#This Row],[最低排名]]-_2020[[#This Row],[同分人数]]+1</f>
        <v>31802</v>
      </c>
      <c r="Q576">
        <f>IF(O576&gt;=开始!$B$6, 1, 0)</f>
        <v>1</v>
      </c>
      <c r="R576">
        <f>_2020[[#This Row],[最低排名]]-开始!$B$6</f>
        <v>31968</v>
      </c>
    </row>
    <row r="577" spans="1:18">
      <c r="A577">
        <v>46704</v>
      </c>
      <c r="B577" t="s">
        <v>724</v>
      </c>
      <c r="C577" t="str">
        <f t="shared" si="16"/>
        <v>南医康达</v>
      </c>
      <c r="D577" t="str">
        <f t="shared" si="17"/>
        <v>04</v>
      </c>
      <c r="E577" t="s">
        <v>221</v>
      </c>
      <c r="F577">
        <v>186</v>
      </c>
      <c r="G577">
        <v>94</v>
      </c>
      <c r="H577">
        <v>79</v>
      </c>
      <c r="I577">
        <v>49</v>
      </c>
      <c r="J577">
        <v>49</v>
      </c>
      <c r="K577">
        <v>46</v>
      </c>
      <c r="L577">
        <v>0</v>
      </c>
      <c r="M577">
        <v>2020</v>
      </c>
      <c r="N577">
        <f>VLOOKUP(E577, '2020D'!$A$2:$G$395, 2, FALSE)</f>
        <v>178</v>
      </c>
      <c r="O577">
        <f>VLOOKUP(E577, '2020D'!$A$2:$G$355, 3, FALSE)</f>
        <v>34945</v>
      </c>
      <c r="P577">
        <f>_2020[[#This Row],[最低排名]]-_2020[[#This Row],[同分人数]]+1</f>
        <v>34768</v>
      </c>
      <c r="Q577">
        <f>IF(O577&gt;=开始!$B$6, 1, 0)</f>
        <v>1</v>
      </c>
      <c r="R577">
        <f>_2020[[#This Row],[最低排名]]-开始!$B$6</f>
        <v>34945</v>
      </c>
    </row>
    <row r="578" spans="1:18">
      <c r="A578">
        <v>46901</v>
      </c>
      <c r="B578" t="s">
        <v>1777</v>
      </c>
      <c r="C578" t="str">
        <f t="shared" ref="C578:C641" si="18">LEFT(B578, FIND("(", B578) - 1)</f>
        <v>南信滨江</v>
      </c>
      <c r="D578" t="str">
        <f t="shared" ref="D578:D641" si="19">MID(B578, FIND("(", B578) + 1, FIND(")", B578) - FIND("(", B578) - 1)</f>
        <v>01</v>
      </c>
      <c r="E578" t="s">
        <v>205</v>
      </c>
      <c r="F578">
        <v>189</v>
      </c>
      <c r="G578">
        <v>104</v>
      </c>
      <c r="H578">
        <v>76</v>
      </c>
      <c r="I578">
        <v>58</v>
      </c>
      <c r="J578">
        <v>52</v>
      </c>
      <c r="K578">
        <v>43</v>
      </c>
      <c r="L578">
        <v>0</v>
      </c>
      <c r="M578">
        <v>2020</v>
      </c>
      <c r="N578">
        <f>VLOOKUP(E578, '2020D'!$A$2:$G$395, 2, FALSE)</f>
        <v>184</v>
      </c>
      <c r="O578">
        <f>VLOOKUP(E578, '2020D'!$A$2:$G$355, 3, FALSE)</f>
        <v>33438</v>
      </c>
      <c r="P578">
        <f>_2020[[#This Row],[最低排名]]-_2020[[#This Row],[同分人数]]+1</f>
        <v>33255</v>
      </c>
      <c r="Q578">
        <f>IF(O578&gt;=开始!$B$6, 1, 0)</f>
        <v>1</v>
      </c>
      <c r="R578">
        <f>_2020[[#This Row],[最低排名]]-开始!$B$6</f>
        <v>33438</v>
      </c>
    </row>
    <row r="579" spans="1:18">
      <c r="A579">
        <v>46902</v>
      </c>
      <c r="B579" t="s">
        <v>1778</v>
      </c>
      <c r="C579" t="str">
        <f t="shared" si="18"/>
        <v>南信滨江</v>
      </c>
      <c r="D579" t="str">
        <f t="shared" si="19"/>
        <v>02</v>
      </c>
      <c r="E579" t="s">
        <v>366</v>
      </c>
      <c r="F579">
        <v>206</v>
      </c>
      <c r="G579">
        <v>116</v>
      </c>
      <c r="H579">
        <v>66</v>
      </c>
      <c r="I579">
        <v>46</v>
      </c>
      <c r="J579">
        <v>46</v>
      </c>
      <c r="K579">
        <v>43</v>
      </c>
      <c r="L579">
        <v>0</v>
      </c>
      <c r="M579">
        <v>2020</v>
      </c>
      <c r="N579">
        <f>VLOOKUP(E579, '2020D'!$A$2:$G$395, 2, FALSE)</f>
        <v>171</v>
      </c>
      <c r="O579">
        <f>VLOOKUP(E579, '2020D'!$A$2:$G$355, 3, FALSE)</f>
        <v>35287</v>
      </c>
      <c r="P579">
        <f>_2020[[#This Row],[最低排名]]-_2020[[#This Row],[同分人数]]+1</f>
        <v>35117</v>
      </c>
      <c r="Q579">
        <f>IF(O579&gt;=开始!$B$6, 1, 0)</f>
        <v>1</v>
      </c>
      <c r="R579">
        <f>_2020[[#This Row],[最低排名]]-开始!$B$6</f>
        <v>35287</v>
      </c>
    </row>
    <row r="580" spans="1:18">
      <c r="A580">
        <v>47001</v>
      </c>
      <c r="B580" t="s">
        <v>1779</v>
      </c>
      <c r="C580" t="str">
        <f t="shared" si="18"/>
        <v>苏大文正</v>
      </c>
      <c r="D580" t="str">
        <f t="shared" si="19"/>
        <v>01</v>
      </c>
      <c r="E580" t="s">
        <v>228</v>
      </c>
      <c r="F580">
        <v>201</v>
      </c>
      <c r="G580">
        <v>106</v>
      </c>
      <c r="H580">
        <v>88</v>
      </c>
      <c r="I580">
        <v>55</v>
      </c>
      <c r="J580">
        <v>49</v>
      </c>
      <c r="K580">
        <v>46</v>
      </c>
      <c r="L580">
        <v>0</v>
      </c>
      <c r="M580">
        <v>2020</v>
      </c>
      <c r="N580">
        <f>VLOOKUP(E580, '2020D'!$A$2:$G$395, 2, FALSE)</f>
        <v>217</v>
      </c>
      <c r="O580">
        <f>VLOOKUP(E580, '2020D'!$A$2:$G$355, 3, FALSE)</f>
        <v>29465</v>
      </c>
      <c r="P580">
        <f>_2020[[#This Row],[最低排名]]-_2020[[#This Row],[同分人数]]+1</f>
        <v>29249</v>
      </c>
      <c r="Q580">
        <f>IF(O580&gt;=开始!$B$6, 1, 0)</f>
        <v>1</v>
      </c>
      <c r="R580">
        <f>_2020[[#This Row],[最低排名]]-开始!$B$6</f>
        <v>29465</v>
      </c>
    </row>
    <row r="581" spans="1:18">
      <c r="A581">
        <v>47002</v>
      </c>
      <c r="B581" t="s">
        <v>1780</v>
      </c>
      <c r="C581" t="str">
        <f t="shared" si="18"/>
        <v>苏大文正</v>
      </c>
      <c r="D581" t="str">
        <f t="shared" si="19"/>
        <v>02</v>
      </c>
      <c r="E581" t="s">
        <v>738</v>
      </c>
      <c r="F581">
        <v>185</v>
      </c>
      <c r="G581">
        <v>105</v>
      </c>
      <c r="H581">
        <v>77</v>
      </c>
      <c r="I581">
        <v>58</v>
      </c>
      <c r="J581">
        <v>49</v>
      </c>
      <c r="K581">
        <v>43</v>
      </c>
      <c r="L581">
        <v>0</v>
      </c>
      <c r="M581">
        <v>2020</v>
      </c>
      <c r="N581">
        <f>VLOOKUP(E581, '2020D'!$A$2:$G$395, 2, FALSE)</f>
        <v>148</v>
      </c>
      <c r="O581">
        <f>VLOOKUP(E581, '2020D'!$A$2:$G$355, 3, FALSE)</f>
        <v>34430</v>
      </c>
      <c r="P581">
        <f>_2020[[#This Row],[最低排名]]-_2020[[#This Row],[同分人数]]+1</f>
        <v>34283</v>
      </c>
      <c r="Q581">
        <f>IF(O581&gt;=开始!$B$6, 1, 0)</f>
        <v>1</v>
      </c>
      <c r="R581">
        <f>_2020[[#This Row],[最低排名]]-开始!$B$6</f>
        <v>34430</v>
      </c>
    </row>
    <row r="582" spans="1:18">
      <c r="A582">
        <v>47101</v>
      </c>
      <c r="B582" t="s">
        <v>730</v>
      </c>
      <c r="C582" t="str">
        <f t="shared" si="18"/>
        <v>苏大应用</v>
      </c>
      <c r="D582" t="str">
        <f t="shared" si="19"/>
        <v>01</v>
      </c>
      <c r="E582" t="s">
        <v>405</v>
      </c>
      <c r="F582">
        <v>193</v>
      </c>
      <c r="G582">
        <v>98</v>
      </c>
      <c r="H582">
        <v>87</v>
      </c>
      <c r="I582">
        <v>55</v>
      </c>
      <c r="J582">
        <v>49</v>
      </c>
      <c r="K582">
        <v>43</v>
      </c>
      <c r="L582">
        <v>0</v>
      </c>
      <c r="M582">
        <v>2020</v>
      </c>
      <c r="N582">
        <f>VLOOKUP(E582, '2020D'!$A$2:$G$395, 2, FALSE)</f>
        <v>192</v>
      </c>
      <c r="O582">
        <f>VLOOKUP(E582, '2020D'!$A$2:$G$355, 3, FALSE)</f>
        <v>31801</v>
      </c>
      <c r="P582">
        <f>_2020[[#This Row],[最低排名]]-_2020[[#This Row],[同分人数]]+1</f>
        <v>31610</v>
      </c>
      <c r="Q582">
        <f>IF(O582&gt;=开始!$B$6, 1, 0)</f>
        <v>1</v>
      </c>
      <c r="R582">
        <f>_2020[[#This Row],[最低排名]]-开始!$B$6</f>
        <v>31801</v>
      </c>
    </row>
    <row r="583" spans="1:18">
      <c r="A583">
        <v>47201</v>
      </c>
      <c r="B583" t="s">
        <v>1653</v>
      </c>
      <c r="C583" t="str">
        <f t="shared" si="18"/>
        <v>苏科天平</v>
      </c>
      <c r="D583" t="str">
        <f t="shared" si="19"/>
        <v>01</v>
      </c>
      <c r="E583" t="s">
        <v>56</v>
      </c>
      <c r="F583">
        <v>176</v>
      </c>
      <c r="G583">
        <v>104</v>
      </c>
      <c r="H583">
        <v>82</v>
      </c>
      <c r="I583">
        <v>55</v>
      </c>
      <c r="J583">
        <v>55</v>
      </c>
      <c r="K583">
        <v>46</v>
      </c>
      <c r="L583">
        <v>0</v>
      </c>
      <c r="M583">
        <v>2020</v>
      </c>
      <c r="N583">
        <f>VLOOKUP(E583, '2020D'!$A$2:$G$395, 2, FALSE)</f>
        <v>168</v>
      </c>
      <c r="O583">
        <f>VLOOKUP(E583, '2020D'!$A$2:$G$355, 3, FALSE)</f>
        <v>34099</v>
      </c>
      <c r="P583">
        <f>_2020[[#This Row],[最低排名]]-_2020[[#This Row],[同分人数]]+1</f>
        <v>33932</v>
      </c>
      <c r="Q583">
        <f>IF(O583&gt;=开始!$B$6, 1, 0)</f>
        <v>1</v>
      </c>
      <c r="R583">
        <f>_2020[[#This Row],[最低排名]]-开始!$B$6</f>
        <v>34099</v>
      </c>
    </row>
    <row r="584" spans="1:18">
      <c r="A584">
        <v>47202</v>
      </c>
      <c r="B584" t="s">
        <v>1654</v>
      </c>
      <c r="C584" t="str">
        <f t="shared" si="18"/>
        <v>苏科天平</v>
      </c>
      <c r="D584" t="str">
        <f t="shared" si="19"/>
        <v>02</v>
      </c>
      <c r="E584" t="s">
        <v>479</v>
      </c>
      <c r="F584">
        <v>189</v>
      </c>
      <c r="G584">
        <v>95</v>
      </c>
      <c r="H584">
        <v>86</v>
      </c>
      <c r="I584">
        <v>58</v>
      </c>
      <c r="J584">
        <v>46</v>
      </c>
      <c r="K584">
        <v>43</v>
      </c>
      <c r="L584">
        <v>0</v>
      </c>
      <c r="M584">
        <v>2020</v>
      </c>
      <c r="N584">
        <f>VLOOKUP(E584, '2020D'!$A$2:$G$395, 2, FALSE)</f>
        <v>175</v>
      </c>
      <c r="O584">
        <f>VLOOKUP(E584, '2020D'!$A$2:$G$355, 3, FALSE)</f>
        <v>32698</v>
      </c>
      <c r="P584">
        <f>_2020[[#This Row],[最低排名]]-_2020[[#This Row],[同分人数]]+1</f>
        <v>32524</v>
      </c>
      <c r="Q584">
        <f>IF(O584&gt;=开始!$B$6, 1, 0)</f>
        <v>1</v>
      </c>
      <c r="R584">
        <f>_2020[[#This Row],[最低排名]]-开始!$B$6</f>
        <v>32698</v>
      </c>
    </row>
    <row r="585" spans="1:18">
      <c r="A585">
        <v>47301</v>
      </c>
      <c r="B585" t="s">
        <v>731</v>
      </c>
      <c r="C585" t="str">
        <f t="shared" si="18"/>
        <v>江大京江</v>
      </c>
      <c r="D585" t="str">
        <f t="shared" si="19"/>
        <v>01</v>
      </c>
      <c r="E585" t="s">
        <v>447</v>
      </c>
      <c r="F585">
        <v>211</v>
      </c>
      <c r="G585">
        <v>110</v>
      </c>
      <c r="H585">
        <v>81</v>
      </c>
      <c r="I585">
        <v>46</v>
      </c>
      <c r="J585">
        <v>43</v>
      </c>
      <c r="K585">
        <v>40</v>
      </c>
      <c r="L585">
        <v>0</v>
      </c>
      <c r="M585">
        <v>2020</v>
      </c>
      <c r="N585">
        <f>VLOOKUP(E585, '2020D'!$A$2:$G$395, 2, FALSE)</f>
        <v>170</v>
      </c>
      <c r="O585">
        <f>VLOOKUP(E585, '2020D'!$A$2:$G$355, 3, FALSE)</f>
        <v>32868</v>
      </c>
      <c r="P585">
        <f>_2020[[#This Row],[最低排名]]-_2020[[#This Row],[同分人数]]+1</f>
        <v>32699</v>
      </c>
      <c r="Q585">
        <f>IF(O585&gt;=开始!$B$6, 1, 0)</f>
        <v>1</v>
      </c>
      <c r="R585">
        <f>_2020[[#This Row],[最低排名]]-开始!$B$6</f>
        <v>32868</v>
      </c>
    </row>
    <row r="586" spans="1:18">
      <c r="A586">
        <v>47302</v>
      </c>
      <c r="B586" t="s">
        <v>1781</v>
      </c>
      <c r="C586" t="str">
        <f t="shared" si="18"/>
        <v>江大京江</v>
      </c>
      <c r="D586" t="str">
        <f t="shared" si="19"/>
        <v>02</v>
      </c>
      <c r="E586" t="s">
        <v>1629</v>
      </c>
      <c r="M586">
        <v>2020</v>
      </c>
      <c r="N586" t="e">
        <f>VLOOKUP(E586, '2020D'!$A$2:$G$395, 2, FALSE)</f>
        <v>#N/A</v>
      </c>
      <c r="O586" t="e">
        <f>VLOOKUP(E586, '2020D'!$A$2:$G$355, 3, FALSE)</f>
        <v>#N/A</v>
      </c>
      <c r="P586" t="e">
        <f>_2020[[#This Row],[最低排名]]-_2020[[#This Row],[同分人数]]+1</f>
        <v>#N/A</v>
      </c>
      <c r="Q586" t="e">
        <f>IF(O586&gt;=开始!$B$6, 1, 0)</f>
        <v>#N/A</v>
      </c>
      <c r="R586" t="e">
        <f>_2020[[#This Row],[最低排名]]-开始!$B$6</f>
        <v>#N/A</v>
      </c>
    </row>
    <row r="587" spans="1:18">
      <c r="A587">
        <v>47401</v>
      </c>
      <c r="B587" t="s">
        <v>732</v>
      </c>
      <c r="C587" t="str">
        <f t="shared" si="18"/>
        <v>南邮通达</v>
      </c>
      <c r="D587" t="str">
        <f t="shared" si="19"/>
        <v>01</v>
      </c>
      <c r="E587" t="s">
        <v>419</v>
      </c>
      <c r="F587">
        <v>184</v>
      </c>
      <c r="G587">
        <v>94</v>
      </c>
      <c r="H587">
        <v>82</v>
      </c>
      <c r="I587">
        <v>58</v>
      </c>
      <c r="J587">
        <v>55</v>
      </c>
      <c r="K587">
        <v>55</v>
      </c>
      <c r="L587">
        <v>0</v>
      </c>
      <c r="M587">
        <v>2020</v>
      </c>
      <c r="N587">
        <f>VLOOKUP(E587, '2020D'!$A$2:$G$395, 2, FALSE)</f>
        <v>200</v>
      </c>
      <c r="O587">
        <f>VLOOKUP(E587, '2020D'!$A$2:$G$355, 3, FALSE)</f>
        <v>30520</v>
      </c>
      <c r="P587">
        <f>_2020[[#This Row],[最低排名]]-_2020[[#This Row],[同分人数]]+1</f>
        <v>30321</v>
      </c>
      <c r="Q587">
        <f>IF(O587&gt;=开始!$B$6, 1, 0)</f>
        <v>1</v>
      </c>
      <c r="R587">
        <f>_2020[[#This Row],[最低排名]]-开始!$B$6</f>
        <v>30520</v>
      </c>
    </row>
    <row r="588" spans="1:18">
      <c r="A588">
        <v>47402</v>
      </c>
      <c r="B588" t="s">
        <v>733</v>
      </c>
      <c r="C588" t="str">
        <f t="shared" si="18"/>
        <v>南邮通达</v>
      </c>
      <c r="D588" t="str">
        <f t="shared" si="19"/>
        <v>02</v>
      </c>
      <c r="E588" t="s">
        <v>1534</v>
      </c>
      <c r="F588">
        <v>175</v>
      </c>
      <c r="G588">
        <v>95</v>
      </c>
      <c r="H588">
        <v>78</v>
      </c>
      <c r="I588">
        <v>52</v>
      </c>
      <c r="J588">
        <v>52</v>
      </c>
      <c r="K588">
        <v>43</v>
      </c>
      <c r="L588">
        <v>0</v>
      </c>
      <c r="M588">
        <v>2020</v>
      </c>
      <c r="N588">
        <f>VLOOKUP(E588, '2020D'!$A$2:$G$395, 2, FALSE)</f>
        <v>147</v>
      </c>
      <c r="O588">
        <f>VLOOKUP(E588, '2020D'!$A$2:$G$355, 3, FALSE)</f>
        <v>36437</v>
      </c>
      <c r="P588">
        <f>_2020[[#This Row],[最低排名]]-_2020[[#This Row],[同分人数]]+1</f>
        <v>36291</v>
      </c>
      <c r="Q588">
        <f>IF(O588&gt;=开始!$B$6, 1, 0)</f>
        <v>1</v>
      </c>
      <c r="R588">
        <f>_2020[[#This Row],[最低排名]]-开始!$B$6</f>
        <v>36437</v>
      </c>
    </row>
    <row r="589" spans="1:18">
      <c r="A589">
        <v>47501</v>
      </c>
      <c r="B589" t="s">
        <v>734</v>
      </c>
      <c r="C589" t="str">
        <f t="shared" si="18"/>
        <v>江科苏理</v>
      </c>
      <c r="D589" t="str">
        <f t="shared" si="19"/>
        <v>01</v>
      </c>
      <c r="E589" t="s">
        <v>207</v>
      </c>
      <c r="F589">
        <v>190</v>
      </c>
      <c r="G589">
        <v>104</v>
      </c>
      <c r="H589">
        <v>70</v>
      </c>
      <c r="I589">
        <v>58</v>
      </c>
      <c r="J589">
        <v>52</v>
      </c>
      <c r="K589">
        <v>43</v>
      </c>
      <c r="L589">
        <v>0</v>
      </c>
      <c r="M589">
        <v>2020</v>
      </c>
      <c r="N589">
        <f>VLOOKUP(E589, '2020D'!$A$2:$G$395, 2, FALSE)</f>
        <v>183</v>
      </c>
      <c r="O589">
        <f>VLOOKUP(E589, '2020D'!$A$2:$G$355, 3, FALSE)</f>
        <v>34282</v>
      </c>
      <c r="P589">
        <f>_2020[[#This Row],[最低排名]]-_2020[[#This Row],[同分人数]]+1</f>
        <v>34100</v>
      </c>
      <c r="Q589">
        <f>IF(O589&gt;=开始!$B$6, 1, 0)</f>
        <v>1</v>
      </c>
      <c r="R589">
        <f>_2020[[#This Row],[最低排名]]-开始!$B$6</f>
        <v>34282</v>
      </c>
    </row>
    <row r="590" spans="1:18">
      <c r="A590">
        <v>47502</v>
      </c>
      <c r="B590" t="s">
        <v>735</v>
      </c>
      <c r="C590" t="str">
        <f t="shared" si="18"/>
        <v>江科苏理</v>
      </c>
      <c r="D590" t="str">
        <f t="shared" si="19"/>
        <v>02</v>
      </c>
      <c r="E590" t="s">
        <v>354</v>
      </c>
      <c r="F590">
        <v>208</v>
      </c>
      <c r="G590">
        <v>107</v>
      </c>
      <c r="H590">
        <v>79</v>
      </c>
      <c r="I590">
        <v>49</v>
      </c>
      <c r="J590">
        <v>46</v>
      </c>
      <c r="K590">
        <v>46</v>
      </c>
      <c r="L590">
        <v>0</v>
      </c>
      <c r="M590">
        <v>2020</v>
      </c>
      <c r="N590">
        <f>VLOOKUP(E590, '2020D'!$A$2:$G$395, 2, FALSE)</f>
        <v>178</v>
      </c>
      <c r="O590">
        <f>VLOOKUP(E590, '2020D'!$A$2:$G$355, 3, FALSE)</f>
        <v>31609</v>
      </c>
      <c r="P590">
        <f>_2020[[#This Row],[最低排名]]-_2020[[#This Row],[同分人数]]+1</f>
        <v>31432</v>
      </c>
      <c r="Q590">
        <f>IF(O590&gt;=开始!$B$6, 1, 0)</f>
        <v>1</v>
      </c>
      <c r="R590">
        <f>_2020[[#This Row],[最低排名]]-开始!$B$6</f>
        <v>31609</v>
      </c>
    </row>
    <row r="591" spans="1:18">
      <c r="A591">
        <v>47601</v>
      </c>
      <c r="B591" t="s">
        <v>736</v>
      </c>
      <c r="C591" t="str">
        <f t="shared" si="18"/>
        <v>南通杏林</v>
      </c>
      <c r="D591" t="str">
        <f t="shared" si="19"/>
        <v>01</v>
      </c>
      <c r="E591" t="s">
        <v>198</v>
      </c>
      <c r="F591">
        <v>176</v>
      </c>
      <c r="G591">
        <v>97</v>
      </c>
      <c r="H591">
        <v>73</v>
      </c>
      <c r="I591">
        <v>64</v>
      </c>
      <c r="J591">
        <v>46</v>
      </c>
      <c r="K591">
        <v>46</v>
      </c>
      <c r="L591">
        <v>0</v>
      </c>
      <c r="M591">
        <v>2020</v>
      </c>
      <c r="N591">
        <f>VLOOKUP(E591, '2020D'!$A$2:$G$395, 2, FALSE)</f>
        <v>198</v>
      </c>
      <c r="O591">
        <f>VLOOKUP(E591, '2020D'!$A$2:$G$355, 3, FALSE)</f>
        <v>35656</v>
      </c>
      <c r="P591">
        <f>_2020[[#This Row],[最低排名]]-_2020[[#This Row],[同分人数]]+1</f>
        <v>35459</v>
      </c>
      <c r="Q591">
        <f>IF(O591&gt;=开始!$B$6, 1, 0)</f>
        <v>1</v>
      </c>
      <c r="R591">
        <f>_2020[[#This Row],[最低排名]]-开始!$B$6</f>
        <v>35656</v>
      </c>
    </row>
    <row r="592" spans="1:18">
      <c r="A592">
        <v>47602</v>
      </c>
      <c r="B592" t="s">
        <v>737</v>
      </c>
      <c r="C592" t="str">
        <f t="shared" si="18"/>
        <v>南通杏林</v>
      </c>
      <c r="D592" t="str">
        <f t="shared" si="19"/>
        <v>02</v>
      </c>
      <c r="E592" t="s">
        <v>320</v>
      </c>
      <c r="F592">
        <v>180</v>
      </c>
      <c r="G592">
        <v>97</v>
      </c>
      <c r="H592">
        <v>83</v>
      </c>
      <c r="I592">
        <v>58</v>
      </c>
      <c r="J592">
        <v>46</v>
      </c>
      <c r="K592">
        <v>43</v>
      </c>
      <c r="L592">
        <v>0</v>
      </c>
      <c r="M592">
        <v>2020</v>
      </c>
      <c r="N592">
        <f>VLOOKUP(E592, '2020D'!$A$2:$G$395, 2, FALSE)</f>
        <v>168</v>
      </c>
      <c r="O592">
        <f>VLOOKUP(E592, '2020D'!$A$2:$G$355, 3, FALSE)</f>
        <v>34767</v>
      </c>
      <c r="P592">
        <f>_2020[[#This Row],[最低排名]]-_2020[[#This Row],[同分人数]]+1</f>
        <v>34600</v>
      </c>
      <c r="Q592">
        <f>IF(O592&gt;=开始!$B$6, 1, 0)</f>
        <v>1</v>
      </c>
      <c r="R592">
        <f>_2020[[#This Row],[最低排名]]-开始!$B$6</f>
        <v>34767</v>
      </c>
    </row>
    <row r="593" spans="1:18">
      <c r="A593">
        <v>47701</v>
      </c>
      <c r="B593" t="s">
        <v>739</v>
      </c>
      <c r="C593" t="str">
        <f t="shared" si="18"/>
        <v>南审金审</v>
      </c>
      <c r="D593" t="str">
        <f t="shared" si="19"/>
        <v>01</v>
      </c>
      <c r="E593" t="s">
        <v>513</v>
      </c>
      <c r="F593">
        <v>196</v>
      </c>
      <c r="G593">
        <v>112</v>
      </c>
      <c r="H593">
        <v>77</v>
      </c>
      <c r="I593">
        <v>55</v>
      </c>
      <c r="J593">
        <v>49</v>
      </c>
      <c r="K593">
        <v>43</v>
      </c>
      <c r="L593">
        <v>0</v>
      </c>
      <c r="M593">
        <v>2020</v>
      </c>
      <c r="N593">
        <f>VLOOKUP(E593, '2020D'!$A$2:$G$395, 2, FALSE)</f>
        <v>187</v>
      </c>
      <c r="O593">
        <f>VLOOKUP(E593, '2020D'!$A$2:$G$355, 3, FALSE)</f>
        <v>33055</v>
      </c>
      <c r="P593">
        <f>_2020[[#This Row],[最低排名]]-_2020[[#This Row],[同分人数]]+1</f>
        <v>32869</v>
      </c>
      <c r="Q593">
        <f>IF(O593&gt;=开始!$B$6, 1, 0)</f>
        <v>1</v>
      </c>
      <c r="R593">
        <f>_2020[[#This Row],[最低排名]]-开始!$B$6</f>
        <v>33055</v>
      </c>
    </row>
    <row r="594" spans="1:18">
      <c r="A594">
        <v>47702</v>
      </c>
      <c r="B594" t="s">
        <v>740</v>
      </c>
      <c r="C594" t="str">
        <f t="shared" si="18"/>
        <v>南审金审</v>
      </c>
      <c r="D594" t="str">
        <f t="shared" si="19"/>
        <v>02</v>
      </c>
      <c r="E594" t="s">
        <v>316</v>
      </c>
      <c r="F594">
        <v>167</v>
      </c>
      <c r="G594">
        <v>93</v>
      </c>
      <c r="H594">
        <v>86</v>
      </c>
      <c r="I594">
        <v>55</v>
      </c>
      <c r="J594">
        <v>49</v>
      </c>
      <c r="K594">
        <v>49</v>
      </c>
      <c r="L594">
        <v>0</v>
      </c>
      <c r="M594">
        <v>2020</v>
      </c>
      <c r="N594">
        <f>VLOOKUP(E594, '2020D'!$A$2:$G$395, 2, FALSE)</f>
        <v>171</v>
      </c>
      <c r="O594">
        <f>VLOOKUP(E594, '2020D'!$A$2:$G$355, 3, FALSE)</f>
        <v>35458</v>
      </c>
      <c r="P594">
        <f>_2020[[#This Row],[最低排名]]-_2020[[#This Row],[同分人数]]+1</f>
        <v>35288</v>
      </c>
      <c r="Q594">
        <f>IF(O594&gt;=开始!$B$6, 1, 0)</f>
        <v>1</v>
      </c>
      <c r="R594">
        <f>_2020[[#This Row],[最低排名]]-开始!$B$6</f>
        <v>35458</v>
      </c>
    </row>
    <row r="595" spans="1:18">
      <c r="A595">
        <v>47801</v>
      </c>
      <c r="B595" t="s">
        <v>741</v>
      </c>
      <c r="C595" t="str">
        <f t="shared" si="18"/>
        <v>西浦大学</v>
      </c>
      <c r="D595" t="str">
        <f t="shared" si="19"/>
        <v>01</v>
      </c>
      <c r="E595" t="s">
        <v>518</v>
      </c>
      <c r="F595">
        <v>215</v>
      </c>
      <c r="G595">
        <v>119</v>
      </c>
      <c r="H595">
        <v>122</v>
      </c>
      <c r="I595">
        <v>61</v>
      </c>
      <c r="J595">
        <v>61</v>
      </c>
      <c r="K595">
        <v>55</v>
      </c>
      <c r="L595">
        <v>0</v>
      </c>
      <c r="M595">
        <v>2020</v>
      </c>
      <c r="N595">
        <f>VLOOKUP(E595, '2020D'!$A$2:$G$395, 2, FALSE)</f>
        <v>220</v>
      </c>
      <c r="O595">
        <f>VLOOKUP(E595, '2020D'!$A$2:$G$355, 3, FALSE)</f>
        <v>12398</v>
      </c>
      <c r="P595">
        <f>_2020[[#This Row],[最低排名]]-_2020[[#This Row],[同分人数]]+1</f>
        <v>12179</v>
      </c>
      <c r="Q595">
        <f>IF(O595&gt;=开始!$B$6, 1, 0)</f>
        <v>1</v>
      </c>
      <c r="R595">
        <f>_2020[[#This Row],[最低排名]]-开始!$B$6</f>
        <v>12398</v>
      </c>
    </row>
    <row r="596" spans="1:18">
      <c r="A596">
        <v>47802</v>
      </c>
      <c r="B596" t="s">
        <v>742</v>
      </c>
      <c r="C596" t="str">
        <f t="shared" si="18"/>
        <v>西浦大学</v>
      </c>
      <c r="D596" t="str">
        <f t="shared" si="19"/>
        <v>02</v>
      </c>
      <c r="E596" t="s">
        <v>518</v>
      </c>
      <c r="F596">
        <v>204</v>
      </c>
      <c r="G596">
        <v>102</v>
      </c>
      <c r="H596">
        <v>121</v>
      </c>
      <c r="I596">
        <v>67</v>
      </c>
      <c r="J596">
        <v>64</v>
      </c>
      <c r="K596">
        <v>58</v>
      </c>
      <c r="L596">
        <v>0</v>
      </c>
      <c r="M596">
        <v>2020</v>
      </c>
      <c r="N596">
        <f>VLOOKUP(E596, '2020D'!$A$2:$G$395, 2, FALSE)</f>
        <v>220</v>
      </c>
      <c r="O596">
        <f>VLOOKUP(E596, '2020D'!$A$2:$G$355, 3, FALSE)</f>
        <v>12398</v>
      </c>
      <c r="P596">
        <f>_2020[[#This Row],[最低排名]]-_2020[[#This Row],[同分人数]]+1</f>
        <v>12179</v>
      </c>
      <c r="Q596">
        <f>IF(O596&gt;=开始!$B$6, 1, 0)</f>
        <v>1</v>
      </c>
      <c r="R596">
        <f>_2020[[#This Row],[最低排名]]-开始!$B$6</f>
        <v>12398</v>
      </c>
    </row>
    <row r="597" spans="1:18">
      <c r="A597">
        <v>47803</v>
      </c>
      <c r="B597" t="s">
        <v>743</v>
      </c>
      <c r="C597" t="str">
        <f t="shared" si="18"/>
        <v>西浦大学</v>
      </c>
      <c r="D597" t="str">
        <f t="shared" si="19"/>
        <v>03</v>
      </c>
      <c r="E597" t="s">
        <v>68</v>
      </c>
      <c r="F597">
        <v>220</v>
      </c>
      <c r="G597">
        <v>117</v>
      </c>
      <c r="H597">
        <v>108</v>
      </c>
      <c r="I597">
        <v>67</v>
      </c>
      <c r="J597">
        <v>64</v>
      </c>
      <c r="K597">
        <v>61</v>
      </c>
      <c r="L597">
        <v>0</v>
      </c>
      <c r="M597">
        <v>2020</v>
      </c>
      <c r="N597">
        <f>VLOOKUP(E597, '2020D'!$A$2:$G$395, 2, FALSE)</f>
        <v>198</v>
      </c>
      <c r="O597">
        <f>VLOOKUP(E597, '2020D'!$A$2:$G$355, 3, FALSE)</f>
        <v>11077</v>
      </c>
      <c r="P597">
        <f>_2020[[#This Row],[最低排名]]-_2020[[#This Row],[同分人数]]+1</f>
        <v>10880</v>
      </c>
      <c r="Q597">
        <f>IF(O597&gt;=开始!$B$6, 1, 0)</f>
        <v>1</v>
      </c>
      <c r="R597">
        <f>_2020[[#This Row],[最低排名]]-开始!$B$6</f>
        <v>11077</v>
      </c>
    </row>
    <row r="598" spans="1:18">
      <c r="A598">
        <v>47804</v>
      </c>
      <c r="B598" t="s">
        <v>744</v>
      </c>
      <c r="C598" t="str">
        <f t="shared" si="18"/>
        <v>西浦大学</v>
      </c>
      <c r="D598" t="str">
        <f t="shared" si="19"/>
        <v>04</v>
      </c>
      <c r="E598" t="s">
        <v>62</v>
      </c>
      <c r="F598">
        <v>222</v>
      </c>
      <c r="G598">
        <v>116</v>
      </c>
      <c r="H598">
        <v>110</v>
      </c>
      <c r="I598">
        <v>67</v>
      </c>
      <c r="J598">
        <v>67</v>
      </c>
      <c r="K598">
        <v>61</v>
      </c>
      <c r="L598">
        <v>0</v>
      </c>
      <c r="M598">
        <v>2020</v>
      </c>
      <c r="N598">
        <f>VLOOKUP(E598, '2020D'!$A$2:$G$395, 2, FALSE)</f>
        <v>221</v>
      </c>
      <c r="O598">
        <f>VLOOKUP(E598, '2020D'!$A$2:$G$355, 3, FALSE)</f>
        <v>9550</v>
      </c>
      <c r="P598">
        <f>_2020[[#This Row],[最低排名]]-_2020[[#This Row],[同分人数]]+1</f>
        <v>9330</v>
      </c>
      <c r="Q598">
        <f>IF(O598&gt;=开始!$B$6, 1, 0)</f>
        <v>1</v>
      </c>
      <c r="R598">
        <f>_2020[[#This Row],[最低排名]]-开始!$B$6</f>
        <v>9550</v>
      </c>
    </row>
    <row r="599" spans="1:18">
      <c r="A599">
        <v>47805</v>
      </c>
      <c r="B599" t="s">
        <v>745</v>
      </c>
      <c r="C599" t="str">
        <f t="shared" si="18"/>
        <v>西浦大学</v>
      </c>
      <c r="D599" t="str">
        <f t="shared" si="19"/>
        <v>05</v>
      </c>
      <c r="E599" t="s">
        <v>37</v>
      </c>
      <c r="F599">
        <v>223</v>
      </c>
      <c r="G599">
        <v>126</v>
      </c>
      <c r="H599">
        <v>114</v>
      </c>
      <c r="I599">
        <v>70</v>
      </c>
      <c r="J599">
        <v>61</v>
      </c>
      <c r="K599">
        <v>55</v>
      </c>
      <c r="L599">
        <v>0</v>
      </c>
      <c r="M599">
        <v>2020</v>
      </c>
      <c r="N599">
        <f>VLOOKUP(E599, '2020D'!$A$2:$G$395, 2, FALSE)</f>
        <v>201</v>
      </c>
      <c r="O599">
        <f>VLOOKUP(E599, '2020D'!$A$2:$G$355, 3, FALSE)</f>
        <v>10431</v>
      </c>
      <c r="P599">
        <f>_2020[[#This Row],[最低排名]]-_2020[[#This Row],[同分人数]]+1</f>
        <v>10231</v>
      </c>
      <c r="Q599">
        <f>IF(O599&gt;=开始!$B$6, 1, 0)</f>
        <v>1</v>
      </c>
      <c r="R599">
        <f>_2020[[#This Row],[最低排名]]-开始!$B$6</f>
        <v>10431</v>
      </c>
    </row>
    <row r="600" spans="1:18">
      <c r="A600">
        <v>47901</v>
      </c>
      <c r="B600" t="s">
        <v>746</v>
      </c>
      <c r="C600" t="str">
        <f t="shared" si="18"/>
        <v>徐州医大</v>
      </c>
      <c r="D600" t="str">
        <f t="shared" si="19"/>
        <v>01</v>
      </c>
      <c r="E600" t="s">
        <v>81</v>
      </c>
      <c r="F600">
        <v>199</v>
      </c>
      <c r="G600">
        <v>104</v>
      </c>
      <c r="H600">
        <v>119</v>
      </c>
      <c r="I600">
        <v>67</v>
      </c>
      <c r="J600">
        <v>55</v>
      </c>
      <c r="K600">
        <v>52</v>
      </c>
      <c r="L600">
        <v>0</v>
      </c>
      <c r="M600">
        <v>2020</v>
      </c>
      <c r="N600">
        <f>VLOOKUP(E600, '2020D'!$A$2:$G$395, 2, FALSE)</f>
        <v>233</v>
      </c>
      <c r="O600">
        <f>VLOOKUP(E600, '2020D'!$A$2:$G$355, 3, FALSE)</f>
        <v>17440</v>
      </c>
      <c r="P600">
        <f>_2020[[#This Row],[最低排名]]-_2020[[#This Row],[同分人数]]+1</f>
        <v>17208</v>
      </c>
      <c r="Q600">
        <f>IF(O600&gt;=开始!$B$6, 1, 0)</f>
        <v>1</v>
      </c>
      <c r="R600">
        <f>_2020[[#This Row],[最低排名]]-开始!$B$6</f>
        <v>17440</v>
      </c>
    </row>
    <row r="601" spans="1:18">
      <c r="A601">
        <v>48001</v>
      </c>
      <c r="B601" t="s">
        <v>747</v>
      </c>
      <c r="C601" t="str">
        <f t="shared" si="18"/>
        <v>南京艺术</v>
      </c>
      <c r="D601" t="str">
        <f t="shared" si="19"/>
        <v>01</v>
      </c>
      <c r="E601" t="s">
        <v>85</v>
      </c>
      <c r="F601">
        <v>218</v>
      </c>
      <c r="G601">
        <v>119</v>
      </c>
      <c r="H601">
        <v>97</v>
      </c>
      <c r="I601">
        <v>64</v>
      </c>
      <c r="J601">
        <v>58</v>
      </c>
      <c r="K601">
        <v>49</v>
      </c>
      <c r="L601">
        <v>0</v>
      </c>
      <c r="M601">
        <v>2020</v>
      </c>
      <c r="N601">
        <f>VLOOKUP(E601, '2020D'!$A$2:$G$395, 2, FALSE)</f>
        <v>257</v>
      </c>
      <c r="O601">
        <f>VLOOKUP(E601, '2020D'!$A$2:$G$355, 3, FALSE)</f>
        <v>18903</v>
      </c>
      <c r="P601">
        <f>_2020[[#This Row],[最低排名]]-_2020[[#This Row],[同分人数]]+1</f>
        <v>18647</v>
      </c>
      <c r="Q601">
        <f>IF(O601&gt;=开始!$B$6, 1, 0)</f>
        <v>1</v>
      </c>
      <c r="R601">
        <f>_2020[[#This Row],[最低排名]]-开始!$B$6</f>
        <v>18903</v>
      </c>
    </row>
    <row r="602" spans="1:18">
      <c r="A602">
        <v>48101</v>
      </c>
      <c r="B602" t="s">
        <v>748</v>
      </c>
      <c r="C602" t="str">
        <f t="shared" si="18"/>
        <v>南京晓庄</v>
      </c>
      <c r="D602" t="str">
        <f t="shared" si="19"/>
        <v>01</v>
      </c>
      <c r="E602" t="s">
        <v>168</v>
      </c>
      <c r="F602">
        <v>216</v>
      </c>
      <c r="G602">
        <v>111</v>
      </c>
      <c r="H602">
        <v>99</v>
      </c>
      <c r="I602">
        <v>61</v>
      </c>
      <c r="J602">
        <v>61</v>
      </c>
      <c r="K602">
        <v>58</v>
      </c>
      <c r="L602">
        <v>0</v>
      </c>
      <c r="M602">
        <v>2020</v>
      </c>
      <c r="N602">
        <f>VLOOKUP(E602, '2020D'!$A$2:$G$395, 2, FALSE)</f>
        <v>227</v>
      </c>
      <c r="O602">
        <f>VLOOKUP(E602, '2020D'!$A$2:$G$355, 3, FALSE)</f>
        <v>16741</v>
      </c>
      <c r="P602">
        <f>_2020[[#This Row],[最低排名]]-_2020[[#This Row],[同分人数]]+1</f>
        <v>16515</v>
      </c>
      <c r="Q602">
        <f>IF(O602&gt;=开始!$B$6, 1, 0)</f>
        <v>1</v>
      </c>
      <c r="R602">
        <f>_2020[[#This Row],[最低排名]]-开始!$B$6</f>
        <v>16741</v>
      </c>
    </row>
    <row r="603" spans="1:18">
      <c r="A603">
        <v>49101</v>
      </c>
      <c r="B603" t="s">
        <v>753</v>
      </c>
      <c r="C603" t="str">
        <f t="shared" si="18"/>
        <v>浙江大学</v>
      </c>
      <c r="D603" t="str">
        <f t="shared" si="19"/>
        <v>01</v>
      </c>
      <c r="E603" t="s">
        <v>1726</v>
      </c>
      <c r="M603">
        <v>2020</v>
      </c>
      <c r="N603">
        <f>VLOOKUP(E603, '2020D'!$A$2:$G$395, 2, FALSE)</f>
        <v>1293</v>
      </c>
      <c r="O603">
        <f>VLOOKUP(E603, '2020D'!$A$2:$G$355, 3, FALSE)</f>
        <v>1293</v>
      </c>
      <c r="P603">
        <f>_2020[[#This Row],[最低排名]]-_2020[[#This Row],[同分人数]]+1</f>
        <v>1</v>
      </c>
      <c r="Q603">
        <f>IF(O603&gt;=开始!$B$6, 1, 0)</f>
        <v>1</v>
      </c>
      <c r="R603">
        <f>_2020[[#This Row],[最低排名]]-开始!$B$6</f>
        <v>1293</v>
      </c>
    </row>
    <row r="604" spans="1:18">
      <c r="A604">
        <v>49102</v>
      </c>
      <c r="B604" t="s">
        <v>754</v>
      </c>
      <c r="C604" t="str">
        <f t="shared" si="18"/>
        <v>浙江大学</v>
      </c>
      <c r="D604" t="str">
        <f t="shared" si="19"/>
        <v>02</v>
      </c>
      <c r="E604" t="s">
        <v>1127</v>
      </c>
      <c r="F604">
        <v>236</v>
      </c>
      <c r="G604">
        <v>124</v>
      </c>
      <c r="H604">
        <v>135</v>
      </c>
      <c r="I604">
        <v>70</v>
      </c>
      <c r="J604">
        <v>70</v>
      </c>
      <c r="K604">
        <v>67</v>
      </c>
      <c r="L604">
        <v>0</v>
      </c>
      <c r="M604">
        <v>2020</v>
      </c>
      <c r="N604">
        <f>VLOOKUP(E604, '2020D'!$A$2:$G$395, 2, FALSE)</f>
        <v>86</v>
      </c>
      <c r="O604">
        <f>VLOOKUP(E604, '2020D'!$A$2:$G$355, 3, FALSE)</f>
        <v>1474</v>
      </c>
      <c r="P604">
        <f>_2020[[#This Row],[最低排名]]-_2020[[#This Row],[同分人数]]+1</f>
        <v>1389</v>
      </c>
      <c r="Q604">
        <f>IF(O604&gt;=开始!$B$6, 1, 0)</f>
        <v>1</v>
      </c>
      <c r="R604">
        <f>_2020[[#This Row],[最低排名]]-开始!$B$6</f>
        <v>1474</v>
      </c>
    </row>
    <row r="605" spans="1:18">
      <c r="A605">
        <v>49201</v>
      </c>
      <c r="B605" t="s">
        <v>755</v>
      </c>
      <c r="C605" t="str">
        <f t="shared" si="18"/>
        <v>杭州电子</v>
      </c>
      <c r="D605" t="str">
        <f t="shared" si="19"/>
        <v>01</v>
      </c>
      <c r="E605" t="s">
        <v>152</v>
      </c>
      <c r="F605">
        <v>211</v>
      </c>
      <c r="G605">
        <v>108</v>
      </c>
      <c r="H605">
        <v>109</v>
      </c>
      <c r="I605">
        <v>61</v>
      </c>
      <c r="J605">
        <v>61</v>
      </c>
      <c r="K605">
        <v>49</v>
      </c>
      <c r="L605">
        <v>0</v>
      </c>
      <c r="M605">
        <v>2020</v>
      </c>
      <c r="N605">
        <f>VLOOKUP(E605, '2020D'!$A$2:$G$395, 2, FALSE)</f>
        <v>238</v>
      </c>
      <c r="O605">
        <f>VLOOKUP(E605, '2020D'!$A$2:$G$355, 3, FALSE)</f>
        <v>17678</v>
      </c>
      <c r="P605">
        <f>_2020[[#This Row],[最低排名]]-_2020[[#This Row],[同分人数]]+1</f>
        <v>17441</v>
      </c>
      <c r="Q605">
        <f>IF(O605&gt;=开始!$B$6, 1, 0)</f>
        <v>1</v>
      </c>
      <c r="R605">
        <f>_2020[[#This Row],[最低排名]]-开始!$B$6</f>
        <v>17678</v>
      </c>
    </row>
    <row r="606" spans="1:18">
      <c r="A606">
        <v>49202</v>
      </c>
      <c r="B606" t="s">
        <v>756</v>
      </c>
      <c r="C606" t="str">
        <f t="shared" si="18"/>
        <v>杭州电子</v>
      </c>
      <c r="D606" t="str">
        <f t="shared" si="19"/>
        <v>02</v>
      </c>
      <c r="E606" t="s">
        <v>195</v>
      </c>
      <c r="F606">
        <v>213</v>
      </c>
      <c r="G606">
        <v>108</v>
      </c>
      <c r="H606">
        <v>108</v>
      </c>
      <c r="I606">
        <v>67</v>
      </c>
      <c r="J606">
        <v>64</v>
      </c>
      <c r="K606">
        <v>58</v>
      </c>
      <c r="L606">
        <v>0</v>
      </c>
      <c r="M606">
        <v>2020</v>
      </c>
      <c r="N606">
        <f>VLOOKUP(E606, '2020D'!$A$2:$G$395, 2, FALSE)</f>
        <v>199</v>
      </c>
      <c r="O606">
        <f>VLOOKUP(E606, '2020D'!$A$2:$G$355, 3, FALSE)</f>
        <v>13263</v>
      </c>
      <c r="P606">
        <f>_2020[[#This Row],[最低排名]]-_2020[[#This Row],[同分人数]]+1</f>
        <v>13065</v>
      </c>
      <c r="Q606">
        <f>IF(O606&gt;=开始!$B$6, 1, 0)</f>
        <v>1</v>
      </c>
      <c r="R606">
        <f>_2020[[#This Row],[最低排名]]-开始!$B$6</f>
        <v>13263</v>
      </c>
    </row>
    <row r="607" spans="1:18">
      <c r="A607">
        <v>49301</v>
      </c>
      <c r="B607" t="s">
        <v>758</v>
      </c>
      <c r="C607" t="str">
        <f t="shared" si="18"/>
        <v>浙江工大</v>
      </c>
      <c r="D607" t="str">
        <f t="shared" si="19"/>
        <v>01</v>
      </c>
      <c r="E607" t="s">
        <v>43</v>
      </c>
      <c r="F607">
        <v>208</v>
      </c>
      <c r="G607">
        <v>105</v>
      </c>
      <c r="H607">
        <v>112</v>
      </c>
      <c r="I607">
        <v>64</v>
      </c>
      <c r="J607">
        <v>61</v>
      </c>
      <c r="K607">
        <v>58</v>
      </c>
      <c r="L607">
        <v>0</v>
      </c>
      <c r="M607">
        <v>2020</v>
      </c>
      <c r="N607">
        <f>VLOOKUP(E607, '2020D'!$A$2:$G$395, 2, FALSE)</f>
        <v>239</v>
      </c>
      <c r="O607">
        <f>VLOOKUP(E607, '2020D'!$A$2:$G$355, 3, FALSE)</f>
        <v>14917</v>
      </c>
      <c r="P607">
        <f>_2020[[#This Row],[最低排名]]-_2020[[#This Row],[同分人数]]+1</f>
        <v>14679</v>
      </c>
      <c r="Q607">
        <f>IF(O607&gt;=开始!$B$6, 1, 0)</f>
        <v>1</v>
      </c>
      <c r="R607">
        <f>_2020[[#This Row],[最低排名]]-开始!$B$6</f>
        <v>14917</v>
      </c>
    </row>
    <row r="608" spans="1:18">
      <c r="A608">
        <v>49302</v>
      </c>
      <c r="B608" t="s">
        <v>759</v>
      </c>
      <c r="C608" t="str">
        <f t="shared" si="18"/>
        <v>浙江工大</v>
      </c>
      <c r="D608" t="str">
        <f t="shared" si="19"/>
        <v>02</v>
      </c>
      <c r="E608" t="s">
        <v>450</v>
      </c>
      <c r="F608">
        <v>202</v>
      </c>
      <c r="G608">
        <v>109</v>
      </c>
      <c r="H608">
        <v>112</v>
      </c>
      <c r="I608">
        <v>64</v>
      </c>
      <c r="J608">
        <v>58</v>
      </c>
      <c r="K608">
        <v>58</v>
      </c>
      <c r="L608">
        <v>0</v>
      </c>
      <c r="M608">
        <v>2020</v>
      </c>
      <c r="N608">
        <f>VLOOKUP(E608, '2020D'!$A$2:$G$395, 2, FALSE)</f>
        <v>220</v>
      </c>
      <c r="O608">
        <f>VLOOKUP(E608, '2020D'!$A$2:$G$355, 3, FALSE)</f>
        <v>16961</v>
      </c>
      <c r="P608">
        <f>_2020[[#This Row],[最低排名]]-_2020[[#This Row],[同分人数]]+1</f>
        <v>16742</v>
      </c>
      <c r="Q608">
        <f>IF(O608&gt;=开始!$B$6, 1, 0)</f>
        <v>1</v>
      </c>
      <c r="R608">
        <f>_2020[[#This Row],[最低排名]]-开始!$B$6</f>
        <v>16961</v>
      </c>
    </row>
    <row r="609" spans="1:18">
      <c r="A609">
        <v>49303</v>
      </c>
      <c r="B609" t="s">
        <v>760</v>
      </c>
      <c r="C609" t="str">
        <f t="shared" si="18"/>
        <v>浙江工大</v>
      </c>
      <c r="D609" t="str">
        <f t="shared" si="19"/>
        <v>03</v>
      </c>
      <c r="E609" t="s">
        <v>41</v>
      </c>
      <c r="F609">
        <v>220</v>
      </c>
      <c r="G609">
        <v>118</v>
      </c>
      <c r="H609">
        <v>108</v>
      </c>
      <c r="I609">
        <v>61</v>
      </c>
      <c r="J609">
        <v>55</v>
      </c>
      <c r="K609">
        <v>55</v>
      </c>
      <c r="L609">
        <v>0</v>
      </c>
      <c r="M609">
        <v>2020</v>
      </c>
      <c r="N609">
        <f>VLOOKUP(E609, '2020D'!$A$2:$G$395, 2, FALSE)</f>
        <v>248</v>
      </c>
      <c r="O609">
        <f>VLOOKUP(E609, '2020D'!$A$2:$G$355, 3, FALSE)</f>
        <v>15827</v>
      </c>
      <c r="P609">
        <f>_2020[[#This Row],[最低排名]]-_2020[[#This Row],[同分人数]]+1</f>
        <v>15580</v>
      </c>
      <c r="Q609">
        <f>IF(O609&gt;=开始!$B$6, 1, 0)</f>
        <v>1</v>
      </c>
      <c r="R609">
        <f>_2020[[#This Row],[最低排名]]-开始!$B$6</f>
        <v>15827</v>
      </c>
    </row>
    <row r="610" spans="1:18">
      <c r="A610">
        <v>49401</v>
      </c>
      <c r="B610" t="s">
        <v>763</v>
      </c>
      <c r="C610" t="str">
        <f t="shared" si="18"/>
        <v>浙江理工</v>
      </c>
      <c r="D610" t="str">
        <f t="shared" si="19"/>
        <v>01</v>
      </c>
      <c r="E610" t="s">
        <v>146</v>
      </c>
      <c r="F610">
        <v>212</v>
      </c>
      <c r="G610">
        <v>112</v>
      </c>
      <c r="H610">
        <v>98</v>
      </c>
      <c r="I610">
        <v>67</v>
      </c>
      <c r="J610">
        <v>61</v>
      </c>
      <c r="K610">
        <v>46</v>
      </c>
      <c r="L610">
        <v>0</v>
      </c>
      <c r="M610">
        <v>2020</v>
      </c>
      <c r="N610">
        <f>VLOOKUP(E610, '2020D'!$A$2:$G$395, 2, FALSE)</f>
        <v>256</v>
      </c>
      <c r="O610">
        <f>VLOOKUP(E610, '2020D'!$A$2:$G$355, 3, FALSE)</f>
        <v>19402</v>
      </c>
      <c r="P610">
        <f>_2020[[#This Row],[最低排名]]-_2020[[#This Row],[同分人数]]+1</f>
        <v>19147</v>
      </c>
      <c r="Q610">
        <f>IF(O610&gt;=开始!$B$6, 1, 0)</f>
        <v>1</v>
      </c>
      <c r="R610">
        <f>_2020[[#This Row],[最低排名]]-开始!$B$6</f>
        <v>19402</v>
      </c>
    </row>
    <row r="611" spans="1:18">
      <c r="A611">
        <v>49402</v>
      </c>
      <c r="B611" t="s">
        <v>1575</v>
      </c>
      <c r="C611" t="str">
        <f t="shared" si="18"/>
        <v>浙江理工</v>
      </c>
      <c r="D611" t="str">
        <f t="shared" si="19"/>
        <v>02</v>
      </c>
      <c r="E611" t="s">
        <v>92</v>
      </c>
      <c r="F611">
        <v>205</v>
      </c>
      <c r="G611">
        <v>108</v>
      </c>
      <c r="H611">
        <v>118</v>
      </c>
      <c r="I611">
        <v>58</v>
      </c>
      <c r="J611">
        <v>52</v>
      </c>
      <c r="K611">
        <v>49</v>
      </c>
      <c r="L611">
        <v>0</v>
      </c>
      <c r="M611">
        <v>2020</v>
      </c>
      <c r="N611">
        <f>VLOOKUP(E611, '2020D'!$A$2:$G$395, 2, FALSE)</f>
        <v>236</v>
      </c>
      <c r="O611">
        <f>VLOOKUP(E611, '2020D'!$A$2:$G$355, 3, FALSE)</f>
        <v>19873</v>
      </c>
      <c r="P611">
        <f>_2020[[#This Row],[最低排名]]-_2020[[#This Row],[同分人数]]+1</f>
        <v>19638</v>
      </c>
      <c r="Q611">
        <f>IF(O611&gt;=开始!$B$6, 1, 0)</f>
        <v>1</v>
      </c>
      <c r="R611">
        <f>_2020[[#This Row],[最低排名]]-开始!$B$6</f>
        <v>19873</v>
      </c>
    </row>
    <row r="612" spans="1:18">
      <c r="A612">
        <v>49403</v>
      </c>
      <c r="B612" t="s">
        <v>764</v>
      </c>
      <c r="C612" t="str">
        <f t="shared" si="18"/>
        <v>浙江理工</v>
      </c>
      <c r="D612" t="str">
        <f t="shared" si="19"/>
        <v>03</v>
      </c>
      <c r="E612" t="s">
        <v>678</v>
      </c>
      <c r="F612">
        <v>203</v>
      </c>
      <c r="G612">
        <v>108</v>
      </c>
      <c r="H612">
        <v>112</v>
      </c>
      <c r="I612">
        <v>61</v>
      </c>
      <c r="J612">
        <v>55</v>
      </c>
      <c r="K612">
        <v>52</v>
      </c>
      <c r="L612">
        <v>0</v>
      </c>
      <c r="M612">
        <v>2020</v>
      </c>
      <c r="N612">
        <f>VLOOKUP(E612, '2020D'!$A$2:$G$395, 2, FALSE)</f>
        <v>235</v>
      </c>
      <c r="O612">
        <f>VLOOKUP(E612, '2020D'!$A$2:$G$355, 3, FALSE)</f>
        <v>19637</v>
      </c>
      <c r="P612">
        <f>_2020[[#This Row],[最低排名]]-_2020[[#This Row],[同分人数]]+1</f>
        <v>19403</v>
      </c>
      <c r="Q612">
        <f>IF(O612&gt;=开始!$B$6, 1, 0)</f>
        <v>1</v>
      </c>
      <c r="R612">
        <f>_2020[[#This Row],[最低排名]]-开始!$B$6</f>
        <v>19637</v>
      </c>
    </row>
    <row r="613" spans="1:18">
      <c r="A613">
        <v>49501</v>
      </c>
      <c r="B613" t="s">
        <v>768</v>
      </c>
      <c r="C613" t="str">
        <f t="shared" si="18"/>
        <v>浙江海洋</v>
      </c>
      <c r="D613" t="str">
        <f t="shared" si="19"/>
        <v>01</v>
      </c>
      <c r="E613" t="s">
        <v>130</v>
      </c>
      <c r="F613">
        <v>204</v>
      </c>
      <c r="G613">
        <v>102</v>
      </c>
      <c r="H613">
        <v>102</v>
      </c>
      <c r="I613">
        <v>55</v>
      </c>
      <c r="J613">
        <v>52</v>
      </c>
      <c r="K613">
        <v>46</v>
      </c>
      <c r="L613">
        <v>0</v>
      </c>
      <c r="M613">
        <v>2020</v>
      </c>
      <c r="N613">
        <f>VLOOKUP(E613, '2020D'!$A$2:$G$395, 2, FALSE)</f>
        <v>195</v>
      </c>
      <c r="O613">
        <f>VLOOKUP(E613, '2020D'!$A$2:$G$355, 3, FALSE)</f>
        <v>25189</v>
      </c>
      <c r="P613">
        <f>_2020[[#This Row],[最低排名]]-_2020[[#This Row],[同分人数]]+1</f>
        <v>24995</v>
      </c>
      <c r="Q613">
        <f>IF(O613&gt;=开始!$B$6, 1, 0)</f>
        <v>1</v>
      </c>
      <c r="R613">
        <f>_2020[[#This Row],[最低排名]]-开始!$B$6</f>
        <v>25189</v>
      </c>
    </row>
    <row r="614" spans="1:18">
      <c r="A614">
        <v>49502</v>
      </c>
      <c r="B614" t="s">
        <v>769</v>
      </c>
      <c r="C614" t="str">
        <f t="shared" si="18"/>
        <v>浙江海洋</v>
      </c>
      <c r="D614" t="str">
        <f t="shared" si="19"/>
        <v>02</v>
      </c>
      <c r="E614" t="s">
        <v>178</v>
      </c>
      <c r="F614">
        <v>190</v>
      </c>
      <c r="G614">
        <v>102</v>
      </c>
      <c r="H614">
        <v>88</v>
      </c>
      <c r="I614">
        <v>64</v>
      </c>
      <c r="J614">
        <v>61</v>
      </c>
      <c r="K614">
        <v>55</v>
      </c>
      <c r="L614">
        <v>0</v>
      </c>
      <c r="M614">
        <v>2020</v>
      </c>
      <c r="N614">
        <f>VLOOKUP(E614, '2020D'!$A$2:$G$395, 2, FALSE)</f>
        <v>218</v>
      </c>
      <c r="O614">
        <f>VLOOKUP(E614, '2020D'!$A$2:$G$355, 3, FALSE)</f>
        <v>25407</v>
      </c>
      <c r="P614">
        <f>_2020[[#This Row],[最低排名]]-_2020[[#This Row],[同分人数]]+1</f>
        <v>25190</v>
      </c>
      <c r="Q614">
        <f>IF(O614&gt;=开始!$B$6, 1, 0)</f>
        <v>1</v>
      </c>
      <c r="R614">
        <f>_2020[[#This Row],[最低排名]]-开始!$B$6</f>
        <v>25407</v>
      </c>
    </row>
    <row r="615" spans="1:18">
      <c r="A615">
        <v>49503</v>
      </c>
      <c r="B615" t="s">
        <v>1782</v>
      </c>
      <c r="C615" t="str">
        <f t="shared" si="18"/>
        <v>浙江海洋</v>
      </c>
      <c r="D615" t="str">
        <f t="shared" si="19"/>
        <v>03</v>
      </c>
      <c r="E615" t="s">
        <v>363</v>
      </c>
      <c r="F615">
        <v>195</v>
      </c>
      <c r="G615">
        <v>101</v>
      </c>
      <c r="H615">
        <v>97</v>
      </c>
      <c r="I615">
        <v>49</v>
      </c>
      <c r="J615">
        <v>49</v>
      </c>
      <c r="K615">
        <v>46</v>
      </c>
      <c r="L615">
        <v>0</v>
      </c>
      <c r="M615">
        <v>2020</v>
      </c>
      <c r="N615">
        <f>VLOOKUP(E615, '2020D'!$A$2:$G$395, 2, FALSE)</f>
        <v>222</v>
      </c>
      <c r="O615">
        <f>VLOOKUP(E615, '2020D'!$A$2:$G$355, 3, FALSE)</f>
        <v>30103</v>
      </c>
      <c r="P615">
        <f>_2020[[#This Row],[最低排名]]-_2020[[#This Row],[同分人数]]+1</f>
        <v>29882</v>
      </c>
      <c r="Q615">
        <f>IF(O615&gt;=开始!$B$6, 1, 0)</f>
        <v>1</v>
      </c>
      <c r="R615">
        <f>_2020[[#This Row],[最低排名]]-开始!$B$6</f>
        <v>30103</v>
      </c>
    </row>
    <row r="616" spans="1:18">
      <c r="A616">
        <v>49601</v>
      </c>
      <c r="B616" t="s">
        <v>770</v>
      </c>
      <c r="C616" t="str">
        <f t="shared" si="18"/>
        <v>浙江农林</v>
      </c>
      <c r="D616" t="str">
        <f t="shared" si="19"/>
        <v>01</v>
      </c>
      <c r="E616" t="s">
        <v>217</v>
      </c>
      <c r="F616">
        <v>197</v>
      </c>
      <c r="G616">
        <v>99</v>
      </c>
      <c r="H616">
        <v>106</v>
      </c>
      <c r="I616">
        <v>58</v>
      </c>
      <c r="J616">
        <v>58</v>
      </c>
      <c r="K616">
        <v>55</v>
      </c>
      <c r="L616">
        <v>0</v>
      </c>
      <c r="M616">
        <v>2020</v>
      </c>
      <c r="N616">
        <f>VLOOKUP(E616, '2020D'!$A$2:$G$395, 2, FALSE)</f>
        <v>247</v>
      </c>
      <c r="O616">
        <f>VLOOKUP(E616, '2020D'!$A$2:$G$355, 3, FALSE)</f>
        <v>21824</v>
      </c>
      <c r="P616">
        <f>_2020[[#This Row],[最低排名]]-_2020[[#This Row],[同分人数]]+1</f>
        <v>21578</v>
      </c>
      <c r="Q616">
        <f>IF(O616&gt;=开始!$B$6, 1, 0)</f>
        <v>1</v>
      </c>
      <c r="R616">
        <f>_2020[[#This Row],[最低排名]]-开始!$B$6</f>
        <v>21824</v>
      </c>
    </row>
    <row r="617" spans="1:18">
      <c r="A617">
        <v>49602</v>
      </c>
      <c r="B617" t="s">
        <v>771</v>
      </c>
      <c r="C617" t="str">
        <f t="shared" si="18"/>
        <v>浙江农林</v>
      </c>
      <c r="D617" t="str">
        <f t="shared" si="19"/>
        <v>02</v>
      </c>
      <c r="E617" t="s">
        <v>184</v>
      </c>
      <c r="F617">
        <v>211</v>
      </c>
      <c r="G617">
        <v>106</v>
      </c>
      <c r="H617">
        <v>96</v>
      </c>
      <c r="I617">
        <v>49</v>
      </c>
      <c r="J617">
        <v>49</v>
      </c>
      <c r="K617">
        <v>46</v>
      </c>
      <c r="L617">
        <v>0</v>
      </c>
      <c r="M617">
        <v>2020</v>
      </c>
      <c r="N617">
        <f>VLOOKUP(E617, '2020D'!$A$2:$G$395, 2, FALSE)</f>
        <v>212</v>
      </c>
      <c r="O617">
        <f>VLOOKUP(E617, '2020D'!$A$2:$G$355, 3, FALSE)</f>
        <v>26988</v>
      </c>
      <c r="P617">
        <f>_2020[[#This Row],[最低排名]]-_2020[[#This Row],[同分人数]]+1</f>
        <v>26777</v>
      </c>
      <c r="Q617">
        <f>IF(O617&gt;=开始!$B$6, 1, 0)</f>
        <v>1</v>
      </c>
      <c r="R617">
        <f>_2020[[#This Row],[最低排名]]-开始!$B$6</f>
        <v>26988</v>
      </c>
    </row>
    <row r="618" spans="1:18">
      <c r="A618">
        <v>49603</v>
      </c>
      <c r="B618" t="s">
        <v>772</v>
      </c>
      <c r="C618" t="str">
        <f t="shared" si="18"/>
        <v>浙江农林</v>
      </c>
      <c r="D618" t="str">
        <f t="shared" si="19"/>
        <v>03</v>
      </c>
      <c r="E618" t="s">
        <v>126</v>
      </c>
      <c r="F618">
        <v>198</v>
      </c>
      <c r="G618">
        <v>104</v>
      </c>
      <c r="H618">
        <v>91</v>
      </c>
      <c r="I618">
        <v>64</v>
      </c>
      <c r="J618">
        <v>61</v>
      </c>
      <c r="K618">
        <v>55</v>
      </c>
      <c r="L618">
        <v>0</v>
      </c>
      <c r="M618">
        <v>2020</v>
      </c>
      <c r="N618">
        <f>VLOOKUP(E618, '2020D'!$A$2:$G$395, 2, FALSE)</f>
        <v>206</v>
      </c>
      <c r="O618">
        <f>VLOOKUP(E618, '2020D'!$A$2:$G$355, 3, FALSE)</f>
        <v>23016</v>
      </c>
      <c r="P618">
        <f>_2020[[#This Row],[最低排名]]-_2020[[#This Row],[同分人数]]+1</f>
        <v>22811</v>
      </c>
      <c r="Q618">
        <f>IF(O618&gt;=开始!$B$6, 1, 0)</f>
        <v>1</v>
      </c>
      <c r="R618">
        <f>_2020[[#This Row],[最低排名]]-开始!$B$6</f>
        <v>23016</v>
      </c>
    </row>
    <row r="619" spans="1:18">
      <c r="A619">
        <v>49604</v>
      </c>
      <c r="B619" t="s">
        <v>773</v>
      </c>
      <c r="C619" t="str">
        <f t="shared" si="18"/>
        <v>浙江农林</v>
      </c>
      <c r="D619" t="str">
        <f t="shared" si="19"/>
        <v>04</v>
      </c>
      <c r="E619" t="s">
        <v>146</v>
      </c>
      <c r="F619">
        <v>210</v>
      </c>
      <c r="G619">
        <v>108</v>
      </c>
      <c r="H619">
        <v>85</v>
      </c>
      <c r="I619">
        <v>70</v>
      </c>
      <c r="J619">
        <v>61</v>
      </c>
      <c r="K619">
        <v>58</v>
      </c>
      <c r="L619">
        <v>0</v>
      </c>
      <c r="M619">
        <v>2020</v>
      </c>
      <c r="N619">
        <f>VLOOKUP(E619, '2020D'!$A$2:$G$395, 2, FALSE)</f>
        <v>256</v>
      </c>
      <c r="O619">
        <f>VLOOKUP(E619, '2020D'!$A$2:$G$355, 3, FALSE)</f>
        <v>19402</v>
      </c>
      <c r="P619">
        <f>_2020[[#This Row],[最低排名]]-_2020[[#This Row],[同分人数]]+1</f>
        <v>19147</v>
      </c>
      <c r="Q619">
        <f>IF(O619&gt;=开始!$B$6, 1, 0)</f>
        <v>1</v>
      </c>
      <c r="R619">
        <f>_2020[[#This Row],[最低排名]]-开始!$B$6</f>
        <v>19402</v>
      </c>
    </row>
    <row r="620" spans="1:18">
      <c r="A620">
        <v>49701</v>
      </c>
      <c r="B620" t="s">
        <v>774</v>
      </c>
      <c r="C620" t="str">
        <f t="shared" si="18"/>
        <v>温州医大</v>
      </c>
      <c r="D620" t="str">
        <f t="shared" si="19"/>
        <v>01</v>
      </c>
      <c r="E620" t="s">
        <v>48</v>
      </c>
      <c r="F620">
        <v>213</v>
      </c>
      <c r="G620">
        <v>114</v>
      </c>
      <c r="H620">
        <v>107</v>
      </c>
      <c r="I620">
        <v>67</v>
      </c>
      <c r="J620">
        <v>61</v>
      </c>
      <c r="K620">
        <v>61</v>
      </c>
      <c r="L620">
        <v>0</v>
      </c>
      <c r="M620">
        <v>2020</v>
      </c>
      <c r="N620">
        <f>VLOOKUP(E620, '2020D'!$A$2:$G$395, 2, FALSE)</f>
        <v>233</v>
      </c>
      <c r="O620">
        <f>VLOOKUP(E620, '2020D'!$A$2:$G$355, 3, FALSE)</f>
        <v>13496</v>
      </c>
      <c r="P620">
        <f>_2020[[#This Row],[最低排名]]-_2020[[#This Row],[同分人数]]+1</f>
        <v>13264</v>
      </c>
      <c r="Q620">
        <f>IF(O620&gt;=开始!$B$6, 1, 0)</f>
        <v>1</v>
      </c>
      <c r="R620">
        <f>_2020[[#This Row],[最低排名]]-开始!$B$6</f>
        <v>13496</v>
      </c>
    </row>
    <row r="621" spans="1:18">
      <c r="A621">
        <v>49801</v>
      </c>
      <c r="B621" t="s">
        <v>777</v>
      </c>
      <c r="C621" t="str">
        <f t="shared" si="18"/>
        <v>浙江师大</v>
      </c>
      <c r="D621" t="str">
        <f t="shared" si="19"/>
        <v>01</v>
      </c>
      <c r="E621" t="s">
        <v>149</v>
      </c>
      <c r="F621">
        <v>212</v>
      </c>
      <c r="G621">
        <v>108</v>
      </c>
      <c r="H621">
        <v>102</v>
      </c>
      <c r="I621">
        <v>64</v>
      </c>
      <c r="J621">
        <v>61</v>
      </c>
      <c r="K621">
        <v>58</v>
      </c>
      <c r="L621">
        <v>0</v>
      </c>
      <c r="M621">
        <v>2020</v>
      </c>
      <c r="N621">
        <f>VLOOKUP(E621, '2020D'!$A$2:$G$395, 2, FALSE)</f>
        <v>245</v>
      </c>
      <c r="O621">
        <f>VLOOKUP(E621, '2020D'!$A$2:$G$355, 3, FALSE)</f>
        <v>16300</v>
      </c>
      <c r="P621">
        <f>_2020[[#This Row],[最低排名]]-_2020[[#This Row],[同分人数]]+1</f>
        <v>16056</v>
      </c>
      <c r="Q621">
        <f>IF(O621&gt;=开始!$B$6, 1, 0)</f>
        <v>1</v>
      </c>
      <c r="R621">
        <f>_2020[[#This Row],[最低排名]]-开始!$B$6</f>
        <v>16300</v>
      </c>
    </row>
    <row r="622" spans="1:18">
      <c r="A622">
        <v>49802</v>
      </c>
      <c r="B622" t="s">
        <v>778</v>
      </c>
      <c r="C622" t="str">
        <f t="shared" si="18"/>
        <v>浙江师大</v>
      </c>
      <c r="D622" t="str">
        <f t="shared" si="19"/>
        <v>02</v>
      </c>
      <c r="E622" t="s">
        <v>122</v>
      </c>
      <c r="F622">
        <v>219</v>
      </c>
      <c r="G622">
        <v>111</v>
      </c>
      <c r="H622">
        <v>104</v>
      </c>
      <c r="I622">
        <v>67</v>
      </c>
      <c r="J622">
        <v>67</v>
      </c>
      <c r="K622">
        <v>49</v>
      </c>
      <c r="L622">
        <v>0</v>
      </c>
      <c r="M622">
        <v>2020</v>
      </c>
      <c r="N622">
        <f>VLOOKUP(E622, '2020D'!$A$2:$G$395, 2, FALSE)</f>
        <v>252</v>
      </c>
      <c r="O622">
        <f>VLOOKUP(E622, '2020D'!$A$2:$G$355, 3, FALSE)</f>
        <v>14212</v>
      </c>
      <c r="P622">
        <f>_2020[[#This Row],[最低排名]]-_2020[[#This Row],[同分人数]]+1</f>
        <v>13961</v>
      </c>
      <c r="Q622">
        <f>IF(O622&gt;=开始!$B$6, 1, 0)</f>
        <v>1</v>
      </c>
      <c r="R622">
        <f>_2020[[#This Row],[最低排名]]-开始!$B$6</f>
        <v>14212</v>
      </c>
    </row>
    <row r="623" spans="1:18">
      <c r="A623">
        <v>49803</v>
      </c>
      <c r="B623" t="s">
        <v>779</v>
      </c>
      <c r="C623" t="str">
        <f t="shared" si="18"/>
        <v>浙江师大</v>
      </c>
      <c r="D623" t="str">
        <f t="shared" si="19"/>
        <v>03</v>
      </c>
      <c r="E623" t="s">
        <v>168</v>
      </c>
      <c r="F623">
        <v>199</v>
      </c>
      <c r="G623">
        <v>100</v>
      </c>
      <c r="H623">
        <v>116</v>
      </c>
      <c r="I623">
        <v>67</v>
      </c>
      <c r="J623">
        <v>64</v>
      </c>
      <c r="K623">
        <v>49</v>
      </c>
      <c r="L623">
        <v>0</v>
      </c>
      <c r="M623">
        <v>2020</v>
      </c>
      <c r="N623">
        <f>VLOOKUP(E623, '2020D'!$A$2:$G$395, 2, FALSE)</f>
        <v>227</v>
      </c>
      <c r="O623">
        <f>VLOOKUP(E623, '2020D'!$A$2:$G$355, 3, FALSE)</f>
        <v>16741</v>
      </c>
      <c r="P623">
        <f>_2020[[#This Row],[最低排名]]-_2020[[#This Row],[同分人数]]+1</f>
        <v>16515</v>
      </c>
      <c r="Q623">
        <f>IF(O623&gt;=开始!$B$6, 1, 0)</f>
        <v>1</v>
      </c>
      <c r="R623">
        <f>_2020[[#This Row],[最低排名]]-开始!$B$6</f>
        <v>16741</v>
      </c>
    </row>
    <row r="624" spans="1:18">
      <c r="A624">
        <v>49804</v>
      </c>
      <c r="B624" t="s">
        <v>780</v>
      </c>
      <c r="C624" t="str">
        <f t="shared" si="18"/>
        <v>浙江师大</v>
      </c>
      <c r="D624" t="str">
        <f t="shared" si="19"/>
        <v>04</v>
      </c>
      <c r="E624" t="s">
        <v>149</v>
      </c>
      <c r="F624">
        <v>197</v>
      </c>
      <c r="G624">
        <v>102</v>
      </c>
      <c r="H624">
        <v>117</v>
      </c>
      <c r="I624">
        <v>64</v>
      </c>
      <c r="J624">
        <v>61</v>
      </c>
      <c r="K624">
        <v>58</v>
      </c>
      <c r="L624">
        <v>0</v>
      </c>
      <c r="M624">
        <v>2020</v>
      </c>
      <c r="N624">
        <f>VLOOKUP(E624, '2020D'!$A$2:$G$395, 2, FALSE)</f>
        <v>245</v>
      </c>
      <c r="O624">
        <f>VLOOKUP(E624, '2020D'!$A$2:$G$355, 3, FALSE)</f>
        <v>16300</v>
      </c>
      <c r="P624">
        <f>_2020[[#This Row],[最低排名]]-_2020[[#This Row],[同分人数]]+1</f>
        <v>16056</v>
      </c>
      <c r="Q624">
        <f>IF(O624&gt;=开始!$B$6, 1, 0)</f>
        <v>1</v>
      </c>
      <c r="R624">
        <f>_2020[[#This Row],[最低排名]]-开始!$B$6</f>
        <v>16300</v>
      </c>
    </row>
    <row r="625" spans="1:18">
      <c r="A625">
        <v>49901</v>
      </c>
      <c r="B625" t="s">
        <v>782</v>
      </c>
      <c r="C625" t="str">
        <f t="shared" si="18"/>
        <v>杭州师大</v>
      </c>
      <c r="D625" t="str">
        <f t="shared" si="19"/>
        <v>01</v>
      </c>
      <c r="E625" t="s">
        <v>96</v>
      </c>
      <c r="F625">
        <v>205</v>
      </c>
      <c r="G625">
        <v>112</v>
      </c>
      <c r="H625">
        <v>81</v>
      </c>
      <c r="I625">
        <v>70</v>
      </c>
      <c r="J625">
        <v>64</v>
      </c>
      <c r="K625">
        <v>52</v>
      </c>
      <c r="L625">
        <v>0</v>
      </c>
      <c r="M625">
        <v>2020</v>
      </c>
      <c r="N625">
        <f>VLOOKUP(E625, '2020D'!$A$2:$G$395, 2, FALSE)</f>
        <v>247</v>
      </c>
      <c r="O625">
        <f>VLOOKUP(E625, '2020D'!$A$2:$G$355, 3, FALSE)</f>
        <v>22305</v>
      </c>
      <c r="P625">
        <f>_2020[[#This Row],[最低排名]]-_2020[[#This Row],[同分人数]]+1</f>
        <v>22059</v>
      </c>
      <c r="Q625">
        <f>IF(O625&gt;=开始!$B$6, 1, 0)</f>
        <v>1</v>
      </c>
      <c r="R625">
        <f>_2020[[#This Row],[最低排名]]-开始!$B$6</f>
        <v>22305</v>
      </c>
    </row>
    <row r="626" spans="1:18">
      <c r="A626">
        <v>49902</v>
      </c>
      <c r="B626" t="s">
        <v>783</v>
      </c>
      <c r="C626" t="str">
        <f t="shared" si="18"/>
        <v>杭州师大</v>
      </c>
      <c r="D626" t="str">
        <f t="shared" si="19"/>
        <v>02</v>
      </c>
      <c r="E626" t="s">
        <v>144</v>
      </c>
      <c r="F626">
        <v>208</v>
      </c>
      <c r="G626">
        <v>107</v>
      </c>
      <c r="H626">
        <v>82</v>
      </c>
      <c r="I626">
        <v>64</v>
      </c>
      <c r="J626">
        <v>61</v>
      </c>
      <c r="K626">
        <v>52</v>
      </c>
      <c r="L626">
        <v>0</v>
      </c>
      <c r="M626">
        <v>2020</v>
      </c>
      <c r="N626">
        <f>VLOOKUP(E626, '2020D'!$A$2:$G$395, 2, FALSE)</f>
        <v>225</v>
      </c>
      <c r="O626">
        <f>VLOOKUP(E626, '2020D'!$A$2:$G$355, 3, FALSE)</f>
        <v>23446</v>
      </c>
      <c r="P626">
        <f>_2020[[#This Row],[最低排名]]-_2020[[#This Row],[同分人数]]+1</f>
        <v>23222</v>
      </c>
      <c r="Q626">
        <f>IF(O626&gt;=开始!$B$6, 1, 0)</f>
        <v>1</v>
      </c>
      <c r="R626">
        <f>_2020[[#This Row],[最低排名]]-开始!$B$6</f>
        <v>23446</v>
      </c>
    </row>
    <row r="627" spans="1:18">
      <c r="A627">
        <v>50001</v>
      </c>
      <c r="B627" t="s">
        <v>785</v>
      </c>
      <c r="C627" t="str">
        <f t="shared" si="18"/>
        <v>湖州师范</v>
      </c>
      <c r="D627" t="str">
        <f t="shared" si="19"/>
        <v>01</v>
      </c>
      <c r="E627" t="s">
        <v>170</v>
      </c>
      <c r="F627">
        <v>194</v>
      </c>
      <c r="G627">
        <v>104</v>
      </c>
      <c r="H627">
        <v>82</v>
      </c>
      <c r="I627">
        <v>67</v>
      </c>
      <c r="J627">
        <v>61</v>
      </c>
      <c r="K627">
        <v>49</v>
      </c>
      <c r="L627">
        <v>0</v>
      </c>
      <c r="M627">
        <v>2020</v>
      </c>
      <c r="N627">
        <f>VLOOKUP(E627, '2020D'!$A$2:$G$395, 2, FALSE)</f>
        <v>256</v>
      </c>
      <c r="O627">
        <f>VLOOKUP(E627, '2020D'!$A$2:$G$355, 3, FALSE)</f>
        <v>26575</v>
      </c>
      <c r="P627">
        <f>_2020[[#This Row],[最低排名]]-_2020[[#This Row],[同分人数]]+1</f>
        <v>26320</v>
      </c>
      <c r="Q627">
        <f>IF(O627&gt;=开始!$B$6, 1, 0)</f>
        <v>1</v>
      </c>
      <c r="R627">
        <f>_2020[[#This Row],[最低排名]]-开始!$B$6</f>
        <v>26575</v>
      </c>
    </row>
    <row r="628" spans="1:18">
      <c r="A628">
        <v>50002</v>
      </c>
      <c r="B628" t="s">
        <v>786</v>
      </c>
      <c r="C628" t="str">
        <f t="shared" si="18"/>
        <v>湖州师范</v>
      </c>
      <c r="D628" t="str">
        <f t="shared" si="19"/>
        <v>02</v>
      </c>
      <c r="E628" t="s">
        <v>141</v>
      </c>
      <c r="F628">
        <v>199</v>
      </c>
      <c r="G628">
        <v>111</v>
      </c>
      <c r="H628">
        <v>82</v>
      </c>
      <c r="I628">
        <v>64</v>
      </c>
      <c r="J628">
        <v>64</v>
      </c>
      <c r="K628">
        <v>61</v>
      </c>
      <c r="L628">
        <v>0</v>
      </c>
      <c r="M628">
        <v>2020</v>
      </c>
      <c r="N628">
        <f>VLOOKUP(E628, '2020D'!$A$2:$G$395, 2, FALSE)</f>
        <v>255</v>
      </c>
      <c r="O628">
        <f>VLOOKUP(E628, '2020D'!$A$2:$G$355, 3, FALSE)</f>
        <v>22810</v>
      </c>
      <c r="P628">
        <f>_2020[[#This Row],[最低排名]]-_2020[[#This Row],[同分人数]]+1</f>
        <v>22556</v>
      </c>
      <c r="Q628">
        <f>IF(O628&gt;=开始!$B$6, 1, 0)</f>
        <v>1</v>
      </c>
      <c r="R628">
        <f>_2020[[#This Row],[最低排名]]-开始!$B$6</f>
        <v>22810</v>
      </c>
    </row>
    <row r="629" spans="1:18">
      <c r="A629">
        <v>50003</v>
      </c>
      <c r="B629" t="s">
        <v>787</v>
      </c>
      <c r="C629" t="str">
        <f t="shared" si="18"/>
        <v>湖州师范</v>
      </c>
      <c r="D629" t="str">
        <f t="shared" si="19"/>
        <v>03</v>
      </c>
      <c r="E629" t="s">
        <v>128</v>
      </c>
      <c r="F629">
        <v>206</v>
      </c>
      <c r="G629">
        <v>111</v>
      </c>
      <c r="H629">
        <v>93</v>
      </c>
      <c r="I629">
        <v>61</v>
      </c>
      <c r="J629">
        <v>61</v>
      </c>
      <c r="K629">
        <v>58</v>
      </c>
      <c r="L629">
        <v>0</v>
      </c>
      <c r="M629">
        <v>2020</v>
      </c>
      <c r="N629">
        <f>VLOOKUP(E629, '2020D'!$A$2:$G$395, 2, FALSE)</f>
        <v>246</v>
      </c>
      <c r="O629">
        <f>VLOOKUP(E629, '2020D'!$A$2:$G$355, 3, FALSE)</f>
        <v>20616</v>
      </c>
      <c r="P629">
        <f>_2020[[#This Row],[最低排名]]-_2020[[#This Row],[同分人数]]+1</f>
        <v>20371</v>
      </c>
      <c r="Q629">
        <f>IF(O629&gt;=开始!$B$6, 1, 0)</f>
        <v>1</v>
      </c>
      <c r="R629">
        <f>_2020[[#This Row],[最低排名]]-开始!$B$6</f>
        <v>20616</v>
      </c>
    </row>
    <row r="630" spans="1:18">
      <c r="A630">
        <v>50004</v>
      </c>
      <c r="B630" t="s">
        <v>788</v>
      </c>
      <c r="C630" t="str">
        <f t="shared" si="18"/>
        <v>湖州师范</v>
      </c>
      <c r="D630" t="str">
        <f t="shared" si="19"/>
        <v>04</v>
      </c>
      <c r="E630" t="s">
        <v>431</v>
      </c>
      <c r="F630">
        <v>209</v>
      </c>
      <c r="G630">
        <v>110</v>
      </c>
      <c r="H630">
        <v>70</v>
      </c>
      <c r="I630">
        <v>61</v>
      </c>
      <c r="J630">
        <v>61</v>
      </c>
      <c r="K630">
        <v>61</v>
      </c>
      <c r="L630">
        <v>0</v>
      </c>
      <c r="M630">
        <v>2020</v>
      </c>
      <c r="N630">
        <f>VLOOKUP(E630, '2020D'!$A$2:$G$395, 2, FALSE)</f>
        <v>221</v>
      </c>
      <c r="O630">
        <f>VLOOKUP(E630, '2020D'!$A$2:$G$355, 3, FALSE)</f>
        <v>24521</v>
      </c>
      <c r="P630">
        <f>_2020[[#This Row],[最低排名]]-_2020[[#This Row],[同分人数]]+1</f>
        <v>24301</v>
      </c>
      <c r="Q630">
        <f>IF(O630&gt;=开始!$B$6, 1, 0)</f>
        <v>1</v>
      </c>
      <c r="R630">
        <f>_2020[[#This Row],[最低排名]]-开始!$B$6</f>
        <v>24521</v>
      </c>
    </row>
    <row r="631" spans="1:18">
      <c r="A631">
        <v>50005</v>
      </c>
      <c r="B631" t="s">
        <v>789</v>
      </c>
      <c r="C631" t="str">
        <f t="shared" si="18"/>
        <v>湖州师范</v>
      </c>
      <c r="D631" t="str">
        <f t="shared" si="19"/>
        <v>05</v>
      </c>
      <c r="E631" t="s">
        <v>165</v>
      </c>
      <c r="F631">
        <v>194</v>
      </c>
      <c r="G631">
        <v>103</v>
      </c>
      <c r="H631">
        <v>84</v>
      </c>
      <c r="I631">
        <v>61</v>
      </c>
      <c r="J631">
        <v>61</v>
      </c>
      <c r="K631">
        <v>55</v>
      </c>
      <c r="L631">
        <v>0</v>
      </c>
      <c r="M631">
        <v>2020</v>
      </c>
      <c r="N631">
        <f>VLOOKUP(E631, '2020D'!$A$2:$G$395, 2, FALSE)</f>
        <v>216</v>
      </c>
      <c r="O631">
        <f>VLOOKUP(E631, '2020D'!$A$2:$G$355, 3, FALSE)</f>
        <v>26117</v>
      </c>
      <c r="P631">
        <f>_2020[[#This Row],[最低排名]]-_2020[[#This Row],[同分人数]]+1</f>
        <v>25902</v>
      </c>
      <c r="Q631">
        <f>IF(O631&gt;=开始!$B$6, 1, 0)</f>
        <v>1</v>
      </c>
      <c r="R631">
        <f>_2020[[#This Row],[最低排名]]-开始!$B$6</f>
        <v>26117</v>
      </c>
    </row>
    <row r="632" spans="1:18">
      <c r="A632">
        <v>50006</v>
      </c>
      <c r="B632" t="s">
        <v>790</v>
      </c>
      <c r="C632" t="str">
        <f t="shared" si="18"/>
        <v>湖州师范</v>
      </c>
      <c r="D632" t="str">
        <f t="shared" si="19"/>
        <v>06</v>
      </c>
      <c r="E632" t="s">
        <v>180</v>
      </c>
      <c r="F632">
        <v>203</v>
      </c>
      <c r="G632">
        <v>105</v>
      </c>
      <c r="H632">
        <v>94</v>
      </c>
      <c r="I632">
        <v>55</v>
      </c>
      <c r="J632">
        <v>55</v>
      </c>
      <c r="K632">
        <v>43</v>
      </c>
      <c r="L632">
        <v>0</v>
      </c>
      <c r="M632">
        <v>2020</v>
      </c>
      <c r="N632">
        <f>VLOOKUP(E632, '2020D'!$A$2:$G$395, 2, FALSE)</f>
        <v>203</v>
      </c>
      <c r="O632">
        <f>VLOOKUP(E632, '2020D'!$A$2:$G$355, 3, FALSE)</f>
        <v>27191</v>
      </c>
      <c r="P632">
        <f>_2020[[#This Row],[最低排名]]-_2020[[#This Row],[同分人数]]+1</f>
        <v>26989</v>
      </c>
      <c r="Q632">
        <f>IF(O632&gt;=开始!$B$6, 1, 0)</f>
        <v>1</v>
      </c>
      <c r="R632">
        <f>_2020[[#This Row],[最低排名]]-开始!$B$6</f>
        <v>27191</v>
      </c>
    </row>
    <row r="633" spans="1:18">
      <c r="A633">
        <v>50007</v>
      </c>
      <c r="B633" t="s">
        <v>791</v>
      </c>
      <c r="C633" t="str">
        <f t="shared" si="18"/>
        <v>湖州师范</v>
      </c>
      <c r="D633" t="str">
        <f t="shared" si="19"/>
        <v>07</v>
      </c>
      <c r="E633" t="s">
        <v>180</v>
      </c>
      <c r="F633">
        <v>187</v>
      </c>
      <c r="G633">
        <v>103</v>
      </c>
      <c r="H633">
        <v>104</v>
      </c>
      <c r="I633">
        <v>55</v>
      </c>
      <c r="J633">
        <v>55</v>
      </c>
      <c r="K633">
        <v>49</v>
      </c>
      <c r="L633">
        <v>0</v>
      </c>
      <c r="M633">
        <v>2020</v>
      </c>
      <c r="N633">
        <f>VLOOKUP(E633, '2020D'!$A$2:$G$395, 2, FALSE)</f>
        <v>203</v>
      </c>
      <c r="O633">
        <f>VLOOKUP(E633, '2020D'!$A$2:$G$355, 3, FALSE)</f>
        <v>27191</v>
      </c>
      <c r="P633">
        <f>_2020[[#This Row],[最低排名]]-_2020[[#This Row],[同分人数]]+1</f>
        <v>26989</v>
      </c>
      <c r="Q633">
        <f>IF(O633&gt;=开始!$B$6, 1, 0)</f>
        <v>1</v>
      </c>
      <c r="R633">
        <f>_2020[[#This Row],[最低排名]]-开始!$B$6</f>
        <v>27191</v>
      </c>
    </row>
    <row r="634" spans="1:18">
      <c r="A634">
        <v>50101</v>
      </c>
      <c r="B634" t="s">
        <v>792</v>
      </c>
      <c r="C634" t="str">
        <f t="shared" si="18"/>
        <v>浙江工商</v>
      </c>
      <c r="D634" t="str">
        <f t="shared" si="19"/>
        <v>01</v>
      </c>
      <c r="E634" t="s">
        <v>546</v>
      </c>
      <c r="F634">
        <v>197</v>
      </c>
      <c r="G634">
        <v>107</v>
      </c>
      <c r="H634">
        <v>111</v>
      </c>
      <c r="I634">
        <v>70</v>
      </c>
      <c r="J634">
        <v>58</v>
      </c>
      <c r="K634">
        <v>52</v>
      </c>
      <c r="L634">
        <v>0</v>
      </c>
      <c r="M634">
        <v>2020</v>
      </c>
      <c r="N634">
        <f>VLOOKUP(E634, '2020D'!$A$2:$G$395, 2, FALSE)</f>
        <v>251</v>
      </c>
      <c r="O634">
        <f>VLOOKUP(E634, '2020D'!$A$2:$G$355, 3, FALSE)</f>
        <v>18373</v>
      </c>
      <c r="P634">
        <f>_2020[[#This Row],[最低排名]]-_2020[[#This Row],[同分人数]]+1</f>
        <v>18123</v>
      </c>
      <c r="Q634">
        <f>IF(O634&gt;=开始!$B$6, 1, 0)</f>
        <v>1</v>
      </c>
      <c r="R634">
        <f>_2020[[#This Row],[最低排名]]-开始!$B$6</f>
        <v>18373</v>
      </c>
    </row>
    <row r="635" spans="1:18">
      <c r="A635">
        <v>50102</v>
      </c>
      <c r="B635" t="s">
        <v>793</v>
      </c>
      <c r="C635" t="str">
        <f t="shared" si="18"/>
        <v>浙江工商</v>
      </c>
      <c r="D635" t="str">
        <f t="shared" si="19"/>
        <v>02</v>
      </c>
      <c r="E635" t="s">
        <v>302</v>
      </c>
      <c r="F635">
        <v>210</v>
      </c>
      <c r="G635">
        <v>106</v>
      </c>
      <c r="H635">
        <v>97</v>
      </c>
      <c r="I635">
        <v>70</v>
      </c>
      <c r="J635">
        <v>58</v>
      </c>
      <c r="K635">
        <v>55</v>
      </c>
      <c r="L635">
        <v>0</v>
      </c>
      <c r="M635">
        <v>2020</v>
      </c>
      <c r="N635">
        <f>VLOOKUP(E635, '2020D'!$A$2:$G$395, 2, FALSE)</f>
        <v>215</v>
      </c>
      <c r="O635">
        <f>VLOOKUP(E635, '2020D'!$A$2:$G$355, 3, FALSE)</f>
        <v>17893</v>
      </c>
      <c r="P635">
        <f>_2020[[#This Row],[最低排名]]-_2020[[#This Row],[同分人数]]+1</f>
        <v>17679</v>
      </c>
      <c r="Q635">
        <f>IF(O635&gt;=开始!$B$6, 1, 0)</f>
        <v>1</v>
      </c>
      <c r="R635">
        <f>_2020[[#This Row],[最低排名]]-开始!$B$6</f>
        <v>17893</v>
      </c>
    </row>
    <row r="636" spans="1:18">
      <c r="A636">
        <v>50201</v>
      </c>
      <c r="B636" t="s">
        <v>795</v>
      </c>
      <c r="C636" t="str">
        <f t="shared" si="18"/>
        <v>嘉兴学院</v>
      </c>
      <c r="D636" t="str">
        <f t="shared" si="19"/>
        <v>01</v>
      </c>
      <c r="E636" t="s">
        <v>184</v>
      </c>
      <c r="F636">
        <v>204</v>
      </c>
      <c r="G636">
        <v>111</v>
      </c>
      <c r="H636">
        <v>97</v>
      </c>
      <c r="I636">
        <v>52</v>
      </c>
      <c r="J636">
        <v>52</v>
      </c>
      <c r="K636">
        <v>46</v>
      </c>
      <c r="L636">
        <v>0</v>
      </c>
      <c r="M636">
        <v>2020</v>
      </c>
      <c r="N636">
        <f>VLOOKUP(E636, '2020D'!$A$2:$G$395, 2, FALSE)</f>
        <v>212</v>
      </c>
      <c r="O636">
        <f>VLOOKUP(E636, '2020D'!$A$2:$G$355, 3, FALSE)</f>
        <v>26988</v>
      </c>
      <c r="P636">
        <f>_2020[[#This Row],[最低排名]]-_2020[[#This Row],[同分人数]]+1</f>
        <v>26777</v>
      </c>
      <c r="Q636">
        <f>IF(O636&gt;=开始!$B$6, 1, 0)</f>
        <v>1</v>
      </c>
      <c r="R636">
        <f>_2020[[#This Row],[最低排名]]-开始!$B$6</f>
        <v>26988</v>
      </c>
    </row>
    <row r="637" spans="1:18">
      <c r="A637">
        <v>50202</v>
      </c>
      <c r="B637" t="s">
        <v>796</v>
      </c>
      <c r="C637" t="str">
        <f t="shared" si="18"/>
        <v>嘉兴学院</v>
      </c>
      <c r="D637" t="str">
        <f t="shared" si="19"/>
        <v>02</v>
      </c>
      <c r="E637" t="s">
        <v>1533</v>
      </c>
      <c r="F637">
        <v>177</v>
      </c>
      <c r="G637">
        <v>96</v>
      </c>
      <c r="H637">
        <v>63</v>
      </c>
      <c r="I637">
        <v>61</v>
      </c>
      <c r="J637">
        <v>52</v>
      </c>
      <c r="K637">
        <v>49</v>
      </c>
      <c r="L637">
        <v>0</v>
      </c>
      <c r="M637">
        <v>2020</v>
      </c>
      <c r="N637">
        <f>VLOOKUP(E637, '2020D'!$A$2:$G$395, 2, FALSE)</f>
        <v>150</v>
      </c>
      <c r="O637">
        <f>VLOOKUP(E637, '2020D'!$A$2:$G$355, 3, FALSE)</f>
        <v>36155</v>
      </c>
      <c r="P637">
        <f>_2020[[#This Row],[最低排名]]-_2020[[#This Row],[同分人数]]+1</f>
        <v>36006</v>
      </c>
      <c r="Q637">
        <f>IF(O637&gt;=开始!$B$6, 1, 0)</f>
        <v>1</v>
      </c>
      <c r="R637">
        <f>_2020[[#This Row],[最低排名]]-开始!$B$6</f>
        <v>36155</v>
      </c>
    </row>
    <row r="638" spans="1:18">
      <c r="A638">
        <v>50203</v>
      </c>
      <c r="B638" t="s">
        <v>1783</v>
      </c>
      <c r="C638" t="str">
        <f t="shared" si="18"/>
        <v>嘉兴学院</v>
      </c>
      <c r="D638" t="str">
        <f t="shared" si="19"/>
        <v>03</v>
      </c>
      <c r="E638" t="s">
        <v>389</v>
      </c>
      <c r="F638">
        <v>208</v>
      </c>
      <c r="G638">
        <v>106</v>
      </c>
      <c r="H638">
        <v>76</v>
      </c>
      <c r="I638">
        <v>61</v>
      </c>
      <c r="J638">
        <v>58</v>
      </c>
      <c r="K638">
        <v>49</v>
      </c>
      <c r="L638">
        <v>0</v>
      </c>
      <c r="M638">
        <v>2020</v>
      </c>
      <c r="N638">
        <f>VLOOKUP(E638, '2020D'!$A$2:$G$395, 2, FALSE)</f>
        <v>201</v>
      </c>
      <c r="O638">
        <f>VLOOKUP(E638, '2020D'!$A$2:$G$355, 3, FALSE)</f>
        <v>26776</v>
      </c>
      <c r="P638">
        <f>_2020[[#This Row],[最低排名]]-_2020[[#This Row],[同分人数]]+1</f>
        <v>26576</v>
      </c>
      <c r="Q638">
        <f>IF(O638&gt;=开始!$B$6, 1, 0)</f>
        <v>1</v>
      </c>
      <c r="R638">
        <f>_2020[[#This Row],[最低排名]]-开始!$B$6</f>
        <v>26776</v>
      </c>
    </row>
    <row r="639" spans="1:18">
      <c r="A639">
        <v>50301</v>
      </c>
      <c r="B639" t="s">
        <v>797</v>
      </c>
      <c r="C639" t="str">
        <f t="shared" si="18"/>
        <v>中国计量</v>
      </c>
      <c r="D639" t="str">
        <f t="shared" si="19"/>
        <v>01</v>
      </c>
      <c r="E639" t="s">
        <v>643</v>
      </c>
      <c r="F639">
        <v>197</v>
      </c>
      <c r="G639">
        <v>102</v>
      </c>
      <c r="H639">
        <v>100</v>
      </c>
      <c r="I639">
        <v>67</v>
      </c>
      <c r="J639">
        <v>61</v>
      </c>
      <c r="K639">
        <v>52</v>
      </c>
      <c r="L639">
        <v>0</v>
      </c>
      <c r="M639">
        <v>2020</v>
      </c>
      <c r="N639">
        <f>VLOOKUP(E639, '2020D'!$A$2:$G$395, 2, FALSE)</f>
        <v>231</v>
      </c>
      <c r="O639">
        <f>VLOOKUP(E639, '2020D'!$A$2:$G$355, 3, FALSE)</f>
        <v>21099</v>
      </c>
      <c r="P639">
        <f>_2020[[#This Row],[最低排名]]-_2020[[#This Row],[同分人数]]+1</f>
        <v>20869</v>
      </c>
      <c r="Q639">
        <f>IF(O639&gt;=开始!$B$6, 1, 0)</f>
        <v>1</v>
      </c>
      <c r="R639">
        <f>_2020[[#This Row],[最低排名]]-开始!$B$6</f>
        <v>21099</v>
      </c>
    </row>
    <row r="640" spans="1:18">
      <c r="A640">
        <v>50302</v>
      </c>
      <c r="B640" t="s">
        <v>798</v>
      </c>
      <c r="C640" t="str">
        <f t="shared" si="18"/>
        <v>中国计量</v>
      </c>
      <c r="D640" t="str">
        <f t="shared" si="19"/>
        <v>02</v>
      </c>
      <c r="E640" t="s">
        <v>431</v>
      </c>
      <c r="F640">
        <v>203</v>
      </c>
      <c r="G640">
        <v>102</v>
      </c>
      <c r="H640">
        <v>97</v>
      </c>
      <c r="I640">
        <v>58</v>
      </c>
      <c r="J640">
        <v>55</v>
      </c>
      <c r="K640">
        <v>49</v>
      </c>
      <c r="L640">
        <v>0</v>
      </c>
      <c r="M640">
        <v>2020</v>
      </c>
      <c r="N640">
        <f>VLOOKUP(E640, '2020D'!$A$2:$G$395, 2, FALSE)</f>
        <v>221</v>
      </c>
      <c r="O640">
        <f>VLOOKUP(E640, '2020D'!$A$2:$G$355, 3, FALSE)</f>
        <v>24521</v>
      </c>
      <c r="P640">
        <f>_2020[[#This Row],[最低排名]]-_2020[[#This Row],[同分人数]]+1</f>
        <v>24301</v>
      </c>
      <c r="Q640">
        <f>IF(O640&gt;=开始!$B$6, 1, 0)</f>
        <v>1</v>
      </c>
      <c r="R640">
        <f>_2020[[#This Row],[最低排名]]-开始!$B$6</f>
        <v>24521</v>
      </c>
    </row>
    <row r="641" spans="1:18">
      <c r="A641">
        <v>50303</v>
      </c>
      <c r="B641" t="s">
        <v>799</v>
      </c>
      <c r="C641" t="str">
        <f t="shared" si="18"/>
        <v>中国计量</v>
      </c>
      <c r="D641" t="str">
        <f t="shared" si="19"/>
        <v>03</v>
      </c>
      <c r="E641" t="s">
        <v>96</v>
      </c>
      <c r="F641">
        <v>214</v>
      </c>
      <c r="G641">
        <v>117</v>
      </c>
      <c r="H641">
        <v>81</v>
      </c>
      <c r="I641">
        <v>64</v>
      </c>
      <c r="J641">
        <v>64</v>
      </c>
      <c r="K641">
        <v>49</v>
      </c>
      <c r="L641">
        <v>0</v>
      </c>
      <c r="M641">
        <v>2020</v>
      </c>
      <c r="N641">
        <f>VLOOKUP(E641, '2020D'!$A$2:$G$395, 2, FALSE)</f>
        <v>247</v>
      </c>
      <c r="O641">
        <f>VLOOKUP(E641, '2020D'!$A$2:$G$355, 3, FALSE)</f>
        <v>22305</v>
      </c>
      <c r="P641">
        <f>_2020[[#This Row],[最低排名]]-_2020[[#This Row],[同分人数]]+1</f>
        <v>22059</v>
      </c>
      <c r="Q641">
        <f>IF(O641&gt;=开始!$B$6, 1, 0)</f>
        <v>1</v>
      </c>
      <c r="R641">
        <f>_2020[[#This Row],[最低排名]]-开始!$B$6</f>
        <v>22305</v>
      </c>
    </row>
    <row r="642" spans="1:18">
      <c r="A642">
        <v>50304</v>
      </c>
      <c r="B642" t="s">
        <v>800</v>
      </c>
      <c r="C642" t="str">
        <f t="shared" ref="C642:C705" si="20">LEFT(B642, FIND("(", B642) - 1)</f>
        <v>中国计量</v>
      </c>
      <c r="D642" t="str">
        <f t="shared" ref="D642:D705" si="21">MID(B642, FIND("(", B642) + 1, FIND(")", B642) - FIND("(", B642) - 1)</f>
        <v>04</v>
      </c>
      <c r="E642" t="s">
        <v>217</v>
      </c>
      <c r="F642">
        <v>207</v>
      </c>
      <c r="G642">
        <v>106</v>
      </c>
      <c r="H642">
        <v>96</v>
      </c>
      <c r="I642">
        <v>64</v>
      </c>
      <c r="J642">
        <v>64</v>
      </c>
      <c r="K642">
        <v>43</v>
      </c>
      <c r="L642">
        <v>0</v>
      </c>
      <c r="M642">
        <v>2020</v>
      </c>
      <c r="N642">
        <f>VLOOKUP(E642, '2020D'!$A$2:$G$395, 2, FALSE)</f>
        <v>247</v>
      </c>
      <c r="O642">
        <f>VLOOKUP(E642, '2020D'!$A$2:$G$355, 3, FALSE)</f>
        <v>21824</v>
      </c>
      <c r="P642">
        <f>_2020[[#This Row],[最低排名]]-_2020[[#This Row],[同分人数]]+1</f>
        <v>21578</v>
      </c>
      <c r="Q642">
        <f>IF(O642&gt;=开始!$B$6, 1, 0)</f>
        <v>1</v>
      </c>
      <c r="R642">
        <f>_2020[[#This Row],[最低排名]]-开始!$B$6</f>
        <v>21824</v>
      </c>
    </row>
    <row r="643" spans="1:18">
      <c r="A643">
        <v>50401</v>
      </c>
      <c r="B643" t="s">
        <v>802</v>
      </c>
      <c r="C643" t="str">
        <f t="shared" si="20"/>
        <v>浙江财大</v>
      </c>
      <c r="D643" t="str">
        <f t="shared" si="21"/>
        <v>01</v>
      </c>
      <c r="E643" t="s">
        <v>678</v>
      </c>
      <c r="F643">
        <v>204</v>
      </c>
      <c r="G643">
        <v>117</v>
      </c>
      <c r="H643">
        <v>111</v>
      </c>
      <c r="I643">
        <v>61</v>
      </c>
      <c r="J643">
        <v>55</v>
      </c>
      <c r="K643">
        <v>52</v>
      </c>
      <c r="L643">
        <v>0</v>
      </c>
      <c r="M643">
        <v>2020</v>
      </c>
      <c r="N643">
        <f>VLOOKUP(E643, '2020D'!$A$2:$G$395, 2, FALSE)</f>
        <v>235</v>
      </c>
      <c r="O643">
        <f>VLOOKUP(E643, '2020D'!$A$2:$G$355, 3, FALSE)</f>
        <v>19637</v>
      </c>
      <c r="P643">
        <f>_2020[[#This Row],[最低排名]]-_2020[[#This Row],[同分人数]]+1</f>
        <v>19403</v>
      </c>
      <c r="Q643">
        <f>IF(O643&gt;=开始!$B$6, 1, 0)</f>
        <v>1</v>
      </c>
      <c r="R643">
        <f>_2020[[#This Row],[最低排名]]-开始!$B$6</f>
        <v>19637</v>
      </c>
    </row>
    <row r="644" spans="1:18">
      <c r="A644">
        <v>50402</v>
      </c>
      <c r="B644" t="s">
        <v>803</v>
      </c>
      <c r="C644" t="str">
        <f t="shared" si="20"/>
        <v>浙江财大</v>
      </c>
      <c r="D644" t="str">
        <f t="shared" si="21"/>
        <v>02</v>
      </c>
      <c r="E644" t="s">
        <v>162</v>
      </c>
      <c r="F644">
        <v>212</v>
      </c>
      <c r="G644">
        <v>111</v>
      </c>
      <c r="H644">
        <v>98</v>
      </c>
      <c r="I644">
        <v>58</v>
      </c>
      <c r="J644">
        <v>55</v>
      </c>
      <c r="K644">
        <v>52</v>
      </c>
      <c r="L644">
        <v>0</v>
      </c>
      <c r="M644">
        <v>2020</v>
      </c>
      <c r="N644">
        <f>VLOOKUP(E644, '2020D'!$A$2:$G$395, 2, FALSE)</f>
        <v>218</v>
      </c>
      <c r="O644">
        <f>VLOOKUP(E644, '2020D'!$A$2:$G$355, 3, FALSE)</f>
        <v>21577</v>
      </c>
      <c r="P644">
        <f>_2020[[#This Row],[最低排名]]-_2020[[#This Row],[同分人数]]+1</f>
        <v>21360</v>
      </c>
      <c r="Q644">
        <f>IF(O644&gt;=开始!$B$6, 1, 0)</f>
        <v>1</v>
      </c>
      <c r="R644">
        <f>_2020[[#This Row],[最低排名]]-开始!$B$6</f>
        <v>21577</v>
      </c>
    </row>
    <row r="645" spans="1:18">
      <c r="A645">
        <v>50403</v>
      </c>
      <c r="B645" t="s">
        <v>804</v>
      </c>
      <c r="C645" t="str">
        <f t="shared" si="20"/>
        <v>浙江财大</v>
      </c>
      <c r="D645" t="str">
        <f t="shared" si="21"/>
        <v>03</v>
      </c>
      <c r="E645" t="s">
        <v>120</v>
      </c>
      <c r="F645">
        <v>205</v>
      </c>
      <c r="G645">
        <v>107</v>
      </c>
      <c r="H645">
        <v>98</v>
      </c>
      <c r="I645">
        <v>67</v>
      </c>
      <c r="J645">
        <v>58</v>
      </c>
      <c r="K645">
        <v>52</v>
      </c>
      <c r="L645">
        <v>0</v>
      </c>
      <c r="M645">
        <v>2020</v>
      </c>
      <c r="N645">
        <f>VLOOKUP(E645, '2020D'!$A$2:$G$395, 2, FALSE)</f>
        <v>268</v>
      </c>
      <c r="O645">
        <f>VLOOKUP(E645, '2020D'!$A$2:$G$355, 3, FALSE)</f>
        <v>20370</v>
      </c>
      <c r="P645">
        <f>_2020[[#This Row],[最低排名]]-_2020[[#This Row],[同分人数]]+1</f>
        <v>20103</v>
      </c>
      <c r="Q645">
        <f>IF(O645&gt;=开始!$B$6, 1, 0)</f>
        <v>1</v>
      </c>
      <c r="R645">
        <f>_2020[[#This Row],[最低排名]]-开始!$B$6</f>
        <v>20370</v>
      </c>
    </row>
    <row r="646" spans="1:18">
      <c r="A646">
        <v>50404</v>
      </c>
      <c r="B646" t="s">
        <v>805</v>
      </c>
      <c r="C646" t="str">
        <f t="shared" si="20"/>
        <v>浙江财大</v>
      </c>
      <c r="D646" t="str">
        <f t="shared" si="21"/>
        <v>04</v>
      </c>
      <c r="E646" t="s">
        <v>643</v>
      </c>
      <c r="F646">
        <v>201</v>
      </c>
      <c r="G646">
        <v>102</v>
      </c>
      <c r="H646">
        <v>105</v>
      </c>
      <c r="I646">
        <v>58</v>
      </c>
      <c r="J646">
        <v>58</v>
      </c>
      <c r="K646">
        <v>55</v>
      </c>
      <c r="L646">
        <v>0</v>
      </c>
      <c r="M646">
        <v>2020</v>
      </c>
      <c r="N646">
        <f>VLOOKUP(E646, '2020D'!$A$2:$G$395, 2, FALSE)</f>
        <v>231</v>
      </c>
      <c r="O646">
        <f>VLOOKUP(E646, '2020D'!$A$2:$G$355, 3, FALSE)</f>
        <v>21099</v>
      </c>
      <c r="P646">
        <f>_2020[[#This Row],[最低排名]]-_2020[[#This Row],[同分人数]]+1</f>
        <v>20869</v>
      </c>
      <c r="Q646">
        <f>IF(O646&gt;=开始!$B$6, 1, 0)</f>
        <v>1</v>
      </c>
      <c r="R646">
        <f>_2020[[#This Row],[最低排名]]-开始!$B$6</f>
        <v>21099</v>
      </c>
    </row>
    <row r="647" spans="1:18">
      <c r="A647">
        <v>50405</v>
      </c>
      <c r="B647" t="s">
        <v>806</v>
      </c>
      <c r="C647" t="str">
        <f t="shared" si="20"/>
        <v>浙江财大</v>
      </c>
      <c r="D647" t="str">
        <f t="shared" si="21"/>
        <v>05</v>
      </c>
      <c r="E647" t="s">
        <v>120</v>
      </c>
      <c r="F647">
        <v>197</v>
      </c>
      <c r="G647">
        <v>99</v>
      </c>
      <c r="H647">
        <v>112</v>
      </c>
      <c r="I647">
        <v>64</v>
      </c>
      <c r="J647">
        <v>58</v>
      </c>
      <c r="K647">
        <v>49</v>
      </c>
      <c r="L647">
        <v>0</v>
      </c>
      <c r="M647">
        <v>2020</v>
      </c>
      <c r="N647">
        <f>VLOOKUP(E647, '2020D'!$A$2:$G$395, 2, FALSE)</f>
        <v>268</v>
      </c>
      <c r="O647">
        <f>VLOOKUP(E647, '2020D'!$A$2:$G$355, 3, FALSE)</f>
        <v>20370</v>
      </c>
      <c r="P647">
        <f>_2020[[#This Row],[最低排名]]-_2020[[#This Row],[同分人数]]+1</f>
        <v>20103</v>
      </c>
      <c r="Q647">
        <f>IF(O647&gt;=开始!$B$6, 1, 0)</f>
        <v>1</v>
      </c>
      <c r="R647">
        <f>_2020[[#This Row],[最低排名]]-开始!$B$6</f>
        <v>20370</v>
      </c>
    </row>
    <row r="648" spans="1:18">
      <c r="A648">
        <v>50406</v>
      </c>
      <c r="B648" t="s">
        <v>807</v>
      </c>
      <c r="C648" t="str">
        <f t="shared" si="20"/>
        <v>浙江财大</v>
      </c>
      <c r="D648" t="str">
        <f t="shared" si="21"/>
        <v>06</v>
      </c>
      <c r="E648" t="s">
        <v>152</v>
      </c>
      <c r="F648">
        <v>219</v>
      </c>
      <c r="G648">
        <v>116</v>
      </c>
      <c r="H648">
        <v>95</v>
      </c>
      <c r="I648">
        <v>64</v>
      </c>
      <c r="J648">
        <v>61</v>
      </c>
      <c r="K648">
        <v>52</v>
      </c>
      <c r="L648">
        <v>0</v>
      </c>
      <c r="M648">
        <v>2020</v>
      </c>
      <c r="N648">
        <f>VLOOKUP(E648, '2020D'!$A$2:$G$395, 2, FALSE)</f>
        <v>238</v>
      </c>
      <c r="O648">
        <f>VLOOKUP(E648, '2020D'!$A$2:$G$355, 3, FALSE)</f>
        <v>17678</v>
      </c>
      <c r="P648">
        <f>_2020[[#This Row],[最低排名]]-_2020[[#This Row],[同分人数]]+1</f>
        <v>17441</v>
      </c>
      <c r="Q648">
        <f>IF(O648&gt;=开始!$B$6, 1, 0)</f>
        <v>1</v>
      </c>
      <c r="R648">
        <f>_2020[[#This Row],[最低排名]]-开始!$B$6</f>
        <v>17678</v>
      </c>
    </row>
    <row r="649" spans="1:18">
      <c r="A649">
        <v>50501</v>
      </c>
      <c r="B649" t="s">
        <v>808</v>
      </c>
      <c r="C649" t="str">
        <f t="shared" si="20"/>
        <v>宁波大学</v>
      </c>
      <c r="D649" t="str">
        <f t="shared" si="21"/>
        <v>01</v>
      </c>
      <c r="E649" t="s">
        <v>149</v>
      </c>
      <c r="F649">
        <v>207</v>
      </c>
      <c r="G649">
        <v>107</v>
      </c>
      <c r="H649">
        <v>110</v>
      </c>
      <c r="I649">
        <v>64</v>
      </c>
      <c r="J649">
        <v>58</v>
      </c>
      <c r="K649">
        <v>58</v>
      </c>
      <c r="L649">
        <v>0</v>
      </c>
      <c r="M649">
        <v>2020</v>
      </c>
      <c r="N649">
        <f>VLOOKUP(E649, '2020D'!$A$2:$G$395, 2, FALSE)</f>
        <v>245</v>
      </c>
      <c r="O649">
        <f>VLOOKUP(E649, '2020D'!$A$2:$G$355, 3, FALSE)</f>
        <v>16300</v>
      </c>
      <c r="P649">
        <f>_2020[[#This Row],[最低排名]]-_2020[[#This Row],[同分人数]]+1</f>
        <v>16056</v>
      </c>
      <c r="Q649">
        <f>IF(O649&gt;=开始!$B$6, 1, 0)</f>
        <v>1</v>
      </c>
      <c r="R649">
        <f>_2020[[#This Row],[最低排名]]-开始!$B$6</f>
        <v>16300</v>
      </c>
    </row>
    <row r="650" spans="1:18">
      <c r="A650">
        <v>50601</v>
      </c>
      <c r="B650" t="s">
        <v>811</v>
      </c>
      <c r="C650" t="str">
        <f t="shared" si="20"/>
        <v>浙江传媒</v>
      </c>
      <c r="D650" t="str">
        <f t="shared" si="21"/>
        <v>01</v>
      </c>
      <c r="E650" t="s">
        <v>48</v>
      </c>
      <c r="F650">
        <v>213</v>
      </c>
      <c r="G650">
        <v>110</v>
      </c>
      <c r="H650">
        <v>119</v>
      </c>
      <c r="I650">
        <v>70</v>
      </c>
      <c r="J650">
        <v>61</v>
      </c>
      <c r="K650">
        <v>46</v>
      </c>
      <c r="L650">
        <v>0</v>
      </c>
      <c r="M650">
        <v>2020</v>
      </c>
      <c r="N650">
        <f>VLOOKUP(E650, '2020D'!$A$2:$G$395, 2, FALSE)</f>
        <v>233</v>
      </c>
      <c r="O650">
        <f>VLOOKUP(E650, '2020D'!$A$2:$G$355, 3, FALSE)</f>
        <v>13496</v>
      </c>
      <c r="P650">
        <f>_2020[[#This Row],[最低排名]]-_2020[[#This Row],[同分人数]]+1</f>
        <v>13264</v>
      </c>
      <c r="Q650">
        <f>IF(O650&gt;=开始!$B$6, 1, 0)</f>
        <v>1</v>
      </c>
      <c r="R650">
        <f>_2020[[#This Row],[最低排名]]-开始!$B$6</f>
        <v>13496</v>
      </c>
    </row>
    <row r="651" spans="1:18">
      <c r="A651">
        <v>50602</v>
      </c>
      <c r="B651" t="s">
        <v>812</v>
      </c>
      <c r="C651" t="str">
        <f t="shared" si="20"/>
        <v>浙江传媒</v>
      </c>
      <c r="D651" t="str">
        <f t="shared" si="21"/>
        <v>02</v>
      </c>
      <c r="E651" t="s">
        <v>122</v>
      </c>
      <c r="F651">
        <v>230</v>
      </c>
      <c r="G651">
        <v>123</v>
      </c>
      <c r="H651">
        <v>105</v>
      </c>
      <c r="I651">
        <v>61</v>
      </c>
      <c r="J651">
        <v>58</v>
      </c>
      <c r="K651">
        <v>52</v>
      </c>
      <c r="L651">
        <v>0</v>
      </c>
      <c r="M651">
        <v>2020</v>
      </c>
      <c r="N651">
        <f>VLOOKUP(E651, '2020D'!$A$2:$G$395, 2, FALSE)</f>
        <v>252</v>
      </c>
      <c r="O651">
        <f>VLOOKUP(E651, '2020D'!$A$2:$G$355, 3, FALSE)</f>
        <v>14212</v>
      </c>
      <c r="P651">
        <f>_2020[[#This Row],[最低排名]]-_2020[[#This Row],[同分人数]]+1</f>
        <v>13961</v>
      </c>
      <c r="Q651">
        <f>IF(O651&gt;=开始!$B$6, 1, 0)</f>
        <v>1</v>
      </c>
      <c r="R651">
        <f>_2020[[#This Row],[最低排名]]-开始!$B$6</f>
        <v>14212</v>
      </c>
    </row>
    <row r="652" spans="1:18">
      <c r="A652">
        <v>50603</v>
      </c>
      <c r="B652" t="s">
        <v>813</v>
      </c>
      <c r="C652" t="str">
        <f t="shared" si="20"/>
        <v>浙江传媒</v>
      </c>
      <c r="D652" t="str">
        <f t="shared" si="21"/>
        <v>03</v>
      </c>
      <c r="E652" t="s">
        <v>94</v>
      </c>
      <c r="F652">
        <v>212</v>
      </c>
      <c r="G652">
        <v>108</v>
      </c>
      <c r="H652">
        <v>99</v>
      </c>
      <c r="I652">
        <v>61</v>
      </c>
      <c r="J652">
        <v>58</v>
      </c>
      <c r="K652">
        <v>55</v>
      </c>
      <c r="L652">
        <v>0</v>
      </c>
      <c r="M652">
        <v>2020</v>
      </c>
      <c r="N652">
        <f>VLOOKUP(E652, '2020D'!$A$2:$G$395, 2, FALSE)</f>
        <v>243</v>
      </c>
      <c r="O652">
        <f>VLOOKUP(E652, '2020D'!$A$2:$G$355, 3, FALSE)</f>
        <v>19146</v>
      </c>
      <c r="P652">
        <f>_2020[[#This Row],[最低排名]]-_2020[[#This Row],[同分人数]]+1</f>
        <v>18904</v>
      </c>
      <c r="Q652">
        <f>IF(O652&gt;=开始!$B$6, 1, 0)</f>
        <v>1</v>
      </c>
      <c r="R652">
        <f>_2020[[#This Row],[最低排名]]-开始!$B$6</f>
        <v>19146</v>
      </c>
    </row>
    <row r="653" spans="1:18">
      <c r="A653">
        <v>50701</v>
      </c>
      <c r="B653" t="s">
        <v>816</v>
      </c>
      <c r="C653" t="str">
        <f t="shared" si="20"/>
        <v>温医仁济</v>
      </c>
      <c r="D653" t="str">
        <f t="shared" si="21"/>
        <v>01</v>
      </c>
      <c r="E653" t="s">
        <v>585</v>
      </c>
      <c r="F653">
        <v>183</v>
      </c>
      <c r="G653">
        <v>94</v>
      </c>
      <c r="H653">
        <v>77</v>
      </c>
      <c r="I653">
        <v>58</v>
      </c>
      <c r="J653">
        <v>55</v>
      </c>
      <c r="K653">
        <v>43</v>
      </c>
      <c r="L653">
        <v>0</v>
      </c>
      <c r="M653">
        <v>2020</v>
      </c>
      <c r="N653">
        <f>VLOOKUP(E653, '2020D'!$A$2:$G$395, 2, FALSE)</f>
        <v>175</v>
      </c>
      <c r="O653">
        <f>VLOOKUP(E653, '2020D'!$A$2:$G$355, 3, FALSE)</f>
        <v>33768</v>
      </c>
      <c r="P653">
        <f>_2020[[#This Row],[最低排名]]-_2020[[#This Row],[同分人数]]+1</f>
        <v>33594</v>
      </c>
      <c r="Q653">
        <f>IF(O653&gt;=开始!$B$6, 1, 0)</f>
        <v>1</v>
      </c>
      <c r="R653">
        <f>_2020[[#This Row],[最低排名]]-开始!$B$6</f>
        <v>33768</v>
      </c>
    </row>
    <row r="654" spans="1:18">
      <c r="A654">
        <v>50702</v>
      </c>
      <c r="B654" t="s">
        <v>817</v>
      </c>
      <c r="C654" t="str">
        <f t="shared" si="20"/>
        <v>温医仁济</v>
      </c>
      <c r="D654" t="str">
        <f t="shared" si="21"/>
        <v>02</v>
      </c>
      <c r="E654" t="s">
        <v>230</v>
      </c>
      <c r="F654">
        <v>198</v>
      </c>
      <c r="G654">
        <v>105</v>
      </c>
      <c r="H654">
        <v>101</v>
      </c>
      <c r="I654">
        <v>49</v>
      </c>
      <c r="J654">
        <v>49</v>
      </c>
      <c r="K654">
        <v>46</v>
      </c>
      <c r="L654">
        <v>0</v>
      </c>
      <c r="M654">
        <v>2020</v>
      </c>
      <c r="N654">
        <f>VLOOKUP(E654, '2020D'!$A$2:$G$395, 2, FALSE)</f>
        <v>191</v>
      </c>
      <c r="O654">
        <f>VLOOKUP(E654, '2020D'!$A$2:$G$355, 3, FALSE)</f>
        <v>28629</v>
      </c>
      <c r="P654">
        <f>_2020[[#This Row],[最低排名]]-_2020[[#This Row],[同分人数]]+1</f>
        <v>28439</v>
      </c>
      <c r="Q654">
        <f>IF(O654&gt;=开始!$B$6, 1, 0)</f>
        <v>1</v>
      </c>
      <c r="R654">
        <f>_2020[[#This Row],[最低排名]]-开始!$B$6</f>
        <v>28629</v>
      </c>
    </row>
    <row r="655" spans="1:18">
      <c r="A655">
        <v>50703</v>
      </c>
      <c r="B655" t="s">
        <v>1784</v>
      </c>
      <c r="C655" t="str">
        <f t="shared" si="20"/>
        <v>温医仁济</v>
      </c>
      <c r="D655" t="str">
        <f t="shared" si="21"/>
        <v>03</v>
      </c>
      <c r="E655" t="s">
        <v>363</v>
      </c>
      <c r="F655">
        <v>187</v>
      </c>
      <c r="G655">
        <v>99</v>
      </c>
      <c r="H655">
        <v>96</v>
      </c>
      <c r="I655">
        <v>58</v>
      </c>
      <c r="J655">
        <v>49</v>
      </c>
      <c r="K655">
        <v>46</v>
      </c>
      <c r="L655">
        <v>0</v>
      </c>
      <c r="M655">
        <v>2020</v>
      </c>
      <c r="N655">
        <f>VLOOKUP(E655, '2020D'!$A$2:$G$395, 2, FALSE)</f>
        <v>222</v>
      </c>
      <c r="O655">
        <f>VLOOKUP(E655, '2020D'!$A$2:$G$355, 3, FALSE)</f>
        <v>30103</v>
      </c>
      <c r="P655">
        <f>_2020[[#This Row],[最低排名]]-_2020[[#This Row],[同分人数]]+1</f>
        <v>29882</v>
      </c>
      <c r="Q655">
        <f>IF(O655&gt;=开始!$B$6, 1, 0)</f>
        <v>1</v>
      </c>
      <c r="R655">
        <f>_2020[[#This Row],[最低排名]]-开始!$B$6</f>
        <v>30103</v>
      </c>
    </row>
    <row r="656" spans="1:18">
      <c r="A656">
        <v>50801</v>
      </c>
      <c r="B656" t="s">
        <v>1785</v>
      </c>
      <c r="C656" t="str">
        <f t="shared" si="20"/>
        <v>湖师求真</v>
      </c>
      <c r="D656" t="str">
        <f t="shared" si="21"/>
        <v>01</v>
      </c>
      <c r="E656" t="s">
        <v>207</v>
      </c>
      <c r="F656">
        <v>154</v>
      </c>
      <c r="G656">
        <v>99</v>
      </c>
      <c r="H656">
        <v>112</v>
      </c>
      <c r="I656">
        <v>52</v>
      </c>
      <c r="J656">
        <v>49</v>
      </c>
      <c r="K656">
        <v>46</v>
      </c>
      <c r="L656">
        <v>0</v>
      </c>
      <c r="M656">
        <v>2020</v>
      </c>
      <c r="N656">
        <f>VLOOKUP(E656, '2020D'!$A$2:$G$395, 2, FALSE)</f>
        <v>183</v>
      </c>
      <c r="O656">
        <f>VLOOKUP(E656, '2020D'!$A$2:$G$355, 3, FALSE)</f>
        <v>34282</v>
      </c>
      <c r="P656">
        <f>_2020[[#This Row],[最低排名]]-_2020[[#This Row],[同分人数]]+1</f>
        <v>34100</v>
      </c>
      <c r="Q656">
        <f>IF(O656&gt;=开始!$B$6, 1, 0)</f>
        <v>1</v>
      </c>
      <c r="R656">
        <f>_2020[[#This Row],[最低排名]]-开始!$B$6</f>
        <v>34282</v>
      </c>
    </row>
    <row r="657" spans="1:18">
      <c r="A657">
        <v>50802</v>
      </c>
      <c r="B657" t="s">
        <v>1786</v>
      </c>
      <c r="C657" t="str">
        <f t="shared" si="20"/>
        <v>湖师求真</v>
      </c>
      <c r="D657" t="str">
        <f t="shared" si="21"/>
        <v>02</v>
      </c>
      <c r="E657" t="s">
        <v>738</v>
      </c>
      <c r="F657">
        <v>200</v>
      </c>
      <c r="G657">
        <v>107</v>
      </c>
      <c r="H657">
        <v>71</v>
      </c>
      <c r="I657">
        <v>49</v>
      </c>
      <c r="J657">
        <v>46</v>
      </c>
      <c r="K657">
        <v>46</v>
      </c>
      <c r="L657">
        <v>0</v>
      </c>
      <c r="M657">
        <v>2020</v>
      </c>
      <c r="N657">
        <f>VLOOKUP(E657, '2020D'!$A$2:$G$395, 2, FALSE)</f>
        <v>148</v>
      </c>
      <c r="O657">
        <f>VLOOKUP(E657, '2020D'!$A$2:$G$355, 3, FALSE)</f>
        <v>34430</v>
      </c>
      <c r="P657">
        <f>_2020[[#This Row],[最低排名]]-_2020[[#This Row],[同分人数]]+1</f>
        <v>34283</v>
      </c>
      <c r="Q657">
        <f>IF(O657&gt;=开始!$B$6, 1, 0)</f>
        <v>1</v>
      </c>
      <c r="R657">
        <f>_2020[[#This Row],[最低排名]]-开始!$B$6</f>
        <v>34430</v>
      </c>
    </row>
    <row r="658" spans="1:18">
      <c r="A658">
        <v>50803</v>
      </c>
      <c r="B658" t="s">
        <v>1787</v>
      </c>
      <c r="C658" t="str">
        <f t="shared" si="20"/>
        <v>湖师求真</v>
      </c>
      <c r="D658" t="str">
        <f t="shared" si="21"/>
        <v>03</v>
      </c>
      <c r="E658" t="s">
        <v>738</v>
      </c>
      <c r="F658">
        <v>172</v>
      </c>
      <c r="G658">
        <v>98</v>
      </c>
      <c r="H658">
        <v>66</v>
      </c>
      <c r="I658">
        <v>67</v>
      </c>
      <c r="J658">
        <v>55</v>
      </c>
      <c r="K658">
        <v>52</v>
      </c>
      <c r="L658">
        <v>0</v>
      </c>
      <c r="M658">
        <v>2020</v>
      </c>
      <c r="N658">
        <f>VLOOKUP(E658, '2020D'!$A$2:$G$395, 2, FALSE)</f>
        <v>148</v>
      </c>
      <c r="O658">
        <f>VLOOKUP(E658, '2020D'!$A$2:$G$355, 3, FALSE)</f>
        <v>34430</v>
      </c>
      <c r="P658">
        <f>_2020[[#This Row],[最低排名]]-_2020[[#This Row],[同分人数]]+1</f>
        <v>34283</v>
      </c>
      <c r="Q658">
        <f>IF(O658&gt;=开始!$B$6, 1, 0)</f>
        <v>1</v>
      </c>
      <c r="R658">
        <f>_2020[[#This Row],[最低排名]]-开始!$B$6</f>
        <v>34430</v>
      </c>
    </row>
    <row r="659" spans="1:18">
      <c r="A659">
        <v>50804</v>
      </c>
      <c r="B659" t="s">
        <v>1788</v>
      </c>
      <c r="C659" t="str">
        <f t="shared" si="20"/>
        <v>湖师求真</v>
      </c>
      <c r="D659" t="str">
        <f t="shared" si="21"/>
        <v>04</v>
      </c>
      <c r="E659" t="s">
        <v>998</v>
      </c>
      <c r="F659">
        <v>190</v>
      </c>
      <c r="G659">
        <v>96</v>
      </c>
      <c r="H659">
        <v>80</v>
      </c>
      <c r="I659">
        <v>52</v>
      </c>
      <c r="J659">
        <v>46</v>
      </c>
      <c r="K659">
        <v>43</v>
      </c>
      <c r="L659">
        <v>0</v>
      </c>
      <c r="M659">
        <v>2020</v>
      </c>
      <c r="N659">
        <f>VLOOKUP(E659, '2020D'!$A$2:$G$395, 2, FALSE)</f>
        <v>169</v>
      </c>
      <c r="O659">
        <f>VLOOKUP(E659, '2020D'!$A$2:$G$355, 3, FALSE)</f>
        <v>34599</v>
      </c>
      <c r="P659">
        <f>_2020[[#This Row],[最低排名]]-_2020[[#This Row],[同分人数]]+1</f>
        <v>34431</v>
      </c>
      <c r="Q659">
        <f>IF(O659&gt;=开始!$B$6, 1, 0)</f>
        <v>1</v>
      </c>
      <c r="R659">
        <f>_2020[[#This Row],[最低排名]]-开始!$B$6</f>
        <v>34599</v>
      </c>
    </row>
    <row r="660" spans="1:18">
      <c r="A660">
        <v>50901</v>
      </c>
      <c r="B660" t="s">
        <v>820</v>
      </c>
      <c r="C660" t="str">
        <f t="shared" si="20"/>
        <v>南湖学院</v>
      </c>
      <c r="D660" t="str">
        <f t="shared" si="21"/>
        <v>01</v>
      </c>
      <c r="E660" t="s">
        <v>56</v>
      </c>
      <c r="F660">
        <v>173</v>
      </c>
      <c r="G660">
        <v>88</v>
      </c>
      <c r="H660">
        <v>94</v>
      </c>
      <c r="I660">
        <v>55</v>
      </c>
      <c r="J660">
        <v>46</v>
      </c>
      <c r="K660">
        <v>46</v>
      </c>
      <c r="L660">
        <v>0</v>
      </c>
      <c r="M660">
        <v>2020</v>
      </c>
      <c r="N660">
        <f>VLOOKUP(E660, '2020D'!$A$2:$G$395, 2, FALSE)</f>
        <v>168</v>
      </c>
      <c r="O660">
        <f>VLOOKUP(E660, '2020D'!$A$2:$G$355, 3, FALSE)</f>
        <v>34099</v>
      </c>
      <c r="P660">
        <f>_2020[[#This Row],[最低排名]]-_2020[[#This Row],[同分人数]]+1</f>
        <v>33932</v>
      </c>
      <c r="Q660">
        <f>IF(O660&gt;=开始!$B$6, 1, 0)</f>
        <v>1</v>
      </c>
      <c r="R660">
        <f>_2020[[#This Row],[最低排名]]-开始!$B$6</f>
        <v>34099</v>
      </c>
    </row>
    <row r="661" spans="1:18">
      <c r="A661">
        <v>51001</v>
      </c>
      <c r="B661" t="s">
        <v>824</v>
      </c>
      <c r="C661" t="str">
        <f t="shared" si="20"/>
        <v>中计现代</v>
      </c>
      <c r="D661" t="str">
        <f t="shared" si="21"/>
        <v>01</v>
      </c>
      <c r="E661" t="s">
        <v>316</v>
      </c>
      <c r="F661">
        <v>172</v>
      </c>
      <c r="G661">
        <v>103</v>
      </c>
      <c r="H661">
        <v>78</v>
      </c>
      <c r="I661">
        <v>58</v>
      </c>
      <c r="J661">
        <v>52</v>
      </c>
      <c r="K661">
        <v>46</v>
      </c>
      <c r="L661">
        <v>0</v>
      </c>
      <c r="M661">
        <v>2020</v>
      </c>
      <c r="N661">
        <f>VLOOKUP(E661, '2020D'!$A$2:$G$395, 2, FALSE)</f>
        <v>171</v>
      </c>
      <c r="O661">
        <f>VLOOKUP(E661, '2020D'!$A$2:$G$355, 3, FALSE)</f>
        <v>35458</v>
      </c>
      <c r="P661">
        <f>_2020[[#This Row],[最低排名]]-_2020[[#This Row],[同分人数]]+1</f>
        <v>35288</v>
      </c>
      <c r="Q661">
        <f>IF(O661&gt;=开始!$B$6, 1, 0)</f>
        <v>1</v>
      </c>
      <c r="R661">
        <f>_2020[[#This Row],[最低排名]]-开始!$B$6</f>
        <v>35458</v>
      </c>
    </row>
    <row r="662" spans="1:18">
      <c r="A662">
        <v>51002</v>
      </c>
      <c r="B662" t="s">
        <v>825</v>
      </c>
      <c r="C662" t="str">
        <f t="shared" si="20"/>
        <v>中计现代</v>
      </c>
      <c r="D662" t="str">
        <f t="shared" si="21"/>
        <v>02</v>
      </c>
      <c r="E662" t="s">
        <v>408</v>
      </c>
      <c r="F662">
        <v>188</v>
      </c>
      <c r="G662">
        <v>97</v>
      </c>
      <c r="H662">
        <v>78</v>
      </c>
      <c r="I662">
        <v>55</v>
      </c>
      <c r="J662">
        <v>52</v>
      </c>
      <c r="K662">
        <v>46</v>
      </c>
      <c r="L662">
        <v>0</v>
      </c>
      <c r="M662">
        <v>2020</v>
      </c>
      <c r="N662">
        <f>VLOOKUP(E662, '2020D'!$A$2:$G$395, 2, FALSE)</f>
        <v>199</v>
      </c>
      <c r="O662">
        <f>VLOOKUP(E662, '2020D'!$A$2:$G$355, 3, FALSE)</f>
        <v>33254</v>
      </c>
      <c r="P662">
        <f>_2020[[#This Row],[最低排名]]-_2020[[#This Row],[同分人数]]+1</f>
        <v>33056</v>
      </c>
      <c r="Q662">
        <f>IF(O662&gt;=开始!$B$6, 1, 0)</f>
        <v>1</v>
      </c>
      <c r="R662">
        <f>_2020[[#This Row],[最低排名]]-开始!$B$6</f>
        <v>33254</v>
      </c>
    </row>
    <row r="663" spans="1:18">
      <c r="A663">
        <v>51101</v>
      </c>
      <c r="B663" t="s">
        <v>1789</v>
      </c>
      <c r="C663" t="str">
        <f t="shared" si="20"/>
        <v>同济浙院</v>
      </c>
      <c r="D663" t="str">
        <f t="shared" si="21"/>
        <v>01</v>
      </c>
      <c r="E663" t="s">
        <v>1533</v>
      </c>
      <c r="F663">
        <v>175</v>
      </c>
      <c r="G663">
        <v>88</v>
      </c>
      <c r="H663">
        <v>59</v>
      </c>
      <c r="I663">
        <v>67</v>
      </c>
      <c r="J663">
        <v>58</v>
      </c>
      <c r="K663">
        <v>43</v>
      </c>
      <c r="L663">
        <v>0</v>
      </c>
      <c r="M663">
        <v>2020</v>
      </c>
      <c r="N663">
        <f>VLOOKUP(E663, '2020D'!$A$2:$G$395, 2, FALSE)</f>
        <v>150</v>
      </c>
      <c r="O663">
        <f>VLOOKUP(E663, '2020D'!$A$2:$G$355, 3, FALSE)</f>
        <v>36155</v>
      </c>
      <c r="P663">
        <f>_2020[[#This Row],[最低排名]]-_2020[[#This Row],[同分人数]]+1</f>
        <v>36006</v>
      </c>
      <c r="Q663">
        <f>IF(O663&gt;=开始!$B$6, 1, 0)</f>
        <v>1</v>
      </c>
      <c r="R663">
        <f>_2020[[#This Row],[最低排名]]-开始!$B$6</f>
        <v>36155</v>
      </c>
    </row>
    <row r="664" spans="1:18">
      <c r="A664">
        <v>51102</v>
      </c>
      <c r="B664" t="s">
        <v>1790</v>
      </c>
      <c r="C664" t="str">
        <f t="shared" si="20"/>
        <v>同济浙院</v>
      </c>
      <c r="D664" t="str">
        <f t="shared" si="21"/>
        <v>02</v>
      </c>
      <c r="E664" t="s">
        <v>205</v>
      </c>
      <c r="F664">
        <v>194</v>
      </c>
      <c r="G664">
        <v>103</v>
      </c>
      <c r="H664">
        <v>71</v>
      </c>
      <c r="I664">
        <v>55</v>
      </c>
      <c r="J664">
        <v>52</v>
      </c>
      <c r="K664">
        <v>46</v>
      </c>
      <c r="L664">
        <v>0</v>
      </c>
      <c r="M664">
        <v>2020</v>
      </c>
      <c r="N664">
        <f>VLOOKUP(E664, '2020D'!$A$2:$G$395, 2, FALSE)</f>
        <v>184</v>
      </c>
      <c r="O664">
        <f>VLOOKUP(E664, '2020D'!$A$2:$G$355, 3, FALSE)</f>
        <v>33438</v>
      </c>
      <c r="P664">
        <f>_2020[[#This Row],[最低排名]]-_2020[[#This Row],[同分人数]]+1</f>
        <v>33255</v>
      </c>
      <c r="Q664">
        <f>IF(O664&gt;=开始!$B$6, 1, 0)</f>
        <v>1</v>
      </c>
      <c r="R664">
        <f>_2020[[#This Row],[最低排名]]-开始!$B$6</f>
        <v>33438</v>
      </c>
    </row>
    <row r="665" spans="1:18">
      <c r="A665">
        <v>51103</v>
      </c>
      <c r="B665" t="s">
        <v>1791</v>
      </c>
      <c r="C665" t="str">
        <f t="shared" si="20"/>
        <v>同济浙院</v>
      </c>
      <c r="D665" t="str">
        <f t="shared" si="21"/>
        <v>03</v>
      </c>
      <c r="E665" t="s">
        <v>447</v>
      </c>
      <c r="F665">
        <v>191</v>
      </c>
      <c r="G665">
        <v>106</v>
      </c>
      <c r="H665">
        <v>83</v>
      </c>
      <c r="I665">
        <v>55</v>
      </c>
      <c r="J665">
        <v>46</v>
      </c>
      <c r="K665">
        <v>46</v>
      </c>
      <c r="L665">
        <v>0</v>
      </c>
      <c r="M665">
        <v>2020</v>
      </c>
      <c r="N665">
        <f>VLOOKUP(E665, '2020D'!$A$2:$G$395, 2, FALSE)</f>
        <v>170</v>
      </c>
      <c r="O665">
        <f>VLOOKUP(E665, '2020D'!$A$2:$G$355, 3, FALSE)</f>
        <v>32868</v>
      </c>
      <c r="P665">
        <f>_2020[[#This Row],[最低排名]]-_2020[[#This Row],[同分人数]]+1</f>
        <v>32699</v>
      </c>
      <c r="Q665">
        <f>IF(O665&gt;=开始!$B$6, 1, 0)</f>
        <v>1</v>
      </c>
      <c r="R665">
        <f>_2020[[#This Row],[最低排名]]-开始!$B$6</f>
        <v>32868</v>
      </c>
    </row>
    <row r="666" spans="1:18">
      <c r="A666">
        <v>51104</v>
      </c>
      <c r="B666" t="s">
        <v>1792</v>
      </c>
      <c r="C666" t="str">
        <f t="shared" si="20"/>
        <v>同济浙院</v>
      </c>
      <c r="D666" t="str">
        <f t="shared" si="21"/>
        <v>04</v>
      </c>
      <c r="E666" t="s">
        <v>205</v>
      </c>
      <c r="F666">
        <v>190</v>
      </c>
      <c r="G666">
        <v>100</v>
      </c>
      <c r="H666">
        <v>57</v>
      </c>
      <c r="I666">
        <v>67</v>
      </c>
      <c r="J666">
        <v>58</v>
      </c>
      <c r="K666">
        <v>46</v>
      </c>
      <c r="L666">
        <v>0</v>
      </c>
      <c r="M666">
        <v>2020</v>
      </c>
      <c r="N666">
        <f>VLOOKUP(E666, '2020D'!$A$2:$G$395, 2, FALSE)</f>
        <v>184</v>
      </c>
      <c r="O666">
        <f>VLOOKUP(E666, '2020D'!$A$2:$G$355, 3, FALSE)</f>
        <v>33438</v>
      </c>
      <c r="P666">
        <f>_2020[[#This Row],[最低排名]]-_2020[[#This Row],[同分人数]]+1</f>
        <v>33255</v>
      </c>
      <c r="Q666">
        <f>IF(O666&gt;=开始!$B$6, 1, 0)</f>
        <v>1</v>
      </c>
      <c r="R666">
        <f>_2020[[#This Row],[最低排名]]-开始!$B$6</f>
        <v>33438</v>
      </c>
    </row>
    <row r="667" spans="1:18">
      <c r="A667">
        <v>51201</v>
      </c>
      <c r="B667" t="s">
        <v>826</v>
      </c>
      <c r="C667" t="str">
        <f t="shared" si="20"/>
        <v>上财浙院</v>
      </c>
      <c r="D667" t="str">
        <f t="shared" si="21"/>
        <v>01</v>
      </c>
      <c r="E667" t="s">
        <v>585</v>
      </c>
      <c r="F667">
        <v>189</v>
      </c>
      <c r="G667">
        <v>96</v>
      </c>
      <c r="H667">
        <v>68</v>
      </c>
      <c r="I667">
        <v>55</v>
      </c>
      <c r="J667">
        <v>55</v>
      </c>
      <c r="K667">
        <v>49</v>
      </c>
      <c r="L667">
        <v>0</v>
      </c>
      <c r="M667">
        <v>2020</v>
      </c>
      <c r="N667">
        <f>VLOOKUP(E667, '2020D'!$A$2:$G$395, 2, FALSE)</f>
        <v>175</v>
      </c>
      <c r="O667">
        <f>VLOOKUP(E667, '2020D'!$A$2:$G$355, 3, FALSE)</f>
        <v>33768</v>
      </c>
      <c r="P667">
        <f>_2020[[#This Row],[最低排名]]-_2020[[#This Row],[同分人数]]+1</f>
        <v>33594</v>
      </c>
      <c r="Q667">
        <f>IF(O667&gt;=开始!$B$6, 1, 0)</f>
        <v>1</v>
      </c>
      <c r="R667">
        <f>_2020[[#This Row],[最低排名]]-开始!$B$6</f>
        <v>33768</v>
      </c>
    </row>
    <row r="668" spans="1:18">
      <c r="A668">
        <v>51202</v>
      </c>
      <c r="B668" t="s">
        <v>827</v>
      </c>
      <c r="C668" t="str">
        <f t="shared" si="20"/>
        <v>上财浙院</v>
      </c>
      <c r="D668" t="str">
        <f t="shared" si="21"/>
        <v>02</v>
      </c>
      <c r="E668" t="s">
        <v>585</v>
      </c>
      <c r="F668">
        <v>174</v>
      </c>
      <c r="G668">
        <v>105</v>
      </c>
      <c r="H668">
        <v>95</v>
      </c>
      <c r="I668">
        <v>61</v>
      </c>
      <c r="J668">
        <v>43</v>
      </c>
      <c r="K668">
        <v>43</v>
      </c>
      <c r="L668">
        <v>0</v>
      </c>
      <c r="M668">
        <v>2020</v>
      </c>
      <c r="N668">
        <f>VLOOKUP(E668, '2020D'!$A$2:$G$395, 2, FALSE)</f>
        <v>175</v>
      </c>
      <c r="O668">
        <f>VLOOKUP(E668, '2020D'!$A$2:$G$355, 3, FALSE)</f>
        <v>33768</v>
      </c>
      <c r="P668">
        <f>_2020[[#This Row],[最低排名]]-_2020[[#This Row],[同分人数]]+1</f>
        <v>33594</v>
      </c>
      <c r="Q668">
        <f>IF(O668&gt;=开始!$B$6, 1, 0)</f>
        <v>1</v>
      </c>
      <c r="R668">
        <f>_2020[[#This Row],[最低排名]]-开始!$B$6</f>
        <v>33768</v>
      </c>
    </row>
    <row r="669" spans="1:18">
      <c r="A669">
        <v>51203</v>
      </c>
      <c r="B669" t="s">
        <v>828</v>
      </c>
      <c r="C669" t="str">
        <f t="shared" si="20"/>
        <v>上财浙院</v>
      </c>
      <c r="D669" t="str">
        <f t="shared" si="21"/>
        <v>03</v>
      </c>
      <c r="E669" t="s">
        <v>1556</v>
      </c>
      <c r="F669">
        <v>188</v>
      </c>
      <c r="G669">
        <v>97</v>
      </c>
      <c r="H669">
        <v>78</v>
      </c>
      <c r="I669">
        <v>49</v>
      </c>
      <c r="J669">
        <v>46</v>
      </c>
      <c r="K669">
        <v>43</v>
      </c>
      <c r="L669">
        <v>0</v>
      </c>
      <c r="M669">
        <v>2020</v>
      </c>
      <c r="N669">
        <f>VLOOKUP(E669, '2020D'!$A$2:$G$395, 2, FALSE)</f>
        <v>165</v>
      </c>
      <c r="O669">
        <f>VLOOKUP(E669, '2020D'!$A$2:$G$355, 3, FALSE)</f>
        <v>35821</v>
      </c>
      <c r="P669">
        <f>_2020[[#This Row],[最低排名]]-_2020[[#This Row],[同分人数]]+1</f>
        <v>35657</v>
      </c>
      <c r="Q669">
        <f>IF(O669&gt;=开始!$B$6, 1, 0)</f>
        <v>1</v>
      </c>
      <c r="R669">
        <f>_2020[[#This Row],[最低排名]]-开始!$B$6</f>
        <v>35821</v>
      </c>
    </row>
    <row r="670" spans="1:18">
      <c r="A670">
        <v>51301</v>
      </c>
      <c r="B670" t="s">
        <v>829</v>
      </c>
      <c r="C670" t="str">
        <f t="shared" si="20"/>
        <v>诺丁汉</v>
      </c>
      <c r="D670" t="str">
        <f t="shared" si="21"/>
        <v>01</v>
      </c>
      <c r="E670" t="s">
        <v>191</v>
      </c>
      <c r="F670">
        <v>217</v>
      </c>
      <c r="G670">
        <v>110</v>
      </c>
      <c r="H670">
        <v>122</v>
      </c>
      <c r="I670">
        <v>64</v>
      </c>
      <c r="J670">
        <v>58</v>
      </c>
      <c r="K670">
        <v>55</v>
      </c>
      <c r="L670">
        <v>0</v>
      </c>
      <c r="M670">
        <v>2020</v>
      </c>
      <c r="N670">
        <f>VLOOKUP(E670, '2020D'!$A$2:$G$395, 2, FALSE)</f>
        <v>195</v>
      </c>
      <c r="O670">
        <f>VLOOKUP(E670, '2020D'!$A$2:$G$355, 3, FALSE)</f>
        <v>11954</v>
      </c>
      <c r="P670">
        <f>_2020[[#This Row],[最低排名]]-_2020[[#This Row],[同分人数]]+1</f>
        <v>11760</v>
      </c>
      <c r="Q670">
        <f>IF(O670&gt;=开始!$B$6, 1, 0)</f>
        <v>1</v>
      </c>
      <c r="R670">
        <f>_2020[[#This Row],[最低排名]]-开始!$B$6</f>
        <v>11954</v>
      </c>
    </row>
    <row r="671" spans="1:18">
      <c r="A671">
        <v>51302</v>
      </c>
      <c r="B671" t="s">
        <v>830</v>
      </c>
      <c r="C671" t="str">
        <f t="shared" si="20"/>
        <v>诺丁汉</v>
      </c>
      <c r="D671" t="str">
        <f t="shared" si="21"/>
        <v>02</v>
      </c>
      <c r="E671" t="s">
        <v>37</v>
      </c>
      <c r="F671">
        <v>213</v>
      </c>
      <c r="G671">
        <v>110</v>
      </c>
      <c r="H671">
        <v>127</v>
      </c>
      <c r="I671">
        <v>64</v>
      </c>
      <c r="J671">
        <v>61</v>
      </c>
      <c r="K671">
        <v>58</v>
      </c>
      <c r="L671">
        <v>0</v>
      </c>
      <c r="M671">
        <v>2020</v>
      </c>
      <c r="N671">
        <f>VLOOKUP(E671, '2020D'!$A$2:$G$395, 2, FALSE)</f>
        <v>201</v>
      </c>
      <c r="O671">
        <f>VLOOKUP(E671, '2020D'!$A$2:$G$355, 3, FALSE)</f>
        <v>10431</v>
      </c>
      <c r="P671">
        <f>_2020[[#This Row],[最低排名]]-_2020[[#This Row],[同分人数]]+1</f>
        <v>10231</v>
      </c>
      <c r="Q671">
        <f>IF(O671&gt;=开始!$B$6, 1, 0)</f>
        <v>1</v>
      </c>
      <c r="R671">
        <f>_2020[[#This Row],[最低排名]]-开始!$B$6</f>
        <v>10431</v>
      </c>
    </row>
    <row r="672" spans="1:18">
      <c r="A672">
        <v>51303</v>
      </c>
      <c r="B672" t="s">
        <v>831</v>
      </c>
      <c r="C672" t="str">
        <f t="shared" si="20"/>
        <v>诺丁汉</v>
      </c>
      <c r="D672" t="str">
        <f t="shared" si="21"/>
        <v>03</v>
      </c>
      <c r="E672" t="s">
        <v>62</v>
      </c>
      <c r="F672">
        <v>222</v>
      </c>
      <c r="G672">
        <v>116</v>
      </c>
      <c r="H672">
        <v>125</v>
      </c>
      <c r="I672">
        <v>64</v>
      </c>
      <c r="J672">
        <v>61</v>
      </c>
      <c r="K672">
        <v>55</v>
      </c>
      <c r="L672">
        <v>0</v>
      </c>
      <c r="M672">
        <v>2020</v>
      </c>
      <c r="N672">
        <f>VLOOKUP(E672, '2020D'!$A$2:$G$395, 2, FALSE)</f>
        <v>221</v>
      </c>
      <c r="O672">
        <f>VLOOKUP(E672, '2020D'!$A$2:$G$355, 3, FALSE)</f>
        <v>9550</v>
      </c>
      <c r="P672">
        <f>_2020[[#This Row],[最低排名]]-_2020[[#This Row],[同分人数]]+1</f>
        <v>9330</v>
      </c>
      <c r="Q672">
        <f>IF(O672&gt;=开始!$B$6, 1, 0)</f>
        <v>1</v>
      </c>
      <c r="R672">
        <f>_2020[[#This Row],[最低排名]]-开始!$B$6</f>
        <v>9550</v>
      </c>
    </row>
    <row r="673" spans="1:18">
      <c r="A673">
        <v>51401</v>
      </c>
      <c r="B673" t="s">
        <v>832</v>
      </c>
      <c r="C673" t="str">
        <f t="shared" si="20"/>
        <v>温州肯恩</v>
      </c>
      <c r="D673" t="str">
        <f t="shared" si="21"/>
        <v>01</v>
      </c>
      <c r="E673" t="s">
        <v>433</v>
      </c>
      <c r="F673">
        <v>175</v>
      </c>
      <c r="G673">
        <v>91</v>
      </c>
      <c r="H673">
        <v>99</v>
      </c>
      <c r="I673">
        <v>67</v>
      </c>
      <c r="J673">
        <v>58</v>
      </c>
      <c r="K673">
        <v>55</v>
      </c>
      <c r="L673">
        <v>0</v>
      </c>
      <c r="M673">
        <v>2020</v>
      </c>
      <c r="N673">
        <f>VLOOKUP(E673, '2020D'!$A$2:$G$395, 2, FALSE)</f>
        <v>202</v>
      </c>
      <c r="O673">
        <f>VLOOKUP(E673, '2020D'!$A$2:$G$355, 3, FALSE)</f>
        <v>26319</v>
      </c>
      <c r="P673">
        <f>_2020[[#This Row],[最低排名]]-_2020[[#This Row],[同分人数]]+1</f>
        <v>26118</v>
      </c>
      <c r="Q673">
        <f>IF(O673&gt;=开始!$B$6, 1, 0)</f>
        <v>1</v>
      </c>
      <c r="R673">
        <f>_2020[[#This Row],[最低排名]]-开始!$B$6</f>
        <v>26319</v>
      </c>
    </row>
    <row r="674" spans="1:18">
      <c r="A674">
        <v>51501</v>
      </c>
      <c r="B674" t="s">
        <v>1660</v>
      </c>
      <c r="C674" t="str">
        <f t="shared" si="20"/>
        <v>越秀外院</v>
      </c>
      <c r="D674" t="str">
        <f t="shared" si="21"/>
        <v>01</v>
      </c>
      <c r="E674" t="s">
        <v>221</v>
      </c>
      <c r="F674">
        <v>173</v>
      </c>
      <c r="G674">
        <v>89</v>
      </c>
      <c r="H674">
        <v>80</v>
      </c>
      <c r="I674">
        <v>58</v>
      </c>
      <c r="J674">
        <v>49</v>
      </c>
      <c r="K674">
        <v>49</v>
      </c>
      <c r="L674">
        <v>0</v>
      </c>
      <c r="M674">
        <v>2020</v>
      </c>
      <c r="N674">
        <f>VLOOKUP(E674, '2020D'!$A$2:$G$395, 2, FALSE)</f>
        <v>178</v>
      </c>
      <c r="O674">
        <f>VLOOKUP(E674, '2020D'!$A$2:$G$355, 3, FALSE)</f>
        <v>34945</v>
      </c>
      <c r="P674">
        <f>_2020[[#This Row],[最低排名]]-_2020[[#This Row],[同分人数]]+1</f>
        <v>34768</v>
      </c>
      <c r="Q674">
        <f>IF(O674&gt;=开始!$B$6, 1, 0)</f>
        <v>1</v>
      </c>
      <c r="R674">
        <f>_2020[[#This Row],[最低排名]]-开始!$B$6</f>
        <v>34945</v>
      </c>
    </row>
    <row r="675" spans="1:18">
      <c r="A675">
        <v>51601</v>
      </c>
      <c r="B675" t="s">
        <v>833</v>
      </c>
      <c r="C675" t="str">
        <f t="shared" si="20"/>
        <v>浙大医学</v>
      </c>
      <c r="D675" t="str">
        <f t="shared" si="21"/>
        <v>01</v>
      </c>
      <c r="E675" t="s">
        <v>8</v>
      </c>
      <c r="F675">
        <v>234</v>
      </c>
      <c r="G675">
        <v>124</v>
      </c>
      <c r="H675">
        <v>134</v>
      </c>
      <c r="I675">
        <v>70</v>
      </c>
      <c r="J675">
        <v>67</v>
      </c>
      <c r="K675">
        <v>64</v>
      </c>
      <c r="L675">
        <v>0</v>
      </c>
      <c r="M675">
        <v>2020</v>
      </c>
      <c r="N675">
        <f>VLOOKUP(E675, '2020D'!$A$2:$G$395, 2, FALSE)</f>
        <v>99</v>
      </c>
      <c r="O675">
        <f>VLOOKUP(E675, '2020D'!$A$2:$G$355, 3, FALSE)</f>
        <v>2361</v>
      </c>
      <c r="P675">
        <f>_2020[[#This Row],[最低排名]]-_2020[[#This Row],[同分人数]]+1</f>
        <v>2263</v>
      </c>
      <c r="Q675">
        <f>IF(O675&gt;=开始!$B$6, 1, 0)</f>
        <v>1</v>
      </c>
      <c r="R675">
        <f>_2020[[#This Row],[最低排名]]-开始!$B$6</f>
        <v>2361</v>
      </c>
    </row>
    <row r="676" spans="1:18">
      <c r="A676">
        <v>51701</v>
      </c>
      <c r="B676" t="s">
        <v>834</v>
      </c>
      <c r="C676" t="str">
        <f t="shared" si="20"/>
        <v>浙江中医</v>
      </c>
      <c r="D676" t="str">
        <f t="shared" si="21"/>
        <v>01</v>
      </c>
      <c r="E676" t="s">
        <v>450</v>
      </c>
      <c r="F676">
        <v>217</v>
      </c>
      <c r="G676">
        <v>112</v>
      </c>
      <c r="H676">
        <v>106</v>
      </c>
      <c r="I676">
        <v>61</v>
      </c>
      <c r="J676">
        <v>61</v>
      </c>
      <c r="K676">
        <v>49</v>
      </c>
      <c r="L676">
        <v>0</v>
      </c>
      <c r="M676">
        <v>2020</v>
      </c>
      <c r="N676">
        <f>VLOOKUP(E676, '2020D'!$A$2:$G$395, 2, FALSE)</f>
        <v>220</v>
      </c>
      <c r="O676">
        <f>VLOOKUP(E676, '2020D'!$A$2:$G$355, 3, FALSE)</f>
        <v>16961</v>
      </c>
      <c r="P676">
        <f>_2020[[#This Row],[最低排名]]-_2020[[#This Row],[同分人数]]+1</f>
        <v>16742</v>
      </c>
      <c r="Q676">
        <f>IF(O676&gt;=开始!$B$6, 1, 0)</f>
        <v>1</v>
      </c>
      <c r="R676">
        <f>_2020[[#This Row],[最低排名]]-开始!$B$6</f>
        <v>16961</v>
      </c>
    </row>
    <row r="677" spans="1:18">
      <c r="A677">
        <v>51702</v>
      </c>
      <c r="B677" t="s">
        <v>835</v>
      </c>
      <c r="C677" t="str">
        <f t="shared" si="20"/>
        <v>浙江中医</v>
      </c>
      <c r="D677" t="str">
        <f t="shared" si="21"/>
        <v>02</v>
      </c>
      <c r="E677" t="s">
        <v>48</v>
      </c>
      <c r="F677">
        <v>201</v>
      </c>
      <c r="G677">
        <v>105</v>
      </c>
      <c r="H677">
        <v>116</v>
      </c>
      <c r="I677">
        <v>70</v>
      </c>
      <c r="J677">
        <v>61</v>
      </c>
      <c r="K677">
        <v>61</v>
      </c>
      <c r="L677">
        <v>0</v>
      </c>
      <c r="M677">
        <v>2020</v>
      </c>
      <c r="N677">
        <f>VLOOKUP(E677, '2020D'!$A$2:$G$395, 2, FALSE)</f>
        <v>233</v>
      </c>
      <c r="O677">
        <f>VLOOKUP(E677, '2020D'!$A$2:$G$355, 3, FALSE)</f>
        <v>13496</v>
      </c>
      <c r="P677">
        <f>_2020[[#This Row],[最低排名]]-_2020[[#This Row],[同分人数]]+1</f>
        <v>13264</v>
      </c>
      <c r="Q677">
        <f>IF(O677&gt;=开始!$B$6, 1, 0)</f>
        <v>1</v>
      </c>
      <c r="R677">
        <f>_2020[[#This Row],[最低排名]]-开始!$B$6</f>
        <v>13496</v>
      </c>
    </row>
    <row r="678" spans="1:18">
      <c r="A678">
        <v>51703</v>
      </c>
      <c r="B678" t="s">
        <v>836</v>
      </c>
      <c r="C678" t="str">
        <f t="shared" si="20"/>
        <v>浙江中医</v>
      </c>
      <c r="D678" t="str">
        <f t="shared" si="21"/>
        <v>03</v>
      </c>
      <c r="E678" t="s">
        <v>96</v>
      </c>
      <c r="F678">
        <v>210</v>
      </c>
      <c r="G678">
        <v>115</v>
      </c>
      <c r="H678">
        <v>88</v>
      </c>
      <c r="I678">
        <v>64</v>
      </c>
      <c r="J678">
        <v>58</v>
      </c>
      <c r="K678">
        <v>52</v>
      </c>
      <c r="L678">
        <v>0</v>
      </c>
      <c r="M678">
        <v>2020</v>
      </c>
      <c r="N678">
        <f>VLOOKUP(E678, '2020D'!$A$2:$G$395, 2, FALSE)</f>
        <v>247</v>
      </c>
      <c r="O678">
        <f>VLOOKUP(E678, '2020D'!$A$2:$G$355, 3, FALSE)</f>
        <v>22305</v>
      </c>
      <c r="P678">
        <f>_2020[[#This Row],[最低排名]]-_2020[[#This Row],[同分人数]]+1</f>
        <v>22059</v>
      </c>
      <c r="Q678">
        <f>IF(O678&gt;=开始!$B$6, 1, 0)</f>
        <v>1</v>
      </c>
      <c r="R678">
        <f>_2020[[#This Row],[最低排名]]-开始!$B$6</f>
        <v>22305</v>
      </c>
    </row>
    <row r="679" spans="1:18">
      <c r="A679">
        <v>51704</v>
      </c>
      <c r="B679" t="s">
        <v>837</v>
      </c>
      <c r="C679" t="str">
        <f t="shared" si="20"/>
        <v>浙江中医</v>
      </c>
      <c r="D679" t="str">
        <f t="shared" si="21"/>
        <v>04</v>
      </c>
      <c r="E679" t="s">
        <v>128</v>
      </c>
      <c r="F679">
        <v>197</v>
      </c>
      <c r="G679">
        <v>99</v>
      </c>
      <c r="H679">
        <v>108</v>
      </c>
      <c r="I679">
        <v>64</v>
      </c>
      <c r="J679">
        <v>58</v>
      </c>
      <c r="K679">
        <v>52</v>
      </c>
      <c r="L679">
        <v>0</v>
      </c>
      <c r="M679">
        <v>2020</v>
      </c>
      <c r="N679">
        <f>VLOOKUP(E679, '2020D'!$A$2:$G$395, 2, FALSE)</f>
        <v>246</v>
      </c>
      <c r="O679">
        <f>VLOOKUP(E679, '2020D'!$A$2:$G$355, 3, FALSE)</f>
        <v>20616</v>
      </c>
      <c r="P679">
        <f>_2020[[#This Row],[最低排名]]-_2020[[#This Row],[同分人数]]+1</f>
        <v>20371</v>
      </c>
      <c r="Q679">
        <f>IF(O679&gt;=开始!$B$6, 1, 0)</f>
        <v>1</v>
      </c>
      <c r="R679">
        <f>_2020[[#This Row],[最低排名]]-开始!$B$6</f>
        <v>20616</v>
      </c>
    </row>
    <row r="680" spans="1:18">
      <c r="A680">
        <v>51705</v>
      </c>
      <c r="B680" t="s">
        <v>838</v>
      </c>
      <c r="C680" t="str">
        <f t="shared" si="20"/>
        <v>浙江中医</v>
      </c>
      <c r="D680" t="str">
        <f t="shared" si="21"/>
        <v>05</v>
      </c>
      <c r="E680" t="s">
        <v>155</v>
      </c>
      <c r="F680">
        <v>219</v>
      </c>
      <c r="G680">
        <v>115</v>
      </c>
      <c r="H680">
        <v>111</v>
      </c>
      <c r="I680">
        <v>55</v>
      </c>
      <c r="J680">
        <v>55</v>
      </c>
      <c r="K680">
        <v>49</v>
      </c>
      <c r="L680">
        <v>0</v>
      </c>
      <c r="M680">
        <v>2020</v>
      </c>
      <c r="N680">
        <f>VLOOKUP(E680, '2020D'!$A$2:$G$395, 2, FALSE)</f>
        <v>229</v>
      </c>
      <c r="O680">
        <f>VLOOKUP(E680, '2020D'!$A$2:$G$355, 3, FALSE)</f>
        <v>18122</v>
      </c>
      <c r="P680">
        <f>_2020[[#This Row],[最低排名]]-_2020[[#This Row],[同分人数]]+1</f>
        <v>17894</v>
      </c>
      <c r="Q680">
        <f>IF(O680&gt;=开始!$B$6, 1, 0)</f>
        <v>1</v>
      </c>
      <c r="R680">
        <f>_2020[[#This Row],[最低排名]]-开始!$B$6</f>
        <v>18122</v>
      </c>
    </row>
    <row r="681" spans="1:18">
      <c r="A681">
        <v>51706</v>
      </c>
      <c r="B681" t="s">
        <v>839</v>
      </c>
      <c r="C681" t="str">
        <f t="shared" si="20"/>
        <v>浙江中医</v>
      </c>
      <c r="D681" t="str">
        <f t="shared" si="21"/>
        <v>06</v>
      </c>
      <c r="E681" t="s">
        <v>372</v>
      </c>
      <c r="F681">
        <v>196</v>
      </c>
      <c r="G681">
        <v>104</v>
      </c>
      <c r="H681">
        <v>100</v>
      </c>
      <c r="I681">
        <v>67</v>
      </c>
      <c r="J681">
        <v>61</v>
      </c>
      <c r="K681">
        <v>52</v>
      </c>
      <c r="L681">
        <v>0</v>
      </c>
      <c r="M681">
        <v>2020</v>
      </c>
      <c r="N681">
        <f>VLOOKUP(E681, '2020D'!$A$2:$G$395, 2, FALSE)</f>
        <v>260</v>
      </c>
      <c r="O681">
        <f>VLOOKUP(E681, '2020D'!$A$2:$G$355, 3, FALSE)</f>
        <v>21359</v>
      </c>
      <c r="P681">
        <f>_2020[[#This Row],[最低排名]]-_2020[[#This Row],[同分人数]]+1</f>
        <v>21100</v>
      </c>
      <c r="Q681">
        <f>IF(O681&gt;=开始!$B$6, 1, 0)</f>
        <v>1</v>
      </c>
      <c r="R681">
        <f>_2020[[#This Row],[最低排名]]-开始!$B$6</f>
        <v>21359</v>
      </c>
    </row>
    <row r="682" spans="1:18">
      <c r="A682">
        <v>53101</v>
      </c>
      <c r="B682" t="s">
        <v>849</v>
      </c>
      <c r="C682" t="str">
        <f t="shared" si="20"/>
        <v>合肥工大</v>
      </c>
      <c r="D682" t="str">
        <f t="shared" si="21"/>
        <v>01</v>
      </c>
      <c r="E682" t="s">
        <v>98</v>
      </c>
      <c r="F682">
        <v>212</v>
      </c>
      <c r="G682">
        <v>117</v>
      </c>
      <c r="H682">
        <v>130</v>
      </c>
      <c r="I682">
        <v>64</v>
      </c>
      <c r="J682">
        <v>58</v>
      </c>
      <c r="K682">
        <v>49</v>
      </c>
      <c r="L682">
        <v>0</v>
      </c>
      <c r="M682">
        <v>2020</v>
      </c>
      <c r="N682">
        <f>VLOOKUP(E682, '2020D'!$A$2:$G$395, 2, FALSE)</f>
        <v>217</v>
      </c>
      <c r="O682">
        <f>VLOOKUP(E682, '2020D'!$A$2:$G$355, 3, FALSE)</f>
        <v>12615</v>
      </c>
      <c r="P682">
        <f>_2020[[#This Row],[最低排名]]-_2020[[#This Row],[同分人数]]+1</f>
        <v>12399</v>
      </c>
      <c r="Q682">
        <f>IF(O682&gt;=开始!$B$6, 1, 0)</f>
        <v>1</v>
      </c>
      <c r="R682">
        <f>_2020[[#This Row],[最低排名]]-开始!$B$6</f>
        <v>12615</v>
      </c>
    </row>
    <row r="683" spans="1:18">
      <c r="A683">
        <v>53102</v>
      </c>
      <c r="B683" t="s">
        <v>850</v>
      </c>
      <c r="C683" t="str">
        <f t="shared" si="20"/>
        <v>合肥工大</v>
      </c>
      <c r="D683" t="str">
        <f t="shared" si="21"/>
        <v>02</v>
      </c>
      <c r="E683" t="s">
        <v>307</v>
      </c>
      <c r="F683">
        <v>222</v>
      </c>
      <c r="G683">
        <v>121</v>
      </c>
      <c r="H683">
        <v>105</v>
      </c>
      <c r="I683">
        <v>70</v>
      </c>
      <c r="J683">
        <v>61</v>
      </c>
      <c r="K683">
        <v>61</v>
      </c>
      <c r="L683">
        <v>0</v>
      </c>
      <c r="M683">
        <v>2020</v>
      </c>
      <c r="N683">
        <f>VLOOKUP(E683, '2020D'!$A$2:$G$395, 2, FALSE)</f>
        <v>238</v>
      </c>
      <c r="O683">
        <f>VLOOKUP(E683, '2020D'!$A$2:$G$355, 3, FALSE)</f>
        <v>11315</v>
      </c>
      <c r="P683">
        <f>_2020[[#This Row],[最低排名]]-_2020[[#This Row],[同分人数]]+1</f>
        <v>11078</v>
      </c>
      <c r="Q683">
        <f>IF(O683&gt;=开始!$B$6, 1, 0)</f>
        <v>1</v>
      </c>
      <c r="R683">
        <f>_2020[[#This Row],[最低排名]]-开始!$B$6</f>
        <v>11315</v>
      </c>
    </row>
    <row r="684" spans="1:18">
      <c r="A684">
        <v>53103</v>
      </c>
      <c r="B684" t="s">
        <v>851</v>
      </c>
      <c r="C684" t="str">
        <f t="shared" si="20"/>
        <v>合肥工大</v>
      </c>
      <c r="D684" t="str">
        <f t="shared" si="21"/>
        <v>03</v>
      </c>
      <c r="E684" t="s">
        <v>307</v>
      </c>
      <c r="F684">
        <v>210</v>
      </c>
      <c r="G684">
        <v>111</v>
      </c>
      <c r="H684">
        <v>114</v>
      </c>
      <c r="I684">
        <v>67</v>
      </c>
      <c r="J684">
        <v>67</v>
      </c>
      <c r="K684">
        <v>61</v>
      </c>
      <c r="L684">
        <v>0</v>
      </c>
      <c r="M684">
        <v>2020</v>
      </c>
      <c r="N684">
        <f>VLOOKUP(E684, '2020D'!$A$2:$G$395, 2, FALSE)</f>
        <v>238</v>
      </c>
      <c r="O684">
        <f>VLOOKUP(E684, '2020D'!$A$2:$G$355, 3, FALSE)</f>
        <v>11315</v>
      </c>
      <c r="P684">
        <f>_2020[[#This Row],[最低排名]]-_2020[[#This Row],[同分人数]]+1</f>
        <v>11078</v>
      </c>
      <c r="Q684">
        <f>IF(O684&gt;=开始!$B$6, 1, 0)</f>
        <v>1</v>
      </c>
      <c r="R684">
        <f>_2020[[#This Row],[最低排名]]-开始!$B$6</f>
        <v>11315</v>
      </c>
    </row>
    <row r="685" spans="1:18">
      <c r="A685">
        <v>53104</v>
      </c>
      <c r="B685" t="s">
        <v>852</v>
      </c>
      <c r="C685" t="str">
        <f t="shared" si="20"/>
        <v>合肥工大</v>
      </c>
      <c r="D685" t="str">
        <f t="shared" si="21"/>
        <v>04</v>
      </c>
      <c r="E685" t="s">
        <v>134</v>
      </c>
      <c r="F685">
        <v>215</v>
      </c>
      <c r="G685">
        <v>117</v>
      </c>
      <c r="H685">
        <v>115</v>
      </c>
      <c r="I685">
        <v>70</v>
      </c>
      <c r="J685">
        <v>67</v>
      </c>
      <c r="K685">
        <v>61</v>
      </c>
      <c r="L685">
        <v>0</v>
      </c>
      <c r="M685">
        <v>2020</v>
      </c>
      <c r="N685">
        <f>VLOOKUP(E685, '2020D'!$A$2:$G$395, 2, FALSE)</f>
        <v>215</v>
      </c>
      <c r="O685">
        <f>VLOOKUP(E685, '2020D'!$A$2:$G$355, 3, FALSE)</f>
        <v>9329</v>
      </c>
      <c r="P685">
        <f>_2020[[#This Row],[最低排名]]-_2020[[#This Row],[同分人数]]+1</f>
        <v>9115</v>
      </c>
      <c r="Q685">
        <f>IF(O685&gt;=开始!$B$6, 1, 0)</f>
        <v>1</v>
      </c>
      <c r="R685">
        <f>_2020[[#This Row],[最低排名]]-开始!$B$6</f>
        <v>9329</v>
      </c>
    </row>
    <row r="686" spans="1:18">
      <c r="A686">
        <v>53105</v>
      </c>
      <c r="B686" t="s">
        <v>1579</v>
      </c>
      <c r="C686" t="str">
        <f t="shared" si="20"/>
        <v>合肥工大</v>
      </c>
      <c r="D686" t="str">
        <f t="shared" si="21"/>
        <v>05</v>
      </c>
      <c r="E686" t="s">
        <v>424</v>
      </c>
      <c r="F686">
        <v>234</v>
      </c>
      <c r="G686">
        <v>122</v>
      </c>
      <c r="H686">
        <v>107</v>
      </c>
      <c r="I686">
        <v>67</v>
      </c>
      <c r="J686">
        <v>64</v>
      </c>
      <c r="K686">
        <v>52</v>
      </c>
      <c r="L686">
        <v>0</v>
      </c>
      <c r="M686">
        <v>2020</v>
      </c>
      <c r="N686">
        <f>VLOOKUP(E686, '2020D'!$A$2:$G$395, 2, FALSE)</f>
        <v>255</v>
      </c>
      <c r="O686">
        <f>VLOOKUP(E686, '2020D'!$A$2:$G$355, 3, FALSE)</f>
        <v>10230</v>
      </c>
      <c r="P686">
        <f>_2020[[#This Row],[最低排名]]-_2020[[#This Row],[同分人数]]+1</f>
        <v>9976</v>
      </c>
      <c r="Q686">
        <f>IF(O686&gt;=开始!$B$6, 1, 0)</f>
        <v>1</v>
      </c>
      <c r="R686">
        <f>_2020[[#This Row],[最低排名]]-开始!$B$6</f>
        <v>10230</v>
      </c>
    </row>
    <row r="687" spans="1:18">
      <c r="A687">
        <v>53106</v>
      </c>
      <c r="B687" t="s">
        <v>1580</v>
      </c>
      <c r="C687" t="str">
        <f t="shared" si="20"/>
        <v>合肥工大</v>
      </c>
      <c r="D687" t="str">
        <f t="shared" si="21"/>
        <v>06</v>
      </c>
      <c r="E687" t="s">
        <v>138</v>
      </c>
      <c r="F687">
        <v>211</v>
      </c>
      <c r="G687">
        <v>107</v>
      </c>
      <c r="H687">
        <v>109</v>
      </c>
      <c r="I687">
        <v>67</v>
      </c>
      <c r="J687">
        <v>67</v>
      </c>
      <c r="K687">
        <v>61</v>
      </c>
      <c r="L687">
        <v>0</v>
      </c>
      <c r="M687">
        <v>2020</v>
      </c>
      <c r="N687">
        <f>VLOOKUP(E687, '2020D'!$A$2:$G$395, 2, FALSE)</f>
        <v>224</v>
      </c>
      <c r="O687">
        <f>VLOOKUP(E687, '2020D'!$A$2:$G$355, 3, FALSE)</f>
        <v>12178</v>
      </c>
      <c r="P687">
        <f>_2020[[#This Row],[最低排名]]-_2020[[#This Row],[同分人数]]+1</f>
        <v>11955</v>
      </c>
      <c r="Q687">
        <f>IF(O687&gt;=开始!$B$6, 1, 0)</f>
        <v>1</v>
      </c>
      <c r="R687">
        <f>_2020[[#This Row],[最低排名]]-开始!$B$6</f>
        <v>12178</v>
      </c>
    </row>
    <row r="688" spans="1:18">
      <c r="A688">
        <v>53201</v>
      </c>
      <c r="B688" t="s">
        <v>853</v>
      </c>
      <c r="C688" t="str">
        <f t="shared" si="20"/>
        <v>中国科大</v>
      </c>
      <c r="D688" t="str">
        <f t="shared" si="21"/>
        <v>01</v>
      </c>
      <c r="E688" t="s">
        <v>292</v>
      </c>
      <c r="F688">
        <v>239</v>
      </c>
      <c r="G688">
        <v>126</v>
      </c>
      <c r="H688">
        <v>130</v>
      </c>
      <c r="I688">
        <v>70</v>
      </c>
      <c r="J688">
        <v>70</v>
      </c>
      <c r="K688">
        <v>67</v>
      </c>
      <c r="L688">
        <v>0</v>
      </c>
      <c r="M688">
        <v>2020</v>
      </c>
      <c r="N688">
        <f>VLOOKUP(E688, '2020D'!$A$2:$G$395, 2, FALSE)</f>
        <v>88</v>
      </c>
      <c r="O688">
        <f>VLOOKUP(E688, '2020D'!$A$2:$G$355, 3, FALSE)</f>
        <v>1637</v>
      </c>
      <c r="P688">
        <f>_2020[[#This Row],[最低排名]]-_2020[[#This Row],[同分人数]]+1</f>
        <v>1550</v>
      </c>
      <c r="Q688">
        <f>IF(O688&gt;=开始!$B$6, 1, 0)</f>
        <v>1</v>
      </c>
      <c r="R688">
        <f>_2020[[#This Row],[最低排名]]-开始!$B$6</f>
        <v>1637</v>
      </c>
    </row>
    <row r="689" spans="1:18">
      <c r="A689">
        <v>53301</v>
      </c>
      <c r="B689" t="s">
        <v>854</v>
      </c>
      <c r="C689" t="str">
        <f t="shared" si="20"/>
        <v>安徽大学</v>
      </c>
      <c r="D689" t="str">
        <f t="shared" si="21"/>
        <v>01</v>
      </c>
      <c r="E689" t="s">
        <v>191</v>
      </c>
      <c r="F689">
        <v>233</v>
      </c>
      <c r="G689">
        <v>131</v>
      </c>
      <c r="H689">
        <v>97</v>
      </c>
      <c r="I689">
        <v>67</v>
      </c>
      <c r="J689">
        <v>64</v>
      </c>
      <c r="K689">
        <v>55</v>
      </c>
      <c r="L689">
        <v>0</v>
      </c>
      <c r="M689">
        <v>2020</v>
      </c>
      <c r="N689">
        <f>VLOOKUP(E689, '2020D'!$A$2:$G$395, 2, FALSE)</f>
        <v>195</v>
      </c>
      <c r="O689">
        <f>VLOOKUP(E689, '2020D'!$A$2:$G$355, 3, FALSE)</f>
        <v>11954</v>
      </c>
      <c r="P689">
        <f>_2020[[#This Row],[最低排名]]-_2020[[#This Row],[同分人数]]+1</f>
        <v>11760</v>
      </c>
      <c r="Q689">
        <f>IF(O689&gt;=开始!$B$6, 1, 0)</f>
        <v>1</v>
      </c>
      <c r="R689">
        <f>_2020[[#This Row],[最低排名]]-开始!$B$6</f>
        <v>11954</v>
      </c>
    </row>
    <row r="690" spans="1:18">
      <c r="A690">
        <v>53302</v>
      </c>
      <c r="B690" t="s">
        <v>855</v>
      </c>
      <c r="C690" t="str">
        <f t="shared" si="20"/>
        <v>安徽大学</v>
      </c>
      <c r="D690" t="str">
        <f t="shared" si="21"/>
        <v>02</v>
      </c>
      <c r="E690" t="s">
        <v>70</v>
      </c>
      <c r="F690">
        <v>220</v>
      </c>
      <c r="G690">
        <v>112</v>
      </c>
      <c r="H690">
        <v>118</v>
      </c>
      <c r="I690">
        <v>64</v>
      </c>
      <c r="J690">
        <v>58</v>
      </c>
      <c r="K690">
        <v>58</v>
      </c>
      <c r="L690">
        <v>0</v>
      </c>
      <c r="M690">
        <v>2020</v>
      </c>
      <c r="N690">
        <f>VLOOKUP(E690, '2020D'!$A$2:$G$395, 2, FALSE)</f>
        <v>242</v>
      </c>
      <c r="O690">
        <f>VLOOKUP(E690, '2020D'!$A$2:$G$355, 3, FALSE)</f>
        <v>11557</v>
      </c>
      <c r="P690">
        <f>_2020[[#This Row],[最低排名]]-_2020[[#This Row],[同分人数]]+1</f>
        <v>11316</v>
      </c>
      <c r="Q690">
        <f>IF(O690&gt;=开始!$B$6, 1, 0)</f>
        <v>1</v>
      </c>
      <c r="R690">
        <f>_2020[[#This Row],[最低排名]]-开始!$B$6</f>
        <v>11557</v>
      </c>
    </row>
    <row r="691" spans="1:18">
      <c r="A691">
        <v>53303</v>
      </c>
      <c r="B691" t="s">
        <v>856</v>
      </c>
      <c r="C691" t="str">
        <f t="shared" si="20"/>
        <v>安徽大学</v>
      </c>
      <c r="D691" t="str">
        <f t="shared" si="21"/>
        <v>03</v>
      </c>
      <c r="E691" t="s">
        <v>43</v>
      </c>
      <c r="F691">
        <v>217</v>
      </c>
      <c r="G691">
        <v>117</v>
      </c>
      <c r="H691">
        <v>109</v>
      </c>
      <c r="I691">
        <v>70</v>
      </c>
      <c r="J691">
        <v>58</v>
      </c>
      <c r="K691">
        <v>49</v>
      </c>
      <c r="L691">
        <v>0</v>
      </c>
      <c r="M691">
        <v>2020</v>
      </c>
      <c r="N691">
        <f>VLOOKUP(E691, '2020D'!$A$2:$G$395, 2, FALSE)</f>
        <v>239</v>
      </c>
      <c r="O691">
        <f>VLOOKUP(E691, '2020D'!$A$2:$G$355, 3, FALSE)</f>
        <v>14917</v>
      </c>
      <c r="P691">
        <f>_2020[[#This Row],[最低排名]]-_2020[[#This Row],[同分人数]]+1</f>
        <v>14679</v>
      </c>
      <c r="Q691">
        <f>IF(O691&gt;=开始!$B$6, 1, 0)</f>
        <v>1</v>
      </c>
      <c r="R691">
        <f>_2020[[#This Row],[最低排名]]-开始!$B$6</f>
        <v>14917</v>
      </c>
    </row>
    <row r="692" spans="1:18">
      <c r="A692">
        <v>53401</v>
      </c>
      <c r="B692" t="s">
        <v>857</v>
      </c>
      <c r="C692" t="str">
        <f t="shared" si="20"/>
        <v>安徽工大</v>
      </c>
      <c r="D692" t="str">
        <f t="shared" si="21"/>
        <v>01</v>
      </c>
      <c r="E692" t="s">
        <v>209</v>
      </c>
      <c r="F692">
        <v>189</v>
      </c>
      <c r="G692">
        <v>98</v>
      </c>
      <c r="H692">
        <v>85</v>
      </c>
      <c r="I692">
        <v>52</v>
      </c>
      <c r="J692">
        <v>46</v>
      </c>
      <c r="K692">
        <v>43</v>
      </c>
      <c r="L692">
        <v>0</v>
      </c>
      <c r="M692">
        <v>2020</v>
      </c>
      <c r="N692">
        <f>VLOOKUP(E692, '2020D'!$A$2:$G$395, 2, FALSE)</f>
        <v>163</v>
      </c>
      <c r="O692">
        <f>VLOOKUP(E692, '2020D'!$A$2:$G$355, 3, FALSE)</f>
        <v>33931</v>
      </c>
      <c r="P692">
        <f>_2020[[#This Row],[最低排名]]-_2020[[#This Row],[同分人数]]+1</f>
        <v>33769</v>
      </c>
      <c r="Q692">
        <f>IF(O692&gt;=开始!$B$6, 1, 0)</f>
        <v>1</v>
      </c>
      <c r="R692">
        <f>_2020[[#This Row],[最低排名]]-开始!$B$6</f>
        <v>33931</v>
      </c>
    </row>
    <row r="693" spans="1:18">
      <c r="A693">
        <v>53402</v>
      </c>
      <c r="B693" t="s">
        <v>858</v>
      </c>
      <c r="C693" t="str">
        <f t="shared" si="20"/>
        <v>安徽工大</v>
      </c>
      <c r="D693" t="str">
        <f t="shared" si="21"/>
        <v>02</v>
      </c>
      <c r="E693" t="s">
        <v>180</v>
      </c>
      <c r="F693">
        <v>199</v>
      </c>
      <c r="G693">
        <v>103</v>
      </c>
      <c r="H693">
        <v>86</v>
      </c>
      <c r="I693">
        <v>61</v>
      </c>
      <c r="J693">
        <v>52</v>
      </c>
      <c r="K693">
        <v>52</v>
      </c>
      <c r="L693">
        <v>0</v>
      </c>
      <c r="M693">
        <v>2020</v>
      </c>
      <c r="N693">
        <f>VLOOKUP(E693, '2020D'!$A$2:$G$395, 2, FALSE)</f>
        <v>203</v>
      </c>
      <c r="O693">
        <f>VLOOKUP(E693, '2020D'!$A$2:$G$355, 3, FALSE)</f>
        <v>27191</v>
      </c>
      <c r="P693">
        <f>_2020[[#This Row],[最低排名]]-_2020[[#This Row],[同分人数]]+1</f>
        <v>26989</v>
      </c>
      <c r="Q693">
        <f>IF(O693&gt;=开始!$B$6, 1, 0)</f>
        <v>1</v>
      </c>
      <c r="R693">
        <f>_2020[[#This Row],[最低排名]]-开始!$B$6</f>
        <v>27191</v>
      </c>
    </row>
    <row r="694" spans="1:18">
      <c r="A694">
        <v>53403</v>
      </c>
      <c r="B694" t="s">
        <v>859</v>
      </c>
      <c r="C694" t="str">
        <f t="shared" si="20"/>
        <v>安徽工大</v>
      </c>
      <c r="D694" t="str">
        <f t="shared" si="21"/>
        <v>03</v>
      </c>
      <c r="E694" t="s">
        <v>701</v>
      </c>
      <c r="F694">
        <v>198</v>
      </c>
      <c r="G694">
        <v>111</v>
      </c>
      <c r="H694">
        <v>84</v>
      </c>
      <c r="I694">
        <v>55</v>
      </c>
      <c r="J694">
        <v>55</v>
      </c>
      <c r="K694">
        <v>52</v>
      </c>
      <c r="L694">
        <v>0</v>
      </c>
      <c r="M694">
        <v>2020</v>
      </c>
      <c r="N694">
        <f>VLOOKUP(E694, '2020D'!$A$2:$G$395, 2, FALSE)</f>
        <v>218</v>
      </c>
      <c r="O694">
        <f>VLOOKUP(E694, '2020D'!$A$2:$G$355, 3, FALSE)</f>
        <v>28438</v>
      </c>
      <c r="P694">
        <f>_2020[[#This Row],[最低排名]]-_2020[[#This Row],[同分人数]]+1</f>
        <v>28221</v>
      </c>
      <c r="Q694">
        <f>IF(O694&gt;=开始!$B$6, 1, 0)</f>
        <v>1</v>
      </c>
      <c r="R694">
        <f>_2020[[#This Row],[最低排名]]-开始!$B$6</f>
        <v>28438</v>
      </c>
    </row>
    <row r="695" spans="1:18">
      <c r="A695">
        <v>53404</v>
      </c>
      <c r="B695" t="s">
        <v>860</v>
      </c>
      <c r="C695" t="str">
        <f t="shared" si="20"/>
        <v>安徽工大</v>
      </c>
      <c r="D695" t="str">
        <f t="shared" si="21"/>
        <v>04</v>
      </c>
      <c r="E695" t="s">
        <v>187</v>
      </c>
      <c r="F695">
        <v>198</v>
      </c>
      <c r="G695">
        <v>99</v>
      </c>
      <c r="H695">
        <v>88</v>
      </c>
      <c r="I695">
        <v>58</v>
      </c>
      <c r="J695">
        <v>52</v>
      </c>
      <c r="K695">
        <v>52</v>
      </c>
      <c r="L695">
        <v>0</v>
      </c>
      <c r="M695">
        <v>2020</v>
      </c>
      <c r="N695">
        <f>VLOOKUP(E695, '2020D'!$A$2:$G$395, 2, FALSE)</f>
        <v>217</v>
      </c>
      <c r="O695">
        <f>VLOOKUP(E695, '2020D'!$A$2:$G$355, 3, FALSE)</f>
        <v>27625</v>
      </c>
      <c r="P695">
        <f>_2020[[#This Row],[最低排名]]-_2020[[#This Row],[同分人数]]+1</f>
        <v>27409</v>
      </c>
      <c r="Q695">
        <f>IF(O695&gt;=开始!$B$6, 1, 0)</f>
        <v>1</v>
      </c>
      <c r="R695">
        <f>_2020[[#This Row],[最低排名]]-开始!$B$6</f>
        <v>27625</v>
      </c>
    </row>
    <row r="696" spans="1:18">
      <c r="A696">
        <v>53405</v>
      </c>
      <c r="B696" t="s">
        <v>1581</v>
      </c>
      <c r="C696" t="str">
        <f t="shared" si="20"/>
        <v>安徽工大</v>
      </c>
      <c r="D696" t="str">
        <f t="shared" si="21"/>
        <v>05</v>
      </c>
      <c r="E696" t="s">
        <v>560</v>
      </c>
      <c r="F696">
        <v>197</v>
      </c>
      <c r="G696">
        <v>99</v>
      </c>
      <c r="H696">
        <v>96</v>
      </c>
      <c r="I696">
        <v>55</v>
      </c>
      <c r="J696">
        <v>55</v>
      </c>
      <c r="K696">
        <v>46</v>
      </c>
      <c r="L696">
        <v>0</v>
      </c>
      <c r="M696">
        <v>2020</v>
      </c>
      <c r="N696">
        <f>VLOOKUP(E696, '2020D'!$A$2:$G$395, 2, FALSE)</f>
        <v>217</v>
      </c>
      <c r="O696">
        <f>VLOOKUP(E696, '2020D'!$A$2:$G$355, 3, FALSE)</f>
        <v>27408</v>
      </c>
      <c r="P696">
        <f>_2020[[#This Row],[最低排名]]-_2020[[#This Row],[同分人数]]+1</f>
        <v>27192</v>
      </c>
      <c r="Q696">
        <f>IF(O696&gt;=开始!$B$6, 1, 0)</f>
        <v>1</v>
      </c>
      <c r="R696">
        <f>_2020[[#This Row],[最低排名]]-开始!$B$6</f>
        <v>27408</v>
      </c>
    </row>
    <row r="697" spans="1:18">
      <c r="A697">
        <v>53501</v>
      </c>
      <c r="B697" t="s">
        <v>861</v>
      </c>
      <c r="C697" t="str">
        <f t="shared" si="20"/>
        <v>安徽理工</v>
      </c>
      <c r="D697" t="str">
        <f t="shared" si="21"/>
        <v>01</v>
      </c>
      <c r="E697" t="s">
        <v>50</v>
      </c>
      <c r="F697">
        <v>190</v>
      </c>
      <c r="G697">
        <v>98</v>
      </c>
      <c r="H697">
        <v>94</v>
      </c>
      <c r="I697">
        <v>52</v>
      </c>
      <c r="J697">
        <v>49</v>
      </c>
      <c r="K697">
        <v>46</v>
      </c>
      <c r="L697">
        <v>0</v>
      </c>
      <c r="M697">
        <v>2020</v>
      </c>
      <c r="N697">
        <f>VLOOKUP(E697, '2020D'!$A$2:$G$395, 2, FALSE)</f>
        <v>179</v>
      </c>
      <c r="O697">
        <f>VLOOKUP(E697, '2020D'!$A$2:$G$355, 3, FALSE)</f>
        <v>31075</v>
      </c>
      <c r="P697">
        <f>_2020[[#This Row],[最低排名]]-_2020[[#This Row],[同分人数]]+1</f>
        <v>30897</v>
      </c>
      <c r="Q697">
        <f>IF(O697&gt;=开始!$B$6, 1, 0)</f>
        <v>1</v>
      </c>
      <c r="R697">
        <f>_2020[[#This Row],[最低排名]]-开始!$B$6</f>
        <v>31075</v>
      </c>
    </row>
    <row r="698" spans="1:18">
      <c r="A698">
        <v>53502</v>
      </c>
      <c r="B698" t="s">
        <v>1661</v>
      </c>
      <c r="C698" t="str">
        <f t="shared" si="20"/>
        <v>安徽理工</v>
      </c>
      <c r="D698" t="str">
        <f t="shared" si="21"/>
        <v>02</v>
      </c>
      <c r="E698" t="s">
        <v>187</v>
      </c>
      <c r="F698">
        <v>186</v>
      </c>
      <c r="G698">
        <v>94</v>
      </c>
      <c r="H698">
        <v>103</v>
      </c>
      <c r="I698">
        <v>55</v>
      </c>
      <c r="J698">
        <v>52</v>
      </c>
      <c r="K698">
        <v>52</v>
      </c>
      <c r="L698">
        <v>0</v>
      </c>
      <c r="M698">
        <v>2020</v>
      </c>
      <c r="N698">
        <f>VLOOKUP(E698, '2020D'!$A$2:$G$395, 2, FALSE)</f>
        <v>217</v>
      </c>
      <c r="O698">
        <f>VLOOKUP(E698, '2020D'!$A$2:$G$355, 3, FALSE)</f>
        <v>27625</v>
      </c>
      <c r="P698">
        <f>_2020[[#This Row],[最低排名]]-_2020[[#This Row],[同分人数]]+1</f>
        <v>27409</v>
      </c>
      <c r="Q698">
        <f>IF(O698&gt;=开始!$B$6, 1, 0)</f>
        <v>1</v>
      </c>
      <c r="R698">
        <f>_2020[[#This Row],[最低排名]]-开始!$B$6</f>
        <v>27625</v>
      </c>
    </row>
    <row r="699" spans="1:18">
      <c r="A699">
        <v>53503</v>
      </c>
      <c r="B699" t="s">
        <v>1793</v>
      </c>
      <c r="C699" t="str">
        <f t="shared" si="20"/>
        <v>安徽理工</v>
      </c>
      <c r="D699" t="str">
        <f t="shared" si="21"/>
        <v>03</v>
      </c>
      <c r="E699" t="s">
        <v>433</v>
      </c>
      <c r="F699">
        <v>203</v>
      </c>
      <c r="G699">
        <v>102</v>
      </c>
      <c r="H699">
        <v>77</v>
      </c>
      <c r="I699">
        <v>64</v>
      </c>
      <c r="J699">
        <v>64</v>
      </c>
      <c r="K699">
        <v>46</v>
      </c>
      <c r="L699">
        <v>0</v>
      </c>
      <c r="M699">
        <v>2020</v>
      </c>
      <c r="N699">
        <f>VLOOKUP(E699, '2020D'!$A$2:$G$395, 2, FALSE)</f>
        <v>202</v>
      </c>
      <c r="O699">
        <f>VLOOKUP(E699, '2020D'!$A$2:$G$355, 3, FALSE)</f>
        <v>26319</v>
      </c>
      <c r="P699">
        <f>_2020[[#This Row],[最低排名]]-_2020[[#This Row],[同分人数]]+1</f>
        <v>26118</v>
      </c>
      <c r="Q699">
        <f>IF(O699&gt;=开始!$B$6, 1, 0)</f>
        <v>1</v>
      </c>
      <c r="R699">
        <f>_2020[[#This Row],[最低排名]]-开始!$B$6</f>
        <v>26319</v>
      </c>
    </row>
    <row r="700" spans="1:18">
      <c r="A700">
        <v>53601</v>
      </c>
      <c r="B700" t="s">
        <v>862</v>
      </c>
      <c r="C700" t="str">
        <f t="shared" si="20"/>
        <v>安徽农大</v>
      </c>
      <c r="D700" t="str">
        <f t="shared" si="21"/>
        <v>01</v>
      </c>
      <c r="E700" t="s">
        <v>389</v>
      </c>
      <c r="F700">
        <v>199</v>
      </c>
      <c r="G700">
        <v>100</v>
      </c>
      <c r="H700">
        <v>97</v>
      </c>
      <c r="I700">
        <v>55</v>
      </c>
      <c r="J700">
        <v>52</v>
      </c>
      <c r="K700">
        <v>49</v>
      </c>
      <c r="L700">
        <v>0</v>
      </c>
      <c r="M700">
        <v>2020</v>
      </c>
      <c r="N700">
        <f>VLOOKUP(E700, '2020D'!$A$2:$G$395, 2, FALSE)</f>
        <v>201</v>
      </c>
      <c r="O700">
        <f>VLOOKUP(E700, '2020D'!$A$2:$G$355, 3, FALSE)</f>
        <v>26776</v>
      </c>
      <c r="P700">
        <f>_2020[[#This Row],[最低排名]]-_2020[[#This Row],[同分人数]]+1</f>
        <v>26576</v>
      </c>
      <c r="Q700">
        <f>IF(O700&gt;=开始!$B$6, 1, 0)</f>
        <v>1</v>
      </c>
      <c r="R700">
        <f>_2020[[#This Row],[最低排名]]-开始!$B$6</f>
        <v>26776</v>
      </c>
    </row>
    <row r="701" spans="1:18">
      <c r="A701">
        <v>53602</v>
      </c>
      <c r="B701" t="s">
        <v>864</v>
      </c>
      <c r="C701" t="str">
        <f t="shared" si="20"/>
        <v>安徽农大</v>
      </c>
      <c r="D701" t="str">
        <f t="shared" si="21"/>
        <v>02</v>
      </c>
      <c r="E701" t="s">
        <v>433</v>
      </c>
      <c r="F701">
        <v>198</v>
      </c>
      <c r="G701">
        <v>103</v>
      </c>
      <c r="H701">
        <v>88</v>
      </c>
      <c r="I701">
        <v>61</v>
      </c>
      <c r="J701">
        <v>55</v>
      </c>
      <c r="K701">
        <v>52</v>
      </c>
      <c r="L701">
        <v>0</v>
      </c>
      <c r="M701">
        <v>2020</v>
      </c>
      <c r="N701">
        <f>VLOOKUP(E701, '2020D'!$A$2:$G$395, 2, FALSE)</f>
        <v>202</v>
      </c>
      <c r="O701">
        <f>VLOOKUP(E701, '2020D'!$A$2:$G$355, 3, FALSE)</f>
        <v>26319</v>
      </c>
      <c r="P701">
        <f>_2020[[#This Row],[最低排名]]-_2020[[#This Row],[同分人数]]+1</f>
        <v>26118</v>
      </c>
      <c r="Q701">
        <f>IF(O701&gt;=开始!$B$6, 1, 0)</f>
        <v>1</v>
      </c>
      <c r="R701">
        <f>_2020[[#This Row],[最低排名]]-开始!$B$6</f>
        <v>26319</v>
      </c>
    </row>
    <row r="702" spans="1:18">
      <c r="A702">
        <v>53603</v>
      </c>
      <c r="B702" t="s">
        <v>1662</v>
      </c>
      <c r="C702" t="str">
        <f t="shared" si="20"/>
        <v>安徽农大</v>
      </c>
      <c r="D702" t="str">
        <f t="shared" si="21"/>
        <v>03</v>
      </c>
      <c r="E702" t="s">
        <v>184</v>
      </c>
      <c r="F702">
        <v>197</v>
      </c>
      <c r="G702">
        <v>105</v>
      </c>
      <c r="H702">
        <v>89</v>
      </c>
      <c r="I702">
        <v>58</v>
      </c>
      <c r="J702">
        <v>55</v>
      </c>
      <c r="K702">
        <v>52</v>
      </c>
      <c r="L702">
        <v>0</v>
      </c>
      <c r="M702">
        <v>2020</v>
      </c>
      <c r="N702">
        <f>VLOOKUP(E702, '2020D'!$A$2:$G$395, 2, FALSE)</f>
        <v>212</v>
      </c>
      <c r="O702">
        <f>VLOOKUP(E702, '2020D'!$A$2:$G$355, 3, FALSE)</f>
        <v>26988</v>
      </c>
      <c r="P702">
        <f>_2020[[#This Row],[最低排名]]-_2020[[#This Row],[同分人数]]+1</f>
        <v>26777</v>
      </c>
      <c r="Q702">
        <f>IF(O702&gt;=开始!$B$6, 1, 0)</f>
        <v>1</v>
      </c>
      <c r="R702">
        <f>_2020[[#This Row],[最低排名]]-开始!$B$6</f>
        <v>26988</v>
      </c>
    </row>
    <row r="703" spans="1:18">
      <c r="A703">
        <v>53604</v>
      </c>
      <c r="B703" t="s">
        <v>1663</v>
      </c>
      <c r="C703" t="str">
        <f t="shared" si="20"/>
        <v>安徽农大</v>
      </c>
      <c r="D703" t="str">
        <f t="shared" si="21"/>
        <v>04</v>
      </c>
      <c r="E703" t="s">
        <v>1629</v>
      </c>
      <c r="M703">
        <v>2020</v>
      </c>
      <c r="N703" t="e">
        <f>VLOOKUP(E703, '2020D'!$A$2:$G$395, 2, FALSE)</f>
        <v>#N/A</v>
      </c>
      <c r="O703" t="e">
        <f>VLOOKUP(E703, '2020D'!$A$2:$G$355, 3, FALSE)</f>
        <v>#N/A</v>
      </c>
      <c r="P703" t="e">
        <f>_2020[[#This Row],[最低排名]]-_2020[[#This Row],[同分人数]]+1</f>
        <v>#N/A</v>
      </c>
      <c r="Q703" t="e">
        <f>IF(O703&gt;=开始!$B$6, 1, 0)</f>
        <v>#N/A</v>
      </c>
      <c r="R703" t="e">
        <f>_2020[[#This Row],[最低排名]]-开始!$B$6</f>
        <v>#N/A</v>
      </c>
    </row>
    <row r="704" spans="1:18">
      <c r="A704">
        <v>53701</v>
      </c>
      <c r="B704" t="s">
        <v>865</v>
      </c>
      <c r="C704" t="str">
        <f t="shared" si="20"/>
        <v>安徽医大</v>
      </c>
      <c r="D704" t="str">
        <f t="shared" si="21"/>
        <v>01</v>
      </c>
      <c r="E704" t="s">
        <v>70</v>
      </c>
      <c r="F704">
        <v>224</v>
      </c>
      <c r="G704">
        <v>114</v>
      </c>
      <c r="H704">
        <v>111</v>
      </c>
      <c r="I704">
        <v>67</v>
      </c>
      <c r="J704">
        <v>58</v>
      </c>
      <c r="K704">
        <v>58</v>
      </c>
      <c r="L704">
        <v>0</v>
      </c>
      <c r="M704">
        <v>2020</v>
      </c>
      <c r="N704">
        <f>VLOOKUP(E704, '2020D'!$A$2:$G$395, 2, FALSE)</f>
        <v>242</v>
      </c>
      <c r="O704">
        <f>VLOOKUP(E704, '2020D'!$A$2:$G$355, 3, FALSE)</f>
        <v>11557</v>
      </c>
      <c r="P704">
        <f>_2020[[#This Row],[最低排名]]-_2020[[#This Row],[同分人数]]+1</f>
        <v>11316</v>
      </c>
      <c r="Q704">
        <f>IF(O704&gt;=开始!$B$6, 1, 0)</f>
        <v>1</v>
      </c>
      <c r="R704">
        <f>_2020[[#This Row],[最低排名]]-开始!$B$6</f>
        <v>11557</v>
      </c>
    </row>
    <row r="705" spans="1:18">
      <c r="A705">
        <v>53801</v>
      </c>
      <c r="B705" t="s">
        <v>866</v>
      </c>
      <c r="C705" t="str">
        <f t="shared" si="20"/>
        <v>安徽师大</v>
      </c>
      <c r="D705" t="str">
        <f t="shared" si="21"/>
        <v>01</v>
      </c>
      <c r="E705" t="s">
        <v>94</v>
      </c>
      <c r="F705">
        <v>220</v>
      </c>
      <c r="G705">
        <v>115</v>
      </c>
      <c r="H705">
        <v>106</v>
      </c>
      <c r="I705">
        <v>55</v>
      </c>
      <c r="J705">
        <v>52</v>
      </c>
      <c r="K705">
        <v>52</v>
      </c>
      <c r="L705">
        <v>0</v>
      </c>
      <c r="M705">
        <v>2020</v>
      </c>
      <c r="N705">
        <f>VLOOKUP(E705, '2020D'!$A$2:$G$395, 2, FALSE)</f>
        <v>243</v>
      </c>
      <c r="O705">
        <f>VLOOKUP(E705, '2020D'!$A$2:$G$355, 3, FALSE)</f>
        <v>19146</v>
      </c>
      <c r="P705">
        <f>_2020[[#This Row],[最低排名]]-_2020[[#This Row],[同分人数]]+1</f>
        <v>18904</v>
      </c>
      <c r="Q705">
        <f>IF(O705&gt;=开始!$B$6, 1, 0)</f>
        <v>1</v>
      </c>
      <c r="R705">
        <f>_2020[[#This Row],[最低排名]]-开始!$B$6</f>
        <v>19146</v>
      </c>
    </row>
    <row r="706" spans="1:18">
      <c r="A706">
        <v>53802</v>
      </c>
      <c r="B706" t="s">
        <v>867</v>
      </c>
      <c r="C706" t="str">
        <f t="shared" ref="C706:C769" si="22">LEFT(B706, FIND("(", B706) - 1)</f>
        <v>安徽师大</v>
      </c>
      <c r="D706" t="str">
        <f t="shared" ref="D706:D769" si="23">MID(B706, FIND("(", B706) + 1, FIND(")", B706) - FIND("(", B706) - 1)</f>
        <v>02</v>
      </c>
      <c r="E706" t="s">
        <v>173</v>
      </c>
      <c r="F706">
        <v>206</v>
      </c>
      <c r="G706">
        <v>108</v>
      </c>
      <c r="H706">
        <v>86</v>
      </c>
      <c r="I706">
        <v>64</v>
      </c>
      <c r="J706">
        <v>58</v>
      </c>
      <c r="K706">
        <v>49</v>
      </c>
      <c r="L706">
        <v>0</v>
      </c>
      <c r="M706">
        <v>2020</v>
      </c>
      <c r="N706">
        <f>VLOOKUP(E706, '2020D'!$A$2:$G$395, 2, FALSE)</f>
        <v>210</v>
      </c>
      <c r="O706">
        <f>VLOOKUP(E706, '2020D'!$A$2:$G$355, 3, FALSE)</f>
        <v>24300</v>
      </c>
      <c r="P706">
        <f>_2020[[#This Row],[最低排名]]-_2020[[#This Row],[同分人数]]+1</f>
        <v>24091</v>
      </c>
      <c r="Q706">
        <f>IF(O706&gt;=开始!$B$6, 1, 0)</f>
        <v>1</v>
      </c>
      <c r="R706">
        <f>_2020[[#This Row],[最低排名]]-开始!$B$6</f>
        <v>24300</v>
      </c>
    </row>
    <row r="707" spans="1:18">
      <c r="A707">
        <v>53901</v>
      </c>
      <c r="B707" t="s">
        <v>868</v>
      </c>
      <c r="C707" t="str">
        <f t="shared" si="22"/>
        <v>淮北师大</v>
      </c>
      <c r="D707" t="str">
        <f t="shared" si="23"/>
        <v>01</v>
      </c>
      <c r="E707" t="s">
        <v>187</v>
      </c>
      <c r="F707">
        <v>204</v>
      </c>
      <c r="G707">
        <v>104</v>
      </c>
      <c r="H707">
        <v>91</v>
      </c>
      <c r="I707">
        <v>55</v>
      </c>
      <c r="J707">
        <v>49</v>
      </c>
      <c r="K707">
        <v>49</v>
      </c>
      <c r="L707">
        <v>0</v>
      </c>
      <c r="M707">
        <v>2020</v>
      </c>
      <c r="N707">
        <f>VLOOKUP(E707, '2020D'!$A$2:$G$395, 2, FALSE)</f>
        <v>217</v>
      </c>
      <c r="O707">
        <f>VLOOKUP(E707, '2020D'!$A$2:$G$355, 3, FALSE)</f>
        <v>27625</v>
      </c>
      <c r="P707">
        <f>_2020[[#This Row],[最低排名]]-_2020[[#This Row],[同分人数]]+1</f>
        <v>27409</v>
      </c>
      <c r="Q707">
        <f>IF(O707&gt;=开始!$B$6, 1, 0)</f>
        <v>1</v>
      </c>
      <c r="R707">
        <f>_2020[[#This Row],[最低排名]]-开始!$B$6</f>
        <v>27625</v>
      </c>
    </row>
    <row r="708" spans="1:18">
      <c r="A708">
        <v>53902</v>
      </c>
      <c r="B708" t="s">
        <v>869</v>
      </c>
      <c r="C708" t="str">
        <f t="shared" si="22"/>
        <v>淮北师大</v>
      </c>
      <c r="D708" t="str">
        <f t="shared" si="23"/>
        <v>02</v>
      </c>
      <c r="E708" t="s">
        <v>387</v>
      </c>
      <c r="F708">
        <v>206</v>
      </c>
      <c r="G708">
        <v>107</v>
      </c>
      <c r="H708">
        <v>78</v>
      </c>
      <c r="I708">
        <v>58</v>
      </c>
      <c r="J708">
        <v>55</v>
      </c>
      <c r="K708">
        <v>49</v>
      </c>
      <c r="L708">
        <v>0</v>
      </c>
      <c r="M708">
        <v>2020</v>
      </c>
      <c r="N708">
        <f>VLOOKUP(E708, '2020D'!$A$2:$G$395, 2, FALSE)</f>
        <v>204</v>
      </c>
      <c r="O708">
        <f>VLOOKUP(E708, '2020D'!$A$2:$G$355, 3, FALSE)</f>
        <v>28039</v>
      </c>
      <c r="P708">
        <f>_2020[[#This Row],[最低排名]]-_2020[[#This Row],[同分人数]]+1</f>
        <v>27836</v>
      </c>
      <c r="Q708">
        <f>IF(O708&gt;=开始!$B$6, 1, 0)</f>
        <v>1</v>
      </c>
      <c r="R708">
        <f>_2020[[#This Row],[最低排名]]-开始!$B$6</f>
        <v>28039</v>
      </c>
    </row>
    <row r="709" spans="1:18">
      <c r="A709">
        <v>53903</v>
      </c>
      <c r="B709" t="s">
        <v>870</v>
      </c>
      <c r="C709" t="str">
        <f t="shared" si="22"/>
        <v>淮北师大</v>
      </c>
      <c r="D709" t="str">
        <f t="shared" si="23"/>
        <v>03</v>
      </c>
      <c r="E709" t="s">
        <v>323</v>
      </c>
      <c r="F709">
        <v>214</v>
      </c>
      <c r="G709">
        <v>109</v>
      </c>
      <c r="H709">
        <v>93</v>
      </c>
      <c r="I709">
        <v>64</v>
      </c>
      <c r="J709">
        <v>55</v>
      </c>
      <c r="K709">
        <v>55</v>
      </c>
      <c r="L709">
        <v>0</v>
      </c>
      <c r="M709">
        <v>2020</v>
      </c>
      <c r="N709">
        <f>VLOOKUP(E709, '2020D'!$A$2:$G$395, 2, FALSE)</f>
        <v>229</v>
      </c>
      <c r="O709">
        <f>VLOOKUP(E709, '2020D'!$A$2:$G$355, 3, FALSE)</f>
        <v>20102</v>
      </c>
      <c r="P709">
        <f>_2020[[#This Row],[最低排名]]-_2020[[#This Row],[同分人数]]+1</f>
        <v>19874</v>
      </c>
      <c r="Q709">
        <f>IF(O709&gt;=开始!$B$6, 1, 0)</f>
        <v>1</v>
      </c>
      <c r="R709">
        <f>_2020[[#This Row],[最低排名]]-开始!$B$6</f>
        <v>20102</v>
      </c>
    </row>
    <row r="710" spans="1:18">
      <c r="A710">
        <v>53904</v>
      </c>
      <c r="B710" t="s">
        <v>871</v>
      </c>
      <c r="C710" t="str">
        <f t="shared" si="22"/>
        <v>淮北师大</v>
      </c>
      <c r="D710" t="str">
        <f t="shared" si="23"/>
        <v>04</v>
      </c>
      <c r="E710" t="s">
        <v>335</v>
      </c>
      <c r="F710">
        <v>205</v>
      </c>
      <c r="G710">
        <v>118</v>
      </c>
      <c r="H710">
        <v>86</v>
      </c>
      <c r="I710">
        <v>58</v>
      </c>
      <c r="J710">
        <v>55</v>
      </c>
      <c r="K710">
        <v>43</v>
      </c>
      <c r="L710">
        <v>0</v>
      </c>
      <c r="M710">
        <v>2020</v>
      </c>
      <c r="N710">
        <f>VLOOKUP(E710, '2020D'!$A$2:$G$395, 2, FALSE)</f>
        <v>210</v>
      </c>
      <c r="O710">
        <f>VLOOKUP(E710, '2020D'!$A$2:$G$355, 3, FALSE)</f>
        <v>27835</v>
      </c>
      <c r="P710">
        <f>_2020[[#This Row],[最低排名]]-_2020[[#This Row],[同分人数]]+1</f>
        <v>27626</v>
      </c>
      <c r="Q710">
        <f>IF(O710&gt;=开始!$B$6, 1, 0)</f>
        <v>1</v>
      </c>
      <c r="R710">
        <f>_2020[[#This Row],[最低排名]]-开始!$B$6</f>
        <v>27835</v>
      </c>
    </row>
    <row r="711" spans="1:18">
      <c r="A711">
        <v>54001</v>
      </c>
      <c r="B711" t="s">
        <v>872</v>
      </c>
      <c r="C711" t="str">
        <f t="shared" si="22"/>
        <v>滁州学院</v>
      </c>
      <c r="D711" t="str">
        <f t="shared" si="23"/>
        <v>01</v>
      </c>
      <c r="E711" t="s">
        <v>485</v>
      </c>
      <c r="F711">
        <v>190</v>
      </c>
      <c r="G711">
        <v>99</v>
      </c>
      <c r="H711">
        <v>102</v>
      </c>
      <c r="I711">
        <v>61</v>
      </c>
      <c r="J711">
        <v>49</v>
      </c>
      <c r="K711">
        <v>43</v>
      </c>
      <c r="L711">
        <v>0</v>
      </c>
      <c r="M711">
        <v>2020</v>
      </c>
      <c r="N711">
        <f>VLOOKUP(E711, '2020D'!$A$2:$G$395, 2, FALSE)</f>
        <v>181</v>
      </c>
      <c r="O711">
        <f>VLOOKUP(E711, '2020D'!$A$2:$G$355, 3, FALSE)</f>
        <v>28220</v>
      </c>
      <c r="P711">
        <f>_2020[[#This Row],[最低排名]]-_2020[[#This Row],[同分人数]]+1</f>
        <v>28040</v>
      </c>
      <c r="Q711">
        <f>IF(O711&gt;=开始!$B$6, 1, 0)</f>
        <v>1</v>
      </c>
      <c r="R711">
        <f>_2020[[#This Row],[最低排名]]-开始!$B$6</f>
        <v>28220</v>
      </c>
    </row>
    <row r="712" spans="1:18">
      <c r="A712">
        <v>54002</v>
      </c>
      <c r="B712" t="s">
        <v>873</v>
      </c>
      <c r="C712" t="str">
        <f t="shared" si="22"/>
        <v>滁州学院</v>
      </c>
      <c r="D712" t="str">
        <f t="shared" si="23"/>
        <v>02</v>
      </c>
      <c r="E712" t="s">
        <v>230</v>
      </c>
      <c r="F712">
        <v>188</v>
      </c>
      <c r="G712">
        <v>102</v>
      </c>
      <c r="H712">
        <v>99</v>
      </c>
      <c r="I712">
        <v>55</v>
      </c>
      <c r="J712">
        <v>52</v>
      </c>
      <c r="K712">
        <v>49</v>
      </c>
      <c r="L712">
        <v>0</v>
      </c>
      <c r="M712">
        <v>2020</v>
      </c>
      <c r="N712">
        <f>VLOOKUP(E712, '2020D'!$A$2:$G$395, 2, FALSE)</f>
        <v>191</v>
      </c>
      <c r="O712">
        <f>VLOOKUP(E712, '2020D'!$A$2:$G$355, 3, FALSE)</f>
        <v>28629</v>
      </c>
      <c r="P712">
        <f>_2020[[#This Row],[最低排名]]-_2020[[#This Row],[同分人数]]+1</f>
        <v>28439</v>
      </c>
      <c r="Q712">
        <f>IF(O712&gt;=开始!$B$6, 1, 0)</f>
        <v>1</v>
      </c>
      <c r="R712">
        <f>_2020[[#This Row],[最低排名]]-开始!$B$6</f>
        <v>28629</v>
      </c>
    </row>
    <row r="713" spans="1:18">
      <c r="A713">
        <v>54003</v>
      </c>
      <c r="B713" t="s">
        <v>874</v>
      </c>
      <c r="C713" t="str">
        <f t="shared" si="22"/>
        <v>滁州学院</v>
      </c>
      <c r="D713" t="str">
        <f t="shared" si="23"/>
        <v>03</v>
      </c>
      <c r="E713" t="s">
        <v>309</v>
      </c>
      <c r="F713">
        <v>205</v>
      </c>
      <c r="G713">
        <v>108</v>
      </c>
      <c r="H713">
        <v>72</v>
      </c>
      <c r="I713">
        <v>61</v>
      </c>
      <c r="J713">
        <v>52</v>
      </c>
      <c r="K713">
        <v>52</v>
      </c>
      <c r="L713">
        <v>0</v>
      </c>
      <c r="M713">
        <v>2020</v>
      </c>
      <c r="N713">
        <f>VLOOKUP(E713, '2020D'!$A$2:$G$395, 2, FALSE)</f>
        <v>194</v>
      </c>
      <c r="O713">
        <f>VLOOKUP(E713, '2020D'!$A$2:$G$355, 3, FALSE)</f>
        <v>28823</v>
      </c>
      <c r="P713">
        <f>_2020[[#This Row],[最低排名]]-_2020[[#This Row],[同分人数]]+1</f>
        <v>28630</v>
      </c>
      <c r="Q713">
        <f>IF(O713&gt;=开始!$B$6, 1, 0)</f>
        <v>1</v>
      </c>
      <c r="R713">
        <f>_2020[[#This Row],[最低排名]]-开始!$B$6</f>
        <v>28823</v>
      </c>
    </row>
    <row r="714" spans="1:18">
      <c r="A714">
        <v>54004</v>
      </c>
      <c r="B714" t="s">
        <v>1582</v>
      </c>
      <c r="C714" t="str">
        <f t="shared" si="22"/>
        <v>滁州学院</v>
      </c>
      <c r="D714" t="str">
        <f t="shared" si="23"/>
        <v>04</v>
      </c>
      <c r="E714" t="s">
        <v>309</v>
      </c>
      <c r="F714">
        <v>195</v>
      </c>
      <c r="G714">
        <v>102</v>
      </c>
      <c r="H714">
        <v>82</v>
      </c>
      <c r="I714">
        <v>64</v>
      </c>
      <c r="J714">
        <v>52</v>
      </c>
      <c r="K714">
        <v>49</v>
      </c>
      <c r="L714">
        <v>0</v>
      </c>
      <c r="M714">
        <v>2020</v>
      </c>
      <c r="N714">
        <f>VLOOKUP(E714, '2020D'!$A$2:$G$395, 2, FALSE)</f>
        <v>194</v>
      </c>
      <c r="O714">
        <f>VLOOKUP(E714, '2020D'!$A$2:$G$355, 3, FALSE)</f>
        <v>28823</v>
      </c>
      <c r="P714">
        <f>_2020[[#This Row],[最低排名]]-_2020[[#This Row],[同分人数]]+1</f>
        <v>28630</v>
      </c>
      <c r="Q714">
        <f>IF(O714&gt;=开始!$B$6, 1, 0)</f>
        <v>1</v>
      </c>
      <c r="R714">
        <f>_2020[[#This Row],[最低排名]]-开始!$B$6</f>
        <v>28823</v>
      </c>
    </row>
    <row r="715" spans="1:18">
      <c r="A715">
        <v>54101</v>
      </c>
      <c r="B715" t="s">
        <v>875</v>
      </c>
      <c r="C715" t="str">
        <f t="shared" si="22"/>
        <v>安徽财大</v>
      </c>
      <c r="D715" t="str">
        <f t="shared" si="23"/>
        <v>01</v>
      </c>
      <c r="E715" t="s">
        <v>96</v>
      </c>
      <c r="F715">
        <v>208</v>
      </c>
      <c r="G715">
        <v>105</v>
      </c>
      <c r="H715">
        <v>84</v>
      </c>
      <c r="I715">
        <v>64</v>
      </c>
      <c r="J715">
        <v>58</v>
      </c>
      <c r="K715">
        <v>58</v>
      </c>
      <c r="L715">
        <v>0</v>
      </c>
      <c r="M715">
        <v>2020</v>
      </c>
      <c r="N715">
        <f>VLOOKUP(E715, '2020D'!$A$2:$G$395, 2, FALSE)</f>
        <v>247</v>
      </c>
      <c r="O715">
        <f>VLOOKUP(E715, '2020D'!$A$2:$G$355, 3, FALSE)</f>
        <v>22305</v>
      </c>
      <c r="P715">
        <f>_2020[[#This Row],[最低排名]]-_2020[[#This Row],[同分人数]]+1</f>
        <v>22059</v>
      </c>
      <c r="Q715">
        <f>IF(O715&gt;=开始!$B$6, 1, 0)</f>
        <v>1</v>
      </c>
      <c r="R715">
        <f>_2020[[#This Row],[最低排名]]-开始!$B$6</f>
        <v>22305</v>
      </c>
    </row>
    <row r="716" spans="1:18">
      <c r="A716">
        <v>54201</v>
      </c>
      <c r="B716" t="s">
        <v>876</v>
      </c>
      <c r="C716" t="str">
        <f t="shared" si="22"/>
        <v>淮南师院</v>
      </c>
      <c r="D716" t="str">
        <f t="shared" si="23"/>
        <v>01</v>
      </c>
      <c r="E716" t="s">
        <v>187</v>
      </c>
      <c r="F716">
        <v>205</v>
      </c>
      <c r="G716">
        <v>112</v>
      </c>
      <c r="H716">
        <v>84</v>
      </c>
      <c r="I716">
        <v>55</v>
      </c>
      <c r="J716">
        <v>52</v>
      </c>
      <c r="K716">
        <v>52</v>
      </c>
      <c r="L716">
        <v>0</v>
      </c>
      <c r="M716">
        <v>2020</v>
      </c>
      <c r="N716">
        <f>VLOOKUP(E716, '2020D'!$A$2:$G$395, 2, FALSE)</f>
        <v>217</v>
      </c>
      <c r="O716">
        <f>VLOOKUP(E716, '2020D'!$A$2:$G$355, 3, FALSE)</f>
        <v>27625</v>
      </c>
      <c r="P716">
        <f>_2020[[#This Row],[最低排名]]-_2020[[#This Row],[同分人数]]+1</f>
        <v>27409</v>
      </c>
      <c r="Q716">
        <f>IF(O716&gt;=开始!$B$6, 1, 0)</f>
        <v>1</v>
      </c>
      <c r="R716">
        <f>_2020[[#This Row],[最低排名]]-开始!$B$6</f>
        <v>27625</v>
      </c>
    </row>
    <row r="717" spans="1:18">
      <c r="A717">
        <v>54202</v>
      </c>
      <c r="B717" t="s">
        <v>877</v>
      </c>
      <c r="C717" t="str">
        <f t="shared" si="22"/>
        <v>淮南师院</v>
      </c>
      <c r="D717" t="str">
        <f t="shared" si="23"/>
        <v>02</v>
      </c>
      <c r="E717" t="s">
        <v>320</v>
      </c>
      <c r="F717">
        <v>196</v>
      </c>
      <c r="G717">
        <v>100</v>
      </c>
      <c r="H717">
        <v>55</v>
      </c>
      <c r="I717">
        <v>61</v>
      </c>
      <c r="J717">
        <v>52</v>
      </c>
      <c r="K717">
        <v>46</v>
      </c>
      <c r="L717">
        <v>0</v>
      </c>
      <c r="M717">
        <v>2020</v>
      </c>
      <c r="N717">
        <f>VLOOKUP(E717, '2020D'!$A$2:$G$395, 2, FALSE)</f>
        <v>168</v>
      </c>
      <c r="O717">
        <f>VLOOKUP(E717, '2020D'!$A$2:$G$355, 3, FALSE)</f>
        <v>34767</v>
      </c>
      <c r="P717">
        <f>_2020[[#This Row],[最低排名]]-_2020[[#This Row],[同分人数]]+1</f>
        <v>34600</v>
      </c>
      <c r="Q717">
        <f>IF(O717&gt;=开始!$B$6, 1, 0)</f>
        <v>1</v>
      </c>
      <c r="R717">
        <f>_2020[[#This Row],[最低排名]]-开始!$B$6</f>
        <v>34767</v>
      </c>
    </row>
    <row r="718" spans="1:18">
      <c r="A718">
        <v>54203</v>
      </c>
      <c r="B718" t="s">
        <v>878</v>
      </c>
      <c r="C718" t="str">
        <f t="shared" si="22"/>
        <v>淮南师院</v>
      </c>
      <c r="D718" t="str">
        <f t="shared" si="23"/>
        <v>03</v>
      </c>
      <c r="E718" t="s">
        <v>228</v>
      </c>
      <c r="F718">
        <v>187</v>
      </c>
      <c r="G718">
        <v>101</v>
      </c>
      <c r="H718">
        <v>84</v>
      </c>
      <c r="I718">
        <v>61</v>
      </c>
      <c r="J718">
        <v>61</v>
      </c>
      <c r="K718">
        <v>46</v>
      </c>
      <c r="L718">
        <v>0</v>
      </c>
      <c r="M718">
        <v>2020</v>
      </c>
      <c r="N718">
        <f>VLOOKUP(E718, '2020D'!$A$2:$G$395, 2, FALSE)</f>
        <v>217</v>
      </c>
      <c r="O718">
        <f>VLOOKUP(E718, '2020D'!$A$2:$G$355, 3, FALSE)</f>
        <v>29465</v>
      </c>
      <c r="P718">
        <f>_2020[[#This Row],[最低排名]]-_2020[[#This Row],[同分人数]]+1</f>
        <v>29249</v>
      </c>
      <c r="Q718">
        <f>IF(O718&gt;=开始!$B$6, 1, 0)</f>
        <v>1</v>
      </c>
      <c r="R718">
        <f>_2020[[#This Row],[最低排名]]-开始!$B$6</f>
        <v>29465</v>
      </c>
    </row>
    <row r="719" spans="1:18">
      <c r="A719">
        <v>54204</v>
      </c>
      <c r="B719" t="s">
        <v>1583</v>
      </c>
      <c r="C719" t="str">
        <f t="shared" si="22"/>
        <v>淮南师院</v>
      </c>
      <c r="D719" t="str">
        <f t="shared" si="23"/>
        <v>04</v>
      </c>
      <c r="E719" t="s">
        <v>228</v>
      </c>
      <c r="F719">
        <v>201</v>
      </c>
      <c r="G719">
        <v>105</v>
      </c>
      <c r="H719">
        <v>79</v>
      </c>
      <c r="I719">
        <v>55</v>
      </c>
      <c r="J719">
        <v>55</v>
      </c>
      <c r="K719">
        <v>49</v>
      </c>
      <c r="L719">
        <v>0</v>
      </c>
      <c r="M719">
        <v>2020</v>
      </c>
      <c r="N719">
        <f>VLOOKUP(E719, '2020D'!$A$2:$G$395, 2, FALSE)</f>
        <v>217</v>
      </c>
      <c r="O719">
        <f>VLOOKUP(E719, '2020D'!$A$2:$G$355, 3, FALSE)</f>
        <v>29465</v>
      </c>
      <c r="P719">
        <f>_2020[[#This Row],[最低排名]]-_2020[[#This Row],[同分人数]]+1</f>
        <v>29249</v>
      </c>
      <c r="Q719">
        <f>IF(O719&gt;=开始!$B$6, 1, 0)</f>
        <v>1</v>
      </c>
      <c r="R719">
        <f>_2020[[#This Row],[最低排名]]-开始!$B$6</f>
        <v>29465</v>
      </c>
    </row>
    <row r="720" spans="1:18">
      <c r="A720">
        <v>54301</v>
      </c>
      <c r="B720" t="s">
        <v>879</v>
      </c>
      <c r="C720" t="str">
        <f t="shared" si="22"/>
        <v>安徽建筑</v>
      </c>
      <c r="D720" t="str">
        <f t="shared" si="23"/>
        <v>01</v>
      </c>
      <c r="E720" t="s">
        <v>560</v>
      </c>
      <c r="F720">
        <v>190</v>
      </c>
      <c r="G720">
        <v>96</v>
      </c>
      <c r="H720">
        <v>109</v>
      </c>
      <c r="I720">
        <v>58</v>
      </c>
      <c r="J720">
        <v>46</v>
      </c>
      <c r="K720">
        <v>46</v>
      </c>
      <c r="L720">
        <v>0</v>
      </c>
      <c r="M720">
        <v>2020</v>
      </c>
      <c r="N720">
        <f>VLOOKUP(E720, '2020D'!$A$2:$G$395, 2, FALSE)</f>
        <v>217</v>
      </c>
      <c r="O720">
        <f>VLOOKUP(E720, '2020D'!$A$2:$G$355, 3, FALSE)</f>
        <v>27408</v>
      </c>
      <c r="P720">
        <f>_2020[[#This Row],[最低排名]]-_2020[[#This Row],[同分人数]]+1</f>
        <v>27192</v>
      </c>
      <c r="Q720">
        <f>IF(O720&gt;=开始!$B$6, 1, 0)</f>
        <v>1</v>
      </c>
      <c r="R720">
        <f>_2020[[#This Row],[最低排名]]-开始!$B$6</f>
        <v>27408</v>
      </c>
    </row>
    <row r="721" spans="1:18">
      <c r="A721">
        <v>54302</v>
      </c>
      <c r="B721" t="s">
        <v>880</v>
      </c>
      <c r="C721" t="str">
        <f t="shared" si="22"/>
        <v>安徽建筑</v>
      </c>
      <c r="D721" t="str">
        <f t="shared" si="23"/>
        <v>02</v>
      </c>
      <c r="E721" t="s">
        <v>320</v>
      </c>
      <c r="F721">
        <v>164</v>
      </c>
      <c r="G721">
        <v>90</v>
      </c>
      <c r="H721">
        <v>75</v>
      </c>
      <c r="I721">
        <v>64</v>
      </c>
      <c r="J721">
        <v>58</v>
      </c>
      <c r="K721">
        <v>49</v>
      </c>
      <c r="L721">
        <v>0</v>
      </c>
      <c r="M721">
        <v>2020</v>
      </c>
      <c r="N721">
        <f>VLOOKUP(E721, '2020D'!$A$2:$G$395, 2, FALSE)</f>
        <v>168</v>
      </c>
      <c r="O721">
        <f>VLOOKUP(E721, '2020D'!$A$2:$G$355, 3, FALSE)</f>
        <v>34767</v>
      </c>
      <c r="P721">
        <f>_2020[[#This Row],[最低排名]]-_2020[[#This Row],[同分人数]]+1</f>
        <v>34600</v>
      </c>
      <c r="Q721">
        <f>IF(O721&gt;=开始!$B$6, 1, 0)</f>
        <v>1</v>
      </c>
      <c r="R721">
        <f>_2020[[#This Row],[最低排名]]-开始!$B$6</f>
        <v>34767</v>
      </c>
    </row>
    <row r="722" spans="1:18">
      <c r="A722">
        <v>54303</v>
      </c>
      <c r="B722" t="s">
        <v>881</v>
      </c>
      <c r="C722" t="str">
        <f t="shared" si="22"/>
        <v>安徽建筑</v>
      </c>
      <c r="D722" t="str">
        <f t="shared" si="23"/>
        <v>03</v>
      </c>
      <c r="E722" t="s">
        <v>335</v>
      </c>
      <c r="F722">
        <v>209</v>
      </c>
      <c r="G722">
        <v>109</v>
      </c>
      <c r="H722">
        <v>82</v>
      </c>
      <c r="I722">
        <v>52</v>
      </c>
      <c r="J722">
        <v>52</v>
      </c>
      <c r="K722">
        <v>52</v>
      </c>
      <c r="L722">
        <v>0</v>
      </c>
      <c r="M722">
        <v>2020</v>
      </c>
      <c r="N722">
        <f>VLOOKUP(E722, '2020D'!$A$2:$G$395, 2, FALSE)</f>
        <v>210</v>
      </c>
      <c r="O722">
        <f>VLOOKUP(E722, '2020D'!$A$2:$G$355, 3, FALSE)</f>
        <v>27835</v>
      </c>
      <c r="P722">
        <f>_2020[[#This Row],[最低排名]]-_2020[[#This Row],[同分人数]]+1</f>
        <v>27626</v>
      </c>
      <c r="Q722">
        <f>IF(O722&gt;=开始!$B$6, 1, 0)</f>
        <v>1</v>
      </c>
      <c r="R722">
        <f>_2020[[#This Row],[最低排名]]-开始!$B$6</f>
        <v>27835</v>
      </c>
    </row>
    <row r="723" spans="1:18">
      <c r="A723">
        <v>54304</v>
      </c>
      <c r="B723" t="s">
        <v>882</v>
      </c>
      <c r="C723" t="str">
        <f t="shared" si="22"/>
        <v>安徽建筑</v>
      </c>
      <c r="D723" t="str">
        <f t="shared" si="23"/>
        <v>04</v>
      </c>
      <c r="E723" t="s">
        <v>560</v>
      </c>
      <c r="F723">
        <v>195</v>
      </c>
      <c r="G723">
        <v>100</v>
      </c>
      <c r="H723">
        <v>92</v>
      </c>
      <c r="I723">
        <v>58</v>
      </c>
      <c r="J723">
        <v>55</v>
      </c>
      <c r="K723">
        <v>49</v>
      </c>
      <c r="L723">
        <v>0</v>
      </c>
      <c r="M723">
        <v>2020</v>
      </c>
      <c r="N723">
        <f>VLOOKUP(E723, '2020D'!$A$2:$G$395, 2, FALSE)</f>
        <v>217</v>
      </c>
      <c r="O723">
        <f>VLOOKUP(E723, '2020D'!$A$2:$G$355, 3, FALSE)</f>
        <v>27408</v>
      </c>
      <c r="P723">
        <f>_2020[[#This Row],[最低排名]]-_2020[[#This Row],[同分人数]]+1</f>
        <v>27192</v>
      </c>
      <c r="Q723">
        <f>IF(O723&gt;=开始!$B$6, 1, 0)</f>
        <v>1</v>
      </c>
      <c r="R723">
        <f>_2020[[#This Row],[最低排名]]-开始!$B$6</f>
        <v>27408</v>
      </c>
    </row>
    <row r="724" spans="1:18">
      <c r="A724">
        <v>54305</v>
      </c>
      <c r="B724" t="s">
        <v>883</v>
      </c>
      <c r="C724" t="str">
        <f t="shared" si="22"/>
        <v>安徽建筑</v>
      </c>
      <c r="D724" t="str">
        <f t="shared" si="23"/>
        <v>05</v>
      </c>
      <c r="E724" t="s">
        <v>389</v>
      </c>
      <c r="F724">
        <v>208</v>
      </c>
      <c r="G724">
        <v>106</v>
      </c>
      <c r="H724">
        <v>82</v>
      </c>
      <c r="I724">
        <v>55</v>
      </c>
      <c r="J724">
        <v>55</v>
      </c>
      <c r="K724">
        <v>52</v>
      </c>
      <c r="L724">
        <v>0</v>
      </c>
      <c r="M724">
        <v>2020</v>
      </c>
      <c r="N724">
        <f>VLOOKUP(E724, '2020D'!$A$2:$G$395, 2, FALSE)</f>
        <v>201</v>
      </c>
      <c r="O724">
        <f>VLOOKUP(E724, '2020D'!$A$2:$G$355, 3, FALSE)</f>
        <v>26776</v>
      </c>
      <c r="P724">
        <f>_2020[[#This Row],[最低排名]]-_2020[[#This Row],[同分人数]]+1</f>
        <v>26576</v>
      </c>
      <c r="Q724">
        <f>IF(O724&gt;=开始!$B$6, 1, 0)</f>
        <v>1</v>
      </c>
      <c r="R724">
        <f>_2020[[#This Row],[最低排名]]-开始!$B$6</f>
        <v>26776</v>
      </c>
    </row>
    <row r="725" spans="1:18">
      <c r="A725">
        <v>54306</v>
      </c>
      <c r="B725" t="s">
        <v>884</v>
      </c>
      <c r="C725" t="str">
        <f t="shared" si="22"/>
        <v>安徽建筑</v>
      </c>
      <c r="D725" t="str">
        <f t="shared" si="23"/>
        <v>06</v>
      </c>
      <c r="E725" t="s">
        <v>387</v>
      </c>
      <c r="F725">
        <v>201</v>
      </c>
      <c r="G725">
        <v>101</v>
      </c>
      <c r="H725">
        <v>89</v>
      </c>
      <c r="I725">
        <v>55</v>
      </c>
      <c r="J725">
        <v>52</v>
      </c>
      <c r="K725">
        <v>49</v>
      </c>
      <c r="L725">
        <v>0</v>
      </c>
      <c r="M725">
        <v>2020</v>
      </c>
      <c r="N725">
        <f>VLOOKUP(E725, '2020D'!$A$2:$G$395, 2, FALSE)</f>
        <v>204</v>
      </c>
      <c r="O725">
        <f>VLOOKUP(E725, '2020D'!$A$2:$G$355, 3, FALSE)</f>
        <v>28039</v>
      </c>
      <c r="P725">
        <f>_2020[[#This Row],[最低排名]]-_2020[[#This Row],[同分人数]]+1</f>
        <v>27836</v>
      </c>
      <c r="Q725">
        <f>IF(O725&gt;=开始!$B$6, 1, 0)</f>
        <v>1</v>
      </c>
      <c r="R725">
        <f>_2020[[#This Row],[最低排名]]-开始!$B$6</f>
        <v>28039</v>
      </c>
    </row>
    <row r="726" spans="1:18">
      <c r="A726">
        <v>54401</v>
      </c>
      <c r="B726" t="s">
        <v>885</v>
      </c>
      <c r="C726" t="str">
        <f t="shared" si="22"/>
        <v>安徽科技</v>
      </c>
      <c r="D726" t="str">
        <f t="shared" si="23"/>
        <v>01</v>
      </c>
      <c r="E726" t="s">
        <v>485</v>
      </c>
      <c r="F726">
        <v>199</v>
      </c>
      <c r="G726">
        <v>112</v>
      </c>
      <c r="H726">
        <v>102</v>
      </c>
      <c r="I726">
        <v>52</v>
      </c>
      <c r="J726">
        <v>49</v>
      </c>
      <c r="K726">
        <v>43</v>
      </c>
      <c r="L726">
        <v>0</v>
      </c>
      <c r="M726">
        <v>2020</v>
      </c>
      <c r="N726">
        <f>VLOOKUP(E726, '2020D'!$A$2:$G$395, 2, FALSE)</f>
        <v>181</v>
      </c>
      <c r="O726">
        <f>VLOOKUP(E726, '2020D'!$A$2:$G$355, 3, FALSE)</f>
        <v>28220</v>
      </c>
      <c r="P726">
        <f>_2020[[#This Row],[最低排名]]-_2020[[#This Row],[同分人数]]+1</f>
        <v>28040</v>
      </c>
      <c r="Q726">
        <f>IF(O726&gt;=开始!$B$6, 1, 0)</f>
        <v>1</v>
      </c>
      <c r="R726">
        <f>_2020[[#This Row],[最低排名]]-开始!$B$6</f>
        <v>28220</v>
      </c>
    </row>
    <row r="727" spans="1:18">
      <c r="A727">
        <v>54402</v>
      </c>
      <c r="B727" t="s">
        <v>886</v>
      </c>
      <c r="C727" t="str">
        <f t="shared" si="22"/>
        <v>安徽科技</v>
      </c>
      <c r="D727" t="str">
        <f t="shared" si="23"/>
        <v>02</v>
      </c>
      <c r="E727" t="s">
        <v>479</v>
      </c>
      <c r="F727">
        <v>191</v>
      </c>
      <c r="G727">
        <v>110</v>
      </c>
      <c r="H727">
        <v>66</v>
      </c>
      <c r="I727">
        <v>58</v>
      </c>
      <c r="J727">
        <v>58</v>
      </c>
      <c r="K727">
        <v>49</v>
      </c>
      <c r="L727">
        <v>0</v>
      </c>
      <c r="M727">
        <v>2020</v>
      </c>
      <c r="N727">
        <f>VLOOKUP(E727, '2020D'!$A$2:$G$395, 2, FALSE)</f>
        <v>175</v>
      </c>
      <c r="O727">
        <f>VLOOKUP(E727, '2020D'!$A$2:$G$355, 3, FALSE)</f>
        <v>32698</v>
      </c>
      <c r="P727">
        <f>_2020[[#This Row],[最低排名]]-_2020[[#This Row],[同分人数]]+1</f>
        <v>32524</v>
      </c>
      <c r="Q727">
        <f>IF(O727&gt;=开始!$B$6, 1, 0)</f>
        <v>1</v>
      </c>
      <c r="R727">
        <f>_2020[[#This Row],[最低排名]]-开始!$B$6</f>
        <v>32698</v>
      </c>
    </row>
    <row r="728" spans="1:18">
      <c r="A728">
        <v>54403</v>
      </c>
      <c r="B728" t="s">
        <v>887</v>
      </c>
      <c r="C728" t="str">
        <f t="shared" si="22"/>
        <v>安徽科技</v>
      </c>
      <c r="D728" t="str">
        <f t="shared" si="23"/>
        <v>03</v>
      </c>
      <c r="E728" t="s">
        <v>230</v>
      </c>
      <c r="F728">
        <v>215</v>
      </c>
      <c r="G728">
        <v>114</v>
      </c>
      <c r="H728">
        <v>78</v>
      </c>
      <c r="I728">
        <v>52</v>
      </c>
      <c r="J728">
        <v>49</v>
      </c>
      <c r="K728">
        <v>49</v>
      </c>
      <c r="L728">
        <v>0</v>
      </c>
      <c r="M728">
        <v>2020</v>
      </c>
      <c r="N728">
        <f>VLOOKUP(E728, '2020D'!$A$2:$G$395, 2, FALSE)</f>
        <v>191</v>
      </c>
      <c r="O728">
        <f>VLOOKUP(E728, '2020D'!$A$2:$G$355, 3, FALSE)</f>
        <v>28629</v>
      </c>
      <c r="P728">
        <f>_2020[[#This Row],[最低排名]]-_2020[[#This Row],[同分人数]]+1</f>
        <v>28439</v>
      </c>
      <c r="Q728">
        <f>IF(O728&gt;=开始!$B$6, 1, 0)</f>
        <v>1</v>
      </c>
      <c r="R728">
        <f>_2020[[#This Row],[最低排名]]-开始!$B$6</f>
        <v>28629</v>
      </c>
    </row>
    <row r="729" spans="1:18">
      <c r="A729">
        <v>54501</v>
      </c>
      <c r="B729" t="s">
        <v>1794</v>
      </c>
      <c r="C729" t="str">
        <f t="shared" si="22"/>
        <v>安徽城建</v>
      </c>
      <c r="D729" t="str">
        <f t="shared" si="23"/>
        <v>01</v>
      </c>
      <c r="E729" t="s">
        <v>1629</v>
      </c>
      <c r="M729">
        <v>2020</v>
      </c>
      <c r="N729" t="e">
        <f>VLOOKUP(E729, '2020D'!$A$2:$G$395, 2, FALSE)</f>
        <v>#N/A</v>
      </c>
      <c r="O729" t="e">
        <f>VLOOKUP(E729, '2020D'!$A$2:$G$355, 3, FALSE)</f>
        <v>#N/A</v>
      </c>
      <c r="P729" t="e">
        <f>_2020[[#This Row],[最低排名]]-_2020[[#This Row],[同分人数]]+1</f>
        <v>#N/A</v>
      </c>
      <c r="Q729" t="e">
        <f>IF(O729&gt;=开始!$B$6, 1, 0)</f>
        <v>#N/A</v>
      </c>
      <c r="R729" t="e">
        <f>_2020[[#This Row],[最低排名]]-开始!$B$6</f>
        <v>#N/A</v>
      </c>
    </row>
    <row r="730" spans="1:18">
      <c r="A730">
        <v>54502</v>
      </c>
      <c r="B730" t="s">
        <v>1795</v>
      </c>
      <c r="C730" t="str">
        <f t="shared" si="22"/>
        <v>安徽城建</v>
      </c>
      <c r="D730" t="str">
        <f t="shared" si="23"/>
        <v>02</v>
      </c>
      <c r="E730" t="s">
        <v>528</v>
      </c>
      <c r="F730">
        <v>191</v>
      </c>
      <c r="G730">
        <v>100</v>
      </c>
      <c r="H730">
        <v>93</v>
      </c>
      <c r="I730">
        <v>52</v>
      </c>
      <c r="J730">
        <v>52</v>
      </c>
      <c r="K730">
        <v>52</v>
      </c>
      <c r="L730">
        <v>0</v>
      </c>
      <c r="M730">
        <v>2020</v>
      </c>
      <c r="N730">
        <f>VLOOKUP(E730, '2020D'!$A$2:$G$395, 2, FALSE)</f>
        <v>206</v>
      </c>
      <c r="O730">
        <f>VLOOKUP(E730, '2020D'!$A$2:$G$355, 3, FALSE)</f>
        <v>29248</v>
      </c>
      <c r="P730">
        <f>_2020[[#This Row],[最低排名]]-_2020[[#This Row],[同分人数]]+1</f>
        <v>29043</v>
      </c>
      <c r="Q730">
        <f>IF(O730&gt;=开始!$B$6, 1, 0)</f>
        <v>1</v>
      </c>
      <c r="R730">
        <f>_2020[[#This Row],[最低排名]]-开始!$B$6</f>
        <v>29248</v>
      </c>
    </row>
    <row r="731" spans="1:18">
      <c r="A731">
        <v>54503</v>
      </c>
      <c r="B731" t="s">
        <v>1796</v>
      </c>
      <c r="C731" t="str">
        <f t="shared" si="22"/>
        <v>安徽城建</v>
      </c>
      <c r="D731" t="str">
        <f t="shared" si="23"/>
        <v>03</v>
      </c>
      <c r="E731" t="s">
        <v>412</v>
      </c>
      <c r="F731">
        <v>196</v>
      </c>
      <c r="G731">
        <v>101</v>
      </c>
      <c r="H731">
        <v>77</v>
      </c>
      <c r="I731">
        <v>52</v>
      </c>
      <c r="J731">
        <v>49</v>
      </c>
      <c r="K731">
        <v>43</v>
      </c>
      <c r="L731">
        <v>0</v>
      </c>
      <c r="M731">
        <v>2020</v>
      </c>
      <c r="N731">
        <f>VLOOKUP(E731, '2020D'!$A$2:$G$395, 2, FALSE)</f>
        <v>155</v>
      </c>
      <c r="O731">
        <f>VLOOKUP(E731, '2020D'!$A$2:$G$355, 3, FALSE)</f>
        <v>33593</v>
      </c>
      <c r="P731">
        <f>_2020[[#This Row],[最低排名]]-_2020[[#This Row],[同分人数]]+1</f>
        <v>33439</v>
      </c>
      <c r="Q731">
        <f>IF(O731&gt;=开始!$B$6, 1, 0)</f>
        <v>1</v>
      </c>
      <c r="R731">
        <f>_2020[[#This Row],[最低排名]]-开始!$B$6</f>
        <v>33593</v>
      </c>
    </row>
    <row r="732" spans="1:18">
      <c r="A732">
        <v>54601</v>
      </c>
      <c r="B732" t="s">
        <v>892</v>
      </c>
      <c r="C732" t="str">
        <f t="shared" si="22"/>
        <v>安医临床</v>
      </c>
      <c r="D732" t="str">
        <f t="shared" si="23"/>
        <v>01</v>
      </c>
      <c r="E732" t="s">
        <v>447</v>
      </c>
      <c r="F732">
        <v>188</v>
      </c>
      <c r="G732">
        <v>101</v>
      </c>
      <c r="H732">
        <v>95</v>
      </c>
      <c r="I732">
        <v>49</v>
      </c>
      <c r="J732">
        <v>46</v>
      </c>
      <c r="K732">
        <v>43</v>
      </c>
      <c r="L732">
        <v>0</v>
      </c>
      <c r="M732">
        <v>2020</v>
      </c>
      <c r="N732">
        <f>VLOOKUP(E732, '2020D'!$A$2:$G$395, 2, FALSE)</f>
        <v>170</v>
      </c>
      <c r="O732">
        <f>VLOOKUP(E732, '2020D'!$A$2:$G$355, 3, FALSE)</f>
        <v>32868</v>
      </c>
      <c r="P732">
        <f>_2020[[#This Row],[最低排名]]-_2020[[#This Row],[同分人数]]+1</f>
        <v>32699</v>
      </c>
      <c r="Q732">
        <f>IF(O732&gt;=开始!$B$6, 1, 0)</f>
        <v>1</v>
      </c>
      <c r="R732">
        <f>_2020[[#This Row],[最低排名]]-开始!$B$6</f>
        <v>32868</v>
      </c>
    </row>
    <row r="733" spans="1:18">
      <c r="A733">
        <v>54701</v>
      </c>
      <c r="B733" t="s">
        <v>893</v>
      </c>
      <c r="C733" t="str">
        <f t="shared" si="22"/>
        <v>安徽中医</v>
      </c>
      <c r="D733" t="str">
        <f t="shared" si="23"/>
        <v>01</v>
      </c>
      <c r="E733" t="s">
        <v>92</v>
      </c>
      <c r="F733">
        <v>201</v>
      </c>
      <c r="G733">
        <v>102</v>
      </c>
      <c r="H733">
        <v>119</v>
      </c>
      <c r="I733">
        <v>58</v>
      </c>
      <c r="J733">
        <v>55</v>
      </c>
      <c r="K733">
        <v>49</v>
      </c>
      <c r="L733">
        <v>0</v>
      </c>
      <c r="M733">
        <v>2020</v>
      </c>
      <c r="N733">
        <f>VLOOKUP(E733, '2020D'!$A$2:$G$395, 2, FALSE)</f>
        <v>236</v>
      </c>
      <c r="O733">
        <f>VLOOKUP(E733, '2020D'!$A$2:$G$355, 3, FALSE)</f>
        <v>19873</v>
      </c>
      <c r="P733">
        <f>_2020[[#This Row],[最低排名]]-_2020[[#This Row],[同分人数]]+1</f>
        <v>19638</v>
      </c>
      <c r="Q733">
        <f>IF(O733&gt;=开始!$B$6, 1, 0)</f>
        <v>1</v>
      </c>
      <c r="R733">
        <f>_2020[[#This Row],[最低排名]]-开始!$B$6</f>
        <v>19873</v>
      </c>
    </row>
    <row r="734" spans="1:18">
      <c r="A734">
        <v>56101</v>
      </c>
      <c r="B734" t="s">
        <v>896</v>
      </c>
      <c r="C734" t="str">
        <f t="shared" si="22"/>
        <v>厦门大学</v>
      </c>
      <c r="D734" t="str">
        <f t="shared" si="23"/>
        <v>01</v>
      </c>
      <c r="E734" t="s">
        <v>33</v>
      </c>
      <c r="F734">
        <v>234</v>
      </c>
      <c r="G734">
        <v>121</v>
      </c>
      <c r="H734">
        <v>119</v>
      </c>
      <c r="I734">
        <v>70</v>
      </c>
      <c r="J734">
        <v>67</v>
      </c>
      <c r="K734">
        <v>67</v>
      </c>
      <c r="L734">
        <v>0</v>
      </c>
      <c r="M734">
        <v>2020</v>
      </c>
      <c r="N734">
        <f>VLOOKUP(E734, '2020D'!$A$2:$G$395, 2, FALSE)</f>
        <v>150</v>
      </c>
      <c r="O734">
        <f>VLOOKUP(E734, '2020D'!$A$2:$G$355, 3, FALSE)</f>
        <v>3925</v>
      </c>
      <c r="P734">
        <f>_2020[[#This Row],[最低排名]]-_2020[[#This Row],[同分人数]]+1</f>
        <v>3776</v>
      </c>
      <c r="Q734">
        <f>IF(O734&gt;=开始!$B$6, 1, 0)</f>
        <v>1</v>
      </c>
      <c r="R734">
        <f>_2020[[#This Row],[最低排名]]-开始!$B$6</f>
        <v>3925</v>
      </c>
    </row>
    <row r="735" spans="1:18">
      <c r="A735">
        <v>56102</v>
      </c>
      <c r="B735" t="s">
        <v>897</v>
      </c>
      <c r="C735" t="str">
        <f t="shared" si="22"/>
        <v>厦门大学</v>
      </c>
      <c r="D735" t="str">
        <f t="shared" si="23"/>
        <v>02</v>
      </c>
      <c r="E735" t="s">
        <v>1541</v>
      </c>
      <c r="F735">
        <v>229</v>
      </c>
      <c r="G735">
        <v>117</v>
      </c>
      <c r="H735">
        <v>132</v>
      </c>
      <c r="I735">
        <v>70</v>
      </c>
      <c r="J735">
        <v>67</v>
      </c>
      <c r="K735">
        <v>61</v>
      </c>
      <c r="L735">
        <v>0</v>
      </c>
      <c r="M735">
        <v>2020</v>
      </c>
      <c r="N735">
        <f>VLOOKUP(E735, '2020D'!$A$2:$G$395, 2, FALSE)</f>
        <v>153</v>
      </c>
      <c r="O735">
        <f>VLOOKUP(E735, '2020D'!$A$2:$G$355, 3, FALSE)</f>
        <v>3607</v>
      </c>
      <c r="P735">
        <f>_2020[[#This Row],[最低排名]]-_2020[[#This Row],[同分人数]]+1</f>
        <v>3455</v>
      </c>
      <c r="Q735">
        <f>IF(O735&gt;=开始!$B$6, 1, 0)</f>
        <v>1</v>
      </c>
      <c r="R735">
        <f>_2020[[#This Row],[最低排名]]-开始!$B$6</f>
        <v>3607</v>
      </c>
    </row>
    <row r="736" spans="1:18">
      <c r="A736">
        <v>56103</v>
      </c>
      <c r="B736" t="s">
        <v>898</v>
      </c>
      <c r="C736" t="str">
        <f t="shared" si="22"/>
        <v>厦门大学</v>
      </c>
      <c r="D736" t="str">
        <f t="shared" si="23"/>
        <v>03</v>
      </c>
      <c r="E736" t="s">
        <v>260</v>
      </c>
      <c r="F736">
        <v>227</v>
      </c>
      <c r="G736">
        <v>116</v>
      </c>
      <c r="H736">
        <v>125</v>
      </c>
      <c r="I736">
        <v>70</v>
      </c>
      <c r="J736">
        <v>70</v>
      </c>
      <c r="K736">
        <v>64</v>
      </c>
      <c r="L736">
        <v>0</v>
      </c>
      <c r="M736">
        <v>2020</v>
      </c>
      <c r="N736">
        <f>VLOOKUP(E736, '2020D'!$A$2:$G$395, 2, FALSE)</f>
        <v>176</v>
      </c>
      <c r="O736">
        <f>VLOOKUP(E736, '2020D'!$A$2:$G$355, 3, FALSE)</f>
        <v>4101</v>
      </c>
      <c r="P736">
        <f>_2020[[#This Row],[最低排名]]-_2020[[#This Row],[同分人数]]+1</f>
        <v>3926</v>
      </c>
      <c r="Q736">
        <f>IF(O736&gt;=开始!$B$6, 1, 0)</f>
        <v>1</v>
      </c>
      <c r="R736">
        <f>_2020[[#This Row],[最低排名]]-开始!$B$6</f>
        <v>4101</v>
      </c>
    </row>
    <row r="737" spans="1:18">
      <c r="A737">
        <v>56201</v>
      </c>
      <c r="B737" t="s">
        <v>900</v>
      </c>
      <c r="C737" t="str">
        <f t="shared" si="22"/>
        <v>华侨大学</v>
      </c>
      <c r="D737" t="str">
        <f t="shared" si="23"/>
        <v>01</v>
      </c>
      <c r="E737" t="s">
        <v>217</v>
      </c>
      <c r="F737">
        <v>187</v>
      </c>
      <c r="G737">
        <v>94</v>
      </c>
      <c r="H737">
        <v>122</v>
      </c>
      <c r="I737">
        <v>61</v>
      </c>
      <c r="J737">
        <v>52</v>
      </c>
      <c r="K737">
        <v>52</v>
      </c>
      <c r="L737">
        <v>0</v>
      </c>
      <c r="M737">
        <v>2020</v>
      </c>
      <c r="N737">
        <f>VLOOKUP(E737, '2020D'!$A$2:$G$395, 2, FALSE)</f>
        <v>247</v>
      </c>
      <c r="O737">
        <f>VLOOKUP(E737, '2020D'!$A$2:$G$355, 3, FALSE)</f>
        <v>21824</v>
      </c>
      <c r="P737">
        <f>_2020[[#This Row],[最低排名]]-_2020[[#This Row],[同分人数]]+1</f>
        <v>21578</v>
      </c>
      <c r="Q737">
        <f>IF(O737&gt;=开始!$B$6, 1, 0)</f>
        <v>1</v>
      </c>
      <c r="R737">
        <f>_2020[[#This Row],[最低排名]]-开始!$B$6</f>
        <v>21824</v>
      </c>
    </row>
    <row r="738" spans="1:18">
      <c r="A738">
        <v>56301</v>
      </c>
      <c r="B738" t="s">
        <v>901</v>
      </c>
      <c r="C738" t="str">
        <f t="shared" si="22"/>
        <v>福州大学</v>
      </c>
      <c r="D738" t="str">
        <f t="shared" si="23"/>
        <v>01</v>
      </c>
      <c r="E738" t="s">
        <v>70</v>
      </c>
      <c r="F738">
        <v>233</v>
      </c>
      <c r="G738">
        <v>120</v>
      </c>
      <c r="H738">
        <v>111</v>
      </c>
      <c r="I738">
        <v>61</v>
      </c>
      <c r="J738">
        <v>58</v>
      </c>
      <c r="K738">
        <v>55</v>
      </c>
      <c r="L738">
        <v>0</v>
      </c>
      <c r="M738">
        <v>2020</v>
      </c>
      <c r="N738">
        <f>VLOOKUP(E738, '2020D'!$A$2:$G$395, 2, FALSE)</f>
        <v>242</v>
      </c>
      <c r="O738">
        <f>VLOOKUP(E738, '2020D'!$A$2:$G$355, 3, FALSE)</f>
        <v>11557</v>
      </c>
      <c r="P738">
        <f>_2020[[#This Row],[最低排名]]-_2020[[#This Row],[同分人数]]+1</f>
        <v>11316</v>
      </c>
      <c r="Q738">
        <f>IF(O738&gt;=开始!$B$6, 1, 0)</f>
        <v>1</v>
      </c>
      <c r="R738">
        <f>_2020[[#This Row],[最低排名]]-开始!$B$6</f>
        <v>11557</v>
      </c>
    </row>
    <row r="739" spans="1:18">
      <c r="A739">
        <v>56302</v>
      </c>
      <c r="B739" t="s">
        <v>902</v>
      </c>
      <c r="C739" t="str">
        <f t="shared" si="22"/>
        <v>福州大学</v>
      </c>
      <c r="D739" t="str">
        <f t="shared" si="23"/>
        <v>02</v>
      </c>
      <c r="E739" t="s">
        <v>506</v>
      </c>
      <c r="F739">
        <v>216</v>
      </c>
      <c r="G739">
        <v>112</v>
      </c>
      <c r="H739">
        <v>115</v>
      </c>
      <c r="I739">
        <v>70</v>
      </c>
      <c r="J739">
        <v>58</v>
      </c>
      <c r="K739">
        <v>58</v>
      </c>
      <c r="L739">
        <v>0</v>
      </c>
      <c r="M739">
        <v>2020</v>
      </c>
      <c r="N739">
        <f>VLOOKUP(E739, '2020D'!$A$2:$G$395, 2, FALSE)</f>
        <v>202</v>
      </c>
      <c r="O739">
        <f>VLOOKUP(E739, '2020D'!$A$2:$G$355, 3, FALSE)</f>
        <v>11759</v>
      </c>
      <c r="P739">
        <f>_2020[[#This Row],[最低排名]]-_2020[[#This Row],[同分人数]]+1</f>
        <v>11558</v>
      </c>
      <c r="Q739">
        <f>IF(O739&gt;=开始!$B$6, 1, 0)</f>
        <v>1</v>
      </c>
      <c r="R739">
        <f>_2020[[#This Row],[最低排名]]-开始!$B$6</f>
        <v>11759</v>
      </c>
    </row>
    <row r="740" spans="1:18">
      <c r="A740">
        <v>56401</v>
      </c>
      <c r="B740" t="s">
        <v>1584</v>
      </c>
      <c r="C740" t="str">
        <f t="shared" si="22"/>
        <v>福建工程</v>
      </c>
      <c r="D740" t="str">
        <f t="shared" si="23"/>
        <v>01</v>
      </c>
      <c r="E740" t="s">
        <v>223</v>
      </c>
      <c r="F740">
        <v>193</v>
      </c>
      <c r="G740">
        <v>105</v>
      </c>
      <c r="H740">
        <v>77</v>
      </c>
      <c r="I740">
        <v>49</v>
      </c>
      <c r="J740">
        <v>46</v>
      </c>
      <c r="K740">
        <v>43</v>
      </c>
      <c r="L740">
        <v>0</v>
      </c>
      <c r="M740">
        <v>2020</v>
      </c>
      <c r="N740">
        <f>VLOOKUP(E740, '2020D'!$A$2:$G$395, 2, FALSE)</f>
        <v>171</v>
      </c>
      <c r="O740">
        <f>VLOOKUP(E740, '2020D'!$A$2:$G$355, 3, FALSE)</f>
        <v>35116</v>
      </c>
      <c r="P740">
        <f>_2020[[#This Row],[最低排名]]-_2020[[#This Row],[同分人数]]+1</f>
        <v>34946</v>
      </c>
      <c r="Q740">
        <f>IF(O740&gt;=开始!$B$6, 1, 0)</f>
        <v>1</v>
      </c>
      <c r="R740">
        <f>_2020[[#This Row],[最低排名]]-开始!$B$6</f>
        <v>35116</v>
      </c>
    </row>
    <row r="741" spans="1:18">
      <c r="A741">
        <v>56501</v>
      </c>
      <c r="B741" t="s">
        <v>904</v>
      </c>
      <c r="C741" t="str">
        <f t="shared" si="22"/>
        <v>福建农林</v>
      </c>
      <c r="D741" t="str">
        <f t="shared" si="23"/>
        <v>01</v>
      </c>
      <c r="E741" t="s">
        <v>485</v>
      </c>
      <c r="F741">
        <v>202</v>
      </c>
      <c r="G741">
        <v>102</v>
      </c>
      <c r="H741">
        <v>81</v>
      </c>
      <c r="I741">
        <v>61</v>
      </c>
      <c r="J741">
        <v>55</v>
      </c>
      <c r="K741">
        <v>46</v>
      </c>
      <c r="L741">
        <v>0</v>
      </c>
      <c r="M741">
        <v>2020</v>
      </c>
      <c r="N741">
        <f>VLOOKUP(E741, '2020D'!$A$2:$G$395, 2, FALSE)</f>
        <v>181</v>
      </c>
      <c r="O741">
        <f>VLOOKUP(E741, '2020D'!$A$2:$G$355, 3, FALSE)</f>
        <v>28220</v>
      </c>
      <c r="P741">
        <f>_2020[[#This Row],[最低排名]]-_2020[[#This Row],[同分人数]]+1</f>
        <v>28040</v>
      </c>
      <c r="Q741">
        <f>IF(O741&gt;=开始!$B$6, 1, 0)</f>
        <v>1</v>
      </c>
      <c r="R741">
        <f>_2020[[#This Row],[最低排名]]-开始!$B$6</f>
        <v>28220</v>
      </c>
    </row>
    <row r="742" spans="1:18">
      <c r="A742">
        <v>56601</v>
      </c>
      <c r="B742" t="s">
        <v>905</v>
      </c>
      <c r="C742" t="str">
        <f t="shared" si="22"/>
        <v>集美大学</v>
      </c>
      <c r="D742" t="str">
        <f t="shared" si="23"/>
        <v>01</v>
      </c>
      <c r="E742" t="s">
        <v>312</v>
      </c>
      <c r="F742">
        <v>195</v>
      </c>
      <c r="G742">
        <v>100</v>
      </c>
      <c r="H742">
        <v>103</v>
      </c>
      <c r="I742">
        <v>64</v>
      </c>
      <c r="J742">
        <v>52</v>
      </c>
      <c r="K742">
        <v>46</v>
      </c>
      <c r="L742">
        <v>0</v>
      </c>
      <c r="M742">
        <v>2020</v>
      </c>
      <c r="N742">
        <f>VLOOKUP(E742, '2020D'!$A$2:$G$395, 2, FALSE)</f>
        <v>235</v>
      </c>
      <c r="O742">
        <f>VLOOKUP(E742, '2020D'!$A$2:$G$355, 3, FALSE)</f>
        <v>24994</v>
      </c>
      <c r="P742">
        <f>_2020[[#This Row],[最低排名]]-_2020[[#This Row],[同分人数]]+1</f>
        <v>24760</v>
      </c>
      <c r="Q742">
        <f>IF(O742&gt;=开始!$B$6, 1, 0)</f>
        <v>1</v>
      </c>
      <c r="R742">
        <f>_2020[[#This Row],[最低排名]]-开始!$B$6</f>
        <v>24994</v>
      </c>
    </row>
    <row r="743" spans="1:18">
      <c r="A743">
        <v>56602</v>
      </c>
      <c r="B743" t="s">
        <v>906</v>
      </c>
      <c r="C743" t="str">
        <f t="shared" si="22"/>
        <v>集美大学</v>
      </c>
      <c r="D743" t="str">
        <f t="shared" si="23"/>
        <v>02</v>
      </c>
      <c r="E743" t="s">
        <v>1548</v>
      </c>
      <c r="F743">
        <v>185</v>
      </c>
      <c r="G743">
        <v>97</v>
      </c>
      <c r="H743">
        <v>83</v>
      </c>
      <c r="I743">
        <v>49</v>
      </c>
      <c r="J743">
        <v>43</v>
      </c>
      <c r="K743">
        <v>43</v>
      </c>
      <c r="L743">
        <v>0</v>
      </c>
      <c r="M743">
        <v>2020</v>
      </c>
      <c r="N743">
        <f>VLOOKUP(E743, '2020D'!$A$2:$G$395, 2, FALSE)</f>
        <v>184</v>
      </c>
      <c r="O743">
        <f>VLOOKUP(E743, '2020D'!$A$2:$G$355, 3, FALSE)</f>
        <v>36005</v>
      </c>
      <c r="P743">
        <f>_2020[[#This Row],[最低排名]]-_2020[[#This Row],[同分人数]]+1</f>
        <v>35822</v>
      </c>
      <c r="Q743">
        <f>IF(O743&gt;=开始!$B$6, 1, 0)</f>
        <v>1</v>
      </c>
      <c r="R743">
        <f>_2020[[#This Row],[最低排名]]-开始!$B$6</f>
        <v>36005</v>
      </c>
    </row>
    <row r="744" spans="1:18">
      <c r="A744">
        <v>56603</v>
      </c>
      <c r="B744" t="s">
        <v>1797</v>
      </c>
      <c r="C744" t="str">
        <f t="shared" si="22"/>
        <v>集美大学</v>
      </c>
      <c r="D744" t="str">
        <f t="shared" si="23"/>
        <v>03</v>
      </c>
      <c r="E744" t="s">
        <v>118</v>
      </c>
      <c r="F744">
        <v>183</v>
      </c>
      <c r="G744">
        <v>102</v>
      </c>
      <c r="H744">
        <v>108</v>
      </c>
      <c r="I744">
        <v>61</v>
      </c>
      <c r="J744">
        <v>52</v>
      </c>
      <c r="K744">
        <v>52</v>
      </c>
      <c r="L744">
        <v>0</v>
      </c>
      <c r="M744">
        <v>2020</v>
      </c>
      <c r="N744">
        <f>VLOOKUP(E744, '2020D'!$A$2:$G$395, 2, FALSE)</f>
        <v>236</v>
      </c>
      <c r="O744">
        <f>VLOOKUP(E744, '2020D'!$A$2:$G$355, 3, FALSE)</f>
        <v>25901</v>
      </c>
      <c r="P744">
        <f>_2020[[#This Row],[最低排名]]-_2020[[#This Row],[同分人数]]+1</f>
        <v>25666</v>
      </c>
      <c r="Q744">
        <f>IF(O744&gt;=开始!$B$6, 1, 0)</f>
        <v>1</v>
      </c>
      <c r="R744">
        <f>_2020[[#This Row],[最低排名]]-开始!$B$6</f>
        <v>25901</v>
      </c>
    </row>
    <row r="745" spans="1:18">
      <c r="A745">
        <v>56701</v>
      </c>
      <c r="B745" t="s">
        <v>907</v>
      </c>
      <c r="C745" t="str">
        <f t="shared" si="22"/>
        <v>福建医大</v>
      </c>
      <c r="D745" t="str">
        <f t="shared" si="23"/>
        <v>01</v>
      </c>
      <c r="E745" t="s">
        <v>98</v>
      </c>
      <c r="F745">
        <v>216</v>
      </c>
      <c r="G745">
        <v>118</v>
      </c>
      <c r="H745">
        <v>102</v>
      </c>
      <c r="I745">
        <v>67</v>
      </c>
      <c r="J745">
        <v>67</v>
      </c>
      <c r="K745">
        <v>61</v>
      </c>
      <c r="L745">
        <v>0</v>
      </c>
      <c r="M745">
        <v>2020</v>
      </c>
      <c r="N745">
        <f>VLOOKUP(E745, '2020D'!$A$2:$G$395, 2, FALSE)</f>
        <v>217</v>
      </c>
      <c r="O745">
        <f>VLOOKUP(E745, '2020D'!$A$2:$G$355, 3, FALSE)</f>
        <v>12615</v>
      </c>
      <c r="P745">
        <f>_2020[[#This Row],[最低排名]]-_2020[[#This Row],[同分人数]]+1</f>
        <v>12399</v>
      </c>
      <c r="Q745">
        <f>IF(O745&gt;=开始!$B$6, 1, 0)</f>
        <v>1</v>
      </c>
      <c r="R745">
        <f>_2020[[#This Row],[最低排名]]-开始!$B$6</f>
        <v>12615</v>
      </c>
    </row>
    <row r="746" spans="1:18">
      <c r="A746">
        <v>56702</v>
      </c>
      <c r="B746" t="s">
        <v>908</v>
      </c>
      <c r="C746" t="str">
        <f t="shared" si="22"/>
        <v>福建医大</v>
      </c>
      <c r="D746" t="str">
        <f t="shared" si="23"/>
        <v>02</v>
      </c>
      <c r="E746" t="s">
        <v>643</v>
      </c>
      <c r="F746">
        <v>186</v>
      </c>
      <c r="G746">
        <v>101</v>
      </c>
      <c r="H746">
        <v>123</v>
      </c>
      <c r="I746">
        <v>61</v>
      </c>
      <c r="J746">
        <v>58</v>
      </c>
      <c r="K746">
        <v>49</v>
      </c>
      <c r="L746">
        <v>0</v>
      </c>
      <c r="M746">
        <v>2020</v>
      </c>
      <c r="N746">
        <f>VLOOKUP(E746, '2020D'!$A$2:$G$395, 2, FALSE)</f>
        <v>231</v>
      </c>
      <c r="O746">
        <f>VLOOKUP(E746, '2020D'!$A$2:$G$355, 3, FALSE)</f>
        <v>21099</v>
      </c>
      <c r="P746">
        <f>_2020[[#This Row],[最低排名]]-_2020[[#This Row],[同分人数]]+1</f>
        <v>20869</v>
      </c>
      <c r="Q746">
        <f>IF(O746&gt;=开始!$B$6, 1, 0)</f>
        <v>1</v>
      </c>
      <c r="R746">
        <f>_2020[[#This Row],[最低排名]]-开始!$B$6</f>
        <v>21099</v>
      </c>
    </row>
    <row r="747" spans="1:18">
      <c r="A747">
        <v>56901</v>
      </c>
      <c r="B747" t="s">
        <v>909</v>
      </c>
      <c r="C747" t="str">
        <f t="shared" si="22"/>
        <v>泉州师范</v>
      </c>
      <c r="D747" t="str">
        <f t="shared" si="23"/>
        <v>01</v>
      </c>
      <c r="E747" t="s">
        <v>398</v>
      </c>
      <c r="F747">
        <v>181</v>
      </c>
      <c r="G747">
        <v>98</v>
      </c>
      <c r="H747">
        <v>84</v>
      </c>
      <c r="I747">
        <v>61</v>
      </c>
      <c r="J747">
        <v>58</v>
      </c>
      <c r="K747">
        <v>49</v>
      </c>
      <c r="L747">
        <v>0</v>
      </c>
      <c r="M747">
        <v>2020</v>
      </c>
      <c r="N747">
        <f>VLOOKUP(E747, '2020D'!$A$2:$G$395, 2, FALSE)</f>
        <v>203</v>
      </c>
      <c r="O747">
        <f>VLOOKUP(E747, '2020D'!$A$2:$G$355, 3, FALSE)</f>
        <v>30723</v>
      </c>
      <c r="P747">
        <f>_2020[[#This Row],[最低排名]]-_2020[[#This Row],[同分人数]]+1</f>
        <v>30521</v>
      </c>
      <c r="Q747">
        <f>IF(O747&gt;=开始!$B$6, 1, 0)</f>
        <v>1</v>
      </c>
      <c r="R747">
        <f>_2020[[#This Row],[最低排名]]-开始!$B$6</f>
        <v>30723</v>
      </c>
    </row>
    <row r="748" spans="1:18">
      <c r="A748">
        <v>56902</v>
      </c>
      <c r="B748" t="s">
        <v>910</v>
      </c>
      <c r="C748" t="str">
        <f t="shared" si="22"/>
        <v>泉州师范</v>
      </c>
      <c r="D748" t="str">
        <f t="shared" si="23"/>
        <v>02</v>
      </c>
      <c r="E748" t="s">
        <v>998</v>
      </c>
      <c r="F748">
        <v>187</v>
      </c>
      <c r="G748">
        <v>118</v>
      </c>
      <c r="H748">
        <v>53</v>
      </c>
      <c r="I748">
        <v>61</v>
      </c>
      <c r="J748">
        <v>58</v>
      </c>
      <c r="K748">
        <v>52</v>
      </c>
      <c r="L748">
        <v>0</v>
      </c>
      <c r="M748">
        <v>2020</v>
      </c>
      <c r="N748">
        <f>VLOOKUP(E748, '2020D'!$A$2:$G$395, 2, FALSE)</f>
        <v>169</v>
      </c>
      <c r="O748">
        <f>VLOOKUP(E748, '2020D'!$A$2:$G$355, 3, FALSE)</f>
        <v>34599</v>
      </c>
      <c r="P748">
        <f>_2020[[#This Row],[最低排名]]-_2020[[#This Row],[同分人数]]+1</f>
        <v>34431</v>
      </c>
      <c r="Q748">
        <f>IF(O748&gt;=开始!$B$6, 1, 0)</f>
        <v>1</v>
      </c>
      <c r="R748">
        <f>_2020[[#This Row],[最低排名]]-开始!$B$6</f>
        <v>34599</v>
      </c>
    </row>
    <row r="749" spans="1:18">
      <c r="A749">
        <v>56903</v>
      </c>
      <c r="B749" t="s">
        <v>911</v>
      </c>
      <c r="C749" t="str">
        <f t="shared" si="22"/>
        <v>泉州师范</v>
      </c>
      <c r="D749" t="str">
        <f t="shared" si="23"/>
        <v>03</v>
      </c>
      <c r="E749" t="s">
        <v>232</v>
      </c>
      <c r="F749">
        <v>196</v>
      </c>
      <c r="G749">
        <v>105</v>
      </c>
      <c r="H749">
        <v>68</v>
      </c>
      <c r="I749">
        <v>64</v>
      </c>
      <c r="J749">
        <v>55</v>
      </c>
      <c r="K749">
        <v>55</v>
      </c>
      <c r="L749">
        <v>0</v>
      </c>
      <c r="M749">
        <v>2020</v>
      </c>
      <c r="N749">
        <f>VLOOKUP(E749, '2020D'!$A$2:$G$395, 2, FALSE)</f>
        <v>199</v>
      </c>
      <c r="O749">
        <f>VLOOKUP(E749, '2020D'!$A$2:$G$355, 3, FALSE)</f>
        <v>29664</v>
      </c>
      <c r="P749">
        <f>_2020[[#This Row],[最低排名]]-_2020[[#This Row],[同分人数]]+1</f>
        <v>29466</v>
      </c>
      <c r="Q749">
        <f>IF(O749&gt;=开始!$B$6, 1, 0)</f>
        <v>1</v>
      </c>
      <c r="R749">
        <f>_2020[[#This Row],[最低排名]]-开始!$B$6</f>
        <v>29664</v>
      </c>
    </row>
    <row r="750" spans="1:18">
      <c r="A750">
        <v>56904</v>
      </c>
      <c r="B750" t="s">
        <v>912</v>
      </c>
      <c r="C750" t="str">
        <f t="shared" si="22"/>
        <v>泉州师范</v>
      </c>
      <c r="D750" t="str">
        <f t="shared" si="23"/>
        <v>04</v>
      </c>
      <c r="E750" t="s">
        <v>398</v>
      </c>
      <c r="F750">
        <v>201</v>
      </c>
      <c r="G750">
        <v>103</v>
      </c>
      <c r="H750">
        <v>76</v>
      </c>
      <c r="I750">
        <v>55</v>
      </c>
      <c r="J750">
        <v>52</v>
      </c>
      <c r="K750">
        <v>49</v>
      </c>
      <c r="L750">
        <v>0</v>
      </c>
      <c r="M750">
        <v>2020</v>
      </c>
      <c r="N750">
        <f>VLOOKUP(E750, '2020D'!$A$2:$G$395, 2, FALSE)</f>
        <v>203</v>
      </c>
      <c r="O750">
        <f>VLOOKUP(E750, '2020D'!$A$2:$G$355, 3, FALSE)</f>
        <v>30723</v>
      </c>
      <c r="P750">
        <f>_2020[[#This Row],[最低排名]]-_2020[[#This Row],[同分人数]]+1</f>
        <v>30521</v>
      </c>
      <c r="Q750">
        <f>IF(O750&gt;=开始!$B$6, 1, 0)</f>
        <v>1</v>
      </c>
      <c r="R750">
        <f>_2020[[#This Row],[最低排名]]-开始!$B$6</f>
        <v>30723</v>
      </c>
    </row>
    <row r="751" spans="1:18">
      <c r="A751">
        <v>57001</v>
      </c>
      <c r="B751" t="s">
        <v>914</v>
      </c>
      <c r="C751" t="str">
        <f t="shared" si="22"/>
        <v>厦门理工</v>
      </c>
      <c r="D751" t="str">
        <f t="shared" si="23"/>
        <v>01</v>
      </c>
      <c r="E751" t="s">
        <v>180</v>
      </c>
      <c r="F751">
        <v>199</v>
      </c>
      <c r="G751">
        <v>102</v>
      </c>
      <c r="H751">
        <v>95</v>
      </c>
      <c r="I751">
        <v>64</v>
      </c>
      <c r="J751">
        <v>46</v>
      </c>
      <c r="K751">
        <v>46</v>
      </c>
      <c r="L751">
        <v>0</v>
      </c>
      <c r="M751">
        <v>2020</v>
      </c>
      <c r="N751">
        <f>VLOOKUP(E751, '2020D'!$A$2:$G$395, 2, FALSE)</f>
        <v>203</v>
      </c>
      <c r="O751">
        <f>VLOOKUP(E751, '2020D'!$A$2:$G$355, 3, FALSE)</f>
        <v>27191</v>
      </c>
      <c r="P751">
        <f>_2020[[#This Row],[最低排名]]-_2020[[#This Row],[同分人数]]+1</f>
        <v>26989</v>
      </c>
      <c r="Q751">
        <f>IF(O751&gt;=开始!$B$6, 1, 0)</f>
        <v>1</v>
      </c>
      <c r="R751">
        <f>_2020[[#This Row],[最低排名]]-开始!$B$6</f>
        <v>27191</v>
      </c>
    </row>
    <row r="752" spans="1:18">
      <c r="A752">
        <v>57002</v>
      </c>
      <c r="B752" t="s">
        <v>915</v>
      </c>
      <c r="C752" t="str">
        <f t="shared" si="22"/>
        <v>厦门理工</v>
      </c>
      <c r="D752" t="str">
        <f t="shared" si="23"/>
        <v>02</v>
      </c>
      <c r="E752" t="s">
        <v>1556</v>
      </c>
      <c r="F752">
        <v>191</v>
      </c>
      <c r="G752">
        <v>101</v>
      </c>
      <c r="H752">
        <v>60</v>
      </c>
      <c r="I752">
        <v>55</v>
      </c>
      <c r="J752">
        <v>52</v>
      </c>
      <c r="K752">
        <v>46</v>
      </c>
      <c r="L752">
        <v>0</v>
      </c>
      <c r="M752">
        <v>2020</v>
      </c>
      <c r="N752">
        <f>VLOOKUP(E752, '2020D'!$A$2:$G$395, 2, FALSE)</f>
        <v>165</v>
      </c>
      <c r="O752">
        <f>VLOOKUP(E752, '2020D'!$A$2:$G$355, 3, FALSE)</f>
        <v>35821</v>
      </c>
      <c r="P752">
        <f>_2020[[#This Row],[最低排名]]-_2020[[#This Row],[同分人数]]+1</f>
        <v>35657</v>
      </c>
      <c r="Q752">
        <f>IF(O752&gt;=开始!$B$6, 1, 0)</f>
        <v>1</v>
      </c>
      <c r="R752">
        <f>_2020[[#This Row],[最低排名]]-开始!$B$6</f>
        <v>35821</v>
      </c>
    </row>
    <row r="753" spans="1:18">
      <c r="A753">
        <v>57101</v>
      </c>
      <c r="B753" t="s">
        <v>916</v>
      </c>
      <c r="C753" t="str">
        <f t="shared" si="22"/>
        <v>厦大嘉庚</v>
      </c>
      <c r="D753" t="str">
        <f t="shared" si="23"/>
        <v>01</v>
      </c>
      <c r="E753" t="s">
        <v>585</v>
      </c>
      <c r="F753">
        <v>175</v>
      </c>
      <c r="G753">
        <v>91</v>
      </c>
      <c r="H753">
        <v>82</v>
      </c>
      <c r="I753">
        <v>61</v>
      </c>
      <c r="J753">
        <v>55</v>
      </c>
      <c r="K753">
        <v>43</v>
      </c>
      <c r="L753">
        <v>0</v>
      </c>
      <c r="M753">
        <v>2020</v>
      </c>
      <c r="N753">
        <f>VLOOKUP(E753, '2020D'!$A$2:$G$395, 2, FALSE)</f>
        <v>175</v>
      </c>
      <c r="O753">
        <f>VLOOKUP(E753, '2020D'!$A$2:$G$355, 3, FALSE)</f>
        <v>33768</v>
      </c>
      <c r="P753">
        <f>_2020[[#This Row],[最低排名]]-_2020[[#This Row],[同分人数]]+1</f>
        <v>33594</v>
      </c>
      <c r="Q753">
        <f>IF(O753&gt;=开始!$B$6, 1, 0)</f>
        <v>1</v>
      </c>
      <c r="R753">
        <f>_2020[[#This Row],[最低排名]]-开始!$B$6</f>
        <v>33768</v>
      </c>
    </row>
    <row r="754" spans="1:18">
      <c r="A754">
        <v>57102</v>
      </c>
      <c r="B754" t="s">
        <v>917</v>
      </c>
      <c r="C754" t="str">
        <f t="shared" si="22"/>
        <v>厦大嘉庚</v>
      </c>
      <c r="D754" t="str">
        <f t="shared" si="23"/>
        <v>02</v>
      </c>
      <c r="E754" t="s">
        <v>1534</v>
      </c>
      <c r="F754">
        <v>192</v>
      </c>
      <c r="G754">
        <v>101</v>
      </c>
      <c r="H754">
        <v>55</v>
      </c>
      <c r="I754">
        <v>52</v>
      </c>
      <c r="J754">
        <v>52</v>
      </c>
      <c r="K754">
        <v>49</v>
      </c>
      <c r="L754">
        <v>0</v>
      </c>
      <c r="M754">
        <v>2020</v>
      </c>
      <c r="N754">
        <f>VLOOKUP(E754, '2020D'!$A$2:$G$395, 2, FALSE)</f>
        <v>147</v>
      </c>
      <c r="O754">
        <f>VLOOKUP(E754, '2020D'!$A$2:$G$355, 3, FALSE)</f>
        <v>36437</v>
      </c>
      <c r="P754">
        <f>_2020[[#This Row],[最低排名]]-_2020[[#This Row],[同分人数]]+1</f>
        <v>36291</v>
      </c>
      <c r="Q754">
        <f>IF(O754&gt;=开始!$B$6, 1, 0)</f>
        <v>1</v>
      </c>
      <c r="R754">
        <f>_2020[[#This Row],[最低排名]]-开始!$B$6</f>
        <v>36437</v>
      </c>
    </row>
    <row r="755" spans="1:18">
      <c r="A755">
        <v>57103</v>
      </c>
      <c r="B755" t="s">
        <v>918</v>
      </c>
      <c r="C755" t="str">
        <f t="shared" si="22"/>
        <v>厦大嘉庚</v>
      </c>
      <c r="D755" t="str">
        <f t="shared" si="23"/>
        <v>03</v>
      </c>
      <c r="E755" t="s">
        <v>207</v>
      </c>
      <c r="F755">
        <v>209</v>
      </c>
      <c r="G755">
        <v>106</v>
      </c>
      <c r="H755">
        <v>69</v>
      </c>
      <c r="I755">
        <v>46</v>
      </c>
      <c r="J755">
        <v>46</v>
      </c>
      <c r="K755">
        <v>43</v>
      </c>
      <c r="L755">
        <v>0</v>
      </c>
      <c r="M755">
        <v>2020</v>
      </c>
      <c r="N755">
        <f>VLOOKUP(E755, '2020D'!$A$2:$G$395, 2, FALSE)</f>
        <v>183</v>
      </c>
      <c r="O755">
        <f>VLOOKUP(E755, '2020D'!$A$2:$G$355, 3, FALSE)</f>
        <v>34282</v>
      </c>
      <c r="P755">
        <f>_2020[[#This Row],[最低排名]]-_2020[[#This Row],[同分人数]]+1</f>
        <v>34100</v>
      </c>
      <c r="Q755">
        <f>IF(O755&gt;=开始!$B$6, 1, 0)</f>
        <v>1</v>
      </c>
      <c r="R755">
        <f>_2020[[#This Row],[最低排名]]-开始!$B$6</f>
        <v>34282</v>
      </c>
    </row>
    <row r="756" spans="1:18">
      <c r="A756">
        <v>57104</v>
      </c>
      <c r="B756" t="s">
        <v>919</v>
      </c>
      <c r="C756" t="str">
        <f t="shared" si="22"/>
        <v>厦大嘉庚</v>
      </c>
      <c r="D756" t="str">
        <f t="shared" si="23"/>
        <v>04</v>
      </c>
      <c r="E756" t="s">
        <v>56</v>
      </c>
      <c r="F756">
        <v>191</v>
      </c>
      <c r="G756">
        <v>98</v>
      </c>
      <c r="H756">
        <v>79</v>
      </c>
      <c r="I756">
        <v>52</v>
      </c>
      <c r="J756">
        <v>49</v>
      </c>
      <c r="K756">
        <v>43</v>
      </c>
      <c r="L756">
        <v>0</v>
      </c>
      <c r="M756">
        <v>2020</v>
      </c>
      <c r="N756">
        <f>VLOOKUP(E756, '2020D'!$A$2:$G$395, 2, FALSE)</f>
        <v>168</v>
      </c>
      <c r="O756">
        <f>VLOOKUP(E756, '2020D'!$A$2:$G$355, 3, FALSE)</f>
        <v>34099</v>
      </c>
      <c r="P756">
        <f>_2020[[#This Row],[最低排名]]-_2020[[#This Row],[同分人数]]+1</f>
        <v>33932</v>
      </c>
      <c r="Q756">
        <f>IF(O756&gt;=开始!$B$6, 1, 0)</f>
        <v>1</v>
      </c>
      <c r="R756">
        <f>_2020[[#This Row],[最低排名]]-开始!$B$6</f>
        <v>34099</v>
      </c>
    </row>
    <row r="757" spans="1:18">
      <c r="A757">
        <v>57201</v>
      </c>
      <c r="B757" t="s">
        <v>920</v>
      </c>
      <c r="C757" t="str">
        <f t="shared" si="22"/>
        <v>集美诚毅</v>
      </c>
      <c r="D757" t="str">
        <f t="shared" si="23"/>
        <v>01</v>
      </c>
      <c r="E757" t="s">
        <v>320</v>
      </c>
      <c r="F757">
        <v>194</v>
      </c>
      <c r="G757">
        <v>99</v>
      </c>
      <c r="H757">
        <v>60</v>
      </c>
      <c r="I757">
        <v>61</v>
      </c>
      <c r="J757">
        <v>52</v>
      </c>
      <c r="K757">
        <v>43</v>
      </c>
      <c r="L757">
        <v>0</v>
      </c>
      <c r="M757">
        <v>2020</v>
      </c>
      <c r="N757">
        <f>VLOOKUP(E757, '2020D'!$A$2:$G$395, 2, FALSE)</f>
        <v>168</v>
      </c>
      <c r="O757">
        <f>VLOOKUP(E757, '2020D'!$A$2:$G$355, 3, FALSE)</f>
        <v>34767</v>
      </c>
      <c r="P757">
        <f>_2020[[#This Row],[最低排名]]-_2020[[#This Row],[同分人数]]+1</f>
        <v>34600</v>
      </c>
      <c r="Q757">
        <f>IF(O757&gt;=开始!$B$6, 1, 0)</f>
        <v>1</v>
      </c>
      <c r="R757">
        <f>_2020[[#This Row],[最低排名]]-开始!$B$6</f>
        <v>34767</v>
      </c>
    </row>
    <row r="758" spans="1:18">
      <c r="A758">
        <v>57202</v>
      </c>
      <c r="B758" t="s">
        <v>1668</v>
      </c>
      <c r="C758" t="str">
        <f t="shared" si="22"/>
        <v>集美诚毅</v>
      </c>
      <c r="D758" t="str">
        <f t="shared" si="23"/>
        <v>02</v>
      </c>
      <c r="E758" t="s">
        <v>221</v>
      </c>
      <c r="F758">
        <v>182</v>
      </c>
      <c r="G758">
        <v>99</v>
      </c>
      <c r="H758">
        <v>86</v>
      </c>
      <c r="I758">
        <v>49</v>
      </c>
      <c r="J758">
        <v>46</v>
      </c>
      <c r="K758">
        <v>46</v>
      </c>
      <c r="L758">
        <v>0</v>
      </c>
      <c r="M758">
        <v>2020</v>
      </c>
      <c r="N758">
        <f>VLOOKUP(E758, '2020D'!$A$2:$G$395, 2, FALSE)</f>
        <v>178</v>
      </c>
      <c r="O758">
        <f>VLOOKUP(E758, '2020D'!$A$2:$G$355, 3, FALSE)</f>
        <v>34945</v>
      </c>
      <c r="P758">
        <f>_2020[[#This Row],[最低排名]]-_2020[[#This Row],[同分人数]]+1</f>
        <v>34768</v>
      </c>
      <c r="Q758">
        <f>IF(O758&gt;=开始!$B$6, 1, 0)</f>
        <v>1</v>
      </c>
      <c r="R758">
        <f>_2020[[#This Row],[最低排名]]-开始!$B$6</f>
        <v>34945</v>
      </c>
    </row>
    <row r="759" spans="1:18">
      <c r="A759">
        <v>57301</v>
      </c>
      <c r="B759" t="s">
        <v>921</v>
      </c>
      <c r="C759" t="str">
        <f t="shared" si="22"/>
        <v>闽农金山</v>
      </c>
      <c r="D759" t="str">
        <f t="shared" si="23"/>
        <v>01</v>
      </c>
      <c r="E759" t="s">
        <v>1556</v>
      </c>
      <c r="F759">
        <v>189</v>
      </c>
      <c r="G759">
        <v>95</v>
      </c>
      <c r="H759">
        <v>71</v>
      </c>
      <c r="I759">
        <v>52</v>
      </c>
      <c r="J759">
        <v>46</v>
      </c>
      <c r="K759">
        <v>46</v>
      </c>
      <c r="L759">
        <v>0</v>
      </c>
      <c r="M759">
        <v>2020</v>
      </c>
      <c r="N759">
        <f>VLOOKUP(E759, '2020D'!$A$2:$G$395, 2, FALSE)</f>
        <v>165</v>
      </c>
      <c r="O759">
        <f>VLOOKUP(E759, '2020D'!$A$2:$G$355, 3, FALSE)</f>
        <v>35821</v>
      </c>
      <c r="P759">
        <f>_2020[[#This Row],[最低排名]]-_2020[[#This Row],[同分人数]]+1</f>
        <v>35657</v>
      </c>
      <c r="Q759">
        <f>IF(O759&gt;=开始!$B$6, 1, 0)</f>
        <v>1</v>
      </c>
      <c r="R759">
        <f>_2020[[#This Row],[最低排名]]-开始!$B$6</f>
        <v>35821</v>
      </c>
    </row>
    <row r="760" spans="1:18">
      <c r="A760">
        <v>57401</v>
      </c>
      <c r="B760" t="s">
        <v>922</v>
      </c>
      <c r="C760" t="str">
        <f t="shared" si="22"/>
        <v>福州外贸</v>
      </c>
      <c r="D760" t="str">
        <f t="shared" si="23"/>
        <v>01</v>
      </c>
      <c r="E760" t="s">
        <v>198</v>
      </c>
      <c r="F760">
        <v>194</v>
      </c>
      <c r="G760">
        <v>102</v>
      </c>
      <c r="H760">
        <v>70</v>
      </c>
      <c r="I760">
        <v>52</v>
      </c>
      <c r="J760">
        <v>46</v>
      </c>
      <c r="K760">
        <v>43</v>
      </c>
      <c r="L760">
        <v>0</v>
      </c>
      <c r="M760">
        <v>2020</v>
      </c>
      <c r="N760">
        <f>VLOOKUP(E760, '2020D'!$A$2:$G$395, 2, FALSE)</f>
        <v>198</v>
      </c>
      <c r="O760">
        <f>VLOOKUP(E760, '2020D'!$A$2:$G$355, 3, FALSE)</f>
        <v>35656</v>
      </c>
      <c r="P760">
        <f>_2020[[#This Row],[最低排名]]-_2020[[#This Row],[同分人数]]+1</f>
        <v>35459</v>
      </c>
      <c r="Q760">
        <f>IF(O760&gt;=开始!$B$6, 1, 0)</f>
        <v>1</v>
      </c>
      <c r="R760">
        <f>_2020[[#This Row],[最低排名]]-开始!$B$6</f>
        <v>35656</v>
      </c>
    </row>
    <row r="761" spans="1:18">
      <c r="A761">
        <v>59101</v>
      </c>
      <c r="B761" t="s">
        <v>924</v>
      </c>
      <c r="C761" t="str">
        <f t="shared" si="22"/>
        <v>南昌大学</v>
      </c>
      <c r="D761" t="str">
        <f t="shared" si="23"/>
        <v>01</v>
      </c>
      <c r="E761" t="s">
        <v>173</v>
      </c>
      <c r="F761">
        <v>185</v>
      </c>
      <c r="G761">
        <v>108</v>
      </c>
      <c r="H761">
        <v>110</v>
      </c>
      <c r="I761">
        <v>58</v>
      </c>
      <c r="J761">
        <v>55</v>
      </c>
      <c r="K761">
        <v>55</v>
      </c>
      <c r="L761">
        <v>0</v>
      </c>
      <c r="M761">
        <v>2020</v>
      </c>
      <c r="N761">
        <f>VLOOKUP(E761, '2020D'!$A$2:$G$395, 2, FALSE)</f>
        <v>210</v>
      </c>
      <c r="O761">
        <f>VLOOKUP(E761, '2020D'!$A$2:$G$355, 3, FALSE)</f>
        <v>24300</v>
      </c>
      <c r="P761">
        <f>_2020[[#This Row],[最低排名]]-_2020[[#This Row],[同分人数]]+1</f>
        <v>24091</v>
      </c>
      <c r="Q761">
        <f>IF(O761&gt;=开始!$B$6, 1, 0)</f>
        <v>1</v>
      </c>
      <c r="R761">
        <f>_2020[[#This Row],[最低排名]]-开始!$B$6</f>
        <v>24300</v>
      </c>
    </row>
    <row r="762" spans="1:18">
      <c r="A762">
        <v>59102</v>
      </c>
      <c r="B762" t="s">
        <v>925</v>
      </c>
      <c r="C762" t="str">
        <f t="shared" si="22"/>
        <v>南昌大学</v>
      </c>
      <c r="D762" t="str">
        <f t="shared" si="23"/>
        <v>02</v>
      </c>
      <c r="E762" t="s">
        <v>518</v>
      </c>
      <c r="F762">
        <v>207</v>
      </c>
      <c r="G762">
        <v>107</v>
      </c>
      <c r="H762">
        <v>118</v>
      </c>
      <c r="I762">
        <v>64</v>
      </c>
      <c r="J762">
        <v>64</v>
      </c>
      <c r="K762">
        <v>61</v>
      </c>
      <c r="L762">
        <v>0</v>
      </c>
      <c r="M762">
        <v>2020</v>
      </c>
      <c r="N762">
        <f>VLOOKUP(E762, '2020D'!$A$2:$G$395, 2, FALSE)</f>
        <v>220</v>
      </c>
      <c r="O762">
        <f>VLOOKUP(E762, '2020D'!$A$2:$G$355, 3, FALSE)</f>
        <v>12398</v>
      </c>
      <c r="P762">
        <f>_2020[[#This Row],[最低排名]]-_2020[[#This Row],[同分人数]]+1</f>
        <v>12179</v>
      </c>
      <c r="Q762">
        <f>IF(O762&gt;=开始!$B$6, 1, 0)</f>
        <v>1</v>
      </c>
      <c r="R762">
        <f>_2020[[#This Row],[最低排名]]-开始!$B$6</f>
        <v>12398</v>
      </c>
    </row>
    <row r="763" spans="1:18">
      <c r="A763">
        <v>59103</v>
      </c>
      <c r="B763" t="s">
        <v>926</v>
      </c>
      <c r="C763" t="str">
        <f t="shared" si="22"/>
        <v>南昌大学</v>
      </c>
      <c r="D763" t="str">
        <f t="shared" si="23"/>
        <v>03</v>
      </c>
      <c r="E763" t="s">
        <v>307</v>
      </c>
      <c r="F763">
        <v>227</v>
      </c>
      <c r="G763">
        <v>120</v>
      </c>
      <c r="H763">
        <v>97</v>
      </c>
      <c r="I763">
        <v>67</v>
      </c>
      <c r="J763">
        <v>64</v>
      </c>
      <c r="K763">
        <v>64</v>
      </c>
      <c r="L763">
        <v>0</v>
      </c>
      <c r="M763">
        <v>2020</v>
      </c>
      <c r="N763">
        <f>VLOOKUP(E763, '2020D'!$A$2:$G$395, 2, FALSE)</f>
        <v>238</v>
      </c>
      <c r="O763">
        <f>VLOOKUP(E763, '2020D'!$A$2:$G$355, 3, FALSE)</f>
        <v>11315</v>
      </c>
      <c r="P763">
        <f>_2020[[#This Row],[最低排名]]-_2020[[#This Row],[同分人数]]+1</f>
        <v>11078</v>
      </c>
      <c r="Q763">
        <f>IF(O763&gt;=开始!$B$6, 1, 0)</f>
        <v>1</v>
      </c>
      <c r="R763">
        <f>_2020[[#This Row],[最低排名]]-开始!$B$6</f>
        <v>11315</v>
      </c>
    </row>
    <row r="764" spans="1:18">
      <c r="A764">
        <v>59104</v>
      </c>
      <c r="B764" t="s">
        <v>927</v>
      </c>
      <c r="C764" t="str">
        <f t="shared" si="22"/>
        <v>南昌大学</v>
      </c>
      <c r="D764" t="str">
        <f t="shared" si="23"/>
        <v>04</v>
      </c>
      <c r="E764" t="s">
        <v>424</v>
      </c>
      <c r="F764">
        <v>222</v>
      </c>
      <c r="G764">
        <v>113</v>
      </c>
      <c r="H764">
        <v>119</v>
      </c>
      <c r="I764">
        <v>64</v>
      </c>
      <c r="J764">
        <v>61</v>
      </c>
      <c r="K764">
        <v>58</v>
      </c>
      <c r="L764">
        <v>0</v>
      </c>
      <c r="M764">
        <v>2020</v>
      </c>
      <c r="N764">
        <f>VLOOKUP(E764, '2020D'!$A$2:$G$395, 2, FALSE)</f>
        <v>255</v>
      </c>
      <c r="O764">
        <f>VLOOKUP(E764, '2020D'!$A$2:$G$355, 3, FALSE)</f>
        <v>10230</v>
      </c>
      <c r="P764">
        <f>_2020[[#This Row],[最低排名]]-_2020[[#This Row],[同分人数]]+1</f>
        <v>9976</v>
      </c>
      <c r="Q764">
        <f>IF(O764&gt;=开始!$B$6, 1, 0)</f>
        <v>1</v>
      </c>
      <c r="R764">
        <f>_2020[[#This Row],[最低排名]]-开始!$B$6</f>
        <v>10230</v>
      </c>
    </row>
    <row r="765" spans="1:18">
      <c r="A765">
        <v>59201</v>
      </c>
      <c r="B765" t="s">
        <v>929</v>
      </c>
      <c r="C765" t="str">
        <f t="shared" si="22"/>
        <v>华东交大</v>
      </c>
      <c r="D765" t="str">
        <f t="shared" si="23"/>
        <v>01</v>
      </c>
      <c r="E765" t="s">
        <v>205</v>
      </c>
      <c r="F765">
        <v>194</v>
      </c>
      <c r="G765">
        <v>106</v>
      </c>
      <c r="H765">
        <v>80</v>
      </c>
      <c r="I765">
        <v>52</v>
      </c>
      <c r="J765">
        <v>46</v>
      </c>
      <c r="K765">
        <v>46</v>
      </c>
      <c r="L765">
        <v>0</v>
      </c>
      <c r="M765">
        <v>2020</v>
      </c>
      <c r="N765">
        <f>VLOOKUP(E765, '2020D'!$A$2:$G$395, 2, FALSE)</f>
        <v>184</v>
      </c>
      <c r="O765">
        <f>VLOOKUP(E765, '2020D'!$A$2:$G$355, 3, FALSE)</f>
        <v>33438</v>
      </c>
      <c r="P765">
        <f>_2020[[#This Row],[最低排名]]-_2020[[#This Row],[同分人数]]+1</f>
        <v>33255</v>
      </c>
      <c r="Q765">
        <f>IF(O765&gt;=开始!$B$6, 1, 0)</f>
        <v>1</v>
      </c>
      <c r="R765">
        <f>_2020[[#This Row],[最低排名]]-开始!$B$6</f>
        <v>33438</v>
      </c>
    </row>
    <row r="766" spans="1:18">
      <c r="A766">
        <v>59202</v>
      </c>
      <c r="B766" t="s">
        <v>930</v>
      </c>
      <c r="C766" t="str">
        <f t="shared" si="22"/>
        <v>华东交大</v>
      </c>
      <c r="D766" t="str">
        <f t="shared" si="23"/>
        <v>02</v>
      </c>
      <c r="E766" t="s">
        <v>340</v>
      </c>
      <c r="F766">
        <v>196</v>
      </c>
      <c r="G766">
        <v>99</v>
      </c>
      <c r="H766">
        <v>93</v>
      </c>
      <c r="I766">
        <v>61</v>
      </c>
      <c r="J766">
        <v>55</v>
      </c>
      <c r="K766">
        <v>52</v>
      </c>
      <c r="L766">
        <v>0</v>
      </c>
      <c r="M766">
        <v>2020</v>
      </c>
      <c r="N766">
        <f>VLOOKUP(E766, '2020D'!$A$2:$G$395, 2, FALSE)</f>
        <v>258</v>
      </c>
      <c r="O766">
        <f>VLOOKUP(E766, '2020D'!$A$2:$G$355, 3, FALSE)</f>
        <v>25665</v>
      </c>
      <c r="P766">
        <f>_2020[[#This Row],[最低排名]]-_2020[[#This Row],[同分人数]]+1</f>
        <v>25408</v>
      </c>
      <c r="Q766">
        <f>IF(O766&gt;=开始!$B$6, 1, 0)</f>
        <v>1</v>
      </c>
      <c r="R766">
        <f>_2020[[#This Row],[最低排名]]-开始!$B$6</f>
        <v>25665</v>
      </c>
    </row>
    <row r="767" spans="1:18">
      <c r="A767">
        <v>59301</v>
      </c>
      <c r="B767" t="s">
        <v>931</v>
      </c>
      <c r="C767" t="str">
        <f t="shared" si="22"/>
        <v>东华理工</v>
      </c>
      <c r="D767" t="str">
        <f t="shared" si="23"/>
        <v>01</v>
      </c>
      <c r="E767" t="s">
        <v>387</v>
      </c>
      <c r="F767">
        <v>205</v>
      </c>
      <c r="G767">
        <v>106</v>
      </c>
      <c r="H767">
        <v>94</v>
      </c>
      <c r="I767">
        <v>55</v>
      </c>
      <c r="J767">
        <v>49</v>
      </c>
      <c r="K767">
        <v>43</v>
      </c>
      <c r="L767">
        <v>0</v>
      </c>
      <c r="M767">
        <v>2020</v>
      </c>
      <c r="N767">
        <f>VLOOKUP(E767, '2020D'!$A$2:$G$395, 2, FALSE)</f>
        <v>204</v>
      </c>
      <c r="O767">
        <f>VLOOKUP(E767, '2020D'!$A$2:$G$355, 3, FALSE)</f>
        <v>28039</v>
      </c>
      <c r="P767">
        <f>_2020[[#This Row],[最低排名]]-_2020[[#This Row],[同分人数]]+1</f>
        <v>27836</v>
      </c>
      <c r="Q767">
        <f>IF(O767&gt;=开始!$B$6, 1, 0)</f>
        <v>1</v>
      </c>
      <c r="R767">
        <f>_2020[[#This Row],[最低排名]]-开始!$B$6</f>
        <v>28039</v>
      </c>
    </row>
    <row r="768" spans="1:18">
      <c r="A768">
        <v>59302</v>
      </c>
      <c r="B768" t="s">
        <v>932</v>
      </c>
      <c r="C768" t="str">
        <f t="shared" si="22"/>
        <v>东华理工</v>
      </c>
      <c r="D768" t="str">
        <f t="shared" si="23"/>
        <v>02</v>
      </c>
      <c r="E768" t="s">
        <v>230</v>
      </c>
      <c r="F768">
        <v>215</v>
      </c>
      <c r="G768">
        <v>113</v>
      </c>
      <c r="H768">
        <v>75</v>
      </c>
      <c r="I768">
        <v>55</v>
      </c>
      <c r="J768">
        <v>52</v>
      </c>
      <c r="K768">
        <v>46</v>
      </c>
      <c r="L768">
        <v>0</v>
      </c>
      <c r="M768">
        <v>2020</v>
      </c>
      <c r="N768">
        <f>VLOOKUP(E768, '2020D'!$A$2:$G$395, 2, FALSE)</f>
        <v>191</v>
      </c>
      <c r="O768">
        <f>VLOOKUP(E768, '2020D'!$A$2:$G$355, 3, FALSE)</f>
        <v>28629</v>
      </c>
      <c r="P768">
        <f>_2020[[#This Row],[最低排名]]-_2020[[#This Row],[同分人数]]+1</f>
        <v>28439</v>
      </c>
      <c r="Q768">
        <f>IF(O768&gt;=开始!$B$6, 1, 0)</f>
        <v>1</v>
      </c>
      <c r="R768">
        <f>_2020[[#This Row],[最低排名]]-开始!$B$6</f>
        <v>28629</v>
      </c>
    </row>
    <row r="769" spans="1:18">
      <c r="A769">
        <v>59303</v>
      </c>
      <c r="B769" t="s">
        <v>1798</v>
      </c>
      <c r="C769" t="str">
        <f t="shared" si="22"/>
        <v>东华理工</v>
      </c>
      <c r="D769" t="str">
        <f t="shared" si="23"/>
        <v>03</v>
      </c>
      <c r="E769" t="s">
        <v>738</v>
      </c>
      <c r="F769">
        <v>198</v>
      </c>
      <c r="G769">
        <v>109</v>
      </c>
      <c r="H769">
        <v>64</v>
      </c>
      <c r="I769">
        <v>58</v>
      </c>
      <c r="J769">
        <v>46</v>
      </c>
      <c r="K769">
        <v>46</v>
      </c>
      <c r="L769">
        <v>0</v>
      </c>
      <c r="M769">
        <v>2020</v>
      </c>
      <c r="N769">
        <f>VLOOKUP(E769, '2020D'!$A$2:$G$395, 2, FALSE)</f>
        <v>148</v>
      </c>
      <c r="O769">
        <f>VLOOKUP(E769, '2020D'!$A$2:$G$355, 3, FALSE)</f>
        <v>34430</v>
      </c>
      <c r="P769">
        <f>_2020[[#This Row],[最低排名]]-_2020[[#This Row],[同分人数]]+1</f>
        <v>34283</v>
      </c>
      <c r="Q769">
        <f>IF(O769&gt;=开始!$B$6, 1, 0)</f>
        <v>1</v>
      </c>
      <c r="R769">
        <f>_2020[[#This Row],[最低排名]]-开始!$B$6</f>
        <v>34430</v>
      </c>
    </row>
    <row r="770" spans="1:18">
      <c r="A770">
        <v>59401</v>
      </c>
      <c r="B770" t="s">
        <v>933</v>
      </c>
      <c r="C770" t="str">
        <f t="shared" ref="C770:C833" si="24">LEFT(B770, FIND("(", B770) - 1)</f>
        <v>南昌航大</v>
      </c>
      <c r="D770" t="str">
        <f t="shared" ref="D770:D833" si="25">MID(B770, FIND("(", B770) + 1, FIND(")", B770) - FIND("(", B770) - 1)</f>
        <v>01</v>
      </c>
      <c r="E770" t="s">
        <v>335</v>
      </c>
      <c r="F770">
        <v>183</v>
      </c>
      <c r="G770">
        <v>99</v>
      </c>
      <c r="H770">
        <v>111</v>
      </c>
      <c r="I770">
        <v>52</v>
      </c>
      <c r="J770">
        <v>52</v>
      </c>
      <c r="K770">
        <v>49</v>
      </c>
      <c r="L770">
        <v>0</v>
      </c>
      <c r="M770">
        <v>2020</v>
      </c>
      <c r="N770">
        <f>VLOOKUP(E770, '2020D'!$A$2:$G$395, 2, FALSE)</f>
        <v>210</v>
      </c>
      <c r="O770">
        <f>VLOOKUP(E770, '2020D'!$A$2:$G$355, 3, FALSE)</f>
        <v>27835</v>
      </c>
      <c r="P770">
        <f>_2020[[#This Row],[最低排名]]-_2020[[#This Row],[同分人数]]+1</f>
        <v>27626</v>
      </c>
      <c r="Q770">
        <f>IF(O770&gt;=开始!$B$6, 1, 0)</f>
        <v>1</v>
      </c>
      <c r="R770">
        <f>_2020[[#This Row],[最低排名]]-开始!$B$6</f>
        <v>27835</v>
      </c>
    </row>
    <row r="771" spans="1:18">
      <c r="A771">
        <v>59402</v>
      </c>
      <c r="B771" t="s">
        <v>934</v>
      </c>
      <c r="C771" t="str">
        <f t="shared" si="24"/>
        <v>南昌航大</v>
      </c>
      <c r="D771" t="str">
        <f t="shared" si="25"/>
        <v>02</v>
      </c>
      <c r="E771" t="s">
        <v>335</v>
      </c>
      <c r="F771">
        <v>179</v>
      </c>
      <c r="G771">
        <v>96</v>
      </c>
      <c r="H771">
        <v>82</v>
      </c>
      <c r="I771">
        <v>67</v>
      </c>
      <c r="J771">
        <v>64</v>
      </c>
      <c r="K771">
        <v>55</v>
      </c>
      <c r="L771">
        <v>0</v>
      </c>
      <c r="M771">
        <v>2020</v>
      </c>
      <c r="N771">
        <f>VLOOKUP(E771, '2020D'!$A$2:$G$395, 2, FALSE)</f>
        <v>210</v>
      </c>
      <c r="O771">
        <f>VLOOKUP(E771, '2020D'!$A$2:$G$355, 3, FALSE)</f>
        <v>27835</v>
      </c>
      <c r="P771">
        <f>_2020[[#This Row],[最低排名]]-_2020[[#This Row],[同分人数]]+1</f>
        <v>27626</v>
      </c>
      <c r="Q771">
        <f>IF(O771&gt;=开始!$B$6, 1, 0)</f>
        <v>1</v>
      </c>
      <c r="R771">
        <f>_2020[[#This Row],[最低排名]]-开始!$B$6</f>
        <v>27835</v>
      </c>
    </row>
    <row r="772" spans="1:18">
      <c r="A772">
        <v>59403</v>
      </c>
      <c r="B772" t="s">
        <v>935</v>
      </c>
      <c r="C772" t="str">
        <f t="shared" si="24"/>
        <v>南昌航大</v>
      </c>
      <c r="D772" t="str">
        <f t="shared" si="25"/>
        <v>03</v>
      </c>
      <c r="E772" t="s">
        <v>440</v>
      </c>
      <c r="F772">
        <v>193</v>
      </c>
      <c r="G772">
        <v>104</v>
      </c>
      <c r="H772">
        <v>67</v>
      </c>
      <c r="I772">
        <v>70</v>
      </c>
      <c r="J772">
        <v>55</v>
      </c>
      <c r="K772">
        <v>52</v>
      </c>
      <c r="L772">
        <v>0</v>
      </c>
      <c r="M772">
        <v>2020</v>
      </c>
      <c r="N772">
        <f>VLOOKUP(E772, '2020D'!$A$2:$G$395, 2, FALSE)</f>
        <v>217</v>
      </c>
      <c r="O772">
        <f>VLOOKUP(E772, '2020D'!$A$2:$G$355, 3, FALSE)</f>
        <v>29881</v>
      </c>
      <c r="P772">
        <f>_2020[[#This Row],[最低排名]]-_2020[[#This Row],[同分人数]]+1</f>
        <v>29665</v>
      </c>
      <c r="Q772">
        <f>IF(O772&gt;=开始!$B$6, 1, 0)</f>
        <v>1</v>
      </c>
      <c r="R772">
        <f>_2020[[#This Row],[最低排名]]-开始!$B$6</f>
        <v>29881</v>
      </c>
    </row>
    <row r="773" spans="1:18">
      <c r="A773">
        <v>59404</v>
      </c>
      <c r="B773" t="s">
        <v>1586</v>
      </c>
      <c r="C773" t="str">
        <f t="shared" si="24"/>
        <v>南昌航大</v>
      </c>
      <c r="D773" t="str">
        <f t="shared" si="25"/>
        <v>04</v>
      </c>
      <c r="E773" t="s">
        <v>1548</v>
      </c>
      <c r="F773">
        <v>173</v>
      </c>
      <c r="G773">
        <v>89</v>
      </c>
      <c r="H773">
        <v>86</v>
      </c>
      <c r="I773">
        <v>52</v>
      </c>
      <c r="J773">
        <v>46</v>
      </c>
      <c r="K773">
        <v>46</v>
      </c>
      <c r="L773">
        <v>0</v>
      </c>
      <c r="M773">
        <v>2020</v>
      </c>
      <c r="N773">
        <f>VLOOKUP(E773, '2020D'!$A$2:$G$395, 2, FALSE)</f>
        <v>184</v>
      </c>
      <c r="O773">
        <f>VLOOKUP(E773, '2020D'!$A$2:$G$355, 3, FALSE)</f>
        <v>36005</v>
      </c>
      <c r="P773">
        <f>_2020[[#This Row],[最低排名]]-_2020[[#This Row],[同分人数]]+1</f>
        <v>35822</v>
      </c>
      <c r="Q773">
        <f>IF(O773&gt;=开始!$B$6, 1, 0)</f>
        <v>1</v>
      </c>
      <c r="R773">
        <f>_2020[[#This Row],[最低排名]]-开始!$B$6</f>
        <v>36005</v>
      </c>
    </row>
    <row r="774" spans="1:18">
      <c r="A774">
        <v>59405</v>
      </c>
      <c r="B774" t="s">
        <v>1669</v>
      </c>
      <c r="C774" t="str">
        <f t="shared" si="24"/>
        <v>南昌航大</v>
      </c>
      <c r="D774" t="str">
        <f t="shared" si="25"/>
        <v>05</v>
      </c>
      <c r="E774" t="s">
        <v>387</v>
      </c>
      <c r="F774">
        <v>207</v>
      </c>
      <c r="G774">
        <v>107</v>
      </c>
      <c r="H774">
        <v>83</v>
      </c>
      <c r="I774">
        <v>55</v>
      </c>
      <c r="J774">
        <v>52</v>
      </c>
      <c r="K774">
        <v>49</v>
      </c>
      <c r="L774">
        <v>0</v>
      </c>
      <c r="M774">
        <v>2020</v>
      </c>
      <c r="N774">
        <f>VLOOKUP(E774, '2020D'!$A$2:$G$395, 2, FALSE)</f>
        <v>204</v>
      </c>
      <c r="O774">
        <f>VLOOKUP(E774, '2020D'!$A$2:$G$355, 3, FALSE)</f>
        <v>28039</v>
      </c>
      <c r="P774">
        <f>_2020[[#This Row],[最低排名]]-_2020[[#This Row],[同分人数]]+1</f>
        <v>27836</v>
      </c>
      <c r="Q774">
        <f>IF(O774&gt;=开始!$B$6, 1, 0)</f>
        <v>1</v>
      </c>
      <c r="R774">
        <f>_2020[[#This Row],[最低排名]]-开始!$B$6</f>
        <v>28039</v>
      </c>
    </row>
    <row r="775" spans="1:18">
      <c r="A775">
        <v>59406</v>
      </c>
      <c r="B775" t="s">
        <v>1799</v>
      </c>
      <c r="C775" t="str">
        <f t="shared" si="24"/>
        <v>南昌航大</v>
      </c>
      <c r="D775" t="str">
        <f t="shared" si="25"/>
        <v>06</v>
      </c>
      <c r="E775" t="s">
        <v>560</v>
      </c>
      <c r="F775">
        <v>200</v>
      </c>
      <c r="G775">
        <v>108</v>
      </c>
      <c r="H775">
        <v>93</v>
      </c>
      <c r="I775">
        <v>55</v>
      </c>
      <c r="J775">
        <v>55</v>
      </c>
      <c r="K775">
        <v>46</v>
      </c>
      <c r="L775">
        <v>0</v>
      </c>
      <c r="M775">
        <v>2020</v>
      </c>
      <c r="N775">
        <f>VLOOKUP(E775, '2020D'!$A$2:$G$395, 2, FALSE)</f>
        <v>217</v>
      </c>
      <c r="O775">
        <f>VLOOKUP(E775, '2020D'!$A$2:$G$355, 3, FALSE)</f>
        <v>27408</v>
      </c>
      <c r="P775">
        <f>_2020[[#This Row],[最低排名]]-_2020[[#This Row],[同分人数]]+1</f>
        <v>27192</v>
      </c>
      <c r="Q775">
        <f>IF(O775&gt;=开始!$B$6, 1, 0)</f>
        <v>1</v>
      </c>
      <c r="R775">
        <f>_2020[[#This Row],[最低排名]]-开始!$B$6</f>
        <v>27408</v>
      </c>
    </row>
    <row r="776" spans="1:18">
      <c r="A776">
        <v>59501</v>
      </c>
      <c r="B776" t="s">
        <v>936</v>
      </c>
      <c r="C776" t="str">
        <f t="shared" si="24"/>
        <v>江西理工</v>
      </c>
      <c r="D776" t="str">
        <f t="shared" si="25"/>
        <v>01</v>
      </c>
      <c r="E776" t="s">
        <v>485</v>
      </c>
      <c r="F776">
        <v>191</v>
      </c>
      <c r="G776">
        <v>99</v>
      </c>
      <c r="H776">
        <v>83</v>
      </c>
      <c r="I776">
        <v>61</v>
      </c>
      <c r="J776">
        <v>55</v>
      </c>
      <c r="K776">
        <v>55</v>
      </c>
      <c r="L776">
        <v>0</v>
      </c>
      <c r="M776">
        <v>2020</v>
      </c>
      <c r="N776">
        <f>VLOOKUP(E776, '2020D'!$A$2:$G$395, 2, FALSE)</f>
        <v>181</v>
      </c>
      <c r="O776">
        <f>VLOOKUP(E776, '2020D'!$A$2:$G$355, 3, FALSE)</f>
        <v>28220</v>
      </c>
      <c r="P776">
        <f>_2020[[#This Row],[最低排名]]-_2020[[#This Row],[同分人数]]+1</f>
        <v>28040</v>
      </c>
      <c r="Q776">
        <f>IF(O776&gt;=开始!$B$6, 1, 0)</f>
        <v>1</v>
      </c>
      <c r="R776">
        <f>_2020[[#This Row],[最低排名]]-开始!$B$6</f>
        <v>28220</v>
      </c>
    </row>
    <row r="777" spans="1:18">
      <c r="A777">
        <v>59502</v>
      </c>
      <c r="B777" t="s">
        <v>937</v>
      </c>
      <c r="C777" t="str">
        <f t="shared" si="24"/>
        <v>江西理工</v>
      </c>
      <c r="D777" t="str">
        <f t="shared" si="25"/>
        <v>02</v>
      </c>
      <c r="E777" t="s">
        <v>1534</v>
      </c>
      <c r="F777">
        <v>179</v>
      </c>
      <c r="G777">
        <v>90</v>
      </c>
      <c r="H777">
        <v>80</v>
      </c>
      <c r="I777">
        <v>52</v>
      </c>
      <c r="J777">
        <v>46</v>
      </c>
      <c r="K777">
        <v>43</v>
      </c>
      <c r="L777">
        <v>0</v>
      </c>
      <c r="M777">
        <v>2020</v>
      </c>
      <c r="N777">
        <f>VLOOKUP(E777, '2020D'!$A$2:$G$395, 2, FALSE)</f>
        <v>147</v>
      </c>
      <c r="O777">
        <f>VLOOKUP(E777, '2020D'!$A$2:$G$355, 3, FALSE)</f>
        <v>36437</v>
      </c>
      <c r="P777">
        <f>_2020[[#This Row],[最低排名]]-_2020[[#This Row],[同分人数]]+1</f>
        <v>36291</v>
      </c>
      <c r="Q777">
        <f>IF(O777&gt;=开始!$B$6, 1, 0)</f>
        <v>1</v>
      </c>
      <c r="R777">
        <f>_2020[[#This Row],[最低排名]]-开始!$B$6</f>
        <v>36437</v>
      </c>
    </row>
    <row r="778" spans="1:18">
      <c r="A778">
        <v>59503</v>
      </c>
      <c r="B778" t="s">
        <v>938</v>
      </c>
      <c r="C778" t="str">
        <f t="shared" si="24"/>
        <v>江西理工</v>
      </c>
      <c r="D778" t="str">
        <f t="shared" si="25"/>
        <v>03</v>
      </c>
      <c r="E778" t="s">
        <v>187</v>
      </c>
      <c r="F778">
        <v>195</v>
      </c>
      <c r="G778">
        <v>106</v>
      </c>
      <c r="H778">
        <v>100</v>
      </c>
      <c r="I778">
        <v>52</v>
      </c>
      <c r="J778">
        <v>52</v>
      </c>
      <c r="K778">
        <v>49</v>
      </c>
      <c r="L778">
        <v>0</v>
      </c>
      <c r="M778">
        <v>2020</v>
      </c>
      <c r="N778">
        <f>VLOOKUP(E778, '2020D'!$A$2:$G$395, 2, FALSE)</f>
        <v>217</v>
      </c>
      <c r="O778">
        <f>VLOOKUP(E778, '2020D'!$A$2:$G$355, 3, FALSE)</f>
        <v>27625</v>
      </c>
      <c r="P778">
        <f>_2020[[#This Row],[最低排名]]-_2020[[#This Row],[同分人数]]+1</f>
        <v>27409</v>
      </c>
      <c r="Q778">
        <f>IF(O778&gt;=开始!$B$6, 1, 0)</f>
        <v>1</v>
      </c>
      <c r="R778">
        <f>_2020[[#This Row],[最低排名]]-开始!$B$6</f>
        <v>27625</v>
      </c>
    </row>
    <row r="779" spans="1:18">
      <c r="A779">
        <v>59601</v>
      </c>
      <c r="B779" t="s">
        <v>941</v>
      </c>
      <c r="C779" t="str">
        <f t="shared" si="24"/>
        <v>景德陶瓷</v>
      </c>
      <c r="D779" t="str">
        <f t="shared" si="25"/>
        <v>01</v>
      </c>
      <c r="E779" t="s">
        <v>228</v>
      </c>
      <c r="F779">
        <v>204</v>
      </c>
      <c r="G779">
        <v>105</v>
      </c>
      <c r="H779">
        <v>70</v>
      </c>
      <c r="I779">
        <v>58</v>
      </c>
      <c r="J779">
        <v>58</v>
      </c>
      <c r="K779">
        <v>49</v>
      </c>
      <c r="L779">
        <v>0</v>
      </c>
      <c r="M779">
        <v>2020</v>
      </c>
      <c r="N779">
        <f>VLOOKUP(E779, '2020D'!$A$2:$G$395, 2, FALSE)</f>
        <v>217</v>
      </c>
      <c r="O779">
        <f>VLOOKUP(E779, '2020D'!$A$2:$G$355, 3, FALSE)</f>
        <v>29465</v>
      </c>
      <c r="P779">
        <f>_2020[[#This Row],[最低排名]]-_2020[[#This Row],[同分人数]]+1</f>
        <v>29249</v>
      </c>
      <c r="Q779">
        <f>IF(O779&gt;=开始!$B$6, 1, 0)</f>
        <v>1</v>
      </c>
      <c r="R779">
        <f>_2020[[#This Row],[最低排名]]-开始!$B$6</f>
        <v>29465</v>
      </c>
    </row>
    <row r="780" spans="1:18">
      <c r="A780">
        <v>59602</v>
      </c>
      <c r="B780" t="s">
        <v>942</v>
      </c>
      <c r="C780" t="str">
        <f t="shared" si="24"/>
        <v>景德陶瓷</v>
      </c>
      <c r="D780" t="str">
        <f t="shared" si="25"/>
        <v>02</v>
      </c>
      <c r="E780" t="s">
        <v>427</v>
      </c>
      <c r="F780">
        <v>184</v>
      </c>
      <c r="G780">
        <v>93</v>
      </c>
      <c r="H780">
        <v>77</v>
      </c>
      <c r="I780">
        <v>64</v>
      </c>
      <c r="J780">
        <v>58</v>
      </c>
      <c r="K780">
        <v>52</v>
      </c>
      <c r="L780">
        <v>0</v>
      </c>
      <c r="M780">
        <v>2020</v>
      </c>
      <c r="N780">
        <f>VLOOKUP(E780, '2020D'!$A$2:$G$395, 2, FALSE)</f>
        <v>217</v>
      </c>
      <c r="O780">
        <f>VLOOKUP(E780, '2020D'!$A$2:$G$355, 3, FALSE)</f>
        <v>30320</v>
      </c>
      <c r="P780">
        <f>_2020[[#This Row],[最低排名]]-_2020[[#This Row],[同分人数]]+1</f>
        <v>30104</v>
      </c>
      <c r="Q780">
        <f>IF(O780&gt;=开始!$B$6, 1, 0)</f>
        <v>1</v>
      </c>
      <c r="R780">
        <f>_2020[[#This Row],[最低排名]]-开始!$B$6</f>
        <v>30320</v>
      </c>
    </row>
    <row r="781" spans="1:18">
      <c r="A781">
        <v>59603</v>
      </c>
      <c r="B781" t="s">
        <v>943</v>
      </c>
      <c r="C781" t="str">
        <f t="shared" si="24"/>
        <v>景德陶瓷</v>
      </c>
      <c r="D781" t="str">
        <f t="shared" si="25"/>
        <v>03</v>
      </c>
      <c r="E781" t="s">
        <v>1629</v>
      </c>
      <c r="M781">
        <v>2020</v>
      </c>
      <c r="N781" t="e">
        <f>VLOOKUP(E781, '2020D'!$A$2:$G$395, 2, FALSE)</f>
        <v>#N/A</v>
      </c>
      <c r="O781" t="e">
        <f>VLOOKUP(E781, '2020D'!$A$2:$G$355, 3, FALSE)</f>
        <v>#N/A</v>
      </c>
      <c r="P781" t="e">
        <f>_2020[[#This Row],[最低排名]]-_2020[[#This Row],[同分人数]]+1</f>
        <v>#N/A</v>
      </c>
      <c r="Q781" t="e">
        <f>IF(O781&gt;=开始!$B$6, 1, 0)</f>
        <v>#N/A</v>
      </c>
      <c r="R781" t="e">
        <f>_2020[[#This Row],[最低排名]]-开始!$B$6</f>
        <v>#N/A</v>
      </c>
    </row>
    <row r="782" spans="1:18">
      <c r="A782">
        <v>59604</v>
      </c>
      <c r="B782" t="s">
        <v>1670</v>
      </c>
      <c r="C782" t="str">
        <f t="shared" si="24"/>
        <v>景德陶瓷</v>
      </c>
      <c r="D782" t="str">
        <f t="shared" si="25"/>
        <v>04</v>
      </c>
      <c r="E782" t="s">
        <v>363</v>
      </c>
      <c r="F782">
        <v>195</v>
      </c>
      <c r="G782">
        <v>99</v>
      </c>
      <c r="H782">
        <v>82</v>
      </c>
      <c r="I782">
        <v>61</v>
      </c>
      <c r="J782">
        <v>49</v>
      </c>
      <c r="K782">
        <v>49</v>
      </c>
      <c r="L782">
        <v>0</v>
      </c>
      <c r="M782">
        <v>2020</v>
      </c>
      <c r="N782">
        <f>VLOOKUP(E782, '2020D'!$A$2:$G$395, 2, FALSE)</f>
        <v>222</v>
      </c>
      <c r="O782">
        <f>VLOOKUP(E782, '2020D'!$A$2:$G$355, 3, FALSE)</f>
        <v>30103</v>
      </c>
      <c r="P782">
        <f>_2020[[#This Row],[最低排名]]-_2020[[#This Row],[同分人数]]+1</f>
        <v>29882</v>
      </c>
      <c r="Q782">
        <f>IF(O782&gt;=开始!$B$6, 1, 0)</f>
        <v>1</v>
      </c>
      <c r="R782">
        <f>_2020[[#This Row],[最低排名]]-开始!$B$6</f>
        <v>30103</v>
      </c>
    </row>
    <row r="783" spans="1:18">
      <c r="A783">
        <v>59701</v>
      </c>
      <c r="B783" t="s">
        <v>944</v>
      </c>
      <c r="C783" t="str">
        <f t="shared" si="24"/>
        <v>江西农大</v>
      </c>
      <c r="D783" t="str">
        <f t="shared" si="25"/>
        <v>01</v>
      </c>
      <c r="E783" t="s">
        <v>309</v>
      </c>
      <c r="F783">
        <v>191</v>
      </c>
      <c r="G783">
        <v>102</v>
      </c>
      <c r="H783">
        <v>92</v>
      </c>
      <c r="I783">
        <v>55</v>
      </c>
      <c r="J783">
        <v>55</v>
      </c>
      <c r="K783">
        <v>49</v>
      </c>
      <c r="L783">
        <v>0</v>
      </c>
      <c r="M783">
        <v>2020</v>
      </c>
      <c r="N783">
        <f>VLOOKUP(E783, '2020D'!$A$2:$G$395, 2, FALSE)</f>
        <v>194</v>
      </c>
      <c r="O783">
        <f>VLOOKUP(E783, '2020D'!$A$2:$G$355, 3, FALSE)</f>
        <v>28823</v>
      </c>
      <c r="P783">
        <f>_2020[[#This Row],[最低排名]]-_2020[[#This Row],[同分人数]]+1</f>
        <v>28630</v>
      </c>
      <c r="Q783">
        <f>IF(O783&gt;=开始!$B$6, 1, 0)</f>
        <v>1</v>
      </c>
      <c r="R783">
        <f>_2020[[#This Row],[最低排名]]-开始!$B$6</f>
        <v>28823</v>
      </c>
    </row>
    <row r="784" spans="1:18">
      <c r="A784">
        <v>59702</v>
      </c>
      <c r="B784" t="s">
        <v>945</v>
      </c>
      <c r="C784" t="str">
        <f t="shared" si="24"/>
        <v>江西农大</v>
      </c>
      <c r="D784" t="str">
        <f t="shared" si="25"/>
        <v>02</v>
      </c>
      <c r="E784" t="s">
        <v>198</v>
      </c>
      <c r="F784">
        <v>187</v>
      </c>
      <c r="G784">
        <v>98</v>
      </c>
      <c r="H784">
        <v>53</v>
      </c>
      <c r="I784">
        <v>67</v>
      </c>
      <c r="J784">
        <v>52</v>
      </c>
      <c r="K784">
        <v>46</v>
      </c>
      <c r="L784">
        <v>0</v>
      </c>
      <c r="M784">
        <v>2020</v>
      </c>
      <c r="N784">
        <f>VLOOKUP(E784, '2020D'!$A$2:$G$395, 2, FALSE)</f>
        <v>198</v>
      </c>
      <c r="O784">
        <f>VLOOKUP(E784, '2020D'!$A$2:$G$355, 3, FALSE)</f>
        <v>35656</v>
      </c>
      <c r="P784">
        <f>_2020[[#This Row],[最低排名]]-_2020[[#This Row],[同分人数]]+1</f>
        <v>35459</v>
      </c>
      <c r="Q784">
        <f>IF(O784&gt;=开始!$B$6, 1, 0)</f>
        <v>1</v>
      </c>
      <c r="R784">
        <f>_2020[[#This Row],[最低排名]]-开始!$B$6</f>
        <v>35656</v>
      </c>
    </row>
    <row r="785" spans="1:18">
      <c r="A785">
        <v>59703</v>
      </c>
      <c r="B785" t="s">
        <v>946</v>
      </c>
      <c r="C785" t="str">
        <f t="shared" si="24"/>
        <v>江西农大</v>
      </c>
      <c r="D785" t="str">
        <f t="shared" si="25"/>
        <v>03</v>
      </c>
      <c r="E785" t="s">
        <v>232</v>
      </c>
      <c r="F785">
        <v>223</v>
      </c>
      <c r="G785">
        <v>117</v>
      </c>
      <c r="H785">
        <v>80</v>
      </c>
      <c r="I785">
        <v>46</v>
      </c>
      <c r="J785">
        <v>46</v>
      </c>
      <c r="K785">
        <v>43</v>
      </c>
      <c r="L785">
        <v>0</v>
      </c>
      <c r="M785">
        <v>2020</v>
      </c>
      <c r="N785">
        <f>VLOOKUP(E785, '2020D'!$A$2:$G$395, 2, FALSE)</f>
        <v>199</v>
      </c>
      <c r="O785">
        <f>VLOOKUP(E785, '2020D'!$A$2:$G$355, 3, FALSE)</f>
        <v>29664</v>
      </c>
      <c r="P785">
        <f>_2020[[#This Row],[最低排名]]-_2020[[#This Row],[同分人数]]+1</f>
        <v>29466</v>
      </c>
      <c r="Q785">
        <f>IF(O785&gt;=开始!$B$6, 1, 0)</f>
        <v>1</v>
      </c>
      <c r="R785">
        <f>_2020[[#This Row],[最低排名]]-开始!$B$6</f>
        <v>29664</v>
      </c>
    </row>
    <row r="786" spans="1:18">
      <c r="A786">
        <v>59801</v>
      </c>
      <c r="B786" t="s">
        <v>950</v>
      </c>
      <c r="C786" t="str">
        <f t="shared" si="24"/>
        <v>江西中医</v>
      </c>
      <c r="D786" t="str">
        <f t="shared" si="25"/>
        <v>01</v>
      </c>
      <c r="E786" t="s">
        <v>372</v>
      </c>
      <c r="F786">
        <v>216</v>
      </c>
      <c r="G786">
        <v>116</v>
      </c>
      <c r="H786">
        <v>98</v>
      </c>
      <c r="I786">
        <v>55</v>
      </c>
      <c r="J786">
        <v>55</v>
      </c>
      <c r="K786">
        <v>52</v>
      </c>
      <c r="L786">
        <v>0</v>
      </c>
      <c r="M786">
        <v>2020</v>
      </c>
      <c r="N786">
        <f>VLOOKUP(E786, '2020D'!$A$2:$G$395, 2, FALSE)</f>
        <v>260</v>
      </c>
      <c r="O786">
        <f>VLOOKUP(E786, '2020D'!$A$2:$G$355, 3, FALSE)</f>
        <v>21359</v>
      </c>
      <c r="P786">
        <f>_2020[[#This Row],[最低排名]]-_2020[[#This Row],[同分人数]]+1</f>
        <v>21100</v>
      </c>
      <c r="Q786">
        <f>IF(O786&gt;=开始!$B$6, 1, 0)</f>
        <v>1</v>
      </c>
      <c r="R786">
        <f>_2020[[#This Row],[最低排名]]-开始!$B$6</f>
        <v>21359</v>
      </c>
    </row>
    <row r="787" spans="1:18">
      <c r="A787">
        <v>59802</v>
      </c>
      <c r="B787" t="s">
        <v>951</v>
      </c>
      <c r="C787" t="str">
        <f t="shared" si="24"/>
        <v>江西中医</v>
      </c>
      <c r="D787" t="str">
        <f t="shared" si="25"/>
        <v>02</v>
      </c>
      <c r="E787" t="s">
        <v>180</v>
      </c>
      <c r="F787">
        <v>195</v>
      </c>
      <c r="G787">
        <v>104</v>
      </c>
      <c r="H787">
        <v>105</v>
      </c>
      <c r="I787">
        <v>52</v>
      </c>
      <c r="J787">
        <v>52</v>
      </c>
      <c r="K787">
        <v>46</v>
      </c>
      <c r="L787">
        <v>0</v>
      </c>
      <c r="M787">
        <v>2020</v>
      </c>
      <c r="N787">
        <f>VLOOKUP(E787, '2020D'!$A$2:$G$395, 2, FALSE)</f>
        <v>203</v>
      </c>
      <c r="O787">
        <f>VLOOKUP(E787, '2020D'!$A$2:$G$355, 3, FALSE)</f>
        <v>27191</v>
      </c>
      <c r="P787">
        <f>_2020[[#This Row],[最低排名]]-_2020[[#This Row],[同分人数]]+1</f>
        <v>26989</v>
      </c>
      <c r="Q787">
        <f>IF(O787&gt;=开始!$B$6, 1, 0)</f>
        <v>1</v>
      </c>
      <c r="R787">
        <f>_2020[[#This Row],[最低排名]]-开始!$B$6</f>
        <v>27191</v>
      </c>
    </row>
    <row r="788" spans="1:18">
      <c r="A788">
        <v>59803</v>
      </c>
      <c r="B788" t="s">
        <v>1587</v>
      </c>
      <c r="C788" t="str">
        <f t="shared" si="24"/>
        <v>江西中医</v>
      </c>
      <c r="D788" t="str">
        <f t="shared" si="25"/>
        <v>03</v>
      </c>
      <c r="E788" t="s">
        <v>180</v>
      </c>
      <c r="F788">
        <v>207</v>
      </c>
      <c r="G788">
        <v>105</v>
      </c>
      <c r="H788">
        <v>90</v>
      </c>
      <c r="I788">
        <v>52</v>
      </c>
      <c r="J788">
        <v>52</v>
      </c>
      <c r="K788">
        <v>49</v>
      </c>
      <c r="L788">
        <v>0</v>
      </c>
      <c r="M788">
        <v>2020</v>
      </c>
      <c r="N788">
        <f>VLOOKUP(E788, '2020D'!$A$2:$G$395, 2, FALSE)</f>
        <v>203</v>
      </c>
      <c r="O788">
        <f>VLOOKUP(E788, '2020D'!$A$2:$G$355, 3, FALSE)</f>
        <v>27191</v>
      </c>
      <c r="P788">
        <f>_2020[[#This Row],[最低排名]]-_2020[[#This Row],[同分人数]]+1</f>
        <v>26989</v>
      </c>
      <c r="Q788">
        <f>IF(O788&gt;=开始!$B$6, 1, 0)</f>
        <v>1</v>
      </c>
      <c r="R788">
        <f>_2020[[#This Row],[最低排名]]-开始!$B$6</f>
        <v>27191</v>
      </c>
    </row>
    <row r="789" spans="1:18">
      <c r="A789">
        <v>59901</v>
      </c>
      <c r="B789" t="s">
        <v>952</v>
      </c>
      <c r="C789" t="str">
        <f t="shared" si="24"/>
        <v>赣南医学</v>
      </c>
      <c r="D789" t="str">
        <f t="shared" si="25"/>
        <v>01</v>
      </c>
      <c r="E789" t="s">
        <v>228</v>
      </c>
      <c r="F789">
        <v>192</v>
      </c>
      <c r="G789">
        <v>101</v>
      </c>
      <c r="H789">
        <v>79</v>
      </c>
      <c r="I789">
        <v>64</v>
      </c>
      <c r="J789">
        <v>55</v>
      </c>
      <c r="K789">
        <v>49</v>
      </c>
      <c r="L789">
        <v>0</v>
      </c>
      <c r="M789">
        <v>2020</v>
      </c>
      <c r="N789">
        <f>VLOOKUP(E789, '2020D'!$A$2:$G$395, 2, FALSE)</f>
        <v>217</v>
      </c>
      <c r="O789">
        <f>VLOOKUP(E789, '2020D'!$A$2:$G$355, 3, FALSE)</f>
        <v>29465</v>
      </c>
      <c r="P789">
        <f>_2020[[#This Row],[最低排名]]-_2020[[#This Row],[同分人数]]+1</f>
        <v>29249</v>
      </c>
      <c r="Q789">
        <f>IF(O789&gt;=开始!$B$6, 1, 0)</f>
        <v>1</v>
      </c>
      <c r="R789">
        <f>_2020[[#This Row],[最低排名]]-开始!$B$6</f>
        <v>29465</v>
      </c>
    </row>
    <row r="790" spans="1:18">
      <c r="A790">
        <v>59902</v>
      </c>
      <c r="B790" t="s">
        <v>953</v>
      </c>
      <c r="C790" t="str">
        <f t="shared" si="24"/>
        <v>赣南医学</v>
      </c>
      <c r="D790" t="str">
        <f t="shared" si="25"/>
        <v>02</v>
      </c>
      <c r="E790" t="s">
        <v>228</v>
      </c>
      <c r="F790">
        <v>197</v>
      </c>
      <c r="G790">
        <v>99</v>
      </c>
      <c r="H790">
        <v>86</v>
      </c>
      <c r="I790">
        <v>58</v>
      </c>
      <c r="J790">
        <v>52</v>
      </c>
      <c r="K790">
        <v>46</v>
      </c>
      <c r="L790">
        <v>0</v>
      </c>
      <c r="M790">
        <v>2020</v>
      </c>
      <c r="N790">
        <f>VLOOKUP(E790, '2020D'!$A$2:$G$395, 2, FALSE)</f>
        <v>217</v>
      </c>
      <c r="O790">
        <f>VLOOKUP(E790, '2020D'!$A$2:$G$355, 3, FALSE)</f>
        <v>29465</v>
      </c>
      <c r="P790">
        <f>_2020[[#This Row],[最低排名]]-_2020[[#This Row],[同分人数]]+1</f>
        <v>29249</v>
      </c>
      <c r="Q790">
        <f>IF(O790&gt;=开始!$B$6, 1, 0)</f>
        <v>1</v>
      </c>
      <c r="R790">
        <f>_2020[[#This Row],[最低排名]]-开始!$B$6</f>
        <v>29465</v>
      </c>
    </row>
    <row r="791" spans="1:18">
      <c r="A791">
        <v>60001</v>
      </c>
      <c r="B791" t="s">
        <v>955</v>
      </c>
      <c r="C791" t="str">
        <f t="shared" si="24"/>
        <v>江西师大</v>
      </c>
      <c r="D791" t="str">
        <f t="shared" si="25"/>
        <v>01</v>
      </c>
      <c r="E791" t="s">
        <v>162</v>
      </c>
      <c r="F791">
        <v>211</v>
      </c>
      <c r="G791">
        <v>107</v>
      </c>
      <c r="H791">
        <v>99</v>
      </c>
      <c r="I791">
        <v>61</v>
      </c>
      <c r="J791">
        <v>52</v>
      </c>
      <c r="K791">
        <v>52</v>
      </c>
      <c r="L791">
        <v>0</v>
      </c>
      <c r="M791">
        <v>2020</v>
      </c>
      <c r="N791">
        <f>VLOOKUP(E791, '2020D'!$A$2:$G$395, 2, FALSE)</f>
        <v>218</v>
      </c>
      <c r="O791">
        <f>VLOOKUP(E791, '2020D'!$A$2:$G$355, 3, FALSE)</f>
        <v>21577</v>
      </c>
      <c r="P791">
        <f>_2020[[#This Row],[最低排名]]-_2020[[#This Row],[同分人数]]+1</f>
        <v>21360</v>
      </c>
      <c r="Q791">
        <f>IF(O791&gt;=开始!$B$6, 1, 0)</f>
        <v>1</v>
      </c>
      <c r="R791">
        <f>_2020[[#This Row],[最低排名]]-开始!$B$6</f>
        <v>21577</v>
      </c>
    </row>
    <row r="792" spans="1:18">
      <c r="A792">
        <v>60002</v>
      </c>
      <c r="B792" t="s">
        <v>956</v>
      </c>
      <c r="C792" t="str">
        <f t="shared" si="24"/>
        <v>江西师大</v>
      </c>
      <c r="D792" t="str">
        <f t="shared" si="25"/>
        <v>02</v>
      </c>
      <c r="E792" t="s">
        <v>152</v>
      </c>
      <c r="F792">
        <v>188</v>
      </c>
      <c r="G792">
        <v>96</v>
      </c>
      <c r="H792">
        <v>105</v>
      </c>
      <c r="I792">
        <v>70</v>
      </c>
      <c r="J792">
        <v>67</v>
      </c>
      <c r="K792">
        <v>61</v>
      </c>
      <c r="L792">
        <v>0</v>
      </c>
      <c r="M792">
        <v>2020</v>
      </c>
      <c r="N792">
        <f>VLOOKUP(E792, '2020D'!$A$2:$G$395, 2, FALSE)</f>
        <v>238</v>
      </c>
      <c r="O792">
        <f>VLOOKUP(E792, '2020D'!$A$2:$G$355, 3, FALSE)</f>
        <v>17678</v>
      </c>
      <c r="P792">
        <f>_2020[[#This Row],[最低排名]]-_2020[[#This Row],[同分人数]]+1</f>
        <v>17441</v>
      </c>
      <c r="Q792">
        <f>IF(O792&gt;=开始!$B$6, 1, 0)</f>
        <v>1</v>
      </c>
      <c r="R792">
        <f>_2020[[#This Row],[最低排名]]-开始!$B$6</f>
        <v>17678</v>
      </c>
    </row>
    <row r="793" spans="1:18">
      <c r="A793">
        <v>60101</v>
      </c>
      <c r="B793" t="s">
        <v>961</v>
      </c>
      <c r="C793" t="str">
        <f t="shared" si="24"/>
        <v>上饶师院</v>
      </c>
      <c r="D793" t="str">
        <f t="shared" si="25"/>
        <v>01</v>
      </c>
      <c r="E793" t="s">
        <v>485</v>
      </c>
      <c r="F793">
        <v>196</v>
      </c>
      <c r="G793">
        <v>101</v>
      </c>
      <c r="H793">
        <v>69</v>
      </c>
      <c r="I793">
        <v>64</v>
      </c>
      <c r="J793">
        <v>61</v>
      </c>
      <c r="K793">
        <v>55</v>
      </c>
      <c r="L793">
        <v>0</v>
      </c>
      <c r="M793">
        <v>2020</v>
      </c>
      <c r="N793">
        <f>VLOOKUP(E793, '2020D'!$A$2:$G$395, 2, FALSE)</f>
        <v>181</v>
      </c>
      <c r="O793">
        <f>VLOOKUP(E793, '2020D'!$A$2:$G$355, 3, FALSE)</f>
        <v>28220</v>
      </c>
      <c r="P793">
        <f>_2020[[#This Row],[最低排名]]-_2020[[#This Row],[同分人数]]+1</f>
        <v>28040</v>
      </c>
      <c r="Q793">
        <f>IF(O793&gt;=开始!$B$6, 1, 0)</f>
        <v>1</v>
      </c>
      <c r="R793">
        <f>_2020[[#This Row],[最低排名]]-开始!$B$6</f>
        <v>28220</v>
      </c>
    </row>
    <row r="794" spans="1:18">
      <c r="A794">
        <v>60102</v>
      </c>
      <c r="B794" t="s">
        <v>962</v>
      </c>
      <c r="C794" t="str">
        <f t="shared" si="24"/>
        <v>上饶师院</v>
      </c>
      <c r="D794" t="str">
        <f t="shared" si="25"/>
        <v>02</v>
      </c>
      <c r="E794" t="s">
        <v>230</v>
      </c>
      <c r="F794">
        <v>192</v>
      </c>
      <c r="G794">
        <v>100</v>
      </c>
      <c r="H794">
        <v>68</v>
      </c>
      <c r="I794">
        <v>67</v>
      </c>
      <c r="J794">
        <v>67</v>
      </c>
      <c r="K794">
        <v>49</v>
      </c>
      <c r="L794">
        <v>0</v>
      </c>
      <c r="M794">
        <v>2020</v>
      </c>
      <c r="N794">
        <f>VLOOKUP(E794, '2020D'!$A$2:$G$395, 2, FALSE)</f>
        <v>191</v>
      </c>
      <c r="O794">
        <f>VLOOKUP(E794, '2020D'!$A$2:$G$355, 3, FALSE)</f>
        <v>28629</v>
      </c>
      <c r="P794">
        <f>_2020[[#This Row],[最低排名]]-_2020[[#This Row],[同分人数]]+1</f>
        <v>28439</v>
      </c>
      <c r="Q794">
        <f>IF(O794&gt;=开始!$B$6, 1, 0)</f>
        <v>1</v>
      </c>
      <c r="R794">
        <f>_2020[[#This Row],[最低排名]]-开始!$B$6</f>
        <v>28629</v>
      </c>
    </row>
    <row r="795" spans="1:18">
      <c r="A795">
        <v>60201</v>
      </c>
      <c r="B795" t="s">
        <v>963</v>
      </c>
      <c r="C795" t="str">
        <f t="shared" si="24"/>
        <v>宜春学院</v>
      </c>
      <c r="D795" t="str">
        <f t="shared" si="25"/>
        <v>01</v>
      </c>
      <c r="E795" t="s">
        <v>50</v>
      </c>
      <c r="F795">
        <v>200</v>
      </c>
      <c r="G795">
        <v>105</v>
      </c>
      <c r="H795">
        <v>75</v>
      </c>
      <c r="I795">
        <v>58</v>
      </c>
      <c r="J795">
        <v>52</v>
      </c>
      <c r="K795">
        <v>46</v>
      </c>
      <c r="L795">
        <v>0</v>
      </c>
      <c r="M795">
        <v>2020</v>
      </c>
      <c r="N795">
        <f>VLOOKUP(E795, '2020D'!$A$2:$G$395, 2, FALSE)</f>
        <v>179</v>
      </c>
      <c r="O795">
        <f>VLOOKUP(E795, '2020D'!$A$2:$G$355, 3, FALSE)</f>
        <v>31075</v>
      </c>
      <c r="P795">
        <f>_2020[[#This Row],[最低排名]]-_2020[[#This Row],[同分人数]]+1</f>
        <v>30897</v>
      </c>
      <c r="Q795">
        <f>IF(O795&gt;=开始!$B$6, 1, 0)</f>
        <v>1</v>
      </c>
      <c r="R795">
        <f>_2020[[#This Row],[最低排名]]-开始!$B$6</f>
        <v>31075</v>
      </c>
    </row>
    <row r="796" spans="1:18">
      <c r="A796">
        <v>60202</v>
      </c>
      <c r="B796" t="s">
        <v>964</v>
      </c>
      <c r="C796" t="str">
        <f t="shared" si="24"/>
        <v>宜春学院</v>
      </c>
      <c r="D796" t="str">
        <f t="shared" si="25"/>
        <v>02</v>
      </c>
      <c r="E796" t="s">
        <v>223</v>
      </c>
      <c r="F796">
        <v>196</v>
      </c>
      <c r="G796">
        <v>102</v>
      </c>
      <c r="H796">
        <v>50</v>
      </c>
      <c r="I796">
        <v>61</v>
      </c>
      <c r="J796">
        <v>52</v>
      </c>
      <c r="K796">
        <v>49</v>
      </c>
      <c r="L796">
        <v>0</v>
      </c>
      <c r="M796">
        <v>2020</v>
      </c>
      <c r="N796">
        <f>VLOOKUP(E796, '2020D'!$A$2:$G$395, 2, FALSE)</f>
        <v>171</v>
      </c>
      <c r="O796">
        <f>VLOOKUP(E796, '2020D'!$A$2:$G$355, 3, FALSE)</f>
        <v>35116</v>
      </c>
      <c r="P796">
        <f>_2020[[#This Row],[最低排名]]-_2020[[#This Row],[同分人数]]+1</f>
        <v>34946</v>
      </c>
      <c r="Q796">
        <f>IF(O796&gt;=开始!$B$6, 1, 0)</f>
        <v>1</v>
      </c>
      <c r="R796">
        <f>_2020[[#This Row],[最低排名]]-开始!$B$6</f>
        <v>35116</v>
      </c>
    </row>
    <row r="797" spans="1:18">
      <c r="A797">
        <v>60203</v>
      </c>
      <c r="B797" t="s">
        <v>965</v>
      </c>
      <c r="C797" t="str">
        <f t="shared" si="24"/>
        <v>宜春学院</v>
      </c>
      <c r="D797" t="str">
        <f t="shared" si="25"/>
        <v>03</v>
      </c>
      <c r="E797" t="s">
        <v>398</v>
      </c>
      <c r="F797">
        <v>178</v>
      </c>
      <c r="G797">
        <v>95</v>
      </c>
      <c r="H797">
        <v>81</v>
      </c>
      <c r="I797">
        <v>64</v>
      </c>
      <c r="J797">
        <v>58</v>
      </c>
      <c r="K797">
        <v>52</v>
      </c>
      <c r="L797">
        <v>0</v>
      </c>
      <c r="M797">
        <v>2020</v>
      </c>
      <c r="N797">
        <f>VLOOKUP(E797, '2020D'!$A$2:$G$395, 2, FALSE)</f>
        <v>203</v>
      </c>
      <c r="O797">
        <f>VLOOKUP(E797, '2020D'!$A$2:$G$355, 3, FALSE)</f>
        <v>30723</v>
      </c>
      <c r="P797">
        <f>_2020[[#This Row],[最低排名]]-_2020[[#This Row],[同分人数]]+1</f>
        <v>30521</v>
      </c>
      <c r="Q797">
        <f>IF(O797&gt;=开始!$B$6, 1, 0)</f>
        <v>1</v>
      </c>
      <c r="R797">
        <f>_2020[[#This Row],[最低排名]]-开始!$B$6</f>
        <v>30723</v>
      </c>
    </row>
    <row r="798" spans="1:18">
      <c r="A798">
        <v>60204</v>
      </c>
      <c r="B798" t="s">
        <v>966</v>
      </c>
      <c r="C798" t="str">
        <f t="shared" si="24"/>
        <v>宜春学院</v>
      </c>
      <c r="D798" t="str">
        <f t="shared" si="25"/>
        <v>04</v>
      </c>
      <c r="E798" t="s">
        <v>363</v>
      </c>
      <c r="F798">
        <v>182</v>
      </c>
      <c r="G798">
        <v>96</v>
      </c>
      <c r="H798">
        <v>98</v>
      </c>
      <c r="I798">
        <v>55</v>
      </c>
      <c r="J798">
        <v>55</v>
      </c>
      <c r="K798">
        <v>46</v>
      </c>
      <c r="L798">
        <v>0</v>
      </c>
      <c r="M798">
        <v>2020</v>
      </c>
      <c r="N798">
        <f>VLOOKUP(E798, '2020D'!$A$2:$G$395, 2, FALSE)</f>
        <v>222</v>
      </c>
      <c r="O798">
        <f>VLOOKUP(E798, '2020D'!$A$2:$G$355, 3, FALSE)</f>
        <v>30103</v>
      </c>
      <c r="P798">
        <f>_2020[[#This Row],[最低排名]]-_2020[[#This Row],[同分人数]]+1</f>
        <v>29882</v>
      </c>
      <c r="Q798">
        <f>IF(O798&gt;=开始!$B$6, 1, 0)</f>
        <v>1</v>
      </c>
      <c r="R798">
        <f>_2020[[#This Row],[最低排名]]-开始!$B$6</f>
        <v>30103</v>
      </c>
    </row>
    <row r="799" spans="1:18">
      <c r="A799">
        <v>60301</v>
      </c>
      <c r="B799" t="s">
        <v>967</v>
      </c>
      <c r="C799" t="str">
        <f t="shared" si="24"/>
        <v>赣南师大</v>
      </c>
      <c r="D799" t="str">
        <f t="shared" si="25"/>
        <v>01</v>
      </c>
      <c r="E799" t="s">
        <v>230</v>
      </c>
      <c r="F799">
        <v>194</v>
      </c>
      <c r="G799">
        <v>104</v>
      </c>
      <c r="H799">
        <v>81</v>
      </c>
      <c r="I799">
        <v>61</v>
      </c>
      <c r="J799">
        <v>58</v>
      </c>
      <c r="K799">
        <v>49</v>
      </c>
      <c r="L799">
        <v>0</v>
      </c>
      <c r="M799">
        <v>2020</v>
      </c>
      <c r="N799">
        <f>VLOOKUP(E799, '2020D'!$A$2:$G$395, 2, FALSE)</f>
        <v>191</v>
      </c>
      <c r="O799">
        <f>VLOOKUP(E799, '2020D'!$A$2:$G$355, 3, FALSE)</f>
        <v>28629</v>
      </c>
      <c r="P799">
        <f>_2020[[#This Row],[最低排名]]-_2020[[#This Row],[同分人数]]+1</f>
        <v>28439</v>
      </c>
      <c r="Q799">
        <f>IF(O799&gt;=开始!$B$6, 1, 0)</f>
        <v>1</v>
      </c>
      <c r="R799">
        <f>_2020[[#This Row],[最低排名]]-开始!$B$6</f>
        <v>28629</v>
      </c>
    </row>
    <row r="800" spans="1:18">
      <c r="A800">
        <v>60302</v>
      </c>
      <c r="B800" t="s">
        <v>968</v>
      </c>
      <c r="C800" t="str">
        <f t="shared" si="24"/>
        <v>赣南师大</v>
      </c>
      <c r="D800" t="str">
        <f t="shared" si="25"/>
        <v>02</v>
      </c>
      <c r="E800" t="s">
        <v>433</v>
      </c>
      <c r="F800">
        <v>197</v>
      </c>
      <c r="G800">
        <v>105</v>
      </c>
      <c r="H800">
        <v>83</v>
      </c>
      <c r="I800">
        <v>67</v>
      </c>
      <c r="J800">
        <v>58</v>
      </c>
      <c r="K800">
        <v>49</v>
      </c>
      <c r="L800">
        <v>0</v>
      </c>
      <c r="M800">
        <v>2020</v>
      </c>
      <c r="N800">
        <f>VLOOKUP(E800, '2020D'!$A$2:$G$395, 2, FALSE)</f>
        <v>202</v>
      </c>
      <c r="O800">
        <f>VLOOKUP(E800, '2020D'!$A$2:$G$355, 3, FALSE)</f>
        <v>26319</v>
      </c>
      <c r="P800">
        <f>_2020[[#This Row],[最低排名]]-_2020[[#This Row],[同分人数]]+1</f>
        <v>26118</v>
      </c>
      <c r="Q800">
        <f>IF(O800&gt;=开始!$B$6, 1, 0)</f>
        <v>1</v>
      </c>
      <c r="R800">
        <f>_2020[[#This Row],[最低排名]]-开始!$B$6</f>
        <v>26319</v>
      </c>
    </row>
    <row r="801" spans="1:18">
      <c r="A801">
        <v>60303</v>
      </c>
      <c r="B801" t="s">
        <v>969</v>
      </c>
      <c r="C801" t="str">
        <f t="shared" si="24"/>
        <v>赣南师大</v>
      </c>
      <c r="D801" t="str">
        <f t="shared" si="25"/>
        <v>03</v>
      </c>
      <c r="E801" t="s">
        <v>52</v>
      </c>
      <c r="F801">
        <v>199</v>
      </c>
      <c r="G801">
        <v>118</v>
      </c>
      <c r="H801">
        <v>69</v>
      </c>
      <c r="I801">
        <v>58</v>
      </c>
      <c r="J801">
        <v>49</v>
      </c>
      <c r="K801">
        <v>49</v>
      </c>
      <c r="L801">
        <v>0</v>
      </c>
      <c r="M801">
        <v>2020</v>
      </c>
      <c r="N801">
        <f>VLOOKUP(E801, '2020D'!$A$2:$G$395, 2, FALSE)</f>
        <v>184</v>
      </c>
      <c r="O801">
        <f>VLOOKUP(E801, '2020D'!$A$2:$G$355, 3, FALSE)</f>
        <v>32338</v>
      </c>
      <c r="P801">
        <f>_2020[[#This Row],[最低排名]]-_2020[[#This Row],[同分人数]]+1</f>
        <v>32155</v>
      </c>
      <c r="Q801">
        <f>IF(O801&gt;=开始!$B$6, 1, 0)</f>
        <v>1</v>
      </c>
      <c r="R801">
        <f>_2020[[#This Row],[最低排名]]-开始!$B$6</f>
        <v>32338</v>
      </c>
    </row>
    <row r="802" spans="1:18">
      <c r="A802">
        <v>60401</v>
      </c>
      <c r="B802" t="s">
        <v>973</v>
      </c>
      <c r="C802" t="str">
        <f t="shared" si="24"/>
        <v>井冈山大</v>
      </c>
      <c r="D802" t="str">
        <f t="shared" si="25"/>
        <v>01</v>
      </c>
      <c r="E802" t="s">
        <v>387</v>
      </c>
      <c r="F802">
        <v>197</v>
      </c>
      <c r="G802">
        <v>105</v>
      </c>
      <c r="H802">
        <v>84</v>
      </c>
      <c r="I802">
        <v>64</v>
      </c>
      <c r="J802">
        <v>52</v>
      </c>
      <c r="K802">
        <v>49</v>
      </c>
      <c r="L802">
        <v>0</v>
      </c>
      <c r="M802">
        <v>2020</v>
      </c>
      <c r="N802">
        <f>VLOOKUP(E802, '2020D'!$A$2:$G$395, 2, FALSE)</f>
        <v>204</v>
      </c>
      <c r="O802">
        <f>VLOOKUP(E802, '2020D'!$A$2:$G$355, 3, FALSE)</f>
        <v>28039</v>
      </c>
      <c r="P802">
        <f>_2020[[#This Row],[最低排名]]-_2020[[#This Row],[同分人数]]+1</f>
        <v>27836</v>
      </c>
      <c r="Q802">
        <f>IF(O802&gt;=开始!$B$6, 1, 0)</f>
        <v>1</v>
      </c>
      <c r="R802">
        <f>_2020[[#This Row],[最低排名]]-开始!$B$6</f>
        <v>28039</v>
      </c>
    </row>
    <row r="803" spans="1:18">
      <c r="A803">
        <v>60402</v>
      </c>
      <c r="B803" t="s">
        <v>974</v>
      </c>
      <c r="C803" t="str">
        <f t="shared" si="24"/>
        <v>井冈山大</v>
      </c>
      <c r="D803" t="str">
        <f t="shared" si="25"/>
        <v>02</v>
      </c>
      <c r="E803" t="s">
        <v>1556</v>
      </c>
      <c r="F803">
        <v>178</v>
      </c>
      <c r="G803">
        <v>97</v>
      </c>
      <c r="H803">
        <v>64</v>
      </c>
      <c r="I803">
        <v>58</v>
      </c>
      <c r="J803">
        <v>58</v>
      </c>
      <c r="K803">
        <v>46</v>
      </c>
      <c r="L803">
        <v>0</v>
      </c>
      <c r="M803">
        <v>2020</v>
      </c>
      <c r="N803">
        <f>VLOOKUP(E803, '2020D'!$A$2:$G$395, 2, FALSE)</f>
        <v>165</v>
      </c>
      <c r="O803">
        <f>VLOOKUP(E803, '2020D'!$A$2:$G$355, 3, FALSE)</f>
        <v>35821</v>
      </c>
      <c r="P803">
        <f>_2020[[#This Row],[最低排名]]-_2020[[#This Row],[同分人数]]+1</f>
        <v>35657</v>
      </c>
      <c r="Q803">
        <f>IF(O803&gt;=开始!$B$6, 1, 0)</f>
        <v>1</v>
      </c>
      <c r="R803">
        <f>_2020[[#This Row],[最低排名]]-开始!$B$6</f>
        <v>35821</v>
      </c>
    </row>
    <row r="804" spans="1:18">
      <c r="A804">
        <v>60403</v>
      </c>
      <c r="B804" t="s">
        <v>975</v>
      </c>
      <c r="C804" t="str">
        <f t="shared" si="24"/>
        <v>井冈山大</v>
      </c>
      <c r="D804" t="str">
        <f t="shared" si="25"/>
        <v>03</v>
      </c>
      <c r="E804" t="s">
        <v>485</v>
      </c>
      <c r="F804">
        <v>195</v>
      </c>
      <c r="G804">
        <v>99</v>
      </c>
      <c r="H804">
        <v>100</v>
      </c>
      <c r="I804">
        <v>52</v>
      </c>
      <c r="J804">
        <v>49</v>
      </c>
      <c r="K804">
        <v>49</v>
      </c>
      <c r="L804">
        <v>0</v>
      </c>
      <c r="M804">
        <v>2020</v>
      </c>
      <c r="N804">
        <f>VLOOKUP(E804, '2020D'!$A$2:$G$395, 2, FALSE)</f>
        <v>181</v>
      </c>
      <c r="O804">
        <f>VLOOKUP(E804, '2020D'!$A$2:$G$355, 3, FALSE)</f>
        <v>28220</v>
      </c>
      <c r="P804">
        <f>_2020[[#This Row],[最低排名]]-_2020[[#This Row],[同分人数]]+1</f>
        <v>28040</v>
      </c>
      <c r="Q804">
        <f>IF(O804&gt;=开始!$B$6, 1, 0)</f>
        <v>1</v>
      </c>
      <c r="R804">
        <f>_2020[[#This Row],[最低排名]]-开始!$B$6</f>
        <v>28220</v>
      </c>
    </row>
    <row r="805" spans="1:18">
      <c r="A805">
        <v>60501</v>
      </c>
      <c r="B805" t="s">
        <v>976</v>
      </c>
      <c r="C805" t="str">
        <f t="shared" si="24"/>
        <v>江西财大</v>
      </c>
      <c r="D805" t="str">
        <f t="shared" si="25"/>
        <v>01</v>
      </c>
      <c r="E805" t="s">
        <v>77</v>
      </c>
      <c r="F805">
        <v>221</v>
      </c>
      <c r="G805">
        <v>123</v>
      </c>
      <c r="H805">
        <v>97</v>
      </c>
      <c r="I805">
        <v>70</v>
      </c>
      <c r="J805">
        <v>55</v>
      </c>
      <c r="K805">
        <v>55</v>
      </c>
      <c r="L805">
        <v>0</v>
      </c>
      <c r="M805">
        <v>2020</v>
      </c>
      <c r="N805">
        <f>VLOOKUP(E805, '2020D'!$A$2:$G$395, 2, FALSE)</f>
        <v>228</v>
      </c>
      <c r="O805">
        <f>VLOOKUP(E805, '2020D'!$A$2:$G$355, 3, FALSE)</f>
        <v>16055</v>
      </c>
      <c r="P805">
        <f>_2020[[#This Row],[最低排名]]-_2020[[#This Row],[同分人数]]+1</f>
        <v>15828</v>
      </c>
      <c r="Q805">
        <f>IF(O805&gt;=开始!$B$6, 1, 0)</f>
        <v>1</v>
      </c>
      <c r="R805">
        <f>_2020[[#This Row],[最低排名]]-开始!$B$6</f>
        <v>16055</v>
      </c>
    </row>
    <row r="806" spans="1:18">
      <c r="A806">
        <v>60502</v>
      </c>
      <c r="B806" t="s">
        <v>977</v>
      </c>
      <c r="C806" t="str">
        <f t="shared" si="24"/>
        <v>江西财大</v>
      </c>
      <c r="D806" t="str">
        <f t="shared" si="25"/>
        <v>02</v>
      </c>
      <c r="E806" t="s">
        <v>450</v>
      </c>
      <c r="F806">
        <v>212</v>
      </c>
      <c r="G806">
        <v>116</v>
      </c>
      <c r="H806">
        <v>108</v>
      </c>
      <c r="I806">
        <v>61</v>
      </c>
      <c r="J806">
        <v>58</v>
      </c>
      <c r="K806">
        <v>55</v>
      </c>
      <c r="L806">
        <v>0</v>
      </c>
      <c r="M806">
        <v>2020</v>
      </c>
      <c r="N806">
        <f>VLOOKUP(E806, '2020D'!$A$2:$G$395, 2, FALSE)</f>
        <v>220</v>
      </c>
      <c r="O806">
        <f>VLOOKUP(E806, '2020D'!$A$2:$G$355, 3, FALSE)</f>
        <v>16961</v>
      </c>
      <c r="P806">
        <f>_2020[[#This Row],[最低排名]]-_2020[[#This Row],[同分人数]]+1</f>
        <v>16742</v>
      </c>
      <c r="Q806">
        <f>IF(O806&gt;=开始!$B$6, 1, 0)</f>
        <v>1</v>
      </c>
      <c r="R806">
        <f>_2020[[#This Row],[最低排名]]-开始!$B$6</f>
        <v>16961</v>
      </c>
    </row>
    <row r="807" spans="1:18">
      <c r="A807">
        <v>60601</v>
      </c>
      <c r="B807" t="s">
        <v>978</v>
      </c>
      <c r="C807" t="str">
        <f t="shared" si="24"/>
        <v>江西科技</v>
      </c>
      <c r="D807" t="str">
        <f t="shared" si="25"/>
        <v>01</v>
      </c>
      <c r="E807" t="s">
        <v>223</v>
      </c>
      <c r="F807">
        <v>192</v>
      </c>
      <c r="G807">
        <v>97</v>
      </c>
      <c r="H807">
        <v>69</v>
      </c>
      <c r="I807">
        <v>52</v>
      </c>
      <c r="J807">
        <v>49</v>
      </c>
      <c r="K807">
        <v>46</v>
      </c>
      <c r="L807">
        <v>0</v>
      </c>
      <c r="M807">
        <v>2020</v>
      </c>
      <c r="N807">
        <f>VLOOKUP(E807, '2020D'!$A$2:$G$395, 2, FALSE)</f>
        <v>171</v>
      </c>
      <c r="O807">
        <f>VLOOKUP(E807, '2020D'!$A$2:$G$355, 3, FALSE)</f>
        <v>35116</v>
      </c>
      <c r="P807">
        <f>_2020[[#This Row],[最低排名]]-_2020[[#This Row],[同分人数]]+1</f>
        <v>34946</v>
      </c>
      <c r="Q807">
        <f>IF(O807&gt;=开始!$B$6, 1, 0)</f>
        <v>1</v>
      </c>
      <c r="R807">
        <f>_2020[[#This Row],[最低排名]]-开始!$B$6</f>
        <v>35116</v>
      </c>
    </row>
    <row r="808" spans="1:18">
      <c r="A808">
        <v>60602</v>
      </c>
      <c r="B808" t="s">
        <v>979</v>
      </c>
      <c r="C808" t="str">
        <f t="shared" si="24"/>
        <v>江西科技</v>
      </c>
      <c r="D808" t="str">
        <f t="shared" si="25"/>
        <v>02</v>
      </c>
      <c r="E808" t="s">
        <v>1629</v>
      </c>
      <c r="M808">
        <v>2020</v>
      </c>
      <c r="N808" t="e">
        <f>VLOOKUP(E808, '2020D'!$A$2:$G$395, 2, FALSE)</f>
        <v>#N/A</v>
      </c>
      <c r="O808" t="e">
        <f>VLOOKUP(E808, '2020D'!$A$2:$G$355, 3, FALSE)</f>
        <v>#N/A</v>
      </c>
      <c r="P808" t="e">
        <f>_2020[[#This Row],[最低排名]]-_2020[[#This Row],[同分人数]]+1</f>
        <v>#N/A</v>
      </c>
      <c r="Q808" t="e">
        <f>IF(O808&gt;=开始!$B$6, 1, 0)</f>
        <v>#N/A</v>
      </c>
      <c r="R808" t="e">
        <f>_2020[[#This Row],[最低排名]]-开始!$B$6</f>
        <v>#N/A</v>
      </c>
    </row>
    <row r="809" spans="1:18">
      <c r="A809">
        <v>60701</v>
      </c>
      <c r="B809" t="s">
        <v>980</v>
      </c>
      <c r="C809" t="str">
        <f t="shared" si="24"/>
        <v>江西科师</v>
      </c>
      <c r="D809" t="str">
        <f t="shared" si="25"/>
        <v>01</v>
      </c>
      <c r="E809" t="s">
        <v>120</v>
      </c>
      <c r="F809">
        <v>195</v>
      </c>
      <c r="G809">
        <v>106</v>
      </c>
      <c r="H809">
        <v>114</v>
      </c>
      <c r="I809">
        <v>64</v>
      </c>
      <c r="J809">
        <v>55</v>
      </c>
      <c r="K809">
        <v>52</v>
      </c>
      <c r="L809">
        <v>0</v>
      </c>
      <c r="M809">
        <v>2020</v>
      </c>
      <c r="N809">
        <f>VLOOKUP(E809, '2020D'!$A$2:$G$395, 2, FALSE)</f>
        <v>268</v>
      </c>
      <c r="O809">
        <f>VLOOKUP(E809, '2020D'!$A$2:$G$355, 3, FALSE)</f>
        <v>20370</v>
      </c>
      <c r="P809">
        <f>_2020[[#This Row],[最低排名]]-_2020[[#This Row],[同分人数]]+1</f>
        <v>20103</v>
      </c>
      <c r="Q809">
        <f>IF(O809&gt;=开始!$B$6, 1, 0)</f>
        <v>1</v>
      </c>
      <c r="R809">
        <f>_2020[[#This Row],[最低排名]]-开始!$B$6</f>
        <v>20370</v>
      </c>
    </row>
    <row r="810" spans="1:18">
      <c r="A810">
        <v>60702</v>
      </c>
      <c r="B810" t="s">
        <v>981</v>
      </c>
      <c r="C810" t="str">
        <f t="shared" si="24"/>
        <v>江西科师</v>
      </c>
      <c r="D810" t="str">
        <f t="shared" si="25"/>
        <v>02</v>
      </c>
      <c r="E810" t="s">
        <v>701</v>
      </c>
      <c r="F810">
        <v>200</v>
      </c>
      <c r="G810">
        <v>104</v>
      </c>
      <c r="H810">
        <v>85</v>
      </c>
      <c r="I810">
        <v>58</v>
      </c>
      <c r="J810">
        <v>52</v>
      </c>
      <c r="K810">
        <v>49</v>
      </c>
      <c r="L810">
        <v>0</v>
      </c>
      <c r="M810">
        <v>2020</v>
      </c>
      <c r="N810">
        <f>VLOOKUP(E810, '2020D'!$A$2:$G$395, 2, FALSE)</f>
        <v>218</v>
      </c>
      <c r="O810">
        <f>VLOOKUP(E810, '2020D'!$A$2:$G$355, 3, FALSE)</f>
        <v>28438</v>
      </c>
      <c r="P810">
        <f>_2020[[#This Row],[最低排名]]-_2020[[#This Row],[同分人数]]+1</f>
        <v>28221</v>
      </c>
      <c r="Q810">
        <f>IF(O810&gt;=开始!$B$6, 1, 0)</f>
        <v>1</v>
      </c>
      <c r="R810">
        <f>_2020[[#This Row],[最低排名]]-开始!$B$6</f>
        <v>28438</v>
      </c>
    </row>
    <row r="811" spans="1:18">
      <c r="A811">
        <v>60703</v>
      </c>
      <c r="B811" t="s">
        <v>982</v>
      </c>
      <c r="C811" t="str">
        <f t="shared" si="24"/>
        <v>江西科师</v>
      </c>
      <c r="D811" t="str">
        <f t="shared" si="25"/>
        <v>03</v>
      </c>
      <c r="E811" t="s">
        <v>144</v>
      </c>
      <c r="F811">
        <v>209</v>
      </c>
      <c r="G811">
        <v>105</v>
      </c>
      <c r="H811">
        <v>93</v>
      </c>
      <c r="I811">
        <v>61</v>
      </c>
      <c r="J811">
        <v>58</v>
      </c>
      <c r="K811">
        <v>46</v>
      </c>
      <c r="L811">
        <v>0</v>
      </c>
      <c r="M811">
        <v>2020</v>
      </c>
      <c r="N811">
        <f>VLOOKUP(E811, '2020D'!$A$2:$G$395, 2, FALSE)</f>
        <v>225</v>
      </c>
      <c r="O811">
        <f>VLOOKUP(E811, '2020D'!$A$2:$G$355, 3, FALSE)</f>
        <v>23446</v>
      </c>
      <c r="P811">
        <f>_2020[[#This Row],[最低排名]]-_2020[[#This Row],[同分人数]]+1</f>
        <v>23222</v>
      </c>
      <c r="Q811">
        <f>IF(O811&gt;=开始!$B$6, 1, 0)</f>
        <v>1</v>
      </c>
      <c r="R811">
        <f>_2020[[#This Row],[最低排名]]-开始!$B$6</f>
        <v>23446</v>
      </c>
    </row>
    <row r="812" spans="1:18">
      <c r="A812">
        <v>60704</v>
      </c>
      <c r="B812" t="s">
        <v>983</v>
      </c>
      <c r="C812" t="str">
        <f t="shared" si="24"/>
        <v>江西科师</v>
      </c>
      <c r="D812" t="str">
        <f t="shared" si="25"/>
        <v>04</v>
      </c>
      <c r="E812" t="s">
        <v>170</v>
      </c>
      <c r="F812">
        <v>213</v>
      </c>
      <c r="G812">
        <v>107</v>
      </c>
      <c r="H812">
        <v>99</v>
      </c>
      <c r="I812">
        <v>52</v>
      </c>
      <c r="J812">
        <v>46</v>
      </c>
      <c r="K812">
        <v>43</v>
      </c>
      <c r="L812">
        <v>0</v>
      </c>
      <c r="M812">
        <v>2020</v>
      </c>
      <c r="N812">
        <f>VLOOKUP(E812, '2020D'!$A$2:$G$395, 2, FALSE)</f>
        <v>256</v>
      </c>
      <c r="O812">
        <f>VLOOKUP(E812, '2020D'!$A$2:$G$355, 3, FALSE)</f>
        <v>26575</v>
      </c>
      <c r="P812">
        <f>_2020[[#This Row],[最低排名]]-_2020[[#This Row],[同分人数]]+1</f>
        <v>26320</v>
      </c>
      <c r="Q812">
        <f>IF(O812&gt;=开始!$B$6, 1, 0)</f>
        <v>1</v>
      </c>
      <c r="R812">
        <f>_2020[[#This Row],[最低排名]]-开始!$B$6</f>
        <v>26575</v>
      </c>
    </row>
    <row r="813" spans="1:18">
      <c r="A813">
        <v>60705</v>
      </c>
      <c r="B813" t="s">
        <v>984</v>
      </c>
      <c r="C813" t="str">
        <f t="shared" si="24"/>
        <v>江西科师</v>
      </c>
      <c r="D813" t="str">
        <f t="shared" si="25"/>
        <v>05</v>
      </c>
      <c r="E813" t="s">
        <v>363</v>
      </c>
      <c r="F813">
        <v>193</v>
      </c>
      <c r="G813">
        <v>101</v>
      </c>
      <c r="H813">
        <v>96</v>
      </c>
      <c r="I813">
        <v>58</v>
      </c>
      <c r="J813">
        <v>46</v>
      </c>
      <c r="K813">
        <v>43</v>
      </c>
      <c r="L813">
        <v>0</v>
      </c>
      <c r="M813">
        <v>2020</v>
      </c>
      <c r="N813">
        <f>VLOOKUP(E813, '2020D'!$A$2:$G$395, 2, FALSE)</f>
        <v>222</v>
      </c>
      <c r="O813">
        <f>VLOOKUP(E813, '2020D'!$A$2:$G$355, 3, FALSE)</f>
        <v>30103</v>
      </c>
      <c r="P813">
        <f>_2020[[#This Row],[最低排名]]-_2020[[#This Row],[同分人数]]+1</f>
        <v>29882</v>
      </c>
      <c r="Q813">
        <f>IF(O813&gt;=开始!$B$6, 1, 0)</f>
        <v>1</v>
      </c>
      <c r="R813">
        <f>_2020[[#This Row],[最低排名]]-开始!$B$6</f>
        <v>30103</v>
      </c>
    </row>
    <row r="814" spans="1:18">
      <c r="A814">
        <v>60801</v>
      </c>
      <c r="B814" t="s">
        <v>986</v>
      </c>
      <c r="C814" t="str">
        <f t="shared" si="24"/>
        <v>南昌工程</v>
      </c>
      <c r="D814" t="str">
        <f t="shared" si="25"/>
        <v>01</v>
      </c>
      <c r="E814" t="s">
        <v>54</v>
      </c>
      <c r="F814">
        <v>193</v>
      </c>
      <c r="G814">
        <v>99</v>
      </c>
      <c r="H814">
        <v>80</v>
      </c>
      <c r="I814">
        <v>61</v>
      </c>
      <c r="J814">
        <v>55</v>
      </c>
      <c r="K814">
        <v>52</v>
      </c>
      <c r="L814">
        <v>0</v>
      </c>
      <c r="M814">
        <v>2020</v>
      </c>
      <c r="N814">
        <f>VLOOKUP(E814, '2020D'!$A$2:$G$395, 2, FALSE)</f>
        <v>219</v>
      </c>
      <c r="O814">
        <f>VLOOKUP(E814, '2020D'!$A$2:$G$355, 3, FALSE)</f>
        <v>29042</v>
      </c>
      <c r="P814">
        <f>_2020[[#This Row],[最低排名]]-_2020[[#This Row],[同分人数]]+1</f>
        <v>28824</v>
      </c>
      <c r="Q814">
        <f>IF(O814&gt;=开始!$B$6, 1, 0)</f>
        <v>1</v>
      </c>
      <c r="R814">
        <f>_2020[[#This Row],[最低排名]]-开始!$B$6</f>
        <v>29042</v>
      </c>
    </row>
    <row r="815" spans="1:18">
      <c r="A815">
        <v>60802</v>
      </c>
      <c r="B815" t="s">
        <v>987</v>
      </c>
      <c r="C815" t="str">
        <f t="shared" si="24"/>
        <v>南昌工程</v>
      </c>
      <c r="D815" t="str">
        <f t="shared" si="25"/>
        <v>02</v>
      </c>
      <c r="E815" t="s">
        <v>1548</v>
      </c>
      <c r="F815">
        <v>170</v>
      </c>
      <c r="G815">
        <v>86</v>
      </c>
      <c r="H815">
        <v>101</v>
      </c>
      <c r="I815">
        <v>46</v>
      </c>
      <c r="J815">
        <v>43</v>
      </c>
      <c r="K815">
        <v>43</v>
      </c>
      <c r="L815">
        <v>0</v>
      </c>
      <c r="M815">
        <v>2020</v>
      </c>
      <c r="N815">
        <f>VLOOKUP(E815, '2020D'!$A$2:$G$395, 2, FALSE)</f>
        <v>184</v>
      </c>
      <c r="O815">
        <f>VLOOKUP(E815, '2020D'!$A$2:$G$355, 3, FALSE)</f>
        <v>36005</v>
      </c>
      <c r="P815">
        <f>_2020[[#This Row],[最低排名]]-_2020[[#This Row],[同分人数]]+1</f>
        <v>35822</v>
      </c>
      <c r="Q815">
        <f>IF(O815&gt;=开始!$B$6, 1, 0)</f>
        <v>1</v>
      </c>
      <c r="R815">
        <f>_2020[[#This Row],[最低排名]]-开始!$B$6</f>
        <v>36005</v>
      </c>
    </row>
    <row r="816" spans="1:18">
      <c r="A816">
        <v>60803</v>
      </c>
      <c r="B816" t="s">
        <v>988</v>
      </c>
      <c r="C816" t="str">
        <f t="shared" si="24"/>
        <v>南昌工程</v>
      </c>
      <c r="D816" t="str">
        <f t="shared" si="25"/>
        <v>03</v>
      </c>
      <c r="E816" t="s">
        <v>232</v>
      </c>
      <c r="F816">
        <v>200</v>
      </c>
      <c r="G816">
        <v>104</v>
      </c>
      <c r="H816">
        <v>94</v>
      </c>
      <c r="I816">
        <v>49</v>
      </c>
      <c r="J816">
        <v>49</v>
      </c>
      <c r="K816">
        <v>46</v>
      </c>
      <c r="L816">
        <v>0</v>
      </c>
      <c r="M816">
        <v>2020</v>
      </c>
      <c r="N816">
        <f>VLOOKUP(E816, '2020D'!$A$2:$G$395, 2, FALSE)</f>
        <v>199</v>
      </c>
      <c r="O816">
        <f>VLOOKUP(E816, '2020D'!$A$2:$G$355, 3, FALSE)</f>
        <v>29664</v>
      </c>
      <c r="P816">
        <f>_2020[[#This Row],[最低排名]]-_2020[[#This Row],[同分人数]]+1</f>
        <v>29466</v>
      </c>
      <c r="Q816">
        <f>IF(O816&gt;=开始!$B$6, 1, 0)</f>
        <v>1</v>
      </c>
      <c r="R816">
        <f>_2020[[#This Row],[最低排名]]-开始!$B$6</f>
        <v>29664</v>
      </c>
    </row>
    <row r="817" spans="1:18">
      <c r="A817">
        <v>60901</v>
      </c>
      <c r="B817" t="s">
        <v>1672</v>
      </c>
      <c r="C817" t="str">
        <f t="shared" si="24"/>
        <v>新余学院</v>
      </c>
      <c r="D817" t="str">
        <f t="shared" si="25"/>
        <v>01</v>
      </c>
      <c r="E817" t="s">
        <v>207</v>
      </c>
      <c r="F817">
        <v>209</v>
      </c>
      <c r="G817">
        <v>112</v>
      </c>
      <c r="H817">
        <v>66</v>
      </c>
      <c r="I817">
        <v>49</v>
      </c>
      <c r="J817">
        <v>46</v>
      </c>
      <c r="K817">
        <v>43</v>
      </c>
      <c r="L817">
        <v>0</v>
      </c>
      <c r="M817">
        <v>2020</v>
      </c>
      <c r="N817">
        <f>VLOOKUP(E817, '2020D'!$A$2:$G$395, 2, FALSE)</f>
        <v>183</v>
      </c>
      <c r="O817">
        <f>VLOOKUP(E817, '2020D'!$A$2:$G$355, 3, FALSE)</f>
        <v>34282</v>
      </c>
      <c r="P817">
        <f>_2020[[#This Row],[最低排名]]-_2020[[#This Row],[同分人数]]+1</f>
        <v>34100</v>
      </c>
      <c r="Q817">
        <f>IF(O817&gt;=开始!$B$6, 1, 0)</f>
        <v>1</v>
      </c>
      <c r="R817">
        <f>_2020[[#This Row],[最低排名]]-开始!$B$6</f>
        <v>34282</v>
      </c>
    </row>
    <row r="818" spans="1:18">
      <c r="A818">
        <v>61001</v>
      </c>
      <c r="B818" t="s">
        <v>989</v>
      </c>
      <c r="C818" t="str">
        <f t="shared" si="24"/>
        <v>九江学院</v>
      </c>
      <c r="D818" t="str">
        <f t="shared" si="25"/>
        <v>01</v>
      </c>
      <c r="E818" t="s">
        <v>419</v>
      </c>
      <c r="F818">
        <v>207</v>
      </c>
      <c r="G818">
        <v>106</v>
      </c>
      <c r="H818">
        <v>53</v>
      </c>
      <c r="I818">
        <v>64</v>
      </c>
      <c r="J818">
        <v>55</v>
      </c>
      <c r="K818">
        <v>55</v>
      </c>
      <c r="L818">
        <v>0</v>
      </c>
      <c r="M818">
        <v>2020</v>
      </c>
      <c r="N818">
        <f>VLOOKUP(E818, '2020D'!$A$2:$G$395, 2, FALSE)</f>
        <v>200</v>
      </c>
      <c r="O818">
        <f>VLOOKUP(E818, '2020D'!$A$2:$G$355, 3, FALSE)</f>
        <v>30520</v>
      </c>
      <c r="P818">
        <f>_2020[[#This Row],[最低排名]]-_2020[[#This Row],[同分人数]]+1</f>
        <v>30321</v>
      </c>
      <c r="Q818">
        <f>IF(O818&gt;=开始!$B$6, 1, 0)</f>
        <v>1</v>
      </c>
      <c r="R818">
        <f>_2020[[#This Row],[最低排名]]-开始!$B$6</f>
        <v>30520</v>
      </c>
    </row>
    <row r="819" spans="1:18">
      <c r="A819">
        <v>61101</v>
      </c>
      <c r="B819" t="s">
        <v>1673</v>
      </c>
      <c r="C819" t="str">
        <f t="shared" si="24"/>
        <v>南昌理工</v>
      </c>
      <c r="D819" t="str">
        <f t="shared" si="25"/>
        <v>01</v>
      </c>
      <c r="E819" t="s">
        <v>223</v>
      </c>
      <c r="F819">
        <v>195</v>
      </c>
      <c r="G819">
        <v>98</v>
      </c>
      <c r="H819">
        <v>69</v>
      </c>
      <c r="I819">
        <v>52</v>
      </c>
      <c r="J819">
        <v>46</v>
      </c>
      <c r="K819">
        <v>46</v>
      </c>
      <c r="L819">
        <v>0</v>
      </c>
      <c r="M819">
        <v>2020</v>
      </c>
      <c r="N819">
        <f>VLOOKUP(E819, '2020D'!$A$2:$G$395, 2, FALSE)</f>
        <v>171</v>
      </c>
      <c r="O819">
        <f>VLOOKUP(E819, '2020D'!$A$2:$G$355, 3, FALSE)</f>
        <v>35116</v>
      </c>
      <c r="P819">
        <f>_2020[[#This Row],[最低排名]]-_2020[[#This Row],[同分人数]]+1</f>
        <v>34946</v>
      </c>
      <c r="Q819">
        <f>IF(O819&gt;=开始!$B$6, 1, 0)</f>
        <v>1</v>
      </c>
      <c r="R819">
        <f>_2020[[#This Row],[最低排名]]-开始!$B$6</f>
        <v>35116</v>
      </c>
    </row>
    <row r="820" spans="1:18">
      <c r="A820">
        <v>61102</v>
      </c>
      <c r="B820" t="s">
        <v>1589</v>
      </c>
      <c r="C820" t="str">
        <f t="shared" si="24"/>
        <v>南昌理工</v>
      </c>
      <c r="D820" t="str">
        <f t="shared" si="25"/>
        <v>02</v>
      </c>
      <c r="E820" t="s">
        <v>1629</v>
      </c>
      <c r="M820">
        <v>2020</v>
      </c>
      <c r="N820" t="e">
        <f>VLOOKUP(E820, '2020D'!$A$2:$G$395, 2, FALSE)</f>
        <v>#N/A</v>
      </c>
      <c r="O820" t="e">
        <f>VLOOKUP(E820, '2020D'!$A$2:$G$355, 3, FALSE)</f>
        <v>#N/A</v>
      </c>
      <c r="P820" t="e">
        <f>_2020[[#This Row],[最低排名]]-_2020[[#This Row],[同分人数]]+1</f>
        <v>#N/A</v>
      </c>
      <c r="Q820" t="e">
        <f>IF(O820&gt;=开始!$B$6, 1, 0)</f>
        <v>#N/A</v>
      </c>
      <c r="R820" t="e">
        <f>_2020[[#This Row],[最低排名]]-开始!$B$6</f>
        <v>#N/A</v>
      </c>
    </row>
    <row r="821" spans="1:18">
      <c r="A821">
        <v>61201</v>
      </c>
      <c r="B821" t="s">
        <v>1674</v>
      </c>
      <c r="C821" t="str">
        <f t="shared" si="24"/>
        <v>江西服装</v>
      </c>
      <c r="D821" t="str">
        <f t="shared" si="25"/>
        <v>01</v>
      </c>
      <c r="E821" t="s">
        <v>1533</v>
      </c>
      <c r="F821">
        <v>169</v>
      </c>
      <c r="G821">
        <v>85</v>
      </c>
      <c r="H821">
        <v>74</v>
      </c>
      <c r="I821">
        <v>55</v>
      </c>
      <c r="J821">
        <v>52</v>
      </c>
      <c r="K821">
        <v>52</v>
      </c>
      <c r="L821">
        <v>0</v>
      </c>
      <c r="M821">
        <v>2020</v>
      </c>
      <c r="N821">
        <f>VLOOKUP(E821, '2020D'!$A$2:$G$395, 2, FALSE)</f>
        <v>150</v>
      </c>
      <c r="O821">
        <f>VLOOKUP(E821, '2020D'!$A$2:$G$355, 3, FALSE)</f>
        <v>36155</v>
      </c>
      <c r="P821">
        <f>_2020[[#This Row],[最低排名]]-_2020[[#This Row],[同分人数]]+1</f>
        <v>36006</v>
      </c>
      <c r="Q821">
        <f>IF(O821&gt;=开始!$B$6, 1, 0)</f>
        <v>1</v>
      </c>
      <c r="R821">
        <f>_2020[[#This Row],[最低排名]]-开始!$B$6</f>
        <v>36155</v>
      </c>
    </row>
    <row r="822" spans="1:18">
      <c r="A822">
        <v>61202</v>
      </c>
      <c r="B822" t="s">
        <v>1800</v>
      </c>
      <c r="C822" t="str">
        <f t="shared" si="24"/>
        <v>江西服装</v>
      </c>
      <c r="D822" t="str">
        <f t="shared" si="25"/>
        <v>02</v>
      </c>
      <c r="E822" t="s">
        <v>1548</v>
      </c>
      <c r="F822">
        <v>195</v>
      </c>
      <c r="G822">
        <v>101</v>
      </c>
      <c r="H822">
        <v>55</v>
      </c>
      <c r="I822">
        <v>52</v>
      </c>
      <c r="J822">
        <v>52</v>
      </c>
      <c r="K822">
        <v>49</v>
      </c>
      <c r="L822">
        <v>0</v>
      </c>
      <c r="M822">
        <v>2020</v>
      </c>
      <c r="N822">
        <f>VLOOKUP(E822, '2020D'!$A$2:$G$395, 2, FALSE)</f>
        <v>184</v>
      </c>
      <c r="O822">
        <f>VLOOKUP(E822, '2020D'!$A$2:$G$355, 3, FALSE)</f>
        <v>36005</v>
      </c>
      <c r="P822">
        <f>_2020[[#This Row],[最低排名]]-_2020[[#This Row],[同分人数]]+1</f>
        <v>35822</v>
      </c>
      <c r="Q822">
        <f>IF(O822&gt;=开始!$B$6, 1, 0)</f>
        <v>1</v>
      </c>
      <c r="R822">
        <f>_2020[[#This Row],[最低排名]]-开始!$B$6</f>
        <v>36005</v>
      </c>
    </row>
    <row r="823" spans="1:18">
      <c r="A823">
        <v>61301</v>
      </c>
      <c r="B823" t="s">
        <v>991</v>
      </c>
      <c r="C823" t="str">
        <f t="shared" si="24"/>
        <v>南昌工院</v>
      </c>
      <c r="D823" t="str">
        <f t="shared" si="25"/>
        <v>01</v>
      </c>
      <c r="E823" t="s">
        <v>1629</v>
      </c>
      <c r="M823">
        <v>2020</v>
      </c>
      <c r="N823" t="e">
        <f>VLOOKUP(E823, '2020D'!$A$2:$G$395, 2, FALSE)</f>
        <v>#N/A</v>
      </c>
      <c r="O823" t="e">
        <f>VLOOKUP(E823, '2020D'!$A$2:$G$355, 3, FALSE)</f>
        <v>#N/A</v>
      </c>
      <c r="P823" t="e">
        <f>_2020[[#This Row],[最低排名]]-_2020[[#This Row],[同分人数]]+1</f>
        <v>#N/A</v>
      </c>
      <c r="Q823" t="e">
        <f>IF(O823&gt;=开始!$B$6, 1, 0)</f>
        <v>#N/A</v>
      </c>
      <c r="R823" t="e">
        <f>_2020[[#This Row],[最低排名]]-开始!$B$6</f>
        <v>#N/A</v>
      </c>
    </row>
    <row r="824" spans="1:18">
      <c r="A824">
        <v>61401</v>
      </c>
      <c r="B824" t="s">
        <v>992</v>
      </c>
      <c r="C824" t="str">
        <f t="shared" si="24"/>
        <v>昌大科技</v>
      </c>
      <c r="D824" t="str">
        <f t="shared" si="25"/>
        <v>01</v>
      </c>
      <c r="E824" t="s">
        <v>316</v>
      </c>
      <c r="F824">
        <v>191</v>
      </c>
      <c r="G824">
        <v>109</v>
      </c>
      <c r="H824">
        <v>77</v>
      </c>
      <c r="I824">
        <v>52</v>
      </c>
      <c r="J824">
        <v>43</v>
      </c>
      <c r="K824">
        <v>43</v>
      </c>
      <c r="L824">
        <v>0</v>
      </c>
      <c r="M824">
        <v>2020</v>
      </c>
      <c r="N824">
        <f>VLOOKUP(E824, '2020D'!$A$2:$G$395, 2, FALSE)</f>
        <v>171</v>
      </c>
      <c r="O824">
        <f>VLOOKUP(E824, '2020D'!$A$2:$G$355, 3, FALSE)</f>
        <v>35458</v>
      </c>
      <c r="P824">
        <f>_2020[[#This Row],[最低排名]]-_2020[[#This Row],[同分人数]]+1</f>
        <v>35288</v>
      </c>
      <c r="Q824">
        <f>IF(O824&gt;=开始!$B$6, 1, 0)</f>
        <v>1</v>
      </c>
      <c r="R824">
        <f>_2020[[#This Row],[最低排名]]-开始!$B$6</f>
        <v>35458</v>
      </c>
    </row>
    <row r="825" spans="1:18">
      <c r="A825">
        <v>61402</v>
      </c>
      <c r="B825" t="s">
        <v>1675</v>
      </c>
      <c r="C825" t="str">
        <f t="shared" si="24"/>
        <v>昌大科技</v>
      </c>
      <c r="D825" t="str">
        <f t="shared" si="25"/>
        <v>02</v>
      </c>
      <c r="E825" t="s">
        <v>1629</v>
      </c>
      <c r="M825">
        <v>2020</v>
      </c>
      <c r="N825" t="e">
        <f>VLOOKUP(E825, '2020D'!$A$2:$G$395, 2, FALSE)</f>
        <v>#N/A</v>
      </c>
      <c r="O825" t="e">
        <f>VLOOKUP(E825, '2020D'!$A$2:$G$355, 3, FALSE)</f>
        <v>#N/A</v>
      </c>
      <c r="P825" t="e">
        <f>_2020[[#This Row],[最低排名]]-_2020[[#This Row],[同分人数]]+1</f>
        <v>#N/A</v>
      </c>
      <c r="Q825" t="e">
        <f>IF(O825&gt;=开始!$B$6, 1, 0)</f>
        <v>#N/A</v>
      </c>
      <c r="R825" t="e">
        <f>_2020[[#This Row],[最低排名]]-开始!$B$6</f>
        <v>#N/A</v>
      </c>
    </row>
    <row r="826" spans="1:18">
      <c r="A826">
        <v>61501</v>
      </c>
      <c r="B826" t="s">
        <v>1801</v>
      </c>
      <c r="C826" t="str">
        <f t="shared" si="24"/>
        <v>华交理工</v>
      </c>
      <c r="D826" t="str">
        <f t="shared" si="25"/>
        <v>01</v>
      </c>
      <c r="E826" t="s">
        <v>223</v>
      </c>
      <c r="F826">
        <v>202</v>
      </c>
      <c r="G826">
        <v>104</v>
      </c>
      <c r="H826">
        <v>56</v>
      </c>
      <c r="I826">
        <v>55</v>
      </c>
      <c r="J826">
        <v>49</v>
      </c>
      <c r="K826">
        <v>46</v>
      </c>
      <c r="L826">
        <v>0</v>
      </c>
      <c r="M826">
        <v>2020</v>
      </c>
      <c r="N826">
        <f>VLOOKUP(E826, '2020D'!$A$2:$G$395, 2, FALSE)</f>
        <v>171</v>
      </c>
      <c r="O826">
        <f>VLOOKUP(E826, '2020D'!$A$2:$G$355, 3, FALSE)</f>
        <v>35116</v>
      </c>
      <c r="P826">
        <f>_2020[[#This Row],[最低排名]]-_2020[[#This Row],[同分人数]]+1</f>
        <v>34946</v>
      </c>
      <c r="Q826">
        <f>IF(O826&gt;=开始!$B$6, 1, 0)</f>
        <v>1</v>
      </c>
      <c r="R826">
        <f>_2020[[#This Row],[最低排名]]-开始!$B$6</f>
        <v>35116</v>
      </c>
    </row>
    <row r="827" spans="1:18">
      <c r="A827">
        <v>61502</v>
      </c>
      <c r="B827" t="s">
        <v>1802</v>
      </c>
      <c r="C827" t="str">
        <f t="shared" si="24"/>
        <v>华交理工</v>
      </c>
      <c r="D827" t="str">
        <f t="shared" si="25"/>
        <v>02</v>
      </c>
      <c r="E827" t="s">
        <v>1533</v>
      </c>
      <c r="F827">
        <v>158</v>
      </c>
      <c r="G827">
        <v>86</v>
      </c>
      <c r="H827">
        <v>100</v>
      </c>
      <c r="I827">
        <v>52</v>
      </c>
      <c r="J827">
        <v>49</v>
      </c>
      <c r="K827">
        <v>43</v>
      </c>
      <c r="L827">
        <v>0</v>
      </c>
      <c r="M827">
        <v>2020</v>
      </c>
      <c r="N827">
        <f>VLOOKUP(E827, '2020D'!$A$2:$G$395, 2, FALSE)</f>
        <v>150</v>
      </c>
      <c r="O827">
        <f>VLOOKUP(E827, '2020D'!$A$2:$G$355, 3, FALSE)</f>
        <v>36155</v>
      </c>
      <c r="P827">
        <f>_2020[[#This Row],[最低排名]]-_2020[[#This Row],[同分人数]]+1</f>
        <v>36006</v>
      </c>
      <c r="Q827">
        <f>IF(O827&gt;=开始!$B$6, 1, 0)</f>
        <v>1</v>
      </c>
      <c r="R827">
        <f>_2020[[#This Row],[最低排名]]-开始!$B$6</f>
        <v>36155</v>
      </c>
    </row>
    <row r="828" spans="1:18">
      <c r="A828">
        <v>61503</v>
      </c>
      <c r="B828" t="s">
        <v>1803</v>
      </c>
      <c r="C828" t="str">
        <f t="shared" si="24"/>
        <v>华交理工</v>
      </c>
      <c r="D828" t="str">
        <f t="shared" si="25"/>
        <v>03</v>
      </c>
      <c r="E828" t="s">
        <v>1629</v>
      </c>
      <c r="M828">
        <v>2020</v>
      </c>
      <c r="N828" t="e">
        <f>VLOOKUP(E828, '2020D'!$A$2:$G$395, 2, FALSE)</f>
        <v>#N/A</v>
      </c>
      <c r="O828" t="e">
        <f>VLOOKUP(E828, '2020D'!$A$2:$G$355, 3, FALSE)</f>
        <v>#N/A</v>
      </c>
      <c r="P828" t="e">
        <f>_2020[[#This Row],[最低排名]]-_2020[[#This Row],[同分人数]]+1</f>
        <v>#N/A</v>
      </c>
      <c r="Q828" t="e">
        <f>IF(O828&gt;=开始!$B$6, 1, 0)</f>
        <v>#N/A</v>
      </c>
      <c r="R828" t="e">
        <f>_2020[[#This Row],[最低排名]]-开始!$B$6</f>
        <v>#N/A</v>
      </c>
    </row>
    <row r="829" spans="1:18">
      <c r="A829">
        <v>61601</v>
      </c>
      <c r="B829" t="s">
        <v>1804</v>
      </c>
      <c r="C829" t="str">
        <f t="shared" si="24"/>
        <v>东华长江</v>
      </c>
      <c r="D829" t="str">
        <f t="shared" si="25"/>
        <v>01</v>
      </c>
      <c r="E829" t="s">
        <v>1542</v>
      </c>
      <c r="F829">
        <v>174</v>
      </c>
      <c r="G829">
        <v>89</v>
      </c>
      <c r="H829">
        <v>77</v>
      </c>
      <c r="I829">
        <v>55</v>
      </c>
      <c r="J829">
        <v>49</v>
      </c>
      <c r="K829">
        <v>46</v>
      </c>
      <c r="L829">
        <v>0</v>
      </c>
      <c r="M829">
        <v>2020</v>
      </c>
      <c r="N829">
        <f>VLOOKUP(E829, '2020D'!$A$2:$G$395, 2, FALSE)</f>
        <v>135</v>
      </c>
      <c r="O829">
        <f>VLOOKUP(E829, '2020D'!$A$2:$G$355, 3, FALSE)</f>
        <v>36290</v>
      </c>
      <c r="P829">
        <f>_2020[[#This Row],[最低排名]]-_2020[[#This Row],[同分人数]]+1</f>
        <v>36156</v>
      </c>
      <c r="Q829">
        <f>IF(O829&gt;=开始!$B$6, 1, 0)</f>
        <v>1</v>
      </c>
      <c r="R829">
        <f>_2020[[#This Row],[最低排名]]-开始!$B$6</f>
        <v>36290</v>
      </c>
    </row>
    <row r="830" spans="1:18">
      <c r="A830">
        <v>61602</v>
      </c>
      <c r="B830" t="s">
        <v>1805</v>
      </c>
      <c r="C830" t="str">
        <f t="shared" si="24"/>
        <v>东华长江</v>
      </c>
      <c r="D830" t="str">
        <f t="shared" si="25"/>
        <v>02</v>
      </c>
      <c r="E830" t="s">
        <v>320</v>
      </c>
      <c r="F830">
        <v>176</v>
      </c>
      <c r="G830">
        <v>90</v>
      </c>
      <c r="H830">
        <v>63</v>
      </c>
      <c r="I830">
        <v>58</v>
      </c>
      <c r="J830">
        <v>58</v>
      </c>
      <c r="K830">
        <v>55</v>
      </c>
      <c r="L830">
        <v>0</v>
      </c>
      <c r="M830">
        <v>2020</v>
      </c>
      <c r="N830">
        <f>VLOOKUP(E830, '2020D'!$A$2:$G$395, 2, FALSE)</f>
        <v>168</v>
      </c>
      <c r="O830">
        <f>VLOOKUP(E830, '2020D'!$A$2:$G$355, 3, FALSE)</f>
        <v>34767</v>
      </c>
      <c r="P830">
        <f>_2020[[#This Row],[最低排名]]-_2020[[#This Row],[同分人数]]+1</f>
        <v>34600</v>
      </c>
      <c r="Q830">
        <f>IF(O830&gt;=开始!$B$6, 1, 0)</f>
        <v>1</v>
      </c>
      <c r="R830">
        <f>_2020[[#This Row],[最低排名]]-开始!$B$6</f>
        <v>34767</v>
      </c>
    </row>
    <row r="831" spans="1:18">
      <c r="A831">
        <v>61701</v>
      </c>
      <c r="B831" t="s">
        <v>995</v>
      </c>
      <c r="C831" t="str">
        <f t="shared" si="24"/>
        <v>南航科技</v>
      </c>
      <c r="D831" t="str">
        <f t="shared" si="25"/>
        <v>01</v>
      </c>
      <c r="E831" t="s">
        <v>316</v>
      </c>
      <c r="F831">
        <v>189</v>
      </c>
      <c r="G831">
        <v>98</v>
      </c>
      <c r="H831">
        <v>73</v>
      </c>
      <c r="I831">
        <v>49</v>
      </c>
      <c r="J831">
        <v>49</v>
      </c>
      <c r="K831">
        <v>46</v>
      </c>
      <c r="L831">
        <v>0</v>
      </c>
      <c r="M831">
        <v>2020</v>
      </c>
      <c r="N831">
        <f>VLOOKUP(E831, '2020D'!$A$2:$G$395, 2, FALSE)</f>
        <v>171</v>
      </c>
      <c r="O831">
        <f>VLOOKUP(E831, '2020D'!$A$2:$G$355, 3, FALSE)</f>
        <v>35458</v>
      </c>
      <c r="P831">
        <f>_2020[[#This Row],[最低排名]]-_2020[[#This Row],[同分人数]]+1</f>
        <v>35288</v>
      </c>
      <c r="Q831">
        <f>IF(O831&gt;=开始!$B$6, 1, 0)</f>
        <v>1</v>
      </c>
      <c r="R831">
        <f>_2020[[#This Row],[最低排名]]-开始!$B$6</f>
        <v>35458</v>
      </c>
    </row>
    <row r="832" spans="1:18">
      <c r="A832">
        <v>61702</v>
      </c>
      <c r="B832" t="s">
        <v>1679</v>
      </c>
      <c r="C832" t="str">
        <f t="shared" si="24"/>
        <v>南航科技</v>
      </c>
      <c r="D832" t="str">
        <f t="shared" si="25"/>
        <v>02</v>
      </c>
      <c r="E832" t="s">
        <v>1629</v>
      </c>
      <c r="M832">
        <v>2020</v>
      </c>
      <c r="N832" t="e">
        <f>VLOOKUP(E832, '2020D'!$A$2:$G$395, 2, FALSE)</f>
        <v>#N/A</v>
      </c>
      <c r="O832" t="e">
        <f>VLOOKUP(E832, '2020D'!$A$2:$G$355, 3, FALSE)</f>
        <v>#N/A</v>
      </c>
      <c r="P832" t="e">
        <f>_2020[[#This Row],[最低排名]]-_2020[[#This Row],[同分人数]]+1</f>
        <v>#N/A</v>
      </c>
      <c r="Q832" t="e">
        <f>IF(O832&gt;=开始!$B$6, 1, 0)</f>
        <v>#N/A</v>
      </c>
      <c r="R832" t="e">
        <f>_2020[[#This Row],[最低排名]]-开始!$B$6</f>
        <v>#N/A</v>
      </c>
    </row>
    <row r="833" spans="1:18">
      <c r="A833">
        <v>61801</v>
      </c>
      <c r="B833" t="s">
        <v>1806</v>
      </c>
      <c r="C833" t="str">
        <f t="shared" si="24"/>
        <v>赣理应科</v>
      </c>
      <c r="D833" t="str">
        <f t="shared" si="25"/>
        <v>01</v>
      </c>
      <c r="E833" t="s">
        <v>1556</v>
      </c>
      <c r="F833">
        <v>201</v>
      </c>
      <c r="G833">
        <v>108</v>
      </c>
      <c r="H833">
        <v>71</v>
      </c>
      <c r="I833">
        <v>46</v>
      </c>
      <c r="J833">
        <v>43</v>
      </c>
      <c r="K833">
        <v>43</v>
      </c>
      <c r="L833">
        <v>0</v>
      </c>
      <c r="M833">
        <v>2020</v>
      </c>
      <c r="N833">
        <f>VLOOKUP(E833, '2020D'!$A$2:$G$395, 2, FALSE)</f>
        <v>165</v>
      </c>
      <c r="O833">
        <f>VLOOKUP(E833, '2020D'!$A$2:$G$355, 3, FALSE)</f>
        <v>35821</v>
      </c>
      <c r="P833">
        <f>_2020[[#This Row],[最低排名]]-_2020[[#This Row],[同分人数]]+1</f>
        <v>35657</v>
      </c>
      <c r="Q833">
        <f>IF(O833&gt;=开始!$B$6, 1, 0)</f>
        <v>1</v>
      </c>
      <c r="R833">
        <f>_2020[[#This Row],[最低排名]]-开始!$B$6</f>
        <v>35821</v>
      </c>
    </row>
    <row r="834" spans="1:18">
      <c r="A834">
        <v>61901</v>
      </c>
      <c r="B834" t="s">
        <v>1807</v>
      </c>
      <c r="C834" t="str">
        <f t="shared" ref="C834:C897" si="26">LEFT(B834, FIND("(", B834) - 1)</f>
        <v>景陶科艺</v>
      </c>
      <c r="D834" t="str">
        <f t="shared" ref="D834:D897" si="27">MID(B834, FIND("(", B834) + 1, FIND(")", B834) - FIND("(", B834) - 1)</f>
        <v>01</v>
      </c>
      <c r="E834" t="s">
        <v>366</v>
      </c>
      <c r="F834">
        <v>167</v>
      </c>
      <c r="G834">
        <v>92</v>
      </c>
      <c r="H834">
        <v>84</v>
      </c>
      <c r="I834">
        <v>55</v>
      </c>
      <c r="J834">
        <v>52</v>
      </c>
      <c r="K834">
        <v>49</v>
      </c>
      <c r="L834">
        <v>0</v>
      </c>
      <c r="M834">
        <v>2020</v>
      </c>
      <c r="N834">
        <f>VLOOKUP(E834, '2020D'!$A$2:$G$395, 2, FALSE)</f>
        <v>171</v>
      </c>
      <c r="O834">
        <f>VLOOKUP(E834, '2020D'!$A$2:$G$355, 3, FALSE)</f>
        <v>35287</v>
      </c>
      <c r="P834">
        <f>_2020[[#This Row],[最低排名]]-_2020[[#This Row],[同分人数]]+1</f>
        <v>35117</v>
      </c>
      <c r="Q834">
        <f>IF(O834&gt;=开始!$B$6, 1, 0)</f>
        <v>1</v>
      </c>
      <c r="R834">
        <f>_2020[[#This Row],[最低排名]]-开始!$B$6</f>
        <v>35287</v>
      </c>
    </row>
    <row r="835" spans="1:18">
      <c r="A835">
        <v>61902</v>
      </c>
      <c r="B835" t="s">
        <v>1808</v>
      </c>
      <c r="C835" t="str">
        <f t="shared" si="26"/>
        <v>景陶科艺</v>
      </c>
      <c r="D835" t="str">
        <f t="shared" si="27"/>
        <v>02</v>
      </c>
      <c r="E835" t="s">
        <v>1629</v>
      </c>
      <c r="M835">
        <v>2020</v>
      </c>
      <c r="N835" t="e">
        <f>VLOOKUP(E835, '2020D'!$A$2:$G$395, 2, FALSE)</f>
        <v>#N/A</v>
      </c>
      <c r="O835" t="e">
        <f>VLOOKUP(E835, '2020D'!$A$2:$G$355, 3, FALSE)</f>
        <v>#N/A</v>
      </c>
      <c r="P835" t="e">
        <f>_2020[[#This Row],[最低排名]]-_2020[[#This Row],[同分人数]]+1</f>
        <v>#N/A</v>
      </c>
      <c r="Q835" t="e">
        <f>IF(O835&gt;=开始!$B$6, 1, 0)</f>
        <v>#N/A</v>
      </c>
      <c r="R835" t="e">
        <f>_2020[[#This Row],[最低排名]]-开始!$B$6</f>
        <v>#N/A</v>
      </c>
    </row>
    <row r="836" spans="1:18">
      <c r="A836">
        <v>62001</v>
      </c>
      <c r="B836" t="s">
        <v>997</v>
      </c>
      <c r="C836" t="str">
        <f t="shared" si="26"/>
        <v>赣农商院</v>
      </c>
      <c r="D836" t="str">
        <f t="shared" si="27"/>
        <v>01</v>
      </c>
      <c r="E836" t="s">
        <v>198</v>
      </c>
      <c r="F836">
        <v>192</v>
      </c>
      <c r="G836">
        <v>97</v>
      </c>
      <c r="H836">
        <v>63</v>
      </c>
      <c r="I836">
        <v>58</v>
      </c>
      <c r="J836">
        <v>46</v>
      </c>
      <c r="K836">
        <v>46</v>
      </c>
      <c r="L836">
        <v>0</v>
      </c>
      <c r="M836">
        <v>2020</v>
      </c>
      <c r="N836">
        <f>VLOOKUP(E836, '2020D'!$A$2:$G$395, 2, FALSE)</f>
        <v>198</v>
      </c>
      <c r="O836">
        <f>VLOOKUP(E836, '2020D'!$A$2:$G$355, 3, FALSE)</f>
        <v>35656</v>
      </c>
      <c r="P836">
        <f>_2020[[#This Row],[最低排名]]-_2020[[#This Row],[同分人数]]+1</f>
        <v>35459</v>
      </c>
      <c r="Q836">
        <f>IF(O836&gt;=开始!$B$6, 1, 0)</f>
        <v>1</v>
      </c>
      <c r="R836">
        <f>_2020[[#This Row],[最低排名]]-开始!$B$6</f>
        <v>35656</v>
      </c>
    </row>
    <row r="837" spans="1:18">
      <c r="A837">
        <v>62101</v>
      </c>
      <c r="B837" t="s">
        <v>1809</v>
      </c>
      <c r="C837" t="str">
        <f t="shared" si="26"/>
        <v>江中科技</v>
      </c>
      <c r="D837" t="str">
        <f t="shared" si="27"/>
        <v>01</v>
      </c>
      <c r="E837" t="s">
        <v>320</v>
      </c>
      <c r="F837">
        <v>201</v>
      </c>
      <c r="G837">
        <v>110</v>
      </c>
      <c r="H837">
        <v>53</v>
      </c>
      <c r="I837">
        <v>55</v>
      </c>
      <c r="J837">
        <v>52</v>
      </c>
      <c r="K837">
        <v>49</v>
      </c>
      <c r="L837">
        <v>0</v>
      </c>
      <c r="M837">
        <v>2020</v>
      </c>
      <c r="N837">
        <f>VLOOKUP(E837, '2020D'!$A$2:$G$395, 2, FALSE)</f>
        <v>168</v>
      </c>
      <c r="O837">
        <f>VLOOKUP(E837, '2020D'!$A$2:$G$355, 3, FALSE)</f>
        <v>34767</v>
      </c>
      <c r="P837">
        <f>_2020[[#This Row],[最低排名]]-_2020[[#This Row],[同分人数]]+1</f>
        <v>34600</v>
      </c>
      <c r="Q837">
        <f>IF(O837&gt;=开始!$B$6, 1, 0)</f>
        <v>1</v>
      </c>
      <c r="R837">
        <f>_2020[[#This Row],[最低排名]]-开始!$B$6</f>
        <v>34767</v>
      </c>
    </row>
    <row r="838" spans="1:18">
      <c r="A838">
        <v>62102</v>
      </c>
      <c r="B838" t="s">
        <v>1810</v>
      </c>
      <c r="C838" t="str">
        <f t="shared" si="26"/>
        <v>江中科技</v>
      </c>
      <c r="D838" t="str">
        <f t="shared" si="27"/>
        <v>02</v>
      </c>
      <c r="E838" t="s">
        <v>223</v>
      </c>
      <c r="F838">
        <v>169</v>
      </c>
      <c r="G838">
        <v>96</v>
      </c>
      <c r="H838">
        <v>89</v>
      </c>
      <c r="I838">
        <v>52</v>
      </c>
      <c r="J838">
        <v>52</v>
      </c>
      <c r="K838">
        <v>46</v>
      </c>
      <c r="L838">
        <v>0</v>
      </c>
      <c r="M838">
        <v>2020</v>
      </c>
      <c r="N838">
        <f>VLOOKUP(E838, '2020D'!$A$2:$G$395, 2, FALSE)</f>
        <v>171</v>
      </c>
      <c r="O838">
        <f>VLOOKUP(E838, '2020D'!$A$2:$G$355, 3, FALSE)</f>
        <v>35116</v>
      </c>
      <c r="P838">
        <f>_2020[[#This Row],[最低排名]]-_2020[[#This Row],[同分人数]]+1</f>
        <v>34946</v>
      </c>
      <c r="Q838">
        <f>IF(O838&gt;=开始!$B$6, 1, 0)</f>
        <v>1</v>
      </c>
      <c r="R838">
        <f>_2020[[#This Row],[最低排名]]-开始!$B$6</f>
        <v>35116</v>
      </c>
    </row>
    <row r="839" spans="1:18">
      <c r="A839">
        <v>62103</v>
      </c>
      <c r="B839" t="s">
        <v>1811</v>
      </c>
      <c r="C839" t="str">
        <f t="shared" si="26"/>
        <v>江中科技</v>
      </c>
      <c r="D839" t="str">
        <f t="shared" si="27"/>
        <v>03</v>
      </c>
      <c r="E839" t="s">
        <v>405</v>
      </c>
      <c r="F839">
        <v>181</v>
      </c>
      <c r="G839">
        <v>91</v>
      </c>
      <c r="H839">
        <v>93</v>
      </c>
      <c r="I839">
        <v>52</v>
      </c>
      <c r="J839">
        <v>52</v>
      </c>
      <c r="K839">
        <v>49</v>
      </c>
      <c r="L839">
        <v>0</v>
      </c>
      <c r="M839">
        <v>2020</v>
      </c>
      <c r="N839">
        <f>VLOOKUP(E839, '2020D'!$A$2:$G$395, 2, FALSE)</f>
        <v>192</v>
      </c>
      <c r="O839">
        <f>VLOOKUP(E839, '2020D'!$A$2:$G$355, 3, FALSE)</f>
        <v>31801</v>
      </c>
      <c r="P839">
        <f>_2020[[#This Row],[最低排名]]-_2020[[#This Row],[同分人数]]+1</f>
        <v>31610</v>
      </c>
      <c r="Q839">
        <f>IF(O839&gt;=开始!$B$6, 1, 0)</f>
        <v>1</v>
      </c>
      <c r="R839">
        <f>_2020[[#This Row],[最低排名]]-开始!$B$6</f>
        <v>31801</v>
      </c>
    </row>
    <row r="840" spans="1:18">
      <c r="A840">
        <v>62104</v>
      </c>
      <c r="B840" t="s">
        <v>1812</v>
      </c>
      <c r="C840" t="str">
        <f t="shared" si="26"/>
        <v>江中科技</v>
      </c>
      <c r="D840" t="str">
        <f t="shared" si="27"/>
        <v>04</v>
      </c>
      <c r="E840" t="s">
        <v>513</v>
      </c>
      <c r="F840">
        <v>188</v>
      </c>
      <c r="G840">
        <v>97</v>
      </c>
      <c r="H840">
        <v>88</v>
      </c>
      <c r="I840">
        <v>52</v>
      </c>
      <c r="J840">
        <v>46</v>
      </c>
      <c r="K840">
        <v>46</v>
      </c>
      <c r="L840">
        <v>0</v>
      </c>
      <c r="M840">
        <v>2020</v>
      </c>
      <c r="N840">
        <f>VLOOKUP(E840, '2020D'!$A$2:$G$395, 2, FALSE)</f>
        <v>187</v>
      </c>
      <c r="O840">
        <f>VLOOKUP(E840, '2020D'!$A$2:$G$355, 3, FALSE)</f>
        <v>33055</v>
      </c>
      <c r="P840">
        <f>_2020[[#This Row],[最低排名]]-_2020[[#This Row],[同分人数]]+1</f>
        <v>32869</v>
      </c>
      <c r="Q840">
        <f>IF(O840&gt;=开始!$B$6, 1, 0)</f>
        <v>1</v>
      </c>
      <c r="R840">
        <f>_2020[[#This Row],[最低排名]]-开始!$B$6</f>
        <v>33055</v>
      </c>
    </row>
    <row r="841" spans="1:18">
      <c r="A841">
        <v>62105</v>
      </c>
      <c r="B841" t="s">
        <v>1813</v>
      </c>
      <c r="C841" t="str">
        <f t="shared" si="26"/>
        <v>江中科技</v>
      </c>
      <c r="D841" t="str">
        <f t="shared" si="27"/>
        <v>05</v>
      </c>
      <c r="E841" t="s">
        <v>320</v>
      </c>
      <c r="F841">
        <v>193</v>
      </c>
      <c r="G841">
        <v>100</v>
      </c>
      <c r="H841">
        <v>76</v>
      </c>
      <c r="I841">
        <v>49</v>
      </c>
      <c r="J841">
        <v>49</v>
      </c>
      <c r="K841">
        <v>43</v>
      </c>
      <c r="L841">
        <v>0</v>
      </c>
      <c r="M841">
        <v>2020</v>
      </c>
      <c r="N841">
        <f>VLOOKUP(E841, '2020D'!$A$2:$G$395, 2, FALSE)</f>
        <v>168</v>
      </c>
      <c r="O841">
        <f>VLOOKUP(E841, '2020D'!$A$2:$G$355, 3, FALSE)</f>
        <v>34767</v>
      </c>
      <c r="P841">
        <f>_2020[[#This Row],[最低排名]]-_2020[[#This Row],[同分人数]]+1</f>
        <v>34600</v>
      </c>
      <c r="Q841">
        <f>IF(O841&gt;=开始!$B$6, 1, 0)</f>
        <v>1</v>
      </c>
      <c r="R841">
        <f>_2020[[#This Row],[最低排名]]-开始!$B$6</f>
        <v>34767</v>
      </c>
    </row>
    <row r="842" spans="1:18">
      <c r="A842">
        <v>62201</v>
      </c>
      <c r="B842" t="s">
        <v>1007</v>
      </c>
      <c r="C842" t="str">
        <f t="shared" si="26"/>
        <v>江师科技</v>
      </c>
      <c r="D842" t="str">
        <f t="shared" si="27"/>
        <v>01</v>
      </c>
      <c r="E842" t="s">
        <v>207</v>
      </c>
      <c r="F842">
        <v>172</v>
      </c>
      <c r="G842">
        <v>101</v>
      </c>
      <c r="H842">
        <v>79</v>
      </c>
      <c r="I842">
        <v>61</v>
      </c>
      <c r="J842">
        <v>58</v>
      </c>
      <c r="K842">
        <v>43</v>
      </c>
      <c r="L842">
        <v>0</v>
      </c>
      <c r="M842">
        <v>2020</v>
      </c>
      <c r="N842">
        <f>VLOOKUP(E842, '2020D'!$A$2:$G$395, 2, FALSE)</f>
        <v>183</v>
      </c>
      <c r="O842">
        <f>VLOOKUP(E842, '2020D'!$A$2:$G$355, 3, FALSE)</f>
        <v>34282</v>
      </c>
      <c r="P842">
        <f>_2020[[#This Row],[最低排名]]-_2020[[#This Row],[同分人数]]+1</f>
        <v>34100</v>
      </c>
      <c r="Q842">
        <f>IF(O842&gt;=开始!$B$6, 1, 0)</f>
        <v>1</v>
      </c>
      <c r="R842">
        <f>_2020[[#This Row],[最低排名]]-开始!$B$6</f>
        <v>34282</v>
      </c>
    </row>
    <row r="843" spans="1:18">
      <c r="A843">
        <v>62202</v>
      </c>
      <c r="B843" t="s">
        <v>1682</v>
      </c>
      <c r="C843" t="str">
        <f t="shared" si="26"/>
        <v>江师科技</v>
      </c>
      <c r="D843" t="str">
        <f t="shared" si="27"/>
        <v>02</v>
      </c>
      <c r="E843" t="s">
        <v>1629</v>
      </c>
      <c r="M843">
        <v>2020</v>
      </c>
      <c r="N843" t="e">
        <f>VLOOKUP(E843, '2020D'!$A$2:$G$395, 2, FALSE)</f>
        <v>#N/A</v>
      </c>
      <c r="O843" t="e">
        <f>VLOOKUP(E843, '2020D'!$A$2:$G$355, 3, FALSE)</f>
        <v>#N/A</v>
      </c>
      <c r="P843" t="e">
        <f>_2020[[#This Row],[最低排名]]-_2020[[#This Row],[同分人数]]+1</f>
        <v>#N/A</v>
      </c>
      <c r="Q843" t="e">
        <f>IF(O843&gt;=开始!$B$6, 1, 0)</f>
        <v>#N/A</v>
      </c>
      <c r="R843" t="e">
        <f>_2020[[#This Row],[最低排名]]-开始!$B$6</f>
        <v>#N/A</v>
      </c>
    </row>
    <row r="844" spans="1:18">
      <c r="A844">
        <v>62301</v>
      </c>
      <c r="B844" t="s">
        <v>1008</v>
      </c>
      <c r="C844" t="str">
        <f t="shared" si="26"/>
        <v>赣师科技</v>
      </c>
      <c r="D844" t="str">
        <f t="shared" si="27"/>
        <v>01</v>
      </c>
      <c r="E844" t="s">
        <v>738</v>
      </c>
      <c r="F844">
        <v>198</v>
      </c>
      <c r="G844">
        <v>102</v>
      </c>
      <c r="H844">
        <v>67</v>
      </c>
      <c r="I844">
        <v>52</v>
      </c>
      <c r="J844">
        <v>49</v>
      </c>
      <c r="K844">
        <v>46</v>
      </c>
      <c r="L844">
        <v>0</v>
      </c>
      <c r="M844">
        <v>2020</v>
      </c>
      <c r="N844">
        <f>VLOOKUP(E844, '2020D'!$A$2:$G$395, 2, FALSE)</f>
        <v>148</v>
      </c>
      <c r="O844">
        <f>VLOOKUP(E844, '2020D'!$A$2:$G$355, 3, FALSE)</f>
        <v>34430</v>
      </c>
      <c r="P844">
        <f>_2020[[#This Row],[最低排名]]-_2020[[#This Row],[同分人数]]+1</f>
        <v>34283</v>
      </c>
      <c r="Q844">
        <f>IF(O844&gt;=开始!$B$6, 1, 0)</f>
        <v>1</v>
      </c>
      <c r="R844">
        <f>_2020[[#This Row],[最低排名]]-开始!$B$6</f>
        <v>34430</v>
      </c>
    </row>
    <row r="845" spans="1:18">
      <c r="A845">
        <v>62401</v>
      </c>
      <c r="B845" t="s">
        <v>1009</v>
      </c>
      <c r="C845" t="str">
        <f t="shared" si="26"/>
        <v>江财经管</v>
      </c>
      <c r="D845" t="str">
        <f t="shared" si="27"/>
        <v>01</v>
      </c>
      <c r="E845" t="s">
        <v>223</v>
      </c>
      <c r="F845">
        <v>158</v>
      </c>
      <c r="G845">
        <v>83</v>
      </c>
      <c r="H845">
        <v>82</v>
      </c>
      <c r="I845">
        <v>61</v>
      </c>
      <c r="J845">
        <v>58</v>
      </c>
      <c r="K845">
        <v>49</v>
      </c>
      <c r="L845">
        <v>0</v>
      </c>
      <c r="M845">
        <v>2020</v>
      </c>
      <c r="N845">
        <f>VLOOKUP(E845, '2020D'!$A$2:$G$395, 2, FALSE)</f>
        <v>171</v>
      </c>
      <c r="O845">
        <f>VLOOKUP(E845, '2020D'!$A$2:$G$355, 3, FALSE)</f>
        <v>35116</v>
      </c>
      <c r="P845">
        <f>_2020[[#This Row],[最低排名]]-_2020[[#This Row],[同分人数]]+1</f>
        <v>34946</v>
      </c>
      <c r="Q845">
        <f>IF(O845&gt;=开始!$B$6, 1, 0)</f>
        <v>1</v>
      </c>
      <c r="R845">
        <f>_2020[[#This Row],[最低排名]]-开始!$B$6</f>
        <v>35116</v>
      </c>
    </row>
    <row r="846" spans="1:18">
      <c r="A846">
        <v>62501</v>
      </c>
      <c r="B846" t="s">
        <v>1010</v>
      </c>
      <c r="C846" t="str">
        <f t="shared" si="26"/>
        <v>南昌师院</v>
      </c>
      <c r="D846" t="str">
        <f t="shared" si="27"/>
        <v>01</v>
      </c>
      <c r="E846" t="s">
        <v>485</v>
      </c>
      <c r="F846">
        <v>187</v>
      </c>
      <c r="G846">
        <v>99</v>
      </c>
      <c r="H846">
        <v>102</v>
      </c>
      <c r="I846">
        <v>52</v>
      </c>
      <c r="J846">
        <v>52</v>
      </c>
      <c r="K846">
        <v>52</v>
      </c>
      <c r="L846">
        <v>0</v>
      </c>
      <c r="M846">
        <v>2020</v>
      </c>
      <c r="N846">
        <f>VLOOKUP(E846, '2020D'!$A$2:$G$395, 2, FALSE)</f>
        <v>181</v>
      </c>
      <c r="O846">
        <f>VLOOKUP(E846, '2020D'!$A$2:$G$355, 3, FALSE)</f>
        <v>28220</v>
      </c>
      <c r="P846">
        <f>_2020[[#This Row],[最低排名]]-_2020[[#This Row],[同分人数]]+1</f>
        <v>28040</v>
      </c>
      <c r="Q846">
        <f>IF(O846&gt;=开始!$B$6, 1, 0)</f>
        <v>1</v>
      </c>
      <c r="R846">
        <f>_2020[[#This Row],[最低排名]]-开始!$B$6</f>
        <v>28220</v>
      </c>
    </row>
    <row r="847" spans="1:18">
      <c r="A847">
        <v>62502</v>
      </c>
      <c r="B847" t="s">
        <v>1684</v>
      </c>
      <c r="C847" t="str">
        <f t="shared" si="26"/>
        <v>南昌师院</v>
      </c>
      <c r="D847" t="str">
        <f t="shared" si="27"/>
        <v>02</v>
      </c>
      <c r="E847" t="s">
        <v>485</v>
      </c>
      <c r="F847">
        <v>192</v>
      </c>
      <c r="G847">
        <v>98</v>
      </c>
      <c r="H847">
        <v>82</v>
      </c>
      <c r="I847">
        <v>61</v>
      </c>
      <c r="J847">
        <v>55</v>
      </c>
      <c r="K847">
        <v>55</v>
      </c>
      <c r="L847">
        <v>0</v>
      </c>
      <c r="M847">
        <v>2020</v>
      </c>
      <c r="N847">
        <f>VLOOKUP(E847, '2020D'!$A$2:$G$395, 2, FALSE)</f>
        <v>181</v>
      </c>
      <c r="O847">
        <f>VLOOKUP(E847, '2020D'!$A$2:$G$355, 3, FALSE)</f>
        <v>28220</v>
      </c>
      <c r="P847">
        <f>_2020[[#This Row],[最低排名]]-_2020[[#This Row],[同分人数]]+1</f>
        <v>28040</v>
      </c>
      <c r="Q847">
        <f>IF(O847&gt;=开始!$B$6, 1, 0)</f>
        <v>1</v>
      </c>
      <c r="R847">
        <f>_2020[[#This Row],[最低排名]]-开始!$B$6</f>
        <v>28220</v>
      </c>
    </row>
    <row r="848" spans="1:18">
      <c r="A848">
        <v>62503</v>
      </c>
      <c r="B848" t="s">
        <v>1814</v>
      </c>
      <c r="C848" t="str">
        <f t="shared" si="26"/>
        <v>南昌师院</v>
      </c>
      <c r="D848" t="str">
        <f t="shared" si="27"/>
        <v>03</v>
      </c>
      <c r="E848" t="s">
        <v>701</v>
      </c>
      <c r="F848">
        <v>198</v>
      </c>
      <c r="G848">
        <v>112</v>
      </c>
      <c r="H848">
        <v>69</v>
      </c>
      <c r="I848">
        <v>61</v>
      </c>
      <c r="J848">
        <v>61</v>
      </c>
      <c r="K848">
        <v>55</v>
      </c>
      <c r="L848">
        <v>0</v>
      </c>
      <c r="M848">
        <v>2020</v>
      </c>
      <c r="N848">
        <f>VLOOKUP(E848, '2020D'!$A$2:$G$395, 2, FALSE)</f>
        <v>218</v>
      </c>
      <c r="O848">
        <f>VLOOKUP(E848, '2020D'!$A$2:$G$355, 3, FALSE)</f>
        <v>28438</v>
      </c>
      <c r="P848">
        <f>_2020[[#This Row],[最低排名]]-_2020[[#This Row],[同分人数]]+1</f>
        <v>28221</v>
      </c>
      <c r="Q848">
        <f>IF(O848&gt;=开始!$B$6, 1, 0)</f>
        <v>1</v>
      </c>
      <c r="R848">
        <f>_2020[[#This Row],[最低排名]]-开始!$B$6</f>
        <v>28438</v>
      </c>
    </row>
    <row r="849" spans="1:18">
      <c r="A849">
        <v>62504</v>
      </c>
      <c r="B849" t="s">
        <v>1815</v>
      </c>
      <c r="C849" t="str">
        <f t="shared" si="26"/>
        <v>南昌师院</v>
      </c>
      <c r="D849" t="str">
        <f t="shared" si="27"/>
        <v>04</v>
      </c>
      <c r="E849" t="s">
        <v>180</v>
      </c>
      <c r="F849">
        <v>201</v>
      </c>
      <c r="G849">
        <v>110</v>
      </c>
      <c r="H849">
        <v>66</v>
      </c>
      <c r="I849">
        <v>64</v>
      </c>
      <c r="J849">
        <v>61</v>
      </c>
      <c r="K849">
        <v>58</v>
      </c>
      <c r="L849">
        <v>0</v>
      </c>
      <c r="M849">
        <v>2020</v>
      </c>
      <c r="N849">
        <f>VLOOKUP(E849, '2020D'!$A$2:$G$395, 2, FALSE)</f>
        <v>203</v>
      </c>
      <c r="O849">
        <f>VLOOKUP(E849, '2020D'!$A$2:$G$355, 3, FALSE)</f>
        <v>27191</v>
      </c>
      <c r="P849">
        <f>_2020[[#This Row],[最低排名]]-_2020[[#This Row],[同分人数]]+1</f>
        <v>26989</v>
      </c>
      <c r="Q849">
        <f>IF(O849&gt;=开始!$B$6, 1, 0)</f>
        <v>1</v>
      </c>
      <c r="R849">
        <f>_2020[[#This Row],[最低排名]]-开始!$B$6</f>
        <v>27191</v>
      </c>
    </row>
    <row r="850" spans="1:18">
      <c r="A850">
        <v>62505</v>
      </c>
      <c r="B850" t="s">
        <v>1816</v>
      </c>
      <c r="C850" t="str">
        <f t="shared" si="26"/>
        <v>南昌师院</v>
      </c>
      <c r="D850" t="str">
        <f t="shared" si="27"/>
        <v>05</v>
      </c>
      <c r="E850" t="s">
        <v>701</v>
      </c>
      <c r="F850">
        <v>203</v>
      </c>
      <c r="G850">
        <v>102</v>
      </c>
      <c r="H850">
        <v>94</v>
      </c>
      <c r="I850">
        <v>52</v>
      </c>
      <c r="J850">
        <v>52</v>
      </c>
      <c r="K850">
        <v>43</v>
      </c>
      <c r="L850">
        <v>0</v>
      </c>
      <c r="M850">
        <v>2020</v>
      </c>
      <c r="N850">
        <f>VLOOKUP(E850, '2020D'!$A$2:$G$395, 2, FALSE)</f>
        <v>218</v>
      </c>
      <c r="O850">
        <f>VLOOKUP(E850, '2020D'!$A$2:$G$355, 3, FALSE)</f>
        <v>28438</v>
      </c>
      <c r="P850">
        <f>_2020[[#This Row],[最低排名]]-_2020[[#This Row],[同分人数]]+1</f>
        <v>28221</v>
      </c>
      <c r="Q850">
        <f>IF(O850&gt;=开始!$B$6, 1, 0)</f>
        <v>1</v>
      </c>
      <c r="R850">
        <f>_2020[[#This Row],[最低排名]]-开始!$B$6</f>
        <v>28438</v>
      </c>
    </row>
    <row r="851" spans="1:18">
      <c r="A851">
        <v>62506</v>
      </c>
      <c r="B851" t="s">
        <v>1817</v>
      </c>
      <c r="C851" t="str">
        <f t="shared" si="26"/>
        <v>南昌师院</v>
      </c>
      <c r="D851" t="str">
        <f t="shared" si="27"/>
        <v>06</v>
      </c>
      <c r="E851" t="s">
        <v>124</v>
      </c>
      <c r="F851">
        <v>206</v>
      </c>
      <c r="G851">
        <v>106</v>
      </c>
      <c r="H851">
        <v>109</v>
      </c>
      <c r="I851">
        <v>52</v>
      </c>
      <c r="J851">
        <v>52</v>
      </c>
      <c r="K851">
        <v>46</v>
      </c>
      <c r="L851">
        <v>0</v>
      </c>
      <c r="M851">
        <v>2020</v>
      </c>
      <c r="N851">
        <f>VLOOKUP(E851, '2020D'!$A$2:$G$395, 2, FALSE)</f>
        <v>218</v>
      </c>
      <c r="O851">
        <f>VLOOKUP(E851, '2020D'!$A$2:$G$355, 3, FALSE)</f>
        <v>23864</v>
      </c>
      <c r="P851">
        <f>_2020[[#This Row],[最低排名]]-_2020[[#This Row],[同分人数]]+1</f>
        <v>23647</v>
      </c>
      <c r="Q851">
        <f>IF(O851&gt;=开始!$B$6, 1, 0)</f>
        <v>1</v>
      </c>
      <c r="R851">
        <f>_2020[[#This Row],[最低排名]]-开始!$B$6</f>
        <v>23864</v>
      </c>
    </row>
    <row r="852" spans="1:18">
      <c r="A852">
        <v>64101</v>
      </c>
      <c r="B852" t="s">
        <v>1011</v>
      </c>
      <c r="C852" t="str">
        <f t="shared" si="26"/>
        <v>山东大学</v>
      </c>
      <c r="D852" t="str">
        <f t="shared" si="27"/>
        <v>01</v>
      </c>
      <c r="E852" t="s">
        <v>1020</v>
      </c>
      <c r="F852">
        <v>226</v>
      </c>
      <c r="G852">
        <v>114</v>
      </c>
      <c r="H852">
        <v>121</v>
      </c>
      <c r="I852">
        <v>70</v>
      </c>
      <c r="J852">
        <v>67</v>
      </c>
      <c r="K852">
        <v>67</v>
      </c>
      <c r="L852">
        <v>0</v>
      </c>
      <c r="M852">
        <v>2020</v>
      </c>
      <c r="N852">
        <f>VLOOKUP(E852, '2020D'!$A$2:$G$395, 2, FALSE)</f>
        <v>175</v>
      </c>
      <c r="O852">
        <f>VLOOKUP(E852, '2020D'!$A$2:$G$355, 3, FALSE)</f>
        <v>4912</v>
      </c>
      <c r="P852">
        <f>_2020[[#This Row],[最低排名]]-_2020[[#This Row],[同分人数]]+1</f>
        <v>4738</v>
      </c>
      <c r="Q852">
        <f>IF(O852&gt;=开始!$B$6, 1, 0)</f>
        <v>1</v>
      </c>
      <c r="R852">
        <f>_2020[[#This Row],[最低排名]]-开始!$B$6</f>
        <v>4912</v>
      </c>
    </row>
    <row r="853" spans="1:18">
      <c r="A853">
        <v>64102</v>
      </c>
      <c r="B853" t="s">
        <v>1012</v>
      </c>
      <c r="C853" t="str">
        <f t="shared" si="26"/>
        <v>山东大学</v>
      </c>
      <c r="D853" t="str">
        <f t="shared" si="27"/>
        <v>02</v>
      </c>
      <c r="E853" t="s">
        <v>619</v>
      </c>
      <c r="F853">
        <v>223</v>
      </c>
      <c r="G853">
        <v>115</v>
      </c>
      <c r="H853">
        <v>132</v>
      </c>
      <c r="I853">
        <v>67</v>
      </c>
      <c r="J853">
        <v>67</v>
      </c>
      <c r="K853">
        <v>61</v>
      </c>
      <c r="L853">
        <v>0</v>
      </c>
      <c r="M853">
        <v>2020</v>
      </c>
      <c r="N853">
        <f>VLOOKUP(E853, '2020D'!$A$2:$G$395, 2, FALSE)</f>
        <v>165</v>
      </c>
      <c r="O853">
        <f>VLOOKUP(E853, '2020D'!$A$2:$G$355, 3, FALSE)</f>
        <v>5077</v>
      </c>
      <c r="P853">
        <f>_2020[[#This Row],[最低排名]]-_2020[[#This Row],[同分人数]]+1</f>
        <v>4913</v>
      </c>
      <c r="Q853">
        <f>IF(O853&gt;=开始!$B$6, 1, 0)</f>
        <v>1</v>
      </c>
      <c r="R853">
        <f>_2020[[#This Row],[最低排名]]-开始!$B$6</f>
        <v>5077</v>
      </c>
    </row>
    <row r="854" spans="1:18">
      <c r="A854">
        <v>64103</v>
      </c>
      <c r="B854" t="s">
        <v>1013</v>
      </c>
      <c r="C854" t="str">
        <f t="shared" si="26"/>
        <v>山东大学</v>
      </c>
      <c r="D854" t="str">
        <f t="shared" si="27"/>
        <v>03</v>
      </c>
      <c r="E854" t="s">
        <v>619</v>
      </c>
      <c r="F854">
        <v>217</v>
      </c>
      <c r="G854">
        <v>111</v>
      </c>
      <c r="H854">
        <v>132</v>
      </c>
      <c r="I854">
        <v>70</v>
      </c>
      <c r="J854">
        <v>67</v>
      </c>
      <c r="K854">
        <v>64</v>
      </c>
      <c r="L854">
        <v>0</v>
      </c>
      <c r="M854">
        <v>2020</v>
      </c>
      <c r="N854">
        <f>VLOOKUP(E854, '2020D'!$A$2:$G$395, 2, FALSE)</f>
        <v>165</v>
      </c>
      <c r="O854">
        <f>VLOOKUP(E854, '2020D'!$A$2:$G$355, 3, FALSE)</f>
        <v>5077</v>
      </c>
      <c r="P854">
        <f>_2020[[#This Row],[最低排名]]-_2020[[#This Row],[同分人数]]+1</f>
        <v>4913</v>
      </c>
      <c r="Q854">
        <f>IF(O854&gt;=开始!$B$6, 1, 0)</f>
        <v>1</v>
      </c>
      <c r="R854">
        <f>_2020[[#This Row],[最低排名]]-开始!$B$6</f>
        <v>5077</v>
      </c>
    </row>
    <row r="855" spans="1:18">
      <c r="A855">
        <v>64201</v>
      </c>
      <c r="B855" t="s">
        <v>1015</v>
      </c>
      <c r="C855" t="str">
        <f t="shared" si="26"/>
        <v>中国海洋</v>
      </c>
      <c r="D855" t="str">
        <f t="shared" si="27"/>
        <v>01</v>
      </c>
      <c r="E855" t="s">
        <v>279</v>
      </c>
      <c r="F855">
        <v>216</v>
      </c>
      <c r="G855">
        <v>109</v>
      </c>
      <c r="H855">
        <v>122</v>
      </c>
      <c r="I855">
        <v>67</v>
      </c>
      <c r="J855">
        <v>67</v>
      </c>
      <c r="K855">
        <v>61</v>
      </c>
      <c r="L855">
        <v>0</v>
      </c>
      <c r="M855">
        <v>2020</v>
      </c>
      <c r="N855">
        <f>VLOOKUP(E855, '2020D'!$A$2:$G$395, 2, FALSE)</f>
        <v>230</v>
      </c>
      <c r="O855">
        <f>VLOOKUP(E855, '2020D'!$A$2:$G$355, 3, FALSE)</f>
        <v>8275</v>
      </c>
      <c r="P855">
        <f>_2020[[#This Row],[最低排名]]-_2020[[#This Row],[同分人数]]+1</f>
        <v>8046</v>
      </c>
      <c r="Q855">
        <f>IF(O855&gt;=开始!$B$6, 1, 0)</f>
        <v>1</v>
      </c>
      <c r="R855">
        <f>_2020[[#This Row],[最低排名]]-开始!$B$6</f>
        <v>8275</v>
      </c>
    </row>
    <row r="856" spans="1:18">
      <c r="A856">
        <v>64202</v>
      </c>
      <c r="B856" t="s">
        <v>1016</v>
      </c>
      <c r="C856" t="str">
        <f t="shared" si="26"/>
        <v>中国海洋</v>
      </c>
      <c r="D856" t="str">
        <f t="shared" si="27"/>
        <v>02</v>
      </c>
      <c r="E856" t="s">
        <v>298</v>
      </c>
      <c r="F856">
        <v>226</v>
      </c>
      <c r="G856">
        <v>114</v>
      </c>
      <c r="H856">
        <v>105</v>
      </c>
      <c r="I856">
        <v>70</v>
      </c>
      <c r="J856">
        <v>67</v>
      </c>
      <c r="K856">
        <v>64</v>
      </c>
      <c r="L856">
        <v>0</v>
      </c>
      <c r="M856">
        <v>2020</v>
      </c>
      <c r="N856">
        <f>VLOOKUP(E856, '2020D'!$A$2:$G$395, 2, FALSE)</f>
        <v>205</v>
      </c>
      <c r="O856">
        <f>VLOOKUP(E856, '2020D'!$A$2:$G$355, 3, FALSE)</f>
        <v>8480</v>
      </c>
      <c r="P856">
        <f>_2020[[#This Row],[最低排名]]-_2020[[#This Row],[同分人数]]+1</f>
        <v>8276</v>
      </c>
      <c r="Q856">
        <f>IF(O856&gt;=开始!$B$6, 1, 0)</f>
        <v>1</v>
      </c>
      <c r="R856">
        <f>_2020[[#This Row],[最低排名]]-开始!$B$6</f>
        <v>8480</v>
      </c>
    </row>
    <row r="857" spans="1:18">
      <c r="A857">
        <v>64301</v>
      </c>
      <c r="B857" t="s">
        <v>1021</v>
      </c>
      <c r="C857" t="str">
        <f t="shared" si="26"/>
        <v>石油华东</v>
      </c>
      <c r="D857" t="str">
        <f t="shared" si="27"/>
        <v>01</v>
      </c>
      <c r="E857" t="s">
        <v>649</v>
      </c>
      <c r="F857">
        <v>201</v>
      </c>
      <c r="G857">
        <v>102</v>
      </c>
      <c r="H857">
        <v>112</v>
      </c>
      <c r="I857">
        <v>67</v>
      </c>
      <c r="J857">
        <v>67</v>
      </c>
      <c r="K857">
        <v>61</v>
      </c>
      <c r="L857">
        <v>0</v>
      </c>
      <c r="M857">
        <v>2020</v>
      </c>
      <c r="N857">
        <f>VLOOKUP(E857, '2020D'!$A$2:$G$395, 2, FALSE)</f>
        <v>231</v>
      </c>
      <c r="O857">
        <f>VLOOKUP(E857, '2020D'!$A$2:$G$355, 3, FALSE)</f>
        <v>13727</v>
      </c>
      <c r="P857">
        <f>_2020[[#This Row],[最低排名]]-_2020[[#This Row],[同分人数]]+1</f>
        <v>13497</v>
      </c>
      <c r="Q857">
        <f>IF(O857&gt;=开始!$B$6, 1, 0)</f>
        <v>1</v>
      </c>
      <c r="R857">
        <f>_2020[[#This Row],[最低排名]]-开始!$B$6</f>
        <v>13727</v>
      </c>
    </row>
    <row r="858" spans="1:18">
      <c r="A858">
        <v>64302</v>
      </c>
      <c r="B858" t="s">
        <v>1022</v>
      </c>
      <c r="C858" t="str">
        <f t="shared" si="26"/>
        <v>石油华东</v>
      </c>
      <c r="D858" t="str">
        <f t="shared" si="27"/>
        <v>02</v>
      </c>
      <c r="E858" t="s">
        <v>70</v>
      </c>
      <c r="F858">
        <v>206</v>
      </c>
      <c r="G858">
        <v>109</v>
      </c>
      <c r="H858">
        <v>114</v>
      </c>
      <c r="I858">
        <v>67</v>
      </c>
      <c r="J858">
        <v>67</v>
      </c>
      <c r="K858">
        <v>64</v>
      </c>
      <c r="L858">
        <v>0</v>
      </c>
      <c r="M858">
        <v>2020</v>
      </c>
      <c r="N858">
        <f>VLOOKUP(E858, '2020D'!$A$2:$G$395, 2, FALSE)</f>
        <v>242</v>
      </c>
      <c r="O858">
        <f>VLOOKUP(E858, '2020D'!$A$2:$G$355, 3, FALSE)</f>
        <v>11557</v>
      </c>
      <c r="P858">
        <f>_2020[[#This Row],[最低排名]]-_2020[[#This Row],[同分人数]]+1</f>
        <v>11316</v>
      </c>
      <c r="Q858">
        <f>IF(O858&gt;=开始!$B$6, 1, 0)</f>
        <v>1</v>
      </c>
      <c r="R858">
        <f>_2020[[#This Row],[最低排名]]-开始!$B$6</f>
        <v>11557</v>
      </c>
    </row>
    <row r="859" spans="1:18">
      <c r="A859">
        <v>64303</v>
      </c>
      <c r="B859" t="s">
        <v>1818</v>
      </c>
      <c r="C859" t="str">
        <f t="shared" si="26"/>
        <v>石油华东</v>
      </c>
      <c r="D859" t="str">
        <f t="shared" si="27"/>
        <v>03</v>
      </c>
      <c r="E859" t="s">
        <v>296</v>
      </c>
      <c r="F859">
        <v>207</v>
      </c>
      <c r="G859">
        <v>107</v>
      </c>
      <c r="H859">
        <v>115</v>
      </c>
      <c r="I859">
        <v>67</v>
      </c>
      <c r="J859">
        <v>58</v>
      </c>
      <c r="K859">
        <v>58</v>
      </c>
      <c r="L859">
        <v>0</v>
      </c>
      <c r="M859">
        <v>2020</v>
      </c>
      <c r="N859">
        <f>VLOOKUP(E859, '2020D'!$A$2:$G$395, 2, FALSE)</f>
        <v>234</v>
      </c>
      <c r="O859">
        <f>VLOOKUP(E859, '2020D'!$A$2:$G$355, 3, FALSE)</f>
        <v>14446</v>
      </c>
      <c r="P859">
        <f>_2020[[#This Row],[最低排名]]-_2020[[#This Row],[同分人数]]+1</f>
        <v>14213</v>
      </c>
      <c r="Q859">
        <f>IF(O859&gt;=开始!$B$6, 1, 0)</f>
        <v>1</v>
      </c>
      <c r="R859">
        <f>_2020[[#This Row],[最低排名]]-开始!$B$6</f>
        <v>14446</v>
      </c>
    </row>
    <row r="860" spans="1:18">
      <c r="A860">
        <v>64401</v>
      </c>
      <c r="B860" t="s">
        <v>1023</v>
      </c>
      <c r="C860" t="str">
        <f t="shared" si="26"/>
        <v>山大威海</v>
      </c>
      <c r="D860" t="str">
        <f t="shared" si="27"/>
        <v>01</v>
      </c>
      <c r="E860" t="s">
        <v>279</v>
      </c>
      <c r="F860">
        <v>214</v>
      </c>
      <c r="G860">
        <v>119</v>
      </c>
      <c r="H860">
        <v>121</v>
      </c>
      <c r="I860">
        <v>70</v>
      </c>
      <c r="J860">
        <v>67</v>
      </c>
      <c r="K860">
        <v>61</v>
      </c>
      <c r="L860">
        <v>0</v>
      </c>
      <c r="M860">
        <v>2020</v>
      </c>
      <c r="N860">
        <f>VLOOKUP(E860, '2020D'!$A$2:$G$395, 2, FALSE)</f>
        <v>230</v>
      </c>
      <c r="O860">
        <f>VLOOKUP(E860, '2020D'!$A$2:$G$355, 3, FALSE)</f>
        <v>8275</v>
      </c>
      <c r="P860">
        <f>_2020[[#This Row],[最低排名]]-_2020[[#This Row],[同分人数]]+1</f>
        <v>8046</v>
      </c>
      <c r="Q860">
        <f>IF(O860&gt;=开始!$B$6, 1, 0)</f>
        <v>1</v>
      </c>
      <c r="R860">
        <f>_2020[[#This Row],[最低排名]]-开始!$B$6</f>
        <v>8275</v>
      </c>
    </row>
    <row r="861" spans="1:18">
      <c r="A861">
        <v>64402</v>
      </c>
      <c r="B861" t="s">
        <v>1024</v>
      </c>
      <c r="C861" t="str">
        <f t="shared" si="26"/>
        <v>山大威海</v>
      </c>
      <c r="D861" t="str">
        <f t="shared" si="27"/>
        <v>02</v>
      </c>
      <c r="E861" t="s">
        <v>279</v>
      </c>
      <c r="F861">
        <v>218</v>
      </c>
      <c r="G861">
        <v>109</v>
      </c>
      <c r="H861">
        <v>126</v>
      </c>
      <c r="I861">
        <v>70</v>
      </c>
      <c r="J861">
        <v>64</v>
      </c>
      <c r="K861">
        <v>55</v>
      </c>
      <c r="L861">
        <v>0</v>
      </c>
      <c r="M861">
        <v>2020</v>
      </c>
      <c r="N861">
        <f>VLOOKUP(E861, '2020D'!$A$2:$G$395, 2, FALSE)</f>
        <v>230</v>
      </c>
      <c r="O861">
        <f>VLOOKUP(E861, '2020D'!$A$2:$G$355, 3, FALSE)</f>
        <v>8275</v>
      </c>
      <c r="P861">
        <f>_2020[[#This Row],[最低排名]]-_2020[[#This Row],[同分人数]]+1</f>
        <v>8046</v>
      </c>
      <c r="Q861">
        <f>IF(O861&gt;=开始!$B$6, 1, 0)</f>
        <v>1</v>
      </c>
      <c r="R861">
        <f>_2020[[#This Row],[最低排名]]-开始!$B$6</f>
        <v>8275</v>
      </c>
    </row>
    <row r="862" spans="1:18">
      <c r="A862">
        <v>64501</v>
      </c>
      <c r="B862" t="s">
        <v>1025</v>
      </c>
      <c r="C862" t="str">
        <f t="shared" si="26"/>
        <v>哈工威海</v>
      </c>
      <c r="D862" t="str">
        <f t="shared" si="27"/>
        <v>01</v>
      </c>
      <c r="E862" t="s">
        <v>1020</v>
      </c>
      <c r="F862">
        <v>232</v>
      </c>
      <c r="G862">
        <v>122</v>
      </c>
      <c r="H862">
        <v>121</v>
      </c>
      <c r="I862">
        <v>70</v>
      </c>
      <c r="J862">
        <v>67</v>
      </c>
      <c r="K862">
        <v>61</v>
      </c>
      <c r="L862">
        <v>0</v>
      </c>
      <c r="M862">
        <v>2020</v>
      </c>
      <c r="N862">
        <f>VLOOKUP(E862, '2020D'!$A$2:$G$395, 2, FALSE)</f>
        <v>175</v>
      </c>
      <c r="O862">
        <f>VLOOKUP(E862, '2020D'!$A$2:$G$355, 3, FALSE)</f>
        <v>4912</v>
      </c>
      <c r="P862">
        <f>_2020[[#This Row],[最低排名]]-_2020[[#This Row],[同分人数]]+1</f>
        <v>4738</v>
      </c>
      <c r="Q862">
        <f>IF(O862&gt;=开始!$B$6, 1, 0)</f>
        <v>1</v>
      </c>
      <c r="R862">
        <f>_2020[[#This Row],[最低排名]]-开始!$B$6</f>
        <v>4912</v>
      </c>
    </row>
    <row r="863" spans="1:18">
      <c r="A863">
        <v>64502</v>
      </c>
      <c r="B863" t="s">
        <v>1687</v>
      </c>
      <c r="C863" t="str">
        <f t="shared" si="26"/>
        <v>哈工威海</v>
      </c>
      <c r="D863" t="str">
        <f t="shared" si="27"/>
        <v>02</v>
      </c>
      <c r="E863" t="s">
        <v>1020</v>
      </c>
      <c r="F863">
        <v>227</v>
      </c>
      <c r="G863">
        <v>115</v>
      </c>
      <c r="H863">
        <v>138</v>
      </c>
      <c r="I863">
        <v>67</v>
      </c>
      <c r="J863">
        <v>61</v>
      </c>
      <c r="K863">
        <v>58</v>
      </c>
      <c r="L863">
        <v>0</v>
      </c>
      <c r="M863">
        <v>2020</v>
      </c>
      <c r="N863">
        <f>VLOOKUP(E863, '2020D'!$A$2:$G$395, 2, FALSE)</f>
        <v>175</v>
      </c>
      <c r="O863">
        <f>VLOOKUP(E863, '2020D'!$A$2:$G$355, 3, FALSE)</f>
        <v>4912</v>
      </c>
      <c r="P863">
        <f>_2020[[#This Row],[最低排名]]-_2020[[#This Row],[同分人数]]+1</f>
        <v>4738</v>
      </c>
      <c r="Q863">
        <f>IF(O863&gt;=开始!$B$6, 1, 0)</f>
        <v>1</v>
      </c>
      <c r="R863">
        <f>_2020[[#This Row],[最低排名]]-开始!$B$6</f>
        <v>4912</v>
      </c>
    </row>
    <row r="864" spans="1:18">
      <c r="A864">
        <v>64601</v>
      </c>
      <c r="B864" t="s">
        <v>1026</v>
      </c>
      <c r="C864" t="str">
        <f t="shared" si="26"/>
        <v>山东科大</v>
      </c>
      <c r="D864" t="str">
        <f t="shared" si="27"/>
        <v>01</v>
      </c>
      <c r="E864" t="s">
        <v>178</v>
      </c>
      <c r="F864">
        <v>197</v>
      </c>
      <c r="G864">
        <v>101</v>
      </c>
      <c r="H864">
        <v>111</v>
      </c>
      <c r="I864">
        <v>55</v>
      </c>
      <c r="J864">
        <v>52</v>
      </c>
      <c r="K864">
        <v>43</v>
      </c>
      <c r="L864">
        <v>0</v>
      </c>
      <c r="M864">
        <v>2020</v>
      </c>
      <c r="N864">
        <f>VLOOKUP(E864, '2020D'!$A$2:$G$395, 2, FALSE)</f>
        <v>218</v>
      </c>
      <c r="O864">
        <f>VLOOKUP(E864, '2020D'!$A$2:$G$355, 3, FALSE)</f>
        <v>25407</v>
      </c>
      <c r="P864">
        <f>_2020[[#This Row],[最低排名]]-_2020[[#This Row],[同分人数]]+1</f>
        <v>25190</v>
      </c>
      <c r="Q864">
        <f>IF(O864&gt;=开始!$B$6, 1, 0)</f>
        <v>1</v>
      </c>
      <c r="R864">
        <f>_2020[[#This Row],[最低排名]]-开始!$B$6</f>
        <v>25407</v>
      </c>
    </row>
    <row r="865" spans="1:18">
      <c r="A865">
        <v>64602</v>
      </c>
      <c r="B865" t="s">
        <v>1590</v>
      </c>
      <c r="C865" t="str">
        <f t="shared" si="26"/>
        <v>山东科大</v>
      </c>
      <c r="D865" t="str">
        <f t="shared" si="27"/>
        <v>02</v>
      </c>
      <c r="E865" t="s">
        <v>528</v>
      </c>
      <c r="F865">
        <v>210</v>
      </c>
      <c r="G865">
        <v>111</v>
      </c>
      <c r="H865">
        <v>74</v>
      </c>
      <c r="I865">
        <v>61</v>
      </c>
      <c r="J865">
        <v>49</v>
      </c>
      <c r="K865">
        <v>46</v>
      </c>
      <c r="L865">
        <v>0</v>
      </c>
      <c r="M865">
        <v>2020</v>
      </c>
      <c r="N865">
        <f>VLOOKUP(E865, '2020D'!$A$2:$G$395, 2, FALSE)</f>
        <v>206</v>
      </c>
      <c r="O865">
        <f>VLOOKUP(E865, '2020D'!$A$2:$G$355, 3, FALSE)</f>
        <v>29248</v>
      </c>
      <c r="P865">
        <f>_2020[[#This Row],[最低排名]]-_2020[[#This Row],[同分人数]]+1</f>
        <v>29043</v>
      </c>
      <c r="Q865">
        <f>IF(O865&gt;=开始!$B$6, 1, 0)</f>
        <v>1</v>
      </c>
      <c r="R865">
        <f>_2020[[#This Row],[最低排名]]-开始!$B$6</f>
        <v>29248</v>
      </c>
    </row>
    <row r="866" spans="1:18">
      <c r="A866">
        <v>64701</v>
      </c>
      <c r="B866" t="s">
        <v>1027</v>
      </c>
      <c r="C866" t="str">
        <f t="shared" si="26"/>
        <v>青岛科大</v>
      </c>
      <c r="D866" t="str">
        <f t="shared" si="27"/>
        <v>01</v>
      </c>
      <c r="E866" t="s">
        <v>560</v>
      </c>
      <c r="F866">
        <v>199</v>
      </c>
      <c r="G866">
        <v>111</v>
      </c>
      <c r="H866">
        <v>100</v>
      </c>
      <c r="I866">
        <v>52</v>
      </c>
      <c r="J866">
        <v>49</v>
      </c>
      <c r="K866">
        <v>49</v>
      </c>
      <c r="L866">
        <v>0</v>
      </c>
      <c r="M866">
        <v>2020</v>
      </c>
      <c r="N866">
        <f>VLOOKUP(E866, '2020D'!$A$2:$G$395, 2, FALSE)</f>
        <v>217</v>
      </c>
      <c r="O866">
        <f>VLOOKUP(E866, '2020D'!$A$2:$G$355, 3, FALSE)</f>
        <v>27408</v>
      </c>
      <c r="P866">
        <f>_2020[[#This Row],[最低排名]]-_2020[[#This Row],[同分人数]]+1</f>
        <v>27192</v>
      </c>
      <c r="Q866">
        <f>IF(O866&gt;=开始!$B$6, 1, 0)</f>
        <v>1</v>
      </c>
      <c r="R866">
        <f>_2020[[#This Row],[最低排名]]-开始!$B$6</f>
        <v>27408</v>
      </c>
    </row>
    <row r="867" spans="1:18">
      <c r="A867">
        <v>64702</v>
      </c>
      <c r="B867" t="s">
        <v>1028</v>
      </c>
      <c r="C867" t="str">
        <f t="shared" si="26"/>
        <v>青岛科大</v>
      </c>
      <c r="D867" t="str">
        <f t="shared" si="27"/>
        <v>02</v>
      </c>
      <c r="E867" t="s">
        <v>170</v>
      </c>
      <c r="F867">
        <v>212</v>
      </c>
      <c r="G867">
        <v>113</v>
      </c>
      <c r="H867">
        <v>82</v>
      </c>
      <c r="I867">
        <v>58</v>
      </c>
      <c r="J867">
        <v>55</v>
      </c>
      <c r="K867">
        <v>46</v>
      </c>
      <c r="L867">
        <v>0</v>
      </c>
      <c r="M867">
        <v>2020</v>
      </c>
      <c r="N867">
        <f>VLOOKUP(E867, '2020D'!$A$2:$G$395, 2, FALSE)</f>
        <v>256</v>
      </c>
      <c r="O867">
        <f>VLOOKUP(E867, '2020D'!$A$2:$G$355, 3, FALSE)</f>
        <v>26575</v>
      </c>
      <c r="P867">
        <f>_2020[[#This Row],[最低排名]]-_2020[[#This Row],[同分人数]]+1</f>
        <v>26320</v>
      </c>
      <c r="Q867">
        <f>IF(O867&gt;=开始!$B$6, 1, 0)</f>
        <v>1</v>
      </c>
      <c r="R867">
        <f>_2020[[#This Row],[最低排名]]-开始!$B$6</f>
        <v>26575</v>
      </c>
    </row>
    <row r="868" spans="1:18">
      <c r="A868">
        <v>64703</v>
      </c>
      <c r="B868" t="s">
        <v>1029</v>
      </c>
      <c r="C868" t="str">
        <f t="shared" si="26"/>
        <v>青岛科大</v>
      </c>
      <c r="D868" t="str">
        <f t="shared" si="27"/>
        <v>03</v>
      </c>
      <c r="E868" t="s">
        <v>1548</v>
      </c>
      <c r="F868">
        <v>195</v>
      </c>
      <c r="G868">
        <v>112</v>
      </c>
      <c r="H868">
        <v>46</v>
      </c>
      <c r="I868">
        <v>55</v>
      </c>
      <c r="J868">
        <v>55</v>
      </c>
      <c r="K868">
        <v>52</v>
      </c>
      <c r="L868">
        <v>0</v>
      </c>
      <c r="M868">
        <v>2020</v>
      </c>
      <c r="N868">
        <f>VLOOKUP(E868, '2020D'!$A$2:$G$395, 2, FALSE)</f>
        <v>184</v>
      </c>
      <c r="O868">
        <f>VLOOKUP(E868, '2020D'!$A$2:$G$355, 3, FALSE)</f>
        <v>36005</v>
      </c>
      <c r="P868">
        <f>_2020[[#This Row],[最低排名]]-_2020[[#This Row],[同分人数]]+1</f>
        <v>35822</v>
      </c>
      <c r="Q868">
        <f>IF(O868&gt;=开始!$B$6, 1, 0)</f>
        <v>1</v>
      </c>
      <c r="R868">
        <f>_2020[[#This Row],[最低排名]]-开始!$B$6</f>
        <v>36005</v>
      </c>
    </row>
    <row r="869" spans="1:18">
      <c r="A869">
        <v>64801</v>
      </c>
      <c r="B869" t="s">
        <v>1030</v>
      </c>
      <c r="C869" t="str">
        <f t="shared" si="26"/>
        <v>济南大学</v>
      </c>
      <c r="D869" t="str">
        <f t="shared" si="27"/>
        <v>01</v>
      </c>
      <c r="E869" t="s">
        <v>431</v>
      </c>
      <c r="F869">
        <v>202</v>
      </c>
      <c r="G869">
        <v>111</v>
      </c>
      <c r="H869">
        <v>92</v>
      </c>
      <c r="I869">
        <v>70</v>
      </c>
      <c r="J869">
        <v>52</v>
      </c>
      <c r="K869">
        <v>46</v>
      </c>
      <c r="L869">
        <v>0</v>
      </c>
      <c r="M869">
        <v>2020</v>
      </c>
      <c r="N869">
        <f>VLOOKUP(E869, '2020D'!$A$2:$G$395, 2, FALSE)</f>
        <v>221</v>
      </c>
      <c r="O869">
        <f>VLOOKUP(E869, '2020D'!$A$2:$G$355, 3, FALSE)</f>
        <v>24521</v>
      </c>
      <c r="P869">
        <f>_2020[[#This Row],[最低排名]]-_2020[[#This Row],[同分人数]]+1</f>
        <v>24301</v>
      </c>
      <c r="Q869">
        <f>IF(O869&gt;=开始!$B$6, 1, 0)</f>
        <v>1</v>
      </c>
      <c r="R869">
        <f>_2020[[#This Row],[最低排名]]-开始!$B$6</f>
        <v>24521</v>
      </c>
    </row>
    <row r="870" spans="1:18">
      <c r="A870">
        <v>64901</v>
      </c>
      <c r="B870" t="s">
        <v>1031</v>
      </c>
      <c r="C870" t="str">
        <f t="shared" si="26"/>
        <v>青岛理工</v>
      </c>
      <c r="D870" t="str">
        <f t="shared" si="27"/>
        <v>01</v>
      </c>
      <c r="E870" t="s">
        <v>433</v>
      </c>
      <c r="F870">
        <v>202</v>
      </c>
      <c r="G870">
        <v>102</v>
      </c>
      <c r="H870">
        <v>87</v>
      </c>
      <c r="I870">
        <v>61</v>
      </c>
      <c r="J870">
        <v>52</v>
      </c>
      <c r="K870">
        <v>52</v>
      </c>
      <c r="L870">
        <v>0</v>
      </c>
      <c r="M870">
        <v>2020</v>
      </c>
      <c r="N870">
        <f>VLOOKUP(E870, '2020D'!$A$2:$G$395, 2, FALSE)</f>
        <v>202</v>
      </c>
      <c r="O870">
        <f>VLOOKUP(E870, '2020D'!$A$2:$G$355, 3, FALSE)</f>
        <v>26319</v>
      </c>
      <c r="P870">
        <f>_2020[[#This Row],[最低排名]]-_2020[[#This Row],[同分人数]]+1</f>
        <v>26118</v>
      </c>
      <c r="Q870">
        <f>IF(O870&gt;=开始!$B$6, 1, 0)</f>
        <v>1</v>
      </c>
      <c r="R870">
        <f>_2020[[#This Row],[最低排名]]-开始!$B$6</f>
        <v>26319</v>
      </c>
    </row>
    <row r="871" spans="1:18">
      <c r="A871">
        <v>64902</v>
      </c>
      <c r="B871" t="s">
        <v>1032</v>
      </c>
      <c r="C871" t="str">
        <f t="shared" si="26"/>
        <v>青岛理工</v>
      </c>
      <c r="D871" t="str">
        <f t="shared" si="27"/>
        <v>02</v>
      </c>
      <c r="E871" t="s">
        <v>56</v>
      </c>
      <c r="F871">
        <v>198</v>
      </c>
      <c r="G871">
        <v>100</v>
      </c>
      <c r="H871">
        <v>63</v>
      </c>
      <c r="I871">
        <v>55</v>
      </c>
      <c r="J871">
        <v>52</v>
      </c>
      <c r="K871">
        <v>46</v>
      </c>
      <c r="L871">
        <v>0</v>
      </c>
      <c r="M871">
        <v>2020</v>
      </c>
      <c r="N871">
        <f>VLOOKUP(E871, '2020D'!$A$2:$G$395, 2, FALSE)</f>
        <v>168</v>
      </c>
      <c r="O871">
        <f>VLOOKUP(E871, '2020D'!$A$2:$G$355, 3, FALSE)</f>
        <v>34099</v>
      </c>
      <c r="P871">
        <f>_2020[[#This Row],[最低排名]]-_2020[[#This Row],[同分人数]]+1</f>
        <v>33932</v>
      </c>
      <c r="Q871">
        <f>IF(O871&gt;=开始!$B$6, 1, 0)</f>
        <v>1</v>
      </c>
      <c r="R871">
        <f>_2020[[#This Row],[最低排名]]-开始!$B$6</f>
        <v>34099</v>
      </c>
    </row>
    <row r="872" spans="1:18">
      <c r="A872">
        <v>64903</v>
      </c>
      <c r="B872" t="s">
        <v>1033</v>
      </c>
      <c r="C872" t="str">
        <f t="shared" si="26"/>
        <v>青岛理工</v>
      </c>
      <c r="D872" t="str">
        <f t="shared" si="27"/>
        <v>03</v>
      </c>
      <c r="E872" t="s">
        <v>170</v>
      </c>
      <c r="F872">
        <v>190</v>
      </c>
      <c r="G872">
        <v>95</v>
      </c>
      <c r="H872">
        <v>77</v>
      </c>
      <c r="I872">
        <v>70</v>
      </c>
      <c r="J872">
        <v>58</v>
      </c>
      <c r="K872">
        <v>58</v>
      </c>
      <c r="L872">
        <v>0</v>
      </c>
      <c r="M872">
        <v>2020</v>
      </c>
      <c r="N872">
        <f>VLOOKUP(E872, '2020D'!$A$2:$G$395, 2, FALSE)</f>
        <v>256</v>
      </c>
      <c r="O872">
        <f>VLOOKUP(E872, '2020D'!$A$2:$G$355, 3, FALSE)</f>
        <v>26575</v>
      </c>
      <c r="P872">
        <f>_2020[[#This Row],[最低排名]]-_2020[[#This Row],[同分人数]]+1</f>
        <v>26320</v>
      </c>
      <c r="Q872">
        <f>IF(O872&gt;=开始!$B$6, 1, 0)</f>
        <v>1</v>
      </c>
      <c r="R872">
        <f>_2020[[#This Row],[最低排名]]-开始!$B$6</f>
        <v>26575</v>
      </c>
    </row>
    <row r="873" spans="1:18">
      <c r="A873">
        <v>65001</v>
      </c>
      <c r="B873" t="s">
        <v>1036</v>
      </c>
      <c r="C873" t="str">
        <f t="shared" si="26"/>
        <v>山东建筑</v>
      </c>
      <c r="D873" t="str">
        <f t="shared" si="27"/>
        <v>01</v>
      </c>
      <c r="E873" t="s">
        <v>419</v>
      </c>
      <c r="F873">
        <v>202</v>
      </c>
      <c r="G873">
        <v>115</v>
      </c>
      <c r="H873">
        <v>76</v>
      </c>
      <c r="I873">
        <v>55</v>
      </c>
      <c r="J873">
        <v>52</v>
      </c>
      <c r="K873">
        <v>49</v>
      </c>
      <c r="L873">
        <v>0</v>
      </c>
      <c r="M873">
        <v>2020</v>
      </c>
      <c r="N873">
        <f>VLOOKUP(E873, '2020D'!$A$2:$G$395, 2, FALSE)</f>
        <v>200</v>
      </c>
      <c r="O873">
        <f>VLOOKUP(E873, '2020D'!$A$2:$G$355, 3, FALSE)</f>
        <v>30520</v>
      </c>
      <c r="P873">
        <f>_2020[[#This Row],[最低排名]]-_2020[[#This Row],[同分人数]]+1</f>
        <v>30321</v>
      </c>
      <c r="Q873">
        <f>IF(O873&gt;=开始!$B$6, 1, 0)</f>
        <v>1</v>
      </c>
      <c r="R873">
        <f>_2020[[#This Row],[最低排名]]-开始!$B$6</f>
        <v>30520</v>
      </c>
    </row>
    <row r="874" spans="1:18">
      <c r="A874">
        <v>65101</v>
      </c>
      <c r="B874" t="s">
        <v>1039</v>
      </c>
      <c r="C874" t="str">
        <f t="shared" si="26"/>
        <v>山东理工</v>
      </c>
      <c r="D874" t="str">
        <f t="shared" si="27"/>
        <v>01</v>
      </c>
      <c r="E874" t="s">
        <v>387</v>
      </c>
      <c r="F874">
        <v>212</v>
      </c>
      <c r="G874">
        <v>119</v>
      </c>
      <c r="H874">
        <v>69</v>
      </c>
      <c r="I874">
        <v>64</v>
      </c>
      <c r="J874">
        <v>52</v>
      </c>
      <c r="K874">
        <v>49</v>
      </c>
      <c r="L874">
        <v>0</v>
      </c>
      <c r="M874">
        <v>2020</v>
      </c>
      <c r="N874">
        <f>VLOOKUP(E874, '2020D'!$A$2:$G$395, 2, FALSE)</f>
        <v>204</v>
      </c>
      <c r="O874">
        <f>VLOOKUP(E874, '2020D'!$A$2:$G$355, 3, FALSE)</f>
        <v>28039</v>
      </c>
      <c r="P874">
        <f>_2020[[#This Row],[最低排名]]-_2020[[#This Row],[同分人数]]+1</f>
        <v>27836</v>
      </c>
      <c r="Q874">
        <f>IF(O874&gt;=开始!$B$6, 1, 0)</f>
        <v>1</v>
      </c>
      <c r="R874">
        <f>_2020[[#This Row],[最低排名]]-开始!$B$6</f>
        <v>28039</v>
      </c>
    </row>
    <row r="875" spans="1:18">
      <c r="A875">
        <v>65201</v>
      </c>
      <c r="B875" t="s">
        <v>1040</v>
      </c>
      <c r="C875" t="str">
        <f t="shared" si="26"/>
        <v>青岛农大</v>
      </c>
      <c r="D875" t="str">
        <f t="shared" si="27"/>
        <v>01</v>
      </c>
      <c r="E875" t="s">
        <v>701</v>
      </c>
      <c r="F875">
        <v>187</v>
      </c>
      <c r="G875">
        <v>95</v>
      </c>
      <c r="H875">
        <v>86</v>
      </c>
      <c r="I875">
        <v>67</v>
      </c>
      <c r="J875">
        <v>61</v>
      </c>
      <c r="K875">
        <v>43</v>
      </c>
      <c r="L875">
        <v>0</v>
      </c>
      <c r="M875">
        <v>2020</v>
      </c>
      <c r="N875">
        <f>VLOOKUP(E875, '2020D'!$A$2:$G$395, 2, FALSE)</f>
        <v>218</v>
      </c>
      <c r="O875">
        <f>VLOOKUP(E875, '2020D'!$A$2:$G$355, 3, FALSE)</f>
        <v>28438</v>
      </c>
      <c r="P875">
        <f>_2020[[#This Row],[最低排名]]-_2020[[#This Row],[同分人数]]+1</f>
        <v>28221</v>
      </c>
      <c r="Q875">
        <f>IF(O875&gt;=开始!$B$6, 1, 0)</f>
        <v>1</v>
      </c>
      <c r="R875">
        <f>_2020[[#This Row],[最低排名]]-开始!$B$6</f>
        <v>28438</v>
      </c>
    </row>
    <row r="876" spans="1:18">
      <c r="A876">
        <v>65202</v>
      </c>
      <c r="B876" t="s">
        <v>1041</v>
      </c>
      <c r="C876" t="str">
        <f t="shared" si="26"/>
        <v>青岛农大</v>
      </c>
      <c r="D876" t="str">
        <f t="shared" si="27"/>
        <v>02</v>
      </c>
      <c r="E876" t="s">
        <v>528</v>
      </c>
      <c r="F876">
        <v>181</v>
      </c>
      <c r="G876">
        <v>96</v>
      </c>
      <c r="H876">
        <v>88</v>
      </c>
      <c r="I876">
        <v>67</v>
      </c>
      <c r="J876">
        <v>52</v>
      </c>
      <c r="K876">
        <v>52</v>
      </c>
      <c r="L876">
        <v>0</v>
      </c>
      <c r="M876">
        <v>2020</v>
      </c>
      <c r="N876">
        <f>VLOOKUP(E876, '2020D'!$A$2:$G$395, 2, FALSE)</f>
        <v>206</v>
      </c>
      <c r="O876">
        <f>VLOOKUP(E876, '2020D'!$A$2:$G$355, 3, FALSE)</f>
        <v>29248</v>
      </c>
      <c r="P876">
        <f>_2020[[#This Row],[最低排名]]-_2020[[#This Row],[同分人数]]+1</f>
        <v>29043</v>
      </c>
      <c r="Q876">
        <f>IF(O876&gt;=开始!$B$6, 1, 0)</f>
        <v>1</v>
      </c>
      <c r="R876">
        <f>_2020[[#This Row],[最低排名]]-开始!$B$6</f>
        <v>29248</v>
      </c>
    </row>
    <row r="877" spans="1:18">
      <c r="A877">
        <v>65301</v>
      </c>
      <c r="B877" t="s">
        <v>1042</v>
      </c>
      <c r="C877" t="str">
        <f t="shared" si="26"/>
        <v>潍坊医学</v>
      </c>
      <c r="D877" t="str">
        <f t="shared" si="27"/>
        <v>01</v>
      </c>
      <c r="E877" t="s">
        <v>533</v>
      </c>
      <c r="F877">
        <v>202</v>
      </c>
      <c r="G877">
        <v>106</v>
      </c>
      <c r="H877">
        <v>101</v>
      </c>
      <c r="I877">
        <v>61</v>
      </c>
      <c r="J877">
        <v>55</v>
      </c>
      <c r="K877">
        <v>52</v>
      </c>
      <c r="L877">
        <v>0</v>
      </c>
      <c r="M877">
        <v>2020</v>
      </c>
      <c r="N877">
        <f>VLOOKUP(E877, '2020D'!$A$2:$G$395, 2, FALSE)</f>
        <v>250</v>
      </c>
      <c r="O877">
        <f>VLOOKUP(E877, '2020D'!$A$2:$G$355, 3, FALSE)</f>
        <v>22555</v>
      </c>
      <c r="P877">
        <f>_2020[[#This Row],[最低排名]]-_2020[[#This Row],[同分人数]]+1</f>
        <v>22306</v>
      </c>
      <c r="Q877">
        <f>IF(O877&gt;=开始!$B$6, 1, 0)</f>
        <v>1</v>
      </c>
      <c r="R877">
        <f>_2020[[#This Row],[最低排名]]-开始!$B$6</f>
        <v>22555</v>
      </c>
    </row>
    <row r="878" spans="1:18">
      <c r="A878">
        <v>65401</v>
      </c>
      <c r="B878" t="s">
        <v>1044</v>
      </c>
      <c r="C878" t="str">
        <f t="shared" si="26"/>
        <v>滨州医学</v>
      </c>
      <c r="D878" t="str">
        <f t="shared" si="27"/>
        <v>01</v>
      </c>
      <c r="E878" t="s">
        <v>528</v>
      </c>
      <c r="F878">
        <v>212</v>
      </c>
      <c r="G878">
        <v>128</v>
      </c>
      <c r="H878">
        <v>69</v>
      </c>
      <c r="I878">
        <v>61</v>
      </c>
      <c r="J878">
        <v>49</v>
      </c>
      <c r="K878">
        <v>49</v>
      </c>
      <c r="L878">
        <v>0</v>
      </c>
      <c r="M878">
        <v>2020</v>
      </c>
      <c r="N878">
        <f>VLOOKUP(E878, '2020D'!$A$2:$G$395, 2, FALSE)</f>
        <v>206</v>
      </c>
      <c r="O878">
        <f>VLOOKUP(E878, '2020D'!$A$2:$G$355, 3, FALSE)</f>
        <v>29248</v>
      </c>
      <c r="P878">
        <f>_2020[[#This Row],[最低排名]]-_2020[[#This Row],[同分人数]]+1</f>
        <v>29043</v>
      </c>
      <c r="Q878">
        <f>IF(O878&gt;=开始!$B$6, 1, 0)</f>
        <v>1</v>
      </c>
      <c r="R878">
        <f>_2020[[#This Row],[最低排名]]-开始!$B$6</f>
        <v>29248</v>
      </c>
    </row>
    <row r="879" spans="1:18">
      <c r="A879">
        <v>65501</v>
      </c>
      <c r="B879" t="s">
        <v>1045</v>
      </c>
      <c r="C879" t="str">
        <f t="shared" si="26"/>
        <v>济宁医学</v>
      </c>
      <c r="D879" t="str">
        <f t="shared" si="27"/>
        <v>01</v>
      </c>
      <c r="E879" t="s">
        <v>701</v>
      </c>
      <c r="F879">
        <v>196</v>
      </c>
      <c r="G879">
        <v>99</v>
      </c>
      <c r="H879">
        <v>95</v>
      </c>
      <c r="I879">
        <v>55</v>
      </c>
      <c r="J879">
        <v>52</v>
      </c>
      <c r="K879">
        <v>46</v>
      </c>
      <c r="L879">
        <v>0</v>
      </c>
      <c r="M879">
        <v>2020</v>
      </c>
      <c r="N879">
        <f>VLOOKUP(E879, '2020D'!$A$2:$G$395, 2, FALSE)</f>
        <v>218</v>
      </c>
      <c r="O879">
        <f>VLOOKUP(E879, '2020D'!$A$2:$G$355, 3, FALSE)</f>
        <v>28438</v>
      </c>
      <c r="P879">
        <f>_2020[[#This Row],[最低排名]]-_2020[[#This Row],[同分人数]]+1</f>
        <v>28221</v>
      </c>
      <c r="Q879">
        <f>IF(O879&gt;=开始!$B$6, 1, 0)</f>
        <v>1</v>
      </c>
      <c r="R879">
        <f>_2020[[#This Row],[最低排名]]-开始!$B$6</f>
        <v>28438</v>
      </c>
    </row>
    <row r="880" spans="1:18">
      <c r="A880">
        <v>65502</v>
      </c>
      <c r="B880" t="s">
        <v>1046</v>
      </c>
      <c r="C880" t="str">
        <f t="shared" si="26"/>
        <v>济宁医学</v>
      </c>
      <c r="D880" t="str">
        <f t="shared" si="27"/>
        <v>02</v>
      </c>
      <c r="E880" t="s">
        <v>124</v>
      </c>
      <c r="F880">
        <v>202</v>
      </c>
      <c r="G880">
        <v>108</v>
      </c>
      <c r="H880">
        <v>104</v>
      </c>
      <c r="I880">
        <v>61</v>
      </c>
      <c r="J880">
        <v>49</v>
      </c>
      <c r="K880">
        <v>49</v>
      </c>
      <c r="L880">
        <v>0</v>
      </c>
      <c r="M880">
        <v>2020</v>
      </c>
      <c r="N880">
        <f>VLOOKUP(E880, '2020D'!$A$2:$G$395, 2, FALSE)</f>
        <v>218</v>
      </c>
      <c r="O880">
        <f>VLOOKUP(E880, '2020D'!$A$2:$G$355, 3, FALSE)</f>
        <v>23864</v>
      </c>
      <c r="P880">
        <f>_2020[[#This Row],[最低排名]]-_2020[[#This Row],[同分人数]]+1</f>
        <v>23647</v>
      </c>
      <c r="Q880">
        <f>IF(O880&gt;=开始!$B$6, 1, 0)</f>
        <v>1</v>
      </c>
      <c r="R880">
        <f>_2020[[#This Row],[最低排名]]-开始!$B$6</f>
        <v>23864</v>
      </c>
    </row>
    <row r="881" spans="1:18">
      <c r="A881">
        <v>65601</v>
      </c>
      <c r="B881" t="s">
        <v>1047</v>
      </c>
      <c r="C881" t="str">
        <f t="shared" si="26"/>
        <v>山东师大</v>
      </c>
      <c r="D881" t="str">
        <f t="shared" si="27"/>
        <v>01</v>
      </c>
      <c r="E881" t="s">
        <v>81</v>
      </c>
      <c r="F881">
        <v>188</v>
      </c>
      <c r="G881">
        <v>105</v>
      </c>
      <c r="H881">
        <v>124</v>
      </c>
      <c r="I881">
        <v>67</v>
      </c>
      <c r="J881">
        <v>67</v>
      </c>
      <c r="K881">
        <v>46</v>
      </c>
      <c r="L881">
        <v>0</v>
      </c>
      <c r="M881">
        <v>2020</v>
      </c>
      <c r="N881">
        <f>VLOOKUP(E881, '2020D'!$A$2:$G$395, 2, FALSE)</f>
        <v>233</v>
      </c>
      <c r="O881">
        <f>VLOOKUP(E881, '2020D'!$A$2:$G$355, 3, FALSE)</f>
        <v>17440</v>
      </c>
      <c r="P881">
        <f>_2020[[#This Row],[最低排名]]-_2020[[#This Row],[同分人数]]+1</f>
        <v>17208</v>
      </c>
      <c r="Q881">
        <f>IF(O881&gt;=开始!$B$6, 1, 0)</f>
        <v>1</v>
      </c>
      <c r="R881">
        <f>_2020[[#This Row],[最低排名]]-开始!$B$6</f>
        <v>17440</v>
      </c>
    </row>
    <row r="882" spans="1:18">
      <c r="A882">
        <v>65602</v>
      </c>
      <c r="B882" t="s">
        <v>1048</v>
      </c>
      <c r="C882" t="str">
        <f t="shared" si="26"/>
        <v>山东师大</v>
      </c>
      <c r="D882" t="str">
        <f t="shared" si="27"/>
        <v>02</v>
      </c>
      <c r="E882" t="s">
        <v>287</v>
      </c>
      <c r="F882">
        <v>208</v>
      </c>
      <c r="G882">
        <v>108</v>
      </c>
      <c r="H882">
        <v>86</v>
      </c>
      <c r="I882">
        <v>64</v>
      </c>
      <c r="J882">
        <v>58</v>
      </c>
      <c r="K882">
        <v>52</v>
      </c>
      <c r="L882">
        <v>0</v>
      </c>
      <c r="M882">
        <v>2020</v>
      </c>
      <c r="N882">
        <f>VLOOKUP(E882, '2020D'!$A$2:$G$395, 2, FALSE)</f>
        <v>205</v>
      </c>
      <c r="O882">
        <f>VLOOKUP(E882, '2020D'!$A$2:$G$355, 3, FALSE)</f>
        <v>23221</v>
      </c>
      <c r="P882">
        <f>_2020[[#This Row],[最低排名]]-_2020[[#This Row],[同分人数]]+1</f>
        <v>23017</v>
      </c>
      <c r="Q882">
        <f>IF(O882&gt;=开始!$B$6, 1, 0)</f>
        <v>1</v>
      </c>
      <c r="R882">
        <f>_2020[[#This Row],[最低排名]]-开始!$B$6</f>
        <v>23221</v>
      </c>
    </row>
    <row r="883" spans="1:18">
      <c r="A883">
        <v>65603</v>
      </c>
      <c r="B883" t="s">
        <v>1049</v>
      </c>
      <c r="C883" t="str">
        <f t="shared" si="26"/>
        <v>山东师大</v>
      </c>
      <c r="D883" t="str">
        <f t="shared" si="27"/>
        <v>03</v>
      </c>
      <c r="E883" t="s">
        <v>149</v>
      </c>
      <c r="F883">
        <v>208</v>
      </c>
      <c r="G883">
        <v>109</v>
      </c>
      <c r="H883">
        <v>103</v>
      </c>
      <c r="I883">
        <v>67</v>
      </c>
      <c r="J883">
        <v>61</v>
      </c>
      <c r="K883">
        <v>58</v>
      </c>
      <c r="L883">
        <v>0</v>
      </c>
      <c r="M883">
        <v>2020</v>
      </c>
      <c r="N883">
        <f>VLOOKUP(E883, '2020D'!$A$2:$G$395, 2, FALSE)</f>
        <v>245</v>
      </c>
      <c r="O883">
        <f>VLOOKUP(E883, '2020D'!$A$2:$G$355, 3, FALSE)</f>
        <v>16300</v>
      </c>
      <c r="P883">
        <f>_2020[[#This Row],[最低排名]]-_2020[[#This Row],[同分人数]]+1</f>
        <v>16056</v>
      </c>
      <c r="Q883">
        <f>IF(O883&gt;=开始!$B$6, 1, 0)</f>
        <v>1</v>
      </c>
      <c r="R883">
        <f>_2020[[#This Row],[最低排名]]-开始!$B$6</f>
        <v>16300</v>
      </c>
    </row>
    <row r="884" spans="1:18">
      <c r="A884">
        <v>65604</v>
      </c>
      <c r="B884" t="s">
        <v>1050</v>
      </c>
      <c r="C884" t="str">
        <f t="shared" si="26"/>
        <v>山东师大</v>
      </c>
      <c r="D884" t="str">
        <f t="shared" si="27"/>
        <v>04</v>
      </c>
      <c r="E884" t="s">
        <v>450</v>
      </c>
      <c r="F884">
        <v>219</v>
      </c>
      <c r="G884">
        <v>112</v>
      </c>
      <c r="H884">
        <v>83</v>
      </c>
      <c r="I884">
        <v>67</v>
      </c>
      <c r="J884">
        <v>64</v>
      </c>
      <c r="K884">
        <v>61</v>
      </c>
      <c r="L884">
        <v>0</v>
      </c>
      <c r="M884">
        <v>2020</v>
      </c>
      <c r="N884">
        <f>VLOOKUP(E884, '2020D'!$A$2:$G$395, 2, FALSE)</f>
        <v>220</v>
      </c>
      <c r="O884">
        <f>VLOOKUP(E884, '2020D'!$A$2:$G$355, 3, FALSE)</f>
        <v>16961</v>
      </c>
      <c r="P884">
        <f>_2020[[#This Row],[最低排名]]-_2020[[#This Row],[同分人数]]+1</f>
        <v>16742</v>
      </c>
      <c r="Q884">
        <f>IF(O884&gt;=开始!$B$6, 1, 0)</f>
        <v>1</v>
      </c>
      <c r="R884">
        <f>_2020[[#This Row],[最低排名]]-开始!$B$6</f>
        <v>16961</v>
      </c>
    </row>
    <row r="885" spans="1:18">
      <c r="A885">
        <v>65605</v>
      </c>
      <c r="B885" t="s">
        <v>1051</v>
      </c>
      <c r="C885" t="str">
        <f t="shared" si="26"/>
        <v>山东师大</v>
      </c>
      <c r="D885" t="str">
        <f t="shared" si="27"/>
        <v>05</v>
      </c>
      <c r="E885" t="s">
        <v>85</v>
      </c>
      <c r="F885">
        <v>216</v>
      </c>
      <c r="G885">
        <v>109</v>
      </c>
      <c r="H885">
        <v>99</v>
      </c>
      <c r="I885">
        <v>58</v>
      </c>
      <c r="J885">
        <v>58</v>
      </c>
      <c r="K885">
        <v>55</v>
      </c>
      <c r="L885">
        <v>0</v>
      </c>
      <c r="M885">
        <v>2020</v>
      </c>
      <c r="N885">
        <f>VLOOKUP(E885, '2020D'!$A$2:$G$395, 2, FALSE)</f>
        <v>257</v>
      </c>
      <c r="O885">
        <f>VLOOKUP(E885, '2020D'!$A$2:$G$355, 3, FALSE)</f>
        <v>18903</v>
      </c>
      <c r="P885">
        <f>_2020[[#This Row],[最低排名]]-_2020[[#This Row],[同分人数]]+1</f>
        <v>18647</v>
      </c>
      <c r="Q885">
        <f>IF(O885&gt;=开始!$B$6, 1, 0)</f>
        <v>1</v>
      </c>
      <c r="R885">
        <f>_2020[[#This Row],[最低排名]]-开始!$B$6</f>
        <v>18903</v>
      </c>
    </row>
    <row r="886" spans="1:18">
      <c r="A886">
        <v>65606</v>
      </c>
      <c r="B886" t="s">
        <v>1052</v>
      </c>
      <c r="C886" t="str">
        <f t="shared" si="26"/>
        <v>山东师大</v>
      </c>
      <c r="D886" t="str">
        <f t="shared" si="27"/>
        <v>06</v>
      </c>
      <c r="E886" t="s">
        <v>162</v>
      </c>
      <c r="F886">
        <v>217</v>
      </c>
      <c r="G886">
        <v>117</v>
      </c>
      <c r="H886">
        <v>93</v>
      </c>
      <c r="I886">
        <v>64</v>
      </c>
      <c r="J886">
        <v>55</v>
      </c>
      <c r="K886">
        <v>46</v>
      </c>
      <c r="L886">
        <v>0</v>
      </c>
      <c r="M886">
        <v>2020</v>
      </c>
      <c r="N886">
        <f>VLOOKUP(E886, '2020D'!$A$2:$G$395, 2, FALSE)</f>
        <v>218</v>
      </c>
      <c r="O886">
        <f>VLOOKUP(E886, '2020D'!$A$2:$G$355, 3, FALSE)</f>
        <v>21577</v>
      </c>
      <c r="P886">
        <f>_2020[[#This Row],[最低排名]]-_2020[[#This Row],[同分人数]]+1</f>
        <v>21360</v>
      </c>
      <c r="Q886">
        <f>IF(O886&gt;=开始!$B$6, 1, 0)</f>
        <v>1</v>
      </c>
      <c r="R886">
        <f>_2020[[#This Row],[最低排名]]-开始!$B$6</f>
        <v>21577</v>
      </c>
    </row>
    <row r="887" spans="1:18">
      <c r="A887">
        <v>65607</v>
      </c>
      <c r="B887" t="s">
        <v>1053</v>
      </c>
      <c r="C887" t="str">
        <f t="shared" si="26"/>
        <v>山东师大</v>
      </c>
      <c r="D887" t="str">
        <f t="shared" si="27"/>
        <v>07</v>
      </c>
      <c r="E887" t="s">
        <v>128</v>
      </c>
      <c r="F887">
        <v>191</v>
      </c>
      <c r="G887">
        <v>102</v>
      </c>
      <c r="H887">
        <v>114</v>
      </c>
      <c r="I887">
        <v>61</v>
      </c>
      <c r="J887">
        <v>58</v>
      </c>
      <c r="K887">
        <v>55</v>
      </c>
      <c r="L887">
        <v>0</v>
      </c>
      <c r="M887">
        <v>2020</v>
      </c>
      <c r="N887">
        <f>VLOOKUP(E887, '2020D'!$A$2:$G$395, 2, FALSE)</f>
        <v>246</v>
      </c>
      <c r="O887">
        <f>VLOOKUP(E887, '2020D'!$A$2:$G$355, 3, FALSE)</f>
        <v>20616</v>
      </c>
      <c r="P887">
        <f>_2020[[#This Row],[最低排名]]-_2020[[#This Row],[同分人数]]+1</f>
        <v>20371</v>
      </c>
      <c r="Q887">
        <f>IF(O887&gt;=开始!$B$6, 1, 0)</f>
        <v>1</v>
      </c>
      <c r="R887">
        <f>_2020[[#This Row],[最低排名]]-开始!$B$6</f>
        <v>20616</v>
      </c>
    </row>
    <row r="888" spans="1:18">
      <c r="A888">
        <v>65608</v>
      </c>
      <c r="B888" t="s">
        <v>1819</v>
      </c>
      <c r="C888" t="str">
        <f t="shared" si="26"/>
        <v>山东师大</v>
      </c>
      <c r="D888" t="str">
        <f t="shared" si="27"/>
        <v>08</v>
      </c>
      <c r="E888" t="s">
        <v>546</v>
      </c>
      <c r="F888">
        <v>203</v>
      </c>
      <c r="G888">
        <v>104</v>
      </c>
      <c r="H888">
        <v>102</v>
      </c>
      <c r="I888">
        <v>70</v>
      </c>
      <c r="J888">
        <v>67</v>
      </c>
      <c r="K888">
        <v>46</v>
      </c>
      <c r="L888">
        <v>0</v>
      </c>
      <c r="M888">
        <v>2020</v>
      </c>
      <c r="N888">
        <f>VLOOKUP(E888, '2020D'!$A$2:$G$395, 2, FALSE)</f>
        <v>251</v>
      </c>
      <c r="O888">
        <f>VLOOKUP(E888, '2020D'!$A$2:$G$355, 3, FALSE)</f>
        <v>18373</v>
      </c>
      <c r="P888">
        <f>_2020[[#This Row],[最低排名]]-_2020[[#This Row],[同分人数]]+1</f>
        <v>18123</v>
      </c>
      <c r="Q888">
        <f>IF(O888&gt;=开始!$B$6, 1, 0)</f>
        <v>1</v>
      </c>
      <c r="R888">
        <f>_2020[[#This Row],[最低排名]]-开始!$B$6</f>
        <v>18373</v>
      </c>
    </row>
    <row r="889" spans="1:18">
      <c r="A889">
        <v>65609</v>
      </c>
      <c r="B889" t="s">
        <v>1820</v>
      </c>
      <c r="C889" t="str">
        <f t="shared" si="26"/>
        <v>山东师大</v>
      </c>
      <c r="D889" t="str">
        <f t="shared" si="27"/>
        <v>09</v>
      </c>
      <c r="E889" t="s">
        <v>152</v>
      </c>
      <c r="F889">
        <v>194</v>
      </c>
      <c r="G889">
        <v>103</v>
      </c>
      <c r="H889">
        <v>96</v>
      </c>
      <c r="I889">
        <v>70</v>
      </c>
      <c r="J889">
        <v>67</v>
      </c>
      <c r="K889">
        <v>64</v>
      </c>
      <c r="L889">
        <v>0</v>
      </c>
      <c r="M889">
        <v>2020</v>
      </c>
      <c r="N889">
        <f>VLOOKUP(E889, '2020D'!$A$2:$G$395, 2, FALSE)</f>
        <v>238</v>
      </c>
      <c r="O889">
        <f>VLOOKUP(E889, '2020D'!$A$2:$G$355, 3, FALSE)</f>
        <v>17678</v>
      </c>
      <c r="P889">
        <f>_2020[[#This Row],[最低排名]]-_2020[[#This Row],[同分人数]]+1</f>
        <v>17441</v>
      </c>
      <c r="Q889">
        <f>IF(O889&gt;=开始!$B$6, 1, 0)</f>
        <v>1</v>
      </c>
      <c r="R889">
        <f>_2020[[#This Row],[最低排名]]-开始!$B$6</f>
        <v>17678</v>
      </c>
    </row>
    <row r="890" spans="1:18">
      <c r="A890">
        <v>65610</v>
      </c>
      <c r="B890" t="s">
        <v>1821</v>
      </c>
      <c r="C890" t="str">
        <f t="shared" si="26"/>
        <v>山东师大</v>
      </c>
      <c r="D890" t="str">
        <f t="shared" si="27"/>
        <v>10</v>
      </c>
      <c r="E890" t="s">
        <v>323</v>
      </c>
      <c r="F890">
        <v>217</v>
      </c>
      <c r="G890">
        <v>119</v>
      </c>
      <c r="H890">
        <v>81</v>
      </c>
      <c r="I890">
        <v>67</v>
      </c>
      <c r="J890">
        <v>64</v>
      </c>
      <c r="K890">
        <v>52</v>
      </c>
      <c r="L890">
        <v>0</v>
      </c>
      <c r="M890">
        <v>2020</v>
      </c>
      <c r="N890">
        <f>VLOOKUP(E890, '2020D'!$A$2:$G$395, 2, FALSE)</f>
        <v>229</v>
      </c>
      <c r="O890">
        <f>VLOOKUP(E890, '2020D'!$A$2:$G$355, 3, FALSE)</f>
        <v>20102</v>
      </c>
      <c r="P890">
        <f>_2020[[#This Row],[最低排名]]-_2020[[#This Row],[同分人数]]+1</f>
        <v>19874</v>
      </c>
      <c r="Q890">
        <f>IF(O890&gt;=开始!$B$6, 1, 0)</f>
        <v>1</v>
      </c>
      <c r="R890">
        <f>_2020[[#This Row],[最低排名]]-开始!$B$6</f>
        <v>20102</v>
      </c>
    </row>
    <row r="891" spans="1:18">
      <c r="A891">
        <v>65701</v>
      </c>
      <c r="B891" t="s">
        <v>1054</v>
      </c>
      <c r="C891" t="str">
        <f t="shared" si="26"/>
        <v>曲阜师大</v>
      </c>
      <c r="D891" t="str">
        <f t="shared" si="27"/>
        <v>01</v>
      </c>
      <c r="E891" t="s">
        <v>347</v>
      </c>
      <c r="F891">
        <v>200</v>
      </c>
      <c r="G891">
        <v>102</v>
      </c>
      <c r="H891">
        <v>105</v>
      </c>
      <c r="I891">
        <v>58</v>
      </c>
      <c r="J891">
        <v>58</v>
      </c>
      <c r="K891">
        <v>52</v>
      </c>
      <c r="L891">
        <v>0</v>
      </c>
      <c r="M891">
        <v>2020</v>
      </c>
      <c r="N891">
        <f>VLOOKUP(E891, '2020D'!$A$2:$G$395, 2, FALSE)</f>
        <v>234</v>
      </c>
      <c r="O891">
        <f>VLOOKUP(E891, '2020D'!$A$2:$G$355, 3, FALSE)</f>
        <v>22058</v>
      </c>
      <c r="P891">
        <f>_2020[[#This Row],[最低排名]]-_2020[[#This Row],[同分人数]]+1</f>
        <v>21825</v>
      </c>
      <c r="Q891">
        <f>IF(O891&gt;=开始!$B$6, 1, 0)</f>
        <v>1</v>
      </c>
      <c r="R891">
        <f>_2020[[#This Row],[最低排名]]-开始!$B$6</f>
        <v>22058</v>
      </c>
    </row>
    <row r="892" spans="1:18">
      <c r="A892">
        <v>65702</v>
      </c>
      <c r="B892" t="s">
        <v>1055</v>
      </c>
      <c r="C892" t="str">
        <f t="shared" si="26"/>
        <v>曲阜师大</v>
      </c>
      <c r="D892" t="str">
        <f t="shared" si="27"/>
        <v>02</v>
      </c>
      <c r="E892" t="s">
        <v>312</v>
      </c>
      <c r="F892">
        <v>192</v>
      </c>
      <c r="G892">
        <v>97</v>
      </c>
      <c r="H892">
        <v>103</v>
      </c>
      <c r="I892">
        <v>70</v>
      </c>
      <c r="J892">
        <v>49</v>
      </c>
      <c r="K892">
        <v>46</v>
      </c>
      <c r="L892">
        <v>0</v>
      </c>
      <c r="M892">
        <v>2020</v>
      </c>
      <c r="N892">
        <f>VLOOKUP(E892, '2020D'!$A$2:$G$395, 2, FALSE)</f>
        <v>235</v>
      </c>
      <c r="O892">
        <f>VLOOKUP(E892, '2020D'!$A$2:$G$355, 3, FALSE)</f>
        <v>24994</v>
      </c>
      <c r="P892">
        <f>_2020[[#This Row],[最低排名]]-_2020[[#This Row],[同分人数]]+1</f>
        <v>24760</v>
      </c>
      <c r="Q892">
        <f>IF(O892&gt;=开始!$B$6, 1, 0)</f>
        <v>1</v>
      </c>
      <c r="R892">
        <f>_2020[[#This Row],[最低排名]]-开始!$B$6</f>
        <v>24994</v>
      </c>
    </row>
    <row r="893" spans="1:18">
      <c r="A893">
        <v>65901</v>
      </c>
      <c r="B893" t="s">
        <v>1056</v>
      </c>
      <c r="C893" t="str">
        <f t="shared" si="26"/>
        <v>鲁东大学</v>
      </c>
      <c r="D893" t="str">
        <f t="shared" si="27"/>
        <v>01</v>
      </c>
      <c r="E893" t="s">
        <v>232</v>
      </c>
      <c r="F893">
        <v>201</v>
      </c>
      <c r="G893">
        <v>105</v>
      </c>
      <c r="H893">
        <v>78</v>
      </c>
      <c r="I893">
        <v>58</v>
      </c>
      <c r="J893">
        <v>55</v>
      </c>
      <c r="K893">
        <v>46</v>
      </c>
      <c r="L893">
        <v>0</v>
      </c>
      <c r="M893">
        <v>2020</v>
      </c>
      <c r="N893">
        <f>VLOOKUP(E893, '2020D'!$A$2:$G$395, 2, FALSE)</f>
        <v>199</v>
      </c>
      <c r="O893">
        <f>VLOOKUP(E893, '2020D'!$A$2:$G$355, 3, FALSE)</f>
        <v>29664</v>
      </c>
      <c r="P893">
        <f>_2020[[#This Row],[最低排名]]-_2020[[#This Row],[同分人数]]+1</f>
        <v>29466</v>
      </c>
      <c r="Q893">
        <f>IF(O893&gt;=开始!$B$6, 1, 0)</f>
        <v>1</v>
      </c>
      <c r="R893">
        <f>_2020[[#This Row],[最低排名]]-开始!$B$6</f>
        <v>29664</v>
      </c>
    </row>
    <row r="894" spans="1:18">
      <c r="A894">
        <v>65902</v>
      </c>
      <c r="B894" t="s">
        <v>1057</v>
      </c>
      <c r="C894" t="str">
        <f t="shared" si="26"/>
        <v>鲁东大学</v>
      </c>
      <c r="D894" t="str">
        <f t="shared" si="27"/>
        <v>02</v>
      </c>
      <c r="E894" t="s">
        <v>232</v>
      </c>
      <c r="F894">
        <v>186</v>
      </c>
      <c r="G894">
        <v>95</v>
      </c>
      <c r="H894">
        <v>90</v>
      </c>
      <c r="I894">
        <v>58</v>
      </c>
      <c r="J894">
        <v>55</v>
      </c>
      <c r="K894">
        <v>49</v>
      </c>
      <c r="L894">
        <v>0</v>
      </c>
      <c r="M894">
        <v>2020</v>
      </c>
      <c r="N894">
        <f>VLOOKUP(E894, '2020D'!$A$2:$G$395, 2, FALSE)</f>
        <v>199</v>
      </c>
      <c r="O894">
        <f>VLOOKUP(E894, '2020D'!$A$2:$G$355, 3, FALSE)</f>
        <v>29664</v>
      </c>
      <c r="P894">
        <f>_2020[[#This Row],[最低排名]]-_2020[[#This Row],[同分人数]]+1</f>
        <v>29466</v>
      </c>
      <c r="Q894">
        <f>IF(O894&gt;=开始!$B$6, 1, 0)</f>
        <v>1</v>
      </c>
      <c r="R894">
        <f>_2020[[#This Row],[最低排名]]-开始!$B$6</f>
        <v>29664</v>
      </c>
    </row>
    <row r="895" spans="1:18">
      <c r="A895">
        <v>66001</v>
      </c>
      <c r="B895" t="s">
        <v>1058</v>
      </c>
      <c r="C895" t="str">
        <f t="shared" si="26"/>
        <v>济宁学院</v>
      </c>
      <c r="D895" t="str">
        <f t="shared" si="27"/>
        <v>01</v>
      </c>
      <c r="E895" t="s">
        <v>752</v>
      </c>
      <c r="F895">
        <v>184</v>
      </c>
      <c r="G895">
        <v>96</v>
      </c>
      <c r="H895">
        <v>97</v>
      </c>
      <c r="I895">
        <v>58</v>
      </c>
      <c r="J895">
        <v>43</v>
      </c>
      <c r="K895">
        <v>43</v>
      </c>
      <c r="L895">
        <v>0</v>
      </c>
      <c r="M895">
        <v>2020</v>
      </c>
      <c r="N895">
        <f>VLOOKUP(E895, '2020D'!$A$2:$G$395, 2, FALSE)</f>
        <v>186</v>
      </c>
      <c r="O895">
        <f>VLOOKUP(E895, '2020D'!$A$2:$G$355, 3, FALSE)</f>
        <v>32154</v>
      </c>
      <c r="P895">
        <f>_2020[[#This Row],[最低排名]]-_2020[[#This Row],[同分人数]]+1</f>
        <v>31969</v>
      </c>
      <c r="Q895">
        <f>IF(O895&gt;=开始!$B$6, 1, 0)</f>
        <v>1</v>
      </c>
      <c r="R895">
        <f>_2020[[#This Row],[最低排名]]-开始!$B$6</f>
        <v>32154</v>
      </c>
    </row>
    <row r="896" spans="1:18">
      <c r="A896">
        <v>66002</v>
      </c>
      <c r="B896" t="s">
        <v>1059</v>
      </c>
      <c r="C896" t="str">
        <f t="shared" si="26"/>
        <v>济宁学院</v>
      </c>
      <c r="D896" t="str">
        <f t="shared" si="27"/>
        <v>02</v>
      </c>
      <c r="E896" t="s">
        <v>1629</v>
      </c>
      <c r="M896">
        <v>2020</v>
      </c>
      <c r="N896" t="e">
        <f>VLOOKUP(E896, '2020D'!$A$2:$G$395, 2, FALSE)</f>
        <v>#N/A</v>
      </c>
      <c r="O896" t="e">
        <f>VLOOKUP(E896, '2020D'!$A$2:$G$355, 3, FALSE)</f>
        <v>#N/A</v>
      </c>
      <c r="P896" t="e">
        <f>_2020[[#This Row],[最低排名]]-_2020[[#This Row],[同分人数]]+1</f>
        <v>#N/A</v>
      </c>
      <c r="Q896" t="e">
        <f>IF(O896&gt;=开始!$B$6, 1, 0)</f>
        <v>#N/A</v>
      </c>
      <c r="R896" t="e">
        <f>_2020[[#This Row],[最低排名]]-开始!$B$6</f>
        <v>#N/A</v>
      </c>
    </row>
    <row r="897" spans="1:18">
      <c r="A897">
        <v>66101</v>
      </c>
      <c r="B897" t="s">
        <v>1060</v>
      </c>
      <c r="C897" t="str">
        <f t="shared" si="26"/>
        <v>齐鲁医药</v>
      </c>
      <c r="D897" t="str">
        <f t="shared" si="27"/>
        <v>01</v>
      </c>
      <c r="E897" t="s">
        <v>1629</v>
      </c>
      <c r="M897">
        <v>2020</v>
      </c>
      <c r="N897" t="e">
        <f>VLOOKUP(E897, '2020D'!$A$2:$G$395, 2, FALSE)</f>
        <v>#N/A</v>
      </c>
      <c r="O897" t="e">
        <f>VLOOKUP(E897, '2020D'!$A$2:$G$355, 3, FALSE)</f>
        <v>#N/A</v>
      </c>
      <c r="P897" t="e">
        <f>_2020[[#This Row],[最低排名]]-_2020[[#This Row],[同分人数]]+1</f>
        <v>#N/A</v>
      </c>
      <c r="Q897" t="e">
        <f>IF(O897&gt;=开始!$B$6, 1, 0)</f>
        <v>#N/A</v>
      </c>
      <c r="R897" t="e">
        <f>_2020[[#This Row],[最低排名]]-开始!$B$6</f>
        <v>#N/A</v>
      </c>
    </row>
    <row r="898" spans="1:18">
      <c r="A898">
        <v>66102</v>
      </c>
      <c r="B898" t="s">
        <v>1061</v>
      </c>
      <c r="C898" t="str">
        <f t="shared" ref="C898:C961" si="28">LEFT(B898, FIND("(", B898) - 1)</f>
        <v>齐鲁医药</v>
      </c>
      <c r="D898" t="str">
        <f t="shared" ref="D898:D961" si="29">MID(B898, FIND("(", B898) + 1, FIND(")", B898) - FIND("(", B898) - 1)</f>
        <v>02</v>
      </c>
      <c r="E898" t="s">
        <v>447</v>
      </c>
      <c r="F898">
        <v>189</v>
      </c>
      <c r="G898">
        <v>102</v>
      </c>
      <c r="H898">
        <v>64</v>
      </c>
      <c r="I898">
        <v>67</v>
      </c>
      <c r="J898">
        <v>52</v>
      </c>
      <c r="K898">
        <v>49</v>
      </c>
      <c r="L898">
        <v>0</v>
      </c>
      <c r="M898">
        <v>2020</v>
      </c>
      <c r="N898">
        <f>VLOOKUP(E898, '2020D'!$A$2:$G$395, 2, FALSE)</f>
        <v>170</v>
      </c>
      <c r="O898">
        <f>VLOOKUP(E898, '2020D'!$A$2:$G$355, 3, FALSE)</f>
        <v>32868</v>
      </c>
      <c r="P898">
        <f>_2020[[#This Row],[最低排名]]-_2020[[#This Row],[同分人数]]+1</f>
        <v>32699</v>
      </c>
      <c r="Q898">
        <f>IF(O898&gt;=开始!$B$6, 1, 0)</f>
        <v>1</v>
      </c>
      <c r="R898">
        <f>_2020[[#This Row],[最低排名]]-开始!$B$6</f>
        <v>32868</v>
      </c>
    </row>
    <row r="899" spans="1:18">
      <c r="A899">
        <v>66103</v>
      </c>
      <c r="B899" t="s">
        <v>1688</v>
      </c>
      <c r="C899" t="str">
        <f t="shared" si="28"/>
        <v>齐鲁医药</v>
      </c>
      <c r="D899" t="str">
        <f t="shared" si="29"/>
        <v>03</v>
      </c>
      <c r="E899" t="s">
        <v>585</v>
      </c>
      <c r="F899">
        <v>178</v>
      </c>
      <c r="G899">
        <v>102</v>
      </c>
      <c r="H899">
        <v>76</v>
      </c>
      <c r="I899">
        <v>64</v>
      </c>
      <c r="J899">
        <v>49</v>
      </c>
      <c r="K899">
        <v>49</v>
      </c>
      <c r="L899">
        <v>0</v>
      </c>
      <c r="M899">
        <v>2020</v>
      </c>
      <c r="N899">
        <f>VLOOKUP(E899, '2020D'!$A$2:$G$395, 2, FALSE)</f>
        <v>175</v>
      </c>
      <c r="O899">
        <f>VLOOKUP(E899, '2020D'!$A$2:$G$355, 3, FALSE)</f>
        <v>33768</v>
      </c>
      <c r="P899">
        <f>_2020[[#This Row],[最低排名]]-_2020[[#This Row],[同分人数]]+1</f>
        <v>33594</v>
      </c>
      <c r="Q899">
        <f>IF(O899&gt;=开始!$B$6, 1, 0)</f>
        <v>1</v>
      </c>
      <c r="R899">
        <f>_2020[[#This Row],[最低排名]]-开始!$B$6</f>
        <v>33768</v>
      </c>
    </row>
    <row r="900" spans="1:18">
      <c r="A900">
        <v>66201</v>
      </c>
      <c r="B900" t="s">
        <v>1062</v>
      </c>
      <c r="C900" t="str">
        <f t="shared" si="28"/>
        <v>潍坊学院</v>
      </c>
      <c r="D900" t="str">
        <f t="shared" si="29"/>
        <v>01</v>
      </c>
      <c r="E900" t="s">
        <v>405</v>
      </c>
      <c r="F900">
        <v>181</v>
      </c>
      <c r="G900">
        <v>97</v>
      </c>
      <c r="H900">
        <v>72</v>
      </c>
      <c r="I900">
        <v>64</v>
      </c>
      <c r="J900">
        <v>58</v>
      </c>
      <c r="K900">
        <v>52</v>
      </c>
      <c r="L900">
        <v>0</v>
      </c>
      <c r="M900">
        <v>2020</v>
      </c>
      <c r="N900">
        <f>VLOOKUP(E900, '2020D'!$A$2:$G$395, 2, FALSE)</f>
        <v>192</v>
      </c>
      <c r="O900">
        <f>VLOOKUP(E900, '2020D'!$A$2:$G$355, 3, FALSE)</f>
        <v>31801</v>
      </c>
      <c r="P900">
        <f>_2020[[#This Row],[最低排名]]-_2020[[#This Row],[同分人数]]+1</f>
        <v>31610</v>
      </c>
      <c r="Q900">
        <f>IF(O900&gt;=开始!$B$6, 1, 0)</f>
        <v>1</v>
      </c>
      <c r="R900">
        <f>_2020[[#This Row],[最低排名]]-开始!$B$6</f>
        <v>31801</v>
      </c>
    </row>
    <row r="901" spans="1:18">
      <c r="A901">
        <v>66202</v>
      </c>
      <c r="B901" t="s">
        <v>1689</v>
      </c>
      <c r="C901" t="str">
        <f t="shared" si="28"/>
        <v>潍坊学院</v>
      </c>
      <c r="D901" t="str">
        <f t="shared" si="29"/>
        <v>02</v>
      </c>
      <c r="E901" t="s">
        <v>320</v>
      </c>
      <c r="F901">
        <v>199</v>
      </c>
      <c r="G901">
        <v>108</v>
      </c>
      <c r="H901">
        <v>70</v>
      </c>
      <c r="I901">
        <v>49</v>
      </c>
      <c r="J901">
        <v>49</v>
      </c>
      <c r="K901">
        <v>43</v>
      </c>
      <c r="L901">
        <v>0</v>
      </c>
      <c r="M901">
        <v>2020</v>
      </c>
      <c r="N901">
        <f>VLOOKUP(E901, '2020D'!$A$2:$G$395, 2, FALSE)</f>
        <v>168</v>
      </c>
      <c r="O901">
        <f>VLOOKUP(E901, '2020D'!$A$2:$G$355, 3, FALSE)</f>
        <v>34767</v>
      </c>
      <c r="P901">
        <f>_2020[[#This Row],[最低排名]]-_2020[[#This Row],[同分人数]]+1</f>
        <v>34600</v>
      </c>
      <c r="Q901">
        <f>IF(O901&gt;=开始!$B$6, 1, 0)</f>
        <v>1</v>
      </c>
      <c r="R901">
        <f>_2020[[#This Row],[最低排名]]-开始!$B$6</f>
        <v>34767</v>
      </c>
    </row>
    <row r="902" spans="1:18">
      <c r="A902">
        <v>66301</v>
      </c>
      <c r="B902" t="s">
        <v>1063</v>
      </c>
      <c r="C902" t="str">
        <f t="shared" si="28"/>
        <v>山东交通</v>
      </c>
      <c r="D902" t="str">
        <f t="shared" si="29"/>
        <v>01</v>
      </c>
      <c r="E902" t="s">
        <v>427</v>
      </c>
      <c r="F902">
        <v>204</v>
      </c>
      <c r="G902">
        <v>105</v>
      </c>
      <c r="H902">
        <v>72</v>
      </c>
      <c r="I902">
        <v>55</v>
      </c>
      <c r="J902">
        <v>52</v>
      </c>
      <c r="K902">
        <v>52</v>
      </c>
      <c r="L902">
        <v>0</v>
      </c>
      <c r="M902">
        <v>2020</v>
      </c>
      <c r="N902">
        <f>VLOOKUP(E902, '2020D'!$A$2:$G$395, 2, FALSE)</f>
        <v>217</v>
      </c>
      <c r="O902">
        <f>VLOOKUP(E902, '2020D'!$A$2:$G$355, 3, FALSE)</f>
        <v>30320</v>
      </c>
      <c r="P902">
        <f>_2020[[#This Row],[最低排名]]-_2020[[#This Row],[同分人数]]+1</f>
        <v>30104</v>
      </c>
      <c r="Q902">
        <f>IF(O902&gt;=开始!$B$6, 1, 0)</f>
        <v>1</v>
      </c>
      <c r="R902">
        <f>_2020[[#This Row],[最低排名]]-开始!$B$6</f>
        <v>30320</v>
      </c>
    </row>
    <row r="903" spans="1:18">
      <c r="A903">
        <v>66302</v>
      </c>
      <c r="B903" t="s">
        <v>1690</v>
      </c>
      <c r="C903" t="str">
        <f t="shared" si="28"/>
        <v>山东交通</v>
      </c>
      <c r="D903" t="str">
        <f t="shared" si="29"/>
        <v>02</v>
      </c>
      <c r="E903" t="s">
        <v>320</v>
      </c>
      <c r="F903">
        <v>176</v>
      </c>
      <c r="G903">
        <v>90</v>
      </c>
      <c r="H903">
        <v>75</v>
      </c>
      <c r="I903">
        <v>64</v>
      </c>
      <c r="J903">
        <v>52</v>
      </c>
      <c r="K903">
        <v>43</v>
      </c>
      <c r="L903">
        <v>0</v>
      </c>
      <c r="M903">
        <v>2020</v>
      </c>
      <c r="N903">
        <f>VLOOKUP(E903, '2020D'!$A$2:$G$395, 2, FALSE)</f>
        <v>168</v>
      </c>
      <c r="O903">
        <f>VLOOKUP(E903, '2020D'!$A$2:$G$355, 3, FALSE)</f>
        <v>34767</v>
      </c>
      <c r="P903">
        <f>_2020[[#This Row],[最低排名]]-_2020[[#This Row],[同分人数]]+1</f>
        <v>34600</v>
      </c>
      <c r="Q903">
        <f>IF(O903&gt;=开始!$B$6, 1, 0)</f>
        <v>1</v>
      </c>
      <c r="R903">
        <f>_2020[[#This Row],[最低排名]]-开始!$B$6</f>
        <v>34767</v>
      </c>
    </row>
    <row r="904" spans="1:18">
      <c r="A904">
        <v>66401</v>
      </c>
      <c r="B904" t="s">
        <v>1064</v>
      </c>
      <c r="C904" t="str">
        <f t="shared" si="28"/>
        <v>山东工商</v>
      </c>
      <c r="D904" t="str">
        <f t="shared" si="29"/>
        <v>01</v>
      </c>
      <c r="E904" t="s">
        <v>232</v>
      </c>
      <c r="F904">
        <v>194</v>
      </c>
      <c r="G904">
        <v>98</v>
      </c>
      <c r="H904">
        <v>91</v>
      </c>
      <c r="I904">
        <v>61</v>
      </c>
      <c r="J904">
        <v>49</v>
      </c>
      <c r="K904">
        <v>43</v>
      </c>
      <c r="L904">
        <v>0</v>
      </c>
      <c r="M904">
        <v>2020</v>
      </c>
      <c r="N904">
        <f>VLOOKUP(E904, '2020D'!$A$2:$G$395, 2, FALSE)</f>
        <v>199</v>
      </c>
      <c r="O904">
        <f>VLOOKUP(E904, '2020D'!$A$2:$G$355, 3, FALSE)</f>
        <v>29664</v>
      </c>
      <c r="P904">
        <f>_2020[[#This Row],[最低排名]]-_2020[[#This Row],[同分人数]]+1</f>
        <v>29466</v>
      </c>
      <c r="Q904">
        <f>IF(O904&gt;=开始!$B$6, 1, 0)</f>
        <v>1</v>
      </c>
      <c r="R904">
        <f>_2020[[#This Row],[最低排名]]-开始!$B$6</f>
        <v>29664</v>
      </c>
    </row>
    <row r="905" spans="1:18">
      <c r="A905">
        <v>66501</v>
      </c>
      <c r="B905" t="s">
        <v>1822</v>
      </c>
      <c r="C905" t="str">
        <f t="shared" si="28"/>
        <v>中油胜利</v>
      </c>
      <c r="D905" t="str">
        <f t="shared" si="29"/>
        <v>01</v>
      </c>
      <c r="E905" t="s">
        <v>320</v>
      </c>
      <c r="F905">
        <v>170</v>
      </c>
      <c r="G905">
        <v>102</v>
      </c>
      <c r="H905">
        <v>78</v>
      </c>
      <c r="I905">
        <v>64</v>
      </c>
      <c r="J905">
        <v>49</v>
      </c>
      <c r="K905">
        <v>49</v>
      </c>
      <c r="L905">
        <v>0</v>
      </c>
      <c r="M905">
        <v>2020</v>
      </c>
      <c r="N905">
        <f>VLOOKUP(E905, '2020D'!$A$2:$G$395, 2, FALSE)</f>
        <v>168</v>
      </c>
      <c r="O905">
        <f>VLOOKUP(E905, '2020D'!$A$2:$G$355, 3, FALSE)</f>
        <v>34767</v>
      </c>
      <c r="P905">
        <f>_2020[[#This Row],[最低排名]]-_2020[[#This Row],[同分人数]]+1</f>
        <v>34600</v>
      </c>
      <c r="Q905">
        <f>IF(O905&gt;=开始!$B$6, 1, 0)</f>
        <v>1</v>
      </c>
      <c r="R905">
        <f>_2020[[#This Row],[最低排名]]-开始!$B$6</f>
        <v>34767</v>
      </c>
    </row>
    <row r="906" spans="1:18">
      <c r="A906">
        <v>66601</v>
      </c>
      <c r="B906" t="s">
        <v>1691</v>
      </c>
      <c r="C906" t="str">
        <f t="shared" si="28"/>
        <v>聊城东昌</v>
      </c>
      <c r="D906" t="str">
        <f t="shared" si="29"/>
        <v>01</v>
      </c>
      <c r="E906" t="s">
        <v>1533</v>
      </c>
      <c r="F906">
        <v>185</v>
      </c>
      <c r="G906">
        <v>95</v>
      </c>
      <c r="H906">
        <v>79</v>
      </c>
      <c r="I906">
        <v>49</v>
      </c>
      <c r="J906">
        <v>46</v>
      </c>
      <c r="K906">
        <v>43</v>
      </c>
      <c r="L906">
        <v>0</v>
      </c>
      <c r="M906">
        <v>2020</v>
      </c>
      <c r="N906">
        <f>VLOOKUP(E906, '2020D'!$A$2:$G$395, 2, FALSE)</f>
        <v>150</v>
      </c>
      <c r="O906">
        <f>VLOOKUP(E906, '2020D'!$A$2:$G$355, 3, FALSE)</f>
        <v>36155</v>
      </c>
      <c r="P906">
        <f>_2020[[#This Row],[最低排名]]-_2020[[#This Row],[同分人数]]+1</f>
        <v>36006</v>
      </c>
      <c r="Q906">
        <f>IF(O906&gt;=开始!$B$6, 1, 0)</f>
        <v>1</v>
      </c>
      <c r="R906">
        <f>_2020[[#This Row],[最低排名]]-开始!$B$6</f>
        <v>36155</v>
      </c>
    </row>
    <row r="907" spans="1:18">
      <c r="A907">
        <v>66701</v>
      </c>
      <c r="B907" t="s">
        <v>1066</v>
      </c>
      <c r="C907" t="str">
        <f t="shared" si="28"/>
        <v>青岛大学</v>
      </c>
      <c r="D907" t="str">
        <f t="shared" si="29"/>
        <v>01</v>
      </c>
      <c r="E907" t="s">
        <v>323</v>
      </c>
      <c r="F907">
        <v>219</v>
      </c>
      <c r="G907">
        <v>110</v>
      </c>
      <c r="H907">
        <v>97</v>
      </c>
      <c r="I907">
        <v>58</v>
      </c>
      <c r="J907">
        <v>55</v>
      </c>
      <c r="K907">
        <v>52</v>
      </c>
      <c r="L907">
        <v>0</v>
      </c>
      <c r="M907">
        <v>2020</v>
      </c>
      <c r="N907">
        <f>VLOOKUP(E907, '2020D'!$A$2:$G$395, 2, FALSE)</f>
        <v>229</v>
      </c>
      <c r="O907">
        <f>VLOOKUP(E907, '2020D'!$A$2:$G$355, 3, FALSE)</f>
        <v>20102</v>
      </c>
      <c r="P907">
        <f>_2020[[#This Row],[最低排名]]-_2020[[#This Row],[同分人数]]+1</f>
        <v>19874</v>
      </c>
      <c r="Q907">
        <f>IF(O907&gt;=开始!$B$6, 1, 0)</f>
        <v>1</v>
      </c>
      <c r="R907">
        <f>_2020[[#This Row],[最低排名]]-开始!$B$6</f>
        <v>20102</v>
      </c>
    </row>
    <row r="908" spans="1:18">
      <c r="A908">
        <v>66702</v>
      </c>
      <c r="B908" t="s">
        <v>1067</v>
      </c>
      <c r="C908" t="str">
        <f t="shared" si="28"/>
        <v>青岛大学</v>
      </c>
      <c r="D908" t="str">
        <f t="shared" si="29"/>
        <v>02</v>
      </c>
      <c r="E908" t="s">
        <v>643</v>
      </c>
      <c r="F908">
        <v>182</v>
      </c>
      <c r="G908">
        <v>96</v>
      </c>
      <c r="H908">
        <v>121</v>
      </c>
      <c r="I908">
        <v>61</v>
      </c>
      <c r="J908">
        <v>58</v>
      </c>
      <c r="K908">
        <v>55</v>
      </c>
      <c r="L908">
        <v>0</v>
      </c>
      <c r="M908">
        <v>2020</v>
      </c>
      <c r="N908">
        <f>VLOOKUP(E908, '2020D'!$A$2:$G$395, 2, FALSE)</f>
        <v>231</v>
      </c>
      <c r="O908">
        <f>VLOOKUP(E908, '2020D'!$A$2:$G$355, 3, FALSE)</f>
        <v>21099</v>
      </c>
      <c r="P908">
        <f>_2020[[#This Row],[最低排名]]-_2020[[#This Row],[同分人数]]+1</f>
        <v>20869</v>
      </c>
      <c r="Q908">
        <f>IF(O908&gt;=开始!$B$6, 1, 0)</f>
        <v>1</v>
      </c>
      <c r="R908">
        <f>_2020[[#This Row],[最低排名]]-开始!$B$6</f>
        <v>21099</v>
      </c>
    </row>
    <row r="909" spans="1:18">
      <c r="A909">
        <v>66703</v>
      </c>
      <c r="B909" t="s">
        <v>1068</v>
      </c>
      <c r="C909" t="str">
        <f t="shared" si="28"/>
        <v>青岛大学</v>
      </c>
      <c r="D909" t="str">
        <f t="shared" si="29"/>
        <v>03</v>
      </c>
      <c r="E909" t="s">
        <v>122</v>
      </c>
      <c r="F909">
        <v>208</v>
      </c>
      <c r="G909">
        <v>117</v>
      </c>
      <c r="H909">
        <v>103</v>
      </c>
      <c r="I909">
        <v>67</v>
      </c>
      <c r="J909">
        <v>64</v>
      </c>
      <c r="K909">
        <v>64</v>
      </c>
      <c r="L909">
        <v>0</v>
      </c>
      <c r="M909">
        <v>2020</v>
      </c>
      <c r="N909">
        <f>VLOOKUP(E909, '2020D'!$A$2:$G$395, 2, FALSE)</f>
        <v>252</v>
      </c>
      <c r="O909">
        <f>VLOOKUP(E909, '2020D'!$A$2:$G$355, 3, FALSE)</f>
        <v>14212</v>
      </c>
      <c r="P909">
        <f>_2020[[#This Row],[最低排名]]-_2020[[#This Row],[同分人数]]+1</f>
        <v>13961</v>
      </c>
      <c r="Q909">
        <f>IF(O909&gt;=开始!$B$6, 1, 0)</f>
        <v>1</v>
      </c>
      <c r="R909">
        <f>_2020[[#This Row],[最低排名]]-开始!$B$6</f>
        <v>14212</v>
      </c>
    </row>
    <row r="910" spans="1:18">
      <c r="A910">
        <v>66704</v>
      </c>
      <c r="B910" t="s">
        <v>1069</v>
      </c>
      <c r="C910" t="str">
        <f t="shared" si="28"/>
        <v>青岛大学</v>
      </c>
      <c r="D910" t="str">
        <f t="shared" si="29"/>
        <v>04</v>
      </c>
      <c r="E910" t="s">
        <v>323</v>
      </c>
      <c r="F910">
        <v>216</v>
      </c>
      <c r="G910">
        <v>109</v>
      </c>
      <c r="H910">
        <v>85</v>
      </c>
      <c r="I910">
        <v>67</v>
      </c>
      <c r="J910">
        <v>58</v>
      </c>
      <c r="K910">
        <v>55</v>
      </c>
      <c r="L910">
        <v>0</v>
      </c>
      <c r="M910">
        <v>2020</v>
      </c>
      <c r="N910">
        <f>VLOOKUP(E910, '2020D'!$A$2:$G$395, 2, FALSE)</f>
        <v>229</v>
      </c>
      <c r="O910">
        <f>VLOOKUP(E910, '2020D'!$A$2:$G$355, 3, FALSE)</f>
        <v>20102</v>
      </c>
      <c r="P910">
        <f>_2020[[#This Row],[最低排名]]-_2020[[#This Row],[同分人数]]+1</f>
        <v>19874</v>
      </c>
      <c r="Q910">
        <f>IF(O910&gt;=开始!$B$6, 1, 0)</f>
        <v>1</v>
      </c>
      <c r="R910">
        <f>_2020[[#This Row],[最低排名]]-开始!$B$6</f>
        <v>20102</v>
      </c>
    </row>
    <row r="911" spans="1:18">
      <c r="A911">
        <v>66801</v>
      </c>
      <c r="B911" t="s">
        <v>1692</v>
      </c>
      <c r="C911" t="str">
        <f t="shared" si="28"/>
        <v>青岛恒星</v>
      </c>
      <c r="D911" t="str">
        <f t="shared" si="29"/>
        <v>01</v>
      </c>
      <c r="E911" t="s">
        <v>221</v>
      </c>
      <c r="F911">
        <v>199</v>
      </c>
      <c r="G911">
        <v>103</v>
      </c>
      <c r="H911">
        <v>66</v>
      </c>
      <c r="I911">
        <v>49</v>
      </c>
      <c r="J911">
        <v>49</v>
      </c>
      <c r="K911">
        <v>46</v>
      </c>
      <c r="L911">
        <v>0</v>
      </c>
      <c r="M911">
        <v>2020</v>
      </c>
      <c r="N911">
        <f>VLOOKUP(E911, '2020D'!$A$2:$G$395, 2, FALSE)</f>
        <v>178</v>
      </c>
      <c r="O911">
        <f>VLOOKUP(E911, '2020D'!$A$2:$G$355, 3, FALSE)</f>
        <v>34945</v>
      </c>
      <c r="P911">
        <f>_2020[[#This Row],[最低排名]]-_2020[[#This Row],[同分人数]]+1</f>
        <v>34768</v>
      </c>
      <c r="Q911">
        <f>IF(O911&gt;=开始!$B$6, 1, 0)</f>
        <v>1</v>
      </c>
      <c r="R911">
        <f>_2020[[#This Row],[最低排名]]-开始!$B$6</f>
        <v>34945</v>
      </c>
    </row>
    <row r="912" spans="1:18">
      <c r="A912">
        <v>66802</v>
      </c>
      <c r="B912" t="s">
        <v>1070</v>
      </c>
      <c r="C912" t="str">
        <f t="shared" si="28"/>
        <v>青岛恒星</v>
      </c>
      <c r="D912" t="str">
        <f t="shared" si="29"/>
        <v>02</v>
      </c>
      <c r="E912" t="s">
        <v>1629</v>
      </c>
      <c r="M912">
        <v>2020</v>
      </c>
      <c r="N912" t="e">
        <f>VLOOKUP(E912, '2020D'!$A$2:$G$395, 2, FALSE)</f>
        <v>#N/A</v>
      </c>
      <c r="O912" t="e">
        <f>VLOOKUP(E912, '2020D'!$A$2:$G$355, 3, FALSE)</f>
        <v>#N/A</v>
      </c>
      <c r="P912" t="e">
        <f>_2020[[#This Row],[最低排名]]-_2020[[#This Row],[同分人数]]+1</f>
        <v>#N/A</v>
      </c>
      <c r="Q912" t="e">
        <f>IF(O912&gt;=开始!$B$6, 1, 0)</f>
        <v>#N/A</v>
      </c>
      <c r="R912" t="e">
        <f>_2020[[#This Row],[最低排名]]-开始!$B$6</f>
        <v>#N/A</v>
      </c>
    </row>
    <row r="913" spans="1:18">
      <c r="A913">
        <v>66901</v>
      </c>
      <c r="B913" t="s">
        <v>1071</v>
      </c>
      <c r="C913" t="str">
        <f t="shared" si="28"/>
        <v>烟台大学</v>
      </c>
      <c r="D913" t="str">
        <f t="shared" si="29"/>
        <v>01</v>
      </c>
      <c r="E913" t="s">
        <v>485</v>
      </c>
      <c r="F913">
        <v>217</v>
      </c>
      <c r="G913">
        <v>112</v>
      </c>
      <c r="H913">
        <v>75</v>
      </c>
      <c r="I913">
        <v>58</v>
      </c>
      <c r="J913">
        <v>49</v>
      </c>
      <c r="K913">
        <v>46</v>
      </c>
      <c r="L913">
        <v>0</v>
      </c>
      <c r="M913">
        <v>2020</v>
      </c>
      <c r="N913">
        <f>VLOOKUP(E913, '2020D'!$A$2:$G$395, 2, FALSE)</f>
        <v>181</v>
      </c>
      <c r="O913">
        <f>VLOOKUP(E913, '2020D'!$A$2:$G$355, 3, FALSE)</f>
        <v>28220</v>
      </c>
      <c r="P913">
        <f>_2020[[#This Row],[最低排名]]-_2020[[#This Row],[同分人数]]+1</f>
        <v>28040</v>
      </c>
      <c r="Q913">
        <f>IF(O913&gt;=开始!$B$6, 1, 0)</f>
        <v>1</v>
      </c>
      <c r="R913">
        <f>_2020[[#This Row],[最低排名]]-开始!$B$6</f>
        <v>28220</v>
      </c>
    </row>
    <row r="914" spans="1:18">
      <c r="A914">
        <v>66902</v>
      </c>
      <c r="B914" t="s">
        <v>1072</v>
      </c>
      <c r="C914" t="str">
        <f t="shared" si="28"/>
        <v>烟台大学</v>
      </c>
      <c r="D914" t="str">
        <f t="shared" si="29"/>
        <v>02</v>
      </c>
      <c r="E914" t="s">
        <v>752</v>
      </c>
      <c r="F914">
        <v>199</v>
      </c>
      <c r="G914">
        <v>100</v>
      </c>
      <c r="H914">
        <v>70</v>
      </c>
      <c r="I914">
        <v>61</v>
      </c>
      <c r="J914">
        <v>49</v>
      </c>
      <c r="K914">
        <v>46</v>
      </c>
      <c r="L914">
        <v>0</v>
      </c>
      <c r="M914">
        <v>2020</v>
      </c>
      <c r="N914">
        <f>VLOOKUP(E914, '2020D'!$A$2:$G$395, 2, FALSE)</f>
        <v>186</v>
      </c>
      <c r="O914">
        <f>VLOOKUP(E914, '2020D'!$A$2:$G$355, 3, FALSE)</f>
        <v>32154</v>
      </c>
      <c r="P914">
        <f>_2020[[#This Row],[最低排名]]-_2020[[#This Row],[同分人数]]+1</f>
        <v>31969</v>
      </c>
      <c r="Q914">
        <f>IF(O914&gt;=开始!$B$6, 1, 0)</f>
        <v>1</v>
      </c>
      <c r="R914">
        <f>_2020[[#This Row],[最低排名]]-开始!$B$6</f>
        <v>32154</v>
      </c>
    </row>
    <row r="915" spans="1:18">
      <c r="A915">
        <v>67001</v>
      </c>
      <c r="B915" t="s">
        <v>1073</v>
      </c>
      <c r="C915" t="str">
        <f t="shared" si="28"/>
        <v>齐鲁工大</v>
      </c>
      <c r="D915" t="str">
        <f t="shared" si="29"/>
        <v>01</v>
      </c>
      <c r="E915" t="s">
        <v>309</v>
      </c>
      <c r="F915">
        <v>198</v>
      </c>
      <c r="G915">
        <v>106</v>
      </c>
      <c r="H915">
        <v>88</v>
      </c>
      <c r="I915">
        <v>52</v>
      </c>
      <c r="J915">
        <v>52</v>
      </c>
      <c r="K915">
        <v>52</v>
      </c>
      <c r="L915">
        <v>0</v>
      </c>
      <c r="M915">
        <v>2020</v>
      </c>
      <c r="N915">
        <f>VLOOKUP(E915, '2020D'!$A$2:$G$395, 2, FALSE)</f>
        <v>194</v>
      </c>
      <c r="O915">
        <f>VLOOKUP(E915, '2020D'!$A$2:$G$355, 3, FALSE)</f>
        <v>28823</v>
      </c>
      <c r="P915">
        <f>_2020[[#This Row],[最低排名]]-_2020[[#This Row],[同分人数]]+1</f>
        <v>28630</v>
      </c>
      <c r="Q915">
        <f>IF(O915&gt;=开始!$B$6, 1, 0)</f>
        <v>1</v>
      </c>
      <c r="R915">
        <f>_2020[[#This Row],[最低排名]]-开始!$B$6</f>
        <v>28823</v>
      </c>
    </row>
    <row r="916" spans="1:18">
      <c r="A916">
        <v>68101</v>
      </c>
      <c r="B916" t="s">
        <v>1078</v>
      </c>
      <c r="C916" t="str">
        <f t="shared" si="28"/>
        <v>华北水电</v>
      </c>
      <c r="D916" t="str">
        <f t="shared" si="29"/>
        <v>01</v>
      </c>
      <c r="E916" t="s">
        <v>701</v>
      </c>
      <c r="F916">
        <v>193</v>
      </c>
      <c r="G916">
        <v>97</v>
      </c>
      <c r="H916">
        <v>86</v>
      </c>
      <c r="I916">
        <v>61</v>
      </c>
      <c r="J916">
        <v>58</v>
      </c>
      <c r="K916">
        <v>46</v>
      </c>
      <c r="L916">
        <v>0</v>
      </c>
      <c r="M916">
        <v>2020</v>
      </c>
      <c r="N916">
        <f>VLOOKUP(E916, '2020D'!$A$2:$G$395, 2, FALSE)</f>
        <v>218</v>
      </c>
      <c r="O916">
        <f>VLOOKUP(E916, '2020D'!$A$2:$G$355, 3, FALSE)</f>
        <v>28438</v>
      </c>
      <c r="P916">
        <f>_2020[[#This Row],[最低排名]]-_2020[[#This Row],[同分人数]]+1</f>
        <v>28221</v>
      </c>
      <c r="Q916">
        <f>IF(O916&gt;=开始!$B$6, 1, 0)</f>
        <v>1</v>
      </c>
      <c r="R916">
        <f>_2020[[#This Row],[最低排名]]-开始!$B$6</f>
        <v>28438</v>
      </c>
    </row>
    <row r="917" spans="1:18">
      <c r="A917">
        <v>68102</v>
      </c>
      <c r="B917" t="s">
        <v>1079</v>
      </c>
      <c r="C917" t="str">
        <f t="shared" si="28"/>
        <v>华北水电</v>
      </c>
      <c r="D917" t="str">
        <f t="shared" si="29"/>
        <v>02</v>
      </c>
      <c r="E917" t="s">
        <v>1556</v>
      </c>
      <c r="F917">
        <v>171</v>
      </c>
      <c r="G917">
        <v>87</v>
      </c>
      <c r="H917">
        <v>92</v>
      </c>
      <c r="I917">
        <v>49</v>
      </c>
      <c r="J917">
        <v>49</v>
      </c>
      <c r="K917">
        <v>43</v>
      </c>
      <c r="L917">
        <v>0</v>
      </c>
      <c r="M917">
        <v>2020</v>
      </c>
      <c r="N917">
        <f>VLOOKUP(E917, '2020D'!$A$2:$G$395, 2, FALSE)</f>
        <v>165</v>
      </c>
      <c r="O917">
        <f>VLOOKUP(E917, '2020D'!$A$2:$G$355, 3, FALSE)</f>
        <v>35821</v>
      </c>
      <c r="P917">
        <f>_2020[[#This Row],[最低排名]]-_2020[[#This Row],[同分人数]]+1</f>
        <v>35657</v>
      </c>
      <c r="Q917">
        <f>IF(O917&gt;=开始!$B$6, 1, 0)</f>
        <v>1</v>
      </c>
      <c r="R917">
        <f>_2020[[#This Row],[最低排名]]-开始!$B$6</f>
        <v>35821</v>
      </c>
    </row>
    <row r="918" spans="1:18">
      <c r="A918">
        <v>68103</v>
      </c>
      <c r="B918" t="s">
        <v>1693</v>
      </c>
      <c r="C918" t="str">
        <f t="shared" si="28"/>
        <v>华北水电</v>
      </c>
      <c r="D918" t="str">
        <f t="shared" si="29"/>
        <v>03</v>
      </c>
      <c r="E918" t="s">
        <v>440</v>
      </c>
      <c r="F918">
        <v>197</v>
      </c>
      <c r="G918">
        <v>104</v>
      </c>
      <c r="H918">
        <v>96</v>
      </c>
      <c r="I918">
        <v>52</v>
      </c>
      <c r="J918">
        <v>49</v>
      </c>
      <c r="K918">
        <v>43</v>
      </c>
      <c r="L918">
        <v>0</v>
      </c>
      <c r="M918">
        <v>2020</v>
      </c>
      <c r="N918">
        <f>VLOOKUP(E918, '2020D'!$A$2:$G$395, 2, FALSE)</f>
        <v>217</v>
      </c>
      <c r="O918">
        <f>VLOOKUP(E918, '2020D'!$A$2:$G$355, 3, FALSE)</f>
        <v>29881</v>
      </c>
      <c r="P918">
        <f>_2020[[#This Row],[最低排名]]-_2020[[#This Row],[同分人数]]+1</f>
        <v>29665</v>
      </c>
      <c r="Q918">
        <f>IF(O918&gt;=开始!$B$6, 1, 0)</f>
        <v>1</v>
      </c>
      <c r="R918">
        <f>_2020[[#This Row],[最低排名]]-开始!$B$6</f>
        <v>29881</v>
      </c>
    </row>
    <row r="919" spans="1:18">
      <c r="A919">
        <v>68201</v>
      </c>
      <c r="B919" t="s">
        <v>1080</v>
      </c>
      <c r="C919" t="str">
        <f t="shared" si="28"/>
        <v>郑州大学</v>
      </c>
      <c r="D919" t="str">
        <f t="shared" si="29"/>
        <v>01</v>
      </c>
      <c r="E919" t="s">
        <v>307</v>
      </c>
      <c r="F919">
        <v>223</v>
      </c>
      <c r="G919">
        <v>119</v>
      </c>
      <c r="H919">
        <v>122</v>
      </c>
      <c r="I919">
        <v>64</v>
      </c>
      <c r="J919">
        <v>58</v>
      </c>
      <c r="K919">
        <v>52</v>
      </c>
      <c r="L919">
        <v>0</v>
      </c>
      <c r="M919">
        <v>2020</v>
      </c>
      <c r="N919">
        <f>VLOOKUP(E919, '2020D'!$A$2:$G$395, 2, FALSE)</f>
        <v>238</v>
      </c>
      <c r="O919">
        <f>VLOOKUP(E919, '2020D'!$A$2:$G$355, 3, FALSE)</f>
        <v>11315</v>
      </c>
      <c r="P919">
        <f>_2020[[#This Row],[最低排名]]-_2020[[#This Row],[同分人数]]+1</f>
        <v>11078</v>
      </c>
      <c r="Q919">
        <f>IF(O919&gt;=开始!$B$6, 1, 0)</f>
        <v>1</v>
      </c>
      <c r="R919">
        <f>_2020[[#This Row],[最低排名]]-开始!$B$6</f>
        <v>11315</v>
      </c>
    </row>
    <row r="920" spans="1:18">
      <c r="A920">
        <v>68202</v>
      </c>
      <c r="B920" t="s">
        <v>1081</v>
      </c>
      <c r="C920" t="str">
        <f t="shared" si="28"/>
        <v>郑州大学</v>
      </c>
      <c r="D920" t="str">
        <f t="shared" si="29"/>
        <v>02</v>
      </c>
      <c r="E920" t="s">
        <v>138</v>
      </c>
      <c r="F920">
        <v>208</v>
      </c>
      <c r="G920">
        <v>108</v>
      </c>
      <c r="H920">
        <v>109</v>
      </c>
      <c r="I920">
        <v>67</v>
      </c>
      <c r="J920">
        <v>67</v>
      </c>
      <c r="K920">
        <v>64</v>
      </c>
      <c r="L920">
        <v>0</v>
      </c>
      <c r="M920">
        <v>2020</v>
      </c>
      <c r="N920">
        <f>VLOOKUP(E920, '2020D'!$A$2:$G$395, 2, FALSE)</f>
        <v>224</v>
      </c>
      <c r="O920">
        <f>VLOOKUP(E920, '2020D'!$A$2:$G$355, 3, FALSE)</f>
        <v>12178</v>
      </c>
      <c r="P920">
        <f>_2020[[#This Row],[最低排名]]-_2020[[#This Row],[同分人数]]+1</f>
        <v>11955</v>
      </c>
      <c r="Q920">
        <f>IF(O920&gt;=开始!$B$6, 1, 0)</f>
        <v>1</v>
      </c>
      <c r="R920">
        <f>_2020[[#This Row],[最低排名]]-开始!$B$6</f>
        <v>12178</v>
      </c>
    </row>
    <row r="921" spans="1:18">
      <c r="A921">
        <v>68203</v>
      </c>
      <c r="B921" t="s">
        <v>1591</v>
      </c>
      <c r="C921" t="str">
        <f t="shared" si="28"/>
        <v>郑州大学</v>
      </c>
      <c r="D921" t="str">
        <f t="shared" si="29"/>
        <v>03</v>
      </c>
      <c r="E921" t="s">
        <v>37</v>
      </c>
      <c r="F921">
        <v>206</v>
      </c>
      <c r="G921">
        <v>105</v>
      </c>
      <c r="H921">
        <v>125</v>
      </c>
      <c r="I921">
        <v>67</v>
      </c>
      <c r="J921">
        <v>64</v>
      </c>
      <c r="K921">
        <v>61</v>
      </c>
      <c r="L921">
        <v>0</v>
      </c>
      <c r="M921">
        <v>2020</v>
      </c>
      <c r="N921">
        <f>VLOOKUP(E921, '2020D'!$A$2:$G$395, 2, FALSE)</f>
        <v>201</v>
      </c>
      <c r="O921">
        <f>VLOOKUP(E921, '2020D'!$A$2:$G$355, 3, FALSE)</f>
        <v>10431</v>
      </c>
      <c r="P921">
        <f>_2020[[#This Row],[最低排名]]-_2020[[#This Row],[同分人数]]+1</f>
        <v>10231</v>
      </c>
      <c r="Q921">
        <f>IF(O921&gt;=开始!$B$6, 1, 0)</f>
        <v>1</v>
      </c>
      <c r="R921">
        <f>_2020[[#This Row],[最低排名]]-开始!$B$6</f>
        <v>10431</v>
      </c>
    </row>
    <row r="922" spans="1:18">
      <c r="A922">
        <v>68301</v>
      </c>
      <c r="B922" t="s">
        <v>1082</v>
      </c>
      <c r="C922" t="str">
        <f t="shared" si="28"/>
        <v>河南理工</v>
      </c>
      <c r="D922" t="str">
        <f t="shared" si="29"/>
        <v>01</v>
      </c>
      <c r="E922" t="s">
        <v>412</v>
      </c>
      <c r="F922">
        <v>169</v>
      </c>
      <c r="G922">
        <v>90</v>
      </c>
      <c r="H922">
        <v>89</v>
      </c>
      <c r="I922">
        <v>58</v>
      </c>
      <c r="J922">
        <v>55</v>
      </c>
      <c r="K922">
        <v>46</v>
      </c>
      <c r="L922">
        <v>0</v>
      </c>
      <c r="M922">
        <v>2020</v>
      </c>
      <c r="N922">
        <f>VLOOKUP(E922, '2020D'!$A$2:$G$395, 2, FALSE)</f>
        <v>155</v>
      </c>
      <c r="O922">
        <f>VLOOKUP(E922, '2020D'!$A$2:$G$355, 3, FALSE)</f>
        <v>33593</v>
      </c>
      <c r="P922">
        <f>_2020[[#This Row],[最低排名]]-_2020[[#This Row],[同分人数]]+1</f>
        <v>33439</v>
      </c>
      <c r="Q922">
        <f>IF(O922&gt;=开始!$B$6, 1, 0)</f>
        <v>1</v>
      </c>
      <c r="R922">
        <f>_2020[[#This Row],[最低排名]]-开始!$B$6</f>
        <v>33593</v>
      </c>
    </row>
    <row r="923" spans="1:18">
      <c r="A923">
        <v>68302</v>
      </c>
      <c r="B923" t="s">
        <v>1083</v>
      </c>
      <c r="C923" t="str">
        <f t="shared" si="28"/>
        <v>河南理工</v>
      </c>
      <c r="D923" t="str">
        <f t="shared" si="29"/>
        <v>02</v>
      </c>
      <c r="E923" t="s">
        <v>54</v>
      </c>
      <c r="F923">
        <v>212</v>
      </c>
      <c r="G923">
        <v>115</v>
      </c>
      <c r="H923">
        <v>73</v>
      </c>
      <c r="I923">
        <v>58</v>
      </c>
      <c r="J923">
        <v>52</v>
      </c>
      <c r="K923">
        <v>46</v>
      </c>
      <c r="L923">
        <v>0</v>
      </c>
      <c r="M923">
        <v>2020</v>
      </c>
      <c r="N923">
        <f>VLOOKUP(E923, '2020D'!$A$2:$G$395, 2, FALSE)</f>
        <v>219</v>
      </c>
      <c r="O923">
        <f>VLOOKUP(E923, '2020D'!$A$2:$G$355, 3, FALSE)</f>
        <v>29042</v>
      </c>
      <c r="P923">
        <f>_2020[[#This Row],[最低排名]]-_2020[[#This Row],[同分人数]]+1</f>
        <v>28824</v>
      </c>
      <c r="Q923">
        <f>IF(O923&gt;=开始!$B$6, 1, 0)</f>
        <v>1</v>
      </c>
      <c r="R923">
        <f>_2020[[#This Row],[最低排名]]-开始!$B$6</f>
        <v>29042</v>
      </c>
    </row>
    <row r="924" spans="1:18">
      <c r="A924">
        <v>68303</v>
      </c>
      <c r="B924" t="s">
        <v>1084</v>
      </c>
      <c r="C924" t="str">
        <f t="shared" si="28"/>
        <v>河南理工</v>
      </c>
      <c r="D924" t="str">
        <f t="shared" si="29"/>
        <v>03</v>
      </c>
      <c r="E924" t="s">
        <v>54</v>
      </c>
      <c r="F924">
        <v>185</v>
      </c>
      <c r="G924">
        <v>96</v>
      </c>
      <c r="H924">
        <v>85</v>
      </c>
      <c r="I924">
        <v>64</v>
      </c>
      <c r="J924">
        <v>55</v>
      </c>
      <c r="K924">
        <v>52</v>
      </c>
      <c r="L924">
        <v>0</v>
      </c>
      <c r="M924">
        <v>2020</v>
      </c>
      <c r="N924">
        <f>VLOOKUP(E924, '2020D'!$A$2:$G$395, 2, FALSE)</f>
        <v>219</v>
      </c>
      <c r="O924">
        <f>VLOOKUP(E924, '2020D'!$A$2:$G$355, 3, FALSE)</f>
        <v>29042</v>
      </c>
      <c r="P924">
        <f>_2020[[#This Row],[最低排名]]-_2020[[#This Row],[同分人数]]+1</f>
        <v>28824</v>
      </c>
      <c r="Q924">
        <f>IF(O924&gt;=开始!$B$6, 1, 0)</f>
        <v>1</v>
      </c>
      <c r="R924">
        <f>_2020[[#This Row],[最低排名]]-开始!$B$6</f>
        <v>29042</v>
      </c>
    </row>
    <row r="925" spans="1:18">
      <c r="A925">
        <v>68401</v>
      </c>
      <c r="B925" t="s">
        <v>1085</v>
      </c>
      <c r="C925" t="str">
        <f t="shared" si="28"/>
        <v>郑州轻工</v>
      </c>
      <c r="D925" t="str">
        <f t="shared" si="29"/>
        <v>01</v>
      </c>
      <c r="E925" t="s">
        <v>1534</v>
      </c>
      <c r="F925">
        <v>180</v>
      </c>
      <c r="G925">
        <v>91</v>
      </c>
      <c r="H925">
        <v>82</v>
      </c>
      <c r="I925">
        <v>49</v>
      </c>
      <c r="J925">
        <v>46</v>
      </c>
      <c r="K925">
        <v>43</v>
      </c>
      <c r="L925">
        <v>0</v>
      </c>
      <c r="M925">
        <v>2020</v>
      </c>
      <c r="N925">
        <f>VLOOKUP(E925, '2020D'!$A$2:$G$395, 2, FALSE)</f>
        <v>147</v>
      </c>
      <c r="O925">
        <f>VLOOKUP(E925, '2020D'!$A$2:$G$355, 3, FALSE)</f>
        <v>36437</v>
      </c>
      <c r="P925">
        <f>_2020[[#This Row],[最低排名]]-_2020[[#This Row],[同分人数]]+1</f>
        <v>36291</v>
      </c>
      <c r="Q925">
        <f>IF(O925&gt;=开始!$B$6, 1, 0)</f>
        <v>1</v>
      </c>
      <c r="R925">
        <f>_2020[[#This Row],[最低排名]]-开始!$B$6</f>
        <v>36437</v>
      </c>
    </row>
    <row r="926" spans="1:18">
      <c r="A926">
        <v>68402</v>
      </c>
      <c r="B926" t="s">
        <v>1086</v>
      </c>
      <c r="C926" t="str">
        <f t="shared" si="28"/>
        <v>郑州轻工</v>
      </c>
      <c r="D926" t="str">
        <f t="shared" si="29"/>
        <v>02</v>
      </c>
      <c r="E926" t="s">
        <v>419</v>
      </c>
      <c r="F926">
        <v>204</v>
      </c>
      <c r="G926">
        <v>115</v>
      </c>
      <c r="H926">
        <v>59</v>
      </c>
      <c r="I926">
        <v>64</v>
      </c>
      <c r="J926">
        <v>55</v>
      </c>
      <c r="K926">
        <v>52</v>
      </c>
      <c r="L926">
        <v>0</v>
      </c>
      <c r="M926">
        <v>2020</v>
      </c>
      <c r="N926">
        <f>VLOOKUP(E926, '2020D'!$A$2:$G$395, 2, FALSE)</f>
        <v>200</v>
      </c>
      <c r="O926">
        <f>VLOOKUP(E926, '2020D'!$A$2:$G$355, 3, FALSE)</f>
        <v>30520</v>
      </c>
      <c r="P926">
        <f>_2020[[#This Row],[最低排名]]-_2020[[#This Row],[同分人数]]+1</f>
        <v>30321</v>
      </c>
      <c r="Q926">
        <f>IF(O926&gt;=开始!$B$6, 1, 0)</f>
        <v>1</v>
      </c>
      <c r="R926">
        <f>_2020[[#This Row],[最低排名]]-开始!$B$6</f>
        <v>30520</v>
      </c>
    </row>
    <row r="927" spans="1:18">
      <c r="A927">
        <v>68403</v>
      </c>
      <c r="B927" t="s">
        <v>1823</v>
      </c>
      <c r="C927" t="str">
        <f t="shared" si="28"/>
        <v>郑州轻工</v>
      </c>
      <c r="D927" t="str">
        <f t="shared" si="29"/>
        <v>03</v>
      </c>
      <c r="E927" t="s">
        <v>398</v>
      </c>
      <c r="F927">
        <v>195</v>
      </c>
      <c r="G927">
        <v>113</v>
      </c>
      <c r="H927">
        <v>82</v>
      </c>
      <c r="I927">
        <v>58</v>
      </c>
      <c r="J927">
        <v>49</v>
      </c>
      <c r="K927">
        <v>49</v>
      </c>
      <c r="L927">
        <v>0</v>
      </c>
      <c r="M927">
        <v>2020</v>
      </c>
      <c r="N927">
        <f>VLOOKUP(E927, '2020D'!$A$2:$G$395, 2, FALSE)</f>
        <v>203</v>
      </c>
      <c r="O927">
        <f>VLOOKUP(E927, '2020D'!$A$2:$G$355, 3, FALSE)</f>
        <v>30723</v>
      </c>
      <c r="P927">
        <f>_2020[[#This Row],[最低排名]]-_2020[[#This Row],[同分人数]]+1</f>
        <v>30521</v>
      </c>
      <c r="Q927">
        <f>IF(O927&gt;=开始!$B$6, 1, 0)</f>
        <v>1</v>
      </c>
      <c r="R927">
        <f>_2020[[#This Row],[最低排名]]-开始!$B$6</f>
        <v>30723</v>
      </c>
    </row>
    <row r="928" spans="1:18">
      <c r="A928">
        <v>68501</v>
      </c>
      <c r="B928" t="s">
        <v>1087</v>
      </c>
      <c r="C928" t="str">
        <f t="shared" si="28"/>
        <v>河南工大</v>
      </c>
      <c r="D928" t="str">
        <f t="shared" si="29"/>
        <v>01</v>
      </c>
      <c r="E928" t="s">
        <v>412</v>
      </c>
      <c r="F928">
        <v>205</v>
      </c>
      <c r="G928">
        <v>107</v>
      </c>
      <c r="H928">
        <v>74</v>
      </c>
      <c r="I928">
        <v>46</v>
      </c>
      <c r="J928">
        <v>46</v>
      </c>
      <c r="K928">
        <v>46</v>
      </c>
      <c r="L928">
        <v>0</v>
      </c>
      <c r="M928">
        <v>2020</v>
      </c>
      <c r="N928">
        <f>VLOOKUP(E928, '2020D'!$A$2:$G$395, 2, FALSE)</f>
        <v>155</v>
      </c>
      <c r="O928">
        <f>VLOOKUP(E928, '2020D'!$A$2:$G$355, 3, FALSE)</f>
        <v>33593</v>
      </c>
      <c r="P928">
        <f>_2020[[#This Row],[最低排名]]-_2020[[#This Row],[同分人数]]+1</f>
        <v>33439</v>
      </c>
      <c r="Q928">
        <f>IF(O928&gt;=开始!$B$6, 1, 0)</f>
        <v>1</v>
      </c>
      <c r="R928">
        <f>_2020[[#This Row],[最低排名]]-开始!$B$6</f>
        <v>33593</v>
      </c>
    </row>
    <row r="929" spans="1:18">
      <c r="A929">
        <v>68502</v>
      </c>
      <c r="B929" t="s">
        <v>1088</v>
      </c>
      <c r="C929" t="str">
        <f t="shared" si="28"/>
        <v>河南工大</v>
      </c>
      <c r="D929" t="str">
        <f t="shared" si="29"/>
        <v>02</v>
      </c>
      <c r="E929" t="s">
        <v>1548</v>
      </c>
      <c r="F929">
        <v>179</v>
      </c>
      <c r="G929">
        <v>97</v>
      </c>
      <c r="H929">
        <v>83</v>
      </c>
      <c r="I929">
        <v>49</v>
      </c>
      <c r="J929">
        <v>46</v>
      </c>
      <c r="K929">
        <v>46</v>
      </c>
      <c r="L929">
        <v>0</v>
      </c>
      <c r="M929">
        <v>2020</v>
      </c>
      <c r="N929">
        <f>VLOOKUP(E929, '2020D'!$A$2:$G$395, 2, FALSE)</f>
        <v>184</v>
      </c>
      <c r="O929">
        <f>VLOOKUP(E929, '2020D'!$A$2:$G$355, 3, FALSE)</f>
        <v>36005</v>
      </c>
      <c r="P929">
        <f>_2020[[#This Row],[最低排名]]-_2020[[#This Row],[同分人数]]+1</f>
        <v>35822</v>
      </c>
      <c r="Q929">
        <f>IF(O929&gt;=开始!$B$6, 1, 0)</f>
        <v>1</v>
      </c>
      <c r="R929">
        <f>_2020[[#This Row],[最低排名]]-开始!$B$6</f>
        <v>36005</v>
      </c>
    </row>
    <row r="930" spans="1:18">
      <c r="A930">
        <v>68503</v>
      </c>
      <c r="B930" t="s">
        <v>1089</v>
      </c>
      <c r="C930" t="str">
        <f t="shared" si="28"/>
        <v>河南工大</v>
      </c>
      <c r="D930" t="str">
        <f t="shared" si="29"/>
        <v>03</v>
      </c>
      <c r="E930" t="s">
        <v>1629</v>
      </c>
      <c r="M930">
        <v>2020</v>
      </c>
      <c r="N930" t="e">
        <f>VLOOKUP(E930, '2020D'!$A$2:$G$395, 2, FALSE)</f>
        <v>#N/A</v>
      </c>
      <c r="O930" t="e">
        <f>VLOOKUP(E930, '2020D'!$A$2:$G$355, 3, FALSE)</f>
        <v>#N/A</v>
      </c>
      <c r="P930" t="e">
        <f>_2020[[#This Row],[最低排名]]-_2020[[#This Row],[同分人数]]+1</f>
        <v>#N/A</v>
      </c>
      <c r="Q930" t="e">
        <f>IF(O930&gt;=开始!$B$6, 1, 0)</f>
        <v>#N/A</v>
      </c>
      <c r="R930" t="e">
        <f>_2020[[#This Row],[最低排名]]-开始!$B$6</f>
        <v>#N/A</v>
      </c>
    </row>
    <row r="931" spans="1:18">
      <c r="A931">
        <v>68504</v>
      </c>
      <c r="B931" t="s">
        <v>1694</v>
      </c>
      <c r="C931" t="str">
        <f t="shared" si="28"/>
        <v>河南工大</v>
      </c>
      <c r="D931" t="str">
        <f t="shared" si="29"/>
        <v>04</v>
      </c>
      <c r="E931" t="s">
        <v>412</v>
      </c>
      <c r="F931">
        <v>209</v>
      </c>
      <c r="G931">
        <v>105</v>
      </c>
      <c r="H931">
        <v>43</v>
      </c>
      <c r="I931">
        <v>61</v>
      </c>
      <c r="J931">
        <v>55</v>
      </c>
      <c r="K931">
        <v>49</v>
      </c>
      <c r="L931">
        <v>0</v>
      </c>
      <c r="M931">
        <v>2020</v>
      </c>
      <c r="N931">
        <f>VLOOKUP(E931, '2020D'!$A$2:$G$395, 2, FALSE)</f>
        <v>155</v>
      </c>
      <c r="O931">
        <f>VLOOKUP(E931, '2020D'!$A$2:$G$355, 3, FALSE)</f>
        <v>33593</v>
      </c>
      <c r="P931">
        <f>_2020[[#This Row],[最低排名]]-_2020[[#This Row],[同分人数]]+1</f>
        <v>33439</v>
      </c>
      <c r="Q931">
        <f>IF(O931&gt;=开始!$B$6, 1, 0)</f>
        <v>1</v>
      </c>
      <c r="R931">
        <f>_2020[[#This Row],[最低排名]]-开始!$B$6</f>
        <v>33593</v>
      </c>
    </row>
    <row r="932" spans="1:18">
      <c r="A932">
        <v>68601</v>
      </c>
      <c r="B932" t="s">
        <v>1090</v>
      </c>
      <c r="C932" t="str">
        <f t="shared" si="28"/>
        <v>河南科大</v>
      </c>
      <c r="D932" t="str">
        <f t="shared" si="29"/>
        <v>01</v>
      </c>
      <c r="E932" t="s">
        <v>223</v>
      </c>
      <c r="F932">
        <v>173</v>
      </c>
      <c r="G932">
        <v>87</v>
      </c>
      <c r="H932">
        <v>76</v>
      </c>
      <c r="I932">
        <v>61</v>
      </c>
      <c r="J932">
        <v>49</v>
      </c>
      <c r="K932">
        <v>49</v>
      </c>
      <c r="L932">
        <v>0</v>
      </c>
      <c r="M932">
        <v>2020</v>
      </c>
      <c r="N932">
        <f>VLOOKUP(E932, '2020D'!$A$2:$G$395, 2, FALSE)</f>
        <v>171</v>
      </c>
      <c r="O932">
        <f>VLOOKUP(E932, '2020D'!$A$2:$G$355, 3, FALSE)</f>
        <v>35116</v>
      </c>
      <c r="P932">
        <f>_2020[[#This Row],[最低排名]]-_2020[[#This Row],[同分人数]]+1</f>
        <v>34946</v>
      </c>
      <c r="Q932">
        <f>IF(O932&gt;=开始!$B$6, 1, 0)</f>
        <v>1</v>
      </c>
      <c r="R932">
        <f>_2020[[#This Row],[最低排名]]-开始!$B$6</f>
        <v>35116</v>
      </c>
    </row>
    <row r="933" spans="1:18">
      <c r="A933">
        <v>68701</v>
      </c>
      <c r="B933" t="s">
        <v>1092</v>
      </c>
      <c r="C933" t="str">
        <f t="shared" si="28"/>
        <v>中原工院</v>
      </c>
      <c r="D933" t="str">
        <f t="shared" si="29"/>
        <v>01</v>
      </c>
      <c r="E933" t="s">
        <v>221</v>
      </c>
      <c r="F933">
        <v>194</v>
      </c>
      <c r="G933">
        <v>101</v>
      </c>
      <c r="H933">
        <v>80</v>
      </c>
      <c r="I933">
        <v>49</v>
      </c>
      <c r="J933">
        <v>43</v>
      </c>
      <c r="K933">
        <v>43</v>
      </c>
      <c r="L933">
        <v>0</v>
      </c>
      <c r="M933">
        <v>2020</v>
      </c>
      <c r="N933">
        <f>VLOOKUP(E933, '2020D'!$A$2:$G$395, 2, FALSE)</f>
        <v>178</v>
      </c>
      <c r="O933">
        <f>VLOOKUP(E933, '2020D'!$A$2:$G$355, 3, FALSE)</f>
        <v>34945</v>
      </c>
      <c r="P933">
        <f>_2020[[#This Row],[最低排名]]-_2020[[#This Row],[同分人数]]+1</f>
        <v>34768</v>
      </c>
      <c r="Q933">
        <f>IF(O933&gt;=开始!$B$6, 1, 0)</f>
        <v>1</v>
      </c>
      <c r="R933">
        <f>_2020[[#This Row],[最低排名]]-开始!$B$6</f>
        <v>34945</v>
      </c>
    </row>
    <row r="934" spans="1:18">
      <c r="A934">
        <v>68702</v>
      </c>
      <c r="B934" t="s">
        <v>1695</v>
      </c>
      <c r="C934" t="str">
        <f t="shared" si="28"/>
        <v>中原工院</v>
      </c>
      <c r="D934" t="str">
        <f t="shared" si="29"/>
        <v>02</v>
      </c>
      <c r="E934" t="s">
        <v>207</v>
      </c>
      <c r="F934">
        <v>188</v>
      </c>
      <c r="G934">
        <v>101</v>
      </c>
      <c r="H934">
        <v>69</v>
      </c>
      <c r="I934">
        <v>55</v>
      </c>
      <c r="J934">
        <v>52</v>
      </c>
      <c r="K934">
        <v>49</v>
      </c>
      <c r="L934">
        <v>0</v>
      </c>
      <c r="M934">
        <v>2020</v>
      </c>
      <c r="N934">
        <f>VLOOKUP(E934, '2020D'!$A$2:$G$395, 2, FALSE)</f>
        <v>183</v>
      </c>
      <c r="O934">
        <f>VLOOKUP(E934, '2020D'!$A$2:$G$355, 3, FALSE)</f>
        <v>34282</v>
      </c>
      <c r="P934">
        <f>_2020[[#This Row],[最低排名]]-_2020[[#This Row],[同分人数]]+1</f>
        <v>34100</v>
      </c>
      <c r="Q934">
        <f>IF(O934&gt;=开始!$B$6, 1, 0)</f>
        <v>1</v>
      </c>
      <c r="R934">
        <f>_2020[[#This Row],[最低排名]]-开始!$B$6</f>
        <v>34282</v>
      </c>
    </row>
    <row r="935" spans="1:18">
      <c r="A935">
        <v>68801</v>
      </c>
      <c r="B935" t="s">
        <v>1093</v>
      </c>
      <c r="C935" t="str">
        <f t="shared" si="28"/>
        <v>河南农大</v>
      </c>
      <c r="D935" t="str">
        <f t="shared" si="29"/>
        <v>01</v>
      </c>
      <c r="E935" t="s">
        <v>309</v>
      </c>
      <c r="F935">
        <v>199</v>
      </c>
      <c r="G935">
        <v>101</v>
      </c>
      <c r="H935">
        <v>78</v>
      </c>
      <c r="I935">
        <v>58</v>
      </c>
      <c r="J935">
        <v>55</v>
      </c>
      <c r="K935">
        <v>52</v>
      </c>
      <c r="L935">
        <v>0</v>
      </c>
      <c r="M935">
        <v>2020</v>
      </c>
      <c r="N935">
        <f>VLOOKUP(E935, '2020D'!$A$2:$G$395, 2, FALSE)</f>
        <v>194</v>
      </c>
      <c r="O935">
        <f>VLOOKUP(E935, '2020D'!$A$2:$G$355, 3, FALSE)</f>
        <v>28823</v>
      </c>
      <c r="P935">
        <f>_2020[[#This Row],[最低排名]]-_2020[[#This Row],[同分人数]]+1</f>
        <v>28630</v>
      </c>
      <c r="Q935">
        <f>IF(O935&gt;=开始!$B$6, 1, 0)</f>
        <v>1</v>
      </c>
      <c r="R935">
        <f>_2020[[#This Row],[最低排名]]-开始!$B$6</f>
        <v>28823</v>
      </c>
    </row>
    <row r="936" spans="1:18">
      <c r="A936">
        <v>68802</v>
      </c>
      <c r="B936" t="s">
        <v>1094</v>
      </c>
      <c r="C936" t="str">
        <f t="shared" si="28"/>
        <v>河南农大</v>
      </c>
      <c r="D936" t="str">
        <f t="shared" si="29"/>
        <v>02</v>
      </c>
      <c r="E936" t="s">
        <v>54</v>
      </c>
      <c r="F936">
        <v>208</v>
      </c>
      <c r="G936">
        <v>112</v>
      </c>
      <c r="H936">
        <v>89</v>
      </c>
      <c r="I936">
        <v>49</v>
      </c>
      <c r="J936">
        <v>49</v>
      </c>
      <c r="K936">
        <v>46</v>
      </c>
      <c r="L936">
        <v>0</v>
      </c>
      <c r="M936">
        <v>2020</v>
      </c>
      <c r="N936">
        <f>VLOOKUP(E936, '2020D'!$A$2:$G$395, 2, FALSE)</f>
        <v>219</v>
      </c>
      <c r="O936">
        <f>VLOOKUP(E936, '2020D'!$A$2:$G$355, 3, FALSE)</f>
        <v>29042</v>
      </c>
      <c r="P936">
        <f>_2020[[#This Row],[最低排名]]-_2020[[#This Row],[同分人数]]+1</f>
        <v>28824</v>
      </c>
      <c r="Q936">
        <f>IF(O936&gt;=开始!$B$6, 1, 0)</f>
        <v>1</v>
      </c>
      <c r="R936">
        <f>_2020[[#This Row],[最低排名]]-开始!$B$6</f>
        <v>29042</v>
      </c>
    </row>
    <row r="937" spans="1:18">
      <c r="A937">
        <v>68803</v>
      </c>
      <c r="B937" t="s">
        <v>1095</v>
      </c>
      <c r="C937" t="str">
        <f t="shared" si="28"/>
        <v>河南农大</v>
      </c>
      <c r="D937" t="str">
        <f t="shared" si="29"/>
        <v>03</v>
      </c>
      <c r="E937" t="s">
        <v>309</v>
      </c>
      <c r="F937">
        <v>199</v>
      </c>
      <c r="G937">
        <v>103</v>
      </c>
      <c r="H937">
        <v>93</v>
      </c>
      <c r="I937">
        <v>55</v>
      </c>
      <c r="J937">
        <v>49</v>
      </c>
      <c r="K937">
        <v>46</v>
      </c>
      <c r="L937">
        <v>0</v>
      </c>
      <c r="M937">
        <v>2020</v>
      </c>
      <c r="N937">
        <f>VLOOKUP(E937, '2020D'!$A$2:$G$395, 2, FALSE)</f>
        <v>194</v>
      </c>
      <c r="O937">
        <f>VLOOKUP(E937, '2020D'!$A$2:$G$355, 3, FALSE)</f>
        <v>28823</v>
      </c>
      <c r="P937">
        <f>_2020[[#This Row],[最低排名]]-_2020[[#This Row],[同分人数]]+1</f>
        <v>28630</v>
      </c>
      <c r="Q937">
        <f>IF(O937&gt;=开始!$B$6, 1, 0)</f>
        <v>1</v>
      </c>
      <c r="R937">
        <f>_2020[[#This Row],[最低排名]]-开始!$B$6</f>
        <v>28823</v>
      </c>
    </row>
    <row r="938" spans="1:18">
      <c r="A938">
        <v>68901</v>
      </c>
      <c r="B938" t="s">
        <v>1096</v>
      </c>
      <c r="C938" t="str">
        <f t="shared" si="28"/>
        <v>河南中医</v>
      </c>
      <c r="D938" t="str">
        <f t="shared" si="29"/>
        <v>01</v>
      </c>
      <c r="E938" t="s">
        <v>433</v>
      </c>
      <c r="F938">
        <v>208</v>
      </c>
      <c r="G938">
        <v>106</v>
      </c>
      <c r="H938">
        <v>69</v>
      </c>
      <c r="I938">
        <v>67</v>
      </c>
      <c r="J938">
        <v>55</v>
      </c>
      <c r="K938">
        <v>55</v>
      </c>
      <c r="L938">
        <v>0</v>
      </c>
      <c r="M938">
        <v>2020</v>
      </c>
      <c r="N938">
        <f>VLOOKUP(E938, '2020D'!$A$2:$G$395, 2, FALSE)</f>
        <v>202</v>
      </c>
      <c r="O938">
        <f>VLOOKUP(E938, '2020D'!$A$2:$G$355, 3, FALSE)</f>
        <v>26319</v>
      </c>
      <c r="P938">
        <f>_2020[[#This Row],[最低排名]]-_2020[[#This Row],[同分人数]]+1</f>
        <v>26118</v>
      </c>
      <c r="Q938">
        <f>IF(O938&gt;=开始!$B$6, 1, 0)</f>
        <v>1</v>
      </c>
      <c r="R938">
        <f>_2020[[#This Row],[最低排名]]-开始!$B$6</f>
        <v>26319</v>
      </c>
    </row>
    <row r="939" spans="1:18">
      <c r="A939">
        <v>69001</v>
      </c>
      <c r="B939" t="s">
        <v>1097</v>
      </c>
      <c r="C939" t="str">
        <f t="shared" si="28"/>
        <v>新乡医学</v>
      </c>
      <c r="D939" t="str">
        <f t="shared" si="29"/>
        <v>01</v>
      </c>
      <c r="E939" t="s">
        <v>170</v>
      </c>
      <c r="F939">
        <v>183</v>
      </c>
      <c r="G939">
        <v>100</v>
      </c>
      <c r="H939">
        <v>102</v>
      </c>
      <c r="I939">
        <v>64</v>
      </c>
      <c r="J939">
        <v>55</v>
      </c>
      <c r="K939">
        <v>49</v>
      </c>
      <c r="L939">
        <v>0</v>
      </c>
      <c r="M939">
        <v>2020</v>
      </c>
      <c r="N939">
        <f>VLOOKUP(E939, '2020D'!$A$2:$G$395, 2, FALSE)</f>
        <v>256</v>
      </c>
      <c r="O939">
        <f>VLOOKUP(E939, '2020D'!$A$2:$G$355, 3, FALSE)</f>
        <v>26575</v>
      </c>
      <c r="P939">
        <f>_2020[[#This Row],[最低排名]]-_2020[[#This Row],[同分人数]]+1</f>
        <v>26320</v>
      </c>
      <c r="Q939">
        <f>IF(O939&gt;=开始!$B$6, 1, 0)</f>
        <v>1</v>
      </c>
      <c r="R939">
        <f>_2020[[#This Row],[最低排名]]-开始!$B$6</f>
        <v>26575</v>
      </c>
    </row>
    <row r="940" spans="1:18">
      <c r="A940">
        <v>69101</v>
      </c>
      <c r="B940" t="s">
        <v>1098</v>
      </c>
      <c r="C940" t="str">
        <f t="shared" si="28"/>
        <v>河南大学</v>
      </c>
      <c r="D940" t="str">
        <f t="shared" si="29"/>
        <v>01</v>
      </c>
      <c r="E940" t="s">
        <v>141</v>
      </c>
      <c r="F940">
        <v>204</v>
      </c>
      <c r="G940">
        <v>102</v>
      </c>
      <c r="H940">
        <v>104</v>
      </c>
      <c r="I940">
        <v>55</v>
      </c>
      <c r="J940">
        <v>55</v>
      </c>
      <c r="K940">
        <v>52</v>
      </c>
      <c r="L940">
        <v>0</v>
      </c>
      <c r="M940">
        <v>2020</v>
      </c>
      <c r="N940">
        <f>VLOOKUP(E940, '2020D'!$A$2:$G$395, 2, FALSE)</f>
        <v>255</v>
      </c>
      <c r="O940">
        <f>VLOOKUP(E940, '2020D'!$A$2:$G$355, 3, FALSE)</f>
        <v>22810</v>
      </c>
      <c r="P940">
        <f>_2020[[#This Row],[最低排名]]-_2020[[#This Row],[同分人数]]+1</f>
        <v>22556</v>
      </c>
      <c r="Q940">
        <f>IF(O940&gt;=开始!$B$6, 1, 0)</f>
        <v>1</v>
      </c>
      <c r="R940">
        <f>_2020[[#This Row],[最低排名]]-开始!$B$6</f>
        <v>22810</v>
      </c>
    </row>
    <row r="941" spans="1:18">
      <c r="A941">
        <v>69102</v>
      </c>
      <c r="B941" t="s">
        <v>1099</v>
      </c>
      <c r="C941" t="str">
        <f t="shared" si="28"/>
        <v>河南大学</v>
      </c>
      <c r="D941" t="str">
        <f t="shared" si="29"/>
        <v>02</v>
      </c>
      <c r="E941" t="s">
        <v>546</v>
      </c>
      <c r="F941">
        <v>226</v>
      </c>
      <c r="G941">
        <v>117</v>
      </c>
      <c r="H941">
        <v>82</v>
      </c>
      <c r="I941">
        <v>70</v>
      </c>
      <c r="J941">
        <v>58</v>
      </c>
      <c r="K941">
        <v>52</v>
      </c>
      <c r="L941">
        <v>0</v>
      </c>
      <c r="M941">
        <v>2020</v>
      </c>
      <c r="N941">
        <f>VLOOKUP(E941, '2020D'!$A$2:$G$395, 2, FALSE)</f>
        <v>251</v>
      </c>
      <c r="O941">
        <f>VLOOKUP(E941, '2020D'!$A$2:$G$355, 3, FALSE)</f>
        <v>18373</v>
      </c>
      <c r="P941">
        <f>_2020[[#This Row],[最低排名]]-_2020[[#This Row],[同分人数]]+1</f>
        <v>18123</v>
      </c>
      <c r="Q941">
        <f>IF(O941&gt;=开始!$B$6, 1, 0)</f>
        <v>1</v>
      </c>
      <c r="R941">
        <f>_2020[[#This Row],[最低排名]]-开始!$B$6</f>
        <v>18373</v>
      </c>
    </row>
    <row r="942" spans="1:18">
      <c r="A942">
        <v>69103</v>
      </c>
      <c r="B942" t="s">
        <v>1100</v>
      </c>
      <c r="C942" t="str">
        <f t="shared" si="28"/>
        <v>河南大学</v>
      </c>
      <c r="D942" t="str">
        <f t="shared" si="29"/>
        <v>03</v>
      </c>
      <c r="E942" t="s">
        <v>124</v>
      </c>
      <c r="F942">
        <v>204</v>
      </c>
      <c r="G942">
        <v>105</v>
      </c>
      <c r="H942">
        <v>93</v>
      </c>
      <c r="I942">
        <v>58</v>
      </c>
      <c r="J942">
        <v>55</v>
      </c>
      <c r="K942">
        <v>55</v>
      </c>
      <c r="L942">
        <v>0</v>
      </c>
      <c r="M942">
        <v>2020</v>
      </c>
      <c r="N942">
        <f>VLOOKUP(E942, '2020D'!$A$2:$G$395, 2, FALSE)</f>
        <v>218</v>
      </c>
      <c r="O942">
        <f>VLOOKUP(E942, '2020D'!$A$2:$G$355, 3, FALSE)</f>
        <v>23864</v>
      </c>
      <c r="P942">
        <f>_2020[[#This Row],[最低排名]]-_2020[[#This Row],[同分人数]]+1</f>
        <v>23647</v>
      </c>
      <c r="Q942">
        <f>IF(O942&gt;=开始!$B$6, 1, 0)</f>
        <v>1</v>
      </c>
      <c r="R942">
        <f>_2020[[#This Row],[最低排名]]-开始!$B$6</f>
        <v>23864</v>
      </c>
    </row>
    <row r="943" spans="1:18">
      <c r="A943">
        <v>69104</v>
      </c>
      <c r="B943" t="s">
        <v>1101</v>
      </c>
      <c r="C943" t="str">
        <f t="shared" si="28"/>
        <v>河南大学</v>
      </c>
      <c r="D943" t="str">
        <f t="shared" si="29"/>
        <v>04</v>
      </c>
      <c r="E943" t="s">
        <v>118</v>
      </c>
      <c r="F943">
        <v>196</v>
      </c>
      <c r="G943">
        <v>103</v>
      </c>
      <c r="H943">
        <v>107</v>
      </c>
      <c r="I943">
        <v>55</v>
      </c>
      <c r="J943">
        <v>52</v>
      </c>
      <c r="K943">
        <v>46</v>
      </c>
      <c r="L943">
        <v>0</v>
      </c>
      <c r="M943">
        <v>2020</v>
      </c>
      <c r="N943">
        <f>VLOOKUP(E943, '2020D'!$A$2:$G$395, 2, FALSE)</f>
        <v>236</v>
      </c>
      <c r="O943">
        <f>VLOOKUP(E943, '2020D'!$A$2:$G$355, 3, FALSE)</f>
        <v>25901</v>
      </c>
      <c r="P943">
        <f>_2020[[#This Row],[最低排名]]-_2020[[#This Row],[同分人数]]+1</f>
        <v>25666</v>
      </c>
      <c r="Q943">
        <f>IF(O943&gt;=开始!$B$6, 1, 0)</f>
        <v>1</v>
      </c>
      <c r="R943">
        <f>_2020[[#This Row],[最低排名]]-开始!$B$6</f>
        <v>25901</v>
      </c>
    </row>
    <row r="944" spans="1:18">
      <c r="A944">
        <v>69105</v>
      </c>
      <c r="B944" t="s">
        <v>1102</v>
      </c>
      <c r="C944" t="str">
        <f t="shared" si="28"/>
        <v>河南大学</v>
      </c>
      <c r="D944" t="str">
        <f t="shared" si="29"/>
        <v>05</v>
      </c>
      <c r="E944" t="s">
        <v>182</v>
      </c>
      <c r="F944">
        <v>198</v>
      </c>
      <c r="G944">
        <v>101</v>
      </c>
      <c r="H944">
        <v>95</v>
      </c>
      <c r="I944">
        <v>58</v>
      </c>
      <c r="J944">
        <v>58</v>
      </c>
      <c r="K944">
        <v>52</v>
      </c>
      <c r="L944">
        <v>0</v>
      </c>
      <c r="M944">
        <v>2020</v>
      </c>
      <c r="N944">
        <f>VLOOKUP(E944, '2020D'!$A$2:$G$395, 2, FALSE)</f>
        <v>238</v>
      </c>
      <c r="O944">
        <f>VLOOKUP(E944, '2020D'!$A$2:$G$355, 3, FALSE)</f>
        <v>24759</v>
      </c>
      <c r="P944">
        <f>_2020[[#This Row],[最低排名]]-_2020[[#This Row],[同分人数]]+1</f>
        <v>24522</v>
      </c>
      <c r="Q944">
        <f>IF(O944&gt;=开始!$B$6, 1, 0)</f>
        <v>1</v>
      </c>
      <c r="R944">
        <f>_2020[[#This Row],[最低排名]]-开始!$B$6</f>
        <v>24759</v>
      </c>
    </row>
    <row r="945" spans="1:18">
      <c r="A945">
        <v>69106</v>
      </c>
      <c r="B945" t="s">
        <v>1824</v>
      </c>
      <c r="C945" t="str">
        <f t="shared" si="28"/>
        <v>河南大学</v>
      </c>
      <c r="D945" t="str">
        <f t="shared" si="29"/>
        <v>06</v>
      </c>
      <c r="E945" t="s">
        <v>440</v>
      </c>
      <c r="F945">
        <v>207</v>
      </c>
      <c r="G945">
        <v>114</v>
      </c>
      <c r="H945">
        <v>68</v>
      </c>
      <c r="I945">
        <v>58</v>
      </c>
      <c r="J945">
        <v>52</v>
      </c>
      <c r="K945">
        <v>52</v>
      </c>
      <c r="L945">
        <v>0</v>
      </c>
      <c r="M945">
        <v>2020</v>
      </c>
      <c r="N945">
        <f>VLOOKUP(E945, '2020D'!$A$2:$G$395, 2, FALSE)</f>
        <v>217</v>
      </c>
      <c r="O945">
        <f>VLOOKUP(E945, '2020D'!$A$2:$G$355, 3, FALSE)</f>
        <v>29881</v>
      </c>
      <c r="P945">
        <f>_2020[[#This Row],[最低排名]]-_2020[[#This Row],[同分人数]]+1</f>
        <v>29665</v>
      </c>
      <c r="Q945">
        <f>IF(O945&gt;=开始!$B$6, 1, 0)</f>
        <v>1</v>
      </c>
      <c r="R945">
        <f>_2020[[#This Row],[最低排名]]-开始!$B$6</f>
        <v>29881</v>
      </c>
    </row>
    <row r="946" spans="1:18">
      <c r="A946">
        <v>69107</v>
      </c>
      <c r="B946" t="s">
        <v>1825</v>
      </c>
      <c r="C946" t="str">
        <f t="shared" si="28"/>
        <v>河南大学</v>
      </c>
      <c r="D946" t="str">
        <f t="shared" si="29"/>
        <v>07</v>
      </c>
      <c r="E946" t="s">
        <v>381</v>
      </c>
      <c r="F946">
        <v>209</v>
      </c>
      <c r="G946">
        <v>112</v>
      </c>
      <c r="H946">
        <v>76</v>
      </c>
      <c r="I946">
        <v>52</v>
      </c>
      <c r="J946">
        <v>46</v>
      </c>
      <c r="K946">
        <v>46</v>
      </c>
      <c r="L946">
        <v>0</v>
      </c>
      <c r="M946">
        <v>2020</v>
      </c>
      <c r="N946">
        <f>VLOOKUP(E946, '2020D'!$A$2:$G$395, 2, FALSE)</f>
        <v>183</v>
      </c>
      <c r="O946">
        <f>VLOOKUP(E946, '2020D'!$A$2:$G$355, 3, FALSE)</f>
        <v>31431</v>
      </c>
      <c r="P946">
        <f>_2020[[#This Row],[最低排名]]-_2020[[#This Row],[同分人数]]+1</f>
        <v>31249</v>
      </c>
      <c r="Q946">
        <f>IF(O946&gt;=开始!$B$6, 1, 0)</f>
        <v>1</v>
      </c>
      <c r="R946">
        <f>_2020[[#This Row],[最低排名]]-开始!$B$6</f>
        <v>31431</v>
      </c>
    </row>
    <row r="947" spans="1:18">
      <c r="A947">
        <v>69201</v>
      </c>
      <c r="B947" t="s">
        <v>1103</v>
      </c>
      <c r="C947" t="str">
        <f t="shared" si="28"/>
        <v>南阳师范</v>
      </c>
      <c r="D947" t="str">
        <f t="shared" si="29"/>
        <v>01</v>
      </c>
      <c r="E947" t="s">
        <v>203</v>
      </c>
      <c r="F947">
        <v>179</v>
      </c>
      <c r="G947">
        <v>90</v>
      </c>
      <c r="H947">
        <v>92</v>
      </c>
      <c r="I947">
        <v>61</v>
      </c>
      <c r="J947">
        <v>49</v>
      </c>
      <c r="K947">
        <v>49</v>
      </c>
      <c r="L947">
        <v>0</v>
      </c>
      <c r="M947">
        <v>2020</v>
      </c>
      <c r="N947">
        <f>VLOOKUP(E947, '2020D'!$A$2:$G$395, 2, FALSE)</f>
        <v>173</v>
      </c>
      <c r="O947">
        <f>VLOOKUP(E947, '2020D'!$A$2:$G$355, 3, FALSE)</f>
        <v>31248</v>
      </c>
      <c r="P947">
        <f>_2020[[#This Row],[最低排名]]-_2020[[#This Row],[同分人数]]+1</f>
        <v>31076</v>
      </c>
      <c r="Q947">
        <f>IF(O947&gt;=开始!$B$6, 1, 0)</f>
        <v>1</v>
      </c>
      <c r="R947">
        <f>_2020[[#This Row],[最低排名]]-开始!$B$6</f>
        <v>31248</v>
      </c>
    </row>
    <row r="948" spans="1:18">
      <c r="A948">
        <v>69301</v>
      </c>
      <c r="B948" t="s">
        <v>1104</v>
      </c>
      <c r="C948" t="str">
        <f t="shared" si="28"/>
        <v>商丘师范</v>
      </c>
      <c r="D948" t="str">
        <f t="shared" si="29"/>
        <v>01</v>
      </c>
      <c r="E948" t="s">
        <v>440</v>
      </c>
      <c r="F948">
        <v>176</v>
      </c>
      <c r="G948">
        <v>102</v>
      </c>
      <c r="H948">
        <v>87</v>
      </c>
      <c r="I948">
        <v>61</v>
      </c>
      <c r="J948">
        <v>58</v>
      </c>
      <c r="K948">
        <v>55</v>
      </c>
      <c r="L948">
        <v>0</v>
      </c>
      <c r="M948">
        <v>2020</v>
      </c>
      <c r="N948">
        <f>VLOOKUP(E948, '2020D'!$A$2:$G$395, 2, FALSE)</f>
        <v>217</v>
      </c>
      <c r="O948">
        <f>VLOOKUP(E948, '2020D'!$A$2:$G$355, 3, FALSE)</f>
        <v>29881</v>
      </c>
      <c r="P948">
        <f>_2020[[#This Row],[最低排名]]-_2020[[#This Row],[同分人数]]+1</f>
        <v>29665</v>
      </c>
      <c r="Q948">
        <f>IF(O948&gt;=开始!$B$6, 1, 0)</f>
        <v>1</v>
      </c>
      <c r="R948">
        <f>_2020[[#This Row],[最低排名]]-开始!$B$6</f>
        <v>29881</v>
      </c>
    </row>
    <row r="949" spans="1:18">
      <c r="A949">
        <v>69401</v>
      </c>
      <c r="B949" t="s">
        <v>1107</v>
      </c>
      <c r="C949" t="str">
        <f t="shared" si="28"/>
        <v>河南财政</v>
      </c>
      <c r="D949" t="str">
        <f t="shared" si="29"/>
        <v>01</v>
      </c>
      <c r="E949" t="s">
        <v>187</v>
      </c>
      <c r="F949">
        <v>200</v>
      </c>
      <c r="G949">
        <v>101</v>
      </c>
      <c r="H949">
        <v>92</v>
      </c>
      <c r="I949">
        <v>58</v>
      </c>
      <c r="J949">
        <v>52</v>
      </c>
      <c r="K949">
        <v>46</v>
      </c>
      <c r="L949">
        <v>0</v>
      </c>
      <c r="M949">
        <v>2020</v>
      </c>
      <c r="N949">
        <f>VLOOKUP(E949, '2020D'!$A$2:$G$395, 2, FALSE)</f>
        <v>217</v>
      </c>
      <c r="O949">
        <f>VLOOKUP(E949, '2020D'!$A$2:$G$355, 3, FALSE)</f>
        <v>27625</v>
      </c>
      <c r="P949">
        <f>_2020[[#This Row],[最低排名]]-_2020[[#This Row],[同分人数]]+1</f>
        <v>27409</v>
      </c>
      <c r="Q949">
        <f>IF(O949&gt;=开始!$B$6, 1, 0)</f>
        <v>1</v>
      </c>
      <c r="R949">
        <f>_2020[[#This Row],[最低排名]]-开始!$B$6</f>
        <v>27625</v>
      </c>
    </row>
    <row r="950" spans="1:18">
      <c r="A950">
        <v>69501</v>
      </c>
      <c r="B950" t="s">
        <v>1108</v>
      </c>
      <c r="C950" t="str">
        <f t="shared" si="28"/>
        <v>郑州航空</v>
      </c>
      <c r="D950" t="str">
        <f t="shared" si="29"/>
        <v>01</v>
      </c>
      <c r="E950" t="s">
        <v>354</v>
      </c>
      <c r="F950">
        <v>197</v>
      </c>
      <c r="G950">
        <v>100</v>
      </c>
      <c r="H950">
        <v>81</v>
      </c>
      <c r="I950">
        <v>52</v>
      </c>
      <c r="J950">
        <v>52</v>
      </c>
      <c r="K950">
        <v>46</v>
      </c>
      <c r="L950">
        <v>0</v>
      </c>
      <c r="M950">
        <v>2020</v>
      </c>
      <c r="N950">
        <f>VLOOKUP(E950, '2020D'!$A$2:$G$395, 2, FALSE)</f>
        <v>178</v>
      </c>
      <c r="O950">
        <f>VLOOKUP(E950, '2020D'!$A$2:$G$355, 3, FALSE)</f>
        <v>31609</v>
      </c>
      <c r="P950">
        <f>_2020[[#This Row],[最低排名]]-_2020[[#This Row],[同分人数]]+1</f>
        <v>31432</v>
      </c>
      <c r="Q950">
        <f>IF(O950&gt;=开始!$B$6, 1, 0)</f>
        <v>1</v>
      </c>
      <c r="R950">
        <f>_2020[[#This Row],[最低排名]]-开始!$B$6</f>
        <v>31609</v>
      </c>
    </row>
    <row r="951" spans="1:18">
      <c r="A951">
        <v>69502</v>
      </c>
      <c r="B951" t="s">
        <v>1826</v>
      </c>
      <c r="C951" t="str">
        <f t="shared" si="28"/>
        <v>郑州航空</v>
      </c>
      <c r="D951" t="str">
        <f t="shared" si="29"/>
        <v>02</v>
      </c>
      <c r="E951" t="s">
        <v>1629</v>
      </c>
      <c r="M951">
        <v>2020</v>
      </c>
      <c r="N951" t="e">
        <f>VLOOKUP(E951, '2020D'!$A$2:$G$395, 2, FALSE)</f>
        <v>#N/A</v>
      </c>
      <c r="O951" t="e">
        <f>VLOOKUP(E951, '2020D'!$A$2:$G$355, 3, FALSE)</f>
        <v>#N/A</v>
      </c>
      <c r="P951" t="e">
        <f>_2020[[#This Row],[最低排名]]-_2020[[#This Row],[同分人数]]+1</f>
        <v>#N/A</v>
      </c>
      <c r="Q951" t="e">
        <f>IF(O951&gt;=开始!$B$6, 1, 0)</f>
        <v>#N/A</v>
      </c>
      <c r="R951" t="e">
        <f>_2020[[#This Row],[最低排名]]-开始!$B$6</f>
        <v>#N/A</v>
      </c>
    </row>
    <row r="952" spans="1:18">
      <c r="A952">
        <v>69601</v>
      </c>
      <c r="B952" t="s">
        <v>1109</v>
      </c>
      <c r="C952" t="str">
        <f t="shared" si="28"/>
        <v>洛阳理工</v>
      </c>
      <c r="D952" t="str">
        <f t="shared" si="29"/>
        <v>01</v>
      </c>
      <c r="E952" t="s">
        <v>198</v>
      </c>
      <c r="F952">
        <v>173</v>
      </c>
      <c r="G952">
        <v>96</v>
      </c>
      <c r="H952">
        <v>85</v>
      </c>
      <c r="I952">
        <v>52</v>
      </c>
      <c r="J952">
        <v>49</v>
      </c>
      <c r="K952">
        <v>46</v>
      </c>
      <c r="L952">
        <v>0</v>
      </c>
      <c r="M952">
        <v>2020</v>
      </c>
      <c r="N952">
        <f>VLOOKUP(E952, '2020D'!$A$2:$G$395, 2, FALSE)</f>
        <v>198</v>
      </c>
      <c r="O952">
        <f>VLOOKUP(E952, '2020D'!$A$2:$G$355, 3, FALSE)</f>
        <v>35656</v>
      </c>
      <c r="P952">
        <f>_2020[[#This Row],[最低排名]]-_2020[[#This Row],[同分人数]]+1</f>
        <v>35459</v>
      </c>
      <c r="Q952">
        <f>IF(O952&gt;=开始!$B$6, 1, 0)</f>
        <v>1</v>
      </c>
      <c r="R952">
        <f>_2020[[#This Row],[最低排名]]-开始!$B$6</f>
        <v>35656</v>
      </c>
    </row>
    <row r="953" spans="1:18">
      <c r="A953">
        <v>69701</v>
      </c>
      <c r="B953" t="s">
        <v>1110</v>
      </c>
      <c r="C953" t="str">
        <f t="shared" si="28"/>
        <v>安阳工院</v>
      </c>
      <c r="D953" t="str">
        <f t="shared" si="29"/>
        <v>01</v>
      </c>
      <c r="E953" t="s">
        <v>383</v>
      </c>
      <c r="F953">
        <v>176</v>
      </c>
      <c r="G953">
        <v>91</v>
      </c>
      <c r="H953">
        <v>82</v>
      </c>
      <c r="I953">
        <v>61</v>
      </c>
      <c r="J953">
        <v>55</v>
      </c>
      <c r="K953">
        <v>49</v>
      </c>
      <c r="L953">
        <v>0</v>
      </c>
      <c r="M953">
        <v>2020</v>
      </c>
      <c r="N953">
        <f>VLOOKUP(E953, '2020D'!$A$2:$G$395, 2, FALSE)</f>
        <v>185</v>
      </c>
      <c r="O953">
        <f>VLOOKUP(E953, '2020D'!$A$2:$G$355, 3, FALSE)</f>
        <v>32523</v>
      </c>
      <c r="P953">
        <f>_2020[[#This Row],[最低排名]]-_2020[[#This Row],[同分人数]]+1</f>
        <v>32339</v>
      </c>
      <c r="Q953">
        <f>IF(O953&gt;=开始!$B$6, 1, 0)</f>
        <v>1</v>
      </c>
      <c r="R953">
        <f>_2020[[#This Row],[最低排名]]-开始!$B$6</f>
        <v>32523</v>
      </c>
    </row>
    <row r="954" spans="1:18">
      <c r="A954">
        <v>69702</v>
      </c>
      <c r="B954" t="s">
        <v>1696</v>
      </c>
      <c r="C954" t="str">
        <f t="shared" si="28"/>
        <v>安阳工院</v>
      </c>
      <c r="D954" t="str">
        <f t="shared" si="29"/>
        <v>02</v>
      </c>
      <c r="E954" t="s">
        <v>1629</v>
      </c>
      <c r="M954">
        <v>2020</v>
      </c>
      <c r="N954" t="e">
        <f>VLOOKUP(E954, '2020D'!$A$2:$G$395, 2, FALSE)</f>
        <v>#N/A</v>
      </c>
      <c r="O954" t="e">
        <f>VLOOKUP(E954, '2020D'!$A$2:$G$355, 3, FALSE)</f>
        <v>#N/A</v>
      </c>
      <c r="P954" t="e">
        <f>_2020[[#This Row],[最低排名]]-_2020[[#This Row],[同分人数]]+1</f>
        <v>#N/A</v>
      </c>
      <c r="Q954" t="e">
        <f>IF(O954&gt;=开始!$B$6, 1, 0)</f>
        <v>#N/A</v>
      </c>
      <c r="R954" t="e">
        <f>_2020[[#This Row],[最低排名]]-开始!$B$6</f>
        <v>#N/A</v>
      </c>
    </row>
    <row r="955" spans="1:18">
      <c r="A955">
        <v>69801</v>
      </c>
      <c r="B955" t="s">
        <v>1111</v>
      </c>
      <c r="C955" t="str">
        <f t="shared" si="28"/>
        <v>河南城建</v>
      </c>
      <c r="D955" t="str">
        <f t="shared" si="29"/>
        <v>01</v>
      </c>
      <c r="E955" t="s">
        <v>1629</v>
      </c>
      <c r="M955">
        <v>2020</v>
      </c>
      <c r="N955" t="e">
        <f>VLOOKUP(E955, '2020D'!$A$2:$G$395, 2, FALSE)</f>
        <v>#N/A</v>
      </c>
      <c r="O955" t="e">
        <f>VLOOKUP(E955, '2020D'!$A$2:$G$355, 3, FALSE)</f>
        <v>#N/A</v>
      </c>
      <c r="P955" t="e">
        <f>_2020[[#This Row],[最低排名]]-_2020[[#This Row],[同分人数]]+1</f>
        <v>#N/A</v>
      </c>
      <c r="Q955" t="e">
        <f>IF(O955&gt;=开始!$B$6, 1, 0)</f>
        <v>#N/A</v>
      </c>
      <c r="R955" t="e">
        <f>_2020[[#This Row],[最低排名]]-开始!$B$6</f>
        <v>#N/A</v>
      </c>
    </row>
    <row r="956" spans="1:18">
      <c r="A956">
        <v>69802</v>
      </c>
      <c r="B956" t="s">
        <v>1112</v>
      </c>
      <c r="C956" t="str">
        <f t="shared" si="28"/>
        <v>河南城建</v>
      </c>
      <c r="D956" t="str">
        <f t="shared" si="29"/>
        <v>02</v>
      </c>
      <c r="E956" t="s">
        <v>383</v>
      </c>
      <c r="F956">
        <v>181</v>
      </c>
      <c r="G956">
        <v>93</v>
      </c>
      <c r="H956">
        <v>80</v>
      </c>
      <c r="I956">
        <v>58</v>
      </c>
      <c r="J956">
        <v>55</v>
      </c>
      <c r="K956">
        <v>49</v>
      </c>
      <c r="L956">
        <v>0</v>
      </c>
      <c r="M956">
        <v>2020</v>
      </c>
      <c r="N956">
        <f>VLOOKUP(E956, '2020D'!$A$2:$G$395, 2, FALSE)</f>
        <v>185</v>
      </c>
      <c r="O956">
        <f>VLOOKUP(E956, '2020D'!$A$2:$G$355, 3, FALSE)</f>
        <v>32523</v>
      </c>
      <c r="P956">
        <f>_2020[[#This Row],[最低排名]]-_2020[[#This Row],[同分人数]]+1</f>
        <v>32339</v>
      </c>
      <c r="Q956">
        <f>IF(O956&gt;=开始!$B$6, 1, 0)</f>
        <v>1</v>
      </c>
      <c r="R956">
        <f>_2020[[#This Row],[最低排名]]-开始!$B$6</f>
        <v>32523</v>
      </c>
    </row>
    <row r="957" spans="1:18">
      <c r="A957">
        <v>69803</v>
      </c>
      <c r="B957" t="s">
        <v>1827</v>
      </c>
      <c r="C957" t="str">
        <f t="shared" si="28"/>
        <v>河南城建</v>
      </c>
      <c r="D957" t="str">
        <f t="shared" si="29"/>
        <v>03</v>
      </c>
      <c r="E957" t="s">
        <v>383</v>
      </c>
      <c r="F957">
        <v>187</v>
      </c>
      <c r="G957">
        <v>97</v>
      </c>
      <c r="H957">
        <v>83</v>
      </c>
      <c r="I957">
        <v>58</v>
      </c>
      <c r="J957">
        <v>49</v>
      </c>
      <c r="K957">
        <v>46</v>
      </c>
      <c r="L957">
        <v>0</v>
      </c>
      <c r="M957">
        <v>2020</v>
      </c>
      <c r="N957">
        <f>VLOOKUP(E957, '2020D'!$A$2:$G$395, 2, FALSE)</f>
        <v>185</v>
      </c>
      <c r="O957">
        <f>VLOOKUP(E957, '2020D'!$A$2:$G$355, 3, FALSE)</f>
        <v>32523</v>
      </c>
      <c r="P957">
        <f>_2020[[#This Row],[最低排名]]-_2020[[#This Row],[同分人数]]+1</f>
        <v>32339</v>
      </c>
      <c r="Q957">
        <f>IF(O957&gt;=开始!$B$6, 1, 0)</f>
        <v>1</v>
      </c>
      <c r="R957">
        <f>_2020[[#This Row],[最低排名]]-开始!$B$6</f>
        <v>32523</v>
      </c>
    </row>
    <row r="958" spans="1:18">
      <c r="A958">
        <v>69901</v>
      </c>
      <c r="B958" t="s">
        <v>1113</v>
      </c>
      <c r="C958" t="str">
        <f t="shared" si="28"/>
        <v>河南师大</v>
      </c>
      <c r="D958" t="str">
        <f t="shared" si="29"/>
        <v>01</v>
      </c>
      <c r="E958" t="s">
        <v>433</v>
      </c>
      <c r="F958">
        <v>192</v>
      </c>
      <c r="G958">
        <v>100</v>
      </c>
      <c r="H958">
        <v>85</v>
      </c>
      <c r="I958">
        <v>67</v>
      </c>
      <c r="J958">
        <v>55</v>
      </c>
      <c r="K958">
        <v>55</v>
      </c>
      <c r="L958">
        <v>0</v>
      </c>
      <c r="M958">
        <v>2020</v>
      </c>
      <c r="N958">
        <f>VLOOKUP(E958, '2020D'!$A$2:$G$395, 2, FALSE)</f>
        <v>202</v>
      </c>
      <c r="O958">
        <f>VLOOKUP(E958, '2020D'!$A$2:$G$355, 3, FALSE)</f>
        <v>26319</v>
      </c>
      <c r="P958">
        <f>_2020[[#This Row],[最低排名]]-_2020[[#This Row],[同分人数]]+1</f>
        <v>26118</v>
      </c>
      <c r="Q958">
        <f>IF(O958&gt;=开始!$B$6, 1, 0)</f>
        <v>1</v>
      </c>
      <c r="R958">
        <f>_2020[[#This Row],[最低排名]]-开始!$B$6</f>
        <v>26319</v>
      </c>
    </row>
    <row r="959" spans="1:18">
      <c r="A959">
        <v>69902</v>
      </c>
      <c r="B959" t="s">
        <v>1114</v>
      </c>
      <c r="C959" t="str">
        <f t="shared" si="28"/>
        <v>河南师大</v>
      </c>
      <c r="D959" t="str">
        <f t="shared" si="29"/>
        <v>02</v>
      </c>
      <c r="E959" t="s">
        <v>1542</v>
      </c>
      <c r="F959">
        <v>209</v>
      </c>
      <c r="G959">
        <v>114</v>
      </c>
      <c r="H959">
        <v>57</v>
      </c>
      <c r="I959">
        <v>46</v>
      </c>
      <c r="J959">
        <v>46</v>
      </c>
      <c r="K959">
        <v>43</v>
      </c>
      <c r="L959">
        <v>0</v>
      </c>
      <c r="M959">
        <v>2020</v>
      </c>
      <c r="N959">
        <f>VLOOKUP(E959, '2020D'!$A$2:$G$395, 2, FALSE)</f>
        <v>135</v>
      </c>
      <c r="O959">
        <f>VLOOKUP(E959, '2020D'!$A$2:$G$355, 3, FALSE)</f>
        <v>36290</v>
      </c>
      <c r="P959">
        <f>_2020[[#This Row],[最低排名]]-_2020[[#This Row],[同分人数]]+1</f>
        <v>36156</v>
      </c>
      <c r="Q959">
        <f>IF(O959&gt;=开始!$B$6, 1, 0)</f>
        <v>1</v>
      </c>
      <c r="R959">
        <f>_2020[[#This Row],[最低排名]]-开始!$B$6</f>
        <v>36290</v>
      </c>
    </row>
    <row r="960" spans="1:18">
      <c r="A960">
        <v>70101</v>
      </c>
      <c r="B960" t="s">
        <v>1115</v>
      </c>
      <c r="C960" t="str">
        <f t="shared" si="28"/>
        <v>平顶学院</v>
      </c>
      <c r="D960" t="str">
        <f t="shared" si="29"/>
        <v>01</v>
      </c>
      <c r="E960" t="s">
        <v>513</v>
      </c>
      <c r="F960">
        <v>176</v>
      </c>
      <c r="G960">
        <v>102</v>
      </c>
      <c r="H960">
        <v>82</v>
      </c>
      <c r="I960">
        <v>70</v>
      </c>
      <c r="J960">
        <v>49</v>
      </c>
      <c r="K960">
        <v>43</v>
      </c>
      <c r="L960">
        <v>0</v>
      </c>
      <c r="M960">
        <v>2020</v>
      </c>
      <c r="N960">
        <f>VLOOKUP(E960, '2020D'!$A$2:$G$395, 2, FALSE)</f>
        <v>187</v>
      </c>
      <c r="O960">
        <f>VLOOKUP(E960, '2020D'!$A$2:$G$355, 3, FALSE)</f>
        <v>33055</v>
      </c>
      <c r="P960">
        <f>_2020[[#This Row],[最低排名]]-_2020[[#This Row],[同分人数]]+1</f>
        <v>32869</v>
      </c>
      <c r="Q960">
        <f>IF(O960&gt;=开始!$B$6, 1, 0)</f>
        <v>1</v>
      </c>
      <c r="R960">
        <f>_2020[[#This Row],[最低排名]]-开始!$B$6</f>
        <v>33055</v>
      </c>
    </row>
    <row r="961" spans="1:18">
      <c r="A961">
        <v>71101</v>
      </c>
      <c r="B961" t="s">
        <v>1119</v>
      </c>
      <c r="C961" t="str">
        <f t="shared" si="28"/>
        <v>中南民族</v>
      </c>
      <c r="D961" t="str">
        <f t="shared" si="29"/>
        <v>01</v>
      </c>
      <c r="E961" t="s">
        <v>165</v>
      </c>
      <c r="F961">
        <v>182</v>
      </c>
      <c r="G961">
        <v>93</v>
      </c>
      <c r="H961">
        <v>99</v>
      </c>
      <c r="I961">
        <v>64</v>
      </c>
      <c r="J961">
        <v>58</v>
      </c>
      <c r="K961">
        <v>52</v>
      </c>
      <c r="L961">
        <v>0</v>
      </c>
      <c r="M961">
        <v>2020</v>
      </c>
      <c r="N961">
        <f>VLOOKUP(E961, '2020D'!$A$2:$G$395, 2, FALSE)</f>
        <v>216</v>
      </c>
      <c r="O961">
        <f>VLOOKUP(E961, '2020D'!$A$2:$G$355, 3, FALSE)</f>
        <v>26117</v>
      </c>
      <c r="P961">
        <f>_2020[[#This Row],[最低排名]]-_2020[[#This Row],[同分人数]]+1</f>
        <v>25902</v>
      </c>
      <c r="Q961">
        <f>IF(O961&gt;=开始!$B$6, 1, 0)</f>
        <v>1</v>
      </c>
      <c r="R961">
        <f>_2020[[#This Row],[最低排名]]-开始!$B$6</f>
        <v>26117</v>
      </c>
    </row>
    <row r="962" spans="1:18">
      <c r="A962">
        <v>71102</v>
      </c>
      <c r="B962" t="s">
        <v>1120</v>
      </c>
      <c r="C962" t="str">
        <f t="shared" ref="C962:C1025" si="30">LEFT(B962, FIND("(", B962) - 1)</f>
        <v>中南民族</v>
      </c>
      <c r="D962" t="str">
        <f t="shared" ref="D962:D1025" si="31">MID(B962, FIND("(", B962) + 1, FIND(")", B962) - FIND("(", B962) - 1)</f>
        <v>02</v>
      </c>
      <c r="E962" t="s">
        <v>389</v>
      </c>
      <c r="F962">
        <v>196</v>
      </c>
      <c r="G962">
        <v>105</v>
      </c>
      <c r="H962">
        <v>109</v>
      </c>
      <c r="I962">
        <v>52</v>
      </c>
      <c r="J962">
        <v>49</v>
      </c>
      <c r="K962">
        <v>46</v>
      </c>
      <c r="L962">
        <v>0</v>
      </c>
      <c r="M962">
        <v>2020</v>
      </c>
      <c r="N962">
        <f>VLOOKUP(E962, '2020D'!$A$2:$G$395, 2, FALSE)</f>
        <v>201</v>
      </c>
      <c r="O962">
        <f>VLOOKUP(E962, '2020D'!$A$2:$G$355, 3, FALSE)</f>
        <v>26776</v>
      </c>
      <c r="P962">
        <f>_2020[[#This Row],[最低排名]]-_2020[[#This Row],[同分人数]]+1</f>
        <v>26576</v>
      </c>
      <c r="Q962">
        <f>IF(O962&gt;=开始!$B$6, 1, 0)</f>
        <v>1</v>
      </c>
      <c r="R962">
        <f>_2020[[#This Row],[最低排名]]-开始!$B$6</f>
        <v>26776</v>
      </c>
    </row>
    <row r="963" spans="1:18">
      <c r="A963">
        <v>71103</v>
      </c>
      <c r="B963" t="s">
        <v>1828</v>
      </c>
      <c r="C963" t="str">
        <f t="shared" si="30"/>
        <v>中南民族</v>
      </c>
      <c r="D963" t="str">
        <f t="shared" si="31"/>
        <v>03</v>
      </c>
      <c r="E963" t="s">
        <v>118</v>
      </c>
      <c r="F963">
        <v>191</v>
      </c>
      <c r="G963">
        <v>99</v>
      </c>
      <c r="H963">
        <v>94</v>
      </c>
      <c r="I963">
        <v>58</v>
      </c>
      <c r="J963">
        <v>58</v>
      </c>
      <c r="K963">
        <v>55</v>
      </c>
      <c r="L963">
        <v>0</v>
      </c>
      <c r="M963">
        <v>2020</v>
      </c>
      <c r="N963">
        <f>VLOOKUP(E963, '2020D'!$A$2:$G$395, 2, FALSE)</f>
        <v>236</v>
      </c>
      <c r="O963">
        <f>VLOOKUP(E963, '2020D'!$A$2:$G$355, 3, FALSE)</f>
        <v>25901</v>
      </c>
      <c r="P963">
        <f>_2020[[#This Row],[最低排名]]-_2020[[#This Row],[同分人数]]+1</f>
        <v>25666</v>
      </c>
      <c r="Q963">
        <f>IF(O963&gt;=开始!$B$6, 1, 0)</f>
        <v>1</v>
      </c>
      <c r="R963">
        <f>_2020[[#This Row],[最低排名]]-开始!$B$6</f>
        <v>25901</v>
      </c>
    </row>
    <row r="964" spans="1:18">
      <c r="A964">
        <v>71201</v>
      </c>
      <c r="B964" t="s">
        <v>1121</v>
      </c>
      <c r="C964" t="str">
        <f t="shared" si="30"/>
        <v>武汉大学</v>
      </c>
      <c r="D964" t="str">
        <f t="shared" si="31"/>
        <v>01</v>
      </c>
      <c r="E964" t="s">
        <v>1541</v>
      </c>
      <c r="F964">
        <v>232</v>
      </c>
      <c r="G964">
        <v>122</v>
      </c>
      <c r="H964">
        <v>126</v>
      </c>
      <c r="I964">
        <v>70</v>
      </c>
      <c r="J964">
        <v>67</v>
      </c>
      <c r="K964">
        <v>64</v>
      </c>
      <c r="L964">
        <v>0</v>
      </c>
      <c r="M964">
        <v>2020</v>
      </c>
      <c r="N964">
        <f>VLOOKUP(E964, '2020D'!$A$2:$G$395, 2, FALSE)</f>
        <v>153</v>
      </c>
      <c r="O964">
        <f>VLOOKUP(E964, '2020D'!$A$2:$G$355, 3, FALSE)</f>
        <v>3607</v>
      </c>
      <c r="P964">
        <f>_2020[[#This Row],[最低排名]]-_2020[[#This Row],[同分人数]]+1</f>
        <v>3455</v>
      </c>
      <c r="Q964">
        <f>IF(O964&gt;=开始!$B$6, 1, 0)</f>
        <v>1</v>
      </c>
      <c r="R964">
        <f>_2020[[#This Row],[最低排名]]-开始!$B$6</f>
        <v>3607</v>
      </c>
    </row>
    <row r="965" spans="1:18">
      <c r="A965">
        <v>71202</v>
      </c>
      <c r="B965" t="s">
        <v>1122</v>
      </c>
      <c r="C965" t="str">
        <f t="shared" si="30"/>
        <v>武汉大学</v>
      </c>
      <c r="D965" t="str">
        <f t="shared" si="31"/>
        <v>02</v>
      </c>
      <c r="E965" t="s">
        <v>273</v>
      </c>
      <c r="F965">
        <v>240</v>
      </c>
      <c r="G965">
        <v>131</v>
      </c>
      <c r="H965">
        <v>131</v>
      </c>
      <c r="I965">
        <v>70</v>
      </c>
      <c r="J965">
        <v>67</v>
      </c>
      <c r="K965">
        <v>52</v>
      </c>
      <c r="L965">
        <v>0</v>
      </c>
      <c r="M965">
        <v>2020</v>
      </c>
      <c r="N965">
        <f>VLOOKUP(E965, '2020D'!$A$2:$G$395, 2, FALSE)</f>
        <v>144</v>
      </c>
      <c r="O965">
        <f>VLOOKUP(E965, '2020D'!$A$2:$G$355, 3, FALSE)</f>
        <v>3454</v>
      </c>
      <c r="P965">
        <f>_2020[[#This Row],[最低排名]]-_2020[[#This Row],[同分人数]]+1</f>
        <v>3311</v>
      </c>
      <c r="Q965">
        <f>IF(O965&gt;=开始!$B$6, 1, 0)</f>
        <v>1</v>
      </c>
      <c r="R965">
        <f>_2020[[#This Row],[最低排名]]-开始!$B$6</f>
        <v>3454</v>
      </c>
    </row>
    <row r="966" spans="1:18">
      <c r="A966">
        <v>71203</v>
      </c>
      <c r="B966" t="s">
        <v>1123</v>
      </c>
      <c r="C966" t="str">
        <f t="shared" si="30"/>
        <v>武汉大学</v>
      </c>
      <c r="D966" t="str">
        <f t="shared" si="31"/>
        <v>03</v>
      </c>
      <c r="E966" t="s">
        <v>27</v>
      </c>
      <c r="F966">
        <v>231</v>
      </c>
      <c r="G966">
        <v>120</v>
      </c>
      <c r="H966">
        <v>135</v>
      </c>
      <c r="I966">
        <v>70</v>
      </c>
      <c r="J966">
        <v>67</v>
      </c>
      <c r="K966">
        <v>64</v>
      </c>
      <c r="L966">
        <v>0</v>
      </c>
      <c r="M966">
        <v>2020</v>
      </c>
      <c r="N966">
        <f>VLOOKUP(E966, '2020D'!$A$2:$G$395, 2, FALSE)</f>
        <v>100</v>
      </c>
      <c r="O966">
        <f>VLOOKUP(E966, '2020D'!$A$2:$G$355, 3, FALSE)</f>
        <v>2560</v>
      </c>
      <c r="P966">
        <f>_2020[[#This Row],[最低排名]]-_2020[[#This Row],[同分人数]]+1</f>
        <v>2461</v>
      </c>
      <c r="Q966">
        <f>IF(O966&gt;=开始!$B$6, 1, 0)</f>
        <v>1</v>
      </c>
      <c r="R966">
        <f>_2020[[#This Row],[最低排名]]-开始!$B$6</f>
        <v>2560</v>
      </c>
    </row>
    <row r="967" spans="1:18">
      <c r="A967">
        <v>71204</v>
      </c>
      <c r="B967" t="s">
        <v>1124</v>
      </c>
      <c r="C967" t="str">
        <f t="shared" si="30"/>
        <v>武汉大学</v>
      </c>
      <c r="D967" t="str">
        <f t="shared" si="31"/>
        <v>04</v>
      </c>
      <c r="E967" t="s">
        <v>260</v>
      </c>
      <c r="F967">
        <v>237</v>
      </c>
      <c r="G967">
        <v>125</v>
      </c>
      <c r="H967">
        <v>127</v>
      </c>
      <c r="I967">
        <v>67</v>
      </c>
      <c r="J967">
        <v>67</v>
      </c>
      <c r="K967">
        <v>58</v>
      </c>
      <c r="L967">
        <v>0</v>
      </c>
      <c r="M967">
        <v>2020</v>
      </c>
      <c r="N967">
        <f>VLOOKUP(E967, '2020D'!$A$2:$G$395, 2, FALSE)</f>
        <v>176</v>
      </c>
      <c r="O967">
        <f>VLOOKUP(E967, '2020D'!$A$2:$G$355, 3, FALSE)</f>
        <v>4101</v>
      </c>
      <c r="P967">
        <f>_2020[[#This Row],[最低排名]]-_2020[[#This Row],[同分人数]]+1</f>
        <v>3926</v>
      </c>
      <c r="Q967">
        <f>IF(O967&gt;=开始!$B$6, 1, 0)</f>
        <v>1</v>
      </c>
      <c r="R967">
        <f>_2020[[#This Row],[最低排名]]-开始!$B$6</f>
        <v>4101</v>
      </c>
    </row>
    <row r="968" spans="1:18">
      <c r="A968">
        <v>71301</v>
      </c>
      <c r="B968" t="s">
        <v>1125</v>
      </c>
      <c r="C968" t="str">
        <f t="shared" si="30"/>
        <v>华中科大</v>
      </c>
      <c r="D968" t="str">
        <f t="shared" si="31"/>
        <v>01</v>
      </c>
      <c r="E968" t="s">
        <v>1541</v>
      </c>
      <c r="F968">
        <v>242</v>
      </c>
      <c r="G968">
        <v>134</v>
      </c>
      <c r="H968">
        <v>134</v>
      </c>
      <c r="I968">
        <v>64</v>
      </c>
      <c r="J968">
        <v>64</v>
      </c>
      <c r="K968">
        <v>55</v>
      </c>
      <c r="L968">
        <v>0</v>
      </c>
      <c r="M968">
        <v>2020</v>
      </c>
      <c r="N968">
        <f>VLOOKUP(E968, '2020D'!$A$2:$G$395, 2, FALSE)</f>
        <v>153</v>
      </c>
      <c r="O968">
        <f>VLOOKUP(E968, '2020D'!$A$2:$G$355, 3, FALSE)</f>
        <v>3607</v>
      </c>
      <c r="P968">
        <f>_2020[[#This Row],[最低排名]]-_2020[[#This Row],[同分人数]]+1</f>
        <v>3455</v>
      </c>
      <c r="Q968">
        <f>IF(O968&gt;=开始!$B$6, 1, 0)</f>
        <v>1</v>
      </c>
      <c r="R968">
        <f>_2020[[#This Row],[最低排名]]-开始!$B$6</f>
        <v>3607</v>
      </c>
    </row>
    <row r="969" spans="1:18">
      <c r="A969">
        <v>71302</v>
      </c>
      <c r="B969" t="s">
        <v>1126</v>
      </c>
      <c r="C969" t="str">
        <f t="shared" si="30"/>
        <v>华中科大</v>
      </c>
      <c r="D969" t="str">
        <f t="shared" si="31"/>
        <v>02</v>
      </c>
      <c r="E969" t="s">
        <v>33</v>
      </c>
      <c r="F969">
        <v>236</v>
      </c>
      <c r="G969">
        <v>126</v>
      </c>
      <c r="H969">
        <v>126</v>
      </c>
      <c r="I969">
        <v>67</v>
      </c>
      <c r="J969">
        <v>64</v>
      </c>
      <c r="K969">
        <v>64</v>
      </c>
      <c r="L969">
        <v>0</v>
      </c>
      <c r="M969">
        <v>2020</v>
      </c>
      <c r="N969">
        <f>VLOOKUP(E969, '2020D'!$A$2:$G$395, 2, FALSE)</f>
        <v>150</v>
      </c>
      <c r="O969">
        <f>VLOOKUP(E969, '2020D'!$A$2:$G$355, 3, FALSE)</f>
        <v>3925</v>
      </c>
      <c r="P969">
        <f>_2020[[#This Row],[最低排名]]-_2020[[#This Row],[同分人数]]+1</f>
        <v>3776</v>
      </c>
      <c r="Q969">
        <f>IF(O969&gt;=开始!$B$6, 1, 0)</f>
        <v>1</v>
      </c>
      <c r="R969">
        <f>_2020[[#This Row],[最低排名]]-开始!$B$6</f>
        <v>3925</v>
      </c>
    </row>
    <row r="970" spans="1:18">
      <c r="A970">
        <v>71303</v>
      </c>
      <c r="B970" t="s">
        <v>1829</v>
      </c>
      <c r="C970" t="str">
        <f t="shared" si="30"/>
        <v>华中科大</v>
      </c>
      <c r="D970" t="str">
        <f t="shared" si="31"/>
        <v>03</v>
      </c>
      <c r="E970" t="s">
        <v>265</v>
      </c>
      <c r="F970">
        <v>241</v>
      </c>
      <c r="G970">
        <v>121</v>
      </c>
      <c r="H970">
        <v>119</v>
      </c>
      <c r="I970">
        <v>70</v>
      </c>
      <c r="J970">
        <v>64</v>
      </c>
      <c r="K970">
        <v>64</v>
      </c>
      <c r="L970">
        <v>0</v>
      </c>
      <c r="M970">
        <v>2020</v>
      </c>
      <c r="N970">
        <f>VLOOKUP(E970, '2020D'!$A$2:$G$395, 2, FALSE)</f>
        <v>168</v>
      </c>
      <c r="O970">
        <f>VLOOKUP(E970, '2020D'!$A$2:$G$355, 3, FALSE)</f>
        <v>3775</v>
      </c>
      <c r="P970">
        <f>_2020[[#This Row],[最低排名]]-_2020[[#This Row],[同分人数]]+1</f>
        <v>3608</v>
      </c>
      <c r="Q970">
        <f>IF(O970&gt;=开始!$B$6, 1, 0)</f>
        <v>1</v>
      </c>
      <c r="R970">
        <f>_2020[[#This Row],[最低排名]]-开始!$B$6</f>
        <v>3775</v>
      </c>
    </row>
    <row r="971" spans="1:18">
      <c r="A971">
        <v>71304</v>
      </c>
      <c r="B971" t="s">
        <v>1830</v>
      </c>
      <c r="C971" t="str">
        <f t="shared" si="30"/>
        <v>华中科大</v>
      </c>
      <c r="D971" t="str">
        <f t="shared" si="31"/>
        <v>04</v>
      </c>
      <c r="E971" t="s">
        <v>265</v>
      </c>
      <c r="F971">
        <v>229</v>
      </c>
      <c r="G971">
        <v>118</v>
      </c>
      <c r="H971">
        <v>128</v>
      </c>
      <c r="I971">
        <v>67</v>
      </c>
      <c r="J971">
        <v>67</v>
      </c>
      <c r="K971">
        <v>67</v>
      </c>
      <c r="L971">
        <v>0</v>
      </c>
      <c r="M971">
        <v>2020</v>
      </c>
      <c r="N971">
        <f>VLOOKUP(E971, '2020D'!$A$2:$G$395, 2, FALSE)</f>
        <v>168</v>
      </c>
      <c r="O971">
        <f>VLOOKUP(E971, '2020D'!$A$2:$G$355, 3, FALSE)</f>
        <v>3775</v>
      </c>
      <c r="P971">
        <f>_2020[[#This Row],[最低排名]]-_2020[[#This Row],[同分人数]]+1</f>
        <v>3608</v>
      </c>
      <c r="Q971">
        <f>IF(O971&gt;=开始!$B$6, 1, 0)</f>
        <v>1</v>
      </c>
      <c r="R971">
        <f>_2020[[#This Row],[最低排名]]-开始!$B$6</f>
        <v>3775</v>
      </c>
    </row>
    <row r="972" spans="1:18">
      <c r="A972">
        <v>71305</v>
      </c>
      <c r="B972" t="s">
        <v>1831</v>
      </c>
      <c r="C972" t="str">
        <f t="shared" si="30"/>
        <v>华中科大</v>
      </c>
      <c r="D972" t="str">
        <f t="shared" si="31"/>
        <v>05</v>
      </c>
      <c r="E972" t="s">
        <v>33</v>
      </c>
      <c r="F972">
        <v>232</v>
      </c>
      <c r="G972">
        <v>120</v>
      </c>
      <c r="H972">
        <v>127</v>
      </c>
      <c r="I972">
        <v>67</v>
      </c>
      <c r="J972">
        <v>67</v>
      </c>
      <c r="K972">
        <v>64</v>
      </c>
      <c r="L972">
        <v>0</v>
      </c>
      <c r="M972">
        <v>2020</v>
      </c>
      <c r="N972">
        <f>VLOOKUP(E972, '2020D'!$A$2:$G$395, 2, FALSE)</f>
        <v>150</v>
      </c>
      <c r="O972">
        <f>VLOOKUP(E972, '2020D'!$A$2:$G$355, 3, FALSE)</f>
        <v>3925</v>
      </c>
      <c r="P972">
        <f>_2020[[#This Row],[最低排名]]-_2020[[#This Row],[同分人数]]+1</f>
        <v>3776</v>
      </c>
      <c r="Q972">
        <f>IF(O972&gt;=开始!$B$6, 1, 0)</f>
        <v>1</v>
      </c>
      <c r="R972">
        <f>_2020[[#This Row],[最低排名]]-开始!$B$6</f>
        <v>3925</v>
      </c>
    </row>
    <row r="973" spans="1:18">
      <c r="A973">
        <v>71401</v>
      </c>
      <c r="B973" t="s">
        <v>1128</v>
      </c>
      <c r="C973" t="str">
        <f t="shared" si="30"/>
        <v>地大武汉</v>
      </c>
      <c r="D973" t="str">
        <f t="shared" si="31"/>
        <v>01</v>
      </c>
      <c r="E973" t="s">
        <v>70</v>
      </c>
      <c r="F973">
        <v>208</v>
      </c>
      <c r="G973">
        <v>109</v>
      </c>
      <c r="H973">
        <v>127</v>
      </c>
      <c r="I973">
        <v>64</v>
      </c>
      <c r="J973">
        <v>61</v>
      </c>
      <c r="K973">
        <v>58</v>
      </c>
      <c r="L973">
        <v>0</v>
      </c>
      <c r="M973">
        <v>2020</v>
      </c>
      <c r="N973">
        <f>VLOOKUP(E973, '2020D'!$A$2:$G$395, 2, FALSE)</f>
        <v>242</v>
      </c>
      <c r="O973">
        <f>VLOOKUP(E973, '2020D'!$A$2:$G$355, 3, FALSE)</f>
        <v>11557</v>
      </c>
      <c r="P973">
        <f>_2020[[#This Row],[最低排名]]-_2020[[#This Row],[同分人数]]+1</f>
        <v>11316</v>
      </c>
      <c r="Q973">
        <f>IF(O973&gt;=开始!$B$6, 1, 0)</f>
        <v>1</v>
      </c>
      <c r="R973">
        <f>_2020[[#This Row],[最低排名]]-开始!$B$6</f>
        <v>11557</v>
      </c>
    </row>
    <row r="974" spans="1:18">
      <c r="A974">
        <v>71402</v>
      </c>
      <c r="B974" t="s">
        <v>1129</v>
      </c>
      <c r="C974" t="str">
        <f t="shared" si="30"/>
        <v>地大武汉</v>
      </c>
      <c r="D974" t="str">
        <f t="shared" si="31"/>
        <v>02</v>
      </c>
      <c r="E974" t="s">
        <v>307</v>
      </c>
      <c r="F974">
        <v>225</v>
      </c>
      <c r="G974">
        <v>117</v>
      </c>
      <c r="H974">
        <v>114</v>
      </c>
      <c r="I974">
        <v>64</v>
      </c>
      <c r="J974">
        <v>64</v>
      </c>
      <c r="K974">
        <v>52</v>
      </c>
      <c r="L974">
        <v>0</v>
      </c>
      <c r="M974">
        <v>2020</v>
      </c>
      <c r="N974">
        <f>VLOOKUP(E974, '2020D'!$A$2:$G$395, 2, FALSE)</f>
        <v>238</v>
      </c>
      <c r="O974">
        <f>VLOOKUP(E974, '2020D'!$A$2:$G$355, 3, FALSE)</f>
        <v>11315</v>
      </c>
      <c r="P974">
        <f>_2020[[#This Row],[最低排名]]-_2020[[#This Row],[同分人数]]+1</f>
        <v>11078</v>
      </c>
      <c r="Q974">
        <f>IF(O974&gt;=开始!$B$6, 1, 0)</f>
        <v>1</v>
      </c>
      <c r="R974">
        <f>_2020[[#This Row],[最低排名]]-开始!$B$6</f>
        <v>11315</v>
      </c>
    </row>
    <row r="975" spans="1:18">
      <c r="A975">
        <v>71501</v>
      </c>
      <c r="B975" t="s">
        <v>1131</v>
      </c>
      <c r="C975" t="str">
        <f t="shared" si="30"/>
        <v>武汉理工</v>
      </c>
      <c r="D975" t="str">
        <f t="shared" si="31"/>
        <v>01</v>
      </c>
      <c r="E975" t="s">
        <v>248</v>
      </c>
      <c r="F975">
        <v>224</v>
      </c>
      <c r="G975">
        <v>116</v>
      </c>
      <c r="H975">
        <v>116</v>
      </c>
      <c r="I975">
        <v>67</v>
      </c>
      <c r="J975">
        <v>61</v>
      </c>
      <c r="K975">
        <v>61</v>
      </c>
      <c r="L975">
        <v>0</v>
      </c>
      <c r="M975">
        <v>2020</v>
      </c>
      <c r="N975">
        <f>VLOOKUP(E975, '2020D'!$A$2:$G$395, 2, FALSE)</f>
        <v>205</v>
      </c>
      <c r="O975">
        <f>VLOOKUP(E975, '2020D'!$A$2:$G$355, 3, FALSE)</f>
        <v>9114</v>
      </c>
      <c r="P975">
        <f>_2020[[#This Row],[最低排名]]-_2020[[#This Row],[同分人数]]+1</f>
        <v>8910</v>
      </c>
      <c r="Q975">
        <f>IF(O975&gt;=开始!$B$6, 1, 0)</f>
        <v>1</v>
      </c>
      <c r="R975">
        <f>_2020[[#This Row],[最低排名]]-开始!$B$6</f>
        <v>9114</v>
      </c>
    </row>
    <row r="976" spans="1:18">
      <c r="A976">
        <v>71502</v>
      </c>
      <c r="B976" t="s">
        <v>1132</v>
      </c>
      <c r="C976" t="str">
        <f t="shared" si="30"/>
        <v>武汉理工</v>
      </c>
      <c r="D976" t="str">
        <f t="shared" si="31"/>
        <v>02</v>
      </c>
      <c r="E976" t="s">
        <v>1130</v>
      </c>
      <c r="F976">
        <v>238</v>
      </c>
      <c r="G976">
        <v>129</v>
      </c>
      <c r="H976">
        <v>107</v>
      </c>
      <c r="I976">
        <v>61</v>
      </c>
      <c r="J976">
        <v>61</v>
      </c>
      <c r="K976">
        <v>58</v>
      </c>
      <c r="L976">
        <v>0</v>
      </c>
      <c r="M976">
        <v>2020</v>
      </c>
      <c r="N976">
        <f>VLOOKUP(E976, '2020D'!$A$2:$G$395, 2, FALSE)</f>
        <v>224</v>
      </c>
      <c r="O976">
        <f>VLOOKUP(E976, '2020D'!$A$2:$G$355, 3, FALSE)</f>
        <v>9975</v>
      </c>
      <c r="P976">
        <f>_2020[[#This Row],[最低排名]]-_2020[[#This Row],[同分人数]]+1</f>
        <v>9752</v>
      </c>
      <c r="Q976">
        <f>IF(O976&gt;=开始!$B$6, 1, 0)</f>
        <v>1</v>
      </c>
      <c r="R976">
        <f>_2020[[#This Row],[最低排名]]-开始!$B$6</f>
        <v>9975</v>
      </c>
    </row>
    <row r="977" spans="1:18">
      <c r="A977">
        <v>71503</v>
      </c>
      <c r="B977" t="s">
        <v>1595</v>
      </c>
      <c r="C977" t="str">
        <f t="shared" si="30"/>
        <v>武汉理工</v>
      </c>
      <c r="D977" t="str">
        <f t="shared" si="31"/>
        <v>03</v>
      </c>
      <c r="E977" t="s">
        <v>424</v>
      </c>
      <c r="F977">
        <v>213</v>
      </c>
      <c r="G977">
        <v>108</v>
      </c>
      <c r="H977">
        <v>119</v>
      </c>
      <c r="I977">
        <v>67</v>
      </c>
      <c r="J977">
        <v>67</v>
      </c>
      <c r="K977">
        <v>58</v>
      </c>
      <c r="L977">
        <v>0</v>
      </c>
      <c r="M977">
        <v>2020</v>
      </c>
      <c r="N977">
        <f>VLOOKUP(E977, '2020D'!$A$2:$G$395, 2, FALSE)</f>
        <v>255</v>
      </c>
      <c r="O977">
        <f>VLOOKUP(E977, '2020D'!$A$2:$G$355, 3, FALSE)</f>
        <v>10230</v>
      </c>
      <c r="P977">
        <f>_2020[[#This Row],[最低排名]]-_2020[[#This Row],[同分人数]]+1</f>
        <v>9976</v>
      </c>
      <c r="Q977">
        <f>IF(O977&gt;=开始!$B$6, 1, 0)</f>
        <v>1</v>
      </c>
      <c r="R977">
        <f>_2020[[#This Row],[最低排名]]-开始!$B$6</f>
        <v>10230</v>
      </c>
    </row>
    <row r="978" spans="1:18">
      <c r="A978">
        <v>71601</v>
      </c>
      <c r="B978" t="s">
        <v>1133</v>
      </c>
      <c r="C978" t="str">
        <f t="shared" si="30"/>
        <v>华中农大</v>
      </c>
      <c r="D978" t="str">
        <f t="shared" si="31"/>
        <v>01</v>
      </c>
      <c r="E978" t="s">
        <v>136</v>
      </c>
      <c r="F978">
        <v>213</v>
      </c>
      <c r="G978">
        <v>112</v>
      </c>
      <c r="H978">
        <v>109</v>
      </c>
      <c r="I978">
        <v>67</v>
      </c>
      <c r="J978">
        <v>64</v>
      </c>
      <c r="K978">
        <v>58</v>
      </c>
      <c r="L978">
        <v>0</v>
      </c>
      <c r="M978">
        <v>2020</v>
      </c>
      <c r="N978">
        <f>VLOOKUP(E978, '2020D'!$A$2:$G$395, 2, FALSE)</f>
        <v>240</v>
      </c>
      <c r="O978">
        <f>VLOOKUP(E978, '2020D'!$A$2:$G$355, 3, FALSE)</f>
        <v>13064</v>
      </c>
      <c r="P978">
        <f>_2020[[#This Row],[最低排名]]-_2020[[#This Row],[同分人数]]+1</f>
        <v>12825</v>
      </c>
      <c r="Q978">
        <f>IF(O978&gt;=开始!$B$6, 1, 0)</f>
        <v>1</v>
      </c>
      <c r="R978">
        <f>_2020[[#This Row],[最低排名]]-开始!$B$6</f>
        <v>13064</v>
      </c>
    </row>
    <row r="979" spans="1:18">
      <c r="A979">
        <v>71602</v>
      </c>
      <c r="B979" t="s">
        <v>1134</v>
      </c>
      <c r="C979" t="str">
        <f t="shared" si="30"/>
        <v>华中农大</v>
      </c>
      <c r="D979" t="str">
        <f t="shared" si="31"/>
        <v>02</v>
      </c>
      <c r="E979" t="s">
        <v>136</v>
      </c>
      <c r="F979">
        <v>218</v>
      </c>
      <c r="G979">
        <v>118</v>
      </c>
      <c r="H979">
        <v>113</v>
      </c>
      <c r="I979">
        <v>64</v>
      </c>
      <c r="J979">
        <v>61</v>
      </c>
      <c r="K979">
        <v>55</v>
      </c>
      <c r="L979">
        <v>0</v>
      </c>
      <c r="M979">
        <v>2020</v>
      </c>
      <c r="N979">
        <f>VLOOKUP(E979, '2020D'!$A$2:$G$395, 2, FALSE)</f>
        <v>240</v>
      </c>
      <c r="O979">
        <f>VLOOKUP(E979, '2020D'!$A$2:$G$355, 3, FALSE)</f>
        <v>13064</v>
      </c>
      <c r="P979">
        <f>_2020[[#This Row],[最低排名]]-_2020[[#This Row],[同分人数]]+1</f>
        <v>12825</v>
      </c>
      <c r="Q979">
        <f>IF(O979&gt;=开始!$B$6, 1, 0)</f>
        <v>1</v>
      </c>
      <c r="R979">
        <f>_2020[[#This Row],[最低排名]]-开始!$B$6</f>
        <v>13064</v>
      </c>
    </row>
    <row r="980" spans="1:18">
      <c r="A980">
        <v>71701</v>
      </c>
      <c r="B980" t="s">
        <v>1135</v>
      </c>
      <c r="C980" t="str">
        <f t="shared" si="30"/>
        <v>华中师大</v>
      </c>
      <c r="D980" t="str">
        <f t="shared" si="31"/>
        <v>01</v>
      </c>
      <c r="E980" t="s">
        <v>279</v>
      </c>
      <c r="F980">
        <v>218</v>
      </c>
      <c r="G980">
        <v>116</v>
      </c>
      <c r="H980">
        <v>129</v>
      </c>
      <c r="I980">
        <v>70</v>
      </c>
      <c r="J980">
        <v>58</v>
      </c>
      <c r="K980">
        <v>58</v>
      </c>
      <c r="L980">
        <v>0</v>
      </c>
      <c r="M980">
        <v>2020</v>
      </c>
      <c r="N980">
        <f>VLOOKUP(E980, '2020D'!$A$2:$G$395, 2, FALSE)</f>
        <v>230</v>
      </c>
      <c r="O980">
        <f>VLOOKUP(E980, '2020D'!$A$2:$G$355, 3, FALSE)</f>
        <v>8275</v>
      </c>
      <c r="P980">
        <f>_2020[[#This Row],[最低排名]]-_2020[[#This Row],[同分人数]]+1</f>
        <v>8046</v>
      </c>
      <c r="Q980">
        <f>IF(O980&gt;=开始!$B$6, 1, 0)</f>
        <v>1</v>
      </c>
      <c r="R980">
        <f>_2020[[#This Row],[最低排名]]-开始!$B$6</f>
        <v>8275</v>
      </c>
    </row>
    <row r="981" spans="1:18">
      <c r="A981">
        <v>71702</v>
      </c>
      <c r="B981" t="s">
        <v>1136</v>
      </c>
      <c r="C981" t="str">
        <f t="shared" si="30"/>
        <v>华中师大</v>
      </c>
      <c r="D981" t="str">
        <f t="shared" si="31"/>
        <v>02</v>
      </c>
      <c r="E981" t="s">
        <v>160</v>
      </c>
      <c r="F981">
        <v>216</v>
      </c>
      <c r="G981">
        <v>114</v>
      </c>
      <c r="H981">
        <v>126</v>
      </c>
      <c r="I981">
        <v>70</v>
      </c>
      <c r="J981">
        <v>67</v>
      </c>
      <c r="K981">
        <v>55</v>
      </c>
      <c r="L981">
        <v>0</v>
      </c>
      <c r="M981">
        <v>2020</v>
      </c>
      <c r="N981">
        <f>VLOOKUP(E981, '2020D'!$A$2:$G$395, 2, FALSE)</f>
        <v>210</v>
      </c>
      <c r="O981">
        <f>VLOOKUP(E981, '2020D'!$A$2:$G$355, 3, FALSE)</f>
        <v>8045</v>
      </c>
      <c r="P981">
        <f>_2020[[#This Row],[最低排名]]-_2020[[#This Row],[同分人数]]+1</f>
        <v>7836</v>
      </c>
      <c r="Q981">
        <f>IF(O981&gt;=开始!$B$6, 1, 0)</f>
        <v>1</v>
      </c>
      <c r="R981">
        <f>_2020[[#This Row],[最低排名]]-开始!$B$6</f>
        <v>8045</v>
      </c>
    </row>
    <row r="982" spans="1:18">
      <c r="A982">
        <v>71703</v>
      </c>
      <c r="B982" t="s">
        <v>1137</v>
      </c>
      <c r="C982" t="str">
        <f t="shared" si="30"/>
        <v>华中师大</v>
      </c>
      <c r="D982" t="str">
        <f t="shared" si="31"/>
        <v>03</v>
      </c>
      <c r="E982" t="s">
        <v>115</v>
      </c>
      <c r="F982">
        <v>206</v>
      </c>
      <c r="G982">
        <v>107</v>
      </c>
      <c r="H982">
        <v>123</v>
      </c>
      <c r="I982">
        <v>67</v>
      </c>
      <c r="J982">
        <v>67</v>
      </c>
      <c r="K982">
        <v>67</v>
      </c>
      <c r="L982">
        <v>0</v>
      </c>
      <c r="M982">
        <v>2020</v>
      </c>
      <c r="N982">
        <f>VLOOKUP(E982, '2020D'!$A$2:$G$395, 2, FALSE)</f>
        <v>211</v>
      </c>
      <c r="O982">
        <f>VLOOKUP(E982, '2020D'!$A$2:$G$355, 3, FALSE)</f>
        <v>8909</v>
      </c>
      <c r="P982">
        <f>_2020[[#This Row],[最低排名]]-_2020[[#This Row],[同分人数]]+1</f>
        <v>8699</v>
      </c>
      <c r="Q982">
        <f>IF(O982&gt;=开始!$B$6, 1, 0)</f>
        <v>1</v>
      </c>
      <c r="R982">
        <f>_2020[[#This Row],[最低排名]]-开始!$B$6</f>
        <v>8909</v>
      </c>
    </row>
    <row r="983" spans="1:18">
      <c r="A983">
        <v>71704</v>
      </c>
      <c r="B983" t="s">
        <v>1138</v>
      </c>
      <c r="C983" t="str">
        <f t="shared" si="30"/>
        <v>华中师大</v>
      </c>
      <c r="D983" t="str">
        <f t="shared" si="31"/>
        <v>04</v>
      </c>
      <c r="E983" t="s">
        <v>298</v>
      </c>
      <c r="F983">
        <v>229</v>
      </c>
      <c r="G983">
        <v>119</v>
      </c>
      <c r="H983">
        <v>108</v>
      </c>
      <c r="I983">
        <v>67</v>
      </c>
      <c r="J983">
        <v>67</v>
      </c>
      <c r="K983">
        <v>61</v>
      </c>
      <c r="L983">
        <v>0</v>
      </c>
      <c r="M983">
        <v>2020</v>
      </c>
      <c r="N983">
        <f>VLOOKUP(E983, '2020D'!$A$2:$G$395, 2, FALSE)</f>
        <v>205</v>
      </c>
      <c r="O983">
        <f>VLOOKUP(E983, '2020D'!$A$2:$G$355, 3, FALSE)</f>
        <v>8480</v>
      </c>
      <c r="P983">
        <f>_2020[[#This Row],[最低排名]]-_2020[[#This Row],[同分人数]]+1</f>
        <v>8276</v>
      </c>
      <c r="Q983">
        <f>IF(O983&gt;=开始!$B$6, 1, 0)</f>
        <v>1</v>
      </c>
      <c r="R983">
        <f>_2020[[#This Row],[最低排名]]-开始!$B$6</f>
        <v>8480</v>
      </c>
    </row>
    <row r="984" spans="1:18">
      <c r="A984">
        <v>71801</v>
      </c>
      <c r="B984" t="s">
        <v>1139</v>
      </c>
      <c r="C984" t="str">
        <f t="shared" si="30"/>
        <v>中南财政</v>
      </c>
      <c r="D984" t="str">
        <f t="shared" si="31"/>
        <v>01</v>
      </c>
      <c r="E984" t="s">
        <v>18</v>
      </c>
      <c r="F984">
        <v>221</v>
      </c>
      <c r="G984">
        <v>118</v>
      </c>
      <c r="H984">
        <v>132</v>
      </c>
      <c r="I984">
        <v>67</v>
      </c>
      <c r="J984">
        <v>64</v>
      </c>
      <c r="K984">
        <v>61</v>
      </c>
      <c r="L984">
        <v>0</v>
      </c>
      <c r="M984">
        <v>2020</v>
      </c>
      <c r="N984">
        <f>VLOOKUP(E984, '2020D'!$A$2:$G$395, 2, FALSE)</f>
        <v>171</v>
      </c>
      <c r="O984">
        <f>VLOOKUP(E984, '2020D'!$A$2:$G$355, 3, FALSE)</f>
        <v>5947</v>
      </c>
      <c r="P984">
        <f>_2020[[#This Row],[最低排名]]-_2020[[#This Row],[同分人数]]+1</f>
        <v>5777</v>
      </c>
      <c r="Q984">
        <f>IF(O984&gt;=开始!$B$6, 1, 0)</f>
        <v>1</v>
      </c>
      <c r="R984">
        <f>_2020[[#This Row],[最低排名]]-开始!$B$6</f>
        <v>5947</v>
      </c>
    </row>
    <row r="985" spans="1:18">
      <c r="A985">
        <v>71901</v>
      </c>
      <c r="B985" t="s">
        <v>1141</v>
      </c>
      <c r="C985" t="str">
        <f t="shared" si="30"/>
        <v>武汉科大</v>
      </c>
      <c r="D985" t="str">
        <f t="shared" si="31"/>
        <v>01</v>
      </c>
      <c r="E985" t="s">
        <v>141</v>
      </c>
      <c r="F985">
        <v>187</v>
      </c>
      <c r="G985">
        <v>94</v>
      </c>
      <c r="H985">
        <v>115</v>
      </c>
      <c r="I985">
        <v>61</v>
      </c>
      <c r="J985">
        <v>58</v>
      </c>
      <c r="K985">
        <v>49</v>
      </c>
      <c r="L985">
        <v>0</v>
      </c>
      <c r="M985">
        <v>2020</v>
      </c>
      <c r="N985">
        <f>VLOOKUP(E985, '2020D'!$A$2:$G$395, 2, FALSE)</f>
        <v>255</v>
      </c>
      <c r="O985">
        <f>VLOOKUP(E985, '2020D'!$A$2:$G$355, 3, FALSE)</f>
        <v>22810</v>
      </c>
      <c r="P985">
        <f>_2020[[#This Row],[最低排名]]-_2020[[#This Row],[同分人数]]+1</f>
        <v>22556</v>
      </c>
      <c r="Q985">
        <f>IF(O985&gt;=开始!$B$6, 1, 0)</f>
        <v>1</v>
      </c>
      <c r="R985">
        <f>_2020[[#This Row],[最低排名]]-开始!$B$6</f>
        <v>22810</v>
      </c>
    </row>
    <row r="986" spans="1:18">
      <c r="A986">
        <v>71902</v>
      </c>
      <c r="B986" t="s">
        <v>1142</v>
      </c>
      <c r="C986" t="str">
        <f t="shared" si="30"/>
        <v>武汉科大</v>
      </c>
      <c r="D986" t="str">
        <f t="shared" si="31"/>
        <v>02</v>
      </c>
      <c r="E986" t="s">
        <v>323</v>
      </c>
      <c r="F986">
        <v>205</v>
      </c>
      <c r="G986">
        <v>105</v>
      </c>
      <c r="H986">
        <v>117</v>
      </c>
      <c r="I986">
        <v>58</v>
      </c>
      <c r="J986">
        <v>55</v>
      </c>
      <c r="K986">
        <v>46</v>
      </c>
      <c r="L986">
        <v>0</v>
      </c>
      <c r="M986">
        <v>2020</v>
      </c>
      <c r="N986">
        <f>VLOOKUP(E986, '2020D'!$A$2:$G$395, 2, FALSE)</f>
        <v>229</v>
      </c>
      <c r="O986">
        <f>VLOOKUP(E986, '2020D'!$A$2:$G$355, 3, FALSE)</f>
        <v>20102</v>
      </c>
      <c r="P986">
        <f>_2020[[#This Row],[最低排名]]-_2020[[#This Row],[同分人数]]+1</f>
        <v>19874</v>
      </c>
      <c r="Q986">
        <f>IF(O986&gt;=开始!$B$6, 1, 0)</f>
        <v>1</v>
      </c>
      <c r="R986">
        <f>_2020[[#This Row],[最低排名]]-开始!$B$6</f>
        <v>20102</v>
      </c>
    </row>
    <row r="987" spans="1:18">
      <c r="A987">
        <v>72001</v>
      </c>
      <c r="B987" t="s">
        <v>1144</v>
      </c>
      <c r="C987" t="str">
        <f t="shared" si="30"/>
        <v>长江大学</v>
      </c>
      <c r="D987" t="str">
        <f t="shared" si="31"/>
        <v>01</v>
      </c>
      <c r="E987" t="s">
        <v>187</v>
      </c>
      <c r="F987">
        <v>182</v>
      </c>
      <c r="G987">
        <v>93</v>
      </c>
      <c r="H987">
        <v>80</v>
      </c>
      <c r="I987">
        <v>67</v>
      </c>
      <c r="J987">
        <v>64</v>
      </c>
      <c r="K987">
        <v>55</v>
      </c>
      <c r="L987">
        <v>0</v>
      </c>
      <c r="M987">
        <v>2020</v>
      </c>
      <c r="N987">
        <f>VLOOKUP(E987, '2020D'!$A$2:$G$395, 2, FALSE)</f>
        <v>217</v>
      </c>
      <c r="O987">
        <f>VLOOKUP(E987, '2020D'!$A$2:$G$355, 3, FALSE)</f>
        <v>27625</v>
      </c>
      <c r="P987">
        <f>_2020[[#This Row],[最低排名]]-_2020[[#This Row],[同分人数]]+1</f>
        <v>27409</v>
      </c>
      <c r="Q987">
        <f>IF(O987&gt;=开始!$B$6, 1, 0)</f>
        <v>1</v>
      </c>
      <c r="R987">
        <f>_2020[[#This Row],[最低排名]]-开始!$B$6</f>
        <v>27625</v>
      </c>
    </row>
    <row r="988" spans="1:18">
      <c r="A988">
        <v>72002</v>
      </c>
      <c r="B988" t="s">
        <v>1145</v>
      </c>
      <c r="C988" t="str">
        <f t="shared" si="30"/>
        <v>长江大学</v>
      </c>
      <c r="D988" t="str">
        <f t="shared" si="31"/>
        <v>02</v>
      </c>
      <c r="E988" t="s">
        <v>205</v>
      </c>
      <c r="F988">
        <v>180</v>
      </c>
      <c r="G988">
        <v>91</v>
      </c>
      <c r="H988">
        <v>94</v>
      </c>
      <c r="I988">
        <v>49</v>
      </c>
      <c r="J988">
        <v>49</v>
      </c>
      <c r="K988">
        <v>46</v>
      </c>
      <c r="L988">
        <v>0</v>
      </c>
      <c r="M988">
        <v>2020</v>
      </c>
      <c r="N988">
        <f>VLOOKUP(E988, '2020D'!$A$2:$G$395, 2, FALSE)</f>
        <v>184</v>
      </c>
      <c r="O988">
        <f>VLOOKUP(E988, '2020D'!$A$2:$G$355, 3, FALSE)</f>
        <v>33438</v>
      </c>
      <c r="P988">
        <f>_2020[[#This Row],[最低排名]]-_2020[[#This Row],[同分人数]]+1</f>
        <v>33255</v>
      </c>
      <c r="Q988">
        <f>IF(O988&gt;=开始!$B$6, 1, 0)</f>
        <v>1</v>
      </c>
      <c r="R988">
        <f>_2020[[#This Row],[最低排名]]-开始!$B$6</f>
        <v>33438</v>
      </c>
    </row>
    <row r="989" spans="1:18">
      <c r="A989">
        <v>72101</v>
      </c>
      <c r="B989" t="s">
        <v>1147</v>
      </c>
      <c r="C989" t="str">
        <f t="shared" si="30"/>
        <v>武汉工程</v>
      </c>
      <c r="D989" t="str">
        <f t="shared" si="31"/>
        <v>01</v>
      </c>
      <c r="E989" t="s">
        <v>187</v>
      </c>
      <c r="F989">
        <v>182</v>
      </c>
      <c r="G989">
        <v>97</v>
      </c>
      <c r="H989">
        <v>92</v>
      </c>
      <c r="I989">
        <v>64</v>
      </c>
      <c r="J989">
        <v>64</v>
      </c>
      <c r="K989">
        <v>46</v>
      </c>
      <c r="L989">
        <v>0</v>
      </c>
      <c r="M989">
        <v>2020</v>
      </c>
      <c r="N989">
        <f>VLOOKUP(E989, '2020D'!$A$2:$G$395, 2, FALSE)</f>
        <v>217</v>
      </c>
      <c r="O989">
        <f>VLOOKUP(E989, '2020D'!$A$2:$G$355, 3, FALSE)</f>
        <v>27625</v>
      </c>
      <c r="P989">
        <f>_2020[[#This Row],[最低排名]]-_2020[[#This Row],[同分人数]]+1</f>
        <v>27409</v>
      </c>
      <c r="Q989">
        <f>IF(O989&gt;=开始!$B$6, 1, 0)</f>
        <v>1</v>
      </c>
      <c r="R989">
        <f>_2020[[#This Row],[最低排名]]-开始!$B$6</f>
        <v>27625</v>
      </c>
    </row>
    <row r="990" spans="1:18">
      <c r="A990">
        <v>72201</v>
      </c>
      <c r="B990" t="s">
        <v>1148</v>
      </c>
      <c r="C990" t="str">
        <f t="shared" si="30"/>
        <v>武汉轻工</v>
      </c>
      <c r="D990" t="str">
        <f t="shared" si="31"/>
        <v>01</v>
      </c>
      <c r="E990" t="s">
        <v>412</v>
      </c>
      <c r="F990">
        <v>193</v>
      </c>
      <c r="G990">
        <v>100</v>
      </c>
      <c r="H990">
        <v>74</v>
      </c>
      <c r="I990">
        <v>52</v>
      </c>
      <c r="J990">
        <v>49</v>
      </c>
      <c r="K990">
        <v>49</v>
      </c>
      <c r="L990">
        <v>0</v>
      </c>
      <c r="M990">
        <v>2020</v>
      </c>
      <c r="N990">
        <f>VLOOKUP(E990, '2020D'!$A$2:$G$395, 2, FALSE)</f>
        <v>155</v>
      </c>
      <c r="O990">
        <f>VLOOKUP(E990, '2020D'!$A$2:$G$355, 3, FALSE)</f>
        <v>33593</v>
      </c>
      <c r="P990">
        <f>_2020[[#This Row],[最低排名]]-_2020[[#This Row],[同分人数]]+1</f>
        <v>33439</v>
      </c>
      <c r="Q990">
        <f>IF(O990&gt;=开始!$B$6, 1, 0)</f>
        <v>1</v>
      </c>
      <c r="R990">
        <f>_2020[[#This Row],[最低排名]]-开始!$B$6</f>
        <v>33593</v>
      </c>
    </row>
    <row r="991" spans="1:18">
      <c r="A991">
        <v>72202</v>
      </c>
      <c r="B991" t="s">
        <v>1149</v>
      </c>
      <c r="C991" t="str">
        <f t="shared" si="30"/>
        <v>武汉轻工</v>
      </c>
      <c r="D991" t="str">
        <f t="shared" si="31"/>
        <v>02</v>
      </c>
      <c r="E991" t="s">
        <v>335</v>
      </c>
      <c r="F991">
        <v>193</v>
      </c>
      <c r="G991">
        <v>98</v>
      </c>
      <c r="H991">
        <v>95</v>
      </c>
      <c r="I991">
        <v>55</v>
      </c>
      <c r="J991">
        <v>52</v>
      </c>
      <c r="K991">
        <v>52</v>
      </c>
      <c r="L991">
        <v>0</v>
      </c>
      <c r="M991">
        <v>2020</v>
      </c>
      <c r="N991">
        <f>VLOOKUP(E991, '2020D'!$A$2:$G$395, 2, FALSE)</f>
        <v>210</v>
      </c>
      <c r="O991">
        <f>VLOOKUP(E991, '2020D'!$A$2:$G$355, 3, FALSE)</f>
        <v>27835</v>
      </c>
      <c r="P991">
        <f>_2020[[#This Row],[最低排名]]-_2020[[#This Row],[同分人数]]+1</f>
        <v>27626</v>
      </c>
      <c r="Q991">
        <f>IF(O991&gt;=开始!$B$6, 1, 0)</f>
        <v>1</v>
      </c>
      <c r="R991">
        <f>_2020[[#This Row],[最低排名]]-开始!$B$6</f>
        <v>27835</v>
      </c>
    </row>
    <row r="992" spans="1:18">
      <c r="A992">
        <v>72203</v>
      </c>
      <c r="B992" t="s">
        <v>1596</v>
      </c>
      <c r="C992" t="str">
        <f t="shared" si="30"/>
        <v>武汉轻工</v>
      </c>
      <c r="D992" t="str">
        <f t="shared" si="31"/>
        <v>03</v>
      </c>
      <c r="E992" t="s">
        <v>180</v>
      </c>
      <c r="F992">
        <v>213</v>
      </c>
      <c r="G992">
        <v>121</v>
      </c>
      <c r="H992">
        <v>84</v>
      </c>
      <c r="I992">
        <v>55</v>
      </c>
      <c r="J992">
        <v>55</v>
      </c>
      <c r="K992">
        <v>43</v>
      </c>
      <c r="L992">
        <v>0</v>
      </c>
      <c r="M992">
        <v>2020</v>
      </c>
      <c r="N992">
        <f>VLOOKUP(E992, '2020D'!$A$2:$G$395, 2, FALSE)</f>
        <v>203</v>
      </c>
      <c r="O992">
        <f>VLOOKUP(E992, '2020D'!$A$2:$G$355, 3, FALSE)</f>
        <v>27191</v>
      </c>
      <c r="P992">
        <f>_2020[[#This Row],[最低排名]]-_2020[[#This Row],[同分人数]]+1</f>
        <v>26989</v>
      </c>
      <c r="Q992">
        <f>IF(O992&gt;=开始!$B$6, 1, 0)</f>
        <v>1</v>
      </c>
      <c r="R992">
        <f>_2020[[#This Row],[最低排名]]-开始!$B$6</f>
        <v>27191</v>
      </c>
    </row>
    <row r="993" spans="1:18">
      <c r="A993">
        <v>72301</v>
      </c>
      <c r="B993" t="s">
        <v>1150</v>
      </c>
      <c r="C993" t="str">
        <f t="shared" si="30"/>
        <v>湖北中医</v>
      </c>
      <c r="D993" t="str">
        <f t="shared" si="31"/>
        <v>01</v>
      </c>
      <c r="E993" t="s">
        <v>560</v>
      </c>
      <c r="F993">
        <v>190</v>
      </c>
      <c r="G993">
        <v>96</v>
      </c>
      <c r="H993">
        <v>103</v>
      </c>
      <c r="I993">
        <v>55</v>
      </c>
      <c r="J993">
        <v>52</v>
      </c>
      <c r="K993">
        <v>49</v>
      </c>
      <c r="L993">
        <v>0</v>
      </c>
      <c r="M993">
        <v>2020</v>
      </c>
      <c r="N993">
        <f>VLOOKUP(E993, '2020D'!$A$2:$G$395, 2, FALSE)</f>
        <v>217</v>
      </c>
      <c r="O993">
        <f>VLOOKUP(E993, '2020D'!$A$2:$G$355, 3, FALSE)</f>
        <v>27408</v>
      </c>
      <c r="P993">
        <f>_2020[[#This Row],[最低排名]]-_2020[[#This Row],[同分人数]]+1</f>
        <v>27192</v>
      </c>
      <c r="Q993">
        <f>IF(O993&gt;=开始!$B$6, 1, 0)</f>
        <v>1</v>
      </c>
      <c r="R993">
        <f>_2020[[#This Row],[最低排名]]-开始!$B$6</f>
        <v>27408</v>
      </c>
    </row>
    <row r="994" spans="1:18">
      <c r="A994">
        <v>72302</v>
      </c>
      <c r="B994" t="s">
        <v>1597</v>
      </c>
      <c r="C994" t="str">
        <f t="shared" si="30"/>
        <v>湖北中医</v>
      </c>
      <c r="D994" t="str">
        <f t="shared" si="31"/>
        <v>02</v>
      </c>
      <c r="E994" t="s">
        <v>126</v>
      </c>
      <c r="F994">
        <v>211</v>
      </c>
      <c r="G994">
        <v>106</v>
      </c>
      <c r="H994">
        <v>90</v>
      </c>
      <c r="I994">
        <v>61</v>
      </c>
      <c r="J994">
        <v>55</v>
      </c>
      <c r="K994">
        <v>52</v>
      </c>
      <c r="L994">
        <v>0</v>
      </c>
      <c r="M994">
        <v>2020</v>
      </c>
      <c r="N994">
        <f>VLOOKUP(E994, '2020D'!$A$2:$G$395, 2, FALSE)</f>
        <v>206</v>
      </c>
      <c r="O994">
        <f>VLOOKUP(E994, '2020D'!$A$2:$G$355, 3, FALSE)</f>
        <v>23016</v>
      </c>
      <c r="P994">
        <f>_2020[[#This Row],[最低排名]]-_2020[[#This Row],[同分人数]]+1</f>
        <v>22811</v>
      </c>
      <c r="Q994">
        <f>IF(O994&gt;=开始!$B$6, 1, 0)</f>
        <v>1</v>
      </c>
      <c r="R994">
        <f>_2020[[#This Row],[最低排名]]-开始!$B$6</f>
        <v>23016</v>
      </c>
    </row>
    <row r="995" spans="1:18">
      <c r="A995">
        <v>72303</v>
      </c>
      <c r="B995" t="s">
        <v>1151</v>
      </c>
      <c r="C995" t="str">
        <f t="shared" si="30"/>
        <v>湖北中医</v>
      </c>
      <c r="D995" t="str">
        <f t="shared" si="31"/>
        <v>03</v>
      </c>
      <c r="E995" t="s">
        <v>309</v>
      </c>
      <c r="F995">
        <v>201</v>
      </c>
      <c r="G995">
        <v>104</v>
      </c>
      <c r="H995">
        <v>91</v>
      </c>
      <c r="I995">
        <v>61</v>
      </c>
      <c r="J995">
        <v>46</v>
      </c>
      <c r="K995">
        <v>43</v>
      </c>
      <c r="L995">
        <v>0</v>
      </c>
      <c r="M995">
        <v>2020</v>
      </c>
      <c r="N995">
        <f>VLOOKUP(E995, '2020D'!$A$2:$G$395, 2, FALSE)</f>
        <v>194</v>
      </c>
      <c r="O995">
        <f>VLOOKUP(E995, '2020D'!$A$2:$G$355, 3, FALSE)</f>
        <v>28823</v>
      </c>
      <c r="P995">
        <f>_2020[[#This Row],[最低排名]]-_2020[[#This Row],[同分人数]]+1</f>
        <v>28630</v>
      </c>
      <c r="Q995">
        <f>IF(O995&gt;=开始!$B$6, 1, 0)</f>
        <v>1</v>
      </c>
      <c r="R995">
        <f>_2020[[#This Row],[最低排名]]-开始!$B$6</f>
        <v>28823</v>
      </c>
    </row>
    <row r="996" spans="1:18">
      <c r="A996">
        <v>72401</v>
      </c>
      <c r="B996" t="s">
        <v>1153</v>
      </c>
      <c r="C996" t="str">
        <f t="shared" si="30"/>
        <v>湖北大学</v>
      </c>
      <c r="D996" t="str">
        <f t="shared" si="31"/>
        <v>01</v>
      </c>
      <c r="E996" t="s">
        <v>863</v>
      </c>
      <c r="F996">
        <v>187</v>
      </c>
      <c r="G996">
        <v>96</v>
      </c>
      <c r="H996">
        <v>84</v>
      </c>
      <c r="I996">
        <v>70</v>
      </c>
      <c r="J996">
        <v>67</v>
      </c>
      <c r="K996">
        <v>58</v>
      </c>
      <c r="L996">
        <v>0</v>
      </c>
      <c r="M996">
        <v>2020</v>
      </c>
      <c r="N996">
        <f>VLOOKUP(E996, '2020D'!$A$2:$G$395, 2, FALSE)</f>
        <v>200</v>
      </c>
      <c r="O996">
        <f>VLOOKUP(E996, '2020D'!$A$2:$G$355, 3, FALSE)</f>
        <v>23646</v>
      </c>
      <c r="P996">
        <f>_2020[[#This Row],[最低排名]]-_2020[[#This Row],[同分人数]]+1</f>
        <v>23447</v>
      </c>
      <c r="Q996">
        <f>IF(O996&gt;=开始!$B$6, 1, 0)</f>
        <v>1</v>
      </c>
      <c r="R996">
        <f>_2020[[#This Row],[最低排名]]-开始!$B$6</f>
        <v>23646</v>
      </c>
    </row>
    <row r="997" spans="1:18">
      <c r="A997">
        <v>72501</v>
      </c>
      <c r="B997" t="s">
        <v>1155</v>
      </c>
      <c r="C997" t="str">
        <f t="shared" si="30"/>
        <v>湖北医药</v>
      </c>
      <c r="D997" t="str">
        <f t="shared" si="31"/>
        <v>01</v>
      </c>
      <c r="E997" t="s">
        <v>433</v>
      </c>
      <c r="F997">
        <v>201</v>
      </c>
      <c r="G997">
        <v>121</v>
      </c>
      <c r="H997">
        <v>76</v>
      </c>
      <c r="I997">
        <v>64</v>
      </c>
      <c r="J997">
        <v>58</v>
      </c>
      <c r="K997">
        <v>55</v>
      </c>
      <c r="L997">
        <v>0</v>
      </c>
      <c r="M997">
        <v>2020</v>
      </c>
      <c r="N997">
        <f>VLOOKUP(E997, '2020D'!$A$2:$G$395, 2, FALSE)</f>
        <v>202</v>
      </c>
      <c r="O997">
        <f>VLOOKUP(E997, '2020D'!$A$2:$G$355, 3, FALSE)</f>
        <v>26319</v>
      </c>
      <c r="P997">
        <f>_2020[[#This Row],[最低排名]]-_2020[[#This Row],[同分人数]]+1</f>
        <v>26118</v>
      </c>
      <c r="Q997">
        <f>IF(O997&gt;=开始!$B$6, 1, 0)</f>
        <v>1</v>
      </c>
      <c r="R997">
        <f>_2020[[#This Row],[最低排名]]-开始!$B$6</f>
        <v>26319</v>
      </c>
    </row>
    <row r="998" spans="1:18">
      <c r="A998">
        <v>72601</v>
      </c>
      <c r="B998" t="s">
        <v>1156</v>
      </c>
      <c r="C998" t="str">
        <f t="shared" si="30"/>
        <v>三峡大学</v>
      </c>
      <c r="D998" t="str">
        <f t="shared" si="31"/>
        <v>01</v>
      </c>
      <c r="E998" t="s">
        <v>198</v>
      </c>
      <c r="F998">
        <v>182</v>
      </c>
      <c r="G998">
        <v>99</v>
      </c>
      <c r="H998">
        <v>82</v>
      </c>
      <c r="I998">
        <v>49</v>
      </c>
      <c r="J998">
        <v>46</v>
      </c>
      <c r="K998">
        <v>46</v>
      </c>
      <c r="L998">
        <v>0</v>
      </c>
      <c r="M998">
        <v>2020</v>
      </c>
      <c r="N998">
        <f>VLOOKUP(E998, '2020D'!$A$2:$G$395, 2, FALSE)</f>
        <v>198</v>
      </c>
      <c r="O998">
        <f>VLOOKUP(E998, '2020D'!$A$2:$G$355, 3, FALSE)</f>
        <v>35656</v>
      </c>
      <c r="P998">
        <f>_2020[[#This Row],[最低排名]]-_2020[[#This Row],[同分人数]]+1</f>
        <v>35459</v>
      </c>
      <c r="Q998">
        <f>IF(O998&gt;=开始!$B$6, 1, 0)</f>
        <v>1</v>
      </c>
      <c r="R998">
        <f>_2020[[#This Row],[最低排名]]-开始!$B$6</f>
        <v>35656</v>
      </c>
    </row>
    <row r="999" spans="1:18">
      <c r="A999">
        <v>72602</v>
      </c>
      <c r="B999" t="s">
        <v>1157</v>
      </c>
      <c r="C999" t="str">
        <f t="shared" si="30"/>
        <v>三峡大学</v>
      </c>
      <c r="D999" t="str">
        <f t="shared" si="31"/>
        <v>02</v>
      </c>
      <c r="E999" t="s">
        <v>560</v>
      </c>
      <c r="F999">
        <v>193</v>
      </c>
      <c r="G999">
        <v>103</v>
      </c>
      <c r="H999">
        <v>85</v>
      </c>
      <c r="I999">
        <v>58</v>
      </c>
      <c r="J999">
        <v>58</v>
      </c>
      <c r="K999">
        <v>55</v>
      </c>
      <c r="L999">
        <v>0</v>
      </c>
      <c r="M999">
        <v>2020</v>
      </c>
      <c r="N999">
        <f>VLOOKUP(E999, '2020D'!$A$2:$G$395, 2, FALSE)</f>
        <v>217</v>
      </c>
      <c r="O999">
        <f>VLOOKUP(E999, '2020D'!$A$2:$G$355, 3, FALSE)</f>
        <v>27408</v>
      </c>
      <c r="P999">
        <f>_2020[[#This Row],[最低排名]]-_2020[[#This Row],[同分人数]]+1</f>
        <v>27192</v>
      </c>
      <c r="Q999">
        <f>IF(O999&gt;=开始!$B$6, 1, 0)</f>
        <v>1</v>
      </c>
      <c r="R999">
        <f>_2020[[#This Row],[最低排名]]-开始!$B$6</f>
        <v>27408</v>
      </c>
    </row>
    <row r="1000" spans="1:18">
      <c r="A1000">
        <v>72603</v>
      </c>
      <c r="B1000" t="s">
        <v>1158</v>
      </c>
      <c r="C1000" t="str">
        <f t="shared" si="30"/>
        <v>三峡大学</v>
      </c>
      <c r="D1000" t="str">
        <f t="shared" si="31"/>
        <v>03</v>
      </c>
      <c r="E1000" t="s">
        <v>701</v>
      </c>
      <c r="F1000">
        <v>197</v>
      </c>
      <c r="G1000">
        <v>115</v>
      </c>
      <c r="H1000">
        <v>82</v>
      </c>
      <c r="I1000">
        <v>61</v>
      </c>
      <c r="J1000">
        <v>55</v>
      </c>
      <c r="K1000">
        <v>49</v>
      </c>
      <c r="L1000">
        <v>0</v>
      </c>
      <c r="M1000">
        <v>2020</v>
      </c>
      <c r="N1000">
        <f>VLOOKUP(E1000, '2020D'!$A$2:$G$395, 2, FALSE)</f>
        <v>218</v>
      </c>
      <c r="O1000">
        <f>VLOOKUP(E1000, '2020D'!$A$2:$G$355, 3, FALSE)</f>
        <v>28438</v>
      </c>
      <c r="P1000">
        <f>_2020[[#This Row],[最低排名]]-_2020[[#This Row],[同分人数]]+1</f>
        <v>28221</v>
      </c>
      <c r="Q1000">
        <f>IF(O1000&gt;=开始!$B$6, 1, 0)</f>
        <v>1</v>
      </c>
      <c r="R1000">
        <f>_2020[[#This Row],[最低排名]]-开始!$B$6</f>
        <v>28438</v>
      </c>
    </row>
    <row r="1001" spans="1:18">
      <c r="A1001">
        <v>72701</v>
      </c>
      <c r="B1001" t="s">
        <v>1697</v>
      </c>
      <c r="C1001" t="str">
        <f t="shared" si="30"/>
        <v>东湖学院</v>
      </c>
      <c r="D1001" t="str">
        <f t="shared" si="31"/>
        <v>01</v>
      </c>
      <c r="E1001" t="s">
        <v>198</v>
      </c>
      <c r="F1001">
        <v>187</v>
      </c>
      <c r="G1001">
        <v>94</v>
      </c>
      <c r="H1001">
        <v>77</v>
      </c>
      <c r="I1001">
        <v>49</v>
      </c>
      <c r="J1001">
        <v>49</v>
      </c>
      <c r="K1001">
        <v>43</v>
      </c>
      <c r="L1001">
        <v>0</v>
      </c>
      <c r="M1001">
        <v>2020</v>
      </c>
      <c r="N1001">
        <f>VLOOKUP(E1001, '2020D'!$A$2:$G$395, 2, FALSE)</f>
        <v>198</v>
      </c>
      <c r="O1001">
        <f>VLOOKUP(E1001, '2020D'!$A$2:$G$355, 3, FALSE)</f>
        <v>35656</v>
      </c>
      <c r="P1001">
        <f>_2020[[#This Row],[最低排名]]-_2020[[#This Row],[同分人数]]+1</f>
        <v>35459</v>
      </c>
      <c r="Q1001">
        <f>IF(O1001&gt;=开始!$B$6, 1, 0)</f>
        <v>1</v>
      </c>
      <c r="R1001">
        <f>_2020[[#This Row],[最低排名]]-开始!$B$6</f>
        <v>35656</v>
      </c>
    </row>
    <row r="1002" spans="1:18">
      <c r="A1002">
        <v>72801</v>
      </c>
      <c r="B1002" t="s">
        <v>1159</v>
      </c>
      <c r="C1002" t="str">
        <f t="shared" si="30"/>
        <v>武昌首义</v>
      </c>
      <c r="D1002" t="str">
        <f t="shared" si="31"/>
        <v>01</v>
      </c>
      <c r="E1002" t="s">
        <v>1548</v>
      </c>
      <c r="F1002">
        <v>185</v>
      </c>
      <c r="G1002">
        <v>97</v>
      </c>
      <c r="H1002">
        <v>65</v>
      </c>
      <c r="I1002">
        <v>61</v>
      </c>
      <c r="J1002">
        <v>49</v>
      </c>
      <c r="K1002">
        <v>43</v>
      </c>
      <c r="L1002">
        <v>0</v>
      </c>
      <c r="M1002">
        <v>2020</v>
      </c>
      <c r="N1002">
        <f>VLOOKUP(E1002, '2020D'!$A$2:$G$395, 2, FALSE)</f>
        <v>184</v>
      </c>
      <c r="O1002">
        <f>VLOOKUP(E1002, '2020D'!$A$2:$G$355, 3, FALSE)</f>
        <v>36005</v>
      </c>
      <c r="P1002">
        <f>_2020[[#This Row],[最低排名]]-_2020[[#This Row],[同分人数]]+1</f>
        <v>35822</v>
      </c>
      <c r="Q1002">
        <f>IF(O1002&gt;=开始!$B$6, 1, 0)</f>
        <v>1</v>
      </c>
      <c r="R1002">
        <f>_2020[[#This Row],[最低排名]]-开始!$B$6</f>
        <v>36005</v>
      </c>
    </row>
    <row r="1003" spans="1:18">
      <c r="A1003">
        <v>72802</v>
      </c>
      <c r="B1003" t="s">
        <v>1160</v>
      </c>
      <c r="C1003" t="str">
        <f t="shared" si="30"/>
        <v>武昌首义</v>
      </c>
      <c r="D1003" t="str">
        <f t="shared" si="31"/>
        <v>02</v>
      </c>
      <c r="E1003" t="s">
        <v>207</v>
      </c>
      <c r="F1003">
        <v>195</v>
      </c>
      <c r="G1003">
        <v>100</v>
      </c>
      <c r="H1003">
        <v>77</v>
      </c>
      <c r="I1003">
        <v>52</v>
      </c>
      <c r="J1003">
        <v>46</v>
      </c>
      <c r="K1003">
        <v>43</v>
      </c>
      <c r="L1003">
        <v>0</v>
      </c>
      <c r="M1003">
        <v>2020</v>
      </c>
      <c r="N1003">
        <f>VLOOKUP(E1003, '2020D'!$A$2:$G$395, 2, FALSE)</f>
        <v>183</v>
      </c>
      <c r="O1003">
        <f>VLOOKUP(E1003, '2020D'!$A$2:$G$355, 3, FALSE)</f>
        <v>34282</v>
      </c>
      <c r="P1003">
        <f>_2020[[#This Row],[最低排名]]-_2020[[#This Row],[同分人数]]+1</f>
        <v>34100</v>
      </c>
      <c r="Q1003">
        <f>IF(O1003&gt;=开始!$B$6, 1, 0)</f>
        <v>1</v>
      </c>
      <c r="R1003">
        <f>_2020[[#This Row],[最低排名]]-开始!$B$6</f>
        <v>34282</v>
      </c>
    </row>
    <row r="1004" spans="1:18">
      <c r="A1004">
        <v>72901</v>
      </c>
      <c r="B1004" t="s">
        <v>1698</v>
      </c>
      <c r="C1004" t="str">
        <f t="shared" si="30"/>
        <v>武昌理工</v>
      </c>
      <c r="D1004" t="str">
        <f t="shared" si="31"/>
        <v>01</v>
      </c>
      <c r="E1004" t="s">
        <v>316</v>
      </c>
      <c r="F1004">
        <v>191</v>
      </c>
      <c r="G1004">
        <v>98</v>
      </c>
      <c r="H1004">
        <v>68</v>
      </c>
      <c r="I1004">
        <v>55</v>
      </c>
      <c r="J1004">
        <v>46</v>
      </c>
      <c r="K1004">
        <v>46</v>
      </c>
      <c r="L1004">
        <v>0</v>
      </c>
      <c r="M1004">
        <v>2020</v>
      </c>
      <c r="N1004">
        <f>VLOOKUP(E1004, '2020D'!$A$2:$G$395, 2, FALSE)</f>
        <v>171</v>
      </c>
      <c r="O1004">
        <f>VLOOKUP(E1004, '2020D'!$A$2:$G$355, 3, FALSE)</f>
        <v>35458</v>
      </c>
      <c r="P1004">
        <f>_2020[[#This Row],[最低排名]]-_2020[[#This Row],[同分人数]]+1</f>
        <v>35288</v>
      </c>
      <c r="Q1004">
        <f>IF(O1004&gt;=开始!$B$6, 1, 0)</f>
        <v>1</v>
      </c>
      <c r="R1004">
        <f>_2020[[#This Row],[最低排名]]-开始!$B$6</f>
        <v>35458</v>
      </c>
    </row>
    <row r="1005" spans="1:18">
      <c r="A1005">
        <v>72902</v>
      </c>
      <c r="B1005" t="s">
        <v>1161</v>
      </c>
      <c r="C1005" t="str">
        <f t="shared" si="30"/>
        <v>武昌理工</v>
      </c>
      <c r="D1005" t="str">
        <f t="shared" si="31"/>
        <v>02</v>
      </c>
      <c r="E1005" t="s">
        <v>1629</v>
      </c>
      <c r="M1005">
        <v>2020</v>
      </c>
      <c r="N1005" t="e">
        <f>VLOOKUP(E1005, '2020D'!$A$2:$G$395, 2, FALSE)</f>
        <v>#N/A</v>
      </c>
      <c r="O1005" t="e">
        <f>VLOOKUP(E1005, '2020D'!$A$2:$G$355, 3, FALSE)</f>
        <v>#N/A</v>
      </c>
      <c r="P1005" t="e">
        <f>_2020[[#This Row],[最低排名]]-_2020[[#This Row],[同分人数]]+1</f>
        <v>#N/A</v>
      </c>
      <c r="Q1005" t="e">
        <f>IF(O1005&gt;=开始!$B$6, 1, 0)</f>
        <v>#N/A</v>
      </c>
      <c r="R1005" t="e">
        <f>_2020[[#This Row],[最低排名]]-开始!$B$6</f>
        <v>#N/A</v>
      </c>
    </row>
    <row r="1006" spans="1:18">
      <c r="A1006">
        <v>73001</v>
      </c>
      <c r="B1006" t="s">
        <v>1832</v>
      </c>
      <c r="C1006" t="str">
        <f t="shared" si="30"/>
        <v>武科城院</v>
      </c>
      <c r="D1006" t="str">
        <f t="shared" si="31"/>
        <v>01</v>
      </c>
      <c r="E1006" t="s">
        <v>1542</v>
      </c>
      <c r="F1006">
        <v>174</v>
      </c>
      <c r="G1006">
        <v>97</v>
      </c>
      <c r="H1006">
        <v>86</v>
      </c>
      <c r="I1006">
        <v>49</v>
      </c>
      <c r="J1006">
        <v>49</v>
      </c>
      <c r="K1006">
        <v>43</v>
      </c>
      <c r="L1006">
        <v>0</v>
      </c>
      <c r="M1006">
        <v>2020</v>
      </c>
      <c r="N1006">
        <f>VLOOKUP(E1006, '2020D'!$A$2:$G$395, 2, FALSE)</f>
        <v>135</v>
      </c>
      <c r="O1006">
        <f>VLOOKUP(E1006, '2020D'!$A$2:$G$355, 3, FALSE)</f>
        <v>36290</v>
      </c>
      <c r="P1006">
        <f>_2020[[#This Row],[最低排名]]-_2020[[#This Row],[同分人数]]+1</f>
        <v>36156</v>
      </c>
      <c r="Q1006">
        <f>IF(O1006&gt;=开始!$B$6, 1, 0)</f>
        <v>1</v>
      </c>
      <c r="R1006">
        <f>_2020[[#This Row],[最低排名]]-开始!$B$6</f>
        <v>36290</v>
      </c>
    </row>
    <row r="1007" spans="1:18">
      <c r="A1007">
        <v>73002</v>
      </c>
      <c r="B1007" t="s">
        <v>1833</v>
      </c>
      <c r="C1007" t="str">
        <f t="shared" si="30"/>
        <v>武科城院</v>
      </c>
      <c r="D1007" t="str">
        <f t="shared" si="31"/>
        <v>02</v>
      </c>
      <c r="E1007" t="s">
        <v>316</v>
      </c>
      <c r="F1007">
        <v>197</v>
      </c>
      <c r="G1007">
        <v>109</v>
      </c>
      <c r="H1007">
        <v>68</v>
      </c>
      <c r="I1007">
        <v>52</v>
      </c>
      <c r="J1007">
        <v>46</v>
      </c>
      <c r="K1007">
        <v>43</v>
      </c>
      <c r="L1007">
        <v>0</v>
      </c>
      <c r="M1007">
        <v>2020</v>
      </c>
      <c r="N1007">
        <f>VLOOKUP(E1007, '2020D'!$A$2:$G$395, 2, FALSE)</f>
        <v>171</v>
      </c>
      <c r="O1007">
        <f>VLOOKUP(E1007, '2020D'!$A$2:$G$355, 3, FALSE)</f>
        <v>35458</v>
      </c>
      <c r="P1007">
        <f>_2020[[#This Row],[最低排名]]-_2020[[#This Row],[同分人数]]+1</f>
        <v>35288</v>
      </c>
      <c r="Q1007">
        <f>IF(O1007&gt;=开始!$B$6, 1, 0)</f>
        <v>1</v>
      </c>
      <c r="R1007">
        <f>_2020[[#This Row],[最低排名]]-开始!$B$6</f>
        <v>35458</v>
      </c>
    </row>
    <row r="1008" spans="1:18">
      <c r="A1008">
        <v>73101</v>
      </c>
      <c r="B1008" t="s">
        <v>1163</v>
      </c>
      <c r="C1008" t="str">
        <f t="shared" si="30"/>
        <v>三峡科技</v>
      </c>
      <c r="D1008" t="str">
        <f t="shared" si="31"/>
        <v>01</v>
      </c>
      <c r="E1008" t="s">
        <v>320</v>
      </c>
      <c r="F1008">
        <v>185</v>
      </c>
      <c r="G1008">
        <v>109</v>
      </c>
      <c r="H1008">
        <v>78</v>
      </c>
      <c r="I1008">
        <v>52</v>
      </c>
      <c r="J1008">
        <v>49</v>
      </c>
      <c r="K1008">
        <v>46</v>
      </c>
      <c r="L1008">
        <v>0</v>
      </c>
      <c r="M1008">
        <v>2020</v>
      </c>
      <c r="N1008">
        <f>VLOOKUP(E1008, '2020D'!$A$2:$G$395, 2, FALSE)</f>
        <v>168</v>
      </c>
      <c r="O1008">
        <f>VLOOKUP(E1008, '2020D'!$A$2:$G$355, 3, FALSE)</f>
        <v>34767</v>
      </c>
      <c r="P1008">
        <f>_2020[[#This Row],[最低排名]]-_2020[[#This Row],[同分人数]]+1</f>
        <v>34600</v>
      </c>
      <c r="Q1008">
        <f>IF(O1008&gt;=开始!$B$6, 1, 0)</f>
        <v>1</v>
      </c>
      <c r="R1008">
        <f>_2020[[#This Row],[最低排名]]-开始!$B$6</f>
        <v>34767</v>
      </c>
    </row>
    <row r="1009" spans="1:18">
      <c r="A1009">
        <v>73201</v>
      </c>
      <c r="B1009" t="s">
        <v>1164</v>
      </c>
      <c r="C1009" t="str">
        <f t="shared" si="30"/>
        <v>武汉文理</v>
      </c>
      <c r="D1009" t="str">
        <f t="shared" si="31"/>
        <v>01</v>
      </c>
      <c r="E1009" t="s">
        <v>198</v>
      </c>
      <c r="F1009">
        <v>198</v>
      </c>
      <c r="G1009">
        <v>100</v>
      </c>
      <c r="H1009">
        <v>78</v>
      </c>
      <c r="I1009">
        <v>46</v>
      </c>
      <c r="J1009">
        <v>43</v>
      </c>
      <c r="K1009">
        <v>40</v>
      </c>
      <c r="L1009">
        <v>0</v>
      </c>
      <c r="M1009">
        <v>2020</v>
      </c>
      <c r="N1009">
        <f>VLOOKUP(E1009, '2020D'!$A$2:$G$395, 2, FALSE)</f>
        <v>198</v>
      </c>
      <c r="O1009">
        <f>VLOOKUP(E1009, '2020D'!$A$2:$G$355, 3, FALSE)</f>
        <v>35656</v>
      </c>
      <c r="P1009">
        <f>_2020[[#This Row],[最低排名]]-_2020[[#This Row],[同分人数]]+1</f>
        <v>35459</v>
      </c>
      <c r="Q1009">
        <f>IF(O1009&gt;=开始!$B$6, 1, 0)</f>
        <v>1</v>
      </c>
      <c r="R1009">
        <f>_2020[[#This Row],[最低排名]]-开始!$B$6</f>
        <v>35656</v>
      </c>
    </row>
    <row r="1010" spans="1:18">
      <c r="A1010">
        <v>73301</v>
      </c>
      <c r="B1010" t="s">
        <v>1166</v>
      </c>
      <c r="C1010" t="str">
        <f t="shared" si="30"/>
        <v>文华学院</v>
      </c>
      <c r="D1010" t="str">
        <f t="shared" si="31"/>
        <v>01</v>
      </c>
      <c r="E1010" t="s">
        <v>316</v>
      </c>
      <c r="F1010">
        <v>179</v>
      </c>
      <c r="G1010">
        <v>90</v>
      </c>
      <c r="H1010">
        <v>86</v>
      </c>
      <c r="I1010">
        <v>49</v>
      </c>
      <c r="J1010">
        <v>46</v>
      </c>
      <c r="K1010">
        <v>46</v>
      </c>
      <c r="L1010">
        <v>0</v>
      </c>
      <c r="M1010">
        <v>2020</v>
      </c>
      <c r="N1010">
        <f>VLOOKUP(E1010, '2020D'!$A$2:$G$395, 2, FALSE)</f>
        <v>171</v>
      </c>
      <c r="O1010">
        <f>VLOOKUP(E1010, '2020D'!$A$2:$G$355, 3, FALSE)</f>
        <v>35458</v>
      </c>
      <c r="P1010">
        <f>_2020[[#This Row],[最低排名]]-_2020[[#This Row],[同分人数]]+1</f>
        <v>35288</v>
      </c>
      <c r="Q1010">
        <f>IF(O1010&gt;=开始!$B$6, 1, 0)</f>
        <v>1</v>
      </c>
      <c r="R1010">
        <f>_2020[[#This Row],[最低排名]]-开始!$B$6</f>
        <v>35458</v>
      </c>
    </row>
    <row r="1011" spans="1:18">
      <c r="A1011">
        <v>73302</v>
      </c>
      <c r="B1011" t="s">
        <v>1167</v>
      </c>
      <c r="C1011" t="str">
        <f t="shared" si="30"/>
        <v>文华学院</v>
      </c>
      <c r="D1011" t="str">
        <f t="shared" si="31"/>
        <v>02</v>
      </c>
      <c r="E1011" t="s">
        <v>366</v>
      </c>
      <c r="F1011">
        <v>175</v>
      </c>
      <c r="G1011">
        <v>88</v>
      </c>
      <c r="H1011">
        <v>94</v>
      </c>
      <c r="I1011">
        <v>49</v>
      </c>
      <c r="J1011">
        <v>46</v>
      </c>
      <c r="K1011">
        <v>43</v>
      </c>
      <c r="L1011">
        <v>0</v>
      </c>
      <c r="M1011">
        <v>2020</v>
      </c>
      <c r="N1011">
        <f>VLOOKUP(E1011, '2020D'!$A$2:$G$395, 2, FALSE)</f>
        <v>171</v>
      </c>
      <c r="O1011">
        <f>VLOOKUP(E1011, '2020D'!$A$2:$G$355, 3, FALSE)</f>
        <v>35287</v>
      </c>
      <c r="P1011">
        <f>_2020[[#This Row],[最低排名]]-_2020[[#This Row],[同分人数]]+1</f>
        <v>35117</v>
      </c>
      <c r="Q1011">
        <f>IF(O1011&gt;=开始!$B$6, 1, 0)</f>
        <v>1</v>
      </c>
      <c r="R1011">
        <f>_2020[[#This Row],[最低排名]]-开始!$B$6</f>
        <v>35287</v>
      </c>
    </row>
    <row r="1012" spans="1:18">
      <c r="A1012">
        <v>73303</v>
      </c>
      <c r="B1012" t="s">
        <v>1700</v>
      </c>
      <c r="C1012" t="str">
        <f t="shared" si="30"/>
        <v>文华学院</v>
      </c>
      <c r="D1012" t="str">
        <f t="shared" si="31"/>
        <v>03</v>
      </c>
      <c r="E1012" t="s">
        <v>198</v>
      </c>
      <c r="F1012">
        <v>184</v>
      </c>
      <c r="G1012">
        <v>99</v>
      </c>
      <c r="H1012">
        <v>71</v>
      </c>
      <c r="I1012">
        <v>52</v>
      </c>
      <c r="J1012">
        <v>52</v>
      </c>
      <c r="K1012">
        <v>46</v>
      </c>
      <c r="L1012">
        <v>0</v>
      </c>
      <c r="M1012">
        <v>2020</v>
      </c>
      <c r="N1012">
        <f>VLOOKUP(E1012, '2020D'!$A$2:$G$395, 2, FALSE)</f>
        <v>198</v>
      </c>
      <c r="O1012">
        <f>VLOOKUP(E1012, '2020D'!$A$2:$G$355, 3, FALSE)</f>
        <v>35656</v>
      </c>
      <c r="P1012">
        <f>_2020[[#This Row],[最低排名]]-_2020[[#This Row],[同分人数]]+1</f>
        <v>35459</v>
      </c>
      <c r="Q1012">
        <f>IF(O1012&gt;=开始!$B$6, 1, 0)</f>
        <v>1</v>
      </c>
      <c r="R1012">
        <f>_2020[[#This Row],[最低排名]]-开始!$B$6</f>
        <v>35656</v>
      </c>
    </row>
    <row r="1013" spans="1:18">
      <c r="A1013">
        <v>73304</v>
      </c>
      <c r="B1013" t="s">
        <v>1834</v>
      </c>
      <c r="C1013" t="str">
        <f t="shared" si="30"/>
        <v>文华学院</v>
      </c>
      <c r="D1013" t="str">
        <f t="shared" si="31"/>
        <v>04</v>
      </c>
      <c r="E1013" t="s">
        <v>221</v>
      </c>
      <c r="F1013">
        <v>191</v>
      </c>
      <c r="G1013">
        <v>98</v>
      </c>
      <c r="H1013">
        <v>77</v>
      </c>
      <c r="I1013">
        <v>49</v>
      </c>
      <c r="J1013">
        <v>49</v>
      </c>
      <c r="K1013">
        <v>43</v>
      </c>
      <c r="L1013">
        <v>0</v>
      </c>
      <c r="M1013">
        <v>2020</v>
      </c>
      <c r="N1013">
        <f>VLOOKUP(E1013, '2020D'!$A$2:$G$395, 2, FALSE)</f>
        <v>178</v>
      </c>
      <c r="O1013">
        <f>VLOOKUP(E1013, '2020D'!$A$2:$G$355, 3, FALSE)</f>
        <v>34945</v>
      </c>
      <c r="P1013">
        <f>_2020[[#This Row],[最低排名]]-_2020[[#This Row],[同分人数]]+1</f>
        <v>34768</v>
      </c>
      <c r="Q1013">
        <f>IF(O1013&gt;=开始!$B$6, 1, 0)</f>
        <v>1</v>
      </c>
      <c r="R1013">
        <f>_2020[[#This Row],[最低排名]]-开始!$B$6</f>
        <v>34945</v>
      </c>
    </row>
    <row r="1014" spans="1:18">
      <c r="A1014">
        <v>73401</v>
      </c>
      <c r="B1014" t="s">
        <v>1168</v>
      </c>
      <c r="C1014" t="str">
        <f t="shared" si="30"/>
        <v>武汉华夏</v>
      </c>
      <c r="D1014" t="str">
        <f t="shared" si="31"/>
        <v>01</v>
      </c>
      <c r="E1014" t="s">
        <v>1629</v>
      </c>
      <c r="M1014">
        <v>2020</v>
      </c>
      <c r="N1014" t="e">
        <f>VLOOKUP(E1014, '2020D'!$A$2:$G$395, 2, FALSE)</f>
        <v>#N/A</v>
      </c>
      <c r="O1014" t="e">
        <f>VLOOKUP(E1014, '2020D'!$A$2:$G$355, 3, FALSE)</f>
        <v>#N/A</v>
      </c>
      <c r="P1014" t="e">
        <f>_2020[[#This Row],[最低排名]]-_2020[[#This Row],[同分人数]]+1</f>
        <v>#N/A</v>
      </c>
      <c r="Q1014" t="e">
        <f>IF(O1014&gt;=开始!$B$6, 1, 0)</f>
        <v>#N/A</v>
      </c>
      <c r="R1014" t="e">
        <f>_2020[[#This Row],[最低排名]]-开始!$B$6</f>
        <v>#N/A</v>
      </c>
    </row>
    <row r="1015" spans="1:18">
      <c r="A1015">
        <v>73402</v>
      </c>
      <c r="B1015" t="s">
        <v>1169</v>
      </c>
      <c r="C1015" t="str">
        <f t="shared" si="30"/>
        <v>武汉华夏</v>
      </c>
      <c r="D1015" t="str">
        <f t="shared" si="31"/>
        <v>02</v>
      </c>
      <c r="E1015" t="s">
        <v>1556</v>
      </c>
      <c r="F1015">
        <v>178</v>
      </c>
      <c r="G1015">
        <v>89</v>
      </c>
      <c r="H1015">
        <v>76</v>
      </c>
      <c r="I1015">
        <v>58</v>
      </c>
      <c r="J1015">
        <v>46</v>
      </c>
      <c r="K1015">
        <v>46</v>
      </c>
      <c r="L1015">
        <v>0</v>
      </c>
      <c r="M1015">
        <v>2020</v>
      </c>
      <c r="N1015">
        <f>VLOOKUP(E1015, '2020D'!$A$2:$G$395, 2, FALSE)</f>
        <v>165</v>
      </c>
      <c r="O1015">
        <f>VLOOKUP(E1015, '2020D'!$A$2:$G$355, 3, FALSE)</f>
        <v>35821</v>
      </c>
      <c r="P1015">
        <f>_2020[[#This Row],[最低排名]]-_2020[[#This Row],[同分人数]]+1</f>
        <v>35657</v>
      </c>
      <c r="Q1015">
        <f>IF(O1015&gt;=开始!$B$6, 1, 0)</f>
        <v>1</v>
      </c>
      <c r="R1015">
        <f>_2020[[#This Row],[最低排名]]-开始!$B$6</f>
        <v>35821</v>
      </c>
    </row>
    <row r="1016" spans="1:18">
      <c r="A1016">
        <v>73501</v>
      </c>
      <c r="B1016" t="s">
        <v>1170</v>
      </c>
      <c r="C1016" t="str">
        <f t="shared" si="30"/>
        <v>鄂医药护</v>
      </c>
      <c r="D1016" t="str">
        <f t="shared" si="31"/>
        <v>01</v>
      </c>
      <c r="E1016" t="s">
        <v>223</v>
      </c>
      <c r="F1016">
        <v>187</v>
      </c>
      <c r="G1016">
        <v>97</v>
      </c>
      <c r="H1016">
        <v>86</v>
      </c>
      <c r="I1016">
        <v>46</v>
      </c>
      <c r="J1016">
        <v>46</v>
      </c>
      <c r="K1016">
        <v>43</v>
      </c>
      <c r="L1016">
        <v>0</v>
      </c>
      <c r="M1016">
        <v>2020</v>
      </c>
      <c r="N1016">
        <f>VLOOKUP(E1016, '2020D'!$A$2:$G$395, 2, FALSE)</f>
        <v>171</v>
      </c>
      <c r="O1016">
        <f>VLOOKUP(E1016, '2020D'!$A$2:$G$355, 3, FALSE)</f>
        <v>35116</v>
      </c>
      <c r="P1016">
        <f>_2020[[#This Row],[最低排名]]-_2020[[#This Row],[同分人数]]+1</f>
        <v>34946</v>
      </c>
      <c r="Q1016">
        <f>IF(O1016&gt;=开始!$B$6, 1, 0)</f>
        <v>1</v>
      </c>
      <c r="R1016">
        <f>_2020[[#This Row],[最低排名]]-开始!$B$6</f>
        <v>35116</v>
      </c>
    </row>
    <row r="1017" spans="1:18">
      <c r="A1017">
        <v>73601</v>
      </c>
      <c r="B1017" t="s">
        <v>1701</v>
      </c>
      <c r="C1017" t="str">
        <f t="shared" si="30"/>
        <v>江汉大学</v>
      </c>
      <c r="D1017" t="str">
        <f t="shared" si="31"/>
        <v>01</v>
      </c>
      <c r="E1017" t="s">
        <v>585</v>
      </c>
      <c r="F1017">
        <v>203</v>
      </c>
      <c r="G1017">
        <v>107</v>
      </c>
      <c r="H1017">
        <v>75</v>
      </c>
      <c r="I1017">
        <v>49</v>
      </c>
      <c r="J1017">
        <v>46</v>
      </c>
      <c r="K1017">
        <v>43</v>
      </c>
      <c r="L1017">
        <v>0</v>
      </c>
      <c r="M1017">
        <v>2020</v>
      </c>
      <c r="N1017">
        <f>VLOOKUP(E1017, '2020D'!$A$2:$G$395, 2, FALSE)</f>
        <v>175</v>
      </c>
      <c r="O1017">
        <f>VLOOKUP(E1017, '2020D'!$A$2:$G$355, 3, FALSE)</f>
        <v>33768</v>
      </c>
      <c r="P1017">
        <f>_2020[[#This Row],[最低排名]]-_2020[[#This Row],[同分人数]]+1</f>
        <v>33594</v>
      </c>
      <c r="Q1017">
        <f>IF(O1017&gt;=开始!$B$6, 1, 0)</f>
        <v>1</v>
      </c>
      <c r="R1017">
        <f>_2020[[#This Row],[最低排名]]-开始!$B$6</f>
        <v>33768</v>
      </c>
    </row>
    <row r="1018" spans="1:18">
      <c r="A1018">
        <v>73602</v>
      </c>
      <c r="B1018" t="s">
        <v>1702</v>
      </c>
      <c r="C1018" t="str">
        <f t="shared" si="30"/>
        <v>江汉大学</v>
      </c>
      <c r="D1018" t="str">
        <f t="shared" si="31"/>
        <v>02</v>
      </c>
      <c r="E1018" t="s">
        <v>228</v>
      </c>
      <c r="F1018">
        <v>193</v>
      </c>
      <c r="G1018">
        <v>98</v>
      </c>
      <c r="H1018">
        <v>69</v>
      </c>
      <c r="I1018">
        <v>64</v>
      </c>
      <c r="J1018">
        <v>58</v>
      </c>
      <c r="K1018">
        <v>55</v>
      </c>
      <c r="L1018">
        <v>0</v>
      </c>
      <c r="M1018">
        <v>2020</v>
      </c>
      <c r="N1018">
        <f>VLOOKUP(E1018, '2020D'!$A$2:$G$395, 2, FALSE)</f>
        <v>217</v>
      </c>
      <c r="O1018">
        <f>VLOOKUP(E1018, '2020D'!$A$2:$G$355, 3, FALSE)</f>
        <v>29465</v>
      </c>
      <c r="P1018">
        <f>_2020[[#This Row],[最低排名]]-_2020[[#This Row],[同分人数]]+1</f>
        <v>29249</v>
      </c>
      <c r="Q1018">
        <f>IF(O1018&gt;=开始!$B$6, 1, 0)</f>
        <v>1</v>
      </c>
      <c r="R1018">
        <f>_2020[[#This Row],[最低排名]]-开始!$B$6</f>
        <v>29465</v>
      </c>
    </row>
    <row r="1019" spans="1:18">
      <c r="A1019">
        <v>74101</v>
      </c>
      <c r="B1019" t="s">
        <v>1172</v>
      </c>
      <c r="C1019" t="str">
        <f t="shared" si="30"/>
        <v>湖南大学</v>
      </c>
      <c r="D1019" t="str">
        <f t="shared" si="31"/>
        <v>01</v>
      </c>
      <c r="E1019" t="s">
        <v>107</v>
      </c>
      <c r="F1019">
        <v>217</v>
      </c>
      <c r="G1019">
        <v>109</v>
      </c>
      <c r="H1019">
        <v>133</v>
      </c>
      <c r="I1019">
        <v>67</v>
      </c>
      <c r="J1019">
        <v>64</v>
      </c>
      <c r="K1019">
        <v>61</v>
      </c>
      <c r="L1019">
        <v>0</v>
      </c>
      <c r="M1019">
        <v>2020</v>
      </c>
      <c r="N1019">
        <f>VLOOKUP(E1019, '2020D'!$A$2:$G$395, 2, FALSE)</f>
        <v>195</v>
      </c>
      <c r="O1019">
        <f>VLOOKUP(E1019, '2020D'!$A$2:$G$355, 3, FALSE)</f>
        <v>6488</v>
      </c>
      <c r="P1019">
        <f>_2020[[#This Row],[最低排名]]-_2020[[#This Row],[同分人数]]+1</f>
        <v>6294</v>
      </c>
      <c r="Q1019">
        <f>IF(O1019&gt;=开始!$B$6, 1, 0)</f>
        <v>1</v>
      </c>
      <c r="R1019">
        <f>_2020[[#This Row],[最低排名]]-开始!$B$6</f>
        <v>6488</v>
      </c>
    </row>
    <row r="1020" spans="1:18">
      <c r="A1020">
        <v>74102</v>
      </c>
      <c r="B1020" t="s">
        <v>1173</v>
      </c>
      <c r="C1020" t="str">
        <f t="shared" si="30"/>
        <v>湖南大学</v>
      </c>
      <c r="D1020" t="str">
        <f t="shared" si="31"/>
        <v>02</v>
      </c>
      <c r="E1020" t="s">
        <v>20</v>
      </c>
      <c r="F1020">
        <v>223</v>
      </c>
      <c r="G1020">
        <v>113</v>
      </c>
      <c r="H1020">
        <v>117</v>
      </c>
      <c r="I1020">
        <v>70</v>
      </c>
      <c r="J1020">
        <v>67</v>
      </c>
      <c r="K1020">
        <v>64</v>
      </c>
      <c r="L1020">
        <v>0</v>
      </c>
      <c r="M1020">
        <v>2020</v>
      </c>
      <c r="N1020">
        <f>VLOOKUP(E1020, '2020D'!$A$2:$G$395, 2, FALSE)</f>
        <v>221</v>
      </c>
      <c r="O1020">
        <f>VLOOKUP(E1020, '2020D'!$A$2:$G$355, 3, FALSE)</f>
        <v>6709</v>
      </c>
      <c r="P1020">
        <f>_2020[[#This Row],[最低排名]]-_2020[[#This Row],[同分人数]]+1</f>
        <v>6489</v>
      </c>
      <c r="Q1020">
        <f>IF(O1020&gt;=开始!$B$6, 1, 0)</f>
        <v>1</v>
      </c>
      <c r="R1020">
        <f>_2020[[#This Row],[最低排名]]-开始!$B$6</f>
        <v>6709</v>
      </c>
    </row>
    <row r="1021" spans="1:18">
      <c r="A1021">
        <v>74103</v>
      </c>
      <c r="B1021" t="s">
        <v>1174</v>
      </c>
      <c r="C1021" t="str">
        <f t="shared" si="30"/>
        <v>湖南大学</v>
      </c>
      <c r="D1021" t="str">
        <f t="shared" si="31"/>
        <v>03</v>
      </c>
      <c r="E1021" t="s">
        <v>20</v>
      </c>
      <c r="F1021">
        <v>230</v>
      </c>
      <c r="G1021">
        <v>124</v>
      </c>
      <c r="H1021">
        <v>113</v>
      </c>
      <c r="I1021">
        <v>70</v>
      </c>
      <c r="J1021">
        <v>67</v>
      </c>
      <c r="K1021">
        <v>61</v>
      </c>
      <c r="L1021">
        <v>0</v>
      </c>
      <c r="M1021">
        <v>2020</v>
      </c>
      <c r="N1021">
        <f>VLOOKUP(E1021, '2020D'!$A$2:$G$395, 2, FALSE)</f>
        <v>221</v>
      </c>
      <c r="O1021">
        <f>VLOOKUP(E1021, '2020D'!$A$2:$G$355, 3, FALSE)</f>
        <v>6709</v>
      </c>
      <c r="P1021">
        <f>_2020[[#This Row],[最低排名]]-_2020[[#This Row],[同分人数]]+1</f>
        <v>6489</v>
      </c>
      <c r="Q1021">
        <f>IF(O1021&gt;=开始!$B$6, 1, 0)</f>
        <v>1</v>
      </c>
      <c r="R1021">
        <f>_2020[[#This Row],[最低排名]]-开始!$B$6</f>
        <v>6709</v>
      </c>
    </row>
    <row r="1022" spans="1:18">
      <c r="A1022">
        <v>74201</v>
      </c>
      <c r="B1022" t="s">
        <v>1176</v>
      </c>
      <c r="C1022" t="str">
        <f t="shared" si="30"/>
        <v>中南大学</v>
      </c>
      <c r="D1022" t="str">
        <f t="shared" si="31"/>
        <v>01</v>
      </c>
      <c r="E1022" t="s">
        <v>244</v>
      </c>
      <c r="F1022">
        <v>246</v>
      </c>
      <c r="G1022">
        <v>137</v>
      </c>
      <c r="H1022">
        <v>108</v>
      </c>
      <c r="I1022">
        <v>67</v>
      </c>
      <c r="J1022">
        <v>67</v>
      </c>
      <c r="K1022">
        <v>67</v>
      </c>
      <c r="L1022">
        <v>0</v>
      </c>
      <c r="M1022">
        <v>2020</v>
      </c>
      <c r="N1022">
        <f>VLOOKUP(E1022, '2020D'!$A$2:$G$395, 2, FALSE)</f>
        <v>146</v>
      </c>
      <c r="O1022">
        <f>VLOOKUP(E1022, '2020D'!$A$2:$G$355, 3, FALSE)</f>
        <v>4247</v>
      </c>
      <c r="P1022">
        <f>_2020[[#This Row],[最低排名]]-_2020[[#This Row],[同分人数]]+1</f>
        <v>4102</v>
      </c>
      <c r="Q1022">
        <f>IF(O1022&gt;=开始!$B$6, 1, 0)</f>
        <v>1</v>
      </c>
      <c r="R1022">
        <f>_2020[[#This Row],[最低排名]]-开始!$B$6</f>
        <v>4247</v>
      </c>
    </row>
    <row r="1023" spans="1:18">
      <c r="A1023">
        <v>74301</v>
      </c>
      <c r="B1023" t="s">
        <v>1180</v>
      </c>
      <c r="C1023" t="str">
        <f t="shared" si="30"/>
        <v>湘潭大学</v>
      </c>
      <c r="D1023" t="str">
        <f t="shared" si="31"/>
        <v>01</v>
      </c>
      <c r="E1023" t="s">
        <v>128</v>
      </c>
      <c r="F1023">
        <v>199</v>
      </c>
      <c r="G1023">
        <v>109</v>
      </c>
      <c r="H1023">
        <v>100</v>
      </c>
      <c r="I1023">
        <v>67</v>
      </c>
      <c r="J1023">
        <v>61</v>
      </c>
      <c r="K1023">
        <v>52</v>
      </c>
      <c r="L1023">
        <v>0</v>
      </c>
      <c r="M1023">
        <v>2020</v>
      </c>
      <c r="N1023">
        <f>VLOOKUP(E1023, '2020D'!$A$2:$G$395, 2, FALSE)</f>
        <v>246</v>
      </c>
      <c r="O1023">
        <f>VLOOKUP(E1023, '2020D'!$A$2:$G$355, 3, FALSE)</f>
        <v>20616</v>
      </c>
      <c r="P1023">
        <f>_2020[[#This Row],[最低排名]]-_2020[[#This Row],[同分人数]]+1</f>
        <v>20371</v>
      </c>
      <c r="Q1023">
        <f>IF(O1023&gt;=开始!$B$6, 1, 0)</f>
        <v>1</v>
      </c>
      <c r="R1023">
        <f>_2020[[#This Row],[最低排名]]-开始!$B$6</f>
        <v>20616</v>
      </c>
    </row>
    <row r="1024" spans="1:18">
      <c r="A1024">
        <v>74401</v>
      </c>
      <c r="B1024" t="s">
        <v>1181</v>
      </c>
      <c r="C1024" t="str">
        <f t="shared" si="30"/>
        <v>湖南科大</v>
      </c>
      <c r="D1024" t="str">
        <f t="shared" si="31"/>
        <v>01</v>
      </c>
      <c r="E1024" t="s">
        <v>223</v>
      </c>
      <c r="F1024">
        <v>170</v>
      </c>
      <c r="G1024">
        <v>90</v>
      </c>
      <c r="H1024">
        <v>88</v>
      </c>
      <c r="I1024">
        <v>52</v>
      </c>
      <c r="J1024">
        <v>52</v>
      </c>
      <c r="K1024">
        <v>46</v>
      </c>
      <c r="L1024">
        <v>0</v>
      </c>
      <c r="M1024">
        <v>2020</v>
      </c>
      <c r="N1024">
        <f>VLOOKUP(E1024, '2020D'!$A$2:$G$395, 2, FALSE)</f>
        <v>171</v>
      </c>
      <c r="O1024">
        <f>VLOOKUP(E1024, '2020D'!$A$2:$G$355, 3, FALSE)</f>
        <v>35116</v>
      </c>
      <c r="P1024">
        <f>_2020[[#This Row],[最低排名]]-_2020[[#This Row],[同分人数]]+1</f>
        <v>34946</v>
      </c>
      <c r="Q1024">
        <f>IF(O1024&gt;=开始!$B$6, 1, 0)</f>
        <v>1</v>
      </c>
      <c r="R1024">
        <f>_2020[[#This Row],[最低排名]]-开始!$B$6</f>
        <v>35116</v>
      </c>
    </row>
    <row r="1025" spans="1:18">
      <c r="A1025">
        <v>74402</v>
      </c>
      <c r="B1025" t="s">
        <v>1182</v>
      </c>
      <c r="C1025" t="str">
        <f t="shared" si="30"/>
        <v>湖南科大</v>
      </c>
      <c r="D1025" t="str">
        <f t="shared" si="31"/>
        <v>02</v>
      </c>
      <c r="E1025" t="s">
        <v>180</v>
      </c>
      <c r="F1025">
        <v>189</v>
      </c>
      <c r="G1025">
        <v>103</v>
      </c>
      <c r="H1025">
        <v>87</v>
      </c>
      <c r="I1025">
        <v>64</v>
      </c>
      <c r="J1025">
        <v>58</v>
      </c>
      <c r="K1025">
        <v>52</v>
      </c>
      <c r="L1025">
        <v>0</v>
      </c>
      <c r="M1025">
        <v>2020</v>
      </c>
      <c r="N1025">
        <f>VLOOKUP(E1025, '2020D'!$A$2:$G$395, 2, FALSE)</f>
        <v>203</v>
      </c>
      <c r="O1025">
        <f>VLOOKUP(E1025, '2020D'!$A$2:$G$355, 3, FALSE)</f>
        <v>27191</v>
      </c>
      <c r="P1025">
        <f>_2020[[#This Row],[最低排名]]-_2020[[#This Row],[同分人数]]+1</f>
        <v>26989</v>
      </c>
      <c r="Q1025">
        <f>IF(O1025&gt;=开始!$B$6, 1, 0)</f>
        <v>1</v>
      </c>
      <c r="R1025">
        <f>_2020[[#This Row],[最低排名]]-开始!$B$6</f>
        <v>27191</v>
      </c>
    </row>
    <row r="1026" spans="1:18">
      <c r="A1026">
        <v>74403</v>
      </c>
      <c r="B1026" t="s">
        <v>1183</v>
      </c>
      <c r="C1026" t="str">
        <f t="shared" ref="C1026:C1089" si="32">LEFT(B1026, FIND("(", B1026) - 1)</f>
        <v>湖南科大</v>
      </c>
      <c r="D1026" t="str">
        <f t="shared" ref="D1026:D1089" si="33">MID(B1026, FIND("(", B1026) + 1, FIND(")", B1026) - FIND("(", B1026) - 1)</f>
        <v>03</v>
      </c>
      <c r="E1026" t="s">
        <v>433</v>
      </c>
      <c r="F1026">
        <v>213</v>
      </c>
      <c r="G1026">
        <v>108</v>
      </c>
      <c r="H1026">
        <v>94</v>
      </c>
      <c r="I1026">
        <v>52</v>
      </c>
      <c r="J1026">
        <v>49</v>
      </c>
      <c r="K1026">
        <v>46</v>
      </c>
      <c r="L1026">
        <v>0</v>
      </c>
      <c r="M1026">
        <v>2020</v>
      </c>
      <c r="N1026">
        <f>VLOOKUP(E1026, '2020D'!$A$2:$G$395, 2, FALSE)</f>
        <v>202</v>
      </c>
      <c r="O1026">
        <f>VLOOKUP(E1026, '2020D'!$A$2:$G$355, 3, FALSE)</f>
        <v>26319</v>
      </c>
      <c r="P1026">
        <f>_2020[[#This Row],[最低排名]]-_2020[[#This Row],[同分人数]]+1</f>
        <v>26118</v>
      </c>
      <c r="Q1026">
        <f>IF(O1026&gt;=开始!$B$6, 1, 0)</f>
        <v>1</v>
      </c>
      <c r="R1026">
        <f>_2020[[#This Row],[最低排名]]-开始!$B$6</f>
        <v>26319</v>
      </c>
    </row>
    <row r="1027" spans="1:18">
      <c r="A1027">
        <v>74404</v>
      </c>
      <c r="B1027" t="s">
        <v>1184</v>
      </c>
      <c r="C1027" t="str">
        <f t="shared" si="32"/>
        <v>湖南科大</v>
      </c>
      <c r="D1027" t="str">
        <f t="shared" si="33"/>
        <v>04</v>
      </c>
      <c r="E1027" t="s">
        <v>389</v>
      </c>
      <c r="F1027">
        <v>190</v>
      </c>
      <c r="G1027">
        <v>105</v>
      </c>
      <c r="H1027">
        <v>76</v>
      </c>
      <c r="I1027">
        <v>64</v>
      </c>
      <c r="J1027">
        <v>64</v>
      </c>
      <c r="K1027">
        <v>58</v>
      </c>
      <c r="L1027">
        <v>0</v>
      </c>
      <c r="M1027">
        <v>2020</v>
      </c>
      <c r="N1027">
        <f>VLOOKUP(E1027, '2020D'!$A$2:$G$395, 2, FALSE)</f>
        <v>201</v>
      </c>
      <c r="O1027">
        <f>VLOOKUP(E1027, '2020D'!$A$2:$G$355, 3, FALSE)</f>
        <v>26776</v>
      </c>
      <c r="P1027">
        <f>_2020[[#This Row],[最低排名]]-_2020[[#This Row],[同分人数]]+1</f>
        <v>26576</v>
      </c>
      <c r="Q1027">
        <f>IF(O1027&gt;=开始!$B$6, 1, 0)</f>
        <v>1</v>
      </c>
      <c r="R1027">
        <f>_2020[[#This Row],[最低排名]]-开始!$B$6</f>
        <v>26776</v>
      </c>
    </row>
    <row r="1028" spans="1:18">
      <c r="A1028">
        <v>74405</v>
      </c>
      <c r="B1028" t="s">
        <v>1185</v>
      </c>
      <c r="C1028" t="str">
        <f t="shared" si="32"/>
        <v>湖南科大</v>
      </c>
      <c r="D1028" t="str">
        <f t="shared" si="33"/>
        <v>05</v>
      </c>
      <c r="E1028" t="s">
        <v>184</v>
      </c>
      <c r="F1028">
        <v>199</v>
      </c>
      <c r="G1028">
        <v>104</v>
      </c>
      <c r="H1028">
        <v>96</v>
      </c>
      <c r="I1028">
        <v>55</v>
      </c>
      <c r="J1028">
        <v>52</v>
      </c>
      <c r="K1028">
        <v>49</v>
      </c>
      <c r="L1028">
        <v>0</v>
      </c>
      <c r="M1028">
        <v>2020</v>
      </c>
      <c r="N1028">
        <f>VLOOKUP(E1028, '2020D'!$A$2:$G$395, 2, FALSE)</f>
        <v>212</v>
      </c>
      <c r="O1028">
        <f>VLOOKUP(E1028, '2020D'!$A$2:$G$355, 3, FALSE)</f>
        <v>26988</v>
      </c>
      <c r="P1028">
        <f>_2020[[#This Row],[最低排名]]-_2020[[#This Row],[同分人数]]+1</f>
        <v>26777</v>
      </c>
      <c r="Q1028">
        <f>IF(O1028&gt;=开始!$B$6, 1, 0)</f>
        <v>1</v>
      </c>
      <c r="R1028">
        <f>_2020[[#This Row],[最低排名]]-开始!$B$6</f>
        <v>26988</v>
      </c>
    </row>
    <row r="1029" spans="1:18">
      <c r="A1029">
        <v>74501</v>
      </c>
      <c r="B1029" t="s">
        <v>1187</v>
      </c>
      <c r="C1029" t="str">
        <f t="shared" si="32"/>
        <v>长沙理工</v>
      </c>
      <c r="D1029" t="str">
        <f t="shared" si="33"/>
        <v>01</v>
      </c>
      <c r="E1029" t="s">
        <v>217</v>
      </c>
      <c r="F1029">
        <v>205</v>
      </c>
      <c r="G1029">
        <v>104</v>
      </c>
      <c r="H1029">
        <v>95</v>
      </c>
      <c r="I1029">
        <v>64</v>
      </c>
      <c r="J1029">
        <v>58</v>
      </c>
      <c r="K1029">
        <v>52</v>
      </c>
      <c r="L1029">
        <v>0</v>
      </c>
      <c r="M1029">
        <v>2020</v>
      </c>
      <c r="N1029">
        <f>VLOOKUP(E1029, '2020D'!$A$2:$G$395, 2, FALSE)</f>
        <v>247</v>
      </c>
      <c r="O1029">
        <f>VLOOKUP(E1029, '2020D'!$A$2:$G$355, 3, FALSE)</f>
        <v>21824</v>
      </c>
      <c r="P1029">
        <f>_2020[[#This Row],[最低排名]]-_2020[[#This Row],[同分人数]]+1</f>
        <v>21578</v>
      </c>
      <c r="Q1029">
        <f>IF(O1029&gt;=开始!$B$6, 1, 0)</f>
        <v>1</v>
      </c>
      <c r="R1029">
        <f>_2020[[#This Row],[最低排名]]-开始!$B$6</f>
        <v>21824</v>
      </c>
    </row>
    <row r="1030" spans="1:18">
      <c r="A1030">
        <v>74502</v>
      </c>
      <c r="B1030" t="s">
        <v>1188</v>
      </c>
      <c r="C1030" t="str">
        <f t="shared" si="32"/>
        <v>长沙理工</v>
      </c>
      <c r="D1030" t="str">
        <f t="shared" si="33"/>
        <v>02</v>
      </c>
      <c r="E1030" t="s">
        <v>170</v>
      </c>
      <c r="F1030">
        <v>206</v>
      </c>
      <c r="G1030">
        <v>104</v>
      </c>
      <c r="H1030">
        <v>103</v>
      </c>
      <c r="I1030">
        <v>52</v>
      </c>
      <c r="J1030">
        <v>49</v>
      </c>
      <c r="K1030">
        <v>43</v>
      </c>
      <c r="L1030">
        <v>0</v>
      </c>
      <c r="M1030">
        <v>2020</v>
      </c>
      <c r="N1030">
        <f>VLOOKUP(E1030, '2020D'!$A$2:$G$395, 2, FALSE)</f>
        <v>256</v>
      </c>
      <c r="O1030">
        <f>VLOOKUP(E1030, '2020D'!$A$2:$G$355, 3, FALSE)</f>
        <v>26575</v>
      </c>
      <c r="P1030">
        <f>_2020[[#This Row],[最低排名]]-_2020[[#This Row],[同分人数]]+1</f>
        <v>26320</v>
      </c>
      <c r="Q1030">
        <f>IF(O1030&gt;=开始!$B$6, 1, 0)</f>
        <v>1</v>
      </c>
      <c r="R1030">
        <f>_2020[[#This Row],[最低排名]]-开始!$B$6</f>
        <v>26575</v>
      </c>
    </row>
    <row r="1031" spans="1:18">
      <c r="A1031">
        <v>74601</v>
      </c>
      <c r="B1031" t="s">
        <v>1189</v>
      </c>
      <c r="C1031" t="str">
        <f t="shared" si="32"/>
        <v>湖南农大</v>
      </c>
      <c r="D1031" t="str">
        <f t="shared" si="33"/>
        <v>01</v>
      </c>
      <c r="E1031" t="s">
        <v>485</v>
      </c>
      <c r="F1031">
        <v>209</v>
      </c>
      <c r="G1031">
        <v>107</v>
      </c>
      <c r="H1031">
        <v>77</v>
      </c>
      <c r="I1031">
        <v>55</v>
      </c>
      <c r="J1031">
        <v>52</v>
      </c>
      <c r="K1031">
        <v>52</v>
      </c>
      <c r="L1031">
        <v>0</v>
      </c>
      <c r="M1031">
        <v>2020</v>
      </c>
      <c r="N1031">
        <f>VLOOKUP(E1031, '2020D'!$A$2:$G$395, 2, FALSE)</f>
        <v>181</v>
      </c>
      <c r="O1031">
        <f>VLOOKUP(E1031, '2020D'!$A$2:$G$355, 3, FALSE)</f>
        <v>28220</v>
      </c>
      <c r="P1031">
        <f>_2020[[#This Row],[最低排名]]-_2020[[#This Row],[同分人数]]+1</f>
        <v>28040</v>
      </c>
      <c r="Q1031">
        <f>IF(O1031&gt;=开始!$B$6, 1, 0)</f>
        <v>1</v>
      </c>
      <c r="R1031">
        <f>_2020[[#This Row],[最低排名]]-开始!$B$6</f>
        <v>28220</v>
      </c>
    </row>
    <row r="1032" spans="1:18">
      <c r="A1032">
        <v>74602</v>
      </c>
      <c r="B1032" t="s">
        <v>1190</v>
      </c>
      <c r="C1032" t="str">
        <f t="shared" si="32"/>
        <v>湖南农大</v>
      </c>
      <c r="D1032" t="str">
        <f t="shared" si="33"/>
        <v>02</v>
      </c>
      <c r="E1032" t="s">
        <v>387</v>
      </c>
      <c r="F1032">
        <v>198</v>
      </c>
      <c r="G1032">
        <v>108</v>
      </c>
      <c r="H1032">
        <v>89</v>
      </c>
      <c r="I1032">
        <v>64</v>
      </c>
      <c r="J1032">
        <v>49</v>
      </c>
      <c r="K1032">
        <v>46</v>
      </c>
      <c r="L1032">
        <v>0</v>
      </c>
      <c r="M1032">
        <v>2020</v>
      </c>
      <c r="N1032">
        <f>VLOOKUP(E1032, '2020D'!$A$2:$G$395, 2, FALSE)</f>
        <v>204</v>
      </c>
      <c r="O1032">
        <f>VLOOKUP(E1032, '2020D'!$A$2:$G$355, 3, FALSE)</f>
        <v>28039</v>
      </c>
      <c r="P1032">
        <f>_2020[[#This Row],[最低排名]]-_2020[[#This Row],[同分人数]]+1</f>
        <v>27836</v>
      </c>
      <c r="Q1032">
        <f>IF(O1032&gt;=开始!$B$6, 1, 0)</f>
        <v>1</v>
      </c>
      <c r="R1032">
        <f>_2020[[#This Row],[最低排名]]-开始!$B$6</f>
        <v>28039</v>
      </c>
    </row>
    <row r="1033" spans="1:18">
      <c r="A1033">
        <v>74701</v>
      </c>
      <c r="B1033" t="s">
        <v>1191</v>
      </c>
      <c r="C1033" t="str">
        <f t="shared" si="32"/>
        <v>湖南中医</v>
      </c>
      <c r="D1033" t="str">
        <f t="shared" si="33"/>
        <v>01</v>
      </c>
      <c r="E1033" t="s">
        <v>546</v>
      </c>
      <c r="F1033">
        <v>200</v>
      </c>
      <c r="G1033">
        <v>102</v>
      </c>
      <c r="H1033">
        <v>102</v>
      </c>
      <c r="I1033">
        <v>67</v>
      </c>
      <c r="J1033">
        <v>61</v>
      </c>
      <c r="K1033">
        <v>58</v>
      </c>
      <c r="L1033">
        <v>0</v>
      </c>
      <c r="M1033">
        <v>2020</v>
      </c>
      <c r="N1033">
        <f>VLOOKUP(E1033, '2020D'!$A$2:$G$395, 2, FALSE)</f>
        <v>251</v>
      </c>
      <c r="O1033">
        <f>VLOOKUP(E1033, '2020D'!$A$2:$G$355, 3, FALSE)</f>
        <v>18373</v>
      </c>
      <c r="P1033">
        <f>_2020[[#This Row],[最低排名]]-_2020[[#This Row],[同分人数]]+1</f>
        <v>18123</v>
      </c>
      <c r="Q1033">
        <f>IF(O1033&gt;=开始!$B$6, 1, 0)</f>
        <v>1</v>
      </c>
      <c r="R1033">
        <f>_2020[[#This Row],[最低排名]]-开始!$B$6</f>
        <v>18373</v>
      </c>
    </row>
    <row r="1034" spans="1:18">
      <c r="A1034">
        <v>74702</v>
      </c>
      <c r="B1034" t="s">
        <v>1192</v>
      </c>
      <c r="C1034" t="str">
        <f t="shared" si="32"/>
        <v>湖南中医</v>
      </c>
      <c r="D1034" t="str">
        <f t="shared" si="33"/>
        <v>02</v>
      </c>
      <c r="E1034" t="s">
        <v>175</v>
      </c>
      <c r="F1034">
        <v>205</v>
      </c>
      <c r="G1034">
        <v>104</v>
      </c>
      <c r="H1034">
        <v>100</v>
      </c>
      <c r="I1034">
        <v>58</v>
      </c>
      <c r="J1034">
        <v>52</v>
      </c>
      <c r="K1034">
        <v>49</v>
      </c>
      <c r="L1034">
        <v>0</v>
      </c>
      <c r="M1034">
        <v>2020</v>
      </c>
      <c r="N1034">
        <f>VLOOKUP(E1034, '2020D'!$A$2:$G$395, 2, FALSE)</f>
        <v>226</v>
      </c>
      <c r="O1034">
        <f>VLOOKUP(E1034, '2020D'!$A$2:$G$355, 3, FALSE)</f>
        <v>24090</v>
      </c>
      <c r="P1034">
        <f>_2020[[#This Row],[最低排名]]-_2020[[#This Row],[同分人数]]+1</f>
        <v>23865</v>
      </c>
      <c r="Q1034">
        <f>IF(O1034&gt;=开始!$B$6, 1, 0)</f>
        <v>1</v>
      </c>
      <c r="R1034">
        <f>_2020[[#This Row],[最低排名]]-开始!$B$6</f>
        <v>24090</v>
      </c>
    </row>
    <row r="1035" spans="1:18">
      <c r="A1035">
        <v>74703</v>
      </c>
      <c r="B1035" t="s">
        <v>1193</v>
      </c>
      <c r="C1035" t="str">
        <f t="shared" si="32"/>
        <v>湖南中医</v>
      </c>
      <c r="D1035" t="str">
        <f t="shared" si="33"/>
        <v>03</v>
      </c>
      <c r="E1035" t="s">
        <v>92</v>
      </c>
      <c r="F1035">
        <v>203</v>
      </c>
      <c r="G1035">
        <v>104</v>
      </c>
      <c r="H1035">
        <v>111</v>
      </c>
      <c r="I1035">
        <v>64</v>
      </c>
      <c r="J1035">
        <v>52</v>
      </c>
      <c r="K1035">
        <v>52</v>
      </c>
      <c r="L1035">
        <v>0</v>
      </c>
      <c r="M1035">
        <v>2020</v>
      </c>
      <c r="N1035">
        <f>VLOOKUP(E1035, '2020D'!$A$2:$G$395, 2, FALSE)</f>
        <v>236</v>
      </c>
      <c r="O1035">
        <f>VLOOKUP(E1035, '2020D'!$A$2:$G$355, 3, FALSE)</f>
        <v>19873</v>
      </c>
      <c r="P1035">
        <f>_2020[[#This Row],[最低排名]]-_2020[[#This Row],[同分人数]]+1</f>
        <v>19638</v>
      </c>
      <c r="Q1035">
        <f>IF(O1035&gt;=开始!$B$6, 1, 0)</f>
        <v>1</v>
      </c>
      <c r="R1035">
        <f>_2020[[#This Row],[最低排名]]-开始!$B$6</f>
        <v>19873</v>
      </c>
    </row>
    <row r="1036" spans="1:18">
      <c r="A1036">
        <v>74801</v>
      </c>
      <c r="B1036" t="s">
        <v>1194</v>
      </c>
      <c r="C1036" t="str">
        <f t="shared" si="32"/>
        <v>湖南师大</v>
      </c>
      <c r="D1036" t="str">
        <f t="shared" si="33"/>
        <v>01</v>
      </c>
      <c r="E1036" t="s">
        <v>132</v>
      </c>
      <c r="F1036">
        <v>212</v>
      </c>
      <c r="G1036">
        <v>108</v>
      </c>
      <c r="H1036">
        <v>114</v>
      </c>
      <c r="I1036">
        <v>64</v>
      </c>
      <c r="J1036">
        <v>61</v>
      </c>
      <c r="K1036">
        <v>61</v>
      </c>
      <c r="L1036">
        <v>0</v>
      </c>
      <c r="M1036">
        <v>2020</v>
      </c>
      <c r="N1036">
        <f>VLOOKUP(E1036, '2020D'!$A$2:$G$395, 2, FALSE)</f>
        <v>209</v>
      </c>
      <c r="O1036">
        <f>VLOOKUP(E1036, '2020D'!$A$2:$G$355, 3, FALSE)</f>
        <v>12824</v>
      </c>
      <c r="P1036">
        <f>_2020[[#This Row],[最低排名]]-_2020[[#This Row],[同分人数]]+1</f>
        <v>12616</v>
      </c>
      <c r="Q1036">
        <f>IF(O1036&gt;=开始!$B$6, 1, 0)</f>
        <v>1</v>
      </c>
      <c r="R1036">
        <f>_2020[[#This Row],[最低排名]]-开始!$B$6</f>
        <v>12824</v>
      </c>
    </row>
    <row r="1037" spans="1:18">
      <c r="A1037">
        <v>74802</v>
      </c>
      <c r="B1037" t="s">
        <v>1195</v>
      </c>
      <c r="C1037" t="str">
        <f t="shared" si="32"/>
        <v>湖南师大</v>
      </c>
      <c r="D1037" t="str">
        <f t="shared" si="33"/>
        <v>02</v>
      </c>
      <c r="E1037" t="s">
        <v>136</v>
      </c>
      <c r="F1037">
        <v>211</v>
      </c>
      <c r="G1037">
        <v>106</v>
      </c>
      <c r="H1037">
        <v>120</v>
      </c>
      <c r="I1037">
        <v>61</v>
      </c>
      <c r="J1037">
        <v>61</v>
      </c>
      <c r="K1037">
        <v>58</v>
      </c>
      <c r="L1037">
        <v>0</v>
      </c>
      <c r="M1037">
        <v>2020</v>
      </c>
      <c r="N1037">
        <f>VLOOKUP(E1037, '2020D'!$A$2:$G$395, 2, FALSE)</f>
        <v>240</v>
      </c>
      <c r="O1037">
        <f>VLOOKUP(E1037, '2020D'!$A$2:$G$355, 3, FALSE)</f>
        <v>13064</v>
      </c>
      <c r="P1037">
        <f>_2020[[#This Row],[最低排名]]-_2020[[#This Row],[同分人数]]+1</f>
        <v>12825</v>
      </c>
      <c r="Q1037">
        <f>IF(O1037&gt;=开始!$B$6, 1, 0)</f>
        <v>1</v>
      </c>
      <c r="R1037">
        <f>_2020[[#This Row],[最低排名]]-开始!$B$6</f>
        <v>13064</v>
      </c>
    </row>
    <row r="1038" spans="1:18">
      <c r="A1038">
        <v>74803</v>
      </c>
      <c r="B1038" t="s">
        <v>1196</v>
      </c>
      <c r="C1038" t="str">
        <f t="shared" si="32"/>
        <v>湖南师大</v>
      </c>
      <c r="D1038" t="str">
        <f t="shared" si="33"/>
        <v>03</v>
      </c>
      <c r="E1038" t="s">
        <v>138</v>
      </c>
      <c r="F1038">
        <v>213</v>
      </c>
      <c r="G1038">
        <v>116</v>
      </c>
      <c r="H1038">
        <v>113</v>
      </c>
      <c r="I1038">
        <v>67</v>
      </c>
      <c r="J1038">
        <v>64</v>
      </c>
      <c r="K1038">
        <v>58</v>
      </c>
      <c r="L1038">
        <v>0</v>
      </c>
      <c r="M1038">
        <v>2020</v>
      </c>
      <c r="N1038">
        <f>VLOOKUP(E1038, '2020D'!$A$2:$G$395, 2, FALSE)</f>
        <v>224</v>
      </c>
      <c r="O1038">
        <f>VLOOKUP(E1038, '2020D'!$A$2:$G$355, 3, FALSE)</f>
        <v>12178</v>
      </c>
      <c r="P1038">
        <f>_2020[[#This Row],[最低排名]]-_2020[[#This Row],[同分人数]]+1</f>
        <v>11955</v>
      </c>
      <c r="Q1038">
        <f>IF(O1038&gt;=开始!$B$6, 1, 0)</f>
        <v>1</v>
      </c>
      <c r="R1038">
        <f>_2020[[#This Row],[最低排名]]-开始!$B$6</f>
        <v>12178</v>
      </c>
    </row>
    <row r="1039" spans="1:18">
      <c r="A1039">
        <v>74804</v>
      </c>
      <c r="B1039" t="s">
        <v>1835</v>
      </c>
      <c r="C1039" t="str">
        <f t="shared" si="32"/>
        <v>湖南师大</v>
      </c>
      <c r="D1039" t="str">
        <f t="shared" si="33"/>
        <v>04</v>
      </c>
      <c r="E1039" t="s">
        <v>195</v>
      </c>
      <c r="F1039">
        <v>210</v>
      </c>
      <c r="G1039">
        <v>116</v>
      </c>
      <c r="H1039">
        <v>111</v>
      </c>
      <c r="I1039">
        <v>67</v>
      </c>
      <c r="J1039">
        <v>64</v>
      </c>
      <c r="K1039">
        <v>58</v>
      </c>
      <c r="L1039">
        <v>0</v>
      </c>
      <c r="M1039">
        <v>2020</v>
      </c>
      <c r="N1039">
        <f>VLOOKUP(E1039, '2020D'!$A$2:$G$395, 2, FALSE)</f>
        <v>199</v>
      </c>
      <c r="O1039">
        <f>VLOOKUP(E1039, '2020D'!$A$2:$G$355, 3, FALSE)</f>
        <v>13263</v>
      </c>
      <c r="P1039">
        <f>_2020[[#This Row],[最低排名]]-_2020[[#This Row],[同分人数]]+1</f>
        <v>13065</v>
      </c>
      <c r="Q1039">
        <f>IF(O1039&gt;=开始!$B$6, 1, 0)</f>
        <v>1</v>
      </c>
      <c r="R1039">
        <f>_2020[[#This Row],[最低排名]]-开始!$B$6</f>
        <v>13263</v>
      </c>
    </row>
    <row r="1040" spans="1:18">
      <c r="A1040">
        <v>74805</v>
      </c>
      <c r="B1040" t="s">
        <v>1836</v>
      </c>
      <c r="C1040" t="str">
        <f t="shared" si="32"/>
        <v>湖南师大</v>
      </c>
      <c r="D1040" t="str">
        <f t="shared" si="33"/>
        <v>05</v>
      </c>
      <c r="E1040" t="s">
        <v>138</v>
      </c>
      <c r="F1040">
        <v>213</v>
      </c>
      <c r="G1040">
        <v>108</v>
      </c>
      <c r="H1040">
        <v>107</v>
      </c>
      <c r="I1040">
        <v>67</v>
      </c>
      <c r="J1040">
        <v>64</v>
      </c>
      <c r="K1040">
        <v>64</v>
      </c>
      <c r="L1040">
        <v>0</v>
      </c>
      <c r="M1040">
        <v>2020</v>
      </c>
      <c r="N1040">
        <f>VLOOKUP(E1040, '2020D'!$A$2:$G$395, 2, FALSE)</f>
        <v>224</v>
      </c>
      <c r="O1040">
        <f>VLOOKUP(E1040, '2020D'!$A$2:$G$355, 3, FALSE)</f>
        <v>12178</v>
      </c>
      <c r="P1040">
        <f>_2020[[#This Row],[最低排名]]-_2020[[#This Row],[同分人数]]+1</f>
        <v>11955</v>
      </c>
      <c r="Q1040">
        <f>IF(O1040&gt;=开始!$B$6, 1, 0)</f>
        <v>1</v>
      </c>
      <c r="R1040">
        <f>_2020[[#This Row],[最低排名]]-开始!$B$6</f>
        <v>12178</v>
      </c>
    </row>
    <row r="1041" spans="1:18">
      <c r="A1041">
        <v>74806</v>
      </c>
      <c r="B1041" t="s">
        <v>1837</v>
      </c>
      <c r="C1041" t="str">
        <f t="shared" si="32"/>
        <v>湖南师大</v>
      </c>
      <c r="D1041" t="str">
        <f t="shared" si="33"/>
        <v>06</v>
      </c>
      <c r="E1041" t="s">
        <v>518</v>
      </c>
      <c r="F1041">
        <v>212</v>
      </c>
      <c r="G1041">
        <v>109</v>
      </c>
      <c r="H1041">
        <v>125</v>
      </c>
      <c r="I1041">
        <v>64</v>
      </c>
      <c r="J1041">
        <v>61</v>
      </c>
      <c r="K1041">
        <v>52</v>
      </c>
      <c r="L1041">
        <v>0</v>
      </c>
      <c r="M1041">
        <v>2020</v>
      </c>
      <c r="N1041">
        <f>VLOOKUP(E1041, '2020D'!$A$2:$G$395, 2, FALSE)</f>
        <v>220</v>
      </c>
      <c r="O1041">
        <f>VLOOKUP(E1041, '2020D'!$A$2:$G$355, 3, FALSE)</f>
        <v>12398</v>
      </c>
      <c r="P1041">
        <f>_2020[[#This Row],[最低排名]]-_2020[[#This Row],[同分人数]]+1</f>
        <v>12179</v>
      </c>
      <c r="Q1041">
        <f>IF(O1041&gt;=开始!$B$6, 1, 0)</f>
        <v>1</v>
      </c>
      <c r="R1041">
        <f>_2020[[#This Row],[最低排名]]-开始!$B$6</f>
        <v>12398</v>
      </c>
    </row>
    <row r="1042" spans="1:18">
      <c r="A1042">
        <v>74807</v>
      </c>
      <c r="B1042" t="s">
        <v>1838</v>
      </c>
      <c r="C1042" t="str">
        <f t="shared" si="32"/>
        <v>湖南师大</v>
      </c>
      <c r="D1042" t="str">
        <f t="shared" si="33"/>
        <v>07</v>
      </c>
      <c r="E1042" t="s">
        <v>138</v>
      </c>
      <c r="F1042">
        <v>212</v>
      </c>
      <c r="G1042">
        <v>111</v>
      </c>
      <c r="H1042">
        <v>108</v>
      </c>
      <c r="I1042">
        <v>70</v>
      </c>
      <c r="J1042">
        <v>67</v>
      </c>
      <c r="K1042">
        <v>58</v>
      </c>
      <c r="L1042">
        <v>0</v>
      </c>
      <c r="M1042">
        <v>2020</v>
      </c>
      <c r="N1042">
        <f>VLOOKUP(E1042, '2020D'!$A$2:$G$395, 2, FALSE)</f>
        <v>224</v>
      </c>
      <c r="O1042">
        <f>VLOOKUP(E1042, '2020D'!$A$2:$G$355, 3, FALSE)</f>
        <v>12178</v>
      </c>
      <c r="P1042">
        <f>_2020[[#This Row],[最低排名]]-_2020[[#This Row],[同分人数]]+1</f>
        <v>11955</v>
      </c>
      <c r="Q1042">
        <f>IF(O1042&gt;=开始!$B$6, 1, 0)</f>
        <v>1</v>
      </c>
      <c r="R1042">
        <f>_2020[[#This Row],[最低排名]]-开始!$B$6</f>
        <v>12178</v>
      </c>
    </row>
    <row r="1043" spans="1:18">
      <c r="A1043">
        <v>74901</v>
      </c>
      <c r="B1043" t="s">
        <v>1197</v>
      </c>
      <c r="C1043" t="str">
        <f t="shared" si="32"/>
        <v>湖南理工</v>
      </c>
      <c r="D1043" t="str">
        <f t="shared" si="33"/>
        <v>01</v>
      </c>
      <c r="E1043" t="s">
        <v>419</v>
      </c>
      <c r="F1043">
        <v>204</v>
      </c>
      <c r="G1043">
        <v>104</v>
      </c>
      <c r="H1043">
        <v>89</v>
      </c>
      <c r="I1043">
        <v>52</v>
      </c>
      <c r="J1043">
        <v>46</v>
      </c>
      <c r="K1043">
        <v>43</v>
      </c>
      <c r="L1043">
        <v>0</v>
      </c>
      <c r="M1043">
        <v>2020</v>
      </c>
      <c r="N1043">
        <f>VLOOKUP(E1043, '2020D'!$A$2:$G$395, 2, FALSE)</f>
        <v>200</v>
      </c>
      <c r="O1043">
        <f>VLOOKUP(E1043, '2020D'!$A$2:$G$355, 3, FALSE)</f>
        <v>30520</v>
      </c>
      <c r="P1043">
        <f>_2020[[#This Row],[最低排名]]-_2020[[#This Row],[同分人数]]+1</f>
        <v>30321</v>
      </c>
      <c r="Q1043">
        <f>IF(O1043&gt;=开始!$B$6, 1, 0)</f>
        <v>1</v>
      </c>
      <c r="R1043">
        <f>_2020[[#This Row],[最低排名]]-开始!$B$6</f>
        <v>30520</v>
      </c>
    </row>
    <row r="1044" spans="1:18">
      <c r="A1044">
        <v>74902</v>
      </c>
      <c r="B1044" t="s">
        <v>1198</v>
      </c>
      <c r="C1044" t="str">
        <f t="shared" si="32"/>
        <v>湖南理工</v>
      </c>
      <c r="D1044" t="str">
        <f t="shared" si="33"/>
        <v>02</v>
      </c>
      <c r="E1044" t="s">
        <v>528</v>
      </c>
      <c r="F1044">
        <v>184</v>
      </c>
      <c r="G1044">
        <v>94</v>
      </c>
      <c r="H1044">
        <v>88</v>
      </c>
      <c r="I1044">
        <v>58</v>
      </c>
      <c r="J1044">
        <v>58</v>
      </c>
      <c r="K1044">
        <v>52</v>
      </c>
      <c r="L1044">
        <v>0</v>
      </c>
      <c r="M1044">
        <v>2020</v>
      </c>
      <c r="N1044">
        <f>VLOOKUP(E1044, '2020D'!$A$2:$G$395, 2, FALSE)</f>
        <v>206</v>
      </c>
      <c r="O1044">
        <f>VLOOKUP(E1044, '2020D'!$A$2:$G$355, 3, FALSE)</f>
        <v>29248</v>
      </c>
      <c r="P1044">
        <f>_2020[[#This Row],[最低排名]]-_2020[[#This Row],[同分人数]]+1</f>
        <v>29043</v>
      </c>
      <c r="Q1044">
        <f>IF(O1044&gt;=开始!$B$6, 1, 0)</f>
        <v>1</v>
      </c>
      <c r="R1044">
        <f>_2020[[#This Row],[最低排名]]-开始!$B$6</f>
        <v>29248</v>
      </c>
    </row>
    <row r="1045" spans="1:18">
      <c r="A1045">
        <v>74903</v>
      </c>
      <c r="B1045" t="s">
        <v>1199</v>
      </c>
      <c r="C1045" t="str">
        <f t="shared" si="32"/>
        <v>湖南理工</v>
      </c>
      <c r="D1045" t="str">
        <f t="shared" si="33"/>
        <v>03</v>
      </c>
      <c r="E1045" t="s">
        <v>405</v>
      </c>
      <c r="F1045">
        <v>195</v>
      </c>
      <c r="G1045">
        <v>101</v>
      </c>
      <c r="H1045">
        <v>52</v>
      </c>
      <c r="I1045">
        <v>64</v>
      </c>
      <c r="J1045">
        <v>61</v>
      </c>
      <c r="K1045">
        <v>55</v>
      </c>
      <c r="L1045">
        <v>0</v>
      </c>
      <c r="M1045">
        <v>2020</v>
      </c>
      <c r="N1045">
        <f>VLOOKUP(E1045, '2020D'!$A$2:$G$395, 2, FALSE)</f>
        <v>192</v>
      </c>
      <c r="O1045">
        <f>VLOOKUP(E1045, '2020D'!$A$2:$G$355, 3, FALSE)</f>
        <v>31801</v>
      </c>
      <c r="P1045">
        <f>_2020[[#This Row],[最低排名]]-_2020[[#This Row],[同分人数]]+1</f>
        <v>31610</v>
      </c>
      <c r="Q1045">
        <f>IF(O1045&gt;=开始!$B$6, 1, 0)</f>
        <v>1</v>
      </c>
      <c r="R1045">
        <f>_2020[[#This Row],[最低排名]]-开始!$B$6</f>
        <v>31801</v>
      </c>
    </row>
    <row r="1046" spans="1:18">
      <c r="A1046">
        <v>74904</v>
      </c>
      <c r="B1046" t="s">
        <v>1839</v>
      </c>
      <c r="C1046" t="str">
        <f t="shared" si="32"/>
        <v>湖南理工</v>
      </c>
      <c r="D1046" t="str">
        <f t="shared" si="33"/>
        <v>04</v>
      </c>
      <c r="E1046" t="s">
        <v>366</v>
      </c>
      <c r="F1046">
        <v>173</v>
      </c>
      <c r="G1046">
        <v>88</v>
      </c>
      <c r="H1046">
        <v>84</v>
      </c>
      <c r="I1046">
        <v>61</v>
      </c>
      <c r="J1046">
        <v>46</v>
      </c>
      <c r="K1046">
        <v>43</v>
      </c>
      <c r="L1046">
        <v>0</v>
      </c>
      <c r="M1046">
        <v>2020</v>
      </c>
      <c r="N1046">
        <f>VLOOKUP(E1046, '2020D'!$A$2:$G$395, 2, FALSE)</f>
        <v>171</v>
      </c>
      <c r="O1046">
        <f>VLOOKUP(E1046, '2020D'!$A$2:$G$355, 3, FALSE)</f>
        <v>35287</v>
      </c>
      <c r="P1046">
        <f>_2020[[#This Row],[最低排名]]-_2020[[#This Row],[同分人数]]+1</f>
        <v>35117</v>
      </c>
      <c r="Q1046">
        <f>IF(O1046&gt;=开始!$B$6, 1, 0)</f>
        <v>1</v>
      </c>
      <c r="R1046">
        <f>_2020[[#This Row],[最低排名]]-开始!$B$6</f>
        <v>35287</v>
      </c>
    </row>
    <row r="1047" spans="1:18">
      <c r="A1047">
        <v>74905</v>
      </c>
      <c r="B1047" t="s">
        <v>1840</v>
      </c>
      <c r="C1047" t="str">
        <f t="shared" si="32"/>
        <v>湖南理工</v>
      </c>
      <c r="D1047" t="str">
        <f t="shared" si="33"/>
        <v>05</v>
      </c>
      <c r="E1047" t="s">
        <v>228</v>
      </c>
      <c r="F1047">
        <v>198</v>
      </c>
      <c r="G1047">
        <v>106</v>
      </c>
      <c r="H1047">
        <v>76</v>
      </c>
      <c r="I1047">
        <v>64</v>
      </c>
      <c r="J1047">
        <v>58</v>
      </c>
      <c r="K1047">
        <v>43</v>
      </c>
      <c r="L1047">
        <v>0</v>
      </c>
      <c r="M1047">
        <v>2020</v>
      </c>
      <c r="N1047">
        <f>VLOOKUP(E1047, '2020D'!$A$2:$G$395, 2, FALSE)</f>
        <v>217</v>
      </c>
      <c r="O1047">
        <f>VLOOKUP(E1047, '2020D'!$A$2:$G$355, 3, FALSE)</f>
        <v>29465</v>
      </c>
      <c r="P1047">
        <f>_2020[[#This Row],[最低排名]]-_2020[[#This Row],[同分人数]]+1</f>
        <v>29249</v>
      </c>
      <c r="Q1047">
        <f>IF(O1047&gt;=开始!$B$6, 1, 0)</f>
        <v>1</v>
      </c>
      <c r="R1047">
        <f>_2020[[#This Row],[最低排名]]-开始!$B$6</f>
        <v>29465</v>
      </c>
    </row>
    <row r="1048" spans="1:18">
      <c r="A1048">
        <v>74906</v>
      </c>
      <c r="B1048" t="s">
        <v>1841</v>
      </c>
      <c r="C1048" t="str">
        <f t="shared" si="32"/>
        <v>湖南理工</v>
      </c>
      <c r="D1048" t="str">
        <f t="shared" si="33"/>
        <v>06</v>
      </c>
      <c r="E1048" t="s">
        <v>440</v>
      </c>
      <c r="F1048">
        <v>184</v>
      </c>
      <c r="G1048">
        <v>96</v>
      </c>
      <c r="H1048">
        <v>94</v>
      </c>
      <c r="I1048">
        <v>58</v>
      </c>
      <c r="J1048">
        <v>52</v>
      </c>
      <c r="K1048">
        <v>49</v>
      </c>
      <c r="L1048">
        <v>0</v>
      </c>
      <c r="M1048">
        <v>2020</v>
      </c>
      <c r="N1048">
        <f>VLOOKUP(E1048, '2020D'!$A$2:$G$395, 2, FALSE)</f>
        <v>217</v>
      </c>
      <c r="O1048">
        <f>VLOOKUP(E1048, '2020D'!$A$2:$G$355, 3, FALSE)</f>
        <v>29881</v>
      </c>
      <c r="P1048">
        <f>_2020[[#This Row],[最低排名]]-_2020[[#This Row],[同分人数]]+1</f>
        <v>29665</v>
      </c>
      <c r="Q1048">
        <f>IF(O1048&gt;=开始!$B$6, 1, 0)</f>
        <v>1</v>
      </c>
      <c r="R1048">
        <f>_2020[[#This Row],[最低排名]]-开始!$B$6</f>
        <v>29881</v>
      </c>
    </row>
    <row r="1049" spans="1:18">
      <c r="A1049">
        <v>75001</v>
      </c>
      <c r="B1049" t="s">
        <v>1200</v>
      </c>
      <c r="C1049" t="str">
        <f t="shared" si="32"/>
        <v>湘南学院</v>
      </c>
      <c r="D1049" t="str">
        <f t="shared" si="33"/>
        <v>01</v>
      </c>
      <c r="E1049" t="s">
        <v>50</v>
      </c>
      <c r="F1049">
        <v>189</v>
      </c>
      <c r="G1049">
        <v>95</v>
      </c>
      <c r="H1049">
        <v>95</v>
      </c>
      <c r="I1049">
        <v>52</v>
      </c>
      <c r="J1049">
        <v>49</v>
      </c>
      <c r="K1049">
        <v>46</v>
      </c>
      <c r="L1049">
        <v>0</v>
      </c>
      <c r="M1049">
        <v>2020</v>
      </c>
      <c r="N1049">
        <f>VLOOKUP(E1049, '2020D'!$A$2:$G$395, 2, FALSE)</f>
        <v>179</v>
      </c>
      <c r="O1049">
        <f>VLOOKUP(E1049, '2020D'!$A$2:$G$355, 3, FALSE)</f>
        <v>31075</v>
      </c>
      <c r="P1049">
        <f>_2020[[#This Row],[最低排名]]-_2020[[#This Row],[同分人数]]+1</f>
        <v>30897</v>
      </c>
      <c r="Q1049">
        <f>IF(O1049&gt;=开始!$B$6, 1, 0)</f>
        <v>1</v>
      </c>
      <c r="R1049">
        <f>_2020[[#This Row],[最低排名]]-开始!$B$6</f>
        <v>31075</v>
      </c>
    </row>
    <row r="1050" spans="1:18">
      <c r="A1050">
        <v>75002</v>
      </c>
      <c r="B1050" t="s">
        <v>1201</v>
      </c>
      <c r="C1050" t="str">
        <f t="shared" si="32"/>
        <v>湘南学院</v>
      </c>
      <c r="D1050" t="str">
        <f t="shared" si="33"/>
        <v>02</v>
      </c>
      <c r="E1050" t="s">
        <v>1629</v>
      </c>
      <c r="M1050">
        <v>2020</v>
      </c>
      <c r="N1050" t="e">
        <f>VLOOKUP(E1050, '2020D'!$A$2:$G$395, 2, FALSE)</f>
        <v>#N/A</v>
      </c>
      <c r="O1050" t="e">
        <f>VLOOKUP(E1050, '2020D'!$A$2:$G$355, 3, FALSE)</f>
        <v>#N/A</v>
      </c>
      <c r="P1050" t="e">
        <f>_2020[[#This Row],[最低排名]]-_2020[[#This Row],[同分人数]]+1</f>
        <v>#N/A</v>
      </c>
      <c r="Q1050" t="e">
        <f>IF(O1050&gt;=开始!$B$6, 1, 0)</f>
        <v>#N/A</v>
      </c>
      <c r="R1050" t="e">
        <f>_2020[[#This Row],[最低排名]]-开始!$B$6</f>
        <v>#N/A</v>
      </c>
    </row>
    <row r="1051" spans="1:18">
      <c r="A1051">
        <v>75003</v>
      </c>
      <c r="B1051" t="s">
        <v>1202</v>
      </c>
      <c r="C1051" t="str">
        <f t="shared" si="32"/>
        <v>湘南学院</v>
      </c>
      <c r="D1051" t="str">
        <f t="shared" si="33"/>
        <v>03</v>
      </c>
      <c r="E1051" t="s">
        <v>232</v>
      </c>
      <c r="F1051">
        <v>182</v>
      </c>
      <c r="G1051">
        <v>100</v>
      </c>
      <c r="H1051">
        <v>82</v>
      </c>
      <c r="I1051">
        <v>64</v>
      </c>
      <c r="J1051">
        <v>61</v>
      </c>
      <c r="K1051">
        <v>49</v>
      </c>
      <c r="L1051">
        <v>0</v>
      </c>
      <c r="M1051">
        <v>2020</v>
      </c>
      <c r="N1051">
        <f>VLOOKUP(E1051, '2020D'!$A$2:$G$395, 2, FALSE)</f>
        <v>199</v>
      </c>
      <c r="O1051">
        <f>VLOOKUP(E1051, '2020D'!$A$2:$G$355, 3, FALSE)</f>
        <v>29664</v>
      </c>
      <c r="P1051">
        <f>_2020[[#This Row],[最低排名]]-_2020[[#This Row],[同分人数]]+1</f>
        <v>29466</v>
      </c>
      <c r="Q1051">
        <f>IF(O1051&gt;=开始!$B$6, 1, 0)</f>
        <v>1</v>
      </c>
      <c r="R1051">
        <f>_2020[[#This Row],[最低排名]]-开始!$B$6</f>
        <v>29664</v>
      </c>
    </row>
    <row r="1052" spans="1:18">
      <c r="A1052">
        <v>75101</v>
      </c>
      <c r="B1052" t="s">
        <v>1203</v>
      </c>
      <c r="C1052" t="str">
        <f t="shared" si="32"/>
        <v>衡阳师范</v>
      </c>
      <c r="D1052" t="str">
        <f t="shared" si="33"/>
        <v>01</v>
      </c>
      <c r="E1052" t="s">
        <v>387</v>
      </c>
      <c r="F1052">
        <v>195</v>
      </c>
      <c r="G1052">
        <v>99</v>
      </c>
      <c r="H1052">
        <v>98</v>
      </c>
      <c r="I1052">
        <v>61</v>
      </c>
      <c r="J1052">
        <v>49</v>
      </c>
      <c r="K1052">
        <v>43</v>
      </c>
      <c r="L1052">
        <v>0</v>
      </c>
      <c r="M1052">
        <v>2020</v>
      </c>
      <c r="N1052">
        <f>VLOOKUP(E1052, '2020D'!$A$2:$G$395, 2, FALSE)</f>
        <v>204</v>
      </c>
      <c r="O1052">
        <f>VLOOKUP(E1052, '2020D'!$A$2:$G$355, 3, FALSE)</f>
        <v>28039</v>
      </c>
      <c r="P1052">
        <f>_2020[[#This Row],[最低排名]]-_2020[[#This Row],[同分人数]]+1</f>
        <v>27836</v>
      </c>
      <c r="Q1052">
        <f>IF(O1052&gt;=开始!$B$6, 1, 0)</f>
        <v>1</v>
      </c>
      <c r="R1052">
        <f>_2020[[#This Row],[最低排名]]-开始!$B$6</f>
        <v>28039</v>
      </c>
    </row>
    <row r="1053" spans="1:18">
      <c r="A1053">
        <v>75102</v>
      </c>
      <c r="B1053" t="s">
        <v>1204</v>
      </c>
      <c r="C1053" t="str">
        <f t="shared" si="32"/>
        <v>衡阳师范</v>
      </c>
      <c r="D1053" t="str">
        <f t="shared" si="33"/>
        <v>02</v>
      </c>
      <c r="E1053" t="s">
        <v>1542</v>
      </c>
      <c r="F1053">
        <v>186</v>
      </c>
      <c r="G1053">
        <v>108</v>
      </c>
      <c r="H1053">
        <v>68</v>
      </c>
      <c r="I1053">
        <v>52</v>
      </c>
      <c r="J1053">
        <v>49</v>
      </c>
      <c r="K1053">
        <v>46</v>
      </c>
      <c r="L1053">
        <v>0</v>
      </c>
      <c r="M1053">
        <v>2020</v>
      </c>
      <c r="N1053">
        <f>VLOOKUP(E1053, '2020D'!$A$2:$G$395, 2, FALSE)</f>
        <v>135</v>
      </c>
      <c r="O1053">
        <f>VLOOKUP(E1053, '2020D'!$A$2:$G$355, 3, FALSE)</f>
        <v>36290</v>
      </c>
      <c r="P1053">
        <f>_2020[[#This Row],[最低排名]]-_2020[[#This Row],[同分人数]]+1</f>
        <v>36156</v>
      </c>
      <c r="Q1053">
        <f>IF(O1053&gt;=开始!$B$6, 1, 0)</f>
        <v>1</v>
      </c>
      <c r="R1053">
        <f>_2020[[#This Row],[最低排名]]-开始!$B$6</f>
        <v>36290</v>
      </c>
    </row>
    <row r="1054" spans="1:18">
      <c r="A1054">
        <v>75103</v>
      </c>
      <c r="B1054" t="s">
        <v>1205</v>
      </c>
      <c r="C1054" t="str">
        <f t="shared" si="32"/>
        <v>衡阳师范</v>
      </c>
      <c r="D1054" t="str">
        <f t="shared" si="33"/>
        <v>03</v>
      </c>
      <c r="E1054" t="s">
        <v>701</v>
      </c>
      <c r="F1054">
        <v>207</v>
      </c>
      <c r="G1054">
        <v>107</v>
      </c>
      <c r="H1054">
        <v>87</v>
      </c>
      <c r="I1054">
        <v>58</v>
      </c>
      <c r="J1054">
        <v>49</v>
      </c>
      <c r="K1054">
        <v>43</v>
      </c>
      <c r="L1054">
        <v>0</v>
      </c>
      <c r="M1054">
        <v>2020</v>
      </c>
      <c r="N1054">
        <f>VLOOKUP(E1054, '2020D'!$A$2:$G$395, 2, FALSE)</f>
        <v>218</v>
      </c>
      <c r="O1054">
        <f>VLOOKUP(E1054, '2020D'!$A$2:$G$355, 3, FALSE)</f>
        <v>28438</v>
      </c>
      <c r="P1054">
        <f>_2020[[#This Row],[最低排名]]-_2020[[#This Row],[同分人数]]+1</f>
        <v>28221</v>
      </c>
      <c r="Q1054">
        <f>IF(O1054&gt;=开始!$B$6, 1, 0)</f>
        <v>1</v>
      </c>
      <c r="R1054">
        <f>_2020[[#This Row],[最低排名]]-开始!$B$6</f>
        <v>28438</v>
      </c>
    </row>
    <row r="1055" spans="1:18">
      <c r="A1055">
        <v>75104</v>
      </c>
      <c r="B1055" t="s">
        <v>1206</v>
      </c>
      <c r="C1055" t="str">
        <f t="shared" si="32"/>
        <v>衡阳师范</v>
      </c>
      <c r="D1055" t="str">
        <f t="shared" si="33"/>
        <v>04</v>
      </c>
      <c r="E1055" t="s">
        <v>419</v>
      </c>
      <c r="F1055">
        <v>192</v>
      </c>
      <c r="G1055">
        <v>100</v>
      </c>
      <c r="H1055">
        <v>71</v>
      </c>
      <c r="I1055">
        <v>67</v>
      </c>
      <c r="J1055">
        <v>55</v>
      </c>
      <c r="K1055">
        <v>49</v>
      </c>
      <c r="L1055">
        <v>0</v>
      </c>
      <c r="M1055">
        <v>2020</v>
      </c>
      <c r="N1055">
        <f>VLOOKUP(E1055, '2020D'!$A$2:$G$395, 2, FALSE)</f>
        <v>200</v>
      </c>
      <c r="O1055">
        <f>VLOOKUP(E1055, '2020D'!$A$2:$G$355, 3, FALSE)</f>
        <v>30520</v>
      </c>
      <c r="P1055">
        <f>_2020[[#This Row],[最低排名]]-_2020[[#This Row],[同分人数]]+1</f>
        <v>30321</v>
      </c>
      <c r="Q1055">
        <f>IF(O1055&gt;=开始!$B$6, 1, 0)</f>
        <v>1</v>
      </c>
      <c r="R1055">
        <f>_2020[[#This Row],[最低排名]]-开始!$B$6</f>
        <v>30520</v>
      </c>
    </row>
    <row r="1056" spans="1:18">
      <c r="A1056">
        <v>75105</v>
      </c>
      <c r="B1056" t="s">
        <v>1842</v>
      </c>
      <c r="C1056" t="str">
        <f t="shared" si="32"/>
        <v>衡阳师范</v>
      </c>
      <c r="D1056" t="str">
        <f t="shared" si="33"/>
        <v>05</v>
      </c>
      <c r="E1056" t="s">
        <v>419</v>
      </c>
      <c r="F1056">
        <v>201</v>
      </c>
      <c r="G1056">
        <v>114</v>
      </c>
      <c r="H1056">
        <v>74</v>
      </c>
      <c r="I1056">
        <v>55</v>
      </c>
      <c r="J1056">
        <v>55</v>
      </c>
      <c r="K1056">
        <v>49</v>
      </c>
      <c r="L1056">
        <v>0</v>
      </c>
      <c r="M1056">
        <v>2020</v>
      </c>
      <c r="N1056">
        <f>VLOOKUP(E1056, '2020D'!$A$2:$G$395, 2, FALSE)</f>
        <v>200</v>
      </c>
      <c r="O1056">
        <f>VLOOKUP(E1056, '2020D'!$A$2:$G$355, 3, FALSE)</f>
        <v>30520</v>
      </c>
      <c r="P1056">
        <f>_2020[[#This Row],[最低排名]]-_2020[[#This Row],[同分人数]]+1</f>
        <v>30321</v>
      </c>
      <c r="Q1056">
        <f>IF(O1056&gt;=开始!$B$6, 1, 0)</f>
        <v>1</v>
      </c>
      <c r="R1056">
        <f>_2020[[#This Row],[最低排名]]-开始!$B$6</f>
        <v>30520</v>
      </c>
    </row>
    <row r="1057" spans="1:18">
      <c r="A1057">
        <v>75201</v>
      </c>
      <c r="B1057" t="s">
        <v>1207</v>
      </c>
      <c r="C1057" t="str">
        <f t="shared" si="32"/>
        <v>邵阳学院</v>
      </c>
      <c r="D1057" t="str">
        <f t="shared" si="33"/>
        <v>01</v>
      </c>
      <c r="E1057" t="s">
        <v>383</v>
      </c>
      <c r="F1057">
        <v>169</v>
      </c>
      <c r="G1057">
        <v>95</v>
      </c>
      <c r="H1057">
        <v>104</v>
      </c>
      <c r="I1057">
        <v>52</v>
      </c>
      <c r="J1057">
        <v>49</v>
      </c>
      <c r="K1057">
        <v>49</v>
      </c>
      <c r="L1057">
        <v>0</v>
      </c>
      <c r="M1057">
        <v>2020</v>
      </c>
      <c r="N1057">
        <f>VLOOKUP(E1057, '2020D'!$A$2:$G$395, 2, FALSE)</f>
        <v>185</v>
      </c>
      <c r="O1057">
        <f>VLOOKUP(E1057, '2020D'!$A$2:$G$355, 3, FALSE)</f>
        <v>32523</v>
      </c>
      <c r="P1057">
        <f>_2020[[#This Row],[最低排名]]-_2020[[#This Row],[同分人数]]+1</f>
        <v>32339</v>
      </c>
      <c r="Q1057">
        <f>IF(O1057&gt;=开始!$B$6, 1, 0)</f>
        <v>1</v>
      </c>
      <c r="R1057">
        <f>_2020[[#This Row],[最低排名]]-开始!$B$6</f>
        <v>32523</v>
      </c>
    </row>
    <row r="1058" spans="1:18">
      <c r="A1058">
        <v>75202</v>
      </c>
      <c r="B1058" t="s">
        <v>1208</v>
      </c>
      <c r="C1058" t="str">
        <f t="shared" si="32"/>
        <v>邵阳学院</v>
      </c>
      <c r="D1058" t="str">
        <f t="shared" si="33"/>
        <v>02</v>
      </c>
      <c r="E1058" t="s">
        <v>1533</v>
      </c>
      <c r="F1058">
        <v>169</v>
      </c>
      <c r="G1058">
        <v>88</v>
      </c>
      <c r="H1058">
        <v>86</v>
      </c>
      <c r="I1058">
        <v>52</v>
      </c>
      <c r="J1058">
        <v>52</v>
      </c>
      <c r="K1058">
        <v>43</v>
      </c>
      <c r="L1058">
        <v>0</v>
      </c>
      <c r="M1058">
        <v>2020</v>
      </c>
      <c r="N1058">
        <f>VLOOKUP(E1058, '2020D'!$A$2:$G$395, 2, FALSE)</f>
        <v>150</v>
      </c>
      <c r="O1058">
        <f>VLOOKUP(E1058, '2020D'!$A$2:$G$355, 3, FALSE)</f>
        <v>36155</v>
      </c>
      <c r="P1058">
        <f>_2020[[#This Row],[最低排名]]-_2020[[#This Row],[同分人数]]+1</f>
        <v>36006</v>
      </c>
      <c r="Q1058">
        <f>IF(O1058&gt;=开始!$B$6, 1, 0)</f>
        <v>1</v>
      </c>
      <c r="R1058">
        <f>_2020[[#This Row],[最低排名]]-开始!$B$6</f>
        <v>36155</v>
      </c>
    </row>
    <row r="1059" spans="1:18">
      <c r="A1059">
        <v>75301</v>
      </c>
      <c r="B1059" t="s">
        <v>1209</v>
      </c>
      <c r="C1059" t="str">
        <f t="shared" si="32"/>
        <v>湖南文理</v>
      </c>
      <c r="D1059" t="str">
        <f t="shared" si="33"/>
        <v>01</v>
      </c>
      <c r="E1059" t="s">
        <v>427</v>
      </c>
      <c r="F1059">
        <v>186</v>
      </c>
      <c r="G1059">
        <v>95</v>
      </c>
      <c r="H1059">
        <v>81</v>
      </c>
      <c r="I1059">
        <v>61</v>
      </c>
      <c r="J1059">
        <v>55</v>
      </c>
      <c r="K1059">
        <v>52</v>
      </c>
      <c r="L1059">
        <v>0</v>
      </c>
      <c r="M1059">
        <v>2020</v>
      </c>
      <c r="N1059">
        <f>VLOOKUP(E1059, '2020D'!$A$2:$G$395, 2, FALSE)</f>
        <v>217</v>
      </c>
      <c r="O1059">
        <f>VLOOKUP(E1059, '2020D'!$A$2:$G$355, 3, FALSE)</f>
        <v>30320</v>
      </c>
      <c r="P1059">
        <f>_2020[[#This Row],[最低排名]]-_2020[[#This Row],[同分人数]]+1</f>
        <v>30104</v>
      </c>
      <c r="Q1059">
        <f>IF(O1059&gt;=开始!$B$6, 1, 0)</f>
        <v>1</v>
      </c>
      <c r="R1059">
        <f>_2020[[#This Row],[最低排名]]-开始!$B$6</f>
        <v>30320</v>
      </c>
    </row>
    <row r="1060" spans="1:18">
      <c r="A1060">
        <v>75302</v>
      </c>
      <c r="B1060" t="s">
        <v>1210</v>
      </c>
      <c r="C1060" t="str">
        <f t="shared" si="32"/>
        <v>湖南文理</v>
      </c>
      <c r="D1060" t="str">
        <f t="shared" si="33"/>
        <v>02</v>
      </c>
      <c r="E1060" t="s">
        <v>209</v>
      </c>
      <c r="F1060">
        <v>187</v>
      </c>
      <c r="G1060">
        <v>97</v>
      </c>
      <c r="H1060">
        <v>69</v>
      </c>
      <c r="I1060">
        <v>61</v>
      </c>
      <c r="J1060">
        <v>55</v>
      </c>
      <c r="K1060">
        <v>43</v>
      </c>
      <c r="L1060">
        <v>0</v>
      </c>
      <c r="M1060">
        <v>2020</v>
      </c>
      <c r="N1060">
        <f>VLOOKUP(E1060, '2020D'!$A$2:$G$395, 2, FALSE)</f>
        <v>163</v>
      </c>
      <c r="O1060">
        <f>VLOOKUP(E1060, '2020D'!$A$2:$G$355, 3, FALSE)</f>
        <v>33931</v>
      </c>
      <c r="P1060">
        <f>_2020[[#This Row],[最低排名]]-_2020[[#This Row],[同分人数]]+1</f>
        <v>33769</v>
      </c>
      <c r="Q1060">
        <f>IF(O1060&gt;=开始!$B$6, 1, 0)</f>
        <v>1</v>
      </c>
      <c r="R1060">
        <f>_2020[[#This Row],[最低排名]]-开始!$B$6</f>
        <v>33931</v>
      </c>
    </row>
    <row r="1061" spans="1:18">
      <c r="A1061">
        <v>75401</v>
      </c>
      <c r="B1061" t="s">
        <v>1213</v>
      </c>
      <c r="C1061" t="str">
        <f t="shared" si="32"/>
        <v>湖南科技</v>
      </c>
      <c r="D1061" t="str">
        <f t="shared" si="33"/>
        <v>01</v>
      </c>
      <c r="E1061" t="s">
        <v>50</v>
      </c>
      <c r="F1061">
        <v>191</v>
      </c>
      <c r="G1061">
        <v>102</v>
      </c>
      <c r="H1061">
        <v>78</v>
      </c>
      <c r="I1061">
        <v>67</v>
      </c>
      <c r="J1061">
        <v>49</v>
      </c>
      <c r="K1061">
        <v>46</v>
      </c>
      <c r="L1061">
        <v>0</v>
      </c>
      <c r="M1061">
        <v>2020</v>
      </c>
      <c r="N1061">
        <f>VLOOKUP(E1061, '2020D'!$A$2:$G$395, 2, FALSE)</f>
        <v>179</v>
      </c>
      <c r="O1061">
        <f>VLOOKUP(E1061, '2020D'!$A$2:$G$355, 3, FALSE)</f>
        <v>31075</v>
      </c>
      <c r="P1061">
        <f>_2020[[#This Row],[最低排名]]-_2020[[#This Row],[同分人数]]+1</f>
        <v>30897</v>
      </c>
      <c r="Q1061">
        <f>IF(O1061&gt;=开始!$B$6, 1, 0)</f>
        <v>1</v>
      </c>
      <c r="R1061">
        <f>_2020[[#This Row],[最低排名]]-开始!$B$6</f>
        <v>31075</v>
      </c>
    </row>
    <row r="1062" spans="1:18">
      <c r="A1062">
        <v>75402</v>
      </c>
      <c r="B1062" t="s">
        <v>1214</v>
      </c>
      <c r="C1062" t="str">
        <f t="shared" si="32"/>
        <v>湖南科技</v>
      </c>
      <c r="D1062" t="str">
        <f t="shared" si="33"/>
        <v>02</v>
      </c>
      <c r="E1062" t="s">
        <v>1548</v>
      </c>
      <c r="F1062">
        <v>189</v>
      </c>
      <c r="G1062">
        <v>96</v>
      </c>
      <c r="H1062">
        <v>64</v>
      </c>
      <c r="I1062">
        <v>52</v>
      </c>
      <c r="J1062">
        <v>52</v>
      </c>
      <c r="K1062">
        <v>46</v>
      </c>
      <c r="L1062">
        <v>0</v>
      </c>
      <c r="M1062">
        <v>2020</v>
      </c>
      <c r="N1062">
        <f>VLOOKUP(E1062, '2020D'!$A$2:$G$395, 2, FALSE)</f>
        <v>184</v>
      </c>
      <c r="O1062">
        <f>VLOOKUP(E1062, '2020D'!$A$2:$G$355, 3, FALSE)</f>
        <v>36005</v>
      </c>
      <c r="P1062">
        <f>_2020[[#This Row],[最低排名]]-_2020[[#This Row],[同分人数]]+1</f>
        <v>35822</v>
      </c>
      <c r="Q1062">
        <f>IF(O1062&gt;=开始!$B$6, 1, 0)</f>
        <v>1</v>
      </c>
      <c r="R1062">
        <f>_2020[[#This Row],[最低排名]]-开始!$B$6</f>
        <v>36005</v>
      </c>
    </row>
    <row r="1063" spans="1:18">
      <c r="A1063">
        <v>75501</v>
      </c>
      <c r="B1063" t="s">
        <v>1215</v>
      </c>
      <c r="C1063" t="str">
        <f t="shared" si="32"/>
        <v>湖南工商</v>
      </c>
      <c r="D1063" t="str">
        <f t="shared" si="33"/>
        <v>01</v>
      </c>
      <c r="E1063" t="s">
        <v>485</v>
      </c>
      <c r="F1063">
        <v>202</v>
      </c>
      <c r="G1063">
        <v>102</v>
      </c>
      <c r="H1063">
        <v>93</v>
      </c>
      <c r="I1063">
        <v>52</v>
      </c>
      <c r="J1063">
        <v>49</v>
      </c>
      <c r="K1063">
        <v>49</v>
      </c>
      <c r="L1063">
        <v>0</v>
      </c>
      <c r="M1063">
        <v>2020</v>
      </c>
      <c r="N1063">
        <f>VLOOKUP(E1063, '2020D'!$A$2:$G$395, 2, FALSE)</f>
        <v>181</v>
      </c>
      <c r="O1063">
        <f>VLOOKUP(E1063, '2020D'!$A$2:$G$355, 3, FALSE)</f>
        <v>28220</v>
      </c>
      <c r="P1063">
        <f>_2020[[#This Row],[最低排名]]-_2020[[#This Row],[同分人数]]+1</f>
        <v>28040</v>
      </c>
      <c r="Q1063">
        <f>IF(O1063&gt;=开始!$B$6, 1, 0)</f>
        <v>1</v>
      </c>
      <c r="R1063">
        <f>_2020[[#This Row],[最低排名]]-开始!$B$6</f>
        <v>28220</v>
      </c>
    </row>
    <row r="1064" spans="1:18">
      <c r="A1064">
        <v>75601</v>
      </c>
      <c r="B1064" t="s">
        <v>1216</v>
      </c>
      <c r="C1064" t="str">
        <f t="shared" si="32"/>
        <v>南华大学</v>
      </c>
      <c r="D1064" t="str">
        <f t="shared" si="33"/>
        <v>01</v>
      </c>
      <c r="E1064" t="s">
        <v>205</v>
      </c>
      <c r="F1064">
        <v>185</v>
      </c>
      <c r="G1064">
        <v>99</v>
      </c>
      <c r="H1064">
        <v>89</v>
      </c>
      <c r="I1064">
        <v>49</v>
      </c>
      <c r="J1064">
        <v>49</v>
      </c>
      <c r="K1064">
        <v>46</v>
      </c>
      <c r="L1064">
        <v>0</v>
      </c>
      <c r="M1064">
        <v>2020</v>
      </c>
      <c r="N1064">
        <f>VLOOKUP(E1064, '2020D'!$A$2:$G$395, 2, FALSE)</f>
        <v>184</v>
      </c>
      <c r="O1064">
        <f>VLOOKUP(E1064, '2020D'!$A$2:$G$355, 3, FALSE)</f>
        <v>33438</v>
      </c>
      <c r="P1064">
        <f>_2020[[#This Row],[最低排名]]-_2020[[#This Row],[同分人数]]+1</f>
        <v>33255</v>
      </c>
      <c r="Q1064">
        <f>IF(O1064&gt;=开始!$B$6, 1, 0)</f>
        <v>1</v>
      </c>
      <c r="R1064">
        <f>_2020[[#This Row],[最低排名]]-开始!$B$6</f>
        <v>33438</v>
      </c>
    </row>
    <row r="1065" spans="1:18">
      <c r="A1065">
        <v>75602</v>
      </c>
      <c r="B1065" t="s">
        <v>1217</v>
      </c>
      <c r="C1065" t="str">
        <f t="shared" si="32"/>
        <v>南华大学</v>
      </c>
      <c r="D1065" t="str">
        <f t="shared" si="33"/>
        <v>02</v>
      </c>
      <c r="E1065" t="s">
        <v>54</v>
      </c>
      <c r="F1065">
        <v>188</v>
      </c>
      <c r="G1065">
        <v>102</v>
      </c>
      <c r="H1065">
        <v>94</v>
      </c>
      <c r="I1065">
        <v>58</v>
      </c>
      <c r="J1065">
        <v>52</v>
      </c>
      <c r="K1065">
        <v>49</v>
      </c>
      <c r="L1065">
        <v>0</v>
      </c>
      <c r="M1065">
        <v>2020</v>
      </c>
      <c r="N1065">
        <f>VLOOKUP(E1065, '2020D'!$A$2:$G$395, 2, FALSE)</f>
        <v>219</v>
      </c>
      <c r="O1065">
        <f>VLOOKUP(E1065, '2020D'!$A$2:$G$355, 3, FALSE)</f>
        <v>29042</v>
      </c>
      <c r="P1065">
        <f>_2020[[#This Row],[最低排名]]-_2020[[#This Row],[同分人数]]+1</f>
        <v>28824</v>
      </c>
      <c r="Q1065">
        <f>IF(O1065&gt;=开始!$B$6, 1, 0)</f>
        <v>1</v>
      </c>
      <c r="R1065">
        <f>_2020[[#This Row],[最低排名]]-开始!$B$6</f>
        <v>29042</v>
      </c>
    </row>
    <row r="1066" spans="1:18">
      <c r="A1066">
        <v>75701</v>
      </c>
      <c r="B1066" t="s">
        <v>1218</v>
      </c>
      <c r="C1066" t="str">
        <f t="shared" si="32"/>
        <v>长沙医学</v>
      </c>
      <c r="D1066" t="str">
        <f t="shared" si="33"/>
        <v>01</v>
      </c>
      <c r="E1066" t="s">
        <v>354</v>
      </c>
      <c r="F1066">
        <v>190</v>
      </c>
      <c r="G1066">
        <v>104</v>
      </c>
      <c r="H1066">
        <v>82</v>
      </c>
      <c r="I1066">
        <v>55</v>
      </c>
      <c r="J1066">
        <v>52</v>
      </c>
      <c r="K1066">
        <v>49</v>
      </c>
      <c r="L1066">
        <v>0</v>
      </c>
      <c r="M1066">
        <v>2020</v>
      </c>
      <c r="N1066">
        <f>VLOOKUP(E1066, '2020D'!$A$2:$G$395, 2, FALSE)</f>
        <v>178</v>
      </c>
      <c r="O1066">
        <f>VLOOKUP(E1066, '2020D'!$A$2:$G$355, 3, FALSE)</f>
        <v>31609</v>
      </c>
      <c r="P1066">
        <f>_2020[[#This Row],[最低排名]]-_2020[[#This Row],[同分人数]]+1</f>
        <v>31432</v>
      </c>
      <c r="Q1066">
        <f>IF(O1066&gt;=开始!$B$6, 1, 0)</f>
        <v>1</v>
      </c>
      <c r="R1066">
        <f>_2020[[#This Row],[最低排名]]-开始!$B$6</f>
        <v>31609</v>
      </c>
    </row>
    <row r="1067" spans="1:18">
      <c r="A1067">
        <v>75702</v>
      </c>
      <c r="B1067" t="s">
        <v>1219</v>
      </c>
      <c r="C1067" t="str">
        <f t="shared" si="32"/>
        <v>长沙医学</v>
      </c>
      <c r="D1067" t="str">
        <f t="shared" si="33"/>
        <v>02</v>
      </c>
      <c r="E1067" t="s">
        <v>221</v>
      </c>
      <c r="F1067">
        <v>178</v>
      </c>
      <c r="G1067">
        <v>91</v>
      </c>
      <c r="H1067">
        <v>78</v>
      </c>
      <c r="I1067">
        <v>58</v>
      </c>
      <c r="J1067">
        <v>49</v>
      </c>
      <c r="K1067">
        <v>46</v>
      </c>
      <c r="L1067">
        <v>0</v>
      </c>
      <c r="M1067">
        <v>2020</v>
      </c>
      <c r="N1067">
        <f>VLOOKUP(E1067, '2020D'!$A$2:$G$395, 2, FALSE)</f>
        <v>178</v>
      </c>
      <c r="O1067">
        <f>VLOOKUP(E1067, '2020D'!$A$2:$G$355, 3, FALSE)</f>
        <v>34945</v>
      </c>
      <c r="P1067">
        <f>_2020[[#This Row],[最低排名]]-_2020[[#This Row],[同分人数]]+1</f>
        <v>34768</v>
      </c>
      <c r="Q1067">
        <f>IF(O1067&gt;=开始!$B$6, 1, 0)</f>
        <v>1</v>
      </c>
      <c r="R1067">
        <f>_2020[[#This Row],[最低排名]]-开始!$B$6</f>
        <v>34945</v>
      </c>
    </row>
    <row r="1068" spans="1:18">
      <c r="A1068">
        <v>75801</v>
      </c>
      <c r="B1068" t="s">
        <v>1220</v>
      </c>
      <c r="C1068" t="str">
        <f t="shared" si="32"/>
        <v>长沙学院</v>
      </c>
      <c r="D1068" t="str">
        <f t="shared" si="33"/>
        <v>01</v>
      </c>
      <c r="E1068" t="s">
        <v>50</v>
      </c>
      <c r="F1068">
        <v>188</v>
      </c>
      <c r="G1068">
        <v>98</v>
      </c>
      <c r="H1068">
        <v>90</v>
      </c>
      <c r="I1068">
        <v>58</v>
      </c>
      <c r="J1068">
        <v>49</v>
      </c>
      <c r="K1068">
        <v>46</v>
      </c>
      <c r="L1068">
        <v>0</v>
      </c>
      <c r="M1068">
        <v>2020</v>
      </c>
      <c r="N1068">
        <f>VLOOKUP(E1068, '2020D'!$A$2:$G$395, 2, FALSE)</f>
        <v>179</v>
      </c>
      <c r="O1068">
        <f>VLOOKUP(E1068, '2020D'!$A$2:$G$355, 3, FALSE)</f>
        <v>31075</v>
      </c>
      <c r="P1068">
        <f>_2020[[#This Row],[最低排名]]-_2020[[#This Row],[同分人数]]+1</f>
        <v>30897</v>
      </c>
      <c r="Q1068">
        <f>IF(O1068&gt;=开始!$B$6, 1, 0)</f>
        <v>1</v>
      </c>
      <c r="R1068">
        <f>_2020[[#This Row],[最低排名]]-开始!$B$6</f>
        <v>31075</v>
      </c>
    </row>
    <row r="1069" spans="1:18">
      <c r="A1069">
        <v>75802</v>
      </c>
      <c r="B1069" t="s">
        <v>1221</v>
      </c>
      <c r="C1069" t="str">
        <f t="shared" si="32"/>
        <v>长沙学院</v>
      </c>
      <c r="D1069" t="str">
        <f t="shared" si="33"/>
        <v>02</v>
      </c>
      <c r="E1069" t="s">
        <v>316</v>
      </c>
      <c r="F1069">
        <v>177</v>
      </c>
      <c r="G1069">
        <v>94</v>
      </c>
      <c r="H1069">
        <v>85</v>
      </c>
      <c r="I1069">
        <v>49</v>
      </c>
      <c r="J1069">
        <v>49</v>
      </c>
      <c r="K1069">
        <v>46</v>
      </c>
      <c r="L1069">
        <v>0</v>
      </c>
      <c r="M1069">
        <v>2020</v>
      </c>
      <c r="N1069">
        <f>VLOOKUP(E1069, '2020D'!$A$2:$G$395, 2, FALSE)</f>
        <v>171</v>
      </c>
      <c r="O1069">
        <f>VLOOKUP(E1069, '2020D'!$A$2:$G$355, 3, FALSE)</f>
        <v>35458</v>
      </c>
      <c r="P1069">
        <f>_2020[[#This Row],[最低排名]]-_2020[[#This Row],[同分人数]]+1</f>
        <v>35288</v>
      </c>
      <c r="Q1069">
        <f>IF(O1069&gt;=开始!$B$6, 1, 0)</f>
        <v>1</v>
      </c>
      <c r="R1069">
        <f>_2020[[#This Row],[最低排名]]-开始!$B$6</f>
        <v>35458</v>
      </c>
    </row>
    <row r="1070" spans="1:18">
      <c r="A1070">
        <v>75803</v>
      </c>
      <c r="B1070" t="s">
        <v>1843</v>
      </c>
      <c r="C1070" t="str">
        <f t="shared" si="32"/>
        <v>长沙学院</v>
      </c>
      <c r="D1070" t="str">
        <f t="shared" si="33"/>
        <v>03</v>
      </c>
      <c r="E1070" t="s">
        <v>440</v>
      </c>
      <c r="F1070">
        <v>190</v>
      </c>
      <c r="G1070">
        <v>98</v>
      </c>
      <c r="H1070">
        <v>82</v>
      </c>
      <c r="I1070">
        <v>61</v>
      </c>
      <c r="J1070">
        <v>55</v>
      </c>
      <c r="K1070">
        <v>49</v>
      </c>
      <c r="L1070">
        <v>0</v>
      </c>
      <c r="M1070">
        <v>2020</v>
      </c>
      <c r="N1070">
        <f>VLOOKUP(E1070, '2020D'!$A$2:$G$395, 2, FALSE)</f>
        <v>217</v>
      </c>
      <c r="O1070">
        <f>VLOOKUP(E1070, '2020D'!$A$2:$G$355, 3, FALSE)</f>
        <v>29881</v>
      </c>
      <c r="P1070">
        <f>_2020[[#This Row],[最低排名]]-_2020[[#This Row],[同分人数]]+1</f>
        <v>29665</v>
      </c>
      <c r="Q1070">
        <f>IF(O1070&gt;=开始!$B$6, 1, 0)</f>
        <v>1</v>
      </c>
      <c r="R1070">
        <f>_2020[[#This Row],[最低排名]]-开始!$B$6</f>
        <v>29881</v>
      </c>
    </row>
    <row r="1071" spans="1:18">
      <c r="A1071">
        <v>75901</v>
      </c>
      <c r="B1071" t="s">
        <v>1222</v>
      </c>
      <c r="C1071" t="str">
        <f t="shared" si="32"/>
        <v>湖南工程</v>
      </c>
      <c r="D1071" t="str">
        <f t="shared" si="33"/>
        <v>01</v>
      </c>
      <c r="E1071" t="s">
        <v>381</v>
      </c>
      <c r="F1071">
        <v>192</v>
      </c>
      <c r="G1071">
        <v>112</v>
      </c>
      <c r="H1071">
        <v>69</v>
      </c>
      <c r="I1071">
        <v>61</v>
      </c>
      <c r="J1071">
        <v>55</v>
      </c>
      <c r="K1071">
        <v>52</v>
      </c>
      <c r="L1071">
        <v>0</v>
      </c>
      <c r="M1071">
        <v>2020</v>
      </c>
      <c r="N1071">
        <f>VLOOKUP(E1071, '2020D'!$A$2:$G$395, 2, FALSE)</f>
        <v>183</v>
      </c>
      <c r="O1071">
        <f>VLOOKUP(E1071, '2020D'!$A$2:$G$355, 3, FALSE)</f>
        <v>31431</v>
      </c>
      <c r="P1071">
        <f>_2020[[#This Row],[最低排名]]-_2020[[#This Row],[同分人数]]+1</f>
        <v>31249</v>
      </c>
      <c r="Q1071">
        <f>IF(O1071&gt;=开始!$B$6, 1, 0)</f>
        <v>1</v>
      </c>
      <c r="R1071">
        <f>_2020[[#This Row],[最低排名]]-开始!$B$6</f>
        <v>31431</v>
      </c>
    </row>
    <row r="1072" spans="1:18">
      <c r="A1072">
        <v>75902</v>
      </c>
      <c r="B1072" t="s">
        <v>1223</v>
      </c>
      <c r="C1072" t="str">
        <f t="shared" si="32"/>
        <v>湖南工程</v>
      </c>
      <c r="D1072" t="str">
        <f t="shared" si="33"/>
        <v>02</v>
      </c>
      <c r="E1072" t="s">
        <v>1556</v>
      </c>
      <c r="F1072">
        <v>188</v>
      </c>
      <c r="G1072">
        <v>102</v>
      </c>
      <c r="H1072">
        <v>69</v>
      </c>
      <c r="I1072">
        <v>55</v>
      </c>
      <c r="J1072">
        <v>49</v>
      </c>
      <c r="K1072">
        <v>43</v>
      </c>
      <c r="L1072">
        <v>0</v>
      </c>
      <c r="M1072">
        <v>2020</v>
      </c>
      <c r="N1072">
        <f>VLOOKUP(E1072, '2020D'!$A$2:$G$395, 2, FALSE)</f>
        <v>165</v>
      </c>
      <c r="O1072">
        <f>VLOOKUP(E1072, '2020D'!$A$2:$G$355, 3, FALSE)</f>
        <v>35821</v>
      </c>
      <c r="P1072">
        <f>_2020[[#This Row],[最低排名]]-_2020[[#This Row],[同分人数]]+1</f>
        <v>35657</v>
      </c>
      <c r="Q1072">
        <f>IF(O1072&gt;=开始!$B$6, 1, 0)</f>
        <v>1</v>
      </c>
      <c r="R1072">
        <f>_2020[[#This Row],[最低排名]]-开始!$B$6</f>
        <v>35821</v>
      </c>
    </row>
    <row r="1073" spans="1:18">
      <c r="A1073">
        <v>76001</v>
      </c>
      <c r="B1073" t="s">
        <v>1224</v>
      </c>
      <c r="C1073" t="str">
        <f t="shared" si="32"/>
        <v>湖南工学</v>
      </c>
      <c r="D1073" t="str">
        <f t="shared" si="33"/>
        <v>01</v>
      </c>
      <c r="E1073" t="s">
        <v>320</v>
      </c>
      <c r="F1073">
        <v>188</v>
      </c>
      <c r="G1073">
        <v>108</v>
      </c>
      <c r="H1073">
        <v>66</v>
      </c>
      <c r="I1073">
        <v>55</v>
      </c>
      <c r="J1073">
        <v>52</v>
      </c>
      <c r="K1073">
        <v>49</v>
      </c>
      <c r="L1073">
        <v>0</v>
      </c>
      <c r="M1073">
        <v>2020</v>
      </c>
      <c r="N1073">
        <f>VLOOKUP(E1073, '2020D'!$A$2:$G$395, 2, FALSE)</f>
        <v>168</v>
      </c>
      <c r="O1073">
        <f>VLOOKUP(E1073, '2020D'!$A$2:$G$355, 3, FALSE)</f>
        <v>34767</v>
      </c>
      <c r="P1073">
        <f>_2020[[#This Row],[最低排名]]-_2020[[#This Row],[同分人数]]+1</f>
        <v>34600</v>
      </c>
      <c r="Q1073">
        <f>IF(O1073&gt;=开始!$B$6, 1, 0)</f>
        <v>1</v>
      </c>
      <c r="R1073">
        <f>_2020[[#This Row],[最低排名]]-开始!$B$6</f>
        <v>34767</v>
      </c>
    </row>
    <row r="1074" spans="1:18">
      <c r="A1074">
        <v>76002</v>
      </c>
      <c r="B1074" t="s">
        <v>1225</v>
      </c>
      <c r="C1074" t="str">
        <f t="shared" si="32"/>
        <v>湖南工学</v>
      </c>
      <c r="D1074" t="str">
        <f t="shared" si="33"/>
        <v>02</v>
      </c>
      <c r="E1074" t="s">
        <v>354</v>
      </c>
      <c r="F1074">
        <v>188</v>
      </c>
      <c r="G1074">
        <v>102</v>
      </c>
      <c r="H1074">
        <v>78</v>
      </c>
      <c r="I1074">
        <v>58</v>
      </c>
      <c r="J1074">
        <v>58</v>
      </c>
      <c r="K1074">
        <v>46</v>
      </c>
      <c r="L1074">
        <v>0</v>
      </c>
      <c r="M1074">
        <v>2020</v>
      </c>
      <c r="N1074">
        <f>VLOOKUP(E1074, '2020D'!$A$2:$G$395, 2, FALSE)</f>
        <v>178</v>
      </c>
      <c r="O1074">
        <f>VLOOKUP(E1074, '2020D'!$A$2:$G$355, 3, FALSE)</f>
        <v>31609</v>
      </c>
      <c r="P1074">
        <f>_2020[[#This Row],[最低排名]]-_2020[[#This Row],[同分人数]]+1</f>
        <v>31432</v>
      </c>
      <c r="Q1074">
        <f>IF(O1074&gt;=开始!$B$6, 1, 0)</f>
        <v>1</v>
      </c>
      <c r="R1074">
        <f>_2020[[#This Row],[最低排名]]-开始!$B$6</f>
        <v>31609</v>
      </c>
    </row>
    <row r="1075" spans="1:18">
      <c r="A1075">
        <v>76003</v>
      </c>
      <c r="B1075" t="s">
        <v>1226</v>
      </c>
      <c r="C1075" t="str">
        <f t="shared" si="32"/>
        <v>湖南工学</v>
      </c>
      <c r="D1075" t="str">
        <f t="shared" si="33"/>
        <v>03</v>
      </c>
      <c r="E1075" t="s">
        <v>427</v>
      </c>
      <c r="F1075">
        <v>199</v>
      </c>
      <c r="G1075">
        <v>105</v>
      </c>
      <c r="H1075">
        <v>86</v>
      </c>
      <c r="I1075">
        <v>52</v>
      </c>
      <c r="J1075">
        <v>49</v>
      </c>
      <c r="K1075">
        <v>49</v>
      </c>
      <c r="L1075">
        <v>0</v>
      </c>
      <c r="M1075">
        <v>2020</v>
      </c>
      <c r="N1075">
        <f>VLOOKUP(E1075, '2020D'!$A$2:$G$395, 2, FALSE)</f>
        <v>217</v>
      </c>
      <c r="O1075">
        <f>VLOOKUP(E1075, '2020D'!$A$2:$G$355, 3, FALSE)</f>
        <v>30320</v>
      </c>
      <c r="P1075">
        <f>_2020[[#This Row],[最低排名]]-_2020[[#This Row],[同分人数]]+1</f>
        <v>30104</v>
      </c>
      <c r="Q1075">
        <f>IF(O1075&gt;=开始!$B$6, 1, 0)</f>
        <v>1</v>
      </c>
      <c r="R1075">
        <f>_2020[[#This Row],[最低排名]]-开始!$B$6</f>
        <v>30320</v>
      </c>
    </row>
    <row r="1076" spans="1:18">
      <c r="A1076">
        <v>76004</v>
      </c>
      <c r="B1076" t="s">
        <v>1598</v>
      </c>
      <c r="C1076" t="str">
        <f t="shared" si="32"/>
        <v>湖南工学</v>
      </c>
      <c r="D1076" t="str">
        <f t="shared" si="33"/>
        <v>04</v>
      </c>
      <c r="E1076" t="s">
        <v>203</v>
      </c>
      <c r="F1076">
        <v>202</v>
      </c>
      <c r="G1076">
        <v>114</v>
      </c>
      <c r="H1076">
        <v>75</v>
      </c>
      <c r="I1076">
        <v>55</v>
      </c>
      <c r="J1076">
        <v>52</v>
      </c>
      <c r="K1076">
        <v>46</v>
      </c>
      <c r="L1076">
        <v>0</v>
      </c>
      <c r="M1076">
        <v>2020</v>
      </c>
      <c r="N1076">
        <f>VLOOKUP(E1076, '2020D'!$A$2:$G$395, 2, FALSE)</f>
        <v>173</v>
      </c>
      <c r="O1076">
        <f>VLOOKUP(E1076, '2020D'!$A$2:$G$355, 3, FALSE)</f>
        <v>31248</v>
      </c>
      <c r="P1076">
        <f>_2020[[#This Row],[最低排名]]-_2020[[#This Row],[同分人数]]+1</f>
        <v>31076</v>
      </c>
      <c r="Q1076">
        <f>IF(O1076&gt;=开始!$B$6, 1, 0)</f>
        <v>1</v>
      </c>
      <c r="R1076">
        <f>_2020[[#This Row],[最低排名]]-开始!$B$6</f>
        <v>31248</v>
      </c>
    </row>
    <row r="1077" spans="1:18">
      <c r="A1077">
        <v>76101</v>
      </c>
      <c r="B1077" t="s">
        <v>1227</v>
      </c>
      <c r="C1077" t="str">
        <f t="shared" si="32"/>
        <v>湖南财经</v>
      </c>
      <c r="D1077" t="str">
        <f t="shared" si="33"/>
        <v>01</v>
      </c>
      <c r="E1077" t="s">
        <v>309</v>
      </c>
      <c r="F1077">
        <v>192</v>
      </c>
      <c r="G1077">
        <v>98</v>
      </c>
      <c r="H1077">
        <v>100</v>
      </c>
      <c r="I1077">
        <v>55</v>
      </c>
      <c r="J1077">
        <v>52</v>
      </c>
      <c r="K1077">
        <v>43</v>
      </c>
      <c r="L1077">
        <v>0</v>
      </c>
      <c r="M1077">
        <v>2020</v>
      </c>
      <c r="N1077">
        <f>VLOOKUP(E1077, '2020D'!$A$2:$G$395, 2, FALSE)</f>
        <v>194</v>
      </c>
      <c r="O1077">
        <f>VLOOKUP(E1077, '2020D'!$A$2:$G$355, 3, FALSE)</f>
        <v>28823</v>
      </c>
      <c r="P1077">
        <f>_2020[[#This Row],[最低排名]]-_2020[[#This Row],[同分人数]]+1</f>
        <v>28630</v>
      </c>
      <c r="Q1077">
        <f>IF(O1077&gt;=开始!$B$6, 1, 0)</f>
        <v>1</v>
      </c>
      <c r="R1077">
        <f>_2020[[#This Row],[最低排名]]-开始!$B$6</f>
        <v>28823</v>
      </c>
    </row>
    <row r="1078" spans="1:18">
      <c r="A1078">
        <v>76102</v>
      </c>
      <c r="B1078" t="s">
        <v>1844</v>
      </c>
      <c r="C1078" t="str">
        <f t="shared" si="32"/>
        <v>湖南财经</v>
      </c>
      <c r="D1078" t="str">
        <f t="shared" si="33"/>
        <v>02</v>
      </c>
      <c r="E1078" t="s">
        <v>1629</v>
      </c>
      <c r="M1078">
        <v>2020</v>
      </c>
      <c r="N1078" t="e">
        <f>VLOOKUP(E1078, '2020D'!$A$2:$G$395, 2, FALSE)</f>
        <v>#N/A</v>
      </c>
      <c r="O1078" t="e">
        <f>VLOOKUP(E1078, '2020D'!$A$2:$G$355, 3, FALSE)</f>
        <v>#N/A</v>
      </c>
      <c r="P1078" t="e">
        <f>_2020[[#This Row],[最低排名]]-_2020[[#This Row],[同分人数]]+1</f>
        <v>#N/A</v>
      </c>
      <c r="Q1078" t="e">
        <f>IF(O1078&gt;=开始!$B$6, 1, 0)</f>
        <v>#N/A</v>
      </c>
      <c r="R1078" t="e">
        <f>_2020[[#This Row],[最低排名]]-开始!$B$6</f>
        <v>#N/A</v>
      </c>
    </row>
    <row r="1079" spans="1:18">
      <c r="A1079">
        <v>76201</v>
      </c>
      <c r="B1079" t="s">
        <v>1228</v>
      </c>
      <c r="C1079" t="str">
        <f t="shared" si="32"/>
        <v>湘理南湖</v>
      </c>
      <c r="D1079" t="str">
        <f t="shared" si="33"/>
        <v>01</v>
      </c>
      <c r="E1079" t="s">
        <v>1629</v>
      </c>
      <c r="M1079">
        <v>2020</v>
      </c>
      <c r="N1079" t="e">
        <f>VLOOKUP(E1079, '2020D'!$A$2:$G$395, 2, FALSE)</f>
        <v>#N/A</v>
      </c>
      <c r="O1079" t="e">
        <f>VLOOKUP(E1079, '2020D'!$A$2:$G$355, 3, FALSE)</f>
        <v>#N/A</v>
      </c>
      <c r="P1079" t="e">
        <f>_2020[[#This Row],[最低排名]]-_2020[[#This Row],[同分人数]]+1</f>
        <v>#N/A</v>
      </c>
      <c r="Q1079" t="e">
        <f>IF(O1079&gt;=开始!$B$6, 1, 0)</f>
        <v>#N/A</v>
      </c>
      <c r="R1079" t="e">
        <f>_2020[[#This Row],[最低排名]]-开始!$B$6</f>
        <v>#N/A</v>
      </c>
    </row>
    <row r="1080" spans="1:18">
      <c r="A1080">
        <v>76202</v>
      </c>
      <c r="B1080" t="s">
        <v>1229</v>
      </c>
      <c r="C1080" t="str">
        <f t="shared" si="32"/>
        <v>湘理南湖</v>
      </c>
      <c r="D1080" t="str">
        <f t="shared" si="33"/>
        <v>02</v>
      </c>
      <c r="E1080" t="s">
        <v>998</v>
      </c>
      <c r="F1080">
        <v>209</v>
      </c>
      <c r="G1080">
        <v>111</v>
      </c>
      <c r="H1080">
        <v>58</v>
      </c>
      <c r="I1080">
        <v>49</v>
      </c>
      <c r="J1080">
        <v>49</v>
      </c>
      <c r="K1080">
        <v>46</v>
      </c>
      <c r="L1080">
        <v>0</v>
      </c>
      <c r="M1080">
        <v>2020</v>
      </c>
      <c r="N1080">
        <f>VLOOKUP(E1080, '2020D'!$A$2:$G$395, 2, FALSE)</f>
        <v>169</v>
      </c>
      <c r="O1080">
        <f>VLOOKUP(E1080, '2020D'!$A$2:$G$355, 3, FALSE)</f>
        <v>34599</v>
      </c>
      <c r="P1080">
        <f>_2020[[#This Row],[最低排名]]-_2020[[#This Row],[同分人数]]+1</f>
        <v>34431</v>
      </c>
      <c r="Q1080">
        <f>IF(O1080&gt;=开始!$B$6, 1, 0)</f>
        <v>1</v>
      </c>
      <c r="R1080">
        <f>_2020[[#This Row],[最低排名]]-开始!$B$6</f>
        <v>34599</v>
      </c>
    </row>
    <row r="1081" spans="1:18">
      <c r="A1081">
        <v>76203</v>
      </c>
      <c r="B1081" t="s">
        <v>1230</v>
      </c>
      <c r="C1081" t="str">
        <f t="shared" si="32"/>
        <v>湘理南湖</v>
      </c>
      <c r="D1081" t="str">
        <f t="shared" si="33"/>
        <v>03</v>
      </c>
      <c r="E1081" t="s">
        <v>738</v>
      </c>
      <c r="F1081">
        <v>188</v>
      </c>
      <c r="G1081">
        <v>96</v>
      </c>
      <c r="H1081">
        <v>68</v>
      </c>
      <c r="I1081">
        <v>61</v>
      </c>
      <c r="J1081">
        <v>52</v>
      </c>
      <c r="K1081">
        <v>43</v>
      </c>
      <c r="L1081">
        <v>0</v>
      </c>
      <c r="M1081">
        <v>2020</v>
      </c>
      <c r="N1081">
        <f>VLOOKUP(E1081, '2020D'!$A$2:$G$395, 2, FALSE)</f>
        <v>148</v>
      </c>
      <c r="O1081">
        <f>VLOOKUP(E1081, '2020D'!$A$2:$G$355, 3, FALSE)</f>
        <v>34430</v>
      </c>
      <c r="P1081">
        <f>_2020[[#This Row],[最低排名]]-_2020[[#This Row],[同分人数]]+1</f>
        <v>34283</v>
      </c>
      <c r="Q1081">
        <f>IF(O1081&gt;=开始!$B$6, 1, 0)</f>
        <v>1</v>
      </c>
      <c r="R1081">
        <f>_2020[[#This Row],[最低排名]]-开始!$B$6</f>
        <v>34430</v>
      </c>
    </row>
    <row r="1082" spans="1:18">
      <c r="A1082">
        <v>76301</v>
      </c>
      <c r="B1082" t="s">
        <v>1231</v>
      </c>
      <c r="C1082" t="str">
        <f t="shared" si="32"/>
        <v>湖南工大</v>
      </c>
      <c r="D1082" t="str">
        <f t="shared" si="33"/>
        <v>01</v>
      </c>
      <c r="E1082" t="s">
        <v>54</v>
      </c>
      <c r="F1082">
        <v>211</v>
      </c>
      <c r="G1082">
        <v>121</v>
      </c>
      <c r="H1082">
        <v>68</v>
      </c>
      <c r="I1082">
        <v>58</v>
      </c>
      <c r="J1082">
        <v>55</v>
      </c>
      <c r="K1082">
        <v>49</v>
      </c>
      <c r="L1082">
        <v>0</v>
      </c>
      <c r="M1082">
        <v>2020</v>
      </c>
      <c r="N1082">
        <f>VLOOKUP(E1082, '2020D'!$A$2:$G$395, 2, FALSE)</f>
        <v>219</v>
      </c>
      <c r="O1082">
        <f>VLOOKUP(E1082, '2020D'!$A$2:$G$355, 3, FALSE)</f>
        <v>29042</v>
      </c>
      <c r="P1082">
        <f>_2020[[#This Row],[最低排名]]-_2020[[#This Row],[同分人数]]+1</f>
        <v>28824</v>
      </c>
      <c r="Q1082">
        <f>IF(O1082&gt;=开始!$B$6, 1, 0)</f>
        <v>1</v>
      </c>
      <c r="R1082">
        <f>_2020[[#This Row],[最低排名]]-开始!$B$6</f>
        <v>29042</v>
      </c>
    </row>
    <row r="1083" spans="1:18">
      <c r="A1083">
        <v>76302</v>
      </c>
      <c r="B1083" t="s">
        <v>1599</v>
      </c>
      <c r="C1083" t="str">
        <f t="shared" si="32"/>
        <v>湖南工大</v>
      </c>
      <c r="D1083" t="str">
        <f t="shared" si="33"/>
        <v>02</v>
      </c>
      <c r="E1083" t="s">
        <v>1629</v>
      </c>
      <c r="M1083">
        <v>2020</v>
      </c>
      <c r="N1083" t="e">
        <f>VLOOKUP(E1083, '2020D'!$A$2:$G$395, 2, FALSE)</f>
        <v>#N/A</v>
      </c>
      <c r="O1083" t="e">
        <f>VLOOKUP(E1083, '2020D'!$A$2:$G$355, 3, FALSE)</f>
        <v>#N/A</v>
      </c>
      <c r="P1083" t="e">
        <f>_2020[[#This Row],[最低排名]]-_2020[[#This Row],[同分人数]]+1</f>
        <v>#N/A</v>
      </c>
      <c r="Q1083" t="e">
        <f>IF(O1083&gt;=开始!$B$6, 1, 0)</f>
        <v>#N/A</v>
      </c>
      <c r="R1083" t="e">
        <f>_2020[[#This Row],[最低排名]]-开始!$B$6</f>
        <v>#N/A</v>
      </c>
    </row>
    <row r="1084" spans="1:18">
      <c r="A1084">
        <v>77101</v>
      </c>
      <c r="B1084" t="s">
        <v>1232</v>
      </c>
      <c r="C1084" t="str">
        <f t="shared" si="32"/>
        <v>中山大学</v>
      </c>
      <c r="D1084" t="str">
        <f t="shared" si="33"/>
        <v>01</v>
      </c>
      <c r="E1084" t="s">
        <v>244</v>
      </c>
      <c r="F1084">
        <v>233</v>
      </c>
      <c r="G1084">
        <v>118</v>
      </c>
      <c r="H1084">
        <v>127</v>
      </c>
      <c r="I1084">
        <v>67</v>
      </c>
      <c r="J1084">
        <v>67</v>
      </c>
      <c r="K1084">
        <v>61</v>
      </c>
      <c r="L1084">
        <v>0</v>
      </c>
      <c r="M1084">
        <v>2020</v>
      </c>
      <c r="N1084">
        <f>VLOOKUP(E1084, '2020D'!$A$2:$G$395, 2, FALSE)</f>
        <v>146</v>
      </c>
      <c r="O1084">
        <f>VLOOKUP(E1084, '2020D'!$A$2:$G$355, 3, FALSE)</f>
        <v>4247</v>
      </c>
      <c r="P1084">
        <f>_2020[[#This Row],[最低排名]]-_2020[[#This Row],[同分人数]]+1</f>
        <v>4102</v>
      </c>
      <c r="Q1084">
        <f>IF(O1084&gt;=开始!$B$6, 1, 0)</f>
        <v>1</v>
      </c>
      <c r="R1084">
        <f>_2020[[#This Row],[最低排名]]-开始!$B$6</f>
        <v>4247</v>
      </c>
    </row>
    <row r="1085" spans="1:18">
      <c r="A1085">
        <v>77102</v>
      </c>
      <c r="B1085" t="s">
        <v>1233</v>
      </c>
      <c r="C1085" t="str">
        <f t="shared" si="32"/>
        <v>中山大学</v>
      </c>
      <c r="D1085" t="str">
        <f t="shared" si="33"/>
        <v>02</v>
      </c>
      <c r="E1085" t="s">
        <v>260</v>
      </c>
      <c r="F1085">
        <v>241</v>
      </c>
      <c r="G1085">
        <v>124</v>
      </c>
      <c r="H1085">
        <v>126</v>
      </c>
      <c r="I1085">
        <v>67</v>
      </c>
      <c r="J1085">
        <v>61</v>
      </c>
      <c r="K1085">
        <v>61</v>
      </c>
      <c r="L1085">
        <v>0</v>
      </c>
      <c r="M1085">
        <v>2020</v>
      </c>
      <c r="N1085">
        <f>VLOOKUP(E1085, '2020D'!$A$2:$G$395, 2, FALSE)</f>
        <v>176</v>
      </c>
      <c r="O1085">
        <f>VLOOKUP(E1085, '2020D'!$A$2:$G$355, 3, FALSE)</f>
        <v>4101</v>
      </c>
      <c r="P1085">
        <f>_2020[[#This Row],[最低排名]]-_2020[[#This Row],[同分人数]]+1</f>
        <v>3926</v>
      </c>
      <c r="Q1085">
        <f>IF(O1085&gt;=开始!$B$6, 1, 0)</f>
        <v>1</v>
      </c>
      <c r="R1085">
        <f>_2020[[#This Row],[最低排名]]-开始!$B$6</f>
        <v>4101</v>
      </c>
    </row>
    <row r="1086" spans="1:18">
      <c r="A1086">
        <v>77103</v>
      </c>
      <c r="B1086" t="s">
        <v>1234</v>
      </c>
      <c r="C1086" t="str">
        <f t="shared" si="32"/>
        <v>中山大学</v>
      </c>
      <c r="D1086" t="str">
        <f t="shared" si="33"/>
        <v>03</v>
      </c>
      <c r="E1086" t="s">
        <v>260</v>
      </c>
      <c r="F1086">
        <v>233</v>
      </c>
      <c r="G1086">
        <v>122</v>
      </c>
      <c r="H1086">
        <v>116</v>
      </c>
      <c r="I1086">
        <v>70</v>
      </c>
      <c r="J1086">
        <v>70</v>
      </c>
      <c r="K1086">
        <v>67</v>
      </c>
      <c r="L1086">
        <v>0</v>
      </c>
      <c r="M1086">
        <v>2020</v>
      </c>
      <c r="N1086">
        <f>VLOOKUP(E1086, '2020D'!$A$2:$G$395, 2, FALSE)</f>
        <v>176</v>
      </c>
      <c r="O1086">
        <f>VLOOKUP(E1086, '2020D'!$A$2:$G$355, 3, FALSE)</f>
        <v>4101</v>
      </c>
      <c r="P1086">
        <f>_2020[[#This Row],[最低排名]]-_2020[[#This Row],[同分人数]]+1</f>
        <v>3926</v>
      </c>
      <c r="Q1086">
        <f>IF(O1086&gt;=开始!$B$6, 1, 0)</f>
        <v>1</v>
      </c>
      <c r="R1086">
        <f>_2020[[#This Row],[最低排名]]-开始!$B$6</f>
        <v>4101</v>
      </c>
    </row>
    <row r="1087" spans="1:18">
      <c r="A1087">
        <v>77104</v>
      </c>
      <c r="B1087" t="s">
        <v>1601</v>
      </c>
      <c r="C1087" t="str">
        <f t="shared" si="32"/>
        <v>中山大学</v>
      </c>
      <c r="D1087" t="str">
        <f t="shared" si="33"/>
        <v>04</v>
      </c>
      <c r="E1087" t="s">
        <v>1541</v>
      </c>
      <c r="F1087">
        <v>233</v>
      </c>
      <c r="G1087">
        <v>124</v>
      </c>
      <c r="H1087">
        <v>122</v>
      </c>
      <c r="I1087">
        <v>70</v>
      </c>
      <c r="J1087">
        <v>67</v>
      </c>
      <c r="K1087">
        <v>67</v>
      </c>
      <c r="L1087">
        <v>0</v>
      </c>
      <c r="M1087">
        <v>2020</v>
      </c>
      <c r="N1087">
        <f>VLOOKUP(E1087, '2020D'!$A$2:$G$395, 2, FALSE)</f>
        <v>153</v>
      </c>
      <c r="O1087">
        <f>VLOOKUP(E1087, '2020D'!$A$2:$G$355, 3, FALSE)</f>
        <v>3607</v>
      </c>
      <c r="P1087">
        <f>_2020[[#This Row],[最低排名]]-_2020[[#This Row],[同分人数]]+1</f>
        <v>3455</v>
      </c>
      <c r="Q1087">
        <f>IF(O1087&gt;=开始!$B$6, 1, 0)</f>
        <v>1</v>
      </c>
      <c r="R1087">
        <f>_2020[[#This Row],[最低排名]]-开始!$B$6</f>
        <v>3607</v>
      </c>
    </row>
    <row r="1088" spans="1:18">
      <c r="A1088">
        <v>77105</v>
      </c>
      <c r="B1088" t="s">
        <v>1845</v>
      </c>
      <c r="C1088" t="str">
        <f t="shared" si="32"/>
        <v>中山大学</v>
      </c>
      <c r="D1088" t="str">
        <f t="shared" si="33"/>
        <v>05</v>
      </c>
      <c r="E1088" t="s">
        <v>265</v>
      </c>
      <c r="F1088">
        <v>232</v>
      </c>
      <c r="G1088">
        <v>128</v>
      </c>
      <c r="H1088">
        <v>134</v>
      </c>
      <c r="I1088">
        <v>70</v>
      </c>
      <c r="J1088">
        <v>64</v>
      </c>
      <c r="K1088">
        <v>58</v>
      </c>
      <c r="L1088">
        <v>0</v>
      </c>
      <c r="M1088">
        <v>2020</v>
      </c>
      <c r="N1088">
        <f>VLOOKUP(E1088, '2020D'!$A$2:$G$395, 2, FALSE)</f>
        <v>168</v>
      </c>
      <c r="O1088">
        <f>VLOOKUP(E1088, '2020D'!$A$2:$G$355, 3, FALSE)</f>
        <v>3775</v>
      </c>
      <c r="P1088">
        <f>_2020[[#This Row],[最低排名]]-_2020[[#This Row],[同分人数]]+1</f>
        <v>3608</v>
      </c>
      <c r="Q1088">
        <f>IF(O1088&gt;=开始!$B$6, 1, 0)</f>
        <v>1</v>
      </c>
      <c r="R1088">
        <f>_2020[[#This Row],[最低排名]]-开始!$B$6</f>
        <v>3775</v>
      </c>
    </row>
    <row r="1089" spans="1:18">
      <c r="A1089">
        <v>77201</v>
      </c>
      <c r="B1089" t="s">
        <v>1235</v>
      </c>
      <c r="C1089" t="str">
        <f t="shared" si="32"/>
        <v>华南理工</v>
      </c>
      <c r="D1089" t="str">
        <f t="shared" si="33"/>
        <v>01</v>
      </c>
      <c r="E1089" t="s">
        <v>244</v>
      </c>
      <c r="F1089">
        <v>216</v>
      </c>
      <c r="G1089">
        <v>109</v>
      </c>
      <c r="H1089">
        <v>135</v>
      </c>
      <c r="I1089">
        <v>70</v>
      </c>
      <c r="J1089">
        <v>67</v>
      </c>
      <c r="K1089">
        <v>67</v>
      </c>
      <c r="L1089">
        <v>0</v>
      </c>
      <c r="M1089">
        <v>2020</v>
      </c>
      <c r="N1089">
        <f>VLOOKUP(E1089, '2020D'!$A$2:$G$395, 2, FALSE)</f>
        <v>146</v>
      </c>
      <c r="O1089">
        <f>VLOOKUP(E1089, '2020D'!$A$2:$G$355, 3, FALSE)</f>
        <v>4247</v>
      </c>
      <c r="P1089">
        <f>_2020[[#This Row],[最低排名]]-_2020[[#This Row],[同分人数]]+1</f>
        <v>4102</v>
      </c>
      <c r="Q1089">
        <f>IF(O1089&gt;=开始!$B$6, 1, 0)</f>
        <v>1</v>
      </c>
      <c r="R1089">
        <f>_2020[[#This Row],[最低排名]]-开始!$B$6</f>
        <v>4247</v>
      </c>
    </row>
    <row r="1090" spans="1:18">
      <c r="A1090">
        <v>77202</v>
      </c>
      <c r="B1090" t="s">
        <v>1236</v>
      </c>
      <c r="C1090" t="str">
        <f t="shared" ref="C1090:C1153" si="34">LEFT(B1090, FIND("(", B1090) - 1)</f>
        <v>华南理工</v>
      </c>
      <c r="D1090" t="str">
        <f t="shared" ref="D1090:D1153" si="35">MID(B1090, FIND("(", B1090) + 1, FIND(")", B1090) - FIND("(", B1090) - 1)</f>
        <v>02</v>
      </c>
      <c r="E1090" t="s">
        <v>14</v>
      </c>
      <c r="F1090">
        <v>225</v>
      </c>
      <c r="G1090">
        <v>116</v>
      </c>
      <c r="H1090">
        <v>130</v>
      </c>
      <c r="I1090">
        <v>67</v>
      </c>
      <c r="J1090">
        <v>67</v>
      </c>
      <c r="K1090">
        <v>64</v>
      </c>
      <c r="L1090">
        <v>0</v>
      </c>
      <c r="M1090">
        <v>2020</v>
      </c>
      <c r="N1090">
        <f>VLOOKUP(E1090, '2020D'!$A$2:$G$395, 2, FALSE)</f>
        <v>155</v>
      </c>
      <c r="O1090">
        <f>VLOOKUP(E1090, '2020D'!$A$2:$G$355, 3, FALSE)</f>
        <v>4558</v>
      </c>
      <c r="P1090">
        <f>_2020[[#This Row],[最低排名]]-_2020[[#This Row],[同分人数]]+1</f>
        <v>4404</v>
      </c>
      <c r="Q1090">
        <f>IF(O1090&gt;=开始!$B$6, 1, 0)</f>
        <v>1</v>
      </c>
      <c r="R1090">
        <f>_2020[[#This Row],[最低排名]]-开始!$B$6</f>
        <v>4558</v>
      </c>
    </row>
    <row r="1091" spans="1:18">
      <c r="A1091">
        <v>77203</v>
      </c>
      <c r="B1091" t="s">
        <v>1602</v>
      </c>
      <c r="C1091" t="str">
        <f t="shared" si="34"/>
        <v>华南理工</v>
      </c>
      <c r="D1091" t="str">
        <f t="shared" si="35"/>
        <v>03</v>
      </c>
      <c r="E1091" t="s">
        <v>16</v>
      </c>
      <c r="F1091">
        <v>220</v>
      </c>
      <c r="G1091">
        <v>114</v>
      </c>
      <c r="H1091">
        <v>130</v>
      </c>
      <c r="I1091">
        <v>70</v>
      </c>
      <c r="J1091">
        <v>67</v>
      </c>
      <c r="K1091">
        <v>67</v>
      </c>
      <c r="L1091">
        <v>0</v>
      </c>
      <c r="M1091">
        <v>2020</v>
      </c>
      <c r="N1091">
        <f>VLOOKUP(E1091, '2020D'!$A$2:$G$395, 2, FALSE)</f>
        <v>156</v>
      </c>
      <c r="O1091">
        <f>VLOOKUP(E1091, '2020D'!$A$2:$G$355, 3, FALSE)</f>
        <v>4403</v>
      </c>
      <c r="P1091">
        <f>_2020[[#This Row],[最低排名]]-_2020[[#This Row],[同分人数]]+1</f>
        <v>4248</v>
      </c>
      <c r="Q1091">
        <f>IF(O1091&gt;=开始!$B$6, 1, 0)</f>
        <v>1</v>
      </c>
      <c r="R1091">
        <f>_2020[[#This Row],[最低排名]]-开始!$B$6</f>
        <v>4403</v>
      </c>
    </row>
    <row r="1092" spans="1:18">
      <c r="A1092">
        <v>77204</v>
      </c>
      <c r="B1092" t="s">
        <v>1846</v>
      </c>
      <c r="C1092" t="str">
        <f t="shared" si="34"/>
        <v>华南理工</v>
      </c>
      <c r="D1092" t="str">
        <f t="shared" si="35"/>
        <v>04</v>
      </c>
      <c r="E1092" t="s">
        <v>246</v>
      </c>
      <c r="F1092">
        <v>239</v>
      </c>
      <c r="G1092">
        <v>120</v>
      </c>
      <c r="H1092">
        <v>130</v>
      </c>
      <c r="I1092">
        <v>64</v>
      </c>
      <c r="J1092">
        <v>61</v>
      </c>
      <c r="K1092">
        <v>58</v>
      </c>
      <c r="L1092">
        <v>0</v>
      </c>
      <c r="M1092">
        <v>2020</v>
      </c>
      <c r="N1092">
        <f>VLOOKUP(E1092, '2020D'!$A$2:$G$395, 2, FALSE)</f>
        <v>179</v>
      </c>
      <c r="O1092">
        <f>VLOOKUP(E1092, '2020D'!$A$2:$G$355, 3, FALSE)</f>
        <v>4737</v>
      </c>
      <c r="P1092">
        <f>_2020[[#This Row],[最低排名]]-_2020[[#This Row],[同分人数]]+1</f>
        <v>4559</v>
      </c>
      <c r="Q1092">
        <f>IF(O1092&gt;=开始!$B$6, 1, 0)</f>
        <v>1</v>
      </c>
      <c r="R1092">
        <f>_2020[[#This Row],[最低排名]]-开始!$B$6</f>
        <v>4737</v>
      </c>
    </row>
    <row r="1093" spans="1:18">
      <c r="A1093">
        <v>77301</v>
      </c>
      <c r="B1093" t="s">
        <v>1237</v>
      </c>
      <c r="C1093" t="str">
        <f t="shared" si="34"/>
        <v>暨南大学</v>
      </c>
      <c r="D1093" t="str">
        <f t="shared" si="35"/>
        <v>01</v>
      </c>
      <c r="E1093" t="s">
        <v>256</v>
      </c>
      <c r="F1093">
        <v>232</v>
      </c>
      <c r="G1093">
        <v>118</v>
      </c>
      <c r="H1093">
        <v>110</v>
      </c>
      <c r="I1093">
        <v>67</v>
      </c>
      <c r="J1093">
        <v>67</v>
      </c>
      <c r="K1093">
        <v>55</v>
      </c>
      <c r="L1093">
        <v>0</v>
      </c>
      <c r="M1093">
        <v>2020</v>
      </c>
      <c r="N1093">
        <f>VLOOKUP(E1093, '2020D'!$A$2:$G$395, 2, FALSE)</f>
        <v>218</v>
      </c>
      <c r="O1093">
        <f>VLOOKUP(E1093, '2020D'!$A$2:$G$355, 3, FALSE)</f>
        <v>8698</v>
      </c>
      <c r="P1093">
        <f>_2020[[#This Row],[最低排名]]-_2020[[#This Row],[同分人数]]+1</f>
        <v>8481</v>
      </c>
      <c r="Q1093">
        <f>IF(O1093&gt;=开始!$B$6, 1, 0)</f>
        <v>1</v>
      </c>
      <c r="R1093">
        <f>_2020[[#This Row],[最低排名]]-开始!$B$6</f>
        <v>8698</v>
      </c>
    </row>
    <row r="1094" spans="1:18">
      <c r="A1094">
        <v>77302</v>
      </c>
      <c r="B1094" t="s">
        <v>1238</v>
      </c>
      <c r="C1094" t="str">
        <f t="shared" si="34"/>
        <v>暨南大学</v>
      </c>
      <c r="D1094" t="str">
        <f t="shared" si="35"/>
        <v>02</v>
      </c>
      <c r="E1094" t="s">
        <v>87</v>
      </c>
      <c r="F1094">
        <v>225</v>
      </c>
      <c r="G1094">
        <v>121</v>
      </c>
      <c r="H1094">
        <v>115</v>
      </c>
      <c r="I1094">
        <v>64</v>
      </c>
      <c r="J1094">
        <v>64</v>
      </c>
      <c r="K1094">
        <v>58</v>
      </c>
      <c r="L1094">
        <v>0</v>
      </c>
      <c r="M1094">
        <v>2020</v>
      </c>
      <c r="N1094">
        <f>VLOOKUP(E1094, '2020D'!$A$2:$G$395, 2, FALSE)</f>
        <v>201</v>
      </c>
      <c r="O1094">
        <f>VLOOKUP(E1094, '2020D'!$A$2:$G$355, 3, FALSE)</f>
        <v>9751</v>
      </c>
      <c r="P1094">
        <f>_2020[[#This Row],[最低排名]]-_2020[[#This Row],[同分人数]]+1</f>
        <v>9551</v>
      </c>
      <c r="Q1094">
        <f>IF(O1094&gt;=开始!$B$6, 1, 0)</f>
        <v>1</v>
      </c>
      <c r="R1094">
        <f>_2020[[#This Row],[最低排名]]-开始!$B$6</f>
        <v>9751</v>
      </c>
    </row>
    <row r="1095" spans="1:18">
      <c r="A1095">
        <v>77303</v>
      </c>
      <c r="B1095" t="s">
        <v>1239</v>
      </c>
      <c r="C1095" t="str">
        <f t="shared" si="34"/>
        <v>暨南大学</v>
      </c>
      <c r="D1095" t="str">
        <f t="shared" si="35"/>
        <v>03</v>
      </c>
      <c r="E1095" t="s">
        <v>87</v>
      </c>
      <c r="F1095">
        <v>219</v>
      </c>
      <c r="G1095">
        <v>114</v>
      </c>
      <c r="H1095">
        <v>109</v>
      </c>
      <c r="I1095">
        <v>70</v>
      </c>
      <c r="J1095">
        <v>67</v>
      </c>
      <c r="K1095">
        <v>61</v>
      </c>
      <c r="L1095">
        <v>0</v>
      </c>
      <c r="M1095">
        <v>2020</v>
      </c>
      <c r="N1095">
        <f>VLOOKUP(E1095, '2020D'!$A$2:$G$395, 2, FALSE)</f>
        <v>201</v>
      </c>
      <c r="O1095">
        <f>VLOOKUP(E1095, '2020D'!$A$2:$G$355, 3, FALSE)</f>
        <v>9751</v>
      </c>
      <c r="P1095">
        <f>_2020[[#This Row],[最低排名]]-_2020[[#This Row],[同分人数]]+1</f>
        <v>9551</v>
      </c>
      <c r="Q1095">
        <f>IF(O1095&gt;=开始!$B$6, 1, 0)</f>
        <v>1</v>
      </c>
      <c r="R1095">
        <f>_2020[[#This Row],[最低排名]]-开始!$B$6</f>
        <v>9751</v>
      </c>
    </row>
    <row r="1096" spans="1:18">
      <c r="A1096">
        <v>77304</v>
      </c>
      <c r="B1096" t="s">
        <v>1240</v>
      </c>
      <c r="C1096" t="str">
        <f t="shared" si="34"/>
        <v>暨南大学</v>
      </c>
      <c r="D1096" t="str">
        <f t="shared" si="35"/>
        <v>04</v>
      </c>
      <c r="E1096" t="s">
        <v>25</v>
      </c>
      <c r="F1096">
        <v>226</v>
      </c>
      <c r="G1096">
        <v>115</v>
      </c>
      <c r="H1096">
        <v>119</v>
      </c>
      <c r="I1096">
        <v>70</v>
      </c>
      <c r="J1096">
        <v>67</v>
      </c>
      <c r="K1096">
        <v>61</v>
      </c>
      <c r="L1096">
        <v>0</v>
      </c>
      <c r="M1096">
        <v>2020</v>
      </c>
      <c r="N1096">
        <f>VLOOKUP(E1096, '2020D'!$A$2:$G$395, 2, FALSE)</f>
        <v>181</v>
      </c>
      <c r="O1096">
        <f>VLOOKUP(E1096, '2020D'!$A$2:$G$355, 3, FALSE)</f>
        <v>6293</v>
      </c>
      <c r="P1096">
        <f>_2020[[#This Row],[最低排名]]-_2020[[#This Row],[同分人数]]+1</f>
        <v>6113</v>
      </c>
      <c r="Q1096">
        <f>IF(O1096&gt;=开始!$B$6, 1, 0)</f>
        <v>1</v>
      </c>
      <c r="R1096">
        <f>_2020[[#This Row],[最低排名]]-开始!$B$6</f>
        <v>6293</v>
      </c>
    </row>
    <row r="1097" spans="1:18">
      <c r="A1097">
        <v>77401</v>
      </c>
      <c r="B1097" t="s">
        <v>1241</v>
      </c>
      <c r="C1097" t="str">
        <f t="shared" si="34"/>
        <v>广东海洋</v>
      </c>
      <c r="D1097" t="str">
        <f t="shared" si="35"/>
        <v>01</v>
      </c>
      <c r="E1097" t="s">
        <v>366</v>
      </c>
      <c r="F1097">
        <v>191</v>
      </c>
      <c r="G1097">
        <v>106</v>
      </c>
      <c r="H1097">
        <v>72</v>
      </c>
      <c r="I1097">
        <v>52</v>
      </c>
      <c r="J1097">
        <v>46</v>
      </c>
      <c r="K1097">
        <v>46</v>
      </c>
      <c r="L1097">
        <v>0</v>
      </c>
      <c r="M1097">
        <v>2020</v>
      </c>
      <c r="N1097">
        <f>VLOOKUP(E1097, '2020D'!$A$2:$G$395, 2, FALSE)</f>
        <v>171</v>
      </c>
      <c r="O1097">
        <f>VLOOKUP(E1097, '2020D'!$A$2:$G$355, 3, FALSE)</f>
        <v>35287</v>
      </c>
      <c r="P1097">
        <f>_2020[[#This Row],[最低排名]]-_2020[[#This Row],[同分人数]]+1</f>
        <v>35117</v>
      </c>
      <c r="Q1097">
        <f>IF(O1097&gt;=开始!$B$6, 1, 0)</f>
        <v>1</v>
      </c>
      <c r="R1097">
        <f>_2020[[#This Row],[最低排名]]-开始!$B$6</f>
        <v>35287</v>
      </c>
    </row>
    <row r="1098" spans="1:18">
      <c r="A1098">
        <v>77402</v>
      </c>
      <c r="B1098" t="s">
        <v>1242</v>
      </c>
      <c r="C1098" t="str">
        <f t="shared" si="34"/>
        <v>广东海洋</v>
      </c>
      <c r="D1098" t="str">
        <f t="shared" si="35"/>
        <v>02</v>
      </c>
      <c r="E1098" t="s">
        <v>485</v>
      </c>
      <c r="F1098">
        <v>191</v>
      </c>
      <c r="G1098">
        <v>102</v>
      </c>
      <c r="H1098">
        <v>98</v>
      </c>
      <c r="I1098">
        <v>55</v>
      </c>
      <c r="J1098">
        <v>55</v>
      </c>
      <c r="K1098">
        <v>46</v>
      </c>
      <c r="L1098">
        <v>0</v>
      </c>
      <c r="M1098">
        <v>2020</v>
      </c>
      <c r="N1098">
        <f>VLOOKUP(E1098, '2020D'!$A$2:$G$395, 2, FALSE)</f>
        <v>181</v>
      </c>
      <c r="O1098">
        <f>VLOOKUP(E1098, '2020D'!$A$2:$G$355, 3, FALSE)</f>
        <v>28220</v>
      </c>
      <c r="P1098">
        <f>_2020[[#This Row],[最低排名]]-_2020[[#This Row],[同分人数]]+1</f>
        <v>28040</v>
      </c>
      <c r="Q1098">
        <f>IF(O1098&gt;=开始!$B$6, 1, 0)</f>
        <v>1</v>
      </c>
      <c r="R1098">
        <f>_2020[[#This Row],[最低排名]]-开始!$B$6</f>
        <v>28220</v>
      </c>
    </row>
    <row r="1099" spans="1:18">
      <c r="A1099">
        <v>77501</v>
      </c>
      <c r="B1099" t="s">
        <v>1246</v>
      </c>
      <c r="C1099" t="str">
        <f t="shared" si="34"/>
        <v>广州中医</v>
      </c>
      <c r="D1099" t="str">
        <f t="shared" si="35"/>
        <v>01</v>
      </c>
      <c r="E1099" t="s">
        <v>37</v>
      </c>
      <c r="F1099">
        <v>225</v>
      </c>
      <c r="G1099">
        <v>116</v>
      </c>
      <c r="H1099">
        <v>121</v>
      </c>
      <c r="I1099">
        <v>67</v>
      </c>
      <c r="J1099">
        <v>61</v>
      </c>
      <c r="K1099">
        <v>49</v>
      </c>
      <c r="L1099">
        <v>0</v>
      </c>
      <c r="M1099">
        <v>2020</v>
      </c>
      <c r="N1099">
        <f>VLOOKUP(E1099, '2020D'!$A$2:$G$395, 2, FALSE)</f>
        <v>201</v>
      </c>
      <c r="O1099">
        <f>VLOOKUP(E1099, '2020D'!$A$2:$G$355, 3, FALSE)</f>
        <v>10431</v>
      </c>
      <c r="P1099">
        <f>_2020[[#This Row],[最低排名]]-_2020[[#This Row],[同分人数]]+1</f>
        <v>10231</v>
      </c>
      <c r="Q1099">
        <f>IF(O1099&gt;=开始!$B$6, 1, 0)</f>
        <v>1</v>
      </c>
      <c r="R1099">
        <f>_2020[[#This Row],[最低排名]]-开始!$B$6</f>
        <v>10431</v>
      </c>
    </row>
    <row r="1100" spans="1:18">
      <c r="A1100">
        <v>77502</v>
      </c>
      <c r="B1100" t="s">
        <v>1247</v>
      </c>
      <c r="C1100" t="str">
        <f t="shared" si="34"/>
        <v>广州中医</v>
      </c>
      <c r="D1100" t="str">
        <f t="shared" si="35"/>
        <v>02</v>
      </c>
      <c r="E1100" t="s">
        <v>749</v>
      </c>
      <c r="F1100">
        <v>208</v>
      </c>
      <c r="G1100">
        <v>109</v>
      </c>
      <c r="H1100">
        <v>116</v>
      </c>
      <c r="I1100">
        <v>61</v>
      </c>
      <c r="J1100">
        <v>61</v>
      </c>
      <c r="K1100">
        <v>58</v>
      </c>
      <c r="L1100">
        <v>0</v>
      </c>
      <c r="M1100">
        <v>2020</v>
      </c>
      <c r="N1100">
        <f>VLOOKUP(E1100, '2020D'!$A$2:$G$395, 2, FALSE)</f>
        <v>232</v>
      </c>
      <c r="O1100">
        <f>VLOOKUP(E1100, '2020D'!$A$2:$G$355, 3, FALSE)</f>
        <v>14678</v>
      </c>
      <c r="P1100">
        <f>_2020[[#This Row],[最低排名]]-_2020[[#This Row],[同分人数]]+1</f>
        <v>14447</v>
      </c>
      <c r="Q1100">
        <f>IF(O1100&gt;=开始!$B$6, 1, 0)</f>
        <v>1</v>
      </c>
      <c r="R1100">
        <f>_2020[[#This Row],[最低排名]]-开始!$B$6</f>
        <v>14678</v>
      </c>
    </row>
    <row r="1101" spans="1:18">
      <c r="A1101">
        <v>77601</v>
      </c>
      <c r="B1101" t="s">
        <v>1248</v>
      </c>
      <c r="C1101" t="str">
        <f t="shared" si="34"/>
        <v>广东药科</v>
      </c>
      <c r="D1101" t="str">
        <f t="shared" si="35"/>
        <v>01</v>
      </c>
      <c r="E1101" t="s">
        <v>863</v>
      </c>
      <c r="F1101">
        <v>194</v>
      </c>
      <c r="G1101">
        <v>99</v>
      </c>
      <c r="H1101">
        <v>89</v>
      </c>
      <c r="I1101">
        <v>64</v>
      </c>
      <c r="J1101">
        <v>61</v>
      </c>
      <c r="K1101">
        <v>58</v>
      </c>
      <c r="L1101">
        <v>0</v>
      </c>
      <c r="M1101">
        <v>2020</v>
      </c>
      <c r="N1101">
        <f>VLOOKUP(E1101, '2020D'!$A$2:$G$395, 2, FALSE)</f>
        <v>200</v>
      </c>
      <c r="O1101">
        <f>VLOOKUP(E1101, '2020D'!$A$2:$G$355, 3, FALSE)</f>
        <v>23646</v>
      </c>
      <c r="P1101">
        <f>_2020[[#This Row],[最低排名]]-_2020[[#This Row],[同分人数]]+1</f>
        <v>23447</v>
      </c>
      <c r="Q1101">
        <f>IF(O1101&gt;=开始!$B$6, 1, 0)</f>
        <v>1</v>
      </c>
      <c r="R1101">
        <f>_2020[[#This Row],[最低排名]]-开始!$B$6</f>
        <v>23646</v>
      </c>
    </row>
    <row r="1102" spans="1:18">
      <c r="A1102">
        <v>77701</v>
      </c>
      <c r="B1102" t="s">
        <v>1705</v>
      </c>
      <c r="C1102" t="str">
        <f t="shared" si="34"/>
        <v>惠州学院</v>
      </c>
      <c r="D1102" t="str">
        <f t="shared" si="35"/>
        <v>01</v>
      </c>
      <c r="E1102" t="s">
        <v>223</v>
      </c>
      <c r="F1102">
        <v>190</v>
      </c>
      <c r="G1102">
        <v>101</v>
      </c>
      <c r="H1102">
        <v>65</v>
      </c>
      <c r="I1102">
        <v>55</v>
      </c>
      <c r="J1102">
        <v>52</v>
      </c>
      <c r="K1102">
        <v>46</v>
      </c>
      <c r="L1102">
        <v>0</v>
      </c>
      <c r="M1102">
        <v>2020</v>
      </c>
      <c r="N1102">
        <f>VLOOKUP(E1102, '2020D'!$A$2:$G$395, 2, FALSE)</f>
        <v>171</v>
      </c>
      <c r="O1102">
        <f>VLOOKUP(E1102, '2020D'!$A$2:$G$355, 3, FALSE)</f>
        <v>35116</v>
      </c>
      <c r="P1102">
        <f>_2020[[#This Row],[最低排名]]-_2020[[#This Row],[同分人数]]+1</f>
        <v>34946</v>
      </c>
      <c r="Q1102">
        <f>IF(O1102&gt;=开始!$B$6, 1, 0)</f>
        <v>1</v>
      </c>
      <c r="R1102">
        <f>_2020[[#This Row],[最低排名]]-开始!$B$6</f>
        <v>35116</v>
      </c>
    </row>
    <row r="1103" spans="1:18">
      <c r="A1103">
        <v>77801</v>
      </c>
      <c r="B1103" t="s">
        <v>1249</v>
      </c>
      <c r="C1103" t="str">
        <f t="shared" si="34"/>
        <v>广东金融</v>
      </c>
      <c r="D1103" t="str">
        <f t="shared" si="35"/>
        <v>01</v>
      </c>
      <c r="E1103" t="s">
        <v>431</v>
      </c>
      <c r="F1103">
        <v>206</v>
      </c>
      <c r="G1103">
        <v>104</v>
      </c>
      <c r="H1103">
        <v>106</v>
      </c>
      <c r="I1103">
        <v>55</v>
      </c>
      <c r="J1103">
        <v>52</v>
      </c>
      <c r="K1103">
        <v>43</v>
      </c>
      <c r="L1103">
        <v>0</v>
      </c>
      <c r="M1103">
        <v>2020</v>
      </c>
      <c r="N1103">
        <f>VLOOKUP(E1103, '2020D'!$A$2:$G$395, 2, FALSE)</f>
        <v>221</v>
      </c>
      <c r="O1103">
        <f>VLOOKUP(E1103, '2020D'!$A$2:$G$355, 3, FALSE)</f>
        <v>24521</v>
      </c>
      <c r="P1103">
        <f>_2020[[#This Row],[最低排名]]-_2020[[#This Row],[同分人数]]+1</f>
        <v>24301</v>
      </c>
      <c r="Q1103">
        <f>IF(O1103&gt;=开始!$B$6, 1, 0)</f>
        <v>1</v>
      </c>
      <c r="R1103">
        <f>_2020[[#This Row],[最低排名]]-开始!$B$6</f>
        <v>24521</v>
      </c>
    </row>
    <row r="1104" spans="1:18">
      <c r="A1104">
        <v>77802</v>
      </c>
      <c r="B1104" t="s">
        <v>1250</v>
      </c>
      <c r="C1104" t="str">
        <f t="shared" si="34"/>
        <v>广东金融</v>
      </c>
      <c r="D1104" t="str">
        <f t="shared" si="35"/>
        <v>02</v>
      </c>
      <c r="E1104" t="s">
        <v>312</v>
      </c>
      <c r="F1104">
        <v>195</v>
      </c>
      <c r="G1104">
        <v>103</v>
      </c>
      <c r="H1104">
        <v>97</v>
      </c>
      <c r="I1104">
        <v>64</v>
      </c>
      <c r="J1104">
        <v>58</v>
      </c>
      <c r="K1104">
        <v>46</v>
      </c>
      <c r="L1104">
        <v>0</v>
      </c>
      <c r="M1104">
        <v>2020</v>
      </c>
      <c r="N1104">
        <f>VLOOKUP(E1104, '2020D'!$A$2:$G$395, 2, FALSE)</f>
        <v>235</v>
      </c>
      <c r="O1104">
        <f>VLOOKUP(E1104, '2020D'!$A$2:$G$355, 3, FALSE)</f>
        <v>24994</v>
      </c>
      <c r="P1104">
        <f>_2020[[#This Row],[最低排名]]-_2020[[#This Row],[同分人数]]+1</f>
        <v>24760</v>
      </c>
      <c r="Q1104">
        <f>IF(O1104&gt;=开始!$B$6, 1, 0)</f>
        <v>1</v>
      </c>
      <c r="R1104">
        <f>_2020[[#This Row],[最低排名]]-开始!$B$6</f>
        <v>24994</v>
      </c>
    </row>
    <row r="1105" spans="1:18">
      <c r="A1105">
        <v>77901</v>
      </c>
      <c r="B1105" t="s">
        <v>1251</v>
      </c>
      <c r="C1105" t="str">
        <f t="shared" si="34"/>
        <v>南方医科</v>
      </c>
      <c r="D1105" t="str">
        <f t="shared" si="35"/>
        <v>01</v>
      </c>
      <c r="E1105" t="s">
        <v>48</v>
      </c>
      <c r="F1105">
        <v>208</v>
      </c>
      <c r="G1105">
        <v>112</v>
      </c>
      <c r="H1105">
        <v>121</v>
      </c>
      <c r="I1105">
        <v>64</v>
      </c>
      <c r="J1105">
        <v>61</v>
      </c>
      <c r="K1105">
        <v>55</v>
      </c>
      <c r="L1105">
        <v>0</v>
      </c>
      <c r="M1105">
        <v>2020</v>
      </c>
      <c r="N1105">
        <f>VLOOKUP(E1105, '2020D'!$A$2:$G$395, 2, FALSE)</f>
        <v>233</v>
      </c>
      <c r="O1105">
        <f>VLOOKUP(E1105, '2020D'!$A$2:$G$355, 3, FALSE)</f>
        <v>13496</v>
      </c>
      <c r="P1105">
        <f>_2020[[#This Row],[最低排名]]-_2020[[#This Row],[同分人数]]+1</f>
        <v>13264</v>
      </c>
      <c r="Q1105">
        <f>IF(O1105&gt;=开始!$B$6, 1, 0)</f>
        <v>1</v>
      </c>
      <c r="R1105">
        <f>_2020[[#This Row],[最低排名]]-开始!$B$6</f>
        <v>13496</v>
      </c>
    </row>
    <row r="1106" spans="1:18">
      <c r="A1106">
        <v>77902</v>
      </c>
      <c r="B1106" t="s">
        <v>1252</v>
      </c>
      <c r="C1106" t="str">
        <f t="shared" si="34"/>
        <v>南方医科</v>
      </c>
      <c r="D1106" t="str">
        <f t="shared" si="35"/>
        <v>02</v>
      </c>
      <c r="E1106" t="s">
        <v>60</v>
      </c>
      <c r="F1106">
        <v>234</v>
      </c>
      <c r="G1106">
        <v>117</v>
      </c>
      <c r="H1106">
        <v>122</v>
      </c>
      <c r="I1106">
        <v>67</v>
      </c>
      <c r="J1106">
        <v>64</v>
      </c>
      <c r="K1106">
        <v>61</v>
      </c>
      <c r="L1106">
        <v>0</v>
      </c>
      <c r="M1106">
        <v>2020</v>
      </c>
      <c r="N1106">
        <f>VLOOKUP(E1106, '2020D'!$A$2:$G$395, 2, FALSE)</f>
        <v>178</v>
      </c>
      <c r="O1106">
        <f>VLOOKUP(E1106, '2020D'!$A$2:$G$355, 3, FALSE)</f>
        <v>5427</v>
      </c>
      <c r="P1106">
        <f>_2020[[#This Row],[最低排名]]-_2020[[#This Row],[同分人数]]+1</f>
        <v>5250</v>
      </c>
      <c r="Q1106">
        <f>IF(O1106&gt;=开始!$B$6, 1, 0)</f>
        <v>1</v>
      </c>
      <c r="R1106">
        <f>_2020[[#This Row],[最低排名]]-开始!$B$6</f>
        <v>5427</v>
      </c>
    </row>
    <row r="1107" spans="1:18">
      <c r="A1107">
        <v>78001</v>
      </c>
      <c r="B1107" t="s">
        <v>1253</v>
      </c>
      <c r="C1107" t="str">
        <f t="shared" si="34"/>
        <v>华南农大</v>
      </c>
      <c r="D1107" t="str">
        <f t="shared" si="35"/>
        <v>01</v>
      </c>
      <c r="E1107" t="s">
        <v>100</v>
      </c>
      <c r="F1107">
        <v>201</v>
      </c>
      <c r="G1107">
        <v>101</v>
      </c>
      <c r="H1107">
        <v>120</v>
      </c>
      <c r="I1107">
        <v>64</v>
      </c>
      <c r="J1107">
        <v>61</v>
      </c>
      <c r="K1107">
        <v>61</v>
      </c>
      <c r="L1107">
        <v>0</v>
      </c>
      <c r="M1107">
        <v>2020</v>
      </c>
      <c r="N1107">
        <f>VLOOKUP(E1107, '2020D'!$A$2:$G$395, 2, FALSE)</f>
        <v>233</v>
      </c>
      <c r="O1107">
        <f>VLOOKUP(E1107, '2020D'!$A$2:$G$355, 3, FALSE)</f>
        <v>13960</v>
      </c>
      <c r="P1107">
        <f>_2020[[#This Row],[最低排名]]-_2020[[#This Row],[同分人数]]+1</f>
        <v>13728</v>
      </c>
      <c r="Q1107">
        <f>IF(O1107&gt;=开始!$B$6, 1, 0)</f>
        <v>1</v>
      </c>
      <c r="R1107">
        <f>_2020[[#This Row],[最低排名]]-开始!$B$6</f>
        <v>13960</v>
      </c>
    </row>
    <row r="1108" spans="1:18">
      <c r="A1108">
        <v>78002</v>
      </c>
      <c r="B1108" t="s">
        <v>1605</v>
      </c>
      <c r="C1108" t="str">
        <f t="shared" si="34"/>
        <v>华南农大</v>
      </c>
      <c r="D1108" t="str">
        <f t="shared" si="35"/>
        <v>02</v>
      </c>
      <c r="E1108" t="s">
        <v>323</v>
      </c>
      <c r="F1108">
        <v>209</v>
      </c>
      <c r="G1108">
        <v>118</v>
      </c>
      <c r="H1108">
        <v>89</v>
      </c>
      <c r="I1108">
        <v>67</v>
      </c>
      <c r="J1108">
        <v>61</v>
      </c>
      <c r="K1108">
        <v>55</v>
      </c>
      <c r="L1108">
        <v>0</v>
      </c>
      <c r="M1108">
        <v>2020</v>
      </c>
      <c r="N1108">
        <f>VLOOKUP(E1108, '2020D'!$A$2:$G$395, 2, FALSE)</f>
        <v>229</v>
      </c>
      <c r="O1108">
        <f>VLOOKUP(E1108, '2020D'!$A$2:$G$355, 3, FALSE)</f>
        <v>20102</v>
      </c>
      <c r="P1108">
        <f>_2020[[#This Row],[最低排名]]-_2020[[#This Row],[同分人数]]+1</f>
        <v>19874</v>
      </c>
      <c r="Q1108">
        <f>IF(O1108&gt;=开始!$B$6, 1, 0)</f>
        <v>1</v>
      </c>
      <c r="R1108">
        <f>_2020[[#This Row],[最低排名]]-开始!$B$6</f>
        <v>20102</v>
      </c>
    </row>
    <row r="1109" spans="1:18">
      <c r="A1109">
        <v>78101</v>
      </c>
      <c r="B1109" t="s">
        <v>1847</v>
      </c>
      <c r="C1109" t="str">
        <f t="shared" si="34"/>
        <v>吉大珠海</v>
      </c>
      <c r="D1109" t="str">
        <f t="shared" si="35"/>
        <v>01</v>
      </c>
      <c r="E1109" t="s">
        <v>738</v>
      </c>
      <c r="F1109">
        <v>182</v>
      </c>
      <c r="G1109">
        <v>106</v>
      </c>
      <c r="H1109">
        <v>80</v>
      </c>
      <c r="I1109">
        <v>52</v>
      </c>
      <c r="J1109">
        <v>52</v>
      </c>
      <c r="K1109">
        <v>46</v>
      </c>
      <c r="L1109">
        <v>0</v>
      </c>
      <c r="M1109">
        <v>2020</v>
      </c>
      <c r="N1109">
        <f>VLOOKUP(E1109, '2020D'!$A$2:$G$395, 2, FALSE)</f>
        <v>148</v>
      </c>
      <c r="O1109">
        <f>VLOOKUP(E1109, '2020D'!$A$2:$G$355, 3, FALSE)</f>
        <v>34430</v>
      </c>
      <c r="P1109">
        <f>_2020[[#This Row],[最低排名]]-_2020[[#This Row],[同分人数]]+1</f>
        <v>34283</v>
      </c>
      <c r="Q1109">
        <f>IF(O1109&gt;=开始!$B$6, 1, 0)</f>
        <v>1</v>
      </c>
      <c r="R1109">
        <f>_2020[[#This Row],[最低排名]]-开始!$B$6</f>
        <v>34430</v>
      </c>
    </row>
    <row r="1110" spans="1:18">
      <c r="A1110">
        <v>78102</v>
      </c>
      <c r="B1110" t="s">
        <v>1848</v>
      </c>
      <c r="C1110" t="str">
        <f t="shared" si="34"/>
        <v>吉大珠海</v>
      </c>
      <c r="D1110" t="str">
        <f t="shared" si="35"/>
        <v>02</v>
      </c>
      <c r="E1110" t="s">
        <v>1542</v>
      </c>
      <c r="F1110">
        <v>173</v>
      </c>
      <c r="G1110">
        <v>88</v>
      </c>
      <c r="H1110">
        <v>81</v>
      </c>
      <c r="I1110">
        <v>52</v>
      </c>
      <c r="J1110">
        <v>49</v>
      </c>
      <c r="K1110">
        <v>46</v>
      </c>
      <c r="L1110">
        <v>0</v>
      </c>
      <c r="M1110">
        <v>2020</v>
      </c>
      <c r="N1110">
        <f>VLOOKUP(E1110, '2020D'!$A$2:$G$395, 2, FALSE)</f>
        <v>135</v>
      </c>
      <c r="O1110">
        <f>VLOOKUP(E1110, '2020D'!$A$2:$G$355, 3, FALSE)</f>
        <v>36290</v>
      </c>
      <c r="P1110">
        <f>_2020[[#This Row],[最低排名]]-_2020[[#This Row],[同分人数]]+1</f>
        <v>36156</v>
      </c>
      <c r="Q1110">
        <f>IF(O1110&gt;=开始!$B$6, 1, 0)</f>
        <v>1</v>
      </c>
      <c r="R1110">
        <f>_2020[[#This Row],[最低排名]]-开始!$B$6</f>
        <v>36290</v>
      </c>
    </row>
    <row r="1111" spans="1:18">
      <c r="A1111">
        <v>78201</v>
      </c>
      <c r="B1111" t="s">
        <v>1256</v>
      </c>
      <c r="C1111" t="str">
        <f t="shared" si="34"/>
        <v>北师浸会</v>
      </c>
      <c r="D1111" t="str">
        <f t="shared" si="35"/>
        <v>01</v>
      </c>
      <c r="E1111" t="s">
        <v>749</v>
      </c>
      <c r="F1111">
        <v>199</v>
      </c>
      <c r="G1111">
        <v>103</v>
      </c>
      <c r="H1111">
        <v>122</v>
      </c>
      <c r="I1111">
        <v>67</v>
      </c>
      <c r="J1111">
        <v>61</v>
      </c>
      <c r="K1111">
        <v>55</v>
      </c>
      <c r="L1111">
        <v>0</v>
      </c>
      <c r="M1111">
        <v>2020</v>
      </c>
      <c r="N1111">
        <f>VLOOKUP(E1111, '2020D'!$A$2:$G$395, 2, FALSE)</f>
        <v>232</v>
      </c>
      <c r="O1111">
        <f>VLOOKUP(E1111, '2020D'!$A$2:$G$355, 3, FALSE)</f>
        <v>14678</v>
      </c>
      <c r="P1111">
        <f>_2020[[#This Row],[最低排名]]-_2020[[#This Row],[同分人数]]+1</f>
        <v>14447</v>
      </c>
      <c r="Q1111">
        <f>IF(O1111&gt;=开始!$B$6, 1, 0)</f>
        <v>1</v>
      </c>
      <c r="R1111">
        <f>_2020[[#This Row],[最低排名]]-开始!$B$6</f>
        <v>14678</v>
      </c>
    </row>
    <row r="1112" spans="1:18">
      <c r="A1112">
        <v>78301</v>
      </c>
      <c r="B1112" t="s">
        <v>1259</v>
      </c>
      <c r="C1112" t="str">
        <f t="shared" si="34"/>
        <v>深圳大学</v>
      </c>
      <c r="D1112" t="str">
        <f t="shared" si="35"/>
        <v>01</v>
      </c>
      <c r="E1112" t="s">
        <v>87</v>
      </c>
      <c r="F1112">
        <v>221</v>
      </c>
      <c r="G1112">
        <v>113</v>
      </c>
      <c r="H1112">
        <v>110</v>
      </c>
      <c r="I1112">
        <v>70</v>
      </c>
      <c r="J1112">
        <v>64</v>
      </c>
      <c r="K1112">
        <v>61</v>
      </c>
      <c r="L1112">
        <v>0</v>
      </c>
      <c r="M1112">
        <v>2020</v>
      </c>
      <c r="N1112">
        <f>VLOOKUP(E1112, '2020D'!$A$2:$G$395, 2, FALSE)</f>
        <v>201</v>
      </c>
      <c r="O1112">
        <f>VLOOKUP(E1112, '2020D'!$A$2:$G$355, 3, FALSE)</f>
        <v>9751</v>
      </c>
      <c r="P1112">
        <f>_2020[[#This Row],[最低排名]]-_2020[[#This Row],[同分人数]]+1</f>
        <v>9551</v>
      </c>
      <c r="Q1112">
        <f>IF(O1112&gt;=开始!$B$6, 1, 0)</f>
        <v>1</v>
      </c>
      <c r="R1112">
        <f>_2020[[#This Row],[最低排名]]-开始!$B$6</f>
        <v>9751</v>
      </c>
    </row>
    <row r="1113" spans="1:18">
      <c r="A1113">
        <v>78302</v>
      </c>
      <c r="B1113" t="s">
        <v>1260</v>
      </c>
      <c r="C1113" t="str">
        <f t="shared" si="34"/>
        <v>深圳大学</v>
      </c>
      <c r="D1113" t="str">
        <f t="shared" si="35"/>
        <v>02</v>
      </c>
      <c r="E1113" t="s">
        <v>115</v>
      </c>
      <c r="F1113">
        <v>229</v>
      </c>
      <c r="G1113">
        <v>126</v>
      </c>
      <c r="H1113">
        <v>109</v>
      </c>
      <c r="I1113">
        <v>70</v>
      </c>
      <c r="J1113">
        <v>61</v>
      </c>
      <c r="K1113">
        <v>61</v>
      </c>
      <c r="L1113">
        <v>0</v>
      </c>
      <c r="M1113">
        <v>2020</v>
      </c>
      <c r="N1113">
        <f>VLOOKUP(E1113, '2020D'!$A$2:$G$395, 2, FALSE)</f>
        <v>211</v>
      </c>
      <c r="O1113">
        <f>VLOOKUP(E1113, '2020D'!$A$2:$G$355, 3, FALSE)</f>
        <v>8909</v>
      </c>
      <c r="P1113">
        <f>_2020[[#This Row],[最低排名]]-_2020[[#This Row],[同分人数]]+1</f>
        <v>8699</v>
      </c>
      <c r="Q1113">
        <f>IF(O1113&gt;=开始!$B$6, 1, 0)</f>
        <v>1</v>
      </c>
      <c r="R1113">
        <f>_2020[[#This Row],[最低排名]]-开始!$B$6</f>
        <v>8909</v>
      </c>
    </row>
    <row r="1114" spans="1:18">
      <c r="A1114">
        <v>78303</v>
      </c>
      <c r="B1114" t="s">
        <v>1606</v>
      </c>
      <c r="C1114" t="str">
        <f t="shared" si="34"/>
        <v>深圳大学</v>
      </c>
      <c r="D1114" t="str">
        <f t="shared" si="35"/>
        <v>03</v>
      </c>
      <c r="E1114" t="s">
        <v>502</v>
      </c>
      <c r="F1114">
        <v>220</v>
      </c>
      <c r="G1114">
        <v>111</v>
      </c>
      <c r="H1114">
        <v>112</v>
      </c>
      <c r="I1114">
        <v>67</v>
      </c>
      <c r="J1114">
        <v>61</v>
      </c>
      <c r="K1114">
        <v>61</v>
      </c>
      <c r="L1114">
        <v>0</v>
      </c>
      <c r="M1114">
        <v>2020</v>
      </c>
      <c r="N1114">
        <f>VLOOKUP(E1114, '2020D'!$A$2:$G$395, 2, FALSE)</f>
        <v>213</v>
      </c>
      <c r="O1114">
        <f>VLOOKUP(E1114, '2020D'!$A$2:$G$355, 3, FALSE)</f>
        <v>10879</v>
      </c>
      <c r="P1114">
        <f>_2020[[#This Row],[最低排名]]-_2020[[#This Row],[同分人数]]+1</f>
        <v>10667</v>
      </c>
      <c r="Q1114">
        <f>IF(O1114&gt;=开始!$B$6, 1, 0)</f>
        <v>1</v>
      </c>
      <c r="R1114">
        <f>_2020[[#This Row],[最低排名]]-开始!$B$6</f>
        <v>10879</v>
      </c>
    </row>
    <row r="1115" spans="1:18">
      <c r="A1115">
        <v>78304</v>
      </c>
      <c r="B1115" t="s">
        <v>1707</v>
      </c>
      <c r="C1115" t="str">
        <f t="shared" si="34"/>
        <v>深圳大学</v>
      </c>
      <c r="D1115" t="str">
        <f t="shared" si="35"/>
        <v>04</v>
      </c>
      <c r="E1115" t="s">
        <v>256</v>
      </c>
      <c r="F1115">
        <v>218</v>
      </c>
      <c r="G1115">
        <v>118</v>
      </c>
      <c r="H1115">
        <v>118</v>
      </c>
      <c r="I1115">
        <v>70</v>
      </c>
      <c r="J1115">
        <v>67</v>
      </c>
      <c r="K1115">
        <v>58</v>
      </c>
      <c r="L1115">
        <v>0</v>
      </c>
      <c r="M1115">
        <v>2020</v>
      </c>
      <c r="N1115">
        <f>VLOOKUP(E1115, '2020D'!$A$2:$G$395, 2, FALSE)</f>
        <v>218</v>
      </c>
      <c r="O1115">
        <f>VLOOKUP(E1115, '2020D'!$A$2:$G$355, 3, FALSE)</f>
        <v>8698</v>
      </c>
      <c r="P1115">
        <f>_2020[[#This Row],[最低排名]]-_2020[[#This Row],[同分人数]]+1</f>
        <v>8481</v>
      </c>
      <c r="Q1115">
        <f>IF(O1115&gt;=开始!$B$6, 1, 0)</f>
        <v>1</v>
      </c>
      <c r="R1115">
        <f>_2020[[#This Row],[最低排名]]-开始!$B$6</f>
        <v>8698</v>
      </c>
    </row>
    <row r="1116" spans="1:18">
      <c r="A1116">
        <v>78401</v>
      </c>
      <c r="B1116" t="s">
        <v>1261</v>
      </c>
      <c r="C1116" t="str">
        <f t="shared" si="34"/>
        <v>广以理工</v>
      </c>
      <c r="D1116" t="str">
        <f t="shared" si="35"/>
        <v>01</v>
      </c>
      <c r="E1116" t="s">
        <v>678</v>
      </c>
      <c r="F1116">
        <v>199</v>
      </c>
      <c r="G1116">
        <v>104</v>
      </c>
      <c r="H1116">
        <v>110</v>
      </c>
      <c r="I1116">
        <v>64</v>
      </c>
      <c r="J1116">
        <v>58</v>
      </c>
      <c r="K1116">
        <v>52</v>
      </c>
      <c r="L1116">
        <v>0</v>
      </c>
      <c r="M1116">
        <v>2020</v>
      </c>
      <c r="N1116">
        <f>VLOOKUP(E1116, '2020D'!$A$2:$G$395, 2, FALSE)</f>
        <v>235</v>
      </c>
      <c r="O1116">
        <f>VLOOKUP(E1116, '2020D'!$A$2:$G$355, 3, FALSE)</f>
        <v>19637</v>
      </c>
      <c r="P1116">
        <f>_2020[[#This Row],[最低排名]]-_2020[[#This Row],[同分人数]]+1</f>
        <v>19403</v>
      </c>
      <c r="Q1116">
        <f>IF(O1116&gt;=开始!$B$6, 1, 0)</f>
        <v>1</v>
      </c>
      <c r="R1116">
        <f>_2020[[#This Row],[最低排名]]-开始!$B$6</f>
        <v>19637</v>
      </c>
    </row>
    <row r="1117" spans="1:18">
      <c r="A1117">
        <v>78501</v>
      </c>
      <c r="B1117" t="s">
        <v>1262</v>
      </c>
      <c r="C1117" t="str">
        <f t="shared" si="34"/>
        <v>广州医大</v>
      </c>
      <c r="D1117" t="str">
        <f t="shared" si="35"/>
        <v>01</v>
      </c>
      <c r="E1117" t="s">
        <v>72</v>
      </c>
      <c r="F1117">
        <v>216</v>
      </c>
      <c r="G1117">
        <v>114</v>
      </c>
      <c r="H1117">
        <v>120</v>
      </c>
      <c r="I1117">
        <v>67</v>
      </c>
      <c r="J1117">
        <v>61</v>
      </c>
      <c r="K1117">
        <v>58</v>
      </c>
      <c r="L1117">
        <v>0</v>
      </c>
      <c r="M1117">
        <v>2020</v>
      </c>
      <c r="N1117">
        <f>VLOOKUP(E1117, '2020D'!$A$2:$G$395, 2, FALSE)</f>
        <v>235</v>
      </c>
      <c r="O1117">
        <f>VLOOKUP(E1117, '2020D'!$A$2:$G$355, 3, FALSE)</f>
        <v>10666</v>
      </c>
      <c r="P1117">
        <f>_2020[[#This Row],[最低排名]]-_2020[[#This Row],[同分人数]]+1</f>
        <v>10432</v>
      </c>
      <c r="Q1117">
        <f>IF(O1117&gt;=开始!$B$6, 1, 0)</f>
        <v>1</v>
      </c>
      <c r="R1117">
        <f>_2020[[#This Row],[最低排名]]-开始!$B$6</f>
        <v>10666</v>
      </c>
    </row>
    <row r="1118" spans="1:18">
      <c r="A1118">
        <v>78601</v>
      </c>
      <c r="B1118" t="s">
        <v>1263</v>
      </c>
      <c r="C1118" t="str">
        <f t="shared" si="34"/>
        <v>岭南师院</v>
      </c>
      <c r="D1118" t="str">
        <f t="shared" si="35"/>
        <v>01</v>
      </c>
      <c r="E1118" t="s">
        <v>433</v>
      </c>
      <c r="F1118">
        <v>193</v>
      </c>
      <c r="G1118">
        <v>110</v>
      </c>
      <c r="H1118">
        <v>96</v>
      </c>
      <c r="I1118">
        <v>67</v>
      </c>
      <c r="J1118">
        <v>52</v>
      </c>
      <c r="K1118">
        <v>46</v>
      </c>
      <c r="L1118">
        <v>0</v>
      </c>
      <c r="M1118">
        <v>2020</v>
      </c>
      <c r="N1118">
        <f>VLOOKUP(E1118, '2020D'!$A$2:$G$395, 2, FALSE)</f>
        <v>202</v>
      </c>
      <c r="O1118">
        <f>VLOOKUP(E1118, '2020D'!$A$2:$G$355, 3, FALSE)</f>
        <v>26319</v>
      </c>
      <c r="P1118">
        <f>_2020[[#This Row],[最低排名]]-_2020[[#This Row],[同分人数]]+1</f>
        <v>26118</v>
      </c>
      <c r="Q1118">
        <f>IF(O1118&gt;=开始!$B$6, 1, 0)</f>
        <v>1</v>
      </c>
      <c r="R1118">
        <f>_2020[[#This Row],[最低排名]]-开始!$B$6</f>
        <v>26319</v>
      </c>
    </row>
    <row r="1119" spans="1:18">
      <c r="A1119">
        <v>78602</v>
      </c>
      <c r="B1119" t="s">
        <v>1264</v>
      </c>
      <c r="C1119" t="str">
        <f t="shared" si="34"/>
        <v>岭南师院</v>
      </c>
      <c r="D1119" t="str">
        <f t="shared" si="35"/>
        <v>02</v>
      </c>
      <c r="E1119" t="s">
        <v>701</v>
      </c>
      <c r="F1119">
        <v>189</v>
      </c>
      <c r="G1119">
        <v>98</v>
      </c>
      <c r="H1119">
        <v>111</v>
      </c>
      <c r="I1119">
        <v>52</v>
      </c>
      <c r="J1119">
        <v>49</v>
      </c>
      <c r="K1119">
        <v>43</v>
      </c>
      <c r="L1119">
        <v>0</v>
      </c>
      <c r="M1119">
        <v>2020</v>
      </c>
      <c r="N1119">
        <f>VLOOKUP(E1119, '2020D'!$A$2:$G$395, 2, FALSE)</f>
        <v>218</v>
      </c>
      <c r="O1119">
        <f>VLOOKUP(E1119, '2020D'!$A$2:$G$355, 3, FALSE)</f>
        <v>28438</v>
      </c>
      <c r="P1119">
        <f>_2020[[#This Row],[最低排名]]-_2020[[#This Row],[同分人数]]+1</f>
        <v>28221</v>
      </c>
      <c r="Q1119">
        <f>IF(O1119&gt;=开始!$B$6, 1, 0)</f>
        <v>1</v>
      </c>
      <c r="R1119">
        <f>_2020[[#This Row],[最低排名]]-开始!$B$6</f>
        <v>28438</v>
      </c>
    </row>
    <row r="1120" spans="1:18">
      <c r="A1120">
        <v>79101</v>
      </c>
      <c r="B1120" t="s">
        <v>1270</v>
      </c>
      <c r="C1120" t="str">
        <f t="shared" si="34"/>
        <v>桂林电子</v>
      </c>
      <c r="D1120" t="str">
        <f t="shared" si="35"/>
        <v>01</v>
      </c>
      <c r="E1120" t="s">
        <v>198</v>
      </c>
      <c r="F1120">
        <v>170</v>
      </c>
      <c r="G1120">
        <v>86</v>
      </c>
      <c r="H1120">
        <v>91</v>
      </c>
      <c r="I1120">
        <v>49</v>
      </c>
      <c r="J1120">
        <v>49</v>
      </c>
      <c r="K1120">
        <v>46</v>
      </c>
      <c r="L1120">
        <v>0</v>
      </c>
      <c r="M1120">
        <v>2020</v>
      </c>
      <c r="N1120">
        <f>VLOOKUP(E1120, '2020D'!$A$2:$G$395, 2, FALSE)</f>
        <v>198</v>
      </c>
      <c r="O1120">
        <f>VLOOKUP(E1120, '2020D'!$A$2:$G$355, 3, FALSE)</f>
        <v>35656</v>
      </c>
      <c r="P1120">
        <f>_2020[[#This Row],[最低排名]]-_2020[[#This Row],[同分人数]]+1</f>
        <v>35459</v>
      </c>
      <c r="Q1120">
        <f>IF(O1120&gt;=开始!$B$6, 1, 0)</f>
        <v>1</v>
      </c>
      <c r="R1120">
        <f>_2020[[#This Row],[最低排名]]-开始!$B$6</f>
        <v>35656</v>
      </c>
    </row>
    <row r="1121" spans="1:18">
      <c r="A1121">
        <v>79102</v>
      </c>
      <c r="B1121" t="s">
        <v>1271</v>
      </c>
      <c r="C1121" t="str">
        <f t="shared" si="34"/>
        <v>桂林电子</v>
      </c>
      <c r="D1121" t="str">
        <f t="shared" si="35"/>
        <v>02</v>
      </c>
      <c r="E1121" t="s">
        <v>398</v>
      </c>
      <c r="F1121">
        <v>169</v>
      </c>
      <c r="G1121">
        <v>89</v>
      </c>
      <c r="H1121">
        <v>117</v>
      </c>
      <c r="I1121">
        <v>55</v>
      </c>
      <c r="J1121">
        <v>49</v>
      </c>
      <c r="K1121">
        <v>43</v>
      </c>
      <c r="L1121">
        <v>0</v>
      </c>
      <c r="M1121">
        <v>2020</v>
      </c>
      <c r="N1121">
        <f>VLOOKUP(E1121, '2020D'!$A$2:$G$395, 2, FALSE)</f>
        <v>203</v>
      </c>
      <c r="O1121">
        <f>VLOOKUP(E1121, '2020D'!$A$2:$G$355, 3, FALSE)</f>
        <v>30723</v>
      </c>
      <c r="P1121">
        <f>_2020[[#This Row],[最低排名]]-_2020[[#This Row],[同分人数]]+1</f>
        <v>30521</v>
      </c>
      <c r="Q1121">
        <f>IF(O1121&gt;=开始!$B$6, 1, 0)</f>
        <v>1</v>
      </c>
      <c r="R1121">
        <f>_2020[[#This Row],[最低排名]]-开始!$B$6</f>
        <v>30723</v>
      </c>
    </row>
    <row r="1122" spans="1:18">
      <c r="A1122">
        <v>79201</v>
      </c>
      <c r="B1122" t="s">
        <v>1272</v>
      </c>
      <c r="C1122" t="str">
        <f t="shared" si="34"/>
        <v>桂林理工</v>
      </c>
      <c r="D1122" t="str">
        <f t="shared" si="35"/>
        <v>01</v>
      </c>
      <c r="E1122" t="s">
        <v>447</v>
      </c>
      <c r="F1122">
        <v>204</v>
      </c>
      <c r="G1122">
        <v>107</v>
      </c>
      <c r="H1122">
        <v>70</v>
      </c>
      <c r="I1122">
        <v>49</v>
      </c>
      <c r="J1122">
        <v>49</v>
      </c>
      <c r="K1122">
        <v>49</v>
      </c>
      <c r="L1122">
        <v>0</v>
      </c>
      <c r="M1122">
        <v>2020</v>
      </c>
      <c r="N1122">
        <f>VLOOKUP(E1122, '2020D'!$A$2:$G$395, 2, FALSE)</f>
        <v>170</v>
      </c>
      <c r="O1122">
        <f>VLOOKUP(E1122, '2020D'!$A$2:$G$355, 3, FALSE)</f>
        <v>32868</v>
      </c>
      <c r="P1122">
        <f>_2020[[#This Row],[最低排名]]-_2020[[#This Row],[同分人数]]+1</f>
        <v>32699</v>
      </c>
      <c r="Q1122">
        <f>IF(O1122&gt;=开始!$B$6, 1, 0)</f>
        <v>1</v>
      </c>
      <c r="R1122">
        <f>_2020[[#This Row],[最低排名]]-开始!$B$6</f>
        <v>32868</v>
      </c>
    </row>
    <row r="1123" spans="1:18">
      <c r="A1123">
        <v>79202</v>
      </c>
      <c r="B1123" t="s">
        <v>1849</v>
      </c>
      <c r="C1123" t="str">
        <f t="shared" si="34"/>
        <v>桂林理工</v>
      </c>
      <c r="D1123" t="str">
        <f t="shared" si="35"/>
        <v>02</v>
      </c>
      <c r="E1123" t="s">
        <v>363</v>
      </c>
      <c r="F1123">
        <v>198</v>
      </c>
      <c r="G1123">
        <v>105</v>
      </c>
      <c r="H1123">
        <v>85</v>
      </c>
      <c r="I1123">
        <v>52</v>
      </c>
      <c r="J1123">
        <v>52</v>
      </c>
      <c r="K1123">
        <v>49</v>
      </c>
      <c r="L1123">
        <v>0</v>
      </c>
      <c r="M1123">
        <v>2020</v>
      </c>
      <c r="N1123">
        <f>VLOOKUP(E1123, '2020D'!$A$2:$G$395, 2, FALSE)</f>
        <v>222</v>
      </c>
      <c r="O1123">
        <f>VLOOKUP(E1123, '2020D'!$A$2:$G$355, 3, FALSE)</f>
        <v>30103</v>
      </c>
      <c r="P1123">
        <f>_2020[[#This Row],[最低排名]]-_2020[[#This Row],[同分人数]]+1</f>
        <v>29882</v>
      </c>
      <c r="Q1123">
        <f>IF(O1123&gt;=开始!$B$6, 1, 0)</f>
        <v>1</v>
      </c>
      <c r="R1123">
        <f>_2020[[#This Row],[最低排名]]-开始!$B$6</f>
        <v>30103</v>
      </c>
    </row>
    <row r="1124" spans="1:18">
      <c r="A1124">
        <v>79301</v>
      </c>
      <c r="B1124" t="s">
        <v>1273</v>
      </c>
      <c r="C1124" t="str">
        <f t="shared" si="34"/>
        <v>广西师大</v>
      </c>
      <c r="D1124" t="str">
        <f t="shared" si="35"/>
        <v>01</v>
      </c>
      <c r="E1124" t="s">
        <v>335</v>
      </c>
      <c r="F1124">
        <v>187</v>
      </c>
      <c r="G1124">
        <v>94</v>
      </c>
      <c r="H1124">
        <v>92</v>
      </c>
      <c r="I1124">
        <v>58</v>
      </c>
      <c r="J1124">
        <v>55</v>
      </c>
      <c r="K1124">
        <v>55</v>
      </c>
      <c r="L1124">
        <v>0</v>
      </c>
      <c r="M1124">
        <v>2020</v>
      </c>
      <c r="N1124">
        <f>VLOOKUP(E1124, '2020D'!$A$2:$G$395, 2, FALSE)</f>
        <v>210</v>
      </c>
      <c r="O1124">
        <f>VLOOKUP(E1124, '2020D'!$A$2:$G$355, 3, FALSE)</f>
        <v>27835</v>
      </c>
      <c r="P1124">
        <f>_2020[[#This Row],[最低排名]]-_2020[[#This Row],[同分人数]]+1</f>
        <v>27626</v>
      </c>
      <c r="Q1124">
        <f>IF(O1124&gt;=开始!$B$6, 1, 0)</f>
        <v>1</v>
      </c>
      <c r="R1124">
        <f>_2020[[#This Row],[最低排名]]-开始!$B$6</f>
        <v>27835</v>
      </c>
    </row>
    <row r="1125" spans="1:18">
      <c r="A1125">
        <v>79302</v>
      </c>
      <c r="B1125" t="s">
        <v>1274</v>
      </c>
      <c r="C1125" t="str">
        <f t="shared" si="34"/>
        <v>广西师大</v>
      </c>
      <c r="D1125" t="str">
        <f t="shared" si="35"/>
        <v>02</v>
      </c>
      <c r="E1125" t="s">
        <v>141</v>
      </c>
      <c r="F1125">
        <v>200</v>
      </c>
      <c r="G1125">
        <v>102</v>
      </c>
      <c r="H1125">
        <v>99</v>
      </c>
      <c r="I1125">
        <v>64</v>
      </c>
      <c r="J1125">
        <v>55</v>
      </c>
      <c r="K1125">
        <v>52</v>
      </c>
      <c r="L1125">
        <v>0</v>
      </c>
      <c r="M1125">
        <v>2020</v>
      </c>
      <c r="N1125">
        <f>VLOOKUP(E1125, '2020D'!$A$2:$G$395, 2, FALSE)</f>
        <v>255</v>
      </c>
      <c r="O1125">
        <f>VLOOKUP(E1125, '2020D'!$A$2:$G$355, 3, FALSE)</f>
        <v>22810</v>
      </c>
      <c r="P1125">
        <f>_2020[[#This Row],[最低排名]]-_2020[[#This Row],[同分人数]]+1</f>
        <v>22556</v>
      </c>
      <c r="Q1125">
        <f>IF(O1125&gt;=开始!$B$6, 1, 0)</f>
        <v>1</v>
      </c>
      <c r="R1125">
        <f>_2020[[#This Row],[最低排名]]-开始!$B$6</f>
        <v>22810</v>
      </c>
    </row>
    <row r="1126" spans="1:18">
      <c r="A1126">
        <v>79303</v>
      </c>
      <c r="B1126" t="s">
        <v>1275</v>
      </c>
      <c r="C1126" t="str">
        <f t="shared" si="34"/>
        <v>广西师大</v>
      </c>
      <c r="D1126" t="str">
        <f t="shared" si="35"/>
        <v>03</v>
      </c>
      <c r="E1126" t="s">
        <v>187</v>
      </c>
      <c r="F1126">
        <v>202</v>
      </c>
      <c r="G1126">
        <v>105</v>
      </c>
      <c r="H1126">
        <v>93</v>
      </c>
      <c r="I1126">
        <v>52</v>
      </c>
      <c r="J1126">
        <v>52</v>
      </c>
      <c r="K1126">
        <v>49</v>
      </c>
      <c r="L1126">
        <v>0</v>
      </c>
      <c r="M1126">
        <v>2020</v>
      </c>
      <c r="N1126">
        <f>VLOOKUP(E1126, '2020D'!$A$2:$G$395, 2, FALSE)</f>
        <v>217</v>
      </c>
      <c r="O1126">
        <f>VLOOKUP(E1126, '2020D'!$A$2:$G$355, 3, FALSE)</f>
        <v>27625</v>
      </c>
      <c r="P1126">
        <f>_2020[[#This Row],[最低排名]]-_2020[[#This Row],[同分人数]]+1</f>
        <v>27409</v>
      </c>
      <c r="Q1126">
        <f>IF(O1126&gt;=开始!$B$6, 1, 0)</f>
        <v>1</v>
      </c>
      <c r="R1126">
        <f>_2020[[#This Row],[最低排名]]-开始!$B$6</f>
        <v>27625</v>
      </c>
    </row>
    <row r="1127" spans="1:18">
      <c r="A1127">
        <v>79304</v>
      </c>
      <c r="B1127" t="s">
        <v>1276</v>
      </c>
      <c r="C1127" t="str">
        <f t="shared" si="34"/>
        <v>广西师大</v>
      </c>
      <c r="D1127" t="str">
        <f t="shared" si="35"/>
        <v>04</v>
      </c>
      <c r="E1127" t="s">
        <v>485</v>
      </c>
      <c r="F1127">
        <v>188</v>
      </c>
      <c r="G1127">
        <v>98</v>
      </c>
      <c r="H1127">
        <v>77</v>
      </c>
      <c r="I1127">
        <v>64</v>
      </c>
      <c r="J1127">
        <v>58</v>
      </c>
      <c r="K1127">
        <v>58</v>
      </c>
      <c r="L1127">
        <v>0</v>
      </c>
      <c r="M1127">
        <v>2020</v>
      </c>
      <c r="N1127">
        <f>VLOOKUP(E1127, '2020D'!$A$2:$G$395, 2, FALSE)</f>
        <v>181</v>
      </c>
      <c r="O1127">
        <f>VLOOKUP(E1127, '2020D'!$A$2:$G$355, 3, FALSE)</f>
        <v>28220</v>
      </c>
      <c r="P1127">
        <f>_2020[[#This Row],[最低排名]]-_2020[[#This Row],[同分人数]]+1</f>
        <v>28040</v>
      </c>
      <c r="Q1127">
        <f>IF(O1127&gt;=开始!$B$6, 1, 0)</f>
        <v>1</v>
      </c>
      <c r="R1127">
        <f>_2020[[#This Row],[最低排名]]-开始!$B$6</f>
        <v>28220</v>
      </c>
    </row>
    <row r="1128" spans="1:18">
      <c r="A1128">
        <v>79305</v>
      </c>
      <c r="B1128" t="s">
        <v>1277</v>
      </c>
      <c r="C1128" t="str">
        <f t="shared" si="34"/>
        <v>广西师大</v>
      </c>
      <c r="D1128" t="str">
        <f t="shared" si="35"/>
        <v>05</v>
      </c>
      <c r="E1128" t="s">
        <v>383</v>
      </c>
      <c r="F1128">
        <v>192</v>
      </c>
      <c r="G1128">
        <v>103</v>
      </c>
      <c r="H1128">
        <v>66</v>
      </c>
      <c r="I1128">
        <v>58</v>
      </c>
      <c r="J1128">
        <v>55</v>
      </c>
      <c r="K1128">
        <v>52</v>
      </c>
      <c r="L1128">
        <v>0</v>
      </c>
      <c r="M1128">
        <v>2020</v>
      </c>
      <c r="N1128">
        <f>VLOOKUP(E1128, '2020D'!$A$2:$G$395, 2, FALSE)</f>
        <v>185</v>
      </c>
      <c r="O1128">
        <f>VLOOKUP(E1128, '2020D'!$A$2:$G$355, 3, FALSE)</f>
        <v>32523</v>
      </c>
      <c r="P1128">
        <f>_2020[[#This Row],[最低排名]]-_2020[[#This Row],[同分人数]]+1</f>
        <v>32339</v>
      </c>
      <c r="Q1128">
        <f>IF(O1128&gt;=开始!$B$6, 1, 0)</f>
        <v>1</v>
      </c>
      <c r="R1128">
        <f>_2020[[#This Row],[最低排名]]-开始!$B$6</f>
        <v>32523</v>
      </c>
    </row>
    <row r="1129" spans="1:18">
      <c r="A1129">
        <v>79401</v>
      </c>
      <c r="B1129" t="s">
        <v>1279</v>
      </c>
      <c r="C1129" t="str">
        <f t="shared" si="34"/>
        <v>广西大学</v>
      </c>
      <c r="D1129" t="str">
        <f t="shared" si="35"/>
        <v>01</v>
      </c>
      <c r="E1129" t="s">
        <v>155</v>
      </c>
      <c r="F1129">
        <v>214</v>
      </c>
      <c r="G1129">
        <v>118</v>
      </c>
      <c r="H1129">
        <v>89</v>
      </c>
      <c r="I1129">
        <v>67</v>
      </c>
      <c r="J1129">
        <v>64</v>
      </c>
      <c r="K1129">
        <v>55</v>
      </c>
      <c r="L1129">
        <v>0</v>
      </c>
      <c r="M1129">
        <v>2020</v>
      </c>
      <c r="N1129">
        <f>VLOOKUP(E1129, '2020D'!$A$2:$G$395, 2, FALSE)</f>
        <v>229</v>
      </c>
      <c r="O1129">
        <f>VLOOKUP(E1129, '2020D'!$A$2:$G$355, 3, FALSE)</f>
        <v>18122</v>
      </c>
      <c r="P1129">
        <f>_2020[[#This Row],[最低排名]]-_2020[[#This Row],[同分人数]]+1</f>
        <v>17894</v>
      </c>
      <c r="Q1129">
        <f>IF(O1129&gt;=开始!$B$6, 1, 0)</f>
        <v>1</v>
      </c>
      <c r="R1129">
        <f>_2020[[#This Row],[最低排名]]-开始!$B$6</f>
        <v>18122</v>
      </c>
    </row>
    <row r="1130" spans="1:18">
      <c r="A1130">
        <v>79501</v>
      </c>
      <c r="B1130" t="s">
        <v>1710</v>
      </c>
      <c r="C1130" t="str">
        <f t="shared" si="34"/>
        <v>北海艺术</v>
      </c>
      <c r="D1130" t="str">
        <f t="shared" si="35"/>
        <v>01</v>
      </c>
      <c r="E1130" t="s">
        <v>1629</v>
      </c>
      <c r="M1130">
        <v>2020</v>
      </c>
      <c r="N1130" t="e">
        <f>VLOOKUP(E1130, '2020D'!$A$2:$G$395, 2, FALSE)</f>
        <v>#N/A</v>
      </c>
      <c r="O1130" t="e">
        <f>VLOOKUP(E1130, '2020D'!$A$2:$G$355, 3, FALSE)</f>
        <v>#N/A</v>
      </c>
      <c r="P1130" t="e">
        <f>_2020[[#This Row],[最低排名]]-_2020[[#This Row],[同分人数]]+1</f>
        <v>#N/A</v>
      </c>
      <c r="Q1130" t="e">
        <f>IF(O1130&gt;=开始!$B$6, 1, 0)</f>
        <v>#N/A</v>
      </c>
      <c r="R1130" t="e">
        <f>_2020[[#This Row],[最低排名]]-开始!$B$6</f>
        <v>#N/A</v>
      </c>
    </row>
    <row r="1131" spans="1:18">
      <c r="A1131">
        <v>79502</v>
      </c>
      <c r="B1131" t="s">
        <v>1711</v>
      </c>
      <c r="C1131" t="str">
        <f t="shared" si="34"/>
        <v>北海艺术</v>
      </c>
      <c r="D1131" t="str">
        <f t="shared" si="35"/>
        <v>02</v>
      </c>
      <c r="E1131" t="s">
        <v>366</v>
      </c>
      <c r="F1131">
        <v>188</v>
      </c>
      <c r="G1131">
        <v>95</v>
      </c>
      <c r="H1131">
        <v>75</v>
      </c>
      <c r="I1131">
        <v>52</v>
      </c>
      <c r="J1131">
        <v>49</v>
      </c>
      <c r="K1131">
        <v>43</v>
      </c>
      <c r="L1131">
        <v>0</v>
      </c>
      <c r="M1131">
        <v>2020</v>
      </c>
      <c r="N1131">
        <f>VLOOKUP(E1131, '2020D'!$A$2:$G$395, 2, FALSE)</f>
        <v>171</v>
      </c>
      <c r="O1131">
        <f>VLOOKUP(E1131, '2020D'!$A$2:$G$355, 3, FALSE)</f>
        <v>35287</v>
      </c>
      <c r="P1131">
        <f>_2020[[#This Row],[最低排名]]-_2020[[#This Row],[同分人数]]+1</f>
        <v>35117</v>
      </c>
      <c r="Q1131">
        <f>IF(O1131&gt;=开始!$B$6, 1, 0)</f>
        <v>1</v>
      </c>
      <c r="R1131">
        <f>_2020[[#This Row],[最低排名]]-开始!$B$6</f>
        <v>35287</v>
      </c>
    </row>
    <row r="1132" spans="1:18">
      <c r="A1132">
        <v>79503</v>
      </c>
      <c r="B1132" t="s">
        <v>1712</v>
      </c>
      <c r="C1132" t="str">
        <f t="shared" si="34"/>
        <v>北海艺术</v>
      </c>
      <c r="D1132" t="str">
        <f t="shared" si="35"/>
        <v>03</v>
      </c>
      <c r="E1132" t="s">
        <v>1629</v>
      </c>
      <c r="M1132">
        <v>2020</v>
      </c>
      <c r="N1132" t="e">
        <f>VLOOKUP(E1132, '2020D'!$A$2:$G$395, 2, FALSE)</f>
        <v>#N/A</v>
      </c>
      <c r="O1132" t="e">
        <f>VLOOKUP(E1132, '2020D'!$A$2:$G$355, 3, FALSE)</f>
        <v>#N/A</v>
      </c>
      <c r="P1132" t="e">
        <f>_2020[[#This Row],[最低排名]]-_2020[[#This Row],[同分人数]]+1</f>
        <v>#N/A</v>
      </c>
      <c r="Q1132" t="e">
        <f>IF(O1132&gt;=开始!$B$6, 1, 0)</f>
        <v>#N/A</v>
      </c>
      <c r="R1132" t="e">
        <f>_2020[[#This Row],[最低排名]]-开始!$B$6</f>
        <v>#N/A</v>
      </c>
    </row>
    <row r="1133" spans="1:18">
      <c r="A1133">
        <v>79504</v>
      </c>
      <c r="B1133" t="s">
        <v>1850</v>
      </c>
      <c r="C1133" t="str">
        <f t="shared" si="34"/>
        <v>北海艺术</v>
      </c>
      <c r="D1133" t="str">
        <f t="shared" si="35"/>
        <v>04</v>
      </c>
      <c r="E1133" t="s">
        <v>1534</v>
      </c>
      <c r="F1133">
        <v>172</v>
      </c>
      <c r="G1133">
        <v>88</v>
      </c>
      <c r="H1133">
        <v>81</v>
      </c>
      <c r="I1133">
        <v>49</v>
      </c>
      <c r="J1133">
        <v>49</v>
      </c>
      <c r="K1133">
        <v>49</v>
      </c>
      <c r="L1133">
        <v>0</v>
      </c>
      <c r="M1133">
        <v>2020</v>
      </c>
      <c r="N1133">
        <f>VLOOKUP(E1133, '2020D'!$A$2:$G$395, 2, FALSE)</f>
        <v>147</v>
      </c>
      <c r="O1133">
        <f>VLOOKUP(E1133, '2020D'!$A$2:$G$355, 3, FALSE)</f>
        <v>36437</v>
      </c>
      <c r="P1133">
        <f>_2020[[#This Row],[最低排名]]-_2020[[#This Row],[同分人数]]+1</f>
        <v>36291</v>
      </c>
      <c r="Q1133">
        <f>IF(O1133&gt;=开始!$B$6, 1, 0)</f>
        <v>1</v>
      </c>
      <c r="R1133">
        <f>_2020[[#This Row],[最低排名]]-开始!$B$6</f>
        <v>36437</v>
      </c>
    </row>
    <row r="1134" spans="1:18">
      <c r="A1134">
        <v>80101</v>
      </c>
      <c r="B1134" t="s">
        <v>1281</v>
      </c>
      <c r="C1134" t="str">
        <f t="shared" si="34"/>
        <v>海南大学</v>
      </c>
      <c r="D1134" t="str">
        <f t="shared" si="35"/>
        <v>01</v>
      </c>
      <c r="E1134" t="s">
        <v>296</v>
      </c>
      <c r="F1134">
        <v>210</v>
      </c>
      <c r="G1134">
        <v>109</v>
      </c>
      <c r="H1134">
        <v>109</v>
      </c>
      <c r="I1134">
        <v>67</v>
      </c>
      <c r="J1134">
        <v>61</v>
      </c>
      <c r="K1134">
        <v>58</v>
      </c>
      <c r="L1134">
        <v>0</v>
      </c>
      <c r="M1134">
        <v>2020</v>
      </c>
      <c r="N1134">
        <f>VLOOKUP(E1134, '2020D'!$A$2:$G$395, 2, FALSE)</f>
        <v>234</v>
      </c>
      <c r="O1134">
        <f>VLOOKUP(E1134, '2020D'!$A$2:$G$355, 3, FALSE)</f>
        <v>14446</v>
      </c>
      <c r="P1134">
        <f>_2020[[#This Row],[最低排名]]-_2020[[#This Row],[同分人数]]+1</f>
        <v>14213</v>
      </c>
      <c r="Q1134">
        <f>IF(O1134&gt;=开始!$B$6, 1, 0)</f>
        <v>1</v>
      </c>
      <c r="R1134">
        <f>_2020[[#This Row],[最低排名]]-开始!$B$6</f>
        <v>14446</v>
      </c>
    </row>
    <row r="1135" spans="1:18">
      <c r="A1135">
        <v>80102</v>
      </c>
      <c r="B1135" t="s">
        <v>1282</v>
      </c>
      <c r="C1135" t="str">
        <f t="shared" si="34"/>
        <v>海南大学</v>
      </c>
      <c r="D1135" t="str">
        <f t="shared" si="35"/>
        <v>02</v>
      </c>
      <c r="E1135" t="s">
        <v>39</v>
      </c>
      <c r="F1135">
        <v>202</v>
      </c>
      <c r="G1135">
        <v>103</v>
      </c>
      <c r="H1135">
        <v>117</v>
      </c>
      <c r="I1135">
        <v>67</v>
      </c>
      <c r="J1135">
        <v>61</v>
      </c>
      <c r="K1135">
        <v>55</v>
      </c>
      <c r="L1135">
        <v>0</v>
      </c>
      <c r="M1135">
        <v>2020</v>
      </c>
      <c r="N1135">
        <f>VLOOKUP(E1135, '2020D'!$A$2:$G$395, 2, FALSE)</f>
        <v>228</v>
      </c>
      <c r="O1135">
        <f>VLOOKUP(E1135, '2020D'!$A$2:$G$355, 3, FALSE)</f>
        <v>15145</v>
      </c>
      <c r="P1135">
        <f>_2020[[#This Row],[最低排名]]-_2020[[#This Row],[同分人数]]+1</f>
        <v>14918</v>
      </c>
      <c r="Q1135">
        <f>IF(O1135&gt;=开始!$B$6, 1, 0)</f>
        <v>1</v>
      </c>
      <c r="R1135">
        <f>_2020[[#This Row],[最低排名]]-开始!$B$6</f>
        <v>15145</v>
      </c>
    </row>
    <row r="1136" spans="1:18">
      <c r="A1136">
        <v>80201</v>
      </c>
      <c r="B1136" t="s">
        <v>1285</v>
      </c>
      <c r="C1136" t="str">
        <f t="shared" si="34"/>
        <v>海南师大</v>
      </c>
      <c r="D1136" t="str">
        <f t="shared" si="35"/>
        <v>01</v>
      </c>
      <c r="E1136" t="s">
        <v>387</v>
      </c>
      <c r="F1136">
        <v>184</v>
      </c>
      <c r="G1136">
        <v>93</v>
      </c>
      <c r="H1136">
        <v>97</v>
      </c>
      <c r="I1136">
        <v>58</v>
      </c>
      <c r="J1136">
        <v>58</v>
      </c>
      <c r="K1136">
        <v>49</v>
      </c>
      <c r="L1136">
        <v>0</v>
      </c>
      <c r="M1136">
        <v>2020</v>
      </c>
      <c r="N1136">
        <f>VLOOKUP(E1136, '2020D'!$A$2:$G$395, 2, FALSE)</f>
        <v>204</v>
      </c>
      <c r="O1136">
        <f>VLOOKUP(E1136, '2020D'!$A$2:$G$355, 3, FALSE)</f>
        <v>28039</v>
      </c>
      <c r="P1136">
        <f>_2020[[#This Row],[最低排名]]-_2020[[#This Row],[同分人数]]+1</f>
        <v>27836</v>
      </c>
      <c r="Q1136">
        <f>IF(O1136&gt;=开始!$B$6, 1, 0)</f>
        <v>1</v>
      </c>
      <c r="R1136">
        <f>_2020[[#This Row],[最低排名]]-开始!$B$6</f>
        <v>28039</v>
      </c>
    </row>
    <row r="1137" spans="1:18">
      <c r="A1137">
        <v>80202</v>
      </c>
      <c r="B1137" t="s">
        <v>1286</v>
      </c>
      <c r="C1137" t="str">
        <f t="shared" si="34"/>
        <v>海南师大</v>
      </c>
      <c r="D1137" t="str">
        <f t="shared" si="35"/>
        <v>02</v>
      </c>
      <c r="E1137" t="s">
        <v>180</v>
      </c>
      <c r="F1137">
        <v>209</v>
      </c>
      <c r="G1137">
        <v>111</v>
      </c>
      <c r="H1137">
        <v>73</v>
      </c>
      <c r="I1137">
        <v>61</v>
      </c>
      <c r="J1137">
        <v>55</v>
      </c>
      <c r="K1137">
        <v>52</v>
      </c>
      <c r="L1137">
        <v>0</v>
      </c>
      <c r="M1137">
        <v>2020</v>
      </c>
      <c r="N1137">
        <f>VLOOKUP(E1137, '2020D'!$A$2:$G$395, 2, FALSE)</f>
        <v>203</v>
      </c>
      <c r="O1137">
        <f>VLOOKUP(E1137, '2020D'!$A$2:$G$355, 3, FALSE)</f>
        <v>27191</v>
      </c>
      <c r="P1137">
        <f>_2020[[#This Row],[最低排名]]-_2020[[#This Row],[同分人数]]+1</f>
        <v>26989</v>
      </c>
      <c r="Q1137">
        <f>IF(O1137&gt;=开始!$B$6, 1, 0)</f>
        <v>1</v>
      </c>
      <c r="R1137">
        <f>_2020[[#This Row],[最低排名]]-开始!$B$6</f>
        <v>27191</v>
      </c>
    </row>
    <row r="1138" spans="1:18">
      <c r="A1138">
        <v>80203</v>
      </c>
      <c r="B1138" t="s">
        <v>1608</v>
      </c>
      <c r="C1138" t="str">
        <f t="shared" si="34"/>
        <v>海南师大</v>
      </c>
      <c r="D1138" t="str">
        <f t="shared" si="35"/>
        <v>03</v>
      </c>
      <c r="E1138" t="s">
        <v>184</v>
      </c>
      <c r="F1138">
        <v>187</v>
      </c>
      <c r="G1138">
        <v>97</v>
      </c>
      <c r="H1138">
        <v>114</v>
      </c>
      <c r="I1138">
        <v>52</v>
      </c>
      <c r="J1138">
        <v>49</v>
      </c>
      <c r="K1138">
        <v>49</v>
      </c>
      <c r="L1138">
        <v>0</v>
      </c>
      <c r="M1138">
        <v>2020</v>
      </c>
      <c r="N1138">
        <f>VLOOKUP(E1138, '2020D'!$A$2:$G$395, 2, FALSE)</f>
        <v>212</v>
      </c>
      <c r="O1138">
        <f>VLOOKUP(E1138, '2020D'!$A$2:$G$355, 3, FALSE)</f>
        <v>26988</v>
      </c>
      <c r="P1138">
        <f>_2020[[#This Row],[最低排名]]-_2020[[#This Row],[同分人数]]+1</f>
        <v>26777</v>
      </c>
      <c r="Q1138">
        <f>IF(O1138&gt;=开始!$B$6, 1, 0)</f>
        <v>1</v>
      </c>
      <c r="R1138">
        <f>_2020[[#This Row],[最低排名]]-开始!$B$6</f>
        <v>26988</v>
      </c>
    </row>
    <row r="1139" spans="1:18">
      <c r="A1139">
        <v>80204</v>
      </c>
      <c r="B1139" t="s">
        <v>1609</v>
      </c>
      <c r="C1139" t="str">
        <f t="shared" si="34"/>
        <v>海南师大</v>
      </c>
      <c r="D1139" t="str">
        <f t="shared" si="35"/>
        <v>04</v>
      </c>
      <c r="E1139" t="s">
        <v>184</v>
      </c>
      <c r="F1139">
        <v>206</v>
      </c>
      <c r="G1139">
        <v>112</v>
      </c>
      <c r="H1139">
        <v>92</v>
      </c>
      <c r="I1139">
        <v>55</v>
      </c>
      <c r="J1139">
        <v>49</v>
      </c>
      <c r="K1139">
        <v>49</v>
      </c>
      <c r="L1139">
        <v>0</v>
      </c>
      <c r="M1139">
        <v>2020</v>
      </c>
      <c r="N1139">
        <f>VLOOKUP(E1139, '2020D'!$A$2:$G$395, 2, FALSE)</f>
        <v>212</v>
      </c>
      <c r="O1139">
        <f>VLOOKUP(E1139, '2020D'!$A$2:$G$355, 3, FALSE)</f>
        <v>26988</v>
      </c>
      <c r="P1139">
        <f>_2020[[#This Row],[最低排名]]-_2020[[#This Row],[同分人数]]+1</f>
        <v>26777</v>
      </c>
      <c r="Q1139">
        <f>IF(O1139&gt;=开始!$B$6, 1, 0)</f>
        <v>1</v>
      </c>
      <c r="R1139">
        <f>_2020[[#This Row],[最低排名]]-开始!$B$6</f>
        <v>26988</v>
      </c>
    </row>
    <row r="1140" spans="1:18">
      <c r="A1140">
        <v>80205</v>
      </c>
      <c r="B1140" t="s">
        <v>1610</v>
      </c>
      <c r="C1140" t="str">
        <f t="shared" si="34"/>
        <v>海南师大</v>
      </c>
      <c r="D1140" t="str">
        <f t="shared" si="35"/>
        <v>05</v>
      </c>
      <c r="E1140" t="s">
        <v>431</v>
      </c>
      <c r="F1140">
        <v>190</v>
      </c>
      <c r="G1140">
        <v>97</v>
      </c>
      <c r="H1140">
        <v>86</v>
      </c>
      <c r="I1140">
        <v>67</v>
      </c>
      <c r="J1140">
        <v>61</v>
      </c>
      <c r="K1140">
        <v>58</v>
      </c>
      <c r="L1140">
        <v>0</v>
      </c>
      <c r="M1140">
        <v>2020</v>
      </c>
      <c r="N1140">
        <f>VLOOKUP(E1140, '2020D'!$A$2:$G$395, 2, FALSE)</f>
        <v>221</v>
      </c>
      <c r="O1140">
        <f>VLOOKUP(E1140, '2020D'!$A$2:$G$355, 3, FALSE)</f>
        <v>24521</v>
      </c>
      <c r="P1140">
        <f>_2020[[#This Row],[最低排名]]-_2020[[#This Row],[同分人数]]+1</f>
        <v>24301</v>
      </c>
      <c r="Q1140">
        <f>IF(O1140&gt;=开始!$B$6, 1, 0)</f>
        <v>1</v>
      </c>
      <c r="R1140">
        <f>_2020[[#This Row],[最低排名]]-开始!$B$6</f>
        <v>24521</v>
      </c>
    </row>
    <row r="1141" spans="1:18">
      <c r="A1141">
        <v>80301</v>
      </c>
      <c r="B1141" t="s">
        <v>1287</v>
      </c>
      <c r="C1141" t="str">
        <f t="shared" si="34"/>
        <v>海南医学</v>
      </c>
      <c r="D1141" t="str">
        <f t="shared" si="35"/>
        <v>01</v>
      </c>
      <c r="E1141" t="s">
        <v>387</v>
      </c>
      <c r="F1141">
        <v>203</v>
      </c>
      <c r="G1141">
        <v>110</v>
      </c>
      <c r="H1141">
        <v>93</v>
      </c>
      <c r="I1141">
        <v>52</v>
      </c>
      <c r="J1141">
        <v>49</v>
      </c>
      <c r="K1141">
        <v>49</v>
      </c>
      <c r="L1141">
        <v>0</v>
      </c>
      <c r="M1141">
        <v>2020</v>
      </c>
      <c r="N1141">
        <f>VLOOKUP(E1141, '2020D'!$A$2:$G$395, 2, FALSE)</f>
        <v>204</v>
      </c>
      <c r="O1141">
        <f>VLOOKUP(E1141, '2020D'!$A$2:$G$355, 3, FALSE)</f>
        <v>28039</v>
      </c>
      <c r="P1141">
        <f>_2020[[#This Row],[最低排名]]-_2020[[#This Row],[同分人数]]+1</f>
        <v>27836</v>
      </c>
      <c r="Q1141">
        <f>IF(O1141&gt;=开始!$B$6, 1, 0)</f>
        <v>1</v>
      </c>
      <c r="R1141">
        <f>_2020[[#This Row],[最低排名]]-开始!$B$6</f>
        <v>28039</v>
      </c>
    </row>
    <row r="1142" spans="1:18">
      <c r="A1142">
        <v>80302</v>
      </c>
      <c r="B1142" t="s">
        <v>1288</v>
      </c>
      <c r="C1142" t="str">
        <f t="shared" si="34"/>
        <v>海南医学</v>
      </c>
      <c r="D1142" t="str">
        <f t="shared" si="35"/>
        <v>02</v>
      </c>
      <c r="E1142" t="s">
        <v>701</v>
      </c>
      <c r="F1142">
        <v>194</v>
      </c>
      <c r="G1142">
        <v>103</v>
      </c>
      <c r="H1142">
        <v>91</v>
      </c>
      <c r="I1142">
        <v>58</v>
      </c>
      <c r="J1142">
        <v>55</v>
      </c>
      <c r="K1142">
        <v>46</v>
      </c>
      <c r="L1142">
        <v>0</v>
      </c>
      <c r="M1142">
        <v>2020</v>
      </c>
      <c r="N1142">
        <f>VLOOKUP(E1142, '2020D'!$A$2:$G$395, 2, FALSE)</f>
        <v>218</v>
      </c>
      <c r="O1142">
        <f>VLOOKUP(E1142, '2020D'!$A$2:$G$355, 3, FALSE)</f>
        <v>28438</v>
      </c>
      <c r="P1142">
        <f>_2020[[#This Row],[最低排名]]-_2020[[#This Row],[同分人数]]+1</f>
        <v>28221</v>
      </c>
      <c r="Q1142">
        <f>IF(O1142&gt;=开始!$B$6, 1, 0)</f>
        <v>1</v>
      </c>
      <c r="R1142">
        <f>_2020[[#This Row],[最低排名]]-开始!$B$6</f>
        <v>28438</v>
      </c>
    </row>
    <row r="1143" spans="1:18">
      <c r="A1143">
        <v>80401</v>
      </c>
      <c r="B1143" t="s">
        <v>1289</v>
      </c>
      <c r="C1143" t="str">
        <f t="shared" si="34"/>
        <v>三亚学院</v>
      </c>
      <c r="D1143" t="str">
        <f t="shared" si="35"/>
        <v>01</v>
      </c>
      <c r="E1143" t="s">
        <v>198</v>
      </c>
      <c r="F1143">
        <v>198</v>
      </c>
      <c r="G1143">
        <v>102</v>
      </c>
      <c r="H1143">
        <v>66</v>
      </c>
      <c r="I1143">
        <v>52</v>
      </c>
      <c r="J1143">
        <v>46</v>
      </c>
      <c r="K1143">
        <v>43</v>
      </c>
      <c r="L1143">
        <v>0</v>
      </c>
      <c r="M1143">
        <v>2020</v>
      </c>
      <c r="N1143">
        <f>VLOOKUP(E1143, '2020D'!$A$2:$G$395, 2, FALSE)</f>
        <v>198</v>
      </c>
      <c r="O1143">
        <f>VLOOKUP(E1143, '2020D'!$A$2:$G$355, 3, FALSE)</f>
        <v>35656</v>
      </c>
      <c r="P1143">
        <f>_2020[[#This Row],[最低排名]]-_2020[[#This Row],[同分人数]]+1</f>
        <v>35459</v>
      </c>
      <c r="Q1143">
        <f>IF(O1143&gt;=开始!$B$6, 1, 0)</f>
        <v>1</v>
      </c>
      <c r="R1143">
        <f>_2020[[#This Row],[最低排名]]-开始!$B$6</f>
        <v>35656</v>
      </c>
    </row>
    <row r="1144" spans="1:18">
      <c r="A1144">
        <v>80402</v>
      </c>
      <c r="B1144" t="s">
        <v>1713</v>
      </c>
      <c r="C1144" t="str">
        <f t="shared" si="34"/>
        <v>三亚学院</v>
      </c>
      <c r="D1144" t="str">
        <f t="shared" si="35"/>
        <v>02</v>
      </c>
      <c r="E1144" t="s">
        <v>1534</v>
      </c>
      <c r="F1144">
        <v>169</v>
      </c>
      <c r="G1144">
        <v>94</v>
      </c>
      <c r="H1144">
        <v>75</v>
      </c>
      <c r="I1144">
        <v>64</v>
      </c>
      <c r="J1144">
        <v>49</v>
      </c>
      <c r="K1144">
        <v>43</v>
      </c>
      <c r="L1144">
        <v>0</v>
      </c>
      <c r="M1144">
        <v>2020</v>
      </c>
      <c r="N1144">
        <f>VLOOKUP(E1144, '2020D'!$A$2:$G$395, 2, FALSE)</f>
        <v>147</v>
      </c>
      <c r="O1144">
        <f>VLOOKUP(E1144, '2020D'!$A$2:$G$355, 3, FALSE)</f>
        <v>36437</v>
      </c>
      <c r="P1144">
        <f>_2020[[#This Row],[最低排名]]-_2020[[#This Row],[同分人数]]+1</f>
        <v>36291</v>
      </c>
      <c r="Q1144">
        <f>IF(O1144&gt;=开始!$B$6, 1, 0)</f>
        <v>1</v>
      </c>
      <c r="R1144">
        <f>_2020[[#This Row],[最低排名]]-开始!$B$6</f>
        <v>36437</v>
      </c>
    </row>
    <row r="1145" spans="1:18">
      <c r="A1145">
        <v>81101</v>
      </c>
      <c r="B1145" t="s">
        <v>1291</v>
      </c>
      <c r="C1145" t="str">
        <f t="shared" si="34"/>
        <v>重庆大学</v>
      </c>
      <c r="D1145" t="str">
        <f t="shared" si="35"/>
        <v>01</v>
      </c>
      <c r="E1145" t="s">
        <v>103</v>
      </c>
      <c r="F1145">
        <v>224</v>
      </c>
      <c r="G1145">
        <v>128</v>
      </c>
      <c r="H1145">
        <v>128</v>
      </c>
      <c r="I1145">
        <v>70</v>
      </c>
      <c r="J1145">
        <v>64</v>
      </c>
      <c r="K1145">
        <v>58</v>
      </c>
      <c r="L1145">
        <v>0</v>
      </c>
      <c r="M1145">
        <v>2020</v>
      </c>
      <c r="N1145">
        <f>VLOOKUP(E1145, '2020D'!$A$2:$G$395, 2, FALSE)</f>
        <v>165</v>
      </c>
      <c r="O1145">
        <f>VLOOKUP(E1145, '2020D'!$A$2:$G$355, 3, FALSE)</f>
        <v>6112</v>
      </c>
      <c r="P1145">
        <f>_2020[[#This Row],[最低排名]]-_2020[[#This Row],[同分人数]]+1</f>
        <v>5948</v>
      </c>
      <c r="Q1145">
        <f>IF(O1145&gt;=开始!$B$6, 1, 0)</f>
        <v>1</v>
      </c>
      <c r="R1145">
        <f>_2020[[#This Row],[最低排名]]-开始!$B$6</f>
        <v>6112</v>
      </c>
    </row>
    <row r="1146" spans="1:18">
      <c r="A1146">
        <v>81201</v>
      </c>
      <c r="B1146" t="s">
        <v>1293</v>
      </c>
      <c r="C1146" t="str">
        <f t="shared" si="34"/>
        <v>西南大学</v>
      </c>
      <c r="D1146" t="str">
        <f t="shared" si="35"/>
        <v>01</v>
      </c>
      <c r="E1146" t="s">
        <v>62</v>
      </c>
      <c r="F1146">
        <v>226</v>
      </c>
      <c r="G1146">
        <v>118</v>
      </c>
      <c r="H1146">
        <v>106</v>
      </c>
      <c r="I1146">
        <v>67</v>
      </c>
      <c r="J1146">
        <v>64</v>
      </c>
      <c r="K1146">
        <v>64</v>
      </c>
      <c r="L1146">
        <v>0</v>
      </c>
      <c r="M1146">
        <v>2020</v>
      </c>
      <c r="N1146">
        <f>VLOOKUP(E1146, '2020D'!$A$2:$G$395, 2, FALSE)</f>
        <v>221</v>
      </c>
      <c r="O1146">
        <f>VLOOKUP(E1146, '2020D'!$A$2:$G$355, 3, FALSE)</f>
        <v>9550</v>
      </c>
      <c r="P1146">
        <f>_2020[[#This Row],[最低排名]]-_2020[[#This Row],[同分人数]]+1</f>
        <v>9330</v>
      </c>
      <c r="Q1146">
        <f>IF(O1146&gt;=开始!$B$6, 1, 0)</f>
        <v>1</v>
      </c>
      <c r="R1146">
        <f>_2020[[#This Row],[最低排名]]-开始!$B$6</f>
        <v>9550</v>
      </c>
    </row>
    <row r="1147" spans="1:18">
      <c r="A1147">
        <v>81202</v>
      </c>
      <c r="B1147" t="s">
        <v>1294</v>
      </c>
      <c r="C1147" t="str">
        <f t="shared" si="34"/>
        <v>西南大学</v>
      </c>
      <c r="D1147" t="str">
        <f t="shared" si="35"/>
        <v>02</v>
      </c>
      <c r="E1147" t="s">
        <v>87</v>
      </c>
      <c r="F1147">
        <v>218</v>
      </c>
      <c r="G1147">
        <v>111</v>
      </c>
      <c r="H1147">
        <v>110</v>
      </c>
      <c r="I1147">
        <v>70</v>
      </c>
      <c r="J1147">
        <v>64</v>
      </c>
      <c r="K1147">
        <v>64</v>
      </c>
      <c r="L1147">
        <v>0</v>
      </c>
      <c r="M1147">
        <v>2020</v>
      </c>
      <c r="N1147">
        <f>VLOOKUP(E1147, '2020D'!$A$2:$G$395, 2, FALSE)</f>
        <v>201</v>
      </c>
      <c r="O1147">
        <f>VLOOKUP(E1147, '2020D'!$A$2:$G$355, 3, FALSE)</f>
        <v>9751</v>
      </c>
      <c r="P1147">
        <f>_2020[[#This Row],[最低排名]]-_2020[[#This Row],[同分人数]]+1</f>
        <v>9551</v>
      </c>
      <c r="Q1147">
        <f>IF(O1147&gt;=开始!$B$6, 1, 0)</f>
        <v>1</v>
      </c>
      <c r="R1147">
        <f>_2020[[#This Row],[最低排名]]-开始!$B$6</f>
        <v>9751</v>
      </c>
    </row>
    <row r="1148" spans="1:18">
      <c r="A1148">
        <v>81203</v>
      </c>
      <c r="B1148" t="s">
        <v>1295</v>
      </c>
      <c r="C1148" t="str">
        <f t="shared" si="34"/>
        <v>西南大学</v>
      </c>
      <c r="D1148" t="str">
        <f t="shared" si="35"/>
        <v>03</v>
      </c>
      <c r="E1148" t="s">
        <v>1130</v>
      </c>
      <c r="F1148">
        <v>219</v>
      </c>
      <c r="G1148">
        <v>116</v>
      </c>
      <c r="H1148">
        <v>120</v>
      </c>
      <c r="I1148">
        <v>64</v>
      </c>
      <c r="J1148">
        <v>64</v>
      </c>
      <c r="K1148">
        <v>58</v>
      </c>
      <c r="L1148">
        <v>0</v>
      </c>
      <c r="M1148">
        <v>2020</v>
      </c>
      <c r="N1148">
        <f>VLOOKUP(E1148, '2020D'!$A$2:$G$395, 2, FALSE)</f>
        <v>224</v>
      </c>
      <c r="O1148">
        <f>VLOOKUP(E1148, '2020D'!$A$2:$G$355, 3, FALSE)</f>
        <v>9975</v>
      </c>
      <c r="P1148">
        <f>_2020[[#This Row],[最低排名]]-_2020[[#This Row],[同分人数]]+1</f>
        <v>9752</v>
      </c>
      <c r="Q1148">
        <f>IF(O1148&gt;=开始!$B$6, 1, 0)</f>
        <v>1</v>
      </c>
      <c r="R1148">
        <f>_2020[[#This Row],[最低排名]]-开始!$B$6</f>
        <v>9975</v>
      </c>
    </row>
    <row r="1149" spans="1:18">
      <c r="A1149">
        <v>81204</v>
      </c>
      <c r="B1149" t="s">
        <v>1296</v>
      </c>
      <c r="C1149" t="str">
        <f t="shared" si="34"/>
        <v>西南大学</v>
      </c>
      <c r="D1149" t="str">
        <f t="shared" si="35"/>
        <v>04</v>
      </c>
      <c r="E1149" t="s">
        <v>502</v>
      </c>
      <c r="F1149">
        <v>230</v>
      </c>
      <c r="G1149">
        <v>131</v>
      </c>
      <c r="H1149">
        <v>108</v>
      </c>
      <c r="I1149">
        <v>67</v>
      </c>
      <c r="J1149">
        <v>61</v>
      </c>
      <c r="K1149">
        <v>55</v>
      </c>
      <c r="L1149">
        <v>0</v>
      </c>
      <c r="M1149">
        <v>2020</v>
      </c>
      <c r="N1149">
        <f>VLOOKUP(E1149, '2020D'!$A$2:$G$395, 2, FALSE)</f>
        <v>213</v>
      </c>
      <c r="O1149">
        <f>VLOOKUP(E1149, '2020D'!$A$2:$G$355, 3, FALSE)</f>
        <v>10879</v>
      </c>
      <c r="P1149">
        <f>_2020[[#This Row],[最低排名]]-_2020[[#This Row],[同分人数]]+1</f>
        <v>10667</v>
      </c>
      <c r="Q1149">
        <f>IF(O1149&gt;=开始!$B$6, 1, 0)</f>
        <v>1</v>
      </c>
      <c r="R1149">
        <f>_2020[[#This Row],[最低排名]]-开始!$B$6</f>
        <v>10879</v>
      </c>
    </row>
    <row r="1150" spans="1:18">
      <c r="A1150">
        <v>81301</v>
      </c>
      <c r="B1150" t="s">
        <v>1297</v>
      </c>
      <c r="C1150" t="str">
        <f t="shared" si="34"/>
        <v>重庆邮电</v>
      </c>
      <c r="D1150" t="str">
        <f t="shared" si="35"/>
        <v>01</v>
      </c>
      <c r="E1150" t="s">
        <v>41</v>
      </c>
      <c r="F1150">
        <v>214</v>
      </c>
      <c r="G1150">
        <v>108</v>
      </c>
      <c r="H1150">
        <v>105</v>
      </c>
      <c r="I1150">
        <v>64</v>
      </c>
      <c r="J1150">
        <v>64</v>
      </c>
      <c r="K1150">
        <v>52</v>
      </c>
      <c r="L1150">
        <v>0</v>
      </c>
      <c r="M1150">
        <v>2020</v>
      </c>
      <c r="N1150">
        <f>VLOOKUP(E1150, '2020D'!$A$2:$G$395, 2, FALSE)</f>
        <v>248</v>
      </c>
      <c r="O1150">
        <f>VLOOKUP(E1150, '2020D'!$A$2:$G$355, 3, FALSE)</f>
        <v>15827</v>
      </c>
      <c r="P1150">
        <f>_2020[[#This Row],[最低排名]]-_2020[[#This Row],[同分人数]]+1</f>
        <v>15580</v>
      </c>
      <c r="Q1150">
        <f>IF(O1150&gt;=开始!$B$6, 1, 0)</f>
        <v>1</v>
      </c>
      <c r="R1150">
        <f>_2020[[#This Row],[最低排名]]-开始!$B$6</f>
        <v>15827</v>
      </c>
    </row>
    <row r="1151" spans="1:18">
      <c r="A1151">
        <v>81302</v>
      </c>
      <c r="B1151" t="s">
        <v>1851</v>
      </c>
      <c r="C1151" t="str">
        <f t="shared" si="34"/>
        <v>重庆邮电</v>
      </c>
      <c r="D1151" t="str">
        <f t="shared" si="35"/>
        <v>02</v>
      </c>
      <c r="E1151" t="s">
        <v>312</v>
      </c>
      <c r="F1151">
        <v>193</v>
      </c>
      <c r="G1151">
        <v>101</v>
      </c>
      <c r="H1151">
        <v>90</v>
      </c>
      <c r="I1151">
        <v>67</v>
      </c>
      <c r="J1151">
        <v>58</v>
      </c>
      <c r="K1151">
        <v>52</v>
      </c>
      <c r="L1151">
        <v>0</v>
      </c>
      <c r="M1151">
        <v>2020</v>
      </c>
      <c r="N1151">
        <f>VLOOKUP(E1151, '2020D'!$A$2:$G$395, 2, FALSE)</f>
        <v>235</v>
      </c>
      <c r="O1151">
        <f>VLOOKUP(E1151, '2020D'!$A$2:$G$355, 3, FALSE)</f>
        <v>24994</v>
      </c>
      <c r="P1151">
        <f>_2020[[#This Row],[最低排名]]-_2020[[#This Row],[同分人数]]+1</f>
        <v>24760</v>
      </c>
      <c r="Q1151">
        <f>IF(O1151&gt;=开始!$B$6, 1, 0)</f>
        <v>1</v>
      </c>
      <c r="R1151">
        <f>_2020[[#This Row],[最低排名]]-开始!$B$6</f>
        <v>24994</v>
      </c>
    </row>
    <row r="1152" spans="1:18">
      <c r="A1152">
        <v>81401</v>
      </c>
      <c r="B1152" t="s">
        <v>1298</v>
      </c>
      <c r="C1152" t="str">
        <f t="shared" si="34"/>
        <v>重庆交大</v>
      </c>
      <c r="D1152" t="str">
        <f t="shared" si="35"/>
        <v>01</v>
      </c>
      <c r="E1152" t="s">
        <v>485</v>
      </c>
      <c r="F1152">
        <v>190</v>
      </c>
      <c r="G1152">
        <v>98</v>
      </c>
      <c r="H1152">
        <v>99</v>
      </c>
      <c r="I1152">
        <v>58</v>
      </c>
      <c r="J1152">
        <v>49</v>
      </c>
      <c r="K1152">
        <v>49</v>
      </c>
      <c r="L1152">
        <v>0</v>
      </c>
      <c r="M1152">
        <v>2020</v>
      </c>
      <c r="N1152">
        <f>VLOOKUP(E1152, '2020D'!$A$2:$G$395, 2, FALSE)</f>
        <v>181</v>
      </c>
      <c r="O1152">
        <f>VLOOKUP(E1152, '2020D'!$A$2:$G$355, 3, FALSE)</f>
        <v>28220</v>
      </c>
      <c r="P1152">
        <f>_2020[[#This Row],[最低排名]]-_2020[[#This Row],[同分人数]]+1</f>
        <v>28040</v>
      </c>
      <c r="Q1152">
        <f>IF(O1152&gt;=开始!$B$6, 1, 0)</f>
        <v>1</v>
      </c>
      <c r="R1152">
        <f>_2020[[#This Row],[最低排名]]-开始!$B$6</f>
        <v>28220</v>
      </c>
    </row>
    <row r="1153" spans="1:18">
      <c r="A1153">
        <v>81402</v>
      </c>
      <c r="B1153" t="s">
        <v>1299</v>
      </c>
      <c r="C1153" t="str">
        <f t="shared" si="34"/>
        <v>重庆交大</v>
      </c>
      <c r="D1153" t="str">
        <f t="shared" si="35"/>
        <v>02</v>
      </c>
      <c r="E1153" t="s">
        <v>170</v>
      </c>
      <c r="F1153">
        <v>193</v>
      </c>
      <c r="G1153">
        <v>101</v>
      </c>
      <c r="H1153">
        <v>83</v>
      </c>
      <c r="I1153">
        <v>61</v>
      </c>
      <c r="J1153">
        <v>58</v>
      </c>
      <c r="K1153">
        <v>58</v>
      </c>
      <c r="L1153">
        <v>0</v>
      </c>
      <c r="M1153">
        <v>2020</v>
      </c>
      <c r="N1153">
        <f>VLOOKUP(E1153, '2020D'!$A$2:$G$395, 2, FALSE)</f>
        <v>256</v>
      </c>
      <c r="O1153">
        <f>VLOOKUP(E1153, '2020D'!$A$2:$G$355, 3, FALSE)</f>
        <v>26575</v>
      </c>
      <c r="P1153">
        <f>_2020[[#This Row],[最低排名]]-_2020[[#This Row],[同分人数]]+1</f>
        <v>26320</v>
      </c>
      <c r="Q1153">
        <f>IF(O1153&gt;=开始!$B$6, 1, 0)</f>
        <v>1</v>
      </c>
      <c r="R1153">
        <f>_2020[[#This Row],[最低排名]]-开始!$B$6</f>
        <v>26575</v>
      </c>
    </row>
    <row r="1154" spans="1:18">
      <c r="A1154">
        <v>81501</v>
      </c>
      <c r="B1154" t="s">
        <v>1300</v>
      </c>
      <c r="C1154" t="str">
        <f t="shared" ref="C1154:C1217" si="36">LEFT(B1154, FIND("(", B1154) - 1)</f>
        <v>重庆医大</v>
      </c>
      <c r="D1154" t="str">
        <f t="shared" ref="D1154:D1217" si="37">MID(B1154, FIND("(", B1154) + 1, FIND(")", B1154) - FIND("(", B1154) - 1)</f>
        <v>01</v>
      </c>
      <c r="E1154" t="s">
        <v>300</v>
      </c>
      <c r="F1154">
        <v>209</v>
      </c>
      <c r="G1154">
        <v>106</v>
      </c>
      <c r="H1154">
        <v>113</v>
      </c>
      <c r="I1154">
        <v>64</v>
      </c>
      <c r="J1154">
        <v>58</v>
      </c>
      <c r="K1154">
        <v>52</v>
      </c>
      <c r="L1154">
        <v>0</v>
      </c>
      <c r="M1154">
        <v>2020</v>
      </c>
      <c r="N1154">
        <f>VLOOKUP(E1154, '2020D'!$A$2:$G$395, 2, FALSE)</f>
        <v>214</v>
      </c>
      <c r="O1154">
        <f>VLOOKUP(E1154, '2020D'!$A$2:$G$355, 3, FALSE)</f>
        <v>16514</v>
      </c>
      <c r="P1154">
        <f>_2020[[#This Row],[最低排名]]-_2020[[#This Row],[同分人数]]+1</f>
        <v>16301</v>
      </c>
      <c r="Q1154">
        <f>IF(O1154&gt;=开始!$B$6, 1, 0)</f>
        <v>1</v>
      </c>
      <c r="R1154">
        <f>_2020[[#This Row],[最低排名]]-开始!$B$6</f>
        <v>16514</v>
      </c>
    </row>
    <row r="1155" spans="1:18">
      <c r="A1155">
        <v>81502</v>
      </c>
      <c r="B1155" t="s">
        <v>1301</v>
      </c>
      <c r="C1155" t="str">
        <f t="shared" si="36"/>
        <v>重庆医大</v>
      </c>
      <c r="D1155" t="str">
        <f t="shared" si="37"/>
        <v>02</v>
      </c>
      <c r="E1155" t="s">
        <v>173</v>
      </c>
      <c r="F1155">
        <v>178</v>
      </c>
      <c r="G1155">
        <v>96</v>
      </c>
      <c r="H1155">
        <v>114</v>
      </c>
      <c r="I1155">
        <v>67</v>
      </c>
      <c r="J1155">
        <v>58</v>
      </c>
      <c r="K1155">
        <v>46</v>
      </c>
      <c r="L1155">
        <v>0</v>
      </c>
      <c r="M1155">
        <v>2020</v>
      </c>
      <c r="N1155">
        <f>VLOOKUP(E1155, '2020D'!$A$2:$G$395, 2, FALSE)</f>
        <v>210</v>
      </c>
      <c r="O1155">
        <f>VLOOKUP(E1155, '2020D'!$A$2:$G$355, 3, FALSE)</f>
        <v>24300</v>
      </c>
      <c r="P1155">
        <f>_2020[[#This Row],[最低排名]]-_2020[[#This Row],[同分人数]]+1</f>
        <v>24091</v>
      </c>
      <c r="Q1155">
        <f>IF(O1155&gt;=开始!$B$6, 1, 0)</f>
        <v>1</v>
      </c>
      <c r="R1155">
        <f>_2020[[#This Row],[最低排名]]-开始!$B$6</f>
        <v>24300</v>
      </c>
    </row>
    <row r="1156" spans="1:18">
      <c r="A1156">
        <v>81503</v>
      </c>
      <c r="B1156" t="s">
        <v>1302</v>
      </c>
      <c r="C1156" t="str">
        <f t="shared" si="36"/>
        <v>重庆医大</v>
      </c>
      <c r="D1156" t="str">
        <f t="shared" si="37"/>
        <v>03</v>
      </c>
      <c r="E1156" t="s">
        <v>41</v>
      </c>
      <c r="F1156">
        <v>219</v>
      </c>
      <c r="G1156">
        <v>116</v>
      </c>
      <c r="H1156">
        <v>88</v>
      </c>
      <c r="I1156">
        <v>70</v>
      </c>
      <c r="J1156">
        <v>64</v>
      </c>
      <c r="K1156">
        <v>58</v>
      </c>
      <c r="L1156">
        <v>0</v>
      </c>
      <c r="M1156">
        <v>2020</v>
      </c>
      <c r="N1156">
        <f>VLOOKUP(E1156, '2020D'!$A$2:$G$395, 2, FALSE)</f>
        <v>248</v>
      </c>
      <c r="O1156">
        <f>VLOOKUP(E1156, '2020D'!$A$2:$G$355, 3, FALSE)</f>
        <v>15827</v>
      </c>
      <c r="P1156">
        <f>_2020[[#This Row],[最低排名]]-_2020[[#This Row],[同分人数]]+1</f>
        <v>15580</v>
      </c>
      <c r="Q1156">
        <f>IF(O1156&gt;=开始!$B$6, 1, 0)</f>
        <v>1</v>
      </c>
      <c r="R1156">
        <f>_2020[[#This Row],[最低排名]]-开始!$B$6</f>
        <v>15827</v>
      </c>
    </row>
    <row r="1157" spans="1:18">
      <c r="A1157">
        <v>81504</v>
      </c>
      <c r="B1157" t="s">
        <v>1303</v>
      </c>
      <c r="C1157" t="str">
        <f t="shared" si="36"/>
        <v>重庆医大</v>
      </c>
      <c r="D1157" t="str">
        <f t="shared" si="37"/>
        <v>04</v>
      </c>
      <c r="E1157" t="s">
        <v>94</v>
      </c>
      <c r="F1157">
        <v>214</v>
      </c>
      <c r="G1157">
        <v>110</v>
      </c>
      <c r="H1157">
        <v>100</v>
      </c>
      <c r="I1157">
        <v>64</v>
      </c>
      <c r="J1157">
        <v>58</v>
      </c>
      <c r="K1157">
        <v>49</v>
      </c>
      <c r="L1157">
        <v>0</v>
      </c>
      <c r="M1157">
        <v>2020</v>
      </c>
      <c r="N1157">
        <f>VLOOKUP(E1157, '2020D'!$A$2:$G$395, 2, FALSE)</f>
        <v>243</v>
      </c>
      <c r="O1157">
        <f>VLOOKUP(E1157, '2020D'!$A$2:$G$355, 3, FALSE)</f>
        <v>19146</v>
      </c>
      <c r="P1157">
        <f>_2020[[#This Row],[最低排名]]-_2020[[#This Row],[同分人数]]+1</f>
        <v>18904</v>
      </c>
      <c r="Q1157">
        <f>IF(O1157&gt;=开始!$B$6, 1, 0)</f>
        <v>1</v>
      </c>
      <c r="R1157">
        <f>_2020[[#This Row],[最低排名]]-开始!$B$6</f>
        <v>19146</v>
      </c>
    </row>
    <row r="1158" spans="1:18">
      <c r="A1158">
        <v>81505</v>
      </c>
      <c r="B1158" t="s">
        <v>1304</v>
      </c>
      <c r="C1158" t="str">
        <f t="shared" si="36"/>
        <v>重庆医大</v>
      </c>
      <c r="D1158" t="str">
        <f t="shared" si="37"/>
        <v>05</v>
      </c>
      <c r="E1158" t="s">
        <v>178</v>
      </c>
      <c r="F1158">
        <v>191</v>
      </c>
      <c r="G1158">
        <v>100</v>
      </c>
      <c r="H1158">
        <v>114</v>
      </c>
      <c r="I1158">
        <v>58</v>
      </c>
      <c r="J1158">
        <v>49</v>
      </c>
      <c r="K1158">
        <v>46</v>
      </c>
      <c r="L1158">
        <v>0</v>
      </c>
      <c r="M1158">
        <v>2020</v>
      </c>
      <c r="N1158">
        <f>VLOOKUP(E1158, '2020D'!$A$2:$G$395, 2, FALSE)</f>
        <v>218</v>
      </c>
      <c r="O1158">
        <f>VLOOKUP(E1158, '2020D'!$A$2:$G$355, 3, FALSE)</f>
        <v>25407</v>
      </c>
      <c r="P1158">
        <f>_2020[[#This Row],[最低排名]]-_2020[[#This Row],[同分人数]]+1</f>
        <v>25190</v>
      </c>
      <c r="Q1158">
        <f>IF(O1158&gt;=开始!$B$6, 1, 0)</f>
        <v>1</v>
      </c>
      <c r="R1158">
        <f>_2020[[#This Row],[最低排名]]-开始!$B$6</f>
        <v>25407</v>
      </c>
    </row>
    <row r="1159" spans="1:18">
      <c r="A1159">
        <v>81601</v>
      </c>
      <c r="B1159" t="s">
        <v>1307</v>
      </c>
      <c r="C1159" t="str">
        <f t="shared" si="36"/>
        <v>重庆师大</v>
      </c>
      <c r="D1159" t="str">
        <f t="shared" si="37"/>
        <v>01</v>
      </c>
      <c r="E1159" t="s">
        <v>431</v>
      </c>
      <c r="F1159">
        <v>191</v>
      </c>
      <c r="G1159">
        <v>97</v>
      </c>
      <c r="H1159">
        <v>97</v>
      </c>
      <c r="I1159">
        <v>64</v>
      </c>
      <c r="J1159">
        <v>58</v>
      </c>
      <c r="K1159">
        <v>52</v>
      </c>
      <c r="L1159">
        <v>0</v>
      </c>
      <c r="M1159">
        <v>2020</v>
      </c>
      <c r="N1159">
        <f>VLOOKUP(E1159, '2020D'!$A$2:$G$395, 2, FALSE)</f>
        <v>221</v>
      </c>
      <c r="O1159">
        <f>VLOOKUP(E1159, '2020D'!$A$2:$G$355, 3, FALSE)</f>
        <v>24521</v>
      </c>
      <c r="P1159">
        <f>_2020[[#This Row],[最低排名]]-_2020[[#This Row],[同分人数]]+1</f>
        <v>24301</v>
      </c>
      <c r="Q1159">
        <f>IF(O1159&gt;=开始!$B$6, 1, 0)</f>
        <v>1</v>
      </c>
      <c r="R1159">
        <f>_2020[[#This Row],[最低排名]]-开始!$B$6</f>
        <v>24521</v>
      </c>
    </row>
    <row r="1160" spans="1:18">
      <c r="A1160">
        <v>81602</v>
      </c>
      <c r="B1160" t="s">
        <v>1308</v>
      </c>
      <c r="C1160" t="str">
        <f t="shared" si="36"/>
        <v>重庆师大</v>
      </c>
      <c r="D1160" t="str">
        <f t="shared" si="37"/>
        <v>02</v>
      </c>
      <c r="E1160" t="s">
        <v>124</v>
      </c>
      <c r="F1160">
        <v>203</v>
      </c>
      <c r="G1160">
        <v>110</v>
      </c>
      <c r="H1160">
        <v>94</v>
      </c>
      <c r="I1160">
        <v>61</v>
      </c>
      <c r="J1160">
        <v>55</v>
      </c>
      <c r="K1160">
        <v>52</v>
      </c>
      <c r="L1160">
        <v>0</v>
      </c>
      <c r="M1160">
        <v>2020</v>
      </c>
      <c r="N1160">
        <f>VLOOKUP(E1160, '2020D'!$A$2:$G$395, 2, FALSE)</f>
        <v>218</v>
      </c>
      <c r="O1160">
        <f>VLOOKUP(E1160, '2020D'!$A$2:$G$355, 3, FALSE)</f>
        <v>23864</v>
      </c>
      <c r="P1160">
        <f>_2020[[#This Row],[最低排名]]-_2020[[#This Row],[同分人数]]+1</f>
        <v>23647</v>
      </c>
      <c r="Q1160">
        <f>IF(O1160&gt;=开始!$B$6, 1, 0)</f>
        <v>1</v>
      </c>
      <c r="R1160">
        <f>_2020[[#This Row],[最低排名]]-开始!$B$6</f>
        <v>23864</v>
      </c>
    </row>
    <row r="1161" spans="1:18">
      <c r="A1161">
        <v>81603</v>
      </c>
      <c r="B1161" t="s">
        <v>1309</v>
      </c>
      <c r="C1161" t="str">
        <f t="shared" si="36"/>
        <v>重庆师大</v>
      </c>
      <c r="D1161" t="str">
        <f t="shared" si="37"/>
        <v>03</v>
      </c>
      <c r="E1161" t="s">
        <v>79</v>
      </c>
      <c r="F1161">
        <v>209</v>
      </c>
      <c r="G1161">
        <v>106</v>
      </c>
      <c r="H1161">
        <v>115</v>
      </c>
      <c r="I1161">
        <v>64</v>
      </c>
      <c r="J1161">
        <v>58</v>
      </c>
      <c r="K1161">
        <v>55</v>
      </c>
      <c r="L1161">
        <v>0</v>
      </c>
      <c r="M1161">
        <v>2020</v>
      </c>
      <c r="N1161">
        <f>VLOOKUP(E1161, '2020D'!$A$2:$G$395, 2, FALSE)</f>
        <v>213</v>
      </c>
      <c r="O1161">
        <f>VLOOKUP(E1161, '2020D'!$A$2:$G$355, 3, FALSE)</f>
        <v>15358</v>
      </c>
      <c r="P1161">
        <f>_2020[[#This Row],[最低排名]]-_2020[[#This Row],[同分人数]]+1</f>
        <v>15146</v>
      </c>
      <c r="Q1161">
        <f>IF(O1161&gt;=开始!$B$6, 1, 0)</f>
        <v>1</v>
      </c>
      <c r="R1161">
        <f>_2020[[#This Row],[最低排名]]-开始!$B$6</f>
        <v>15358</v>
      </c>
    </row>
    <row r="1162" spans="1:18">
      <c r="A1162">
        <v>81604</v>
      </c>
      <c r="B1162" t="s">
        <v>1310</v>
      </c>
      <c r="C1162" t="str">
        <f t="shared" si="36"/>
        <v>重庆师大</v>
      </c>
      <c r="D1162" t="str">
        <f t="shared" si="37"/>
        <v>04</v>
      </c>
      <c r="E1162" t="s">
        <v>155</v>
      </c>
      <c r="F1162">
        <v>224</v>
      </c>
      <c r="G1162">
        <v>112</v>
      </c>
      <c r="H1162">
        <v>106</v>
      </c>
      <c r="I1162">
        <v>55</v>
      </c>
      <c r="J1162">
        <v>55</v>
      </c>
      <c r="K1162">
        <v>49</v>
      </c>
      <c r="L1162">
        <v>0</v>
      </c>
      <c r="M1162">
        <v>2020</v>
      </c>
      <c r="N1162">
        <f>VLOOKUP(E1162, '2020D'!$A$2:$G$395, 2, FALSE)</f>
        <v>229</v>
      </c>
      <c r="O1162">
        <f>VLOOKUP(E1162, '2020D'!$A$2:$G$355, 3, FALSE)</f>
        <v>18122</v>
      </c>
      <c r="P1162">
        <f>_2020[[#This Row],[最低排名]]-_2020[[#This Row],[同分人数]]+1</f>
        <v>17894</v>
      </c>
      <c r="Q1162">
        <f>IF(O1162&gt;=开始!$B$6, 1, 0)</f>
        <v>1</v>
      </c>
      <c r="R1162">
        <f>_2020[[#This Row],[最低排名]]-开始!$B$6</f>
        <v>18122</v>
      </c>
    </row>
    <row r="1163" spans="1:18">
      <c r="A1163">
        <v>81605</v>
      </c>
      <c r="B1163" t="s">
        <v>1311</v>
      </c>
      <c r="C1163" t="str">
        <f t="shared" si="36"/>
        <v>重庆师大</v>
      </c>
      <c r="D1163" t="str">
        <f t="shared" si="37"/>
        <v>05</v>
      </c>
      <c r="E1163" t="s">
        <v>643</v>
      </c>
      <c r="F1163">
        <v>201</v>
      </c>
      <c r="G1163">
        <v>117</v>
      </c>
      <c r="H1163">
        <v>102</v>
      </c>
      <c r="I1163">
        <v>61</v>
      </c>
      <c r="J1163">
        <v>61</v>
      </c>
      <c r="K1163">
        <v>52</v>
      </c>
      <c r="L1163">
        <v>0</v>
      </c>
      <c r="M1163">
        <v>2020</v>
      </c>
      <c r="N1163">
        <f>VLOOKUP(E1163, '2020D'!$A$2:$G$395, 2, FALSE)</f>
        <v>231</v>
      </c>
      <c r="O1163">
        <f>VLOOKUP(E1163, '2020D'!$A$2:$G$355, 3, FALSE)</f>
        <v>21099</v>
      </c>
      <c r="P1163">
        <f>_2020[[#This Row],[最低排名]]-_2020[[#This Row],[同分人数]]+1</f>
        <v>20869</v>
      </c>
      <c r="Q1163">
        <f>IF(O1163&gt;=开始!$B$6, 1, 0)</f>
        <v>1</v>
      </c>
      <c r="R1163">
        <f>_2020[[#This Row],[最低排名]]-开始!$B$6</f>
        <v>21099</v>
      </c>
    </row>
    <row r="1164" spans="1:18">
      <c r="A1164">
        <v>81606</v>
      </c>
      <c r="B1164" t="s">
        <v>1611</v>
      </c>
      <c r="C1164" t="str">
        <f t="shared" si="36"/>
        <v>重庆师大</v>
      </c>
      <c r="D1164" t="str">
        <f t="shared" si="37"/>
        <v>06</v>
      </c>
      <c r="E1164" t="s">
        <v>312</v>
      </c>
      <c r="F1164">
        <v>198</v>
      </c>
      <c r="G1164">
        <v>102</v>
      </c>
      <c r="H1164">
        <v>94</v>
      </c>
      <c r="I1164">
        <v>58</v>
      </c>
      <c r="J1164">
        <v>55</v>
      </c>
      <c r="K1164">
        <v>55</v>
      </c>
      <c r="L1164">
        <v>0</v>
      </c>
      <c r="M1164">
        <v>2020</v>
      </c>
      <c r="N1164">
        <f>VLOOKUP(E1164, '2020D'!$A$2:$G$395, 2, FALSE)</f>
        <v>235</v>
      </c>
      <c r="O1164">
        <f>VLOOKUP(E1164, '2020D'!$A$2:$G$355, 3, FALSE)</f>
        <v>24994</v>
      </c>
      <c r="P1164">
        <f>_2020[[#This Row],[最低排名]]-_2020[[#This Row],[同分人数]]+1</f>
        <v>24760</v>
      </c>
      <c r="Q1164">
        <f>IF(O1164&gt;=开始!$B$6, 1, 0)</f>
        <v>1</v>
      </c>
      <c r="R1164">
        <f>_2020[[#This Row],[最低排名]]-开始!$B$6</f>
        <v>24994</v>
      </c>
    </row>
    <row r="1165" spans="1:18">
      <c r="A1165">
        <v>81607</v>
      </c>
      <c r="B1165" t="s">
        <v>1714</v>
      </c>
      <c r="C1165" t="str">
        <f t="shared" si="36"/>
        <v>重庆师大</v>
      </c>
      <c r="D1165" t="str">
        <f t="shared" si="37"/>
        <v>07</v>
      </c>
      <c r="E1165" t="s">
        <v>175</v>
      </c>
      <c r="F1165">
        <v>206</v>
      </c>
      <c r="G1165">
        <v>111</v>
      </c>
      <c r="H1165">
        <v>93</v>
      </c>
      <c r="I1165">
        <v>58</v>
      </c>
      <c r="J1165">
        <v>55</v>
      </c>
      <c r="K1165">
        <v>52</v>
      </c>
      <c r="L1165">
        <v>0</v>
      </c>
      <c r="M1165">
        <v>2020</v>
      </c>
      <c r="N1165">
        <f>VLOOKUP(E1165, '2020D'!$A$2:$G$395, 2, FALSE)</f>
        <v>226</v>
      </c>
      <c r="O1165">
        <f>VLOOKUP(E1165, '2020D'!$A$2:$G$355, 3, FALSE)</f>
        <v>24090</v>
      </c>
      <c r="P1165">
        <f>_2020[[#This Row],[最低排名]]-_2020[[#This Row],[同分人数]]+1</f>
        <v>23865</v>
      </c>
      <c r="Q1165">
        <f>IF(O1165&gt;=开始!$B$6, 1, 0)</f>
        <v>1</v>
      </c>
      <c r="R1165">
        <f>_2020[[#This Row],[最低排名]]-开始!$B$6</f>
        <v>24090</v>
      </c>
    </row>
    <row r="1166" spans="1:18">
      <c r="A1166">
        <v>81701</v>
      </c>
      <c r="B1166" t="s">
        <v>1312</v>
      </c>
      <c r="C1166" t="str">
        <f t="shared" si="36"/>
        <v>川外国语</v>
      </c>
      <c r="D1166" t="str">
        <f t="shared" si="37"/>
        <v>01</v>
      </c>
      <c r="E1166" t="s">
        <v>126</v>
      </c>
      <c r="F1166">
        <v>193</v>
      </c>
      <c r="G1166">
        <v>100</v>
      </c>
      <c r="H1166">
        <v>108</v>
      </c>
      <c r="I1166">
        <v>58</v>
      </c>
      <c r="J1166">
        <v>55</v>
      </c>
      <c r="K1166">
        <v>55</v>
      </c>
      <c r="L1166">
        <v>0</v>
      </c>
      <c r="M1166">
        <v>2020</v>
      </c>
      <c r="N1166">
        <f>VLOOKUP(E1166, '2020D'!$A$2:$G$395, 2, FALSE)</f>
        <v>206</v>
      </c>
      <c r="O1166">
        <f>VLOOKUP(E1166, '2020D'!$A$2:$G$355, 3, FALSE)</f>
        <v>23016</v>
      </c>
      <c r="P1166">
        <f>_2020[[#This Row],[最低排名]]-_2020[[#This Row],[同分人数]]+1</f>
        <v>22811</v>
      </c>
      <c r="Q1166">
        <f>IF(O1166&gt;=开始!$B$6, 1, 0)</f>
        <v>1</v>
      </c>
      <c r="R1166">
        <f>_2020[[#This Row],[最低排名]]-开始!$B$6</f>
        <v>23016</v>
      </c>
    </row>
    <row r="1167" spans="1:18">
      <c r="A1167">
        <v>81801</v>
      </c>
      <c r="B1167" t="s">
        <v>1316</v>
      </c>
      <c r="C1167" t="str">
        <f t="shared" si="36"/>
        <v>西南政法</v>
      </c>
      <c r="D1167" t="str">
        <f t="shared" si="37"/>
        <v>01</v>
      </c>
      <c r="E1167" t="s">
        <v>279</v>
      </c>
      <c r="F1167">
        <v>221</v>
      </c>
      <c r="G1167">
        <v>113</v>
      </c>
      <c r="H1167">
        <v>117</v>
      </c>
      <c r="I1167">
        <v>70</v>
      </c>
      <c r="J1167">
        <v>67</v>
      </c>
      <c r="K1167">
        <v>58</v>
      </c>
      <c r="L1167">
        <v>0</v>
      </c>
      <c r="M1167">
        <v>2020</v>
      </c>
      <c r="N1167">
        <f>VLOOKUP(E1167, '2020D'!$A$2:$G$395, 2, FALSE)</f>
        <v>230</v>
      </c>
      <c r="O1167">
        <f>VLOOKUP(E1167, '2020D'!$A$2:$G$355, 3, FALSE)</f>
        <v>8275</v>
      </c>
      <c r="P1167">
        <f>_2020[[#This Row],[最低排名]]-_2020[[#This Row],[同分人数]]+1</f>
        <v>8046</v>
      </c>
      <c r="Q1167">
        <f>IF(O1167&gt;=开始!$B$6, 1, 0)</f>
        <v>1</v>
      </c>
      <c r="R1167">
        <f>_2020[[#This Row],[最低排名]]-开始!$B$6</f>
        <v>8275</v>
      </c>
    </row>
    <row r="1168" spans="1:18">
      <c r="A1168">
        <v>81901</v>
      </c>
      <c r="B1168" t="s">
        <v>1317</v>
      </c>
      <c r="C1168" t="str">
        <f t="shared" si="36"/>
        <v>重庆科院</v>
      </c>
      <c r="D1168" t="str">
        <f t="shared" si="37"/>
        <v>01</v>
      </c>
      <c r="E1168" t="s">
        <v>513</v>
      </c>
      <c r="F1168">
        <v>194</v>
      </c>
      <c r="G1168">
        <v>108</v>
      </c>
      <c r="H1168">
        <v>88</v>
      </c>
      <c r="I1168">
        <v>49</v>
      </c>
      <c r="J1168">
        <v>46</v>
      </c>
      <c r="K1168">
        <v>43</v>
      </c>
      <c r="L1168">
        <v>0</v>
      </c>
      <c r="M1168">
        <v>2020</v>
      </c>
      <c r="N1168">
        <f>VLOOKUP(E1168, '2020D'!$A$2:$G$395, 2, FALSE)</f>
        <v>187</v>
      </c>
      <c r="O1168">
        <f>VLOOKUP(E1168, '2020D'!$A$2:$G$355, 3, FALSE)</f>
        <v>33055</v>
      </c>
      <c r="P1168">
        <f>_2020[[#This Row],[最低排名]]-_2020[[#This Row],[同分人数]]+1</f>
        <v>32869</v>
      </c>
      <c r="Q1168">
        <f>IF(O1168&gt;=开始!$B$6, 1, 0)</f>
        <v>1</v>
      </c>
      <c r="R1168">
        <f>_2020[[#This Row],[最低排名]]-开始!$B$6</f>
        <v>33055</v>
      </c>
    </row>
    <row r="1169" spans="1:18">
      <c r="A1169">
        <v>81902</v>
      </c>
      <c r="B1169" t="s">
        <v>1318</v>
      </c>
      <c r="C1169" t="str">
        <f t="shared" si="36"/>
        <v>重庆科院</v>
      </c>
      <c r="D1169" t="str">
        <f t="shared" si="37"/>
        <v>02</v>
      </c>
      <c r="E1169" t="s">
        <v>485</v>
      </c>
      <c r="F1169">
        <v>195</v>
      </c>
      <c r="G1169">
        <v>103</v>
      </c>
      <c r="H1169">
        <v>88</v>
      </c>
      <c r="I1169">
        <v>58</v>
      </c>
      <c r="J1169">
        <v>55</v>
      </c>
      <c r="K1169">
        <v>49</v>
      </c>
      <c r="L1169">
        <v>0</v>
      </c>
      <c r="M1169">
        <v>2020</v>
      </c>
      <c r="N1169">
        <f>VLOOKUP(E1169, '2020D'!$A$2:$G$395, 2, FALSE)</f>
        <v>181</v>
      </c>
      <c r="O1169">
        <f>VLOOKUP(E1169, '2020D'!$A$2:$G$355, 3, FALSE)</f>
        <v>28220</v>
      </c>
      <c r="P1169">
        <f>_2020[[#This Row],[最低排名]]-_2020[[#This Row],[同分人数]]+1</f>
        <v>28040</v>
      </c>
      <c r="Q1169">
        <f>IF(O1169&gt;=开始!$B$6, 1, 0)</f>
        <v>1</v>
      </c>
      <c r="R1169">
        <f>_2020[[#This Row],[最低排名]]-开始!$B$6</f>
        <v>28220</v>
      </c>
    </row>
    <row r="1170" spans="1:18">
      <c r="A1170">
        <v>82001</v>
      </c>
      <c r="B1170" t="s">
        <v>1319</v>
      </c>
      <c r="C1170" t="str">
        <f t="shared" si="36"/>
        <v>重庆理工</v>
      </c>
      <c r="D1170" t="str">
        <f t="shared" si="37"/>
        <v>01</v>
      </c>
      <c r="E1170" t="s">
        <v>1548</v>
      </c>
      <c r="F1170">
        <v>182</v>
      </c>
      <c r="G1170">
        <v>94</v>
      </c>
      <c r="H1170">
        <v>83</v>
      </c>
      <c r="I1170">
        <v>46</v>
      </c>
      <c r="J1170">
        <v>46</v>
      </c>
      <c r="K1170">
        <v>46</v>
      </c>
      <c r="L1170">
        <v>0</v>
      </c>
      <c r="M1170">
        <v>2020</v>
      </c>
      <c r="N1170">
        <f>VLOOKUP(E1170, '2020D'!$A$2:$G$395, 2, FALSE)</f>
        <v>184</v>
      </c>
      <c r="O1170">
        <f>VLOOKUP(E1170, '2020D'!$A$2:$G$355, 3, FALSE)</f>
        <v>36005</v>
      </c>
      <c r="P1170">
        <f>_2020[[#This Row],[最低排名]]-_2020[[#This Row],[同分人数]]+1</f>
        <v>35822</v>
      </c>
      <c r="Q1170">
        <f>IF(O1170&gt;=开始!$B$6, 1, 0)</f>
        <v>1</v>
      </c>
      <c r="R1170">
        <f>_2020[[#This Row],[最低排名]]-开始!$B$6</f>
        <v>36005</v>
      </c>
    </row>
    <row r="1171" spans="1:18">
      <c r="A1171">
        <v>82002</v>
      </c>
      <c r="B1171" t="s">
        <v>1320</v>
      </c>
      <c r="C1171" t="str">
        <f t="shared" si="36"/>
        <v>重庆理工</v>
      </c>
      <c r="D1171" t="str">
        <f t="shared" si="37"/>
        <v>02</v>
      </c>
      <c r="E1171" t="s">
        <v>184</v>
      </c>
      <c r="F1171">
        <v>199</v>
      </c>
      <c r="G1171">
        <v>114</v>
      </c>
      <c r="H1171">
        <v>87</v>
      </c>
      <c r="I1171">
        <v>64</v>
      </c>
      <c r="J1171">
        <v>52</v>
      </c>
      <c r="K1171">
        <v>49</v>
      </c>
      <c r="L1171">
        <v>0</v>
      </c>
      <c r="M1171">
        <v>2020</v>
      </c>
      <c r="N1171">
        <f>VLOOKUP(E1171, '2020D'!$A$2:$G$395, 2, FALSE)</f>
        <v>212</v>
      </c>
      <c r="O1171">
        <f>VLOOKUP(E1171, '2020D'!$A$2:$G$355, 3, FALSE)</f>
        <v>26988</v>
      </c>
      <c r="P1171">
        <f>_2020[[#This Row],[最低排名]]-_2020[[#This Row],[同分人数]]+1</f>
        <v>26777</v>
      </c>
      <c r="Q1171">
        <f>IF(O1171&gt;=开始!$B$6, 1, 0)</f>
        <v>1</v>
      </c>
      <c r="R1171">
        <f>_2020[[#This Row],[最低排名]]-开始!$B$6</f>
        <v>26988</v>
      </c>
    </row>
    <row r="1172" spans="1:18">
      <c r="A1172">
        <v>82101</v>
      </c>
      <c r="B1172" t="s">
        <v>1321</v>
      </c>
      <c r="C1172" t="str">
        <f t="shared" si="36"/>
        <v>重庆工商</v>
      </c>
      <c r="D1172" t="str">
        <f t="shared" si="37"/>
        <v>01</v>
      </c>
      <c r="E1172" t="s">
        <v>178</v>
      </c>
      <c r="F1172">
        <v>175</v>
      </c>
      <c r="G1172">
        <v>100</v>
      </c>
      <c r="H1172">
        <v>109</v>
      </c>
      <c r="I1172">
        <v>70</v>
      </c>
      <c r="J1172">
        <v>52</v>
      </c>
      <c r="K1172">
        <v>52</v>
      </c>
      <c r="L1172">
        <v>0</v>
      </c>
      <c r="M1172">
        <v>2020</v>
      </c>
      <c r="N1172">
        <f>VLOOKUP(E1172, '2020D'!$A$2:$G$395, 2, FALSE)</f>
        <v>218</v>
      </c>
      <c r="O1172">
        <f>VLOOKUP(E1172, '2020D'!$A$2:$G$355, 3, FALSE)</f>
        <v>25407</v>
      </c>
      <c r="P1172">
        <f>_2020[[#This Row],[最低排名]]-_2020[[#This Row],[同分人数]]+1</f>
        <v>25190</v>
      </c>
      <c r="Q1172">
        <f>IF(O1172&gt;=开始!$B$6, 1, 0)</f>
        <v>1</v>
      </c>
      <c r="R1172">
        <f>_2020[[#This Row],[最低排名]]-开始!$B$6</f>
        <v>25407</v>
      </c>
    </row>
    <row r="1173" spans="1:18">
      <c r="A1173">
        <v>82102</v>
      </c>
      <c r="B1173" t="s">
        <v>1852</v>
      </c>
      <c r="C1173" t="str">
        <f t="shared" si="36"/>
        <v>重庆工商</v>
      </c>
      <c r="D1173" t="str">
        <f t="shared" si="37"/>
        <v>02</v>
      </c>
      <c r="E1173" t="s">
        <v>533</v>
      </c>
      <c r="F1173">
        <v>209</v>
      </c>
      <c r="G1173">
        <v>107</v>
      </c>
      <c r="H1173">
        <v>85</v>
      </c>
      <c r="I1173">
        <v>70</v>
      </c>
      <c r="J1173">
        <v>61</v>
      </c>
      <c r="K1173">
        <v>46</v>
      </c>
      <c r="L1173">
        <v>0</v>
      </c>
      <c r="M1173">
        <v>2020</v>
      </c>
      <c r="N1173">
        <f>VLOOKUP(E1173, '2020D'!$A$2:$G$395, 2, FALSE)</f>
        <v>250</v>
      </c>
      <c r="O1173">
        <f>VLOOKUP(E1173, '2020D'!$A$2:$G$355, 3, FALSE)</f>
        <v>22555</v>
      </c>
      <c r="P1173">
        <f>_2020[[#This Row],[最低排名]]-_2020[[#This Row],[同分人数]]+1</f>
        <v>22306</v>
      </c>
      <c r="Q1173">
        <f>IF(O1173&gt;=开始!$B$6, 1, 0)</f>
        <v>1</v>
      </c>
      <c r="R1173">
        <f>_2020[[#This Row],[最低排名]]-开始!$B$6</f>
        <v>22555</v>
      </c>
    </row>
    <row r="1174" spans="1:18">
      <c r="A1174">
        <v>82103</v>
      </c>
      <c r="B1174" t="s">
        <v>1853</v>
      </c>
      <c r="C1174" t="str">
        <f t="shared" si="36"/>
        <v>重庆工商</v>
      </c>
      <c r="D1174" t="str">
        <f t="shared" si="37"/>
        <v>03</v>
      </c>
      <c r="E1174" t="s">
        <v>187</v>
      </c>
      <c r="F1174">
        <v>204</v>
      </c>
      <c r="G1174">
        <v>107</v>
      </c>
      <c r="H1174">
        <v>76</v>
      </c>
      <c r="I1174">
        <v>64</v>
      </c>
      <c r="J1174">
        <v>58</v>
      </c>
      <c r="K1174">
        <v>46</v>
      </c>
      <c r="L1174">
        <v>0</v>
      </c>
      <c r="M1174">
        <v>2020</v>
      </c>
      <c r="N1174">
        <f>VLOOKUP(E1174, '2020D'!$A$2:$G$395, 2, FALSE)</f>
        <v>217</v>
      </c>
      <c r="O1174">
        <f>VLOOKUP(E1174, '2020D'!$A$2:$G$355, 3, FALSE)</f>
        <v>27625</v>
      </c>
      <c r="P1174">
        <f>_2020[[#This Row],[最低排名]]-_2020[[#This Row],[同分人数]]+1</f>
        <v>27409</v>
      </c>
      <c r="Q1174">
        <f>IF(O1174&gt;=开始!$B$6, 1, 0)</f>
        <v>1</v>
      </c>
      <c r="R1174">
        <f>_2020[[#This Row],[最低排名]]-开始!$B$6</f>
        <v>27625</v>
      </c>
    </row>
    <row r="1175" spans="1:18">
      <c r="A1175">
        <v>82201</v>
      </c>
      <c r="B1175" t="s">
        <v>1854</v>
      </c>
      <c r="C1175" t="str">
        <f t="shared" si="36"/>
        <v>重大城科</v>
      </c>
      <c r="D1175" t="str">
        <f t="shared" si="37"/>
        <v>01</v>
      </c>
      <c r="E1175" t="s">
        <v>223</v>
      </c>
      <c r="F1175">
        <v>181</v>
      </c>
      <c r="G1175">
        <v>98</v>
      </c>
      <c r="H1175">
        <v>74</v>
      </c>
      <c r="I1175">
        <v>61</v>
      </c>
      <c r="J1175">
        <v>49</v>
      </c>
      <c r="K1175">
        <v>43</v>
      </c>
      <c r="L1175">
        <v>0</v>
      </c>
      <c r="M1175">
        <v>2020</v>
      </c>
      <c r="N1175">
        <f>VLOOKUP(E1175, '2020D'!$A$2:$G$395, 2, FALSE)</f>
        <v>171</v>
      </c>
      <c r="O1175">
        <f>VLOOKUP(E1175, '2020D'!$A$2:$G$355, 3, FALSE)</f>
        <v>35116</v>
      </c>
      <c r="P1175">
        <f>_2020[[#This Row],[最低排名]]-_2020[[#This Row],[同分人数]]+1</f>
        <v>34946</v>
      </c>
      <c r="Q1175">
        <f>IF(O1175&gt;=开始!$B$6, 1, 0)</f>
        <v>1</v>
      </c>
      <c r="R1175">
        <f>_2020[[#This Row],[最低排名]]-开始!$B$6</f>
        <v>35116</v>
      </c>
    </row>
    <row r="1176" spans="1:18">
      <c r="A1176">
        <v>82202</v>
      </c>
      <c r="B1176" t="s">
        <v>1855</v>
      </c>
      <c r="C1176" t="str">
        <f t="shared" si="36"/>
        <v>重大城科</v>
      </c>
      <c r="D1176" t="str">
        <f t="shared" si="37"/>
        <v>02</v>
      </c>
      <c r="E1176" t="s">
        <v>1542</v>
      </c>
      <c r="F1176">
        <v>190</v>
      </c>
      <c r="G1176">
        <v>101</v>
      </c>
      <c r="H1176">
        <v>58</v>
      </c>
      <c r="I1176">
        <v>55</v>
      </c>
      <c r="J1176">
        <v>52</v>
      </c>
      <c r="K1176">
        <v>46</v>
      </c>
      <c r="L1176">
        <v>0</v>
      </c>
      <c r="M1176">
        <v>2020</v>
      </c>
      <c r="N1176">
        <f>VLOOKUP(E1176, '2020D'!$A$2:$G$395, 2, FALSE)</f>
        <v>135</v>
      </c>
      <c r="O1176">
        <f>VLOOKUP(E1176, '2020D'!$A$2:$G$355, 3, FALSE)</f>
        <v>36290</v>
      </c>
      <c r="P1176">
        <f>_2020[[#This Row],[最低排名]]-_2020[[#This Row],[同分人数]]+1</f>
        <v>36156</v>
      </c>
      <c r="Q1176">
        <f>IF(O1176&gt;=开始!$B$6, 1, 0)</f>
        <v>1</v>
      </c>
      <c r="R1176">
        <f>_2020[[#This Row],[最低排名]]-开始!$B$6</f>
        <v>36290</v>
      </c>
    </row>
    <row r="1177" spans="1:18">
      <c r="A1177">
        <v>82301</v>
      </c>
      <c r="B1177" t="s">
        <v>1856</v>
      </c>
      <c r="C1177" t="str">
        <f t="shared" si="36"/>
        <v>川外翻译</v>
      </c>
      <c r="D1177" t="str">
        <f t="shared" si="37"/>
        <v>01</v>
      </c>
      <c r="E1177" t="s">
        <v>221</v>
      </c>
      <c r="F1177">
        <v>168</v>
      </c>
      <c r="G1177">
        <v>90</v>
      </c>
      <c r="H1177">
        <v>91</v>
      </c>
      <c r="I1177">
        <v>55</v>
      </c>
      <c r="J1177">
        <v>49</v>
      </c>
      <c r="K1177">
        <v>46</v>
      </c>
      <c r="L1177">
        <v>0</v>
      </c>
      <c r="M1177">
        <v>2020</v>
      </c>
      <c r="N1177">
        <f>VLOOKUP(E1177, '2020D'!$A$2:$G$395, 2, FALSE)</f>
        <v>178</v>
      </c>
      <c r="O1177">
        <f>VLOOKUP(E1177, '2020D'!$A$2:$G$355, 3, FALSE)</f>
        <v>34945</v>
      </c>
      <c r="P1177">
        <f>_2020[[#This Row],[最低排名]]-_2020[[#This Row],[同分人数]]+1</f>
        <v>34768</v>
      </c>
      <c r="Q1177">
        <f>IF(O1177&gt;=开始!$B$6, 1, 0)</f>
        <v>1</v>
      </c>
      <c r="R1177">
        <f>_2020[[#This Row],[最低排名]]-开始!$B$6</f>
        <v>34945</v>
      </c>
    </row>
    <row r="1178" spans="1:18">
      <c r="A1178">
        <v>82401</v>
      </c>
      <c r="B1178" t="s">
        <v>1857</v>
      </c>
      <c r="C1178" t="str">
        <f t="shared" si="36"/>
        <v>重师涉外</v>
      </c>
      <c r="D1178" t="str">
        <f t="shared" si="37"/>
        <v>01</v>
      </c>
      <c r="E1178" t="s">
        <v>198</v>
      </c>
      <c r="F1178">
        <v>179</v>
      </c>
      <c r="G1178">
        <v>99</v>
      </c>
      <c r="H1178">
        <v>79</v>
      </c>
      <c r="I1178">
        <v>55</v>
      </c>
      <c r="J1178">
        <v>49</v>
      </c>
      <c r="K1178">
        <v>43</v>
      </c>
      <c r="L1178">
        <v>0</v>
      </c>
      <c r="M1178">
        <v>2020</v>
      </c>
      <c r="N1178">
        <f>VLOOKUP(E1178, '2020D'!$A$2:$G$395, 2, FALSE)</f>
        <v>198</v>
      </c>
      <c r="O1178">
        <f>VLOOKUP(E1178, '2020D'!$A$2:$G$355, 3, FALSE)</f>
        <v>35656</v>
      </c>
      <c r="P1178">
        <f>_2020[[#This Row],[最低排名]]-_2020[[#This Row],[同分人数]]+1</f>
        <v>35459</v>
      </c>
      <c r="Q1178">
        <f>IF(O1178&gt;=开始!$B$6, 1, 0)</f>
        <v>1</v>
      </c>
      <c r="R1178">
        <f>_2020[[#This Row],[最低排名]]-开始!$B$6</f>
        <v>35656</v>
      </c>
    </row>
    <row r="1179" spans="1:18">
      <c r="A1179">
        <v>82501</v>
      </c>
      <c r="B1179" t="s">
        <v>1858</v>
      </c>
      <c r="C1179" t="str">
        <f t="shared" si="36"/>
        <v>重邮移通</v>
      </c>
      <c r="D1179" t="str">
        <f t="shared" si="37"/>
        <v>01</v>
      </c>
      <c r="E1179" t="s">
        <v>320</v>
      </c>
      <c r="F1179">
        <v>193</v>
      </c>
      <c r="G1179">
        <v>107</v>
      </c>
      <c r="H1179">
        <v>61</v>
      </c>
      <c r="I1179">
        <v>58</v>
      </c>
      <c r="J1179">
        <v>52</v>
      </c>
      <c r="K1179">
        <v>46</v>
      </c>
      <c r="L1179">
        <v>0</v>
      </c>
      <c r="M1179">
        <v>2020</v>
      </c>
      <c r="N1179">
        <f>VLOOKUP(E1179, '2020D'!$A$2:$G$395, 2, FALSE)</f>
        <v>168</v>
      </c>
      <c r="O1179">
        <f>VLOOKUP(E1179, '2020D'!$A$2:$G$355, 3, FALSE)</f>
        <v>34767</v>
      </c>
      <c r="P1179">
        <f>_2020[[#This Row],[最低排名]]-_2020[[#This Row],[同分人数]]+1</f>
        <v>34600</v>
      </c>
      <c r="Q1179">
        <f>IF(O1179&gt;=开始!$B$6, 1, 0)</f>
        <v>1</v>
      </c>
      <c r="R1179">
        <f>_2020[[#This Row],[最低排名]]-开始!$B$6</f>
        <v>34767</v>
      </c>
    </row>
    <row r="1180" spans="1:18">
      <c r="A1180">
        <v>82502</v>
      </c>
      <c r="B1180" t="s">
        <v>1859</v>
      </c>
      <c r="C1180" t="str">
        <f t="shared" si="36"/>
        <v>重邮移通</v>
      </c>
      <c r="D1180" t="str">
        <f t="shared" si="37"/>
        <v>02</v>
      </c>
      <c r="E1180" t="s">
        <v>198</v>
      </c>
      <c r="F1180">
        <v>196</v>
      </c>
      <c r="G1180">
        <v>104</v>
      </c>
      <c r="H1180">
        <v>59</v>
      </c>
      <c r="I1180">
        <v>55</v>
      </c>
      <c r="J1180">
        <v>52</v>
      </c>
      <c r="K1180">
        <v>43</v>
      </c>
      <c r="L1180">
        <v>0</v>
      </c>
      <c r="M1180">
        <v>2020</v>
      </c>
      <c r="N1180">
        <f>VLOOKUP(E1180, '2020D'!$A$2:$G$395, 2, FALSE)</f>
        <v>198</v>
      </c>
      <c r="O1180">
        <f>VLOOKUP(E1180, '2020D'!$A$2:$G$355, 3, FALSE)</f>
        <v>35656</v>
      </c>
      <c r="P1180">
        <f>_2020[[#This Row],[最低排名]]-_2020[[#This Row],[同分人数]]+1</f>
        <v>35459</v>
      </c>
      <c r="Q1180">
        <f>IF(O1180&gt;=开始!$B$6, 1, 0)</f>
        <v>1</v>
      </c>
      <c r="R1180">
        <f>_2020[[#This Row],[最低排名]]-开始!$B$6</f>
        <v>35656</v>
      </c>
    </row>
    <row r="1181" spans="1:18">
      <c r="A1181">
        <v>82601</v>
      </c>
      <c r="B1181" t="s">
        <v>1326</v>
      </c>
      <c r="C1181" t="str">
        <f t="shared" si="36"/>
        <v>四川美院</v>
      </c>
      <c r="D1181" t="str">
        <f t="shared" si="37"/>
        <v>01</v>
      </c>
      <c r="E1181" t="s">
        <v>502</v>
      </c>
      <c r="F1181">
        <v>212</v>
      </c>
      <c r="G1181">
        <v>108</v>
      </c>
      <c r="H1181">
        <v>120</v>
      </c>
      <c r="I1181">
        <v>70</v>
      </c>
      <c r="J1181">
        <v>64</v>
      </c>
      <c r="K1181">
        <v>55</v>
      </c>
      <c r="L1181">
        <v>0</v>
      </c>
      <c r="M1181">
        <v>2020</v>
      </c>
      <c r="N1181">
        <f>VLOOKUP(E1181, '2020D'!$A$2:$G$395, 2, FALSE)</f>
        <v>213</v>
      </c>
      <c r="O1181">
        <f>VLOOKUP(E1181, '2020D'!$A$2:$G$355, 3, FALSE)</f>
        <v>10879</v>
      </c>
      <c r="P1181">
        <f>_2020[[#This Row],[最低排名]]-_2020[[#This Row],[同分人数]]+1</f>
        <v>10667</v>
      </c>
      <c r="Q1181">
        <f>IF(O1181&gt;=开始!$B$6, 1, 0)</f>
        <v>1</v>
      </c>
      <c r="R1181">
        <f>_2020[[#This Row],[最低排名]]-开始!$B$6</f>
        <v>10879</v>
      </c>
    </row>
    <row r="1182" spans="1:18">
      <c r="A1182">
        <v>82602</v>
      </c>
      <c r="B1182" t="s">
        <v>1327</v>
      </c>
      <c r="C1182" t="str">
        <f t="shared" si="36"/>
        <v>四川美院</v>
      </c>
      <c r="D1182" t="str">
        <f t="shared" si="37"/>
        <v>02</v>
      </c>
      <c r="E1182" t="s">
        <v>48</v>
      </c>
      <c r="F1182">
        <v>217</v>
      </c>
      <c r="G1182">
        <v>113</v>
      </c>
      <c r="H1182">
        <v>109</v>
      </c>
      <c r="I1182">
        <v>64</v>
      </c>
      <c r="J1182">
        <v>61</v>
      </c>
      <c r="K1182">
        <v>58</v>
      </c>
      <c r="L1182">
        <v>0</v>
      </c>
      <c r="M1182">
        <v>2020</v>
      </c>
      <c r="N1182">
        <f>VLOOKUP(E1182, '2020D'!$A$2:$G$395, 2, FALSE)</f>
        <v>233</v>
      </c>
      <c r="O1182">
        <f>VLOOKUP(E1182, '2020D'!$A$2:$G$355, 3, FALSE)</f>
        <v>13496</v>
      </c>
      <c r="P1182">
        <f>_2020[[#This Row],[最低排名]]-_2020[[#This Row],[同分人数]]+1</f>
        <v>13264</v>
      </c>
      <c r="Q1182">
        <f>IF(O1182&gt;=开始!$B$6, 1, 0)</f>
        <v>1</v>
      </c>
      <c r="R1182">
        <f>_2020[[#This Row],[最低排名]]-开始!$B$6</f>
        <v>13496</v>
      </c>
    </row>
    <row r="1183" spans="1:18">
      <c r="A1183">
        <v>83101</v>
      </c>
      <c r="B1183" t="s">
        <v>1328</v>
      </c>
      <c r="C1183" t="str">
        <f t="shared" si="36"/>
        <v>西南民族</v>
      </c>
      <c r="D1183" t="str">
        <f t="shared" si="37"/>
        <v>01</v>
      </c>
      <c r="E1183" t="s">
        <v>187</v>
      </c>
      <c r="F1183">
        <v>197</v>
      </c>
      <c r="G1183">
        <v>99</v>
      </c>
      <c r="H1183">
        <v>89</v>
      </c>
      <c r="I1183">
        <v>58</v>
      </c>
      <c r="J1183">
        <v>55</v>
      </c>
      <c r="K1183">
        <v>49</v>
      </c>
      <c r="L1183">
        <v>0</v>
      </c>
      <c r="M1183">
        <v>2020</v>
      </c>
      <c r="N1183">
        <f>VLOOKUP(E1183, '2020D'!$A$2:$G$395, 2, FALSE)</f>
        <v>217</v>
      </c>
      <c r="O1183">
        <f>VLOOKUP(E1183, '2020D'!$A$2:$G$355, 3, FALSE)</f>
        <v>27625</v>
      </c>
      <c r="P1183">
        <f>_2020[[#This Row],[最低排名]]-_2020[[#This Row],[同分人数]]+1</f>
        <v>27409</v>
      </c>
      <c r="Q1183">
        <f>IF(O1183&gt;=开始!$B$6, 1, 0)</f>
        <v>1</v>
      </c>
      <c r="R1183">
        <f>_2020[[#This Row],[最低排名]]-开始!$B$6</f>
        <v>27625</v>
      </c>
    </row>
    <row r="1184" spans="1:18">
      <c r="A1184">
        <v>83102</v>
      </c>
      <c r="B1184" t="s">
        <v>1329</v>
      </c>
      <c r="C1184" t="str">
        <f t="shared" si="36"/>
        <v>西南民族</v>
      </c>
      <c r="D1184" t="str">
        <f t="shared" si="37"/>
        <v>02</v>
      </c>
      <c r="E1184" t="s">
        <v>309</v>
      </c>
      <c r="F1184">
        <v>191</v>
      </c>
      <c r="G1184">
        <v>96</v>
      </c>
      <c r="H1184">
        <v>95</v>
      </c>
      <c r="I1184">
        <v>55</v>
      </c>
      <c r="J1184">
        <v>52</v>
      </c>
      <c r="K1184">
        <v>49</v>
      </c>
      <c r="L1184">
        <v>0</v>
      </c>
      <c r="M1184">
        <v>2020</v>
      </c>
      <c r="N1184">
        <f>VLOOKUP(E1184, '2020D'!$A$2:$G$395, 2, FALSE)</f>
        <v>194</v>
      </c>
      <c r="O1184">
        <f>VLOOKUP(E1184, '2020D'!$A$2:$G$355, 3, FALSE)</f>
        <v>28823</v>
      </c>
      <c r="P1184">
        <f>_2020[[#This Row],[最低排名]]-_2020[[#This Row],[同分人数]]+1</f>
        <v>28630</v>
      </c>
      <c r="Q1184">
        <f>IF(O1184&gt;=开始!$B$6, 1, 0)</f>
        <v>1</v>
      </c>
      <c r="R1184">
        <f>_2020[[#This Row],[最低排名]]-开始!$B$6</f>
        <v>28823</v>
      </c>
    </row>
    <row r="1185" spans="1:18">
      <c r="A1185">
        <v>83201</v>
      </c>
      <c r="B1185" t="s">
        <v>1331</v>
      </c>
      <c r="C1185" t="str">
        <f t="shared" si="36"/>
        <v>四川大学</v>
      </c>
      <c r="D1185" t="str">
        <f t="shared" si="37"/>
        <v>01</v>
      </c>
      <c r="E1185" t="s">
        <v>246</v>
      </c>
      <c r="F1185">
        <v>231</v>
      </c>
      <c r="G1185">
        <v>125</v>
      </c>
      <c r="H1185">
        <v>126</v>
      </c>
      <c r="I1185">
        <v>67</v>
      </c>
      <c r="J1185">
        <v>67</v>
      </c>
      <c r="K1185">
        <v>61</v>
      </c>
      <c r="L1185">
        <v>0</v>
      </c>
      <c r="M1185">
        <v>2020</v>
      </c>
      <c r="N1185">
        <f>VLOOKUP(E1185, '2020D'!$A$2:$G$395, 2, FALSE)</f>
        <v>179</v>
      </c>
      <c r="O1185">
        <f>VLOOKUP(E1185, '2020D'!$A$2:$G$355, 3, FALSE)</f>
        <v>4737</v>
      </c>
      <c r="P1185">
        <f>_2020[[#This Row],[最低排名]]-_2020[[#This Row],[同分人数]]+1</f>
        <v>4559</v>
      </c>
      <c r="Q1185">
        <f>IF(O1185&gt;=开始!$B$6, 1, 0)</f>
        <v>1</v>
      </c>
      <c r="R1185">
        <f>_2020[[#This Row],[最低排名]]-开始!$B$6</f>
        <v>4737</v>
      </c>
    </row>
    <row r="1186" spans="1:18">
      <c r="A1186">
        <v>83202</v>
      </c>
      <c r="B1186" t="s">
        <v>1332</v>
      </c>
      <c r="C1186" t="str">
        <f t="shared" si="36"/>
        <v>四川大学</v>
      </c>
      <c r="D1186" t="str">
        <f t="shared" si="37"/>
        <v>02</v>
      </c>
      <c r="E1186" t="s">
        <v>14</v>
      </c>
      <c r="F1186">
        <v>216</v>
      </c>
      <c r="G1186">
        <v>111</v>
      </c>
      <c r="H1186">
        <v>127</v>
      </c>
      <c r="I1186">
        <v>70</v>
      </c>
      <c r="J1186">
        <v>70</v>
      </c>
      <c r="K1186">
        <v>70</v>
      </c>
      <c r="L1186">
        <v>0</v>
      </c>
      <c r="M1186">
        <v>2020</v>
      </c>
      <c r="N1186">
        <f>VLOOKUP(E1186, '2020D'!$A$2:$G$395, 2, FALSE)</f>
        <v>155</v>
      </c>
      <c r="O1186">
        <f>VLOOKUP(E1186, '2020D'!$A$2:$G$355, 3, FALSE)</f>
        <v>4558</v>
      </c>
      <c r="P1186">
        <f>_2020[[#This Row],[最低排名]]-_2020[[#This Row],[同分人数]]+1</f>
        <v>4404</v>
      </c>
      <c r="Q1186">
        <f>IF(O1186&gt;=开始!$B$6, 1, 0)</f>
        <v>1</v>
      </c>
      <c r="R1186">
        <f>_2020[[#This Row],[最低排名]]-开始!$B$6</f>
        <v>4558</v>
      </c>
    </row>
    <row r="1187" spans="1:18">
      <c r="A1187">
        <v>83203</v>
      </c>
      <c r="B1187" t="s">
        <v>1333</v>
      </c>
      <c r="C1187" t="str">
        <f t="shared" si="36"/>
        <v>四川大学</v>
      </c>
      <c r="D1187" t="str">
        <f t="shared" si="37"/>
        <v>03</v>
      </c>
      <c r="E1187" t="s">
        <v>332</v>
      </c>
      <c r="F1187">
        <v>233</v>
      </c>
      <c r="G1187">
        <v>124</v>
      </c>
      <c r="H1187">
        <v>123</v>
      </c>
      <c r="I1187">
        <v>70</v>
      </c>
      <c r="J1187">
        <v>70</v>
      </c>
      <c r="K1187">
        <v>67</v>
      </c>
      <c r="L1187">
        <v>0</v>
      </c>
      <c r="M1187">
        <v>2020</v>
      </c>
      <c r="N1187">
        <f>VLOOKUP(E1187, '2020D'!$A$2:$G$395, 2, FALSE)</f>
        <v>140</v>
      </c>
      <c r="O1187">
        <f>VLOOKUP(E1187, '2020D'!$A$2:$G$355, 3, FALSE)</f>
        <v>3049</v>
      </c>
      <c r="P1187">
        <f>_2020[[#This Row],[最低排名]]-_2020[[#This Row],[同分人数]]+1</f>
        <v>2910</v>
      </c>
      <c r="Q1187">
        <f>IF(O1187&gt;=开始!$B$6, 1, 0)</f>
        <v>1</v>
      </c>
      <c r="R1187">
        <f>_2020[[#This Row],[最低排名]]-开始!$B$6</f>
        <v>3049</v>
      </c>
    </row>
    <row r="1188" spans="1:18">
      <c r="A1188">
        <v>83204</v>
      </c>
      <c r="B1188" t="s">
        <v>1334</v>
      </c>
      <c r="C1188" t="str">
        <f t="shared" si="36"/>
        <v>四川大学</v>
      </c>
      <c r="D1188" t="str">
        <f t="shared" si="37"/>
        <v>04</v>
      </c>
      <c r="E1188" t="s">
        <v>14</v>
      </c>
      <c r="F1188">
        <v>217</v>
      </c>
      <c r="G1188">
        <v>112</v>
      </c>
      <c r="H1188">
        <v>135</v>
      </c>
      <c r="I1188">
        <v>70</v>
      </c>
      <c r="J1188">
        <v>67</v>
      </c>
      <c r="K1188">
        <v>64</v>
      </c>
      <c r="L1188">
        <v>0</v>
      </c>
      <c r="M1188">
        <v>2020</v>
      </c>
      <c r="N1188">
        <f>VLOOKUP(E1188, '2020D'!$A$2:$G$395, 2, FALSE)</f>
        <v>155</v>
      </c>
      <c r="O1188">
        <f>VLOOKUP(E1188, '2020D'!$A$2:$G$355, 3, FALSE)</f>
        <v>4558</v>
      </c>
      <c r="P1188">
        <f>_2020[[#This Row],[最低排名]]-_2020[[#This Row],[同分人数]]+1</f>
        <v>4404</v>
      </c>
      <c r="Q1188">
        <f>IF(O1188&gt;=开始!$B$6, 1, 0)</f>
        <v>1</v>
      </c>
      <c r="R1188">
        <f>_2020[[#This Row],[最低排名]]-开始!$B$6</f>
        <v>4558</v>
      </c>
    </row>
    <row r="1189" spans="1:18">
      <c r="A1189">
        <v>83205</v>
      </c>
      <c r="B1189" t="s">
        <v>1335</v>
      </c>
      <c r="C1189" t="str">
        <f t="shared" si="36"/>
        <v>四川大学</v>
      </c>
      <c r="D1189" t="str">
        <f t="shared" si="37"/>
        <v>05</v>
      </c>
      <c r="E1189" t="s">
        <v>66</v>
      </c>
      <c r="F1189">
        <v>236</v>
      </c>
      <c r="G1189">
        <v>126</v>
      </c>
      <c r="H1189">
        <v>123</v>
      </c>
      <c r="I1189">
        <v>67</v>
      </c>
      <c r="J1189">
        <v>58</v>
      </c>
      <c r="K1189">
        <v>55</v>
      </c>
      <c r="L1189">
        <v>0</v>
      </c>
      <c r="M1189">
        <v>2020</v>
      </c>
      <c r="N1189">
        <f>VLOOKUP(E1189, '2020D'!$A$2:$G$395, 2, FALSE)</f>
        <v>179</v>
      </c>
      <c r="O1189">
        <f>VLOOKUP(E1189, '2020D'!$A$2:$G$355, 3, FALSE)</f>
        <v>7072</v>
      </c>
      <c r="P1189">
        <f>_2020[[#This Row],[最低排名]]-_2020[[#This Row],[同分人数]]+1</f>
        <v>6894</v>
      </c>
      <c r="Q1189">
        <f>IF(O1189&gt;=开始!$B$6, 1, 0)</f>
        <v>1</v>
      </c>
      <c r="R1189">
        <f>_2020[[#This Row],[最低排名]]-开始!$B$6</f>
        <v>7072</v>
      </c>
    </row>
    <row r="1190" spans="1:18">
      <c r="A1190">
        <v>83301</v>
      </c>
      <c r="B1190" t="s">
        <v>1336</v>
      </c>
      <c r="C1190" t="str">
        <f t="shared" si="36"/>
        <v>西南交大</v>
      </c>
      <c r="D1190" t="str">
        <f t="shared" si="37"/>
        <v>01</v>
      </c>
      <c r="E1190" t="s">
        <v>115</v>
      </c>
      <c r="F1190">
        <v>223</v>
      </c>
      <c r="G1190">
        <v>112</v>
      </c>
      <c r="H1190">
        <v>118</v>
      </c>
      <c r="I1190">
        <v>67</v>
      </c>
      <c r="J1190">
        <v>61</v>
      </c>
      <c r="K1190">
        <v>61</v>
      </c>
      <c r="L1190">
        <v>0</v>
      </c>
      <c r="M1190">
        <v>2020</v>
      </c>
      <c r="N1190">
        <f>VLOOKUP(E1190, '2020D'!$A$2:$G$395, 2, FALSE)</f>
        <v>211</v>
      </c>
      <c r="O1190">
        <f>VLOOKUP(E1190, '2020D'!$A$2:$G$355, 3, FALSE)</f>
        <v>8909</v>
      </c>
      <c r="P1190">
        <f>_2020[[#This Row],[最低排名]]-_2020[[#This Row],[同分人数]]+1</f>
        <v>8699</v>
      </c>
      <c r="Q1190">
        <f>IF(O1190&gt;=开始!$B$6, 1, 0)</f>
        <v>1</v>
      </c>
      <c r="R1190">
        <f>_2020[[#This Row],[最低排名]]-开始!$B$6</f>
        <v>8909</v>
      </c>
    </row>
    <row r="1191" spans="1:18">
      <c r="A1191">
        <v>83302</v>
      </c>
      <c r="B1191" t="s">
        <v>1337</v>
      </c>
      <c r="C1191" t="str">
        <f t="shared" si="36"/>
        <v>西南交大</v>
      </c>
      <c r="D1191" t="str">
        <f t="shared" si="37"/>
        <v>02</v>
      </c>
      <c r="E1191" t="s">
        <v>72</v>
      </c>
      <c r="F1191">
        <v>238</v>
      </c>
      <c r="G1191">
        <v>137</v>
      </c>
      <c r="H1191">
        <v>101</v>
      </c>
      <c r="I1191">
        <v>64</v>
      </c>
      <c r="J1191">
        <v>61</v>
      </c>
      <c r="K1191">
        <v>58</v>
      </c>
      <c r="L1191">
        <v>0</v>
      </c>
      <c r="M1191">
        <v>2020</v>
      </c>
      <c r="N1191">
        <f>VLOOKUP(E1191, '2020D'!$A$2:$G$395, 2, FALSE)</f>
        <v>235</v>
      </c>
      <c r="O1191">
        <f>VLOOKUP(E1191, '2020D'!$A$2:$G$355, 3, FALSE)</f>
        <v>10666</v>
      </c>
      <c r="P1191">
        <f>_2020[[#This Row],[最低排名]]-_2020[[#This Row],[同分人数]]+1</f>
        <v>10432</v>
      </c>
      <c r="Q1191">
        <f>IF(O1191&gt;=开始!$B$6, 1, 0)</f>
        <v>1</v>
      </c>
      <c r="R1191">
        <f>_2020[[#This Row],[最低排名]]-开始!$B$6</f>
        <v>10666</v>
      </c>
    </row>
    <row r="1192" spans="1:18">
      <c r="A1192">
        <v>83303</v>
      </c>
      <c r="B1192" t="s">
        <v>1338</v>
      </c>
      <c r="C1192" t="str">
        <f t="shared" si="36"/>
        <v>西南交大</v>
      </c>
      <c r="D1192" t="str">
        <f t="shared" si="37"/>
        <v>03</v>
      </c>
      <c r="E1192" t="s">
        <v>62</v>
      </c>
      <c r="F1192">
        <v>217</v>
      </c>
      <c r="G1192">
        <v>121</v>
      </c>
      <c r="H1192">
        <v>118</v>
      </c>
      <c r="I1192">
        <v>70</v>
      </c>
      <c r="J1192">
        <v>64</v>
      </c>
      <c r="K1192">
        <v>58</v>
      </c>
      <c r="L1192">
        <v>0</v>
      </c>
      <c r="M1192">
        <v>2020</v>
      </c>
      <c r="N1192">
        <f>VLOOKUP(E1192, '2020D'!$A$2:$G$395, 2, FALSE)</f>
        <v>221</v>
      </c>
      <c r="O1192">
        <f>VLOOKUP(E1192, '2020D'!$A$2:$G$355, 3, FALSE)</f>
        <v>9550</v>
      </c>
      <c r="P1192">
        <f>_2020[[#This Row],[最低排名]]-_2020[[#This Row],[同分人数]]+1</f>
        <v>9330</v>
      </c>
      <c r="Q1192">
        <f>IF(O1192&gt;=开始!$B$6, 1, 0)</f>
        <v>1</v>
      </c>
      <c r="R1192">
        <f>_2020[[#This Row],[最低排名]]-开始!$B$6</f>
        <v>9550</v>
      </c>
    </row>
    <row r="1193" spans="1:18">
      <c r="A1193">
        <v>83304</v>
      </c>
      <c r="B1193" t="s">
        <v>1339</v>
      </c>
      <c r="C1193" t="str">
        <f t="shared" si="36"/>
        <v>西南交大</v>
      </c>
      <c r="D1193" t="str">
        <f t="shared" si="37"/>
        <v>04</v>
      </c>
      <c r="E1193" t="s">
        <v>136</v>
      </c>
      <c r="F1193">
        <v>223</v>
      </c>
      <c r="G1193">
        <v>119</v>
      </c>
      <c r="H1193">
        <v>111</v>
      </c>
      <c r="I1193">
        <v>61</v>
      </c>
      <c r="J1193">
        <v>58</v>
      </c>
      <c r="K1193">
        <v>58</v>
      </c>
      <c r="L1193">
        <v>0</v>
      </c>
      <c r="M1193">
        <v>2020</v>
      </c>
      <c r="N1193">
        <f>VLOOKUP(E1193, '2020D'!$A$2:$G$395, 2, FALSE)</f>
        <v>240</v>
      </c>
      <c r="O1193">
        <f>VLOOKUP(E1193, '2020D'!$A$2:$G$355, 3, FALSE)</f>
        <v>13064</v>
      </c>
      <c r="P1193">
        <f>_2020[[#This Row],[最低排名]]-_2020[[#This Row],[同分人数]]+1</f>
        <v>12825</v>
      </c>
      <c r="Q1193">
        <f>IF(O1193&gt;=开始!$B$6, 1, 0)</f>
        <v>1</v>
      </c>
      <c r="R1193">
        <f>_2020[[#This Row],[最低排名]]-开始!$B$6</f>
        <v>13064</v>
      </c>
    </row>
    <row r="1194" spans="1:18">
      <c r="A1194">
        <v>83401</v>
      </c>
      <c r="B1194" t="s">
        <v>1340</v>
      </c>
      <c r="C1194" t="str">
        <f t="shared" si="36"/>
        <v>电子科大</v>
      </c>
      <c r="D1194" t="str">
        <f t="shared" si="37"/>
        <v>01</v>
      </c>
      <c r="E1194" t="s">
        <v>260</v>
      </c>
      <c r="F1194">
        <v>221</v>
      </c>
      <c r="G1194">
        <v>112</v>
      </c>
      <c r="H1194">
        <v>134</v>
      </c>
      <c r="I1194">
        <v>70</v>
      </c>
      <c r="J1194">
        <v>67</v>
      </c>
      <c r="K1194">
        <v>64</v>
      </c>
      <c r="L1194">
        <v>0</v>
      </c>
      <c r="M1194">
        <v>2020</v>
      </c>
      <c r="N1194">
        <f>VLOOKUP(E1194, '2020D'!$A$2:$G$395, 2, FALSE)</f>
        <v>176</v>
      </c>
      <c r="O1194">
        <f>VLOOKUP(E1194, '2020D'!$A$2:$G$355, 3, FALSE)</f>
        <v>4101</v>
      </c>
      <c r="P1194">
        <f>_2020[[#This Row],[最低排名]]-_2020[[#This Row],[同分人数]]+1</f>
        <v>3926</v>
      </c>
      <c r="Q1194">
        <f>IF(O1194&gt;=开始!$B$6, 1, 0)</f>
        <v>1</v>
      </c>
      <c r="R1194">
        <f>_2020[[#This Row],[最低排名]]-开始!$B$6</f>
        <v>4101</v>
      </c>
    </row>
    <row r="1195" spans="1:18">
      <c r="A1195">
        <v>83501</v>
      </c>
      <c r="B1195" t="s">
        <v>1341</v>
      </c>
      <c r="C1195" t="str">
        <f t="shared" si="36"/>
        <v>西南财大</v>
      </c>
      <c r="D1195" t="str">
        <f t="shared" si="37"/>
        <v>01</v>
      </c>
      <c r="E1195" t="s">
        <v>60</v>
      </c>
      <c r="F1195">
        <v>222</v>
      </c>
      <c r="G1195">
        <v>117</v>
      </c>
      <c r="H1195">
        <v>125</v>
      </c>
      <c r="I1195">
        <v>70</v>
      </c>
      <c r="J1195">
        <v>67</v>
      </c>
      <c r="K1195">
        <v>64</v>
      </c>
      <c r="L1195">
        <v>0</v>
      </c>
      <c r="M1195">
        <v>2020</v>
      </c>
      <c r="N1195">
        <f>VLOOKUP(E1195, '2020D'!$A$2:$G$395, 2, FALSE)</f>
        <v>178</v>
      </c>
      <c r="O1195">
        <f>VLOOKUP(E1195, '2020D'!$A$2:$G$355, 3, FALSE)</f>
        <v>5427</v>
      </c>
      <c r="P1195">
        <f>_2020[[#This Row],[最低排名]]-_2020[[#This Row],[同分人数]]+1</f>
        <v>5250</v>
      </c>
      <c r="Q1195">
        <f>IF(O1195&gt;=开始!$B$6, 1, 0)</f>
        <v>1</v>
      </c>
      <c r="R1195">
        <f>_2020[[#This Row],[最低排名]]-开始!$B$6</f>
        <v>5427</v>
      </c>
    </row>
    <row r="1196" spans="1:18">
      <c r="A1196">
        <v>83502</v>
      </c>
      <c r="B1196" t="s">
        <v>1342</v>
      </c>
      <c r="C1196" t="str">
        <f t="shared" si="36"/>
        <v>西南财大</v>
      </c>
      <c r="D1196" t="str">
        <f t="shared" si="37"/>
        <v>02</v>
      </c>
      <c r="E1196" t="s">
        <v>1020</v>
      </c>
      <c r="F1196">
        <v>224</v>
      </c>
      <c r="G1196">
        <v>114</v>
      </c>
      <c r="H1196">
        <v>135</v>
      </c>
      <c r="I1196">
        <v>67</v>
      </c>
      <c r="J1196">
        <v>64</v>
      </c>
      <c r="K1196">
        <v>61</v>
      </c>
      <c r="L1196">
        <v>0</v>
      </c>
      <c r="M1196">
        <v>2020</v>
      </c>
      <c r="N1196">
        <f>VLOOKUP(E1196, '2020D'!$A$2:$G$395, 2, FALSE)</f>
        <v>175</v>
      </c>
      <c r="O1196">
        <f>VLOOKUP(E1196, '2020D'!$A$2:$G$355, 3, FALSE)</f>
        <v>4912</v>
      </c>
      <c r="P1196">
        <f>_2020[[#This Row],[最低排名]]-_2020[[#This Row],[同分人数]]+1</f>
        <v>4738</v>
      </c>
      <c r="Q1196">
        <f>IF(O1196&gt;=开始!$B$6, 1, 0)</f>
        <v>1</v>
      </c>
      <c r="R1196">
        <f>_2020[[#This Row],[最低排名]]-开始!$B$6</f>
        <v>4912</v>
      </c>
    </row>
    <row r="1197" spans="1:18">
      <c r="A1197">
        <v>83503</v>
      </c>
      <c r="B1197" t="s">
        <v>1343</v>
      </c>
      <c r="C1197" t="str">
        <f t="shared" si="36"/>
        <v>西南财大</v>
      </c>
      <c r="D1197" t="str">
        <f t="shared" si="37"/>
        <v>03</v>
      </c>
      <c r="E1197" t="s">
        <v>115</v>
      </c>
      <c r="F1197">
        <v>224</v>
      </c>
      <c r="G1197">
        <v>117</v>
      </c>
      <c r="H1197">
        <v>120</v>
      </c>
      <c r="I1197">
        <v>64</v>
      </c>
      <c r="J1197">
        <v>61</v>
      </c>
      <c r="K1197">
        <v>61</v>
      </c>
      <c r="L1197">
        <v>0</v>
      </c>
      <c r="M1197">
        <v>2020</v>
      </c>
      <c r="N1197">
        <f>VLOOKUP(E1197, '2020D'!$A$2:$G$395, 2, FALSE)</f>
        <v>211</v>
      </c>
      <c r="O1197">
        <f>VLOOKUP(E1197, '2020D'!$A$2:$G$355, 3, FALSE)</f>
        <v>8909</v>
      </c>
      <c r="P1197">
        <f>_2020[[#This Row],[最低排名]]-_2020[[#This Row],[同分人数]]+1</f>
        <v>8699</v>
      </c>
      <c r="Q1197">
        <f>IF(O1197&gt;=开始!$B$6, 1, 0)</f>
        <v>1</v>
      </c>
      <c r="R1197">
        <f>_2020[[#This Row],[最低排名]]-开始!$B$6</f>
        <v>8909</v>
      </c>
    </row>
    <row r="1198" spans="1:18">
      <c r="A1198">
        <v>83504</v>
      </c>
      <c r="B1198" t="s">
        <v>1344</v>
      </c>
      <c r="C1198" t="str">
        <f t="shared" si="36"/>
        <v>西南财大</v>
      </c>
      <c r="D1198" t="str">
        <f t="shared" si="37"/>
        <v>04</v>
      </c>
      <c r="E1198" t="s">
        <v>134</v>
      </c>
      <c r="F1198">
        <v>226</v>
      </c>
      <c r="G1198">
        <v>114</v>
      </c>
      <c r="H1198">
        <v>119</v>
      </c>
      <c r="I1198">
        <v>67</v>
      </c>
      <c r="J1198">
        <v>64</v>
      </c>
      <c r="K1198">
        <v>52</v>
      </c>
      <c r="L1198">
        <v>0</v>
      </c>
      <c r="M1198">
        <v>2020</v>
      </c>
      <c r="N1198">
        <f>VLOOKUP(E1198, '2020D'!$A$2:$G$395, 2, FALSE)</f>
        <v>215</v>
      </c>
      <c r="O1198">
        <f>VLOOKUP(E1198, '2020D'!$A$2:$G$355, 3, FALSE)</f>
        <v>9329</v>
      </c>
      <c r="P1198">
        <f>_2020[[#This Row],[最低排名]]-_2020[[#This Row],[同分人数]]+1</f>
        <v>9115</v>
      </c>
      <c r="Q1198">
        <f>IF(O1198&gt;=开始!$B$6, 1, 0)</f>
        <v>1</v>
      </c>
      <c r="R1198">
        <f>_2020[[#This Row],[最低排名]]-开始!$B$6</f>
        <v>9329</v>
      </c>
    </row>
    <row r="1199" spans="1:18">
      <c r="A1199">
        <v>83601</v>
      </c>
      <c r="B1199" t="s">
        <v>1345</v>
      </c>
      <c r="C1199" t="str">
        <f t="shared" si="36"/>
        <v>民航飞院</v>
      </c>
      <c r="D1199" t="str">
        <f t="shared" si="37"/>
        <v>01</v>
      </c>
      <c r="E1199" t="s">
        <v>1534</v>
      </c>
      <c r="F1199">
        <v>163</v>
      </c>
      <c r="G1199">
        <v>82</v>
      </c>
      <c r="H1199">
        <v>96</v>
      </c>
      <c r="I1199">
        <v>49</v>
      </c>
      <c r="J1199">
        <v>49</v>
      </c>
      <c r="K1199">
        <v>43</v>
      </c>
      <c r="L1199">
        <v>0</v>
      </c>
      <c r="M1199">
        <v>2020</v>
      </c>
      <c r="N1199">
        <f>VLOOKUP(E1199, '2020D'!$A$2:$G$395, 2, FALSE)</f>
        <v>147</v>
      </c>
      <c r="O1199">
        <f>VLOOKUP(E1199, '2020D'!$A$2:$G$355, 3, FALSE)</f>
        <v>36437</v>
      </c>
      <c r="P1199">
        <f>_2020[[#This Row],[最低排名]]-_2020[[#This Row],[同分人数]]+1</f>
        <v>36291</v>
      </c>
      <c r="Q1199">
        <f>IF(O1199&gt;=开始!$B$6, 1, 0)</f>
        <v>1</v>
      </c>
      <c r="R1199">
        <f>_2020[[#This Row],[最低排名]]-开始!$B$6</f>
        <v>36437</v>
      </c>
    </row>
    <row r="1200" spans="1:18">
      <c r="A1200">
        <v>83602</v>
      </c>
      <c r="B1200" t="s">
        <v>1346</v>
      </c>
      <c r="C1200" t="str">
        <f t="shared" si="36"/>
        <v>民航飞院</v>
      </c>
      <c r="D1200" t="str">
        <f t="shared" si="37"/>
        <v>02</v>
      </c>
      <c r="E1200" t="s">
        <v>205</v>
      </c>
      <c r="F1200">
        <v>172</v>
      </c>
      <c r="G1200">
        <v>86</v>
      </c>
      <c r="H1200">
        <v>96</v>
      </c>
      <c r="I1200">
        <v>55</v>
      </c>
      <c r="J1200">
        <v>49</v>
      </c>
      <c r="K1200">
        <v>46</v>
      </c>
      <c r="L1200">
        <v>0</v>
      </c>
      <c r="M1200">
        <v>2020</v>
      </c>
      <c r="N1200">
        <f>VLOOKUP(E1200, '2020D'!$A$2:$G$395, 2, FALSE)</f>
        <v>184</v>
      </c>
      <c r="O1200">
        <f>VLOOKUP(E1200, '2020D'!$A$2:$G$355, 3, FALSE)</f>
        <v>33438</v>
      </c>
      <c r="P1200">
        <f>_2020[[#This Row],[最低排名]]-_2020[[#This Row],[同分人数]]+1</f>
        <v>33255</v>
      </c>
      <c r="Q1200">
        <f>IF(O1200&gt;=开始!$B$6, 1, 0)</f>
        <v>1</v>
      </c>
      <c r="R1200">
        <f>_2020[[#This Row],[最低排名]]-开始!$B$6</f>
        <v>33438</v>
      </c>
    </row>
    <row r="1201" spans="1:18">
      <c r="A1201">
        <v>83603</v>
      </c>
      <c r="B1201" t="s">
        <v>1347</v>
      </c>
      <c r="C1201" t="str">
        <f t="shared" si="36"/>
        <v>民航飞院</v>
      </c>
      <c r="D1201" t="str">
        <f t="shared" si="37"/>
        <v>03</v>
      </c>
      <c r="E1201" t="s">
        <v>54</v>
      </c>
      <c r="F1201">
        <v>207</v>
      </c>
      <c r="G1201">
        <v>104</v>
      </c>
      <c r="H1201">
        <v>90</v>
      </c>
      <c r="I1201">
        <v>49</v>
      </c>
      <c r="J1201">
        <v>49</v>
      </c>
      <c r="K1201">
        <v>46</v>
      </c>
      <c r="L1201">
        <v>0</v>
      </c>
      <c r="M1201">
        <v>2020</v>
      </c>
      <c r="N1201">
        <f>VLOOKUP(E1201, '2020D'!$A$2:$G$395, 2, FALSE)</f>
        <v>219</v>
      </c>
      <c r="O1201">
        <f>VLOOKUP(E1201, '2020D'!$A$2:$G$355, 3, FALSE)</f>
        <v>29042</v>
      </c>
      <c r="P1201">
        <f>_2020[[#This Row],[最低排名]]-_2020[[#This Row],[同分人数]]+1</f>
        <v>28824</v>
      </c>
      <c r="Q1201">
        <f>IF(O1201&gt;=开始!$B$6, 1, 0)</f>
        <v>1</v>
      </c>
      <c r="R1201">
        <f>_2020[[#This Row],[最低排名]]-开始!$B$6</f>
        <v>29042</v>
      </c>
    </row>
    <row r="1202" spans="1:18">
      <c r="A1202">
        <v>83604</v>
      </c>
      <c r="B1202" t="s">
        <v>1348</v>
      </c>
      <c r="C1202" t="str">
        <f t="shared" si="36"/>
        <v>民航飞院</v>
      </c>
      <c r="D1202" t="str">
        <f t="shared" si="37"/>
        <v>04</v>
      </c>
      <c r="E1202" t="s">
        <v>184</v>
      </c>
      <c r="F1202">
        <v>198</v>
      </c>
      <c r="G1202">
        <v>102</v>
      </c>
      <c r="H1202">
        <v>103</v>
      </c>
      <c r="I1202">
        <v>58</v>
      </c>
      <c r="J1202">
        <v>46</v>
      </c>
      <c r="K1202">
        <v>46</v>
      </c>
      <c r="L1202">
        <v>0</v>
      </c>
      <c r="M1202">
        <v>2020</v>
      </c>
      <c r="N1202">
        <f>VLOOKUP(E1202, '2020D'!$A$2:$G$395, 2, FALSE)</f>
        <v>212</v>
      </c>
      <c r="O1202">
        <f>VLOOKUP(E1202, '2020D'!$A$2:$G$355, 3, FALSE)</f>
        <v>26988</v>
      </c>
      <c r="P1202">
        <f>_2020[[#This Row],[最低排名]]-_2020[[#This Row],[同分人数]]+1</f>
        <v>26777</v>
      </c>
      <c r="Q1202">
        <f>IF(O1202&gt;=开始!$B$6, 1, 0)</f>
        <v>1</v>
      </c>
      <c r="R1202">
        <f>_2020[[#This Row],[最低排名]]-开始!$B$6</f>
        <v>26988</v>
      </c>
    </row>
    <row r="1203" spans="1:18">
      <c r="A1203">
        <v>83701</v>
      </c>
      <c r="B1203" t="s">
        <v>1349</v>
      </c>
      <c r="C1203" t="str">
        <f t="shared" si="36"/>
        <v>西南石油</v>
      </c>
      <c r="D1203" t="str">
        <f t="shared" si="37"/>
        <v>01</v>
      </c>
      <c r="E1203" t="s">
        <v>165</v>
      </c>
      <c r="F1203">
        <v>204</v>
      </c>
      <c r="G1203">
        <v>102</v>
      </c>
      <c r="H1203">
        <v>95</v>
      </c>
      <c r="I1203">
        <v>55</v>
      </c>
      <c r="J1203">
        <v>52</v>
      </c>
      <c r="K1203">
        <v>49</v>
      </c>
      <c r="L1203">
        <v>0</v>
      </c>
      <c r="M1203">
        <v>2020</v>
      </c>
      <c r="N1203">
        <f>VLOOKUP(E1203, '2020D'!$A$2:$G$395, 2, FALSE)</f>
        <v>216</v>
      </c>
      <c r="O1203">
        <f>VLOOKUP(E1203, '2020D'!$A$2:$G$355, 3, FALSE)</f>
        <v>26117</v>
      </c>
      <c r="P1203">
        <f>_2020[[#This Row],[最低排名]]-_2020[[#This Row],[同分人数]]+1</f>
        <v>25902</v>
      </c>
      <c r="Q1203">
        <f>IF(O1203&gt;=开始!$B$6, 1, 0)</f>
        <v>1</v>
      </c>
      <c r="R1203">
        <f>_2020[[#This Row],[最低排名]]-开始!$B$6</f>
        <v>26117</v>
      </c>
    </row>
    <row r="1204" spans="1:18">
      <c r="A1204">
        <v>83702</v>
      </c>
      <c r="B1204" t="s">
        <v>1350</v>
      </c>
      <c r="C1204" t="str">
        <f t="shared" si="36"/>
        <v>西南石油</v>
      </c>
      <c r="D1204" t="str">
        <f t="shared" si="37"/>
        <v>02</v>
      </c>
      <c r="E1204" t="s">
        <v>427</v>
      </c>
      <c r="F1204">
        <v>206</v>
      </c>
      <c r="G1204">
        <v>107</v>
      </c>
      <c r="H1204">
        <v>97</v>
      </c>
      <c r="I1204">
        <v>46</v>
      </c>
      <c r="J1204">
        <v>43</v>
      </c>
      <c r="K1204">
        <v>43</v>
      </c>
      <c r="L1204">
        <v>0</v>
      </c>
      <c r="M1204">
        <v>2020</v>
      </c>
      <c r="N1204">
        <f>VLOOKUP(E1204, '2020D'!$A$2:$G$395, 2, FALSE)</f>
        <v>217</v>
      </c>
      <c r="O1204">
        <f>VLOOKUP(E1204, '2020D'!$A$2:$G$355, 3, FALSE)</f>
        <v>30320</v>
      </c>
      <c r="P1204">
        <f>_2020[[#This Row],[最低排名]]-_2020[[#This Row],[同分人数]]+1</f>
        <v>30104</v>
      </c>
      <c r="Q1204">
        <f>IF(O1204&gt;=开始!$B$6, 1, 0)</f>
        <v>1</v>
      </c>
      <c r="R1204">
        <f>_2020[[#This Row],[最低排名]]-开始!$B$6</f>
        <v>30320</v>
      </c>
    </row>
    <row r="1205" spans="1:18">
      <c r="A1205">
        <v>83703</v>
      </c>
      <c r="B1205" t="s">
        <v>1351</v>
      </c>
      <c r="C1205" t="str">
        <f t="shared" si="36"/>
        <v>西南石油</v>
      </c>
      <c r="D1205" t="str">
        <f t="shared" si="37"/>
        <v>03</v>
      </c>
      <c r="E1205" t="s">
        <v>173</v>
      </c>
      <c r="F1205">
        <v>193</v>
      </c>
      <c r="G1205">
        <v>101</v>
      </c>
      <c r="H1205">
        <v>87</v>
      </c>
      <c r="I1205">
        <v>64</v>
      </c>
      <c r="J1205">
        <v>64</v>
      </c>
      <c r="K1205">
        <v>55</v>
      </c>
      <c r="L1205">
        <v>0</v>
      </c>
      <c r="M1205">
        <v>2020</v>
      </c>
      <c r="N1205">
        <f>VLOOKUP(E1205, '2020D'!$A$2:$G$395, 2, FALSE)</f>
        <v>210</v>
      </c>
      <c r="O1205">
        <f>VLOOKUP(E1205, '2020D'!$A$2:$G$355, 3, FALSE)</f>
        <v>24300</v>
      </c>
      <c r="P1205">
        <f>_2020[[#This Row],[最低排名]]-_2020[[#This Row],[同分人数]]+1</f>
        <v>24091</v>
      </c>
      <c r="Q1205">
        <f>IF(O1205&gt;=开始!$B$6, 1, 0)</f>
        <v>1</v>
      </c>
      <c r="R1205">
        <f>_2020[[#This Row],[最低排名]]-开始!$B$6</f>
        <v>24300</v>
      </c>
    </row>
    <row r="1206" spans="1:18">
      <c r="A1206">
        <v>83801</v>
      </c>
      <c r="B1206" t="s">
        <v>1352</v>
      </c>
      <c r="C1206" t="str">
        <f t="shared" si="36"/>
        <v>成都理工</v>
      </c>
      <c r="D1206" t="str">
        <f t="shared" si="37"/>
        <v>01</v>
      </c>
      <c r="E1206" t="s">
        <v>175</v>
      </c>
      <c r="F1206">
        <v>200</v>
      </c>
      <c r="G1206">
        <v>101</v>
      </c>
      <c r="H1206">
        <v>105</v>
      </c>
      <c r="I1206">
        <v>58</v>
      </c>
      <c r="J1206">
        <v>52</v>
      </c>
      <c r="K1206">
        <v>49</v>
      </c>
      <c r="L1206">
        <v>0</v>
      </c>
      <c r="M1206">
        <v>2020</v>
      </c>
      <c r="N1206">
        <f>VLOOKUP(E1206, '2020D'!$A$2:$G$395, 2, FALSE)</f>
        <v>226</v>
      </c>
      <c r="O1206">
        <f>VLOOKUP(E1206, '2020D'!$A$2:$G$355, 3, FALSE)</f>
        <v>24090</v>
      </c>
      <c r="P1206">
        <f>_2020[[#This Row],[最低排名]]-_2020[[#This Row],[同分人数]]+1</f>
        <v>23865</v>
      </c>
      <c r="Q1206">
        <f>IF(O1206&gt;=开始!$B$6, 1, 0)</f>
        <v>1</v>
      </c>
      <c r="R1206">
        <f>_2020[[#This Row],[最低排名]]-开始!$B$6</f>
        <v>24090</v>
      </c>
    </row>
    <row r="1207" spans="1:18">
      <c r="A1207">
        <v>83802</v>
      </c>
      <c r="B1207" t="s">
        <v>1353</v>
      </c>
      <c r="C1207" t="str">
        <f t="shared" si="36"/>
        <v>成都理工</v>
      </c>
      <c r="D1207" t="str">
        <f t="shared" si="37"/>
        <v>02</v>
      </c>
      <c r="E1207" t="s">
        <v>182</v>
      </c>
      <c r="F1207">
        <v>205</v>
      </c>
      <c r="G1207">
        <v>107</v>
      </c>
      <c r="H1207">
        <v>79</v>
      </c>
      <c r="I1207">
        <v>61</v>
      </c>
      <c r="J1207">
        <v>58</v>
      </c>
      <c r="K1207">
        <v>58</v>
      </c>
      <c r="L1207">
        <v>0</v>
      </c>
      <c r="M1207">
        <v>2020</v>
      </c>
      <c r="N1207">
        <f>VLOOKUP(E1207, '2020D'!$A$2:$G$395, 2, FALSE)</f>
        <v>238</v>
      </c>
      <c r="O1207">
        <f>VLOOKUP(E1207, '2020D'!$A$2:$G$355, 3, FALSE)</f>
        <v>24759</v>
      </c>
      <c r="P1207">
        <f>_2020[[#This Row],[最低排名]]-_2020[[#This Row],[同分人数]]+1</f>
        <v>24522</v>
      </c>
      <c r="Q1207">
        <f>IF(O1207&gt;=开始!$B$6, 1, 0)</f>
        <v>1</v>
      </c>
      <c r="R1207">
        <f>_2020[[#This Row],[最低排名]]-开始!$B$6</f>
        <v>24759</v>
      </c>
    </row>
    <row r="1208" spans="1:18">
      <c r="A1208">
        <v>83901</v>
      </c>
      <c r="B1208" t="s">
        <v>1354</v>
      </c>
      <c r="C1208" t="str">
        <f t="shared" si="36"/>
        <v>西南科大</v>
      </c>
      <c r="D1208" t="str">
        <f t="shared" si="37"/>
        <v>01</v>
      </c>
      <c r="E1208" t="s">
        <v>1534</v>
      </c>
      <c r="F1208">
        <v>182</v>
      </c>
      <c r="G1208">
        <v>100</v>
      </c>
      <c r="H1208">
        <v>80</v>
      </c>
      <c r="I1208">
        <v>46</v>
      </c>
      <c r="J1208">
        <v>46</v>
      </c>
      <c r="K1208">
        <v>46</v>
      </c>
      <c r="L1208">
        <v>0</v>
      </c>
      <c r="M1208">
        <v>2020</v>
      </c>
      <c r="N1208">
        <f>VLOOKUP(E1208, '2020D'!$A$2:$G$395, 2, FALSE)</f>
        <v>147</v>
      </c>
      <c r="O1208">
        <f>VLOOKUP(E1208, '2020D'!$A$2:$G$355, 3, FALSE)</f>
        <v>36437</v>
      </c>
      <c r="P1208">
        <f>_2020[[#This Row],[最低排名]]-_2020[[#This Row],[同分人数]]+1</f>
        <v>36291</v>
      </c>
      <c r="Q1208">
        <f>IF(O1208&gt;=开始!$B$6, 1, 0)</f>
        <v>1</v>
      </c>
      <c r="R1208">
        <f>_2020[[#This Row],[最低排名]]-开始!$B$6</f>
        <v>36437</v>
      </c>
    </row>
    <row r="1209" spans="1:18">
      <c r="A1209">
        <v>83902</v>
      </c>
      <c r="B1209" t="s">
        <v>1355</v>
      </c>
      <c r="C1209" t="str">
        <f t="shared" si="36"/>
        <v>西南科大</v>
      </c>
      <c r="D1209" t="str">
        <f t="shared" si="37"/>
        <v>02</v>
      </c>
      <c r="E1209" t="s">
        <v>228</v>
      </c>
      <c r="F1209">
        <v>199</v>
      </c>
      <c r="G1209">
        <v>102</v>
      </c>
      <c r="H1209">
        <v>96</v>
      </c>
      <c r="I1209">
        <v>52</v>
      </c>
      <c r="J1209">
        <v>49</v>
      </c>
      <c r="K1209">
        <v>43</v>
      </c>
      <c r="L1209">
        <v>0</v>
      </c>
      <c r="M1209">
        <v>2020</v>
      </c>
      <c r="N1209">
        <f>VLOOKUP(E1209, '2020D'!$A$2:$G$395, 2, FALSE)</f>
        <v>217</v>
      </c>
      <c r="O1209">
        <f>VLOOKUP(E1209, '2020D'!$A$2:$G$355, 3, FALSE)</f>
        <v>29465</v>
      </c>
      <c r="P1209">
        <f>_2020[[#This Row],[最低排名]]-_2020[[#This Row],[同分人数]]+1</f>
        <v>29249</v>
      </c>
      <c r="Q1209">
        <f>IF(O1209&gt;=开始!$B$6, 1, 0)</f>
        <v>1</v>
      </c>
      <c r="R1209">
        <f>_2020[[#This Row],[最低排名]]-开始!$B$6</f>
        <v>29465</v>
      </c>
    </row>
    <row r="1210" spans="1:18">
      <c r="A1210">
        <v>83903</v>
      </c>
      <c r="B1210" t="s">
        <v>1356</v>
      </c>
      <c r="C1210" t="str">
        <f t="shared" si="36"/>
        <v>西南科大</v>
      </c>
      <c r="D1210" t="str">
        <f t="shared" si="37"/>
        <v>03</v>
      </c>
      <c r="E1210" t="s">
        <v>363</v>
      </c>
      <c r="F1210">
        <v>184</v>
      </c>
      <c r="G1210">
        <v>94</v>
      </c>
      <c r="H1210">
        <v>87</v>
      </c>
      <c r="I1210">
        <v>58</v>
      </c>
      <c r="J1210">
        <v>55</v>
      </c>
      <c r="K1210">
        <v>52</v>
      </c>
      <c r="L1210">
        <v>0</v>
      </c>
      <c r="M1210">
        <v>2020</v>
      </c>
      <c r="N1210">
        <f>VLOOKUP(E1210, '2020D'!$A$2:$G$395, 2, FALSE)</f>
        <v>222</v>
      </c>
      <c r="O1210">
        <f>VLOOKUP(E1210, '2020D'!$A$2:$G$355, 3, FALSE)</f>
        <v>30103</v>
      </c>
      <c r="P1210">
        <f>_2020[[#This Row],[最低排名]]-_2020[[#This Row],[同分人数]]+1</f>
        <v>29882</v>
      </c>
      <c r="Q1210">
        <f>IF(O1210&gt;=开始!$B$6, 1, 0)</f>
        <v>1</v>
      </c>
      <c r="R1210">
        <f>_2020[[#This Row],[最低排名]]-开始!$B$6</f>
        <v>30103</v>
      </c>
    </row>
    <row r="1211" spans="1:18">
      <c r="A1211">
        <v>84001</v>
      </c>
      <c r="B1211" t="s">
        <v>1357</v>
      </c>
      <c r="C1211" t="str">
        <f t="shared" si="36"/>
        <v>成都信息</v>
      </c>
      <c r="D1211" t="str">
        <f t="shared" si="37"/>
        <v>01</v>
      </c>
      <c r="E1211" t="s">
        <v>187</v>
      </c>
      <c r="F1211">
        <v>200</v>
      </c>
      <c r="G1211">
        <v>107</v>
      </c>
      <c r="H1211">
        <v>86</v>
      </c>
      <c r="I1211">
        <v>58</v>
      </c>
      <c r="J1211">
        <v>55</v>
      </c>
      <c r="K1211">
        <v>49</v>
      </c>
      <c r="L1211">
        <v>0</v>
      </c>
      <c r="M1211">
        <v>2020</v>
      </c>
      <c r="N1211">
        <f>VLOOKUP(E1211, '2020D'!$A$2:$G$395, 2, FALSE)</f>
        <v>217</v>
      </c>
      <c r="O1211">
        <f>VLOOKUP(E1211, '2020D'!$A$2:$G$355, 3, FALSE)</f>
        <v>27625</v>
      </c>
      <c r="P1211">
        <f>_2020[[#This Row],[最低排名]]-_2020[[#This Row],[同分人数]]+1</f>
        <v>27409</v>
      </c>
      <c r="Q1211">
        <f>IF(O1211&gt;=开始!$B$6, 1, 0)</f>
        <v>1</v>
      </c>
      <c r="R1211">
        <f>_2020[[#This Row],[最低排名]]-开始!$B$6</f>
        <v>27625</v>
      </c>
    </row>
    <row r="1212" spans="1:18">
      <c r="A1212">
        <v>84002</v>
      </c>
      <c r="B1212" t="s">
        <v>1358</v>
      </c>
      <c r="C1212" t="str">
        <f t="shared" si="36"/>
        <v>成都信息</v>
      </c>
      <c r="D1212" t="str">
        <f t="shared" si="37"/>
        <v>02</v>
      </c>
      <c r="E1212" t="s">
        <v>1548</v>
      </c>
      <c r="F1212">
        <v>170</v>
      </c>
      <c r="G1212">
        <v>99</v>
      </c>
      <c r="H1212">
        <v>86</v>
      </c>
      <c r="I1212">
        <v>52</v>
      </c>
      <c r="J1212">
        <v>49</v>
      </c>
      <c r="K1212">
        <v>46</v>
      </c>
      <c r="L1212">
        <v>0</v>
      </c>
      <c r="M1212">
        <v>2020</v>
      </c>
      <c r="N1212">
        <f>VLOOKUP(E1212, '2020D'!$A$2:$G$395, 2, FALSE)</f>
        <v>184</v>
      </c>
      <c r="O1212">
        <f>VLOOKUP(E1212, '2020D'!$A$2:$G$355, 3, FALSE)</f>
        <v>36005</v>
      </c>
      <c r="P1212">
        <f>_2020[[#This Row],[最低排名]]-_2020[[#This Row],[同分人数]]+1</f>
        <v>35822</v>
      </c>
      <c r="Q1212">
        <f>IF(O1212&gt;=开始!$B$6, 1, 0)</f>
        <v>1</v>
      </c>
      <c r="R1212">
        <f>_2020[[#This Row],[最低排名]]-开始!$B$6</f>
        <v>36005</v>
      </c>
    </row>
    <row r="1213" spans="1:18">
      <c r="A1213">
        <v>84101</v>
      </c>
      <c r="B1213" t="s">
        <v>1359</v>
      </c>
      <c r="C1213" t="str">
        <f t="shared" si="36"/>
        <v>西华大学</v>
      </c>
      <c r="D1213" t="str">
        <f t="shared" si="37"/>
        <v>01</v>
      </c>
      <c r="E1213" t="s">
        <v>1629</v>
      </c>
      <c r="M1213">
        <v>2020</v>
      </c>
      <c r="N1213" t="e">
        <f>VLOOKUP(E1213, '2020D'!$A$2:$G$395, 2, FALSE)</f>
        <v>#N/A</v>
      </c>
      <c r="O1213" t="e">
        <f>VLOOKUP(E1213, '2020D'!$A$2:$G$355, 3, FALSE)</f>
        <v>#N/A</v>
      </c>
      <c r="P1213" t="e">
        <f>_2020[[#This Row],[最低排名]]-_2020[[#This Row],[同分人数]]+1</f>
        <v>#N/A</v>
      </c>
      <c r="Q1213" t="e">
        <f>IF(O1213&gt;=开始!$B$6, 1, 0)</f>
        <v>#N/A</v>
      </c>
      <c r="R1213" t="e">
        <f>_2020[[#This Row],[最低排名]]-开始!$B$6</f>
        <v>#N/A</v>
      </c>
    </row>
    <row r="1214" spans="1:18">
      <c r="A1214">
        <v>84102</v>
      </c>
      <c r="B1214" t="s">
        <v>1360</v>
      </c>
      <c r="C1214" t="str">
        <f t="shared" si="36"/>
        <v>西华大学</v>
      </c>
      <c r="D1214" t="str">
        <f t="shared" si="37"/>
        <v>02</v>
      </c>
      <c r="E1214" t="s">
        <v>187</v>
      </c>
      <c r="F1214">
        <v>199</v>
      </c>
      <c r="G1214">
        <v>107</v>
      </c>
      <c r="H1214">
        <v>93</v>
      </c>
      <c r="I1214">
        <v>55</v>
      </c>
      <c r="J1214">
        <v>52</v>
      </c>
      <c r="K1214">
        <v>49</v>
      </c>
      <c r="L1214">
        <v>0</v>
      </c>
      <c r="M1214">
        <v>2020</v>
      </c>
      <c r="N1214">
        <f>VLOOKUP(E1214, '2020D'!$A$2:$G$395, 2, FALSE)</f>
        <v>217</v>
      </c>
      <c r="O1214">
        <f>VLOOKUP(E1214, '2020D'!$A$2:$G$355, 3, FALSE)</f>
        <v>27625</v>
      </c>
      <c r="P1214">
        <f>_2020[[#This Row],[最低排名]]-_2020[[#This Row],[同分人数]]+1</f>
        <v>27409</v>
      </c>
      <c r="Q1214">
        <f>IF(O1214&gt;=开始!$B$6, 1, 0)</f>
        <v>1</v>
      </c>
      <c r="R1214">
        <f>_2020[[#This Row],[最低排名]]-开始!$B$6</f>
        <v>27625</v>
      </c>
    </row>
    <row r="1215" spans="1:18">
      <c r="A1215">
        <v>84201</v>
      </c>
      <c r="B1215" t="s">
        <v>1361</v>
      </c>
      <c r="C1215" t="str">
        <f t="shared" si="36"/>
        <v>西南医大</v>
      </c>
      <c r="D1215" t="str">
        <f t="shared" si="37"/>
        <v>01</v>
      </c>
      <c r="E1215" t="s">
        <v>120</v>
      </c>
      <c r="F1215">
        <v>213</v>
      </c>
      <c r="G1215">
        <v>119</v>
      </c>
      <c r="H1215">
        <v>108</v>
      </c>
      <c r="I1215">
        <v>55</v>
      </c>
      <c r="J1215">
        <v>52</v>
      </c>
      <c r="K1215">
        <v>52</v>
      </c>
      <c r="L1215">
        <v>0</v>
      </c>
      <c r="M1215">
        <v>2020</v>
      </c>
      <c r="N1215">
        <f>VLOOKUP(E1215, '2020D'!$A$2:$G$395, 2, FALSE)</f>
        <v>268</v>
      </c>
      <c r="O1215">
        <f>VLOOKUP(E1215, '2020D'!$A$2:$G$355, 3, FALSE)</f>
        <v>20370</v>
      </c>
      <c r="P1215">
        <f>_2020[[#This Row],[最低排名]]-_2020[[#This Row],[同分人数]]+1</f>
        <v>20103</v>
      </c>
      <c r="Q1215">
        <f>IF(O1215&gt;=开始!$B$6, 1, 0)</f>
        <v>1</v>
      </c>
      <c r="R1215">
        <f>_2020[[#This Row],[最低排名]]-开始!$B$6</f>
        <v>20370</v>
      </c>
    </row>
    <row r="1216" spans="1:18">
      <c r="A1216">
        <v>84301</v>
      </c>
      <c r="B1216" t="s">
        <v>1362</v>
      </c>
      <c r="C1216" t="str">
        <f t="shared" si="36"/>
        <v>西华师大</v>
      </c>
      <c r="D1216" t="str">
        <f t="shared" si="37"/>
        <v>01</v>
      </c>
      <c r="E1216" t="s">
        <v>363</v>
      </c>
      <c r="F1216">
        <v>201</v>
      </c>
      <c r="G1216">
        <v>109</v>
      </c>
      <c r="H1216">
        <v>79</v>
      </c>
      <c r="I1216">
        <v>55</v>
      </c>
      <c r="J1216">
        <v>52</v>
      </c>
      <c r="K1216">
        <v>49</v>
      </c>
      <c r="L1216">
        <v>0</v>
      </c>
      <c r="M1216">
        <v>2020</v>
      </c>
      <c r="N1216">
        <f>VLOOKUP(E1216, '2020D'!$A$2:$G$395, 2, FALSE)</f>
        <v>222</v>
      </c>
      <c r="O1216">
        <f>VLOOKUP(E1216, '2020D'!$A$2:$G$355, 3, FALSE)</f>
        <v>30103</v>
      </c>
      <c r="P1216">
        <f>_2020[[#This Row],[最低排名]]-_2020[[#This Row],[同分人数]]+1</f>
        <v>29882</v>
      </c>
      <c r="Q1216">
        <f>IF(O1216&gt;=开始!$B$6, 1, 0)</f>
        <v>1</v>
      </c>
      <c r="R1216">
        <f>_2020[[#This Row],[最低排名]]-开始!$B$6</f>
        <v>30103</v>
      </c>
    </row>
    <row r="1217" spans="1:18">
      <c r="A1217">
        <v>84401</v>
      </c>
      <c r="B1217" t="s">
        <v>1717</v>
      </c>
      <c r="C1217" t="str">
        <f t="shared" si="36"/>
        <v>成都东软</v>
      </c>
      <c r="D1217" t="str">
        <f t="shared" si="37"/>
        <v>01</v>
      </c>
      <c r="E1217" t="s">
        <v>447</v>
      </c>
      <c r="F1217">
        <v>201</v>
      </c>
      <c r="G1217">
        <v>103</v>
      </c>
      <c r="H1217">
        <v>76</v>
      </c>
      <c r="I1217">
        <v>52</v>
      </c>
      <c r="J1217">
        <v>49</v>
      </c>
      <c r="K1217">
        <v>43</v>
      </c>
      <c r="L1217">
        <v>0</v>
      </c>
      <c r="M1217">
        <v>2020</v>
      </c>
      <c r="N1217">
        <f>VLOOKUP(E1217, '2020D'!$A$2:$G$395, 2, FALSE)</f>
        <v>170</v>
      </c>
      <c r="O1217">
        <f>VLOOKUP(E1217, '2020D'!$A$2:$G$355, 3, FALSE)</f>
        <v>32868</v>
      </c>
      <c r="P1217">
        <f>_2020[[#This Row],[最低排名]]-_2020[[#This Row],[同分人数]]+1</f>
        <v>32699</v>
      </c>
      <c r="Q1217">
        <f>IF(O1217&gt;=开始!$B$6, 1, 0)</f>
        <v>1</v>
      </c>
      <c r="R1217">
        <f>_2020[[#This Row],[最低排名]]-开始!$B$6</f>
        <v>32868</v>
      </c>
    </row>
    <row r="1218" spans="1:18">
      <c r="A1218">
        <v>84402</v>
      </c>
      <c r="B1218" t="s">
        <v>1363</v>
      </c>
      <c r="C1218" t="str">
        <f t="shared" ref="C1218:C1281" si="38">LEFT(B1218, FIND("(", B1218) - 1)</f>
        <v>成都东软</v>
      </c>
      <c r="D1218" t="str">
        <f t="shared" ref="D1218:D1281" si="39">MID(B1218, FIND("(", B1218) + 1, FIND(")", B1218) - FIND("(", B1218) - 1)</f>
        <v>02</v>
      </c>
      <c r="E1218" t="s">
        <v>1548</v>
      </c>
      <c r="F1218">
        <v>190</v>
      </c>
      <c r="G1218">
        <v>97</v>
      </c>
      <c r="H1218">
        <v>75</v>
      </c>
      <c r="I1218">
        <v>49</v>
      </c>
      <c r="J1218">
        <v>46</v>
      </c>
      <c r="K1218">
        <v>43</v>
      </c>
      <c r="L1218">
        <v>0</v>
      </c>
      <c r="M1218">
        <v>2020</v>
      </c>
      <c r="N1218">
        <f>VLOOKUP(E1218, '2020D'!$A$2:$G$395, 2, FALSE)</f>
        <v>184</v>
      </c>
      <c r="O1218">
        <f>VLOOKUP(E1218, '2020D'!$A$2:$G$355, 3, FALSE)</f>
        <v>36005</v>
      </c>
      <c r="P1218">
        <f>_2020[[#This Row],[最低排名]]-_2020[[#This Row],[同分人数]]+1</f>
        <v>35822</v>
      </c>
      <c r="Q1218">
        <f>IF(O1218&gt;=开始!$B$6, 1, 0)</f>
        <v>1</v>
      </c>
      <c r="R1218">
        <f>_2020[[#This Row],[最低排名]]-开始!$B$6</f>
        <v>36005</v>
      </c>
    </row>
    <row r="1219" spans="1:18">
      <c r="A1219">
        <v>84501</v>
      </c>
      <c r="B1219" t="s">
        <v>1364</v>
      </c>
      <c r="C1219" t="str">
        <f t="shared" si="38"/>
        <v>西财天府</v>
      </c>
      <c r="D1219" t="str">
        <f t="shared" si="39"/>
        <v>01</v>
      </c>
      <c r="E1219" t="s">
        <v>366</v>
      </c>
      <c r="F1219">
        <v>175</v>
      </c>
      <c r="G1219">
        <v>88</v>
      </c>
      <c r="H1219">
        <v>79</v>
      </c>
      <c r="I1219">
        <v>55</v>
      </c>
      <c r="J1219">
        <v>49</v>
      </c>
      <c r="K1219">
        <v>49</v>
      </c>
      <c r="L1219">
        <v>0</v>
      </c>
      <c r="M1219">
        <v>2020</v>
      </c>
      <c r="N1219">
        <f>VLOOKUP(E1219, '2020D'!$A$2:$G$395, 2, FALSE)</f>
        <v>171</v>
      </c>
      <c r="O1219">
        <f>VLOOKUP(E1219, '2020D'!$A$2:$G$355, 3, FALSE)</f>
        <v>35287</v>
      </c>
      <c r="P1219">
        <f>_2020[[#This Row],[最低排名]]-_2020[[#This Row],[同分人数]]+1</f>
        <v>35117</v>
      </c>
      <c r="Q1219">
        <f>IF(O1219&gt;=开始!$B$6, 1, 0)</f>
        <v>1</v>
      </c>
      <c r="R1219">
        <f>_2020[[#This Row],[最低排名]]-开始!$B$6</f>
        <v>35287</v>
      </c>
    </row>
    <row r="1220" spans="1:18">
      <c r="A1220">
        <v>84601</v>
      </c>
      <c r="B1220" t="s">
        <v>1365</v>
      </c>
      <c r="C1220" t="str">
        <f t="shared" si="38"/>
        <v>四川轻化</v>
      </c>
      <c r="D1220" t="str">
        <f t="shared" si="39"/>
        <v>01</v>
      </c>
      <c r="E1220" t="s">
        <v>50</v>
      </c>
      <c r="F1220">
        <v>192</v>
      </c>
      <c r="G1220">
        <v>101</v>
      </c>
      <c r="H1220">
        <v>89</v>
      </c>
      <c r="I1220">
        <v>55</v>
      </c>
      <c r="J1220">
        <v>49</v>
      </c>
      <c r="K1220">
        <v>46</v>
      </c>
      <c r="L1220">
        <v>0</v>
      </c>
      <c r="M1220">
        <v>2020</v>
      </c>
      <c r="N1220">
        <f>VLOOKUP(E1220, '2020D'!$A$2:$G$395, 2, FALSE)</f>
        <v>179</v>
      </c>
      <c r="O1220">
        <f>VLOOKUP(E1220, '2020D'!$A$2:$G$355, 3, FALSE)</f>
        <v>31075</v>
      </c>
      <c r="P1220">
        <f>_2020[[#This Row],[最低排名]]-_2020[[#This Row],[同分人数]]+1</f>
        <v>30897</v>
      </c>
      <c r="Q1220">
        <f>IF(O1220&gt;=开始!$B$6, 1, 0)</f>
        <v>1</v>
      </c>
      <c r="R1220">
        <f>_2020[[#This Row],[最低排名]]-开始!$B$6</f>
        <v>31075</v>
      </c>
    </row>
    <row r="1221" spans="1:18">
      <c r="A1221">
        <v>84602</v>
      </c>
      <c r="B1221" t="s">
        <v>1614</v>
      </c>
      <c r="C1221" t="str">
        <f t="shared" si="38"/>
        <v>四川轻化</v>
      </c>
      <c r="D1221" t="str">
        <f t="shared" si="39"/>
        <v>02</v>
      </c>
      <c r="E1221" t="s">
        <v>440</v>
      </c>
      <c r="F1221">
        <v>191</v>
      </c>
      <c r="G1221">
        <v>98</v>
      </c>
      <c r="H1221">
        <v>66</v>
      </c>
      <c r="I1221">
        <v>64</v>
      </c>
      <c r="J1221">
        <v>61</v>
      </c>
      <c r="K1221">
        <v>55</v>
      </c>
      <c r="L1221">
        <v>0</v>
      </c>
      <c r="M1221">
        <v>2020</v>
      </c>
      <c r="N1221">
        <f>VLOOKUP(E1221, '2020D'!$A$2:$G$395, 2, FALSE)</f>
        <v>217</v>
      </c>
      <c r="O1221">
        <f>VLOOKUP(E1221, '2020D'!$A$2:$G$355, 3, FALSE)</f>
        <v>29881</v>
      </c>
      <c r="P1221">
        <f>_2020[[#This Row],[最低排名]]-_2020[[#This Row],[同分人数]]+1</f>
        <v>29665</v>
      </c>
      <c r="Q1221">
        <f>IF(O1221&gt;=开始!$B$6, 1, 0)</f>
        <v>1</v>
      </c>
      <c r="R1221">
        <f>_2020[[#This Row],[最低排名]]-开始!$B$6</f>
        <v>29881</v>
      </c>
    </row>
    <row r="1222" spans="1:18">
      <c r="A1222">
        <v>84603</v>
      </c>
      <c r="B1222" t="s">
        <v>1615</v>
      </c>
      <c r="C1222" t="str">
        <f t="shared" si="38"/>
        <v>四川轻化</v>
      </c>
      <c r="D1222" t="str">
        <f t="shared" si="39"/>
        <v>03</v>
      </c>
      <c r="E1222" t="s">
        <v>366</v>
      </c>
      <c r="F1222">
        <v>198</v>
      </c>
      <c r="G1222">
        <v>101</v>
      </c>
      <c r="H1222">
        <v>50</v>
      </c>
      <c r="I1222">
        <v>58</v>
      </c>
      <c r="J1222">
        <v>52</v>
      </c>
      <c r="K1222">
        <v>49</v>
      </c>
      <c r="L1222">
        <v>0</v>
      </c>
      <c r="M1222">
        <v>2020</v>
      </c>
      <c r="N1222">
        <f>VLOOKUP(E1222, '2020D'!$A$2:$G$395, 2, FALSE)</f>
        <v>171</v>
      </c>
      <c r="O1222">
        <f>VLOOKUP(E1222, '2020D'!$A$2:$G$355, 3, FALSE)</f>
        <v>35287</v>
      </c>
      <c r="P1222">
        <f>_2020[[#This Row],[最低排名]]-_2020[[#This Row],[同分人数]]+1</f>
        <v>35117</v>
      </c>
      <c r="Q1222">
        <f>IF(O1222&gt;=开始!$B$6, 1, 0)</f>
        <v>1</v>
      </c>
      <c r="R1222">
        <f>_2020[[#This Row],[最低排名]]-开始!$B$6</f>
        <v>35287</v>
      </c>
    </row>
    <row r="1223" spans="1:18">
      <c r="A1223">
        <v>84701</v>
      </c>
      <c r="B1223" t="s">
        <v>1366</v>
      </c>
      <c r="C1223" t="str">
        <f t="shared" si="38"/>
        <v>四川农大</v>
      </c>
      <c r="D1223" t="str">
        <f t="shared" si="39"/>
        <v>01</v>
      </c>
      <c r="E1223" t="s">
        <v>749</v>
      </c>
      <c r="F1223">
        <v>219</v>
      </c>
      <c r="G1223">
        <v>111</v>
      </c>
      <c r="H1223">
        <v>108</v>
      </c>
      <c r="I1223">
        <v>70</v>
      </c>
      <c r="J1223">
        <v>58</v>
      </c>
      <c r="K1223">
        <v>49</v>
      </c>
      <c r="L1223">
        <v>0</v>
      </c>
      <c r="M1223">
        <v>2020</v>
      </c>
      <c r="N1223">
        <f>VLOOKUP(E1223, '2020D'!$A$2:$G$395, 2, FALSE)</f>
        <v>232</v>
      </c>
      <c r="O1223">
        <f>VLOOKUP(E1223, '2020D'!$A$2:$G$355, 3, FALSE)</f>
        <v>14678</v>
      </c>
      <c r="P1223">
        <f>_2020[[#This Row],[最低排名]]-_2020[[#This Row],[同分人数]]+1</f>
        <v>14447</v>
      </c>
      <c r="Q1223">
        <f>IF(O1223&gt;=开始!$B$6, 1, 0)</f>
        <v>1</v>
      </c>
      <c r="R1223">
        <f>_2020[[#This Row],[最低排名]]-开始!$B$6</f>
        <v>14678</v>
      </c>
    </row>
    <row r="1224" spans="1:18">
      <c r="A1224">
        <v>84702</v>
      </c>
      <c r="B1224" t="s">
        <v>1860</v>
      </c>
      <c r="C1224" t="str">
        <f t="shared" si="38"/>
        <v>四川农大</v>
      </c>
      <c r="D1224" t="str">
        <f t="shared" si="39"/>
        <v>02</v>
      </c>
      <c r="E1224" t="s">
        <v>149</v>
      </c>
      <c r="F1224">
        <v>215</v>
      </c>
      <c r="G1224">
        <v>110</v>
      </c>
      <c r="H1224">
        <v>93</v>
      </c>
      <c r="I1224">
        <v>70</v>
      </c>
      <c r="J1224">
        <v>61</v>
      </c>
      <c r="K1224">
        <v>58</v>
      </c>
      <c r="L1224">
        <v>0</v>
      </c>
      <c r="M1224">
        <v>2020</v>
      </c>
      <c r="N1224">
        <f>VLOOKUP(E1224, '2020D'!$A$2:$G$395, 2, FALSE)</f>
        <v>245</v>
      </c>
      <c r="O1224">
        <f>VLOOKUP(E1224, '2020D'!$A$2:$G$355, 3, FALSE)</f>
        <v>16300</v>
      </c>
      <c r="P1224">
        <f>_2020[[#This Row],[最低排名]]-_2020[[#This Row],[同分人数]]+1</f>
        <v>16056</v>
      </c>
      <c r="Q1224">
        <f>IF(O1224&gt;=开始!$B$6, 1, 0)</f>
        <v>1</v>
      </c>
      <c r="R1224">
        <f>_2020[[#This Row],[最低排名]]-开始!$B$6</f>
        <v>16300</v>
      </c>
    </row>
    <row r="1225" spans="1:18">
      <c r="A1225">
        <v>84703</v>
      </c>
      <c r="B1225" t="s">
        <v>1861</v>
      </c>
      <c r="C1225" t="str">
        <f t="shared" si="38"/>
        <v>四川农大</v>
      </c>
      <c r="D1225" t="str">
        <f t="shared" si="39"/>
        <v>03</v>
      </c>
      <c r="E1225" t="s">
        <v>546</v>
      </c>
      <c r="F1225">
        <v>201</v>
      </c>
      <c r="G1225">
        <v>106</v>
      </c>
      <c r="H1225">
        <v>110</v>
      </c>
      <c r="I1225">
        <v>64</v>
      </c>
      <c r="J1225">
        <v>58</v>
      </c>
      <c r="K1225">
        <v>55</v>
      </c>
      <c r="L1225">
        <v>0</v>
      </c>
      <c r="M1225">
        <v>2020</v>
      </c>
      <c r="N1225">
        <f>VLOOKUP(E1225, '2020D'!$A$2:$G$395, 2, FALSE)</f>
        <v>251</v>
      </c>
      <c r="O1225">
        <f>VLOOKUP(E1225, '2020D'!$A$2:$G$355, 3, FALSE)</f>
        <v>18373</v>
      </c>
      <c r="P1225">
        <f>_2020[[#This Row],[最低排名]]-_2020[[#This Row],[同分人数]]+1</f>
        <v>18123</v>
      </c>
      <c r="Q1225">
        <f>IF(O1225&gt;=开始!$B$6, 1, 0)</f>
        <v>1</v>
      </c>
      <c r="R1225">
        <f>_2020[[#This Row],[最低排名]]-开始!$B$6</f>
        <v>18373</v>
      </c>
    </row>
    <row r="1226" spans="1:18">
      <c r="A1226">
        <v>84801</v>
      </c>
      <c r="B1226" t="s">
        <v>1367</v>
      </c>
      <c r="C1226" t="str">
        <f t="shared" si="38"/>
        <v>四川师大</v>
      </c>
      <c r="D1226" t="str">
        <f t="shared" si="39"/>
        <v>01</v>
      </c>
      <c r="E1226" t="s">
        <v>155</v>
      </c>
      <c r="F1226">
        <v>200</v>
      </c>
      <c r="G1226">
        <v>101</v>
      </c>
      <c r="H1226">
        <v>103</v>
      </c>
      <c r="I1226">
        <v>67</v>
      </c>
      <c r="J1226">
        <v>67</v>
      </c>
      <c r="K1226">
        <v>52</v>
      </c>
      <c r="L1226">
        <v>0</v>
      </c>
      <c r="M1226">
        <v>2020</v>
      </c>
      <c r="N1226">
        <f>VLOOKUP(E1226, '2020D'!$A$2:$G$395, 2, FALSE)</f>
        <v>229</v>
      </c>
      <c r="O1226">
        <f>VLOOKUP(E1226, '2020D'!$A$2:$G$355, 3, FALSE)</f>
        <v>18122</v>
      </c>
      <c r="P1226">
        <f>_2020[[#This Row],[最低排名]]-_2020[[#This Row],[同分人数]]+1</f>
        <v>17894</v>
      </c>
      <c r="Q1226">
        <f>IF(O1226&gt;=开始!$B$6, 1, 0)</f>
        <v>1</v>
      </c>
      <c r="R1226">
        <f>_2020[[#This Row],[最低排名]]-开始!$B$6</f>
        <v>18122</v>
      </c>
    </row>
    <row r="1227" spans="1:18">
      <c r="A1227">
        <v>84802</v>
      </c>
      <c r="B1227" t="s">
        <v>1368</v>
      </c>
      <c r="C1227" t="str">
        <f t="shared" si="38"/>
        <v>四川师大</v>
      </c>
      <c r="D1227" t="str">
        <f t="shared" si="39"/>
        <v>02</v>
      </c>
      <c r="E1227" t="s">
        <v>678</v>
      </c>
      <c r="F1227">
        <v>210</v>
      </c>
      <c r="G1227">
        <v>114</v>
      </c>
      <c r="H1227">
        <v>99</v>
      </c>
      <c r="I1227">
        <v>61</v>
      </c>
      <c r="J1227">
        <v>58</v>
      </c>
      <c r="K1227">
        <v>55</v>
      </c>
      <c r="L1227">
        <v>0</v>
      </c>
      <c r="M1227">
        <v>2020</v>
      </c>
      <c r="N1227">
        <f>VLOOKUP(E1227, '2020D'!$A$2:$G$395, 2, FALSE)</f>
        <v>235</v>
      </c>
      <c r="O1227">
        <f>VLOOKUP(E1227, '2020D'!$A$2:$G$355, 3, FALSE)</f>
        <v>19637</v>
      </c>
      <c r="P1227">
        <f>_2020[[#This Row],[最低排名]]-_2020[[#This Row],[同分人数]]+1</f>
        <v>19403</v>
      </c>
      <c r="Q1227">
        <f>IF(O1227&gt;=开始!$B$6, 1, 0)</f>
        <v>1</v>
      </c>
      <c r="R1227">
        <f>_2020[[#This Row],[最低排名]]-开始!$B$6</f>
        <v>19637</v>
      </c>
    </row>
    <row r="1228" spans="1:18">
      <c r="A1228">
        <v>84803</v>
      </c>
      <c r="B1228" t="s">
        <v>1616</v>
      </c>
      <c r="C1228" t="str">
        <f t="shared" si="38"/>
        <v>四川师大</v>
      </c>
      <c r="D1228" t="str">
        <f t="shared" si="39"/>
        <v>03</v>
      </c>
      <c r="E1228" t="s">
        <v>170</v>
      </c>
      <c r="F1228">
        <v>211</v>
      </c>
      <c r="G1228">
        <v>108</v>
      </c>
      <c r="H1228">
        <v>86</v>
      </c>
      <c r="I1228">
        <v>55</v>
      </c>
      <c r="J1228">
        <v>52</v>
      </c>
      <c r="K1228">
        <v>49</v>
      </c>
      <c r="L1228">
        <v>0</v>
      </c>
      <c r="M1228">
        <v>2020</v>
      </c>
      <c r="N1228">
        <f>VLOOKUP(E1228, '2020D'!$A$2:$G$395, 2, FALSE)</f>
        <v>256</v>
      </c>
      <c r="O1228">
        <f>VLOOKUP(E1228, '2020D'!$A$2:$G$355, 3, FALSE)</f>
        <v>26575</v>
      </c>
      <c r="P1228">
        <f>_2020[[#This Row],[最低排名]]-_2020[[#This Row],[同分人数]]+1</f>
        <v>26320</v>
      </c>
      <c r="Q1228">
        <f>IF(O1228&gt;=开始!$B$6, 1, 0)</f>
        <v>1</v>
      </c>
      <c r="R1228">
        <f>_2020[[#This Row],[最低排名]]-开始!$B$6</f>
        <v>26575</v>
      </c>
    </row>
    <row r="1229" spans="1:18">
      <c r="A1229">
        <v>84901</v>
      </c>
      <c r="B1229" t="s">
        <v>1369</v>
      </c>
      <c r="C1229" t="str">
        <f t="shared" si="38"/>
        <v>成都中医</v>
      </c>
      <c r="D1229" t="str">
        <f t="shared" si="39"/>
        <v>01</v>
      </c>
      <c r="E1229" t="s">
        <v>149</v>
      </c>
      <c r="F1229">
        <v>217</v>
      </c>
      <c r="G1229">
        <v>116</v>
      </c>
      <c r="H1229">
        <v>100</v>
      </c>
      <c r="I1229">
        <v>64</v>
      </c>
      <c r="J1229">
        <v>58</v>
      </c>
      <c r="K1229">
        <v>58</v>
      </c>
      <c r="L1229">
        <v>0</v>
      </c>
      <c r="M1229">
        <v>2020</v>
      </c>
      <c r="N1229">
        <f>VLOOKUP(E1229, '2020D'!$A$2:$G$395, 2, FALSE)</f>
        <v>245</v>
      </c>
      <c r="O1229">
        <f>VLOOKUP(E1229, '2020D'!$A$2:$G$355, 3, FALSE)</f>
        <v>16300</v>
      </c>
      <c r="P1229">
        <f>_2020[[#This Row],[最低排名]]-_2020[[#This Row],[同分人数]]+1</f>
        <v>16056</v>
      </c>
      <c r="Q1229">
        <f>IF(O1229&gt;=开始!$B$6, 1, 0)</f>
        <v>1</v>
      </c>
      <c r="R1229">
        <f>_2020[[#This Row],[最低排名]]-开始!$B$6</f>
        <v>16300</v>
      </c>
    </row>
    <row r="1230" spans="1:18">
      <c r="A1230">
        <v>85001</v>
      </c>
      <c r="B1230" t="s">
        <v>1370</v>
      </c>
      <c r="C1230" t="str">
        <f t="shared" si="38"/>
        <v>成都大学</v>
      </c>
      <c r="D1230" t="str">
        <f t="shared" si="39"/>
        <v>01</v>
      </c>
      <c r="E1230" t="s">
        <v>479</v>
      </c>
      <c r="F1230">
        <v>200</v>
      </c>
      <c r="G1230">
        <v>110</v>
      </c>
      <c r="H1230">
        <v>63</v>
      </c>
      <c r="I1230">
        <v>58</v>
      </c>
      <c r="J1230">
        <v>52</v>
      </c>
      <c r="K1230">
        <v>49</v>
      </c>
      <c r="L1230">
        <v>0</v>
      </c>
      <c r="M1230">
        <v>2020</v>
      </c>
      <c r="N1230">
        <f>VLOOKUP(E1230, '2020D'!$A$2:$G$395, 2, FALSE)</f>
        <v>175</v>
      </c>
      <c r="O1230">
        <f>VLOOKUP(E1230, '2020D'!$A$2:$G$355, 3, FALSE)</f>
        <v>32698</v>
      </c>
      <c r="P1230">
        <f>_2020[[#This Row],[最低排名]]-_2020[[#This Row],[同分人数]]+1</f>
        <v>32524</v>
      </c>
      <c r="Q1230">
        <f>IF(O1230&gt;=开始!$B$6, 1, 0)</f>
        <v>1</v>
      </c>
      <c r="R1230">
        <f>_2020[[#This Row],[最低排名]]-开始!$B$6</f>
        <v>32698</v>
      </c>
    </row>
    <row r="1231" spans="1:18">
      <c r="A1231">
        <v>85101</v>
      </c>
      <c r="B1231" t="s">
        <v>1372</v>
      </c>
      <c r="C1231" t="str">
        <f t="shared" si="38"/>
        <v>昆明理工</v>
      </c>
      <c r="D1231" t="str">
        <f t="shared" si="39"/>
        <v>01</v>
      </c>
      <c r="E1231" t="s">
        <v>998</v>
      </c>
      <c r="F1231">
        <v>170</v>
      </c>
      <c r="G1231">
        <v>94</v>
      </c>
      <c r="H1231">
        <v>61</v>
      </c>
      <c r="I1231">
        <v>67</v>
      </c>
      <c r="J1231">
        <v>58</v>
      </c>
      <c r="K1231">
        <v>55</v>
      </c>
      <c r="L1231">
        <v>0</v>
      </c>
      <c r="M1231">
        <v>2020</v>
      </c>
      <c r="N1231">
        <f>VLOOKUP(E1231, '2020D'!$A$2:$G$395, 2, FALSE)</f>
        <v>169</v>
      </c>
      <c r="O1231">
        <f>VLOOKUP(E1231, '2020D'!$A$2:$G$355, 3, FALSE)</f>
        <v>34599</v>
      </c>
      <c r="P1231">
        <f>_2020[[#This Row],[最低排名]]-_2020[[#This Row],[同分人数]]+1</f>
        <v>34431</v>
      </c>
      <c r="Q1231">
        <f>IF(O1231&gt;=开始!$B$6, 1, 0)</f>
        <v>1</v>
      </c>
      <c r="R1231">
        <f>_2020[[#This Row],[最低排名]]-开始!$B$6</f>
        <v>34599</v>
      </c>
    </row>
    <row r="1232" spans="1:18">
      <c r="A1232">
        <v>85201</v>
      </c>
      <c r="B1232" t="s">
        <v>1373</v>
      </c>
      <c r="C1232" t="str">
        <f t="shared" si="38"/>
        <v>云南农大</v>
      </c>
      <c r="D1232" t="str">
        <f t="shared" si="39"/>
        <v>01</v>
      </c>
      <c r="E1232" t="s">
        <v>363</v>
      </c>
      <c r="F1232">
        <v>197</v>
      </c>
      <c r="G1232">
        <v>105</v>
      </c>
      <c r="H1232">
        <v>104</v>
      </c>
      <c r="I1232">
        <v>46</v>
      </c>
      <c r="J1232">
        <v>46</v>
      </c>
      <c r="K1232">
        <v>43</v>
      </c>
      <c r="L1232">
        <v>0</v>
      </c>
      <c r="M1232">
        <v>2020</v>
      </c>
      <c r="N1232">
        <f>VLOOKUP(E1232, '2020D'!$A$2:$G$395, 2, FALSE)</f>
        <v>222</v>
      </c>
      <c r="O1232">
        <f>VLOOKUP(E1232, '2020D'!$A$2:$G$355, 3, FALSE)</f>
        <v>30103</v>
      </c>
      <c r="P1232">
        <f>_2020[[#This Row],[最低排名]]-_2020[[#This Row],[同分人数]]+1</f>
        <v>29882</v>
      </c>
      <c r="Q1232">
        <f>IF(O1232&gt;=开始!$B$6, 1, 0)</f>
        <v>1</v>
      </c>
      <c r="R1232">
        <f>_2020[[#This Row],[最低排名]]-开始!$B$6</f>
        <v>30103</v>
      </c>
    </row>
    <row r="1233" spans="1:18">
      <c r="A1233">
        <v>85202</v>
      </c>
      <c r="B1233" t="s">
        <v>1862</v>
      </c>
      <c r="C1233" t="str">
        <f t="shared" si="38"/>
        <v>云南农大</v>
      </c>
      <c r="D1233" t="str">
        <f t="shared" si="39"/>
        <v>02</v>
      </c>
      <c r="E1233" t="s">
        <v>513</v>
      </c>
      <c r="F1233">
        <v>191</v>
      </c>
      <c r="G1233">
        <v>99</v>
      </c>
      <c r="H1233">
        <v>79</v>
      </c>
      <c r="I1233">
        <v>55</v>
      </c>
      <c r="J1233">
        <v>49</v>
      </c>
      <c r="K1233">
        <v>46</v>
      </c>
      <c r="L1233">
        <v>0</v>
      </c>
      <c r="M1233">
        <v>2020</v>
      </c>
      <c r="N1233">
        <f>VLOOKUP(E1233, '2020D'!$A$2:$G$395, 2, FALSE)</f>
        <v>187</v>
      </c>
      <c r="O1233">
        <f>VLOOKUP(E1233, '2020D'!$A$2:$G$355, 3, FALSE)</f>
        <v>33055</v>
      </c>
      <c r="P1233">
        <f>_2020[[#This Row],[最低排名]]-_2020[[#This Row],[同分人数]]+1</f>
        <v>32869</v>
      </c>
      <c r="Q1233">
        <f>IF(O1233&gt;=开始!$B$6, 1, 0)</f>
        <v>1</v>
      </c>
      <c r="R1233">
        <f>_2020[[#This Row],[最低排名]]-开始!$B$6</f>
        <v>33055</v>
      </c>
    </row>
    <row r="1234" spans="1:18">
      <c r="A1234">
        <v>85301</v>
      </c>
      <c r="B1234" t="s">
        <v>1374</v>
      </c>
      <c r="C1234" t="str">
        <f t="shared" si="38"/>
        <v>昆明医大</v>
      </c>
      <c r="D1234" t="str">
        <f t="shared" si="39"/>
        <v>01</v>
      </c>
      <c r="E1234" t="s">
        <v>546</v>
      </c>
      <c r="F1234">
        <v>231</v>
      </c>
      <c r="G1234">
        <v>121</v>
      </c>
      <c r="H1234">
        <v>95</v>
      </c>
      <c r="I1234">
        <v>58</v>
      </c>
      <c r="J1234">
        <v>55</v>
      </c>
      <c r="K1234">
        <v>49</v>
      </c>
      <c r="L1234">
        <v>0</v>
      </c>
      <c r="M1234">
        <v>2020</v>
      </c>
      <c r="N1234">
        <f>VLOOKUP(E1234, '2020D'!$A$2:$G$395, 2, FALSE)</f>
        <v>251</v>
      </c>
      <c r="O1234">
        <f>VLOOKUP(E1234, '2020D'!$A$2:$G$355, 3, FALSE)</f>
        <v>18373</v>
      </c>
      <c r="P1234">
        <f>_2020[[#This Row],[最低排名]]-_2020[[#This Row],[同分人数]]+1</f>
        <v>18123</v>
      </c>
      <c r="Q1234">
        <f>IF(O1234&gt;=开始!$B$6, 1, 0)</f>
        <v>1</v>
      </c>
      <c r="R1234">
        <f>_2020[[#This Row],[最低排名]]-开始!$B$6</f>
        <v>18373</v>
      </c>
    </row>
    <row r="1235" spans="1:18">
      <c r="A1235">
        <v>85302</v>
      </c>
      <c r="B1235" t="s">
        <v>1375</v>
      </c>
      <c r="C1235" t="str">
        <f t="shared" si="38"/>
        <v>昆明医大</v>
      </c>
      <c r="D1235" t="str">
        <f t="shared" si="39"/>
        <v>02</v>
      </c>
      <c r="E1235" t="s">
        <v>1629</v>
      </c>
      <c r="M1235">
        <v>2020</v>
      </c>
      <c r="N1235" t="e">
        <f>VLOOKUP(E1235, '2020D'!$A$2:$G$395, 2, FALSE)</f>
        <v>#N/A</v>
      </c>
      <c r="O1235" t="e">
        <f>VLOOKUP(E1235, '2020D'!$A$2:$G$355, 3, FALSE)</f>
        <v>#N/A</v>
      </c>
      <c r="P1235" t="e">
        <f>_2020[[#This Row],[最低排名]]-_2020[[#This Row],[同分人数]]+1</f>
        <v>#N/A</v>
      </c>
      <c r="Q1235" t="e">
        <f>IF(O1235&gt;=开始!$B$6, 1, 0)</f>
        <v>#N/A</v>
      </c>
      <c r="R1235" t="e">
        <f>_2020[[#This Row],[最低排名]]-开始!$B$6</f>
        <v>#N/A</v>
      </c>
    </row>
    <row r="1236" spans="1:18">
      <c r="A1236">
        <v>85401</v>
      </c>
      <c r="B1236" t="s">
        <v>1376</v>
      </c>
      <c r="C1236" t="str">
        <f t="shared" si="38"/>
        <v>大理大学</v>
      </c>
      <c r="D1236" t="str">
        <f t="shared" si="39"/>
        <v>01</v>
      </c>
      <c r="E1236" t="s">
        <v>203</v>
      </c>
      <c r="F1236">
        <v>186</v>
      </c>
      <c r="G1236">
        <v>96</v>
      </c>
      <c r="H1236">
        <v>88</v>
      </c>
      <c r="I1236">
        <v>52</v>
      </c>
      <c r="J1236">
        <v>52</v>
      </c>
      <c r="K1236">
        <v>52</v>
      </c>
      <c r="L1236">
        <v>0</v>
      </c>
      <c r="M1236">
        <v>2020</v>
      </c>
      <c r="N1236">
        <f>VLOOKUP(E1236, '2020D'!$A$2:$G$395, 2, FALSE)</f>
        <v>173</v>
      </c>
      <c r="O1236">
        <f>VLOOKUP(E1236, '2020D'!$A$2:$G$355, 3, FALSE)</f>
        <v>31248</v>
      </c>
      <c r="P1236">
        <f>_2020[[#This Row],[最低排名]]-_2020[[#This Row],[同分人数]]+1</f>
        <v>31076</v>
      </c>
      <c r="Q1236">
        <f>IF(O1236&gt;=开始!$B$6, 1, 0)</f>
        <v>1</v>
      </c>
      <c r="R1236">
        <f>_2020[[#This Row],[最低排名]]-开始!$B$6</f>
        <v>31248</v>
      </c>
    </row>
    <row r="1237" spans="1:18">
      <c r="A1237">
        <v>85402</v>
      </c>
      <c r="B1237" t="s">
        <v>1377</v>
      </c>
      <c r="C1237" t="str">
        <f t="shared" si="38"/>
        <v>大理大学</v>
      </c>
      <c r="D1237" t="str">
        <f t="shared" si="39"/>
        <v>02</v>
      </c>
      <c r="E1237" t="s">
        <v>309</v>
      </c>
      <c r="F1237">
        <v>177</v>
      </c>
      <c r="G1237">
        <v>94</v>
      </c>
      <c r="H1237">
        <v>94</v>
      </c>
      <c r="I1237">
        <v>64</v>
      </c>
      <c r="J1237">
        <v>61</v>
      </c>
      <c r="K1237">
        <v>46</v>
      </c>
      <c r="L1237">
        <v>0</v>
      </c>
      <c r="M1237">
        <v>2020</v>
      </c>
      <c r="N1237">
        <f>VLOOKUP(E1237, '2020D'!$A$2:$G$395, 2, FALSE)</f>
        <v>194</v>
      </c>
      <c r="O1237">
        <f>VLOOKUP(E1237, '2020D'!$A$2:$G$355, 3, FALSE)</f>
        <v>28823</v>
      </c>
      <c r="P1237">
        <f>_2020[[#This Row],[最低排名]]-_2020[[#This Row],[同分人数]]+1</f>
        <v>28630</v>
      </c>
      <c r="Q1237">
        <f>IF(O1237&gt;=开始!$B$6, 1, 0)</f>
        <v>1</v>
      </c>
      <c r="R1237">
        <f>_2020[[#This Row],[最低排名]]-开始!$B$6</f>
        <v>28823</v>
      </c>
    </row>
    <row r="1238" spans="1:18">
      <c r="A1238">
        <v>85403</v>
      </c>
      <c r="B1238" t="s">
        <v>1378</v>
      </c>
      <c r="C1238" t="str">
        <f t="shared" si="38"/>
        <v>大理大学</v>
      </c>
      <c r="D1238" t="str">
        <f t="shared" si="39"/>
        <v>03</v>
      </c>
      <c r="E1238" t="s">
        <v>203</v>
      </c>
      <c r="F1238">
        <v>190</v>
      </c>
      <c r="G1238">
        <v>98</v>
      </c>
      <c r="H1238">
        <v>84</v>
      </c>
      <c r="I1238">
        <v>55</v>
      </c>
      <c r="J1238">
        <v>52</v>
      </c>
      <c r="K1238">
        <v>49</v>
      </c>
      <c r="L1238">
        <v>0</v>
      </c>
      <c r="M1238">
        <v>2020</v>
      </c>
      <c r="N1238">
        <f>VLOOKUP(E1238, '2020D'!$A$2:$G$395, 2, FALSE)</f>
        <v>173</v>
      </c>
      <c r="O1238">
        <f>VLOOKUP(E1238, '2020D'!$A$2:$G$355, 3, FALSE)</f>
        <v>31248</v>
      </c>
      <c r="P1238">
        <f>_2020[[#This Row],[最低排名]]-_2020[[#This Row],[同分人数]]+1</f>
        <v>31076</v>
      </c>
      <c r="Q1238">
        <f>IF(O1238&gt;=开始!$B$6, 1, 0)</f>
        <v>1</v>
      </c>
      <c r="R1238">
        <f>_2020[[#This Row],[最低排名]]-开始!$B$6</f>
        <v>31248</v>
      </c>
    </row>
    <row r="1239" spans="1:18">
      <c r="A1239">
        <v>85404</v>
      </c>
      <c r="B1239" t="s">
        <v>1379</v>
      </c>
      <c r="C1239" t="str">
        <f t="shared" si="38"/>
        <v>大理大学</v>
      </c>
      <c r="D1239" t="str">
        <f t="shared" si="39"/>
        <v>04</v>
      </c>
      <c r="E1239" t="s">
        <v>162</v>
      </c>
      <c r="F1239">
        <v>217</v>
      </c>
      <c r="G1239">
        <v>119</v>
      </c>
      <c r="H1239">
        <v>91</v>
      </c>
      <c r="I1239">
        <v>55</v>
      </c>
      <c r="J1239">
        <v>55</v>
      </c>
      <c r="K1239">
        <v>52</v>
      </c>
      <c r="L1239">
        <v>5</v>
      </c>
      <c r="M1239">
        <v>2020</v>
      </c>
      <c r="N1239">
        <f>VLOOKUP(E1239, '2020D'!$A$2:$G$395, 2, FALSE)</f>
        <v>218</v>
      </c>
      <c r="O1239">
        <f>VLOOKUP(E1239, '2020D'!$A$2:$G$355, 3, FALSE)</f>
        <v>21577</v>
      </c>
      <c r="P1239">
        <f>_2020[[#This Row],[最低排名]]-_2020[[#This Row],[同分人数]]+1</f>
        <v>21360</v>
      </c>
      <c r="Q1239">
        <f>IF(O1239&gt;=开始!$B$6, 1, 0)</f>
        <v>1</v>
      </c>
      <c r="R1239">
        <f>_2020[[#This Row],[最低排名]]-开始!$B$6</f>
        <v>21577</v>
      </c>
    </row>
    <row r="1240" spans="1:18">
      <c r="A1240">
        <v>85501</v>
      </c>
      <c r="B1240" t="s">
        <v>1380</v>
      </c>
      <c r="C1240" t="str">
        <f t="shared" si="38"/>
        <v>云南师大</v>
      </c>
      <c r="D1240" t="str">
        <f t="shared" si="39"/>
        <v>01</v>
      </c>
      <c r="E1240" t="s">
        <v>1629</v>
      </c>
      <c r="M1240">
        <v>2020</v>
      </c>
      <c r="N1240" t="e">
        <f>VLOOKUP(E1240, '2020D'!$A$2:$G$395, 2, FALSE)</f>
        <v>#N/A</v>
      </c>
      <c r="O1240" t="e">
        <f>VLOOKUP(E1240, '2020D'!$A$2:$G$355, 3, FALSE)</f>
        <v>#N/A</v>
      </c>
      <c r="P1240" t="e">
        <f>_2020[[#This Row],[最低排名]]-_2020[[#This Row],[同分人数]]+1</f>
        <v>#N/A</v>
      </c>
      <c r="Q1240" t="e">
        <f>IF(O1240&gt;=开始!$B$6, 1, 0)</f>
        <v>#N/A</v>
      </c>
      <c r="R1240" t="e">
        <f>_2020[[#This Row],[最低排名]]-开始!$B$6</f>
        <v>#N/A</v>
      </c>
    </row>
    <row r="1241" spans="1:18">
      <c r="A1241">
        <v>85502</v>
      </c>
      <c r="B1241" t="s">
        <v>1381</v>
      </c>
      <c r="C1241" t="str">
        <f t="shared" si="38"/>
        <v>云南师大</v>
      </c>
      <c r="D1241" t="str">
        <f t="shared" si="39"/>
        <v>02</v>
      </c>
      <c r="E1241" t="s">
        <v>141</v>
      </c>
      <c r="F1241">
        <v>186</v>
      </c>
      <c r="G1241">
        <v>97</v>
      </c>
      <c r="H1241">
        <v>113</v>
      </c>
      <c r="I1241">
        <v>58</v>
      </c>
      <c r="J1241">
        <v>58</v>
      </c>
      <c r="K1241">
        <v>55</v>
      </c>
      <c r="L1241">
        <v>0</v>
      </c>
      <c r="M1241">
        <v>2020</v>
      </c>
      <c r="N1241">
        <f>VLOOKUP(E1241, '2020D'!$A$2:$G$395, 2, FALSE)</f>
        <v>255</v>
      </c>
      <c r="O1241">
        <f>VLOOKUP(E1241, '2020D'!$A$2:$G$355, 3, FALSE)</f>
        <v>22810</v>
      </c>
      <c r="P1241">
        <f>_2020[[#This Row],[最低排名]]-_2020[[#This Row],[同分人数]]+1</f>
        <v>22556</v>
      </c>
      <c r="Q1241">
        <f>IF(O1241&gt;=开始!$B$6, 1, 0)</f>
        <v>1</v>
      </c>
      <c r="R1241">
        <f>_2020[[#This Row],[最低排名]]-开始!$B$6</f>
        <v>22810</v>
      </c>
    </row>
    <row r="1242" spans="1:18">
      <c r="A1242">
        <v>85601</v>
      </c>
      <c r="B1242" t="s">
        <v>1382</v>
      </c>
      <c r="C1242" t="str">
        <f t="shared" si="38"/>
        <v>云南财大</v>
      </c>
      <c r="D1242" t="str">
        <f t="shared" si="39"/>
        <v>01</v>
      </c>
      <c r="E1242" t="s">
        <v>701</v>
      </c>
      <c r="F1242">
        <v>198</v>
      </c>
      <c r="G1242">
        <v>105</v>
      </c>
      <c r="H1242">
        <v>105</v>
      </c>
      <c r="I1242">
        <v>52</v>
      </c>
      <c r="J1242">
        <v>46</v>
      </c>
      <c r="K1242">
        <v>43</v>
      </c>
      <c r="L1242">
        <v>0</v>
      </c>
      <c r="M1242">
        <v>2020</v>
      </c>
      <c r="N1242">
        <f>VLOOKUP(E1242, '2020D'!$A$2:$G$395, 2, FALSE)</f>
        <v>218</v>
      </c>
      <c r="O1242">
        <f>VLOOKUP(E1242, '2020D'!$A$2:$G$355, 3, FALSE)</f>
        <v>28438</v>
      </c>
      <c r="P1242">
        <f>_2020[[#This Row],[最低排名]]-_2020[[#This Row],[同分人数]]+1</f>
        <v>28221</v>
      </c>
      <c r="Q1242">
        <f>IF(O1242&gt;=开始!$B$6, 1, 0)</f>
        <v>1</v>
      </c>
      <c r="R1242">
        <f>_2020[[#This Row],[最低排名]]-开始!$B$6</f>
        <v>28438</v>
      </c>
    </row>
    <row r="1243" spans="1:18">
      <c r="A1243">
        <v>85701</v>
      </c>
      <c r="B1243" t="s">
        <v>1383</v>
      </c>
      <c r="C1243" t="str">
        <f t="shared" si="38"/>
        <v>云南警官</v>
      </c>
      <c r="D1243" t="str">
        <f t="shared" si="39"/>
        <v>01</v>
      </c>
      <c r="E1243" t="s">
        <v>54</v>
      </c>
      <c r="F1243">
        <v>179</v>
      </c>
      <c r="G1243">
        <v>95</v>
      </c>
      <c r="H1243">
        <v>94</v>
      </c>
      <c r="I1243">
        <v>61</v>
      </c>
      <c r="J1243">
        <v>58</v>
      </c>
      <c r="K1243">
        <v>49</v>
      </c>
      <c r="L1243">
        <v>0</v>
      </c>
      <c r="M1243">
        <v>2020</v>
      </c>
      <c r="N1243">
        <f>VLOOKUP(E1243, '2020D'!$A$2:$G$395, 2, FALSE)</f>
        <v>219</v>
      </c>
      <c r="O1243">
        <f>VLOOKUP(E1243, '2020D'!$A$2:$G$355, 3, FALSE)</f>
        <v>29042</v>
      </c>
      <c r="P1243">
        <f>_2020[[#This Row],[最低排名]]-_2020[[#This Row],[同分人数]]+1</f>
        <v>28824</v>
      </c>
      <c r="Q1243">
        <f>IF(O1243&gt;=开始!$B$6, 1, 0)</f>
        <v>1</v>
      </c>
      <c r="R1243">
        <f>_2020[[#This Row],[最低排名]]-开始!$B$6</f>
        <v>29042</v>
      </c>
    </row>
    <row r="1244" spans="1:18">
      <c r="A1244">
        <v>85801</v>
      </c>
      <c r="B1244" t="s">
        <v>1718</v>
      </c>
      <c r="C1244" t="str">
        <f t="shared" si="38"/>
        <v>云大滇池</v>
      </c>
      <c r="D1244" t="str">
        <f t="shared" si="39"/>
        <v>01</v>
      </c>
      <c r="E1244" t="s">
        <v>1548</v>
      </c>
      <c r="F1244">
        <v>176</v>
      </c>
      <c r="G1244">
        <v>94</v>
      </c>
      <c r="H1244">
        <v>86</v>
      </c>
      <c r="I1244">
        <v>49</v>
      </c>
      <c r="J1244">
        <v>49</v>
      </c>
      <c r="K1244">
        <v>43</v>
      </c>
      <c r="L1244">
        <v>0</v>
      </c>
      <c r="M1244">
        <v>2020</v>
      </c>
      <c r="N1244">
        <f>VLOOKUP(E1244, '2020D'!$A$2:$G$395, 2, FALSE)</f>
        <v>184</v>
      </c>
      <c r="O1244">
        <f>VLOOKUP(E1244, '2020D'!$A$2:$G$355, 3, FALSE)</f>
        <v>36005</v>
      </c>
      <c r="P1244">
        <f>_2020[[#This Row],[最低排名]]-_2020[[#This Row],[同分人数]]+1</f>
        <v>35822</v>
      </c>
      <c r="Q1244">
        <f>IF(O1244&gt;=开始!$B$6, 1, 0)</f>
        <v>1</v>
      </c>
      <c r="R1244">
        <f>_2020[[#This Row],[最低排名]]-开始!$B$6</f>
        <v>36005</v>
      </c>
    </row>
    <row r="1245" spans="1:18">
      <c r="A1245">
        <v>85802</v>
      </c>
      <c r="B1245" t="s">
        <v>1384</v>
      </c>
      <c r="C1245" t="str">
        <f t="shared" si="38"/>
        <v>云大滇池</v>
      </c>
      <c r="D1245" t="str">
        <f t="shared" si="39"/>
        <v>02</v>
      </c>
      <c r="E1245" t="s">
        <v>1629</v>
      </c>
      <c r="M1245">
        <v>2020</v>
      </c>
      <c r="N1245" t="e">
        <f>VLOOKUP(E1245, '2020D'!$A$2:$G$395, 2, FALSE)</f>
        <v>#N/A</v>
      </c>
      <c r="O1245" t="e">
        <f>VLOOKUP(E1245, '2020D'!$A$2:$G$355, 3, FALSE)</f>
        <v>#N/A</v>
      </c>
      <c r="P1245" t="e">
        <f>_2020[[#This Row],[最低排名]]-_2020[[#This Row],[同分人数]]+1</f>
        <v>#N/A</v>
      </c>
      <c r="Q1245" t="e">
        <f>IF(O1245&gt;=开始!$B$6, 1, 0)</f>
        <v>#N/A</v>
      </c>
      <c r="R1245" t="e">
        <f>_2020[[#This Row],[最低排名]]-开始!$B$6</f>
        <v>#N/A</v>
      </c>
    </row>
    <row r="1246" spans="1:18">
      <c r="A1246">
        <v>85901</v>
      </c>
      <c r="B1246" t="s">
        <v>1863</v>
      </c>
      <c r="C1246" t="str">
        <f t="shared" si="38"/>
        <v>云大旅游</v>
      </c>
      <c r="D1246" t="str">
        <f t="shared" si="39"/>
        <v>01</v>
      </c>
      <c r="E1246" t="s">
        <v>1534</v>
      </c>
      <c r="F1246">
        <v>159</v>
      </c>
      <c r="G1246">
        <v>92</v>
      </c>
      <c r="H1246">
        <v>88</v>
      </c>
      <c r="I1246">
        <v>52</v>
      </c>
      <c r="J1246">
        <v>52</v>
      </c>
      <c r="K1246">
        <v>49</v>
      </c>
      <c r="L1246">
        <v>0</v>
      </c>
      <c r="M1246">
        <v>2020</v>
      </c>
      <c r="N1246">
        <f>VLOOKUP(E1246, '2020D'!$A$2:$G$395, 2, FALSE)</f>
        <v>147</v>
      </c>
      <c r="O1246">
        <f>VLOOKUP(E1246, '2020D'!$A$2:$G$355, 3, FALSE)</f>
        <v>36437</v>
      </c>
      <c r="P1246">
        <f>_2020[[#This Row],[最低排名]]-_2020[[#This Row],[同分人数]]+1</f>
        <v>36291</v>
      </c>
      <c r="Q1246">
        <f>IF(O1246&gt;=开始!$B$6, 1, 0)</f>
        <v>1</v>
      </c>
      <c r="R1246">
        <f>_2020[[#This Row],[最低排名]]-开始!$B$6</f>
        <v>36437</v>
      </c>
    </row>
    <row r="1247" spans="1:18">
      <c r="A1247">
        <v>85902</v>
      </c>
      <c r="B1247" t="s">
        <v>1864</v>
      </c>
      <c r="C1247" t="str">
        <f t="shared" si="38"/>
        <v>云大旅游</v>
      </c>
      <c r="D1247" t="str">
        <f t="shared" si="39"/>
        <v>02</v>
      </c>
      <c r="E1247" t="s">
        <v>1629</v>
      </c>
      <c r="M1247">
        <v>2020</v>
      </c>
      <c r="N1247" t="e">
        <f>VLOOKUP(E1247, '2020D'!$A$2:$G$395, 2, FALSE)</f>
        <v>#N/A</v>
      </c>
      <c r="O1247" t="e">
        <f>VLOOKUP(E1247, '2020D'!$A$2:$G$355, 3, FALSE)</f>
        <v>#N/A</v>
      </c>
      <c r="P1247" t="e">
        <f>_2020[[#This Row],[最低排名]]-_2020[[#This Row],[同分人数]]+1</f>
        <v>#N/A</v>
      </c>
      <c r="Q1247" t="e">
        <f>IF(O1247&gt;=开始!$B$6, 1, 0)</f>
        <v>#N/A</v>
      </c>
      <c r="R1247" t="e">
        <f>_2020[[#This Row],[最低排名]]-开始!$B$6</f>
        <v>#N/A</v>
      </c>
    </row>
    <row r="1248" spans="1:18">
      <c r="A1248">
        <v>86001</v>
      </c>
      <c r="B1248" t="s">
        <v>1386</v>
      </c>
      <c r="C1248" t="str">
        <f t="shared" si="38"/>
        <v>昆医海源</v>
      </c>
      <c r="D1248" t="str">
        <f t="shared" si="39"/>
        <v>01</v>
      </c>
      <c r="E1248" t="s">
        <v>223</v>
      </c>
      <c r="F1248">
        <v>188</v>
      </c>
      <c r="G1248">
        <v>95</v>
      </c>
      <c r="H1248">
        <v>58</v>
      </c>
      <c r="I1248">
        <v>67</v>
      </c>
      <c r="J1248">
        <v>52</v>
      </c>
      <c r="K1248">
        <v>43</v>
      </c>
      <c r="L1248">
        <v>0</v>
      </c>
      <c r="M1248">
        <v>2020</v>
      </c>
      <c r="N1248">
        <f>VLOOKUP(E1248, '2020D'!$A$2:$G$395, 2, FALSE)</f>
        <v>171</v>
      </c>
      <c r="O1248">
        <f>VLOOKUP(E1248, '2020D'!$A$2:$G$355, 3, FALSE)</f>
        <v>35116</v>
      </c>
      <c r="P1248">
        <f>_2020[[#This Row],[最低排名]]-_2020[[#This Row],[同分人数]]+1</f>
        <v>34946</v>
      </c>
      <c r="Q1248">
        <f>IF(O1248&gt;=开始!$B$6, 1, 0)</f>
        <v>1</v>
      </c>
      <c r="R1248">
        <f>_2020[[#This Row],[最低排名]]-开始!$B$6</f>
        <v>35116</v>
      </c>
    </row>
    <row r="1249" spans="1:18">
      <c r="A1249">
        <v>86002</v>
      </c>
      <c r="B1249" t="s">
        <v>1387</v>
      </c>
      <c r="C1249" t="str">
        <f t="shared" si="38"/>
        <v>昆医海源</v>
      </c>
      <c r="D1249" t="str">
        <f t="shared" si="39"/>
        <v>02</v>
      </c>
      <c r="E1249" t="s">
        <v>187</v>
      </c>
      <c r="F1249">
        <v>186</v>
      </c>
      <c r="G1249">
        <v>101</v>
      </c>
      <c r="H1249">
        <v>88</v>
      </c>
      <c r="I1249">
        <v>64</v>
      </c>
      <c r="J1249">
        <v>61</v>
      </c>
      <c r="K1249">
        <v>49</v>
      </c>
      <c r="L1249">
        <v>0</v>
      </c>
      <c r="M1249">
        <v>2020</v>
      </c>
      <c r="N1249">
        <f>VLOOKUP(E1249, '2020D'!$A$2:$G$395, 2, FALSE)</f>
        <v>217</v>
      </c>
      <c r="O1249">
        <f>VLOOKUP(E1249, '2020D'!$A$2:$G$355, 3, FALSE)</f>
        <v>27625</v>
      </c>
      <c r="P1249">
        <f>_2020[[#This Row],[最低排名]]-_2020[[#This Row],[同分人数]]+1</f>
        <v>27409</v>
      </c>
      <c r="Q1249">
        <f>IF(O1249&gt;=开始!$B$6, 1, 0)</f>
        <v>1</v>
      </c>
      <c r="R1249">
        <f>_2020[[#This Row],[最低排名]]-开始!$B$6</f>
        <v>27625</v>
      </c>
    </row>
    <row r="1250" spans="1:18">
      <c r="A1250">
        <v>86101</v>
      </c>
      <c r="B1250" t="s">
        <v>1388</v>
      </c>
      <c r="C1250" t="str">
        <f t="shared" si="38"/>
        <v>昆理津桥</v>
      </c>
      <c r="D1250" t="str">
        <f t="shared" si="39"/>
        <v>01</v>
      </c>
      <c r="E1250" t="s">
        <v>1542</v>
      </c>
      <c r="F1250">
        <v>180</v>
      </c>
      <c r="G1250">
        <v>94</v>
      </c>
      <c r="H1250">
        <v>65</v>
      </c>
      <c r="I1250">
        <v>55</v>
      </c>
      <c r="J1250">
        <v>52</v>
      </c>
      <c r="K1250">
        <v>49</v>
      </c>
      <c r="L1250">
        <v>0</v>
      </c>
      <c r="M1250">
        <v>2020</v>
      </c>
      <c r="N1250">
        <f>VLOOKUP(E1250, '2020D'!$A$2:$G$395, 2, FALSE)</f>
        <v>135</v>
      </c>
      <c r="O1250">
        <f>VLOOKUP(E1250, '2020D'!$A$2:$G$355, 3, FALSE)</f>
        <v>36290</v>
      </c>
      <c r="P1250">
        <f>_2020[[#This Row],[最低排名]]-_2020[[#This Row],[同分人数]]+1</f>
        <v>36156</v>
      </c>
      <c r="Q1250">
        <f>IF(O1250&gt;=开始!$B$6, 1, 0)</f>
        <v>1</v>
      </c>
      <c r="R1250">
        <f>_2020[[#This Row],[最低排名]]-开始!$B$6</f>
        <v>36290</v>
      </c>
    </row>
    <row r="1251" spans="1:18">
      <c r="A1251">
        <v>86201</v>
      </c>
      <c r="B1251" t="s">
        <v>1389</v>
      </c>
      <c r="C1251" t="str">
        <f t="shared" si="38"/>
        <v>云南大学</v>
      </c>
      <c r="D1251" t="str">
        <f t="shared" si="39"/>
        <v>01</v>
      </c>
      <c r="E1251" t="s">
        <v>79</v>
      </c>
      <c r="F1251">
        <v>213</v>
      </c>
      <c r="G1251">
        <v>111</v>
      </c>
      <c r="H1251">
        <v>114</v>
      </c>
      <c r="I1251">
        <v>64</v>
      </c>
      <c r="J1251">
        <v>58</v>
      </c>
      <c r="K1251">
        <v>52</v>
      </c>
      <c r="L1251">
        <v>0</v>
      </c>
      <c r="M1251">
        <v>2020</v>
      </c>
      <c r="N1251">
        <f>VLOOKUP(E1251, '2020D'!$A$2:$G$395, 2, FALSE)</f>
        <v>213</v>
      </c>
      <c r="O1251">
        <f>VLOOKUP(E1251, '2020D'!$A$2:$G$355, 3, FALSE)</f>
        <v>15358</v>
      </c>
      <c r="P1251">
        <f>_2020[[#This Row],[最低排名]]-_2020[[#This Row],[同分人数]]+1</f>
        <v>15146</v>
      </c>
      <c r="Q1251">
        <f>IF(O1251&gt;=开始!$B$6, 1, 0)</f>
        <v>1</v>
      </c>
      <c r="R1251">
        <f>_2020[[#This Row],[最低排名]]-开始!$B$6</f>
        <v>15358</v>
      </c>
    </row>
    <row r="1252" spans="1:18">
      <c r="A1252">
        <v>86202</v>
      </c>
      <c r="B1252" t="s">
        <v>1390</v>
      </c>
      <c r="C1252" t="str">
        <f t="shared" si="38"/>
        <v>云南大学</v>
      </c>
      <c r="D1252" t="str">
        <f t="shared" si="39"/>
        <v>02</v>
      </c>
      <c r="E1252" t="s">
        <v>43</v>
      </c>
      <c r="F1252">
        <v>201</v>
      </c>
      <c r="G1252">
        <v>101</v>
      </c>
      <c r="H1252">
        <v>113</v>
      </c>
      <c r="I1252">
        <v>70</v>
      </c>
      <c r="J1252">
        <v>67</v>
      </c>
      <c r="K1252">
        <v>52</v>
      </c>
      <c r="L1252">
        <v>0</v>
      </c>
      <c r="M1252">
        <v>2020</v>
      </c>
      <c r="N1252">
        <f>VLOOKUP(E1252, '2020D'!$A$2:$G$395, 2, FALSE)</f>
        <v>239</v>
      </c>
      <c r="O1252">
        <f>VLOOKUP(E1252, '2020D'!$A$2:$G$355, 3, FALSE)</f>
        <v>14917</v>
      </c>
      <c r="P1252">
        <f>_2020[[#This Row],[最低排名]]-_2020[[#This Row],[同分人数]]+1</f>
        <v>14679</v>
      </c>
      <c r="Q1252">
        <f>IF(O1252&gt;=开始!$B$6, 1, 0)</f>
        <v>1</v>
      </c>
      <c r="R1252">
        <f>_2020[[#This Row],[最低排名]]-开始!$B$6</f>
        <v>14917</v>
      </c>
    </row>
    <row r="1253" spans="1:18">
      <c r="A1253">
        <v>86203</v>
      </c>
      <c r="B1253" t="s">
        <v>1391</v>
      </c>
      <c r="C1253" t="str">
        <f t="shared" si="38"/>
        <v>云南大学</v>
      </c>
      <c r="D1253" t="str">
        <f t="shared" si="39"/>
        <v>03</v>
      </c>
      <c r="E1253" t="s">
        <v>1726</v>
      </c>
      <c r="M1253">
        <v>2020</v>
      </c>
      <c r="N1253">
        <f>VLOOKUP(E1253, '2020D'!$A$2:$G$395, 2, FALSE)</f>
        <v>1293</v>
      </c>
      <c r="O1253">
        <f>VLOOKUP(E1253, '2020D'!$A$2:$G$355, 3, FALSE)</f>
        <v>1293</v>
      </c>
      <c r="P1253">
        <f>_2020[[#This Row],[最低排名]]-_2020[[#This Row],[同分人数]]+1</f>
        <v>1</v>
      </c>
      <c r="Q1253">
        <f>IF(O1253&gt;=开始!$B$6, 1, 0)</f>
        <v>1</v>
      </c>
      <c r="R1253">
        <f>_2020[[#This Row],[最低排名]]-开始!$B$6</f>
        <v>1293</v>
      </c>
    </row>
    <row r="1254" spans="1:18">
      <c r="A1254">
        <v>86204</v>
      </c>
      <c r="B1254" t="s">
        <v>1392</v>
      </c>
      <c r="C1254" t="str">
        <f t="shared" si="38"/>
        <v>云南大学</v>
      </c>
      <c r="D1254" t="str">
        <f t="shared" si="39"/>
        <v>04</v>
      </c>
      <c r="E1254" t="s">
        <v>100</v>
      </c>
      <c r="F1254">
        <v>204</v>
      </c>
      <c r="G1254">
        <v>105</v>
      </c>
      <c r="H1254">
        <v>105</v>
      </c>
      <c r="I1254">
        <v>70</v>
      </c>
      <c r="J1254">
        <v>67</v>
      </c>
      <c r="K1254">
        <v>61</v>
      </c>
      <c r="L1254">
        <v>0</v>
      </c>
      <c r="M1254">
        <v>2020</v>
      </c>
      <c r="N1254">
        <f>VLOOKUP(E1254, '2020D'!$A$2:$G$395, 2, FALSE)</f>
        <v>233</v>
      </c>
      <c r="O1254">
        <f>VLOOKUP(E1254, '2020D'!$A$2:$G$355, 3, FALSE)</f>
        <v>13960</v>
      </c>
      <c r="P1254">
        <f>_2020[[#This Row],[最低排名]]-_2020[[#This Row],[同分人数]]+1</f>
        <v>13728</v>
      </c>
      <c r="Q1254">
        <f>IF(O1254&gt;=开始!$B$6, 1, 0)</f>
        <v>1</v>
      </c>
      <c r="R1254">
        <f>_2020[[#This Row],[最低排名]]-开始!$B$6</f>
        <v>13960</v>
      </c>
    </row>
    <row r="1255" spans="1:18">
      <c r="A1255">
        <v>86205</v>
      </c>
      <c r="B1255" t="s">
        <v>1393</v>
      </c>
      <c r="C1255" t="str">
        <f t="shared" si="38"/>
        <v>云南大学</v>
      </c>
      <c r="D1255" t="str">
        <f t="shared" si="39"/>
        <v>05</v>
      </c>
      <c r="E1255" t="s">
        <v>39</v>
      </c>
      <c r="F1255">
        <v>211</v>
      </c>
      <c r="G1255">
        <v>111</v>
      </c>
      <c r="H1255">
        <v>117</v>
      </c>
      <c r="I1255">
        <v>67</v>
      </c>
      <c r="J1255">
        <v>61</v>
      </c>
      <c r="K1255">
        <v>46</v>
      </c>
      <c r="L1255">
        <v>0</v>
      </c>
      <c r="M1255">
        <v>2020</v>
      </c>
      <c r="N1255">
        <f>VLOOKUP(E1255, '2020D'!$A$2:$G$395, 2, FALSE)</f>
        <v>228</v>
      </c>
      <c r="O1255">
        <f>VLOOKUP(E1255, '2020D'!$A$2:$G$355, 3, FALSE)</f>
        <v>15145</v>
      </c>
      <c r="P1255">
        <f>_2020[[#This Row],[最低排名]]-_2020[[#This Row],[同分人数]]+1</f>
        <v>14918</v>
      </c>
      <c r="Q1255">
        <f>IF(O1255&gt;=开始!$B$6, 1, 0)</f>
        <v>1</v>
      </c>
      <c r="R1255">
        <f>_2020[[#This Row],[最低排名]]-开始!$B$6</f>
        <v>15145</v>
      </c>
    </row>
    <row r="1256" spans="1:18">
      <c r="A1256">
        <v>86301</v>
      </c>
      <c r="B1256" t="s">
        <v>1865</v>
      </c>
      <c r="C1256" t="str">
        <f t="shared" si="38"/>
        <v>普洱学院</v>
      </c>
      <c r="D1256" t="str">
        <f t="shared" si="39"/>
        <v>01</v>
      </c>
      <c r="E1256" t="s">
        <v>1629</v>
      </c>
      <c r="M1256">
        <v>2020</v>
      </c>
      <c r="N1256" t="e">
        <f>VLOOKUP(E1256, '2020D'!$A$2:$G$395, 2, FALSE)</f>
        <v>#N/A</v>
      </c>
      <c r="O1256" t="e">
        <f>VLOOKUP(E1256, '2020D'!$A$2:$G$355, 3, FALSE)</f>
        <v>#N/A</v>
      </c>
      <c r="P1256" t="e">
        <f>_2020[[#This Row],[最低排名]]-_2020[[#This Row],[同分人数]]+1</f>
        <v>#N/A</v>
      </c>
      <c r="Q1256" t="e">
        <f>IF(O1256&gt;=开始!$B$6, 1, 0)</f>
        <v>#N/A</v>
      </c>
      <c r="R1256" t="e">
        <f>_2020[[#This Row],[最低排名]]-开始!$B$6</f>
        <v>#N/A</v>
      </c>
    </row>
    <row r="1257" spans="1:18">
      <c r="A1257">
        <v>86401</v>
      </c>
      <c r="B1257" t="s">
        <v>1394</v>
      </c>
      <c r="C1257" t="str">
        <f t="shared" si="38"/>
        <v>云南民大</v>
      </c>
      <c r="D1257" t="str">
        <f t="shared" si="39"/>
        <v>01</v>
      </c>
      <c r="E1257" t="s">
        <v>381</v>
      </c>
      <c r="F1257">
        <v>196</v>
      </c>
      <c r="G1257">
        <v>103</v>
      </c>
      <c r="H1257">
        <v>89</v>
      </c>
      <c r="I1257">
        <v>49</v>
      </c>
      <c r="J1257">
        <v>49</v>
      </c>
      <c r="K1257">
        <v>46</v>
      </c>
      <c r="L1257">
        <v>0</v>
      </c>
      <c r="M1257">
        <v>2020</v>
      </c>
      <c r="N1257">
        <f>VLOOKUP(E1257, '2020D'!$A$2:$G$395, 2, FALSE)</f>
        <v>183</v>
      </c>
      <c r="O1257">
        <f>VLOOKUP(E1257, '2020D'!$A$2:$G$355, 3, FALSE)</f>
        <v>31431</v>
      </c>
      <c r="P1257">
        <f>_2020[[#This Row],[最低排名]]-_2020[[#This Row],[同分人数]]+1</f>
        <v>31249</v>
      </c>
      <c r="Q1257">
        <f>IF(O1257&gt;=开始!$B$6, 1, 0)</f>
        <v>1</v>
      </c>
      <c r="R1257">
        <f>_2020[[#This Row],[最低排名]]-开始!$B$6</f>
        <v>31431</v>
      </c>
    </row>
    <row r="1258" spans="1:18">
      <c r="A1258">
        <v>86402</v>
      </c>
      <c r="B1258" t="s">
        <v>1395</v>
      </c>
      <c r="C1258" t="str">
        <f t="shared" si="38"/>
        <v>云南民大</v>
      </c>
      <c r="D1258" t="str">
        <f t="shared" si="39"/>
        <v>02</v>
      </c>
      <c r="E1258" t="s">
        <v>228</v>
      </c>
      <c r="F1258">
        <v>197</v>
      </c>
      <c r="G1258">
        <v>105</v>
      </c>
      <c r="H1258">
        <v>80</v>
      </c>
      <c r="I1258">
        <v>58</v>
      </c>
      <c r="J1258">
        <v>55</v>
      </c>
      <c r="K1258">
        <v>49</v>
      </c>
      <c r="L1258">
        <v>0</v>
      </c>
      <c r="M1258">
        <v>2020</v>
      </c>
      <c r="N1258">
        <f>VLOOKUP(E1258, '2020D'!$A$2:$G$395, 2, FALSE)</f>
        <v>217</v>
      </c>
      <c r="O1258">
        <f>VLOOKUP(E1258, '2020D'!$A$2:$G$355, 3, FALSE)</f>
        <v>29465</v>
      </c>
      <c r="P1258">
        <f>_2020[[#This Row],[最低排名]]-_2020[[#This Row],[同分人数]]+1</f>
        <v>29249</v>
      </c>
      <c r="Q1258">
        <f>IF(O1258&gt;=开始!$B$6, 1, 0)</f>
        <v>1</v>
      </c>
      <c r="R1258">
        <f>_2020[[#This Row],[最低排名]]-开始!$B$6</f>
        <v>29465</v>
      </c>
    </row>
    <row r="1259" spans="1:18">
      <c r="A1259">
        <v>86403</v>
      </c>
      <c r="B1259" t="s">
        <v>1396</v>
      </c>
      <c r="C1259" t="str">
        <f t="shared" si="38"/>
        <v>云南民大</v>
      </c>
      <c r="D1259" t="str">
        <f t="shared" si="39"/>
        <v>03</v>
      </c>
      <c r="E1259" t="s">
        <v>221</v>
      </c>
      <c r="F1259">
        <v>183</v>
      </c>
      <c r="G1259">
        <v>99</v>
      </c>
      <c r="H1259">
        <v>67</v>
      </c>
      <c r="I1259">
        <v>64</v>
      </c>
      <c r="J1259">
        <v>49</v>
      </c>
      <c r="K1259">
        <v>46</v>
      </c>
      <c r="L1259">
        <v>0</v>
      </c>
      <c r="M1259">
        <v>2020</v>
      </c>
      <c r="N1259">
        <f>VLOOKUP(E1259, '2020D'!$A$2:$G$395, 2, FALSE)</f>
        <v>178</v>
      </c>
      <c r="O1259">
        <f>VLOOKUP(E1259, '2020D'!$A$2:$G$355, 3, FALSE)</f>
        <v>34945</v>
      </c>
      <c r="P1259">
        <f>_2020[[#This Row],[最低排名]]-_2020[[#This Row],[同分人数]]+1</f>
        <v>34768</v>
      </c>
      <c r="Q1259">
        <f>IF(O1259&gt;=开始!$B$6, 1, 0)</f>
        <v>1</v>
      </c>
      <c r="R1259">
        <f>_2020[[#This Row],[最低排名]]-开始!$B$6</f>
        <v>34945</v>
      </c>
    </row>
    <row r="1260" spans="1:18">
      <c r="A1260">
        <v>86601</v>
      </c>
      <c r="B1260" t="s">
        <v>1397</v>
      </c>
      <c r="C1260" t="str">
        <f t="shared" si="38"/>
        <v>贵州大学</v>
      </c>
      <c r="D1260" t="str">
        <f t="shared" si="39"/>
        <v>01</v>
      </c>
      <c r="E1260" t="s">
        <v>128</v>
      </c>
      <c r="F1260">
        <v>194</v>
      </c>
      <c r="G1260">
        <v>99</v>
      </c>
      <c r="H1260">
        <v>99</v>
      </c>
      <c r="I1260">
        <v>64</v>
      </c>
      <c r="J1260">
        <v>61</v>
      </c>
      <c r="K1260">
        <v>61</v>
      </c>
      <c r="L1260">
        <v>0</v>
      </c>
      <c r="M1260">
        <v>2020</v>
      </c>
      <c r="N1260">
        <f>VLOOKUP(E1260, '2020D'!$A$2:$G$395, 2, FALSE)</f>
        <v>246</v>
      </c>
      <c r="O1260">
        <f>VLOOKUP(E1260, '2020D'!$A$2:$G$355, 3, FALSE)</f>
        <v>20616</v>
      </c>
      <c r="P1260">
        <f>_2020[[#This Row],[最低排名]]-_2020[[#This Row],[同分人数]]+1</f>
        <v>20371</v>
      </c>
      <c r="Q1260">
        <f>IF(O1260&gt;=开始!$B$6, 1, 0)</f>
        <v>1</v>
      </c>
      <c r="R1260">
        <f>_2020[[#This Row],[最低排名]]-开始!$B$6</f>
        <v>20616</v>
      </c>
    </row>
    <row r="1261" spans="1:18">
      <c r="A1261">
        <v>86602</v>
      </c>
      <c r="B1261" t="s">
        <v>1398</v>
      </c>
      <c r="C1261" t="str">
        <f t="shared" si="38"/>
        <v>贵州大学</v>
      </c>
      <c r="D1261" t="str">
        <f t="shared" si="39"/>
        <v>02</v>
      </c>
      <c r="E1261" t="s">
        <v>92</v>
      </c>
      <c r="F1261">
        <v>218</v>
      </c>
      <c r="G1261">
        <v>120</v>
      </c>
      <c r="H1261">
        <v>90</v>
      </c>
      <c r="I1261">
        <v>61</v>
      </c>
      <c r="J1261">
        <v>61</v>
      </c>
      <c r="K1261">
        <v>52</v>
      </c>
      <c r="L1261">
        <v>0</v>
      </c>
      <c r="M1261">
        <v>2020</v>
      </c>
      <c r="N1261">
        <f>VLOOKUP(E1261, '2020D'!$A$2:$G$395, 2, FALSE)</f>
        <v>236</v>
      </c>
      <c r="O1261">
        <f>VLOOKUP(E1261, '2020D'!$A$2:$G$355, 3, FALSE)</f>
        <v>19873</v>
      </c>
      <c r="P1261">
        <f>_2020[[#This Row],[最低排名]]-_2020[[#This Row],[同分人数]]+1</f>
        <v>19638</v>
      </c>
      <c r="Q1261">
        <f>IF(O1261&gt;=开始!$B$6, 1, 0)</f>
        <v>1</v>
      </c>
      <c r="R1261">
        <f>_2020[[#This Row],[最低排名]]-开始!$B$6</f>
        <v>19873</v>
      </c>
    </row>
    <row r="1262" spans="1:18">
      <c r="A1262">
        <v>86701</v>
      </c>
      <c r="B1262" t="s">
        <v>1402</v>
      </c>
      <c r="C1262" t="str">
        <f t="shared" si="38"/>
        <v>贵州财大</v>
      </c>
      <c r="D1262" t="str">
        <f t="shared" si="39"/>
        <v>01</v>
      </c>
      <c r="E1262" t="s">
        <v>1534</v>
      </c>
      <c r="F1262">
        <v>167</v>
      </c>
      <c r="G1262">
        <v>84</v>
      </c>
      <c r="H1262">
        <v>92</v>
      </c>
      <c r="I1262">
        <v>49</v>
      </c>
      <c r="J1262">
        <v>49</v>
      </c>
      <c r="K1262">
        <v>43</v>
      </c>
      <c r="L1262">
        <v>0</v>
      </c>
      <c r="M1262">
        <v>2020</v>
      </c>
      <c r="N1262">
        <f>VLOOKUP(E1262, '2020D'!$A$2:$G$395, 2, FALSE)</f>
        <v>147</v>
      </c>
      <c r="O1262">
        <f>VLOOKUP(E1262, '2020D'!$A$2:$G$355, 3, FALSE)</f>
        <v>36437</v>
      </c>
      <c r="P1262">
        <f>_2020[[#This Row],[最低排名]]-_2020[[#This Row],[同分人数]]+1</f>
        <v>36291</v>
      </c>
      <c r="Q1262">
        <f>IF(O1262&gt;=开始!$B$6, 1, 0)</f>
        <v>1</v>
      </c>
      <c r="R1262">
        <f>_2020[[#This Row],[最低排名]]-开始!$B$6</f>
        <v>36437</v>
      </c>
    </row>
    <row r="1263" spans="1:18">
      <c r="A1263">
        <v>86801</v>
      </c>
      <c r="B1263" t="s">
        <v>1403</v>
      </c>
      <c r="C1263" t="str">
        <f t="shared" si="38"/>
        <v>贵州中医</v>
      </c>
      <c r="D1263" t="str">
        <f t="shared" si="39"/>
        <v>01</v>
      </c>
      <c r="E1263" t="s">
        <v>363</v>
      </c>
      <c r="F1263">
        <v>198</v>
      </c>
      <c r="G1263">
        <v>100</v>
      </c>
      <c r="H1263">
        <v>70</v>
      </c>
      <c r="I1263">
        <v>64</v>
      </c>
      <c r="J1263">
        <v>58</v>
      </c>
      <c r="K1263">
        <v>46</v>
      </c>
      <c r="L1263">
        <v>0</v>
      </c>
      <c r="M1263">
        <v>2020</v>
      </c>
      <c r="N1263">
        <f>VLOOKUP(E1263, '2020D'!$A$2:$G$395, 2, FALSE)</f>
        <v>222</v>
      </c>
      <c r="O1263">
        <f>VLOOKUP(E1263, '2020D'!$A$2:$G$355, 3, FALSE)</f>
        <v>30103</v>
      </c>
      <c r="P1263">
        <f>_2020[[#This Row],[最低排名]]-_2020[[#This Row],[同分人数]]+1</f>
        <v>29882</v>
      </c>
      <c r="Q1263">
        <f>IF(O1263&gt;=开始!$B$6, 1, 0)</f>
        <v>1</v>
      </c>
      <c r="R1263">
        <f>_2020[[#This Row],[最低排名]]-开始!$B$6</f>
        <v>30103</v>
      </c>
    </row>
    <row r="1264" spans="1:18">
      <c r="A1264">
        <v>86802</v>
      </c>
      <c r="B1264" t="s">
        <v>1404</v>
      </c>
      <c r="C1264" t="str">
        <f t="shared" si="38"/>
        <v>贵州中医</v>
      </c>
      <c r="D1264" t="str">
        <f t="shared" si="39"/>
        <v>02</v>
      </c>
      <c r="E1264" t="s">
        <v>126</v>
      </c>
      <c r="F1264">
        <v>213</v>
      </c>
      <c r="G1264">
        <v>107</v>
      </c>
      <c r="H1264">
        <v>94</v>
      </c>
      <c r="I1264">
        <v>58</v>
      </c>
      <c r="J1264">
        <v>52</v>
      </c>
      <c r="K1264">
        <v>52</v>
      </c>
      <c r="L1264">
        <v>0</v>
      </c>
      <c r="M1264">
        <v>2020</v>
      </c>
      <c r="N1264">
        <f>VLOOKUP(E1264, '2020D'!$A$2:$G$395, 2, FALSE)</f>
        <v>206</v>
      </c>
      <c r="O1264">
        <f>VLOOKUP(E1264, '2020D'!$A$2:$G$355, 3, FALSE)</f>
        <v>23016</v>
      </c>
      <c r="P1264">
        <f>_2020[[#This Row],[最低排名]]-_2020[[#This Row],[同分人数]]+1</f>
        <v>22811</v>
      </c>
      <c r="Q1264">
        <f>IF(O1264&gt;=开始!$B$6, 1, 0)</f>
        <v>1</v>
      </c>
      <c r="R1264">
        <f>_2020[[#This Row],[最低排名]]-开始!$B$6</f>
        <v>23016</v>
      </c>
    </row>
    <row r="1265" spans="1:18">
      <c r="A1265">
        <v>87101</v>
      </c>
      <c r="B1265" t="s">
        <v>1405</v>
      </c>
      <c r="C1265" t="str">
        <f t="shared" si="38"/>
        <v>西安交大</v>
      </c>
      <c r="D1265" t="str">
        <f t="shared" si="39"/>
        <v>01</v>
      </c>
      <c r="E1265" t="s">
        <v>33</v>
      </c>
      <c r="F1265">
        <v>234</v>
      </c>
      <c r="G1265">
        <v>118</v>
      </c>
      <c r="H1265">
        <v>128</v>
      </c>
      <c r="I1265">
        <v>70</v>
      </c>
      <c r="J1265">
        <v>64</v>
      </c>
      <c r="K1265">
        <v>61</v>
      </c>
      <c r="L1265">
        <v>0</v>
      </c>
      <c r="M1265">
        <v>2020</v>
      </c>
      <c r="N1265">
        <f>VLOOKUP(E1265, '2020D'!$A$2:$G$395, 2, FALSE)</f>
        <v>150</v>
      </c>
      <c r="O1265">
        <f>VLOOKUP(E1265, '2020D'!$A$2:$G$355, 3, FALSE)</f>
        <v>3925</v>
      </c>
      <c r="P1265">
        <f>_2020[[#This Row],[最低排名]]-_2020[[#This Row],[同分人数]]+1</f>
        <v>3776</v>
      </c>
      <c r="Q1265">
        <f>IF(O1265&gt;=开始!$B$6, 1, 0)</f>
        <v>1</v>
      </c>
      <c r="R1265">
        <f>_2020[[#This Row],[最低排名]]-开始!$B$6</f>
        <v>3925</v>
      </c>
    </row>
    <row r="1266" spans="1:18">
      <c r="A1266">
        <v>87201</v>
      </c>
      <c r="B1266" t="s">
        <v>1866</v>
      </c>
      <c r="C1266" t="str">
        <f t="shared" si="38"/>
        <v>西安电子</v>
      </c>
      <c r="D1266" t="str">
        <f t="shared" si="39"/>
        <v>01</v>
      </c>
      <c r="E1266" t="s">
        <v>60</v>
      </c>
      <c r="F1266">
        <v>238</v>
      </c>
      <c r="G1266">
        <v>122</v>
      </c>
      <c r="H1266">
        <v>115</v>
      </c>
      <c r="I1266">
        <v>70</v>
      </c>
      <c r="J1266">
        <v>67</v>
      </c>
      <c r="K1266">
        <v>58</v>
      </c>
      <c r="L1266">
        <v>0</v>
      </c>
      <c r="M1266">
        <v>2020</v>
      </c>
      <c r="N1266">
        <f>VLOOKUP(E1266, '2020D'!$A$2:$G$395, 2, FALSE)</f>
        <v>178</v>
      </c>
      <c r="O1266">
        <f>VLOOKUP(E1266, '2020D'!$A$2:$G$355, 3, FALSE)</f>
        <v>5427</v>
      </c>
      <c r="P1266">
        <f>_2020[[#This Row],[最低排名]]-_2020[[#This Row],[同分人数]]+1</f>
        <v>5250</v>
      </c>
      <c r="Q1266">
        <f>IF(O1266&gt;=开始!$B$6, 1, 0)</f>
        <v>1</v>
      </c>
      <c r="R1266">
        <f>_2020[[#This Row],[最低排名]]-开始!$B$6</f>
        <v>5427</v>
      </c>
    </row>
    <row r="1267" spans="1:18">
      <c r="A1267">
        <v>87301</v>
      </c>
      <c r="B1267" t="s">
        <v>1408</v>
      </c>
      <c r="C1267" t="str">
        <f t="shared" si="38"/>
        <v>长安大学</v>
      </c>
      <c r="D1267" t="str">
        <f t="shared" si="39"/>
        <v>01</v>
      </c>
      <c r="E1267" t="s">
        <v>48</v>
      </c>
      <c r="F1267">
        <v>209</v>
      </c>
      <c r="G1267">
        <v>112</v>
      </c>
      <c r="H1267">
        <v>123</v>
      </c>
      <c r="I1267">
        <v>64</v>
      </c>
      <c r="J1267">
        <v>58</v>
      </c>
      <c r="K1267">
        <v>55</v>
      </c>
      <c r="L1267">
        <v>0</v>
      </c>
      <c r="M1267">
        <v>2020</v>
      </c>
      <c r="N1267">
        <f>VLOOKUP(E1267, '2020D'!$A$2:$G$395, 2, FALSE)</f>
        <v>233</v>
      </c>
      <c r="O1267">
        <f>VLOOKUP(E1267, '2020D'!$A$2:$G$355, 3, FALSE)</f>
        <v>13496</v>
      </c>
      <c r="P1267">
        <f>_2020[[#This Row],[最低排名]]-_2020[[#This Row],[同分人数]]+1</f>
        <v>13264</v>
      </c>
      <c r="Q1267">
        <f>IF(O1267&gt;=开始!$B$6, 1, 0)</f>
        <v>1</v>
      </c>
      <c r="R1267">
        <f>_2020[[#This Row],[最低排名]]-开始!$B$6</f>
        <v>13496</v>
      </c>
    </row>
    <row r="1268" spans="1:18">
      <c r="A1268">
        <v>87302</v>
      </c>
      <c r="B1268" t="s">
        <v>1409</v>
      </c>
      <c r="C1268" t="str">
        <f t="shared" si="38"/>
        <v>长安大学</v>
      </c>
      <c r="D1268" t="str">
        <f t="shared" si="39"/>
        <v>02</v>
      </c>
      <c r="E1268" t="s">
        <v>749</v>
      </c>
      <c r="F1268">
        <v>221</v>
      </c>
      <c r="G1268">
        <v>118</v>
      </c>
      <c r="H1268">
        <v>124</v>
      </c>
      <c r="I1268">
        <v>55</v>
      </c>
      <c r="J1268">
        <v>55</v>
      </c>
      <c r="K1268">
        <v>49</v>
      </c>
      <c r="L1268">
        <v>0</v>
      </c>
      <c r="M1268">
        <v>2020</v>
      </c>
      <c r="N1268">
        <f>VLOOKUP(E1268, '2020D'!$A$2:$G$395, 2, FALSE)</f>
        <v>232</v>
      </c>
      <c r="O1268">
        <f>VLOOKUP(E1268, '2020D'!$A$2:$G$355, 3, FALSE)</f>
        <v>14678</v>
      </c>
      <c r="P1268">
        <f>_2020[[#This Row],[最低排名]]-_2020[[#This Row],[同分人数]]+1</f>
        <v>14447</v>
      </c>
      <c r="Q1268">
        <f>IF(O1268&gt;=开始!$B$6, 1, 0)</f>
        <v>1</v>
      </c>
      <c r="R1268">
        <f>_2020[[#This Row],[最低排名]]-开始!$B$6</f>
        <v>14678</v>
      </c>
    </row>
    <row r="1269" spans="1:18">
      <c r="A1269">
        <v>87401</v>
      </c>
      <c r="B1269" t="s">
        <v>1411</v>
      </c>
      <c r="C1269" t="str">
        <f t="shared" si="38"/>
        <v>西北农林</v>
      </c>
      <c r="D1269" t="str">
        <f t="shared" si="39"/>
        <v>01</v>
      </c>
      <c r="E1269" t="s">
        <v>195</v>
      </c>
      <c r="F1269">
        <v>209</v>
      </c>
      <c r="G1269">
        <v>109</v>
      </c>
      <c r="H1269">
        <v>112</v>
      </c>
      <c r="I1269">
        <v>64</v>
      </c>
      <c r="J1269">
        <v>64</v>
      </c>
      <c r="K1269">
        <v>61</v>
      </c>
      <c r="L1269">
        <v>0</v>
      </c>
      <c r="M1269">
        <v>2020</v>
      </c>
      <c r="N1269">
        <f>VLOOKUP(E1269, '2020D'!$A$2:$G$395, 2, FALSE)</f>
        <v>199</v>
      </c>
      <c r="O1269">
        <f>VLOOKUP(E1269, '2020D'!$A$2:$G$355, 3, FALSE)</f>
        <v>13263</v>
      </c>
      <c r="P1269">
        <f>_2020[[#This Row],[最低排名]]-_2020[[#This Row],[同分人数]]+1</f>
        <v>13065</v>
      </c>
      <c r="Q1269">
        <f>IF(O1269&gt;=开始!$B$6, 1, 0)</f>
        <v>1</v>
      </c>
      <c r="R1269">
        <f>_2020[[#This Row],[最低排名]]-开始!$B$6</f>
        <v>13263</v>
      </c>
    </row>
    <row r="1270" spans="1:18">
      <c r="A1270">
        <v>87501</v>
      </c>
      <c r="B1270" t="s">
        <v>1413</v>
      </c>
      <c r="C1270" t="str">
        <f t="shared" si="38"/>
        <v>陕西师大</v>
      </c>
      <c r="D1270" t="str">
        <f t="shared" si="39"/>
        <v>01</v>
      </c>
      <c r="E1270" t="s">
        <v>1130</v>
      </c>
      <c r="F1270">
        <v>211</v>
      </c>
      <c r="G1270">
        <v>108</v>
      </c>
      <c r="H1270">
        <v>122</v>
      </c>
      <c r="I1270">
        <v>70</v>
      </c>
      <c r="J1270">
        <v>64</v>
      </c>
      <c r="K1270">
        <v>58</v>
      </c>
      <c r="L1270">
        <v>0</v>
      </c>
      <c r="M1270">
        <v>2020</v>
      </c>
      <c r="N1270">
        <f>VLOOKUP(E1270, '2020D'!$A$2:$G$395, 2, FALSE)</f>
        <v>224</v>
      </c>
      <c r="O1270">
        <f>VLOOKUP(E1270, '2020D'!$A$2:$G$355, 3, FALSE)</f>
        <v>9975</v>
      </c>
      <c r="P1270">
        <f>_2020[[#This Row],[最低排名]]-_2020[[#This Row],[同分人数]]+1</f>
        <v>9752</v>
      </c>
      <c r="Q1270">
        <f>IF(O1270&gt;=开始!$B$6, 1, 0)</f>
        <v>1</v>
      </c>
      <c r="R1270">
        <f>_2020[[#This Row],[最低排名]]-开始!$B$6</f>
        <v>9975</v>
      </c>
    </row>
    <row r="1271" spans="1:18">
      <c r="A1271">
        <v>87502</v>
      </c>
      <c r="B1271" t="s">
        <v>1414</v>
      </c>
      <c r="C1271" t="str">
        <f t="shared" si="38"/>
        <v>陕西师大</v>
      </c>
      <c r="D1271" t="str">
        <f t="shared" si="39"/>
        <v>02</v>
      </c>
      <c r="E1271" t="s">
        <v>98</v>
      </c>
      <c r="F1271">
        <v>211</v>
      </c>
      <c r="G1271">
        <v>114</v>
      </c>
      <c r="H1271">
        <v>128</v>
      </c>
      <c r="I1271">
        <v>64</v>
      </c>
      <c r="J1271">
        <v>58</v>
      </c>
      <c r="K1271">
        <v>52</v>
      </c>
      <c r="L1271">
        <v>0</v>
      </c>
      <c r="M1271">
        <v>2020</v>
      </c>
      <c r="N1271">
        <f>VLOOKUP(E1271, '2020D'!$A$2:$G$395, 2, FALSE)</f>
        <v>217</v>
      </c>
      <c r="O1271">
        <f>VLOOKUP(E1271, '2020D'!$A$2:$G$355, 3, FALSE)</f>
        <v>12615</v>
      </c>
      <c r="P1271">
        <f>_2020[[#This Row],[最低排名]]-_2020[[#This Row],[同分人数]]+1</f>
        <v>12399</v>
      </c>
      <c r="Q1271">
        <f>IF(O1271&gt;=开始!$B$6, 1, 0)</f>
        <v>1</v>
      </c>
      <c r="R1271">
        <f>_2020[[#This Row],[最低排名]]-开始!$B$6</f>
        <v>12615</v>
      </c>
    </row>
    <row r="1272" spans="1:18">
      <c r="A1272">
        <v>87503</v>
      </c>
      <c r="B1272" t="s">
        <v>1415</v>
      </c>
      <c r="C1272" t="str">
        <f t="shared" si="38"/>
        <v>陕西师大</v>
      </c>
      <c r="D1272" t="str">
        <f t="shared" si="39"/>
        <v>03</v>
      </c>
      <c r="E1272" t="s">
        <v>195</v>
      </c>
      <c r="F1272">
        <v>198</v>
      </c>
      <c r="G1272">
        <v>102</v>
      </c>
      <c r="H1272">
        <v>126</v>
      </c>
      <c r="I1272">
        <v>64</v>
      </c>
      <c r="J1272">
        <v>64</v>
      </c>
      <c r="K1272">
        <v>58</v>
      </c>
      <c r="L1272">
        <v>0</v>
      </c>
      <c r="M1272">
        <v>2020</v>
      </c>
      <c r="N1272">
        <f>VLOOKUP(E1272, '2020D'!$A$2:$G$395, 2, FALSE)</f>
        <v>199</v>
      </c>
      <c r="O1272">
        <f>VLOOKUP(E1272, '2020D'!$A$2:$G$355, 3, FALSE)</f>
        <v>13263</v>
      </c>
      <c r="P1272">
        <f>_2020[[#This Row],[最低排名]]-_2020[[#This Row],[同分人数]]+1</f>
        <v>13065</v>
      </c>
      <c r="Q1272">
        <f>IF(O1272&gt;=开始!$B$6, 1, 0)</f>
        <v>1</v>
      </c>
      <c r="R1272">
        <f>_2020[[#This Row],[最低排名]]-开始!$B$6</f>
        <v>13263</v>
      </c>
    </row>
    <row r="1273" spans="1:18">
      <c r="A1273">
        <v>87504</v>
      </c>
      <c r="B1273" t="s">
        <v>1416</v>
      </c>
      <c r="C1273" t="str">
        <f t="shared" si="38"/>
        <v>陕西师大</v>
      </c>
      <c r="D1273" t="str">
        <f t="shared" si="39"/>
        <v>04</v>
      </c>
      <c r="E1273" t="s">
        <v>518</v>
      </c>
      <c r="F1273">
        <v>209</v>
      </c>
      <c r="G1273">
        <v>106</v>
      </c>
      <c r="H1273">
        <v>107</v>
      </c>
      <c r="I1273">
        <v>70</v>
      </c>
      <c r="J1273">
        <v>67</v>
      </c>
      <c r="K1273">
        <v>61</v>
      </c>
      <c r="L1273">
        <v>0</v>
      </c>
      <c r="M1273">
        <v>2020</v>
      </c>
      <c r="N1273">
        <f>VLOOKUP(E1273, '2020D'!$A$2:$G$395, 2, FALSE)</f>
        <v>220</v>
      </c>
      <c r="O1273">
        <f>VLOOKUP(E1273, '2020D'!$A$2:$G$355, 3, FALSE)</f>
        <v>12398</v>
      </c>
      <c r="P1273">
        <f>_2020[[#This Row],[最低排名]]-_2020[[#This Row],[同分人数]]+1</f>
        <v>12179</v>
      </c>
      <c r="Q1273">
        <f>IF(O1273&gt;=开始!$B$6, 1, 0)</f>
        <v>1</v>
      </c>
      <c r="R1273">
        <f>_2020[[#This Row],[最低排名]]-开始!$B$6</f>
        <v>12398</v>
      </c>
    </row>
    <row r="1274" spans="1:18">
      <c r="A1274">
        <v>87601</v>
      </c>
      <c r="B1274" t="s">
        <v>1417</v>
      </c>
      <c r="C1274" t="str">
        <f t="shared" si="38"/>
        <v>西北工大</v>
      </c>
      <c r="D1274" t="str">
        <f t="shared" si="39"/>
        <v>01</v>
      </c>
      <c r="E1274" t="s">
        <v>246</v>
      </c>
      <c r="F1274">
        <v>230</v>
      </c>
      <c r="G1274">
        <v>124</v>
      </c>
      <c r="H1274">
        <v>130</v>
      </c>
      <c r="I1274">
        <v>70</v>
      </c>
      <c r="J1274">
        <v>61</v>
      </c>
      <c r="K1274">
        <v>61</v>
      </c>
      <c r="L1274">
        <v>0</v>
      </c>
      <c r="M1274">
        <v>2020</v>
      </c>
      <c r="N1274">
        <f>VLOOKUP(E1274, '2020D'!$A$2:$G$395, 2, FALSE)</f>
        <v>179</v>
      </c>
      <c r="O1274">
        <f>VLOOKUP(E1274, '2020D'!$A$2:$G$355, 3, FALSE)</f>
        <v>4737</v>
      </c>
      <c r="P1274">
        <f>_2020[[#This Row],[最低排名]]-_2020[[#This Row],[同分人数]]+1</f>
        <v>4559</v>
      </c>
      <c r="Q1274">
        <f>IF(O1274&gt;=开始!$B$6, 1, 0)</f>
        <v>1</v>
      </c>
      <c r="R1274">
        <f>_2020[[#This Row],[最低排名]]-开始!$B$6</f>
        <v>4737</v>
      </c>
    </row>
    <row r="1275" spans="1:18">
      <c r="A1275">
        <v>87701</v>
      </c>
      <c r="B1275" t="s">
        <v>1421</v>
      </c>
      <c r="C1275" t="str">
        <f t="shared" si="38"/>
        <v>西北大学</v>
      </c>
      <c r="D1275" t="str">
        <f t="shared" si="39"/>
        <v>01</v>
      </c>
      <c r="E1275" t="s">
        <v>502</v>
      </c>
      <c r="F1275">
        <v>224</v>
      </c>
      <c r="G1275">
        <v>124</v>
      </c>
      <c r="H1275">
        <v>111</v>
      </c>
      <c r="I1275">
        <v>64</v>
      </c>
      <c r="J1275">
        <v>61</v>
      </c>
      <c r="K1275">
        <v>61</v>
      </c>
      <c r="L1275">
        <v>0</v>
      </c>
      <c r="M1275">
        <v>2020</v>
      </c>
      <c r="N1275">
        <f>VLOOKUP(E1275, '2020D'!$A$2:$G$395, 2, FALSE)</f>
        <v>213</v>
      </c>
      <c r="O1275">
        <f>VLOOKUP(E1275, '2020D'!$A$2:$G$355, 3, FALSE)</f>
        <v>10879</v>
      </c>
      <c r="P1275">
        <f>_2020[[#This Row],[最低排名]]-_2020[[#This Row],[同分人数]]+1</f>
        <v>10667</v>
      </c>
      <c r="Q1275">
        <f>IF(O1275&gt;=开始!$B$6, 1, 0)</f>
        <v>1</v>
      </c>
      <c r="R1275">
        <f>_2020[[#This Row],[最低排名]]-开始!$B$6</f>
        <v>10879</v>
      </c>
    </row>
    <row r="1276" spans="1:18">
      <c r="A1276">
        <v>87702</v>
      </c>
      <c r="B1276" t="s">
        <v>1422</v>
      </c>
      <c r="C1276" t="str">
        <f t="shared" si="38"/>
        <v>西北大学</v>
      </c>
      <c r="D1276" t="str">
        <f t="shared" si="39"/>
        <v>02</v>
      </c>
      <c r="E1276" t="s">
        <v>37</v>
      </c>
      <c r="F1276">
        <v>221</v>
      </c>
      <c r="G1276">
        <v>117</v>
      </c>
      <c r="H1276">
        <v>104</v>
      </c>
      <c r="I1276">
        <v>70</v>
      </c>
      <c r="J1276">
        <v>64</v>
      </c>
      <c r="K1276">
        <v>64</v>
      </c>
      <c r="L1276">
        <v>0</v>
      </c>
      <c r="M1276">
        <v>2020</v>
      </c>
      <c r="N1276">
        <f>VLOOKUP(E1276, '2020D'!$A$2:$G$395, 2, FALSE)</f>
        <v>201</v>
      </c>
      <c r="O1276">
        <f>VLOOKUP(E1276, '2020D'!$A$2:$G$355, 3, FALSE)</f>
        <v>10431</v>
      </c>
      <c r="P1276">
        <f>_2020[[#This Row],[最低排名]]-_2020[[#This Row],[同分人数]]+1</f>
        <v>10231</v>
      </c>
      <c r="Q1276">
        <f>IF(O1276&gt;=开始!$B$6, 1, 0)</f>
        <v>1</v>
      </c>
      <c r="R1276">
        <f>_2020[[#This Row],[最低排名]]-开始!$B$6</f>
        <v>10431</v>
      </c>
    </row>
    <row r="1277" spans="1:18">
      <c r="A1277">
        <v>87703</v>
      </c>
      <c r="B1277" t="s">
        <v>1423</v>
      </c>
      <c r="C1277" t="str">
        <f t="shared" si="38"/>
        <v>西北大学</v>
      </c>
      <c r="D1277" t="str">
        <f t="shared" si="39"/>
        <v>03</v>
      </c>
      <c r="E1277" t="s">
        <v>138</v>
      </c>
      <c r="F1277">
        <v>206</v>
      </c>
      <c r="G1277">
        <v>105</v>
      </c>
      <c r="H1277">
        <v>111</v>
      </c>
      <c r="I1277">
        <v>70</v>
      </c>
      <c r="J1277">
        <v>67</v>
      </c>
      <c r="K1277">
        <v>61</v>
      </c>
      <c r="L1277">
        <v>0</v>
      </c>
      <c r="M1277">
        <v>2020</v>
      </c>
      <c r="N1277">
        <f>VLOOKUP(E1277, '2020D'!$A$2:$G$395, 2, FALSE)</f>
        <v>224</v>
      </c>
      <c r="O1277">
        <f>VLOOKUP(E1277, '2020D'!$A$2:$G$355, 3, FALSE)</f>
        <v>12178</v>
      </c>
      <c r="P1277">
        <f>_2020[[#This Row],[最低排名]]-_2020[[#This Row],[同分人数]]+1</f>
        <v>11955</v>
      </c>
      <c r="Q1277">
        <f>IF(O1277&gt;=开始!$B$6, 1, 0)</f>
        <v>1</v>
      </c>
      <c r="R1277">
        <f>_2020[[#This Row],[最低排名]]-开始!$B$6</f>
        <v>12178</v>
      </c>
    </row>
    <row r="1278" spans="1:18">
      <c r="A1278">
        <v>87801</v>
      </c>
      <c r="B1278" t="s">
        <v>1424</v>
      </c>
      <c r="C1278" t="str">
        <f t="shared" si="38"/>
        <v>西安理工</v>
      </c>
      <c r="D1278" t="str">
        <f t="shared" si="39"/>
        <v>01</v>
      </c>
      <c r="E1278" t="s">
        <v>340</v>
      </c>
      <c r="F1278">
        <v>215</v>
      </c>
      <c r="G1278">
        <v>119</v>
      </c>
      <c r="H1278">
        <v>95</v>
      </c>
      <c r="I1278">
        <v>55</v>
      </c>
      <c r="J1278">
        <v>46</v>
      </c>
      <c r="K1278">
        <v>46</v>
      </c>
      <c r="L1278">
        <v>0</v>
      </c>
      <c r="M1278">
        <v>2020</v>
      </c>
      <c r="N1278">
        <f>VLOOKUP(E1278, '2020D'!$A$2:$G$395, 2, FALSE)</f>
        <v>258</v>
      </c>
      <c r="O1278">
        <f>VLOOKUP(E1278, '2020D'!$A$2:$G$355, 3, FALSE)</f>
        <v>25665</v>
      </c>
      <c r="P1278">
        <f>_2020[[#This Row],[最低排名]]-_2020[[#This Row],[同分人数]]+1</f>
        <v>25408</v>
      </c>
      <c r="Q1278">
        <f>IF(O1278&gt;=开始!$B$6, 1, 0)</f>
        <v>1</v>
      </c>
      <c r="R1278">
        <f>_2020[[#This Row],[最低排名]]-开始!$B$6</f>
        <v>25665</v>
      </c>
    </row>
    <row r="1279" spans="1:18">
      <c r="A1279">
        <v>87802</v>
      </c>
      <c r="B1279" t="s">
        <v>1867</v>
      </c>
      <c r="C1279" t="str">
        <f t="shared" si="38"/>
        <v>西安理工</v>
      </c>
      <c r="D1279" t="str">
        <f t="shared" si="39"/>
        <v>02</v>
      </c>
      <c r="E1279" t="s">
        <v>175</v>
      </c>
      <c r="F1279">
        <v>206</v>
      </c>
      <c r="G1279">
        <v>110</v>
      </c>
      <c r="H1279">
        <v>93</v>
      </c>
      <c r="I1279">
        <v>61</v>
      </c>
      <c r="J1279">
        <v>55</v>
      </c>
      <c r="K1279">
        <v>49</v>
      </c>
      <c r="L1279">
        <v>0</v>
      </c>
      <c r="M1279">
        <v>2020</v>
      </c>
      <c r="N1279">
        <f>VLOOKUP(E1279, '2020D'!$A$2:$G$395, 2, FALSE)</f>
        <v>226</v>
      </c>
      <c r="O1279">
        <f>VLOOKUP(E1279, '2020D'!$A$2:$G$355, 3, FALSE)</f>
        <v>24090</v>
      </c>
      <c r="P1279">
        <f>_2020[[#This Row],[最低排名]]-_2020[[#This Row],[同分人数]]+1</f>
        <v>23865</v>
      </c>
      <c r="Q1279">
        <f>IF(O1279&gt;=开始!$B$6, 1, 0)</f>
        <v>1</v>
      </c>
      <c r="R1279">
        <f>_2020[[#This Row],[最低排名]]-开始!$B$6</f>
        <v>24090</v>
      </c>
    </row>
    <row r="1280" spans="1:18">
      <c r="A1280">
        <v>87901</v>
      </c>
      <c r="B1280" t="s">
        <v>1425</v>
      </c>
      <c r="C1280" t="str">
        <f t="shared" si="38"/>
        <v>西安工大</v>
      </c>
      <c r="D1280" t="str">
        <f t="shared" si="39"/>
        <v>01</v>
      </c>
      <c r="E1280" t="s">
        <v>232</v>
      </c>
      <c r="F1280">
        <v>207</v>
      </c>
      <c r="G1280">
        <v>107</v>
      </c>
      <c r="H1280">
        <v>81</v>
      </c>
      <c r="I1280">
        <v>58</v>
      </c>
      <c r="J1280">
        <v>46</v>
      </c>
      <c r="K1280">
        <v>46</v>
      </c>
      <c r="L1280">
        <v>0</v>
      </c>
      <c r="M1280">
        <v>2020</v>
      </c>
      <c r="N1280">
        <f>VLOOKUP(E1280, '2020D'!$A$2:$G$395, 2, FALSE)</f>
        <v>199</v>
      </c>
      <c r="O1280">
        <f>VLOOKUP(E1280, '2020D'!$A$2:$G$355, 3, FALSE)</f>
        <v>29664</v>
      </c>
      <c r="P1280">
        <f>_2020[[#This Row],[最低排名]]-_2020[[#This Row],[同分人数]]+1</f>
        <v>29466</v>
      </c>
      <c r="Q1280">
        <f>IF(O1280&gt;=开始!$B$6, 1, 0)</f>
        <v>1</v>
      </c>
      <c r="R1280">
        <f>_2020[[#This Row],[最低排名]]-开始!$B$6</f>
        <v>29664</v>
      </c>
    </row>
    <row r="1281" spans="1:18">
      <c r="A1281">
        <v>87902</v>
      </c>
      <c r="B1281" t="s">
        <v>1426</v>
      </c>
      <c r="C1281" t="str">
        <f t="shared" si="38"/>
        <v>西安工大</v>
      </c>
      <c r="D1281" t="str">
        <f t="shared" si="39"/>
        <v>02</v>
      </c>
      <c r="E1281" t="s">
        <v>485</v>
      </c>
      <c r="F1281">
        <v>169</v>
      </c>
      <c r="G1281">
        <v>103</v>
      </c>
      <c r="H1281">
        <v>117</v>
      </c>
      <c r="I1281">
        <v>55</v>
      </c>
      <c r="J1281">
        <v>52</v>
      </c>
      <c r="K1281">
        <v>52</v>
      </c>
      <c r="L1281">
        <v>0</v>
      </c>
      <c r="M1281">
        <v>2020</v>
      </c>
      <c r="N1281">
        <f>VLOOKUP(E1281, '2020D'!$A$2:$G$395, 2, FALSE)</f>
        <v>181</v>
      </c>
      <c r="O1281">
        <f>VLOOKUP(E1281, '2020D'!$A$2:$G$355, 3, FALSE)</f>
        <v>28220</v>
      </c>
      <c r="P1281">
        <f>_2020[[#This Row],[最低排名]]-_2020[[#This Row],[同分人数]]+1</f>
        <v>28040</v>
      </c>
      <c r="Q1281">
        <f>IF(O1281&gt;=开始!$B$6, 1, 0)</f>
        <v>1</v>
      </c>
      <c r="R1281">
        <f>_2020[[#This Row],[最低排名]]-开始!$B$6</f>
        <v>28220</v>
      </c>
    </row>
    <row r="1282" spans="1:18">
      <c r="A1282">
        <v>88001</v>
      </c>
      <c r="B1282" t="s">
        <v>1427</v>
      </c>
      <c r="C1282" t="str">
        <f t="shared" ref="C1282:C1345" si="40">LEFT(B1282, FIND("(", B1282) - 1)</f>
        <v>西安建科</v>
      </c>
      <c r="D1282" t="str">
        <f t="shared" ref="D1282:D1345" si="41">MID(B1282, FIND("(", B1282) + 1, FIND(")", B1282) - FIND("(", B1282) - 1)</f>
        <v>01</v>
      </c>
      <c r="E1282" t="s">
        <v>149</v>
      </c>
      <c r="F1282">
        <v>211</v>
      </c>
      <c r="G1282">
        <v>114</v>
      </c>
      <c r="H1282">
        <v>94</v>
      </c>
      <c r="I1282">
        <v>67</v>
      </c>
      <c r="J1282">
        <v>67</v>
      </c>
      <c r="K1282">
        <v>58</v>
      </c>
      <c r="L1282">
        <v>0</v>
      </c>
      <c r="M1282">
        <v>2020</v>
      </c>
      <c r="N1282">
        <f>VLOOKUP(E1282, '2020D'!$A$2:$G$395, 2, FALSE)</f>
        <v>245</v>
      </c>
      <c r="O1282">
        <f>VLOOKUP(E1282, '2020D'!$A$2:$G$355, 3, FALSE)</f>
        <v>16300</v>
      </c>
      <c r="P1282">
        <f>_2020[[#This Row],[最低排名]]-_2020[[#This Row],[同分人数]]+1</f>
        <v>16056</v>
      </c>
      <c r="Q1282">
        <f>IF(O1282&gt;=开始!$B$6, 1, 0)</f>
        <v>1</v>
      </c>
      <c r="R1282">
        <f>_2020[[#This Row],[最低排名]]-开始!$B$6</f>
        <v>16300</v>
      </c>
    </row>
    <row r="1283" spans="1:18">
      <c r="A1283">
        <v>88002</v>
      </c>
      <c r="B1283" t="s">
        <v>1428</v>
      </c>
      <c r="C1283" t="str">
        <f t="shared" si="40"/>
        <v>西安建科</v>
      </c>
      <c r="D1283" t="str">
        <f t="shared" si="41"/>
        <v>02</v>
      </c>
      <c r="E1283" t="s">
        <v>128</v>
      </c>
      <c r="F1283">
        <v>199</v>
      </c>
      <c r="G1283">
        <v>101</v>
      </c>
      <c r="H1283">
        <v>109</v>
      </c>
      <c r="I1283">
        <v>61</v>
      </c>
      <c r="J1283">
        <v>55</v>
      </c>
      <c r="K1283">
        <v>55</v>
      </c>
      <c r="L1283">
        <v>0</v>
      </c>
      <c r="M1283">
        <v>2020</v>
      </c>
      <c r="N1283">
        <f>VLOOKUP(E1283, '2020D'!$A$2:$G$395, 2, FALSE)</f>
        <v>246</v>
      </c>
      <c r="O1283">
        <f>VLOOKUP(E1283, '2020D'!$A$2:$G$355, 3, FALSE)</f>
        <v>20616</v>
      </c>
      <c r="P1283">
        <f>_2020[[#This Row],[最低排名]]-_2020[[#This Row],[同分人数]]+1</f>
        <v>20371</v>
      </c>
      <c r="Q1283">
        <f>IF(O1283&gt;=开始!$B$6, 1, 0)</f>
        <v>1</v>
      </c>
      <c r="R1283">
        <f>_2020[[#This Row],[最低排名]]-开始!$B$6</f>
        <v>20616</v>
      </c>
    </row>
    <row r="1284" spans="1:18">
      <c r="A1284">
        <v>88003</v>
      </c>
      <c r="B1284" t="s">
        <v>1429</v>
      </c>
      <c r="C1284" t="str">
        <f t="shared" si="40"/>
        <v>西安建科</v>
      </c>
      <c r="D1284" t="str">
        <f t="shared" si="41"/>
        <v>03</v>
      </c>
      <c r="E1284" t="s">
        <v>50</v>
      </c>
      <c r="F1284">
        <v>187</v>
      </c>
      <c r="G1284">
        <v>101</v>
      </c>
      <c r="H1284">
        <v>70</v>
      </c>
      <c r="I1284">
        <v>64</v>
      </c>
      <c r="J1284">
        <v>61</v>
      </c>
      <c r="K1284">
        <v>49</v>
      </c>
      <c r="L1284">
        <v>0</v>
      </c>
      <c r="M1284">
        <v>2020</v>
      </c>
      <c r="N1284">
        <f>VLOOKUP(E1284, '2020D'!$A$2:$G$395, 2, FALSE)</f>
        <v>179</v>
      </c>
      <c r="O1284">
        <f>VLOOKUP(E1284, '2020D'!$A$2:$G$355, 3, FALSE)</f>
        <v>31075</v>
      </c>
      <c r="P1284">
        <f>_2020[[#This Row],[最低排名]]-_2020[[#This Row],[同分人数]]+1</f>
        <v>30897</v>
      </c>
      <c r="Q1284">
        <f>IF(O1284&gt;=开始!$B$6, 1, 0)</f>
        <v>1</v>
      </c>
      <c r="R1284">
        <f>_2020[[#This Row],[最低排名]]-开始!$B$6</f>
        <v>31075</v>
      </c>
    </row>
    <row r="1285" spans="1:18">
      <c r="A1285">
        <v>88004</v>
      </c>
      <c r="B1285" t="s">
        <v>1430</v>
      </c>
      <c r="C1285" t="str">
        <f t="shared" si="40"/>
        <v>西安建科</v>
      </c>
      <c r="D1285" t="str">
        <f t="shared" si="41"/>
        <v>04</v>
      </c>
      <c r="E1285" t="s">
        <v>309</v>
      </c>
      <c r="F1285">
        <v>187</v>
      </c>
      <c r="G1285">
        <v>96</v>
      </c>
      <c r="H1285">
        <v>90</v>
      </c>
      <c r="I1285">
        <v>55</v>
      </c>
      <c r="J1285">
        <v>55</v>
      </c>
      <c r="K1285">
        <v>55</v>
      </c>
      <c r="L1285">
        <v>0</v>
      </c>
      <c r="M1285">
        <v>2020</v>
      </c>
      <c r="N1285">
        <f>VLOOKUP(E1285, '2020D'!$A$2:$G$395, 2, FALSE)</f>
        <v>194</v>
      </c>
      <c r="O1285">
        <f>VLOOKUP(E1285, '2020D'!$A$2:$G$355, 3, FALSE)</f>
        <v>28823</v>
      </c>
      <c r="P1285">
        <f>_2020[[#This Row],[最低排名]]-_2020[[#This Row],[同分人数]]+1</f>
        <v>28630</v>
      </c>
      <c r="Q1285">
        <f>IF(O1285&gt;=开始!$B$6, 1, 0)</f>
        <v>1</v>
      </c>
      <c r="R1285">
        <f>_2020[[#This Row],[最低排名]]-开始!$B$6</f>
        <v>28823</v>
      </c>
    </row>
    <row r="1286" spans="1:18">
      <c r="A1286">
        <v>88005</v>
      </c>
      <c r="B1286" t="s">
        <v>1431</v>
      </c>
      <c r="C1286" t="str">
        <f t="shared" si="40"/>
        <v>西安建科</v>
      </c>
      <c r="D1286" t="str">
        <f t="shared" si="41"/>
        <v>05</v>
      </c>
      <c r="E1286" t="s">
        <v>381</v>
      </c>
      <c r="F1286">
        <v>176</v>
      </c>
      <c r="G1286">
        <v>89</v>
      </c>
      <c r="H1286">
        <v>88</v>
      </c>
      <c r="I1286">
        <v>67</v>
      </c>
      <c r="J1286">
        <v>49</v>
      </c>
      <c r="K1286">
        <v>49</v>
      </c>
      <c r="L1286">
        <v>0</v>
      </c>
      <c r="M1286">
        <v>2020</v>
      </c>
      <c r="N1286">
        <f>VLOOKUP(E1286, '2020D'!$A$2:$G$395, 2, FALSE)</f>
        <v>183</v>
      </c>
      <c r="O1286">
        <f>VLOOKUP(E1286, '2020D'!$A$2:$G$355, 3, FALSE)</f>
        <v>31431</v>
      </c>
      <c r="P1286">
        <f>_2020[[#This Row],[最低排名]]-_2020[[#This Row],[同分人数]]+1</f>
        <v>31249</v>
      </c>
      <c r="Q1286">
        <f>IF(O1286&gt;=开始!$B$6, 1, 0)</f>
        <v>1</v>
      </c>
      <c r="R1286">
        <f>_2020[[#This Row],[最低排名]]-开始!$B$6</f>
        <v>31431</v>
      </c>
    </row>
    <row r="1287" spans="1:18">
      <c r="A1287">
        <v>88101</v>
      </c>
      <c r="B1287" t="s">
        <v>1432</v>
      </c>
      <c r="C1287" t="str">
        <f t="shared" si="40"/>
        <v>西安科大</v>
      </c>
      <c r="D1287" t="str">
        <f t="shared" si="41"/>
        <v>01</v>
      </c>
      <c r="E1287" t="s">
        <v>203</v>
      </c>
      <c r="F1287">
        <v>190</v>
      </c>
      <c r="G1287">
        <v>98</v>
      </c>
      <c r="H1287">
        <v>87</v>
      </c>
      <c r="I1287">
        <v>55</v>
      </c>
      <c r="J1287">
        <v>49</v>
      </c>
      <c r="K1287">
        <v>49</v>
      </c>
      <c r="L1287">
        <v>0</v>
      </c>
      <c r="M1287">
        <v>2020</v>
      </c>
      <c r="N1287">
        <f>VLOOKUP(E1287, '2020D'!$A$2:$G$395, 2, FALSE)</f>
        <v>173</v>
      </c>
      <c r="O1287">
        <f>VLOOKUP(E1287, '2020D'!$A$2:$G$355, 3, FALSE)</f>
        <v>31248</v>
      </c>
      <c r="P1287">
        <f>_2020[[#This Row],[最低排名]]-_2020[[#This Row],[同分人数]]+1</f>
        <v>31076</v>
      </c>
      <c r="Q1287">
        <f>IF(O1287&gt;=开始!$B$6, 1, 0)</f>
        <v>1</v>
      </c>
      <c r="R1287">
        <f>_2020[[#This Row],[最低排名]]-开始!$B$6</f>
        <v>31248</v>
      </c>
    </row>
    <row r="1288" spans="1:18">
      <c r="A1288">
        <v>88102</v>
      </c>
      <c r="B1288" t="s">
        <v>1433</v>
      </c>
      <c r="C1288" t="str">
        <f t="shared" si="40"/>
        <v>西安科大</v>
      </c>
      <c r="D1288" t="str">
        <f t="shared" si="41"/>
        <v>02</v>
      </c>
      <c r="E1288" t="s">
        <v>560</v>
      </c>
      <c r="F1288">
        <v>179</v>
      </c>
      <c r="G1288">
        <v>90</v>
      </c>
      <c r="H1288">
        <v>102</v>
      </c>
      <c r="I1288">
        <v>64</v>
      </c>
      <c r="J1288">
        <v>52</v>
      </c>
      <c r="K1288">
        <v>52</v>
      </c>
      <c r="L1288">
        <v>0</v>
      </c>
      <c r="M1288">
        <v>2020</v>
      </c>
      <c r="N1288">
        <f>VLOOKUP(E1288, '2020D'!$A$2:$G$395, 2, FALSE)</f>
        <v>217</v>
      </c>
      <c r="O1288">
        <f>VLOOKUP(E1288, '2020D'!$A$2:$G$355, 3, FALSE)</f>
        <v>27408</v>
      </c>
      <c r="P1288">
        <f>_2020[[#This Row],[最低排名]]-_2020[[#This Row],[同分人数]]+1</f>
        <v>27192</v>
      </c>
      <c r="Q1288">
        <f>IF(O1288&gt;=开始!$B$6, 1, 0)</f>
        <v>1</v>
      </c>
      <c r="R1288">
        <f>_2020[[#This Row],[最低排名]]-开始!$B$6</f>
        <v>27408</v>
      </c>
    </row>
    <row r="1289" spans="1:18">
      <c r="A1289">
        <v>88201</v>
      </c>
      <c r="B1289" t="s">
        <v>1434</v>
      </c>
      <c r="C1289" t="str">
        <f t="shared" si="40"/>
        <v>西安石油</v>
      </c>
      <c r="D1289" t="str">
        <f t="shared" si="41"/>
        <v>01</v>
      </c>
      <c r="E1289" t="s">
        <v>701</v>
      </c>
      <c r="F1289">
        <v>198</v>
      </c>
      <c r="G1289">
        <v>101</v>
      </c>
      <c r="H1289">
        <v>84</v>
      </c>
      <c r="I1289">
        <v>61</v>
      </c>
      <c r="J1289">
        <v>52</v>
      </c>
      <c r="K1289">
        <v>49</v>
      </c>
      <c r="L1289">
        <v>0</v>
      </c>
      <c r="M1289">
        <v>2020</v>
      </c>
      <c r="N1289">
        <f>VLOOKUP(E1289, '2020D'!$A$2:$G$395, 2, FALSE)</f>
        <v>218</v>
      </c>
      <c r="O1289">
        <f>VLOOKUP(E1289, '2020D'!$A$2:$G$355, 3, FALSE)</f>
        <v>28438</v>
      </c>
      <c r="P1289">
        <f>_2020[[#This Row],[最低排名]]-_2020[[#This Row],[同分人数]]+1</f>
        <v>28221</v>
      </c>
      <c r="Q1289">
        <f>IF(O1289&gt;=开始!$B$6, 1, 0)</f>
        <v>1</v>
      </c>
      <c r="R1289">
        <f>_2020[[#This Row],[最低排名]]-开始!$B$6</f>
        <v>28438</v>
      </c>
    </row>
    <row r="1290" spans="1:18">
      <c r="A1290">
        <v>88202</v>
      </c>
      <c r="B1290" t="s">
        <v>1435</v>
      </c>
      <c r="C1290" t="str">
        <f t="shared" si="40"/>
        <v>西安石油</v>
      </c>
      <c r="D1290" t="str">
        <f t="shared" si="41"/>
        <v>02</v>
      </c>
      <c r="E1290" t="s">
        <v>205</v>
      </c>
      <c r="F1290">
        <v>195</v>
      </c>
      <c r="G1290">
        <v>109</v>
      </c>
      <c r="H1290">
        <v>79</v>
      </c>
      <c r="I1290">
        <v>55</v>
      </c>
      <c r="J1290">
        <v>46</v>
      </c>
      <c r="K1290">
        <v>43</v>
      </c>
      <c r="L1290">
        <v>0</v>
      </c>
      <c r="M1290">
        <v>2020</v>
      </c>
      <c r="N1290">
        <f>VLOOKUP(E1290, '2020D'!$A$2:$G$395, 2, FALSE)</f>
        <v>184</v>
      </c>
      <c r="O1290">
        <f>VLOOKUP(E1290, '2020D'!$A$2:$G$355, 3, FALSE)</f>
        <v>33438</v>
      </c>
      <c r="P1290">
        <f>_2020[[#This Row],[最低排名]]-_2020[[#This Row],[同分人数]]+1</f>
        <v>33255</v>
      </c>
      <c r="Q1290">
        <f>IF(O1290&gt;=开始!$B$6, 1, 0)</f>
        <v>1</v>
      </c>
      <c r="R1290">
        <f>_2020[[#This Row],[最低排名]]-开始!$B$6</f>
        <v>33438</v>
      </c>
    </row>
    <row r="1291" spans="1:18">
      <c r="A1291">
        <v>88203</v>
      </c>
      <c r="B1291" t="s">
        <v>1436</v>
      </c>
      <c r="C1291" t="str">
        <f t="shared" si="40"/>
        <v>西安石油</v>
      </c>
      <c r="D1291" t="str">
        <f t="shared" si="41"/>
        <v>03</v>
      </c>
      <c r="E1291" t="s">
        <v>363</v>
      </c>
      <c r="F1291">
        <v>196</v>
      </c>
      <c r="G1291">
        <v>99</v>
      </c>
      <c r="H1291">
        <v>63</v>
      </c>
      <c r="I1291">
        <v>61</v>
      </c>
      <c r="J1291">
        <v>61</v>
      </c>
      <c r="K1291">
        <v>55</v>
      </c>
      <c r="L1291">
        <v>0</v>
      </c>
      <c r="M1291">
        <v>2020</v>
      </c>
      <c r="N1291">
        <f>VLOOKUP(E1291, '2020D'!$A$2:$G$395, 2, FALSE)</f>
        <v>222</v>
      </c>
      <c r="O1291">
        <f>VLOOKUP(E1291, '2020D'!$A$2:$G$355, 3, FALSE)</f>
        <v>30103</v>
      </c>
      <c r="P1291">
        <f>_2020[[#This Row],[最低排名]]-_2020[[#This Row],[同分人数]]+1</f>
        <v>29882</v>
      </c>
      <c r="Q1291">
        <f>IF(O1291&gt;=开始!$B$6, 1, 0)</f>
        <v>1</v>
      </c>
      <c r="R1291">
        <f>_2020[[#This Row],[最低排名]]-开始!$B$6</f>
        <v>30103</v>
      </c>
    </row>
    <row r="1292" spans="1:18">
      <c r="A1292">
        <v>88204</v>
      </c>
      <c r="B1292" t="s">
        <v>1437</v>
      </c>
      <c r="C1292" t="str">
        <f t="shared" si="40"/>
        <v>西安石油</v>
      </c>
      <c r="D1292" t="str">
        <f t="shared" si="41"/>
        <v>04</v>
      </c>
      <c r="E1292" t="s">
        <v>485</v>
      </c>
      <c r="F1292">
        <v>192</v>
      </c>
      <c r="G1292">
        <v>102</v>
      </c>
      <c r="H1292">
        <v>106</v>
      </c>
      <c r="I1292">
        <v>58</v>
      </c>
      <c r="J1292">
        <v>46</v>
      </c>
      <c r="K1292">
        <v>43</v>
      </c>
      <c r="L1292">
        <v>0</v>
      </c>
      <c r="M1292">
        <v>2020</v>
      </c>
      <c r="N1292">
        <f>VLOOKUP(E1292, '2020D'!$A$2:$G$395, 2, FALSE)</f>
        <v>181</v>
      </c>
      <c r="O1292">
        <f>VLOOKUP(E1292, '2020D'!$A$2:$G$355, 3, FALSE)</f>
        <v>28220</v>
      </c>
      <c r="P1292">
        <f>_2020[[#This Row],[最低排名]]-_2020[[#This Row],[同分人数]]+1</f>
        <v>28040</v>
      </c>
      <c r="Q1292">
        <f>IF(O1292&gt;=开始!$B$6, 1, 0)</f>
        <v>1</v>
      </c>
      <c r="R1292">
        <f>_2020[[#This Row],[最低排名]]-开始!$B$6</f>
        <v>28220</v>
      </c>
    </row>
    <row r="1293" spans="1:18">
      <c r="A1293">
        <v>88301</v>
      </c>
      <c r="B1293" t="s">
        <v>1438</v>
      </c>
      <c r="C1293" t="str">
        <f t="shared" si="40"/>
        <v>陕西科大</v>
      </c>
      <c r="D1293" t="str">
        <f t="shared" si="41"/>
        <v>01</v>
      </c>
      <c r="E1293" t="s">
        <v>485</v>
      </c>
      <c r="F1293">
        <v>165</v>
      </c>
      <c r="G1293">
        <v>96</v>
      </c>
      <c r="H1293">
        <v>112</v>
      </c>
      <c r="I1293">
        <v>61</v>
      </c>
      <c r="J1293">
        <v>58</v>
      </c>
      <c r="K1293">
        <v>49</v>
      </c>
      <c r="L1293">
        <v>0</v>
      </c>
      <c r="M1293">
        <v>2020</v>
      </c>
      <c r="N1293">
        <f>VLOOKUP(E1293, '2020D'!$A$2:$G$395, 2, FALSE)</f>
        <v>181</v>
      </c>
      <c r="O1293">
        <f>VLOOKUP(E1293, '2020D'!$A$2:$G$355, 3, FALSE)</f>
        <v>28220</v>
      </c>
      <c r="P1293">
        <f>_2020[[#This Row],[最低排名]]-_2020[[#This Row],[同分人数]]+1</f>
        <v>28040</v>
      </c>
      <c r="Q1293">
        <f>IF(O1293&gt;=开始!$B$6, 1, 0)</f>
        <v>1</v>
      </c>
      <c r="R1293">
        <f>_2020[[#This Row],[最低排名]]-开始!$B$6</f>
        <v>28220</v>
      </c>
    </row>
    <row r="1294" spans="1:18">
      <c r="A1294">
        <v>88302</v>
      </c>
      <c r="B1294" t="s">
        <v>1439</v>
      </c>
      <c r="C1294" t="str">
        <f t="shared" si="40"/>
        <v>陕西科大</v>
      </c>
      <c r="D1294" t="str">
        <f t="shared" si="41"/>
        <v>02</v>
      </c>
      <c r="E1294" t="s">
        <v>383</v>
      </c>
      <c r="F1294">
        <v>184</v>
      </c>
      <c r="G1294">
        <v>98</v>
      </c>
      <c r="H1294">
        <v>98</v>
      </c>
      <c r="I1294">
        <v>49</v>
      </c>
      <c r="J1294">
        <v>46</v>
      </c>
      <c r="K1294">
        <v>46</v>
      </c>
      <c r="L1294">
        <v>0</v>
      </c>
      <c r="M1294">
        <v>2020</v>
      </c>
      <c r="N1294">
        <f>VLOOKUP(E1294, '2020D'!$A$2:$G$395, 2, FALSE)</f>
        <v>185</v>
      </c>
      <c r="O1294">
        <f>VLOOKUP(E1294, '2020D'!$A$2:$G$355, 3, FALSE)</f>
        <v>32523</v>
      </c>
      <c r="P1294">
        <f>_2020[[#This Row],[最低排名]]-_2020[[#This Row],[同分人数]]+1</f>
        <v>32339</v>
      </c>
      <c r="Q1294">
        <f>IF(O1294&gt;=开始!$B$6, 1, 0)</f>
        <v>1</v>
      </c>
      <c r="R1294">
        <f>_2020[[#This Row],[最低排名]]-开始!$B$6</f>
        <v>32523</v>
      </c>
    </row>
    <row r="1295" spans="1:18">
      <c r="A1295">
        <v>88303</v>
      </c>
      <c r="B1295" t="s">
        <v>1617</v>
      </c>
      <c r="C1295" t="str">
        <f t="shared" si="40"/>
        <v>陕西科大</v>
      </c>
      <c r="D1295" t="str">
        <f t="shared" si="41"/>
        <v>03</v>
      </c>
      <c r="E1295" t="s">
        <v>387</v>
      </c>
      <c r="F1295">
        <v>211</v>
      </c>
      <c r="G1295">
        <v>112</v>
      </c>
      <c r="H1295">
        <v>85</v>
      </c>
      <c r="I1295">
        <v>52</v>
      </c>
      <c r="J1295">
        <v>52</v>
      </c>
      <c r="K1295">
        <v>46</v>
      </c>
      <c r="L1295">
        <v>0</v>
      </c>
      <c r="M1295">
        <v>2020</v>
      </c>
      <c r="N1295">
        <f>VLOOKUP(E1295, '2020D'!$A$2:$G$395, 2, FALSE)</f>
        <v>204</v>
      </c>
      <c r="O1295">
        <f>VLOOKUP(E1295, '2020D'!$A$2:$G$355, 3, FALSE)</f>
        <v>28039</v>
      </c>
      <c r="P1295">
        <f>_2020[[#This Row],[最低排名]]-_2020[[#This Row],[同分人数]]+1</f>
        <v>27836</v>
      </c>
      <c r="Q1295">
        <f>IF(O1295&gt;=开始!$B$6, 1, 0)</f>
        <v>1</v>
      </c>
      <c r="R1295">
        <f>_2020[[#This Row],[最低排名]]-开始!$B$6</f>
        <v>28039</v>
      </c>
    </row>
    <row r="1296" spans="1:18">
      <c r="A1296">
        <v>88304</v>
      </c>
      <c r="B1296" t="s">
        <v>1618</v>
      </c>
      <c r="C1296" t="str">
        <f t="shared" si="40"/>
        <v>陕西科大</v>
      </c>
      <c r="D1296" t="str">
        <f t="shared" si="41"/>
        <v>04</v>
      </c>
      <c r="E1296" t="s">
        <v>209</v>
      </c>
      <c r="F1296">
        <v>162</v>
      </c>
      <c r="G1296">
        <v>82</v>
      </c>
      <c r="H1296">
        <v>97</v>
      </c>
      <c r="I1296">
        <v>52</v>
      </c>
      <c r="J1296">
        <v>52</v>
      </c>
      <c r="K1296">
        <v>52</v>
      </c>
      <c r="L1296">
        <v>0</v>
      </c>
      <c r="M1296">
        <v>2020</v>
      </c>
      <c r="N1296">
        <f>VLOOKUP(E1296, '2020D'!$A$2:$G$395, 2, FALSE)</f>
        <v>163</v>
      </c>
      <c r="O1296">
        <f>VLOOKUP(E1296, '2020D'!$A$2:$G$355, 3, FALSE)</f>
        <v>33931</v>
      </c>
      <c r="P1296">
        <f>_2020[[#This Row],[最低排名]]-_2020[[#This Row],[同分人数]]+1</f>
        <v>33769</v>
      </c>
      <c r="Q1296">
        <f>IF(O1296&gt;=开始!$B$6, 1, 0)</f>
        <v>1</v>
      </c>
      <c r="R1296">
        <f>_2020[[#This Row],[最低排名]]-开始!$B$6</f>
        <v>33931</v>
      </c>
    </row>
    <row r="1297" spans="1:18">
      <c r="A1297">
        <v>88401</v>
      </c>
      <c r="B1297" t="s">
        <v>1440</v>
      </c>
      <c r="C1297" t="str">
        <f t="shared" si="40"/>
        <v>陕西理工</v>
      </c>
      <c r="D1297" t="str">
        <f t="shared" si="41"/>
        <v>01</v>
      </c>
      <c r="E1297" t="s">
        <v>363</v>
      </c>
      <c r="F1297">
        <v>200</v>
      </c>
      <c r="G1297">
        <v>110</v>
      </c>
      <c r="H1297">
        <v>80</v>
      </c>
      <c r="I1297">
        <v>58</v>
      </c>
      <c r="J1297">
        <v>49</v>
      </c>
      <c r="K1297">
        <v>49</v>
      </c>
      <c r="L1297">
        <v>0</v>
      </c>
      <c r="M1297">
        <v>2020</v>
      </c>
      <c r="N1297">
        <f>VLOOKUP(E1297, '2020D'!$A$2:$G$395, 2, FALSE)</f>
        <v>222</v>
      </c>
      <c r="O1297">
        <f>VLOOKUP(E1297, '2020D'!$A$2:$G$355, 3, FALSE)</f>
        <v>30103</v>
      </c>
      <c r="P1297">
        <f>_2020[[#This Row],[最低排名]]-_2020[[#This Row],[同分人数]]+1</f>
        <v>29882</v>
      </c>
      <c r="Q1297">
        <f>IF(O1297&gt;=开始!$B$6, 1, 0)</f>
        <v>1</v>
      </c>
      <c r="R1297">
        <f>_2020[[#This Row],[最低排名]]-开始!$B$6</f>
        <v>30103</v>
      </c>
    </row>
    <row r="1298" spans="1:18">
      <c r="A1298">
        <v>88402</v>
      </c>
      <c r="B1298" t="s">
        <v>1441</v>
      </c>
      <c r="C1298" t="str">
        <f t="shared" si="40"/>
        <v>陕西理工</v>
      </c>
      <c r="D1298" t="str">
        <f t="shared" si="41"/>
        <v>02</v>
      </c>
      <c r="E1298" t="s">
        <v>232</v>
      </c>
      <c r="F1298">
        <v>178</v>
      </c>
      <c r="G1298">
        <v>94</v>
      </c>
      <c r="H1298">
        <v>86</v>
      </c>
      <c r="I1298">
        <v>70</v>
      </c>
      <c r="J1298">
        <v>58</v>
      </c>
      <c r="K1298">
        <v>46</v>
      </c>
      <c r="L1298">
        <v>0</v>
      </c>
      <c r="M1298">
        <v>2020</v>
      </c>
      <c r="N1298">
        <f>VLOOKUP(E1298, '2020D'!$A$2:$G$395, 2, FALSE)</f>
        <v>199</v>
      </c>
      <c r="O1298">
        <f>VLOOKUP(E1298, '2020D'!$A$2:$G$355, 3, FALSE)</f>
        <v>29664</v>
      </c>
      <c r="P1298">
        <f>_2020[[#This Row],[最低排名]]-_2020[[#This Row],[同分人数]]+1</f>
        <v>29466</v>
      </c>
      <c r="Q1298">
        <f>IF(O1298&gt;=开始!$B$6, 1, 0)</f>
        <v>1</v>
      </c>
      <c r="R1298">
        <f>_2020[[#This Row],[最低排名]]-开始!$B$6</f>
        <v>29664</v>
      </c>
    </row>
    <row r="1299" spans="1:18">
      <c r="A1299">
        <v>88501</v>
      </c>
      <c r="B1299" t="s">
        <v>1442</v>
      </c>
      <c r="C1299" t="str">
        <f t="shared" si="40"/>
        <v>宝鸡文理</v>
      </c>
      <c r="D1299" t="str">
        <f t="shared" si="41"/>
        <v>01</v>
      </c>
      <c r="E1299" t="s">
        <v>203</v>
      </c>
      <c r="F1299">
        <v>183</v>
      </c>
      <c r="G1299">
        <v>98</v>
      </c>
      <c r="H1299">
        <v>85</v>
      </c>
      <c r="I1299">
        <v>58</v>
      </c>
      <c r="J1299">
        <v>55</v>
      </c>
      <c r="K1299">
        <v>49</v>
      </c>
      <c r="L1299">
        <v>0</v>
      </c>
      <c r="M1299">
        <v>2020</v>
      </c>
      <c r="N1299">
        <f>VLOOKUP(E1299, '2020D'!$A$2:$G$395, 2, FALSE)</f>
        <v>173</v>
      </c>
      <c r="O1299">
        <f>VLOOKUP(E1299, '2020D'!$A$2:$G$355, 3, FALSE)</f>
        <v>31248</v>
      </c>
      <c r="P1299">
        <f>_2020[[#This Row],[最低排名]]-_2020[[#This Row],[同分人数]]+1</f>
        <v>31076</v>
      </c>
      <c r="Q1299">
        <f>IF(O1299&gt;=开始!$B$6, 1, 0)</f>
        <v>1</v>
      </c>
      <c r="R1299">
        <f>_2020[[#This Row],[最低排名]]-开始!$B$6</f>
        <v>31248</v>
      </c>
    </row>
    <row r="1300" spans="1:18">
      <c r="A1300">
        <v>88502</v>
      </c>
      <c r="B1300" t="s">
        <v>1619</v>
      </c>
      <c r="C1300" t="str">
        <f t="shared" si="40"/>
        <v>宝鸡文理</v>
      </c>
      <c r="D1300" t="str">
        <f t="shared" si="41"/>
        <v>02</v>
      </c>
      <c r="E1300" t="s">
        <v>52</v>
      </c>
      <c r="F1300">
        <v>205</v>
      </c>
      <c r="G1300">
        <v>107</v>
      </c>
      <c r="H1300">
        <v>69</v>
      </c>
      <c r="I1300">
        <v>55</v>
      </c>
      <c r="J1300">
        <v>52</v>
      </c>
      <c r="K1300">
        <v>43</v>
      </c>
      <c r="L1300">
        <v>0</v>
      </c>
      <c r="M1300">
        <v>2020</v>
      </c>
      <c r="N1300">
        <f>VLOOKUP(E1300, '2020D'!$A$2:$G$395, 2, FALSE)</f>
        <v>184</v>
      </c>
      <c r="O1300">
        <f>VLOOKUP(E1300, '2020D'!$A$2:$G$355, 3, FALSE)</f>
        <v>32338</v>
      </c>
      <c r="P1300">
        <f>_2020[[#This Row],[最低排名]]-_2020[[#This Row],[同分人数]]+1</f>
        <v>32155</v>
      </c>
      <c r="Q1300">
        <f>IF(O1300&gt;=开始!$B$6, 1, 0)</f>
        <v>1</v>
      </c>
      <c r="R1300">
        <f>_2020[[#This Row],[最低排名]]-开始!$B$6</f>
        <v>32338</v>
      </c>
    </row>
    <row r="1301" spans="1:18">
      <c r="A1301">
        <v>88503</v>
      </c>
      <c r="B1301" t="s">
        <v>1868</v>
      </c>
      <c r="C1301" t="str">
        <f t="shared" si="40"/>
        <v>宝鸡文理</v>
      </c>
      <c r="D1301" t="str">
        <f t="shared" si="41"/>
        <v>03</v>
      </c>
      <c r="E1301" t="s">
        <v>1629</v>
      </c>
      <c r="M1301">
        <v>2020</v>
      </c>
      <c r="N1301" t="e">
        <f>VLOOKUP(E1301, '2020D'!$A$2:$G$395, 2, FALSE)</f>
        <v>#N/A</v>
      </c>
      <c r="O1301" t="e">
        <f>VLOOKUP(E1301, '2020D'!$A$2:$G$355, 3, FALSE)</f>
        <v>#N/A</v>
      </c>
      <c r="P1301" t="e">
        <f>_2020[[#This Row],[最低排名]]-_2020[[#This Row],[同分人数]]+1</f>
        <v>#N/A</v>
      </c>
      <c r="Q1301" t="e">
        <f>IF(O1301&gt;=开始!$B$6, 1, 0)</f>
        <v>#N/A</v>
      </c>
      <c r="R1301" t="e">
        <f>_2020[[#This Row],[最低排名]]-开始!$B$6</f>
        <v>#N/A</v>
      </c>
    </row>
    <row r="1302" spans="1:18">
      <c r="A1302">
        <v>88601</v>
      </c>
      <c r="B1302" t="s">
        <v>1443</v>
      </c>
      <c r="C1302" t="str">
        <f t="shared" si="40"/>
        <v>渭南师范</v>
      </c>
      <c r="D1302" t="str">
        <f t="shared" si="41"/>
        <v>01</v>
      </c>
      <c r="E1302" t="s">
        <v>412</v>
      </c>
      <c r="F1302">
        <v>195</v>
      </c>
      <c r="G1302">
        <v>107</v>
      </c>
      <c r="H1302">
        <v>69</v>
      </c>
      <c r="I1302">
        <v>52</v>
      </c>
      <c r="J1302">
        <v>52</v>
      </c>
      <c r="K1302">
        <v>49</v>
      </c>
      <c r="L1302">
        <v>0</v>
      </c>
      <c r="M1302">
        <v>2020</v>
      </c>
      <c r="N1302">
        <f>VLOOKUP(E1302, '2020D'!$A$2:$G$395, 2, FALSE)</f>
        <v>155</v>
      </c>
      <c r="O1302">
        <f>VLOOKUP(E1302, '2020D'!$A$2:$G$355, 3, FALSE)</f>
        <v>33593</v>
      </c>
      <c r="P1302">
        <f>_2020[[#This Row],[最低排名]]-_2020[[#This Row],[同分人数]]+1</f>
        <v>33439</v>
      </c>
      <c r="Q1302">
        <f>IF(O1302&gt;=开始!$B$6, 1, 0)</f>
        <v>1</v>
      </c>
      <c r="R1302">
        <f>_2020[[#This Row],[最低排名]]-开始!$B$6</f>
        <v>33593</v>
      </c>
    </row>
    <row r="1303" spans="1:18">
      <c r="A1303">
        <v>88701</v>
      </c>
      <c r="B1303" t="s">
        <v>1444</v>
      </c>
      <c r="C1303" t="str">
        <f t="shared" si="40"/>
        <v>西安外大</v>
      </c>
      <c r="D1303" t="str">
        <f t="shared" si="41"/>
        <v>01</v>
      </c>
      <c r="E1303" t="s">
        <v>300</v>
      </c>
      <c r="F1303">
        <v>194</v>
      </c>
      <c r="G1303">
        <v>98</v>
      </c>
      <c r="H1303">
        <v>125</v>
      </c>
      <c r="I1303">
        <v>61</v>
      </c>
      <c r="J1303">
        <v>61</v>
      </c>
      <c r="K1303">
        <v>55</v>
      </c>
      <c r="L1303">
        <v>0</v>
      </c>
      <c r="M1303">
        <v>2020</v>
      </c>
      <c r="N1303">
        <f>VLOOKUP(E1303, '2020D'!$A$2:$G$395, 2, FALSE)</f>
        <v>214</v>
      </c>
      <c r="O1303">
        <f>VLOOKUP(E1303, '2020D'!$A$2:$G$355, 3, FALSE)</f>
        <v>16514</v>
      </c>
      <c r="P1303">
        <f>_2020[[#This Row],[最低排名]]-_2020[[#This Row],[同分人数]]+1</f>
        <v>16301</v>
      </c>
      <c r="Q1303">
        <f>IF(O1303&gt;=开始!$B$6, 1, 0)</f>
        <v>1</v>
      </c>
      <c r="R1303">
        <f>_2020[[#This Row],[最低排名]]-开始!$B$6</f>
        <v>16514</v>
      </c>
    </row>
    <row r="1304" spans="1:18">
      <c r="A1304">
        <v>88801</v>
      </c>
      <c r="B1304" t="s">
        <v>1445</v>
      </c>
      <c r="C1304" t="str">
        <f t="shared" si="40"/>
        <v>西北政法</v>
      </c>
      <c r="D1304" t="str">
        <f t="shared" si="41"/>
        <v>01</v>
      </c>
      <c r="E1304" t="s">
        <v>77</v>
      </c>
      <c r="F1304">
        <v>225</v>
      </c>
      <c r="G1304">
        <v>115</v>
      </c>
      <c r="H1304">
        <v>81</v>
      </c>
      <c r="I1304">
        <v>70</v>
      </c>
      <c r="J1304">
        <v>64</v>
      </c>
      <c r="K1304">
        <v>58</v>
      </c>
      <c r="L1304">
        <v>0</v>
      </c>
      <c r="M1304">
        <v>2020</v>
      </c>
      <c r="N1304">
        <f>VLOOKUP(E1304, '2020D'!$A$2:$G$395, 2, FALSE)</f>
        <v>228</v>
      </c>
      <c r="O1304">
        <f>VLOOKUP(E1304, '2020D'!$A$2:$G$355, 3, FALSE)</f>
        <v>16055</v>
      </c>
      <c r="P1304">
        <f>_2020[[#This Row],[最低排名]]-_2020[[#This Row],[同分人数]]+1</f>
        <v>15828</v>
      </c>
      <c r="Q1304">
        <f>IF(O1304&gt;=开始!$B$6, 1, 0)</f>
        <v>1</v>
      </c>
      <c r="R1304">
        <f>_2020[[#This Row],[最低排名]]-开始!$B$6</f>
        <v>16055</v>
      </c>
    </row>
    <row r="1305" spans="1:18">
      <c r="A1305">
        <v>88901</v>
      </c>
      <c r="B1305" t="s">
        <v>1446</v>
      </c>
      <c r="C1305" t="str">
        <f t="shared" si="40"/>
        <v>西安培华</v>
      </c>
      <c r="D1305" t="str">
        <f t="shared" si="41"/>
        <v>01</v>
      </c>
      <c r="E1305" t="s">
        <v>1556</v>
      </c>
      <c r="F1305">
        <v>186</v>
      </c>
      <c r="G1305">
        <v>94</v>
      </c>
      <c r="H1305">
        <v>59</v>
      </c>
      <c r="I1305">
        <v>58</v>
      </c>
      <c r="J1305">
        <v>55</v>
      </c>
      <c r="K1305">
        <v>46</v>
      </c>
      <c r="L1305">
        <v>0</v>
      </c>
      <c r="M1305">
        <v>2020</v>
      </c>
      <c r="N1305">
        <f>VLOOKUP(E1305, '2020D'!$A$2:$G$395, 2, FALSE)</f>
        <v>165</v>
      </c>
      <c r="O1305">
        <f>VLOOKUP(E1305, '2020D'!$A$2:$G$355, 3, FALSE)</f>
        <v>35821</v>
      </c>
      <c r="P1305">
        <f>_2020[[#This Row],[最低排名]]-_2020[[#This Row],[同分人数]]+1</f>
        <v>35657</v>
      </c>
      <c r="Q1305">
        <f>IF(O1305&gt;=开始!$B$6, 1, 0)</f>
        <v>1</v>
      </c>
      <c r="R1305">
        <f>_2020[[#This Row],[最低排名]]-开始!$B$6</f>
        <v>35821</v>
      </c>
    </row>
    <row r="1306" spans="1:18">
      <c r="A1306">
        <v>88902</v>
      </c>
      <c r="B1306" t="s">
        <v>1447</v>
      </c>
      <c r="C1306" t="str">
        <f t="shared" si="40"/>
        <v>西安培华</v>
      </c>
      <c r="D1306" t="str">
        <f t="shared" si="41"/>
        <v>02</v>
      </c>
      <c r="E1306" t="s">
        <v>1556</v>
      </c>
      <c r="F1306">
        <v>185</v>
      </c>
      <c r="G1306">
        <v>93</v>
      </c>
      <c r="H1306">
        <v>78</v>
      </c>
      <c r="I1306">
        <v>49</v>
      </c>
      <c r="J1306">
        <v>46</v>
      </c>
      <c r="K1306">
        <v>46</v>
      </c>
      <c r="L1306">
        <v>0</v>
      </c>
      <c r="M1306">
        <v>2020</v>
      </c>
      <c r="N1306">
        <f>VLOOKUP(E1306, '2020D'!$A$2:$G$395, 2, FALSE)</f>
        <v>165</v>
      </c>
      <c r="O1306">
        <f>VLOOKUP(E1306, '2020D'!$A$2:$G$355, 3, FALSE)</f>
        <v>35821</v>
      </c>
      <c r="P1306">
        <f>_2020[[#This Row],[最低排名]]-_2020[[#This Row],[同分人数]]+1</f>
        <v>35657</v>
      </c>
      <c r="Q1306">
        <f>IF(O1306&gt;=开始!$B$6, 1, 0)</f>
        <v>1</v>
      </c>
      <c r="R1306">
        <f>_2020[[#This Row],[最低排名]]-开始!$B$6</f>
        <v>35821</v>
      </c>
    </row>
    <row r="1307" spans="1:18">
      <c r="A1307">
        <v>88903</v>
      </c>
      <c r="B1307" t="s">
        <v>1448</v>
      </c>
      <c r="C1307" t="str">
        <f t="shared" si="40"/>
        <v>西安培华</v>
      </c>
      <c r="D1307" t="str">
        <f t="shared" si="41"/>
        <v>03</v>
      </c>
      <c r="E1307" t="s">
        <v>320</v>
      </c>
      <c r="F1307">
        <v>177</v>
      </c>
      <c r="G1307">
        <v>97</v>
      </c>
      <c r="H1307">
        <v>80</v>
      </c>
      <c r="I1307">
        <v>58</v>
      </c>
      <c r="J1307">
        <v>52</v>
      </c>
      <c r="K1307">
        <v>43</v>
      </c>
      <c r="L1307">
        <v>0</v>
      </c>
      <c r="M1307">
        <v>2020</v>
      </c>
      <c r="N1307">
        <f>VLOOKUP(E1307, '2020D'!$A$2:$G$395, 2, FALSE)</f>
        <v>168</v>
      </c>
      <c r="O1307">
        <f>VLOOKUP(E1307, '2020D'!$A$2:$G$355, 3, FALSE)</f>
        <v>34767</v>
      </c>
      <c r="P1307">
        <f>_2020[[#This Row],[最低排名]]-_2020[[#This Row],[同分人数]]+1</f>
        <v>34600</v>
      </c>
      <c r="Q1307">
        <f>IF(O1307&gt;=开始!$B$6, 1, 0)</f>
        <v>1</v>
      </c>
      <c r="R1307">
        <f>_2020[[#This Row],[最低排名]]-开始!$B$6</f>
        <v>34767</v>
      </c>
    </row>
    <row r="1308" spans="1:18">
      <c r="A1308">
        <v>88904</v>
      </c>
      <c r="B1308" t="s">
        <v>1449</v>
      </c>
      <c r="C1308" t="str">
        <f t="shared" si="40"/>
        <v>西安培华</v>
      </c>
      <c r="D1308" t="str">
        <f t="shared" si="41"/>
        <v>04</v>
      </c>
      <c r="E1308" t="s">
        <v>1629</v>
      </c>
      <c r="M1308">
        <v>2020</v>
      </c>
      <c r="N1308" t="e">
        <f>VLOOKUP(E1308, '2020D'!$A$2:$G$395, 2, FALSE)</f>
        <v>#N/A</v>
      </c>
      <c r="O1308" t="e">
        <f>VLOOKUP(E1308, '2020D'!$A$2:$G$355, 3, FALSE)</f>
        <v>#N/A</v>
      </c>
      <c r="P1308" t="e">
        <f>_2020[[#This Row],[最低排名]]-_2020[[#This Row],[同分人数]]+1</f>
        <v>#N/A</v>
      </c>
      <c r="Q1308" t="e">
        <f>IF(O1308&gt;=开始!$B$6, 1, 0)</f>
        <v>#N/A</v>
      </c>
      <c r="R1308" t="e">
        <f>_2020[[#This Row],[最低排名]]-开始!$B$6</f>
        <v>#N/A</v>
      </c>
    </row>
    <row r="1309" spans="1:18">
      <c r="A1309">
        <v>88905</v>
      </c>
      <c r="B1309" t="s">
        <v>1450</v>
      </c>
      <c r="C1309" t="str">
        <f t="shared" si="40"/>
        <v>西安培华</v>
      </c>
      <c r="D1309" t="str">
        <f t="shared" si="41"/>
        <v>05</v>
      </c>
      <c r="E1309" t="s">
        <v>366</v>
      </c>
      <c r="F1309">
        <v>181</v>
      </c>
      <c r="G1309">
        <v>93</v>
      </c>
      <c r="H1309">
        <v>73</v>
      </c>
      <c r="I1309">
        <v>58</v>
      </c>
      <c r="J1309">
        <v>49</v>
      </c>
      <c r="K1309">
        <v>46</v>
      </c>
      <c r="L1309">
        <v>0</v>
      </c>
      <c r="M1309">
        <v>2020</v>
      </c>
      <c r="N1309">
        <f>VLOOKUP(E1309, '2020D'!$A$2:$G$395, 2, FALSE)</f>
        <v>171</v>
      </c>
      <c r="O1309">
        <f>VLOOKUP(E1309, '2020D'!$A$2:$G$355, 3, FALSE)</f>
        <v>35287</v>
      </c>
      <c r="P1309">
        <f>_2020[[#This Row],[最低排名]]-_2020[[#This Row],[同分人数]]+1</f>
        <v>35117</v>
      </c>
      <c r="Q1309">
        <f>IF(O1309&gt;=开始!$B$6, 1, 0)</f>
        <v>1</v>
      </c>
      <c r="R1309">
        <f>_2020[[#This Row],[最低排名]]-开始!$B$6</f>
        <v>35287</v>
      </c>
    </row>
    <row r="1310" spans="1:18">
      <c r="A1310">
        <v>88906</v>
      </c>
      <c r="B1310" t="s">
        <v>1869</v>
      </c>
      <c r="C1310" t="str">
        <f t="shared" si="40"/>
        <v>西安培华</v>
      </c>
      <c r="D1310" t="str">
        <f t="shared" si="41"/>
        <v>06</v>
      </c>
      <c r="E1310" t="s">
        <v>198</v>
      </c>
      <c r="F1310">
        <v>197</v>
      </c>
      <c r="G1310">
        <v>105</v>
      </c>
      <c r="H1310">
        <v>67</v>
      </c>
      <c r="I1310">
        <v>49</v>
      </c>
      <c r="J1310">
        <v>49</v>
      </c>
      <c r="K1310">
        <v>43</v>
      </c>
      <c r="L1310">
        <v>0</v>
      </c>
      <c r="M1310">
        <v>2020</v>
      </c>
      <c r="N1310">
        <f>VLOOKUP(E1310, '2020D'!$A$2:$G$395, 2, FALSE)</f>
        <v>198</v>
      </c>
      <c r="O1310">
        <f>VLOOKUP(E1310, '2020D'!$A$2:$G$355, 3, FALSE)</f>
        <v>35656</v>
      </c>
      <c r="P1310">
        <f>_2020[[#This Row],[最低排名]]-_2020[[#This Row],[同分人数]]+1</f>
        <v>35459</v>
      </c>
      <c r="Q1310">
        <f>IF(O1310&gt;=开始!$B$6, 1, 0)</f>
        <v>1</v>
      </c>
      <c r="R1310">
        <f>_2020[[#This Row],[最低排名]]-开始!$B$6</f>
        <v>35656</v>
      </c>
    </row>
    <row r="1311" spans="1:18">
      <c r="A1311">
        <v>89001</v>
      </c>
      <c r="B1311" t="s">
        <v>1451</v>
      </c>
      <c r="C1311" t="str">
        <f t="shared" si="40"/>
        <v>西安财大</v>
      </c>
      <c r="D1311" t="str">
        <f t="shared" si="41"/>
        <v>01</v>
      </c>
      <c r="E1311" t="s">
        <v>560</v>
      </c>
      <c r="F1311">
        <v>197</v>
      </c>
      <c r="G1311">
        <v>103</v>
      </c>
      <c r="H1311">
        <v>72</v>
      </c>
      <c r="I1311">
        <v>64</v>
      </c>
      <c r="J1311">
        <v>58</v>
      </c>
      <c r="K1311">
        <v>58</v>
      </c>
      <c r="L1311">
        <v>0</v>
      </c>
      <c r="M1311">
        <v>2020</v>
      </c>
      <c r="N1311">
        <f>VLOOKUP(E1311, '2020D'!$A$2:$G$395, 2, FALSE)</f>
        <v>217</v>
      </c>
      <c r="O1311">
        <f>VLOOKUP(E1311, '2020D'!$A$2:$G$355, 3, FALSE)</f>
        <v>27408</v>
      </c>
      <c r="P1311">
        <f>_2020[[#This Row],[最低排名]]-_2020[[#This Row],[同分人数]]+1</f>
        <v>27192</v>
      </c>
      <c r="Q1311">
        <f>IF(O1311&gt;=开始!$B$6, 1, 0)</f>
        <v>1</v>
      </c>
      <c r="R1311">
        <f>_2020[[#This Row],[最低排名]]-开始!$B$6</f>
        <v>27408</v>
      </c>
    </row>
    <row r="1312" spans="1:18">
      <c r="A1312">
        <v>89101</v>
      </c>
      <c r="B1312" t="s">
        <v>1452</v>
      </c>
      <c r="C1312" t="str">
        <f t="shared" si="40"/>
        <v>西安邮电</v>
      </c>
      <c r="D1312" t="str">
        <f t="shared" si="41"/>
        <v>01</v>
      </c>
      <c r="E1312" t="s">
        <v>141</v>
      </c>
      <c r="F1312">
        <v>196</v>
      </c>
      <c r="G1312">
        <v>98</v>
      </c>
      <c r="H1312">
        <v>94</v>
      </c>
      <c r="I1312">
        <v>64</v>
      </c>
      <c r="J1312">
        <v>61</v>
      </c>
      <c r="K1312">
        <v>55</v>
      </c>
      <c r="L1312">
        <v>0</v>
      </c>
      <c r="M1312">
        <v>2020</v>
      </c>
      <c r="N1312">
        <f>VLOOKUP(E1312, '2020D'!$A$2:$G$395, 2, FALSE)</f>
        <v>255</v>
      </c>
      <c r="O1312">
        <f>VLOOKUP(E1312, '2020D'!$A$2:$G$355, 3, FALSE)</f>
        <v>22810</v>
      </c>
      <c r="P1312">
        <f>_2020[[#This Row],[最低排名]]-_2020[[#This Row],[同分人数]]+1</f>
        <v>22556</v>
      </c>
      <c r="Q1312">
        <f>IF(O1312&gt;=开始!$B$6, 1, 0)</f>
        <v>1</v>
      </c>
      <c r="R1312">
        <f>_2020[[#This Row],[最低排名]]-开始!$B$6</f>
        <v>22810</v>
      </c>
    </row>
    <row r="1313" spans="1:18">
      <c r="A1313">
        <v>89102</v>
      </c>
      <c r="B1313" t="s">
        <v>1453</v>
      </c>
      <c r="C1313" t="str">
        <f t="shared" si="40"/>
        <v>西安邮电</v>
      </c>
      <c r="D1313" t="str">
        <f t="shared" si="41"/>
        <v>02</v>
      </c>
      <c r="E1313" t="s">
        <v>187</v>
      </c>
      <c r="F1313">
        <v>177</v>
      </c>
      <c r="G1313">
        <v>103</v>
      </c>
      <c r="H1313">
        <v>100</v>
      </c>
      <c r="I1313">
        <v>67</v>
      </c>
      <c r="J1313">
        <v>52</v>
      </c>
      <c r="K1313">
        <v>52</v>
      </c>
      <c r="L1313">
        <v>0</v>
      </c>
      <c r="M1313">
        <v>2020</v>
      </c>
      <c r="N1313">
        <f>VLOOKUP(E1313, '2020D'!$A$2:$G$395, 2, FALSE)</f>
        <v>217</v>
      </c>
      <c r="O1313">
        <f>VLOOKUP(E1313, '2020D'!$A$2:$G$355, 3, FALSE)</f>
        <v>27625</v>
      </c>
      <c r="P1313">
        <f>_2020[[#This Row],[最低排名]]-_2020[[#This Row],[同分人数]]+1</f>
        <v>27409</v>
      </c>
      <c r="Q1313">
        <f>IF(O1313&gt;=开始!$B$6, 1, 0)</f>
        <v>1</v>
      </c>
      <c r="R1313">
        <f>_2020[[#This Row],[最低排名]]-开始!$B$6</f>
        <v>27625</v>
      </c>
    </row>
    <row r="1314" spans="1:18">
      <c r="A1314">
        <v>89201</v>
      </c>
      <c r="B1314" t="s">
        <v>1454</v>
      </c>
      <c r="C1314" t="str">
        <f t="shared" si="40"/>
        <v>西安思源</v>
      </c>
      <c r="D1314" t="str">
        <f t="shared" si="41"/>
        <v>01</v>
      </c>
      <c r="E1314" t="s">
        <v>1629</v>
      </c>
      <c r="M1314">
        <v>2020</v>
      </c>
      <c r="N1314" t="e">
        <f>VLOOKUP(E1314, '2020D'!$A$2:$G$395, 2, FALSE)</f>
        <v>#N/A</v>
      </c>
      <c r="O1314" t="e">
        <f>VLOOKUP(E1314, '2020D'!$A$2:$G$355, 3, FALSE)</f>
        <v>#N/A</v>
      </c>
      <c r="P1314" t="e">
        <f>_2020[[#This Row],[最低排名]]-_2020[[#This Row],[同分人数]]+1</f>
        <v>#N/A</v>
      </c>
      <c r="Q1314" t="e">
        <f>IF(O1314&gt;=开始!$B$6, 1, 0)</f>
        <v>#N/A</v>
      </c>
      <c r="R1314" t="e">
        <f>_2020[[#This Row],[最低排名]]-开始!$B$6</f>
        <v>#N/A</v>
      </c>
    </row>
    <row r="1315" spans="1:18">
      <c r="A1315">
        <v>89202</v>
      </c>
      <c r="B1315" t="s">
        <v>1455</v>
      </c>
      <c r="C1315" t="str">
        <f t="shared" si="40"/>
        <v>西安思源</v>
      </c>
      <c r="D1315" t="str">
        <f t="shared" si="41"/>
        <v>02</v>
      </c>
      <c r="E1315" t="s">
        <v>1533</v>
      </c>
      <c r="F1315">
        <v>192</v>
      </c>
      <c r="G1315">
        <v>102</v>
      </c>
      <c r="H1315">
        <v>66</v>
      </c>
      <c r="I1315">
        <v>52</v>
      </c>
      <c r="J1315">
        <v>46</v>
      </c>
      <c r="K1315">
        <v>46</v>
      </c>
      <c r="L1315">
        <v>0</v>
      </c>
      <c r="M1315">
        <v>2020</v>
      </c>
      <c r="N1315">
        <f>VLOOKUP(E1315, '2020D'!$A$2:$G$395, 2, FALSE)</f>
        <v>150</v>
      </c>
      <c r="O1315">
        <f>VLOOKUP(E1315, '2020D'!$A$2:$G$355, 3, FALSE)</f>
        <v>36155</v>
      </c>
      <c r="P1315">
        <f>_2020[[#This Row],[最低排名]]-_2020[[#This Row],[同分人数]]+1</f>
        <v>36006</v>
      </c>
      <c r="Q1315">
        <f>IF(O1315&gt;=开始!$B$6, 1, 0)</f>
        <v>1</v>
      </c>
      <c r="R1315">
        <f>_2020[[#This Row],[最低排名]]-开始!$B$6</f>
        <v>36155</v>
      </c>
    </row>
    <row r="1316" spans="1:18">
      <c r="A1316">
        <v>89301</v>
      </c>
      <c r="B1316" t="s">
        <v>1456</v>
      </c>
      <c r="C1316" t="str">
        <f t="shared" si="40"/>
        <v>西交城市</v>
      </c>
      <c r="D1316" t="str">
        <f t="shared" si="41"/>
        <v>01</v>
      </c>
      <c r="E1316" t="s">
        <v>1629</v>
      </c>
      <c r="M1316">
        <v>2020</v>
      </c>
      <c r="N1316" t="e">
        <f>VLOOKUP(E1316, '2020D'!$A$2:$G$395, 2, FALSE)</f>
        <v>#N/A</v>
      </c>
      <c r="O1316" t="e">
        <f>VLOOKUP(E1316, '2020D'!$A$2:$G$355, 3, FALSE)</f>
        <v>#N/A</v>
      </c>
      <c r="P1316" t="e">
        <f>_2020[[#This Row],[最低排名]]-_2020[[#This Row],[同分人数]]+1</f>
        <v>#N/A</v>
      </c>
      <c r="Q1316" t="e">
        <f>IF(O1316&gt;=开始!$B$6, 1, 0)</f>
        <v>#N/A</v>
      </c>
      <c r="R1316" t="e">
        <f>_2020[[#This Row],[最低排名]]-开始!$B$6</f>
        <v>#N/A</v>
      </c>
    </row>
    <row r="1317" spans="1:18">
      <c r="A1317">
        <v>89401</v>
      </c>
      <c r="B1317" t="s">
        <v>1720</v>
      </c>
      <c r="C1317" t="str">
        <f t="shared" si="40"/>
        <v>西建华清</v>
      </c>
      <c r="D1317" t="str">
        <f t="shared" si="41"/>
        <v>01</v>
      </c>
      <c r="E1317" t="s">
        <v>1629</v>
      </c>
      <c r="M1317">
        <v>2020</v>
      </c>
      <c r="N1317" t="e">
        <f>VLOOKUP(E1317, '2020D'!$A$2:$G$395, 2, FALSE)</f>
        <v>#N/A</v>
      </c>
      <c r="O1317" t="e">
        <f>VLOOKUP(E1317, '2020D'!$A$2:$G$355, 3, FALSE)</f>
        <v>#N/A</v>
      </c>
      <c r="P1317" t="e">
        <f>_2020[[#This Row],[最低排名]]-_2020[[#This Row],[同分人数]]+1</f>
        <v>#N/A</v>
      </c>
      <c r="Q1317" t="e">
        <f>IF(O1317&gt;=开始!$B$6, 1, 0)</f>
        <v>#N/A</v>
      </c>
      <c r="R1317" t="e">
        <f>_2020[[#This Row],[最低排名]]-开始!$B$6</f>
        <v>#N/A</v>
      </c>
    </row>
    <row r="1318" spans="1:18">
      <c r="A1318">
        <v>89501</v>
      </c>
      <c r="B1318" t="s">
        <v>1721</v>
      </c>
      <c r="C1318" t="str">
        <f t="shared" si="40"/>
        <v>西财行知</v>
      </c>
      <c r="D1318" t="str">
        <f t="shared" si="41"/>
        <v>01</v>
      </c>
      <c r="E1318" t="s">
        <v>1556</v>
      </c>
      <c r="F1318">
        <v>180</v>
      </c>
      <c r="G1318">
        <v>94</v>
      </c>
      <c r="H1318">
        <v>86</v>
      </c>
      <c r="I1318">
        <v>52</v>
      </c>
      <c r="J1318">
        <v>43</v>
      </c>
      <c r="K1318">
        <v>43</v>
      </c>
      <c r="L1318">
        <v>0</v>
      </c>
      <c r="M1318">
        <v>2020</v>
      </c>
      <c r="N1318">
        <f>VLOOKUP(E1318, '2020D'!$A$2:$G$395, 2, FALSE)</f>
        <v>165</v>
      </c>
      <c r="O1318">
        <f>VLOOKUP(E1318, '2020D'!$A$2:$G$355, 3, FALSE)</f>
        <v>35821</v>
      </c>
      <c r="P1318">
        <f>_2020[[#This Row],[最低排名]]-_2020[[#This Row],[同分人数]]+1</f>
        <v>35657</v>
      </c>
      <c r="Q1318">
        <f>IF(O1318&gt;=开始!$B$6, 1, 0)</f>
        <v>1</v>
      </c>
      <c r="R1318">
        <f>_2020[[#This Row],[最低排名]]-开始!$B$6</f>
        <v>35821</v>
      </c>
    </row>
    <row r="1319" spans="1:18">
      <c r="A1319">
        <v>89601</v>
      </c>
      <c r="B1319" t="s">
        <v>1457</v>
      </c>
      <c r="C1319" t="str">
        <f t="shared" si="40"/>
        <v>延安大学</v>
      </c>
      <c r="D1319" t="str">
        <f t="shared" si="41"/>
        <v>01</v>
      </c>
      <c r="E1319" t="s">
        <v>383</v>
      </c>
      <c r="F1319">
        <v>175</v>
      </c>
      <c r="G1319">
        <v>100</v>
      </c>
      <c r="H1319">
        <v>92</v>
      </c>
      <c r="I1319">
        <v>58</v>
      </c>
      <c r="J1319">
        <v>52</v>
      </c>
      <c r="K1319">
        <v>46</v>
      </c>
      <c r="L1319">
        <v>0</v>
      </c>
      <c r="M1319">
        <v>2020</v>
      </c>
      <c r="N1319">
        <f>VLOOKUP(E1319, '2020D'!$A$2:$G$395, 2, FALSE)</f>
        <v>185</v>
      </c>
      <c r="O1319">
        <f>VLOOKUP(E1319, '2020D'!$A$2:$G$355, 3, FALSE)</f>
        <v>32523</v>
      </c>
      <c r="P1319">
        <f>_2020[[#This Row],[最低排名]]-_2020[[#This Row],[同分人数]]+1</f>
        <v>32339</v>
      </c>
      <c r="Q1319">
        <f>IF(O1319&gt;=开始!$B$6, 1, 0)</f>
        <v>1</v>
      </c>
      <c r="R1319">
        <f>_2020[[#This Row],[最低排名]]-开始!$B$6</f>
        <v>32523</v>
      </c>
    </row>
    <row r="1320" spans="1:18">
      <c r="A1320">
        <v>91101</v>
      </c>
      <c r="B1320" t="s">
        <v>1459</v>
      </c>
      <c r="C1320" t="str">
        <f t="shared" si="40"/>
        <v>西北民族</v>
      </c>
      <c r="D1320" t="str">
        <f t="shared" si="41"/>
        <v>01</v>
      </c>
      <c r="E1320" t="s">
        <v>383</v>
      </c>
      <c r="F1320">
        <v>168</v>
      </c>
      <c r="G1320">
        <v>93</v>
      </c>
      <c r="H1320">
        <v>105</v>
      </c>
      <c r="I1320">
        <v>58</v>
      </c>
      <c r="J1320">
        <v>52</v>
      </c>
      <c r="K1320">
        <v>40</v>
      </c>
      <c r="L1320">
        <v>0</v>
      </c>
      <c r="M1320">
        <v>2020</v>
      </c>
      <c r="N1320">
        <f>VLOOKUP(E1320, '2020D'!$A$2:$G$395, 2, FALSE)</f>
        <v>185</v>
      </c>
      <c r="O1320">
        <f>VLOOKUP(E1320, '2020D'!$A$2:$G$355, 3, FALSE)</f>
        <v>32523</v>
      </c>
      <c r="P1320">
        <f>_2020[[#This Row],[最低排名]]-_2020[[#This Row],[同分人数]]+1</f>
        <v>32339</v>
      </c>
      <c r="Q1320">
        <f>IF(O1320&gt;=开始!$B$6, 1, 0)</f>
        <v>1</v>
      </c>
      <c r="R1320">
        <f>_2020[[#This Row],[最低排名]]-开始!$B$6</f>
        <v>32523</v>
      </c>
    </row>
    <row r="1321" spans="1:18">
      <c r="A1321">
        <v>91102</v>
      </c>
      <c r="B1321" t="s">
        <v>1460</v>
      </c>
      <c r="C1321" t="str">
        <f t="shared" si="40"/>
        <v>西北民族</v>
      </c>
      <c r="D1321" t="str">
        <f t="shared" si="41"/>
        <v>02</v>
      </c>
      <c r="E1321" t="s">
        <v>354</v>
      </c>
      <c r="F1321">
        <v>187</v>
      </c>
      <c r="G1321">
        <v>98</v>
      </c>
      <c r="H1321">
        <v>85</v>
      </c>
      <c r="I1321">
        <v>61</v>
      </c>
      <c r="J1321">
        <v>49</v>
      </c>
      <c r="K1321">
        <v>46</v>
      </c>
      <c r="L1321">
        <v>0</v>
      </c>
      <c r="M1321">
        <v>2020</v>
      </c>
      <c r="N1321">
        <f>VLOOKUP(E1321, '2020D'!$A$2:$G$395, 2, FALSE)</f>
        <v>178</v>
      </c>
      <c r="O1321">
        <f>VLOOKUP(E1321, '2020D'!$A$2:$G$355, 3, FALSE)</f>
        <v>31609</v>
      </c>
      <c r="P1321">
        <f>_2020[[#This Row],[最低排名]]-_2020[[#This Row],[同分人数]]+1</f>
        <v>31432</v>
      </c>
      <c r="Q1321">
        <f>IF(O1321&gt;=开始!$B$6, 1, 0)</f>
        <v>1</v>
      </c>
      <c r="R1321">
        <f>_2020[[#This Row],[最低排名]]-开始!$B$6</f>
        <v>31609</v>
      </c>
    </row>
    <row r="1322" spans="1:18">
      <c r="A1322">
        <v>91103</v>
      </c>
      <c r="B1322" t="s">
        <v>1461</v>
      </c>
      <c r="C1322" t="str">
        <f t="shared" si="40"/>
        <v>西北民族</v>
      </c>
      <c r="D1322" t="str">
        <f t="shared" si="41"/>
        <v>03</v>
      </c>
      <c r="E1322" t="s">
        <v>1629</v>
      </c>
      <c r="M1322">
        <v>2020</v>
      </c>
      <c r="N1322" t="e">
        <f>VLOOKUP(E1322, '2020D'!$A$2:$G$395, 2, FALSE)</f>
        <v>#N/A</v>
      </c>
      <c r="O1322" t="e">
        <f>VLOOKUP(E1322, '2020D'!$A$2:$G$355, 3, FALSE)</f>
        <v>#N/A</v>
      </c>
      <c r="P1322" t="e">
        <f>_2020[[#This Row],[最低排名]]-_2020[[#This Row],[同分人数]]+1</f>
        <v>#N/A</v>
      </c>
      <c r="Q1322" t="e">
        <f>IF(O1322&gt;=开始!$B$6, 1, 0)</f>
        <v>#N/A</v>
      </c>
      <c r="R1322" t="e">
        <f>_2020[[#This Row],[最低排名]]-开始!$B$6</f>
        <v>#N/A</v>
      </c>
    </row>
    <row r="1323" spans="1:18">
      <c r="A1323">
        <v>91201</v>
      </c>
      <c r="B1323" t="s">
        <v>1462</v>
      </c>
      <c r="C1323" t="str">
        <f t="shared" si="40"/>
        <v>兰州大学</v>
      </c>
      <c r="D1323" t="str">
        <f t="shared" si="41"/>
        <v>01</v>
      </c>
      <c r="E1323" t="s">
        <v>1130</v>
      </c>
      <c r="F1323">
        <v>212</v>
      </c>
      <c r="G1323">
        <v>113</v>
      </c>
      <c r="H1323">
        <v>118</v>
      </c>
      <c r="I1323">
        <v>70</v>
      </c>
      <c r="J1323">
        <v>64</v>
      </c>
      <c r="K1323">
        <v>61</v>
      </c>
      <c r="L1323">
        <v>0</v>
      </c>
      <c r="M1323">
        <v>2020</v>
      </c>
      <c r="N1323">
        <f>VLOOKUP(E1323, '2020D'!$A$2:$G$395, 2, FALSE)</f>
        <v>224</v>
      </c>
      <c r="O1323">
        <f>VLOOKUP(E1323, '2020D'!$A$2:$G$355, 3, FALSE)</f>
        <v>9975</v>
      </c>
      <c r="P1323">
        <f>_2020[[#This Row],[最低排名]]-_2020[[#This Row],[同分人数]]+1</f>
        <v>9752</v>
      </c>
      <c r="Q1323">
        <f>IF(O1323&gt;=开始!$B$6, 1, 0)</f>
        <v>1</v>
      </c>
      <c r="R1323">
        <f>_2020[[#This Row],[最低排名]]-开始!$B$6</f>
        <v>9975</v>
      </c>
    </row>
    <row r="1324" spans="1:18">
      <c r="A1324">
        <v>91202</v>
      </c>
      <c r="B1324" t="s">
        <v>1463</v>
      </c>
      <c r="C1324" t="str">
        <f t="shared" si="40"/>
        <v>兰州大学</v>
      </c>
      <c r="D1324" t="str">
        <f t="shared" si="41"/>
        <v>02</v>
      </c>
      <c r="E1324" t="s">
        <v>87</v>
      </c>
      <c r="F1324">
        <v>226</v>
      </c>
      <c r="G1324">
        <v>113</v>
      </c>
      <c r="H1324">
        <v>111</v>
      </c>
      <c r="I1324">
        <v>67</v>
      </c>
      <c r="J1324">
        <v>61</v>
      </c>
      <c r="K1324">
        <v>61</v>
      </c>
      <c r="L1324">
        <v>0</v>
      </c>
      <c r="M1324">
        <v>2020</v>
      </c>
      <c r="N1324">
        <f>VLOOKUP(E1324, '2020D'!$A$2:$G$395, 2, FALSE)</f>
        <v>201</v>
      </c>
      <c r="O1324">
        <f>VLOOKUP(E1324, '2020D'!$A$2:$G$355, 3, FALSE)</f>
        <v>9751</v>
      </c>
      <c r="P1324">
        <f>_2020[[#This Row],[最低排名]]-_2020[[#This Row],[同分人数]]+1</f>
        <v>9551</v>
      </c>
      <c r="Q1324">
        <f>IF(O1324&gt;=开始!$B$6, 1, 0)</f>
        <v>1</v>
      </c>
      <c r="R1324">
        <f>_2020[[#This Row],[最低排名]]-开始!$B$6</f>
        <v>9751</v>
      </c>
    </row>
    <row r="1325" spans="1:18">
      <c r="A1325">
        <v>91203</v>
      </c>
      <c r="B1325" t="s">
        <v>1464</v>
      </c>
      <c r="C1325" t="str">
        <f t="shared" si="40"/>
        <v>兰州大学</v>
      </c>
      <c r="D1325" t="str">
        <f t="shared" si="41"/>
        <v>03</v>
      </c>
      <c r="E1325" t="s">
        <v>256</v>
      </c>
      <c r="F1325">
        <v>222</v>
      </c>
      <c r="G1325">
        <v>120</v>
      </c>
      <c r="H1325">
        <v>120</v>
      </c>
      <c r="I1325">
        <v>67</v>
      </c>
      <c r="J1325">
        <v>67</v>
      </c>
      <c r="K1325">
        <v>55</v>
      </c>
      <c r="L1325">
        <v>0</v>
      </c>
      <c r="M1325">
        <v>2020</v>
      </c>
      <c r="N1325">
        <f>VLOOKUP(E1325, '2020D'!$A$2:$G$395, 2, FALSE)</f>
        <v>218</v>
      </c>
      <c r="O1325">
        <f>VLOOKUP(E1325, '2020D'!$A$2:$G$355, 3, FALSE)</f>
        <v>8698</v>
      </c>
      <c r="P1325">
        <f>_2020[[#This Row],[最低排名]]-_2020[[#This Row],[同分人数]]+1</f>
        <v>8481</v>
      </c>
      <c r="Q1325">
        <f>IF(O1325&gt;=开始!$B$6, 1, 0)</f>
        <v>1</v>
      </c>
      <c r="R1325">
        <f>_2020[[#This Row],[最低排名]]-开始!$B$6</f>
        <v>8698</v>
      </c>
    </row>
    <row r="1326" spans="1:18">
      <c r="A1326">
        <v>91204</v>
      </c>
      <c r="B1326" t="s">
        <v>1465</v>
      </c>
      <c r="C1326" t="str">
        <f t="shared" si="40"/>
        <v>兰州大学</v>
      </c>
      <c r="D1326" t="str">
        <f t="shared" si="41"/>
        <v>04</v>
      </c>
      <c r="E1326" t="s">
        <v>87</v>
      </c>
      <c r="F1326">
        <v>220</v>
      </c>
      <c r="G1326">
        <v>119</v>
      </c>
      <c r="H1326">
        <v>120</v>
      </c>
      <c r="I1326">
        <v>64</v>
      </c>
      <c r="J1326">
        <v>61</v>
      </c>
      <c r="K1326">
        <v>61</v>
      </c>
      <c r="L1326">
        <v>0</v>
      </c>
      <c r="M1326">
        <v>2020</v>
      </c>
      <c r="N1326">
        <f>VLOOKUP(E1326, '2020D'!$A$2:$G$395, 2, FALSE)</f>
        <v>201</v>
      </c>
      <c r="O1326">
        <f>VLOOKUP(E1326, '2020D'!$A$2:$G$355, 3, FALSE)</f>
        <v>9751</v>
      </c>
      <c r="P1326">
        <f>_2020[[#This Row],[最低排名]]-_2020[[#This Row],[同分人数]]+1</f>
        <v>9551</v>
      </c>
      <c r="Q1326">
        <f>IF(O1326&gt;=开始!$B$6, 1, 0)</f>
        <v>1</v>
      </c>
      <c r="R1326">
        <f>_2020[[#This Row],[最低排名]]-开始!$B$6</f>
        <v>9751</v>
      </c>
    </row>
    <row r="1327" spans="1:18">
      <c r="A1327">
        <v>91205</v>
      </c>
      <c r="B1327" t="s">
        <v>1620</v>
      </c>
      <c r="C1327" t="str">
        <f t="shared" si="40"/>
        <v>兰州大学</v>
      </c>
      <c r="D1327" t="str">
        <f t="shared" si="41"/>
        <v>05</v>
      </c>
      <c r="E1327" t="s">
        <v>248</v>
      </c>
      <c r="F1327">
        <v>217</v>
      </c>
      <c r="G1327">
        <v>112</v>
      </c>
      <c r="H1327">
        <v>123</v>
      </c>
      <c r="I1327">
        <v>67</v>
      </c>
      <c r="J1327">
        <v>67</v>
      </c>
      <c r="K1327">
        <v>55</v>
      </c>
      <c r="L1327">
        <v>0</v>
      </c>
      <c r="M1327">
        <v>2020</v>
      </c>
      <c r="N1327">
        <f>VLOOKUP(E1327, '2020D'!$A$2:$G$395, 2, FALSE)</f>
        <v>205</v>
      </c>
      <c r="O1327">
        <f>VLOOKUP(E1327, '2020D'!$A$2:$G$355, 3, FALSE)</f>
        <v>9114</v>
      </c>
      <c r="P1327">
        <f>_2020[[#This Row],[最低排名]]-_2020[[#This Row],[同分人数]]+1</f>
        <v>8910</v>
      </c>
      <c r="Q1327">
        <f>IF(O1327&gt;=开始!$B$6, 1, 0)</f>
        <v>1</v>
      </c>
      <c r="R1327">
        <f>_2020[[#This Row],[最低排名]]-开始!$B$6</f>
        <v>9114</v>
      </c>
    </row>
    <row r="1328" spans="1:18">
      <c r="A1328">
        <v>91301</v>
      </c>
      <c r="B1328" t="s">
        <v>1466</v>
      </c>
      <c r="C1328" t="str">
        <f t="shared" si="40"/>
        <v>兰州理工</v>
      </c>
      <c r="D1328" t="str">
        <f t="shared" si="41"/>
        <v>01</v>
      </c>
      <c r="E1328" t="s">
        <v>427</v>
      </c>
      <c r="F1328">
        <v>178</v>
      </c>
      <c r="G1328">
        <v>96</v>
      </c>
      <c r="H1328">
        <v>98</v>
      </c>
      <c r="I1328">
        <v>64</v>
      </c>
      <c r="J1328">
        <v>49</v>
      </c>
      <c r="K1328">
        <v>46</v>
      </c>
      <c r="L1328">
        <v>0</v>
      </c>
      <c r="M1328">
        <v>2020</v>
      </c>
      <c r="N1328">
        <f>VLOOKUP(E1328, '2020D'!$A$2:$G$395, 2, FALSE)</f>
        <v>217</v>
      </c>
      <c r="O1328">
        <f>VLOOKUP(E1328, '2020D'!$A$2:$G$355, 3, FALSE)</f>
        <v>30320</v>
      </c>
      <c r="P1328">
        <f>_2020[[#This Row],[最低排名]]-_2020[[#This Row],[同分人数]]+1</f>
        <v>30104</v>
      </c>
      <c r="Q1328">
        <f>IF(O1328&gt;=开始!$B$6, 1, 0)</f>
        <v>1</v>
      </c>
      <c r="R1328">
        <f>_2020[[#This Row],[最低排名]]-开始!$B$6</f>
        <v>30320</v>
      </c>
    </row>
    <row r="1329" spans="1:18">
      <c r="A1329">
        <v>91302</v>
      </c>
      <c r="B1329" t="s">
        <v>1467</v>
      </c>
      <c r="C1329" t="str">
        <f t="shared" si="40"/>
        <v>兰州理工</v>
      </c>
      <c r="D1329" t="str">
        <f t="shared" si="41"/>
        <v>02</v>
      </c>
      <c r="E1329" t="s">
        <v>1629</v>
      </c>
      <c r="M1329">
        <v>2020</v>
      </c>
      <c r="N1329" t="e">
        <f>VLOOKUP(E1329, '2020D'!$A$2:$G$395, 2, FALSE)</f>
        <v>#N/A</v>
      </c>
      <c r="O1329" t="e">
        <f>VLOOKUP(E1329, '2020D'!$A$2:$G$355, 3, FALSE)</f>
        <v>#N/A</v>
      </c>
      <c r="P1329" t="e">
        <f>_2020[[#This Row],[最低排名]]-_2020[[#This Row],[同分人数]]+1</f>
        <v>#N/A</v>
      </c>
      <c r="Q1329" t="e">
        <f>IF(O1329&gt;=开始!$B$6, 1, 0)</f>
        <v>#N/A</v>
      </c>
      <c r="R1329" t="e">
        <f>_2020[[#This Row],[最低排名]]-开始!$B$6</f>
        <v>#N/A</v>
      </c>
    </row>
    <row r="1330" spans="1:18">
      <c r="A1330">
        <v>91303</v>
      </c>
      <c r="B1330" t="s">
        <v>1722</v>
      </c>
      <c r="C1330" t="str">
        <f t="shared" si="40"/>
        <v>兰州理工</v>
      </c>
      <c r="D1330" t="str">
        <f t="shared" si="41"/>
        <v>03</v>
      </c>
      <c r="E1330" t="s">
        <v>198</v>
      </c>
      <c r="F1330">
        <v>189</v>
      </c>
      <c r="G1330">
        <v>104</v>
      </c>
      <c r="H1330">
        <v>66</v>
      </c>
      <c r="I1330">
        <v>58</v>
      </c>
      <c r="J1330">
        <v>46</v>
      </c>
      <c r="K1330">
        <v>46</v>
      </c>
      <c r="L1330">
        <v>0</v>
      </c>
      <c r="M1330">
        <v>2020</v>
      </c>
      <c r="N1330">
        <f>VLOOKUP(E1330, '2020D'!$A$2:$G$395, 2, FALSE)</f>
        <v>198</v>
      </c>
      <c r="O1330">
        <f>VLOOKUP(E1330, '2020D'!$A$2:$G$355, 3, FALSE)</f>
        <v>35656</v>
      </c>
      <c r="P1330">
        <f>_2020[[#This Row],[最低排名]]-_2020[[#This Row],[同分人数]]+1</f>
        <v>35459</v>
      </c>
      <c r="Q1330">
        <f>IF(O1330&gt;=开始!$B$6, 1, 0)</f>
        <v>1</v>
      </c>
      <c r="R1330">
        <f>_2020[[#This Row],[最低排名]]-开始!$B$6</f>
        <v>35656</v>
      </c>
    </row>
    <row r="1331" spans="1:18">
      <c r="A1331">
        <v>91401</v>
      </c>
      <c r="B1331" t="s">
        <v>1468</v>
      </c>
      <c r="C1331" t="str">
        <f t="shared" si="40"/>
        <v>兰州交大</v>
      </c>
      <c r="D1331" t="str">
        <f t="shared" si="41"/>
        <v>01</v>
      </c>
      <c r="E1331" t="s">
        <v>56</v>
      </c>
      <c r="F1331">
        <v>182</v>
      </c>
      <c r="G1331">
        <v>92</v>
      </c>
      <c r="H1331">
        <v>76</v>
      </c>
      <c r="I1331">
        <v>55</v>
      </c>
      <c r="J1331">
        <v>52</v>
      </c>
      <c r="K1331">
        <v>49</v>
      </c>
      <c r="L1331">
        <v>0</v>
      </c>
      <c r="M1331">
        <v>2020</v>
      </c>
      <c r="N1331">
        <f>VLOOKUP(E1331, '2020D'!$A$2:$G$395, 2, FALSE)</f>
        <v>168</v>
      </c>
      <c r="O1331">
        <f>VLOOKUP(E1331, '2020D'!$A$2:$G$355, 3, FALSE)</f>
        <v>34099</v>
      </c>
      <c r="P1331">
        <f>_2020[[#This Row],[最低排名]]-_2020[[#This Row],[同分人数]]+1</f>
        <v>33932</v>
      </c>
      <c r="Q1331">
        <f>IF(O1331&gt;=开始!$B$6, 1, 0)</f>
        <v>1</v>
      </c>
      <c r="R1331">
        <f>_2020[[#This Row],[最低排名]]-开始!$B$6</f>
        <v>34099</v>
      </c>
    </row>
    <row r="1332" spans="1:18">
      <c r="A1332">
        <v>91501</v>
      </c>
      <c r="B1332" t="s">
        <v>1469</v>
      </c>
      <c r="C1332" t="str">
        <f t="shared" si="40"/>
        <v>西北师大</v>
      </c>
      <c r="D1332" t="str">
        <f t="shared" si="41"/>
        <v>01</v>
      </c>
      <c r="E1332" t="s">
        <v>309</v>
      </c>
      <c r="F1332">
        <v>203</v>
      </c>
      <c r="G1332">
        <v>112</v>
      </c>
      <c r="H1332">
        <v>95</v>
      </c>
      <c r="I1332">
        <v>49</v>
      </c>
      <c r="J1332">
        <v>49</v>
      </c>
      <c r="K1332">
        <v>46</v>
      </c>
      <c r="L1332">
        <v>0</v>
      </c>
      <c r="M1332">
        <v>2020</v>
      </c>
      <c r="N1332">
        <f>VLOOKUP(E1332, '2020D'!$A$2:$G$395, 2, FALSE)</f>
        <v>194</v>
      </c>
      <c r="O1332">
        <f>VLOOKUP(E1332, '2020D'!$A$2:$G$355, 3, FALSE)</f>
        <v>28823</v>
      </c>
      <c r="P1332">
        <f>_2020[[#This Row],[最低排名]]-_2020[[#This Row],[同分人数]]+1</f>
        <v>28630</v>
      </c>
      <c r="Q1332">
        <f>IF(O1332&gt;=开始!$B$6, 1, 0)</f>
        <v>1</v>
      </c>
      <c r="R1332">
        <f>_2020[[#This Row],[最低排名]]-开始!$B$6</f>
        <v>28823</v>
      </c>
    </row>
    <row r="1333" spans="1:18">
      <c r="A1333">
        <v>91502</v>
      </c>
      <c r="B1333" t="s">
        <v>1470</v>
      </c>
      <c r="C1333" t="str">
        <f t="shared" si="40"/>
        <v>西北师大</v>
      </c>
      <c r="D1333" t="str">
        <f t="shared" si="41"/>
        <v>02</v>
      </c>
      <c r="E1333" t="s">
        <v>230</v>
      </c>
      <c r="F1333">
        <v>196</v>
      </c>
      <c r="G1333">
        <v>101</v>
      </c>
      <c r="H1333">
        <v>100</v>
      </c>
      <c r="I1333">
        <v>49</v>
      </c>
      <c r="J1333">
        <v>49</v>
      </c>
      <c r="K1333">
        <v>49</v>
      </c>
      <c r="L1333">
        <v>0</v>
      </c>
      <c r="M1333">
        <v>2020</v>
      </c>
      <c r="N1333">
        <f>VLOOKUP(E1333, '2020D'!$A$2:$G$395, 2, FALSE)</f>
        <v>191</v>
      </c>
      <c r="O1333">
        <f>VLOOKUP(E1333, '2020D'!$A$2:$G$355, 3, FALSE)</f>
        <v>28629</v>
      </c>
      <c r="P1333">
        <f>_2020[[#This Row],[最低排名]]-_2020[[#This Row],[同分人数]]+1</f>
        <v>28439</v>
      </c>
      <c r="Q1333">
        <f>IF(O1333&gt;=开始!$B$6, 1, 0)</f>
        <v>1</v>
      </c>
      <c r="R1333">
        <f>_2020[[#This Row],[最低排名]]-开始!$B$6</f>
        <v>28629</v>
      </c>
    </row>
    <row r="1334" spans="1:18">
      <c r="A1334">
        <v>91503</v>
      </c>
      <c r="B1334" t="s">
        <v>1471</v>
      </c>
      <c r="C1334" t="str">
        <f t="shared" si="40"/>
        <v>西北师大</v>
      </c>
      <c r="D1334" t="str">
        <f t="shared" si="41"/>
        <v>03</v>
      </c>
      <c r="E1334" t="s">
        <v>309</v>
      </c>
      <c r="F1334">
        <v>190</v>
      </c>
      <c r="G1334">
        <v>98</v>
      </c>
      <c r="H1334">
        <v>93</v>
      </c>
      <c r="I1334">
        <v>55</v>
      </c>
      <c r="J1334">
        <v>52</v>
      </c>
      <c r="K1334">
        <v>52</v>
      </c>
      <c r="L1334">
        <v>0</v>
      </c>
      <c r="M1334">
        <v>2020</v>
      </c>
      <c r="N1334">
        <f>VLOOKUP(E1334, '2020D'!$A$2:$G$395, 2, FALSE)</f>
        <v>194</v>
      </c>
      <c r="O1334">
        <f>VLOOKUP(E1334, '2020D'!$A$2:$G$355, 3, FALSE)</f>
        <v>28823</v>
      </c>
      <c r="P1334">
        <f>_2020[[#This Row],[最低排名]]-_2020[[#This Row],[同分人数]]+1</f>
        <v>28630</v>
      </c>
      <c r="Q1334">
        <f>IF(O1334&gt;=开始!$B$6, 1, 0)</f>
        <v>1</v>
      </c>
      <c r="R1334">
        <f>_2020[[#This Row],[最低排名]]-开始!$B$6</f>
        <v>28823</v>
      </c>
    </row>
    <row r="1335" spans="1:18">
      <c r="A1335">
        <v>91601</v>
      </c>
      <c r="B1335" t="s">
        <v>1474</v>
      </c>
      <c r="C1335" t="str">
        <f t="shared" si="40"/>
        <v>兰州财大</v>
      </c>
      <c r="D1335" t="str">
        <f t="shared" si="41"/>
        <v>01</v>
      </c>
      <c r="E1335" t="s">
        <v>232</v>
      </c>
      <c r="F1335">
        <v>206</v>
      </c>
      <c r="G1335">
        <v>105</v>
      </c>
      <c r="H1335">
        <v>64</v>
      </c>
      <c r="I1335">
        <v>58</v>
      </c>
      <c r="J1335">
        <v>55</v>
      </c>
      <c r="K1335">
        <v>55</v>
      </c>
      <c r="L1335">
        <v>0</v>
      </c>
      <c r="M1335">
        <v>2020</v>
      </c>
      <c r="N1335">
        <f>VLOOKUP(E1335, '2020D'!$A$2:$G$395, 2, FALSE)</f>
        <v>199</v>
      </c>
      <c r="O1335">
        <f>VLOOKUP(E1335, '2020D'!$A$2:$G$355, 3, FALSE)</f>
        <v>29664</v>
      </c>
      <c r="P1335">
        <f>_2020[[#This Row],[最低排名]]-_2020[[#This Row],[同分人数]]+1</f>
        <v>29466</v>
      </c>
      <c r="Q1335">
        <f>IF(O1335&gt;=开始!$B$6, 1, 0)</f>
        <v>1</v>
      </c>
      <c r="R1335">
        <f>_2020[[#This Row],[最低排名]]-开始!$B$6</f>
        <v>29664</v>
      </c>
    </row>
    <row r="1336" spans="1:18">
      <c r="A1336">
        <v>92101</v>
      </c>
      <c r="B1336" t="s">
        <v>1479</v>
      </c>
      <c r="C1336" t="str">
        <f t="shared" si="40"/>
        <v>青海大学</v>
      </c>
      <c r="D1336" t="str">
        <f t="shared" si="41"/>
        <v>01</v>
      </c>
      <c r="E1336" t="s">
        <v>170</v>
      </c>
      <c r="F1336">
        <v>203</v>
      </c>
      <c r="G1336">
        <v>102</v>
      </c>
      <c r="H1336">
        <v>94</v>
      </c>
      <c r="I1336">
        <v>64</v>
      </c>
      <c r="J1336">
        <v>46</v>
      </c>
      <c r="K1336">
        <v>46</v>
      </c>
      <c r="L1336">
        <v>0</v>
      </c>
      <c r="M1336">
        <v>2020</v>
      </c>
      <c r="N1336">
        <f>VLOOKUP(E1336, '2020D'!$A$2:$G$395, 2, FALSE)</f>
        <v>256</v>
      </c>
      <c r="O1336">
        <f>VLOOKUP(E1336, '2020D'!$A$2:$G$355, 3, FALSE)</f>
        <v>26575</v>
      </c>
      <c r="P1336">
        <f>_2020[[#This Row],[最低排名]]-_2020[[#This Row],[同分人数]]+1</f>
        <v>26320</v>
      </c>
      <c r="Q1336">
        <f>IF(O1336&gt;=开始!$B$6, 1, 0)</f>
        <v>1</v>
      </c>
      <c r="R1336">
        <f>_2020[[#This Row],[最低排名]]-开始!$B$6</f>
        <v>26575</v>
      </c>
    </row>
    <row r="1337" spans="1:18">
      <c r="A1337">
        <v>92102</v>
      </c>
      <c r="B1337" t="s">
        <v>1480</v>
      </c>
      <c r="C1337" t="str">
        <f t="shared" si="40"/>
        <v>青海大学</v>
      </c>
      <c r="D1337" t="str">
        <f t="shared" si="41"/>
        <v>02</v>
      </c>
      <c r="E1337" t="s">
        <v>431</v>
      </c>
      <c r="F1337">
        <v>225</v>
      </c>
      <c r="G1337">
        <v>118</v>
      </c>
      <c r="H1337">
        <v>87</v>
      </c>
      <c r="I1337">
        <v>52</v>
      </c>
      <c r="J1337">
        <v>52</v>
      </c>
      <c r="K1337">
        <v>46</v>
      </c>
      <c r="L1337">
        <v>0</v>
      </c>
      <c r="M1337">
        <v>2020</v>
      </c>
      <c r="N1337">
        <f>VLOOKUP(E1337, '2020D'!$A$2:$G$395, 2, FALSE)</f>
        <v>221</v>
      </c>
      <c r="O1337">
        <f>VLOOKUP(E1337, '2020D'!$A$2:$G$355, 3, FALSE)</f>
        <v>24521</v>
      </c>
      <c r="P1337">
        <f>_2020[[#This Row],[最低排名]]-_2020[[#This Row],[同分人数]]+1</f>
        <v>24301</v>
      </c>
      <c r="Q1337">
        <f>IF(O1337&gt;=开始!$B$6, 1, 0)</f>
        <v>1</v>
      </c>
      <c r="R1337">
        <f>_2020[[#This Row],[最低排名]]-开始!$B$6</f>
        <v>24521</v>
      </c>
    </row>
    <row r="1338" spans="1:18">
      <c r="A1338">
        <v>92103</v>
      </c>
      <c r="B1338" t="s">
        <v>1481</v>
      </c>
      <c r="C1338" t="str">
        <f t="shared" si="40"/>
        <v>青海大学</v>
      </c>
      <c r="D1338" t="str">
        <f t="shared" si="41"/>
        <v>03</v>
      </c>
      <c r="E1338" t="s">
        <v>577</v>
      </c>
      <c r="F1338">
        <v>212</v>
      </c>
      <c r="G1338">
        <v>106</v>
      </c>
      <c r="H1338">
        <v>77</v>
      </c>
      <c r="I1338">
        <v>67</v>
      </c>
      <c r="J1338">
        <v>64</v>
      </c>
      <c r="K1338">
        <v>58</v>
      </c>
      <c r="L1338">
        <v>0</v>
      </c>
      <c r="M1338">
        <v>2020</v>
      </c>
      <c r="N1338">
        <f>VLOOKUP(E1338, '2020D'!$A$2:$G$395, 2, FALSE)</f>
        <v>252</v>
      </c>
      <c r="O1338">
        <f>VLOOKUP(E1338, '2020D'!$A$2:$G$355, 3, FALSE)</f>
        <v>20868</v>
      </c>
      <c r="P1338">
        <f>_2020[[#This Row],[最低排名]]-_2020[[#This Row],[同分人数]]+1</f>
        <v>20617</v>
      </c>
      <c r="Q1338">
        <f>IF(O1338&gt;=开始!$B$6, 1, 0)</f>
        <v>1</v>
      </c>
      <c r="R1338">
        <f>_2020[[#This Row],[最低排名]]-开始!$B$6</f>
        <v>20868</v>
      </c>
    </row>
    <row r="1339" spans="1:18">
      <c r="A1339">
        <v>92104</v>
      </c>
      <c r="B1339" t="s">
        <v>1482</v>
      </c>
      <c r="C1339" t="str">
        <f t="shared" si="40"/>
        <v>青海大学</v>
      </c>
      <c r="D1339" t="str">
        <f t="shared" si="41"/>
        <v>04</v>
      </c>
      <c r="E1339" t="s">
        <v>347</v>
      </c>
      <c r="F1339">
        <v>222</v>
      </c>
      <c r="G1339">
        <v>115</v>
      </c>
      <c r="H1339">
        <v>74</v>
      </c>
      <c r="I1339">
        <v>67</v>
      </c>
      <c r="J1339">
        <v>55</v>
      </c>
      <c r="K1339">
        <v>55</v>
      </c>
      <c r="L1339">
        <v>0</v>
      </c>
      <c r="M1339">
        <v>2020</v>
      </c>
      <c r="N1339">
        <f>VLOOKUP(E1339, '2020D'!$A$2:$G$395, 2, FALSE)</f>
        <v>234</v>
      </c>
      <c r="O1339">
        <f>VLOOKUP(E1339, '2020D'!$A$2:$G$355, 3, FALSE)</f>
        <v>22058</v>
      </c>
      <c r="P1339">
        <f>_2020[[#This Row],[最低排名]]-_2020[[#This Row],[同分人数]]+1</f>
        <v>21825</v>
      </c>
      <c r="Q1339">
        <f>IF(O1339&gt;=开始!$B$6, 1, 0)</f>
        <v>1</v>
      </c>
      <c r="R1339">
        <f>_2020[[#This Row],[最低排名]]-开始!$B$6</f>
        <v>22058</v>
      </c>
    </row>
    <row r="1340" spans="1:18">
      <c r="A1340">
        <v>93101</v>
      </c>
      <c r="B1340" t="s">
        <v>1484</v>
      </c>
      <c r="C1340" t="str">
        <f t="shared" si="40"/>
        <v>北方民族</v>
      </c>
      <c r="D1340" t="str">
        <f t="shared" si="41"/>
        <v>01</v>
      </c>
      <c r="E1340" t="s">
        <v>752</v>
      </c>
      <c r="F1340">
        <v>198</v>
      </c>
      <c r="G1340">
        <v>111</v>
      </c>
      <c r="H1340">
        <v>83</v>
      </c>
      <c r="I1340">
        <v>52</v>
      </c>
      <c r="J1340">
        <v>46</v>
      </c>
      <c r="K1340">
        <v>46</v>
      </c>
      <c r="L1340">
        <v>0</v>
      </c>
      <c r="M1340">
        <v>2020</v>
      </c>
      <c r="N1340">
        <f>VLOOKUP(E1340, '2020D'!$A$2:$G$395, 2, FALSE)</f>
        <v>186</v>
      </c>
      <c r="O1340">
        <f>VLOOKUP(E1340, '2020D'!$A$2:$G$355, 3, FALSE)</f>
        <v>32154</v>
      </c>
      <c r="P1340">
        <f>_2020[[#This Row],[最低排名]]-_2020[[#This Row],[同分人数]]+1</f>
        <v>31969</v>
      </c>
      <c r="Q1340">
        <f>IF(O1340&gt;=开始!$B$6, 1, 0)</f>
        <v>1</v>
      </c>
      <c r="R1340">
        <f>_2020[[#This Row],[最低排名]]-开始!$B$6</f>
        <v>32154</v>
      </c>
    </row>
    <row r="1341" spans="1:18">
      <c r="A1341">
        <v>94101</v>
      </c>
      <c r="B1341" t="s">
        <v>1488</v>
      </c>
      <c r="C1341" t="str">
        <f t="shared" si="40"/>
        <v>石河子</v>
      </c>
      <c r="D1341" t="str">
        <f t="shared" si="41"/>
        <v>01</v>
      </c>
      <c r="E1341" t="s">
        <v>198</v>
      </c>
      <c r="F1341">
        <v>183</v>
      </c>
      <c r="G1341">
        <v>93</v>
      </c>
      <c r="H1341">
        <v>66</v>
      </c>
      <c r="I1341">
        <v>67</v>
      </c>
      <c r="J1341">
        <v>46</v>
      </c>
      <c r="K1341">
        <v>43</v>
      </c>
      <c r="L1341">
        <v>0</v>
      </c>
      <c r="M1341">
        <v>2020</v>
      </c>
      <c r="N1341">
        <f>VLOOKUP(E1341, '2020D'!$A$2:$G$395, 2, FALSE)</f>
        <v>198</v>
      </c>
      <c r="O1341">
        <f>VLOOKUP(E1341, '2020D'!$A$2:$G$355, 3, FALSE)</f>
        <v>35656</v>
      </c>
      <c r="P1341">
        <f>_2020[[#This Row],[最低排名]]-_2020[[#This Row],[同分人数]]+1</f>
        <v>35459</v>
      </c>
      <c r="Q1341">
        <f>IF(O1341&gt;=开始!$B$6, 1, 0)</f>
        <v>1</v>
      </c>
      <c r="R1341">
        <f>_2020[[#This Row],[最低排名]]-开始!$B$6</f>
        <v>35656</v>
      </c>
    </row>
    <row r="1342" spans="1:18">
      <c r="A1342">
        <v>94102</v>
      </c>
      <c r="B1342" t="s">
        <v>1489</v>
      </c>
      <c r="C1342" t="str">
        <f t="shared" si="40"/>
        <v>石河子</v>
      </c>
      <c r="D1342" t="str">
        <f t="shared" si="41"/>
        <v>02</v>
      </c>
      <c r="E1342" t="s">
        <v>560</v>
      </c>
      <c r="F1342">
        <v>194</v>
      </c>
      <c r="G1342">
        <v>101</v>
      </c>
      <c r="H1342">
        <v>96</v>
      </c>
      <c r="I1342">
        <v>58</v>
      </c>
      <c r="J1342">
        <v>55</v>
      </c>
      <c r="K1342">
        <v>46</v>
      </c>
      <c r="L1342">
        <v>0</v>
      </c>
      <c r="M1342">
        <v>2020</v>
      </c>
      <c r="N1342">
        <f>VLOOKUP(E1342, '2020D'!$A$2:$G$395, 2, FALSE)</f>
        <v>217</v>
      </c>
      <c r="O1342">
        <f>VLOOKUP(E1342, '2020D'!$A$2:$G$355, 3, FALSE)</f>
        <v>27408</v>
      </c>
      <c r="P1342">
        <f>_2020[[#This Row],[最低排名]]-_2020[[#This Row],[同分人数]]+1</f>
        <v>27192</v>
      </c>
      <c r="Q1342">
        <f>IF(O1342&gt;=开始!$B$6, 1, 0)</f>
        <v>1</v>
      </c>
      <c r="R1342">
        <f>_2020[[#This Row],[最低排名]]-开始!$B$6</f>
        <v>27408</v>
      </c>
    </row>
    <row r="1343" spans="1:18">
      <c r="A1343">
        <v>94103</v>
      </c>
      <c r="B1343" t="s">
        <v>1490</v>
      </c>
      <c r="C1343" t="str">
        <f t="shared" si="40"/>
        <v>石河子</v>
      </c>
      <c r="D1343" t="str">
        <f t="shared" si="41"/>
        <v>03</v>
      </c>
      <c r="E1343" t="s">
        <v>230</v>
      </c>
      <c r="F1343">
        <v>186</v>
      </c>
      <c r="G1343">
        <v>109</v>
      </c>
      <c r="H1343">
        <v>113</v>
      </c>
      <c r="I1343">
        <v>52</v>
      </c>
      <c r="J1343">
        <v>46</v>
      </c>
      <c r="K1343">
        <v>46</v>
      </c>
      <c r="L1343">
        <v>0</v>
      </c>
      <c r="M1343">
        <v>2020</v>
      </c>
      <c r="N1343">
        <f>VLOOKUP(E1343, '2020D'!$A$2:$G$395, 2, FALSE)</f>
        <v>191</v>
      </c>
      <c r="O1343">
        <f>VLOOKUP(E1343, '2020D'!$A$2:$G$355, 3, FALSE)</f>
        <v>28629</v>
      </c>
      <c r="P1343">
        <f>_2020[[#This Row],[最低排名]]-_2020[[#This Row],[同分人数]]+1</f>
        <v>28439</v>
      </c>
      <c r="Q1343">
        <f>IF(O1343&gt;=开始!$B$6, 1, 0)</f>
        <v>1</v>
      </c>
      <c r="R1343">
        <f>_2020[[#This Row],[最低排名]]-开始!$B$6</f>
        <v>28629</v>
      </c>
    </row>
    <row r="1344" spans="1:18">
      <c r="A1344">
        <v>94201</v>
      </c>
      <c r="B1344" t="s">
        <v>1491</v>
      </c>
      <c r="C1344" t="str">
        <f t="shared" si="40"/>
        <v>塔里木</v>
      </c>
      <c r="D1344" t="str">
        <f t="shared" si="41"/>
        <v>01</v>
      </c>
      <c r="E1344" t="s">
        <v>316</v>
      </c>
      <c r="F1344">
        <v>195</v>
      </c>
      <c r="G1344">
        <v>102</v>
      </c>
      <c r="H1344">
        <v>52</v>
      </c>
      <c r="I1344">
        <v>58</v>
      </c>
      <c r="J1344">
        <v>55</v>
      </c>
      <c r="K1344">
        <v>46</v>
      </c>
      <c r="L1344">
        <v>0</v>
      </c>
      <c r="M1344">
        <v>2020</v>
      </c>
      <c r="N1344">
        <f>VLOOKUP(E1344, '2020D'!$A$2:$G$395, 2, FALSE)</f>
        <v>171</v>
      </c>
      <c r="O1344">
        <f>VLOOKUP(E1344, '2020D'!$A$2:$G$355, 3, FALSE)</f>
        <v>35458</v>
      </c>
      <c r="P1344">
        <f>_2020[[#This Row],[最低排名]]-_2020[[#This Row],[同分人数]]+1</f>
        <v>35288</v>
      </c>
      <c r="Q1344">
        <f>IF(O1344&gt;=开始!$B$6, 1, 0)</f>
        <v>1</v>
      </c>
      <c r="R1344">
        <f>_2020[[#This Row],[最低排名]]-开始!$B$6</f>
        <v>35458</v>
      </c>
    </row>
    <row r="1345" spans="1:18">
      <c r="A1345">
        <v>94202</v>
      </c>
      <c r="B1345" t="s">
        <v>1723</v>
      </c>
      <c r="C1345" t="str">
        <f t="shared" si="40"/>
        <v>塔里木</v>
      </c>
      <c r="D1345" t="str">
        <f t="shared" si="41"/>
        <v>02</v>
      </c>
      <c r="E1345" t="s">
        <v>1534</v>
      </c>
      <c r="F1345">
        <v>182</v>
      </c>
      <c r="G1345">
        <v>96</v>
      </c>
      <c r="H1345">
        <v>68</v>
      </c>
      <c r="I1345">
        <v>55</v>
      </c>
      <c r="J1345">
        <v>49</v>
      </c>
      <c r="K1345">
        <v>46</v>
      </c>
      <c r="L1345">
        <v>0</v>
      </c>
      <c r="M1345">
        <v>2020</v>
      </c>
      <c r="N1345">
        <f>VLOOKUP(E1345, '2020D'!$A$2:$G$395, 2, FALSE)</f>
        <v>147</v>
      </c>
      <c r="O1345">
        <f>VLOOKUP(E1345, '2020D'!$A$2:$G$355, 3, FALSE)</f>
        <v>36437</v>
      </c>
      <c r="P1345">
        <f>_2020[[#This Row],[最低排名]]-_2020[[#This Row],[同分人数]]+1</f>
        <v>36291</v>
      </c>
      <c r="Q1345">
        <f>IF(O1345&gt;=开始!$B$6, 1, 0)</f>
        <v>1</v>
      </c>
      <c r="R1345">
        <f>_2020[[#This Row],[最低排名]]-开始!$B$6</f>
        <v>36437</v>
      </c>
    </row>
    <row r="1346" spans="1:18">
      <c r="A1346">
        <v>94301</v>
      </c>
      <c r="B1346" t="s">
        <v>1492</v>
      </c>
      <c r="C1346" t="str">
        <f t="shared" ref="C1346:C1355" si="42">LEFT(B1346, FIND("(", B1346) - 1)</f>
        <v>新疆大学</v>
      </c>
      <c r="D1346" t="str">
        <f t="shared" ref="D1346:D1355" si="43">MID(B1346, FIND("(", B1346) + 1, FIND(")", B1346) - FIND("(", B1346) - 1)</f>
        <v>01</v>
      </c>
      <c r="E1346" t="s">
        <v>427</v>
      </c>
      <c r="F1346">
        <v>202</v>
      </c>
      <c r="G1346">
        <v>102</v>
      </c>
      <c r="H1346">
        <v>60</v>
      </c>
      <c r="I1346">
        <v>61</v>
      </c>
      <c r="J1346">
        <v>58</v>
      </c>
      <c r="K1346">
        <v>49</v>
      </c>
      <c r="L1346">
        <v>5</v>
      </c>
      <c r="M1346">
        <v>2020</v>
      </c>
      <c r="N1346">
        <f>VLOOKUP(E1346, '2020D'!$A$2:$G$395, 2, FALSE)</f>
        <v>217</v>
      </c>
      <c r="O1346">
        <f>VLOOKUP(E1346, '2020D'!$A$2:$G$355, 3, FALSE)</f>
        <v>30320</v>
      </c>
      <c r="P1346">
        <f>_2020[[#This Row],[最低排名]]-_2020[[#This Row],[同分人数]]+1</f>
        <v>30104</v>
      </c>
      <c r="Q1346">
        <f>IF(O1346&gt;=开始!$B$6, 1, 0)</f>
        <v>1</v>
      </c>
      <c r="R1346">
        <f>_2020[[#This Row],[最低排名]]-开始!$B$6</f>
        <v>30320</v>
      </c>
    </row>
    <row r="1347" spans="1:18">
      <c r="A1347">
        <v>94401</v>
      </c>
      <c r="B1347" t="s">
        <v>1494</v>
      </c>
      <c r="C1347" t="str">
        <f t="shared" si="42"/>
        <v>新疆农大</v>
      </c>
      <c r="D1347" t="str">
        <f t="shared" si="43"/>
        <v>01</v>
      </c>
      <c r="E1347" t="s">
        <v>207</v>
      </c>
      <c r="F1347">
        <v>182</v>
      </c>
      <c r="G1347">
        <v>95</v>
      </c>
      <c r="H1347">
        <v>85</v>
      </c>
      <c r="I1347">
        <v>52</v>
      </c>
      <c r="J1347">
        <v>46</v>
      </c>
      <c r="K1347">
        <v>43</v>
      </c>
      <c r="L1347">
        <v>5</v>
      </c>
      <c r="M1347">
        <v>2020</v>
      </c>
      <c r="N1347">
        <f>VLOOKUP(E1347, '2020D'!$A$2:$G$395, 2, FALSE)</f>
        <v>183</v>
      </c>
      <c r="O1347">
        <f>VLOOKUP(E1347, '2020D'!$A$2:$G$355, 3, FALSE)</f>
        <v>34282</v>
      </c>
      <c r="P1347">
        <f>_2020[[#This Row],[最低排名]]-_2020[[#This Row],[同分人数]]+1</f>
        <v>34100</v>
      </c>
      <c r="Q1347">
        <f>IF(O1347&gt;=开始!$B$6, 1, 0)</f>
        <v>1</v>
      </c>
      <c r="R1347">
        <f>_2020[[#This Row],[最低排名]]-开始!$B$6</f>
        <v>34282</v>
      </c>
    </row>
    <row r="1348" spans="1:18">
      <c r="A1348">
        <v>94402</v>
      </c>
      <c r="B1348" t="s">
        <v>1495</v>
      </c>
      <c r="C1348" t="str">
        <f t="shared" si="42"/>
        <v>新疆农大</v>
      </c>
      <c r="D1348" t="str">
        <f t="shared" si="43"/>
        <v>02</v>
      </c>
      <c r="E1348" t="s">
        <v>366</v>
      </c>
      <c r="F1348">
        <v>185</v>
      </c>
      <c r="G1348">
        <v>97</v>
      </c>
      <c r="H1348">
        <v>66</v>
      </c>
      <c r="I1348">
        <v>52</v>
      </c>
      <c r="J1348">
        <v>52</v>
      </c>
      <c r="K1348">
        <v>52</v>
      </c>
      <c r="L1348">
        <v>0</v>
      </c>
      <c r="M1348">
        <v>2020</v>
      </c>
      <c r="N1348">
        <f>VLOOKUP(E1348, '2020D'!$A$2:$G$395, 2, FALSE)</f>
        <v>171</v>
      </c>
      <c r="O1348">
        <f>VLOOKUP(E1348, '2020D'!$A$2:$G$355, 3, FALSE)</f>
        <v>35287</v>
      </c>
      <c r="P1348">
        <f>_2020[[#This Row],[最低排名]]-_2020[[#This Row],[同分人数]]+1</f>
        <v>35117</v>
      </c>
      <c r="Q1348">
        <f>IF(O1348&gt;=开始!$B$6, 1, 0)</f>
        <v>1</v>
      </c>
      <c r="R1348">
        <f>_2020[[#This Row],[最低排名]]-开始!$B$6</f>
        <v>35287</v>
      </c>
    </row>
    <row r="1349" spans="1:18">
      <c r="A1349">
        <v>94403</v>
      </c>
      <c r="B1349" t="s">
        <v>1724</v>
      </c>
      <c r="C1349" t="str">
        <f t="shared" si="42"/>
        <v>新疆农大</v>
      </c>
      <c r="D1349" t="str">
        <f t="shared" si="43"/>
        <v>03</v>
      </c>
      <c r="E1349" t="s">
        <v>1629</v>
      </c>
      <c r="M1349">
        <v>2020</v>
      </c>
      <c r="N1349" t="e">
        <f>VLOOKUP(E1349, '2020D'!$A$2:$G$395, 2, FALSE)</f>
        <v>#N/A</v>
      </c>
      <c r="O1349" t="e">
        <f>VLOOKUP(E1349, '2020D'!$A$2:$G$355, 3, FALSE)</f>
        <v>#N/A</v>
      </c>
      <c r="P1349" t="e">
        <f>_2020[[#This Row],[最低排名]]-_2020[[#This Row],[同分人数]]+1</f>
        <v>#N/A</v>
      </c>
      <c r="Q1349" t="e">
        <f>IF(O1349&gt;=开始!$B$6, 1, 0)</f>
        <v>#N/A</v>
      </c>
      <c r="R1349" t="e">
        <f>_2020[[#This Row],[最低排名]]-开始!$B$6</f>
        <v>#N/A</v>
      </c>
    </row>
    <row r="1350" spans="1:18">
      <c r="A1350">
        <v>95101</v>
      </c>
      <c r="B1350" t="s">
        <v>1506</v>
      </c>
      <c r="C1350" t="str">
        <f t="shared" si="42"/>
        <v>西藏大学</v>
      </c>
      <c r="D1350" t="str">
        <f t="shared" si="43"/>
        <v>01</v>
      </c>
      <c r="E1350" t="s">
        <v>54</v>
      </c>
      <c r="F1350">
        <v>190</v>
      </c>
      <c r="G1350">
        <v>98</v>
      </c>
      <c r="H1350">
        <v>71</v>
      </c>
      <c r="I1350">
        <v>61</v>
      </c>
      <c r="J1350">
        <v>61</v>
      </c>
      <c r="K1350">
        <v>58</v>
      </c>
      <c r="L1350">
        <v>0</v>
      </c>
      <c r="M1350">
        <v>2020</v>
      </c>
      <c r="N1350">
        <f>VLOOKUP(E1350, '2020D'!$A$2:$G$395, 2, FALSE)</f>
        <v>219</v>
      </c>
      <c r="O1350">
        <f>VLOOKUP(E1350, '2020D'!$A$2:$G$355, 3, FALSE)</f>
        <v>29042</v>
      </c>
      <c r="P1350">
        <f>_2020[[#This Row],[最低排名]]-_2020[[#This Row],[同分人数]]+1</f>
        <v>28824</v>
      </c>
      <c r="Q1350">
        <f>IF(O1350&gt;=开始!$B$6, 1, 0)</f>
        <v>1</v>
      </c>
      <c r="R1350">
        <f>_2020[[#This Row],[最低排名]]-开始!$B$6</f>
        <v>29042</v>
      </c>
    </row>
    <row r="1351" spans="1:18">
      <c r="A1351">
        <v>95102</v>
      </c>
      <c r="B1351" t="s">
        <v>1507</v>
      </c>
      <c r="C1351" t="str">
        <f t="shared" si="42"/>
        <v>西藏大学</v>
      </c>
      <c r="D1351" t="str">
        <f t="shared" si="43"/>
        <v>02</v>
      </c>
      <c r="E1351" t="s">
        <v>366</v>
      </c>
      <c r="F1351">
        <v>169</v>
      </c>
      <c r="G1351">
        <v>87</v>
      </c>
      <c r="H1351">
        <v>88</v>
      </c>
      <c r="I1351">
        <v>61</v>
      </c>
      <c r="J1351">
        <v>46</v>
      </c>
      <c r="K1351">
        <v>43</v>
      </c>
      <c r="L1351">
        <v>0</v>
      </c>
      <c r="M1351">
        <v>2020</v>
      </c>
      <c r="N1351">
        <f>VLOOKUP(E1351, '2020D'!$A$2:$G$395, 2, FALSE)</f>
        <v>171</v>
      </c>
      <c r="O1351">
        <f>VLOOKUP(E1351, '2020D'!$A$2:$G$355, 3, FALSE)</f>
        <v>35287</v>
      </c>
      <c r="P1351">
        <f>_2020[[#This Row],[最低排名]]-_2020[[#This Row],[同分人数]]+1</f>
        <v>35117</v>
      </c>
      <c r="Q1351">
        <f>IF(O1351&gt;=开始!$B$6, 1, 0)</f>
        <v>1</v>
      </c>
      <c r="R1351">
        <f>_2020[[#This Row],[最低排名]]-开始!$B$6</f>
        <v>35287</v>
      </c>
    </row>
    <row r="1352" spans="1:18">
      <c r="A1352">
        <v>95103</v>
      </c>
      <c r="B1352" t="s">
        <v>1508</v>
      </c>
      <c r="C1352" t="str">
        <f t="shared" si="42"/>
        <v>西藏大学</v>
      </c>
      <c r="D1352" t="str">
        <f t="shared" si="43"/>
        <v>03</v>
      </c>
      <c r="E1352" t="s">
        <v>381</v>
      </c>
      <c r="F1352">
        <v>209</v>
      </c>
      <c r="G1352">
        <v>117</v>
      </c>
      <c r="H1352">
        <v>76</v>
      </c>
      <c r="I1352">
        <v>49</v>
      </c>
      <c r="J1352">
        <v>49</v>
      </c>
      <c r="K1352">
        <v>46</v>
      </c>
      <c r="L1352">
        <v>0</v>
      </c>
      <c r="M1352">
        <v>2020</v>
      </c>
      <c r="N1352">
        <f>VLOOKUP(E1352, '2020D'!$A$2:$G$395, 2, FALSE)</f>
        <v>183</v>
      </c>
      <c r="O1352">
        <f>VLOOKUP(E1352, '2020D'!$A$2:$G$355, 3, FALSE)</f>
        <v>31431</v>
      </c>
      <c r="P1352">
        <f>_2020[[#This Row],[最低排名]]-_2020[[#This Row],[同分人数]]+1</f>
        <v>31249</v>
      </c>
      <c r="Q1352">
        <f>IF(O1352&gt;=开始!$B$6, 1, 0)</f>
        <v>1</v>
      </c>
      <c r="R1352">
        <f>_2020[[#This Row],[最低排名]]-开始!$B$6</f>
        <v>31431</v>
      </c>
    </row>
    <row r="1353" spans="1:18">
      <c r="A1353">
        <v>95104</v>
      </c>
      <c r="B1353" t="s">
        <v>1509</v>
      </c>
      <c r="C1353" t="str">
        <f t="shared" si="42"/>
        <v>西藏大学</v>
      </c>
      <c r="D1353" t="str">
        <f t="shared" si="43"/>
        <v>04</v>
      </c>
      <c r="E1353" t="s">
        <v>92</v>
      </c>
      <c r="F1353">
        <v>214</v>
      </c>
      <c r="G1353">
        <v>116</v>
      </c>
      <c r="H1353">
        <v>109</v>
      </c>
      <c r="I1353">
        <v>58</v>
      </c>
      <c r="J1353">
        <v>55</v>
      </c>
      <c r="K1353">
        <v>46</v>
      </c>
      <c r="L1353">
        <v>0</v>
      </c>
      <c r="M1353">
        <v>2020</v>
      </c>
      <c r="N1353">
        <f>VLOOKUP(E1353, '2020D'!$A$2:$G$395, 2, FALSE)</f>
        <v>236</v>
      </c>
      <c r="O1353">
        <f>VLOOKUP(E1353, '2020D'!$A$2:$G$355, 3, FALSE)</f>
        <v>19873</v>
      </c>
      <c r="P1353">
        <f>_2020[[#This Row],[最低排名]]-_2020[[#This Row],[同分人数]]+1</f>
        <v>19638</v>
      </c>
      <c r="Q1353">
        <f>IF(O1353&gt;=开始!$B$6, 1, 0)</f>
        <v>1</v>
      </c>
      <c r="R1353">
        <f>_2020[[#This Row],[最低排名]]-开始!$B$6</f>
        <v>19873</v>
      </c>
    </row>
    <row r="1354" spans="1:18">
      <c r="A1354">
        <v>95105</v>
      </c>
      <c r="B1354" t="s">
        <v>1510</v>
      </c>
      <c r="C1354" t="str">
        <f t="shared" si="42"/>
        <v>西藏大学</v>
      </c>
      <c r="D1354" t="str">
        <f t="shared" si="43"/>
        <v>05</v>
      </c>
      <c r="E1354" t="s">
        <v>447</v>
      </c>
      <c r="F1354">
        <v>178</v>
      </c>
      <c r="G1354">
        <v>94</v>
      </c>
      <c r="H1354">
        <v>90</v>
      </c>
      <c r="I1354">
        <v>58</v>
      </c>
      <c r="J1354">
        <v>49</v>
      </c>
      <c r="K1354">
        <v>46</v>
      </c>
      <c r="L1354">
        <v>0</v>
      </c>
      <c r="M1354">
        <v>2020</v>
      </c>
      <c r="N1354">
        <f>VLOOKUP(E1354, '2020D'!$A$2:$G$395, 2, FALSE)</f>
        <v>170</v>
      </c>
      <c r="O1354">
        <f>VLOOKUP(E1354, '2020D'!$A$2:$G$355, 3, FALSE)</f>
        <v>32868</v>
      </c>
      <c r="P1354">
        <f>_2020[[#This Row],[最低排名]]-_2020[[#This Row],[同分人数]]+1</f>
        <v>32699</v>
      </c>
      <c r="Q1354">
        <f>IF(O1354&gt;=开始!$B$6, 1, 0)</f>
        <v>1</v>
      </c>
      <c r="R1354">
        <f>_2020[[#This Row],[最低排名]]-开始!$B$6</f>
        <v>32868</v>
      </c>
    </row>
    <row r="1355" spans="1:18">
      <c r="A1355">
        <v>95106</v>
      </c>
      <c r="B1355" t="s">
        <v>1511</v>
      </c>
      <c r="C1355" t="str">
        <f t="shared" si="42"/>
        <v>西藏大学</v>
      </c>
      <c r="D1355" t="str">
        <f t="shared" si="43"/>
        <v>06</v>
      </c>
      <c r="E1355" t="s">
        <v>223</v>
      </c>
      <c r="F1355">
        <v>186</v>
      </c>
      <c r="G1355">
        <v>94</v>
      </c>
      <c r="H1355">
        <v>69</v>
      </c>
      <c r="I1355">
        <v>55</v>
      </c>
      <c r="J1355">
        <v>49</v>
      </c>
      <c r="K1355">
        <v>49</v>
      </c>
      <c r="L1355">
        <v>0</v>
      </c>
      <c r="M1355">
        <v>2020</v>
      </c>
      <c r="N1355">
        <f>VLOOKUP(E1355, '2020D'!$A$2:$G$395, 2, FALSE)</f>
        <v>171</v>
      </c>
      <c r="O1355">
        <f>VLOOKUP(E1355, '2020D'!$A$2:$G$355, 3, FALSE)</f>
        <v>35116</v>
      </c>
      <c r="P1355">
        <f>_2020[[#This Row],[最低排名]]-_2020[[#This Row],[同分人数]]+1</f>
        <v>34946</v>
      </c>
      <c r="Q1355">
        <f>IF(O1355&gt;=开始!$B$6, 1, 0)</f>
        <v>1</v>
      </c>
      <c r="R1355">
        <f>_2020[[#This Row],[最低排名]]-开始!$B$6</f>
        <v>35116</v>
      </c>
    </row>
  </sheetData>
  <phoneticPr fontId="1" type="noConversion"/>
  <pageMargins left="0.7" right="0.7" top="0.75" bottom="0.75" header="0.3" footer="0.3"/>
  <pageSetup paperSize="9" orientation="portrait" horizontalDpi="0" verticalDpi="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93A3DA-39BC-0647-B3F0-DBD62A4CA230}">
  <dimension ref="A1:C354"/>
  <sheetViews>
    <sheetView workbookViewId="0">
      <selection activeCell="A33" sqref="A33"/>
    </sheetView>
  </sheetViews>
  <sheetFormatPr baseColWidth="10" defaultColWidth="11.33203125" defaultRowHeight="16"/>
  <cols>
    <col min="1" max="1" width="13.1640625" bestFit="1" customWidth="1"/>
    <col min="2" max="2" width="8.5" bestFit="1" customWidth="1"/>
    <col min="3" max="3" width="12.5" bestFit="1" customWidth="1"/>
  </cols>
  <sheetData>
    <row r="1" spans="1:3">
      <c r="A1" t="s">
        <v>1870</v>
      </c>
      <c r="B1" t="s">
        <v>1871</v>
      </c>
      <c r="C1" t="s">
        <v>1872</v>
      </c>
    </row>
    <row r="2" spans="1:3">
      <c r="A2" t="s">
        <v>1873</v>
      </c>
      <c r="B2">
        <v>52</v>
      </c>
      <c r="C2">
        <v>52</v>
      </c>
    </row>
    <row r="3" spans="1:3">
      <c r="A3" t="s">
        <v>1874</v>
      </c>
      <c r="B3">
        <v>10</v>
      </c>
      <c r="C3">
        <v>62</v>
      </c>
    </row>
    <row r="4" spans="1:3">
      <c r="A4" t="s">
        <v>1875</v>
      </c>
      <c r="B4">
        <v>13</v>
      </c>
      <c r="C4">
        <v>75</v>
      </c>
    </row>
    <row r="5" spans="1:3">
      <c r="A5" t="s">
        <v>1876</v>
      </c>
      <c r="B5">
        <v>13</v>
      </c>
      <c r="C5">
        <v>88</v>
      </c>
    </row>
    <row r="6" spans="1:3">
      <c r="A6" t="s">
        <v>1877</v>
      </c>
      <c r="B6">
        <v>18</v>
      </c>
      <c r="C6">
        <v>106</v>
      </c>
    </row>
    <row r="7" spans="1:3">
      <c r="A7" t="s">
        <v>1878</v>
      </c>
      <c r="B7">
        <v>11</v>
      </c>
      <c r="C7">
        <v>117</v>
      </c>
    </row>
    <row r="8" spans="1:3">
      <c r="A8" t="s">
        <v>1879</v>
      </c>
      <c r="B8">
        <v>23</v>
      </c>
      <c r="C8">
        <v>140</v>
      </c>
    </row>
    <row r="9" spans="1:3">
      <c r="A9" t="s">
        <v>1880</v>
      </c>
      <c r="B9">
        <v>25</v>
      </c>
      <c r="C9">
        <v>165</v>
      </c>
    </row>
    <row r="10" spans="1:3">
      <c r="A10" t="s">
        <v>1881</v>
      </c>
      <c r="B10">
        <v>8</v>
      </c>
      <c r="C10">
        <v>173</v>
      </c>
    </row>
    <row r="11" spans="1:3">
      <c r="A11" t="s">
        <v>1882</v>
      </c>
      <c r="B11">
        <v>25</v>
      </c>
      <c r="C11">
        <v>198</v>
      </c>
    </row>
    <row r="12" spans="1:3">
      <c r="A12" t="s">
        <v>1883</v>
      </c>
      <c r="B12">
        <v>20</v>
      </c>
      <c r="C12">
        <v>218</v>
      </c>
    </row>
    <row r="13" spans="1:3">
      <c r="A13" t="s">
        <v>1884</v>
      </c>
      <c r="B13">
        <v>32</v>
      </c>
      <c r="C13">
        <v>250</v>
      </c>
    </row>
    <row r="14" spans="1:3">
      <c r="A14" t="s">
        <v>1885</v>
      </c>
      <c r="B14">
        <v>29</v>
      </c>
      <c r="C14">
        <v>279</v>
      </c>
    </row>
    <row r="15" spans="1:3">
      <c r="A15" t="s">
        <v>1886</v>
      </c>
      <c r="B15">
        <v>25</v>
      </c>
      <c r="C15">
        <v>304</v>
      </c>
    </row>
    <row r="16" spans="1:3">
      <c r="A16" t="s">
        <v>1887</v>
      </c>
      <c r="B16">
        <v>22</v>
      </c>
      <c r="C16">
        <v>326</v>
      </c>
    </row>
    <row r="17" spans="1:3">
      <c r="A17" t="s">
        <v>1888</v>
      </c>
      <c r="B17">
        <v>35</v>
      </c>
      <c r="C17">
        <v>361</v>
      </c>
    </row>
    <row r="18" spans="1:3">
      <c r="A18" t="s">
        <v>1889</v>
      </c>
      <c r="B18">
        <v>39</v>
      </c>
      <c r="C18">
        <v>400</v>
      </c>
    </row>
    <row r="19" spans="1:3">
      <c r="A19" t="s">
        <v>1890</v>
      </c>
      <c r="B19">
        <v>30</v>
      </c>
      <c r="C19">
        <v>430</v>
      </c>
    </row>
    <row r="20" spans="1:3">
      <c r="A20" t="s">
        <v>1891</v>
      </c>
      <c r="B20">
        <v>39</v>
      </c>
      <c r="C20">
        <v>469</v>
      </c>
    </row>
    <row r="21" spans="1:3">
      <c r="A21" t="s">
        <v>1892</v>
      </c>
      <c r="B21">
        <v>42</v>
      </c>
      <c r="C21">
        <v>511</v>
      </c>
    </row>
    <row r="22" spans="1:3">
      <c r="A22" t="s">
        <v>1893</v>
      </c>
      <c r="B22">
        <v>49</v>
      </c>
      <c r="C22">
        <v>560</v>
      </c>
    </row>
    <row r="23" spans="1:3">
      <c r="A23" t="s">
        <v>1894</v>
      </c>
      <c r="B23">
        <v>47</v>
      </c>
      <c r="C23">
        <v>607</v>
      </c>
    </row>
    <row r="24" spans="1:3">
      <c r="A24" t="s">
        <v>1895</v>
      </c>
      <c r="B24">
        <v>50</v>
      </c>
      <c r="C24">
        <v>657</v>
      </c>
    </row>
    <row r="25" spans="1:3">
      <c r="A25" t="s">
        <v>1896</v>
      </c>
      <c r="B25">
        <v>57</v>
      </c>
      <c r="C25">
        <v>714</v>
      </c>
    </row>
    <row r="26" spans="1:3">
      <c r="A26" t="s">
        <v>1897</v>
      </c>
      <c r="B26">
        <v>57</v>
      </c>
      <c r="C26">
        <v>771</v>
      </c>
    </row>
    <row r="27" spans="1:3">
      <c r="A27" t="s">
        <v>1898</v>
      </c>
      <c r="B27">
        <v>56</v>
      </c>
      <c r="C27">
        <v>827</v>
      </c>
    </row>
    <row r="28" spans="1:3">
      <c r="A28" t="s">
        <v>1899</v>
      </c>
      <c r="B28">
        <v>59</v>
      </c>
      <c r="C28">
        <v>886</v>
      </c>
    </row>
    <row r="29" spans="1:3">
      <c r="A29" t="s">
        <v>1900</v>
      </c>
      <c r="B29">
        <v>79</v>
      </c>
      <c r="C29">
        <v>965</v>
      </c>
    </row>
    <row r="30" spans="1:3">
      <c r="A30" t="s">
        <v>1901</v>
      </c>
      <c r="B30">
        <v>71</v>
      </c>
      <c r="C30">
        <v>1036</v>
      </c>
    </row>
    <row r="31" spans="1:3">
      <c r="A31" t="s">
        <v>1902</v>
      </c>
      <c r="B31">
        <v>82</v>
      </c>
      <c r="C31">
        <v>1118</v>
      </c>
    </row>
    <row r="32" spans="1:3">
      <c r="A32" t="s">
        <v>1903</v>
      </c>
      <c r="B32">
        <v>76</v>
      </c>
      <c r="C32">
        <v>1194</v>
      </c>
    </row>
    <row r="33" spans="1:3">
      <c r="A33" t="s">
        <v>1726</v>
      </c>
      <c r="B33">
        <v>1293</v>
      </c>
      <c r="C33">
        <v>1293</v>
      </c>
    </row>
    <row r="34" spans="1:3">
      <c r="A34" t="s">
        <v>1904</v>
      </c>
      <c r="B34">
        <v>99</v>
      </c>
      <c r="C34">
        <v>1293</v>
      </c>
    </row>
    <row r="35" spans="1:3">
      <c r="A35" t="s">
        <v>1593</v>
      </c>
      <c r="B35">
        <v>95</v>
      </c>
      <c r="C35">
        <v>1388</v>
      </c>
    </row>
    <row r="36" spans="1:3">
      <c r="A36" t="s">
        <v>1127</v>
      </c>
      <c r="B36">
        <v>86</v>
      </c>
      <c r="C36">
        <v>1474</v>
      </c>
    </row>
    <row r="37" spans="1:3">
      <c r="A37" t="s">
        <v>1177</v>
      </c>
      <c r="B37">
        <v>75</v>
      </c>
      <c r="C37">
        <v>1549</v>
      </c>
    </row>
    <row r="38" spans="1:3">
      <c r="A38" t="s">
        <v>292</v>
      </c>
      <c r="B38">
        <v>88</v>
      </c>
      <c r="C38">
        <v>1637</v>
      </c>
    </row>
    <row r="39" spans="1:3">
      <c r="A39" t="s">
        <v>328</v>
      </c>
      <c r="B39">
        <v>87</v>
      </c>
      <c r="C39">
        <v>1724</v>
      </c>
    </row>
    <row r="40" spans="1:3">
      <c r="A40" t="s">
        <v>250</v>
      </c>
      <c r="B40">
        <v>113</v>
      </c>
      <c r="C40">
        <v>1837</v>
      </c>
    </row>
    <row r="41" spans="1:3">
      <c r="A41" t="s">
        <v>11</v>
      </c>
      <c r="B41">
        <v>85</v>
      </c>
      <c r="C41">
        <v>1922</v>
      </c>
    </row>
    <row r="42" spans="1:3">
      <c r="A42" t="s">
        <v>601</v>
      </c>
      <c r="B42">
        <v>123</v>
      </c>
      <c r="C42">
        <v>2045</v>
      </c>
    </row>
    <row r="43" spans="1:3">
      <c r="A43" t="s">
        <v>6</v>
      </c>
      <c r="B43">
        <v>108</v>
      </c>
      <c r="C43">
        <v>2153</v>
      </c>
    </row>
    <row r="44" spans="1:3">
      <c r="A44" t="s">
        <v>289</v>
      </c>
      <c r="B44">
        <v>109</v>
      </c>
      <c r="C44">
        <v>2262</v>
      </c>
    </row>
    <row r="45" spans="1:3">
      <c r="A45" t="s">
        <v>8</v>
      </c>
      <c r="B45">
        <v>99</v>
      </c>
      <c r="C45">
        <v>2361</v>
      </c>
    </row>
    <row r="46" spans="1:3">
      <c r="A46" t="s">
        <v>31</v>
      </c>
      <c r="B46">
        <v>99</v>
      </c>
      <c r="C46">
        <v>2460</v>
      </c>
    </row>
    <row r="47" spans="1:3">
      <c r="A47" t="s">
        <v>27</v>
      </c>
      <c r="B47">
        <v>100</v>
      </c>
      <c r="C47">
        <v>2560</v>
      </c>
    </row>
    <row r="48" spans="1:3">
      <c r="A48" t="s">
        <v>29</v>
      </c>
      <c r="B48">
        <v>118</v>
      </c>
      <c r="C48">
        <v>2678</v>
      </c>
    </row>
    <row r="49" spans="1:3">
      <c r="A49" t="s">
        <v>254</v>
      </c>
      <c r="B49">
        <v>127</v>
      </c>
      <c r="C49">
        <v>2805</v>
      </c>
    </row>
    <row r="50" spans="1:3">
      <c r="A50" t="s">
        <v>58</v>
      </c>
      <c r="B50">
        <v>104</v>
      </c>
      <c r="C50">
        <v>2909</v>
      </c>
    </row>
    <row r="51" spans="1:3">
      <c r="A51" t="s">
        <v>332</v>
      </c>
      <c r="B51">
        <v>140</v>
      </c>
      <c r="C51">
        <v>3049</v>
      </c>
    </row>
    <row r="52" spans="1:3">
      <c r="A52" t="s">
        <v>35</v>
      </c>
      <c r="B52">
        <v>117</v>
      </c>
      <c r="C52">
        <v>3166</v>
      </c>
    </row>
    <row r="53" spans="1:3">
      <c r="A53" t="s">
        <v>111</v>
      </c>
      <c r="B53">
        <v>144</v>
      </c>
      <c r="C53">
        <v>3310</v>
      </c>
    </row>
    <row r="54" spans="1:3">
      <c r="A54" t="s">
        <v>273</v>
      </c>
      <c r="B54">
        <v>144</v>
      </c>
      <c r="C54">
        <v>3454</v>
      </c>
    </row>
    <row r="55" spans="1:3">
      <c r="A55" t="s">
        <v>1541</v>
      </c>
      <c r="B55">
        <v>153</v>
      </c>
      <c r="C55">
        <v>3607</v>
      </c>
    </row>
    <row r="56" spans="1:3">
      <c r="A56" t="s">
        <v>265</v>
      </c>
      <c r="B56">
        <v>168</v>
      </c>
      <c r="C56">
        <v>3775</v>
      </c>
    </row>
    <row r="57" spans="1:3">
      <c r="A57" t="s">
        <v>33</v>
      </c>
      <c r="B57">
        <v>150</v>
      </c>
      <c r="C57">
        <v>3925</v>
      </c>
    </row>
    <row r="58" spans="1:3">
      <c r="A58" t="s">
        <v>260</v>
      </c>
      <c r="B58">
        <v>176</v>
      </c>
      <c r="C58">
        <v>4101</v>
      </c>
    </row>
    <row r="59" spans="1:3">
      <c r="A59" t="s">
        <v>244</v>
      </c>
      <c r="B59">
        <v>146</v>
      </c>
      <c r="C59">
        <v>4247</v>
      </c>
    </row>
    <row r="60" spans="1:3">
      <c r="A60" t="s">
        <v>16</v>
      </c>
      <c r="B60">
        <v>156</v>
      </c>
      <c r="C60">
        <v>4403</v>
      </c>
    </row>
    <row r="61" spans="1:3">
      <c r="A61" t="s">
        <v>14</v>
      </c>
      <c r="B61">
        <v>155</v>
      </c>
      <c r="C61">
        <v>4558</v>
      </c>
    </row>
    <row r="62" spans="1:3">
      <c r="A62" t="s">
        <v>246</v>
      </c>
      <c r="B62">
        <v>179</v>
      </c>
      <c r="C62">
        <v>4737</v>
      </c>
    </row>
    <row r="63" spans="1:3">
      <c r="A63" t="s">
        <v>1020</v>
      </c>
      <c r="B63">
        <v>175</v>
      </c>
      <c r="C63">
        <v>4912</v>
      </c>
    </row>
    <row r="64" spans="1:3">
      <c r="A64" t="s">
        <v>619</v>
      </c>
      <c r="B64">
        <v>165</v>
      </c>
      <c r="C64">
        <v>5077</v>
      </c>
    </row>
    <row r="65" spans="1:3">
      <c r="A65" t="s">
        <v>158</v>
      </c>
      <c r="B65">
        <v>172</v>
      </c>
      <c r="C65">
        <v>5249</v>
      </c>
    </row>
    <row r="66" spans="1:3">
      <c r="A66" t="s">
        <v>60</v>
      </c>
      <c r="B66">
        <v>178</v>
      </c>
      <c r="C66">
        <v>5427</v>
      </c>
    </row>
    <row r="67" spans="1:3">
      <c r="A67" t="s">
        <v>628</v>
      </c>
      <c r="B67">
        <v>163</v>
      </c>
      <c r="C67">
        <v>5590</v>
      </c>
    </row>
    <row r="68" spans="1:3">
      <c r="A68" t="s">
        <v>23</v>
      </c>
      <c r="B68">
        <v>186</v>
      </c>
      <c r="C68">
        <v>5776</v>
      </c>
    </row>
    <row r="69" spans="1:3">
      <c r="A69" t="s">
        <v>18</v>
      </c>
      <c r="B69">
        <v>171</v>
      </c>
      <c r="C69">
        <v>5947</v>
      </c>
    </row>
    <row r="70" spans="1:3">
      <c r="A70" t="s">
        <v>103</v>
      </c>
      <c r="B70">
        <v>165</v>
      </c>
      <c r="C70">
        <v>6112</v>
      </c>
    </row>
    <row r="71" spans="1:3">
      <c r="A71" t="s">
        <v>25</v>
      </c>
      <c r="B71">
        <v>181</v>
      </c>
      <c r="C71">
        <v>6293</v>
      </c>
    </row>
    <row r="72" spans="1:3">
      <c r="A72" t="s">
        <v>107</v>
      </c>
      <c r="B72">
        <v>195</v>
      </c>
      <c r="C72">
        <v>6488</v>
      </c>
    </row>
    <row r="73" spans="1:3">
      <c r="A73" t="s">
        <v>20</v>
      </c>
      <c r="B73">
        <v>221</v>
      </c>
      <c r="C73">
        <v>6709</v>
      </c>
    </row>
    <row r="74" spans="1:3">
      <c r="A74" t="s">
        <v>64</v>
      </c>
      <c r="B74">
        <v>184</v>
      </c>
      <c r="C74">
        <v>6893</v>
      </c>
    </row>
    <row r="75" spans="1:3">
      <c r="A75" t="s">
        <v>66</v>
      </c>
      <c r="B75">
        <v>179</v>
      </c>
      <c r="C75">
        <v>7072</v>
      </c>
    </row>
    <row r="76" spans="1:3">
      <c r="A76" t="s">
        <v>105</v>
      </c>
      <c r="B76">
        <v>196</v>
      </c>
      <c r="C76">
        <v>7268</v>
      </c>
    </row>
    <row r="77" spans="1:3">
      <c r="A77" t="s">
        <v>607</v>
      </c>
      <c r="B77">
        <v>178</v>
      </c>
      <c r="C77">
        <v>7446</v>
      </c>
    </row>
    <row r="78" spans="1:3">
      <c r="A78" t="s">
        <v>500</v>
      </c>
      <c r="B78">
        <v>191</v>
      </c>
      <c r="C78">
        <v>7637</v>
      </c>
    </row>
    <row r="79" spans="1:3">
      <c r="A79" t="s">
        <v>189</v>
      </c>
      <c r="B79">
        <v>198</v>
      </c>
      <c r="C79">
        <v>7835</v>
      </c>
    </row>
    <row r="80" spans="1:3">
      <c r="A80" t="s">
        <v>160</v>
      </c>
      <c r="B80">
        <v>210</v>
      </c>
      <c r="C80">
        <v>8045</v>
      </c>
    </row>
    <row r="81" spans="1:3">
      <c r="A81" t="s">
        <v>279</v>
      </c>
      <c r="B81">
        <v>230</v>
      </c>
      <c r="C81">
        <v>8275</v>
      </c>
    </row>
    <row r="82" spans="1:3">
      <c r="A82" t="s">
        <v>298</v>
      </c>
      <c r="B82">
        <v>205</v>
      </c>
      <c r="C82">
        <v>8480</v>
      </c>
    </row>
    <row r="83" spans="1:3">
      <c r="A83" t="s">
        <v>256</v>
      </c>
      <c r="B83">
        <v>218</v>
      </c>
      <c r="C83">
        <v>8698</v>
      </c>
    </row>
    <row r="84" spans="1:3">
      <c r="A84" t="s">
        <v>115</v>
      </c>
      <c r="B84">
        <v>211</v>
      </c>
      <c r="C84">
        <v>8909</v>
      </c>
    </row>
    <row r="85" spans="1:3">
      <c r="A85" t="s">
        <v>248</v>
      </c>
      <c r="B85">
        <v>205</v>
      </c>
      <c r="C85">
        <v>9114</v>
      </c>
    </row>
    <row r="86" spans="1:3">
      <c r="A86" t="s">
        <v>134</v>
      </c>
      <c r="B86">
        <v>215</v>
      </c>
      <c r="C86">
        <v>9329</v>
      </c>
    </row>
    <row r="87" spans="1:3">
      <c r="A87" t="s">
        <v>62</v>
      </c>
      <c r="B87">
        <v>221</v>
      </c>
      <c r="C87">
        <v>9550</v>
      </c>
    </row>
    <row r="88" spans="1:3">
      <c r="A88" t="s">
        <v>87</v>
      </c>
      <c r="B88">
        <v>201</v>
      </c>
      <c r="C88">
        <v>9751</v>
      </c>
    </row>
    <row r="89" spans="1:3">
      <c r="A89" t="s">
        <v>1130</v>
      </c>
      <c r="B89">
        <v>224</v>
      </c>
      <c r="C89">
        <v>9975</v>
      </c>
    </row>
    <row r="90" spans="1:3">
      <c r="A90" t="s">
        <v>424</v>
      </c>
      <c r="B90">
        <v>255</v>
      </c>
      <c r="C90">
        <v>10230</v>
      </c>
    </row>
    <row r="91" spans="1:3">
      <c r="A91" t="s">
        <v>37</v>
      </c>
      <c r="B91">
        <v>201</v>
      </c>
      <c r="C91">
        <v>10431</v>
      </c>
    </row>
    <row r="92" spans="1:3">
      <c r="A92" t="s">
        <v>72</v>
      </c>
      <c r="B92">
        <v>235</v>
      </c>
      <c r="C92">
        <v>10666</v>
      </c>
    </row>
    <row r="93" spans="1:3">
      <c r="A93" t="s">
        <v>502</v>
      </c>
      <c r="B93">
        <v>213</v>
      </c>
      <c r="C93">
        <v>10879</v>
      </c>
    </row>
    <row r="94" spans="1:3">
      <c r="A94" t="s">
        <v>68</v>
      </c>
      <c r="B94">
        <v>198</v>
      </c>
      <c r="C94">
        <v>11077</v>
      </c>
    </row>
    <row r="95" spans="1:3">
      <c r="A95" t="s">
        <v>307</v>
      </c>
      <c r="B95">
        <v>238</v>
      </c>
      <c r="C95">
        <v>11315</v>
      </c>
    </row>
    <row r="96" spans="1:3">
      <c r="A96" t="s">
        <v>70</v>
      </c>
      <c r="B96">
        <v>242</v>
      </c>
      <c r="C96">
        <v>11557</v>
      </c>
    </row>
    <row r="97" spans="1:3">
      <c r="A97" t="s">
        <v>506</v>
      </c>
      <c r="B97">
        <v>202</v>
      </c>
      <c r="C97">
        <v>11759</v>
      </c>
    </row>
    <row r="98" spans="1:3">
      <c r="A98" t="s">
        <v>191</v>
      </c>
      <c r="B98">
        <v>195</v>
      </c>
      <c r="C98">
        <v>11954</v>
      </c>
    </row>
    <row r="99" spans="1:3">
      <c r="A99" t="s">
        <v>138</v>
      </c>
      <c r="B99">
        <v>224</v>
      </c>
      <c r="C99">
        <v>12178</v>
      </c>
    </row>
    <row r="100" spans="1:3">
      <c r="A100" t="s">
        <v>518</v>
      </c>
      <c r="B100">
        <v>220</v>
      </c>
      <c r="C100">
        <v>12398</v>
      </c>
    </row>
    <row r="101" spans="1:3">
      <c r="A101" t="s">
        <v>98</v>
      </c>
      <c r="B101">
        <v>217</v>
      </c>
      <c r="C101">
        <v>12615</v>
      </c>
    </row>
    <row r="102" spans="1:3">
      <c r="A102" t="s">
        <v>132</v>
      </c>
      <c r="B102">
        <v>209</v>
      </c>
      <c r="C102">
        <v>12824</v>
      </c>
    </row>
    <row r="103" spans="1:3">
      <c r="A103" t="s">
        <v>136</v>
      </c>
      <c r="B103">
        <v>240</v>
      </c>
      <c r="C103">
        <v>13064</v>
      </c>
    </row>
    <row r="104" spans="1:3">
      <c r="A104" t="s">
        <v>195</v>
      </c>
      <c r="B104">
        <v>199</v>
      </c>
      <c r="C104">
        <v>13263</v>
      </c>
    </row>
    <row r="105" spans="1:3">
      <c r="A105" t="s">
        <v>48</v>
      </c>
      <c r="B105">
        <v>233</v>
      </c>
      <c r="C105">
        <v>13496</v>
      </c>
    </row>
    <row r="106" spans="1:3">
      <c r="A106" t="s">
        <v>649</v>
      </c>
      <c r="B106">
        <v>231</v>
      </c>
      <c r="C106">
        <v>13727</v>
      </c>
    </row>
    <row r="107" spans="1:3">
      <c r="A107" t="s">
        <v>100</v>
      </c>
      <c r="B107">
        <v>233</v>
      </c>
      <c r="C107">
        <v>13960</v>
      </c>
    </row>
    <row r="108" spans="1:3">
      <c r="A108" t="s">
        <v>122</v>
      </c>
      <c r="B108">
        <v>252</v>
      </c>
      <c r="C108">
        <v>14212</v>
      </c>
    </row>
    <row r="109" spans="1:3">
      <c r="A109" t="s">
        <v>296</v>
      </c>
      <c r="B109">
        <v>234</v>
      </c>
      <c r="C109">
        <v>14446</v>
      </c>
    </row>
    <row r="110" spans="1:3">
      <c r="A110" t="s">
        <v>749</v>
      </c>
      <c r="B110">
        <v>232</v>
      </c>
      <c r="C110">
        <v>14678</v>
      </c>
    </row>
    <row r="111" spans="1:3">
      <c r="A111" t="s">
        <v>43</v>
      </c>
      <c r="B111">
        <v>239</v>
      </c>
      <c r="C111">
        <v>14917</v>
      </c>
    </row>
    <row r="112" spans="1:3">
      <c r="A112" t="s">
        <v>39</v>
      </c>
      <c r="B112">
        <v>228</v>
      </c>
      <c r="C112">
        <v>15145</v>
      </c>
    </row>
    <row r="113" spans="1:3">
      <c r="A113" t="s">
        <v>79</v>
      </c>
      <c r="B113">
        <v>213</v>
      </c>
      <c r="C113">
        <v>15358</v>
      </c>
    </row>
    <row r="114" spans="1:3">
      <c r="A114" t="s">
        <v>75</v>
      </c>
      <c r="B114">
        <v>221</v>
      </c>
      <c r="C114">
        <v>15579</v>
      </c>
    </row>
    <row r="115" spans="1:3">
      <c r="A115" t="s">
        <v>41</v>
      </c>
      <c r="B115">
        <v>248</v>
      </c>
      <c r="C115">
        <v>15827</v>
      </c>
    </row>
    <row r="116" spans="1:3">
      <c r="A116" t="s">
        <v>77</v>
      </c>
      <c r="B116">
        <v>228</v>
      </c>
      <c r="C116">
        <v>16055</v>
      </c>
    </row>
    <row r="117" spans="1:3">
      <c r="A117" t="s">
        <v>149</v>
      </c>
      <c r="B117">
        <v>245</v>
      </c>
      <c r="C117">
        <v>16300</v>
      </c>
    </row>
    <row r="118" spans="1:3">
      <c r="A118" t="s">
        <v>300</v>
      </c>
      <c r="B118">
        <v>214</v>
      </c>
      <c r="C118">
        <v>16514</v>
      </c>
    </row>
    <row r="119" spans="1:3">
      <c r="A119" t="s">
        <v>168</v>
      </c>
      <c r="B119">
        <v>227</v>
      </c>
      <c r="C119">
        <v>16741</v>
      </c>
    </row>
    <row r="120" spans="1:3">
      <c r="A120" t="s">
        <v>450</v>
      </c>
      <c r="B120">
        <v>220</v>
      </c>
      <c r="C120">
        <v>16961</v>
      </c>
    </row>
    <row r="121" spans="1:3">
      <c r="A121" t="s">
        <v>90</v>
      </c>
      <c r="B121">
        <v>246</v>
      </c>
      <c r="C121">
        <v>17207</v>
      </c>
    </row>
    <row r="122" spans="1:3">
      <c r="A122" t="s">
        <v>81</v>
      </c>
      <c r="B122">
        <v>233</v>
      </c>
      <c r="C122">
        <v>17440</v>
      </c>
    </row>
    <row r="123" spans="1:3">
      <c r="A123" t="s">
        <v>152</v>
      </c>
      <c r="B123">
        <v>238</v>
      </c>
      <c r="C123">
        <v>17678</v>
      </c>
    </row>
    <row r="124" spans="1:3">
      <c r="A124" t="s">
        <v>302</v>
      </c>
      <c r="B124">
        <v>215</v>
      </c>
      <c r="C124">
        <v>17893</v>
      </c>
    </row>
    <row r="125" spans="1:3">
      <c r="A125" t="s">
        <v>155</v>
      </c>
      <c r="B125">
        <v>229</v>
      </c>
      <c r="C125">
        <v>18122</v>
      </c>
    </row>
    <row r="126" spans="1:3">
      <c r="A126" t="s">
        <v>546</v>
      </c>
      <c r="B126">
        <v>251</v>
      </c>
      <c r="C126">
        <v>18373</v>
      </c>
    </row>
    <row r="127" spans="1:3">
      <c r="A127" t="s">
        <v>83</v>
      </c>
      <c r="B127">
        <v>273</v>
      </c>
      <c r="C127">
        <v>18646</v>
      </c>
    </row>
    <row r="128" spans="1:3">
      <c r="A128" t="s">
        <v>85</v>
      </c>
      <c r="B128">
        <v>257</v>
      </c>
      <c r="C128">
        <v>18903</v>
      </c>
    </row>
    <row r="129" spans="1:3">
      <c r="A129" t="s">
        <v>94</v>
      </c>
      <c r="B129">
        <v>243</v>
      </c>
      <c r="C129">
        <v>19146</v>
      </c>
    </row>
    <row r="130" spans="1:3">
      <c r="A130" t="s">
        <v>146</v>
      </c>
      <c r="B130">
        <v>256</v>
      </c>
      <c r="C130">
        <v>19402</v>
      </c>
    </row>
    <row r="131" spans="1:3">
      <c r="A131" t="s">
        <v>678</v>
      </c>
      <c r="B131">
        <v>235</v>
      </c>
      <c r="C131">
        <v>19637</v>
      </c>
    </row>
    <row r="132" spans="1:3">
      <c r="A132" t="s">
        <v>92</v>
      </c>
      <c r="B132">
        <v>236</v>
      </c>
      <c r="C132">
        <v>19873</v>
      </c>
    </row>
    <row r="133" spans="1:3">
      <c r="A133" t="s">
        <v>323</v>
      </c>
      <c r="B133">
        <v>229</v>
      </c>
      <c r="C133">
        <v>20102</v>
      </c>
    </row>
    <row r="134" spans="1:3">
      <c r="A134" t="s">
        <v>120</v>
      </c>
      <c r="B134">
        <v>268</v>
      </c>
      <c r="C134">
        <v>20370</v>
      </c>
    </row>
    <row r="135" spans="1:3">
      <c r="A135" t="s">
        <v>128</v>
      </c>
      <c r="B135">
        <v>246</v>
      </c>
      <c r="C135">
        <v>20616</v>
      </c>
    </row>
    <row r="136" spans="1:3">
      <c r="A136" t="s">
        <v>577</v>
      </c>
      <c r="B136">
        <v>252</v>
      </c>
      <c r="C136">
        <v>20868</v>
      </c>
    </row>
    <row r="137" spans="1:3">
      <c r="A137" t="s">
        <v>643</v>
      </c>
      <c r="B137">
        <v>231</v>
      </c>
      <c r="C137">
        <v>21099</v>
      </c>
    </row>
    <row r="138" spans="1:3">
      <c r="A138" t="s">
        <v>372</v>
      </c>
      <c r="B138">
        <v>260</v>
      </c>
      <c r="C138">
        <v>21359</v>
      </c>
    </row>
    <row r="139" spans="1:3">
      <c r="A139" t="s">
        <v>162</v>
      </c>
      <c r="B139">
        <v>218</v>
      </c>
      <c r="C139">
        <v>21577</v>
      </c>
    </row>
    <row r="140" spans="1:3">
      <c r="A140" t="s">
        <v>217</v>
      </c>
      <c r="B140">
        <v>247</v>
      </c>
      <c r="C140">
        <v>21824</v>
      </c>
    </row>
    <row r="141" spans="1:3">
      <c r="A141" t="s">
        <v>347</v>
      </c>
      <c r="B141">
        <v>234</v>
      </c>
      <c r="C141">
        <v>22058</v>
      </c>
    </row>
    <row r="142" spans="1:3">
      <c r="A142" t="s">
        <v>96</v>
      </c>
      <c r="B142">
        <v>247</v>
      </c>
      <c r="C142">
        <v>22305</v>
      </c>
    </row>
    <row r="143" spans="1:3">
      <c r="A143" t="s">
        <v>533</v>
      </c>
      <c r="B143">
        <v>250</v>
      </c>
      <c r="C143">
        <v>22555</v>
      </c>
    </row>
    <row r="144" spans="1:3">
      <c r="A144" t="s">
        <v>141</v>
      </c>
      <c r="B144">
        <v>255</v>
      </c>
      <c r="C144">
        <v>22810</v>
      </c>
    </row>
    <row r="145" spans="1:3">
      <c r="A145" t="s">
        <v>126</v>
      </c>
      <c r="B145">
        <v>206</v>
      </c>
      <c r="C145">
        <v>23016</v>
      </c>
    </row>
    <row r="146" spans="1:3">
      <c r="A146" t="s">
        <v>287</v>
      </c>
      <c r="B146">
        <v>205</v>
      </c>
      <c r="C146">
        <v>23221</v>
      </c>
    </row>
    <row r="147" spans="1:3">
      <c r="A147" t="s">
        <v>144</v>
      </c>
      <c r="B147">
        <v>225</v>
      </c>
      <c r="C147">
        <v>23446</v>
      </c>
    </row>
    <row r="148" spans="1:3">
      <c r="A148" t="s">
        <v>863</v>
      </c>
      <c r="B148">
        <v>200</v>
      </c>
      <c r="C148">
        <v>23646</v>
      </c>
    </row>
    <row r="149" spans="1:3">
      <c r="A149" t="s">
        <v>124</v>
      </c>
      <c r="B149">
        <v>218</v>
      </c>
      <c r="C149">
        <v>23864</v>
      </c>
    </row>
    <row r="150" spans="1:3">
      <c r="A150" t="s">
        <v>175</v>
      </c>
      <c r="B150">
        <v>226</v>
      </c>
      <c r="C150">
        <v>24090</v>
      </c>
    </row>
    <row r="151" spans="1:3">
      <c r="A151" t="s">
        <v>173</v>
      </c>
      <c r="B151">
        <v>210</v>
      </c>
      <c r="C151">
        <v>24300</v>
      </c>
    </row>
    <row r="152" spans="1:3">
      <c r="A152" t="s">
        <v>431</v>
      </c>
      <c r="B152">
        <v>221</v>
      </c>
      <c r="C152">
        <v>24521</v>
      </c>
    </row>
    <row r="153" spans="1:3">
      <c r="A153" t="s">
        <v>182</v>
      </c>
      <c r="B153">
        <v>238</v>
      </c>
      <c r="C153">
        <v>24759</v>
      </c>
    </row>
    <row r="154" spans="1:3">
      <c r="A154" t="s">
        <v>312</v>
      </c>
      <c r="B154">
        <v>235</v>
      </c>
      <c r="C154">
        <v>24994</v>
      </c>
    </row>
    <row r="155" spans="1:3">
      <c r="A155" t="s">
        <v>130</v>
      </c>
      <c r="B155">
        <v>195</v>
      </c>
      <c r="C155">
        <v>25189</v>
      </c>
    </row>
    <row r="156" spans="1:3">
      <c r="A156" t="s">
        <v>178</v>
      </c>
      <c r="B156">
        <v>218</v>
      </c>
      <c r="C156">
        <v>25407</v>
      </c>
    </row>
    <row r="157" spans="1:3">
      <c r="A157" t="s">
        <v>340</v>
      </c>
      <c r="B157">
        <v>258</v>
      </c>
      <c r="C157">
        <v>25665</v>
      </c>
    </row>
    <row r="158" spans="1:3">
      <c r="A158" t="s">
        <v>118</v>
      </c>
      <c r="B158">
        <v>236</v>
      </c>
      <c r="C158">
        <v>25901</v>
      </c>
    </row>
    <row r="159" spans="1:3">
      <c r="A159" t="s">
        <v>165</v>
      </c>
      <c r="B159">
        <v>216</v>
      </c>
      <c r="C159">
        <v>26117</v>
      </c>
    </row>
    <row r="160" spans="1:3">
      <c r="A160" t="s">
        <v>433</v>
      </c>
      <c r="B160">
        <v>202</v>
      </c>
      <c r="C160">
        <v>26319</v>
      </c>
    </row>
    <row r="161" spans="1:3">
      <c r="A161" t="s">
        <v>170</v>
      </c>
      <c r="B161">
        <v>256</v>
      </c>
      <c r="C161">
        <v>26575</v>
      </c>
    </row>
    <row r="162" spans="1:3">
      <c r="A162" t="s">
        <v>389</v>
      </c>
      <c r="B162">
        <v>201</v>
      </c>
      <c r="C162">
        <v>26776</v>
      </c>
    </row>
    <row r="163" spans="1:3">
      <c r="A163" t="s">
        <v>184</v>
      </c>
      <c r="B163">
        <v>212</v>
      </c>
      <c r="C163">
        <v>26988</v>
      </c>
    </row>
    <row r="164" spans="1:3">
      <c r="A164" t="s">
        <v>180</v>
      </c>
      <c r="B164">
        <v>203</v>
      </c>
      <c r="C164">
        <v>27191</v>
      </c>
    </row>
    <row r="165" spans="1:3">
      <c r="A165" t="s">
        <v>560</v>
      </c>
      <c r="B165">
        <v>217</v>
      </c>
      <c r="C165">
        <v>27408</v>
      </c>
    </row>
    <row r="166" spans="1:3">
      <c r="A166" t="s">
        <v>187</v>
      </c>
      <c r="B166">
        <v>217</v>
      </c>
      <c r="C166">
        <v>27625</v>
      </c>
    </row>
    <row r="167" spans="1:3">
      <c r="A167" t="s">
        <v>335</v>
      </c>
      <c r="B167">
        <v>210</v>
      </c>
      <c r="C167">
        <v>27835</v>
      </c>
    </row>
    <row r="168" spans="1:3">
      <c r="A168" t="s">
        <v>387</v>
      </c>
      <c r="B168">
        <v>204</v>
      </c>
      <c r="C168">
        <v>28039</v>
      </c>
    </row>
    <row r="169" spans="1:3">
      <c r="A169" t="s">
        <v>485</v>
      </c>
      <c r="B169">
        <v>181</v>
      </c>
      <c r="C169">
        <v>28220</v>
      </c>
    </row>
    <row r="170" spans="1:3">
      <c r="A170" t="s">
        <v>701</v>
      </c>
      <c r="B170">
        <v>218</v>
      </c>
      <c r="C170">
        <v>28438</v>
      </c>
    </row>
    <row r="171" spans="1:3">
      <c r="A171" t="s">
        <v>230</v>
      </c>
      <c r="B171">
        <v>191</v>
      </c>
      <c r="C171">
        <v>28629</v>
      </c>
    </row>
    <row r="172" spans="1:3">
      <c r="A172" t="s">
        <v>309</v>
      </c>
      <c r="B172">
        <v>194</v>
      </c>
      <c r="C172">
        <v>28823</v>
      </c>
    </row>
    <row r="173" spans="1:3">
      <c r="A173" t="s">
        <v>54</v>
      </c>
      <c r="B173">
        <v>219</v>
      </c>
      <c r="C173">
        <v>29042</v>
      </c>
    </row>
    <row r="174" spans="1:3">
      <c r="A174" t="s">
        <v>528</v>
      </c>
      <c r="B174">
        <v>206</v>
      </c>
      <c r="C174">
        <v>29248</v>
      </c>
    </row>
    <row r="175" spans="1:3">
      <c r="A175" t="s">
        <v>228</v>
      </c>
      <c r="B175">
        <v>217</v>
      </c>
      <c r="C175">
        <v>29465</v>
      </c>
    </row>
    <row r="176" spans="1:3">
      <c r="A176" t="s">
        <v>232</v>
      </c>
      <c r="B176">
        <v>199</v>
      </c>
      <c r="C176">
        <v>29664</v>
      </c>
    </row>
    <row r="177" spans="1:3">
      <c r="A177" t="s">
        <v>440</v>
      </c>
      <c r="B177">
        <v>217</v>
      </c>
      <c r="C177">
        <v>29881</v>
      </c>
    </row>
    <row r="178" spans="1:3">
      <c r="A178" t="s">
        <v>363</v>
      </c>
      <c r="B178">
        <v>222</v>
      </c>
      <c r="C178">
        <v>30103</v>
      </c>
    </row>
    <row r="179" spans="1:3">
      <c r="A179" t="s">
        <v>427</v>
      </c>
      <c r="B179">
        <v>217</v>
      </c>
      <c r="C179">
        <v>30320</v>
      </c>
    </row>
    <row r="180" spans="1:3">
      <c r="A180" t="s">
        <v>419</v>
      </c>
      <c r="B180">
        <v>200</v>
      </c>
      <c r="C180">
        <v>30520</v>
      </c>
    </row>
    <row r="181" spans="1:3">
      <c r="A181" t="s">
        <v>398</v>
      </c>
      <c r="B181">
        <v>203</v>
      </c>
      <c r="C181">
        <v>30723</v>
      </c>
    </row>
    <row r="182" spans="1:3">
      <c r="A182" t="s">
        <v>469</v>
      </c>
      <c r="B182">
        <v>173</v>
      </c>
      <c r="C182">
        <v>30896</v>
      </c>
    </row>
    <row r="183" spans="1:3">
      <c r="A183" t="s">
        <v>50</v>
      </c>
      <c r="B183">
        <v>179</v>
      </c>
      <c r="C183">
        <v>31075</v>
      </c>
    </row>
    <row r="184" spans="1:3">
      <c r="A184" t="s">
        <v>203</v>
      </c>
      <c r="B184">
        <v>173</v>
      </c>
      <c r="C184">
        <v>31248</v>
      </c>
    </row>
    <row r="185" spans="1:3">
      <c r="A185" t="s">
        <v>381</v>
      </c>
      <c r="B185">
        <v>183</v>
      </c>
      <c r="C185">
        <v>31431</v>
      </c>
    </row>
    <row r="186" spans="1:3">
      <c r="A186" t="s">
        <v>354</v>
      </c>
      <c r="B186">
        <v>178</v>
      </c>
      <c r="C186">
        <v>31609</v>
      </c>
    </row>
    <row r="187" spans="1:3">
      <c r="A187" t="s">
        <v>405</v>
      </c>
      <c r="B187">
        <v>192</v>
      </c>
      <c r="C187">
        <v>31801</v>
      </c>
    </row>
    <row r="188" spans="1:3">
      <c r="A188" t="s">
        <v>318</v>
      </c>
      <c r="B188">
        <v>167</v>
      </c>
      <c r="C188">
        <v>31968</v>
      </c>
    </row>
    <row r="189" spans="1:3">
      <c r="A189" t="s">
        <v>752</v>
      </c>
      <c r="B189">
        <v>186</v>
      </c>
      <c r="C189">
        <v>32154</v>
      </c>
    </row>
    <row r="190" spans="1:3">
      <c r="A190" t="s">
        <v>52</v>
      </c>
      <c r="B190">
        <v>184</v>
      </c>
      <c r="C190">
        <v>32338</v>
      </c>
    </row>
    <row r="191" spans="1:3">
      <c r="A191" t="s">
        <v>383</v>
      </c>
      <c r="B191">
        <v>185</v>
      </c>
      <c r="C191">
        <v>32523</v>
      </c>
    </row>
    <row r="192" spans="1:3">
      <c r="A192" t="s">
        <v>479</v>
      </c>
      <c r="B192">
        <v>175</v>
      </c>
      <c r="C192">
        <v>32698</v>
      </c>
    </row>
    <row r="193" spans="1:3">
      <c r="A193" t="s">
        <v>447</v>
      </c>
      <c r="B193">
        <v>170</v>
      </c>
      <c r="C193">
        <v>32868</v>
      </c>
    </row>
    <row r="194" spans="1:3">
      <c r="A194" t="s">
        <v>513</v>
      </c>
      <c r="B194">
        <v>187</v>
      </c>
      <c r="C194">
        <v>33055</v>
      </c>
    </row>
    <row r="195" spans="1:3">
      <c r="A195" t="s">
        <v>408</v>
      </c>
      <c r="B195">
        <v>199</v>
      </c>
      <c r="C195">
        <v>33254</v>
      </c>
    </row>
    <row r="196" spans="1:3">
      <c r="A196" t="s">
        <v>205</v>
      </c>
      <c r="B196">
        <v>184</v>
      </c>
      <c r="C196">
        <v>33438</v>
      </c>
    </row>
    <row r="197" spans="1:3">
      <c r="A197" t="s">
        <v>412</v>
      </c>
      <c r="B197">
        <v>155</v>
      </c>
      <c r="C197">
        <v>33593</v>
      </c>
    </row>
    <row r="198" spans="1:3">
      <c r="A198" t="s">
        <v>585</v>
      </c>
      <c r="B198">
        <v>175</v>
      </c>
      <c r="C198">
        <v>33768</v>
      </c>
    </row>
    <row r="199" spans="1:3">
      <c r="A199" t="s">
        <v>209</v>
      </c>
      <c r="B199">
        <v>163</v>
      </c>
      <c r="C199">
        <v>33931</v>
      </c>
    </row>
    <row r="200" spans="1:3">
      <c r="A200" t="s">
        <v>56</v>
      </c>
      <c r="B200">
        <v>168</v>
      </c>
      <c r="C200">
        <v>34099</v>
      </c>
    </row>
    <row r="201" spans="1:3">
      <c r="A201" t="s">
        <v>207</v>
      </c>
      <c r="B201">
        <v>183</v>
      </c>
      <c r="C201">
        <v>34282</v>
      </c>
    </row>
    <row r="202" spans="1:3">
      <c r="A202" t="s">
        <v>738</v>
      </c>
      <c r="B202">
        <v>148</v>
      </c>
      <c r="C202">
        <v>34430</v>
      </c>
    </row>
    <row r="203" spans="1:3">
      <c r="A203" t="s">
        <v>998</v>
      </c>
      <c r="B203">
        <v>169</v>
      </c>
      <c r="C203">
        <v>34599</v>
      </c>
    </row>
    <row r="204" spans="1:3">
      <c r="A204" t="s">
        <v>320</v>
      </c>
      <c r="B204">
        <v>168</v>
      </c>
      <c r="C204">
        <v>34767</v>
      </c>
    </row>
    <row r="205" spans="1:3">
      <c r="A205" t="s">
        <v>221</v>
      </c>
      <c r="B205">
        <v>178</v>
      </c>
      <c r="C205">
        <v>34945</v>
      </c>
    </row>
    <row r="206" spans="1:3">
      <c r="A206" t="s">
        <v>223</v>
      </c>
      <c r="B206">
        <v>171</v>
      </c>
      <c r="C206">
        <v>35116</v>
      </c>
    </row>
    <row r="207" spans="1:3">
      <c r="A207" t="s">
        <v>366</v>
      </c>
      <c r="B207">
        <v>171</v>
      </c>
      <c r="C207">
        <v>35287</v>
      </c>
    </row>
    <row r="208" spans="1:3">
      <c r="A208" t="s">
        <v>316</v>
      </c>
      <c r="B208">
        <v>171</v>
      </c>
      <c r="C208">
        <v>35458</v>
      </c>
    </row>
    <row r="209" spans="1:3">
      <c r="A209" t="s">
        <v>198</v>
      </c>
      <c r="B209">
        <v>198</v>
      </c>
      <c r="C209">
        <v>35656</v>
      </c>
    </row>
    <row r="210" spans="1:3">
      <c r="A210" t="s">
        <v>1556</v>
      </c>
      <c r="B210">
        <v>165</v>
      </c>
      <c r="C210">
        <v>35821</v>
      </c>
    </row>
    <row r="211" spans="1:3">
      <c r="A211" t="s">
        <v>1548</v>
      </c>
      <c r="B211">
        <v>184</v>
      </c>
      <c r="C211">
        <v>36005</v>
      </c>
    </row>
    <row r="212" spans="1:3">
      <c r="A212" t="s">
        <v>1533</v>
      </c>
      <c r="B212">
        <v>150</v>
      </c>
      <c r="C212">
        <v>36155</v>
      </c>
    </row>
    <row r="213" spans="1:3">
      <c r="A213" t="s">
        <v>1542</v>
      </c>
      <c r="B213">
        <v>135</v>
      </c>
      <c r="C213">
        <v>36290</v>
      </c>
    </row>
    <row r="214" spans="1:3">
      <c r="A214" t="s">
        <v>1534</v>
      </c>
      <c r="B214">
        <v>147</v>
      </c>
      <c r="C214">
        <v>36437</v>
      </c>
    </row>
    <row r="215" spans="1:3">
      <c r="A215" t="s">
        <v>1905</v>
      </c>
      <c r="B215">
        <v>147</v>
      </c>
      <c r="C215">
        <v>36584</v>
      </c>
    </row>
    <row r="216" spans="1:3">
      <c r="A216" t="s">
        <v>1906</v>
      </c>
      <c r="B216">
        <v>161</v>
      </c>
      <c r="C216">
        <v>36745</v>
      </c>
    </row>
    <row r="217" spans="1:3">
      <c r="A217" t="s">
        <v>1907</v>
      </c>
      <c r="B217">
        <v>137</v>
      </c>
      <c r="C217">
        <v>36882</v>
      </c>
    </row>
    <row r="218" spans="1:3">
      <c r="A218" t="s">
        <v>1908</v>
      </c>
      <c r="B218">
        <v>145</v>
      </c>
      <c r="C218">
        <v>37027</v>
      </c>
    </row>
    <row r="219" spans="1:3">
      <c r="A219" t="s">
        <v>1909</v>
      </c>
      <c r="B219">
        <v>137</v>
      </c>
      <c r="C219">
        <v>37164</v>
      </c>
    </row>
    <row r="220" spans="1:3">
      <c r="A220" t="s">
        <v>1910</v>
      </c>
      <c r="B220">
        <v>130</v>
      </c>
      <c r="C220">
        <v>37294</v>
      </c>
    </row>
    <row r="221" spans="1:3">
      <c r="A221" t="s">
        <v>1911</v>
      </c>
      <c r="B221">
        <v>145</v>
      </c>
      <c r="C221">
        <v>37439</v>
      </c>
    </row>
    <row r="222" spans="1:3">
      <c r="A222" t="s">
        <v>1912</v>
      </c>
      <c r="B222">
        <v>139</v>
      </c>
      <c r="C222">
        <v>37578</v>
      </c>
    </row>
    <row r="223" spans="1:3">
      <c r="A223" t="s">
        <v>1913</v>
      </c>
      <c r="B223">
        <v>121</v>
      </c>
      <c r="C223">
        <v>37699</v>
      </c>
    </row>
    <row r="224" spans="1:3">
      <c r="A224" t="s">
        <v>1914</v>
      </c>
      <c r="B224">
        <v>132</v>
      </c>
      <c r="C224">
        <v>37831</v>
      </c>
    </row>
    <row r="225" spans="1:3">
      <c r="A225" t="s">
        <v>1915</v>
      </c>
      <c r="B225">
        <v>128</v>
      </c>
      <c r="C225">
        <v>37959</v>
      </c>
    </row>
    <row r="226" spans="1:3">
      <c r="A226" t="s">
        <v>1916</v>
      </c>
      <c r="B226">
        <v>128</v>
      </c>
      <c r="C226">
        <v>38087</v>
      </c>
    </row>
    <row r="227" spans="1:3">
      <c r="A227" t="s">
        <v>1917</v>
      </c>
      <c r="B227">
        <v>145</v>
      </c>
      <c r="C227">
        <v>38232</v>
      </c>
    </row>
    <row r="228" spans="1:3">
      <c r="A228" t="s">
        <v>1918</v>
      </c>
      <c r="B228">
        <v>138</v>
      </c>
      <c r="C228">
        <v>38370</v>
      </c>
    </row>
    <row r="229" spans="1:3">
      <c r="A229" t="s">
        <v>1919</v>
      </c>
      <c r="B229">
        <v>151</v>
      </c>
      <c r="C229">
        <v>38521</v>
      </c>
    </row>
    <row r="230" spans="1:3">
      <c r="A230" t="s">
        <v>1920</v>
      </c>
      <c r="B230">
        <v>137</v>
      </c>
      <c r="C230">
        <v>38658</v>
      </c>
    </row>
    <row r="231" spans="1:3">
      <c r="A231" t="s">
        <v>1921</v>
      </c>
      <c r="B231">
        <v>141</v>
      </c>
      <c r="C231">
        <v>38799</v>
      </c>
    </row>
    <row r="232" spans="1:3">
      <c r="A232" t="s">
        <v>1922</v>
      </c>
      <c r="B232">
        <v>111</v>
      </c>
      <c r="C232">
        <v>38910</v>
      </c>
    </row>
    <row r="233" spans="1:3">
      <c r="A233" t="s">
        <v>1923</v>
      </c>
      <c r="B233">
        <v>116</v>
      </c>
      <c r="C233">
        <v>39026</v>
      </c>
    </row>
    <row r="234" spans="1:3">
      <c r="A234" t="s">
        <v>1924</v>
      </c>
      <c r="B234">
        <v>122</v>
      </c>
      <c r="C234">
        <v>39148</v>
      </c>
    </row>
    <row r="235" spans="1:3">
      <c r="A235" t="s">
        <v>1925</v>
      </c>
      <c r="B235">
        <v>129</v>
      </c>
      <c r="C235">
        <v>39277</v>
      </c>
    </row>
    <row r="236" spans="1:3">
      <c r="A236" t="s">
        <v>1926</v>
      </c>
      <c r="B236">
        <v>107</v>
      </c>
      <c r="C236">
        <v>39384</v>
      </c>
    </row>
    <row r="237" spans="1:3">
      <c r="A237" t="s">
        <v>1927</v>
      </c>
      <c r="B237">
        <v>133</v>
      </c>
      <c r="C237">
        <v>39517</v>
      </c>
    </row>
    <row r="238" spans="1:3">
      <c r="A238" t="s">
        <v>1928</v>
      </c>
      <c r="B238">
        <v>116</v>
      </c>
      <c r="C238">
        <v>39633</v>
      </c>
    </row>
    <row r="239" spans="1:3">
      <c r="A239" t="s">
        <v>1929</v>
      </c>
      <c r="B239">
        <v>114</v>
      </c>
      <c r="C239">
        <v>39747</v>
      </c>
    </row>
    <row r="240" spans="1:3">
      <c r="A240" t="s">
        <v>1930</v>
      </c>
      <c r="B240">
        <v>95</v>
      </c>
      <c r="C240">
        <v>39842</v>
      </c>
    </row>
    <row r="241" spans="1:3">
      <c r="A241" t="s">
        <v>1931</v>
      </c>
      <c r="B241">
        <v>84</v>
      </c>
      <c r="C241">
        <v>39926</v>
      </c>
    </row>
    <row r="242" spans="1:3">
      <c r="A242" t="s">
        <v>1932</v>
      </c>
      <c r="B242">
        <v>114</v>
      </c>
      <c r="C242">
        <v>40040</v>
      </c>
    </row>
    <row r="243" spans="1:3">
      <c r="A243" t="s">
        <v>1933</v>
      </c>
      <c r="B243">
        <v>99</v>
      </c>
      <c r="C243">
        <v>40139</v>
      </c>
    </row>
    <row r="244" spans="1:3">
      <c r="A244" t="s">
        <v>1934</v>
      </c>
      <c r="B244">
        <v>106</v>
      </c>
      <c r="C244">
        <v>40245</v>
      </c>
    </row>
    <row r="245" spans="1:3">
      <c r="A245" t="s">
        <v>1935</v>
      </c>
      <c r="B245">
        <v>101</v>
      </c>
      <c r="C245">
        <v>40346</v>
      </c>
    </row>
    <row r="246" spans="1:3">
      <c r="A246" t="s">
        <v>1936</v>
      </c>
      <c r="B246">
        <v>122</v>
      </c>
      <c r="C246">
        <v>40468</v>
      </c>
    </row>
    <row r="247" spans="1:3">
      <c r="A247" t="s">
        <v>1937</v>
      </c>
      <c r="B247">
        <v>98</v>
      </c>
      <c r="C247">
        <v>40566</v>
      </c>
    </row>
    <row r="248" spans="1:3">
      <c r="A248" t="s">
        <v>1938</v>
      </c>
      <c r="B248">
        <v>112</v>
      </c>
      <c r="C248">
        <v>40678</v>
      </c>
    </row>
    <row r="249" spans="1:3">
      <c r="A249" t="s">
        <v>1939</v>
      </c>
      <c r="B249">
        <v>106</v>
      </c>
      <c r="C249">
        <v>40784</v>
      </c>
    </row>
    <row r="250" spans="1:3">
      <c r="A250" t="s">
        <v>1940</v>
      </c>
      <c r="B250">
        <v>102</v>
      </c>
      <c r="C250">
        <v>40886</v>
      </c>
    </row>
    <row r="251" spans="1:3">
      <c r="A251" t="s">
        <v>1941</v>
      </c>
      <c r="B251">
        <v>110</v>
      </c>
      <c r="C251">
        <v>40996</v>
      </c>
    </row>
    <row r="252" spans="1:3">
      <c r="A252" t="s">
        <v>1942</v>
      </c>
      <c r="B252">
        <v>109</v>
      </c>
      <c r="C252">
        <v>41105</v>
      </c>
    </row>
    <row r="253" spans="1:3">
      <c r="A253" t="s">
        <v>1943</v>
      </c>
      <c r="B253">
        <v>82</v>
      </c>
      <c r="C253">
        <v>41187</v>
      </c>
    </row>
    <row r="254" spans="1:3">
      <c r="A254" t="s">
        <v>1944</v>
      </c>
      <c r="B254">
        <v>92</v>
      </c>
      <c r="C254">
        <v>41279</v>
      </c>
    </row>
    <row r="255" spans="1:3">
      <c r="A255" t="s">
        <v>1945</v>
      </c>
      <c r="B255">
        <v>82</v>
      </c>
      <c r="C255">
        <v>41361</v>
      </c>
    </row>
    <row r="256" spans="1:3">
      <c r="A256" t="s">
        <v>1946</v>
      </c>
      <c r="B256">
        <v>98</v>
      </c>
      <c r="C256">
        <v>41459</v>
      </c>
    </row>
    <row r="257" spans="1:3">
      <c r="A257" t="s">
        <v>1947</v>
      </c>
      <c r="B257">
        <v>102</v>
      </c>
      <c r="C257">
        <v>41561</v>
      </c>
    </row>
    <row r="258" spans="1:3">
      <c r="A258" t="s">
        <v>1948</v>
      </c>
      <c r="B258">
        <v>83</v>
      </c>
      <c r="C258">
        <v>41644</v>
      </c>
    </row>
    <row r="259" spans="1:3">
      <c r="A259" t="s">
        <v>1949</v>
      </c>
      <c r="B259">
        <v>93</v>
      </c>
      <c r="C259">
        <v>41737</v>
      </c>
    </row>
    <row r="260" spans="1:3">
      <c r="A260" t="s">
        <v>1950</v>
      </c>
      <c r="B260">
        <v>73</v>
      </c>
      <c r="C260">
        <v>41810</v>
      </c>
    </row>
    <row r="261" spans="1:3">
      <c r="A261" t="s">
        <v>1951</v>
      </c>
      <c r="B261">
        <v>91</v>
      </c>
      <c r="C261">
        <v>41901</v>
      </c>
    </row>
    <row r="262" spans="1:3">
      <c r="A262" t="s">
        <v>1952</v>
      </c>
      <c r="B262">
        <v>92</v>
      </c>
      <c r="C262">
        <v>41993</v>
      </c>
    </row>
    <row r="263" spans="1:3">
      <c r="A263" t="s">
        <v>1953</v>
      </c>
      <c r="B263">
        <v>86</v>
      </c>
      <c r="C263">
        <v>42079</v>
      </c>
    </row>
    <row r="264" spans="1:3">
      <c r="A264" t="s">
        <v>1954</v>
      </c>
      <c r="B264">
        <v>70</v>
      </c>
      <c r="C264">
        <v>42149</v>
      </c>
    </row>
    <row r="265" spans="1:3">
      <c r="A265" t="s">
        <v>1955</v>
      </c>
      <c r="B265">
        <v>75</v>
      </c>
      <c r="C265">
        <v>42224</v>
      </c>
    </row>
    <row r="266" spans="1:3">
      <c r="A266" t="s">
        <v>1956</v>
      </c>
      <c r="B266">
        <v>79</v>
      </c>
      <c r="C266">
        <v>42303</v>
      </c>
    </row>
    <row r="267" spans="1:3">
      <c r="A267" t="s">
        <v>1957</v>
      </c>
      <c r="B267">
        <v>80</v>
      </c>
      <c r="C267">
        <v>42383</v>
      </c>
    </row>
    <row r="268" spans="1:3">
      <c r="A268" t="s">
        <v>1958</v>
      </c>
      <c r="B268">
        <v>79</v>
      </c>
      <c r="C268">
        <v>42462</v>
      </c>
    </row>
    <row r="269" spans="1:3">
      <c r="A269" t="s">
        <v>1959</v>
      </c>
      <c r="B269">
        <v>69</v>
      </c>
      <c r="C269">
        <v>42531</v>
      </c>
    </row>
    <row r="270" spans="1:3">
      <c r="A270" t="s">
        <v>1960</v>
      </c>
      <c r="B270">
        <v>83</v>
      </c>
      <c r="C270">
        <v>42614</v>
      </c>
    </row>
    <row r="271" spans="1:3">
      <c r="A271" t="s">
        <v>1961</v>
      </c>
      <c r="B271">
        <v>67</v>
      </c>
      <c r="C271">
        <v>42681</v>
      </c>
    </row>
    <row r="272" spans="1:3">
      <c r="A272" t="s">
        <v>1962</v>
      </c>
      <c r="B272">
        <v>68</v>
      </c>
      <c r="C272">
        <v>42749</v>
      </c>
    </row>
    <row r="273" spans="1:3">
      <c r="A273" t="s">
        <v>1963</v>
      </c>
      <c r="B273">
        <v>72</v>
      </c>
      <c r="C273">
        <v>42821</v>
      </c>
    </row>
    <row r="274" spans="1:3">
      <c r="A274" t="s">
        <v>1964</v>
      </c>
      <c r="B274">
        <v>54</v>
      </c>
      <c r="C274">
        <v>42875</v>
      </c>
    </row>
    <row r="275" spans="1:3">
      <c r="A275" t="s">
        <v>1965</v>
      </c>
      <c r="B275">
        <v>66</v>
      </c>
      <c r="C275">
        <v>42941</v>
      </c>
    </row>
    <row r="276" spans="1:3">
      <c r="A276" t="s">
        <v>1966</v>
      </c>
      <c r="B276">
        <v>52</v>
      </c>
      <c r="C276">
        <v>42993</v>
      </c>
    </row>
    <row r="277" spans="1:3">
      <c r="A277" t="s">
        <v>1967</v>
      </c>
      <c r="B277">
        <v>55</v>
      </c>
      <c r="C277">
        <v>43048</v>
      </c>
    </row>
    <row r="278" spans="1:3">
      <c r="A278" t="s">
        <v>1968</v>
      </c>
      <c r="B278">
        <v>63</v>
      </c>
      <c r="C278">
        <v>43111</v>
      </c>
    </row>
    <row r="279" spans="1:3">
      <c r="A279" t="s">
        <v>1969</v>
      </c>
      <c r="B279">
        <v>55</v>
      </c>
      <c r="C279">
        <v>43166</v>
      </c>
    </row>
    <row r="280" spans="1:3">
      <c r="A280" t="s">
        <v>1970</v>
      </c>
      <c r="B280">
        <v>58</v>
      </c>
      <c r="C280">
        <v>43224</v>
      </c>
    </row>
    <row r="281" spans="1:3">
      <c r="A281" t="s">
        <v>1971</v>
      </c>
      <c r="B281">
        <v>39</v>
      </c>
      <c r="C281">
        <v>43263</v>
      </c>
    </row>
    <row r="282" spans="1:3">
      <c r="A282" t="s">
        <v>1972</v>
      </c>
      <c r="B282">
        <v>53</v>
      </c>
      <c r="C282">
        <v>43316</v>
      </c>
    </row>
    <row r="283" spans="1:3">
      <c r="A283" t="s">
        <v>1973</v>
      </c>
      <c r="B283">
        <v>50</v>
      </c>
      <c r="C283">
        <v>43366</v>
      </c>
    </row>
    <row r="284" spans="1:3">
      <c r="A284" t="s">
        <v>1974</v>
      </c>
      <c r="B284">
        <v>63</v>
      </c>
      <c r="C284">
        <v>43429</v>
      </c>
    </row>
    <row r="285" spans="1:3">
      <c r="A285" t="s">
        <v>1975</v>
      </c>
      <c r="B285">
        <v>33</v>
      </c>
      <c r="C285">
        <v>43462</v>
      </c>
    </row>
    <row r="286" spans="1:3">
      <c r="A286" t="s">
        <v>1976</v>
      </c>
      <c r="B286">
        <v>48</v>
      </c>
      <c r="C286">
        <v>43510</v>
      </c>
    </row>
    <row r="287" spans="1:3">
      <c r="A287" t="s">
        <v>1977</v>
      </c>
      <c r="B287">
        <v>50</v>
      </c>
      <c r="C287">
        <v>43560</v>
      </c>
    </row>
    <row r="288" spans="1:3">
      <c r="A288" t="s">
        <v>1978</v>
      </c>
      <c r="B288">
        <v>49</v>
      </c>
      <c r="C288">
        <v>43609</v>
      </c>
    </row>
    <row r="289" spans="1:3">
      <c r="A289" t="s">
        <v>1979</v>
      </c>
      <c r="B289">
        <v>46</v>
      </c>
      <c r="C289">
        <v>43655</v>
      </c>
    </row>
    <row r="290" spans="1:3">
      <c r="A290" t="s">
        <v>1980</v>
      </c>
      <c r="B290">
        <v>31</v>
      </c>
      <c r="C290">
        <v>43686</v>
      </c>
    </row>
    <row r="291" spans="1:3">
      <c r="A291" t="s">
        <v>1981</v>
      </c>
      <c r="B291">
        <v>35</v>
      </c>
      <c r="C291">
        <v>43721</v>
      </c>
    </row>
    <row r="292" spans="1:3">
      <c r="A292" t="s">
        <v>1982</v>
      </c>
      <c r="B292">
        <v>48</v>
      </c>
      <c r="C292">
        <v>43769</v>
      </c>
    </row>
    <row r="293" spans="1:3">
      <c r="A293" t="s">
        <v>1983</v>
      </c>
      <c r="B293">
        <v>46</v>
      </c>
      <c r="C293">
        <v>43815</v>
      </c>
    </row>
    <row r="294" spans="1:3">
      <c r="A294" t="s">
        <v>1984</v>
      </c>
      <c r="B294">
        <v>36</v>
      </c>
      <c r="C294">
        <v>43851</v>
      </c>
    </row>
    <row r="295" spans="1:3">
      <c r="A295" t="s">
        <v>1985</v>
      </c>
      <c r="B295">
        <v>44</v>
      </c>
      <c r="C295">
        <v>43895</v>
      </c>
    </row>
    <row r="296" spans="1:3">
      <c r="A296" t="s">
        <v>1986</v>
      </c>
      <c r="B296">
        <v>51</v>
      </c>
      <c r="C296">
        <v>43946</v>
      </c>
    </row>
    <row r="297" spans="1:3">
      <c r="A297" t="s">
        <v>1987</v>
      </c>
      <c r="B297">
        <v>29</v>
      </c>
      <c r="C297">
        <v>43975</v>
      </c>
    </row>
    <row r="298" spans="1:3">
      <c r="A298" t="s">
        <v>1988</v>
      </c>
      <c r="B298">
        <v>30</v>
      </c>
      <c r="C298">
        <v>44005</v>
      </c>
    </row>
    <row r="299" spans="1:3">
      <c r="A299" t="s">
        <v>1989</v>
      </c>
      <c r="B299">
        <v>33</v>
      </c>
      <c r="C299">
        <v>44038</v>
      </c>
    </row>
    <row r="300" spans="1:3">
      <c r="A300" t="s">
        <v>1990</v>
      </c>
      <c r="B300">
        <v>37</v>
      </c>
      <c r="C300">
        <v>44075</v>
      </c>
    </row>
    <row r="301" spans="1:3">
      <c r="A301" t="s">
        <v>1991</v>
      </c>
      <c r="B301">
        <v>34</v>
      </c>
      <c r="C301">
        <v>44109</v>
      </c>
    </row>
    <row r="302" spans="1:3">
      <c r="A302" t="s">
        <v>1992</v>
      </c>
      <c r="B302">
        <v>25</v>
      </c>
      <c r="C302">
        <v>44134</v>
      </c>
    </row>
    <row r="303" spans="1:3">
      <c r="A303" t="s">
        <v>1993</v>
      </c>
      <c r="B303">
        <v>25</v>
      </c>
      <c r="C303">
        <v>44159</v>
      </c>
    </row>
    <row r="304" spans="1:3">
      <c r="A304" t="s">
        <v>1994</v>
      </c>
      <c r="B304">
        <v>25</v>
      </c>
      <c r="C304">
        <v>44184</v>
      </c>
    </row>
    <row r="305" spans="1:3">
      <c r="A305" t="s">
        <v>1995</v>
      </c>
      <c r="B305">
        <v>26</v>
      </c>
      <c r="C305">
        <v>44210</v>
      </c>
    </row>
    <row r="306" spans="1:3">
      <c r="A306" t="s">
        <v>1996</v>
      </c>
      <c r="B306">
        <v>31</v>
      </c>
      <c r="C306">
        <v>44241</v>
      </c>
    </row>
    <row r="307" spans="1:3">
      <c r="A307" t="s">
        <v>1997</v>
      </c>
      <c r="B307">
        <v>21</v>
      </c>
      <c r="C307">
        <v>44262</v>
      </c>
    </row>
    <row r="308" spans="1:3">
      <c r="A308" t="s">
        <v>1998</v>
      </c>
      <c r="B308">
        <v>23</v>
      </c>
      <c r="C308">
        <v>44285</v>
      </c>
    </row>
    <row r="309" spans="1:3">
      <c r="A309" t="s">
        <v>1999</v>
      </c>
      <c r="B309">
        <v>26</v>
      </c>
      <c r="C309">
        <v>44311</v>
      </c>
    </row>
    <row r="310" spans="1:3">
      <c r="A310" t="s">
        <v>2000</v>
      </c>
      <c r="B310">
        <v>24</v>
      </c>
      <c r="C310">
        <v>44335</v>
      </c>
    </row>
    <row r="311" spans="1:3">
      <c r="A311" t="s">
        <v>2001</v>
      </c>
      <c r="B311">
        <v>25</v>
      </c>
      <c r="C311">
        <v>44360</v>
      </c>
    </row>
    <row r="312" spans="1:3">
      <c r="A312" t="s">
        <v>2002</v>
      </c>
      <c r="B312">
        <v>37</v>
      </c>
      <c r="C312">
        <v>44397</v>
      </c>
    </row>
    <row r="313" spans="1:3">
      <c r="A313" t="s">
        <v>2003</v>
      </c>
      <c r="B313">
        <v>20</v>
      </c>
      <c r="C313">
        <v>44417</v>
      </c>
    </row>
    <row r="314" spans="1:3">
      <c r="A314" t="s">
        <v>2004</v>
      </c>
      <c r="B314">
        <v>19</v>
      </c>
      <c r="C314">
        <v>44436</v>
      </c>
    </row>
    <row r="315" spans="1:3">
      <c r="A315" t="s">
        <v>2005</v>
      </c>
      <c r="B315">
        <v>33</v>
      </c>
      <c r="C315">
        <v>44469</v>
      </c>
    </row>
    <row r="316" spans="1:3">
      <c r="A316" t="s">
        <v>2006</v>
      </c>
      <c r="B316">
        <v>30</v>
      </c>
      <c r="C316">
        <v>44499</v>
      </c>
    </row>
    <row r="317" spans="1:3">
      <c r="A317" t="s">
        <v>2007</v>
      </c>
      <c r="B317">
        <v>18</v>
      </c>
      <c r="C317">
        <v>44517</v>
      </c>
    </row>
    <row r="318" spans="1:3">
      <c r="A318" t="s">
        <v>2008</v>
      </c>
      <c r="B318">
        <v>17</v>
      </c>
      <c r="C318">
        <v>44534</v>
      </c>
    </row>
    <row r="319" spans="1:3">
      <c r="A319" t="s">
        <v>2009</v>
      </c>
      <c r="B319">
        <v>12</v>
      </c>
      <c r="C319">
        <v>44546</v>
      </c>
    </row>
    <row r="320" spans="1:3">
      <c r="A320" t="s">
        <v>2010</v>
      </c>
      <c r="B320">
        <v>18</v>
      </c>
      <c r="C320">
        <v>44564</v>
      </c>
    </row>
    <row r="321" spans="1:3">
      <c r="A321" t="s">
        <v>2011</v>
      </c>
      <c r="B321">
        <v>21</v>
      </c>
      <c r="C321">
        <v>44585</v>
      </c>
    </row>
    <row r="322" spans="1:3">
      <c r="A322" t="s">
        <v>2012</v>
      </c>
      <c r="B322">
        <v>17</v>
      </c>
      <c r="C322">
        <v>44602</v>
      </c>
    </row>
    <row r="323" spans="1:3">
      <c r="A323" t="s">
        <v>2013</v>
      </c>
      <c r="B323">
        <v>18</v>
      </c>
      <c r="C323">
        <v>44620</v>
      </c>
    </row>
    <row r="324" spans="1:3">
      <c r="A324" t="s">
        <v>2014</v>
      </c>
      <c r="B324">
        <v>11</v>
      </c>
      <c r="C324">
        <v>44631</v>
      </c>
    </row>
    <row r="325" spans="1:3">
      <c r="A325" t="s">
        <v>2015</v>
      </c>
      <c r="B325">
        <v>13</v>
      </c>
      <c r="C325">
        <v>44644</v>
      </c>
    </row>
    <row r="326" spans="1:3">
      <c r="A326" t="s">
        <v>2016</v>
      </c>
      <c r="B326">
        <v>15</v>
      </c>
      <c r="C326">
        <v>44659</v>
      </c>
    </row>
    <row r="327" spans="1:3">
      <c r="A327" t="s">
        <v>2017</v>
      </c>
      <c r="B327">
        <v>17</v>
      </c>
      <c r="C327">
        <v>44676</v>
      </c>
    </row>
    <row r="328" spans="1:3">
      <c r="A328" t="s">
        <v>2018</v>
      </c>
      <c r="B328">
        <v>15</v>
      </c>
      <c r="C328">
        <v>44691</v>
      </c>
    </row>
    <row r="329" spans="1:3">
      <c r="A329" t="s">
        <v>2019</v>
      </c>
      <c r="B329">
        <v>8</v>
      </c>
      <c r="C329">
        <v>44699</v>
      </c>
    </row>
    <row r="330" spans="1:3">
      <c r="A330" t="s">
        <v>2020</v>
      </c>
      <c r="B330">
        <v>21</v>
      </c>
      <c r="C330">
        <v>44720</v>
      </c>
    </row>
    <row r="331" spans="1:3">
      <c r="A331" t="s">
        <v>2021</v>
      </c>
      <c r="B331">
        <v>25</v>
      </c>
      <c r="C331">
        <v>44745</v>
      </c>
    </row>
    <row r="332" spans="1:3">
      <c r="A332" t="s">
        <v>2022</v>
      </c>
      <c r="B332">
        <v>9</v>
      </c>
      <c r="C332">
        <v>44754</v>
      </c>
    </row>
    <row r="333" spans="1:3">
      <c r="A333" t="s">
        <v>2023</v>
      </c>
      <c r="B333">
        <v>16</v>
      </c>
      <c r="C333">
        <v>44770</v>
      </c>
    </row>
    <row r="334" spans="1:3">
      <c r="A334" t="s">
        <v>2024</v>
      </c>
      <c r="B334">
        <v>14</v>
      </c>
      <c r="C334">
        <v>44784</v>
      </c>
    </row>
    <row r="335" spans="1:3">
      <c r="A335" t="s">
        <v>2025</v>
      </c>
      <c r="B335">
        <v>9</v>
      </c>
      <c r="C335">
        <v>44793</v>
      </c>
    </row>
    <row r="336" spans="1:3">
      <c r="A336" t="s">
        <v>2026</v>
      </c>
      <c r="B336">
        <v>8</v>
      </c>
      <c r="C336">
        <v>44801</v>
      </c>
    </row>
    <row r="337" spans="1:3">
      <c r="A337" t="s">
        <v>2027</v>
      </c>
      <c r="B337">
        <v>8</v>
      </c>
      <c r="C337">
        <v>44809</v>
      </c>
    </row>
    <row r="338" spans="1:3">
      <c r="A338" t="s">
        <v>2028</v>
      </c>
      <c r="B338">
        <v>10</v>
      </c>
      <c r="C338">
        <v>44819</v>
      </c>
    </row>
    <row r="339" spans="1:3">
      <c r="A339" t="s">
        <v>2029</v>
      </c>
      <c r="B339">
        <v>10</v>
      </c>
      <c r="C339">
        <v>44829</v>
      </c>
    </row>
    <row r="340" spans="1:3">
      <c r="A340" t="s">
        <v>2030</v>
      </c>
      <c r="B340">
        <v>8</v>
      </c>
      <c r="C340">
        <v>44837</v>
      </c>
    </row>
    <row r="341" spans="1:3">
      <c r="A341" t="s">
        <v>2031</v>
      </c>
      <c r="B341">
        <v>7</v>
      </c>
      <c r="C341">
        <v>44844</v>
      </c>
    </row>
    <row r="342" spans="1:3">
      <c r="A342" t="s">
        <v>2032</v>
      </c>
      <c r="B342">
        <v>10</v>
      </c>
      <c r="C342">
        <v>44854</v>
      </c>
    </row>
    <row r="343" spans="1:3">
      <c r="A343" t="s">
        <v>2033</v>
      </c>
      <c r="B343">
        <v>9</v>
      </c>
      <c r="C343">
        <v>44863</v>
      </c>
    </row>
    <row r="344" spans="1:3">
      <c r="A344" t="s">
        <v>2034</v>
      </c>
      <c r="B344">
        <v>4</v>
      </c>
      <c r="C344">
        <v>44867</v>
      </c>
    </row>
    <row r="345" spans="1:3">
      <c r="A345" t="s">
        <v>2035</v>
      </c>
      <c r="B345">
        <v>8</v>
      </c>
      <c r="C345">
        <v>44875</v>
      </c>
    </row>
    <row r="346" spans="1:3">
      <c r="A346" t="s">
        <v>2036</v>
      </c>
      <c r="B346">
        <v>10</v>
      </c>
      <c r="C346">
        <v>44885</v>
      </c>
    </row>
    <row r="347" spans="1:3">
      <c r="A347" t="s">
        <v>2037</v>
      </c>
      <c r="B347">
        <v>6</v>
      </c>
      <c r="C347">
        <v>44891</v>
      </c>
    </row>
    <row r="348" spans="1:3">
      <c r="A348" t="s">
        <v>2038</v>
      </c>
      <c r="B348">
        <v>4</v>
      </c>
      <c r="C348">
        <v>44895</v>
      </c>
    </row>
    <row r="349" spans="1:3">
      <c r="A349" t="s">
        <v>2039</v>
      </c>
      <c r="B349">
        <v>5</v>
      </c>
      <c r="C349">
        <v>44900</v>
      </c>
    </row>
    <row r="350" spans="1:3">
      <c r="A350" t="s">
        <v>2040</v>
      </c>
      <c r="B350">
        <v>7</v>
      </c>
      <c r="C350">
        <v>44907</v>
      </c>
    </row>
    <row r="351" spans="1:3">
      <c r="A351" t="s">
        <v>2041</v>
      </c>
      <c r="B351">
        <v>4</v>
      </c>
      <c r="C351">
        <v>44911</v>
      </c>
    </row>
    <row r="352" spans="1:3">
      <c r="A352" t="s">
        <v>2042</v>
      </c>
      <c r="B352">
        <v>8</v>
      </c>
      <c r="C352">
        <v>44919</v>
      </c>
    </row>
    <row r="353" spans="1:3">
      <c r="A353" t="s">
        <v>2043</v>
      </c>
      <c r="B353">
        <v>10</v>
      </c>
      <c r="C353">
        <v>44929</v>
      </c>
    </row>
    <row r="354" spans="1:3">
      <c r="A354" t="s">
        <v>2044</v>
      </c>
      <c r="B354">
        <v>11</v>
      </c>
      <c r="C354">
        <v>44940</v>
      </c>
    </row>
  </sheetData>
  <phoneticPr fontId="1" type="noConversion"/>
  <pageMargins left="0.7" right="0.7" top="0.75" bottom="0.75" header="0.3" footer="0.3"/>
  <pageSetup paperSize="9" orientation="portrait" horizontalDpi="0" verticalDpi="0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6ABD27-6A28-2147-900C-C315878B6590}">
  <dimension ref="A1:R1361"/>
  <sheetViews>
    <sheetView zoomScale="94" workbookViewId="0">
      <selection activeCell="A957" sqref="A957"/>
    </sheetView>
  </sheetViews>
  <sheetFormatPr baseColWidth="10" defaultColWidth="11.33203125" defaultRowHeight="16"/>
  <cols>
    <col min="1" max="1" width="12.6640625" bestFit="1" customWidth="1"/>
    <col min="2" max="2" width="13.33203125" bestFit="1" customWidth="1"/>
    <col min="3" max="4" width="13.33203125" customWidth="1"/>
    <col min="5" max="5" width="13.1640625" bestFit="1" customWidth="1"/>
    <col min="6" max="11" width="12.6640625" bestFit="1" customWidth="1"/>
    <col min="12" max="12" width="13.83203125" bestFit="1" customWidth="1"/>
    <col min="13" max="13" width="13.83203125" customWidth="1"/>
  </cols>
  <sheetData>
    <row r="1" spans="1:18">
      <c r="A1" t="s">
        <v>1519</v>
      </c>
      <c r="B1" t="s">
        <v>1520</v>
      </c>
      <c r="C1" t="s">
        <v>1521</v>
      </c>
      <c r="D1" t="s">
        <v>1522</v>
      </c>
      <c r="E1" t="s">
        <v>1523</v>
      </c>
      <c r="F1" t="s">
        <v>1524</v>
      </c>
      <c r="G1" t="s">
        <v>1525</v>
      </c>
      <c r="H1" t="s">
        <v>1526</v>
      </c>
      <c r="I1" t="s">
        <v>1527</v>
      </c>
      <c r="J1" t="s">
        <v>1528</v>
      </c>
      <c r="K1" t="s">
        <v>1529</v>
      </c>
      <c r="L1" t="s">
        <v>1530</v>
      </c>
      <c r="M1" t="s">
        <v>1518</v>
      </c>
      <c r="N1" t="s">
        <v>2046</v>
      </c>
      <c r="O1" t="s">
        <v>2047</v>
      </c>
      <c r="P1" t="s">
        <v>2048</v>
      </c>
      <c r="Q1" t="s">
        <v>2077</v>
      </c>
      <c r="R1" t="s">
        <v>2086</v>
      </c>
    </row>
    <row r="2" spans="1:18">
      <c r="A2" s="19">
        <v>10101</v>
      </c>
      <c r="B2" s="19" t="s">
        <v>1531</v>
      </c>
      <c r="C2" s="19" t="str">
        <f t="shared" ref="C2:C65" si="0">LEFT(B2, FIND("(", B2) - 1)</f>
        <v>复旦大学</v>
      </c>
      <c r="D2" s="19" t="str">
        <f>MID(B2, FIND("(", B2) + 1, FIND(")", B2) - FIND("(", B2) - 1)</f>
        <v>01</v>
      </c>
      <c r="E2" s="19" t="s">
        <v>0</v>
      </c>
      <c r="F2" s="19"/>
      <c r="G2" s="19"/>
      <c r="H2" s="19"/>
      <c r="I2" s="19"/>
      <c r="J2" s="19"/>
      <c r="K2" s="19"/>
      <c r="L2" s="19"/>
      <c r="M2" s="19">
        <v>2021</v>
      </c>
      <c r="N2" s="19">
        <f>VLOOKUP(E2, '2021D'!$A$2:$G$339, 2, FALSE)</f>
        <v>1529</v>
      </c>
      <c r="O2" s="19">
        <f>VLOOKUP(E2, '2021D'!$A$2:$G$339, 3, FALSE)</f>
        <v>1529</v>
      </c>
      <c r="P2" s="19">
        <f>_2021[[#This Row],[最低排名]]-_2021[[#This Row],[同分人数]]+1</f>
        <v>1</v>
      </c>
      <c r="Q2" s="19">
        <f>IF(O2&gt;=开始!$B$6, 1, 0)</f>
        <v>1</v>
      </c>
      <c r="R2" s="19">
        <f>_2021[[#This Row],[最低排名]]-开始!$B$6</f>
        <v>1529</v>
      </c>
    </row>
    <row r="3" spans="1:18">
      <c r="A3" s="19">
        <v>10102</v>
      </c>
      <c r="B3" s="19" t="s">
        <v>1</v>
      </c>
      <c r="C3" s="19" t="str">
        <f t="shared" si="0"/>
        <v>复旦大学</v>
      </c>
      <c r="D3" s="19" t="str">
        <f t="shared" ref="D3:D65" si="1">MID(B3, FIND("(", B3) + 1, FIND(")", B3) - FIND("(", B3) - 1)</f>
        <v>02</v>
      </c>
      <c r="E3" s="19" t="s">
        <v>0</v>
      </c>
      <c r="F3" s="19"/>
      <c r="G3" s="19"/>
      <c r="H3" s="19"/>
      <c r="I3" s="19"/>
      <c r="J3" s="19"/>
      <c r="K3" s="19"/>
      <c r="L3" s="19"/>
      <c r="M3" s="19">
        <v>2021</v>
      </c>
      <c r="N3" s="19">
        <f>VLOOKUP(E3, '2021D'!$A$2:$G$339, 2, FALSE)</f>
        <v>1529</v>
      </c>
      <c r="O3" s="19">
        <f>VLOOKUP(E3, '2021D'!$A$2:$G$339, 3, FALSE)</f>
        <v>1529</v>
      </c>
      <c r="P3" s="19">
        <f>_2021[[#This Row],[最低排名]]-_2021[[#This Row],[同分人数]]+1</f>
        <v>1</v>
      </c>
      <c r="Q3" s="19">
        <f>IF(O3&gt;=开始!$B$6, 1, 0)</f>
        <v>1</v>
      </c>
      <c r="R3" s="19">
        <f>_2021[[#This Row],[最低排名]]-开始!$B$6</f>
        <v>1529</v>
      </c>
    </row>
    <row r="4" spans="1:18">
      <c r="A4" s="19">
        <v>10103</v>
      </c>
      <c r="B4" s="19" t="s">
        <v>2</v>
      </c>
      <c r="C4" s="19" t="str">
        <f t="shared" si="0"/>
        <v>复旦大学</v>
      </c>
      <c r="D4" s="19" t="str">
        <f t="shared" si="1"/>
        <v>03</v>
      </c>
      <c r="E4" s="19" t="s">
        <v>0</v>
      </c>
      <c r="F4" s="19"/>
      <c r="G4" s="19"/>
      <c r="H4" s="19"/>
      <c r="I4" s="19"/>
      <c r="J4" s="19"/>
      <c r="K4" s="19"/>
      <c r="L4" s="19"/>
      <c r="M4" s="19">
        <v>2021</v>
      </c>
      <c r="N4" s="19">
        <f>VLOOKUP(E4, '2021D'!$A$2:$G$339, 2, FALSE)</f>
        <v>1529</v>
      </c>
      <c r="O4" s="19">
        <f>VLOOKUP(E4, '2021D'!$A$2:$G$339, 3, FALSE)</f>
        <v>1529</v>
      </c>
      <c r="P4" s="19">
        <f>_2021[[#This Row],[最低排名]]-_2021[[#This Row],[同分人数]]+1</f>
        <v>1</v>
      </c>
      <c r="Q4" s="19">
        <f>IF(O4&gt;=开始!$B$6, 1, 0)</f>
        <v>1</v>
      </c>
      <c r="R4" s="19">
        <f>_2021[[#This Row],[最低排名]]-开始!$B$6</f>
        <v>1529</v>
      </c>
    </row>
    <row r="5" spans="1:18">
      <c r="A5" s="19">
        <v>11401</v>
      </c>
      <c r="B5" s="19" t="s">
        <v>73</v>
      </c>
      <c r="C5" s="19" t="str">
        <f t="shared" si="0"/>
        <v>复旦医学</v>
      </c>
      <c r="D5" s="19" t="str">
        <f t="shared" si="1"/>
        <v>01</v>
      </c>
      <c r="E5" s="19" t="s">
        <v>0</v>
      </c>
      <c r="F5" s="19"/>
      <c r="G5" s="19"/>
      <c r="H5" s="19"/>
      <c r="I5" s="19"/>
      <c r="J5" s="19"/>
      <c r="K5" s="19"/>
      <c r="L5" s="19"/>
      <c r="M5" s="19">
        <v>2021</v>
      </c>
      <c r="N5" s="19">
        <f>VLOOKUP(E5, '2021D'!$A$2:$G$339, 2, FALSE)</f>
        <v>1529</v>
      </c>
      <c r="O5" s="19">
        <f>VLOOKUP(E5, '2021D'!$A$2:$G$339, 3, FALSE)</f>
        <v>1529</v>
      </c>
      <c r="P5" s="19">
        <f>_2021[[#This Row],[最低排名]]-_2021[[#This Row],[同分人数]]+1</f>
        <v>1</v>
      </c>
      <c r="Q5" s="19">
        <f>IF(O5&gt;=开始!$B$6, 1, 0)</f>
        <v>1</v>
      </c>
      <c r="R5" s="19">
        <f>_2021[[#This Row],[最低排名]]-开始!$B$6</f>
        <v>1529</v>
      </c>
    </row>
    <row r="6" spans="1:18">
      <c r="A6" s="19">
        <v>10201</v>
      </c>
      <c r="B6" s="19" t="s">
        <v>3</v>
      </c>
      <c r="C6" s="19" t="str">
        <f t="shared" si="0"/>
        <v>上海交大</v>
      </c>
      <c r="D6" s="19" t="str">
        <f t="shared" si="1"/>
        <v>01</v>
      </c>
      <c r="E6" s="19" t="s">
        <v>0</v>
      </c>
      <c r="F6" s="19"/>
      <c r="G6" s="19"/>
      <c r="H6" s="19"/>
      <c r="I6" s="19"/>
      <c r="J6" s="19"/>
      <c r="K6" s="19"/>
      <c r="L6" s="19"/>
      <c r="M6" s="19">
        <v>2021</v>
      </c>
      <c r="N6" s="19">
        <f>VLOOKUP(E6, '2021D'!$A$2:$G$339, 2, FALSE)</f>
        <v>1529</v>
      </c>
      <c r="O6" s="19">
        <f>VLOOKUP(E6, '2021D'!$A$2:$G$339, 3, FALSE)</f>
        <v>1529</v>
      </c>
      <c r="P6" s="19">
        <f>_2021[[#This Row],[最低排名]]-_2021[[#This Row],[同分人数]]+1</f>
        <v>1</v>
      </c>
      <c r="Q6" s="19">
        <f>IF(O6&gt;=开始!$B$6, 1, 0)</f>
        <v>1</v>
      </c>
      <c r="R6" s="19">
        <f>_2021[[#This Row],[最低排名]]-开始!$B$6</f>
        <v>1529</v>
      </c>
    </row>
    <row r="7" spans="1:18">
      <c r="A7" s="19">
        <v>12001</v>
      </c>
      <c r="B7" s="19" t="s">
        <v>109</v>
      </c>
      <c r="C7" s="19" t="str">
        <f t="shared" si="0"/>
        <v>交大医学</v>
      </c>
      <c r="D7" s="19" t="str">
        <f t="shared" si="1"/>
        <v>01</v>
      </c>
      <c r="E7" s="19" t="s">
        <v>0</v>
      </c>
      <c r="F7" s="19"/>
      <c r="G7" s="19"/>
      <c r="H7" s="19"/>
      <c r="I7" s="19"/>
      <c r="J7" s="19"/>
      <c r="K7" s="19"/>
      <c r="L7" s="19"/>
      <c r="M7" s="19">
        <v>2021</v>
      </c>
      <c r="N7" s="19">
        <f>VLOOKUP(E7, '2021D'!$A$2:$G$339, 2, FALSE)</f>
        <v>1529</v>
      </c>
      <c r="O7" s="19">
        <f>VLOOKUP(E7, '2021D'!$A$2:$G$339, 3, FALSE)</f>
        <v>1529</v>
      </c>
      <c r="P7" s="19">
        <f>_2021[[#This Row],[最低排名]]-_2021[[#This Row],[同分人数]]+1</f>
        <v>1</v>
      </c>
      <c r="Q7" s="19">
        <f>IF(O7&gt;=开始!$B$6, 1, 0)</f>
        <v>1</v>
      </c>
      <c r="R7" s="19">
        <f>_2021[[#This Row],[最低排名]]-开始!$B$6</f>
        <v>1529</v>
      </c>
    </row>
    <row r="8" spans="1:18">
      <c r="A8" s="19">
        <v>20201</v>
      </c>
      <c r="B8" s="19" t="s">
        <v>236</v>
      </c>
      <c r="C8" s="19" t="str">
        <f t="shared" si="0"/>
        <v>中国人大</v>
      </c>
      <c r="D8" s="19" t="str">
        <f t="shared" si="1"/>
        <v>01</v>
      </c>
      <c r="E8" s="19" t="s">
        <v>0</v>
      </c>
      <c r="F8" s="19"/>
      <c r="G8" s="19"/>
      <c r="H8" s="19"/>
      <c r="I8" s="19"/>
      <c r="J8" s="19"/>
      <c r="K8" s="19"/>
      <c r="L8" s="19"/>
      <c r="M8" s="19">
        <v>2021</v>
      </c>
      <c r="N8" s="19">
        <f>VLOOKUP(E8, '2021D'!$A$2:$G$339, 2, FALSE)</f>
        <v>1529</v>
      </c>
      <c r="O8" s="19">
        <f>VLOOKUP(E8, '2021D'!$A$2:$G$339, 3, FALSE)</f>
        <v>1529</v>
      </c>
      <c r="P8" s="19">
        <f>_2021[[#This Row],[最低排名]]-_2021[[#This Row],[同分人数]]+1</f>
        <v>1</v>
      </c>
      <c r="Q8" s="19">
        <f>IF(O8&gt;=开始!$B$6, 1, 0)</f>
        <v>1</v>
      </c>
      <c r="R8" s="19">
        <f>_2021[[#This Row],[最低排名]]-开始!$B$6</f>
        <v>1529</v>
      </c>
    </row>
    <row r="9" spans="1:18">
      <c r="A9" s="19">
        <v>53201</v>
      </c>
      <c r="B9" s="19" t="s">
        <v>853</v>
      </c>
      <c r="C9" s="19" t="str">
        <f t="shared" si="0"/>
        <v>中国科大</v>
      </c>
      <c r="D9" s="19" t="str">
        <f t="shared" si="1"/>
        <v>01</v>
      </c>
      <c r="E9" s="19" t="s">
        <v>0</v>
      </c>
      <c r="F9" s="19"/>
      <c r="G9" s="19"/>
      <c r="H9" s="19"/>
      <c r="I9" s="19"/>
      <c r="J9" s="19"/>
      <c r="K9" s="19"/>
      <c r="L9" s="19"/>
      <c r="M9" s="19">
        <v>2021</v>
      </c>
      <c r="N9" s="19">
        <f>VLOOKUP(E9, '2021D'!$A$2:$G$339, 2, FALSE)</f>
        <v>1529</v>
      </c>
      <c r="O9" s="19">
        <f>VLOOKUP(E9, '2021D'!$A$2:$G$339, 3, FALSE)</f>
        <v>1529</v>
      </c>
      <c r="P9" s="19">
        <f>_2021[[#This Row],[最低排名]]-_2021[[#This Row],[同分人数]]+1</f>
        <v>1</v>
      </c>
      <c r="Q9" s="19">
        <f>IF(O9&gt;=开始!$B$6, 1, 0)</f>
        <v>1</v>
      </c>
      <c r="R9" s="19">
        <f>_2021[[#This Row],[最低排名]]-开始!$B$6</f>
        <v>1529</v>
      </c>
    </row>
    <row r="10" spans="1:18">
      <c r="A10" s="19">
        <v>10301</v>
      </c>
      <c r="B10" s="19" t="s">
        <v>4</v>
      </c>
      <c r="C10" s="19" t="str">
        <f t="shared" si="0"/>
        <v>同济大学</v>
      </c>
      <c r="D10" s="19" t="str">
        <f t="shared" si="1"/>
        <v>01</v>
      </c>
      <c r="E10" s="19" t="s">
        <v>601</v>
      </c>
      <c r="F10" s="19">
        <v>242</v>
      </c>
      <c r="G10" s="19">
        <v>126</v>
      </c>
      <c r="H10" s="19">
        <v>135</v>
      </c>
      <c r="I10" s="19">
        <v>67</v>
      </c>
      <c r="J10" s="19">
        <v>67</v>
      </c>
      <c r="K10" s="19">
        <v>61</v>
      </c>
      <c r="L10" s="19">
        <v>0</v>
      </c>
      <c r="M10" s="19">
        <v>2021</v>
      </c>
      <c r="N10" s="19">
        <f>VLOOKUP(E10, '2021D'!$A$2:$G$339, 2, FALSE)</f>
        <v>112</v>
      </c>
      <c r="O10" s="19">
        <f>VLOOKUP(E10, '2021D'!$A$2:$G$339, 3, FALSE)</f>
        <v>2323</v>
      </c>
      <c r="P10" s="19">
        <f>_2021[[#This Row],[最低排名]]-_2021[[#This Row],[同分人数]]+1</f>
        <v>2212</v>
      </c>
      <c r="Q10" s="19">
        <f>IF(O10&gt;=开始!$B$6, 1, 0)</f>
        <v>1</v>
      </c>
      <c r="R10" s="19">
        <f>_2021[[#This Row],[最低排名]]-开始!$B$6</f>
        <v>2323</v>
      </c>
    </row>
    <row r="11" spans="1:18">
      <c r="A11" s="19">
        <v>10302</v>
      </c>
      <c r="B11" s="19" t="s">
        <v>5</v>
      </c>
      <c r="C11" s="19" t="str">
        <f t="shared" si="0"/>
        <v>同济大学</v>
      </c>
      <c r="D11" s="19" t="str">
        <f t="shared" si="1"/>
        <v>02</v>
      </c>
      <c r="E11" s="19" t="s">
        <v>58</v>
      </c>
      <c r="F11" s="19">
        <v>242</v>
      </c>
      <c r="G11" s="19">
        <v>129</v>
      </c>
      <c r="H11" s="19">
        <v>124</v>
      </c>
      <c r="I11" s="19">
        <v>70</v>
      </c>
      <c r="J11" s="19">
        <v>64</v>
      </c>
      <c r="K11" s="19">
        <v>64</v>
      </c>
      <c r="L11" s="19">
        <v>0</v>
      </c>
      <c r="M11" s="19">
        <v>2021</v>
      </c>
      <c r="N11" s="19">
        <f>VLOOKUP(E11, '2021D'!$A$2:$G$339, 2, FALSE)</f>
        <v>160</v>
      </c>
      <c r="O11" s="19">
        <f>VLOOKUP(E11, '2021D'!$A$2:$G$339, 3, FALSE)</f>
        <v>3386</v>
      </c>
      <c r="P11" s="19">
        <f>_2021[[#This Row],[最低排名]]-_2021[[#This Row],[同分人数]]+1</f>
        <v>3227</v>
      </c>
      <c r="Q11" s="19">
        <f>IF(O11&gt;=开始!$B$6, 1, 0)</f>
        <v>1</v>
      </c>
      <c r="R11" s="19">
        <f>_2021[[#This Row],[最低排名]]-开始!$B$6</f>
        <v>3386</v>
      </c>
    </row>
    <row r="12" spans="1:18">
      <c r="A12" s="19">
        <v>10401</v>
      </c>
      <c r="B12" s="19" t="s">
        <v>7</v>
      </c>
      <c r="C12" s="19" t="str">
        <f t="shared" si="0"/>
        <v>华东师大</v>
      </c>
      <c r="D12" s="19" t="str">
        <f t="shared" si="1"/>
        <v>01</v>
      </c>
      <c r="E12" s="19" t="s">
        <v>254</v>
      </c>
      <c r="F12" s="19">
        <v>237</v>
      </c>
      <c r="G12" s="19">
        <v>129</v>
      </c>
      <c r="H12" s="19">
        <v>130</v>
      </c>
      <c r="I12" s="19">
        <v>70</v>
      </c>
      <c r="J12" s="19">
        <v>67</v>
      </c>
      <c r="K12" s="19">
        <v>61</v>
      </c>
      <c r="L12" s="19">
        <v>0</v>
      </c>
      <c r="M12" s="19">
        <v>2021</v>
      </c>
      <c r="N12" s="19">
        <f>VLOOKUP(E12, '2021D'!$A$2:$G$339, 2, FALSE)</f>
        <v>150</v>
      </c>
      <c r="O12" s="19">
        <f>VLOOKUP(E12, '2021D'!$A$2:$G$339, 3, FALSE)</f>
        <v>3226</v>
      </c>
      <c r="P12" s="19">
        <f>_2021[[#This Row],[最低排名]]-_2021[[#This Row],[同分人数]]+1</f>
        <v>3077</v>
      </c>
      <c r="Q12" s="19">
        <f>IF(O12&gt;=开始!$B$6, 1, 0)</f>
        <v>1</v>
      </c>
      <c r="R12" s="19">
        <f>_2021[[#This Row],[最低排名]]-开始!$B$6</f>
        <v>3226</v>
      </c>
    </row>
    <row r="13" spans="1:18">
      <c r="A13" s="19">
        <v>10402</v>
      </c>
      <c r="B13" s="19" t="s">
        <v>9</v>
      </c>
      <c r="C13" s="19" t="str">
        <f t="shared" si="0"/>
        <v>华东师大</v>
      </c>
      <c r="D13" s="19" t="str">
        <f t="shared" si="1"/>
        <v>02</v>
      </c>
      <c r="E13" s="19" t="s">
        <v>254</v>
      </c>
      <c r="F13" s="19">
        <v>229</v>
      </c>
      <c r="G13" s="19">
        <v>122</v>
      </c>
      <c r="H13" s="19">
        <v>135</v>
      </c>
      <c r="I13" s="19">
        <v>70</v>
      </c>
      <c r="J13" s="19">
        <v>70</v>
      </c>
      <c r="K13" s="19">
        <v>61</v>
      </c>
      <c r="L13" s="19">
        <v>0</v>
      </c>
      <c r="M13" s="19">
        <v>2021</v>
      </c>
      <c r="N13" s="19">
        <f>VLOOKUP(E13, '2021D'!$A$2:$G$339, 2, FALSE)</f>
        <v>150</v>
      </c>
      <c r="O13" s="19">
        <f>VLOOKUP(E13, '2021D'!$A$2:$G$339, 3, FALSE)</f>
        <v>3226</v>
      </c>
      <c r="P13" s="19">
        <f>_2021[[#This Row],[最低排名]]-_2021[[#This Row],[同分人数]]+1</f>
        <v>3077</v>
      </c>
      <c r="Q13" s="19">
        <f>IF(O13&gt;=开始!$B$6, 1, 0)</f>
        <v>1</v>
      </c>
      <c r="R13" s="19">
        <f>_2021[[#This Row],[最低排名]]-开始!$B$6</f>
        <v>3226</v>
      </c>
    </row>
    <row r="14" spans="1:18">
      <c r="A14" s="19">
        <v>10403</v>
      </c>
      <c r="B14" s="19" t="s">
        <v>10</v>
      </c>
      <c r="C14" s="19" t="str">
        <f t="shared" si="0"/>
        <v>华东师大</v>
      </c>
      <c r="D14" s="19" t="str">
        <f t="shared" si="1"/>
        <v>03</v>
      </c>
      <c r="E14" s="19" t="s">
        <v>31</v>
      </c>
      <c r="F14" s="19">
        <v>240</v>
      </c>
      <c r="G14" s="19">
        <v>137</v>
      </c>
      <c r="H14" s="19">
        <v>127</v>
      </c>
      <c r="I14" s="19">
        <v>70</v>
      </c>
      <c r="J14" s="19">
        <v>67</v>
      </c>
      <c r="K14" s="19">
        <v>64</v>
      </c>
      <c r="L14" s="19">
        <v>0</v>
      </c>
      <c r="M14" s="19">
        <v>2021</v>
      </c>
      <c r="N14" s="19">
        <f>VLOOKUP(E14, '2021D'!$A$2:$G$339, 2, FALSE)</f>
        <v>131</v>
      </c>
      <c r="O14" s="19">
        <f>VLOOKUP(E14, '2021D'!$A$2:$G$339, 3, FALSE)</f>
        <v>2795</v>
      </c>
      <c r="P14" s="19">
        <f>_2021[[#This Row],[最低排名]]-_2021[[#This Row],[同分人数]]+1</f>
        <v>2665</v>
      </c>
      <c r="Q14" s="19">
        <f>IF(O14&gt;=开始!$B$6, 1, 0)</f>
        <v>1</v>
      </c>
      <c r="R14" s="19">
        <f>_2021[[#This Row],[最低排名]]-开始!$B$6</f>
        <v>2795</v>
      </c>
    </row>
    <row r="15" spans="1:18">
      <c r="A15" s="19">
        <v>10404</v>
      </c>
      <c r="B15" s="19" t="s">
        <v>12</v>
      </c>
      <c r="C15" s="19" t="str">
        <f t="shared" si="0"/>
        <v>华东师大</v>
      </c>
      <c r="D15" s="19" t="str">
        <f t="shared" si="1"/>
        <v>04</v>
      </c>
      <c r="E15" s="19" t="s">
        <v>29</v>
      </c>
      <c r="F15" s="19">
        <v>254</v>
      </c>
      <c r="G15" s="19">
        <v>128</v>
      </c>
      <c r="H15" s="19">
        <v>120</v>
      </c>
      <c r="I15" s="19">
        <v>67</v>
      </c>
      <c r="J15" s="19">
        <v>67</v>
      </c>
      <c r="K15" s="19">
        <v>58</v>
      </c>
      <c r="L15" s="19">
        <v>0</v>
      </c>
      <c r="M15" s="19">
        <v>2021</v>
      </c>
      <c r="N15" s="19">
        <f>VLOOKUP(E15, '2021D'!$A$2:$G$339, 2, FALSE)</f>
        <v>141</v>
      </c>
      <c r="O15" s="19">
        <f>VLOOKUP(E15, '2021D'!$A$2:$G$339, 3, FALSE)</f>
        <v>3076</v>
      </c>
      <c r="P15" s="19">
        <f>_2021[[#This Row],[最低排名]]-_2021[[#This Row],[同分人数]]+1</f>
        <v>2936</v>
      </c>
      <c r="Q15" s="19">
        <f>IF(O15&gt;=开始!$B$6, 1, 0)</f>
        <v>1</v>
      </c>
      <c r="R15" s="19">
        <f>_2021[[#This Row],[最低排名]]-开始!$B$6</f>
        <v>3076</v>
      </c>
    </row>
    <row r="16" spans="1:18">
      <c r="A16" s="19">
        <v>10501</v>
      </c>
      <c r="B16" s="19" t="s">
        <v>13</v>
      </c>
      <c r="C16" s="19" t="str">
        <f t="shared" si="0"/>
        <v>华东理工</v>
      </c>
      <c r="D16" s="19" t="str">
        <f t="shared" si="1"/>
        <v>01</v>
      </c>
      <c r="E16" s="19" t="s">
        <v>25</v>
      </c>
      <c r="F16" s="19">
        <v>224</v>
      </c>
      <c r="G16" s="19">
        <v>122</v>
      </c>
      <c r="H16" s="19">
        <v>133</v>
      </c>
      <c r="I16" s="19">
        <v>67</v>
      </c>
      <c r="J16" s="19">
        <v>61</v>
      </c>
      <c r="K16" s="19">
        <v>58</v>
      </c>
      <c r="L16" s="19">
        <v>0</v>
      </c>
      <c r="M16" s="19">
        <v>2021</v>
      </c>
      <c r="N16" s="19">
        <f>VLOOKUP(E16, '2021D'!$A$2:$G$339, 2, FALSE)</f>
        <v>183</v>
      </c>
      <c r="O16" s="19">
        <f>VLOOKUP(E16, '2021D'!$A$2:$G$339, 3, FALSE)</f>
        <v>6800</v>
      </c>
      <c r="P16" s="19">
        <f>_2021[[#This Row],[最低排名]]-_2021[[#This Row],[同分人数]]+1</f>
        <v>6618</v>
      </c>
      <c r="Q16" s="19">
        <f>IF(O16&gt;=开始!$B$6, 1, 0)</f>
        <v>1</v>
      </c>
      <c r="R16" s="19">
        <f>_2021[[#This Row],[最低排名]]-开始!$B$6</f>
        <v>6800</v>
      </c>
    </row>
    <row r="17" spans="1:18">
      <c r="A17" s="19">
        <v>10502</v>
      </c>
      <c r="B17" s="19" t="s">
        <v>15</v>
      </c>
      <c r="C17" s="19" t="str">
        <f t="shared" si="0"/>
        <v>华东理工</v>
      </c>
      <c r="D17" s="19" t="str">
        <f t="shared" si="1"/>
        <v>02</v>
      </c>
      <c r="E17" s="19" t="s">
        <v>60</v>
      </c>
      <c r="F17" s="19">
        <v>222</v>
      </c>
      <c r="G17" s="19">
        <v>111</v>
      </c>
      <c r="H17" s="19">
        <v>119</v>
      </c>
      <c r="I17" s="19">
        <v>70</v>
      </c>
      <c r="J17" s="19">
        <v>70</v>
      </c>
      <c r="K17" s="19">
        <v>67</v>
      </c>
      <c r="L17" s="19">
        <v>0</v>
      </c>
      <c r="M17" s="19">
        <v>2021</v>
      </c>
      <c r="N17" s="19">
        <f>VLOOKUP(E17, '2021D'!$A$2:$G$339, 2, FALSE)</f>
        <v>176</v>
      </c>
      <c r="O17" s="19">
        <f>VLOOKUP(E17, '2021D'!$A$2:$G$339, 3, FALSE)</f>
        <v>5900</v>
      </c>
      <c r="P17" s="19">
        <f>_2021[[#This Row],[最低排名]]-_2021[[#This Row],[同分人数]]+1</f>
        <v>5725</v>
      </c>
      <c r="Q17" s="19">
        <f>IF(O17&gt;=开始!$B$6, 1, 0)</f>
        <v>1</v>
      </c>
      <c r="R17" s="19">
        <f>_2021[[#This Row],[最低排名]]-开始!$B$6</f>
        <v>5900</v>
      </c>
    </row>
    <row r="18" spans="1:18">
      <c r="A18" s="19">
        <v>10503</v>
      </c>
      <c r="B18" s="19" t="s">
        <v>17</v>
      </c>
      <c r="C18" s="19" t="str">
        <f t="shared" si="0"/>
        <v>华东理工</v>
      </c>
      <c r="D18" s="19" t="str">
        <f t="shared" si="1"/>
        <v>03</v>
      </c>
      <c r="E18" s="19" t="s">
        <v>66</v>
      </c>
      <c r="F18" s="19">
        <v>230</v>
      </c>
      <c r="G18" s="19">
        <v>119</v>
      </c>
      <c r="H18" s="19">
        <v>120</v>
      </c>
      <c r="I18" s="19">
        <v>64</v>
      </c>
      <c r="J18" s="19">
        <v>64</v>
      </c>
      <c r="K18" s="19">
        <v>61</v>
      </c>
      <c r="L18" s="19">
        <v>0</v>
      </c>
      <c r="M18" s="19">
        <v>2021</v>
      </c>
      <c r="N18" s="19">
        <f>VLOOKUP(E18, '2021D'!$A$2:$G$339, 2, FALSE)</f>
        <v>203</v>
      </c>
      <c r="O18" s="19">
        <f>VLOOKUP(E18, '2021D'!$A$2:$G$339, 3, FALSE)</f>
        <v>7531</v>
      </c>
      <c r="P18" s="19">
        <f>_2021[[#This Row],[最低排名]]-_2021[[#This Row],[同分人数]]+1</f>
        <v>7329</v>
      </c>
      <c r="Q18" s="19">
        <f>IF(O18&gt;=开始!$B$6, 1, 0)</f>
        <v>1</v>
      </c>
      <c r="R18" s="19">
        <f>_2021[[#This Row],[最低排名]]-开始!$B$6</f>
        <v>7531</v>
      </c>
    </row>
    <row r="19" spans="1:18">
      <c r="A19" s="19">
        <v>10504</v>
      </c>
      <c r="B19" s="19" t="s">
        <v>1532</v>
      </c>
      <c r="C19" s="19" t="str">
        <f t="shared" si="0"/>
        <v>华东理工</v>
      </c>
      <c r="D19" s="19" t="str">
        <f t="shared" si="1"/>
        <v>04</v>
      </c>
      <c r="E19" s="19" t="s">
        <v>64</v>
      </c>
      <c r="F19" s="19">
        <v>219</v>
      </c>
      <c r="G19" s="19">
        <v>110</v>
      </c>
      <c r="H19" s="19">
        <v>123</v>
      </c>
      <c r="I19" s="19">
        <v>70</v>
      </c>
      <c r="J19" s="19">
        <v>64</v>
      </c>
      <c r="K19" s="19">
        <v>64</v>
      </c>
      <c r="L19" s="19">
        <v>0</v>
      </c>
      <c r="M19" s="19">
        <v>2021</v>
      </c>
      <c r="N19" s="19">
        <f>VLOOKUP(E19, '2021D'!$A$2:$G$339, 2, FALSE)</f>
        <v>183</v>
      </c>
      <c r="O19" s="19">
        <f>VLOOKUP(E19, '2021D'!$A$2:$G$339, 3, FALSE)</f>
        <v>7328</v>
      </c>
      <c r="P19" s="19">
        <f>_2021[[#This Row],[最低排名]]-_2021[[#This Row],[同分人数]]+1</f>
        <v>7146</v>
      </c>
      <c r="Q19" s="19">
        <f>IF(O19&gt;=开始!$B$6, 1, 0)</f>
        <v>1</v>
      </c>
      <c r="R19" s="19">
        <f>_2021[[#This Row],[最低排名]]-开始!$B$6</f>
        <v>7328</v>
      </c>
    </row>
    <row r="20" spans="1:18">
      <c r="A20" s="19">
        <v>10601</v>
      </c>
      <c r="B20" s="19" t="s">
        <v>19</v>
      </c>
      <c r="C20" s="19" t="str">
        <f t="shared" si="0"/>
        <v>东华大学</v>
      </c>
      <c r="D20" s="19" t="str">
        <f t="shared" si="1"/>
        <v>01</v>
      </c>
      <c r="E20" s="19" t="s">
        <v>189</v>
      </c>
      <c r="F20" s="19">
        <v>224</v>
      </c>
      <c r="G20" s="19">
        <v>116</v>
      </c>
      <c r="H20" s="19">
        <v>128</v>
      </c>
      <c r="I20" s="19">
        <v>64</v>
      </c>
      <c r="J20" s="19">
        <v>61</v>
      </c>
      <c r="K20" s="19">
        <v>58</v>
      </c>
      <c r="L20" s="19">
        <v>0</v>
      </c>
      <c r="M20" s="19">
        <v>2021</v>
      </c>
      <c r="N20" s="19">
        <f>VLOOKUP(E20, '2021D'!$A$2:$G$339, 2, FALSE)</f>
        <v>201</v>
      </c>
      <c r="O20" s="19">
        <f>VLOOKUP(E20, '2021D'!$A$2:$G$339, 3, FALSE)</f>
        <v>8283</v>
      </c>
      <c r="P20" s="19">
        <f>_2021[[#This Row],[最低排名]]-_2021[[#This Row],[同分人数]]+1</f>
        <v>8083</v>
      </c>
      <c r="Q20" s="19">
        <f>IF(O20&gt;=开始!$B$6, 1, 0)</f>
        <v>1</v>
      </c>
      <c r="R20" s="19">
        <f>_2021[[#This Row],[最低排名]]-开始!$B$6</f>
        <v>8283</v>
      </c>
    </row>
    <row r="21" spans="1:18">
      <c r="A21" s="19">
        <v>10602</v>
      </c>
      <c r="B21" s="19" t="s">
        <v>21</v>
      </c>
      <c r="C21" s="19" t="str">
        <f t="shared" si="0"/>
        <v>东华大学</v>
      </c>
      <c r="D21" s="19" t="str">
        <f t="shared" si="1"/>
        <v>02</v>
      </c>
      <c r="E21" s="19" t="s">
        <v>256</v>
      </c>
      <c r="F21" s="19">
        <v>233</v>
      </c>
      <c r="G21" s="19">
        <v>120</v>
      </c>
      <c r="H21" s="19">
        <v>115</v>
      </c>
      <c r="I21" s="19">
        <v>64</v>
      </c>
      <c r="J21" s="19">
        <v>61</v>
      </c>
      <c r="K21" s="19">
        <v>58</v>
      </c>
      <c r="L21" s="19">
        <v>0</v>
      </c>
      <c r="M21" s="19">
        <v>2021</v>
      </c>
      <c r="N21" s="19">
        <f>VLOOKUP(E21, '2021D'!$A$2:$G$339, 2, FALSE)</f>
        <v>213</v>
      </c>
      <c r="O21" s="19">
        <f>VLOOKUP(E21, '2021D'!$A$2:$G$339, 3, FALSE)</f>
        <v>9087</v>
      </c>
      <c r="P21" s="19">
        <f>_2021[[#This Row],[最低排名]]-_2021[[#This Row],[同分人数]]+1</f>
        <v>8875</v>
      </c>
      <c r="Q21" s="19">
        <f>IF(O21&gt;=开始!$B$6, 1, 0)</f>
        <v>1</v>
      </c>
      <c r="R21" s="19">
        <f>_2021[[#This Row],[最低排名]]-开始!$B$6</f>
        <v>9087</v>
      </c>
    </row>
    <row r="22" spans="1:18">
      <c r="A22" s="19">
        <v>10603</v>
      </c>
      <c r="B22" s="19" t="s">
        <v>22</v>
      </c>
      <c r="C22" s="19" t="str">
        <f t="shared" si="0"/>
        <v>东华大学</v>
      </c>
      <c r="D22" s="19" t="str">
        <f t="shared" si="1"/>
        <v>03</v>
      </c>
      <c r="E22" s="19" t="s">
        <v>256</v>
      </c>
      <c r="F22" s="19">
        <v>225</v>
      </c>
      <c r="G22" s="19">
        <v>116</v>
      </c>
      <c r="H22" s="19">
        <v>114</v>
      </c>
      <c r="I22" s="19">
        <v>67</v>
      </c>
      <c r="J22" s="19">
        <v>64</v>
      </c>
      <c r="K22" s="19">
        <v>61</v>
      </c>
      <c r="L22" s="19">
        <v>0</v>
      </c>
      <c r="M22" s="19">
        <v>2021</v>
      </c>
      <c r="N22" s="19">
        <f>VLOOKUP(E22, '2021D'!$A$2:$G$339, 2, FALSE)</f>
        <v>213</v>
      </c>
      <c r="O22" s="19">
        <f>VLOOKUP(E22, '2021D'!$A$2:$G$339, 3, FALSE)</f>
        <v>9087</v>
      </c>
      <c r="P22" s="19">
        <f>_2021[[#This Row],[最低排名]]-_2021[[#This Row],[同分人数]]+1</f>
        <v>8875</v>
      </c>
      <c r="Q22" s="19">
        <f>IF(O22&gt;=开始!$B$6, 1, 0)</f>
        <v>1</v>
      </c>
      <c r="R22" s="19">
        <f>_2021[[#This Row],[最低排名]]-开始!$B$6</f>
        <v>9087</v>
      </c>
    </row>
    <row r="23" spans="1:18">
      <c r="A23" s="19">
        <v>10604</v>
      </c>
      <c r="B23" s="19" t="s">
        <v>24</v>
      </c>
      <c r="C23" s="19" t="str">
        <f t="shared" si="0"/>
        <v>东华大学</v>
      </c>
      <c r="D23" s="19" t="str">
        <f t="shared" si="1"/>
        <v>04</v>
      </c>
      <c r="E23" s="19" t="s">
        <v>115</v>
      </c>
      <c r="F23" s="19">
        <v>227</v>
      </c>
      <c r="G23" s="19">
        <v>114</v>
      </c>
      <c r="H23" s="19">
        <v>129</v>
      </c>
      <c r="I23" s="19">
        <v>67</v>
      </c>
      <c r="J23" s="19">
        <v>55</v>
      </c>
      <c r="K23" s="19">
        <v>52</v>
      </c>
      <c r="L23" s="19">
        <v>0</v>
      </c>
      <c r="M23" s="19">
        <v>2021</v>
      </c>
      <c r="N23" s="19">
        <f>VLOOKUP(E23, '2021D'!$A$2:$G$339, 2, FALSE)</f>
        <v>200</v>
      </c>
      <c r="O23" s="19">
        <f>VLOOKUP(E23, '2021D'!$A$2:$G$339, 3, FALSE)</f>
        <v>9287</v>
      </c>
      <c r="P23" s="19">
        <f>_2021[[#This Row],[最低排名]]-_2021[[#This Row],[同分人数]]+1</f>
        <v>9088</v>
      </c>
      <c r="Q23" s="19">
        <f>IF(O23&gt;=开始!$B$6, 1, 0)</f>
        <v>1</v>
      </c>
      <c r="R23" s="19">
        <f>_2021[[#This Row],[最低排名]]-开始!$B$6</f>
        <v>9287</v>
      </c>
    </row>
    <row r="24" spans="1:18">
      <c r="A24" s="19">
        <v>10701</v>
      </c>
      <c r="B24" s="19" t="s">
        <v>26</v>
      </c>
      <c r="C24" s="19" t="str">
        <f t="shared" si="0"/>
        <v>上海财大</v>
      </c>
      <c r="D24" s="19" t="str">
        <f t="shared" si="1"/>
        <v>01</v>
      </c>
      <c r="E24" s="19" t="s">
        <v>111</v>
      </c>
      <c r="F24" s="19">
        <v>229</v>
      </c>
      <c r="G24" s="19">
        <v>122</v>
      </c>
      <c r="H24" s="19">
        <v>131</v>
      </c>
      <c r="I24" s="19">
        <v>70</v>
      </c>
      <c r="J24" s="19">
        <v>67</v>
      </c>
      <c r="K24" s="19">
        <v>64</v>
      </c>
      <c r="L24" s="19">
        <v>0</v>
      </c>
      <c r="M24" s="19">
        <v>2021</v>
      </c>
      <c r="N24" s="19">
        <f>VLOOKUP(E24, '2021D'!$A$2:$G$339, 2, FALSE)</f>
        <v>141</v>
      </c>
      <c r="O24" s="19">
        <f>VLOOKUP(E24, '2021D'!$A$2:$G$339, 3, FALSE)</f>
        <v>3794</v>
      </c>
      <c r="P24" s="19">
        <f>_2021[[#This Row],[最低排名]]-_2021[[#This Row],[同分人数]]+1</f>
        <v>3654</v>
      </c>
      <c r="Q24" s="19">
        <f>IF(O24&gt;=开始!$B$6, 1, 0)</f>
        <v>1</v>
      </c>
      <c r="R24" s="19">
        <f>_2021[[#This Row],[最低排名]]-开始!$B$6</f>
        <v>3794</v>
      </c>
    </row>
    <row r="25" spans="1:18">
      <c r="A25" s="19">
        <v>10702</v>
      </c>
      <c r="B25" s="19" t="s">
        <v>28</v>
      </c>
      <c r="C25" s="19" t="str">
        <f t="shared" si="0"/>
        <v>上海财大</v>
      </c>
      <c r="D25" s="19" t="str">
        <f t="shared" si="1"/>
        <v>02</v>
      </c>
      <c r="E25" s="19" t="s">
        <v>265</v>
      </c>
      <c r="F25" s="19">
        <v>245</v>
      </c>
      <c r="G25" s="19">
        <v>138</v>
      </c>
      <c r="H25" s="19">
        <v>127</v>
      </c>
      <c r="I25" s="19">
        <v>64</v>
      </c>
      <c r="J25" s="19">
        <v>61</v>
      </c>
      <c r="K25" s="19">
        <v>61</v>
      </c>
      <c r="L25" s="19">
        <v>0</v>
      </c>
      <c r="M25" s="19">
        <v>2021</v>
      </c>
      <c r="N25" s="19">
        <f>VLOOKUP(E25, '2021D'!$A$2:$G$339, 2, FALSE)</f>
        <v>172</v>
      </c>
      <c r="O25" s="19">
        <f>VLOOKUP(E25, '2021D'!$A$2:$G$339, 3, FALSE)</f>
        <v>4266</v>
      </c>
      <c r="P25" s="19">
        <f>_2021[[#This Row],[最低排名]]-_2021[[#This Row],[同分人数]]+1</f>
        <v>4095</v>
      </c>
      <c r="Q25" s="19">
        <f>IF(O25&gt;=开始!$B$6, 1, 0)</f>
        <v>1</v>
      </c>
      <c r="R25" s="19">
        <f>_2021[[#This Row],[最低排名]]-开始!$B$6</f>
        <v>4266</v>
      </c>
    </row>
    <row r="26" spans="1:18">
      <c r="A26" s="19">
        <v>10703</v>
      </c>
      <c r="B26" s="19" t="s">
        <v>30</v>
      </c>
      <c r="C26" s="19" t="str">
        <f t="shared" si="0"/>
        <v>上海财大</v>
      </c>
      <c r="D26" s="19" t="str">
        <f t="shared" si="1"/>
        <v>03</v>
      </c>
      <c r="E26" s="19" t="s">
        <v>35</v>
      </c>
      <c r="F26" s="19">
        <v>229</v>
      </c>
      <c r="G26" s="19">
        <v>129</v>
      </c>
      <c r="H26" s="19">
        <v>126</v>
      </c>
      <c r="I26" s="19">
        <v>70</v>
      </c>
      <c r="J26" s="19">
        <v>70</v>
      </c>
      <c r="K26" s="19">
        <v>67</v>
      </c>
      <c r="L26" s="19">
        <v>0</v>
      </c>
      <c r="M26" s="19">
        <v>2021</v>
      </c>
      <c r="N26" s="19">
        <f>VLOOKUP(E26, '2021D'!$A$2:$G$339, 2, FALSE)</f>
        <v>149</v>
      </c>
      <c r="O26" s="19">
        <f>VLOOKUP(E26, '2021D'!$A$2:$G$339, 3, FALSE)</f>
        <v>3653</v>
      </c>
      <c r="P26" s="19">
        <f>_2021[[#This Row],[最低排名]]-_2021[[#This Row],[同分人数]]+1</f>
        <v>3505</v>
      </c>
      <c r="Q26" s="19">
        <f>IF(O26&gt;=开始!$B$6, 1, 0)</f>
        <v>1</v>
      </c>
      <c r="R26" s="19">
        <f>_2021[[#This Row],[最低排名]]-开始!$B$6</f>
        <v>3653</v>
      </c>
    </row>
    <row r="27" spans="1:18">
      <c r="A27" s="19">
        <v>10801</v>
      </c>
      <c r="B27" s="19" t="s">
        <v>32</v>
      </c>
      <c r="C27" s="19" t="str">
        <f t="shared" si="0"/>
        <v>上海外大</v>
      </c>
      <c r="D27" s="19" t="str">
        <f t="shared" si="1"/>
        <v>01</v>
      </c>
      <c r="E27" s="19" t="s">
        <v>16</v>
      </c>
      <c r="F27" s="19">
        <v>224</v>
      </c>
      <c r="G27" s="19">
        <v>117</v>
      </c>
      <c r="H27" s="19">
        <v>132</v>
      </c>
      <c r="I27" s="19">
        <v>70</v>
      </c>
      <c r="J27" s="19">
        <v>67</v>
      </c>
      <c r="K27" s="19">
        <v>61</v>
      </c>
      <c r="L27" s="19">
        <v>0</v>
      </c>
      <c r="M27" s="19">
        <v>2021</v>
      </c>
      <c r="N27" s="19">
        <f>VLOOKUP(E27, '2021D'!$A$2:$G$339, 2, FALSE)</f>
        <v>154</v>
      </c>
      <c r="O27" s="19">
        <f>VLOOKUP(E27, '2021D'!$A$2:$G$339, 3, FALSE)</f>
        <v>4880</v>
      </c>
      <c r="P27" s="19">
        <f>_2021[[#This Row],[最低排名]]-_2021[[#This Row],[同分人数]]+1</f>
        <v>4727</v>
      </c>
      <c r="Q27" s="19">
        <f>IF(O27&gt;=开始!$B$6, 1, 0)</f>
        <v>1</v>
      </c>
      <c r="R27" s="19">
        <f>_2021[[#This Row],[最低排名]]-开始!$B$6</f>
        <v>4880</v>
      </c>
    </row>
    <row r="28" spans="1:18">
      <c r="A28" s="19">
        <v>10802</v>
      </c>
      <c r="B28" s="19" t="s">
        <v>34</v>
      </c>
      <c r="C28" s="19" t="str">
        <f t="shared" si="0"/>
        <v>上海外大</v>
      </c>
      <c r="D28" s="19" t="str">
        <f t="shared" si="1"/>
        <v>02</v>
      </c>
      <c r="E28" s="19" t="s">
        <v>244</v>
      </c>
      <c r="F28" s="19">
        <v>236</v>
      </c>
      <c r="G28" s="19">
        <v>132</v>
      </c>
      <c r="H28" s="19">
        <v>121</v>
      </c>
      <c r="I28" s="19">
        <v>67</v>
      </c>
      <c r="J28" s="19">
        <v>67</v>
      </c>
      <c r="K28" s="19">
        <v>64</v>
      </c>
      <c r="L28" s="19">
        <v>0</v>
      </c>
      <c r="M28" s="19">
        <v>2021</v>
      </c>
      <c r="N28" s="19">
        <f>VLOOKUP(E28, '2021D'!$A$2:$G$339, 2, FALSE)</f>
        <v>170</v>
      </c>
      <c r="O28" s="19">
        <f>VLOOKUP(E28, '2021D'!$A$2:$G$339, 3, FALSE)</f>
        <v>4726</v>
      </c>
      <c r="P28" s="19">
        <f>_2021[[#This Row],[最低排名]]-_2021[[#This Row],[同分人数]]+1</f>
        <v>4557</v>
      </c>
      <c r="Q28" s="19">
        <f>IF(O28&gt;=开始!$B$6, 1, 0)</f>
        <v>1</v>
      </c>
      <c r="R28" s="19">
        <f>_2021[[#This Row],[最低排名]]-开始!$B$6</f>
        <v>4726</v>
      </c>
    </row>
    <row r="29" spans="1:18">
      <c r="A29" s="19">
        <v>10901</v>
      </c>
      <c r="B29" s="19" t="s">
        <v>36</v>
      </c>
      <c r="C29" s="19" t="str">
        <f t="shared" si="0"/>
        <v>上海海事</v>
      </c>
      <c r="D29" s="19" t="str">
        <f t="shared" si="1"/>
        <v>01</v>
      </c>
      <c r="E29" s="19" t="s">
        <v>136</v>
      </c>
      <c r="F29" s="19">
        <v>216</v>
      </c>
      <c r="G29" s="19">
        <v>116</v>
      </c>
      <c r="H29" s="19">
        <v>115</v>
      </c>
      <c r="I29" s="19">
        <v>67</v>
      </c>
      <c r="J29" s="19">
        <v>58</v>
      </c>
      <c r="K29" s="19">
        <v>55</v>
      </c>
      <c r="L29" s="19">
        <v>0</v>
      </c>
      <c r="M29" s="19">
        <v>2021</v>
      </c>
      <c r="N29" s="19">
        <f>VLOOKUP(E29, '2021D'!$A$2:$G$339, 2, FALSE)</f>
        <v>224</v>
      </c>
      <c r="O29" s="19">
        <f>VLOOKUP(E29, '2021D'!$A$2:$G$339, 3, FALSE)</f>
        <v>13304</v>
      </c>
      <c r="P29" s="19">
        <f>_2021[[#This Row],[最低排名]]-_2021[[#This Row],[同分人数]]+1</f>
        <v>13081</v>
      </c>
      <c r="Q29" s="19">
        <f>IF(O29&gt;=开始!$B$6, 1, 0)</f>
        <v>1</v>
      </c>
      <c r="R29" s="19">
        <f>_2021[[#This Row],[最低排名]]-开始!$B$6</f>
        <v>13304</v>
      </c>
    </row>
    <row r="30" spans="1:18">
      <c r="A30" s="19">
        <v>10902</v>
      </c>
      <c r="B30" s="19" t="s">
        <v>38</v>
      </c>
      <c r="C30" s="19" t="str">
        <f t="shared" si="0"/>
        <v>上海海事</v>
      </c>
      <c r="D30" s="19" t="str">
        <f t="shared" si="1"/>
        <v>02</v>
      </c>
      <c r="E30" s="19" t="s">
        <v>41</v>
      </c>
      <c r="F30" s="19">
        <v>214</v>
      </c>
      <c r="G30" s="19">
        <v>118</v>
      </c>
      <c r="H30" s="19">
        <v>108</v>
      </c>
      <c r="I30" s="19">
        <v>64</v>
      </c>
      <c r="J30" s="19">
        <v>58</v>
      </c>
      <c r="K30" s="19">
        <v>55</v>
      </c>
      <c r="L30" s="19">
        <v>0</v>
      </c>
      <c r="M30" s="19">
        <v>2021</v>
      </c>
      <c r="N30" s="19">
        <f>VLOOKUP(E30, '2021D'!$A$2:$G$339, 2, FALSE)</f>
        <v>216</v>
      </c>
      <c r="O30" s="19">
        <f>VLOOKUP(E30, '2021D'!$A$2:$G$339, 3, FALSE)</f>
        <v>15939</v>
      </c>
      <c r="P30" s="19">
        <f>_2021[[#This Row],[最低排名]]-_2021[[#This Row],[同分人数]]+1</f>
        <v>15724</v>
      </c>
      <c r="Q30" s="19">
        <f>IF(O30&gt;=开始!$B$6, 1, 0)</f>
        <v>1</v>
      </c>
      <c r="R30" s="19">
        <f>_2021[[#This Row],[最低排名]]-开始!$B$6</f>
        <v>15939</v>
      </c>
    </row>
    <row r="31" spans="1:18">
      <c r="A31" s="19">
        <v>10903</v>
      </c>
      <c r="B31" s="19" t="s">
        <v>40</v>
      </c>
      <c r="C31" s="19" t="str">
        <f t="shared" si="0"/>
        <v>上海海事</v>
      </c>
      <c r="D31" s="19" t="str">
        <f t="shared" si="1"/>
        <v>03</v>
      </c>
      <c r="E31" s="19" t="s">
        <v>94</v>
      </c>
      <c r="F31" s="19">
        <v>216</v>
      </c>
      <c r="G31" s="19">
        <v>118</v>
      </c>
      <c r="H31" s="19">
        <v>101</v>
      </c>
      <c r="I31" s="19">
        <v>61</v>
      </c>
      <c r="J31" s="19">
        <v>58</v>
      </c>
      <c r="K31" s="19">
        <v>49</v>
      </c>
      <c r="L31" s="19">
        <v>0</v>
      </c>
      <c r="M31" s="19">
        <v>2021</v>
      </c>
      <c r="N31" s="19">
        <f>VLOOKUP(E31, '2021D'!$A$2:$G$339, 2, FALSE)</f>
        <v>215</v>
      </c>
      <c r="O31" s="19">
        <f>VLOOKUP(E31, '2021D'!$A$2:$G$339, 3, FALSE)</f>
        <v>19080</v>
      </c>
      <c r="P31" s="19">
        <f>_2021[[#This Row],[最低排名]]-_2021[[#This Row],[同分人数]]+1</f>
        <v>18866</v>
      </c>
      <c r="Q31" s="19">
        <f>IF(O31&gt;=开始!$B$6, 1, 0)</f>
        <v>1</v>
      </c>
      <c r="R31" s="19">
        <f>_2021[[#This Row],[最低排名]]-开始!$B$6</f>
        <v>19080</v>
      </c>
    </row>
    <row r="32" spans="1:18">
      <c r="A32" s="19">
        <v>10904</v>
      </c>
      <c r="B32" s="19" t="s">
        <v>42</v>
      </c>
      <c r="C32" s="19" t="str">
        <f t="shared" si="0"/>
        <v>上海海事</v>
      </c>
      <c r="D32" s="19" t="str">
        <f t="shared" si="1"/>
        <v>04</v>
      </c>
      <c r="E32" s="19" t="s">
        <v>90</v>
      </c>
      <c r="F32" s="19">
        <v>205</v>
      </c>
      <c r="G32" s="19">
        <v>104</v>
      </c>
      <c r="H32" s="19">
        <v>108</v>
      </c>
      <c r="I32" s="19">
        <v>64</v>
      </c>
      <c r="J32" s="19">
        <v>61</v>
      </c>
      <c r="K32" s="19">
        <v>55</v>
      </c>
      <c r="L32" s="19">
        <v>0</v>
      </c>
      <c r="M32" s="19">
        <v>2021</v>
      </c>
      <c r="N32" s="19">
        <f>VLOOKUP(E32, '2021D'!$A$2:$G$339, 2, FALSE)</f>
        <v>212</v>
      </c>
      <c r="O32" s="19">
        <f>VLOOKUP(E32, '2021D'!$A$2:$G$339, 3, FALSE)</f>
        <v>17269</v>
      </c>
      <c r="P32" s="19">
        <f>_2021[[#This Row],[最低排名]]-_2021[[#This Row],[同分人数]]+1</f>
        <v>17058</v>
      </c>
      <c r="Q32" s="19">
        <f>IF(O32&gt;=开始!$B$6, 1, 0)</f>
        <v>1</v>
      </c>
      <c r="R32" s="19">
        <f>_2021[[#This Row],[最低排名]]-开始!$B$6</f>
        <v>17269</v>
      </c>
    </row>
    <row r="33" spans="1:18">
      <c r="A33" s="19">
        <v>11001</v>
      </c>
      <c r="B33" s="19" t="s">
        <v>44</v>
      </c>
      <c r="C33" s="19" t="str">
        <f t="shared" si="0"/>
        <v>上海理工</v>
      </c>
      <c r="D33" s="19" t="str">
        <f t="shared" si="1"/>
        <v>01</v>
      </c>
      <c r="E33" s="19" t="s">
        <v>37</v>
      </c>
      <c r="F33" s="19">
        <v>221</v>
      </c>
      <c r="G33" s="19">
        <v>122</v>
      </c>
      <c r="H33" s="19">
        <v>116</v>
      </c>
      <c r="I33" s="19">
        <v>64</v>
      </c>
      <c r="J33" s="19">
        <v>64</v>
      </c>
      <c r="K33" s="19">
        <v>58</v>
      </c>
      <c r="L33" s="19">
        <v>0</v>
      </c>
      <c r="M33" s="19">
        <v>2021</v>
      </c>
      <c r="N33" s="19">
        <f>VLOOKUP(E33, '2021D'!$A$2:$G$339, 2, FALSE)</f>
        <v>202</v>
      </c>
      <c r="O33" s="19">
        <f>VLOOKUP(E33, '2021D'!$A$2:$G$339, 3, FALSE)</f>
        <v>10776</v>
      </c>
      <c r="P33" s="19">
        <f>_2021[[#This Row],[最低排名]]-_2021[[#This Row],[同分人数]]+1</f>
        <v>10575</v>
      </c>
      <c r="Q33" s="19">
        <f>IF(O33&gt;=开始!$B$6, 1, 0)</f>
        <v>1</v>
      </c>
      <c r="R33" s="19">
        <f>_2021[[#This Row],[最低排名]]-开始!$B$6</f>
        <v>10776</v>
      </c>
    </row>
    <row r="34" spans="1:18">
      <c r="A34" s="19">
        <v>11002</v>
      </c>
      <c r="B34" s="19" t="s">
        <v>45</v>
      </c>
      <c r="C34" s="19" t="str">
        <f t="shared" si="0"/>
        <v>上海理工</v>
      </c>
      <c r="D34" s="19" t="str">
        <f t="shared" si="1"/>
        <v>02</v>
      </c>
      <c r="E34" s="19" t="s">
        <v>132</v>
      </c>
      <c r="F34" s="19">
        <v>186</v>
      </c>
      <c r="G34" s="19">
        <v>95</v>
      </c>
      <c r="H34" s="19">
        <v>125</v>
      </c>
      <c r="I34" s="19">
        <v>70</v>
      </c>
      <c r="J34" s="19">
        <v>67</v>
      </c>
      <c r="K34" s="19">
        <v>64</v>
      </c>
      <c r="L34" s="19">
        <v>0</v>
      </c>
      <c r="M34" s="19">
        <v>2021</v>
      </c>
      <c r="N34" s="19">
        <f>VLOOKUP(E34, '2021D'!$A$2:$G$339, 2, FALSE)</f>
        <v>214</v>
      </c>
      <c r="O34" s="19">
        <f>VLOOKUP(E34, '2021D'!$A$2:$G$339, 3, FALSE)</f>
        <v>13080</v>
      </c>
      <c r="P34" s="19">
        <f>_2021[[#This Row],[最低排名]]-_2021[[#This Row],[同分人数]]+1</f>
        <v>12867</v>
      </c>
      <c r="Q34" s="19">
        <f>IF(O34&gt;=开始!$B$6, 1, 0)</f>
        <v>1</v>
      </c>
      <c r="R34" s="19">
        <f>_2021[[#This Row],[最低排名]]-开始!$B$6</f>
        <v>13080</v>
      </c>
    </row>
    <row r="35" spans="1:18">
      <c r="A35" s="19">
        <v>11003</v>
      </c>
      <c r="B35" s="19" t="s">
        <v>46</v>
      </c>
      <c r="C35" s="19" t="str">
        <f t="shared" si="0"/>
        <v>上海理工</v>
      </c>
      <c r="D35" s="19" t="str">
        <f t="shared" si="1"/>
        <v>03</v>
      </c>
      <c r="E35" s="19" t="s">
        <v>75</v>
      </c>
      <c r="F35" s="19">
        <v>218</v>
      </c>
      <c r="G35" s="19">
        <v>128</v>
      </c>
      <c r="H35" s="19">
        <v>87</v>
      </c>
      <c r="I35" s="19">
        <v>67</v>
      </c>
      <c r="J35" s="19">
        <v>64</v>
      </c>
      <c r="K35" s="19">
        <v>64</v>
      </c>
      <c r="L35" s="19">
        <v>0</v>
      </c>
      <c r="M35" s="19">
        <v>2021</v>
      </c>
      <c r="N35" s="19">
        <f>VLOOKUP(E35, '2021D'!$A$2:$G$339, 2, FALSE)</f>
        <v>227</v>
      </c>
      <c r="O35" s="19">
        <f>VLOOKUP(E35, '2021D'!$A$2:$G$339, 3, FALSE)</f>
        <v>15723</v>
      </c>
      <c r="P35" s="19">
        <f>_2021[[#This Row],[最低排名]]-_2021[[#This Row],[同分人数]]+1</f>
        <v>15497</v>
      </c>
      <c r="Q35" s="19">
        <f>IF(O35&gt;=开始!$B$6, 1, 0)</f>
        <v>1</v>
      </c>
      <c r="R35" s="19">
        <f>_2021[[#This Row],[最低排名]]-开始!$B$6</f>
        <v>15723</v>
      </c>
    </row>
    <row r="36" spans="1:18">
      <c r="A36" s="19">
        <v>11004</v>
      </c>
      <c r="B36" s="19" t="s">
        <v>47</v>
      </c>
      <c r="C36" s="19" t="str">
        <f t="shared" si="0"/>
        <v>上海理工</v>
      </c>
      <c r="D36" s="19" t="str">
        <f t="shared" si="1"/>
        <v>04</v>
      </c>
      <c r="E36" s="19" t="s">
        <v>749</v>
      </c>
      <c r="F36" s="19">
        <v>218</v>
      </c>
      <c r="G36" s="19">
        <v>121</v>
      </c>
      <c r="H36" s="19">
        <v>115</v>
      </c>
      <c r="I36" s="19">
        <v>67</v>
      </c>
      <c r="J36" s="19">
        <v>55</v>
      </c>
      <c r="K36" s="19">
        <v>49</v>
      </c>
      <c r="L36" s="19">
        <v>0</v>
      </c>
      <c r="M36" s="19">
        <v>2021</v>
      </c>
      <c r="N36" s="19">
        <f>VLOOKUP(E36, '2021D'!$A$2:$G$339, 2, FALSE)</f>
        <v>222</v>
      </c>
      <c r="O36" s="19">
        <f>VLOOKUP(E36, '2021D'!$A$2:$G$339, 3, FALSE)</f>
        <v>14850</v>
      </c>
      <c r="P36" s="19">
        <f>_2021[[#This Row],[最低排名]]-_2021[[#This Row],[同分人数]]+1</f>
        <v>14629</v>
      </c>
      <c r="Q36" s="19">
        <f>IF(O36&gt;=开始!$B$6, 1, 0)</f>
        <v>1</v>
      </c>
      <c r="R36" s="19">
        <f>_2021[[#This Row],[最低排名]]-开始!$B$6</f>
        <v>14850</v>
      </c>
    </row>
    <row r="37" spans="1:18">
      <c r="A37" s="19">
        <v>11101</v>
      </c>
      <c r="B37" s="19" t="s">
        <v>49</v>
      </c>
      <c r="C37" s="19" t="str">
        <f t="shared" si="0"/>
        <v>上海杉达</v>
      </c>
      <c r="D37" s="19" t="str">
        <f t="shared" si="1"/>
        <v>01</v>
      </c>
      <c r="E37" s="19" t="s">
        <v>381</v>
      </c>
      <c r="F37" s="19">
        <v>206</v>
      </c>
      <c r="G37" s="19">
        <v>109</v>
      </c>
      <c r="H37" s="19">
        <v>91</v>
      </c>
      <c r="I37" s="19">
        <v>46</v>
      </c>
      <c r="J37" s="19">
        <v>43</v>
      </c>
      <c r="K37" s="19">
        <v>43</v>
      </c>
      <c r="L37" s="19">
        <v>0</v>
      </c>
      <c r="M37" s="19">
        <v>2021</v>
      </c>
      <c r="N37" s="19">
        <f>VLOOKUP(E37, '2021D'!$A$2:$G$339, 2, FALSE)</f>
        <v>196</v>
      </c>
      <c r="O37" s="19">
        <f>VLOOKUP(E37, '2021D'!$A$2:$G$339, 3, FALSE)</f>
        <v>30861</v>
      </c>
      <c r="P37" s="19">
        <f>_2021[[#This Row],[最低排名]]-_2021[[#This Row],[同分人数]]+1</f>
        <v>30666</v>
      </c>
      <c r="Q37" s="19">
        <f>IF(O37&gt;=开始!$B$6, 1, 0)</f>
        <v>1</v>
      </c>
      <c r="R37" s="19">
        <f>_2021[[#This Row],[最低排名]]-开始!$B$6</f>
        <v>30861</v>
      </c>
    </row>
    <row r="38" spans="1:18">
      <c r="A38" s="19">
        <v>11102</v>
      </c>
      <c r="B38" s="19" t="s">
        <v>51</v>
      </c>
      <c r="C38" s="19" t="str">
        <f t="shared" si="0"/>
        <v>上海杉达</v>
      </c>
      <c r="D38" s="19" t="str">
        <f t="shared" si="1"/>
        <v>02</v>
      </c>
      <c r="E38" s="19" t="s">
        <v>316</v>
      </c>
      <c r="F38" s="19">
        <v>186</v>
      </c>
      <c r="G38" s="19">
        <v>96</v>
      </c>
      <c r="H38" s="19">
        <v>61</v>
      </c>
      <c r="I38" s="19">
        <v>61</v>
      </c>
      <c r="J38" s="19">
        <v>52</v>
      </c>
      <c r="K38" s="19">
        <v>46</v>
      </c>
      <c r="L38" s="19">
        <v>0</v>
      </c>
      <c r="M38" s="19">
        <v>2021</v>
      </c>
      <c r="N38" s="19">
        <f>VLOOKUP(E38, '2021D'!$A$2:$G$339, 2, FALSE)</f>
        <v>147</v>
      </c>
      <c r="O38" s="19">
        <f>VLOOKUP(E38, '2021D'!$A$2:$G$339, 3, FALSE)</f>
        <v>34765</v>
      </c>
      <c r="P38" s="19">
        <f>_2021[[#This Row],[最低排名]]-_2021[[#This Row],[同分人数]]+1</f>
        <v>34619</v>
      </c>
      <c r="Q38" s="19">
        <f>IF(O38&gt;=开始!$B$6, 1, 0)</f>
        <v>1</v>
      </c>
      <c r="R38" s="19">
        <f>_2021[[#This Row],[最低排名]]-开始!$B$6</f>
        <v>34765</v>
      </c>
    </row>
    <row r="39" spans="1:18">
      <c r="A39" s="19">
        <v>11103</v>
      </c>
      <c r="B39" s="19" t="s">
        <v>53</v>
      </c>
      <c r="C39" s="19" t="str">
        <f t="shared" si="0"/>
        <v>上海杉达</v>
      </c>
      <c r="D39" s="19" t="str">
        <f t="shared" si="1"/>
        <v>03</v>
      </c>
      <c r="E39" s="19" t="s">
        <v>54</v>
      </c>
      <c r="F39" s="19">
        <v>194</v>
      </c>
      <c r="G39" s="19">
        <v>104</v>
      </c>
      <c r="H39" s="19">
        <v>97</v>
      </c>
      <c r="I39" s="19">
        <v>58</v>
      </c>
      <c r="J39" s="19">
        <v>46</v>
      </c>
      <c r="K39" s="19">
        <v>46</v>
      </c>
      <c r="L39" s="19">
        <v>0</v>
      </c>
      <c r="M39" s="19">
        <v>2021</v>
      </c>
      <c r="N39" s="19">
        <f>VLOOKUP(E39, '2021D'!$A$2:$G$339, 2, FALSE)</f>
        <v>201</v>
      </c>
      <c r="O39" s="19">
        <f>VLOOKUP(E39, '2021D'!$A$2:$G$339, 3, FALSE)</f>
        <v>28484</v>
      </c>
      <c r="P39" s="19">
        <f>_2021[[#This Row],[最低排名]]-_2021[[#This Row],[同分人数]]+1</f>
        <v>28284</v>
      </c>
      <c r="Q39" s="19">
        <f>IF(O39&gt;=开始!$B$6, 1, 0)</f>
        <v>1</v>
      </c>
      <c r="R39" s="19">
        <f>_2021[[#This Row],[最低排名]]-开始!$B$6</f>
        <v>28484</v>
      </c>
    </row>
    <row r="40" spans="1:18">
      <c r="A40" s="19">
        <v>11104</v>
      </c>
      <c r="B40" s="19" t="s">
        <v>55</v>
      </c>
      <c r="C40" s="19" t="str">
        <f t="shared" si="0"/>
        <v>上海杉达</v>
      </c>
      <c r="D40" s="19" t="str">
        <f t="shared" si="1"/>
        <v>04</v>
      </c>
      <c r="E40" s="19" t="s">
        <v>1534</v>
      </c>
      <c r="F40" s="19">
        <v>159</v>
      </c>
      <c r="G40" s="19">
        <v>87</v>
      </c>
      <c r="H40" s="19">
        <v>91</v>
      </c>
      <c r="I40" s="19">
        <v>58</v>
      </c>
      <c r="J40" s="19">
        <v>46</v>
      </c>
      <c r="K40" s="19">
        <v>46</v>
      </c>
      <c r="L40" s="19">
        <v>0</v>
      </c>
      <c r="M40" s="19">
        <v>2021</v>
      </c>
      <c r="N40" s="19">
        <f>VLOOKUP(E40, '2021D'!$A$2:$G$339, 2, FALSE)</f>
        <v>159</v>
      </c>
      <c r="O40" s="19">
        <f>VLOOKUP(E40, '2021D'!$A$2:$G$339, 3, FALSE)</f>
        <v>35686</v>
      </c>
      <c r="P40" s="19">
        <f>_2021[[#This Row],[最低排名]]-_2021[[#This Row],[同分人数]]+1</f>
        <v>35528</v>
      </c>
      <c r="Q40" s="19">
        <f>IF(O40&gt;=开始!$B$6, 1, 0)</f>
        <v>1</v>
      </c>
      <c r="R40" s="19">
        <f>_2021[[#This Row],[最低排名]]-开始!$B$6</f>
        <v>35686</v>
      </c>
    </row>
    <row r="41" spans="1:18">
      <c r="A41" s="19">
        <v>11201</v>
      </c>
      <c r="B41" s="19" t="s">
        <v>57</v>
      </c>
      <c r="C41" s="19" t="str">
        <f t="shared" si="0"/>
        <v>华东政法</v>
      </c>
      <c r="D41" s="19" t="str">
        <f t="shared" si="1"/>
        <v>01</v>
      </c>
      <c r="E41" s="19" t="s">
        <v>260</v>
      </c>
      <c r="F41" s="19">
        <v>230</v>
      </c>
      <c r="G41" s="19">
        <v>117</v>
      </c>
      <c r="H41" s="19">
        <v>134</v>
      </c>
      <c r="I41" s="19">
        <v>67</v>
      </c>
      <c r="J41" s="19">
        <v>64</v>
      </c>
      <c r="K41" s="19">
        <v>61</v>
      </c>
      <c r="L41" s="19">
        <v>0</v>
      </c>
      <c r="M41" s="19">
        <v>2021</v>
      </c>
      <c r="N41" s="19">
        <f>VLOOKUP(E41, '2021D'!$A$2:$G$339, 2, FALSE)</f>
        <v>150</v>
      </c>
      <c r="O41" s="19">
        <f>VLOOKUP(E41, '2021D'!$A$2:$G$339, 3, FALSE)</f>
        <v>4556</v>
      </c>
      <c r="P41" s="19">
        <f>_2021[[#This Row],[最低排名]]-_2021[[#This Row],[同分人数]]+1</f>
        <v>4407</v>
      </c>
      <c r="Q41" s="19">
        <f>IF(O41&gt;=开始!$B$6, 1, 0)</f>
        <v>1</v>
      </c>
      <c r="R41" s="19">
        <f>_2021[[#This Row],[最低排名]]-开始!$B$6</f>
        <v>4556</v>
      </c>
    </row>
    <row r="42" spans="1:18">
      <c r="A42" s="19">
        <v>11202</v>
      </c>
      <c r="B42" s="19" t="s">
        <v>59</v>
      </c>
      <c r="C42" s="19" t="str">
        <f t="shared" si="0"/>
        <v>华东政法</v>
      </c>
      <c r="D42" s="19" t="str">
        <f t="shared" si="1"/>
        <v>02</v>
      </c>
      <c r="E42" s="19" t="s">
        <v>87</v>
      </c>
      <c r="F42" s="19">
        <v>220</v>
      </c>
      <c r="G42" s="19">
        <v>113</v>
      </c>
      <c r="H42" s="19">
        <v>120</v>
      </c>
      <c r="I42" s="19">
        <v>67</v>
      </c>
      <c r="J42" s="19">
        <v>64</v>
      </c>
      <c r="K42" s="19">
        <v>55</v>
      </c>
      <c r="L42" s="19">
        <v>0</v>
      </c>
      <c r="M42" s="19">
        <v>2021</v>
      </c>
      <c r="N42" s="19">
        <f>VLOOKUP(E42, '2021D'!$A$2:$G$339, 2, FALSE)</f>
        <v>222</v>
      </c>
      <c r="O42" s="19">
        <f>VLOOKUP(E42, '2021D'!$A$2:$G$339, 3, FALSE)</f>
        <v>10117</v>
      </c>
      <c r="P42" s="19">
        <f>_2021[[#This Row],[最低排名]]-_2021[[#This Row],[同分人数]]+1</f>
        <v>9896</v>
      </c>
      <c r="Q42" s="19">
        <f>IF(O42&gt;=开始!$B$6, 1, 0)</f>
        <v>1</v>
      </c>
      <c r="R42" s="19">
        <f>_2021[[#This Row],[最低排名]]-开始!$B$6</f>
        <v>10117</v>
      </c>
    </row>
    <row r="43" spans="1:18">
      <c r="A43" s="19">
        <v>11203</v>
      </c>
      <c r="B43" s="19" t="s">
        <v>61</v>
      </c>
      <c r="C43" s="19" t="str">
        <f t="shared" si="0"/>
        <v>华东政法</v>
      </c>
      <c r="D43" s="19" t="str">
        <f t="shared" si="1"/>
        <v>03</v>
      </c>
      <c r="E43" s="19" t="s">
        <v>66</v>
      </c>
      <c r="F43" s="19">
        <v>227</v>
      </c>
      <c r="G43" s="19">
        <v>118</v>
      </c>
      <c r="H43" s="19">
        <v>123</v>
      </c>
      <c r="I43" s="19">
        <v>70</v>
      </c>
      <c r="J43" s="19">
        <v>64</v>
      </c>
      <c r="K43" s="19">
        <v>55</v>
      </c>
      <c r="L43" s="19">
        <v>0</v>
      </c>
      <c r="M43" s="19">
        <v>2021</v>
      </c>
      <c r="N43" s="19">
        <f>VLOOKUP(E43, '2021D'!$A$2:$G$339, 2, FALSE)</f>
        <v>203</v>
      </c>
      <c r="O43" s="19">
        <f>VLOOKUP(E43, '2021D'!$A$2:$G$339, 3, FALSE)</f>
        <v>7531</v>
      </c>
      <c r="P43" s="19">
        <f>_2021[[#This Row],[最低排名]]-_2021[[#This Row],[同分人数]]+1</f>
        <v>7329</v>
      </c>
      <c r="Q43" s="19">
        <f>IF(O43&gt;=开始!$B$6, 1, 0)</f>
        <v>1</v>
      </c>
      <c r="R43" s="19">
        <f>_2021[[#This Row],[最低排名]]-开始!$B$6</f>
        <v>7531</v>
      </c>
    </row>
    <row r="44" spans="1:18">
      <c r="A44" s="19">
        <v>11204</v>
      </c>
      <c r="B44" s="19" t="s">
        <v>63</v>
      </c>
      <c r="C44" s="19" t="str">
        <f t="shared" si="0"/>
        <v>华东政法</v>
      </c>
      <c r="D44" s="19" t="str">
        <f t="shared" si="1"/>
        <v>04</v>
      </c>
      <c r="E44" s="19" t="s">
        <v>248</v>
      </c>
      <c r="F44" s="19">
        <v>225</v>
      </c>
      <c r="G44" s="19">
        <v>122</v>
      </c>
      <c r="H44" s="19">
        <v>109</v>
      </c>
      <c r="I44" s="19">
        <v>67</v>
      </c>
      <c r="J44" s="19">
        <v>64</v>
      </c>
      <c r="K44" s="19">
        <v>64</v>
      </c>
      <c r="L44" s="19">
        <v>0</v>
      </c>
      <c r="M44" s="19">
        <v>2021</v>
      </c>
      <c r="N44" s="19">
        <f>VLOOKUP(E44, '2021D'!$A$2:$G$339, 2, FALSE)</f>
        <v>209</v>
      </c>
      <c r="O44" s="19">
        <f>VLOOKUP(E44, '2021D'!$A$2:$G$339, 3, FALSE)</f>
        <v>9496</v>
      </c>
      <c r="P44" s="19">
        <f>_2021[[#This Row],[最低排名]]-_2021[[#This Row],[同分人数]]+1</f>
        <v>9288</v>
      </c>
      <c r="Q44" s="19">
        <f>IF(O44&gt;=开始!$B$6, 1, 0)</f>
        <v>1</v>
      </c>
      <c r="R44" s="19">
        <f>_2021[[#This Row],[最低排名]]-开始!$B$6</f>
        <v>9496</v>
      </c>
    </row>
    <row r="45" spans="1:18">
      <c r="A45" s="19">
        <v>11301</v>
      </c>
      <c r="B45" s="19" t="s">
        <v>65</v>
      </c>
      <c r="C45" s="19" t="str">
        <f t="shared" si="0"/>
        <v>上经贸大</v>
      </c>
      <c r="D45" s="19" t="str">
        <f t="shared" si="1"/>
        <v>01</v>
      </c>
      <c r="E45" s="19" t="s">
        <v>115</v>
      </c>
      <c r="F45" s="19">
        <v>230</v>
      </c>
      <c r="G45" s="19">
        <v>127</v>
      </c>
      <c r="H45" s="19">
        <v>111</v>
      </c>
      <c r="I45" s="19">
        <v>70</v>
      </c>
      <c r="J45" s="19">
        <v>61</v>
      </c>
      <c r="K45" s="19">
        <v>58</v>
      </c>
      <c r="L45" s="19">
        <v>0</v>
      </c>
      <c r="M45" s="19">
        <v>2021</v>
      </c>
      <c r="N45" s="19">
        <f>VLOOKUP(E45, '2021D'!$A$2:$G$339, 2, FALSE)</f>
        <v>200</v>
      </c>
      <c r="O45" s="19">
        <f>VLOOKUP(E45, '2021D'!$A$2:$G$339, 3, FALSE)</f>
        <v>9287</v>
      </c>
      <c r="P45" s="19">
        <f>_2021[[#This Row],[最低排名]]-_2021[[#This Row],[同分人数]]+1</f>
        <v>9088</v>
      </c>
      <c r="Q45" s="19">
        <f>IF(O45&gt;=开始!$B$6, 1, 0)</f>
        <v>1</v>
      </c>
      <c r="R45" s="19">
        <f>_2021[[#This Row],[最低排名]]-开始!$B$6</f>
        <v>9287</v>
      </c>
    </row>
    <row r="46" spans="1:18">
      <c r="A46" s="19">
        <v>11302</v>
      </c>
      <c r="B46" s="19" t="s">
        <v>67</v>
      </c>
      <c r="C46" s="19" t="str">
        <f t="shared" si="0"/>
        <v>上经贸大</v>
      </c>
      <c r="D46" s="19" t="str">
        <f t="shared" si="1"/>
        <v>02</v>
      </c>
      <c r="E46" s="19" t="s">
        <v>98</v>
      </c>
      <c r="F46" s="19">
        <v>214</v>
      </c>
      <c r="G46" s="19">
        <v>108</v>
      </c>
      <c r="H46" s="19">
        <v>125</v>
      </c>
      <c r="I46" s="19">
        <v>67</v>
      </c>
      <c r="J46" s="19">
        <v>55</v>
      </c>
      <c r="K46" s="19">
        <v>52</v>
      </c>
      <c r="L46" s="19">
        <v>0</v>
      </c>
      <c r="M46" s="19">
        <v>2021</v>
      </c>
      <c r="N46" s="19">
        <f>VLOOKUP(E46, '2021D'!$A$2:$G$339, 2, FALSE)</f>
        <v>218</v>
      </c>
      <c r="O46" s="19">
        <f>VLOOKUP(E46, '2021D'!$A$2:$G$339, 3, FALSE)</f>
        <v>12866</v>
      </c>
      <c r="P46" s="19">
        <f>_2021[[#This Row],[最低排名]]-_2021[[#This Row],[同分人数]]+1</f>
        <v>12649</v>
      </c>
      <c r="Q46" s="19">
        <f>IF(O46&gt;=开始!$B$6, 1, 0)</f>
        <v>1</v>
      </c>
      <c r="R46" s="19">
        <f>_2021[[#This Row],[最低排名]]-开始!$B$6</f>
        <v>12866</v>
      </c>
    </row>
    <row r="47" spans="1:18">
      <c r="A47" s="19">
        <v>11303</v>
      </c>
      <c r="B47" s="19" t="s">
        <v>69</v>
      </c>
      <c r="C47" s="19" t="str">
        <f t="shared" si="0"/>
        <v>上经贸大</v>
      </c>
      <c r="D47" s="19" t="str">
        <f t="shared" si="1"/>
        <v>03</v>
      </c>
      <c r="E47" s="19" t="s">
        <v>424</v>
      </c>
      <c r="F47" s="19">
        <v>209</v>
      </c>
      <c r="G47" s="19">
        <v>106</v>
      </c>
      <c r="H47" s="19">
        <v>123</v>
      </c>
      <c r="I47" s="19">
        <v>64</v>
      </c>
      <c r="J47" s="19">
        <v>64</v>
      </c>
      <c r="K47" s="19">
        <v>64</v>
      </c>
      <c r="L47" s="19">
        <v>0</v>
      </c>
      <c r="M47" s="19">
        <v>2021</v>
      </c>
      <c r="N47" s="19">
        <f>VLOOKUP(E47, '2021D'!$A$2:$G$339, 2, FALSE)</f>
        <v>232</v>
      </c>
      <c r="O47" s="19">
        <f>VLOOKUP(E47, '2021D'!$A$2:$G$339, 3, FALSE)</f>
        <v>10574</v>
      </c>
      <c r="P47" s="19">
        <f>_2021[[#This Row],[最低排名]]-_2021[[#This Row],[同分人数]]+1</f>
        <v>10343</v>
      </c>
      <c r="Q47" s="19">
        <f>IF(O47&gt;=开始!$B$6, 1, 0)</f>
        <v>1</v>
      </c>
      <c r="R47" s="19">
        <f>_2021[[#This Row],[最低排名]]-开始!$B$6</f>
        <v>10574</v>
      </c>
    </row>
    <row r="48" spans="1:18">
      <c r="A48" s="19">
        <v>11501</v>
      </c>
      <c r="B48" s="19" t="s">
        <v>74</v>
      </c>
      <c r="C48" s="19" t="str">
        <f t="shared" si="0"/>
        <v>上海海大</v>
      </c>
      <c r="D48" s="19" t="str">
        <f t="shared" si="1"/>
        <v>01</v>
      </c>
      <c r="E48" s="19" t="s">
        <v>546</v>
      </c>
      <c r="F48" s="19">
        <v>220</v>
      </c>
      <c r="G48" s="19">
        <v>110</v>
      </c>
      <c r="H48" s="19">
        <v>103</v>
      </c>
      <c r="I48" s="19">
        <v>61</v>
      </c>
      <c r="J48" s="19">
        <v>55</v>
      </c>
      <c r="K48" s="19">
        <v>49</v>
      </c>
      <c r="L48" s="19">
        <v>0</v>
      </c>
      <c r="M48" s="19">
        <v>2021</v>
      </c>
      <c r="N48" s="19">
        <f>VLOOKUP(E48, '2021D'!$A$2:$G$339, 2, FALSE)</f>
        <v>214</v>
      </c>
      <c r="O48" s="19">
        <f>VLOOKUP(E48, '2021D'!$A$2:$G$339, 3, FALSE)</f>
        <v>18414</v>
      </c>
      <c r="P48" s="19">
        <f>_2021[[#This Row],[最低排名]]-_2021[[#This Row],[同分人数]]+1</f>
        <v>18201</v>
      </c>
      <c r="Q48" s="19">
        <f>IF(O48&gt;=开始!$B$6, 1, 0)</f>
        <v>1</v>
      </c>
      <c r="R48" s="19">
        <f>_2021[[#This Row],[最低排名]]-开始!$B$6</f>
        <v>18414</v>
      </c>
    </row>
    <row r="49" spans="1:18">
      <c r="A49" s="19">
        <v>11502</v>
      </c>
      <c r="B49" s="19" t="s">
        <v>76</v>
      </c>
      <c r="C49" s="19" t="str">
        <f t="shared" si="0"/>
        <v>上海海大</v>
      </c>
      <c r="D49" s="19" t="str">
        <f t="shared" si="1"/>
        <v>02</v>
      </c>
      <c r="E49" s="19" t="s">
        <v>92</v>
      </c>
      <c r="F49" s="19">
        <v>205</v>
      </c>
      <c r="G49" s="19">
        <v>109</v>
      </c>
      <c r="H49" s="19">
        <v>115</v>
      </c>
      <c r="I49" s="19">
        <v>58</v>
      </c>
      <c r="J49" s="19">
        <v>55</v>
      </c>
      <c r="K49" s="19">
        <v>49</v>
      </c>
      <c r="L49" s="19">
        <v>0</v>
      </c>
      <c r="M49" s="19">
        <v>2021</v>
      </c>
      <c r="N49" s="19">
        <f>VLOOKUP(E49, '2021D'!$A$2:$G$339, 2, FALSE)</f>
        <v>226</v>
      </c>
      <c r="O49" s="19">
        <f>VLOOKUP(E49, '2021D'!$A$2:$G$339, 3, FALSE)</f>
        <v>19759</v>
      </c>
      <c r="P49" s="19">
        <f>_2021[[#This Row],[最低排名]]-_2021[[#This Row],[同分人数]]+1</f>
        <v>19534</v>
      </c>
      <c r="Q49" s="19">
        <f>IF(O49&gt;=开始!$B$6, 1, 0)</f>
        <v>1</v>
      </c>
      <c r="R49" s="19">
        <f>_2021[[#This Row],[最低排名]]-开始!$B$6</f>
        <v>19759</v>
      </c>
    </row>
    <row r="50" spans="1:18">
      <c r="A50" s="19">
        <v>11503</v>
      </c>
      <c r="B50" s="19" t="s">
        <v>78</v>
      </c>
      <c r="C50" s="19" t="str">
        <f t="shared" si="0"/>
        <v>上海海大</v>
      </c>
      <c r="D50" s="19" t="str">
        <f t="shared" si="1"/>
        <v>03</v>
      </c>
      <c r="E50" s="19" t="s">
        <v>94</v>
      </c>
      <c r="F50" s="19">
        <v>199</v>
      </c>
      <c r="G50" s="19">
        <v>106</v>
      </c>
      <c r="H50" s="19">
        <v>112</v>
      </c>
      <c r="I50" s="19">
        <v>64</v>
      </c>
      <c r="J50" s="19">
        <v>64</v>
      </c>
      <c r="K50" s="19">
        <v>46</v>
      </c>
      <c r="L50" s="19">
        <v>0</v>
      </c>
      <c r="M50" s="19">
        <v>2021</v>
      </c>
      <c r="N50" s="19">
        <f>VLOOKUP(E50, '2021D'!$A$2:$G$339, 2, FALSE)</f>
        <v>215</v>
      </c>
      <c r="O50" s="19">
        <f>VLOOKUP(E50, '2021D'!$A$2:$G$339, 3, FALSE)</f>
        <v>19080</v>
      </c>
      <c r="P50" s="19">
        <f>_2021[[#This Row],[最低排名]]-_2021[[#This Row],[同分人数]]+1</f>
        <v>18866</v>
      </c>
      <c r="Q50" s="19">
        <f>IF(O50&gt;=开始!$B$6, 1, 0)</f>
        <v>1</v>
      </c>
      <c r="R50" s="19">
        <f>_2021[[#This Row],[最低排名]]-开始!$B$6</f>
        <v>19080</v>
      </c>
    </row>
    <row r="51" spans="1:18">
      <c r="A51" s="19">
        <v>11504</v>
      </c>
      <c r="B51" s="19" t="s">
        <v>80</v>
      </c>
      <c r="C51" s="19" t="str">
        <f t="shared" si="0"/>
        <v>上海海大</v>
      </c>
      <c r="D51" s="19" t="str">
        <f t="shared" si="1"/>
        <v>04</v>
      </c>
      <c r="E51" s="19" t="s">
        <v>126</v>
      </c>
      <c r="F51" s="19">
        <v>201</v>
      </c>
      <c r="G51" s="19">
        <v>112</v>
      </c>
      <c r="H51" s="19">
        <v>103</v>
      </c>
      <c r="I51" s="19">
        <v>58</v>
      </c>
      <c r="J51" s="19">
        <v>55</v>
      </c>
      <c r="K51" s="19">
        <v>52</v>
      </c>
      <c r="L51" s="19">
        <v>0</v>
      </c>
      <c r="M51" s="19">
        <v>2021</v>
      </c>
      <c r="N51" s="19">
        <f>VLOOKUP(E51, '2021D'!$A$2:$G$339, 2, FALSE)</f>
        <v>190</v>
      </c>
      <c r="O51" s="19">
        <f>VLOOKUP(E51, '2021D'!$A$2:$G$339, 3, FALSE)</f>
        <v>22597</v>
      </c>
      <c r="P51" s="19">
        <f>_2021[[#This Row],[最低排名]]-_2021[[#This Row],[同分人数]]+1</f>
        <v>22408</v>
      </c>
      <c r="Q51" s="19">
        <f>IF(O51&gt;=开始!$B$6, 1, 0)</f>
        <v>1</v>
      </c>
      <c r="R51" s="19">
        <f>_2021[[#This Row],[最低排名]]-开始!$B$6</f>
        <v>22597</v>
      </c>
    </row>
    <row r="52" spans="1:18">
      <c r="A52" s="19">
        <v>11505</v>
      </c>
      <c r="B52" s="19" t="s">
        <v>82</v>
      </c>
      <c r="C52" s="19" t="str">
        <f t="shared" si="0"/>
        <v>上海海大</v>
      </c>
      <c r="D52" s="19" t="str">
        <f t="shared" si="1"/>
        <v>05</v>
      </c>
      <c r="E52" s="19" t="s">
        <v>217</v>
      </c>
      <c r="F52" s="19">
        <v>203</v>
      </c>
      <c r="G52" s="19">
        <v>106</v>
      </c>
      <c r="H52" s="19">
        <v>109</v>
      </c>
      <c r="I52" s="19">
        <v>55</v>
      </c>
      <c r="J52" s="19">
        <v>55</v>
      </c>
      <c r="K52" s="19">
        <v>52</v>
      </c>
      <c r="L52" s="19">
        <v>0</v>
      </c>
      <c r="M52" s="19">
        <v>2021</v>
      </c>
      <c r="N52" s="19">
        <f>VLOOKUP(E52, '2021D'!$A$2:$G$339, 2, FALSE)</f>
        <v>222</v>
      </c>
      <c r="O52" s="19">
        <f>VLOOKUP(E52, '2021D'!$A$2:$G$339, 3, FALSE)</f>
        <v>21513</v>
      </c>
      <c r="P52" s="19">
        <f>_2021[[#This Row],[最低排名]]-_2021[[#This Row],[同分人数]]+1</f>
        <v>21292</v>
      </c>
      <c r="Q52" s="19">
        <f>IF(O52&gt;=开始!$B$6, 1, 0)</f>
        <v>1</v>
      </c>
      <c r="R52" s="19">
        <f>_2021[[#This Row],[最低排名]]-开始!$B$6</f>
        <v>21513</v>
      </c>
    </row>
    <row r="53" spans="1:18">
      <c r="A53" s="19">
        <v>11601</v>
      </c>
      <c r="B53" s="19" t="s">
        <v>86</v>
      </c>
      <c r="C53" s="19" t="str">
        <f t="shared" si="0"/>
        <v>上海戏剧</v>
      </c>
      <c r="D53" s="19" t="str">
        <f t="shared" si="1"/>
        <v>01</v>
      </c>
      <c r="E53" s="19" t="s">
        <v>307</v>
      </c>
      <c r="F53" s="19">
        <v>216</v>
      </c>
      <c r="G53" s="19">
        <v>115</v>
      </c>
      <c r="H53" s="19">
        <v>117</v>
      </c>
      <c r="I53" s="19">
        <v>70</v>
      </c>
      <c r="J53" s="19">
        <v>61</v>
      </c>
      <c r="K53" s="19">
        <v>55</v>
      </c>
      <c r="L53" s="19">
        <v>0</v>
      </c>
      <c r="M53" s="19">
        <v>2021</v>
      </c>
      <c r="N53" s="19">
        <f>VLOOKUP(E53, '2021D'!$A$2:$G$339, 2, FALSE)</f>
        <v>223</v>
      </c>
      <c r="O53" s="19">
        <f>VLOOKUP(E53, '2021D'!$A$2:$G$339, 3, FALSE)</f>
        <v>11614</v>
      </c>
      <c r="P53" s="19">
        <f>_2021[[#This Row],[最低排名]]-_2021[[#This Row],[同分人数]]+1</f>
        <v>11392</v>
      </c>
      <c r="Q53" s="19">
        <f>IF(O53&gt;=开始!$B$6, 1, 0)</f>
        <v>1</v>
      </c>
      <c r="R53" s="19">
        <f>_2021[[#This Row],[最低排名]]-开始!$B$6</f>
        <v>11614</v>
      </c>
    </row>
    <row r="54" spans="1:18">
      <c r="A54" s="19">
        <v>11701</v>
      </c>
      <c r="B54" s="19" t="s">
        <v>88</v>
      </c>
      <c r="C54" s="19" t="str">
        <f t="shared" si="0"/>
        <v>上海电力</v>
      </c>
      <c r="D54" s="19" t="str">
        <f t="shared" si="1"/>
        <v>01</v>
      </c>
      <c r="E54" s="19" t="s">
        <v>168</v>
      </c>
      <c r="F54" s="19">
        <v>220</v>
      </c>
      <c r="G54" s="19">
        <v>128</v>
      </c>
      <c r="H54" s="19">
        <v>101</v>
      </c>
      <c r="I54" s="19">
        <v>64</v>
      </c>
      <c r="J54" s="19">
        <v>58</v>
      </c>
      <c r="K54" s="19">
        <v>52</v>
      </c>
      <c r="L54" s="19">
        <v>0</v>
      </c>
      <c r="M54" s="19">
        <v>2021</v>
      </c>
      <c r="N54" s="19">
        <f>VLOOKUP(E54, '2021D'!$A$2:$G$339, 2, FALSE)</f>
        <v>214</v>
      </c>
      <c r="O54" s="19">
        <f>VLOOKUP(E54, '2021D'!$A$2:$G$339, 3, FALSE)</f>
        <v>16821</v>
      </c>
      <c r="P54" s="19">
        <f>_2021[[#This Row],[最低排名]]-_2021[[#This Row],[同分人数]]+1</f>
        <v>16608</v>
      </c>
      <c r="Q54" s="19">
        <f>IF(O54&gt;=开始!$B$6, 1, 0)</f>
        <v>1</v>
      </c>
      <c r="R54" s="19">
        <f>_2021[[#This Row],[最低排名]]-开始!$B$6</f>
        <v>16821</v>
      </c>
    </row>
    <row r="55" spans="1:18">
      <c r="A55" s="19">
        <v>11702</v>
      </c>
      <c r="B55" s="19" t="s">
        <v>89</v>
      </c>
      <c r="C55" s="19" t="str">
        <f t="shared" si="0"/>
        <v>上海电力</v>
      </c>
      <c r="D55" s="19" t="str">
        <f t="shared" si="1"/>
        <v>02</v>
      </c>
      <c r="E55" s="19" t="s">
        <v>165</v>
      </c>
      <c r="F55" s="19">
        <v>182</v>
      </c>
      <c r="G55" s="19">
        <v>99</v>
      </c>
      <c r="H55" s="19">
        <v>111</v>
      </c>
      <c r="I55" s="19">
        <v>58</v>
      </c>
      <c r="J55" s="19">
        <v>58</v>
      </c>
      <c r="K55" s="19">
        <v>46</v>
      </c>
      <c r="L55" s="19">
        <v>0</v>
      </c>
      <c r="M55" s="19">
        <v>2021</v>
      </c>
      <c r="N55" s="19">
        <f>VLOOKUP(E55, '2021D'!$A$2:$G$339, 2, FALSE)</f>
        <v>216</v>
      </c>
      <c r="O55" s="19">
        <f>VLOOKUP(E55, '2021D'!$A$2:$G$339, 3, FALSE)</f>
        <v>25676</v>
      </c>
      <c r="P55" s="19">
        <f>_2021[[#This Row],[最低排名]]-_2021[[#This Row],[同分人数]]+1</f>
        <v>25461</v>
      </c>
      <c r="Q55" s="19">
        <f>IF(O55&gt;=开始!$B$6, 1, 0)</f>
        <v>1</v>
      </c>
      <c r="R55" s="19">
        <f>_2021[[#This Row],[最低排名]]-开始!$B$6</f>
        <v>25676</v>
      </c>
    </row>
    <row r="56" spans="1:18">
      <c r="A56" s="19">
        <v>11703</v>
      </c>
      <c r="B56" s="19" t="s">
        <v>91</v>
      </c>
      <c r="C56" s="19" t="str">
        <f t="shared" si="0"/>
        <v>上海电力</v>
      </c>
      <c r="D56" s="19" t="str">
        <f t="shared" si="1"/>
        <v>03</v>
      </c>
      <c r="E56" s="19" t="s">
        <v>431</v>
      </c>
      <c r="F56" s="19">
        <v>205</v>
      </c>
      <c r="G56" s="19">
        <v>116</v>
      </c>
      <c r="H56" s="19">
        <v>80</v>
      </c>
      <c r="I56" s="19">
        <v>61</v>
      </c>
      <c r="J56" s="19">
        <v>61</v>
      </c>
      <c r="K56" s="19">
        <v>55</v>
      </c>
      <c r="L56" s="19">
        <v>0</v>
      </c>
      <c r="M56" s="19">
        <v>2021</v>
      </c>
      <c r="N56" s="19">
        <f>VLOOKUP(E56, '2021D'!$A$2:$G$339, 2, FALSE)</f>
        <v>203</v>
      </c>
      <c r="O56" s="19">
        <f>VLOOKUP(E56, '2021D'!$A$2:$G$339, 3, FALSE)</f>
        <v>24151</v>
      </c>
      <c r="P56" s="19">
        <f>_2021[[#This Row],[最低排名]]-_2021[[#This Row],[同分人数]]+1</f>
        <v>23949</v>
      </c>
      <c r="Q56" s="19">
        <f>IF(O56&gt;=开始!$B$6, 1, 0)</f>
        <v>1</v>
      </c>
      <c r="R56" s="19">
        <f>_2021[[#This Row],[最低排名]]-开始!$B$6</f>
        <v>24151</v>
      </c>
    </row>
    <row r="57" spans="1:18">
      <c r="A57" s="19">
        <v>11704</v>
      </c>
      <c r="B57" s="19" t="s">
        <v>93</v>
      </c>
      <c r="C57" s="19" t="str">
        <f t="shared" si="0"/>
        <v>上海电力</v>
      </c>
      <c r="D57" s="19" t="str">
        <f t="shared" si="1"/>
        <v>04</v>
      </c>
      <c r="E57" s="19" t="s">
        <v>182</v>
      </c>
      <c r="F57" s="19">
        <v>195</v>
      </c>
      <c r="G57" s="19">
        <v>106</v>
      </c>
      <c r="H57" s="19">
        <v>104</v>
      </c>
      <c r="I57" s="19">
        <v>58</v>
      </c>
      <c r="J57" s="19">
        <v>55</v>
      </c>
      <c r="K57" s="19">
        <v>49</v>
      </c>
      <c r="L57" s="19">
        <v>0</v>
      </c>
      <c r="M57" s="19">
        <v>2021</v>
      </c>
      <c r="N57" s="19">
        <f>VLOOKUP(E57, '2021D'!$A$2:$G$339, 2, FALSE)</f>
        <v>230</v>
      </c>
      <c r="O57" s="19">
        <f>VLOOKUP(E57, '2021D'!$A$2:$G$339, 3, FALSE)</f>
        <v>24381</v>
      </c>
      <c r="P57" s="19">
        <f>_2021[[#This Row],[最低排名]]-_2021[[#This Row],[同分人数]]+1</f>
        <v>24152</v>
      </c>
      <c r="Q57" s="19">
        <f>IF(O57&gt;=开始!$B$6, 1, 0)</f>
        <v>1</v>
      </c>
      <c r="R57" s="19">
        <f>_2021[[#This Row],[最低排名]]-开始!$B$6</f>
        <v>24381</v>
      </c>
    </row>
    <row r="58" spans="1:18">
      <c r="A58" s="19">
        <v>11705</v>
      </c>
      <c r="B58" s="19" t="s">
        <v>95</v>
      </c>
      <c r="C58" s="19" t="str">
        <f t="shared" si="0"/>
        <v>上海电力</v>
      </c>
      <c r="D58" s="19" t="str">
        <f t="shared" si="1"/>
        <v>05</v>
      </c>
      <c r="E58" s="19" t="s">
        <v>863</v>
      </c>
      <c r="F58" s="19">
        <v>191</v>
      </c>
      <c r="G58" s="19">
        <v>101</v>
      </c>
      <c r="H58" s="19">
        <v>104</v>
      </c>
      <c r="I58" s="19">
        <v>61</v>
      </c>
      <c r="J58" s="19">
        <v>61</v>
      </c>
      <c r="K58" s="19">
        <v>49</v>
      </c>
      <c r="L58" s="19">
        <v>0</v>
      </c>
      <c r="M58" s="19">
        <v>2021</v>
      </c>
      <c r="N58" s="19">
        <f>VLOOKUP(E58, '2021D'!$A$2:$G$339, 2, FALSE)</f>
        <v>205</v>
      </c>
      <c r="O58" s="19">
        <f>VLOOKUP(E58, '2021D'!$A$2:$G$339, 3, FALSE)</f>
        <v>23275</v>
      </c>
      <c r="P58" s="19">
        <f>_2021[[#This Row],[最低排名]]-_2021[[#This Row],[同分人数]]+1</f>
        <v>23071</v>
      </c>
      <c r="Q58" s="19">
        <f>IF(O58&gt;=开始!$B$6, 1, 0)</f>
        <v>1</v>
      </c>
      <c r="R58" s="19">
        <f>_2021[[#This Row],[最低排名]]-开始!$B$6</f>
        <v>23275</v>
      </c>
    </row>
    <row r="59" spans="1:18">
      <c r="A59" s="19">
        <v>11801</v>
      </c>
      <c r="B59" s="19" t="s">
        <v>97</v>
      </c>
      <c r="C59" s="19" t="str">
        <f t="shared" si="0"/>
        <v>上海音乐</v>
      </c>
      <c r="D59" s="19" t="str">
        <f t="shared" si="1"/>
        <v>01</v>
      </c>
      <c r="E59" s="19" t="s">
        <v>506</v>
      </c>
      <c r="F59" s="19">
        <v>223</v>
      </c>
      <c r="G59" s="19">
        <v>114</v>
      </c>
      <c r="H59" s="19">
        <v>117</v>
      </c>
      <c r="I59" s="19">
        <v>64</v>
      </c>
      <c r="J59" s="19">
        <v>64</v>
      </c>
      <c r="K59" s="19">
        <v>49</v>
      </c>
      <c r="L59" s="19">
        <v>0</v>
      </c>
      <c r="M59" s="19">
        <v>2021</v>
      </c>
      <c r="N59" s="19">
        <f>VLOOKUP(E59, '2021D'!$A$2:$G$339, 2, FALSE)</f>
        <v>200</v>
      </c>
      <c r="O59" s="19">
        <f>VLOOKUP(E59, '2021D'!$A$2:$G$339, 3, FALSE)</f>
        <v>12039</v>
      </c>
      <c r="P59" s="19">
        <f>_2021[[#This Row],[最低排名]]-_2021[[#This Row],[同分人数]]+1</f>
        <v>11840</v>
      </c>
      <c r="Q59" s="19">
        <f>IF(O59&gt;=开始!$B$6, 1, 0)</f>
        <v>1</v>
      </c>
      <c r="R59" s="19">
        <f>_2021[[#This Row],[最低排名]]-开始!$B$6</f>
        <v>12039</v>
      </c>
    </row>
    <row r="60" spans="1:18">
      <c r="A60" s="19">
        <v>11802</v>
      </c>
      <c r="B60" s="19" t="s">
        <v>99</v>
      </c>
      <c r="C60" s="19" t="str">
        <f t="shared" si="0"/>
        <v>上海音乐</v>
      </c>
      <c r="D60" s="19" t="str">
        <f t="shared" si="1"/>
        <v>02</v>
      </c>
      <c r="E60" s="19" t="s">
        <v>98</v>
      </c>
      <c r="F60" s="19">
        <v>209</v>
      </c>
      <c r="G60" s="19">
        <v>109</v>
      </c>
      <c r="H60" s="19">
        <v>121</v>
      </c>
      <c r="I60" s="19">
        <v>67</v>
      </c>
      <c r="J60" s="19">
        <v>64</v>
      </c>
      <c r="K60" s="19">
        <v>52</v>
      </c>
      <c r="L60" s="19">
        <v>0</v>
      </c>
      <c r="M60" s="19">
        <v>2021</v>
      </c>
      <c r="N60" s="19">
        <f>VLOOKUP(E60, '2021D'!$A$2:$G$339, 2, FALSE)</f>
        <v>218</v>
      </c>
      <c r="O60" s="19">
        <f>VLOOKUP(E60, '2021D'!$A$2:$G$339, 3, FALSE)</f>
        <v>12866</v>
      </c>
      <c r="P60" s="19">
        <f>_2021[[#This Row],[最低排名]]-_2021[[#This Row],[同分人数]]+1</f>
        <v>12649</v>
      </c>
      <c r="Q60" s="19">
        <f>IF(O60&gt;=开始!$B$6, 1, 0)</f>
        <v>1</v>
      </c>
      <c r="R60" s="19">
        <f>_2021[[#This Row],[最低排名]]-开始!$B$6</f>
        <v>12866</v>
      </c>
    </row>
    <row r="61" spans="1:18">
      <c r="A61" s="19">
        <v>11901</v>
      </c>
      <c r="B61" s="19" t="s">
        <v>101</v>
      </c>
      <c r="C61" s="19" t="str">
        <f t="shared" si="0"/>
        <v>上海大学</v>
      </c>
      <c r="D61" s="19" t="str">
        <f t="shared" si="1"/>
        <v>01</v>
      </c>
      <c r="E61" s="19" t="s">
        <v>20</v>
      </c>
      <c r="F61" s="19">
        <v>229</v>
      </c>
      <c r="G61" s="19">
        <v>116</v>
      </c>
      <c r="H61" s="19">
        <v>120</v>
      </c>
      <c r="I61" s="19">
        <v>67</v>
      </c>
      <c r="J61" s="19">
        <v>67</v>
      </c>
      <c r="K61" s="19">
        <v>58</v>
      </c>
      <c r="L61" s="19">
        <v>0</v>
      </c>
      <c r="M61" s="19">
        <v>2021</v>
      </c>
      <c r="N61" s="19">
        <f>VLOOKUP(E61, '2021D'!$A$2:$G$339, 2, FALSE)</f>
        <v>160</v>
      </c>
      <c r="O61" s="19">
        <f>VLOOKUP(E61, '2021D'!$A$2:$G$339, 3, FALSE)</f>
        <v>7145</v>
      </c>
      <c r="P61" s="19">
        <f>_2021[[#This Row],[最低排名]]-_2021[[#This Row],[同分人数]]+1</f>
        <v>6986</v>
      </c>
      <c r="Q61" s="19">
        <f>IF(O61&gt;=开始!$B$6, 1, 0)</f>
        <v>1</v>
      </c>
      <c r="R61" s="19">
        <f>_2021[[#This Row],[最低排名]]-开始!$B$6</f>
        <v>7145</v>
      </c>
    </row>
    <row r="62" spans="1:18">
      <c r="A62" s="19">
        <v>11902</v>
      </c>
      <c r="B62" s="19" t="s">
        <v>102</v>
      </c>
      <c r="C62" s="19" t="str">
        <f t="shared" si="0"/>
        <v>上海大学</v>
      </c>
      <c r="D62" s="19" t="str">
        <f t="shared" si="1"/>
        <v>02</v>
      </c>
      <c r="E62" s="19" t="s">
        <v>115</v>
      </c>
      <c r="F62" s="19">
        <v>210</v>
      </c>
      <c r="G62" s="19">
        <v>109</v>
      </c>
      <c r="H62" s="19">
        <v>131</v>
      </c>
      <c r="I62" s="19">
        <v>67</v>
      </c>
      <c r="J62" s="19">
        <v>61</v>
      </c>
      <c r="K62" s="19">
        <v>61</v>
      </c>
      <c r="L62" s="19">
        <v>0</v>
      </c>
      <c r="M62" s="19">
        <v>2021</v>
      </c>
      <c r="N62" s="19">
        <f>VLOOKUP(E62, '2021D'!$A$2:$G$339, 2, FALSE)</f>
        <v>200</v>
      </c>
      <c r="O62" s="19">
        <f>VLOOKUP(E62, '2021D'!$A$2:$G$339, 3, FALSE)</f>
        <v>9287</v>
      </c>
      <c r="P62" s="19">
        <f>_2021[[#This Row],[最低排名]]-_2021[[#This Row],[同分人数]]+1</f>
        <v>9088</v>
      </c>
      <c r="Q62" s="19">
        <f>IF(O62&gt;=开始!$B$6, 1, 0)</f>
        <v>1</v>
      </c>
      <c r="R62" s="19">
        <f>_2021[[#This Row],[最低排名]]-开始!$B$6</f>
        <v>9287</v>
      </c>
    </row>
    <row r="63" spans="1:18">
      <c r="A63" s="19">
        <v>11903</v>
      </c>
      <c r="B63" s="19" t="s">
        <v>104</v>
      </c>
      <c r="C63" s="19" t="str">
        <f t="shared" si="0"/>
        <v>上海大学</v>
      </c>
      <c r="D63" s="19" t="str">
        <f t="shared" si="1"/>
        <v>03</v>
      </c>
      <c r="E63" s="19" t="s">
        <v>134</v>
      </c>
      <c r="F63" s="19">
        <v>220</v>
      </c>
      <c r="G63" s="19">
        <v>116</v>
      </c>
      <c r="H63" s="19">
        <v>125</v>
      </c>
      <c r="I63" s="19">
        <v>67</v>
      </c>
      <c r="J63" s="19">
        <v>64</v>
      </c>
      <c r="K63" s="19">
        <v>52</v>
      </c>
      <c r="L63" s="19">
        <v>0</v>
      </c>
      <c r="M63" s="19">
        <v>2021</v>
      </c>
      <c r="N63" s="19">
        <f>VLOOKUP(E63, '2021D'!$A$2:$G$339, 2, FALSE)</f>
        <v>203</v>
      </c>
      <c r="O63" s="19">
        <f>VLOOKUP(E63, '2021D'!$A$2:$G$339, 3, FALSE)</f>
        <v>9699</v>
      </c>
      <c r="P63" s="19">
        <f>_2021[[#This Row],[最低排名]]-_2021[[#This Row],[同分人数]]+1</f>
        <v>9497</v>
      </c>
      <c r="Q63" s="19">
        <f>IF(O63&gt;=开始!$B$6, 1, 0)</f>
        <v>1</v>
      </c>
      <c r="R63" s="19">
        <f>_2021[[#This Row],[最低排名]]-开始!$B$6</f>
        <v>9699</v>
      </c>
    </row>
    <row r="64" spans="1:18">
      <c r="A64" s="19">
        <v>11904</v>
      </c>
      <c r="B64" s="19" t="s">
        <v>106</v>
      </c>
      <c r="C64" s="19" t="str">
        <f t="shared" si="0"/>
        <v>上海大学</v>
      </c>
      <c r="D64" s="19" t="str">
        <f t="shared" si="1"/>
        <v>04</v>
      </c>
      <c r="E64" s="19" t="s">
        <v>607</v>
      </c>
      <c r="F64" s="19">
        <v>229</v>
      </c>
      <c r="G64" s="19">
        <v>125</v>
      </c>
      <c r="H64" s="19">
        <v>119</v>
      </c>
      <c r="I64" s="19">
        <v>67</v>
      </c>
      <c r="J64" s="19">
        <v>67</v>
      </c>
      <c r="K64" s="19">
        <v>55</v>
      </c>
      <c r="L64" s="19">
        <v>0</v>
      </c>
      <c r="M64" s="19">
        <v>2021</v>
      </c>
      <c r="N64" s="19">
        <f>VLOOKUP(E64, '2021D'!$A$2:$G$339, 2, FALSE)</f>
        <v>172</v>
      </c>
      <c r="O64" s="19">
        <f>VLOOKUP(E64, '2021D'!$A$2:$G$339, 3, FALSE)</f>
        <v>7895</v>
      </c>
      <c r="P64" s="19">
        <f>_2021[[#This Row],[最低排名]]-_2021[[#This Row],[同分人数]]+1</f>
        <v>7724</v>
      </c>
      <c r="Q64" s="19">
        <f>IF(O64&gt;=开始!$B$6, 1, 0)</f>
        <v>1</v>
      </c>
      <c r="R64" s="19">
        <f>_2021[[#This Row],[最低排名]]-开始!$B$6</f>
        <v>7895</v>
      </c>
    </row>
    <row r="65" spans="1:18">
      <c r="A65" s="19">
        <v>11905</v>
      </c>
      <c r="B65" s="19" t="s">
        <v>108</v>
      </c>
      <c r="C65" s="19" t="str">
        <f t="shared" si="0"/>
        <v>上海大学</v>
      </c>
      <c r="D65" s="19" t="str">
        <f t="shared" si="1"/>
        <v>05</v>
      </c>
      <c r="E65" s="19" t="s">
        <v>64</v>
      </c>
      <c r="F65" s="19">
        <v>218</v>
      </c>
      <c r="G65" s="19">
        <v>109</v>
      </c>
      <c r="H65" s="19">
        <v>121</v>
      </c>
      <c r="I65" s="19">
        <v>70</v>
      </c>
      <c r="J65" s="19">
        <v>67</v>
      </c>
      <c r="K65" s="19">
        <v>64</v>
      </c>
      <c r="L65" s="19">
        <v>0</v>
      </c>
      <c r="M65" s="19">
        <v>2021</v>
      </c>
      <c r="N65" s="19">
        <f>VLOOKUP(E65, '2021D'!$A$2:$G$339, 2, FALSE)</f>
        <v>183</v>
      </c>
      <c r="O65" s="19">
        <f>VLOOKUP(E65, '2021D'!$A$2:$G$339, 3, FALSE)</f>
        <v>7328</v>
      </c>
      <c r="P65" s="19">
        <f>_2021[[#This Row],[最低排名]]-_2021[[#This Row],[同分人数]]+1</f>
        <v>7146</v>
      </c>
      <c r="Q65" s="19">
        <f>IF(O65&gt;=开始!$B$6, 1, 0)</f>
        <v>1</v>
      </c>
      <c r="R65" s="19">
        <f>_2021[[#This Row],[最低排名]]-开始!$B$6</f>
        <v>7328</v>
      </c>
    </row>
    <row r="66" spans="1:18">
      <c r="A66" s="19">
        <v>12101</v>
      </c>
      <c r="B66" s="19" t="s">
        <v>110</v>
      </c>
      <c r="C66" s="19" t="str">
        <f t="shared" ref="C66:C129" si="2">LEFT(B66, FIND("(", B66) - 1)</f>
        <v>上海中医</v>
      </c>
      <c r="D66" s="19" t="str">
        <f t="shared" ref="D66:D129" si="3">MID(B66, FIND("(", B66) + 1, FIND(")", B66) - FIND("(", B66) - 1)</f>
        <v>01</v>
      </c>
      <c r="E66" s="19" t="s">
        <v>191</v>
      </c>
      <c r="F66" s="19">
        <v>209</v>
      </c>
      <c r="G66" s="19">
        <v>108</v>
      </c>
      <c r="H66" s="19">
        <v>115</v>
      </c>
      <c r="I66" s="19">
        <v>67</v>
      </c>
      <c r="J66" s="19">
        <v>64</v>
      </c>
      <c r="K66" s="19">
        <v>61</v>
      </c>
      <c r="L66" s="19">
        <v>0</v>
      </c>
      <c r="M66" s="19">
        <v>2021</v>
      </c>
      <c r="N66" s="19">
        <f>VLOOKUP(E66, '2021D'!$A$2:$G$339, 2, FALSE)</f>
        <v>186</v>
      </c>
      <c r="O66" s="19">
        <f>VLOOKUP(E66, '2021D'!$A$2:$G$339, 3, FALSE)</f>
        <v>12225</v>
      </c>
      <c r="P66" s="19">
        <f>_2021[[#This Row],[最低排名]]-_2021[[#This Row],[同分人数]]+1</f>
        <v>12040</v>
      </c>
      <c r="Q66" s="19">
        <f>IF(O66&gt;=开始!$B$6, 1, 0)</f>
        <v>1</v>
      </c>
      <c r="R66" s="19">
        <f>_2021[[#This Row],[最低排名]]-开始!$B$6</f>
        <v>12225</v>
      </c>
    </row>
    <row r="67" spans="1:18">
      <c r="A67" s="19">
        <v>12102</v>
      </c>
      <c r="B67" s="19" t="s">
        <v>112</v>
      </c>
      <c r="C67" s="19" t="str">
        <f t="shared" si="2"/>
        <v>上海中医</v>
      </c>
      <c r="D67" s="19" t="str">
        <f t="shared" si="3"/>
        <v>02</v>
      </c>
      <c r="E67" s="19" t="s">
        <v>749</v>
      </c>
      <c r="F67" s="19">
        <v>214</v>
      </c>
      <c r="G67" s="19">
        <v>116</v>
      </c>
      <c r="H67" s="19">
        <v>116</v>
      </c>
      <c r="I67" s="19">
        <v>61</v>
      </c>
      <c r="J67" s="19">
        <v>58</v>
      </c>
      <c r="K67" s="19">
        <v>55</v>
      </c>
      <c r="L67" s="19">
        <v>0</v>
      </c>
      <c r="M67" s="19">
        <v>2021</v>
      </c>
      <c r="N67" s="19">
        <f>VLOOKUP(E67, '2021D'!$A$2:$G$339, 2, FALSE)</f>
        <v>222</v>
      </c>
      <c r="O67" s="19">
        <f>VLOOKUP(E67, '2021D'!$A$2:$G$339, 3, FALSE)</f>
        <v>14850</v>
      </c>
      <c r="P67" s="19">
        <f>_2021[[#This Row],[最低排名]]-_2021[[#This Row],[同分人数]]+1</f>
        <v>14629</v>
      </c>
      <c r="Q67" s="19">
        <f>IF(O67&gt;=开始!$B$6, 1, 0)</f>
        <v>1</v>
      </c>
      <c r="R67" s="19">
        <f>_2021[[#This Row],[最低排名]]-开始!$B$6</f>
        <v>14850</v>
      </c>
    </row>
    <row r="68" spans="1:18">
      <c r="A68" s="19">
        <v>12201</v>
      </c>
      <c r="B68" s="19" t="s">
        <v>117</v>
      </c>
      <c r="C68" s="19" t="str">
        <f t="shared" si="2"/>
        <v>上应大</v>
      </c>
      <c r="D68" s="19" t="str">
        <f t="shared" si="3"/>
        <v>01</v>
      </c>
      <c r="E68" s="19" t="s">
        <v>363</v>
      </c>
      <c r="F68" s="19">
        <v>200</v>
      </c>
      <c r="G68" s="19">
        <v>108</v>
      </c>
      <c r="H68" s="19">
        <v>89</v>
      </c>
      <c r="I68" s="19">
        <v>61</v>
      </c>
      <c r="J68" s="19">
        <v>43</v>
      </c>
      <c r="K68" s="19">
        <v>43</v>
      </c>
      <c r="L68" s="19">
        <v>0</v>
      </c>
      <c r="M68" s="19">
        <v>2021</v>
      </c>
      <c r="N68" s="19">
        <f>VLOOKUP(E68, '2021D'!$A$2:$G$339, 2, FALSE)</f>
        <v>182</v>
      </c>
      <c r="O68" s="19">
        <f>VLOOKUP(E68, '2021D'!$A$2:$G$339, 3, FALSE)</f>
        <v>29454</v>
      </c>
      <c r="P68" s="19">
        <f>_2021[[#This Row],[最低排名]]-_2021[[#This Row],[同分人数]]+1</f>
        <v>29273</v>
      </c>
      <c r="Q68" s="19">
        <f>IF(O68&gt;=开始!$B$6, 1, 0)</f>
        <v>1</v>
      </c>
      <c r="R68" s="19">
        <f>_2021[[#This Row],[最低排名]]-开始!$B$6</f>
        <v>29454</v>
      </c>
    </row>
    <row r="69" spans="1:18">
      <c r="A69" s="19">
        <v>12202</v>
      </c>
      <c r="B69" s="19" t="s">
        <v>119</v>
      </c>
      <c r="C69" s="19" t="str">
        <f t="shared" si="2"/>
        <v>上应大</v>
      </c>
      <c r="D69" s="19" t="str">
        <f t="shared" si="3"/>
        <v>02</v>
      </c>
      <c r="E69" s="19" t="s">
        <v>312</v>
      </c>
      <c r="F69" s="19">
        <v>214</v>
      </c>
      <c r="G69" s="19">
        <v>127</v>
      </c>
      <c r="H69" s="19">
        <v>93</v>
      </c>
      <c r="I69" s="19">
        <v>58</v>
      </c>
      <c r="J69" s="19">
        <v>49</v>
      </c>
      <c r="K69" s="19">
        <v>46</v>
      </c>
      <c r="L69" s="19">
        <v>0</v>
      </c>
      <c r="M69" s="19">
        <v>2021</v>
      </c>
      <c r="N69" s="19">
        <f>VLOOKUP(E69, '2021D'!$A$2:$G$339, 2, FALSE)</f>
        <v>211</v>
      </c>
      <c r="O69" s="19">
        <f>VLOOKUP(E69, '2021D'!$A$2:$G$339, 3, FALSE)</f>
        <v>24592</v>
      </c>
      <c r="P69" s="19">
        <f>_2021[[#This Row],[最低排名]]-_2021[[#This Row],[同分人数]]+1</f>
        <v>24382</v>
      </c>
      <c r="Q69" s="19">
        <f>IF(O69&gt;=开始!$B$6, 1, 0)</f>
        <v>1</v>
      </c>
      <c r="R69" s="19">
        <f>_2021[[#This Row],[最低排名]]-开始!$B$6</f>
        <v>24592</v>
      </c>
    </row>
    <row r="70" spans="1:18">
      <c r="A70" s="19">
        <v>12203</v>
      </c>
      <c r="B70" s="19" t="s">
        <v>121</v>
      </c>
      <c r="C70" s="19" t="str">
        <f t="shared" si="2"/>
        <v>上应大</v>
      </c>
      <c r="D70" s="19" t="str">
        <f t="shared" si="3"/>
        <v>03</v>
      </c>
      <c r="E70" s="19" t="s">
        <v>85</v>
      </c>
      <c r="F70" s="19">
        <v>211</v>
      </c>
      <c r="G70" s="19">
        <v>117</v>
      </c>
      <c r="H70" s="19">
        <v>95</v>
      </c>
      <c r="I70" s="19">
        <v>64</v>
      </c>
      <c r="J70" s="19">
        <v>61</v>
      </c>
      <c r="K70" s="19">
        <v>55</v>
      </c>
      <c r="L70" s="19">
        <v>0</v>
      </c>
      <c r="M70" s="19">
        <v>2021</v>
      </c>
      <c r="N70" s="19">
        <f>VLOOKUP(E70, '2021D'!$A$2:$G$339, 2, FALSE)</f>
        <v>245</v>
      </c>
      <c r="O70" s="19">
        <f>VLOOKUP(E70, '2021D'!$A$2:$G$339, 3, FALSE)</f>
        <v>18865</v>
      </c>
      <c r="P70" s="19">
        <f>_2021[[#This Row],[最低排名]]-_2021[[#This Row],[同分人数]]+1</f>
        <v>18621</v>
      </c>
      <c r="Q70" s="19">
        <f>IF(O70&gt;=开始!$B$6, 1, 0)</f>
        <v>1</v>
      </c>
      <c r="R70" s="19">
        <f>_2021[[#This Row],[最低排名]]-开始!$B$6</f>
        <v>18865</v>
      </c>
    </row>
    <row r="71" spans="1:18">
      <c r="A71" s="19">
        <v>12204</v>
      </c>
      <c r="B71" s="19" t="s">
        <v>123</v>
      </c>
      <c r="C71" s="19" t="str">
        <f t="shared" si="2"/>
        <v>上应大</v>
      </c>
      <c r="D71" s="19" t="str">
        <f t="shared" si="3"/>
        <v>04</v>
      </c>
      <c r="E71" s="19" t="s">
        <v>433</v>
      </c>
      <c r="F71" s="19">
        <v>203</v>
      </c>
      <c r="G71" s="19">
        <v>103</v>
      </c>
      <c r="H71" s="19">
        <v>95</v>
      </c>
      <c r="I71" s="19">
        <v>55</v>
      </c>
      <c r="J71" s="19">
        <v>52</v>
      </c>
      <c r="K71" s="19">
        <v>49</v>
      </c>
      <c r="L71" s="19">
        <v>0</v>
      </c>
      <c r="M71" s="19">
        <v>2021</v>
      </c>
      <c r="N71" s="19">
        <f>VLOOKUP(E71, '2021D'!$A$2:$G$339, 2, FALSE)</f>
        <v>224</v>
      </c>
      <c r="O71" s="19">
        <f>VLOOKUP(E71, '2021D'!$A$2:$G$339, 3, FALSE)</f>
        <v>25900</v>
      </c>
      <c r="P71" s="19">
        <f>_2021[[#This Row],[最低排名]]-_2021[[#This Row],[同分人数]]+1</f>
        <v>25677</v>
      </c>
      <c r="Q71" s="19">
        <f>IF(O71&gt;=开始!$B$6, 1, 0)</f>
        <v>1</v>
      </c>
      <c r="R71" s="19">
        <f>_2021[[#This Row],[最低排名]]-开始!$B$6</f>
        <v>25900</v>
      </c>
    </row>
    <row r="72" spans="1:18">
      <c r="A72" s="19">
        <v>12205</v>
      </c>
      <c r="B72" s="19" t="s">
        <v>125</v>
      </c>
      <c r="C72" s="19" t="str">
        <f t="shared" si="2"/>
        <v>上应大</v>
      </c>
      <c r="D72" s="19" t="str">
        <f t="shared" si="3"/>
        <v>05</v>
      </c>
      <c r="E72" s="19" t="s">
        <v>130</v>
      </c>
      <c r="F72" s="19">
        <v>215</v>
      </c>
      <c r="G72" s="19">
        <v>112</v>
      </c>
      <c r="H72" s="19">
        <v>76</v>
      </c>
      <c r="I72" s="19">
        <v>64</v>
      </c>
      <c r="J72" s="19">
        <v>58</v>
      </c>
      <c r="K72" s="19">
        <v>46</v>
      </c>
      <c r="L72" s="19">
        <v>0</v>
      </c>
      <c r="M72" s="19">
        <v>2021</v>
      </c>
      <c r="N72" s="19">
        <f>VLOOKUP(E72, '2021D'!$A$2:$G$339, 2, FALSE)</f>
        <v>231</v>
      </c>
      <c r="O72" s="19">
        <f>VLOOKUP(E72, '2021D'!$A$2:$G$339, 3, FALSE)</f>
        <v>24823</v>
      </c>
      <c r="P72" s="19">
        <f>_2021[[#This Row],[最低排名]]-_2021[[#This Row],[同分人数]]+1</f>
        <v>24593</v>
      </c>
      <c r="Q72" s="19">
        <f>IF(O72&gt;=开始!$B$6, 1, 0)</f>
        <v>1</v>
      </c>
      <c r="R72" s="19">
        <f>_2021[[#This Row],[最低排名]]-开始!$B$6</f>
        <v>24823</v>
      </c>
    </row>
    <row r="73" spans="1:18">
      <c r="A73" s="19">
        <v>12206</v>
      </c>
      <c r="B73" s="19" t="s">
        <v>127</v>
      </c>
      <c r="C73" s="19" t="str">
        <f t="shared" si="2"/>
        <v>上应大</v>
      </c>
      <c r="D73" s="19" t="str">
        <f t="shared" si="3"/>
        <v>06</v>
      </c>
      <c r="E73" s="19" t="s">
        <v>141</v>
      </c>
      <c r="F73" s="19">
        <v>199</v>
      </c>
      <c r="G73" s="19">
        <v>103</v>
      </c>
      <c r="H73" s="19">
        <v>100</v>
      </c>
      <c r="I73" s="19">
        <v>67</v>
      </c>
      <c r="J73" s="19">
        <v>55</v>
      </c>
      <c r="K73" s="19">
        <v>49</v>
      </c>
      <c r="L73" s="19">
        <v>0</v>
      </c>
      <c r="M73" s="19">
        <v>2021</v>
      </c>
      <c r="N73" s="19">
        <f>VLOOKUP(E73, '2021D'!$A$2:$G$339, 2, FALSE)</f>
        <v>227</v>
      </c>
      <c r="O73" s="19">
        <f>VLOOKUP(E73, '2021D'!$A$2:$G$339, 3, FALSE)</f>
        <v>22407</v>
      </c>
      <c r="P73" s="19">
        <f>_2021[[#This Row],[最低排名]]-_2021[[#This Row],[同分人数]]+1</f>
        <v>22181</v>
      </c>
      <c r="Q73" s="19">
        <f>IF(O73&gt;=开始!$B$6, 1, 0)</f>
        <v>1</v>
      </c>
      <c r="R73" s="19">
        <f>_2021[[#This Row],[最低排名]]-开始!$B$6</f>
        <v>22407</v>
      </c>
    </row>
    <row r="74" spans="1:18">
      <c r="A74" s="19">
        <v>12207</v>
      </c>
      <c r="B74" s="19" t="s">
        <v>129</v>
      </c>
      <c r="C74" s="19" t="str">
        <f t="shared" si="2"/>
        <v>上应大</v>
      </c>
      <c r="D74" s="19" t="str">
        <f t="shared" si="3"/>
        <v>07</v>
      </c>
      <c r="E74" s="19" t="s">
        <v>389</v>
      </c>
      <c r="F74" s="19">
        <v>209</v>
      </c>
      <c r="G74" s="19">
        <v>108</v>
      </c>
      <c r="H74" s="19">
        <v>81</v>
      </c>
      <c r="I74" s="19">
        <v>58</v>
      </c>
      <c r="J74" s="19">
        <v>55</v>
      </c>
      <c r="K74" s="19">
        <v>49</v>
      </c>
      <c r="L74" s="19">
        <v>0</v>
      </c>
      <c r="M74" s="19">
        <v>2021</v>
      </c>
      <c r="N74" s="19">
        <f>VLOOKUP(E74, '2021D'!$A$2:$G$339, 2, FALSE)</f>
        <v>205</v>
      </c>
      <c r="O74" s="19">
        <f>VLOOKUP(E74, '2021D'!$A$2:$G$339, 3, FALSE)</f>
        <v>26311</v>
      </c>
      <c r="P74" s="19">
        <f>_2021[[#This Row],[最低排名]]-_2021[[#This Row],[同分人数]]+1</f>
        <v>26107</v>
      </c>
      <c r="Q74" s="19">
        <f>IF(O74&gt;=开始!$B$6, 1, 0)</f>
        <v>1</v>
      </c>
      <c r="R74" s="19">
        <f>_2021[[#This Row],[最低排名]]-开始!$B$6</f>
        <v>26311</v>
      </c>
    </row>
    <row r="75" spans="1:18">
      <c r="A75" s="19">
        <v>12301</v>
      </c>
      <c r="B75" s="19" t="s">
        <v>131</v>
      </c>
      <c r="C75" s="19" t="str">
        <f t="shared" si="2"/>
        <v>上海师大</v>
      </c>
      <c r="D75" s="19" t="str">
        <f t="shared" si="3"/>
        <v>01</v>
      </c>
      <c r="E75" s="19" t="s">
        <v>136</v>
      </c>
      <c r="F75" s="19">
        <v>217</v>
      </c>
      <c r="G75" s="19">
        <v>111</v>
      </c>
      <c r="H75" s="19">
        <v>114</v>
      </c>
      <c r="I75" s="19">
        <v>64</v>
      </c>
      <c r="J75" s="19">
        <v>61</v>
      </c>
      <c r="K75" s="19">
        <v>55</v>
      </c>
      <c r="L75" s="19">
        <v>0</v>
      </c>
      <c r="M75" s="19">
        <v>2021</v>
      </c>
      <c r="N75" s="19">
        <f>VLOOKUP(E75, '2021D'!$A$2:$G$339, 2, FALSE)</f>
        <v>224</v>
      </c>
      <c r="O75" s="19">
        <f>VLOOKUP(E75, '2021D'!$A$2:$G$339, 3, FALSE)</f>
        <v>13304</v>
      </c>
      <c r="P75" s="19">
        <f>_2021[[#This Row],[最低排名]]-_2021[[#This Row],[同分人数]]+1</f>
        <v>13081</v>
      </c>
      <c r="Q75" s="19">
        <f>IF(O75&gt;=开始!$B$6, 1, 0)</f>
        <v>1</v>
      </c>
      <c r="R75" s="19">
        <f>_2021[[#This Row],[最低排名]]-开始!$B$6</f>
        <v>13304</v>
      </c>
    </row>
    <row r="76" spans="1:18">
      <c r="A76" s="19">
        <v>12302</v>
      </c>
      <c r="B76" s="19" t="s">
        <v>133</v>
      </c>
      <c r="C76" s="19" t="str">
        <f t="shared" si="2"/>
        <v>上海师大</v>
      </c>
      <c r="D76" s="19" t="str">
        <f t="shared" si="3"/>
        <v>02</v>
      </c>
      <c r="E76" s="19" t="s">
        <v>62</v>
      </c>
      <c r="F76" s="19">
        <v>214</v>
      </c>
      <c r="G76" s="19">
        <v>108</v>
      </c>
      <c r="H76" s="19">
        <v>127</v>
      </c>
      <c r="I76" s="19">
        <v>67</v>
      </c>
      <c r="J76" s="19">
        <v>61</v>
      </c>
      <c r="K76" s="19">
        <v>58</v>
      </c>
      <c r="L76" s="19">
        <v>0</v>
      </c>
      <c r="M76" s="19">
        <v>2021</v>
      </c>
      <c r="N76" s="19">
        <f>VLOOKUP(E76, '2021D'!$A$2:$G$339, 2, FALSE)</f>
        <v>196</v>
      </c>
      <c r="O76" s="19">
        <f>VLOOKUP(E76, '2021D'!$A$2:$G$339, 3, FALSE)</f>
        <v>9895</v>
      </c>
      <c r="P76" s="19">
        <f>_2021[[#This Row],[最低排名]]-_2021[[#This Row],[同分人数]]+1</f>
        <v>9700</v>
      </c>
      <c r="Q76" s="19">
        <f>IF(O76&gt;=开始!$B$6, 1, 0)</f>
        <v>1</v>
      </c>
      <c r="R76" s="19">
        <f>_2021[[#This Row],[最低排名]]-开始!$B$6</f>
        <v>9895</v>
      </c>
    </row>
    <row r="77" spans="1:18">
      <c r="A77" s="19">
        <v>12303</v>
      </c>
      <c r="B77" s="19" t="s">
        <v>135</v>
      </c>
      <c r="C77" s="19" t="str">
        <f t="shared" si="2"/>
        <v>上海师大</v>
      </c>
      <c r="D77" s="19" t="str">
        <f t="shared" si="3"/>
        <v>03</v>
      </c>
      <c r="E77" s="19" t="s">
        <v>649</v>
      </c>
      <c r="F77" s="19">
        <v>224</v>
      </c>
      <c r="G77" s="19">
        <v>115</v>
      </c>
      <c r="H77" s="19">
        <v>116</v>
      </c>
      <c r="I77" s="19">
        <v>61</v>
      </c>
      <c r="J77" s="19">
        <v>55</v>
      </c>
      <c r="K77" s="19">
        <v>52</v>
      </c>
      <c r="L77" s="19">
        <v>0</v>
      </c>
      <c r="M77" s="19">
        <v>2021</v>
      </c>
      <c r="N77" s="19">
        <f>VLOOKUP(E77, '2021D'!$A$2:$G$339, 2, FALSE)</f>
        <v>218</v>
      </c>
      <c r="O77" s="19">
        <f>VLOOKUP(E77, '2021D'!$A$2:$G$339, 3, FALSE)</f>
        <v>13979</v>
      </c>
      <c r="P77" s="19">
        <f>_2021[[#This Row],[最低排名]]-_2021[[#This Row],[同分人数]]+1</f>
        <v>13762</v>
      </c>
      <c r="Q77" s="19">
        <f>IF(O77&gt;=开始!$B$6, 1, 0)</f>
        <v>1</v>
      </c>
      <c r="R77" s="19">
        <f>_2021[[#This Row],[最低排名]]-开始!$B$6</f>
        <v>13979</v>
      </c>
    </row>
    <row r="78" spans="1:18">
      <c r="A78" s="19">
        <v>12304</v>
      </c>
      <c r="B78" s="19" t="s">
        <v>137</v>
      </c>
      <c r="C78" s="19" t="str">
        <f t="shared" si="2"/>
        <v>上海师大</v>
      </c>
      <c r="D78" s="19" t="str">
        <f t="shared" si="3"/>
        <v>04</v>
      </c>
      <c r="E78" s="19" t="s">
        <v>79</v>
      </c>
      <c r="F78" s="19">
        <v>222</v>
      </c>
      <c r="G78" s="19">
        <v>118</v>
      </c>
      <c r="H78" s="19">
        <v>114</v>
      </c>
      <c r="I78" s="19">
        <v>61</v>
      </c>
      <c r="J78" s="19">
        <v>52</v>
      </c>
      <c r="K78" s="19">
        <v>52</v>
      </c>
      <c r="L78" s="19">
        <v>0</v>
      </c>
      <c r="M78" s="19">
        <v>2021</v>
      </c>
      <c r="N78" s="19">
        <f>VLOOKUP(E78, '2021D'!$A$2:$G$339, 2, FALSE)</f>
        <v>211</v>
      </c>
      <c r="O78" s="19">
        <f>VLOOKUP(E78, '2021D'!$A$2:$G$339, 3, FALSE)</f>
        <v>15496</v>
      </c>
      <c r="P78" s="19">
        <f>_2021[[#This Row],[最低排名]]-_2021[[#This Row],[同分人数]]+1</f>
        <v>15286</v>
      </c>
      <c r="Q78" s="19">
        <f>IF(O78&gt;=开始!$B$6, 1, 0)</f>
        <v>1</v>
      </c>
      <c r="R78" s="19">
        <f>_2021[[#This Row],[最低排名]]-开始!$B$6</f>
        <v>15496</v>
      </c>
    </row>
    <row r="79" spans="1:18">
      <c r="A79" s="19">
        <v>12401</v>
      </c>
      <c r="B79" s="19" t="s">
        <v>139</v>
      </c>
      <c r="C79" s="19" t="str">
        <f t="shared" si="2"/>
        <v>工程大</v>
      </c>
      <c r="D79" s="19" t="str">
        <f t="shared" si="3"/>
        <v>01</v>
      </c>
      <c r="E79" s="19" t="s">
        <v>124</v>
      </c>
      <c r="F79" s="19">
        <v>206</v>
      </c>
      <c r="G79" s="19">
        <v>114</v>
      </c>
      <c r="H79" s="19">
        <v>85</v>
      </c>
      <c r="I79" s="19">
        <v>61</v>
      </c>
      <c r="J79" s="19">
        <v>58</v>
      </c>
      <c r="K79" s="19">
        <v>55</v>
      </c>
      <c r="L79" s="19">
        <v>0</v>
      </c>
      <c r="M79" s="19">
        <v>2021</v>
      </c>
      <c r="N79" s="19">
        <f>VLOOKUP(E79, '2021D'!$A$2:$G$339, 2, FALSE)</f>
        <v>226</v>
      </c>
      <c r="O79" s="19">
        <f>VLOOKUP(E79, '2021D'!$A$2:$G$339, 3, FALSE)</f>
        <v>23501</v>
      </c>
      <c r="P79" s="19">
        <f>_2021[[#This Row],[最低排名]]-_2021[[#This Row],[同分人数]]+1</f>
        <v>23276</v>
      </c>
      <c r="Q79" s="19">
        <f>IF(O79&gt;=开始!$B$6, 1, 0)</f>
        <v>1</v>
      </c>
      <c r="R79" s="19">
        <f>_2021[[#This Row],[最低排名]]-开始!$B$6</f>
        <v>23501</v>
      </c>
    </row>
    <row r="80" spans="1:18">
      <c r="A80" s="19">
        <v>12402</v>
      </c>
      <c r="B80" s="19" t="s">
        <v>140</v>
      </c>
      <c r="C80" s="19" t="str">
        <f t="shared" si="2"/>
        <v>工程大</v>
      </c>
      <c r="D80" s="19" t="str">
        <f t="shared" si="3"/>
        <v>02</v>
      </c>
      <c r="E80" s="19" t="s">
        <v>180</v>
      </c>
      <c r="F80" s="19">
        <v>200</v>
      </c>
      <c r="G80" s="19">
        <v>102</v>
      </c>
      <c r="H80" s="19">
        <v>106</v>
      </c>
      <c r="I80" s="19">
        <v>52</v>
      </c>
      <c r="J80" s="19">
        <v>46</v>
      </c>
      <c r="K80" s="19">
        <v>46</v>
      </c>
      <c r="L80" s="19">
        <v>0</v>
      </c>
      <c r="M80" s="19">
        <v>2021</v>
      </c>
      <c r="N80" s="19">
        <f>VLOOKUP(E80, '2021D'!$A$2:$G$339, 2, FALSE)</f>
        <v>212</v>
      </c>
      <c r="O80" s="19">
        <f>VLOOKUP(E80, '2021D'!$A$2:$G$339, 3, FALSE)</f>
        <v>26748</v>
      </c>
      <c r="P80" s="19">
        <f>_2021[[#This Row],[最低排名]]-_2021[[#This Row],[同分人数]]+1</f>
        <v>26537</v>
      </c>
      <c r="Q80" s="19">
        <f>IF(O80&gt;=开始!$B$6, 1, 0)</f>
        <v>1</v>
      </c>
      <c r="R80" s="19">
        <f>_2021[[#This Row],[最低排名]]-开始!$B$6</f>
        <v>26748</v>
      </c>
    </row>
    <row r="81" spans="1:18">
      <c r="A81" s="19">
        <v>12403</v>
      </c>
      <c r="B81" s="19" t="s">
        <v>142</v>
      </c>
      <c r="C81" s="19" t="str">
        <f t="shared" si="2"/>
        <v>工程大</v>
      </c>
      <c r="D81" s="19" t="str">
        <f t="shared" si="3"/>
        <v>03</v>
      </c>
      <c r="E81" s="19" t="s">
        <v>141</v>
      </c>
      <c r="F81" s="19">
        <v>211</v>
      </c>
      <c r="G81" s="19">
        <v>112</v>
      </c>
      <c r="H81" s="19">
        <v>88</v>
      </c>
      <c r="I81" s="19">
        <v>64</v>
      </c>
      <c r="J81" s="19">
        <v>58</v>
      </c>
      <c r="K81" s="19">
        <v>49</v>
      </c>
      <c r="L81" s="19">
        <v>0</v>
      </c>
      <c r="M81" s="19">
        <v>2021</v>
      </c>
      <c r="N81" s="19">
        <f>VLOOKUP(E81, '2021D'!$A$2:$G$339, 2, FALSE)</f>
        <v>227</v>
      </c>
      <c r="O81" s="19">
        <f>VLOOKUP(E81, '2021D'!$A$2:$G$339, 3, FALSE)</f>
        <v>22407</v>
      </c>
      <c r="P81" s="19">
        <f>_2021[[#This Row],[最低排名]]-_2021[[#This Row],[同分人数]]+1</f>
        <v>22181</v>
      </c>
      <c r="Q81" s="19">
        <f>IF(O81&gt;=开始!$B$6, 1, 0)</f>
        <v>1</v>
      </c>
      <c r="R81" s="19">
        <f>_2021[[#This Row],[最低排名]]-开始!$B$6</f>
        <v>22407</v>
      </c>
    </row>
    <row r="82" spans="1:18">
      <c r="A82" s="19">
        <v>12404</v>
      </c>
      <c r="B82" s="19" t="s">
        <v>143</v>
      </c>
      <c r="C82" s="19" t="str">
        <f t="shared" si="2"/>
        <v>工程大</v>
      </c>
      <c r="D82" s="19" t="str">
        <f t="shared" si="3"/>
        <v>04</v>
      </c>
      <c r="E82" s="19" t="s">
        <v>175</v>
      </c>
      <c r="F82" s="19">
        <v>205</v>
      </c>
      <c r="G82" s="19">
        <v>105</v>
      </c>
      <c r="H82" s="19">
        <v>97</v>
      </c>
      <c r="I82" s="19">
        <v>58</v>
      </c>
      <c r="J82" s="19">
        <v>55</v>
      </c>
      <c r="K82" s="19">
        <v>49</v>
      </c>
      <c r="L82" s="19">
        <v>0</v>
      </c>
      <c r="M82" s="19">
        <v>2021</v>
      </c>
      <c r="N82" s="19">
        <f>VLOOKUP(E82, '2021D'!$A$2:$G$339, 2, FALSE)</f>
        <v>213</v>
      </c>
      <c r="O82" s="19">
        <f>VLOOKUP(E82, '2021D'!$A$2:$G$339, 3, FALSE)</f>
        <v>23714</v>
      </c>
      <c r="P82" s="19">
        <f>_2021[[#This Row],[最低排名]]-_2021[[#This Row],[同分人数]]+1</f>
        <v>23502</v>
      </c>
      <c r="Q82" s="19">
        <f>IF(O82&gt;=开始!$B$6, 1, 0)</f>
        <v>1</v>
      </c>
      <c r="R82" s="19">
        <f>_2021[[#This Row],[最低排名]]-开始!$B$6</f>
        <v>23714</v>
      </c>
    </row>
    <row r="83" spans="1:18">
      <c r="A83" s="19">
        <v>12405</v>
      </c>
      <c r="B83" s="19" t="s">
        <v>145</v>
      </c>
      <c r="C83" s="19" t="str">
        <f t="shared" si="2"/>
        <v>工程大</v>
      </c>
      <c r="D83" s="19" t="str">
        <f t="shared" si="3"/>
        <v>05</v>
      </c>
      <c r="E83" s="19" t="s">
        <v>372</v>
      </c>
      <c r="F83" s="19">
        <v>204</v>
      </c>
      <c r="G83" s="19">
        <v>106</v>
      </c>
      <c r="H83" s="19">
        <v>98</v>
      </c>
      <c r="I83" s="19">
        <v>61</v>
      </c>
      <c r="J83" s="19">
        <v>58</v>
      </c>
      <c r="K83" s="19">
        <v>55</v>
      </c>
      <c r="L83" s="19">
        <v>0</v>
      </c>
      <c r="M83" s="19">
        <v>2021</v>
      </c>
      <c r="N83" s="19">
        <f>VLOOKUP(E83, '2021D'!$A$2:$G$339, 2, FALSE)</f>
        <v>239</v>
      </c>
      <c r="O83" s="19">
        <f>VLOOKUP(E83, '2021D'!$A$2:$G$339, 3, FALSE)</f>
        <v>21058</v>
      </c>
      <c r="P83" s="19">
        <f>_2021[[#This Row],[最低排名]]-_2021[[#This Row],[同分人数]]+1</f>
        <v>20820</v>
      </c>
      <c r="Q83" s="19">
        <f>IF(O83&gt;=开始!$B$6, 1, 0)</f>
        <v>1</v>
      </c>
      <c r="R83" s="19">
        <f>_2021[[#This Row],[最低排名]]-开始!$B$6</f>
        <v>21058</v>
      </c>
    </row>
    <row r="84" spans="1:18">
      <c r="A84" s="19">
        <v>12501</v>
      </c>
      <c r="B84" s="19" t="s">
        <v>1535</v>
      </c>
      <c r="C84" s="19" t="str">
        <f t="shared" si="2"/>
        <v>上海体院</v>
      </c>
      <c r="D84" s="19" t="str">
        <f t="shared" si="3"/>
        <v>01</v>
      </c>
      <c r="E84" s="19" t="s">
        <v>649</v>
      </c>
      <c r="F84" s="19">
        <v>220</v>
      </c>
      <c r="G84" s="19">
        <v>112</v>
      </c>
      <c r="H84" s="19">
        <v>114</v>
      </c>
      <c r="I84" s="19">
        <v>61</v>
      </c>
      <c r="J84" s="19">
        <v>61</v>
      </c>
      <c r="K84" s="19">
        <v>52</v>
      </c>
      <c r="L84" s="19">
        <v>0</v>
      </c>
      <c r="M84" s="19">
        <v>2021</v>
      </c>
      <c r="N84" s="19">
        <f>VLOOKUP(E84, '2021D'!$A$2:$G$339, 2, FALSE)</f>
        <v>218</v>
      </c>
      <c r="O84" s="19">
        <f>VLOOKUP(E84, '2021D'!$A$2:$G$339, 3, FALSE)</f>
        <v>13979</v>
      </c>
      <c r="P84" s="19">
        <f>_2021[[#This Row],[最低排名]]-_2021[[#This Row],[同分人数]]+1</f>
        <v>13762</v>
      </c>
      <c r="Q84" s="19">
        <f>IF(O84&gt;=开始!$B$6, 1, 0)</f>
        <v>1</v>
      </c>
      <c r="R84" s="19">
        <f>_2021[[#This Row],[最低排名]]-开始!$B$6</f>
        <v>13979</v>
      </c>
    </row>
    <row r="85" spans="1:18">
      <c r="A85" s="19">
        <v>12502</v>
      </c>
      <c r="B85" s="19" t="s">
        <v>1536</v>
      </c>
      <c r="C85" s="19" t="str">
        <f t="shared" si="2"/>
        <v>上海体院</v>
      </c>
      <c r="D85" s="19" t="str">
        <f t="shared" si="3"/>
        <v>02</v>
      </c>
      <c r="E85" s="19" t="s">
        <v>678</v>
      </c>
      <c r="F85" s="19">
        <v>197</v>
      </c>
      <c r="G85" s="19">
        <v>107</v>
      </c>
      <c r="H85" s="19">
        <v>112</v>
      </c>
      <c r="I85" s="19">
        <v>64</v>
      </c>
      <c r="J85" s="19">
        <v>55</v>
      </c>
      <c r="K85" s="19">
        <v>55</v>
      </c>
      <c r="L85" s="19">
        <v>0</v>
      </c>
      <c r="M85" s="19">
        <v>2021</v>
      </c>
      <c r="N85" s="19">
        <f>VLOOKUP(E85, '2021D'!$A$2:$G$339, 2, FALSE)</f>
        <v>230</v>
      </c>
      <c r="O85" s="19">
        <f>VLOOKUP(E85, '2021D'!$A$2:$G$339, 3, FALSE)</f>
        <v>19533</v>
      </c>
      <c r="P85" s="19">
        <f>_2021[[#This Row],[最低排名]]-_2021[[#This Row],[同分人数]]+1</f>
        <v>19304</v>
      </c>
      <c r="Q85" s="19">
        <f>IF(O85&gt;=开始!$B$6, 1, 0)</f>
        <v>1</v>
      </c>
      <c r="R85" s="19">
        <f>_2021[[#This Row],[最低排名]]-开始!$B$6</f>
        <v>19533</v>
      </c>
    </row>
    <row r="86" spans="1:18">
      <c r="A86" s="19">
        <v>12503</v>
      </c>
      <c r="B86" s="19" t="s">
        <v>1537</v>
      </c>
      <c r="C86" s="19" t="str">
        <f t="shared" si="2"/>
        <v>上海体院</v>
      </c>
      <c r="D86" s="19" t="str">
        <f t="shared" si="3"/>
        <v>03</v>
      </c>
      <c r="E86" s="19" t="s">
        <v>146</v>
      </c>
      <c r="F86" s="19">
        <v>202</v>
      </c>
      <c r="G86" s="19">
        <v>103</v>
      </c>
      <c r="H86" s="19">
        <v>111</v>
      </c>
      <c r="I86" s="19">
        <v>61</v>
      </c>
      <c r="J86" s="19">
        <v>61</v>
      </c>
      <c r="K86" s="19">
        <v>49</v>
      </c>
      <c r="L86" s="19">
        <v>0</v>
      </c>
      <c r="M86" s="19">
        <v>2021</v>
      </c>
      <c r="N86" s="19">
        <f>VLOOKUP(E86, '2021D'!$A$2:$G$339, 2, FALSE)</f>
        <v>223</v>
      </c>
      <c r="O86" s="19">
        <f>VLOOKUP(E86, '2021D'!$A$2:$G$339, 3, FALSE)</f>
        <v>19303</v>
      </c>
      <c r="P86" s="19">
        <f>_2021[[#This Row],[最低排名]]-_2021[[#This Row],[同分人数]]+1</f>
        <v>19081</v>
      </c>
      <c r="Q86" s="19">
        <f>IF(O86&gt;=开始!$B$6, 1, 0)</f>
        <v>1</v>
      </c>
      <c r="R86" s="19">
        <f>_2021[[#This Row],[最低排名]]-开始!$B$6</f>
        <v>19303</v>
      </c>
    </row>
    <row r="87" spans="1:18">
      <c r="A87" s="19">
        <v>12504</v>
      </c>
      <c r="B87" s="19" t="s">
        <v>1538</v>
      </c>
      <c r="C87" s="19" t="str">
        <f t="shared" si="2"/>
        <v>上海体院</v>
      </c>
      <c r="D87" s="19" t="str">
        <f t="shared" si="3"/>
        <v>04</v>
      </c>
      <c r="E87" s="19" t="s">
        <v>146</v>
      </c>
      <c r="F87" s="19">
        <v>185</v>
      </c>
      <c r="G87" s="19">
        <v>98</v>
      </c>
      <c r="H87" s="19">
        <v>110</v>
      </c>
      <c r="I87" s="19">
        <v>70</v>
      </c>
      <c r="J87" s="19">
        <v>61</v>
      </c>
      <c r="K87" s="19">
        <v>58</v>
      </c>
      <c r="L87" s="19">
        <v>0</v>
      </c>
      <c r="M87" s="19">
        <v>2021</v>
      </c>
      <c r="N87" s="19">
        <f>VLOOKUP(E87, '2021D'!$A$2:$G$339, 2, FALSE)</f>
        <v>223</v>
      </c>
      <c r="O87" s="19">
        <f>VLOOKUP(E87, '2021D'!$A$2:$G$339, 3, FALSE)</f>
        <v>19303</v>
      </c>
      <c r="P87" s="19">
        <f>_2021[[#This Row],[最低排名]]-_2021[[#This Row],[同分人数]]+1</f>
        <v>19081</v>
      </c>
      <c r="Q87" s="19">
        <f>IF(O87&gt;=开始!$B$6, 1, 0)</f>
        <v>1</v>
      </c>
      <c r="R87" s="19">
        <f>_2021[[#This Row],[最低排名]]-开始!$B$6</f>
        <v>19303</v>
      </c>
    </row>
    <row r="88" spans="1:18">
      <c r="A88" s="19">
        <v>12505</v>
      </c>
      <c r="B88" s="19" t="s">
        <v>1539</v>
      </c>
      <c r="C88" s="19" t="str">
        <f t="shared" si="2"/>
        <v>上海体院</v>
      </c>
      <c r="D88" s="19" t="str">
        <f t="shared" si="3"/>
        <v>05</v>
      </c>
      <c r="E88" s="19" t="s">
        <v>120</v>
      </c>
      <c r="F88" s="19">
        <v>201</v>
      </c>
      <c r="G88" s="19">
        <v>101</v>
      </c>
      <c r="H88" s="19">
        <v>90</v>
      </c>
      <c r="I88" s="19">
        <v>70</v>
      </c>
      <c r="J88" s="19">
        <v>61</v>
      </c>
      <c r="K88" s="19">
        <v>58</v>
      </c>
      <c r="L88" s="19">
        <v>0</v>
      </c>
      <c r="M88" s="19">
        <v>2021</v>
      </c>
      <c r="N88" s="19">
        <f>VLOOKUP(E88, '2021D'!$A$2:$G$339, 2, FALSE)</f>
        <v>215</v>
      </c>
      <c r="O88" s="19">
        <f>VLOOKUP(E88, '2021D'!$A$2:$G$339, 3, FALSE)</f>
        <v>20185</v>
      </c>
      <c r="P88" s="19">
        <f>_2021[[#This Row],[最低排名]]-_2021[[#This Row],[同分人数]]+1</f>
        <v>19971</v>
      </c>
      <c r="Q88" s="19">
        <f>IF(O88&gt;=开始!$B$6, 1, 0)</f>
        <v>1</v>
      </c>
      <c r="R88" s="19">
        <f>_2021[[#This Row],[最低排名]]-开始!$B$6</f>
        <v>20185</v>
      </c>
    </row>
    <row r="89" spans="1:18">
      <c r="A89" s="19">
        <v>12506</v>
      </c>
      <c r="B89" s="19" t="s">
        <v>1540</v>
      </c>
      <c r="C89" s="19" t="str">
        <f t="shared" si="2"/>
        <v>上海体院</v>
      </c>
      <c r="D89" s="19" t="str">
        <f t="shared" si="3"/>
        <v>06</v>
      </c>
      <c r="E89" s="19" t="s">
        <v>175</v>
      </c>
      <c r="F89" s="19">
        <v>203</v>
      </c>
      <c r="G89" s="19">
        <v>116</v>
      </c>
      <c r="H89" s="19">
        <v>93</v>
      </c>
      <c r="I89" s="19">
        <v>58</v>
      </c>
      <c r="J89" s="19">
        <v>55</v>
      </c>
      <c r="K89" s="19">
        <v>55</v>
      </c>
      <c r="L89" s="19">
        <v>0</v>
      </c>
      <c r="M89" s="19">
        <v>2021</v>
      </c>
      <c r="N89" s="19">
        <f>VLOOKUP(E89, '2021D'!$A$2:$G$339, 2, FALSE)</f>
        <v>213</v>
      </c>
      <c r="O89" s="19">
        <f>VLOOKUP(E89, '2021D'!$A$2:$G$339, 3, FALSE)</f>
        <v>23714</v>
      </c>
      <c r="P89" s="19">
        <f>_2021[[#This Row],[最低排名]]-_2021[[#This Row],[同分人数]]+1</f>
        <v>23502</v>
      </c>
      <c r="Q89" s="19">
        <f>IF(O89&gt;=开始!$B$6, 1, 0)</f>
        <v>1</v>
      </c>
      <c r="R89" s="19">
        <f>_2021[[#This Row],[最低排名]]-开始!$B$6</f>
        <v>23714</v>
      </c>
    </row>
    <row r="90" spans="1:18">
      <c r="A90" s="19">
        <v>12601</v>
      </c>
      <c r="B90" s="19" t="s">
        <v>156</v>
      </c>
      <c r="C90" s="19" t="str">
        <f t="shared" si="2"/>
        <v>海医大</v>
      </c>
      <c r="D90" s="19" t="str">
        <f t="shared" si="3"/>
        <v>01</v>
      </c>
      <c r="E90" s="19" t="s">
        <v>18</v>
      </c>
      <c r="F90" s="19">
        <v>238</v>
      </c>
      <c r="G90" s="19">
        <v>124</v>
      </c>
      <c r="H90" s="19">
        <v>109</v>
      </c>
      <c r="I90" s="19">
        <v>70</v>
      </c>
      <c r="J90" s="19">
        <v>67</v>
      </c>
      <c r="K90" s="19">
        <v>61</v>
      </c>
      <c r="L90" s="19">
        <v>0</v>
      </c>
      <c r="M90" s="19">
        <v>2021</v>
      </c>
      <c r="N90" s="19">
        <f>VLOOKUP(E90, '2021D'!$A$2:$G$339, 2, FALSE)</f>
        <v>177</v>
      </c>
      <c r="O90" s="19">
        <f>VLOOKUP(E90, '2021D'!$A$2:$G$339, 3, FALSE)</f>
        <v>6447</v>
      </c>
      <c r="P90" s="19">
        <f>_2021[[#This Row],[最低排名]]-_2021[[#This Row],[同分人数]]+1</f>
        <v>6271</v>
      </c>
      <c r="Q90" s="19">
        <f>IF(O90&gt;=开始!$B$6, 1, 0)</f>
        <v>1</v>
      </c>
      <c r="R90" s="19">
        <f>_2021[[#This Row],[最低排名]]-开始!$B$6</f>
        <v>6447</v>
      </c>
    </row>
    <row r="91" spans="1:18">
      <c r="A91" s="19">
        <v>12602</v>
      </c>
      <c r="B91" s="19" t="s">
        <v>157</v>
      </c>
      <c r="C91" s="19" t="str">
        <f t="shared" si="2"/>
        <v>海医大</v>
      </c>
      <c r="D91" s="19" t="str">
        <f t="shared" si="3"/>
        <v>02</v>
      </c>
      <c r="E91" s="19" t="s">
        <v>62</v>
      </c>
      <c r="F91" s="19">
        <v>223</v>
      </c>
      <c r="G91" s="19">
        <v>115</v>
      </c>
      <c r="H91" s="19">
        <v>121</v>
      </c>
      <c r="I91" s="19">
        <v>61</v>
      </c>
      <c r="J91" s="19">
        <v>61</v>
      </c>
      <c r="K91" s="19">
        <v>61</v>
      </c>
      <c r="L91" s="19">
        <v>0</v>
      </c>
      <c r="M91" s="19">
        <v>2021</v>
      </c>
      <c r="N91" s="19">
        <f>VLOOKUP(E91, '2021D'!$A$2:$G$339, 2, FALSE)</f>
        <v>196</v>
      </c>
      <c r="O91" s="19">
        <f>VLOOKUP(E91, '2021D'!$A$2:$G$339, 3, FALSE)</f>
        <v>9895</v>
      </c>
      <c r="P91" s="19">
        <f>_2021[[#This Row],[最低排名]]-_2021[[#This Row],[同分人数]]+1</f>
        <v>9700</v>
      </c>
      <c r="Q91" s="19">
        <f>IF(O91&gt;=开始!$B$6, 1, 0)</f>
        <v>1</v>
      </c>
      <c r="R91" s="19">
        <f>_2021[[#This Row],[最低排名]]-开始!$B$6</f>
        <v>9895</v>
      </c>
    </row>
    <row r="92" spans="1:18">
      <c r="A92" s="19">
        <v>12701</v>
      </c>
      <c r="B92" s="19" t="s">
        <v>161</v>
      </c>
      <c r="C92" s="19" t="str">
        <f t="shared" si="2"/>
        <v>立信金融</v>
      </c>
      <c r="D92" s="19" t="str">
        <f t="shared" si="3"/>
        <v>01</v>
      </c>
      <c r="E92" s="19" t="s">
        <v>643</v>
      </c>
      <c r="F92" s="19">
        <v>180</v>
      </c>
      <c r="G92" s="19">
        <v>96</v>
      </c>
      <c r="H92" s="19">
        <v>108</v>
      </c>
      <c r="I92" s="19">
        <v>64</v>
      </c>
      <c r="J92" s="19">
        <v>64</v>
      </c>
      <c r="K92" s="19">
        <v>61</v>
      </c>
      <c r="L92" s="19">
        <v>0</v>
      </c>
      <c r="M92" s="19">
        <v>2021</v>
      </c>
      <c r="N92" s="19">
        <f>VLOOKUP(E92, '2021D'!$A$2:$G$339, 2, FALSE)</f>
        <v>223</v>
      </c>
      <c r="O92" s="19">
        <f>VLOOKUP(E92, '2021D'!$A$2:$G$339, 3, FALSE)</f>
        <v>20819</v>
      </c>
      <c r="P92" s="19">
        <f>_2021[[#This Row],[最低排名]]-_2021[[#This Row],[同分人数]]+1</f>
        <v>20597</v>
      </c>
      <c r="Q92" s="19">
        <f>IF(O92&gt;=开始!$B$6, 1, 0)</f>
        <v>1</v>
      </c>
      <c r="R92" s="19">
        <f>_2021[[#This Row],[最低排名]]-开始!$B$6</f>
        <v>20819</v>
      </c>
    </row>
    <row r="93" spans="1:18">
      <c r="A93" s="19">
        <v>12702</v>
      </c>
      <c r="B93" s="19" t="s">
        <v>163</v>
      </c>
      <c r="C93" s="19" t="str">
        <f t="shared" si="2"/>
        <v>立信金融</v>
      </c>
      <c r="D93" s="19" t="str">
        <f t="shared" si="3"/>
        <v>02</v>
      </c>
      <c r="E93" s="19" t="s">
        <v>678</v>
      </c>
      <c r="F93" s="19">
        <v>184</v>
      </c>
      <c r="G93" s="19">
        <v>94</v>
      </c>
      <c r="H93" s="19">
        <v>125</v>
      </c>
      <c r="I93" s="19">
        <v>64</v>
      </c>
      <c r="J93" s="19">
        <v>61</v>
      </c>
      <c r="K93" s="19">
        <v>49</v>
      </c>
      <c r="L93" s="19">
        <v>0</v>
      </c>
      <c r="M93" s="19">
        <v>2021</v>
      </c>
      <c r="N93" s="19">
        <f>VLOOKUP(E93, '2021D'!$A$2:$G$339, 2, FALSE)</f>
        <v>230</v>
      </c>
      <c r="O93" s="19">
        <f>VLOOKUP(E93, '2021D'!$A$2:$G$339, 3, FALSE)</f>
        <v>19533</v>
      </c>
      <c r="P93" s="19">
        <f>_2021[[#This Row],[最低排名]]-_2021[[#This Row],[同分人数]]+1</f>
        <v>19304</v>
      </c>
      <c r="Q93" s="19">
        <f>IF(O93&gt;=开始!$B$6, 1, 0)</f>
        <v>1</v>
      </c>
      <c r="R93" s="19">
        <f>_2021[[#This Row],[最低排名]]-开始!$B$6</f>
        <v>19533</v>
      </c>
    </row>
    <row r="94" spans="1:18">
      <c r="A94" s="19">
        <v>12703</v>
      </c>
      <c r="B94" s="19" t="s">
        <v>164</v>
      </c>
      <c r="C94" s="19" t="str">
        <f t="shared" si="2"/>
        <v>立信金融</v>
      </c>
      <c r="D94" s="19" t="str">
        <f t="shared" si="3"/>
        <v>03</v>
      </c>
      <c r="E94" s="19" t="s">
        <v>130</v>
      </c>
      <c r="F94" s="19">
        <v>209</v>
      </c>
      <c r="G94" s="19">
        <v>111</v>
      </c>
      <c r="H94" s="19">
        <v>82</v>
      </c>
      <c r="I94" s="19">
        <v>67</v>
      </c>
      <c r="J94" s="19">
        <v>55</v>
      </c>
      <c r="K94" s="19">
        <v>46</v>
      </c>
      <c r="L94" s="19">
        <v>0</v>
      </c>
      <c r="M94" s="19">
        <v>2021</v>
      </c>
      <c r="N94" s="19">
        <f>VLOOKUP(E94, '2021D'!$A$2:$G$339, 2, FALSE)</f>
        <v>231</v>
      </c>
      <c r="O94" s="19">
        <f>VLOOKUP(E94, '2021D'!$A$2:$G$339, 3, FALSE)</f>
        <v>24823</v>
      </c>
      <c r="P94" s="19">
        <f>_2021[[#This Row],[最低排名]]-_2021[[#This Row],[同分人数]]+1</f>
        <v>24593</v>
      </c>
      <c r="Q94" s="19">
        <f>IF(O94&gt;=开始!$B$6, 1, 0)</f>
        <v>1</v>
      </c>
      <c r="R94" s="19">
        <f>_2021[[#This Row],[最低排名]]-开始!$B$6</f>
        <v>24823</v>
      </c>
    </row>
    <row r="95" spans="1:18">
      <c r="A95" s="19">
        <v>12704</v>
      </c>
      <c r="B95" s="19" t="s">
        <v>166</v>
      </c>
      <c r="C95" s="19" t="str">
        <f t="shared" si="2"/>
        <v>立信金融</v>
      </c>
      <c r="D95" s="19" t="str">
        <f t="shared" si="3"/>
        <v>04</v>
      </c>
      <c r="E95" s="19" t="s">
        <v>533</v>
      </c>
      <c r="F95" s="19">
        <v>199</v>
      </c>
      <c r="G95" s="19">
        <v>104</v>
      </c>
      <c r="H95" s="19">
        <v>125</v>
      </c>
      <c r="I95" s="19">
        <v>61</v>
      </c>
      <c r="J95" s="19">
        <v>43</v>
      </c>
      <c r="K95" s="19">
        <v>43</v>
      </c>
      <c r="L95" s="19">
        <v>0</v>
      </c>
      <c r="M95" s="19">
        <v>2021</v>
      </c>
      <c r="N95" s="19">
        <f>VLOOKUP(E95, '2021D'!$A$2:$G$339, 2, FALSE)</f>
        <v>231</v>
      </c>
      <c r="O95" s="19">
        <f>VLOOKUP(E95, '2021D'!$A$2:$G$339, 3, FALSE)</f>
        <v>22180</v>
      </c>
      <c r="P95" s="19">
        <f>_2021[[#This Row],[最低排名]]-_2021[[#This Row],[同分人数]]+1</f>
        <v>21950</v>
      </c>
      <c r="Q95" s="19">
        <f>IF(O95&gt;=开始!$B$6, 1, 0)</f>
        <v>1</v>
      </c>
      <c r="R95" s="19">
        <f>_2021[[#This Row],[最低排名]]-开始!$B$6</f>
        <v>22180</v>
      </c>
    </row>
    <row r="96" spans="1:18">
      <c r="A96" s="19">
        <v>12705</v>
      </c>
      <c r="B96" s="19" t="s">
        <v>167</v>
      </c>
      <c r="C96" s="19" t="str">
        <f t="shared" si="2"/>
        <v>立信金融</v>
      </c>
      <c r="D96" s="19" t="str">
        <f t="shared" si="3"/>
        <v>05</v>
      </c>
      <c r="E96" s="19" t="s">
        <v>302</v>
      </c>
      <c r="F96" s="19">
        <v>200</v>
      </c>
      <c r="G96" s="19">
        <v>115</v>
      </c>
      <c r="H96" s="19">
        <v>110</v>
      </c>
      <c r="I96" s="19">
        <v>64</v>
      </c>
      <c r="J96" s="19">
        <v>61</v>
      </c>
      <c r="K96" s="19">
        <v>55</v>
      </c>
      <c r="L96" s="19">
        <v>0</v>
      </c>
      <c r="M96" s="19">
        <v>2021</v>
      </c>
      <c r="N96" s="19">
        <f>VLOOKUP(E96, '2021D'!$A$2:$G$339, 2, FALSE)</f>
        <v>226</v>
      </c>
      <c r="O96" s="19">
        <f>VLOOKUP(E96, '2021D'!$A$2:$G$339, 3, FALSE)</f>
        <v>17952</v>
      </c>
      <c r="P96" s="19">
        <f>_2021[[#This Row],[最低排名]]-_2021[[#This Row],[同分人数]]+1</f>
        <v>17727</v>
      </c>
      <c r="Q96" s="19">
        <f>IF(O96&gt;=开始!$B$6, 1, 0)</f>
        <v>1</v>
      </c>
      <c r="R96" s="19">
        <f>_2021[[#This Row],[最低排名]]-开始!$B$6</f>
        <v>17952</v>
      </c>
    </row>
    <row r="97" spans="1:18">
      <c r="A97" s="19">
        <v>12801</v>
      </c>
      <c r="B97" s="19" t="s">
        <v>169</v>
      </c>
      <c r="C97" s="19" t="str">
        <f t="shared" si="2"/>
        <v>二工大</v>
      </c>
      <c r="D97" s="19" t="str">
        <f t="shared" si="3"/>
        <v>01</v>
      </c>
      <c r="E97" s="19" t="s">
        <v>184</v>
      </c>
      <c r="F97" s="19">
        <v>214</v>
      </c>
      <c r="G97" s="19">
        <v>108</v>
      </c>
      <c r="H97" s="19">
        <v>72</v>
      </c>
      <c r="I97" s="19">
        <v>61</v>
      </c>
      <c r="J97" s="19">
        <v>55</v>
      </c>
      <c r="K97" s="19">
        <v>49</v>
      </c>
      <c r="L97" s="19">
        <v>0</v>
      </c>
      <c r="M97" s="19">
        <v>2021</v>
      </c>
      <c r="N97" s="19">
        <f>VLOOKUP(E97, '2021D'!$A$2:$G$339, 2, FALSE)</f>
        <v>225</v>
      </c>
      <c r="O97" s="19">
        <f>VLOOKUP(E97, '2021D'!$A$2:$G$339, 3, FALSE)</f>
        <v>26536</v>
      </c>
      <c r="P97" s="19">
        <f>_2021[[#This Row],[最低排名]]-_2021[[#This Row],[同分人数]]+1</f>
        <v>26312</v>
      </c>
      <c r="Q97" s="19">
        <f>IF(O97&gt;=开始!$B$6, 1, 0)</f>
        <v>1</v>
      </c>
      <c r="R97" s="19">
        <f>_2021[[#This Row],[最低排名]]-开始!$B$6</f>
        <v>26536</v>
      </c>
    </row>
    <row r="98" spans="1:18">
      <c r="A98" s="19">
        <v>12802</v>
      </c>
      <c r="B98" s="19" t="s">
        <v>171</v>
      </c>
      <c r="C98" s="19" t="str">
        <f t="shared" si="2"/>
        <v>二工大</v>
      </c>
      <c r="D98" s="19" t="str">
        <f t="shared" si="3"/>
        <v>02</v>
      </c>
      <c r="E98" s="19" t="s">
        <v>54</v>
      </c>
      <c r="F98" s="19">
        <v>213</v>
      </c>
      <c r="G98" s="19">
        <v>111</v>
      </c>
      <c r="H98" s="19">
        <v>75</v>
      </c>
      <c r="I98" s="19">
        <v>64</v>
      </c>
      <c r="J98" s="19">
        <v>46</v>
      </c>
      <c r="K98" s="19">
        <v>43</v>
      </c>
      <c r="L98" s="19">
        <v>0</v>
      </c>
      <c r="M98" s="19">
        <v>2021</v>
      </c>
      <c r="N98" s="19">
        <f>VLOOKUP(E98, '2021D'!$A$2:$G$339, 2, FALSE)</f>
        <v>201</v>
      </c>
      <c r="O98" s="19">
        <f>VLOOKUP(E98, '2021D'!$A$2:$G$339, 3, FALSE)</f>
        <v>28484</v>
      </c>
      <c r="P98" s="19">
        <f>_2021[[#This Row],[最低排名]]-_2021[[#This Row],[同分人数]]+1</f>
        <v>28284</v>
      </c>
      <c r="Q98" s="19">
        <f>IF(O98&gt;=开始!$B$6, 1, 0)</f>
        <v>1</v>
      </c>
      <c r="R98" s="19">
        <f>_2021[[#This Row],[最低排名]]-开始!$B$6</f>
        <v>28484</v>
      </c>
    </row>
    <row r="99" spans="1:18">
      <c r="A99" s="19">
        <v>12803</v>
      </c>
      <c r="B99" s="19" t="s">
        <v>172</v>
      </c>
      <c r="C99" s="19" t="str">
        <f t="shared" si="2"/>
        <v>二工大</v>
      </c>
      <c r="D99" s="19" t="str">
        <f t="shared" si="3"/>
        <v>03</v>
      </c>
      <c r="E99" s="19" t="s">
        <v>130</v>
      </c>
      <c r="F99" s="19">
        <v>190</v>
      </c>
      <c r="G99" s="19">
        <v>98</v>
      </c>
      <c r="H99" s="19">
        <v>95</v>
      </c>
      <c r="I99" s="19">
        <v>64</v>
      </c>
      <c r="J99" s="19">
        <v>55</v>
      </c>
      <c r="K99" s="19">
        <v>55</v>
      </c>
      <c r="L99" s="19">
        <v>0</v>
      </c>
      <c r="M99" s="19">
        <v>2021</v>
      </c>
      <c r="N99" s="19">
        <f>VLOOKUP(E99, '2021D'!$A$2:$G$339, 2, FALSE)</f>
        <v>231</v>
      </c>
      <c r="O99" s="19">
        <f>VLOOKUP(E99, '2021D'!$A$2:$G$339, 3, FALSE)</f>
        <v>24823</v>
      </c>
      <c r="P99" s="19">
        <f>_2021[[#This Row],[最低排名]]-_2021[[#This Row],[同分人数]]+1</f>
        <v>24593</v>
      </c>
      <c r="Q99" s="19">
        <f>IF(O99&gt;=开始!$B$6, 1, 0)</f>
        <v>1</v>
      </c>
      <c r="R99" s="19">
        <f>_2021[[#This Row],[最低排名]]-开始!$B$6</f>
        <v>24823</v>
      </c>
    </row>
    <row r="100" spans="1:18">
      <c r="A100" s="19">
        <v>12804</v>
      </c>
      <c r="B100" s="19" t="s">
        <v>174</v>
      </c>
      <c r="C100" s="19" t="str">
        <f t="shared" si="2"/>
        <v>二工大</v>
      </c>
      <c r="D100" s="19" t="str">
        <f t="shared" si="3"/>
        <v>04</v>
      </c>
      <c r="E100" s="19" t="s">
        <v>178</v>
      </c>
      <c r="F100" s="19">
        <v>195</v>
      </c>
      <c r="G100" s="19">
        <v>98</v>
      </c>
      <c r="H100" s="19">
        <v>83</v>
      </c>
      <c r="I100" s="19">
        <v>64</v>
      </c>
      <c r="J100" s="19">
        <v>61</v>
      </c>
      <c r="K100" s="19">
        <v>55</v>
      </c>
      <c r="L100" s="19">
        <v>0</v>
      </c>
      <c r="M100" s="19">
        <v>2021</v>
      </c>
      <c r="N100" s="19">
        <f>VLOOKUP(E100, '2021D'!$A$2:$G$339, 2, FALSE)</f>
        <v>201</v>
      </c>
      <c r="O100" s="19">
        <f>VLOOKUP(E100, '2021D'!$A$2:$G$339, 3, FALSE)</f>
        <v>25024</v>
      </c>
      <c r="P100" s="19">
        <f>_2021[[#This Row],[最低排名]]-_2021[[#This Row],[同分人数]]+1</f>
        <v>24824</v>
      </c>
      <c r="Q100" s="19">
        <f>IF(O100&gt;=开始!$B$6, 1, 0)</f>
        <v>1</v>
      </c>
      <c r="R100" s="19">
        <f>_2021[[#This Row],[最低排名]]-开始!$B$6</f>
        <v>25024</v>
      </c>
    </row>
    <row r="101" spans="1:18">
      <c r="A101" s="19">
        <v>12805</v>
      </c>
      <c r="B101" s="19" t="s">
        <v>176</v>
      </c>
      <c r="C101" s="19" t="str">
        <f t="shared" si="2"/>
        <v>二工大</v>
      </c>
      <c r="D101" s="19" t="str">
        <f t="shared" si="3"/>
        <v>05</v>
      </c>
      <c r="E101" s="19" t="s">
        <v>182</v>
      </c>
      <c r="F101" s="19">
        <v>197</v>
      </c>
      <c r="G101" s="19">
        <v>101</v>
      </c>
      <c r="H101" s="19">
        <v>96</v>
      </c>
      <c r="I101" s="19">
        <v>61</v>
      </c>
      <c r="J101" s="19">
        <v>55</v>
      </c>
      <c r="K101" s="19">
        <v>52</v>
      </c>
      <c r="L101" s="19">
        <v>0</v>
      </c>
      <c r="M101" s="19">
        <v>2021</v>
      </c>
      <c r="N101" s="19">
        <f>VLOOKUP(E101, '2021D'!$A$2:$G$339, 2, FALSE)</f>
        <v>230</v>
      </c>
      <c r="O101" s="19">
        <f>VLOOKUP(E101, '2021D'!$A$2:$G$339, 3, FALSE)</f>
        <v>24381</v>
      </c>
      <c r="P101" s="19">
        <f>_2021[[#This Row],[最低排名]]-_2021[[#This Row],[同分人数]]+1</f>
        <v>24152</v>
      </c>
      <c r="Q101" s="19">
        <f>IF(O101&gt;=开始!$B$6, 1, 0)</f>
        <v>1</v>
      </c>
      <c r="R101" s="19">
        <f>_2021[[#This Row],[最低排名]]-开始!$B$6</f>
        <v>24381</v>
      </c>
    </row>
    <row r="102" spans="1:18">
      <c r="A102" s="19">
        <v>12806</v>
      </c>
      <c r="B102" s="19" t="s">
        <v>1621</v>
      </c>
      <c r="C102" s="19" t="str">
        <f t="shared" si="2"/>
        <v>二工大</v>
      </c>
      <c r="D102" s="19" t="str">
        <f t="shared" si="3"/>
        <v>06</v>
      </c>
      <c r="E102" s="19" t="s">
        <v>433</v>
      </c>
      <c r="F102" s="19">
        <v>208</v>
      </c>
      <c r="G102" s="19">
        <v>109</v>
      </c>
      <c r="H102" s="19">
        <v>93</v>
      </c>
      <c r="I102" s="19">
        <v>61</v>
      </c>
      <c r="J102" s="19">
        <v>46</v>
      </c>
      <c r="K102" s="19">
        <v>46</v>
      </c>
      <c r="L102" s="19">
        <v>0</v>
      </c>
      <c r="M102" s="19">
        <v>2021</v>
      </c>
      <c r="N102" s="19">
        <f>VLOOKUP(E102, '2021D'!$A$2:$G$339, 2, FALSE)</f>
        <v>224</v>
      </c>
      <c r="O102" s="19">
        <f>VLOOKUP(E102, '2021D'!$A$2:$G$339, 3, FALSE)</f>
        <v>25900</v>
      </c>
      <c r="P102" s="19">
        <f>_2021[[#This Row],[最低排名]]-_2021[[#This Row],[同分人数]]+1</f>
        <v>25677</v>
      </c>
      <c r="Q102" s="19">
        <f>IF(O102&gt;=开始!$B$6, 1, 0)</f>
        <v>1</v>
      </c>
      <c r="R102" s="19">
        <f>_2021[[#This Row],[最低排名]]-开始!$B$6</f>
        <v>25900</v>
      </c>
    </row>
    <row r="103" spans="1:18">
      <c r="A103" s="19">
        <v>12901</v>
      </c>
      <c r="B103" s="19" t="s">
        <v>177</v>
      </c>
      <c r="C103" s="19" t="str">
        <f t="shared" si="2"/>
        <v>上海商院</v>
      </c>
      <c r="D103" s="19" t="str">
        <f t="shared" si="3"/>
        <v>01</v>
      </c>
      <c r="E103" s="19" t="s">
        <v>431</v>
      </c>
      <c r="F103" s="19">
        <v>191</v>
      </c>
      <c r="G103" s="19">
        <v>98</v>
      </c>
      <c r="H103" s="19">
        <v>106</v>
      </c>
      <c r="I103" s="19">
        <v>61</v>
      </c>
      <c r="J103" s="19">
        <v>52</v>
      </c>
      <c r="K103" s="19">
        <v>52</v>
      </c>
      <c r="L103" s="19">
        <v>0</v>
      </c>
      <c r="M103" s="19">
        <v>2021</v>
      </c>
      <c r="N103" s="19">
        <f>VLOOKUP(E103, '2021D'!$A$2:$G$339, 2, FALSE)</f>
        <v>203</v>
      </c>
      <c r="O103" s="19">
        <f>VLOOKUP(E103, '2021D'!$A$2:$G$339, 3, FALSE)</f>
        <v>24151</v>
      </c>
      <c r="P103" s="19">
        <f>_2021[[#This Row],[最低排名]]-_2021[[#This Row],[同分人数]]+1</f>
        <v>23949</v>
      </c>
      <c r="Q103" s="19">
        <f>IF(O103&gt;=开始!$B$6, 1, 0)</f>
        <v>1</v>
      </c>
      <c r="R103" s="19">
        <f>_2021[[#This Row],[最低排名]]-开始!$B$6</f>
        <v>24151</v>
      </c>
    </row>
    <row r="104" spans="1:18">
      <c r="A104" s="19">
        <v>12902</v>
      </c>
      <c r="B104" s="19" t="s">
        <v>179</v>
      </c>
      <c r="C104" s="19" t="str">
        <f t="shared" si="2"/>
        <v>上海商院</v>
      </c>
      <c r="D104" s="19" t="str">
        <f t="shared" si="3"/>
        <v>02</v>
      </c>
      <c r="E104" s="19" t="s">
        <v>387</v>
      </c>
      <c r="F104" s="19">
        <v>200</v>
      </c>
      <c r="G104" s="19">
        <v>112</v>
      </c>
      <c r="H104" s="19">
        <v>90</v>
      </c>
      <c r="I104" s="19">
        <v>58</v>
      </c>
      <c r="J104" s="19">
        <v>55</v>
      </c>
      <c r="K104" s="19">
        <v>43</v>
      </c>
      <c r="L104" s="19">
        <v>0</v>
      </c>
      <c r="M104" s="19">
        <v>2021</v>
      </c>
      <c r="N104" s="19">
        <f>VLOOKUP(E104, '2021D'!$A$2:$G$339, 2, FALSE)</f>
        <v>201</v>
      </c>
      <c r="O104" s="19">
        <f>VLOOKUP(E104, '2021D'!$A$2:$G$339, 3, FALSE)</f>
        <v>27542</v>
      </c>
      <c r="P104" s="19">
        <f>_2021[[#This Row],[最低排名]]-_2021[[#This Row],[同分人数]]+1</f>
        <v>27342</v>
      </c>
      <c r="Q104" s="19">
        <f>IF(O104&gt;=开始!$B$6, 1, 0)</f>
        <v>1</v>
      </c>
      <c r="R104" s="19">
        <f>_2021[[#This Row],[最低排名]]-开始!$B$6</f>
        <v>27542</v>
      </c>
    </row>
    <row r="105" spans="1:18">
      <c r="A105" s="19">
        <v>12903</v>
      </c>
      <c r="B105" s="19" t="s">
        <v>181</v>
      </c>
      <c r="C105" s="19" t="str">
        <f t="shared" si="2"/>
        <v>上海商院</v>
      </c>
      <c r="D105" s="19" t="str">
        <f t="shared" si="3"/>
        <v>03</v>
      </c>
      <c r="E105" s="19" t="s">
        <v>312</v>
      </c>
      <c r="F105" s="19">
        <v>201</v>
      </c>
      <c r="G105" s="19">
        <v>104</v>
      </c>
      <c r="H105" s="19">
        <v>88</v>
      </c>
      <c r="I105" s="19">
        <v>64</v>
      </c>
      <c r="J105" s="19">
        <v>58</v>
      </c>
      <c r="K105" s="19">
        <v>49</v>
      </c>
      <c r="L105" s="19">
        <v>0</v>
      </c>
      <c r="M105" s="19">
        <v>2021</v>
      </c>
      <c r="N105" s="19">
        <f>VLOOKUP(E105, '2021D'!$A$2:$G$339, 2, FALSE)</f>
        <v>211</v>
      </c>
      <c r="O105" s="19">
        <f>VLOOKUP(E105, '2021D'!$A$2:$G$339, 3, FALSE)</f>
        <v>24592</v>
      </c>
      <c r="P105" s="19">
        <f>_2021[[#This Row],[最低排名]]-_2021[[#This Row],[同分人数]]+1</f>
        <v>24382</v>
      </c>
      <c r="Q105" s="19">
        <f>IF(O105&gt;=开始!$B$6, 1, 0)</f>
        <v>1</v>
      </c>
      <c r="R105" s="19">
        <f>_2021[[#This Row],[最低排名]]-开始!$B$6</f>
        <v>24592</v>
      </c>
    </row>
    <row r="106" spans="1:18">
      <c r="A106" s="19">
        <v>13001</v>
      </c>
      <c r="B106" s="19" t="s">
        <v>183</v>
      </c>
      <c r="C106" s="19" t="str">
        <f t="shared" si="2"/>
        <v>上海电机</v>
      </c>
      <c r="D106" s="19" t="str">
        <f t="shared" si="3"/>
        <v>01</v>
      </c>
      <c r="E106" s="19" t="s">
        <v>419</v>
      </c>
      <c r="F106" s="19">
        <v>224</v>
      </c>
      <c r="G106" s="19">
        <v>126</v>
      </c>
      <c r="H106" s="19">
        <v>66</v>
      </c>
      <c r="I106" s="19">
        <v>49</v>
      </c>
      <c r="J106" s="19">
        <v>49</v>
      </c>
      <c r="K106" s="19">
        <v>46</v>
      </c>
      <c r="L106" s="19">
        <v>0</v>
      </c>
      <c r="M106" s="19">
        <v>2021</v>
      </c>
      <c r="N106" s="19">
        <f>VLOOKUP(E106, '2021D'!$A$2:$G$339, 2, FALSE)</f>
        <v>190</v>
      </c>
      <c r="O106" s="19">
        <f>VLOOKUP(E106, '2021D'!$A$2:$G$339, 3, FALSE)</f>
        <v>29871</v>
      </c>
      <c r="P106" s="19">
        <f>_2021[[#This Row],[最低排名]]-_2021[[#This Row],[同分人数]]+1</f>
        <v>29682</v>
      </c>
      <c r="Q106" s="19">
        <f>IF(O106&gt;=开始!$B$6, 1, 0)</f>
        <v>1</v>
      </c>
      <c r="R106" s="19">
        <f>_2021[[#This Row],[最低排名]]-开始!$B$6</f>
        <v>29871</v>
      </c>
    </row>
    <row r="107" spans="1:18">
      <c r="A107" s="19">
        <v>13002</v>
      </c>
      <c r="B107" s="19" t="s">
        <v>185</v>
      </c>
      <c r="C107" s="19" t="str">
        <f t="shared" si="2"/>
        <v>上海电机</v>
      </c>
      <c r="D107" s="19" t="str">
        <f t="shared" si="3"/>
        <v>02</v>
      </c>
      <c r="E107" s="19" t="s">
        <v>203</v>
      </c>
      <c r="F107" s="19">
        <v>193</v>
      </c>
      <c r="G107" s="19">
        <v>100</v>
      </c>
      <c r="H107" s="19">
        <v>75</v>
      </c>
      <c r="I107" s="19">
        <v>55</v>
      </c>
      <c r="J107" s="19">
        <v>55</v>
      </c>
      <c r="K107" s="19">
        <v>52</v>
      </c>
      <c r="L107" s="19">
        <v>0</v>
      </c>
      <c r="M107" s="19">
        <v>2021</v>
      </c>
      <c r="N107" s="19">
        <f>VLOOKUP(E107, '2021D'!$A$2:$G$339, 2, FALSE)</f>
        <v>204</v>
      </c>
      <c r="O107" s="19">
        <f>VLOOKUP(E107, '2021D'!$A$2:$G$339, 3, FALSE)</f>
        <v>30665</v>
      </c>
      <c r="P107" s="19">
        <f>_2021[[#This Row],[最低排名]]-_2021[[#This Row],[同分人数]]+1</f>
        <v>30462</v>
      </c>
      <c r="Q107" s="19">
        <f>IF(O107&gt;=开始!$B$6, 1, 0)</f>
        <v>1</v>
      </c>
      <c r="R107" s="19">
        <f>_2021[[#This Row],[最低排名]]-开始!$B$6</f>
        <v>30665</v>
      </c>
    </row>
    <row r="108" spans="1:18">
      <c r="A108" s="19">
        <v>13003</v>
      </c>
      <c r="B108" s="19" t="s">
        <v>186</v>
      </c>
      <c r="C108" s="19" t="str">
        <f t="shared" si="2"/>
        <v>上海电机</v>
      </c>
      <c r="D108" s="19" t="str">
        <f t="shared" si="3"/>
        <v>03</v>
      </c>
      <c r="E108" s="19" t="s">
        <v>335</v>
      </c>
      <c r="F108" s="19">
        <v>203</v>
      </c>
      <c r="G108" s="19">
        <v>106</v>
      </c>
      <c r="H108" s="19">
        <v>103</v>
      </c>
      <c r="I108" s="19">
        <v>49</v>
      </c>
      <c r="J108" s="19">
        <v>46</v>
      </c>
      <c r="K108" s="19">
        <v>46</v>
      </c>
      <c r="L108" s="19">
        <v>0</v>
      </c>
      <c r="M108" s="19">
        <v>2021</v>
      </c>
      <c r="N108" s="19">
        <f>VLOOKUP(E108, '2021D'!$A$2:$G$339, 2, FALSE)</f>
        <v>210</v>
      </c>
      <c r="O108" s="19">
        <f>VLOOKUP(E108, '2021D'!$A$2:$G$339, 3, FALSE)</f>
        <v>27341</v>
      </c>
      <c r="P108" s="19">
        <f>_2021[[#This Row],[最低排名]]-_2021[[#This Row],[同分人数]]+1</f>
        <v>27132</v>
      </c>
      <c r="Q108" s="19">
        <f>IF(O108&gt;=开始!$B$6, 1, 0)</f>
        <v>1</v>
      </c>
      <c r="R108" s="19">
        <f>_2021[[#This Row],[最低排名]]-开始!$B$6</f>
        <v>27341</v>
      </c>
    </row>
    <row r="109" spans="1:18">
      <c r="A109" s="19">
        <v>13101</v>
      </c>
      <c r="B109" s="19" t="s">
        <v>188</v>
      </c>
      <c r="C109" s="19" t="str">
        <f t="shared" si="2"/>
        <v>上海政法</v>
      </c>
      <c r="D109" s="19" t="str">
        <f t="shared" si="3"/>
        <v>01</v>
      </c>
      <c r="E109" s="19" t="s">
        <v>502</v>
      </c>
      <c r="F109" s="19">
        <v>219</v>
      </c>
      <c r="G109" s="19">
        <v>110</v>
      </c>
      <c r="H109" s="19">
        <v>110</v>
      </c>
      <c r="I109" s="19">
        <v>67</v>
      </c>
      <c r="J109" s="19">
        <v>64</v>
      </c>
      <c r="K109" s="19">
        <v>61</v>
      </c>
      <c r="L109" s="19">
        <v>0</v>
      </c>
      <c r="M109" s="19">
        <v>2021</v>
      </c>
      <c r="N109" s="19">
        <f>VLOOKUP(E109, '2021D'!$A$2:$G$339, 2, FALSE)</f>
        <v>187</v>
      </c>
      <c r="O109" s="19">
        <f>VLOOKUP(E109, '2021D'!$A$2:$G$339, 3, FALSE)</f>
        <v>11175</v>
      </c>
      <c r="P109" s="19">
        <f>_2021[[#This Row],[最低排名]]-_2021[[#This Row],[同分人数]]+1</f>
        <v>10989</v>
      </c>
      <c r="Q109" s="19">
        <f>IF(O109&gt;=开始!$B$6, 1, 0)</f>
        <v>1</v>
      </c>
      <c r="R109" s="19">
        <f>_2021[[#This Row],[最低排名]]-开始!$B$6</f>
        <v>11175</v>
      </c>
    </row>
    <row r="110" spans="1:18">
      <c r="A110" s="19">
        <v>13102</v>
      </c>
      <c r="B110" s="19" t="s">
        <v>190</v>
      </c>
      <c r="C110" s="19" t="str">
        <f t="shared" si="2"/>
        <v>上海政法</v>
      </c>
      <c r="D110" s="19" t="str">
        <f t="shared" si="3"/>
        <v>02</v>
      </c>
      <c r="E110" s="19" t="s">
        <v>749</v>
      </c>
      <c r="F110" s="19">
        <v>213</v>
      </c>
      <c r="G110" s="19">
        <v>112</v>
      </c>
      <c r="H110" s="19">
        <v>105</v>
      </c>
      <c r="I110" s="19">
        <v>67</v>
      </c>
      <c r="J110" s="19">
        <v>64</v>
      </c>
      <c r="K110" s="19">
        <v>55</v>
      </c>
      <c r="L110" s="19">
        <v>0</v>
      </c>
      <c r="M110" s="19">
        <v>2021</v>
      </c>
      <c r="N110" s="19">
        <f>VLOOKUP(E110, '2021D'!$A$2:$G$339, 2, FALSE)</f>
        <v>222</v>
      </c>
      <c r="O110" s="19">
        <f>VLOOKUP(E110, '2021D'!$A$2:$G$339, 3, FALSE)</f>
        <v>14850</v>
      </c>
      <c r="P110" s="19">
        <f>_2021[[#This Row],[最低排名]]-_2021[[#This Row],[同分人数]]+1</f>
        <v>14629</v>
      </c>
      <c r="Q110" s="19">
        <f>IF(O110&gt;=开始!$B$6, 1, 0)</f>
        <v>1</v>
      </c>
      <c r="R110" s="19">
        <f>_2021[[#This Row],[最低排名]]-开始!$B$6</f>
        <v>14850</v>
      </c>
    </row>
    <row r="111" spans="1:18">
      <c r="A111" s="19">
        <v>13103</v>
      </c>
      <c r="B111" s="19" t="s">
        <v>192</v>
      </c>
      <c r="C111" s="19" t="str">
        <f t="shared" si="2"/>
        <v>上海政法</v>
      </c>
      <c r="D111" s="19" t="str">
        <f t="shared" si="3"/>
        <v>03</v>
      </c>
      <c r="E111" s="19" t="s">
        <v>546</v>
      </c>
      <c r="F111" s="19">
        <v>213</v>
      </c>
      <c r="G111" s="19">
        <v>117</v>
      </c>
      <c r="H111" s="19">
        <v>110</v>
      </c>
      <c r="I111" s="19">
        <v>61</v>
      </c>
      <c r="J111" s="19">
        <v>55</v>
      </c>
      <c r="K111" s="19">
        <v>49</v>
      </c>
      <c r="L111" s="19">
        <v>0</v>
      </c>
      <c r="M111" s="19">
        <v>2021</v>
      </c>
      <c r="N111" s="19">
        <f>VLOOKUP(E111, '2021D'!$A$2:$G$339, 2, FALSE)</f>
        <v>214</v>
      </c>
      <c r="O111" s="19">
        <f>VLOOKUP(E111, '2021D'!$A$2:$G$339, 3, FALSE)</f>
        <v>18414</v>
      </c>
      <c r="P111" s="19">
        <f>_2021[[#This Row],[最低排名]]-_2021[[#This Row],[同分人数]]+1</f>
        <v>18201</v>
      </c>
      <c r="Q111" s="19">
        <f>IF(O111&gt;=开始!$B$6, 1, 0)</f>
        <v>1</v>
      </c>
      <c r="R111" s="19">
        <f>_2021[[#This Row],[最低排名]]-开始!$B$6</f>
        <v>18414</v>
      </c>
    </row>
    <row r="112" spans="1:18">
      <c r="A112" s="19">
        <v>13104</v>
      </c>
      <c r="B112" s="19" t="s">
        <v>193</v>
      </c>
      <c r="C112" s="19" t="str">
        <f t="shared" si="2"/>
        <v>上海政法</v>
      </c>
      <c r="D112" s="19" t="str">
        <f t="shared" si="3"/>
        <v>04</v>
      </c>
      <c r="E112" s="19" t="s">
        <v>300</v>
      </c>
      <c r="F112" s="19">
        <v>197</v>
      </c>
      <c r="G112" s="19">
        <v>102</v>
      </c>
      <c r="H112" s="19">
        <v>116</v>
      </c>
      <c r="I112" s="19">
        <v>67</v>
      </c>
      <c r="J112" s="19">
        <v>61</v>
      </c>
      <c r="K112" s="19">
        <v>55</v>
      </c>
      <c r="L112" s="19">
        <v>0</v>
      </c>
      <c r="M112" s="19">
        <v>2021</v>
      </c>
      <c r="N112" s="19">
        <f>VLOOKUP(E112, '2021D'!$A$2:$G$339, 2, FALSE)</f>
        <v>226</v>
      </c>
      <c r="O112" s="19">
        <f>VLOOKUP(E112, '2021D'!$A$2:$G$339, 3, FALSE)</f>
        <v>16607</v>
      </c>
      <c r="P112" s="19">
        <f>_2021[[#This Row],[最低排名]]-_2021[[#This Row],[同分人数]]+1</f>
        <v>16382</v>
      </c>
      <c r="Q112" s="19">
        <f>IF(O112&gt;=开始!$B$6, 1, 0)</f>
        <v>1</v>
      </c>
      <c r="R112" s="19">
        <f>_2021[[#This Row],[最低排名]]-开始!$B$6</f>
        <v>16607</v>
      </c>
    </row>
    <row r="113" spans="1:18">
      <c r="A113" s="19">
        <v>13105</v>
      </c>
      <c r="B113" s="19" t="s">
        <v>194</v>
      </c>
      <c r="C113" s="19" t="str">
        <f t="shared" si="2"/>
        <v>上海政法</v>
      </c>
      <c r="D113" s="19" t="str">
        <f t="shared" si="3"/>
        <v>05</v>
      </c>
      <c r="E113" s="19" t="s">
        <v>149</v>
      </c>
      <c r="F113" s="19">
        <v>219</v>
      </c>
      <c r="G113" s="19">
        <v>110</v>
      </c>
      <c r="H113" s="19">
        <v>107</v>
      </c>
      <c r="I113" s="19">
        <v>64</v>
      </c>
      <c r="J113" s="19">
        <v>55</v>
      </c>
      <c r="K113" s="19">
        <v>52</v>
      </c>
      <c r="L113" s="19">
        <v>0</v>
      </c>
      <c r="M113" s="19">
        <v>2021</v>
      </c>
      <c r="N113" s="19">
        <f>VLOOKUP(E113, '2021D'!$A$2:$G$339, 2, FALSE)</f>
        <v>221</v>
      </c>
      <c r="O113" s="19">
        <f>VLOOKUP(E113, '2021D'!$A$2:$G$339, 3, FALSE)</f>
        <v>16381</v>
      </c>
      <c r="P113" s="19">
        <f>_2021[[#This Row],[最低排名]]-_2021[[#This Row],[同分人数]]+1</f>
        <v>16161</v>
      </c>
      <c r="Q113" s="19">
        <f>IF(O113&gt;=开始!$B$6, 1, 0)</f>
        <v>1</v>
      </c>
      <c r="R113" s="19">
        <f>_2021[[#This Row],[最低排名]]-开始!$B$6</f>
        <v>16381</v>
      </c>
    </row>
    <row r="114" spans="1:18">
      <c r="A114" s="19">
        <v>13301</v>
      </c>
      <c r="B114" s="19" t="s">
        <v>197</v>
      </c>
      <c r="C114" s="19" t="str">
        <f t="shared" si="2"/>
        <v>上外贤达</v>
      </c>
      <c r="D114" s="19" t="str">
        <f t="shared" si="3"/>
        <v>01</v>
      </c>
      <c r="E114" s="19" t="s">
        <v>1556</v>
      </c>
      <c r="F114" s="19">
        <v>165</v>
      </c>
      <c r="G114" s="19">
        <v>83</v>
      </c>
      <c r="H114" s="19">
        <v>86</v>
      </c>
      <c r="I114" s="19">
        <v>55</v>
      </c>
      <c r="J114" s="19">
        <v>49</v>
      </c>
      <c r="K114" s="19">
        <v>49</v>
      </c>
      <c r="L114" s="19">
        <v>0</v>
      </c>
      <c r="M114" s="19">
        <v>2021</v>
      </c>
      <c r="N114" s="19">
        <f>VLOOKUP(E114, '2021D'!$A$2:$G$339, 2, FALSE)</f>
        <v>162</v>
      </c>
      <c r="O114" s="19">
        <f>VLOOKUP(E114, '2021D'!$A$2:$G$339, 3, FALSE)</f>
        <v>35075</v>
      </c>
      <c r="P114" s="19">
        <f>_2021[[#This Row],[最低排名]]-_2021[[#This Row],[同分人数]]+1</f>
        <v>34914</v>
      </c>
      <c r="Q114" s="19">
        <f>IF(O114&gt;=开始!$B$6, 1, 0)</f>
        <v>1</v>
      </c>
      <c r="R114" s="19">
        <f>_2021[[#This Row],[最低排名]]-开始!$B$6</f>
        <v>35075</v>
      </c>
    </row>
    <row r="115" spans="1:18">
      <c r="A115" s="19">
        <v>13302</v>
      </c>
      <c r="B115" s="19" t="s">
        <v>199</v>
      </c>
      <c r="C115" s="19" t="str">
        <f t="shared" si="2"/>
        <v>上外贤达</v>
      </c>
      <c r="D115" s="19" t="str">
        <f t="shared" si="3"/>
        <v>02</v>
      </c>
      <c r="E115" s="19" t="s">
        <v>205</v>
      </c>
      <c r="F115" s="19">
        <v>211</v>
      </c>
      <c r="G115" s="19">
        <v>111</v>
      </c>
      <c r="H115" s="19">
        <v>69</v>
      </c>
      <c r="I115" s="19">
        <v>49</v>
      </c>
      <c r="J115" s="19">
        <v>46</v>
      </c>
      <c r="K115" s="19">
        <v>43</v>
      </c>
      <c r="L115" s="19">
        <v>0</v>
      </c>
      <c r="M115" s="19">
        <v>2021</v>
      </c>
      <c r="N115" s="19">
        <f>VLOOKUP(E115, '2021D'!$A$2:$G$339, 2, FALSE)</f>
        <v>160</v>
      </c>
      <c r="O115" s="19">
        <f>VLOOKUP(E115, '2021D'!$A$2:$G$339, 3, FALSE)</f>
        <v>32773</v>
      </c>
      <c r="P115" s="19">
        <f>_2021[[#This Row],[最低排名]]-_2021[[#This Row],[同分人数]]+1</f>
        <v>32614</v>
      </c>
      <c r="Q115" s="19">
        <f>IF(O115&gt;=开始!$B$6, 1, 0)</f>
        <v>1</v>
      </c>
      <c r="R115" s="19">
        <f>_2021[[#This Row],[最低排名]]-开始!$B$6</f>
        <v>32773</v>
      </c>
    </row>
    <row r="116" spans="1:18">
      <c r="A116" s="19">
        <v>13303</v>
      </c>
      <c r="B116" s="19" t="s">
        <v>200</v>
      </c>
      <c r="C116" s="19" t="str">
        <f t="shared" si="2"/>
        <v>上外贤达</v>
      </c>
      <c r="D116" s="19" t="str">
        <f t="shared" si="3"/>
        <v>03</v>
      </c>
      <c r="E116" s="19" t="s">
        <v>1542</v>
      </c>
      <c r="F116" s="19">
        <v>165</v>
      </c>
      <c r="G116" s="19">
        <v>88</v>
      </c>
      <c r="H116" s="19">
        <v>95</v>
      </c>
      <c r="I116" s="19">
        <v>52</v>
      </c>
      <c r="J116" s="19">
        <v>46</v>
      </c>
      <c r="K116" s="19">
        <v>43</v>
      </c>
      <c r="L116" s="19">
        <v>0</v>
      </c>
      <c r="M116" s="19">
        <v>2021</v>
      </c>
      <c r="N116" s="19">
        <f>VLOOKUP(E116, '2021D'!$A$2:$G$339, 2, FALSE)</f>
        <v>146</v>
      </c>
      <c r="O116" s="19">
        <f>VLOOKUP(E116, '2021D'!$A$2:$G$339, 3, FALSE)</f>
        <v>35527</v>
      </c>
      <c r="P116" s="19">
        <f>_2021[[#This Row],[最低排名]]-_2021[[#This Row],[同分人数]]+1</f>
        <v>35382</v>
      </c>
      <c r="Q116" s="19">
        <f>IF(O116&gt;=开始!$B$6, 1, 0)</f>
        <v>1</v>
      </c>
      <c r="R116" s="19">
        <f>_2021[[#This Row],[最低排名]]-开始!$B$6</f>
        <v>35527</v>
      </c>
    </row>
    <row r="117" spans="1:18">
      <c r="A117" s="19">
        <v>13401</v>
      </c>
      <c r="B117" s="19" t="s">
        <v>202</v>
      </c>
      <c r="C117" s="19" t="str">
        <f t="shared" si="2"/>
        <v>建桥学院</v>
      </c>
      <c r="D117" s="19" t="str">
        <f t="shared" si="3"/>
        <v>01</v>
      </c>
      <c r="E117" s="19" t="s">
        <v>998</v>
      </c>
      <c r="F117" s="19">
        <v>176</v>
      </c>
      <c r="G117" s="19">
        <v>95</v>
      </c>
      <c r="H117" s="19">
        <v>85</v>
      </c>
      <c r="I117" s="19">
        <v>61</v>
      </c>
      <c r="J117" s="19">
        <v>46</v>
      </c>
      <c r="K117" s="19">
        <v>43</v>
      </c>
      <c r="L117" s="19">
        <v>0</v>
      </c>
      <c r="M117" s="19">
        <v>2021</v>
      </c>
      <c r="N117" s="19">
        <f>VLOOKUP(E117, '2021D'!$A$2:$G$339, 2, FALSE)</f>
        <v>172</v>
      </c>
      <c r="O117" s="19">
        <f>VLOOKUP(E117, '2021D'!$A$2:$G$339, 3, FALSE)</f>
        <v>33982</v>
      </c>
      <c r="P117" s="19">
        <f>_2021[[#This Row],[最低排名]]-_2021[[#This Row],[同分人数]]+1</f>
        <v>33811</v>
      </c>
      <c r="Q117" s="19">
        <f>IF(O117&gt;=开始!$B$6, 1, 0)</f>
        <v>1</v>
      </c>
      <c r="R117" s="19">
        <f>_2021[[#This Row],[最低排名]]-开始!$B$6</f>
        <v>33982</v>
      </c>
    </row>
    <row r="118" spans="1:18">
      <c r="A118" s="19">
        <v>13402</v>
      </c>
      <c r="B118" s="19" t="s">
        <v>204</v>
      </c>
      <c r="C118" s="19" t="str">
        <f t="shared" si="2"/>
        <v>建桥学院</v>
      </c>
      <c r="D118" s="19" t="str">
        <f t="shared" si="3"/>
        <v>02</v>
      </c>
      <c r="E118" s="19" t="s">
        <v>585</v>
      </c>
      <c r="F118" s="19">
        <v>191</v>
      </c>
      <c r="G118" s="19">
        <v>105</v>
      </c>
      <c r="H118" s="19">
        <v>81</v>
      </c>
      <c r="I118" s="19">
        <v>49</v>
      </c>
      <c r="J118" s="19">
        <v>49</v>
      </c>
      <c r="K118" s="19">
        <v>46</v>
      </c>
      <c r="L118" s="19">
        <v>0</v>
      </c>
      <c r="M118" s="19">
        <v>2021</v>
      </c>
      <c r="N118" s="19">
        <f>VLOOKUP(E118, '2021D'!$A$2:$G$339, 2, FALSE)</f>
        <v>162</v>
      </c>
      <c r="O118" s="19">
        <f>VLOOKUP(E118, '2021D'!$A$2:$G$339, 3, FALSE)</f>
        <v>33103</v>
      </c>
      <c r="P118" s="19">
        <f>_2021[[#This Row],[最低排名]]-_2021[[#This Row],[同分人数]]+1</f>
        <v>32942</v>
      </c>
      <c r="Q118" s="19">
        <f>IF(O118&gt;=开始!$B$6, 1, 0)</f>
        <v>1</v>
      </c>
      <c r="R118" s="19">
        <f>_2021[[#This Row],[最低排名]]-开始!$B$6</f>
        <v>33103</v>
      </c>
    </row>
    <row r="119" spans="1:18">
      <c r="A119" s="19">
        <v>13403</v>
      </c>
      <c r="B119" s="19" t="s">
        <v>206</v>
      </c>
      <c r="C119" s="19" t="str">
        <f t="shared" si="2"/>
        <v>建桥学院</v>
      </c>
      <c r="D119" s="19" t="str">
        <f t="shared" si="3"/>
        <v>03</v>
      </c>
      <c r="E119" s="19" t="s">
        <v>366</v>
      </c>
      <c r="F119" s="19">
        <v>191</v>
      </c>
      <c r="G119" s="19">
        <v>97</v>
      </c>
      <c r="H119" s="19">
        <v>81</v>
      </c>
      <c r="I119" s="19">
        <v>49</v>
      </c>
      <c r="J119" s="19">
        <v>43</v>
      </c>
      <c r="K119" s="19">
        <v>43</v>
      </c>
      <c r="L119" s="19">
        <v>0</v>
      </c>
      <c r="M119" s="19">
        <v>2021</v>
      </c>
      <c r="N119" s="19">
        <f>VLOOKUP(E119, '2021D'!$A$2:$G$339, 2, FALSE)</f>
        <v>154</v>
      </c>
      <c r="O119" s="19">
        <f>VLOOKUP(E119, '2021D'!$A$2:$G$339, 3, FALSE)</f>
        <v>34618</v>
      </c>
      <c r="P119" s="19">
        <f>_2021[[#This Row],[最低排名]]-_2021[[#This Row],[同分人数]]+1</f>
        <v>34465</v>
      </c>
      <c r="Q119" s="19">
        <f>IF(O119&gt;=开始!$B$6, 1, 0)</f>
        <v>1</v>
      </c>
      <c r="R119" s="19">
        <f>_2021[[#This Row],[最低排名]]-开始!$B$6</f>
        <v>34618</v>
      </c>
    </row>
    <row r="120" spans="1:18">
      <c r="A120" s="19">
        <v>13501</v>
      </c>
      <c r="B120" s="19" t="s">
        <v>210</v>
      </c>
      <c r="C120" s="19" t="str">
        <f t="shared" si="2"/>
        <v>健康医学</v>
      </c>
      <c r="D120" s="19" t="str">
        <f t="shared" si="3"/>
        <v>01</v>
      </c>
      <c r="E120" s="19" t="s">
        <v>152</v>
      </c>
      <c r="F120" s="19">
        <v>214</v>
      </c>
      <c r="G120" s="19">
        <v>111</v>
      </c>
      <c r="H120" s="19">
        <v>109</v>
      </c>
      <c r="I120" s="19">
        <v>58</v>
      </c>
      <c r="J120" s="19">
        <v>58</v>
      </c>
      <c r="K120" s="19">
        <v>52</v>
      </c>
      <c r="L120" s="19">
        <v>0</v>
      </c>
      <c r="M120" s="19">
        <v>2021</v>
      </c>
      <c r="N120" s="19">
        <f>VLOOKUP(E120, '2021D'!$A$2:$G$339, 2, FALSE)</f>
        <v>235</v>
      </c>
      <c r="O120" s="19">
        <f>VLOOKUP(E120, '2021D'!$A$2:$G$339, 3, FALSE)</f>
        <v>17726</v>
      </c>
      <c r="P120" s="19">
        <f>_2021[[#This Row],[最低排名]]-_2021[[#This Row],[同分人数]]+1</f>
        <v>17492</v>
      </c>
      <c r="Q120" s="19">
        <f>IF(O120&gt;=开始!$B$6, 1, 0)</f>
        <v>1</v>
      </c>
      <c r="R120" s="19">
        <f>_2021[[#This Row],[最低排名]]-开始!$B$6</f>
        <v>17726</v>
      </c>
    </row>
    <row r="121" spans="1:18">
      <c r="A121" s="19">
        <v>13502</v>
      </c>
      <c r="B121" s="19" t="s">
        <v>211</v>
      </c>
      <c r="C121" s="19" t="str">
        <f t="shared" si="2"/>
        <v>健康医学</v>
      </c>
      <c r="D121" s="19" t="str">
        <f t="shared" si="3"/>
        <v>02</v>
      </c>
      <c r="E121" s="19" t="s">
        <v>162</v>
      </c>
      <c r="F121" s="19">
        <v>212</v>
      </c>
      <c r="G121" s="19">
        <v>114</v>
      </c>
      <c r="H121" s="19">
        <v>89</v>
      </c>
      <c r="I121" s="19">
        <v>64</v>
      </c>
      <c r="J121" s="19">
        <v>61</v>
      </c>
      <c r="K121" s="19">
        <v>49</v>
      </c>
      <c r="L121" s="19">
        <v>0</v>
      </c>
      <c r="M121" s="19">
        <v>2021</v>
      </c>
      <c r="N121" s="19">
        <f>VLOOKUP(E121, '2021D'!$A$2:$G$339, 2, FALSE)</f>
        <v>233</v>
      </c>
      <c r="O121" s="19">
        <f>VLOOKUP(E121, '2021D'!$A$2:$G$339, 3, FALSE)</f>
        <v>21291</v>
      </c>
      <c r="P121" s="19">
        <f>_2021[[#This Row],[最低排名]]-_2021[[#This Row],[同分人数]]+1</f>
        <v>21059</v>
      </c>
      <c r="Q121" s="19">
        <f>IF(O121&gt;=开始!$B$6, 1, 0)</f>
        <v>1</v>
      </c>
      <c r="R121" s="19">
        <f>_2021[[#This Row],[最低排名]]-开始!$B$6</f>
        <v>21291</v>
      </c>
    </row>
    <row r="122" spans="1:18">
      <c r="A122" s="19">
        <v>13503</v>
      </c>
      <c r="B122" s="19" t="s">
        <v>212</v>
      </c>
      <c r="C122" s="19" t="str">
        <f t="shared" si="2"/>
        <v>健康医学</v>
      </c>
      <c r="D122" s="19" t="str">
        <f t="shared" si="3"/>
        <v>03</v>
      </c>
      <c r="E122" s="19" t="s">
        <v>287</v>
      </c>
      <c r="F122" s="19">
        <v>205</v>
      </c>
      <c r="G122" s="19">
        <v>107</v>
      </c>
      <c r="H122" s="19">
        <v>92</v>
      </c>
      <c r="I122" s="19">
        <v>61</v>
      </c>
      <c r="J122" s="19">
        <v>58</v>
      </c>
      <c r="K122" s="19">
        <v>52</v>
      </c>
      <c r="L122" s="19">
        <v>0</v>
      </c>
      <c r="M122" s="19">
        <v>2021</v>
      </c>
      <c r="N122" s="19">
        <f>VLOOKUP(E122, '2021D'!$A$2:$G$339, 2, FALSE)</f>
        <v>238</v>
      </c>
      <c r="O122" s="19">
        <f>VLOOKUP(E122, '2021D'!$A$2:$G$339, 3, FALSE)</f>
        <v>22835</v>
      </c>
      <c r="P122" s="19">
        <f>_2021[[#This Row],[最低排名]]-_2021[[#This Row],[同分人数]]+1</f>
        <v>22598</v>
      </c>
      <c r="Q122" s="19">
        <f>IF(O122&gt;=开始!$B$6, 1, 0)</f>
        <v>1</v>
      </c>
      <c r="R122" s="19">
        <f>_2021[[#This Row],[最低排名]]-开始!$B$6</f>
        <v>22835</v>
      </c>
    </row>
    <row r="123" spans="1:18">
      <c r="A123" s="19">
        <v>13504</v>
      </c>
      <c r="B123" s="19" t="s">
        <v>213</v>
      </c>
      <c r="C123" s="19" t="str">
        <f t="shared" si="2"/>
        <v>健康医学</v>
      </c>
      <c r="D123" s="19" t="str">
        <f t="shared" si="3"/>
        <v>04</v>
      </c>
      <c r="E123" s="19" t="s">
        <v>340</v>
      </c>
      <c r="F123" s="19">
        <v>212</v>
      </c>
      <c r="G123" s="19">
        <v>120</v>
      </c>
      <c r="H123" s="19">
        <v>101</v>
      </c>
      <c r="I123" s="19">
        <v>52</v>
      </c>
      <c r="J123" s="19">
        <v>46</v>
      </c>
      <c r="K123" s="19">
        <v>46</v>
      </c>
      <c r="L123" s="19">
        <v>0</v>
      </c>
      <c r="M123" s="19">
        <v>2021</v>
      </c>
      <c r="N123" s="19">
        <f>VLOOKUP(E123, '2021D'!$A$2:$G$339, 2, FALSE)</f>
        <v>223</v>
      </c>
      <c r="O123" s="19">
        <f>VLOOKUP(E123, '2021D'!$A$2:$G$339, 3, FALSE)</f>
        <v>25247</v>
      </c>
      <c r="P123" s="19">
        <f>_2021[[#This Row],[最低排名]]-_2021[[#This Row],[同分人数]]+1</f>
        <v>25025</v>
      </c>
      <c r="Q123" s="19">
        <f>IF(O123&gt;=开始!$B$6, 1, 0)</f>
        <v>1</v>
      </c>
      <c r="R123" s="19">
        <f>_2021[[#This Row],[最低排名]]-开始!$B$6</f>
        <v>25247</v>
      </c>
    </row>
    <row r="124" spans="1:18">
      <c r="A124" s="19">
        <v>13505</v>
      </c>
      <c r="B124" s="19" t="s">
        <v>214</v>
      </c>
      <c r="C124" s="19" t="str">
        <f t="shared" si="2"/>
        <v>健康医学</v>
      </c>
      <c r="D124" s="19" t="str">
        <f t="shared" si="3"/>
        <v>05</v>
      </c>
      <c r="E124" s="19" t="s">
        <v>433</v>
      </c>
      <c r="F124" s="19">
        <v>207</v>
      </c>
      <c r="G124" s="19">
        <v>109</v>
      </c>
      <c r="H124" s="19">
        <v>91</v>
      </c>
      <c r="I124" s="19">
        <v>58</v>
      </c>
      <c r="J124" s="19">
        <v>52</v>
      </c>
      <c r="K124" s="19">
        <v>46</v>
      </c>
      <c r="L124" s="19">
        <v>0</v>
      </c>
      <c r="M124" s="19">
        <v>2021</v>
      </c>
      <c r="N124" s="19">
        <f>VLOOKUP(E124, '2021D'!$A$2:$G$339, 2, FALSE)</f>
        <v>224</v>
      </c>
      <c r="O124" s="19">
        <f>VLOOKUP(E124, '2021D'!$A$2:$G$339, 3, FALSE)</f>
        <v>25900</v>
      </c>
      <c r="P124" s="19">
        <f>_2021[[#This Row],[最低排名]]-_2021[[#This Row],[同分人数]]+1</f>
        <v>25677</v>
      </c>
      <c r="Q124" s="19">
        <f>IF(O124&gt;=开始!$B$6, 1, 0)</f>
        <v>1</v>
      </c>
      <c r="R124" s="19">
        <f>_2021[[#This Row],[最低排名]]-开始!$B$6</f>
        <v>25900</v>
      </c>
    </row>
    <row r="125" spans="1:18">
      <c r="A125" s="19">
        <v>13601</v>
      </c>
      <c r="B125" s="19" t="s">
        <v>219</v>
      </c>
      <c r="C125" s="19" t="str">
        <f t="shared" si="2"/>
        <v>海关学院</v>
      </c>
      <c r="D125" s="19" t="str">
        <f t="shared" si="3"/>
        <v>01</v>
      </c>
      <c r="E125" s="19" t="s">
        <v>296</v>
      </c>
      <c r="F125" s="19">
        <v>227</v>
      </c>
      <c r="G125" s="19">
        <v>118</v>
      </c>
      <c r="H125" s="19">
        <v>104</v>
      </c>
      <c r="I125" s="19">
        <v>61</v>
      </c>
      <c r="J125" s="19">
        <v>61</v>
      </c>
      <c r="K125" s="19">
        <v>52</v>
      </c>
      <c r="L125" s="19">
        <v>0</v>
      </c>
      <c r="M125" s="19">
        <v>2021</v>
      </c>
      <c r="N125" s="19">
        <f>VLOOKUP(E125, '2021D'!$A$2:$G$339, 2, FALSE)</f>
        <v>197</v>
      </c>
      <c r="O125" s="19">
        <f>VLOOKUP(E125, '2021D'!$A$2:$G$339, 3, FALSE)</f>
        <v>14628</v>
      </c>
      <c r="P125" s="19">
        <f>_2021[[#This Row],[最低排名]]-_2021[[#This Row],[同分人数]]+1</f>
        <v>14432</v>
      </c>
      <c r="Q125" s="19">
        <f>IF(O125&gt;=开始!$B$6, 1, 0)</f>
        <v>1</v>
      </c>
      <c r="R125" s="19">
        <f>_2021[[#This Row],[最低排名]]-开始!$B$6</f>
        <v>14628</v>
      </c>
    </row>
    <row r="126" spans="1:18">
      <c r="A126" s="19">
        <v>16201</v>
      </c>
      <c r="B126" s="19" t="s">
        <v>220</v>
      </c>
      <c r="C126" s="19" t="str">
        <f t="shared" si="2"/>
        <v>中侨大学</v>
      </c>
      <c r="D126" s="19" t="str">
        <f t="shared" si="3"/>
        <v>01</v>
      </c>
      <c r="E126" s="19" t="s">
        <v>1533</v>
      </c>
      <c r="F126" s="19">
        <v>189</v>
      </c>
      <c r="G126" s="19">
        <v>104</v>
      </c>
      <c r="H126" s="19">
        <v>69</v>
      </c>
      <c r="I126" s="19">
        <v>52</v>
      </c>
      <c r="J126" s="19">
        <v>46</v>
      </c>
      <c r="K126" s="19">
        <v>46</v>
      </c>
      <c r="L126" s="19">
        <v>0</v>
      </c>
      <c r="M126" s="19">
        <v>2021</v>
      </c>
      <c r="N126" s="19">
        <f>VLOOKUP(E126, '2021D'!$A$2:$G$339, 2, FALSE)</f>
        <v>157</v>
      </c>
      <c r="O126" s="19">
        <f>VLOOKUP(E126, '2021D'!$A$2:$G$339, 3, FALSE)</f>
        <v>35381</v>
      </c>
      <c r="P126" s="19">
        <f>_2021[[#This Row],[最低排名]]-_2021[[#This Row],[同分人数]]+1</f>
        <v>35225</v>
      </c>
      <c r="Q126" s="19">
        <f>IF(O126&gt;=开始!$B$6, 1, 0)</f>
        <v>1</v>
      </c>
      <c r="R126" s="19">
        <f>_2021[[#This Row],[最低排名]]-开始!$B$6</f>
        <v>35381</v>
      </c>
    </row>
    <row r="127" spans="1:18">
      <c r="A127" s="19">
        <v>16202</v>
      </c>
      <c r="B127" s="19" t="s">
        <v>222</v>
      </c>
      <c r="C127" s="19" t="str">
        <f t="shared" si="2"/>
        <v>中侨大学</v>
      </c>
      <c r="D127" s="19" t="str">
        <f t="shared" si="3"/>
        <v>02</v>
      </c>
      <c r="E127" s="19" t="s">
        <v>209</v>
      </c>
      <c r="F127" s="19">
        <v>184</v>
      </c>
      <c r="G127" s="19">
        <v>102</v>
      </c>
      <c r="H127" s="19">
        <v>93</v>
      </c>
      <c r="I127" s="19">
        <v>49</v>
      </c>
      <c r="J127" s="19">
        <v>46</v>
      </c>
      <c r="K127" s="19">
        <v>43</v>
      </c>
      <c r="L127" s="19">
        <v>0</v>
      </c>
      <c r="M127" s="19">
        <v>2021</v>
      </c>
      <c r="N127" s="19">
        <f>VLOOKUP(E127, '2021D'!$A$2:$G$339, 2, FALSE)</f>
        <v>197</v>
      </c>
      <c r="O127" s="19">
        <f>VLOOKUP(E127, '2021D'!$A$2:$G$339, 3, FALSE)</f>
        <v>33300</v>
      </c>
      <c r="P127" s="19">
        <f>_2021[[#This Row],[最低排名]]-_2021[[#This Row],[同分人数]]+1</f>
        <v>33104</v>
      </c>
      <c r="Q127" s="19">
        <f>IF(O127&gt;=开始!$B$6, 1, 0)</f>
        <v>1</v>
      </c>
      <c r="R127" s="19">
        <f>_2021[[#This Row],[最低排名]]-开始!$B$6</f>
        <v>33300</v>
      </c>
    </row>
    <row r="128" spans="1:18">
      <c r="A128" s="19">
        <v>16203</v>
      </c>
      <c r="B128" s="19" t="s">
        <v>224</v>
      </c>
      <c r="C128" s="19" t="str">
        <f t="shared" si="2"/>
        <v>中侨大学</v>
      </c>
      <c r="D128" s="19" t="str">
        <f t="shared" si="3"/>
        <v>03</v>
      </c>
      <c r="E128" s="19" t="s">
        <v>738</v>
      </c>
      <c r="F128" s="19">
        <v>200</v>
      </c>
      <c r="G128" s="19">
        <v>107</v>
      </c>
      <c r="H128" s="19">
        <v>59</v>
      </c>
      <c r="I128" s="19">
        <v>52</v>
      </c>
      <c r="J128" s="19">
        <v>52</v>
      </c>
      <c r="K128" s="19">
        <v>49</v>
      </c>
      <c r="L128" s="19">
        <v>0</v>
      </c>
      <c r="M128" s="19">
        <v>2021</v>
      </c>
      <c r="N128" s="19">
        <f>VLOOKUP(E128, '2021D'!$A$2:$G$339, 2, FALSE)</f>
        <v>141</v>
      </c>
      <c r="O128" s="19">
        <f>VLOOKUP(E128, '2021D'!$A$2:$G$339, 3, FALSE)</f>
        <v>33810</v>
      </c>
      <c r="P128" s="19">
        <f>_2021[[#This Row],[最低排名]]-_2021[[#This Row],[同分人数]]+1</f>
        <v>33670</v>
      </c>
      <c r="Q128" s="19">
        <f>IF(O128&gt;=开始!$B$6, 1, 0)</f>
        <v>1</v>
      </c>
      <c r="R128" s="19">
        <f>_2021[[#This Row],[最低排名]]-开始!$B$6</f>
        <v>33810</v>
      </c>
    </row>
    <row r="129" spans="1:18">
      <c r="A129" s="19">
        <v>16501</v>
      </c>
      <c r="B129" s="19" t="s">
        <v>225</v>
      </c>
      <c r="C129" s="19" t="str">
        <f t="shared" si="2"/>
        <v>立达学院</v>
      </c>
      <c r="D129" s="19" t="str">
        <f t="shared" si="3"/>
        <v>01</v>
      </c>
      <c r="E129" s="19" t="s">
        <v>198</v>
      </c>
      <c r="F129" s="19">
        <v>188</v>
      </c>
      <c r="G129" s="19">
        <v>95</v>
      </c>
      <c r="H129" s="19">
        <v>76</v>
      </c>
      <c r="I129" s="19">
        <v>49</v>
      </c>
      <c r="J129" s="19">
        <v>46</v>
      </c>
      <c r="K129" s="19">
        <v>46</v>
      </c>
      <c r="L129" s="19">
        <v>0</v>
      </c>
      <c r="M129" s="19">
        <v>2021</v>
      </c>
      <c r="N129" s="19">
        <f>VLOOKUP(E129, '2021D'!$A$2:$G$339, 2, FALSE)</f>
        <v>148</v>
      </c>
      <c r="O129" s="19">
        <f>VLOOKUP(E129, '2021D'!$A$2:$G$339, 3, FALSE)</f>
        <v>34913</v>
      </c>
      <c r="P129" s="19">
        <f>_2021[[#This Row],[最低排名]]-_2021[[#This Row],[同分人数]]+1</f>
        <v>34766</v>
      </c>
      <c r="Q129" s="19">
        <f>IF(O129&gt;=开始!$B$6, 1, 0)</f>
        <v>1</v>
      </c>
      <c r="R129" s="19">
        <f>_2021[[#This Row],[最低排名]]-开始!$B$6</f>
        <v>34913</v>
      </c>
    </row>
    <row r="130" spans="1:18">
      <c r="A130" s="19">
        <v>17001</v>
      </c>
      <c r="B130" s="19" t="s">
        <v>227</v>
      </c>
      <c r="C130" s="19" t="str">
        <f t="shared" ref="C130:C193" si="4">LEFT(B130, FIND("(", B130) - 1)</f>
        <v>上海视觉</v>
      </c>
      <c r="D130" s="19" t="str">
        <f t="shared" ref="D130:D193" si="5">MID(B130, FIND("(", B130) + 1, FIND(")", B130) - FIND("(", B130) - 1)</f>
        <v>01</v>
      </c>
      <c r="E130" s="19" t="s">
        <v>389</v>
      </c>
      <c r="F130" s="19">
        <v>202</v>
      </c>
      <c r="G130" s="19">
        <v>110</v>
      </c>
      <c r="H130" s="19">
        <v>109</v>
      </c>
      <c r="I130" s="19">
        <v>52</v>
      </c>
      <c r="J130" s="19">
        <v>46</v>
      </c>
      <c r="K130" s="19">
        <v>43</v>
      </c>
      <c r="L130" s="19">
        <v>0</v>
      </c>
      <c r="M130" s="19">
        <v>2021</v>
      </c>
      <c r="N130" s="19">
        <f>VLOOKUP(E130, '2021D'!$A$2:$G$339, 2, FALSE)</f>
        <v>205</v>
      </c>
      <c r="O130" s="19">
        <f>VLOOKUP(E130, '2021D'!$A$2:$G$339, 3, FALSE)</f>
        <v>26311</v>
      </c>
      <c r="P130" s="19">
        <f>_2021[[#This Row],[最低排名]]-_2021[[#This Row],[同分人数]]+1</f>
        <v>26107</v>
      </c>
      <c r="Q130" s="19">
        <f>IF(O130&gt;=开始!$B$6, 1, 0)</f>
        <v>1</v>
      </c>
      <c r="R130" s="19">
        <f>_2021[[#This Row],[最低排名]]-开始!$B$6</f>
        <v>26311</v>
      </c>
    </row>
    <row r="131" spans="1:18">
      <c r="A131" s="19">
        <v>17201</v>
      </c>
      <c r="B131" s="19" t="s">
        <v>229</v>
      </c>
      <c r="C131" s="19" t="str">
        <f t="shared" si="4"/>
        <v>上师天华</v>
      </c>
      <c r="D131" s="19" t="str">
        <f t="shared" si="5"/>
        <v>01</v>
      </c>
      <c r="E131" s="19" t="s">
        <v>230</v>
      </c>
      <c r="F131" s="19">
        <v>206</v>
      </c>
      <c r="G131" s="19">
        <v>106</v>
      </c>
      <c r="H131" s="19">
        <v>78</v>
      </c>
      <c r="I131" s="19">
        <v>55</v>
      </c>
      <c r="J131" s="19">
        <v>52</v>
      </c>
      <c r="K131" s="19">
        <v>52</v>
      </c>
      <c r="L131" s="19">
        <v>0</v>
      </c>
      <c r="M131" s="19">
        <v>2021</v>
      </c>
      <c r="N131" s="19">
        <f>VLOOKUP(E131, '2021D'!$A$2:$G$339, 2, FALSE)</f>
        <v>191</v>
      </c>
      <c r="O131" s="19">
        <f>VLOOKUP(E131, '2021D'!$A$2:$G$339, 3, FALSE)</f>
        <v>28095</v>
      </c>
      <c r="P131" s="19">
        <f>_2021[[#This Row],[最低排名]]-_2021[[#This Row],[同分人数]]+1</f>
        <v>27905</v>
      </c>
      <c r="Q131" s="19">
        <f>IF(O131&gt;=开始!$B$6, 1, 0)</f>
        <v>1</v>
      </c>
      <c r="R131" s="19">
        <f>_2021[[#This Row],[最低排名]]-开始!$B$6</f>
        <v>28095</v>
      </c>
    </row>
    <row r="132" spans="1:18">
      <c r="A132" s="19">
        <v>17202</v>
      </c>
      <c r="B132" s="19" t="s">
        <v>231</v>
      </c>
      <c r="C132" s="19" t="str">
        <f t="shared" si="4"/>
        <v>上师天华</v>
      </c>
      <c r="D132" s="19" t="str">
        <f t="shared" si="5"/>
        <v>02</v>
      </c>
      <c r="E132" s="19" t="s">
        <v>440</v>
      </c>
      <c r="F132" s="19">
        <v>192</v>
      </c>
      <c r="G132" s="19">
        <v>109</v>
      </c>
      <c r="H132" s="19">
        <v>80</v>
      </c>
      <c r="I132" s="19">
        <v>61</v>
      </c>
      <c r="J132" s="19">
        <v>55</v>
      </c>
      <c r="K132" s="19">
        <v>49</v>
      </c>
      <c r="L132" s="19">
        <v>0</v>
      </c>
      <c r="M132" s="19">
        <v>2021</v>
      </c>
      <c r="N132" s="19">
        <f>VLOOKUP(E132, '2021D'!$A$2:$G$339, 2, FALSE)</f>
        <v>210</v>
      </c>
      <c r="O132" s="19">
        <f>VLOOKUP(E132, '2021D'!$A$2:$G$339, 3, FALSE)</f>
        <v>29272</v>
      </c>
      <c r="P132" s="19">
        <f>_2021[[#This Row],[最低排名]]-_2021[[#This Row],[同分人数]]+1</f>
        <v>29063</v>
      </c>
      <c r="Q132" s="19">
        <f>IF(O132&gt;=开始!$B$6, 1, 0)</f>
        <v>1</v>
      </c>
      <c r="R132" s="19">
        <f>_2021[[#This Row],[最低排名]]-开始!$B$6</f>
        <v>29272</v>
      </c>
    </row>
    <row r="133" spans="1:18">
      <c r="A133" s="19">
        <v>17401</v>
      </c>
      <c r="B133" s="19" t="s">
        <v>1622</v>
      </c>
      <c r="C133" s="19" t="str">
        <f t="shared" si="4"/>
        <v>兴伟学院</v>
      </c>
      <c r="D133" s="19" t="str">
        <f t="shared" si="5"/>
        <v>01</v>
      </c>
      <c r="E133" s="19" t="s">
        <v>1534</v>
      </c>
      <c r="F133" s="19">
        <v>155</v>
      </c>
      <c r="G133" s="19">
        <v>100</v>
      </c>
      <c r="H133" s="19">
        <v>83</v>
      </c>
      <c r="I133" s="19">
        <v>58</v>
      </c>
      <c r="J133" s="19">
        <v>52</v>
      </c>
      <c r="K133" s="19">
        <v>52</v>
      </c>
      <c r="L133" s="19">
        <v>0</v>
      </c>
      <c r="M133" s="19">
        <v>2021</v>
      </c>
      <c r="N133" s="19">
        <f>VLOOKUP(E133, '2021D'!$A$2:$G$339, 2, FALSE)</f>
        <v>159</v>
      </c>
      <c r="O133" s="19">
        <f>VLOOKUP(E133, '2021D'!$A$2:$G$339, 3, FALSE)</f>
        <v>35686</v>
      </c>
      <c r="P133" s="19">
        <f>_2021[[#This Row],[最低排名]]-_2021[[#This Row],[同分人数]]+1</f>
        <v>35528</v>
      </c>
      <c r="Q133" s="19">
        <f>IF(O133&gt;=开始!$B$6, 1, 0)</f>
        <v>1</v>
      </c>
      <c r="R133" s="19">
        <f>_2021[[#This Row],[最低排名]]-开始!$B$6</f>
        <v>35686</v>
      </c>
    </row>
    <row r="134" spans="1:18">
      <c r="A134" s="19">
        <v>20101</v>
      </c>
      <c r="B134" s="19" t="s">
        <v>233</v>
      </c>
      <c r="C134" s="19" t="str">
        <f t="shared" si="4"/>
        <v>中央民族</v>
      </c>
      <c r="D134" s="19" t="str">
        <f t="shared" si="5"/>
        <v>01</v>
      </c>
      <c r="E134" s="19" t="s">
        <v>607</v>
      </c>
      <c r="F134" s="19">
        <v>228</v>
      </c>
      <c r="G134" s="19">
        <v>127</v>
      </c>
      <c r="H134" s="19">
        <v>120</v>
      </c>
      <c r="I134" s="19">
        <v>67</v>
      </c>
      <c r="J134" s="19">
        <v>64</v>
      </c>
      <c r="K134" s="19">
        <v>58</v>
      </c>
      <c r="L134" s="19">
        <v>0</v>
      </c>
      <c r="M134" s="19">
        <v>2021</v>
      </c>
      <c r="N134" s="19">
        <f>VLOOKUP(E134, '2021D'!$A$2:$G$339, 2, FALSE)</f>
        <v>172</v>
      </c>
      <c r="O134" s="19">
        <f>VLOOKUP(E134, '2021D'!$A$2:$G$339, 3, FALSE)</f>
        <v>7895</v>
      </c>
      <c r="P134" s="19">
        <f>_2021[[#This Row],[最低排名]]-_2021[[#This Row],[同分人数]]+1</f>
        <v>7724</v>
      </c>
      <c r="Q134" s="19">
        <f>IF(O134&gt;=开始!$B$6, 1, 0)</f>
        <v>1</v>
      </c>
      <c r="R134" s="19">
        <f>_2021[[#This Row],[最低排名]]-开始!$B$6</f>
        <v>7895</v>
      </c>
    </row>
    <row r="135" spans="1:18">
      <c r="A135" s="19">
        <v>20102</v>
      </c>
      <c r="B135" s="19" t="s">
        <v>234</v>
      </c>
      <c r="C135" s="19" t="str">
        <f t="shared" si="4"/>
        <v>中央民族</v>
      </c>
      <c r="D135" s="19" t="str">
        <f t="shared" si="5"/>
        <v>02</v>
      </c>
      <c r="E135" s="19" t="s">
        <v>105</v>
      </c>
      <c r="F135" s="19">
        <v>232</v>
      </c>
      <c r="G135" s="19">
        <v>117</v>
      </c>
      <c r="H135" s="19">
        <v>105</v>
      </c>
      <c r="I135" s="19">
        <v>70</v>
      </c>
      <c r="J135" s="19">
        <v>67</v>
      </c>
      <c r="K135" s="19">
        <v>64</v>
      </c>
      <c r="L135" s="19">
        <v>0</v>
      </c>
      <c r="M135" s="19">
        <v>2021</v>
      </c>
      <c r="N135" s="19">
        <f>VLOOKUP(E135, '2021D'!$A$2:$G$339, 2, FALSE)</f>
        <v>192</v>
      </c>
      <c r="O135" s="19">
        <f>VLOOKUP(E135, '2021D'!$A$2:$G$339, 3, FALSE)</f>
        <v>7723</v>
      </c>
      <c r="P135" s="19">
        <f>_2021[[#This Row],[最低排名]]-_2021[[#This Row],[同分人数]]+1</f>
        <v>7532</v>
      </c>
      <c r="Q135" s="19">
        <f>IF(O135&gt;=开始!$B$6, 1, 0)</f>
        <v>1</v>
      </c>
      <c r="R135" s="19">
        <f>_2021[[#This Row],[最低排名]]-开始!$B$6</f>
        <v>7723</v>
      </c>
    </row>
    <row r="136" spans="1:18">
      <c r="A136" s="19">
        <v>20202</v>
      </c>
      <c r="B136" s="19" t="s">
        <v>237</v>
      </c>
      <c r="C136" s="19" t="str">
        <f t="shared" si="4"/>
        <v>中国人大</v>
      </c>
      <c r="D136" s="19" t="str">
        <f t="shared" si="5"/>
        <v>02</v>
      </c>
      <c r="E136" s="19" t="s">
        <v>1593</v>
      </c>
      <c r="F136" s="19">
        <v>248</v>
      </c>
      <c r="G136" s="19">
        <v>129</v>
      </c>
      <c r="H136" s="19">
        <v>133</v>
      </c>
      <c r="I136" s="19">
        <v>67</v>
      </c>
      <c r="J136" s="19">
        <v>67</v>
      </c>
      <c r="K136" s="19">
        <v>64</v>
      </c>
      <c r="L136" s="19">
        <v>0</v>
      </c>
      <c r="M136" s="19">
        <v>2021</v>
      </c>
      <c r="N136" s="19">
        <f>VLOOKUP(E136, '2021D'!$A$2:$G$339, 2, FALSE)</f>
        <v>90</v>
      </c>
      <c r="O136" s="19">
        <f>VLOOKUP(E136, '2021D'!$A$2:$G$339, 3, FALSE)</f>
        <v>1619</v>
      </c>
      <c r="P136" s="19">
        <f>_2021[[#This Row],[最低排名]]-_2021[[#This Row],[同分人数]]+1</f>
        <v>1530</v>
      </c>
      <c r="Q136" s="19">
        <f>IF(O136&gt;=开始!$B$6, 1, 0)</f>
        <v>1</v>
      </c>
      <c r="R136" s="19">
        <f>_2021[[#This Row],[最低排名]]-开始!$B$6</f>
        <v>1619</v>
      </c>
    </row>
    <row r="137" spans="1:18">
      <c r="A137" s="19">
        <v>20203</v>
      </c>
      <c r="B137" s="19" t="s">
        <v>238</v>
      </c>
      <c r="C137" s="19" t="str">
        <f t="shared" si="4"/>
        <v>中国人大</v>
      </c>
      <c r="D137" s="19" t="str">
        <f t="shared" si="5"/>
        <v>03</v>
      </c>
      <c r="E137" s="19" t="s">
        <v>1593</v>
      </c>
      <c r="F137" s="19">
        <v>245</v>
      </c>
      <c r="G137" s="19">
        <v>134</v>
      </c>
      <c r="H137" s="19">
        <v>136</v>
      </c>
      <c r="I137" s="19">
        <v>67</v>
      </c>
      <c r="J137" s="19">
        <v>67</v>
      </c>
      <c r="K137" s="19">
        <v>64</v>
      </c>
      <c r="L137" s="19">
        <v>0</v>
      </c>
      <c r="M137" s="19">
        <v>2021</v>
      </c>
      <c r="N137" s="19">
        <f>VLOOKUP(E137, '2021D'!$A$2:$G$339, 2, FALSE)</f>
        <v>90</v>
      </c>
      <c r="O137" s="19">
        <f>VLOOKUP(E137, '2021D'!$A$2:$G$339, 3, FALSE)</f>
        <v>1619</v>
      </c>
      <c r="P137" s="19">
        <f>_2021[[#This Row],[最低排名]]-_2021[[#This Row],[同分人数]]+1</f>
        <v>1530</v>
      </c>
      <c r="Q137" s="19">
        <f>IF(O137&gt;=开始!$B$6, 1, 0)</f>
        <v>1</v>
      </c>
      <c r="R137" s="19">
        <f>_2021[[#This Row],[最低排名]]-开始!$B$6</f>
        <v>1619</v>
      </c>
    </row>
    <row r="138" spans="1:18">
      <c r="A138" s="19">
        <v>20301</v>
      </c>
      <c r="B138" s="19" t="s">
        <v>239</v>
      </c>
      <c r="C138" s="19" t="str">
        <f t="shared" si="4"/>
        <v>北京交大</v>
      </c>
      <c r="D138" s="19" t="str">
        <f t="shared" si="5"/>
        <v>01</v>
      </c>
      <c r="E138" s="19" t="s">
        <v>18</v>
      </c>
      <c r="F138" s="19">
        <v>222</v>
      </c>
      <c r="G138" s="19">
        <v>125</v>
      </c>
      <c r="H138" s="19">
        <v>125</v>
      </c>
      <c r="I138" s="19">
        <v>70</v>
      </c>
      <c r="J138" s="19">
        <v>64</v>
      </c>
      <c r="K138" s="19">
        <v>64</v>
      </c>
      <c r="L138" s="19">
        <v>0</v>
      </c>
      <c r="M138" s="19">
        <v>2021</v>
      </c>
      <c r="N138" s="19">
        <f>VLOOKUP(E138, '2021D'!$A$2:$G$339, 2, FALSE)</f>
        <v>177</v>
      </c>
      <c r="O138" s="19">
        <f>VLOOKUP(E138, '2021D'!$A$2:$G$339, 3, FALSE)</f>
        <v>6447</v>
      </c>
      <c r="P138" s="19">
        <f>_2021[[#This Row],[最低排名]]-_2021[[#This Row],[同分人数]]+1</f>
        <v>6271</v>
      </c>
      <c r="Q138" s="19">
        <f>IF(O138&gt;=开始!$B$6, 1, 0)</f>
        <v>1</v>
      </c>
      <c r="R138" s="19">
        <f>_2021[[#This Row],[最低排名]]-开始!$B$6</f>
        <v>6447</v>
      </c>
    </row>
    <row r="139" spans="1:18">
      <c r="A139" s="19">
        <v>20302</v>
      </c>
      <c r="B139" s="19" t="s">
        <v>240</v>
      </c>
      <c r="C139" s="19" t="str">
        <f t="shared" si="4"/>
        <v>北京交大</v>
      </c>
      <c r="D139" s="19" t="str">
        <f t="shared" si="5"/>
        <v>02</v>
      </c>
      <c r="E139" s="19" t="s">
        <v>246</v>
      </c>
      <c r="F139" s="19">
        <v>238</v>
      </c>
      <c r="G139" s="19">
        <v>129</v>
      </c>
      <c r="H139" s="19">
        <v>125</v>
      </c>
      <c r="I139" s="19">
        <v>67</v>
      </c>
      <c r="J139" s="19">
        <v>67</v>
      </c>
      <c r="K139" s="19">
        <v>55</v>
      </c>
      <c r="L139" s="19">
        <v>0</v>
      </c>
      <c r="M139" s="19">
        <v>2021</v>
      </c>
      <c r="N139" s="19">
        <f>VLOOKUP(E139, '2021D'!$A$2:$G$339, 2, FALSE)</f>
        <v>170</v>
      </c>
      <c r="O139" s="19">
        <f>VLOOKUP(E139, '2021D'!$A$2:$G$339, 3, FALSE)</f>
        <v>5198</v>
      </c>
      <c r="P139" s="19">
        <f>_2021[[#This Row],[最低排名]]-_2021[[#This Row],[同分人数]]+1</f>
        <v>5029</v>
      </c>
      <c r="Q139" s="19">
        <f>IF(O139&gt;=开始!$B$6, 1, 0)</f>
        <v>1</v>
      </c>
      <c r="R139" s="19">
        <f>_2021[[#This Row],[最低排名]]-开始!$B$6</f>
        <v>5198</v>
      </c>
    </row>
    <row r="140" spans="1:18">
      <c r="A140" s="19">
        <v>20401</v>
      </c>
      <c r="B140" s="19" t="s">
        <v>243</v>
      </c>
      <c r="C140" s="19" t="str">
        <f t="shared" si="4"/>
        <v>北京科大</v>
      </c>
      <c r="D140" s="19" t="str">
        <f t="shared" si="5"/>
        <v>01</v>
      </c>
      <c r="E140" s="19" t="s">
        <v>25</v>
      </c>
      <c r="F140" s="19">
        <v>219</v>
      </c>
      <c r="G140" s="19">
        <v>126</v>
      </c>
      <c r="H140" s="19">
        <v>129</v>
      </c>
      <c r="I140" s="19">
        <v>67</v>
      </c>
      <c r="J140" s="19">
        <v>64</v>
      </c>
      <c r="K140" s="19">
        <v>64</v>
      </c>
      <c r="L140" s="19">
        <v>0</v>
      </c>
      <c r="M140" s="19">
        <v>2021</v>
      </c>
      <c r="N140" s="19">
        <f>VLOOKUP(E140, '2021D'!$A$2:$G$339, 2, FALSE)</f>
        <v>183</v>
      </c>
      <c r="O140" s="19">
        <f>VLOOKUP(E140, '2021D'!$A$2:$G$339, 3, FALSE)</f>
        <v>6800</v>
      </c>
      <c r="P140" s="19">
        <f>_2021[[#This Row],[最低排名]]-_2021[[#This Row],[同分人数]]+1</f>
        <v>6618</v>
      </c>
      <c r="Q140" s="19">
        <f>IF(O140&gt;=开始!$B$6, 1, 0)</f>
        <v>1</v>
      </c>
      <c r="R140" s="19">
        <f>_2021[[#This Row],[最低排名]]-开始!$B$6</f>
        <v>6800</v>
      </c>
    </row>
    <row r="141" spans="1:18">
      <c r="A141" s="19">
        <v>20402</v>
      </c>
      <c r="B141" s="19" t="s">
        <v>245</v>
      </c>
      <c r="C141" s="19" t="str">
        <f t="shared" si="4"/>
        <v>北京科大</v>
      </c>
      <c r="D141" s="19" t="str">
        <f t="shared" si="5"/>
        <v>02</v>
      </c>
      <c r="E141" s="19" t="s">
        <v>25</v>
      </c>
      <c r="F141" s="19">
        <v>230</v>
      </c>
      <c r="G141" s="19">
        <v>117</v>
      </c>
      <c r="H141" s="19">
        <v>124</v>
      </c>
      <c r="I141" s="19">
        <v>67</v>
      </c>
      <c r="J141" s="19">
        <v>64</v>
      </c>
      <c r="K141" s="19">
        <v>58</v>
      </c>
      <c r="L141" s="19">
        <v>0</v>
      </c>
      <c r="M141" s="19">
        <v>2021</v>
      </c>
      <c r="N141" s="19">
        <f>VLOOKUP(E141, '2021D'!$A$2:$G$339, 2, FALSE)</f>
        <v>183</v>
      </c>
      <c r="O141" s="19">
        <f>VLOOKUP(E141, '2021D'!$A$2:$G$339, 3, FALSE)</f>
        <v>6800</v>
      </c>
      <c r="P141" s="19">
        <f>_2021[[#This Row],[最低排名]]-_2021[[#This Row],[同分人数]]+1</f>
        <v>6618</v>
      </c>
      <c r="Q141" s="19">
        <f>IF(O141&gt;=开始!$B$6, 1, 0)</f>
        <v>1</v>
      </c>
      <c r="R141" s="19">
        <f>_2021[[#This Row],[最低排名]]-开始!$B$6</f>
        <v>6800</v>
      </c>
    </row>
    <row r="142" spans="1:18">
      <c r="A142" s="19">
        <v>20501</v>
      </c>
      <c r="B142" s="19" t="s">
        <v>247</v>
      </c>
      <c r="C142" s="19" t="str">
        <f t="shared" si="4"/>
        <v>北京化工</v>
      </c>
      <c r="D142" s="19" t="str">
        <f t="shared" si="5"/>
        <v>01</v>
      </c>
      <c r="E142" s="19" t="s">
        <v>100</v>
      </c>
      <c r="F142" s="19">
        <v>215</v>
      </c>
      <c r="G142" s="19">
        <v>116</v>
      </c>
      <c r="H142" s="19">
        <v>112</v>
      </c>
      <c r="I142" s="19">
        <v>61</v>
      </c>
      <c r="J142" s="19">
        <v>61</v>
      </c>
      <c r="K142" s="19">
        <v>58</v>
      </c>
      <c r="L142" s="19">
        <v>0</v>
      </c>
      <c r="M142" s="19">
        <v>2021</v>
      </c>
      <c r="N142" s="19">
        <f>VLOOKUP(E142, '2021D'!$A$2:$G$339, 2, FALSE)</f>
        <v>233</v>
      </c>
      <c r="O142" s="19">
        <f>VLOOKUP(E142, '2021D'!$A$2:$G$339, 3, FALSE)</f>
        <v>14212</v>
      </c>
      <c r="P142" s="19">
        <f>_2021[[#This Row],[最低排名]]-_2021[[#This Row],[同分人数]]+1</f>
        <v>13980</v>
      </c>
      <c r="Q142" s="19">
        <f>IF(O142&gt;=开始!$B$6, 1, 0)</f>
        <v>1</v>
      </c>
      <c r="R142" s="19">
        <f>_2021[[#This Row],[最低排名]]-开始!$B$6</f>
        <v>14212</v>
      </c>
    </row>
    <row r="143" spans="1:18">
      <c r="A143" s="19">
        <v>20601</v>
      </c>
      <c r="B143" s="19" t="s">
        <v>249</v>
      </c>
      <c r="C143" s="19" t="str">
        <f t="shared" si="4"/>
        <v>北京邮电</v>
      </c>
      <c r="D143" s="19" t="str">
        <f t="shared" si="5"/>
        <v>01</v>
      </c>
      <c r="E143" s="19" t="s">
        <v>33</v>
      </c>
      <c r="F143" s="19">
        <v>243</v>
      </c>
      <c r="G143" s="19">
        <v>128</v>
      </c>
      <c r="H143" s="19">
        <v>128</v>
      </c>
      <c r="I143" s="19">
        <v>67</v>
      </c>
      <c r="J143" s="19">
        <v>61</v>
      </c>
      <c r="K143" s="19">
        <v>58</v>
      </c>
      <c r="L143" s="19">
        <v>0</v>
      </c>
      <c r="M143" s="19">
        <v>2021</v>
      </c>
      <c r="N143" s="19">
        <f>VLOOKUP(E143, '2021D'!$A$2:$G$339, 2, FALSE)</f>
        <v>140</v>
      </c>
      <c r="O143" s="19">
        <f>VLOOKUP(E143, '2021D'!$A$2:$G$339, 3, FALSE)</f>
        <v>4406</v>
      </c>
      <c r="P143" s="19">
        <f>_2021[[#This Row],[最低排名]]-_2021[[#This Row],[同分人数]]+1</f>
        <v>4267</v>
      </c>
      <c r="Q143" s="19">
        <f>IF(O143&gt;=开始!$B$6, 1, 0)</f>
        <v>1</v>
      </c>
      <c r="R143" s="19">
        <f>_2021[[#This Row],[最低排名]]-开始!$B$6</f>
        <v>4406</v>
      </c>
    </row>
    <row r="144" spans="1:18">
      <c r="A144" s="19">
        <v>20701</v>
      </c>
      <c r="B144" s="19" t="s">
        <v>252</v>
      </c>
      <c r="C144" s="19" t="str">
        <f t="shared" si="4"/>
        <v>中国农大</v>
      </c>
      <c r="D144" s="19" t="str">
        <f t="shared" si="5"/>
        <v>01</v>
      </c>
      <c r="E144" s="19" t="s">
        <v>14</v>
      </c>
      <c r="F144" s="19">
        <v>245</v>
      </c>
      <c r="G144" s="19">
        <v>129</v>
      </c>
      <c r="H144" s="19">
        <v>125</v>
      </c>
      <c r="I144" s="19">
        <v>61</v>
      </c>
      <c r="J144" s="19">
        <v>61</v>
      </c>
      <c r="K144" s="19">
        <v>61</v>
      </c>
      <c r="L144" s="19">
        <v>0</v>
      </c>
      <c r="M144" s="19">
        <v>2021</v>
      </c>
      <c r="N144" s="19">
        <f>VLOOKUP(E144, '2021D'!$A$2:$G$339, 2, FALSE)</f>
        <v>148</v>
      </c>
      <c r="O144" s="19">
        <f>VLOOKUP(E144, '2021D'!$A$2:$G$339, 3, FALSE)</f>
        <v>5028</v>
      </c>
      <c r="P144" s="19">
        <f>_2021[[#This Row],[最低排名]]-_2021[[#This Row],[同分人数]]+1</f>
        <v>4881</v>
      </c>
      <c r="Q144" s="19">
        <f>IF(O144&gt;=开始!$B$6, 1, 0)</f>
        <v>1</v>
      </c>
      <c r="R144" s="19">
        <f>_2021[[#This Row],[最低排名]]-开始!$B$6</f>
        <v>5028</v>
      </c>
    </row>
    <row r="145" spans="1:18">
      <c r="A145" s="19">
        <v>20702</v>
      </c>
      <c r="B145" s="19" t="s">
        <v>253</v>
      </c>
      <c r="C145" s="19" t="str">
        <f t="shared" si="4"/>
        <v>中国农大</v>
      </c>
      <c r="D145" s="19" t="str">
        <f t="shared" si="5"/>
        <v>02</v>
      </c>
      <c r="E145" s="19" t="s">
        <v>1020</v>
      </c>
      <c r="F145" s="19">
        <v>232</v>
      </c>
      <c r="G145" s="19">
        <v>121</v>
      </c>
      <c r="H145" s="19">
        <v>121</v>
      </c>
      <c r="I145" s="19">
        <v>70</v>
      </c>
      <c r="J145" s="19">
        <v>67</v>
      </c>
      <c r="K145" s="19">
        <v>61</v>
      </c>
      <c r="L145" s="19">
        <v>0</v>
      </c>
      <c r="M145" s="19">
        <v>2021</v>
      </c>
      <c r="N145" s="19">
        <f>VLOOKUP(E145, '2021D'!$A$2:$G$339, 2, FALSE)</f>
        <v>158</v>
      </c>
      <c r="O145" s="19">
        <f>VLOOKUP(E145, '2021D'!$A$2:$G$339, 3, FALSE)</f>
        <v>5356</v>
      </c>
      <c r="P145" s="19">
        <f>_2021[[#This Row],[最低排名]]-_2021[[#This Row],[同分人数]]+1</f>
        <v>5199</v>
      </c>
      <c r="Q145" s="19">
        <f>IF(O145&gt;=开始!$B$6, 1, 0)</f>
        <v>1</v>
      </c>
      <c r="R145" s="19">
        <f>_2021[[#This Row],[最低排名]]-开始!$B$6</f>
        <v>5356</v>
      </c>
    </row>
    <row r="146" spans="1:18">
      <c r="A146" s="19">
        <v>20703</v>
      </c>
      <c r="B146" s="19" t="s">
        <v>1623</v>
      </c>
      <c r="C146" s="19" t="str">
        <f t="shared" si="4"/>
        <v>中国农大</v>
      </c>
      <c r="D146" s="19" t="str">
        <f t="shared" si="5"/>
        <v>03</v>
      </c>
      <c r="E146" s="19" t="s">
        <v>16</v>
      </c>
      <c r="F146" s="19">
        <v>226</v>
      </c>
      <c r="G146" s="19">
        <v>120</v>
      </c>
      <c r="H146" s="19">
        <v>130</v>
      </c>
      <c r="I146" s="19">
        <v>70</v>
      </c>
      <c r="J146" s="19">
        <v>64</v>
      </c>
      <c r="K146" s="19">
        <v>64</v>
      </c>
      <c r="L146" s="19">
        <v>0</v>
      </c>
      <c r="M146" s="19">
        <v>2021</v>
      </c>
      <c r="N146" s="19">
        <f>VLOOKUP(E146, '2021D'!$A$2:$G$339, 2, FALSE)</f>
        <v>154</v>
      </c>
      <c r="O146" s="19">
        <f>VLOOKUP(E146, '2021D'!$A$2:$G$339, 3, FALSE)</f>
        <v>4880</v>
      </c>
      <c r="P146" s="19">
        <f>_2021[[#This Row],[最低排名]]-_2021[[#This Row],[同分人数]]+1</f>
        <v>4727</v>
      </c>
      <c r="Q146" s="19">
        <f>IF(O146&gt;=开始!$B$6, 1, 0)</f>
        <v>1</v>
      </c>
      <c r="R146" s="19">
        <f>_2021[[#This Row],[最低排名]]-开始!$B$6</f>
        <v>4880</v>
      </c>
    </row>
    <row r="147" spans="1:18">
      <c r="A147" s="19">
        <v>20801</v>
      </c>
      <c r="B147" s="19" t="s">
        <v>255</v>
      </c>
      <c r="C147" s="19" t="str">
        <f t="shared" si="4"/>
        <v>北京林大</v>
      </c>
      <c r="D147" s="19" t="str">
        <f t="shared" si="5"/>
        <v>01</v>
      </c>
      <c r="E147" s="19" t="s">
        <v>37</v>
      </c>
      <c r="F147" s="19">
        <v>214</v>
      </c>
      <c r="G147" s="19">
        <v>110</v>
      </c>
      <c r="H147" s="19">
        <v>126</v>
      </c>
      <c r="I147" s="19">
        <v>64</v>
      </c>
      <c r="J147" s="19">
        <v>61</v>
      </c>
      <c r="K147" s="19">
        <v>58</v>
      </c>
      <c r="L147" s="19">
        <v>0</v>
      </c>
      <c r="M147" s="19">
        <v>2021</v>
      </c>
      <c r="N147" s="19">
        <f>VLOOKUP(E147, '2021D'!$A$2:$G$339, 2, FALSE)</f>
        <v>202</v>
      </c>
      <c r="O147" s="19">
        <f>VLOOKUP(E147, '2021D'!$A$2:$G$339, 3, FALSE)</f>
        <v>10776</v>
      </c>
      <c r="P147" s="19">
        <f>_2021[[#This Row],[最低排名]]-_2021[[#This Row],[同分人数]]+1</f>
        <v>10575</v>
      </c>
      <c r="Q147" s="19">
        <f>IF(O147&gt;=开始!$B$6, 1, 0)</f>
        <v>1</v>
      </c>
      <c r="R147" s="19">
        <f>_2021[[#This Row],[最低排名]]-开始!$B$6</f>
        <v>10776</v>
      </c>
    </row>
    <row r="148" spans="1:18">
      <c r="A148" s="19">
        <v>20802</v>
      </c>
      <c r="B148" s="19" t="s">
        <v>257</v>
      </c>
      <c r="C148" s="19" t="str">
        <f t="shared" si="4"/>
        <v>北京林大</v>
      </c>
      <c r="D148" s="19" t="str">
        <f t="shared" si="5"/>
        <v>02</v>
      </c>
      <c r="E148" s="19" t="s">
        <v>62</v>
      </c>
      <c r="F148" s="19">
        <v>216</v>
      </c>
      <c r="G148" s="19">
        <v>116</v>
      </c>
      <c r="H148" s="19">
        <v>119</v>
      </c>
      <c r="I148" s="19">
        <v>70</v>
      </c>
      <c r="J148" s="19">
        <v>61</v>
      </c>
      <c r="K148" s="19">
        <v>61</v>
      </c>
      <c r="L148" s="19">
        <v>0</v>
      </c>
      <c r="M148" s="19">
        <v>2021</v>
      </c>
      <c r="N148" s="19">
        <f>VLOOKUP(E148, '2021D'!$A$2:$G$339, 2, FALSE)</f>
        <v>196</v>
      </c>
      <c r="O148" s="19">
        <f>VLOOKUP(E148, '2021D'!$A$2:$G$339, 3, FALSE)</f>
        <v>9895</v>
      </c>
      <c r="P148" s="19">
        <f>_2021[[#This Row],[最低排名]]-_2021[[#This Row],[同分人数]]+1</f>
        <v>9700</v>
      </c>
      <c r="Q148" s="19">
        <f>IF(O148&gt;=开始!$B$6, 1, 0)</f>
        <v>1</v>
      </c>
      <c r="R148" s="19">
        <f>_2021[[#This Row],[最低排名]]-开始!$B$6</f>
        <v>9895</v>
      </c>
    </row>
    <row r="149" spans="1:18">
      <c r="A149" s="19">
        <v>20803</v>
      </c>
      <c r="B149" s="19" t="s">
        <v>258</v>
      </c>
      <c r="C149" s="19" t="str">
        <f t="shared" si="4"/>
        <v>北京林大</v>
      </c>
      <c r="D149" s="19" t="str">
        <f t="shared" si="5"/>
        <v>03</v>
      </c>
      <c r="E149" s="19" t="s">
        <v>246</v>
      </c>
      <c r="F149" s="19">
        <v>240</v>
      </c>
      <c r="G149" s="19">
        <v>126</v>
      </c>
      <c r="H149" s="19">
        <v>132</v>
      </c>
      <c r="I149" s="19">
        <v>67</v>
      </c>
      <c r="J149" s="19">
        <v>61</v>
      </c>
      <c r="K149" s="19">
        <v>52</v>
      </c>
      <c r="L149" s="19">
        <v>0</v>
      </c>
      <c r="M149" s="19">
        <v>2021</v>
      </c>
      <c r="N149" s="19">
        <f>VLOOKUP(E149, '2021D'!$A$2:$G$339, 2, FALSE)</f>
        <v>170</v>
      </c>
      <c r="O149" s="19">
        <f>VLOOKUP(E149, '2021D'!$A$2:$G$339, 3, FALSE)</f>
        <v>5198</v>
      </c>
      <c r="P149" s="19">
        <f>_2021[[#This Row],[最低排名]]-_2021[[#This Row],[同分人数]]+1</f>
        <v>5029</v>
      </c>
      <c r="Q149" s="19">
        <f>IF(O149&gt;=开始!$B$6, 1, 0)</f>
        <v>1</v>
      </c>
      <c r="R149" s="19">
        <f>_2021[[#This Row],[最低排名]]-开始!$B$6</f>
        <v>5198</v>
      </c>
    </row>
    <row r="150" spans="1:18">
      <c r="A150" s="19">
        <v>20804</v>
      </c>
      <c r="B150" s="19" t="s">
        <v>259</v>
      </c>
      <c r="C150" s="19" t="str">
        <f t="shared" si="4"/>
        <v>北京林大</v>
      </c>
      <c r="D150" s="19" t="str">
        <f t="shared" si="5"/>
        <v>04</v>
      </c>
      <c r="E150" s="19" t="s">
        <v>136</v>
      </c>
      <c r="F150" s="19">
        <v>231</v>
      </c>
      <c r="G150" s="19">
        <v>127</v>
      </c>
      <c r="H150" s="19">
        <v>121</v>
      </c>
      <c r="I150" s="19">
        <v>58</v>
      </c>
      <c r="J150" s="19">
        <v>52</v>
      </c>
      <c r="K150" s="19">
        <v>49</v>
      </c>
      <c r="L150" s="19">
        <v>0</v>
      </c>
      <c r="M150" s="19">
        <v>2021</v>
      </c>
      <c r="N150" s="19">
        <f>VLOOKUP(E150, '2021D'!$A$2:$G$339, 2, FALSE)</f>
        <v>224</v>
      </c>
      <c r="O150" s="19">
        <f>VLOOKUP(E150, '2021D'!$A$2:$G$339, 3, FALSE)</f>
        <v>13304</v>
      </c>
      <c r="P150" s="19">
        <f>_2021[[#This Row],[最低排名]]-_2021[[#This Row],[同分人数]]+1</f>
        <v>13081</v>
      </c>
      <c r="Q150" s="19">
        <f>IF(O150&gt;=开始!$B$6, 1, 0)</f>
        <v>1</v>
      </c>
      <c r="R150" s="19">
        <f>_2021[[#This Row],[最低排名]]-开始!$B$6</f>
        <v>13304</v>
      </c>
    </row>
    <row r="151" spans="1:18">
      <c r="A151" s="19">
        <v>20805</v>
      </c>
      <c r="B151" s="19" t="s">
        <v>261</v>
      </c>
      <c r="C151" s="19" t="str">
        <f t="shared" si="4"/>
        <v>北京林大</v>
      </c>
      <c r="D151" s="19" t="str">
        <f t="shared" si="5"/>
        <v>05</v>
      </c>
      <c r="E151" s="19" t="s">
        <v>72</v>
      </c>
      <c r="F151" s="19">
        <v>228</v>
      </c>
      <c r="G151" s="19">
        <v>119</v>
      </c>
      <c r="H151" s="19">
        <v>114</v>
      </c>
      <c r="I151" s="19">
        <v>70</v>
      </c>
      <c r="J151" s="19">
        <v>58</v>
      </c>
      <c r="K151" s="19">
        <v>52</v>
      </c>
      <c r="L151" s="19">
        <v>0</v>
      </c>
      <c r="M151" s="19">
        <v>2021</v>
      </c>
      <c r="N151" s="19">
        <f>VLOOKUP(E151, '2021D'!$A$2:$G$339, 2, FALSE)</f>
        <v>212</v>
      </c>
      <c r="O151" s="19">
        <f>VLOOKUP(E151, '2021D'!$A$2:$G$339, 3, FALSE)</f>
        <v>10988</v>
      </c>
      <c r="P151" s="19">
        <f>_2021[[#This Row],[最低排名]]-_2021[[#This Row],[同分人数]]+1</f>
        <v>10777</v>
      </c>
      <c r="Q151" s="19">
        <f>IF(O151&gt;=开始!$B$6, 1, 0)</f>
        <v>1</v>
      </c>
      <c r="R151" s="19">
        <f>_2021[[#This Row],[最低排名]]-开始!$B$6</f>
        <v>10988</v>
      </c>
    </row>
    <row r="152" spans="1:18">
      <c r="A152" s="19">
        <v>20901</v>
      </c>
      <c r="B152" s="19" t="s">
        <v>262</v>
      </c>
      <c r="C152" s="19" t="str">
        <f t="shared" si="4"/>
        <v>北京中医</v>
      </c>
      <c r="D152" s="19" t="str">
        <f t="shared" si="5"/>
        <v>01</v>
      </c>
      <c r="E152" s="19" t="s">
        <v>1020</v>
      </c>
      <c r="F152" s="19">
        <v>231</v>
      </c>
      <c r="G152" s="19">
        <v>118</v>
      </c>
      <c r="H152" s="19">
        <v>125</v>
      </c>
      <c r="I152" s="19">
        <v>67</v>
      </c>
      <c r="J152" s="19">
        <v>64</v>
      </c>
      <c r="K152" s="19">
        <v>64</v>
      </c>
      <c r="L152" s="19">
        <v>0</v>
      </c>
      <c r="M152" s="19">
        <v>2021</v>
      </c>
      <c r="N152" s="19">
        <f>VLOOKUP(E152, '2021D'!$A$2:$G$339, 2, FALSE)</f>
        <v>158</v>
      </c>
      <c r="O152" s="19">
        <f>VLOOKUP(E152, '2021D'!$A$2:$G$339, 3, FALSE)</f>
        <v>5356</v>
      </c>
      <c r="P152" s="19">
        <f>_2021[[#This Row],[最低排名]]-_2021[[#This Row],[同分人数]]+1</f>
        <v>5199</v>
      </c>
      <c r="Q152" s="19">
        <f>IF(O152&gt;=开始!$B$6, 1, 0)</f>
        <v>1</v>
      </c>
      <c r="R152" s="19">
        <f>_2021[[#This Row],[最低排名]]-开始!$B$6</f>
        <v>5356</v>
      </c>
    </row>
    <row r="153" spans="1:18">
      <c r="A153" s="19">
        <v>21001</v>
      </c>
      <c r="B153" s="19" t="s">
        <v>263</v>
      </c>
      <c r="C153" s="19" t="str">
        <f t="shared" si="4"/>
        <v>北师大</v>
      </c>
      <c r="D153" s="19" t="str">
        <f t="shared" si="5"/>
        <v>01</v>
      </c>
      <c r="E153" s="19" t="s">
        <v>35</v>
      </c>
      <c r="F153" s="19">
        <v>241</v>
      </c>
      <c r="G153" s="19">
        <v>122</v>
      </c>
      <c r="H153" s="19">
        <v>129</v>
      </c>
      <c r="I153" s="19">
        <v>67</v>
      </c>
      <c r="J153" s="19">
        <v>64</v>
      </c>
      <c r="K153" s="19">
        <v>61</v>
      </c>
      <c r="L153" s="19">
        <v>0</v>
      </c>
      <c r="M153" s="19">
        <v>2021</v>
      </c>
      <c r="N153" s="19">
        <f>VLOOKUP(E153, '2021D'!$A$2:$G$339, 2, FALSE)</f>
        <v>149</v>
      </c>
      <c r="O153" s="19">
        <f>VLOOKUP(E153, '2021D'!$A$2:$G$339, 3, FALSE)</f>
        <v>3653</v>
      </c>
      <c r="P153" s="19">
        <f>_2021[[#This Row],[最低排名]]-_2021[[#This Row],[同分人数]]+1</f>
        <v>3505</v>
      </c>
      <c r="Q153" s="19">
        <f>IF(O153&gt;=开始!$B$6, 1, 0)</f>
        <v>1</v>
      </c>
      <c r="R153" s="19">
        <f>_2021[[#This Row],[最低排名]]-开始!$B$6</f>
        <v>3653</v>
      </c>
    </row>
    <row r="154" spans="1:18">
      <c r="A154" s="19">
        <v>21101</v>
      </c>
      <c r="B154" s="19" t="s">
        <v>264</v>
      </c>
      <c r="C154" s="19" t="str">
        <f t="shared" si="4"/>
        <v>北外大</v>
      </c>
      <c r="D154" s="19" t="str">
        <f t="shared" si="5"/>
        <v>01</v>
      </c>
      <c r="E154" s="19" t="s">
        <v>16</v>
      </c>
      <c r="F154" s="19">
        <v>229</v>
      </c>
      <c r="G154" s="19">
        <v>124</v>
      </c>
      <c r="H154" s="19">
        <v>127</v>
      </c>
      <c r="I154" s="19">
        <v>67</v>
      </c>
      <c r="J154" s="19">
        <v>67</v>
      </c>
      <c r="K154" s="19">
        <v>64</v>
      </c>
      <c r="L154" s="19">
        <v>0</v>
      </c>
      <c r="M154" s="19">
        <v>2021</v>
      </c>
      <c r="N154" s="19">
        <f>VLOOKUP(E154, '2021D'!$A$2:$G$339, 2, FALSE)</f>
        <v>154</v>
      </c>
      <c r="O154" s="19">
        <f>VLOOKUP(E154, '2021D'!$A$2:$G$339, 3, FALSE)</f>
        <v>4880</v>
      </c>
      <c r="P154" s="19">
        <f>_2021[[#This Row],[最低排名]]-_2021[[#This Row],[同分人数]]+1</f>
        <v>4727</v>
      </c>
      <c r="Q154" s="19">
        <f>IF(O154&gt;=开始!$B$6, 1, 0)</f>
        <v>1</v>
      </c>
      <c r="R154" s="19">
        <f>_2021[[#This Row],[最低排名]]-开始!$B$6</f>
        <v>4880</v>
      </c>
    </row>
    <row r="155" spans="1:18">
      <c r="A155" s="19">
        <v>21201</v>
      </c>
      <c r="B155" s="19" t="s">
        <v>266</v>
      </c>
      <c r="C155" s="19" t="str">
        <f t="shared" si="4"/>
        <v>中国传媒</v>
      </c>
      <c r="D155" s="19" t="str">
        <f t="shared" si="5"/>
        <v>01</v>
      </c>
      <c r="E155" s="19" t="s">
        <v>260</v>
      </c>
      <c r="F155" s="19">
        <v>230</v>
      </c>
      <c r="G155" s="19">
        <v>115</v>
      </c>
      <c r="H155" s="19">
        <v>125</v>
      </c>
      <c r="I155" s="19">
        <v>70</v>
      </c>
      <c r="J155" s="19">
        <v>67</v>
      </c>
      <c r="K155" s="19">
        <v>64</v>
      </c>
      <c r="L155" s="19">
        <v>0</v>
      </c>
      <c r="M155" s="19">
        <v>2021</v>
      </c>
      <c r="N155" s="19">
        <f>VLOOKUP(E155, '2021D'!$A$2:$G$339, 2, FALSE)</f>
        <v>150</v>
      </c>
      <c r="O155" s="19">
        <f>VLOOKUP(E155, '2021D'!$A$2:$G$339, 3, FALSE)</f>
        <v>4556</v>
      </c>
      <c r="P155" s="19">
        <f>_2021[[#This Row],[最低排名]]-_2021[[#This Row],[同分人数]]+1</f>
        <v>4407</v>
      </c>
      <c r="Q155" s="19">
        <f>IF(O155&gt;=开始!$B$6, 1, 0)</f>
        <v>1</v>
      </c>
      <c r="R155" s="19">
        <f>_2021[[#This Row],[最低排名]]-开始!$B$6</f>
        <v>4556</v>
      </c>
    </row>
    <row r="156" spans="1:18">
      <c r="A156" s="19">
        <v>21202</v>
      </c>
      <c r="B156" s="19" t="s">
        <v>267</v>
      </c>
      <c r="C156" s="19" t="str">
        <f t="shared" si="4"/>
        <v>中国传媒</v>
      </c>
      <c r="D156" s="19" t="str">
        <f t="shared" si="5"/>
        <v>02</v>
      </c>
      <c r="E156" s="19" t="s">
        <v>628</v>
      </c>
      <c r="F156" s="19">
        <v>229</v>
      </c>
      <c r="G156" s="19">
        <v>123</v>
      </c>
      <c r="H156" s="19">
        <v>129</v>
      </c>
      <c r="I156" s="19">
        <v>67</v>
      </c>
      <c r="J156" s="19">
        <v>64</v>
      </c>
      <c r="K156" s="19">
        <v>58</v>
      </c>
      <c r="L156" s="19">
        <v>0</v>
      </c>
      <c r="M156" s="19">
        <v>2021</v>
      </c>
      <c r="N156" s="19">
        <f>VLOOKUP(E156, '2021D'!$A$2:$G$339, 2, FALSE)</f>
        <v>181</v>
      </c>
      <c r="O156" s="19">
        <f>VLOOKUP(E156, '2021D'!$A$2:$G$339, 3, FALSE)</f>
        <v>6081</v>
      </c>
      <c r="P156" s="19">
        <f>_2021[[#This Row],[最低排名]]-_2021[[#This Row],[同分人数]]+1</f>
        <v>5901</v>
      </c>
      <c r="Q156" s="19">
        <f>IF(O156&gt;=开始!$B$6, 1, 0)</f>
        <v>1</v>
      </c>
      <c r="R156" s="19">
        <f>_2021[[#This Row],[最低排名]]-开始!$B$6</f>
        <v>6081</v>
      </c>
    </row>
    <row r="157" spans="1:18">
      <c r="A157" s="19">
        <v>21203</v>
      </c>
      <c r="B157" s="19" t="s">
        <v>268</v>
      </c>
      <c r="C157" s="19" t="str">
        <f t="shared" si="4"/>
        <v>中国传媒</v>
      </c>
      <c r="D157" s="19" t="str">
        <f t="shared" si="5"/>
        <v>03</v>
      </c>
      <c r="E157" s="19" t="s">
        <v>16</v>
      </c>
      <c r="F157" s="19">
        <v>224</v>
      </c>
      <c r="G157" s="19">
        <v>115</v>
      </c>
      <c r="H157" s="19">
        <v>138</v>
      </c>
      <c r="I157" s="19">
        <v>67</v>
      </c>
      <c r="J157" s="19">
        <v>67</v>
      </c>
      <c r="K157" s="19">
        <v>58</v>
      </c>
      <c r="L157" s="19">
        <v>0</v>
      </c>
      <c r="M157" s="19">
        <v>2021</v>
      </c>
      <c r="N157" s="19">
        <f>VLOOKUP(E157, '2021D'!$A$2:$G$339, 2, FALSE)</f>
        <v>154</v>
      </c>
      <c r="O157" s="19">
        <f>VLOOKUP(E157, '2021D'!$A$2:$G$339, 3, FALSE)</f>
        <v>4880</v>
      </c>
      <c r="P157" s="19">
        <f>_2021[[#This Row],[最低排名]]-_2021[[#This Row],[同分人数]]+1</f>
        <v>4727</v>
      </c>
      <c r="Q157" s="19">
        <f>IF(O157&gt;=开始!$B$6, 1, 0)</f>
        <v>1</v>
      </c>
      <c r="R157" s="19">
        <f>_2021[[#This Row],[最低排名]]-开始!$B$6</f>
        <v>4880</v>
      </c>
    </row>
    <row r="158" spans="1:18">
      <c r="A158" s="19">
        <v>21301</v>
      </c>
      <c r="B158" s="19" t="s">
        <v>270</v>
      </c>
      <c r="C158" s="19" t="str">
        <f t="shared" si="4"/>
        <v>中央财大</v>
      </c>
      <c r="D158" s="19" t="str">
        <f t="shared" si="5"/>
        <v>01</v>
      </c>
      <c r="E158" s="19" t="s">
        <v>260</v>
      </c>
      <c r="F158" s="19">
        <v>223</v>
      </c>
      <c r="G158" s="19">
        <v>115</v>
      </c>
      <c r="H158" s="19">
        <v>132</v>
      </c>
      <c r="I158" s="19">
        <v>70</v>
      </c>
      <c r="J158" s="19">
        <v>70</v>
      </c>
      <c r="K158" s="19">
        <v>61</v>
      </c>
      <c r="L158" s="19">
        <v>0</v>
      </c>
      <c r="M158" s="19">
        <v>2021</v>
      </c>
      <c r="N158" s="19">
        <f>VLOOKUP(E158, '2021D'!$A$2:$G$339, 2, FALSE)</f>
        <v>150</v>
      </c>
      <c r="O158" s="19">
        <f>VLOOKUP(E158, '2021D'!$A$2:$G$339, 3, FALSE)</f>
        <v>4556</v>
      </c>
      <c r="P158" s="19">
        <f>_2021[[#This Row],[最低排名]]-_2021[[#This Row],[同分人数]]+1</f>
        <v>4407</v>
      </c>
      <c r="Q158" s="19">
        <f>IF(O158&gt;=开始!$B$6, 1, 0)</f>
        <v>1</v>
      </c>
      <c r="R158" s="19">
        <f>_2021[[#This Row],[最低排名]]-开始!$B$6</f>
        <v>4556</v>
      </c>
    </row>
    <row r="159" spans="1:18">
      <c r="A159" s="19">
        <v>21302</v>
      </c>
      <c r="B159" s="19" t="s">
        <v>271</v>
      </c>
      <c r="C159" s="19" t="str">
        <f t="shared" si="4"/>
        <v>中央财大</v>
      </c>
      <c r="D159" s="19" t="str">
        <f t="shared" si="5"/>
        <v>02</v>
      </c>
      <c r="E159" s="19" t="s">
        <v>111</v>
      </c>
      <c r="F159" s="19">
        <v>240</v>
      </c>
      <c r="G159" s="19">
        <v>122</v>
      </c>
      <c r="H159" s="19">
        <v>135</v>
      </c>
      <c r="I159" s="19">
        <v>70</v>
      </c>
      <c r="J159" s="19">
        <v>58</v>
      </c>
      <c r="K159" s="19">
        <v>58</v>
      </c>
      <c r="L159" s="19">
        <v>0</v>
      </c>
      <c r="M159" s="19">
        <v>2021</v>
      </c>
      <c r="N159" s="19">
        <f>VLOOKUP(E159, '2021D'!$A$2:$G$339, 2, FALSE)</f>
        <v>141</v>
      </c>
      <c r="O159" s="19">
        <f>VLOOKUP(E159, '2021D'!$A$2:$G$339, 3, FALSE)</f>
        <v>3794</v>
      </c>
      <c r="P159" s="19">
        <f>_2021[[#This Row],[最低排名]]-_2021[[#This Row],[同分人数]]+1</f>
        <v>3654</v>
      </c>
      <c r="Q159" s="19">
        <f>IF(O159&gt;=开始!$B$6, 1, 0)</f>
        <v>1</v>
      </c>
      <c r="R159" s="19">
        <f>_2021[[#This Row],[最低排名]]-开始!$B$6</f>
        <v>3794</v>
      </c>
    </row>
    <row r="160" spans="1:18">
      <c r="A160" s="19">
        <v>21401</v>
      </c>
      <c r="B160" s="19" t="s">
        <v>272</v>
      </c>
      <c r="C160" s="19" t="str">
        <f t="shared" si="4"/>
        <v>外经贸大</v>
      </c>
      <c r="D160" s="19" t="str">
        <f t="shared" si="5"/>
        <v>01</v>
      </c>
      <c r="E160" s="19" t="s">
        <v>265</v>
      </c>
      <c r="F160" s="19">
        <v>230</v>
      </c>
      <c r="G160" s="19">
        <v>122</v>
      </c>
      <c r="H160" s="19">
        <v>127</v>
      </c>
      <c r="I160" s="19">
        <v>70</v>
      </c>
      <c r="J160" s="19">
        <v>67</v>
      </c>
      <c r="K160" s="19">
        <v>64</v>
      </c>
      <c r="L160" s="19">
        <v>0</v>
      </c>
      <c r="M160" s="19">
        <v>2021</v>
      </c>
      <c r="N160" s="19">
        <f>VLOOKUP(E160, '2021D'!$A$2:$G$339, 2, FALSE)</f>
        <v>172</v>
      </c>
      <c r="O160" s="19">
        <f>VLOOKUP(E160, '2021D'!$A$2:$G$339, 3, FALSE)</f>
        <v>4266</v>
      </c>
      <c r="P160" s="19">
        <f>_2021[[#This Row],[最低排名]]-_2021[[#This Row],[同分人数]]+1</f>
        <v>4095</v>
      </c>
      <c r="Q160" s="19">
        <f>IF(O160&gt;=开始!$B$6, 1, 0)</f>
        <v>1</v>
      </c>
      <c r="R160" s="19">
        <f>_2021[[#This Row],[最低排名]]-开始!$B$6</f>
        <v>4266</v>
      </c>
    </row>
    <row r="161" spans="1:18">
      <c r="A161" s="19">
        <v>21402</v>
      </c>
      <c r="B161" s="19" t="s">
        <v>274</v>
      </c>
      <c r="C161" s="19" t="str">
        <f t="shared" si="4"/>
        <v>外经贸大</v>
      </c>
      <c r="D161" s="19" t="str">
        <f t="shared" si="5"/>
        <v>02</v>
      </c>
      <c r="E161" s="19" t="s">
        <v>33</v>
      </c>
      <c r="F161" s="19">
        <v>233</v>
      </c>
      <c r="G161" s="19">
        <v>120</v>
      </c>
      <c r="H161" s="19">
        <v>129</v>
      </c>
      <c r="I161" s="19">
        <v>67</v>
      </c>
      <c r="J161" s="19">
        <v>67</v>
      </c>
      <c r="K161" s="19">
        <v>61</v>
      </c>
      <c r="L161" s="19">
        <v>0</v>
      </c>
      <c r="M161" s="19">
        <v>2021</v>
      </c>
      <c r="N161" s="19">
        <f>VLOOKUP(E161, '2021D'!$A$2:$G$339, 2, FALSE)</f>
        <v>140</v>
      </c>
      <c r="O161" s="19">
        <f>VLOOKUP(E161, '2021D'!$A$2:$G$339, 3, FALSE)</f>
        <v>4406</v>
      </c>
      <c r="P161" s="19">
        <f>_2021[[#This Row],[最低排名]]-_2021[[#This Row],[同分人数]]+1</f>
        <v>4267</v>
      </c>
      <c r="Q161" s="19">
        <f>IF(O161&gt;=开始!$B$6, 1, 0)</f>
        <v>1</v>
      </c>
      <c r="R161" s="19">
        <f>_2021[[#This Row],[最低排名]]-开始!$B$6</f>
        <v>4406</v>
      </c>
    </row>
    <row r="162" spans="1:18">
      <c r="A162" s="19">
        <v>21501</v>
      </c>
      <c r="B162" s="19" t="s">
        <v>275</v>
      </c>
      <c r="C162" s="19" t="str">
        <f t="shared" si="4"/>
        <v>中国政法</v>
      </c>
      <c r="D162" s="19" t="str">
        <f t="shared" si="5"/>
        <v>01</v>
      </c>
      <c r="E162" s="19" t="s">
        <v>35</v>
      </c>
      <c r="F162" s="19">
        <v>239</v>
      </c>
      <c r="G162" s="19">
        <v>121</v>
      </c>
      <c r="H162" s="19">
        <v>128</v>
      </c>
      <c r="I162" s="19">
        <v>70</v>
      </c>
      <c r="J162" s="19">
        <v>67</v>
      </c>
      <c r="K162" s="19">
        <v>58</v>
      </c>
      <c r="L162" s="19">
        <v>0</v>
      </c>
      <c r="M162" s="19">
        <v>2021</v>
      </c>
      <c r="N162" s="19">
        <f>VLOOKUP(E162, '2021D'!$A$2:$G$339, 2, FALSE)</f>
        <v>149</v>
      </c>
      <c r="O162" s="19">
        <f>VLOOKUP(E162, '2021D'!$A$2:$G$339, 3, FALSE)</f>
        <v>3653</v>
      </c>
      <c r="P162" s="19">
        <f>_2021[[#This Row],[最低排名]]-_2021[[#This Row],[同分人数]]+1</f>
        <v>3505</v>
      </c>
      <c r="Q162" s="19">
        <f>IF(O162&gt;=开始!$B$6, 1, 0)</f>
        <v>1</v>
      </c>
      <c r="R162" s="19">
        <f>_2021[[#This Row],[最低排名]]-开始!$B$6</f>
        <v>3653</v>
      </c>
    </row>
    <row r="163" spans="1:18">
      <c r="A163" s="19">
        <v>21601</v>
      </c>
      <c r="B163" s="19" t="s">
        <v>276</v>
      </c>
      <c r="C163" s="19" t="str">
        <f t="shared" si="4"/>
        <v>华电北京</v>
      </c>
      <c r="D163" s="19" t="str">
        <f t="shared" si="5"/>
        <v>01</v>
      </c>
      <c r="E163" s="19" t="s">
        <v>134</v>
      </c>
      <c r="F163" s="19">
        <v>220</v>
      </c>
      <c r="G163" s="19">
        <v>111</v>
      </c>
      <c r="H163" s="19">
        <v>122</v>
      </c>
      <c r="I163" s="19">
        <v>64</v>
      </c>
      <c r="J163" s="19">
        <v>61</v>
      </c>
      <c r="K163" s="19">
        <v>61</v>
      </c>
      <c r="L163" s="19">
        <v>0</v>
      </c>
      <c r="M163" s="19">
        <v>2021</v>
      </c>
      <c r="N163" s="19">
        <f>VLOOKUP(E163, '2021D'!$A$2:$G$339, 2, FALSE)</f>
        <v>203</v>
      </c>
      <c r="O163" s="19">
        <f>VLOOKUP(E163, '2021D'!$A$2:$G$339, 3, FALSE)</f>
        <v>9699</v>
      </c>
      <c r="P163" s="19">
        <f>_2021[[#This Row],[最低排名]]-_2021[[#This Row],[同分人数]]+1</f>
        <v>9497</v>
      </c>
      <c r="Q163" s="19">
        <f>IF(O163&gt;=开始!$B$6, 1, 0)</f>
        <v>1</v>
      </c>
      <c r="R163" s="19">
        <f>_2021[[#This Row],[最低排名]]-开始!$B$6</f>
        <v>9699</v>
      </c>
    </row>
    <row r="164" spans="1:18">
      <c r="A164" s="19">
        <v>21602</v>
      </c>
      <c r="B164" s="19" t="s">
        <v>277</v>
      </c>
      <c r="C164" s="19" t="str">
        <f t="shared" si="4"/>
        <v>华电北京</v>
      </c>
      <c r="D164" s="19" t="str">
        <f t="shared" si="5"/>
        <v>02</v>
      </c>
      <c r="E164" s="19" t="s">
        <v>424</v>
      </c>
      <c r="F164" s="19">
        <v>210</v>
      </c>
      <c r="G164" s="19">
        <v>112</v>
      </c>
      <c r="H164" s="19">
        <v>128</v>
      </c>
      <c r="I164" s="19">
        <v>67</v>
      </c>
      <c r="J164" s="19">
        <v>61</v>
      </c>
      <c r="K164" s="19">
        <v>58</v>
      </c>
      <c r="L164" s="19">
        <v>0</v>
      </c>
      <c r="M164" s="19">
        <v>2021</v>
      </c>
      <c r="N164" s="19">
        <f>VLOOKUP(E164, '2021D'!$A$2:$G$339, 2, FALSE)</f>
        <v>232</v>
      </c>
      <c r="O164" s="19">
        <f>VLOOKUP(E164, '2021D'!$A$2:$G$339, 3, FALSE)</f>
        <v>10574</v>
      </c>
      <c r="P164" s="19">
        <f>_2021[[#This Row],[最低排名]]-_2021[[#This Row],[同分人数]]+1</f>
        <v>10343</v>
      </c>
      <c r="Q164" s="19">
        <f>IF(O164&gt;=开始!$B$6, 1, 0)</f>
        <v>1</v>
      </c>
      <c r="R164" s="19">
        <f>_2021[[#This Row],[最低排名]]-开始!$B$6</f>
        <v>10574</v>
      </c>
    </row>
    <row r="165" spans="1:18">
      <c r="A165" s="19">
        <v>21701</v>
      </c>
      <c r="B165" s="19" t="s">
        <v>278</v>
      </c>
      <c r="C165" s="19" t="str">
        <f t="shared" si="4"/>
        <v>石油北京</v>
      </c>
      <c r="D165" s="19" t="str">
        <f t="shared" si="5"/>
        <v>01</v>
      </c>
      <c r="E165" s="19" t="s">
        <v>424</v>
      </c>
      <c r="F165" s="19">
        <v>209</v>
      </c>
      <c r="G165" s="19">
        <v>107</v>
      </c>
      <c r="H165" s="19">
        <v>120</v>
      </c>
      <c r="I165" s="19">
        <v>70</v>
      </c>
      <c r="J165" s="19">
        <v>67</v>
      </c>
      <c r="K165" s="19">
        <v>58</v>
      </c>
      <c r="L165" s="19">
        <v>0</v>
      </c>
      <c r="M165" s="19">
        <v>2021</v>
      </c>
      <c r="N165" s="19">
        <f>VLOOKUP(E165, '2021D'!$A$2:$G$339, 2, FALSE)</f>
        <v>232</v>
      </c>
      <c r="O165" s="19">
        <f>VLOOKUP(E165, '2021D'!$A$2:$G$339, 3, FALSE)</f>
        <v>10574</v>
      </c>
      <c r="P165" s="19">
        <f>_2021[[#This Row],[最低排名]]-_2021[[#This Row],[同分人数]]+1</f>
        <v>10343</v>
      </c>
      <c r="Q165" s="19">
        <f>IF(O165&gt;=开始!$B$6, 1, 0)</f>
        <v>1</v>
      </c>
      <c r="R165" s="19">
        <f>_2021[[#This Row],[最低排名]]-开始!$B$6</f>
        <v>10574</v>
      </c>
    </row>
    <row r="166" spans="1:18">
      <c r="A166" s="19">
        <v>21702</v>
      </c>
      <c r="B166" s="19" t="s">
        <v>280</v>
      </c>
      <c r="C166" s="19" t="str">
        <f t="shared" si="4"/>
        <v>石油北京</v>
      </c>
      <c r="D166" s="19" t="str">
        <f t="shared" si="5"/>
        <v>02</v>
      </c>
      <c r="E166" s="19" t="s">
        <v>68</v>
      </c>
      <c r="F166" s="19">
        <v>231</v>
      </c>
      <c r="G166" s="19">
        <v>119</v>
      </c>
      <c r="H166" s="19">
        <v>115</v>
      </c>
      <c r="I166" s="19">
        <v>67</v>
      </c>
      <c r="J166" s="19">
        <v>58</v>
      </c>
      <c r="K166" s="19">
        <v>49</v>
      </c>
      <c r="L166" s="19">
        <v>0</v>
      </c>
      <c r="M166" s="19">
        <v>2021</v>
      </c>
      <c r="N166" s="19">
        <f>VLOOKUP(E166, '2021D'!$A$2:$G$339, 2, FALSE)</f>
        <v>216</v>
      </c>
      <c r="O166" s="19">
        <f>VLOOKUP(E166, '2021D'!$A$2:$G$339, 3, FALSE)</f>
        <v>11391</v>
      </c>
      <c r="P166" s="19">
        <f>_2021[[#This Row],[最低排名]]-_2021[[#This Row],[同分人数]]+1</f>
        <v>11176</v>
      </c>
      <c r="Q166" s="19">
        <f>IF(O166&gt;=开始!$B$6, 1, 0)</f>
        <v>1</v>
      </c>
      <c r="R166" s="19">
        <f>_2021[[#This Row],[最低排名]]-开始!$B$6</f>
        <v>11391</v>
      </c>
    </row>
    <row r="167" spans="1:18">
      <c r="A167" s="19">
        <v>21703</v>
      </c>
      <c r="B167" s="19" t="s">
        <v>281</v>
      </c>
      <c r="C167" s="19" t="str">
        <f t="shared" si="4"/>
        <v>石油北京</v>
      </c>
      <c r="D167" s="19" t="str">
        <f t="shared" si="5"/>
        <v>03</v>
      </c>
      <c r="E167" s="19" t="s">
        <v>68</v>
      </c>
      <c r="F167" s="19">
        <v>221</v>
      </c>
      <c r="G167" s="19">
        <v>119</v>
      </c>
      <c r="H167" s="19">
        <v>113</v>
      </c>
      <c r="I167" s="19">
        <v>67</v>
      </c>
      <c r="J167" s="19">
        <v>64</v>
      </c>
      <c r="K167" s="19">
        <v>55</v>
      </c>
      <c r="L167" s="19">
        <v>0</v>
      </c>
      <c r="M167" s="19">
        <v>2021</v>
      </c>
      <c r="N167" s="19">
        <f>VLOOKUP(E167, '2021D'!$A$2:$G$339, 2, FALSE)</f>
        <v>216</v>
      </c>
      <c r="O167" s="19">
        <f>VLOOKUP(E167, '2021D'!$A$2:$G$339, 3, FALSE)</f>
        <v>11391</v>
      </c>
      <c r="P167" s="19">
        <f>_2021[[#This Row],[最低排名]]-_2021[[#This Row],[同分人数]]+1</f>
        <v>11176</v>
      </c>
      <c r="Q167" s="19">
        <f>IF(O167&gt;=开始!$B$6, 1, 0)</f>
        <v>1</v>
      </c>
      <c r="R167" s="19">
        <f>_2021[[#This Row],[最低排名]]-开始!$B$6</f>
        <v>11391</v>
      </c>
    </row>
    <row r="168" spans="1:18">
      <c r="A168" s="19">
        <v>21801</v>
      </c>
      <c r="B168" s="19" t="s">
        <v>282</v>
      </c>
      <c r="C168" s="19" t="str">
        <f t="shared" si="4"/>
        <v>地大北京</v>
      </c>
      <c r="D168" s="19" t="str">
        <f t="shared" si="5"/>
        <v>01</v>
      </c>
      <c r="E168" s="19" t="s">
        <v>138</v>
      </c>
      <c r="F168" s="19">
        <v>218</v>
      </c>
      <c r="G168" s="19">
        <v>116</v>
      </c>
      <c r="H168" s="19">
        <v>111</v>
      </c>
      <c r="I168" s="19">
        <v>67</v>
      </c>
      <c r="J168" s="19">
        <v>61</v>
      </c>
      <c r="K168" s="19">
        <v>58</v>
      </c>
      <c r="L168" s="19">
        <v>0</v>
      </c>
      <c r="M168" s="19">
        <v>2021</v>
      </c>
      <c r="N168" s="19">
        <f>VLOOKUP(E168, '2021D'!$A$2:$G$339, 2, FALSE)</f>
        <v>207</v>
      </c>
      <c r="O168" s="19">
        <f>VLOOKUP(E168, '2021D'!$A$2:$G$339, 3, FALSE)</f>
        <v>12432</v>
      </c>
      <c r="P168" s="19">
        <f>_2021[[#This Row],[最低排名]]-_2021[[#This Row],[同分人数]]+1</f>
        <v>12226</v>
      </c>
      <c r="Q168" s="19">
        <f>IF(O168&gt;=开始!$B$6, 1, 0)</f>
        <v>1</v>
      </c>
      <c r="R168" s="19">
        <f>_2021[[#This Row],[最低排名]]-开始!$B$6</f>
        <v>12432</v>
      </c>
    </row>
    <row r="169" spans="1:18">
      <c r="A169" s="19">
        <v>21802</v>
      </c>
      <c r="B169" s="19" t="s">
        <v>283</v>
      </c>
      <c r="C169" s="19" t="str">
        <f t="shared" si="4"/>
        <v>地大北京</v>
      </c>
      <c r="D169" s="19" t="str">
        <f t="shared" si="5"/>
        <v>02</v>
      </c>
      <c r="E169" s="19" t="s">
        <v>77</v>
      </c>
      <c r="F169" s="19">
        <v>222</v>
      </c>
      <c r="G169" s="19">
        <v>124</v>
      </c>
      <c r="H169" s="19">
        <v>102</v>
      </c>
      <c r="I169" s="19">
        <v>67</v>
      </c>
      <c r="J169" s="19">
        <v>55</v>
      </c>
      <c r="K169" s="19">
        <v>52</v>
      </c>
      <c r="L169" s="19">
        <v>0</v>
      </c>
      <c r="M169" s="19">
        <v>2021</v>
      </c>
      <c r="N169" s="19">
        <f>VLOOKUP(E169, '2021D'!$A$2:$G$339, 2, FALSE)</f>
        <v>221</v>
      </c>
      <c r="O169" s="19">
        <f>VLOOKUP(E169, '2021D'!$A$2:$G$339, 3, FALSE)</f>
        <v>16160</v>
      </c>
      <c r="P169" s="19">
        <f>_2021[[#This Row],[最低排名]]-_2021[[#This Row],[同分人数]]+1</f>
        <v>15940</v>
      </c>
      <c r="Q169" s="19">
        <f>IF(O169&gt;=开始!$B$6, 1, 0)</f>
        <v>1</v>
      </c>
      <c r="R169" s="19">
        <f>_2021[[#This Row],[最低排名]]-开始!$B$6</f>
        <v>16160</v>
      </c>
    </row>
    <row r="170" spans="1:18">
      <c r="A170" s="19">
        <v>21901</v>
      </c>
      <c r="B170" s="19" t="s">
        <v>284</v>
      </c>
      <c r="C170" s="19" t="str">
        <f t="shared" si="4"/>
        <v>北邮宏福</v>
      </c>
      <c r="D170" s="19" t="str">
        <f t="shared" si="5"/>
        <v>01</v>
      </c>
      <c r="E170" s="19" t="s">
        <v>60</v>
      </c>
      <c r="F170" s="19">
        <v>212</v>
      </c>
      <c r="G170" s="19">
        <v>111</v>
      </c>
      <c r="H170" s="19">
        <v>132</v>
      </c>
      <c r="I170" s="19">
        <v>70</v>
      </c>
      <c r="J170" s="19">
        <v>70</v>
      </c>
      <c r="K170" s="19">
        <v>64</v>
      </c>
      <c r="L170" s="19">
        <v>0</v>
      </c>
      <c r="M170" s="19">
        <v>2021</v>
      </c>
      <c r="N170" s="19">
        <f>VLOOKUP(E170, '2021D'!$A$2:$G$339, 2, FALSE)</f>
        <v>176</v>
      </c>
      <c r="O170" s="19">
        <f>VLOOKUP(E170, '2021D'!$A$2:$G$339, 3, FALSE)</f>
        <v>5900</v>
      </c>
      <c r="P170" s="19">
        <f>_2021[[#This Row],[最低排名]]-_2021[[#This Row],[同分人数]]+1</f>
        <v>5725</v>
      </c>
      <c r="Q170" s="19">
        <f>IF(O170&gt;=开始!$B$6, 1, 0)</f>
        <v>1</v>
      </c>
      <c r="R170" s="19">
        <f>_2021[[#This Row],[最低排名]]-开始!$B$6</f>
        <v>5900</v>
      </c>
    </row>
    <row r="171" spans="1:18">
      <c r="A171" s="19">
        <v>22001</v>
      </c>
      <c r="B171" s="19" t="s">
        <v>286</v>
      </c>
      <c r="C171" s="19" t="str">
        <f t="shared" si="4"/>
        <v>北京体育</v>
      </c>
      <c r="D171" s="19" t="str">
        <f t="shared" si="5"/>
        <v>01</v>
      </c>
      <c r="E171" s="19" t="s">
        <v>98</v>
      </c>
      <c r="F171" s="19">
        <v>218</v>
      </c>
      <c r="G171" s="19">
        <v>114</v>
      </c>
      <c r="H171" s="19">
        <v>118</v>
      </c>
      <c r="I171" s="19">
        <v>64</v>
      </c>
      <c r="J171" s="19">
        <v>58</v>
      </c>
      <c r="K171" s="19">
        <v>55</v>
      </c>
      <c r="L171" s="19">
        <v>0</v>
      </c>
      <c r="M171" s="19">
        <v>2021</v>
      </c>
      <c r="N171" s="19">
        <f>VLOOKUP(E171, '2021D'!$A$2:$G$339, 2, FALSE)</f>
        <v>218</v>
      </c>
      <c r="O171" s="19">
        <f>VLOOKUP(E171, '2021D'!$A$2:$G$339, 3, FALSE)</f>
        <v>12866</v>
      </c>
      <c r="P171" s="19">
        <f>_2021[[#This Row],[最低排名]]-_2021[[#This Row],[同分人数]]+1</f>
        <v>12649</v>
      </c>
      <c r="Q171" s="19">
        <f>IF(O171&gt;=开始!$B$6, 1, 0)</f>
        <v>1</v>
      </c>
      <c r="R171" s="19">
        <f>_2021[[#This Row],[最低排名]]-开始!$B$6</f>
        <v>12866</v>
      </c>
    </row>
    <row r="172" spans="1:18">
      <c r="A172" s="19">
        <v>22002</v>
      </c>
      <c r="B172" s="19" t="s">
        <v>1624</v>
      </c>
      <c r="C172" s="19" t="str">
        <f t="shared" si="4"/>
        <v>北京体育</v>
      </c>
      <c r="D172" s="19" t="str">
        <f t="shared" si="5"/>
        <v>02</v>
      </c>
      <c r="E172" s="19" t="s">
        <v>70</v>
      </c>
      <c r="F172" s="19">
        <v>232</v>
      </c>
      <c r="G172" s="19">
        <v>123</v>
      </c>
      <c r="H172" s="19">
        <v>112</v>
      </c>
      <c r="I172" s="19">
        <v>64</v>
      </c>
      <c r="J172" s="19">
        <v>58</v>
      </c>
      <c r="K172" s="19">
        <v>52</v>
      </c>
      <c r="L172" s="19">
        <v>0</v>
      </c>
      <c r="M172" s="19">
        <v>2021</v>
      </c>
      <c r="N172" s="19">
        <f>VLOOKUP(E172, '2021D'!$A$2:$G$339, 2, FALSE)</f>
        <v>225</v>
      </c>
      <c r="O172" s="19">
        <f>VLOOKUP(E172, '2021D'!$A$2:$G$339, 3, FALSE)</f>
        <v>11839</v>
      </c>
      <c r="P172" s="19">
        <f>_2021[[#This Row],[最低排名]]-_2021[[#This Row],[同分人数]]+1</f>
        <v>11615</v>
      </c>
      <c r="Q172" s="19">
        <f>IF(O172&gt;=开始!$B$6, 1, 0)</f>
        <v>1</v>
      </c>
      <c r="R172" s="19">
        <f>_2021[[#This Row],[最低排名]]-开始!$B$6</f>
        <v>11839</v>
      </c>
    </row>
    <row r="173" spans="1:18">
      <c r="A173" s="19">
        <v>22101</v>
      </c>
      <c r="B173" s="19" t="s">
        <v>288</v>
      </c>
      <c r="C173" s="19" t="str">
        <f t="shared" si="4"/>
        <v>北京航大</v>
      </c>
      <c r="D173" s="19" t="str">
        <f t="shared" si="5"/>
        <v>01</v>
      </c>
      <c r="E173" s="19" t="s">
        <v>31</v>
      </c>
      <c r="F173" s="19">
        <v>248</v>
      </c>
      <c r="G173" s="19">
        <v>126</v>
      </c>
      <c r="H173" s="19">
        <v>125</v>
      </c>
      <c r="I173" s="19">
        <v>67</v>
      </c>
      <c r="J173" s="19">
        <v>64</v>
      </c>
      <c r="K173" s="19">
        <v>64</v>
      </c>
      <c r="L173" s="19">
        <v>0</v>
      </c>
      <c r="M173" s="19">
        <v>2021</v>
      </c>
      <c r="N173" s="19">
        <f>VLOOKUP(E173, '2021D'!$A$2:$G$339, 2, FALSE)</f>
        <v>131</v>
      </c>
      <c r="O173" s="19">
        <f>VLOOKUP(E173, '2021D'!$A$2:$G$339, 3, FALSE)</f>
        <v>2795</v>
      </c>
      <c r="P173" s="19">
        <f>_2021[[#This Row],[最低排名]]-_2021[[#This Row],[同分人数]]+1</f>
        <v>2665</v>
      </c>
      <c r="Q173" s="19">
        <f>IF(O173&gt;=开始!$B$6, 1, 0)</f>
        <v>1</v>
      </c>
      <c r="R173" s="19">
        <f>_2021[[#This Row],[最低排名]]-开始!$B$6</f>
        <v>2795</v>
      </c>
    </row>
    <row r="174" spans="1:18">
      <c r="A174" s="19">
        <v>22102</v>
      </c>
      <c r="B174" s="19" t="s">
        <v>290</v>
      </c>
      <c r="C174" s="19" t="str">
        <f t="shared" si="4"/>
        <v>北京航大</v>
      </c>
      <c r="D174" s="19" t="str">
        <f t="shared" si="5"/>
        <v>02</v>
      </c>
      <c r="E174" s="19" t="s">
        <v>111</v>
      </c>
      <c r="F174" s="19">
        <v>237</v>
      </c>
      <c r="G174" s="19">
        <v>127</v>
      </c>
      <c r="H174" s="19">
        <v>126</v>
      </c>
      <c r="I174" s="19">
        <v>67</v>
      </c>
      <c r="J174" s="19">
        <v>67</v>
      </c>
      <c r="K174" s="19">
        <v>64</v>
      </c>
      <c r="L174" s="19">
        <v>0</v>
      </c>
      <c r="M174" s="19">
        <v>2021</v>
      </c>
      <c r="N174" s="19">
        <f>VLOOKUP(E174, '2021D'!$A$2:$G$339, 2, FALSE)</f>
        <v>141</v>
      </c>
      <c r="O174" s="19">
        <f>VLOOKUP(E174, '2021D'!$A$2:$G$339, 3, FALSE)</f>
        <v>3794</v>
      </c>
      <c r="P174" s="19">
        <f>_2021[[#This Row],[最低排名]]-_2021[[#This Row],[同分人数]]+1</f>
        <v>3654</v>
      </c>
      <c r="Q174" s="19">
        <f>IF(O174&gt;=开始!$B$6, 1, 0)</f>
        <v>1</v>
      </c>
      <c r="R174" s="19">
        <f>_2021[[#This Row],[最低排名]]-开始!$B$6</f>
        <v>3794</v>
      </c>
    </row>
    <row r="175" spans="1:18">
      <c r="A175" s="19">
        <v>22201</v>
      </c>
      <c r="B175" s="19" t="s">
        <v>291</v>
      </c>
      <c r="C175" s="19" t="str">
        <f t="shared" si="4"/>
        <v>北京理工</v>
      </c>
      <c r="D175" s="19" t="str">
        <f t="shared" si="5"/>
        <v>01</v>
      </c>
      <c r="E175" s="19" t="s">
        <v>332</v>
      </c>
      <c r="F175" s="19">
        <v>241</v>
      </c>
      <c r="G175" s="19">
        <v>129</v>
      </c>
      <c r="H175" s="19">
        <v>136</v>
      </c>
      <c r="I175" s="19">
        <v>64</v>
      </c>
      <c r="J175" s="19">
        <v>64</v>
      </c>
      <c r="K175" s="19">
        <v>58</v>
      </c>
      <c r="L175" s="19">
        <v>0</v>
      </c>
      <c r="M175" s="19">
        <v>2021</v>
      </c>
      <c r="N175" s="19">
        <f>VLOOKUP(E175, '2021D'!$A$2:$G$339, 2, FALSE)</f>
        <v>118</v>
      </c>
      <c r="O175" s="19">
        <f>VLOOKUP(E175, '2021D'!$A$2:$G$339, 3, FALSE)</f>
        <v>3504</v>
      </c>
      <c r="P175" s="19">
        <f>_2021[[#This Row],[最低排名]]-_2021[[#This Row],[同分人数]]+1</f>
        <v>3387</v>
      </c>
      <c r="Q175" s="19">
        <f>IF(O175&gt;=开始!$B$6, 1, 0)</f>
        <v>1</v>
      </c>
      <c r="R175" s="19">
        <f>_2021[[#This Row],[最低排名]]-开始!$B$6</f>
        <v>3504</v>
      </c>
    </row>
    <row r="176" spans="1:18">
      <c r="A176" s="19">
        <v>22301</v>
      </c>
      <c r="B176" s="19" t="s">
        <v>293</v>
      </c>
      <c r="C176" s="19" t="str">
        <f t="shared" si="4"/>
        <v>中国劳关</v>
      </c>
      <c r="D176" s="19" t="str">
        <f t="shared" si="5"/>
        <v>01</v>
      </c>
      <c r="E176" s="19" t="s">
        <v>701</v>
      </c>
      <c r="F176" s="19">
        <v>192</v>
      </c>
      <c r="G176" s="19">
        <v>107</v>
      </c>
      <c r="H176" s="19">
        <v>78</v>
      </c>
      <c r="I176" s="19">
        <v>67</v>
      </c>
      <c r="J176" s="19">
        <v>58</v>
      </c>
      <c r="K176" s="19">
        <v>49</v>
      </c>
      <c r="L176" s="19">
        <v>0</v>
      </c>
      <c r="M176" s="19">
        <v>2021</v>
      </c>
      <c r="N176" s="19">
        <f>VLOOKUP(E176, '2021D'!$A$2:$G$339, 2, FALSE)</f>
        <v>166</v>
      </c>
      <c r="O176" s="19">
        <f>VLOOKUP(E176, '2021D'!$A$2:$G$339, 3, FALSE)</f>
        <v>27904</v>
      </c>
      <c r="P176" s="19">
        <f>_2021[[#This Row],[最低排名]]-_2021[[#This Row],[同分人数]]+1</f>
        <v>27739</v>
      </c>
      <c r="Q176" s="19">
        <f>IF(O176&gt;=开始!$B$6, 1, 0)</f>
        <v>1</v>
      </c>
      <c r="R176" s="19">
        <f>_2021[[#This Row],[最低排名]]-开始!$B$6</f>
        <v>27904</v>
      </c>
    </row>
    <row r="177" spans="1:18">
      <c r="A177" s="19">
        <v>22401</v>
      </c>
      <c r="B177" s="19" t="s">
        <v>294</v>
      </c>
      <c r="C177" s="19" t="str">
        <f t="shared" si="4"/>
        <v>中华女子</v>
      </c>
      <c r="D177" s="19" t="str">
        <f t="shared" si="5"/>
        <v>01</v>
      </c>
      <c r="E177" s="19" t="s">
        <v>528</v>
      </c>
      <c r="F177" s="19">
        <v>199</v>
      </c>
      <c r="G177" s="19">
        <v>103</v>
      </c>
      <c r="H177" s="19">
        <v>82</v>
      </c>
      <c r="I177" s="19">
        <v>58</v>
      </c>
      <c r="J177" s="19">
        <v>52</v>
      </c>
      <c r="K177" s="19">
        <v>49</v>
      </c>
      <c r="L177" s="19">
        <v>0</v>
      </c>
      <c r="M177" s="19">
        <v>2021</v>
      </c>
      <c r="N177" s="19">
        <f>VLOOKUP(E177, '2021D'!$A$2:$G$339, 2, FALSE)</f>
        <v>182</v>
      </c>
      <c r="O177" s="19">
        <f>VLOOKUP(E177, '2021D'!$A$2:$G$339, 3, FALSE)</f>
        <v>28666</v>
      </c>
      <c r="P177" s="19">
        <f>_2021[[#This Row],[最低排名]]-_2021[[#This Row],[同分人数]]+1</f>
        <v>28485</v>
      </c>
      <c r="Q177" s="19">
        <f>IF(O177&gt;=开始!$B$6, 1, 0)</f>
        <v>1</v>
      </c>
      <c r="R177" s="19">
        <f>_2021[[#This Row],[最低排名]]-开始!$B$6</f>
        <v>28666</v>
      </c>
    </row>
    <row r="178" spans="1:18">
      <c r="A178" s="19">
        <v>22501</v>
      </c>
      <c r="B178" s="19" t="s">
        <v>295</v>
      </c>
      <c r="C178" s="19" t="str">
        <f t="shared" si="4"/>
        <v>北京工商</v>
      </c>
      <c r="D178" s="19" t="str">
        <f t="shared" si="5"/>
        <v>01</v>
      </c>
      <c r="E178" s="19" t="s">
        <v>546</v>
      </c>
      <c r="F178" s="19">
        <v>209</v>
      </c>
      <c r="G178" s="19">
        <v>117</v>
      </c>
      <c r="H178" s="19">
        <v>102</v>
      </c>
      <c r="I178" s="19">
        <v>64</v>
      </c>
      <c r="J178" s="19">
        <v>58</v>
      </c>
      <c r="K178" s="19">
        <v>55</v>
      </c>
      <c r="L178" s="19">
        <v>0</v>
      </c>
      <c r="M178" s="19">
        <v>2021</v>
      </c>
      <c r="N178" s="19">
        <f>VLOOKUP(E178, '2021D'!$A$2:$G$339, 2, FALSE)</f>
        <v>214</v>
      </c>
      <c r="O178" s="19">
        <f>VLOOKUP(E178, '2021D'!$A$2:$G$339, 3, FALSE)</f>
        <v>18414</v>
      </c>
      <c r="P178" s="19">
        <f>_2021[[#This Row],[最低排名]]-_2021[[#This Row],[同分人数]]+1</f>
        <v>18201</v>
      </c>
      <c r="Q178" s="19">
        <f>IF(O178&gt;=开始!$B$6, 1, 0)</f>
        <v>1</v>
      </c>
      <c r="R178" s="19">
        <f>_2021[[#This Row],[最低排名]]-开始!$B$6</f>
        <v>18414</v>
      </c>
    </row>
    <row r="179" spans="1:18">
      <c r="A179" s="19">
        <v>22601</v>
      </c>
      <c r="B179" s="19" t="s">
        <v>297</v>
      </c>
      <c r="C179" s="19" t="str">
        <f t="shared" si="4"/>
        <v>北京建筑</v>
      </c>
      <c r="D179" s="19" t="str">
        <f t="shared" si="5"/>
        <v>01</v>
      </c>
      <c r="E179" s="19" t="s">
        <v>298</v>
      </c>
      <c r="F179" s="19">
        <v>231</v>
      </c>
      <c r="G179" s="19">
        <v>121</v>
      </c>
      <c r="H179" s="19">
        <v>121</v>
      </c>
      <c r="I179" s="19">
        <v>64</v>
      </c>
      <c r="J179" s="19">
        <v>61</v>
      </c>
      <c r="K179" s="19">
        <v>55</v>
      </c>
      <c r="L179" s="19">
        <v>0</v>
      </c>
      <c r="M179" s="19">
        <v>2021</v>
      </c>
      <c r="N179" s="19">
        <f>VLOOKUP(E179, '2021D'!$A$2:$G$339, 2, FALSE)</f>
        <v>196</v>
      </c>
      <c r="O179" s="19">
        <f>VLOOKUP(E179, '2021D'!$A$2:$G$339, 3, FALSE)</f>
        <v>8874</v>
      </c>
      <c r="P179" s="19">
        <f>_2021[[#This Row],[最低排名]]-_2021[[#This Row],[同分人数]]+1</f>
        <v>8679</v>
      </c>
      <c r="Q179" s="19">
        <f>IF(O179&gt;=开始!$B$6, 1, 0)</f>
        <v>1</v>
      </c>
      <c r="R179" s="19">
        <f>_2021[[#This Row],[最低排名]]-开始!$B$6</f>
        <v>8874</v>
      </c>
    </row>
    <row r="180" spans="1:18">
      <c r="A180" s="19">
        <v>22602</v>
      </c>
      <c r="B180" s="19" t="s">
        <v>299</v>
      </c>
      <c r="C180" s="19" t="str">
        <f t="shared" si="4"/>
        <v>北京建筑</v>
      </c>
      <c r="D180" s="19" t="str">
        <f t="shared" si="5"/>
        <v>02</v>
      </c>
      <c r="E180" s="19" t="s">
        <v>577</v>
      </c>
      <c r="F180" s="19">
        <v>220</v>
      </c>
      <c r="G180" s="19">
        <v>125</v>
      </c>
      <c r="H180" s="19">
        <v>93</v>
      </c>
      <c r="I180" s="19">
        <v>58</v>
      </c>
      <c r="J180" s="19">
        <v>55</v>
      </c>
      <c r="K180" s="19">
        <v>52</v>
      </c>
      <c r="L180" s="19">
        <v>0</v>
      </c>
      <c r="M180" s="19">
        <v>2021</v>
      </c>
      <c r="N180" s="19">
        <f>VLOOKUP(E180, '2021D'!$A$2:$G$339, 2, FALSE)</f>
        <v>199</v>
      </c>
      <c r="O180" s="19">
        <f>VLOOKUP(E180, '2021D'!$A$2:$G$339, 3, FALSE)</f>
        <v>20596</v>
      </c>
      <c r="P180" s="19">
        <f>_2021[[#This Row],[最低排名]]-_2021[[#This Row],[同分人数]]+1</f>
        <v>20398</v>
      </c>
      <c r="Q180" s="19">
        <f>IF(O180&gt;=开始!$B$6, 1, 0)</f>
        <v>1</v>
      </c>
      <c r="R180" s="19">
        <f>_2021[[#This Row],[最低排名]]-开始!$B$6</f>
        <v>20596</v>
      </c>
    </row>
    <row r="181" spans="1:18">
      <c r="A181" s="19">
        <v>22603</v>
      </c>
      <c r="B181" s="19" t="s">
        <v>301</v>
      </c>
      <c r="C181" s="19" t="str">
        <f t="shared" si="4"/>
        <v>北京建筑</v>
      </c>
      <c r="D181" s="19" t="str">
        <f t="shared" si="5"/>
        <v>03</v>
      </c>
      <c r="E181" s="19" t="s">
        <v>372</v>
      </c>
      <c r="F181" s="19">
        <v>198</v>
      </c>
      <c r="G181" s="19">
        <v>101</v>
      </c>
      <c r="H181" s="19">
        <v>104</v>
      </c>
      <c r="I181" s="19">
        <v>64</v>
      </c>
      <c r="J181" s="19">
        <v>58</v>
      </c>
      <c r="K181" s="19">
        <v>52</v>
      </c>
      <c r="L181" s="19">
        <v>0</v>
      </c>
      <c r="M181" s="19">
        <v>2021</v>
      </c>
      <c r="N181" s="19">
        <f>VLOOKUP(E181, '2021D'!$A$2:$G$339, 2, FALSE)</f>
        <v>239</v>
      </c>
      <c r="O181" s="19">
        <f>VLOOKUP(E181, '2021D'!$A$2:$G$339, 3, FALSE)</f>
        <v>21058</v>
      </c>
      <c r="P181" s="19">
        <f>_2021[[#This Row],[最低排名]]-_2021[[#This Row],[同分人数]]+1</f>
        <v>20820</v>
      </c>
      <c r="Q181" s="19">
        <f>IF(O181&gt;=开始!$B$6, 1, 0)</f>
        <v>1</v>
      </c>
      <c r="R181" s="19">
        <f>_2021[[#This Row],[最低排名]]-开始!$B$6</f>
        <v>21058</v>
      </c>
    </row>
    <row r="182" spans="1:18">
      <c r="A182" s="19">
        <v>22701</v>
      </c>
      <c r="B182" s="19" t="s">
        <v>303</v>
      </c>
      <c r="C182" s="19" t="str">
        <f t="shared" si="4"/>
        <v>北京协和</v>
      </c>
      <c r="D182" s="19" t="str">
        <f t="shared" si="5"/>
        <v>01</v>
      </c>
      <c r="E182" s="19" t="s">
        <v>518</v>
      </c>
      <c r="F182" s="19">
        <v>219</v>
      </c>
      <c r="G182" s="19">
        <v>112</v>
      </c>
      <c r="H182" s="19">
        <v>118</v>
      </c>
      <c r="I182" s="19">
        <v>67</v>
      </c>
      <c r="J182" s="19">
        <v>55</v>
      </c>
      <c r="K182" s="19">
        <v>55</v>
      </c>
      <c r="L182" s="19">
        <v>0</v>
      </c>
      <c r="M182" s="19">
        <v>2021</v>
      </c>
      <c r="N182" s="19">
        <f>VLOOKUP(E182, '2021D'!$A$2:$G$339, 2, FALSE)</f>
        <v>216</v>
      </c>
      <c r="O182" s="19">
        <f>VLOOKUP(E182, '2021D'!$A$2:$G$339, 3, FALSE)</f>
        <v>12648</v>
      </c>
      <c r="P182" s="19">
        <f>_2021[[#This Row],[最低排名]]-_2021[[#This Row],[同分人数]]+1</f>
        <v>12433</v>
      </c>
      <c r="Q182" s="19">
        <f>IF(O182&gt;=开始!$B$6, 1, 0)</f>
        <v>1</v>
      </c>
      <c r="R182" s="19">
        <f>_2021[[#This Row],[最低排名]]-开始!$B$6</f>
        <v>12648</v>
      </c>
    </row>
    <row r="183" spans="1:18">
      <c r="A183" s="19">
        <v>22801</v>
      </c>
      <c r="B183" s="19" t="s">
        <v>304</v>
      </c>
      <c r="C183" s="19" t="str">
        <f t="shared" si="4"/>
        <v>北京二外</v>
      </c>
      <c r="D183" s="19" t="str">
        <f t="shared" si="5"/>
        <v>01</v>
      </c>
      <c r="E183" s="19" t="s">
        <v>132</v>
      </c>
      <c r="F183" s="19">
        <v>205</v>
      </c>
      <c r="G183" s="19">
        <v>105</v>
      </c>
      <c r="H183" s="19">
        <v>115</v>
      </c>
      <c r="I183" s="19">
        <v>64</v>
      </c>
      <c r="J183" s="19">
        <v>64</v>
      </c>
      <c r="K183" s="19">
        <v>64</v>
      </c>
      <c r="L183" s="19">
        <v>0</v>
      </c>
      <c r="M183" s="19">
        <v>2021</v>
      </c>
      <c r="N183" s="19">
        <f>VLOOKUP(E183, '2021D'!$A$2:$G$339, 2, FALSE)</f>
        <v>214</v>
      </c>
      <c r="O183" s="19">
        <f>VLOOKUP(E183, '2021D'!$A$2:$G$339, 3, FALSE)</f>
        <v>13080</v>
      </c>
      <c r="P183" s="19">
        <f>_2021[[#This Row],[最低排名]]-_2021[[#This Row],[同分人数]]+1</f>
        <v>12867</v>
      </c>
      <c r="Q183" s="19">
        <f>IF(O183&gt;=开始!$B$6, 1, 0)</f>
        <v>1</v>
      </c>
      <c r="R183" s="19">
        <f>_2021[[#This Row],[最低排名]]-开始!$B$6</f>
        <v>13080</v>
      </c>
    </row>
    <row r="184" spans="1:18">
      <c r="A184" s="19">
        <v>22901</v>
      </c>
      <c r="B184" s="19" t="s">
        <v>305</v>
      </c>
      <c r="C184" s="19" t="str">
        <f t="shared" si="4"/>
        <v>北京物资</v>
      </c>
      <c r="D184" s="19" t="str">
        <f t="shared" si="5"/>
        <v>01</v>
      </c>
      <c r="E184" s="19" t="s">
        <v>340</v>
      </c>
      <c r="F184" s="19">
        <v>186</v>
      </c>
      <c r="G184" s="19">
        <v>93</v>
      </c>
      <c r="H184" s="19">
        <v>97</v>
      </c>
      <c r="I184" s="19">
        <v>64</v>
      </c>
      <c r="J184" s="19">
        <v>61</v>
      </c>
      <c r="K184" s="19">
        <v>49</v>
      </c>
      <c r="L184" s="19">
        <v>0</v>
      </c>
      <c r="M184" s="19">
        <v>2021</v>
      </c>
      <c r="N184" s="19">
        <f>VLOOKUP(E184, '2021D'!$A$2:$G$339, 2, FALSE)</f>
        <v>223</v>
      </c>
      <c r="O184" s="19">
        <f>VLOOKUP(E184, '2021D'!$A$2:$G$339, 3, FALSE)</f>
        <v>25247</v>
      </c>
      <c r="P184" s="19">
        <f>_2021[[#This Row],[最低排名]]-_2021[[#This Row],[同分人数]]+1</f>
        <v>25025</v>
      </c>
      <c r="Q184" s="19">
        <f>IF(O184&gt;=开始!$B$6, 1, 0)</f>
        <v>1</v>
      </c>
      <c r="R184" s="19">
        <f>_2021[[#This Row],[最低排名]]-开始!$B$6</f>
        <v>25247</v>
      </c>
    </row>
    <row r="185" spans="1:18">
      <c r="A185" s="19">
        <v>22902</v>
      </c>
      <c r="B185" s="19" t="s">
        <v>1544</v>
      </c>
      <c r="C185" s="19" t="str">
        <f t="shared" si="4"/>
        <v>北京物资</v>
      </c>
      <c r="D185" s="19" t="str">
        <f t="shared" si="5"/>
        <v>02</v>
      </c>
      <c r="E185" s="19" t="s">
        <v>170</v>
      </c>
      <c r="F185" s="19">
        <v>205</v>
      </c>
      <c r="G185" s="19">
        <v>108</v>
      </c>
      <c r="H185" s="19">
        <v>74</v>
      </c>
      <c r="I185" s="19">
        <v>67</v>
      </c>
      <c r="J185" s="19">
        <v>58</v>
      </c>
      <c r="K185" s="19">
        <v>49</v>
      </c>
      <c r="L185" s="19">
        <v>0</v>
      </c>
      <c r="M185" s="19">
        <v>2021</v>
      </c>
      <c r="N185" s="19">
        <f>VLOOKUP(E185, '2021D'!$A$2:$G$339, 2, FALSE)</f>
        <v>206</v>
      </c>
      <c r="O185" s="19">
        <f>VLOOKUP(E185, '2021D'!$A$2:$G$339, 3, FALSE)</f>
        <v>26106</v>
      </c>
      <c r="P185" s="19">
        <f>_2021[[#This Row],[最低排名]]-_2021[[#This Row],[同分人数]]+1</f>
        <v>25901</v>
      </c>
      <c r="Q185" s="19">
        <f>IF(O185&gt;=开始!$B$6, 1, 0)</f>
        <v>1</v>
      </c>
      <c r="R185" s="19">
        <f>_2021[[#This Row],[最低排名]]-开始!$B$6</f>
        <v>26106</v>
      </c>
    </row>
    <row r="186" spans="1:18">
      <c r="A186" s="19">
        <v>23001</v>
      </c>
      <c r="B186" s="19" t="s">
        <v>306</v>
      </c>
      <c r="C186" s="19" t="str">
        <f t="shared" si="4"/>
        <v>首都经贸</v>
      </c>
      <c r="D186" s="19" t="str">
        <f t="shared" si="5"/>
        <v>01</v>
      </c>
      <c r="E186" s="19" t="s">
        <v>132</v>
      </c>
      <c r="F186" s="19">
        <v>205</v>
      </c>
      <c r="G186" s="19">
        <v>113</v>
      </c>
      <c r="H186" s="19">
        <v>115</v>
      </c>
      <c r="I186" s="19">
        <v>70</v>
      </c>
      <c r="J186" s="19">
        <v>61</v>
      </c>
      <c r="K186" s="19">
        <v>61</v>
      </c>
      <c r="L186" s="19">
        <v>0</v>
      </c>
      <c r="M186" s="19">
        <v>2021</v>
      </c>
      <c r="N186" s="19">
        <f>VLOOKUP(E186, '2021D'!$A$2:$G$339, 2, FALSE)</f>
        <v>214</v>
      </c>
      <c r="O186" s="19">
        <f>VLOOKUP(E186, '2021D'!$A$2:$G$339, 3, FALSE)</f>
        <v>13080</v>
      </c>
      <c r="P186" s="19">
        <f>_2021[[#This Row],[最低排名]]-_2021[[#This Row],[同分人数]]+1</f>
        <v>12867</v>
      </c>
      <c r="Q186" s="19">
        <f>IF(O186&gt;=开始!$B$6, 1, 0)</f>
        <v>1</v>
      </c>
      <c r="R186" s="19">
        <f>_2021[[#This Row],[最低排名]]-开始!$B$6</f>
        <v>13080</v>
      </c>
    </row>
    <row r="187" spans="1:18">
      <c r="A187" s="19">
        <v>23101</v>
      </c>
      <c r="B187" s="19" t="s">
        <v>308</v>
      </c>
      <c r="C187" s="19" t="str">
        <f t="shared" si="4"/>
        <v>北京联大</v>
      </c>
      <c r="D187" s="19" t="str">
        <f t="shared" si="5"/>
        <v>01</v>
      </c>
      <c r="E187" s="19" t="s">
        <v>335</v>
      </c>
      <c r="F187" s="19">
        <v>187</v>
      </c>
      <c r="G187" s="19">
        <v>99</v>
      </c>
      <c r="H187" s="19">
        <v>89</v>
      </c>
      <c r="I187" s="19">
        <v>67</v>
      </c>
      <c r="J187" s="19">
        <v>58</v>
      </c>
      <c r="K187" s="19">
        <v>46</v>
      </c>
      <c r="L187" s="19">
        <v>0</v>
      </c>
      <c r="M187" s="19">
        <v>2021</v>
      </c>
      <c r="N187" s="19">
        <f>VLOOKUP(E187, '2021D'!$A$2:$G$339, 2, FALSE)</f>
        <v>210</v>
      </c>
      <c r="O187" s="19">
        <f>VLOOKUP(E187, '2021D'!$A$2:$G$339, 3, FALSE)</f>
        <v>27341</v>
      </c>
      <c r="P187" s="19">
        <f>_2021[[#This Row],[最低排名]]-_2021[[#This Row],[同分人数]]+1</f>
        <v>27132</v>
      </c>
      <c r="Q187" s="19">
        <f>IF(O187&gt;=开始!$B$6, 1, 0)</f>
        <v>1</v>
      </c>
      <c r="R187" s="19">
        <f>_2021[[#This Row],[最低排名]]-开始!$B$6</f>
        <v>27341</v>
      </c>
    </row>
    <row r="188" spans="1:18">
      <c r="A188" s="19">
        <v>23102</v>
      </c>
      <c r="B188" s="19" t="s">
        <v>310</v>
      </c>
      <c r="C188" s="19" t="str">
        <f t="shared" si="4"/>
        <v>北京联大</v>
      </c>
      <c r="D188" s="19" t="str">
        <f t="shared" si="5"/>
        <v>02</v>
      </c>
      <c r="E188" s="19" t="s">
        <v>318</v>
      </c>
      <c r="F188" s="19">
        <v>197</v>
      </c>
      <c r="G188" s="19">
        <v>99</v>
      </c>
      <c r="H188" s="19">
        <v>76</v>
      </c>
      <c r="I188" s="19">
        <v>52</v>
      </c>
      <c r="J188" s="19">
        <v>52</v>
      </c>
      <c r="K188" s="19">
        <v>49</v>
      </c>
      <c r="L188" s="19">
        <v>0</v>
      </c>
      <c r="M188" s="19">
        <v>2021</v>
      </c>
      <c r="N188" s="19">
        <f>VLOOKUP(E188, '2021D'!$A$2:$G$339, 2, FALSE)</f>
        <v>157</v>
      </c>
      <c r="O188" s="19">
        <f>VLOOKUP(E188, '2021D'!$A$2:$G$339, 3, FALSE)</f>
        <v>31364</v>
      </c>
      <c r="P188" s="19">
        <f>_2021[[#This Row],[最低排名]]-_2021[[#This Row],[同分人数]]+1</f>
        <v>31208</v>
      </c>
      <c r="Q188" s="19">
        <f>IF(O188&gt;=开始!$B$6, 1, 0)</f>
        <v>1</v>
      </c>
      <c r="R188" s="19">
        <f>_2021[[#This Row],[最低排名]]-开始!$B$6</f>
        <v>31364</v>
      </c>
    </row>
    <row r="189" spans="1:18">
      <c r="A189" s="19">
        <v>23201</v>
      </c>
      <c r="B189" s="19" t="s">
        <v>313</v>
      </c>
      <c r="C189" s="19" t="str">
        <f t="shared" si="4"/>
        <v>中国公安</v>
      </c>
      <c r="D189" s="19" t="str">
        <f t="shared" si="5"/>
        <v>01</v>
      </c>
      <c r="E189" s="19" t="s">
        <v>424</v>
      </c>
      <c r="F189" s="19">
        <v>220</v>
      </c>
      <c r="G189" s="19">
        <v>119</v>
      </c>
      <c r="H189" s="19">
        <v>118</v>
      </c>
      <c r="I189" s="19">
        <v>67</v>
      </c>
      <c r="J189" s="19">
        <v>64</v>
      </c>
      <c r="K189" s="19">
        <v>55</v>
      </c>
      <c r="L189" s="19">
        <v>0</v>
      </c>
      <c r="M189" s="19">
        <v>2021</v>
      </c>
      <c r="N189" s="19">
        <f>VLOOKUP(E189, '2021D'!$A$2:$G$339, 2, FALSE)</f>
        <v>232</v>
      </c>
      <c r="O189" s="19">
        <f>VLOOKUP(E189, '2021D'!$A$2:$G$339, 3, FALSE)</f>
        <v>10574</v>
      </c>
      <c r="P189" s="19">
        <f>_2021[[#This Row],[最低排名]]-_2021[[#This Row],[同分人数]]+1</f>
        <v>10343</v>
      </c>
      <c r="Q189" s="19">
        <f>IF(O189&gt;=开始!$B$6, 1, 0)</f>
        <v>1</v>
      </c>
      <c r="R189" s="19">
        <f>_2021[[#This Row],[最低排名]]-开始!$B$6</f>
        <v>10574</v>
      </c>
    </row>
    <row r="190" spans="1:18">
      <c r="A190" s="19">
        <v>23301</v>
      </c>
      <c r="B190" s="19" t="s">
        <v>314</v>
      </c>
      <c r="C190" s="19" t="str">
        <f t="shared" si="4"/>
        <v>中国戏曲</v>
      </c>
      <c r="D190" s="19" t="str">
        <f t="shared" si="5"/>
        <v>01</v>
      </c>
      <c r="E190" s="19" t="s">
        <v>300</v>
      </c>
      <c r="F190" s="19">
        <v>206</v>
      </c>
      <c r="G190" s="19">
        <v>106</v>
      </c>
      <c r="H190" s="19">
        <v>122</v>
      </c>
      <c r="I190" s="19">
        <v>64</v>
      </c>
      <c r="J190" s="19">
        <v>55</v>
      </c>
      <c r="K190" s="19">
        <v>49</v>
      </c>
      <c r="L190" s="19">
        <v>0</v>
      </c>
      <c r="M190" s="19">
        <v>2021</v>
      </c>
      <c r="N190" s="19">
        <f>VLOOKUP(E190, '2021D'!$A$2:$G$339, 2, FALSE)</f>
        <v>226</v>
      </c>
      <c r="O190" s="19">
        <f>VLOOKUP(E190, '2021D'!$A$2:$G$339, 3, FALSE)</f>
        <v>16607</v>
      </c>
      <c r="P190" s="19">
        <f>_2021[[#This Row],[最低排名]]-_2021[[#This Row],[同分人数]]+1</f>
        <v>16382</v>
      </c>
      <c r="Q190" s="19">
        <f>IF(O190&gt;=开始!$B$6, 1, 0)</f>
        <v>1</v>
      </c>
      <c r="R190" s="19">
        <f>_2021[[#This Row],[最低排名]]-开始!$B$6</f>
        <v>16607</v>
      </c>
    </row>
    <row r="191" spans="1:18">
      <c r="A191" s="19">
        <v>23401</v>
      </c>
      <c r="B191" s="19" t="s">
        <v>1625</v>
      </c>
      <c r="C191" s="19" t="str">
        <f t="shared" si="4"/>
        <v>京工耿丹</v>
      </c>
      <c r="D191" s="19" t="str">
        <f t="shared" si="5"/>
        <v>01</v>
      </c>
      <c r="E191" s="19" t="s">
        <v>1534</v>
      </c>
      <c r="F191" s="19">
        <v>192</v>
      </c>
      <c r="G191" s="19">
        <v>101</v>
      </c>
      <c r="H191" s="19">
        <v>58</v>
      </c>
      <c r="I191" s="19">
        <v>58</v>
      </c>
      <c r="J191" s="19">
        <v>49</v>
      </c>
      <c r="K191" s="19">
        <v>43</v>
      </c>
      <c r="L191" s="19">
        <v>0</v>
      </c>
      <c r="M191" s="19">
        <v>2021</v>
      </c>
      <c r="N191" s="19">
        <f>VLOOKUP(E191, '2021D'!$A$2:$G$339, 2, FALSE)</f>
        <v>159</v>
      </c>
      <c r="O191" s="19">
        <f>VLOOKUP(E191, '2021D'!$A$2:$G$339, 3, FALSE)</f>
        <v>35686</v>
      </c>
      <c r="P191" s="19">
        <f>_2021[[#This Row],[最低排名]]-_2021[[#This Row],[同分人数]]+1</f>
        <v>35528</v>
      </c>
      <c r="Q191" s="19">
        <f>IF(O191&gt;=开始!$B$6, 1, 0)</f>
        <v>1</v>
      </c>
      <c r="R191" s="19">
        <f>_2021[[#This Row],[最低排名]]-开始!$B$6</f>
        <v>35686</v>
      </c>
    </row>
    <row r="192" spans="1:18">
      <c r="A192" s="19">
        <v>23402</v>
      </c>
      <c r="B192" s="19" t="s">
        <v>1545</v>
      </c>
      <c r="C192" s="19" t="str">
        <f t="shared" si="4"/>
        <v>京工耿丹</v>
      </c>
      <c r="D192" s="19" t="str">
        <f t="shared" si="5"/>
        <v>02</v>
      </c>
      <c r="E192" s="19" t="s">
        <v>1534</v>
      </c>
      <c r="F192" s="19">
        <v>173</v>
      </c>
      <c r="G192" s="19">
        <v>95</v>
      </c>
      <c r="H192" s="19">
        <v>86</v>
      </c>
      <c r="I192" s="19">
        <v>49</v>
      </c>
      <c r="J192" s="19">
        <v>46</v>
      </c>
      <c r="K192" s="19">
        <v>46</v>
      </c>
      <c r="L192" s="19">
        <v>0</v>
      </c>
      <c r="M192" s="19">
        <v>2021</v>
      </c>
      <c r="N192" s="19">
        <f>VLOOKUP(E192, '2021D'!$A$2:$G$339, 2, FALSE)</f>
        <v>159</v>
      </c>
      <c r="O192" s="19">
        <f>VLOOKUP(E192, '2021D'!$A$2:$G$339, 3, FALSE)</f>
        <v>35686</v>
      </c>
      <c r="P192" s="19">
        <f>_2021[[#This Row],[最低排名]]-_2021[[#This Row],[同分人数]]+1</f>
        <v>35528</v>
      </c>
      <c r="Q192" s="19">
        <f>IF(O192&gt;=开始!$B$6, 1, 0)</f>
        <v>1</v>
      </c>
      <c r="R192" s="19">
        <f>_2021[[#This Row],[最低排名]]-开始!$B$6</f>
        <v>35686</v>
      </c>
    </row>
    <row r="193" spans="1:18">
      <c r="A193" s="19">
        <v>23501</v>
      </c>
      <c r="B193" s="19" t="s">
        <v>1546</v>
      </c>
      <c r="C193" s="19" t="str">
        <f t="shared" si="4"/>
        <v>二外中瑞</v>
      </c>
      <c r="D193" s="19" t="str">
        <f t="shared" si="5"/>
        <v>01</v>
      </c>
      <c r="E193" s="19" t="s">
        <v>1534</v>
      </c>
      <c r="F193" s="19">
        <v>164</v>
      </c>
      <c r="G193" s="19">
        <v>101</v>
      </c>
      <c r="H193" s="19">
        <v>107</v>
      </c>
      <c r="I193" s="19">
        <v>46</v>
      </c>
      <c r="J193" s="19">
        <v>43</v>
      </c>
      <c r="K193" s="19">
        <v>40</v>
      </c>
      <c r="L193" s="19">
        <v>0</v>
      </c>
      <c r="M193" s="19">
        <v>2021</v>
      </c>
      <c r="N193" s="19">
        <f>VLOOKUP(E193, '2021D'!$A$2:$G$339, 2, FALSE)</f>
        <v>159</v>
      </c>
      <c r="O193" s="19">
        <f>VLOOKUP(E193, '2021D'!$A$2:$G$339, 3, FALSE)</f>
        <v>35686</v>
      </c>
      <c r="P193" s="19">
        <f>_2021[[#This Row],[最低排名]]-_2021[[#This Row],[同分人数]]+1</f>
        <v>35528</v>
      </c>
      <c r="Q193" s="19">
        <f>IF(O193&gt;=开始!$B$6, 1, 0)</f>
        <v>1</v>
      </c>
      <c r="R193" s="19">
        <f>_2021[[#This Row],[最低排名]]-开始!$B$6</f>
        <v>35686</v>
      </c>
    </row>
    <row r="194" spans="1:18">
      <c r="A194" s="19">
        <v>23601</v>
      </c>
      <c r="B194" s="19" t="s">
        <v>315</v>
      </c>
      <c r="C194" s="19" t="str">
        <f t="shared" ref="C194:C257" si="6">LEFT(B194, FIND("(", B194) - 1)</f>
        <v>北京城市</v>
      </c>
      <c r="D194" s="19" t="str">
        <f t="shared" ref="D194:D257" si="7">MID(B194, FIND("(", B194) + 1, FIND(")", B194) - FIND("(", B194) - 1)</f>
        <v>01</v>
      </c>
      <c r="E194" s="19" t="s">
        <v>366</v>
      </c>
      <c r="F194" s="19">
        <v>166</v>
      </c>
      <c r="G194" s="19">
        <v>95</v>
      </c>
      <c r="H194" s="19">
        <v>82</v>
      </c>
      <c r="I194" s="19">
        <v>55</v>
      </c>
      <c r="J194" s="19">
        <v>55</v>
      </c>
      <c r="K194" s="19">
        <v>49</v>
      </c>
      <c r="L194" s="19">
        <v>0</v>
      </c>
      <c r="M194" s="19">
        <v>2021</v>
      </c>
      <c r="N194" s="19">
        <f>VLOOKUP(E194, '2021D'!$A$2:$G$339, 2, FALSE)</f>
        <v>154</v>
      </c>
      <c r="O194" s="19">
        <f>VLOOKUP(E194, '2021D'!$A$2:$G$339, 3, FALSE)</f>
        <v>34618</v>
      </c>
      <c r="P194" s="19">
        <f>_2021[[#This Row],[最低排名]]-_2021[[#This Row],[同分人数]]+1</f>
        <v>34465</v>
      </c>
      <c r="Q194" s="19">
        <f>IF(O194&gt;=开始!$B$6, 1, 0)</f>
        <v>1</v>
      </c>
      <c r="R194" s="19">
        <f>_2021[[#This Row],[最低排名]]-开始!$B$6</f>
        <v>34618</v>
      </c>
    </row>
    <row r="195" spans="1:18">
      <c r="A195" s="19">
        <v>23602</v>
      </c>
      <c r="B195" s="19" t="s">
        <v>317</v>
      </c>
      <c r="C195" s="19" t="str">
        <f t="shared" si="6"/>
        <v>北京城市</v>
      </c>
      <c r="D195" s="19" t="str">
        <f t="shared" si="7"/>
        <v>02</v>
      </c>
      <c r="E195" s="19" t="s">
        <v>52</v>
      </c>
      <c r="F195" s="19">
        <v>195</v>
      </c>
      <c r="G195" s="19">
        <v>106</v>
      </c>
      <c r="H195" s="19">
        <v>76</v>
      </c>
      <c r="I195" s="19">
        <v>58</v>
      </c>
      <c r="J195" s="19">
        <v>49</v>
      </c>
      <c r="K195" s="19">
        <v>46</v>
      </c>
      <c r="L195" s="19">
        <v>0</v>
      </c>
      <c r="M195" s="19">
        <v>2021</v>
      </c>
      <c r="N195" s="19">
        <f>VLOOKUP(E195, '2021D'!$A$2:$G$339, 2, FALSE)</f>
        <v>188</v>
      </c>
      <c r="O195" s="19">
        <f>VLOOKUP(E195, '2021D'!$A$2:$G$339, 3, FALSE)</f>
        <v>31735</v>
      </c>
      <c r="P195" s="19">
        <f>_2021[[#This Row],[最低排名]]-_2021[[#This Row],[同分人数]]+1</f>
        <v>31548</v>
      </c>
      <c r="Q195" s="19">
        <f>IF(O195&gt;=开始!$B$6, 1, 0)</f>
        <v>1</v>
      </c>
      <c r="R195" s="19">
        <f>_2021[[#This Row],[最低排名]]-开始!$B$6</f>
        <v>31735</v>
      </c>
    </row>
    <row r="196" spans="1:18">
      <c r="A196" s="19">
        <v>23603</v>
      </c>
      <c r="B196" s="19" t="s">
        <v>319</v>
      </c>
      <c r="C196" s="19" t="str">
        <f t="shared" si="6"/>
        <v>北京城市</v>
      </c>
      <c r="D196" s="19" t="str">
        <f t="shared" si="7"/>
        <v>03</v>
      </c>
      <c r="E196" s="19" t="s">
        <v>1534</v>
      </c>
      <c r="F196" s="19">
        <v>177</v>
      </c>
      <c r="G196" s="19">
        <v>90</v>
      </c>
      <c r="H196" s="19">
        <v>61</v>
      </c>
      <c r="I196" s="19">
        <v>61</v>
      </c>
      <c r="J196" s="19">
        <v>58</v>
      </c>
      <c r="K196" s="19">
        <v>43</v>
      </c>
      <c r="L196" s="19">
        <v>0</v>
      </c>
      <c r="M196" s="19">
        <v>2021</v>
      </c>
      <c r="N196" s="19">
        <f>VLOOKUP(E196, '2021D'!$A$2:$G$339, 2, FALSE)</f>
        <v>159</v>
      </c>
      <c r="O196" s="19">
        <f>VLOOKUP(E196, '2021D'!$A$2:$G$339, 3, FALSE)</f>
        <v>35686</v>
      </c>
      <c r="P196" s="19">
        <f>_2021[[#This Row],[最低排名]]-_2021[[#This Row],[同分人数]]+1</f>
        <v>35528</v>
      </c>
      <c r="Q196" s="19">
        <f>IF(O196&gt;=开始!$B$6, 1, 0)</f>
        <v>1</v>
      </c>
      <c r="R196" s="19">
        <f>_2021[[#This Row],[最低排名]]-开始!$B$6</f>
        <v>35686</v>
      </c>
    </row>
    <row r="197" spans="1:18">
      <c r="A197" s="19">
        <v>23604</v>
      </c>
      <c r="B197" s="19" t="s">
        <v>1626</v>
      </c>
      <c r="C197" s="19" t="str">
        <f t="shared" si="6"/>
        <v>北京城市</v>
      </c>
      <c r="D197" s="19" t="str">
        <f t="shared" si="7"/>
        <v>04</v>
      </c>
      <c r="E197" s="19" t="s">
        <v>320</v>
      </c>
      <c r="F197" s="19">
        <v>183</v>
      </c>
      <c r="G197" s="19">
        <v>95</v>
      </c>
      <c r="H197" s="19">
        <v>65</v>
      </c>
      <c r="I197" s="19">
        <v>67</v>
      </c>
      <c r="J197" s="19">
        <v>52</v>
      </c>
      <c r="K197" s="19">
        <v>43</v>
      </c>
      <c r="L197" s="19">
        <v>0</v>
      </c>
      <c r="M197" s="19">
        <v>2021</v>
      </c>
      <c r="N197" s="19">
        <f>VLOOKUP(E197, '2021D'!$A$2:$G$339, 2, FALSE)</f>
        <v>158</v>
      </c>
      <c r="O197" s="19">
        <f>VLOOKUP(E197, '2021D'!$A$2:$G$339, 3, FALSE)</f>
        <v>34140</v>
      </c>
      <c r="P197" s="19">
        <f>_2021[[#This Row],[最低排名]]-_2021[[#This Row],[同分人数]]+1</f>
        <v>33983</v>
      </c>
      <c r="Q197" s="19">
        <f>IF(O197&gt;=开始!$B$6, 1, 0)</f>
        <v>1</v>
      </c>
      <c r="R197" s="19">
        <f>_2021[[#This Row],[最低排名]]-开始!$B$6</f>
        <v>34140</v>
      </c>
    </row>
    <row r="198" spans="1:18">
      <c r="A198" s="19">
        <v>23701</v>
      </c>
      <c r="B198" s="19" t="s">
        <v>321</v>
      </c>
      <c r="C198" s="19" t="str">
        <f t="shared" si="6"/>
        <v>北京印刷</v>
      </c>
      <c r="D198" s="19" t="str">
        <f t="shared" si="7"/>
        <v>01</v>
      </c>
      <c r="E198" s="19" t="s">
        <v>560</v>
      </c>
      <c r="F198" s="19">
        <v>179</v>
      </c>
      <c r="G198" s="19">
        <v>92</v>
      </c>
      <c r="H198" s="19">
        <v>96</v>
      </c>
      <c r="I198" s="19">
        <v>61</v>
      </c>
      <c r="J198" s="19">
        <v>61</v>
      </c>
      <c r="K198" s="19">
        <v>52</v>
      </c>
      <c r="L198" s="19">
        <v>0</v>
      </c>
      <c r="M198" s="19">
        <v>2021</v>
      </c>
      <c r="N198" s="19">
        <f>VLOOKUP(E198, '2021D'!$A$2:$G$339, 2, FALSE)</f>
        <v>193</v>
      </c>
      <c r="O198" s="19">
        <f>VLOOKUP(E198, '2021D'!$A$2:$G$339, 3, FALSE)</f>
        <v>26941</v>
      </c>
      <c r="P198" s="19">
        <f>_2021[[#This Row],[最低排名]]-_2021[[#This Row],[同分人数]]+1</f>
        <v>26749</v>
      </c>
      <c r="Q198" s="19">
        <f>IF(O198&gt;=开始!$B$6, 1, 0)</f>
        <v>1</v>
      </c>
      <c r="R198" s="19">
        <f>_2021[[#This Row],[最低排名]]-开始!$B$6</f>
        <v>26941</v>
      </c>
    </row>
    <row r="199" spans="1:18">
      <c r="A199" s="19">
        <v>25101</v>
      </c>
      <c r="B199" s="19" t="s">
        <v>326</v>
      </c>
      <c r="C199" s="19" t="str">
        <f t="shared" si="6"/>
        <v>南开大学</v>
      </c>
      <c r="D199" s="19" t="str">
        <f t="shared" si="7"/>
        <v>01</v>
      </c>
      <c r="E199" s="19" t="s">
        <v>35</v>
      </c>
      <c r="F199" s="19">
        <v>236</v>
      </c>
      <c r="G199" s="19">
        <v>133</v>
      </c>
      <c r="H199" s="19">
        <v>125</v>
      </c>
      <c r="I199" s="19">
        <v>70</v>
      </c>
      <c r="J199" s="19">
        <v>67</v>
      </c>
      <c r="K199" s="19">
        <v>64</v>
      </c>
      <c r="L199" s="19">
        <v>0</v>
      </c>
      <c r="M199" s="19">
        <v>2021</v>
      </c>
      <c r="N199" s="19">
        <f>VLOOKUP(E199, '2021D'!$A$2:$G$339, 2, FALSE)</f>
        <v>149</v>
      </c>
      <c r="O199" s="19">
        <f>VLOOKUP(E199, '2021D'!$A$2:$G$339, 3, FALSE)</f>
        <v>3653</v>
      </c>
      <c r="P199" s="19">
        <f>_2021[[#This Row],[最低排名]]-_2021[[#This Row],[同分人数]]+1</f>
        <v>3505</v>
      </c>
      <c r="Q199" s="19">
        <f>IF(O199&gt;=开始!$B$6, 1, 0)</f>
        <v>1</v>
      </c>
      <c r="R199" s="19">
        <f>_2021[[#This Row],[最低排名]]-开始!$B$6</f>
        <v>3653</v>
      </c>
    </row>
    <row r="200" spans="1:18">
      <c r="A200" s="19">
        <v>25102</v>
      </c>
      <c r="B200" s="19" t="s">
        <v>327</v>
      </c>
      <c r="C200" s="19" t="str">
        <f t="shared" si="6"/>
        <v>南开大学</v>
      </c>
      <c r="D200" s="19" t="str">
        <f t="shared" si="7"/>
        <v>02</v>
      </c>
      <c r="E200" s="19" t="s">
        <v>35</v>
      </c>
      <c r="F200" s="19">
        <v>239</v>
      </c>
      <c r="G200" s="19">
        <v>139</v>
      </c>
      <c r="H200" s="19">
        <v>125</v>
      </c>
      <c r="I200" s="19">
        <v>67</v>
      </c>
      <c r="J200" s="19">
        <v>67</v>
      </c>
      <c r="K200" s="19">
        <v>64</v>
      </c>
      <c r="L200" s="19">
        <v>0</v>
      </c>
      <c r="M200" s="19">
        <v>2021</v>
      </c>
      <c r="N200" s="19">
        <f>VLOOKUP(E200, '2021D'!$A$2:$G$339, 2, FALSE)</f>
        <v>149</v>
      </c>
      <c r="O200" s="19">
        <f>VLOOKUP(E200, '2021D'!$A$2:$G$339, 3, FALSE)</f>
        <v>3653</v>
      </c>
      <c r="P200" s="19">
        <f>_2021[[#This Row],[最低排名]]-_2021[[#This Row],[同分人数]]+1</f>
        <v>3505</v>
      </c>
      <c r="Q200" s="19">
        <f>IF(O200&gt;=开始!$B$6, 1, 0)</f>
        <v>1</v>
      </c>
      <c r="R200" s="19">
        <f>_2021[[#This Row],[最低排名]]-开始!$B$6</f>
        <v>3653</v>
      </c>
    </row>
    <row r="201" spans="1:18">
      <c r="A201" s="19">
        <v>25201</v>
      </c>
      <c r="B201" s="19" t="s">
        <v>329</v>
      </c>
      <c r="C201" s="19" t="str">
        <f t="shared" si="6"/>
        <v>天津大学</v>
      </c>
      <c r="D201" s="19" t="str">
        <f t="shared" si="7"/>
        <v>01</v>
      </c>
      <c r="E201" s="19" t="s">
        <v>265</v>
      </c>
      <c r="F201" s="19">
        <v>240</v>
      </c>
      <c r="G201" s="19">
        <v>129</v>
      </c>
      <c r="H201" s="19">
        <v>123</v>
      </c>
      <c r="I201" s="19">
        <v>67</v>
      </c>
      <c r="J201" s="19">
        <v>67</v>
      </c>
      <c r="K201" s="19">
        <v>61</v>
      </c>
      <c r="L201" s="19">
        <v>0</v>
      </c>
      <c r="M201" s="19">
        <v>2021</v>
      </c>
      <c r="N201" s="19">
        <f>VLOOKUP(E201, '2021D'!$A$2:$G$339, 2, FALSE)</f>
        <v>172</v>
      </c>
      <c r="O201" s="19">
        <f>VLOOKUP(E201, '2021D'!$A$2:$G$339, 3, FALSE)</f>
        <v>4266</v>
      </c>
      <c r="P201" s="19">
        <f>_2021[[#This Row],[最低排名]]-_2021[[#This Row],[同分人数]]+1</f>
        <v>4095</v>
      </c>
      <c r="Q201" s="19">
        <f>IF(O201&gt;=开始!$B$6, 1, 0)</f>
        <v>1</v>
      </c>
      <c r="R201" s="19">
        <f>_2021[[#This Row],[最低排名]]-开始!$B$6</f>
        <v>4266</v>
      </c>
    </row>
    <row r="202" spans="1:18">
      <c r="A202" s="19">
        <v>25202</v>
      </c>
      <c r="B202" s="19" t="s">
        <v>330</v>
      </c>
      <c r="C202" s="19" t="str">
        <f t="shared" si="6"/>
        <v>天津大学</v>
      </c>
      <c r="D202" s="19" t="str">
        <f t="shared" si="7"/>
        <v>02</v>
      </c>
      <c r="E202" s="19" t="s">
        <v>260</v>
      </c>
      <c r="F202" s="19">
        <v>230</v>
      </c>
      <c r="G202" s="19">
        <v>137</v>
      </c>
      <c r="H202" s="19">
        <v>131</v>
      </c>
      <c r="I202" s="19">
        <v>67</v>
      </c>
      <c r="J202" s="19">
        <v>64</v>
      </c>
      <c r="K202" s="19">
        <v>64</v>
      </c>
      <c r="L202" s="19">
        <v>0</v>
      </c>
      <c r="M202" s="19">
        <v>2021</v>
      </c>
      <c r="N202" s="19">
        <f>VLOOKUP(E202, '2021D'!$A$2:$G$339, 2, FALSE)</f>
        <v>150</v>
      </c>
      <c r="O202" s="19">
        <f>VLOOKUP(E202, '2021D'!$A$2:$G$339, 3, FALSE)</f>
        <v>4556</v>
      </c>
      <c r="P202" s="19">
        <f>_2021[[#This Row],[最低排名]]-_2021[[#This Row],[同分人数]]+1</f>
        <v>4407</v>
      </c>
      <c r="Q202" s="19">
        <f>IF(O202&gt;=开始!$B$6, 1, 0)</f>
        <v>1</v>
      </c>
      <c r="R202" s="19">
        <f>_2021[[#This Row],[最低排名]]-开始!$B$6</f>
        <v>4556</v>
      </c>
    </row>
    <row r="203" spans="1:18">
      <c r="A203" s="19">
        <v>25203</v>
      </c>
      <c r="B203" s="19" t="s">
        <v>331</v>
      </c>
      <c r="C203" s="19" t="str">
        <f t="shared" si="6"/>
        <v>天津大学</v>
      </c>
      <c r="D203" s="19" t="str">
        <f t="shared" si="7"/>
        <v>03</v>
      </c>
      <c r="E203" s="19" t="s">
        <v>35</v>
      </c>
      <c r="F203" s="19">
        <v>230</v>
      </c>
      <c r="G203" s="19">
        <v>124</v>
      </c>
      <c r="H203" s="19">
        <v>131</v>
      </c>
      <c r="I203" s="19">
        <v>70</v>
      </c>
      <c r="J203" s="19">
        <v>67</v>
      </c>
      <c r="K203" s="19">
        <v>64</v>
      </c>
      <c r="L203" s="19">
        <v>0</v>
      </c>
      <c r="M203" s="19">
        <v>2021</v>
      </c>
      <c r="N203" s="19">
        <f>VLOOKUP(E203, '2021D'!$A$2:$G$339, 2, FALSE)</f>
        <v>149</v>
      </c>
      <c r="O203" s="19">
        <f>VLOOKUP(E203, '2021D'!$A$2:$G$339, 3, FALSE)</f>
        <v>3653</v>
      </c>
      <c r="P203" s="19">
        <f>_2021[[#This Row],[最低排名]]-_2021[[#This Row],[同分人数]]+1</f>
        <v>3505</v>
      </c>
      <c r="Q203" s="19">
        <f>IF(O203&gt;=开始!$B$6, 1, 0)</f>
        <v>1</v>
      </c>
      <c r="R203" s="19">
        <f>_2021[[#This Row],[最低排名]]-开始!$B$6</f>
        <v>3653</v>
      </c>
    </row>
    <row r="204" spans="1:18">
      <c r="A204" s="19">
        <v>25204</v>
      </c>
      <c r="B204" s="19" t="s">
        <v>333</v>
      </c>
      <c r="C204" s="19" t="str">
        <f t="shared" si="6"/>
        <v>天津大学</v>
      </c>
      <c r="D204" s="19" t="str">
        <f t="shared" si="7"/>
        <v>04</v>
      </c>
      <c r="E204" s="19" t="s">
        <v>273</v>
      </c>
      <c r="F204" s="19">
        <v>235</v>
      </c>
      <c r="G204" s="19">
        <v>124</v>
      </c>
      <c r="H204" s="19">
        <v>130</v>
      </c>
      <c r="I204" s="19">
        <v>67</v>
      </c>
      <c r="J204" s="19">
        <v>64</v>
      </c>
      <c r="K204" s="19">
        <v>64</v>
      </c>
      <c r="L204" s="19">
        <v>0</v>
      </c>
      <c r="M204" s="19">
        <v>2021</v>
      </c>
      <c r="N204" s="19">
        <f>VLOOKUP(E204, '2021D'!$A$2:$G$339, 2, FALSE)</f>
        <v>171</v>
      </c>
      <c r="O204" s="19">
        <f>VLOOKUP(E204, '2021D'!$A$2:$G$339, 3, FALSE)</f>
        <v>3965</v>
      </c>
      <c r="P204" s="19">
        <f>_2021[[#This Row],[最低排名]]-_2021[[#This Row],[同分人数]]+1</f>
        <v>3795</v>
      </c>
      <c r="Q204" s="19">
        <f>IF(O204&gt;=开始!$B$6, 1, 0)</f>
        <v>1</v>
      </c>
      <c r="R204" s="19">
        <f>_2021[[#This Row],[最低排名]]-开始!$B$6</f>
        <v>3965</v>
      </c>
    </row>
    <row r="205" spans="1:18">
      <c r="A205" s="19">
        <v>25301</v>
      </c>
      <c r="B205" s="19" t="s">
        <v>334</v>
      </c>
      <c r="C205" s="19" t="str">
        <f t="shared" si="6"/>
        <v>中国民航</v>
      </c>
      <c r="D205" s="19" t="str">
        <f t="shared" si="7"/>
        <v>01</v>
      </c>
      <c r="E205" s="19" t="s">
        <v>560</v>
      </c>
      <c r="F205" s="19">
        <v>201</v>
      </c>
      <c r="G205" s="19">
        <v>105</v>
      </c>
      <c r="H205" s="19">
        <v>89</v>
      </c>
      <c r="I205" s="19">
        <v>58</v>
      </c>
      <c r="J205" s="19">
        <v>55</v>
      </c>
      <c r="K205" s="19">
        <v>46</v>
      </c>
      <c r="L205" s="19">
        <v>0</v>
      </c>
      <c r="M205" s="19">
        <v>2021</v>
      </c>
      <c r="N205" s="19">
        <f>VLOOKUP(E205, '2021D'!$A$2:$G$339, 2, FALSE)</f>
        <v>193</v>
      </c>
      <c r="O205" s="19">
        <f>VLOOKUP(E205, '2021D'!$A$2:$G$339, 3, FALSE)</f>
        <v>26941</v>
      </c>
      <c r="P205" s="19">
        <f>_2021[[#This Row],[最低排名]]-_2021[[#This Row],[同分人数]]+1</f>
        <v>26749</v>
      </c>
      <c r="Q205" s="19">
        <f>IF(O205&gt;=开始!$B$6, 1, 0)</f>
        <v>1</v>
      </c>
      <c r="R205" s="19">
        <f>_2021[[#This Row],[最低排名]]-开始!$B$6</f>
        <v>26941</v>
      </c>
    </row>
    <row r="206" spans="1:18">
      <c r="A206" s="19">
        <v>25302</v>
      </c>
      <c r="B206" s="19" t="s">
        <v>336</v>
      </c>
      <c r="C206" s="19" t="str">
        <f t="shared" si="6"/>
        <v>中国民航</v>
      </c>
      <c r="D206" s="19" t="str">
        <f t="shared" si="7"/>
        <v>02</v>
      </c>
      <c r="E206" s="19" t="s">
        <v>354</v>
      </c>
      <c r="F206" s="19">
        <v>189</v>
      </c>
      <c r="G206" s="19">
        <v>99</v>
      </c>
      <c r="H206" s="19">
        <v>77</v>
      </c>
      <c r="I206" s="19">
        <v>55</v>
      </c>
      <c r="J206" s="19">
        <v>55</v>
      </c>
      <c r="K206" s="19">
        <v>52</v>
      </c>
      <c r="L206" s="19">
        <v>0</v>
      </c>
      <c r="M206" s="19">
        <v>2021</v>
      </c>
      <c r="N206" s="19">
        <f>VLOOKUP(E206, '2021D'!$A$2:$G$339, 2, FALSE)</f>
        <v>177</v>
      </c>
      <c r="O206" s="19">
        <f>VLOOKUP(E206, '2021D'!$A$2:$G$339, 3, FALSE)</f>
        <v>31038</v>
      </c>
      <c r="P206" s="19">
        <f>_2021[[#This Row],[最低排名]]-_2021[[#This Row],[同分人数]]+1</f>
        <v>30862</v>
      </c>
      <c r="Q206" s="19">
        <f>IF(O206&gt;=开始!$B$6, 1, 0)</f>
        <v>1</v>
      </c>
      <c r="R206" s="19">
        <f>_2021[[#This Row],[最低排名]]-开始!$B$6</f>
        <v>31038</v>
      </c>
    </row>
    <row r="207" spans="1:18">
      <c r="A207" s="19">
        <v>25303</v>
      </c>
      <c r="B207" s="19" t="s">
        <v>337</v>
      </c>
      <c r="C207" s="19" t="str">
        <f t="shared" si="6"/>
        <v>中国民航</v>
      </c>
      <c r="D207" s="19" t="str">
        <f t="shared" si="7"/>
        <v>03</v>
      </c>
      <c r="E207" s="19" t="s">
        <v>175</v>
      </c>
      <c r="F207" s="19">
        <v>196</v>
      </c>
      <c r="G207" s="19">
        <v>106</v>
      </c>
      <c r="H207" s="19">
        <v>106</v>
      </c>
      <c r="I207" s="19">
        <v>58</v>
      </c>
      <c r="J207" s="19">
        <v>55</v>
      </c>
      <c r="K207" s="19">
        <v>49</v>
      </c>
      <c r="L207" s="19">
        <v>0</v>
      </c>
      <c r="M207" s="19">
        <v>2021</v>
      </c>
      <c r="N207" s="19">
        <f>VLOOKUP(E207, '2021D'!$A$2:$G$339, 2, FALSE)</f>
        <v>213</v>
      </c>
      <c r="O207" s="19">
        <f>VLOOKUP(E207, '2021D'!$A$2:$G$339, 3, FALSE)</f>
        <v>23714</v>
      </c>
      <c r="P207" s="19">
        <f>_2021[[#This Row],[最低排名]]-_2021[[#This Row],[同分人数]]+1</f>
        <v>23502</v>
      </c>
      <c r="Q207" s="19">
        <f>IF(O207&gt;=开始!$B$6, 1, 0)</f>
        <v>1</v>
      </c>
      <c r="R207" s="19">
        <f>_2021[[#This Row],[最低排名]]-开始!$B$6</f>
        <v>23714</v>
      </c>
    </row>
    <row r="208" spans="1:18">
      <c r="A208" s="19">
        <v>25401</v>
      </c>
      <c r="B208" s="19" t="s">
        <v>339</v>
      </c>
      <c r="C208" s="19" t="str">
        <f t="shared" si="6"/>
        <v>天津科大</v>
      </c>
      <c r="D208" s="19" t="str">
        <f t="shared" si="7"/>
        <v>01</v>
      </c>
      <c r="E208" s="19" t="s">
        <v>469</v>
      </c>
      <c r="F208" s="19">
        <v>182</v>
      </c>
      <c r="G208" s="19">
        <v>114</v>
      </c>
      <c r="H208" s="19">
        <v>94</v>
      </c>
      <c r="I208" s="19">
        <v>55</v>
      </c>
      <c r="J208" s="19">
        <v>52</v>
      </c>
      <c r="K208" s="19">
        <v>49</v>
      </c>
      <c r="L208" s="19">
        <v>0</v>
      </c>
      <c r="M208" s="19">
        <v>2021</v>
      </c>
      <c r="N208" s="19">
        <f>VLOOKUP(E208, '2021D'!$A$2:$G$339, 2, FALSE)</f>
        <v>184</v>
      </c>
      <c r="O208" s="19">
        <f>VLOOKUP(E208, '2021D'!$A$2:$G$339, 3, FALSE)</f>
        <v>30254</v>
      </c>
      <c r="P208" s="19">
        <f>_2021[[#This Row],[最低排名]]-_2021[[#This Row],[同分人数]]+1</f>
        <v>30071</v>
      </c>
      <c r="Q208" s="19">
        <f>IF(O208&gt;=开始!$B$6, 1, 0)</f>
        <v>1</v>
      </c>
      <c r="R208" s="19">
        <f>_2021[[#This Row],[最低排名]]-开始!$B$6</f>
        <v>30254</v>
      </c>
    </row>
    <row r="209" spans="1:18">
      <c r="A209" s="19">
        <v>25402</v>
      </c>
      <c r="B209" s="19" t="s">
        <v>341</v>
      </c>
      <c r="C209" s="19" t="str">
        <f t="shared" si="6"/>
        <v>天津科大</v>
      </c>
      <c r="D209" s="19" t="str">
        <f t="shared" si="7"/>
        <v>02</v>
      </c>
      <c r="E209" s="19" t="s">
        <v>118</v>
      </c>
      <c r="F209" s="19">
        <v>201</v>
      </c>
      <c r="G209" s="19">
        <v>120</v>
      </c>
      <c r="H209" s="19">
        <v>99</v>
      </c>
      <c r="I209" s="19">
        <v>58</v>
      </c>
      <c r="J209" s="19">
        <v>52</v>
      </c>
      <c r="K209" s="19">
        <v>46</v>
      </c>
      <c r="L209" s="19">
        <v>0</v>
      </c>
      <c r="M209" s="19">
        <v>2021</v>
      </c>
      <c r="N209" s="19">
        <f>VLOOKUP(E209, '2021D'!$A$2:$G$339, 2, FALSE)</f>
        <v>213</v>
      </c>
      <c r="O209" s="19">
        <f>VLOOKUP(E209, '2021D'!$A$2:$G$339, 3, FALSE)</f>
        <v>25460</v>
      </c>
      <c r="P209" s="19">
        <f>_2021[[#This Row],[最低排名]]-_2021[[#This Row],[同分人数]]+1</f>
        <v>25248</v>
      </c>
      <c r="Q209" s="19">
        <f>IF(O209&gt;=开始!$B$6, 1, 0)</f>
        <v>1</v>
      </c>
      <c r="R209" s="19">
        <f>_2021[[#This Row],[最低排名]]-开始!$B$6</f>
        <v>25460</v>
      </c>
    </row>
    <row r="210" spans="1:18">
      <c r="A210" s="19">
        <v>25403</v>
      </c>
      <c r="B210" s="19" t="s">
        <v>342</v>
      </c>
      <c r="C210" s="19" t="str">
        <f t="shared" si="6"/>
        <v>天津科大</v>
      </c>
      <c r="D210" s="19" t="str">
        <f t="shared" si="7"/>
        <v>03</v>
      </c>
      <c r="E210" s="19" t="s">
        <v>184</v>
      </c>
      <c r="F210" s="19">
        <v>192</v>
      </c>
      <c r="G210" s="19">
        <v>96</v>
      </c>
      <c r="H210" s="19">
        <v>94</v>
      </c>
      <c r="I210" s="19">
        <v>61</v>
      </c>
      <c r="J210" s="19">
        <v>55</v>
      </c>
      <c r="K210" s="19">
        <v>49</v>
      </c>
      <c r="L210" s="19">
        <v>0</v>
      </c>
      <c r="M210" s="19">
        <v>2021</v>
      </c>
      <c r="N210" s="19">
        <f>VLOOKUP(E210, '2021D'!$A$2:$G$339, 2, FALSE)</f>
        <v>225</v>
      </c>
      <c r="O210" s="19">
        <f>VLOOKUP(E210, '2021D'!$A$2:$G$339, 3, FALSE)</f>
        <v>26536</v>
      </c>
      <c r="P210" s="19">
        <f>_2021[[#This Row],[最低排名]]-_2021[[#This Row],[同分人数]]+1</f>
        <v>26312</v>
      </c>
      <c r="Q210" s="19">
        <f>IF(O210&gt;=开始!$B$6, 1, 0)</f>
        <v>1</v>
      </c>
      <c r="R210" s="19">
        <f>_2021[[#This Row],[最低排名]]-开始!$B$6</f>
        <v>26536</v>
      </c>
    </row>
    <row r="211" spans="1:18">
      <c r="A211" s="19">
        <v>25404</v>
      </c>
      <c r="B211" s="19" t="s">
        <v>343</v>
      </c>
      <c r="C211" s="19" t="str">
        <f t="shared" si="6"/>
        <v>天津科大</v>
      </c>
      <c r="D211" s="19" t="str">
        <f t="shared" si="7"/>
        <v>04</v>
      </c>
      <c r="E211" s="19" t="s">
        <v>389</v>
      </c>
      <c r="F211" s="19">
        <v>188</v>
      </c>
      <c r="G211" s="19">
        <v>110</v>
      </c>
      <c r="H211" s="19">
        <v>84</v>
      </c>
      <c r="I211" s="19">
        <v>70</v>
      </c>
      <c r="J211" s="19">
        <v>58</v>
      </c>
      <c r="K211" s="19">
        <v>52</v>
      </c>
      <c r="L211" s="19">
        <v>0</v>
      </c>
      <c r="M211" s="19">
        <v>2021</v>
      </c>
      <c r="N211" s="19">
        <f>VLOOKUP(E211, '2021D'!$A$2:$G$339, 2, FALSE)</f>
        <v>205</v>
      </c>
      <c r="O211" s="19">
        <f>VLOOKUP(E211, '2021D'!$A$2:$G$339, 3, FALSE)</f>
        <v>26311</v>
      </c>
      <c r="P211" s="19">
        <f>_2021[[#This Row],[最低排名]]-_2021[[#This Row],[同分人数]]+1</f>
        <v>26107</v>
      </c>
      <c r="Q211" s="19">
        <f>IF(O211&gt;=开始!$B$6, 1, 0)</f>
        <v>1</v>
      </c>
      <c r="R211" s="19">
        <f>_2021[[#This Row],[最低排名]]-开始!$B$6</f>
        <v>26311</v>
      </c>
    </row>
    <row r="212" spans="1:18">
      <c r="A212" s="19">
        <v>25501</v>
      </c>
      <c r="B212" s="19" t="s">
        <v>344</v>
      </c>
      <c r="C212" s="19" t="str">
        <f t="shared" si="6"/>
        <v>天津工大</v>
      </c>
      <c r="D212" s="19" t="str">
        <f t="shared" si="7"/>
        <v>01</v>
      </c>
      <c r="E212" s="19" t="s">
        <v>120</v>
      </c>
      <c r="F212" s="19">
        <v>203</v>
      </c>
      <c r="G212" s="19">
        <v>108</v>
      </c>
      <c r="H212" s="19">
        <v>94</v>
      </c>
      <c r="I212" s="19">
        <v>67</v>
      </c>
      <c r="J212" s="19">
        <v>61</v>
      </c>
      <c r="K212" s="19">
        <v>55</v>
      </c>
      <c r="L212" s="19">
        <v>0</v>
      </c>
      <c r="M212" s="19">
        <v>2021</v>
      </c>
      <c r="N212" s="19">
        <f>VLOOKUP(E212, '2021D'!$A$2:$G$339, 2, FALSE)</f>
        <v>215</v>
      </c>
      <c r="O212" s="19">
        <f>VLOOKUP(E212, '2021D'!$A$2:$G$339, 3, FALSE)</f>
        <v>20185</v>
      </c>
      <c r="P212" s="19">
        <f>_2021[[#This Row],[最低排名]]-_2021[[#This Row],[同分人数]]+1</f>
        <v>19971</v>
      </c>
      <c r="Q212" s="19">
        <f>IF(O212&gt;=开始!$B$6, 1, 0)</f>
        <v>1</v>
      </c>
      <c r="R212" s="19">
        <f>_2021[[#This Row],[最低排名]]-开始!$B$6</f>
        <v>20185</v>
      </c>
    </row>
    <row r="213" spans="1:18">
      <c r="A213" s="19">
        <v>25502</v>
      </c>
      <c r="B213" s="19" t="s">
        <v>345</v>
      </c>
      <c r="C213" s="19" t="str">
        <f t="shared" si="6"/>
        <v>天津工大</v>
      </c>
      <c r="D213" s="19" t="str">
        <f t="shared" si="7"/>
        <v>02</v>
      </c>
      <c r="E213" s="19" t="s">
        <v>217</v>
      </c>
      <c r="F213" s="19">
        <v>205</v>
      </c>
      <c r="G213" s="19">
        <v>110</v>
      </c>
      <c r="H213" s="19">
        <v>101</v>
      </c>
      <c r="I213" s="19">
        <v>67</v>
      </c>
      <c r="J213" s="19">
        <v>52</v>
      </c>
      <c r="K213" s="19">
        <v>49</v>
      </c>
      <c r="L213" s="19">
        <v>0</v>
      </c>
      <c r="M213" s="19">
        <v>2021</v>
      </c>
      <c r="N213" s="19">
        <f>VLOOKUP(E213, '2021D'!$A$2:$G$339, 2, FALSE)</f>
        <v>222</v>
      </c>
      <c r="O213" s="19">
        <f>VLOOKUP(E213, '2021D'!$A$2:$G$339, 3, FALSE)</f>
        <v>21513</v>
      </c>
      <c r="P213" s="19">
        <f>_2021[[#This Row],[最低排名]]-_2021[[#This Row],[同分人数]]+1</f>
        <v>21292</v>
      </c>
      <c r="Q213" s="19">
        <f>IF(O213&gt;=开始!$B$6, 1, 0)</f>
        <v>1</v>
      </c>
      <c r="R213" s="19">
        <f>_2021[[#This Row],[最低排名]]-开始!$B$6</f>
        <v>21513</v>
      </c>
    </row>
    <row r="214" spans="1:18">
      <c r="A214" s="19">
        <v>25503</v>
      </c>
      <c r="B214" s="19" t="s">
        <v>1627</v>
      </c>
      <c r="C214" s="19" t="str">
        <f t="shared" si="6"/>
        <v>天津工大</v>
      </c>
      <c r="D214" s="19" t="str">
        <f t="shared" si="7"/>
        <v>03</v>
      </c>
      <c r="E214" s="19" t="s">
        <v>152</v>
      </c>
      <c r="F214" s="19">
        <v>209</v>
      </c>
      <c r="G214" s="19">
        <v>107</v>
      </c>
      <c r="H214" s="19">
        <v>111</v>
      </c>
      <c r="I214" s="19">
        <v>61</v>
      </c>
      <c r="J214" s="19">
        <v>58</v>
      </c>
      <c r="K214" s="19">
        <v>52</v>
      </c>
      <c r="L214" s="19">
        <v>0</v>
      </c>
      <c r="M214" s="19">
        <v>2021</v>
      </c>
      <c r="N214" s="19">
        <f>VLOOKUP(E214, '2021D'!$A$2:$G$339, 2, FALSE)</f>
        <v>235</v>
      </c>
      <c r="O214" s="19">
        <f>VLOOKUP(E214, '2021D'!$A$2:$G$339, 3, FALSE)</f>
        <v>17726</v>
      </c>
      <c r="P214" s="19">
        <f>_2021[[#This Row],[最低排名]]-_2021[[#This Row],[同分人数]]+1</f>
        <v>17492</v>
      </c>
      <c r="Q214" s="19">
        <f>IF(O214&gt;=开始!$B$6, 1, 0)</f>
        <v>1</v>
      </c>
      <c r="R214" s="19">
        <f>_2021[[#This Row],[最低排名]]-开始!$B$6</f>
        <v>17726</v>
      </c>
    </row>
    <row r="215" spans="1:18">
      <c r="A215" s="19">
        <v>25601</v>
      </c>
      <c r="B215" s="19" t="s">
        <v>346</v>
      </c>
      <c r="C215" s="19" t="str">
        <f t="shared" si="6"/>
        <v>天津中医</v>
      </c>
      <c r="D215" s="19" t="str">
        <f t="shared" si="7"/>
        <v>01</v>
      </c>
      <c r="E215" s="19" t="s">
        <v>130</v>
      </c>
      <c r="F215" s="19">
        <v>195</v>
      </c>
      <c r="G215" s="19">
        <v>100</v>
      </c>
      <c r="H215" s="19">
        <v>99</v>
      </c>
      <c r="I215" s="19">
        <v>58</v>
      </c>
      <c r="J215" s="19">
        <v>58</v>
      </c>
      <c r="K215" s="19">
        <v>49</v>
      </c>
      <c r="L215" s="19">
        <v>0</v>
      </c>
      <c r="M215" s="19">
        <v>2021</v>
      </c>
      <c r="N215" s="19">
        <f>VLOOKUP(E215, '2021D'!$A$2:$G$339, 2, FALSE)</f>
        <v>231</v>
      </c>
      <c r="O215" s="19">
        <f>VLOOKUP(E215, '2021D'!$A$2:$G$339, 3, FALSE)</f>
        <v>24823</v>
      </c>
      <c r="P215" s="19">
        <f>_2021[[#This Row],[最低排名]]-_2021[[#This Row],[同分人数]]+1</f>
        <v>24593</v>
      </c>
      <c r="Q215" s="19">
        <f>IF(O215&gt;=开始!$B$6, 1, 0)</f>
        <v>1</v>
      </c>
      <c r="R215" s="19">
        <f>_2021[[#This Row],[最低排名]]-开始!$B$6</f>
        <v>24823</v>
      </c>
    </row>
    <row r="216" spans="1:18">
      <c r="A216" s="19">
        <v>25602</v>
      </c>
      <c r="B216" s="19" t="s">
        <v>348</v>
      </c>
      <c r="C216" s="19" t="str">
        <f t="shared" si="6"/>
        <v>天津中医</v>
      </c>
      <c r="D216" s="19" t="str">
        <f t="shared" si="7"/>
        <v>02</v>
      </c>
      <c r="E216" s="19" t="s">
        <v>450</v>
      </c>
      <c r="F216" s="19">
        <v>218</v>
      </c>
      <c r="G216" s="19">
        <v>111</v>
      </c>
      <c r="H216" s="19">
        <v>99</v>
      </c>
      <c r="I216" s="19">
        <v>61</v>
      </c>
      <c r="J216" s="19">
        <v>61</v>
      </c>
      <c r="K216" s="19">
        <v>55</v>
      </c>
      <c r="L216" s="19">
        <v>0</v>
      </c>
      <c r="M216" s="19">
        <v>2021</v>
      </c>
      <c r="N216" s="19">
        <f>VLOOKUP(E216, '2021D'!$A$2:$G$339, 2, FALSE)</f>
        <v>236</v>
      </c>
      <c r="O216" s="19">
        <f>VLOOKUP(E216, '2021D'!$A$2:$G$339, 3, FALSE)</f>
        <v>17057</v>
      </c>
      <c r="P216" s="19">
        <f>_2021[[#This Row],[最低排名]]-_2021[[#This Row],[同分人数]]+1</f>
        <v>16822</v>
      </c>
      <c r="Q216" s="19">
        <f>IF(O216&gt;=开始!$B$6, 1, 0)</f>
        <v>1</v>
      </c>
      <c r="R216" s="19">
        <f>_2021[[#This Row],[最低排名]]-开始!$B$6</f>
        <v>17057</v>
      </c>
    </row>
    <row r="217" spans="1:18">
      <c r="A217" s="19">
        <v>25701</v>
      </c>
      <c r="B217" s="19" t="s">
        <v>352</v>
      </c>
      <c r="C217" s="19" t="str">
        <f t="shared" si="6"/>
        <v>天津职师</v>
      </c>
      <c r="D217" s="19" t="str">
        <f t="shared" si="7"/>
        <v>01</v>
      </c>
      <c r="E217" s="19" t="s">
        <v>363</v>
      </c>
      <c r="F217" s="19">
        <v>192</v>
      </c>
      <c r="G217" s="19">
        <v>98</v>
      </c>
      <c r="H217" s="19">
        <v>103</v>
      </c>
      <c r="I217" s="19">
        <v>55</v>
      </c>
      <c r="J217" s="19">
        <v>46</v>
      </c>
      <c r="K217" s="19">
        <v>40</v>
      </c>
      <c r="L217" s="19">
        <v>0</v>
      </c>
      <c r="M217" s="19">
        <v>2021</v>
      </c>
      <c r="N217" s="19">
        <f>VLOOKUP(E217, '2021D'!$A$2:$G$339, 2, FALSE)</f>
        <v>182</v>
      </c>
      <c r="O217" s="19">
        <f>VLOOKUP(E217, '2021D'!$A$2:$G$339, 3, FALSE)</f>
        <v>29454</v>
      </c>
      <c r="P217" s="19">
        <f>_2021[[#This Row],[最低排名]]-_2021[[#This Row],[同分人数]]+1</f>
        <v>29273</v>
      </c>
      <c r="Q217" s="19">
        <f>IF(O217&gt;=开始!$B$6, 1, 0)</f>
        <v>1</v>
      </c>
      <c r="R217" s="19">
        <f>_2021[[#This Row],[最低排名]]-开始!$B$6</f>
        <v>29454</v>
      </c>
    </row>
    <row r="218" spans="1:18">
      <c r="A218" s="19">
        <v>25702</v>
      </c>
      <c r="B218" s="19" t="s">
        <v>353</v>
      </c>
      <c r="C218" s="19" t="str">
        <f t="shared" si="6"/>
        <v>天津职师</v>
      </c>
      <c r="D218" s="19" t="str">
        <f t="shared" si="7"/>
        <v>02</v>
      </c>
      <c r="E218" s="19" t="s">
        <v>1534</v>
      </c>
      <c r="F218" s="19">
        <v>208</v>
      </c>
      <c r="G218" s="19">
        <v>114</v>
      </c>
      <c r="H218" s="19">
        <v>60</v>
      </c>
      <c r="I218" s="19">
        <v>46</v>
      </c>
      <c r="J218" s="19">
        <v>43</v>
      </c>
      <c r="K218" s="19">
        <v>43</v>
      </c>
      <c r="L218" s="19">
        <v>0</v>
      </c>
      <c r="M218" s="19">
        <v>2021</v>
      </c>
      <c r="N218" s="19">
        <f>VLOOKUP(E218, '2021D'!$A$2:$G$339, 2, FALSE)</f>
        <v>159</v>
      </c>
      <c r="O218" s="19">
        <f>VLOOKUP(E218, '2021D'!$A$2:$G$339, 3, FALSE)</f>
        <v>35686</v>
      </c>
      <c r="P218" s="19">
        <f>_2021[[#This Row],[最低排名]]-_2021[[#This Row],[同分人数]]+1</f>
        <v>35528</v>
      </c>
      <c r="Q218" s="19">
        <f>IF(O218&gt;=开始!$B$6, 1, 0)</f>
        <v>1</v>
      </c>
      <c r="R218" s="19">
        <f>_2021[[#This Row],[最低排名]]-开始!$B$6</f>
        <v>35686</v>
      </c>
    </row>
    <row r="219" spans="1:18">
      <c r="A219" s="19">
        <v>25801</v>
      </c>
      <c r="B219" s="19" t="s">
        <v>355</v>
      </c>
      <c r="C219" s="19" t="str">
        <f t="shared" si="6"/>
        <v>天津商大</v>
      </c>
      <c r="D219" s="19" t="str">
        <f t="shared" si="7"/>
        <v>01</v>
      </c>
      <c r="E219" s="19" t="s">
        <v>383</v>
      </c>
      <c r="F219" s="19">
        <v>175</v>
      </c>
      <c r="G219" s="19">
        <v>88</v>
      </c>
      <c r="H219" s="19">
        <v>95</v>
      </c>
      <c r="I219" s="19">
        <v>52</v>
      </c>
      <c r="J219" s="19">
        <v>52</v>
      </c>
      <c r="K219" s="19">
        <v>49</v>
      </c>
      <c r="L219" s="19">
        <v>0</v>
      </c>
      <c r="M219" s="19">
        <v>2021</v>
      </c>
      <c r="N219" s="19">
        <f>VLOOKUP(E219, '2021D'!$A$2:$G$339, 2, FALSE)</f>
        <v>196</v>
      </c>
      <c r="O219" s="19">
        <f>VLOOKUP(E219, '2021D'!$A$2:$G$339, 3, FALSE)</f>
        <v>31931</v>
      </c>
      <c r="P219" s="19">
        <f>_2021[[#This Row],[最低排名]]-_2021[[#This Row],[同分人数]]+1</f>
        <v>31736</v>
      </c>
      <c r="Q219" s="19">
        <f>IF(O219&gt;=开始!$B$6, 1, 0)</f>
        <v>1</v>
      </c>
      <c r="R219" s="19">
        <f>_2021[[#This Row],[最低排名]]-开始!$B$6</f>
        <v>31931</v>
      </c>
    </row>
    <row r="220" spans="1:18">
      <c r="A220" s="19">
        <v>25901</v>
      </c>
      <c r="B220" s="19" t="s">
        <v>357</v>
      </c>
      <c r="C220" s="19" t="str">
        <f t="shared" si="6"/>
        <v>天津财大</v>
      </c>
      <c r="D220" s="19" t="str">
        <f t="shared" si="7"/>
        <v>01</v>
      </c>
      <c r="E220" s="19" t="s">
        <v>546</v>
      </c>
      <c r="F220" s="19">
        <v>203</v>
      </c>
      <c r="G220" s="19">
        <v>106</v>
      </c>
      <c r="H220" s="19">
        <v>99</v>
      </c>
      <c r="I220" s="19">
        <v>64</v>
      </c>
      <c r="J220" s="19">
        <v>64</v>
      </c>
      <c r="K220" s="19">
        <v>58</v>
      </c>
      <c r="L220" s="19">
        <v>0</v>
      </c>
      <c r="M220" s="19">
        <v>2021</v>
      </c>
      <c r="N220" s="19">
        <f>VLOOKUP(E220, '2021D'!$A$2:$G$339, 2, FALSE)</f>
        <v>214</v>
      </c>
      <c r="O220" s="19">
        <f>VLOOKUP(E220, '2021D'!$A$2:$G$339, 3, FALSE)</f>
        <v>18414</v>
      </c>
      <c r="P220" s="19">
        <f>_2021[[#This Row],[最低排名]]-_2021[[#This Row],[同分人数]]+1</f>
        <v>18201</v>
      </c>
      <c r="Q220" s="19">
        <f>IF(O220&gt;=开始!$B$6, 1, 0)</f>
        <v>1</v>
      </c>
      <c r="R220" s="19">
        <f>_2021[[#This Row],[最低排名]]-开始!$B$6</f>
        <v>18414</v>
      </c>
    </row>
    <row r="221" spans="1:18">
      <c r="A221" s="19">
        <v>25902</v>
      </c>
      <c r="B221" s="19" t="s">
        <v>358</v>
      </c>
      <c r="C221" s="19" t="str">
        <f t="shared" si="6"/>
        <v>天津财大</v>
      </c>
      <c r="D221" s="19" t="str">
        <f t="shared" si="7"/>
        <v>02</v>
      </c>
      <c r="E221" s="19" t="s">
        <v>155</v>
      </c>
      <c r="F221" s="19">
        <v>209</v>
      </c>
      <c r="G221" s="19">
        <v>111</v>
      </c>
      <c r="H221" s="19">
        <v>109</v>
      </c>
      <c r="I221" s="19">
        <v>61</v>
      </c>
      <c r="J221" s="19">
        <v>58</v>
      </c>
      <c r="K221" s="19">
        <v>52</v>
      </c>
      <c r="L221" s="19">
        <v>0</v>
      </c>
      <c r="M221" s="19">
        <v>2021</v>
      </c>
      <c r="N221" s="19">
        <f>VLOOKUP(E221, '2021D'!$A$2:$G$339, 2, FALSE)</f>
        <v>248</v>
      </c>
      <c r="O221" s="19">
        <f>VLOOKUP(E221, '2021D'!$A$2:$G$339, 3, FALSE)</f>
        <v>18200</v>
      </c>
      <c r="P221" s="19">
        <f>_2021[[#This Row],[最低排名]]-_2021[[#This Row],[同分人数]]+1</f>
        <v>17953</v>
      </c>
      <c r="Q221" s="19">
        <f>IF(O221&gt;=开始!$B$6, 1, 0)</f>
        <v>1</v>
      </c>
      <c r="R221" s="19">
        <f>_2021[[#This Row],[最低排名]]-开始!$B$6</f>
        <v>18200</v>
      </c>
    </row>
    <row r="222" spans="1:18">
      <c r="A222" s="19">
        <v>26001</v>
      </c>
      <c r="B222" s="19" t="s">
        <v>359</v>
      </c>
      <c r="C222" s="19" t="str">
        <f t="shared" si="6"/>
        <v>天津城建</v>
      </c>
      <c r="D222" s="19" t="str">
        <f t="shared" si="7"/>
        <v>01</v>
      </c>
      <c r="E222" s="19" t="s">
        <v>320</v>
      </c>
      <c r="F222" s="19">
        <v>185</v>
      </c>
      <c r="G222" s="19">
        <v>107</v>
      </c>
      <c r="H222" s="19">
        <v>81</v>
      </c>
      <c r="I222" s="19">
        <v>52</v>
      </c>
      <c r="J222" s="19">
        <v>49</v>
      </c>
      <c r="K222" s="19">
        <v>43</v>
      </c>
      <c r="L222" s="19">
        <v>0</v>
      </c>
      <c r="M222" s="19">
        <v>2021</v>
      </c>
      <c r="N222" s="19">
        <f>VLOOKUP(E222, '2021D'!$A$2:$G$339, 2, FALSE)</f>
        <v>158</v>
      </c>
      <c r="O222" s="19">
        <f>VLOOKUP(E222, '2021D'!$A$2:$G$339, 3, FALSE)</f>
        <v>34140</v>
      </c>
      <c r="P222" s="19">
        <f>_2021[[#This Row],[最低排名]]-_2021[[#This Row],[同分人数]]+1</f>
        <v>33983</v>
      </c>
      <c r="Q222" s="19">
        <f>IF(O222&gt;=开始!$B$6, 1, 0)</f>
        <v>1</v>
      </c>
      <c r="R222" s="19">
        <f>_2021[[#This Row],[最低排名]]-开始!$B$6</f>
        <v>34140</v>
      </c>
    </row>
    <row r="223" spans="1:18">
      <c r="A223" s="19">
        <v>26002</v>
      </c>
      <c r="B223" s="19" t="s">
        <v>1549</v>
      </c>
      <c r="C223" s="19" t="str">
        <f t="shared" si="6"/>
        <v>天津城建</v>
      </c>
      <c r="D223" s="19" t="str">
        <f t="shared" si="7"/>
        <v>02</v>
      </c>
      <c r="E223" s="19" t="s">
        <v>228</v>
      </c>
      <c r="F223" s="19">
        <v>190</v>
      </c>
      <c r="G223" s="19">
        <v>96</v>
      </c>
      <c r="H223" s="19">
        <v>81</v>
      </c>
      <c r="I223" s="19">
        <v>64</v>
      </c>
      <c r="J223" s="19">
        <v>55</v>
      </c>
      <c r="K223" s="19">
        <v>49</v>
      </c>
      <c r="L223" s="19">
        <v>0</v>
      </c>
      <c r="M223" s="19">
        <v>2021</v>
      </c>
      <c r="N223" s="19">
        <f>VLOOKUP(E223, '2021D'!$A$2:$G$339, 2, FALSE)</f>
        <v>198</v>
      </c>
      <c r="O223" s="19">
        <f>VLOOKUP(E223, '2021D'!$A$2:$G$339, 3, FALSE)</f>
        <v>28864</v>
      </c>
      <c r="P223" s="19">
        <f>_2021[[#This Row],[最低排名]]-_2021[[#This Row],[同分人数]]+1</f>
        <v>28667</v>
      </c>
      <c r="Q223" s="19">
        <f>IF(O223&gt;=开始!$B$6, 1, 0)</f>
        <v>1</v>
      </c>
      <c r="R223" s="19">
        <f>_2021[[#This Row],[最低排名]]-开始!$B$6</f>
        <v>28864</v>
      </c>
    </row>
    <row r="224" spans="1:18">
      <c r="A224" s="19">
        <v>26101</v>
      </c>
      <c r="B224" s="19" t="s">
        <v>1628</v>
      </c>
      <c r="C224" s="19" t="str">
        <f t="shared" si="6"/>
        <v>津商宝德</v>
      </c>
      <c r="D224" s="19" t="str">
        <f t="shared" si="7"/>
        <v>01</v>
      </c>
      <c r="E224" s="19" t="s">
        <v>366</v>
      </c>
      <c r="F224" s="19">
        <v>175</v>
      </c>
      <c r="G224" s="19">
        <v>89</v>
      </c>
      <c r="H224" s="19">
        <v>91</v>
      </c>
      <c r="I224" s="19">
        <v>49</v>
      </c>
      <c r="J224" s="19">
        <v>46</v>
      </c>
      <c r="K224" s="19">
        <v>46</v>
      </c>
      <c r="L224" s="19">
        <v>0</v>
      </c>
      <c r="M224" s="19">
        <v>2021</v>
      </c>
      <c r="N224" s="19">
        <f>VLOOKUP(E224, '2021D'!$A$2:$G$339, 2, FALSE)</f>
        <v>154</v>
      </c>
      <c r="O224" s="19">
        <f>VLOOKUP(E224, '2021D'!$A$2:$G$339, 3, FALSE)</f>
        <v>34618</v>
      </c>
      <c r="P224" s="19">
        <f>_2021[[#This Row],[最低排名]]-_2021[[#This Row],[同分人数]]+1</f>
        <v>34465</v>
      </c>
      <c r="Q224" s="19">
        <f>IF(O224&gt;=开始!$B$6, 1, 0)</f>
        <v>1</v>
      </c>
      <c r="R224" s="19">
        <f>_2021[[#This Row],[最低排名]]-开始!$B$6</f>
        <v>34618</v>
      </c>
    </row>
    <row r="225" spans="1:18">
      <c r="A225" s="19">
        <v>26201</v>
      </c>
      <c r="B225" s="19" t="s">
        <v>360</v>
      </c>
      <c r="C225" s="19" t="str">
        <f t="shared" si="6"/>
        <v>津医临床</v>
      </c>
      <c r="D225" s="19" t="str">
        <f t="shared" si="7"/>
        <v>01</v>
      </c>
      <c r="E225" s="19" t="s">
        <v>223</v>
      </c>
      <c r="F225" s="19">
        <v>183</v>
      </c>
      <c r="G225" s="19">
        <v>97</v>
      </c>
      <c r="H225" s="19">
        <v>81</v>
      </c>
      <c r="I225" s="19">
        <v>49</v>
      </c>
      <c r="J225" s="19">
        <v>49</v>
      </c>
      <c r="K225" s="19">
        <v>46</v>
      </c>
      <c r="L225" s="19">
        <v>0</v>
      </c>
      <c r="M225" s="19">
        <v>2021</v>
      </c>
      <c r="N225" s="19">
        <f>VLOOKUP(E225, '2021D'!$A$2:$G$339, 2, FALSE)</f>
        <v>153</v>
      </c>
      <c r="O225" s="19">
        <f>VLOOKUP(E225, '2021D'!$A$2:$G$339, 3, FALSE)</f>
        <v>34464</v>
      </c>
      <c r="P225" s="19">
        <f>_2021[[#This Row],[最低排名]]-_2021[[#This Row],[同分人数]]+1</f>
        <v>34312</v>
      </c>
      <c r="Q225" s="19">
        <f>IF(O225&gt;=开始!$B$6, 1, 0)</f>
        <v>1</v>
      </c>
      <c r="R225" s="19">
        <f>_2021[[#This Row],[最低排名]]-开始!$B$6</f>
        <v>34464</v>
      </c>
    </row>
    <row r="226" spans="1:18">
      <c r="A226" s="19">
        <v>26202</v>
      </c>
      <c r="B226" s="19" t="s">
        <v>361</v>
      </c>
      <c r="C226" s="19" t="str">
        <f t="shared" si="6"/>
        <v>津医临床</v>
      </c>
      <c r="D226" s="19" t="str">
        <f t="shared" si="7"/>
        <v>02</v>
      </c>
      <c r="E226" s="19" t="s">
        <v>447</v>
      </c>
      <c r="F226" s="19">
        <v>187</v>
      </c>
      <c r="G226" s="19">
        <v>94</v>
      </c>
      <c r="H226" s="19">
        <v>78</v>
      </c>
      <c r="I226" s="19">
        <v>64</v>
      </c>
      <c r="J226" s="19">
        <v>46</v>
      </c>
      <c r="K226" s="19">
        <v>46</v>
      </c>
      <c r="L226" s="19">
        <v>0</v>
      </c>
      <c r="M226" s="19">
        <v>2021</v>
      </c>
      <c r="N226" s="19">
        <f>VLOOKUP(E226, '2021D'!$A$2:$G$339, 2, FALSE)</f>
        <v>156</v>
      </c>
      <c r="O226" s="19">
        <f>VLOOKUP(E226, '2021D'!$A$2:$G$339, 3, FALSE)</f>
        <v>32280</v>
      </c>
      <c r="P226" s="19">
        <f>_2021[[#This Row],[最低排名]]-_2021[[#This Row],[同分人数]]+1</f>
        <v>32125</v>
      </c>
      <c r="Q226" s="19">
        <f>IF(O226&gt;=开始!$B$6, 1, 0)</f>
        <v>1</v>
      </c>
      <c r="R226" s="19">
        <f>_2021[[#This Row],[最低排名]]-开始!$B$6</f>
        <v>32280</v>
      </c>
    </row>
    <row r="227" spans="1:18">
      <c r="A227" s="19">
        <v>26203</v>
      </c>
      <c r="B227" s="19" t="s">
        <v>362</v>
      </c>
      <c r="C227" s="19" t="str">
        <f t="shared" si="6"/>
        <v>津医临床</v>
      </c>
      <c r="D227" s="19" t="str">
        <f t="shared" si="7"/>
        <v>03</v>
      </c>
      <c r="E227" s="19" t="s">
        <v>363</v>
      </c>
      <c r="F227" s="19">
        <v>190</v>
      </c>
      <c r="G227" s="19">
        <v>107</v>
      </c>
      <c r="H227" s="19">
        <v>78</v>
      </c>
      <c r="I227" s="19">
        <v>61</v>
      </c>
      <c r="J227" s="19">
        <v>58</v>
      </c>
      <c r="K227" s="19">
        <v>49</v>
      </c>
      <c r="L227" s="19">
        <v>0</v>
      </c>
      <c r="M227" s="19">
        <v>2021</v>
      </c>
      <c r="N227" s="19">
        <f>VLOOKUP(E227, '2021D'!$A$2:$G$339, 2, FALSE)</f>
        <v>182</v>
      </c>
      <c r="O227" s="19">
        <f>VLOOKUP(E227, '2021D'!$A$2:$G$339, 3, FALSE)</f>
        <v>29454</v>
      </c>
      <c r="P227" s="19">
        <f>_2021[[#This Row],[最低排名]]-_2021[[#This Row],[同分人数]]+1</f>
        <v>29273</v>
      </c>
      <c r="Q227" s="19">
        <f>IF(O227&gt;=开始!$B$6, 1, 0)</f>
        <v>1</v>
      </c>
      <c r="R227" s="19">
        <f>_2021[[#This Row],[最低排名]]-开始!$B$6</f>
        <v>29454</v>
      </c>
    </row>
    <row r="228" spans="1:18">
      <c r="A228" s="19">
        <v>26204</v>
      </c>
      <c r="B228" s="19" t="s">
        <v>364</v>
      </c>
      <c r="C228" s="19" t="str">
        <f t="shared" si="6"/>
        <v>津医临床</v>
      </c>
      <c r="D228" s="19" t="str">
        <f t="shared" si="7"/>
        <v>04</v>
      </c>
      <c r="E228" s="19" t="s">
        <v>52</v>
      </c>
      <c r="F228" s="19">
        <v>191</v>
      </c>
      <c r="G228" s="19">
        <v>101</v>
      </c>
      <c r="H228" s="19">
        <v>83</v>
      </c>
      <c r="I228" s="19">
        <v>61</v>
      </c>
      <c r="J228" s="19">
        <v>46</v>
      </c>
      <c r="K228" s="19">
        <v>43</v>
      </c>
      <c r="L228" s="19">
        <v>0</v>
      </c>
      <c r="M228" s="19">
        <v>2021</v>
      </c>
      <c r="N228" s="19">
        <f>VLOOKUP(E228, '2021D'!$A$2:$G$339, 2, FALSE)</f>
        <v>188</v>
      </c>
      <c r="O228" s="19">
        <f>VLOOKUP(E228, '2021D'!$A$2:$G$339, 3, FALSE)</f>
        <v>31735</v>
      </c>
      <c r="P228" s="19">
        <f>_2021[[#This Row],[最低排名]]-_2021[[#This Row],[同分人数]]+1</f>
        <v>31548</v>
      </c>
      <c r="Q228" s="19">
        <f>IF(O228&gt;=开始!$B$6, 1, 0)</f>
        <v>1</v>
      </c>
      <c r="R228" s="19">
        <f>_2021[[#This Row],[最低排名]]-开始!$B$6</f>
        <v>31735</v>
      </c>
    </row>
    <row r="229" spans="1:18">
      <c r="A229" s="19">
        <v>26301</v>
      </c>
      <c r="B229" s="19" t="s">
        <v>365</v>
      </c>
      <c r="C229" s="19" t="str">
        <f t="shared" si="6"/>
        <v>津理中环</v>
      </c>
      <c r="D229" s="19" t="str">
        <f t="shared" si="7"/>
        <v>01</v>
      </c>
      <c r="E229" s="19" t="s">
        <v>1629</v>
      </c>
      <c r="F229" s="19"/>
      <c r="G229" s="19"/>
      <c r="H229" s="19"/>
      <c r="I229" s="19"/>
      <c r="J229" s="19"/>
      <c r="K229" s="19"/>
      <c r="L229" s="19"/>
      <c r="M229" s="19">
        <v>2021</v>
      </c>
      <c r="N229" s="19" t="e">
        <f>VLOOKUP(E229, '2021D'!$A$2:$G$339, 2, FALSE)</f>
        <v>#N/A</v>
      </c>
      <c r="O229" s="19" t="e">
        <f>VLOOKUP(E229, '2021D'!$A$2:$G$339, 3, FALSE)</f>
        <v>#N/A</v>
      </c>
      <c r="P229" s="19" t="e">
        <f>_2021[[#This Row],[最低排名]]-_2021[[#This Row],[同分人数]]+1</f>
        <v>#N/A</v>
      </c>
      <c r="Q229" s="19" t="e">
        <f>IF(O229&gt;=开始!$B$6, 1, 0)</f>
        <v>#N/A</v>
      </c>
      <c r="R229" s="19" t="e">
        <f>_2021[[#This Row],[最低排名]]-开始!$B$6</f>
        <v>#N/A</v>
      </c>
    </row>
    <row r="230" spans="1:18">
      <c r="A230" s="19">
        <v>26302</v>
      </c>
      <c r="B230" s="19" t="s">
        <v>367</v>
      </c>
      <c r="C230" s="19" t="str">
        <f t="shared" si="6"/>
        <v>津理中环</v>
      </c>
      <c r="D230" s="19" t="str">
        <f t="shared" si="7"/>
        <v>02</v>
      </c>
      <c r="E230" s="19" t="s">
        <v>1533</v>
      </c>
      <c r="F230" s="19">
        <v>188</v>
      </c>
      <c r="G230" s="19">
        <v>99</v>
      </c>
      <c r="H230" s="19">
        <v>64</v>
      </c>
      <c r="I230" s="19">
        <v>55</v>
      </c>
      <c r="J230" s="19">
        <v>49</v>
      </c>
      <c r="K230" s="19">
        <v>46</v>
      </c>
      <c r="L230" s="19">
        <v>0</v>
      </c>
      <c r="M230" s="19">
        <v>2021</v>
      </c>
      <c r="N230" s="19">
        <f>VLOOKUP(E230, '2021D'!$A$2:$G$339, 2, FALSE)</f>
        <v>157</v>
      </c>
      <c r="O230" s="19">
        <f>VLOOKUP(E230, '2021D'!$A$2:$G$339, 3, FALSE)</f>
        <v>35381</v>
      </c>
      <c r="P230" s="19">
        <f>_2021[[#This Row],[最低排名]]-_2021[[#This Row],[同分人数]]+1</f>
        <v>35225</v>
      </c>
      <c r="Q230" s="19">
        <f>IF(O230&gt;=开始!$B$6, 1, 0)</f>
        <v>1</v>
      </c>
      <c r="R230" s="19">
        <f>_2021[[#This Row],[最低排名]]-开始!$B$6</f>
        <v>35381</v>
      </c>
    </row>
    <row r="231" spans="1:18">
      <c r="A231" s="19">
        <v>26401</v>
      </c>
      <c r="B231" s="19" t="s">
        <v>368</v>
      </c>
      <c r="C231" s="19" t="str">
        <f t="shared" si="6"/>
        <v>京科天津</v>
      </c>
      <c r="D231" s="19" t="str">
        <f t="shared" si="7"/>
        <v>01</v>
      </c>
      <c r="E231" s="19" t="s">
        <v>1542</v>
      </c>
      <c r="F231" s="19">
        <v>175</v>
      </c>
      <c r="G231" s="19">
        <v>99</v>
      </c>
      <c r="H231" s="19">
        <v>85</v>
      </c>
      <c r="I231" s="19">
        <v>52</v>
      </c>
      <c r="J231" s="19">
        <v>46</v>
      </c>
      <c r="K231" s="19">
        <v>43</v>
      </c>
      <c r="L231" s="19">
        <v>0</v>
      </c>
      <c r="M231" s="19">
        <v>2021</v>
      </c>
      <c r="N231" s="19">
        <f>VLOOKUP(E231, '2021D'!$A$2:$G$339, 2, FALSE)</f>
        <v>146</v>
      </c>
      <c r="O231" s="19">
        <f>VLOOKUP(E231, '2021D'!$A$2:$G$339, 3, FALSE)</f>
        <v>35527</v>
      </c>
      <c r="P231" s="19">
        <f>_2021[[#This Row],[最低排名]]-_2021[[#This Row],[同分人数]]+1</f>
        <v>35382</v>
      </c>
      <c r="Q231" s="19">
        <f>IF(O231&gt;=开始!$B$6, 1, 0)</f>
        <v>1</v>
      </c>
      <c r="R231" s="19">
        <f>_2021[[#This Row],[最低排名]]-开始!$B$6</f>
        <v>35527</v>
      </c>
    </row>
    <row r="232" spans="1:18">
      <c r="A232" s="19">
        <v>26402</v>
      </c>
      <c r="B232" s="19" t="s">
        <v>1630</v>
      </c>
      <c r="C232" s="19" t="str">
        <f t="shared" si="6"/>
        <v>京科天津</v>
      </c>
      <c r="D232" s="19" t="str">
        <f t="shared" si="7"/>
        <v>02</v>
      </c>
      <c r="E232" s="19" t="s">
        <v>1629</v>
      </c>
      <c r="F232" s="19"/>
      <c r="G232" s="19"/>
      <c r="H232" s="19"/>
      <c r="I232" s="19"/>
      <c r="J232" s="19"/>
      <c r="K232" s="19"/>
      <c r="L232" s="19"/>
      <c r="M232" s="19">
        <v>2021</v>
      </c>
      <c r="N232" s="19" t="e">
        <f>VLOOKUP(E232, '2021D'!$A$2:$G$339, 2, FALSE)</f>
        <v>#N/A</v>
      </c>
      <c r="O232" s="19" t="e">
        <f>VLOOKUP(E232, '2021D'!$A$2:$G$339, 3, FALSE)</f>
        <v>#N/A</v>
      </c>
      <c r="P232" s="19" t="e">
        <f>_2021[[#This Row],[最低排名]]-_2021[[#This Row],[同分人数]]+1</f>
        <v>#N/A</v>
      </c>
      <c r="Q232" s="19" t="e">
        <f>IF(O232&gt;=开始!$B$6, 1, 0)</f>
        <v>#N/A</v>
      </c>
      <c r="R232" s="19" t="e">
        <f>_2021[[#This Row],[最低排名]]-开始!$B$6</f>
        <v>#N/A</v>
      </c>
    </row>
    <row r="233" spans="1:18">
      <c r="A233" s="19">
        <v>26403</v>
      </c>
      <c r="B233" s="19" t="s">
        <v>1550</v>
      </c>
      <c r="C233" s="19" t="str">
        <f t="shared" si="6"/>
        <v>京科天津</v>
      </c>
      <c r="D233" s="19" t="str">
        <f t="shared" si="7"/>
        <v>03</v>
      </c>
      <c r="E233" s="19" t="s">
        <v>221</v>
      </c>
      <c r="F233" s="19">
        <v>190</v>
      </c>
      <c r="G233" s="19">
        <v>97</v>
      </c>
      <c r="H233" s="19">
        <v>69</v>
      </c>
      <c r="I233" s="19">
        <v>52</v>
      </c>
      <c r="J233" s="19">
        <v>52</v>
      </c>
      <c r="K233" s="19">
        <v>46</v>
      </c>
      <c r="L233" s="19">
        <v>0</v>
      </c>
      <c r="M233" s="19">
        <v>2021</v>
      </c>
      <c r="N233" s="19">
        <f>VLOOKUP(E233, '2021D'!$A$2:$G$339, 2, FALSE)</f>
        <v>171</v>
      </c>
      <c r="O233" s="19">
        <f>VLOOKUP(E233, '2021D'!$A$2:$G$339, 3, FALSE)</f>
        <v>34311</v>
      </c>
      <c r="P233" s="19">
        <f>_2021[[#This Row],[最低排名]]-_2021[[#This Row],[同分人数]]+1</f>
        <v>34141</v>
      </c>
      <c r="Q233" s="19">
        <f>IF(O233&gt;=开始!$B$6, 1, 0)</f>
        <v>1</v>
      </c>
      <c r="R233" s="19">
        <f>_2021[[#This Row],[最低排名]]-开始!$B$6</f>
        <v>34311</v>
      </c>
    </row>
    <row r="234" spans="1:18">
      <c r="A234" s="19">
        <v>26501</v>
      </c>
      <c r="B234" s="19" t="s">
        <v>369</v>
      </c>
      <c r="C234" s="19" t="str">
        <f t="shared" si="6"/>
        <v>津财珠江</v>
      </c>
      <c r="D234" s="19" t="str">
        <f t="shared" si="7"/>
        <v>01</v>
      </c>
      <c r="E234" s="19" t="s">
        <v>1533</v>
      </c>
      <c r="F234" s="19">
        <v>174</v>
      </c>
      <c r="G234" s="19">
        <v>100</v>
      </c>
      <c r="H234" s="19">
        <v>81</v>
      </c>
      <c r="I234" s="19">
        <v>58</v>
      </c>
      <c r="J234" s="19">
        <v>46</v>
      </c>
      <c r="K234" s="19">
        <v>43</v>
      </c>
      <c r="L234" s="19">
        <v>0</v>
      </c>
      <c r="M234" s="19">
        <v>2021</v>
      </c>
      <c r="N234" s="19">
        <f>VLOOKUP(E234, '2021D'!$A$2:$G$339, 2, FALSE)</f>
        <v>157</v>
      </c>
      <c r="O234" s="19">
        <f>VLOOKUP(E234, '2021D'!$A$2:$G$339, 3, FALSE)</f>
        <v>35381</v>
      </c>
      <c r="P234" s="19">
        <f>_2021[[#This Row],[最低排名]]-_2021[[#This Row],[同分人数]]+1</f>
        <v>35225</v>
      </c>
      <c r="Q234" s="19">
        <f>IF(O234&gt;=开始!$B$6, 1, 0)</f>
        <v>1</v>
      </c>
      <c r="R234" s="19">
        <f>_2021[[#This Row],[最低排名]]-开始!$B$6</f>
        <v>35381</v>
      </c>
    </row>
    <row r="235" spans="1:18">
      <c r="A235" s="19">
        <v>26601</v>
      </c>
      <c r="B235" s="19" t="s">
        <v>370</v>
      </c>
      <c r="C235" s="19" t="str">
        <f t="shared" si="6"/>
        <v>河北工大</v>
      </c>
      <c r="D235" s="19" t="str">
        <f t="shared" si="7"/>
        <v>01</v>
      </c>
      <c r="E235" s="19" t="s">
        <v>100</v>
      </c>
      <c r="F235" s="19">
        <v>216</v>
      </c>
      <c r="G235" s="19">
        <v>119</v>
      </c>
      <c r="H235" s="19">
        <v>108</v>
      </c>
      <c r="I235" s="19">
        <v>64</v>
      </c>
      <c r="J235" s="19">
        <v>61</v>
      </c>
      <c r="K235" s="19">
        <v>58</v>
      </c>
      <c r="L235" s="19">
        <v>0</v>
      </c>
      <c r="M235" s="19">
        <v>2021</v>
      </c>
      <c r="N235" s="19">
        <f>VLOOKUP(E235, '2021D'!$A$2:$G$339, 2, FALSE)</f>
        <v>233</v>
      </c>
      <c r="O235" s="19">
        <f>VLOOKUP(E235, '2021D'!$A$2:$G$339, 3, FALSE)</f>
        <v>14212</v>
      </c>
      <c r="P235" s="19">
        <f>_2021[[#This Row],[最低排名]]-_2021[[#This Row],[同分人数]]+1</f>
        <v>13980</v>
      </c>
      <c r="Q235" s="19">
        <f>IF(O235&gt;=开始!$B$6, 1, 0)</f>
        <v>1</v>
      </c>
      <c r="R235" s="19">
        <f>_2021[[#This Row],[最低排名]]-开始!$B$6</f>
        <v>14212</v>
      </c>
    </row>
    <row r="236" spans="1:18">
      <c r="A236" s="19">
        <v>26701</v>
      </c>
      <c r="B236" s="19" t="s">
        <v>371</v>
      </c>
      <c r="C236" s="19" t="str">
        <f t="shared" si="6"/>
        <v>天津理工</v>
      </c>
      <c r="D236" s="19" t="str">
        <f t="shared" si="7"/>
        <v>01</v>
      </c>
      <c r="E236" s="19" t="s">
        <v>228</v>
      </c>
      <c r="F236" s="19">
        <v>187</v>
      </c>
      <c r="G236" s="19">
        <v>96</v>
      </c>
      <c r="H236" s="19">
        <v>105</v>
      </c>
      <c r="I236" s="19">
        <v>52</v>
      </c>
      <c r="J236" s="19">
        <v>49</v>
      </c>
      <c r="K236" s="19">
        <v>46</v>
      </c>
      <c r="L236" s="19">
        <v>0</v>
      </c>
      <c r="M236" s="19">
        <v>2021</v>
      </c>
      <c r="N236" s="19">
        <f>VLOOKUP(E236, '2021D'!$A$2:$G$339, 2, FALSE)</f>
        <v>198</v>
      </c>
      <c r="O236" s="19">
        <f>VLOOKUP(E236, '2021D'!$A$2:$G$339, 3, FALSE)</f>
        <v>28864</v>
      </c>
      <c r="P236" s="19">
        <f>_2021[[#This Row],[最低排名]]-_2021[[#This Row],[同分人数]]+1</f>
        <v>28667</v>
      </c>
      <c r="Q236" s="19">
        <f>IF(O236&gt;=开始!$B$6, 1, 0)</f>
        <v>1</v>
      </c>
      <c r="R236" s="19">
        <f>_2021[[#This Row],[最低排名]]-开始!$B$6</f>
        <v>28864</v>
      </c>
    </row>
    <row r="237" spans="1:18">
      <c r="A237" s="19">
        <v>26801</v>
      </c>
      <c r="B237" s="19" t="s">
        <v>373</v>
      </c>
      <c r="C237" s="19" t="str">
        <f t="shared" si="6"/>
        <v>天津外大</v>
      </c>
      <c r="D237" s="19" t="str">
        <f t="shared" si="7"/>
        <v>01</v>
      </c>
      <c r="E237" s="19" t="s">
        <v>389</v>
      </c>
      <c r="F237" s="19">
        <v>178</v>
      </c>
      <c r="G237" s="19">
        <v>108</v>
      </c>
      <c r="H237" s="19">
        <v>103</v>
      </c>
      <c r="I237" s="19">
        <v>61</v>
      </c>
      <c r="J237" s="19">
        <v>61</v>
      </c>
      <c r="K237" s="19">
        <v>49</v>
      </c>
      <c r="L237" s="19">
        <v>0</v>
      </c>
      <c r="M237" s="19">
        <v>2021</v>
      </c>
      <c r="N237" s="19">
        <f>VLOOKUP(E237, '2021D'!$A$2:$G$339, 2, FALSE)</f>
        <v>205</v>
      </c>
      <c r="O237" s="19">
        <f>VLOOKUP(E237, '2021D'!$A$2:$G$339, 3, FALSE)</f>
        <v>26311</v>
      </c>
      <c r="P237" s="19">
        <f>_2021[[#This Row],[最低排名]]-_2021[[#This Row],[同分人数]]+1</f>
        <v>26107</v>
      </c>
      <c r="Q237" s="19">
        <f>IF(O237&gt;=开始!$B$6, 1, 0)</f>
        <v>1</v>
      </c>
      <c r="R237" s="19">
        <f>_2021[[#This Row],[最低排名]]-开始!$B$6</f>
        <v>26311</v>
      </c>
    </row>
    <row r="238" spans="1:18">
      <c r="A238" s="19">
        <v>28101</v>
      </c>
      <c r="B238" s="19" t="s">
        <v>374</v>
      </c>
      <c r="C238" s="19" t="str">
        <f t="shared" si="6"/>
        <v>华电保定</v>
      </c>
      <c r="D238" s="19" t="str">
        <f t="shared" si="7"/>
        <v>01</v>
      </c>
      <c r="E238" s="19" t="s">
        <v>1130</v>
      </c>
      <c r="F238" s="19">
        <v>223</v>
      </c>
      <c r="G238" s="19">
        <v>123</v>
      </c>
      <c r="H238" s="19">
        <v>122</v>
      </c>
      <c r="I238" s="19">
        <v>61</v>
      </c>
      <c r="J238" s="19">
        <v>61</v>
      </c>
      <c r="K238" s="19">
        <v>58</v>
      </c>
      <c r="L238" s="19">
        <v>0</v>
      </c>
      <c r="M238" s="19">
        <v>2021</v>
      </c>
      <c r="N238" s="19">
        <f>VLOOKUP(E238, '2021D'!$A$2:$G$339, 2, FALSE)</f>
        <v>225</v>
      </c>
      <c r="O238" s="19">
        <f>VLOOKUP(E238, '2021D'!$A$2:$G$339, 3, FALSE)</f>
        <v>10342</v>
      </c>
      <c r="P238" s="19">
        <f>_2021[[#This Row],[最低排名]]-_2021[[#This Row],[同分人数]]+1</f>
        <v>10118</v>
      </c>
      <c r="Q238" s="19">
        <f>IF(O238&gt;=开始!$B$6, 1, 0)</f>
        <v>1</v>
      </c>
      <c r="R238" s="19">
        <f>_2021[[#This Row],[最低排名]]-开始!$B$6</f>
        <v>10342</v>
      </c>
    </row>
    <row r="239" spans="1:18">
      <c r="A239" s="19">
        <v>28201</v>
      </c>
      <c r="B239" s="19" t="s">
        <v>375</v>
      </c>
      <c r="C239" s="19" t="str">
        <f t="shared" si="6"/>
        <v>东大秦岛</v>
      </c>
      <c r="D239" s="19" t="str">
        <f t="shared" si="7"/>
        <v>01</v>
      </c>
      <c r="E239" s="19" t="s">
        <v>132</v>
      </c>
      <c r="F239" s="19">
        <v>207</v>
      </c>
      <c r="G239" s="19">
        <v>111</v>
      </c>
      <c r="H239" s="19">
        <v>122</v>
      </c>
      <c r="I239" s="19">
        <v>67</v>
      </c>
      <c r="J239" s="19">
        <v>64</v>
      </c>
      <c r="K239" s="19">
        <v>52</v>
      </c>
      <c r="L239" s="19">
        <v>0</v>
      </c>
      <c r="M239" s="19">
        <v>2021</v>
      </c>
      <c r="N239" s="19">
        <f>VLOOKUP(E239, '2021D'!$A$2:$G$339, 2, FALSE)</f>
        <v>214</v>
      </c>
      <c r="O239" s="19">
        <f>VLOOKUP(E239, '2021D'!$A$2:$G$339, 3, FALSE)</f>
        <v>13080</v>
      </c>
      <c r="P239" s="19">
        <f>_2021[[#This Row],[最低排名]]-_2021[[#This Row],[同分人数]]+1</f>
        <v>12867</v>
      </c>
      <c r="Q239" s="19">
        <f>IF(O239&gt;=开始!$B$6, 1, 0)</f>
        <v>1</v>
      </c>
      <c r="R239" s="19">
        <f>_2021[[#This Row],[最低排名]]-开始!$B$6</f>
        <v>13080</v>
      </c>
    </row>
    <row r="240" spans="1:18">
      <c r="A240" s="19">
        <v>28202</v>
      </c>
      <c r="B240" s="19" t="s">
        <v>376</v>
      </c>
      <c r="C240" s="19" t="str">
        <f t="shared" si="6"/>
        <v>东大秦岛</v>
      </c>
      <c r="D240" s="19" t="str">
        <f t="shared" si="7"/>
        <v>02</v>
      </c>
      <c r="E240" s="19" t="s">
        <v>134</v>
      </c>
      <c r="F240" s="19">
        <v>216</v>
      </c>
      <c r="G240" s="19">
        <v>108</v>
      </c>
      <c r="H240" s="19">
        <v>123</v>
      </c>
      <c r="I240" s="19">
        <v>67</v>
      </c>
      <c r="J240" s="19">
        <v>64</v>
      </c>
      <c r="K240" s="19">
        <v>58</v>
      </c>
      <c r="L240" s="19">
        <v>0</v>
      </c>
      <c r="M240" s="19">
        <v>2021</v>
      </c>
      <c r="N240" s="19">
        <f>VLOOKUP(E240, '2021D'!$A$2:$G$339, 2, FALSE)</f>
        <v>203</v>
      </c>
      <c r="O240" s="19">
        <f>VLOOKUP(E240, '2021D'!$A$2:$G$339, 3, FALSE)</f>
        <v>9699</v>
      </c>
      <c r="P240" s="19">
        <f>_2021[[#This Row],[最低排名]]-_2021[[#This Row],[同分人数]]+1</f>
        <v>9497</v>
      </c>
      <c r="Q240" s="19">
        <f>IF(O240&gt;=开始!$B$6, 1, 0)</f>
        <v>1</v>
      </c>
      <c r="R240" s="19">
        <f>_2021[[#This Row],[最低排名]]-开始!$B$6</f>
        <v>9699</v>
      </c>
    </row>
    <row r="241" spans="1:18">
      <c r="A241" s="19">
        <v>28203</v>
      </c>
      <c r="B241" s="19" t="s">
        <v>377</v>
      </c>
      <c r="C241" s="19" t="str">
        <f t="shared" si="6"/>
        <v>东大秦岛</v>
      </c>
      <c r="D241" s="19" t="str">
        <f t="shared" si="7"/>
        <v>03</v>
      </c>
      <c r="E241" s="19" t="s">
        <v>62</v>
      </c>
      <c r="F241" s="19">
        <v>215</v>
      </c>
      <c r="G241" s="19">
        <v>115</v>
      </c>
      <c r="H241" s="19">
        <v>120</v>
      </c>
      <c r="I241" s="19">
        <v>67</v>
      </c>
      <c r="J241" s="19">
        <v>64</v>
      </c>
      <c r="K241" s="19">
        <v>61</v>
      </c>
      <c r="L241" s="19">
        <v>0</v>
      </c>
      <c r="M241" s="19">
        <v>2021</v>
      </c>
      <c r="N241" s="19">
        <f>VLOOKUP(E241, '2021D'!$A$2:$G$339, 2, FALSE)</f>
        <v>196</v>
      </c>
      <c r="O241" s="19">
        <f>VLOOKUP(E241, '2021D'!$A$2:$G$339, 3, FALSE)</f>
        <v>9895</v>
      </c>
      <c r="P241" s="19">
        <f>_2021[[#This Row],[最低排名]]-_2021[[#This Row],[同分人数]]+1</f>
        <v>9700</v>
      </c>
      <c r="Q241" s="19">
        <f>IF(O241&gt;=开始!$B$6, 1, 0)</f>
        <v>1</v>
      </c>
      <c r="R241" s="19">
        <f>_2021[[#This Row],[最低排名]]-开始!$B$6</f>
        <v>9895</v>
      </c>
    </row>
    <row r="242" spans="1:18">
      <c r="A242" s="19">
        <v>28301</v>
      </c>
      <c r="B242" s="19" t="s">
        <v>378</v>
      </c>
      <c r="C242" s="19" t="str">
        <f t="shared" si="6"/>
        <v>河北工程</v>
      </c>
      <c r="D242" s="19" t="str">
        <f t="shared" si="7"/>
        <v>01</v>
      </c>
      <c r="E242" s="19" t="s">
        <v>1533</v>
      </c>
      <c r="F242" s="19">
        <v>160</v>
      </c>
      <c r="G242" s="19">
        <v>80</v>
      </c>
      <c r="H242" s="19">
        <v>95</v>
      </c>
      <c r="I242" s="19">
        <v>58</v>
      </c>
      <c r="J242" s="19">
        <v>46</v>
      </c>
      <c r="K242" s="19">
        <v>43</v>
      </c>
      <c r="L242" s="19">
        <v>0</v>
      </c>
      <c r="M242" s="19">
        <v>2021</v>
      </c>
      <c r="N242" s="19">
        <f>VLOOKUP(E242, '2021D'!$A$2:$G$339, 2, FALSE)</f>
        <v>157</v>
      </c>
      <c r="O242" s="19">
        <f>VLOOKUP(E242, '2021D'!$A$2:$G$339, 3, FALSE)</f>
        <v>35381</v>
      </c>
      <c r="P242" s="19">
        <f>_2021[[#This Row],[最低排名]]-_2021[[#This Row],[同分人数]]+1</f>
        <v>35225</v>
      </c>
      <c r="Q242" s="19">
        <f>IF(O242&gt;=开始!$B$6, 1, 0)</f>
        <v>1</v>
      </c>
      <c r="R242" s="19">
        <f>_2021[[#This Row],[最低排名]]-开始!$B$6</f>
        <v>35381</v>
      </c>
    </row>
    <row r="243" spans="1:18">
      <c r="A243" s="19">
        <v>28302</v>
      </c>
      <c r="B243" s="19" t="s">
        <v>379</v>
      </c>
      <c r="C243" s="19" t="str">
        <f t="shared" si="6"/>
        <v>河北工程</v>
      </c>
      <c r="D243" s="19" t="str">
        <f t="shared" si="7"/>
        <v>02</v>
      </c>
      <c r="E243" s="19" t="s">
        <v>1556</v>
      </c>
      <c r="F243" s="19">
        <v>191</v>
      </c>
      <c r="G243" s="19">
        <v>106</v>
      </c>
      <c r="H243" s="19">
        <v>75</v>
      </c>
      <c r="I243" s="19">
        <v>52</v>
      </c>
      <c r="J243" s="19">
        <v>43</v>
      </c>
      <c r="K243" s="19">
        <v>43</v>
      </c>
      <c r="L243" s="19">
        <v>0</v>
      </c>
      <c r="M243" s="19">
        <v>2021</v>
      </c>
      <c r="N243" s="19">
        <f>VLOOKUP(E243, '2021D'!$A$2:$G$339, 2, FALSE)</f>
        <v>162</v>
      </c>
      <c r="O243" s="19">
        <f>VLOOKUP(E243, '2021D'!$A$2:$G$339, 3, FALSE)</f>
        <v>35075</v>
      </c>
      <c r="P243" s="19">
        <f>_2021[[#This Row],[最低排名]]-_2021[[#This Row],[同分人数]]+1</f>
        <v>34914</v>
      </c>
      <c r="Q243" s="19">
        <f>IF(O243&gt;=开始!$B$6, 1, 0)</f>
        <v>1</v>
      </c>
      <c r="R243" s="19">
        <f>_2021[[#This Row],[最低排名]]-开始!$B$6</f>
        <v>35075</v>
      </c>
    </row>
    <row r="244" spans="1:18">
      <c r="A244" s="19">
        <v>28401</v>
      </c>
      <c r="B244" s="19" t="s">
        <v>380</v>
      </c>
      <c r="C244" s="19" t="str">
        <f t="shared" si="6"/>
        <v>河北地质</v>
      </c>
      <c r="D244" s="19" t="str">
        <f t="shared" si="7"/>
        <v>01</v>
      </c>
      <c r="E244" s="19" t="s">
        <v>405</v>
      </c>
      <c r="F244" s="19">
        <v>176</v>
      </c>
      <c r="G244" s="19">
        <v>89</v>
      </c>
      <c r="H244" s="19">
        <v>83</v>
      </c>
      <c r="I244" s="19">
        <v>64</v>
      </c>
      <c r="J244" s="19">
        <v>55</v>
      </c>
      <c r="K244" s="19">
        <v>49</v>
      </c>
      <c r="L244" s="19">
        <v>0</v>
      </c>
      <c r="M244" s="19">
        <v>2021</v>
      </c>
      <c r="N244" s="19">
        <f>VLOOKUP(E244, '2021D'!$A$2:$G$339, 2, FALSE)</f>
        <v>169</v>
      </c>
      <c r="O244" s="19">
        <f>VLOOKUP(E244, '2021D'!$A$2:$G$339, 3, FALSE)</f>
        <v>31207</v>
      </c>
      <c r="P244" s="19">
        <f>_2021[[#This Row],[最低排名]]-_2021[[#This Row],[同分人数]]+1</f>
        <v>31039</v>
      </c>
      <c r="Q244" s="19">
        <f>IF(O244&gt;=开始!$B$6, 1, 0)</f>
        <v>1</v>
      </c>
      <c r="R244" s="19">
        <f>_2021[[#This Row],[最低排名]]-开始!$B$6</f>
        <v>31207</v>
      </c>
    </row>
    <row r="245" spans="1:18">
      <c r="A245" s="19">
        <v>28402</v>
      </c>
      <c r="B245" s="19" t="s">
        <v>382</v>
      </c>
      <c r="C245" s="19" t="str">
        <f t="shared" si="6"/>
        <v>河北地质</v>
      </c>
      <c r="D245" s="19" t="str">
        <f t="shared" si="7"/>
        <v>02</v>
      </c>
      <c r="E245" s="19" t="s">
        <v>1629</v>
      </c>
      <c r="F245" s="19"/>
      <c r="G245" s="19"/>
      <c r="H245" s="19"/>
      <c r="I245" s="19"/>
      <c r="J245" s="19"/>
      <c r="K245" s="19"/>
      <c r="L245" s="19"/>
      <c r="M245" s="19">
        <v>2021</v>
      </c>
      <c r="N245" s="19" t="e">
        <f>VLOOKUP(E245, '2021D'!$A$2:$G$339, 2, FALSE)</f>
        <v>#N/A</v>
      </c>
      <c r="O245" s="19" t="e">
        <f>VLOOKUP(E245, '2021D'!$A$2:$G$339, 3, FALSE)</f>
        <v>#N/A</v>
      </c>
      <c r="P245" s="19" t="e">
        <f>_2021[[#This Row],[最低排名]]-_2021[[#This Row],[同分人数]]+1</f>
        <v>#N/A</v>
      </c>
      <c r="Q245" s="19" t="e">
        <f>IF(O245&gt;=开始!$B$6, 1, 0)</f>
        <v>#N/A</v>
      </c>
      <c r="R245" s="19" t="e">
        <f>_2021[[#This Row],[最低排名]]-开始!$B$6</f>
        <v>#N/A</v>
      </c>
    </row>
    <row r="246" spans="1:18">
      <c r="A246" s="19">
        <v>28403</v>
      </c>
      <c r="B246" s="19" t="s">
        <v>384</v>
      </c>
      <c r="C246" s="19" t="str">
        <f t="shared" si="6"/>
        <v>河北地质</v>
      </c>
      <c r="D246" s="19" t="str">
        <f t="shared" si="7"/>
        <v>03</v>
      </c>
      <c r="E246" s="19" t="s">
        <v>363</v>
      </c>
      <c r="F246" s="19">
        <v>190</v>
      </c>
      <c r="G246" s="19">
        <v>98</v>
      </c>
      <c r="H246" s="19">
        <v>87</v>
      </c>
      <c r="I246" s="19">
        <v>58</v>
      </c>
      <c r="J246" s="19">
        <v>58</v>
      </c>
      <c r="K246" s="19">
        <v>43</v>
      </c>
      <c r="L246" s="19">
        <v>0</v>
      </c>
      <c r="M246" s="19">
        <v>2021</v>
      </c>
      <c r="N246" s="19">
        <f>VLOOKUP(E246, '2021D'!$A$2:$G$339, 2, FALSE)</f>
        <v>182</v>
      </c>
      <c r="O246" s="19">
        <f>VLOOKUP(E246, '2021D'!$A$2:$G$339, 3, FALSE)</f>
        <v>29454</v>
      </c>
      <c r="P246" s="19">
        <f>_2021[[#This Row],[最低排名]]-_2021[[#This Row],[同分人数]]+1</f>
        <v>29273</v>
      </c>
      <c r="Q246" s="19">
        <f>IF(O246&gt;=开始!$B$6, 1, 0)</f>
        <v>1</v>
      </c>
      <c r="R246" s="19">
        <f>_2021[[#This Row],[最低排名]]-开始!$B$6</f>
        <v>29454</v>
      </c>
    </row>
    <row r="247" spans="1:18">
      <c r="A247" s="19">
        <v>28404</v>
      </c>
      <c r="B247" s="19" t="s">
        <v>385</v>
      </c>
      <c r="C247" s="19" t="str">
        <f t="shared" si="6"/>
        <v>河北地质</v>
      </c>
      <c r="D247" s="19" t="str">
        <f t="shared" si="7"/>
        <v>04</v>
      </c>
      <c r="E247" s="19" t="s">
        <v>405</v>
      </c>
      <c r="F247" s="19">
        <v>196</v>
      </c>
      <c r="G247" s="19">
        <v>101</v>
      </c>
      <c r="H247" s="19">
        <v>69</v>
      </c>
      <c r="I247" s="19">
        <v>58</v>
      </c>
      <c r="J247" s="19">
        <v>55</v>
      </c>
      <c r="K247" s="19">
        <v>49</v>
      </c>
      <c r="L247" s="19">
        <v>0</v>
      </c>
      <c r="M247" s="19">
        <v>2021</v>
      </c>
      <c r="N247" s="19">
        <f>VLOOKUP(E247, '2021D'!$A$2:$G$339, 2, FALSE)</f>
        <v>169</v>
      </c>
      <c r="O247" s="19">
        <f>VLOOKUP(E247, '2021D'!$A$2:$G$339, 3, FALSE)</f>
        <v>31207</v>
      </c>
      <c r="P247" s="19">
        <f>_2021[[#This Row],[最低排名]]-_2021[[#This Row],[同分人数]]+1</f>
        <v>31039</v>
      </c>
      <c r="Q247" s="19">
        <f>IF(O247&gt;=开始!$B$6, 1, 0)</f>
        <v>1</v>
      </c>
      <c r="R247" s="19">
        <f>_2021[[#This Row],[最低排名]]-开始!$B$6</f>
        <v>31207</v>
      </c>
    </row>
    <row r="248" spans="1:18">
      <c r="A248" s="19">
        <v>28501</v>
      </c>
      <c r="B248" s="19" t="s">
        <v>386</v>
      </c>
      <c r="C248" s="19" t="str">
        <f t="shared" si="6"/>
        <v>华北理工</v>
      </c>
      <c r="D248" s="19" t="str">
        <f t="shared" si="7"/>
        <v>01</v>
      </c>
      <c r="E248" s="19" t="s">
        <v>54</v>
      </c>
      <c r="F248" s="19">
        <v>197</v>
      </c>
      <c r="G248" s="19">
        <v>105</v>
      </c>
      <c r="H248" s="19">
        <v>73</v>
      </c>
      <c r="I248" s="19">
        <v>61</v>
      </c>
      <c r="J248" s="19">
        <v>61</v>
      </c>
      <c r="K248" s="19">
        <v>49</v>
      </c>
      <c r="L248" s="19">
        <v>0</v>
      </c>
      <c r="M248" s="19">
        <v>2021</v>
      </c>
      <c r="N248" s="19">
        <f>VLOOKUP(E248, '2021D'!$A$2:$G$339, 2, FALSE)</f>
        <v>201</v>
      </c>
      <c r="O248" s="19">
        <f>VLOOKUP(E248, '2021D'!$A$2:$G$339, 3, FALSE)</f>
        <v>28484</v>
      </c>
      <c r="P248" s="19">
        <f>_2021[[#This Row],[最低排名]]-_2021[[#This Row],[同分人数]]+1</f>
        <v>28284</v>
      </c>
      <c r="Q248" s="19">
        <f>IF(O248&gt;=开始!$B$6, 1, 0)</f>
        <v>1</v>
      </c>
      <c r="R248" s="19">
        <f>_2021[[#This Row],[最低排名]]-开始!$B$6</f>
        <v>28484</v>
      </c>
    </row>
    <row r="249" spans="1:18">
      <c r="A249" s="19">
        <v>28502</v>
      </c>
      <c r="B249" s="19" t="s">
        <v>388</v>
      </c>
      <c r="C249" s="19" t="str">
        <f t="shared" si="6"/>
        <v>华北理工</v>
      </c>
      <c r="D249" s="19" t="str">
        <f t="shared" si="7"/>
        <v>02</v>
      </c>
      <c r="E249" s="19" t="s">
        <v>323</v>
      </c>
      <c r="F249" s="19">
        <v>203</v>
      </c>
      <c r="G249" s="19">
        <v>114</v>
      </c>
      <c r="H249" s="19">
        <v>116</v>
      </c>
      <c r="I249" s="19">
        <v>64</v>
      </c>
      <c r="J249" s="19">
        <v>49</v>
      </c>
      <c r="K249" s="19">
        <v>49</v>
      </c>
      <c r="L249" s="19">
        <v>0</v>
      </c>
      <c r="M249" s="19">
        <v>2021</v>
      </c>
      <c r="N249" s="19">
        <f>VLOOKUP(E249, '2021D'!$A$2:$G$339, 2, FALSE)</f>
        <v>211</v>
      </c>
      <c r="O249" s="19">
        <f>VLOOKUP(E249, '2021D'!$A$2:$G$339, 3, FALSE)</f>
        <v>19970</v>
      </c>
      <c r="P249" s="19">
        <f>_2021[[#This Row],[最低排名]]-_2021[[#This Row],[同分人数]]+1</f>
        <v>19760</v>
      </c>
      <c r="Q249" s="19">
        <f>IF(O249&gt;=开始!$B$6, 1, 0)</f>
        <v>1</v>
      </c>
      <c r="R249" s="19">
        <f>_2021[[#This Row],[最低排名]]-开始!$B$6</f>
        <v>19970</v>
      </c>
    </row>
    <row r="250" spans="1:18">
      <c r="A250" s="19">
        <v>28503</v>
      </c>
      <c r="B250" s="19" t="s">
        <v>390</v>
      </c>
      <c r="C250" s="19" t="str">
        <f t="shared" si="6"/>
        <v>华北理工</v>
      </c>
      <c r="D250" s="19" t="str">
        <f t="shared" si="7"/>
        <v>03</v>
      </c>
      <c r="E250" s="19" t="s">
        <v>585</v>
      </c>
      <c r="F250" s="19">
        <v>192</v>
      </c>
      <c r="G250" s="19">
        <v>98</v>
      </c>
      <c r="H250" s="19">
        <v>80</v>
      </c>
      <c r="I250" s="19">
        <v>49</v>
      </c>
      <c r="J250" s="19">
        <v>49</v>
      </c>
      <c r="K250" s="19">
        <v>46</v>
      </c>
      <c r="L250" s="19">
        <v>0</v>
      </c>
      <c r="M250" s="19">
        <v>2021</v>
      </c>
      <c r="N250" s="19">
        <f>VLOOKUP(E250, '2021D'!$A$2:$G$339, 2, FALSE)</f>
        <v>162</v>
      </c>
      <c r="O250" s="19">
        <f>VLOOKUP(E250, '2021D'!$A$2:$G$339, 3, FALSE)</f>
        <v>33103</v>
      </c>
      <c r="P250" s="19">
        <f>_2021[[#This Row],[最低排名]]-_2021[[#This Row],[同分人数]]+1</f>
        <v>32942</v>
      </c>
      <c r="Q250" s="19">
        <f>IF(O250&gt;=开始!$B$6, 1, 0)</f>
        <v>1</v>
      </c>
      <c r="R250" s="19">
        <f>_2021[[#This Row],[最低排名]]-开始!$B$6</f>
        <v>33103</v>
      </c>
    </row>
    <row r="251" spans="1:18">
      <c r="A251" s="19">
        <v>28504</v>
      </c>
      <c r="B251" s="19" t="s">
        <v>1552</v>
      </c>
      <c r="C251" s="19" t="str">
        <f t="shared" si="6"/>
        <v>华北理工</v>
      </c>
      <c r="D251" s="19" t="str">
        <f t="shared" si="7"/>
        <v>04</v>
      </c>
      <c r="E251" s="19" t="s">
        <v>427</v>
      </c>
      <c r="F251" s="19">
        <v>196</v>
      </c>
      <c r="G251" s="19">
        <v>107</v>
      </c>
      <c r="H251" s="19">
        <v>74</v>
      </c>
      <c r="I251" s="19">
        <v>61</v>
      </c>
      <c r="J251" s="19">
        <v>55</v>
      </c>
      <c r="K251" s="19">
        <v>49</v>
      </c>
      <c r="L251" s="19">
        <v>0</v>
      </c>
      <c r="M251" s="19">
        <v>2021</v>
      </c>
      <c r="N251" s="19">
        <f>VLOOKUP(E251, '2021D'!$A$2:$G$339, 2, FALSE)</f>
        <v>227</v>
      </c>
      <c r="O251" s="19">
        <f>VLOOKUP(E251, '2021D'!$A$2:$G$339, 3, FALSE)</f>
        <v>29681</v>
      </c>
      <c r="P251" s="19">
        <f>_2021[[#This Row],[最低排名]]-_2021[[#This Row],[同分人数]]+1</f>
        <v>29455</v>
      </c>
      <c r="Q251" s="19">
        <f>IF(O251&gt;=开始!$B$6, 1, 0)</f>
        <v>1</v>
      </c>
      <c r="R251" s="19">
        <f>_2021[[#This Row],[最低排名]]-开始!$B$6</f>
        <v>29681</v>
      </c>
    </row>
    <row r="252" spans="1:18">
      <c r="A252" s="19">
        <v>28505</v>
      </c>
      <c r="B252" s="19" t="s">
        <v>1631</v>
      </c>
      <c r="C252" s="19" t="str">
        <f t="shared" si="6"/>
        <v>华北理工</v>
      </c>
      <c r="D252" s="19" t="str">
        <f t="shared" si="7"/>
        <v>05</v>
      </c>
      <c r="E252" s="19" t="s">
        <v>528</v>
      </c>
      <c r="F252" s="19">
        <v>189</v>
      </c>
      <c r="G252" s="19">
        <v>107</v>
      </c>
      <c r="H252" s="19">
        <v>71</v>
      </c>
      <c r="I252" s="19">
        <v>64</v>
      </c>
      <c r="J252" s="19">
        <v>64</v>
      </c>
      <c r="K252" s="19">
        <v>52</v>
      </c>
      <c r="L252" s="19">
        <v>0</v>
      </c>
      <c r="M252" s="19">
        <v>2021</v>
      </c>
      <c r="N252" s="19">
        <f>VLOOKUP(E252, '2021D'!$A$2:$G$339, 2, FALSE)</f>
        <v>182</v>
      </c>
      <c r="O252" s="19">
        <f>VLOOKUP(E252, '2021D'!$A$2:$G$339, 3, FALSE)</f>
        <v>28666</v>
      </c>
      <c r="P252" s="19">
        <f>_2021[[#This Row],[最低排名]]-_2021[[#This Row],[同分人数]]+1</f>
        <v>28485</v>
      </c>
      <c r="Q252" s="19">
        <f>IF(O252&gt;=开始!$B$6, 1, 0)</f>
        <v>1</v>
      </c>
      <c r="R252" s="19">
        <f>_2021[[#This Row],[最低排名]]-开始!$B$6</f>
        <v>28666</v>
      </c>
    </row>
    <row r="253" spans="1:18">
      <c r="A253" s="19">
        <v>28601</v>
      </c>
      <c r="B253" s="19" t="s">
        <v>391</v>
      </c>
      <c r="C253" s="19" t="str">
        <f t="shared" si="6"/>
        <v>河北医科</v>
      </c>
      <c r="D253" s="19" t="str">
        <f t="shared" si="7"/>
        <v>01</v>
      </c>
      <c r="E253" s="19" t="s">
        <v>546</v>
      </c>
      <c r="F253" s="19">
        <v>201</v>
      </c>
      <c r="G253" s="19">
        <v>107</v>
      </c>
      <c r="H253" s="19">
        <v>116</v>
      </c>
      <c r="I253" s="19">
        <v>64</v>
      </c>
      <c r="J253" s="19">
        <v>61</v>
      </c>
      <c r="K253" s="19">
        <v>46</v>
      </c>
      <c r="L253" s="19">
        <v>0</v>
      </c>
      <c r="M253" s="19">
        <v>2021</v>
      </c>
      <c r="N253" s="19">
        <f>VLOOKUP(E253, '2021D'!$A$2:$G$339, 2, FALSE)</f>
        <v>214</v>
      </c>
      <c r="O253" s="19">
        <f>VLOOKUP(E253, '2021D'!$A$2:$G$339, 3, FALSE)</f>
        <v>18414</v>
      </c>
      <c r="P253" s="19">
        <f>_2021[[#This Row],[最低排名]]-_2021[[#This Row],[同分人数]]+1</f>
        <v>18201</v>
      </c>
      <c r="Q253" s="19">
        <f>IF(O253&gt;=开始!$B$6, 1, 0)</f>
        <v>1</v>
      </c>
      <c r="R253" s="19">
        <f>_2021[[#This Row],[最低排名]]-开始!$B$6</f>
        <v>18414</v>
      </c>
    </row>
    <row r="254" spans="1:18">
      <c r="A254" s="19">
        <v>28602</v>
      </c>
      <c r="B254" s="19" t="s">
        <v>392</v>
      </c>
      <c r="C254" s="19" t="str">
        <f t="shared" si="6"/>
        <v>河北医科</v>
      </c>
      <c r="D254" s="19" t="str">
        <f t="shared" si="7"/>
        <v>02</v>
      </c>
      <c r="E254" s="19" t="s">
        <v>180</v>
      </c>
      <c r="F254" s="19">
        <v>186</v>
      </c>
      <c r="G254" s="19">
        <v>100</v>
      </c>
      <c r="H254" s="19">
        <v>105</v>
      </c>
      <c r="I254" s="19">
        <v>58</v>
      </c>
      <c r="J254" s="19">
        <v>52</v>
      </c>
      <c r="K254" s="19">
        <v>49</v>
      </c>
      <c r="L254" s="19">
        <v>0</v>
      </c>
      <c r="M254" s="19">
        <v>2021</v>
      </c>
      <c r="N254" s="19">
        <f>VLOOKUP(E254, '2021D'!$A$2:$G$339, 2, FALSE)</f>
        <v>212</v>
      </c>
      <c r="O254" s="19">
        <f>VLOOKUP(E254, '2021D'!$A$2:$G$339, 3, FALSE)</f>
        <v>26748</v>
      </c>
      <c r="P254" s="19">
        <f>_2021[[#This Row],[最低排名]]-_2021[[#This Row],[同分人数]]+1</f>
        <v>26537</v>
      </c>
      <c r="Q254" s="19">
        <f>IF(O254&gt;=开始!$B$6, 1, 0)</f>
        <v>1</v>
      </c>
      <c r="R254" s="19">
        <f>_2021[[#This Row],[最低排名]]-开始!$B$6</f>
        <v>26748</v>
      </c>
    </row>
    <row r="255" spans="1:18">
      <c r="A255" s="19">
        <v>28701</v>
      </c>
      <c r="B255" s="19" t="s">
        <v>393</v>
      </c>
      <c r="C255" s="19" t="str">
        <f t="shared" si="6"/>
        <v>承德医学</v>
      </c>
      <c r="D255" s="19" t="str">
        <f t="shared" si="7"/>
        <v>01</v>
      </c>
      <c r="E255" s="19" t="s">
        <v>309</v>
      </c>
      <c r="F255" s="19">
        <v>192</v>
      </c>
      <c r="G255" s="19">
        <v>104</v>
      </c>
      <c r="H255" s="19">
        <v>100</v>
      </c>
      <c r="I255" s="19">
        <v>55</v>
      </c>
      <c r="J255" s="19">
        <v>52</v>
      </c>
      <c r="K255" s="19">
        <v>43</v>
      </c>
      <c r="L255" s="19">
        <v>0</v>
      </c>
      <c r="M255" s="19">
        <v>2021</v>
      </c>
      <c r="N255" s="19">
        <f>VLOOKUP(E255, '2021D'!$A$2:$G$339, 2, FALSE)</f>
        <v>188</v>
      </c>
      <c r="O255" s="19">
        <f>VLOOKUP(E255, '2021D'!$A$2:$G$339, 3, FALSE)</f>
        <v>28283</v>
      </c>
      <c r="P255" s="19">
        <f>_2021[[#This Row],[最低排名]]-_2021[[#This Row],[同分人数]]+1</f>
        <v>28096</v>
      </c>
      <c r="Q255" s="19">
        <f>IF(O255&gt;=开始!$B$6, 1, 0)</f>
        <v>1</v>
      </c>
      <c r="R255" s="19">
        <f>_2021[[#This Row],[最低排名]]-开始!$B$6</f>
        <v>28283</v>
      </c>
    </row>
    <row r="256" spans="1:18">
      <c r="A256" s="19">
        <v>28801</v>
      </c>
      <c r="B256" s="19" t="s">
        <v>394</v>
      </c>
      <c r="C256" s="19" t="str">
        <f t="shared" si="6"/>
        <v>衡水学院</v>
      </c>
      <c r="D256" s="19" t="str">
        <f t="shared" si="7"/>
        <v>01</v>
      </c>
      <c r="E256" s="19" t="s">
        <v>50</v>
      </c>
      <c r="F256" s="19">
        <v>173</v>
      </c>
      <c r="G256" s="19">
        <v>96</v>
      </c>
      <c r="H256" s="19">
        <v>105</v>
      </c>
      <c r="I256" s="19">
        <v>58</v>
      </c>
      <c r="J256" s="19">
        <v>52</v>
      </c>
      <c r="K256" s="19">
        <v>43</v>
      </c>
      <c r="L256" s="19">
        <v>0</v>
      </c>
      <c r="M256" s="19">
        <v>2021</v>
      </c>
      <c r="N256" s="19">
        <f>VLOOKUP(E256, '2021D'!$A$2:$G$339, 2, FALSE)</f>
        <v>207</v>
      </c>
      <c r="O256" s="19">
        <f>VLOOKUP(E256, '2021D'!$A$2:$G$339, 3, FALSE)</f>
        <v>30461</v>
      </c>
      <c r="P256" s="19">
        <f>_2021[[#This Row],[最低排名]]-_2021[[#This Row],[同分人数]]+1</f>
        <v>30255</v>
      </c>
      <c r="Q256" s="19">
        <f>IF(O256&gt;=开始!$B$6, 1, 0)</f>
        <v>1</v>
      </c>
      <c r="R256" s="19">
        <f>_2021[[#This Row],[最低排名]]-开始!$B$6</f>
        <v>30461</v>
      </c>
    </row>
    <row r="257" spans="1:18">
      <c r="A257" s="19">
        <v>28802</v>
      </c>
      <c r="B257" s="19" t="s">
        <v>1632</v>
      </c>
      <c r="C257" s="19" t="str">
        <f t="shared" si="6"/>
        <v>衡水学院</v>
      </c>
      <c r="D257" s="19" t="str">
        <f t="shared" si="7"/>
        <v>02</v>
      </c>
      <c r="E257" s="19" t="s">
        <v>1629</v>
      </c>
      <c r="F257" s="19"/>
      <c r="G257" s="19"/>
      <c r="H257" s="19"/>
      <c r="I257" s="19"/>
      <c r="J257" s="19"/>
      <c r="K257" s="19"/>
      <c r="L257" s="19"/>
      <c r="M257" s="19">
        <v>2021</v>
      </c>
      <c r="N257" s="19" t="e">
        <f>VLOOKUP(E257, '2021D'!$A$2:$G$339, 2, FALSE)</f>
        <v>#N/A</v>
      </c>
      <c r="O257" s="19" t="e">
        <f>VLOOKUP(E257, '2021D'!$A$2:$G$339, 3, FALSE)</f>
        <v>#N/A</v>
      </c>
      <c r="P257" s="19" t="e">
        <f>_2021[[#This Row],[最低排名]]-_2021[[#This Row],[同分人数]]+1</f>
        <v>#N/A</v>
      </c>
      <c r="Q257" s="19" t="e">
        <f>IF(O257&gt;=开始!$B$6, 1, 0)</f>
        <v>#N/A</v>
      </c>
      <c r="R257" s="19" t="e">
        <f>_2021[[#This Row],[最低排名]]-开始!$B$6</f>
        <v>#N/A</v>
      </c>
    </row>
    <row r="258" spans="1:18">
      <c r="A258" s="19">
        <v>28901</v>
      </c>
      <c r="B258" s="19" t="s">
        <v>395</v>
      </c>
      <c r="C258" s="19" t="str">
        <f t="shared" ref="C258:C321" si="8">LEFT(B258, FIND("(", B258) - 1)</f>
        <v>燕山大学</v>
      </c>
      <c r="D258" s="19" t="str">
        <f t="shared" ref="D258:D321" si="9">MID(B258, FIND("(", B258) + 1, FIND(")", B258) - FIND("(", B258) - 1)</f>
        <v>01</v>
      </c>
      <c r="E258" s="19" t="s">
        <v>347</v>
      </c>
      <c r="F258" s="19">
        <v>208</v>
      </c>
      <c r="G258" s="19">
        <v>104</v>
      </c>
      <c r="H258" s="19">
        <v>100</v>
      </c>
      <c r="I258" s="19">
        <v>64</v>
      </c>
      <c r="J258" s="19">
        <v>52</v>
      </c>
      <c r="K258" s="19">
        <v>49</v>
      </c>
      <c r="L258" s="19">
        <v>0</v>
      </c>
      <c r="M258" s="19">
        <v>2021</v>
      </c>
      <c r="N258" s="19">
        <f>VLOOKUP(E258, '2021D'!$A$2:$G$339, 2, FALSE)</f>
        <v>225</v>
      </c>
      <c r="O258" s="19">
        <f>VLOOKUP(E258, '2021D'!$A$2:$G$339, 3, FALSE)</f>
        <v>21738</v>
      </c>
      <c r="P258" s="19">
        <f>_2021[[#This Row],[最低排名]]-_2021[[#This Row],[同分人数]]+1</f>
        <v>21514</v>
      </c>
      <c r="Q258" s="19">
        <f>IF(O258&gt;=开始!$B$6, 1, 0)</f>
        <v>1</v>
      </c>
      <c r="R258" s="19">
        <f>_2021[[#This Row],[最低排名]]-开始!$B$6</f>
        <v>21738</v>
      </c>
    </row>
    <row r="259" spans="1:18">
      <c r="A259" s="19">
        <v>28902</v>
      </c>
      <c r="B259" s="19" t="s">
        <v>396</v>
      </c>
      <c r="C259" s="19" t="str">
        <f t="shared" si="8"/>
        <v>燕山大学</v>
      </c>
      <c r="D259" s="19" t="str">
        <f t="shared" si="9"/>
        <v>02</v>
      </c>
      <c r="E259" s="19" t="s">
        <v>146</v>
      </c>
      <c r="F259" s="19">
        <v>218</v>
      </c>
      <c r="G259" s="19">
        <v>116</v>
      </c>
      <c r="H259" s="19">
        <v>110</v>
      </c>
      <c r="I259" s="19">
        <v>55</v>
      </c>
      <c r="J259" s="19">
        <v>52</v>
      </c>
      <c r="K259" s="19">
        <v>49</v>
      </c>
      <c r="L259" s="19">
        <v>0</v>
      </c>
      <c r="M259" s="19">
        <v>2021</v>
      </c>
      <c r="N259" s="19">
        <f>VLOOKUP(E259, '2021D'!$A$2:$G$339, 2, FALSE)</f>
        <v>223</v>
      </c>
      <c r="O259" s="19">
        <f>VLOOKUP(E259, '2021D'!$A$2:$G$339, 3, FALSE)</f>
        <v>19303</v>
      </c>
      <c r="P259" s="19">
        <f>_2021[[#This Row],[最低排名]]-_2021[[#This Row],[同分人数]]+1</f>
        <v>19081</v>
      </c>
      <c r="Q259" s="19">
        <f>IF(O259&gt;=开始!$B$6, 1, 0)</f>
        <v>1</v>
      </c>
      <c r="R259" s="19">
        <f>_2021[[#This Row],[最低排名]]-开始!$B$6</f>
        <v>19303</v>
      </c>
    </row>
    <row r="260" spans="1:18">
      <c r="A260" s="19">
        <v>29001</v>
      </c>
      <c r="B260" s="19" t="s">
        <v>397</v>
      </c>
      <c r="C260" s="19" t="str">
        <f t="shared" si="8"/>
        <v>北华航工</v>
      </c>
      <c r="D260" s="19" t="str">
        <f t="shared" si="9"/>
        <v>01</v>
      </c>
      <c r="E260" s="19" t="s">
        <v>318</v>
      </c>
      <c r="F260" s="19">
        <v>180</v>
      </c>
      <c r="G260" s="19">
        <v>98</v>
      </c>
      <c r="H260" s="19">
        <v>93</v>
      </c>
      <c r="I260" s="19">
        <v>52</v>
      </c>
      <c r="J260" s="19">
        <v>52</v>
      </c>
      <c r="K260" s="19">
        <v>49</v>
      </c>
      <c r="L260" s="19">
        <v>0</v>
      </c>
      <c r="M260" s="19">
        <v>2021</v>
      </c>
      <c r="N260" s="19">
        <f>VLOOKUP(E260, '2021D'!$A$2:$G$339, 2, FALSE)</f>
        <v>157</v>
      </c>
      <c r="O260" s="19">
        <f>VLOOKUP(E260, '2021D'!$A$2:$G$339, 3, FALSE)</f>
        <v>31364</v>
      </c>
      <c r="P260" s="19">
        <f>_2021[[#This Row],[最低排名]]-_2021[[#This Row],[同分人数]]+1</f>
        <v>31208</v>
      </c>
      <c r="Q260" s="19">
        <f>IF(O260&gt;=开始!$B$6, 1, 0)</f>
        <v>1</v>
      </c>
      <c r="R260" s="19">
        <f>_2021[[#This Row],[最低排名]]-开始!$B$6</f>
        <v>31364</v>
      </c>
    </row>
    <row r="261" spans="1:18">
      <c r="A261" s="19">
        <v>29002</v>
      </c>
      <c r="B261" s="19" t="s">
        <v>399</v>
      </c>
      <c r="C261" s="19" t="str">
        <f t="shared" si="8"/>
        <v>北华航工</v>
      </c>
      <c r="D261" s="19" t="str">
        <f t="shared" si="9"/>
        <v>02</v>
      </c>
      <c r="E261" s="19" t="s">
        <v>1534</v>
      </c>
      <c r="F261" s="19">
        <v>188</v>
      </c>
      <c r="G261" s="19">
        <v>99</v>
      </c>
      <c r="H261" s="19">
        <v>83</v>
      </c>
      <c r="I261" s="19">
        <v>43</v>
      </c>
      <c r="J261" s="19">
        <v>43</v>
      </c>
      <c r="K261" s="19">
        <v>43</v>
      </c>
      <c r="L261" s="19">
        <v>0</v>
      </c>
      <c r="M261" s="19">
        <v>2021</v>
      </c>
      <c r="N261" s="19">
        <f>VLOOKUP(E261, '2021D'!$A$2:$G$339, 2, FALSE)</f>
        <v>159</v>
      </c>
      <c r="O261" s="19">
        <f>VLOOKUP(E261, '2021D'!$A$2:$G$339, 3, FALSE)</f>
        <v>35686</v>
      </c>
      <c r="P261" s="19">
        <f>_2021[[#This Row],[最低排名]]-_2021[[#This Row],[同分人数]]+1</f>
        <v>35528</v>
      </c>
      <c r="Q261" s="19">
        <f>IF(O261&gt;=开始!$B$6, 1, 0)</f>
        <v>1</v>
      </c>
      <c r="R261" s="19">
        <f>_2021[[#This Row],[最低排名]]-开始!$B$6</f>
        <v>35686</v>
      </c>
    </row>
    <row r="262" spans="1:18">
      <c r="A262" s="19">
        <v>29101</v>
      </c>
      <c r="B262" s="19" t="s">
        <v>1633</v>
      </c>
      <c r="C262" s="19" t="str">
        <f t="shared" si="8"/>
        <v>冀外国语</v>
      </c>
      <c r="D262" s="19" t="str">
        <f t="shared" si="9"/>
        <v>01</v>
      </c>
      <c r="E262" s="19" t="s">
        <v>1534</v>
      </c>
      <c r="F262" s="19">
        <v>187</v>
      </c>
      <c r="G262" s="19">
        <v>95</v>
      </c>
      <c r="H262" s="19">
        <v>81</v>
      </c>
      <c r="I262" s="19">
        <v>46</v>
      </c>
      <c r="J262" s="19">
        <v>43</v>
      </c>
      <c r="K262" s="19">
        <v>43</v>
      </c>
      <c r="L262" s="19">
        <v>0</v>
      </c>
      <c r="M262" s="19">
        <v>2021</v>
      </c>
      <c r="N262" s="19">
        <f>VLOOKUP(E262, '2021D'!$A$2:$G$339, 2, FALSE)</f>
        <v>159</v>
      </c>
      <c r="O262" s="19">
        <f>VLOOKUP(E262, '2021D'!$A$2:$G$339, 3, FALSE)</f>
        <v>35686</v>
      </c>
      <c r="P262" s="19">
        <f>_2021[[#This Row],[最低排名]]-_2021[[#This Row],[同分人数]]+1</f>
        <v>35528</v>
      </c>
      <c r="Q262" s="19">
        <f>IF(O262&gt;=开始!$B$6, 1, 0)</f>
        <v>1</v>
      </c>
      <c r="R262" s="19">
        <f>_2021[[#This Row],[最低排名]]-开始!$B$6</f>
        <v>35686</v>
      </c>
    </row>
    <row r="263" spans="1:18">
      <c r="A263" s="19">
        <v>29301</v>
      </c>
      <c r="B263" s="19" t="s">
        <v>400</v>
      </c>
      <c r="C263" s="19" t="str">
        <f t="shared" si="8"/>
        <v>石铁四方</v>
      </c>
      <c r="D263" s="19" t="str">
        <f t="shared" si="9"/>
        <v>01</v>
      </c>
      <c r="E263" s="19" t="s">
        <v>56</v>
      </c>
      <c r="F263" s="19">
        <v>214</v>
      </c>
      <c r="G263" s="19">
        <v>124</v>
      </c>
      <c r="H263" s="19">
        <v>62</v>
      </c>
      <c r="I263" s="19">
        <v>49</v>
      </c>
      <c r="J263" s="19">
        <v>46</v>
      </c>
      <c r="K263" s="19">
        <v>43</v>
      </c>
      <c r="L263" s="19">
        <v>0</v>
      </c>
      <c r="M263" s="19">
        <v>2021</v>
      </c>
      <c r="N263" s="19">
        <f>VLOOKUP(E263, '2021D'!$A$2:$G$339, 2, FALSE)</f>
        <v>199</v>
      </c>
      <c r="O263" s="19">
        <f>VLOOKUP(E263, '2021D'!$A$2:$G$339, 3, FALSE)</f>
        <v>33499</v>
      </c>
      <c r="P263" s="19">
        <f>_2021[[#This Row],[最低排名]]-_2021[[#This Row],[同分人数]]+1</f>
        <v>33301</v>
      </c>
      <c r="Q263" s="19">
        <f>IF(O263&gt;=开始!$B$6, 1, 0)</f>
        <v>1</v>
      </c>
      <c r="R263" s="19">
        <f>_2021[[#This Row],[最低排名]]-开始!$B$6</f>
        <v>33499</v>
      </c>
    </row>
    <row r="264" spans="1:18">
      <c r="A264" s="19">
        <v>29302</v>
      </c>
      <c r="B264" s="19" t="s">
        <v>401</v>
      </c>
      <c r="C264" s="19" t="str">
        <f t="shared" si="8"/>
        <v>石铁四方</v>
      </c>
      <c r="D264" s="19" t="str">
        <f t="shared" si="9"/>
        <v>02</v>
      </c>
      <c r="E264" s="19" t="s">
        <v>1534</v>
      </c>
      <c r="F264" s="19">
        <v>186</v>
      </c>
      <c r="G264" s="19">
        <v>94</v>
      </c>
      <c r="H264" s="19">
        <v>76</v>
      </c>
      <c r="I264" s="19">
        <v>49</v>
      </c>
      <c r="J264" s="19">
        <v>46</v>
      </c>
      <c r="K264" s="19">
        <v>43</v>
      </c>
      <c r="L264" s="19">
        <v>0</v>
      </c>
      <c r="M264" s="19">
        <v>2021</v>
      </c>
      <c r="N264" s="19">
        <f>VLOOKUP(E264, '2021D'!$A$2:$G$339, 2, FALSE)</f>
        <v>159</v>
      </c>
      <c r="O264" s="19">
        <f>VLOOKUP(E264, '2021D'!$A$2:$G$339, 3, FALSE)</f>
        <v>35686</v>
      </c>
      <c r="P264" s="19">
        <f>_2021[[#This Row],[最低排名]]-_2021[[#This Row],[同分人数]]+1</f>
        <v>35528</v>
      </c>
      <c r="Q264" s="19">
        <f>IF(O264&gt;=开始!$B$6, 1, 0)</f>
        <v>1</v>
      </c>
      <c r="R264" s="19">
        <f>_2021[[#This Row],[最低排名]]-开始!$B$6</f>
        <v>35686</v>
      </c>
    </row>
    <row r="265" spans="1:18">
      <c r="A265" s="19">
        <v>29401</v>
      </c>
      <c r="B265" s="19" t="s">
        <v>402</v>
      </c>
      <c r="C265" s="19" t="str">
        <f t="shared" si="8"/>
        <v>保定理工</v>
      </c>
      <c r="D265" s="19" t="str">
        <f t="shared" si="9"/>
        <v>01</v>
      </c>
      <c r="E265" s="19" t="s">
        <v>1534</v>
      </c>
      <c r="F265" s="19">
        <v>163</v>
      </c>
      <c r="G265" s="19">
        <v>86</v>
      </c>
      <c r="H265" s="19">
        <v>72</v>
      </c>
      <c r="I265" s="19">
        <v>55</v>
      </c>
      <c r="J265" s="19">
        <v>55</v>
      </c>
      <c r="K265" s="19">
        <v>55</v>
      </c>
      <c r="L265" s="19">
        <v>0</v>
      </c>
      <c r="M265" s="19">
        <v>2021</v>
      </c>
      <c r="N265" s="19">
        <f>VLOOKUP(E265, '2021D'!$A$2:$G$339, 2, FALSE)</f>
        <v>159</v>
      </c>
      <c r="O265" s="19">
        <f>VLOOKUP(E265, '2021D'!$A$2:$G$339, 3, FALSE)</f>
        <v>35686</v>
      </c>
      <c r="P265" s="19">
        <f>_2021[[#This Row],[最低排名]]-_2021[[#This Row],[同分人数]]+1</f>
        <v>35528</v>
      </c>
      <c r="Q265" s="19">
        <f>IF(O265&gt;=开始!$B$6, 1, 0)</f>
        <v>1</v>
      </c>
      <c r="R265" s="19">
        <f>_2021[[#This Row],[最低排名]]-开始!$B$6</f>
        <v>35686</v>
      </c>
    </row>
    <row r="266" spans="1:18">
      <c r="A266" s="19">
        <v>29501</v>
      </c>
      <c r="B266" s="19" t="s">
        <v>403</v>
      </c>
      <c r="C266" s="19" t="str">
        <f t="shared" si="8"/>
        <v>京中东方</v>
      </c>
      <c r="D266" s="19" t="str">
        <f t="shared" si="9"/>
        <v>01</v>
      </c>
      <c r="E266" s="19" t="s">
        <v>223</v>
      </c>
      <c r="F266" s="19">
        <v>181</v>
      </c>
      <c r="G266" s="19">
        <v>95</v>
      </c>
      <c r="H266" s="19">
        <v>68</v>
      </c>
      <c r="I266" s="19">
        <v>58</v>
      </c>
      <c r="J266" s="19">
        <v>52</v>
      </c>
      <c r="K266" s="19">
        <v>49</v>
      </c>
      <c r="L266" s="19">
        <v>0</v>
      </c>
      <c r="M266" s="19">
        <v>2021</v>
      </c>
      <c r="N266" s="19">
        <f>VLOOKUP(E266, '2021D'!$A$2:$G$339, 2, FALSE)</f>
        <v>153</v>
      </c>
      <c r="O266" s="19">
        <f>VLOOKUP(E266, '2021D'!$A$2:$G$339, 3, FALSE)</f>
        <v>34464</v>
      </c>
      <c r="P266" s="19">
        <f>_2021[[#This Row],[最低排名]]-_2021[[#This Row],[同分人数]]+1</f>
        <v>34312</v>
      </c>
      <c r="Q266" s="19">
        <f>IF(O266&gt;=开始!$B$6, 1, 0)</f>
        <v>1</v>
      </c>
      <c r="R266" s="19">
        <f>_2021[[#This Row],[最低排名]]-开始!$B$6</f>
        <v>34464</v>
      </c>
    </row>
    <row r="267" spans="1:18">
      <c r="A267" s="19">
        <v>29502</v>
      </c>
      <c r="B267" s="19" t="s">
        <v>404</v>
      </c>
      <c r="C267" s="19" t="str">
        <f t="shared" si="8"/>
        <v>京中东方</v>
      </c>
      <c r="D267" s="19" t="str">
        <f t="shared" si="9"/>
        <v>02</v>
      </c>
      <c r="E267" s="19" t="s">
        <v>1533</v>
      </c>
      <c r="F267" s="19">
        <v>187</v>
      </c>
      <c r="G267" s="19">
        <v>102</v>
      </c>
      <c r="H267" s="19">
        <v>71</v>
      </c>
      <c r="I267" s="19">
        <v>49</v>
      </c>
      <c r="J267" s="19">
        <v>49</v>
      </c>
      <c r="K267" s="19">
        <v>46</v>
      </c>
      <c r="L267" s="19">
        <v>0</v>
      </c>
      <c r="M267" s="19">
        <v>2021</v>
      </c>
      <c r="N267" s="19">
        <f>VLOOKUP(E267, '2021D'!$A$2:$G$339, 2, FALSE)</f>
        <v>157</v>
      </c>
      <c r="O267" s="19">
        <f>VLOOKUP(E267, '2021D'!$A$2:$G$339, 3, FALSE)</f>
        <v>35381</v>
      </c>
      <c r="P267" s="19">
        <f>_2021[[#This Row],[最低排名]]-_2021[[#This Row],[同分人数]]+1</f>
        <v>35225</v>
      </c>
      <c r="Q267" s="19">
        <f>IF(O267&gt;=开始!$B$6, 1, 0)</f>
        <v>1</v>
      </c>
      <c r="R267" s="19">
        <f>_2021[[#This Row],[最低排名]]-开始!$B$6</f>
        <v>35381</v>
      </c>
    </row>
    <row r="268" spans="1:18">
      <c r="A268" s="19">
        <v>29601</v>
      </c>
      <c r="B268" s="19" t="s">
        <v>1634</v>
      </c>
      <c r="C268" s="19" t="str">
        <f t="shared" si="8"/>
        <v>沧州交院</v>
      </c>
      <c r="D268" s="19" t="str">
        <f t="shared" si="9"/>
        <v>01</v>
      </c>
      <c r="E268" s="19" t="s">
        <v>1534</v>
      </c>
      <c r="F268" s="19">
        <v>177</v>
      </c>
      <c r="G268" s="19">
        <v>94</v>
      </c>
      <c r="H268" s="19">
        <v>79</v>
      </c>
      <c r="I268" s="19">
        <v>49</v>
      </c>
      <c r="J268" s="19">
        <v>49</v>
      </c>
      <c r="K268" s="19">
        <v>46</v>
      </c>
      <c r="L268" s="19">
        <v>0</v>
      </c>
      <c r="M268" s="19">
        <v>2021</v>
      </c>
      <c r="N268" s="19">
        <f>VLOOKUP(E268, '2021D'!$A$2:$G$339, 2, FALSE)</f>
        <v>159</v>
      </c>
      <c r="O268" s="19">
        <f>VLOOKUP(E268, '2021D'!$A$2:$G$339, 3, FALSE)</f>
        <v>35686</v>
      </c>
      <c r="P268" s="19">
        <f>_2021[[#This Row],[最低排名]]-_2021[[#This Row],[同分人数]]+1</f>
        <v>35528</v>
      </c>
      <c r="Q268" s="19">
        <f>IF(O268&gt;=开始!$B$6, 1, 0)</f>
        <v>1</v>
      </c>
      <c r="R268" s="19">
        <f>_2021[[#This Row],[最低排名]]-开始!$B$6</f>
        <v>35686</v>
      </c>
    </row>
    <row r="269" spans="1:18">
      <c r="A269" s="19">
        <v>29701</v>
      </c>
      <c r="B269" s="19" t="s">
        <v>406</v>
      </c>
      <c r="C269" s="19" t="str">
        <f t="shared" si="8"/>
        <v>河北环境</v>
      </c>
      <c r="D269" s="19" t="str">
        <f t="shared" si="9"/>
        <v>01</v>
      </c>
      <c r="E269" s="19" t="s">
        <v>513</v>
      </c>
      <c r="F269" s="19">
        <v>190</v>
      </c>
      <c r="G269" s="19">
        <v>101</v>
      </c>
      <c r="H269" s="19">
        <v>71</v>
      </c>
      <c r="I269" s="19">
        <v>58</v>
      </c>
      <c r="J269" s="19">
        <v>52</v>
      </c>
      <c r="K269" s="19">
        <v>49</v>
      </c>
      <c r="L269" s="19">
        <v>0</v>
      </c>
      <c r="M269" s="19">
        <v>2021</v>
      </c>
      <c r="N269" s="19">
        <f>VLOOKUP(E269, '2021D'!$A$2:$G$339, 2, FALSE)</f>
        <v>164</v>
      </c>
      <c r="O269" s="19">
        <f>VLOOKUP(E269, '2021D'!$A$2:$G$339, 3, FALSE)</f>
        <v>32444</v>
      </c>
      <c r="P269" s="19">
        <f>_2021[[#This Row],[最低排名]]-_2021[[#This Row],[同分人数]]+1</f>
        <v>32281</v>
      </c>
      <c r="Q269" s="19">
        <f>IF(O269&gt;=开始!$B$6, 1, 0)</f>
        <v>1</v>
      </c>
      <c r="R269" s="19">
        <f>_2021[[#This Row],[最低排名]]-开始!$B$6</f>
        <v>32444</v>
      </c>
    </row>
    <row r="270" spans="1:18">
      <c r="A270" s="19">
        <v>29702</v>
      </c>
      <c r="B270" s="19" t="s">
        <v>407</v>
      </c>
      <c r="C270" s="19" t="str">
        <f t="shared" si="8"/>
        <v>河北环境</v>
      </c>
      <c r="D270" s="19" t="str">
        <f t="shared" si="9"/>
        <v>02</v>
      </c>
      <c r="E270" s="19" t="s">
        <v>209</v>
      </c>
      <c r="F270" s="19">
        <v>184</v>
      </c>
      <c r="G270" s="19">
        <v>99</v>
      </c>
      <c r="H270" s="19">
        <v>72</v>
      </c>
      <c r="I270" s="19">
        <v>58</v>
      </c>
      <c r="J270" s="19">
        <v>52</v>
      </c>
      <c r="K270" s="19">
        <v>49</v>
      </c>
      <c r="L270" s="19">
        <v>0</v>
      </c>
      <c r="M270" s="19">
        <v>2021</v>
      </c>
      <c r="N270" s="19">
        <f>VLOOKUP(E270, '2021D'!$A$2:$G$339, 2, FALSE)</f>
        <v>197</v>
      </c>
      <c r="O270" s="19">
        <f>VLOOKUP(E270, '2021D'!$A$2:$G$339, 3, FALSE)</f>
        <v>33300</v>
      </c>
      <c r="P270" s="19">
        <f>_2021[[#This Row],[最低排名]]-_2021[[#This Row],[同分人数]]+1</f>
        <v>33104</v>
      </c>
      <c r="Q270" s="19">
        <f>IF(O270&gt;=开始!$B$6, 1, 0)</f>
        <v>1</v>
      </c>
      <c r="R270" s="19">
        <f>_2021[[#This Row],[最低排名]]-开始!$B$6</f>
        <v>33300</v>
      </c>
    </row>
    <row r="271" spans="1:18">
      <c r="A271" s="19">
        <v>29703</v>
      </c>
      <c r="B271" s="19" t="s">
        <v>409</v>
      </c>
      <c r="C271" s="19" t="str">
        <f t="shared" si="8"/>
        <v>河北环境</v>
      </c>
      <c r="D271" s="19" t="str">
        <f t="shared" si="9"/>
        <v>03</v>
      </c>
      <c r="E271" s="19" t="s">
        <v>1629</v>
      </c>
      <c r="F271" s="19"/>
      <c r="G271" s="19"/>
      <c r="H271" s="19"/>
      <c r="I271" s="19"/>
      <c r="J271" s="19"/>
      <c r="K271" s="19"/>
      <c r="L271" s="19"/>
      <c r="M271" s="19">
        <v>2021</v>
      </c>
      <c r="N271" s="19" t="e">
        <f>VLOOKUP(E271, '2021D'!$A$2:$G$339, 2, FALSE)</f>
        <v>#N/A</v>
      </c>
      <c r="O271" s="19" t="e">
        <f>VLOOKUP(E271, '2021D'!$A$2:$G$339, 3, FALSE)</f>
        <v>#N/A</v>
      </c>
      <c r="P271" s="19" t="e">
        <f>_2021[[#This Row],[最低排名]]-_2021[[#This Row],[同分人数]]+1</f>
        <v>#N/A</v>
      </c>
      <c r="Q271" s="19" t="e">
        <f>IF(O271&gt;=开始!$B$6, 1, 0)</f>
        <v>#N/A</v>
      </c>
      <c r="R271" s="19" t="e">
        <f>_2021[[#This Row],[最低排名]]-开始!$B$6</f>
        <v>#N/A</v>
      </c>
    </row>
    <row r="272" spans="1:18">
      <c r="A272" s="19">
        <v>29704</v>
      </c>
      <c r="B272" s="19" t="s">
        <v>410</v>
      </c>
      <c r="C272" s="19" t="str">
        <f t="shared" si="8"/>
        <v>河北环境</v>
      </c>
      <c r="D272" s="19" t="str">
        <f t="shared" si="9"/>
        <v>04</v>
      </c>
      <c r="E272" s="19" t="s">
        <v>221</v>
      </c>
      <c r="F272" s="19">
        <v>183</v>
      </c>
      <c r="G272" s="19">
        <v>99</v>
      </c>
      <c r="H272" s="19">
        <v>88</v>
      </c>
      <c r="I272" s="19">
        <v>52</v>
      </c>
      <c r="J272" s="19">
        <v>43</v>
      </c>
      <c r="K272" s="19">
        <v>43</v>
      </c>
      <c r="L272" s="19">
        <v>0</v>
      </c>
      <c r="M272" s="19">
        <v>2021</v>
      </c>
      <c r="N272" s="19">
        <f>VLOOKUP(E272, '2021D'!$A$2:$G$339, 2, FALSE)</f>
        <v>171</v>
      </c>
      <c r="O272" s="19">
        <f>VLOOKUP(E272, '2021D'!$A$2:$G$339, 3, FALSE)</f>
        <v>34311</v>
      </c>
      <c r="P272" s="19">
        <f>_2021[[#This Row],[最低排名]]-_2021[[#This Row],[同分人数]]+1</f>
        <v>34141</v>
      </c>
      <c r="Q272" s="19">
        <f>IF(O272&gt;=开始!$B$6, 1, 0)</f>
        <v>1</v>
      </c>
      <c r="R272" s="19">
        <f>_2021[[#This Row],[最低排名]]-开始!$B$6</f>
        <v>34311</v>
      </c>
    </row>
    <row r="273" spans="1:18">
      <c r="A273" s="19">
        <v>29705</v>
      </c>
      <c r="B273" s="19" t="s">
        <v>411</v>
      </c>
      <c r="C273" s="19" t="str">
        <f t="shared" si="8"/>
        <v>河北环境</v>
      </c>
      <c r="D273" s="19" t="str">
        <f t="shared" si="9"/>
        <v>05</v>
      </c>
      <c r="E273" s="19" t="s">
        <v>998</v>
      </c>
      <c r="F273" s="19">
        <v>178</v>
      </c>
      <c r="G273" s="19">
        <v>94</v>
      </c>
      <c r="H273" s="19">
        <v>71</v>
      </c>
      <c r="I273" s="19">
        <v>58</v>
      </c>
      <c r="J273" s="19">
        <v>52</v>
      </c>
      <c r="K273" s="19">
        <v>52</v>
      </c>
      <c r="L273" s="19">
        <v>0</v>
      </c>
      <c r="M273" s="19">
        <v>2021</v>
      </c>
      <c r="N273" s="19">
        <f>VLOOKUP(E273, '2021D'!$A$2:$G$339, 2, FALSE)</f>
        <v>172</v>
      </c>
      <c r="O273" s="19">
        <f>VLOOKUP(E273, '2021D'!$A$2:$G$339, 3, FALSE)</f>
        <v>33982</v>
      </c>
      <c r="P273" s="19">
        <f>_2021[[#This Row],[最低排名]]-_2021[[#This Row],[同分人数]]+1</f>
        <v>33811</v>
      </c>
      <c r="Q273" s="19">
        <f>IF(O273&gt;=开始!$B$6, 1, 0)</f>
        <v>1</v>
      </c>
      <c r="R273" s="19">
        <f>_2021[[#This Row],[最低排名]]-开始!$B$6</f>
        <v>33982</v>
      </c>
    </row>
    <row r="274" spans="1:18">
      <c r="A274" s="19">
        <v>29801</v>
      </c>
      <c r="B274" s="19" t="s">
        <v>413</v>
      </c>
      <c r="C274" s="19" t="str">
        <f t="shared" si="8"/>
        <v>河北建工</v>
      </c>
      <c r="D274" s="19" t="str">
        <f t="shared" si="9"/>
        <v>01</v>
      </c>
      <c r="E274" s="19" t="s">
        <v>1533</v>
      </c>
      <c r="F274" s="19">
        <v>178</v>
      </c>
      <c r="G274" s="19">
        <v>106</v>
      </c>
      <c r="H274" s="19">
        <v>83</v>
      </c>
      <c r="I274" s="19">
        <v>49</v>
      </c>
      <c r="J274" s="19">
        <v>49</v>
      </c>
      <c r="K274" s="19">
        <v>43</v>
      </c>
      <c r="L274" s="19">
        <v>0</v>
      </c>
      <c r="M274" s="19">
        <v>2021</v>
      </c>
      <c r="N274" s="19">
        <f>VLOOKUP(E274, '2021D'!$A$2:$G$339, 2, FALSE)</f>
        <v>157</v>
      </c>
      <c r="O274" s="19">
        <f>VLOOKUP(E274, '2021D'!$A$2:$G$339, 3, FALSE)</f>
        <v>35381</v>
      </c>
      <c r="P274" s="19">
        <f>_2021[[#This Row],[最低排名]]-_2021[[#This Row],[同分人数]]+1</f>
        <v>35225</v>
      </c>
      <c r="Q274" s="19">
        <f>IF(O274&gt;=开始!$B$6, 1, 0)</f>
        <v>1</v>
      </c>
      <c r="R274" s="19">
        <f>_2021[[#This Row],[最低排名]]-开始!$B$6</f>
        <v>35381</v>
      </c>
    </row>
    <row r="275" spans="1:18">
      <c r="A275" s="19">
        <v>31101</v>
      </c>
      <c r="B275" s="19" t="s">
        <v>418</v>
      </c>
      <c r="C275" s="19" t="str">
        <f t="shared" si="8"/>
        <v>太原科大</v>
      </c>
      <c r="D275" s="19" t="str">
        <f t="shared" si="9"/>
        <v>01</v>
      </c>
      <c r="E275" s="19" t="s">
        <v>1629</v>
      </c>
      <c r="F275" s="19"/>
      <c r="G275" s="19"/>
      <c r="H275" s="19"/>
      <c r="I275" s="19"/>
      <c r="J275" s="19"/>
      <c r="K275" s="19"/>
      <c r="L275" s="19"/>
      <c r="M275" s="19">
        <v>2021</v>
      </c>
      <c r="N275" s="19" t="e">
        <f>VLOOKUP(E275, '2021D'!$A$2:$G$339, 2, FALSE)</f>
        <v>#N/A</v>
      </c>
      <c r="O275" s="19" t="e">
        <f>VLOOKUP(E275, '2021D'!$A$2:$G$339, 3, FALSE)</f>
        <v>#N/A</v>
      </c>
      <c r="P275" s="19" t="e">
        <f>_2021[[#This Row],[最低排名]]-_2021[[#This Row],[同分人数]]+1</f>
        <v>#N/A</v>
      </c>
      <c r="Q275" s="19" t="e">
        <f>IF(O275&gt;=开始!$B$6, 1, 0)</f>
        <v>#N/A</v>
      </c>
      <c r="R275" s="19" t="e">
        <f>_2021[[#This Row],[最低排名]]-开始!$B$6</f>
        <v>#N/A</v>
      </c>
    </row>
    <row r="276" spans="1:18">
      <c r="A276" s="19">
        <v>31201</v>
      </c>
      <c r="B276" s="19" t="s">
        <v>420</v>
      </c>
      <c r="C276" s="19" t="str">
        <f t="shared" si="8"/>
        <v>中北大学</v>
      </c>
      <c r="D276" s="19" t="str">
        <f t="shared" si="9"/>
        <v>01</v>
      </c>
      <c r="E276" s="19" t="s">
        <v>209</v>
      </c>
      <c r="F276" s="19">
        <v>184</v>
      </c>
      <c r="G276" s="19">
        <v>94</v>
      </c>
      <c r="H276" s="19">
        <v>87</v>
      </c>
      <c r="I276" s="19">
        <v>52</v>
      </c>
      <c r="J276" s="19">
        <v>49</v>
      </c>
      <c r="K276" s="19">
        <v>43</v>
      </c>
      <c r="L276" s="19">
        <v>0</v>
      </c>
      <c r="M276" s="19">
        <v>2021</v>
      </c>
      <c r="N276" s="19">
        <f>VLOOKUP(E276, '2021D'!$A$2:$G$339, 2, FALSE)</f>
        <v>197</v>
      </c>
      <c r="O276" s="19">
        <f>VLOOKUP(E276, '2021D'!$A$2:$G$339, 3, FALSE)</f>
        <v>33300</v>
      </c>
      <c r="P276" s="19">
        <f>_2021[[#This Row],[最低排名]]-_2021[[#This Row],[同分人数]]+1</f>
        <v>33104</v>
      </c>
      <c r="Q276" s="19">
        <f>IF(O276&gt;=开始!$B$6, 1, 0)</f>
        <v>1</v>
      </c>
      <c r="R276" s="19">
        <f>_2021[[#This Row],[最低排名]]-开始!$B$6</f>
        <v>33300</v>
      </c>
    </row>
    <row r="277" spans="1:18">
      <c r="A277" s="19">
        <v>31202</v>
      </c>
      <c r="B277" s="19" t="s">
        <v>421</v>
      </c>
      <c r="C277" s="19" t="str">
        <f t="shared" si="8"/>
        <v>中北大学</v>
      </c>
      <c r="D277" s="19" t="str">
        <f t="shared" si="9"/>
        <v>02</v>
      </c>
      <c r="E277" s="19" t="s">
        <v>366</v>
      </c>
      <c r="F277" s="19">
        <v>180</v>
      </c>
      <c r="G277" s="19">
        <v>94</v>
      </c>
      <c r="H277" s="19">
        <v>83</v>
      </c>
      <c r="I277" s="19">
        <v>52</v>
      </c>
      <c r="J277" s="19">
        <v>49</v>
      </c>
      <c r="K277" s="19">
        <v>43</v>
      </c>
      <c r="L277" s="19">
        <v>0</v>
      </c>
      <c r="M277" s="19">
        <v>2021</v>
      </c>
      <c r="N277" s="19">
        <f>VLOOKUP(E277, '2021D'!$A$2:$G$339, 2, FALSE)</f>
        <v>154</v>
      </c>
      <c r="O277" s="19">
        <f>VLOOKUP(E277, '2021D'!$A$2:$G$339, 3, FALSE)</f>
        <v>34618</v>
      </c>
      <c r="P277" s="19">
        <f>_2021[[#This Row],[最低排名]]-_2021[[#This Row],[同分人数]]+1</f>
        <v>34465</v>
      </c>
      <c r="Q277" s="19">
        <f>IF(O277&gt;=开始!$B$6, 1, 0)</f>
        <v>1</v>
      </c>
      <c r="R277" s="19">
        <f>_2021[[#This Row],[最低排名]]-开始!$B$6</f>
        <v>34618</v>
      </c>
    </row>
    <row r="278" spans="1:18">
      <c r="A278" s="19">
        <v>31203</v>
      </c>
      <c r="B278" s="19" t="s">
        <v>1635</v>
      </c>
      <c r="C278" s="19" t="str">
        <f t="shared" si="8"/>
        <v>中北大学</v>
      </c>
      <c r="D278" s="19" t="str">
        <f t="shared" si="9"/>
        <v>03</v>
      </c>
      <c r="E278" s="19" t="s">
        <v>469</v>
      </c>
      <c r="F278" s="19">
        <v>197</v>
      </c>
      <c r="G278" s="19">
        <v>101</v>
      </c>
      <c r="H278" s="19">
        <v>46</v>
      </c>
      <c r="I278" s="19">
        <v>70</v>
      </c>
      <c r="J278" s="19">
        <v>64</v>
      </c>
      <c r="K278" s="19">
        <v>55</v>
      </c>
      <c r="L278" s="19">
        <v>0</v>
      </c>
      <c r="M278" s="19">
        <v>2021</v>
      </c>
      <c r="N278" s="19">
        <f>VLOOKUP(E278, '2021D'!$A$2:$G$339, 2, FALSE)</f>
        <v>184</v>
      </c>
      <c r="O278" s="19">
        <f>VLOOKUP(E278, '2021D'!$A$2:$G$339, 3, FALSE)</f>
        <v>30254</v>
      </c>
      <c r="P278" s="19">
        <f>_2021[[#This Row],[最低排名]]-_2021[[#This Row],[同分人数]]+1</f>
        <v>30071</v>
      </c>
      <c r="Q278" s="19">
        <f>IF(O278&gt;=开始!$B$6, 1, 0)</f>
        <v>1</v>
      </c>
      <c r="R278" s="19">
        <f>_2021[[#This Row],[最低排名]]-开始!$B$6</f>
        <v>30254</v>
      </c>
    </row>
    <row r="279" spans="1:18">
      <c r="A279" s="19">
        <v>31301</v>
      </c>
      <c r="B279" s="19" t="s">
        <v>422</v>
      </c>
      <c r="C279" s="19" t="str">
        <f t="shared" si="8"/>
        <v>太原理工</v>
      </c>
      <c r="D279" s="19" t="str">
        <f t="shared" si="9"/>
        <v>01</v>
      </c>
      <c r="E279" s="19" t="s">
        <v>296</v>
      </c>
      <c r="F279" s="19">
        <v>213</v>
      </c>
      <c r="G279" s="19">
        <v>111</v>
      </c>
      <c r="H279" s="19">
        <v>112</v>
      </c>
      <c r="I279" s="19">
        <v>67</v>
      </c>
      <c r="J279" s="19">
        <v>58</v>
      </c>
      <c r="K279" s="19">
        <v>55</v>
      </c>
      <c r="L279" s="19">
        <v>0</v>
      </c>
      <c r="M279" s="19">
        <v>2021</v>
      </c>
      <c r="N279" s="19">
        <f>VLOOKUP(E279, '2021D'!$A$2:$G$339, 2, FALSE)</f>
        <v>197</v>
      </c>
      <c r="O279" s="19">
        <f>VLOOKUP(E279, '2021D'!$A$2:$G$339, 3, FALSE)</f>
        <v>14628</v>
      </c>
      <c r="P279" s="19">
        <f>_2021[[#This Row],[最低排名]]-_2021[[#This Row],[同分人数]]+1</f>
        <v>14432</v>
      </c>
      <c r="Q279" s="19">
        <f>IF(O279&gt;=开始!$B$6, 1, 0)</f>
        <v>1</v>
      </c>
      <c r="R279" s="19">
        <f>_2021[[#This Row],[最低排名]]-开始!$B$6</f>
        <v>14628</v>
      </c>
    </row>
    <row r="280" spans="1:18">
      <c r="A280" s="19">
        <v>31302</v>
      </c>
      <c r="B280" s="19" t="s">
        <v>423</v>
      </c>
      <c r="C280" s="19" t="str">
        <f t="shared" si="8"/>
        <v>太原理工</v>
      </c>
      <c r="D280" s="19" t="str">
        <f t="shared" si="9"/>
        <v>02</v>
      </c>
      <c r="E280" s="19" t="s">
        <v>39</v>
      </c>
      <c r="F280" s="19">
        <v>220</v>
      </c>
      <c r="G280" s="19">
        <v>126</v>
      </c>
      <c r="H280" s="19">
        <v>111</v>
      </c>
      <c r="I280" s="19">
        <v>61</v>
      </c>
      <c r="J280" s="19">
        <v>58</v>
      </c>
      <c r="K280" s="19">
        <v>52</v>
      </c>
      <c r="L280" s="19">
        <v>0</v>
      </c>
      <c r="M280" s="19">
        <v>2021</v>
      </c>
      <c r="N280" s="19">
        <f>VLOOKUP(E280, '2021D'!$A$2:$G$339, 2, FALSE)</f>
        <v>218</v>
      </c>
      <c r="O280" s="19">
        <f>VLOOKUP(E280, '2021D'!$A$2:$G$339, 3, FALSE)</f>
        <v>15285</v>
      </c>
      <c r="P280" s="19">
        <f>_2021[[#This Row],[最低排名]]-_2021[[#This Row],[同分人数]]+1</f>
        <v>15068</v>
      </c>
      <c r="Q280" s="19">
        <f>IF(O280&gt;=开始!$B$6, 1, 0)</f>
        <v>1</v>
      </c>
      <c r="R280" s="19">
        <f>_2021[[#This Row],[最低排名]]-开始!$B$6</f>
        <v>15285</v>
      </c>
    </row>
    <row r="281" spans="1:18">
      <c r="A281" s="19">
        <v>31401</v>
      </c>
      <c r="B281" s="19" t="s">
        <v>425</v>
      </c>
      <c r="C281" s="19" t="str">
        <f t="shared" si="8"/>
        <v>山西农大</v>
      </c>
      <c r="D281" s="19" t="str">
        <f t="shared" si="9"/>
        <v>01</v>
      </c>
      <c r="E281" s="19" t="s">
        <v>50</v>
      </c>
      <c r="F281" s="19">
        <v>185</v>
      </c>
      <c r="G281" s="19">
        <v>102</v>
      </c>
      <c r="H281" s="19">
        <v>87</v>
      </c>
      <c r="I281" s="19">
        <v>55</v>
      </c>
      <c r="J281" s="19">
        <v>55</v>
      </c>
      <c r="K281" s="19">
        <v>49</v>
      </c>
      <c r="L281" s="19">
        <v>0</v>
      </c>
      <c r="M281" s="19">
        <v>2021</v>
      </c>
      <c r="N281" s="19">
        <f>VLOOKUP(E281, '2021D'!$A$2:$G$339, 2, FALSE)</f>
        <v>207</v>
      </c>
      <c r="O281" s="19">
        <f>VLOOKUP(E281, '2021D'!$A$2:$G$339, 3, FALSE)</f>
        <v>30461</v>
      </c>
      <c r="P281" s="19">
        <f>_2021[[#This Row],[最低排名]]-_2021[[#This Row],[同分人数]]+1</f>
        <v>30255</v>
      </c>
      <c r="Q281" s="19">
        <f>IF(O281&gt;=开始!$B$6, 1, 0)</f>
        <v>1</v>
      </c>
      <c r="R281" s="19">
        <f>_2021[[#This Row],[最低排名]]-开始!$B$6</f>
        <v>30461</v>
      </c>
    </row>
    <row r="282" spans="1:18">
      <c r="A282" s="19">
        <v>31402</v>
      </c>
      <c r="B282" s="19" t="s">
        <v>426</v>
      </c>
      <c r="C282" s="19" t="str">
        <f t="shared" si="8"/>
        <v>山西农大</v>
      </c>
      <c r="D282" s="19" t="str">
        <f t="shared" si="9"/>
        <v>02</v>
      </c>
      <c r="E282" s="19" t="s">
        <v>405</v>
      </c>
      <c r="F282" s="19">
        <v>187</v>
      </c>
      <c r="G282" s="19">
        <v>96</v>
      </c>
      <c r="H282" s="19">
        <v>66</v>
      </c>
      <c r="I282" s="19">
        <v>67</v>
      </c>
      <c r="J282" s="19">
        <v>61</v>
      </c>
      <c r="K282" s="19">
        <v>46</v>
      </c>
      <c r="L282" s="19">
        <v>0</v>
      </c>
      <c r="M282" s="19">
        <v>2021</v>
      </c>
      <c r="N282" s="19">
        <f>VLOOKUP(E282, '2021D'!$A$2:$G$339, 2, FALSE)</f>
        <v>169</v>
      </c>
      <c r="O282" s="19">
        <f>VLOOKUP(E282, '2021D'!$A$2:$G$339, 3, FALSE)</f>
        <v>31207</v>
      </c>
      <c r="P282" s="19">
        <f>_2021[[#This Row],[最低排名]]-_2021[[#This Row],[同分人数]]+1</f>
        <v>31039</v>
      </c>
      <c r="Q282" s="19">
        <f>IF(O282&gt;=开始!$B$6, 1, 0)</f>
        <v>1</v>
      </c>
      <c r="R282" s="19">
        <f>_2021[[#This Row],[最低排名]]-开始!$B$6</f>
        <v>31207</v>
      </c>
    </row>
    <row r="283" spans="1:18">
      <c r="A283" s="19">
        <v>31403</v>
      </c>
      <c r="B283" s="19" t="s">
        <v>428</v>
      </c>
      <c r="C283" s="19" t="str">
        <f t="shared" si="8"/>
        <v>山西农大</v>
      </c>
      <c r="D283" s="19" t="str">
        <f t="shared" si="9"/>
        <v>03</v>
      </c>
      <c r="E283" s="19" t="s">
        <v>752</v>
      </c>
      <c r="F283" s="19">
        <v>199</v>
      </c>
      <c r="G283" s="19">
        <v>105</v>
      </c>
      <c r="H283" s="19">
        <v>67</v>
      </c>
      <c r="I283" s="19">
        <v>61</v>
      </c>
      <c r="J283" s="19">
        <v>52</v>
      </c>
      <c r="K283" s="19">
        <v>46</v>
      </c>
      <c r="L283" s="19">
        <v>0</v>
      </c>
      <c r="M283" s="19">
        <v>2021</v>
      </c>
      <c r="N283" s="19">
        <f>VLOOKUP(E283, '2021D'!$A$2:$G$339, 2, FALSE)</f>
        <v>183</v>
      </c>
      <c r="O283" s="19">
        <f>VLOOKUP(E283, '2021D'!$A$2:$G$339, 3, FALSE)</f>
        <v>31547</v>
      </c>
      <c r="P283" s="19">
        <f>_2021[[#This Row],[最低排名]]-_2021[[#This Row],[同分人数]]+1</f>
        <v>31365</v>
      </c>
      <c r="Q283" s="19">
        <f>IF(O283&gt;=开始!$B$6, 1, 0)</f>
        <v>1</v>
      </c>
      <c r="R283" s="19">
        <f>_2021[[#This Row],[最低排名]]-开始!$B$6</f>
        <v>31547</v>
      </c>
    </row>
    <row r="284" spans="1:18">
      <c r="A284" s="19">
        <v>31501</v>
      </c>
      <c r="B284" s="19" t="s">
        <v>429</v>
      </c>
      <c r="C284" s="19" t="str">
        <f t="shared" si="8"/>
        <v>山西医大</v>
      </c>
      <c r="D284" s="19" t="str">
        <f t="shared" si="9"/>
        <v>01</v>
      </c>
      <c r="E284" s="19" t="s">
        <v>184</v>
      </c>
      <c r="F284" s="19">
        <v>192</v>
      </c>
      <c r="G284" s="19">
        <v>104</v>
      </c>
      <c r="H284" s="19">
        <v>100</v>
      </c>
      <c r="I284" s="19">
        <v>55</v>
      </c>
      <c r="J284" s="19">
        <v>52</v>
      </c>
      <c r="K284" s="19">
        <v>52</v>
      </c>
      <c r="L284" s="19">
        <v>0</v>
      </c>
      <c r="M284" s="19">
        <v>2021</v>
      </c>
      <c r="N284" s="19">
        <f>VLOOKUP(E284, '2021D'!$A$2:$G$339, 2, FALSE)</f>
        <v>225</v>
      </c>
      <c r="O284" s="19">
        <f>VLOOKUP(E284, '2021D'!$A$2:$G$339, 3, FALSE)</f>
        <v>26536</v>
      </c>
      <c r="P284" s="19">
        <f>_2021[[#This Row],[最低排名]]-_2021[[#This Row],[同分人数]]+1</f>
        <v>26312</v>
      </c>
      <c r="Q284" s="19">
        <f>IF(O284&gt;=开始!$B$6, 1, 0)</f>
        <v>1</v>
      </c>
      <c r="R284" s="19">
        <f>_2021[[#This Row],[最低排名]]-开始!$B$6</f>
        <v>26536</v>
      </c>
    </row>
    <row r="285" spans="1:18">
      <c r="A285" s="19">
        <v>31502</v>
      </c>
      <c r="B285" s="19" t="s">
        <v>430</v>
      </c>
      <c r="C285" s="19" t="str">
        <f t="shared" si="8"/>
        <v>山西医大</v>
      </c>
      <c r="D285" s="19" t="str">
        <f t="shared" si="9"/>
        <v>02</v>
      </c>
      <c r="E285" s="19" t="s">
        <v>230</v>
      </c>
      <c r="F285" s="19">
        <v>201</v>
      </c>
      <c r="G285" s="19">
        <v>102</v>
      </c>
      <c r="H285" s="19">
        <v>77</v>
      </c>
      <c r="I285" s="19">
        <v>61</v>
      </c>
      <c r="J285" s="19">
        <v>55</v>
      </c>
      <c r="K285" s="19">
        <v>49</v>
      </c>
      <c r="L285" s="19">
        <v>0</v>
      </c>
      <c r="M285" s="19">
        <v>2021</v>
      </c>
      <c r="N285" s="19">
        <f>VLOOKUP(E285, '2021D'!$A$2:$G$339, 2, FALSE)</f>
        <v>191</v>
      </c>
      <c r="O285" s="19">
        <f>VLOOKUP(E285, '2021D'!$A$2:$G$339, 3, FALSE)</f>
        <v>28095</v>
      </c>
      <c r="P285" s="19">
        <f>_2021[[#This Row],[最低排名]]-_2021[[#This Row],[同分人数]]+1</f>
        <v>27905</v>
      </c>
      <c r="Q285" s="19">
        <f>IF(O285&gt;=开始!$B$6, 1, 0)</f>
        <v>1</v>
      </c>
      <c r="R285" s="19">
        <f>_2021[[#This Row],[最低排名]]-开始!$B$6</f>
        <v>28095</v>
      </c>
    </row>
    <row r="286" spans="1:18">
      <c r="A286" s="19">
        <v>31503</v>
      </c>
      <c r="B286" s="19" t="s">
        <v>1636</v>
      </c>
      <c r="C286" s="19" t="str">
        <f t="shared" si="8"/>
        <v>山西医大</v>
      </c>
      <c r="D286" s="19" t="str">
        <f t="shared" si="9"/>
        <v>03</v>
      </c>
      <c r="E286" s="19" t="s">
        <v>50</v>
      </c>
      <c r="F286" s="19">
        <v>203</v>
      </c>
      <c r="G286" s="19">
        <v>105</v>
      </c>
      <c r="H286" s="19">
        <v>93</v>
      </c>
      <c r="I286" s="19">
        <v>49</v>
      </c>
      <c r="J286" s="19">
        <v>43</v>
      </c>
      <c r="K286" s="19">
        <v>43</v>
      </c>
      <c r="L286" s="19">
        <v>0</v>
      </c>
      <c r="M286" s="19">
        <v>2021</v>
      </c>
      <c r="N286" s="19">
        <f>VLOOKUP(E286, '2021D'!$A$2:$G$339, 2, FALSE)</f>
        <v>207</v>
      </c>
      <c r="O286" s="19">
        <f>VLOOKUP(E286, '2021D'!$A$2:$G$339, 3, FALSE)</f>
        <v>30461</v>
      </c>
      <c r="P286" s="19">
        <f>_2021[[#This Row],[最低排名]]-_2021[[#This Row],[同分人数]]+1</f>
        <v>30255</v>
      </c>
      <c r="Q286" s="19">
        <f>IF(O286&gt;=开始!$B$6, 1, 0)</f>
        <v>1</v>
      </c>
      <c r="R286" s="19">
        <f>_2021[[#This Row],[最低排名]]-开始!$B$6</f>
        <v>30461</v>
      </c>
    </row>
    <row r="287" spans="1:18">
      <c r="A287" s="19">
        <v>31601</v>
      </c>
      <c r="B287" s="19" t="s">
        <v>432</v>
      </c>
      <c r="C287" s="19" t="str">
        <f t="shared" si="8"/>
        <v>大同大学</v>
      </c>
      <c r="D287" s="19" t="str">
        <f t="shared" si="9"/>
        <v>01</v>
      </c>
      <c r="E287" s="19" t="s">
        <v>205</v>
      </c>
      <c r="F287" s="19">
        <v>178</v>
      </c>
      <c r="G287" s="19">
        <v>99</v>
      </c>
      <c r="H287" s="19">
        <v>78</v>
      </c>
      <c r="I287" s="19">
        <v>64</v>
      </c>
      <c r="J287" s="19">
        <v>52</v>
      </c>
      <c r="K287" s="19">
        <v>46</v>
      </c>
      <c r="L287" s="19">
        <v>0</v>
      </c>
      <c r="M287" s="19">
        <v>2021</v>
      </c>
      <c r="N287" s="19">
        <f>VLOOKUP(E287, '2021D'!$A$2:$G$339, 2, FALSE)</f>
        <v>160</v>
      </c>
      <c r="O287" s="19">
        <f>VLOOKUP(E287, '2021D'!$A$2:$G$339, 3, FALSE)</f>
        <v>32773</v>
      </c>
      <c r="P287" s="19">
        <f>_2021[[#This Row],[最低排名]]-_2021[[#This Row],[同分人数]]+1</f>
        <v>32614</v>
      </c>
      <c r="Q287" s="19">
        <f>IF(O287&gt;=开始!$B$6, 1, 0)</f>
        <v>1</v>
      </c>
      <c r="R287" s="19">
        <f>_2021[[#This Row],[最低排名]]-开始!$B$6</f>
        <v>32773</v>
      </c>
    </row>
    <row r="288" spans="1:18">
      <c r="A288" s="19">
        <v>31701</v>
      </c>
      <c r="B288" s="19" t="s">
        <v>435</v>
      </c>
      <c r="C288" s="19" t="str">
        <f t="shared" si="8"/>
        <v>忻州师院</v>
      </c>
      <c r="D288" s="19" t="str">
        <f t="shared" si="9"/>
        <v>01</v>
      </c>
      <c r="E288" s="19" t="s">
        <v>54</v>
      </c>
      <c r="F288" s="19">
        <v>199</v>
      </c>
      <c r="G288" s="19">
        <v>105</v>
      </c>
      <c r="H288" s="19">
        <v>92</v>
      </c>
      <c r="I288" s="19">
        <v>52</v>
      </c>
      <c r="J288" s="19">
        <v>52</v>
      </c>
      <c r="K288" s="19">
        <v>46</v>
      </c>
      <c r="L288" s="19">
        <v>0</v>
      </c>
      <c r="M288" s="19">
        <v>2021</v>
      </c>
      <c r="N288" s="19">
        <f>VLOOKUP(E288, '2021D'!$A$2:$G$339, 2, FALSE)</f>
        <v>201</v>
      </c>
      <c r="O288" s="19">
        <f>VLOOKUP(E288, '2021D'!$A$2:$G$339, 3, FALSE)</f>
        <v>28484</v>
      </c>
      <c r="P288" s="19">
        <f>_2021[[#This Row],[最低排名]]-_2021[[#This Row],[同分人数]]+1</f>
        <v>28284</v>
      </c>
      <c r="Q288" s="19">
        <f>IF(O288&gt;=开始!$B$6, 1, 0)</f>
        <v>1</v>
      </c>
      <c r="R288" s="19">
        <f>_2021[[#This Row],[最低排名]]-开始!$B$6</f>
        <v>28484</v>
      </c>
    </row>
    <row r="289" spans="1:18">
      <c r="A289" s="19">
        <v>31702</v>
      </c>
      <c r="B289" s="19" t="s">
        <v>436</v>
      </c>
      <c r="C289" s="19" t="str">
        <f t="shared" si="8"/>
        <v>忻州师院</v>
      </c>
      <c r="D289" s="19" t="str">
        <f t="shared" si="9"/>
        <v>02</v>
      </c>
      <c r="E289" s="19" t="s">
        <v>363</v>
      </c>
      <c r="F289" s="19">
        <v>197</v>
      </c>
      <c r="G289" s="19">
        <v>99</v>
      </c>
      <c r="H289" s="19">
        <v>92</v>
      </c>
      <c r="I289" s="19">
        <v>55</v>
      </c>
      <c r="J289" s="19">
        <v>46</v>
      </c>
      <c r="K289" s="19">
        <v>46</v>
      </c>
      <c r="L289" s="19">
        <v>0</v>
      </c>
      <c r="M289" s="19">
        <v>2021</v>
      </c>
      <c r="N289" s="19">
        <f>VLOOKUP(E289, '2021D'!$A$2:$G$339, 2, FALSE)</f>
        <v>182</v>
      </c>
      <c r="O289" s="19">
        <f>VLOOKUP(E289, '2021D'!$A$2:$G$339, 3, FALSE)</f>
        <v>29454</v>
      </c>
      <c r="P289" s="19">
        <f>_2021[[#This Row],[最低排名]]-_2021[[#This Row],[同分人数]]+1</f>
        <v>29273</v>
      </c>
      <c r="Q289" s="19">
        <f>IF(O289&gt;=开始!$B$6, 1, 0)</f>
        <v>1</v>
      </c>
      <c r="R289" s="19">
        <f>_2021[[#This Row],[最低排名]]-开始!$B$6</f>
        <v>29454</v>
      </c>
    </row>
    <row r="290" spans="1:18">
      <c r="A290" s="19">
        <v>31703</v>
      </c>
      <c r="B290" s="19" t="s">
        <v>437</v>
      </c>
      <c r="C290" s="19" t="str">
        <f t="shared" si="8"/>
        <v>忻州师院</v>
      </c>
      <c r="D290" s="19" t="str">
        <f t="shared" si="9"/>
        <v>03</v>
      </c>
      <c r="E290" s="19" t="s">
        <v>170</v>
      </c>
      <c r="F290" s="19">
        <v>198</v>
      </c>
      <c r="G290" s="19">
        <v>103</v>
      </c>
      <c r="H290" s="19">
        <v>84</v>
      </c>
      <c r="I290" s="19">
        <v>67</v>
      </c>
      <c r="J290" s="19">
        <v>55</v>
      </c>
      <c r="K290" s="19">
        <v>49</v>
      </c>
      <c r="L290" s="19">
        <v>0</v>
      </c>
      <c r="M290" s="19">
        <v>2021</v>
      </c>
      <c r="N290" s="19">
        <f>VLOOKUP(E290, '2021D'!$A$2:$G$339, 2, FALSE)</f>
        <v>206</v>
      </c>
      <c r="O290" s="19">
        <f>VLOOKUP(E290, '2021D'!$A$2:$G$339, 3, FALSE)</f>
        <v>26106</v>
      </c>
      <c r="P290" s="19">
        <f>_2021[[#This Row],[最低排名]]-_2021[[#This Row],[同分人数]]+1</f>
        <v>25901</v>
      </c>
      <c r="Q290" s="19">
        <f>IF(O290&gt;=开始!$B$6, 1, 0)</f>
        <v>1</v>
      </c>
      <c r="R290" s="19">
        <f>_2021[[#This Row],[最低排名]]-开始!$B$6</f>
        <v>26106</v>
      </c>
    </row>
    <row r="291" spans="1:18">
      <c r="A291" s="19">
        <v>31704</v>
      </c>
      <c r="B291" s="19" t="s">
        <v>438</v>
      </c>
      <c r="C291" s="19" t="str">
        <f t="shared" si="8"/>
        <v>忻州师院</v>
      </c>
      <c r="D291" s="19" t="str">
        <f t="shared" si="9"/>
        <v>04</v>
      </c>
      <c r="E291" s="19" t="s">
        <v>228</v>
      </c>
      <c r="F291" s="19">
        <v>187</v>
      </c>
      <c r="G291" s="19">
        <v>100</v>
      </c>
      <c r="H291" s="19">
        <v>87</v>
      </c>
      <c r="I291" s="19">
        <v>61</v>
      </c>
      <c r="J291" s="19">
        <v>55</v>
      </c>
      <c r="K291" s="19">
        <v>49</v>
      </c>
      <c r="L291" s="19">
        <v>0</v>
      </c>
      <c r="M291" s="19">
        <v>2021</v>
      </c>
      <c r="N291" s="19">
        <f>VLOOKUP(E291, '2021D'!$A$2:$G$339, 2, FALSE)</f>
        <v>198</v>
      </c>
      <c r="O291" s="19">
        <f>VLOOKUP(E291, '2021D'!$A$2:$G$339, 3, FALSE)</f>
        <v>28864</v>
      </c>
      <c r="P291" s="19">
        <f>_2021[[#This Row],[最低排名]]-_2021[[#This Row],[同分人数]]+1</f>
        <v>28667</v>
      </c>
      <c r="Q291" s="19">
        <f>IF(O291&gt;=开始!$B$6, 1, 0)</f>
        <v>1</v>
      </c>
      <c r="R291" s="19">
        <f>_2021[[#This Row],[最低排名]]-开始!$B$6</f>
        <v>28864</v>
      </c>
    </row>
    <row r="292" spans="1:18">
      <c r="A292" s="19">
        <v>31705</v>
      </c>
      <c r="B292" s="19" t="s">
        <v>439</v>
      </c>
      <c r="C292" s="19" t="str">
        <f t="shared" si="8"/>
        <v>忻州师院</v>
      </c>
      <c r="D292" s="19" t="str">
        <f t="shared" si="9"/>
        <v>05</v>
      </c>
      <c r="E292" s="19" t="s">
        <v>419</v>
      </c>
      <c r="F292" s="19">
        <v>195</v>
      </c>
      <c r="G292" s="19">
        <v>102</v>
      </c>
      <c r="H292" s="19">
        <v>74</v>
      </c>
      <c r="I292" s="19">
        <v>61</v>
      </c>
      <c r="J292" s="19">
        <v>52</v>
      </c>
      <c r="K292" s="19">
        <v>52</v>
      </c>
      <c r="L292" s="19">
        <v>0</v>
      </c>
      <c r="M292" s="19">
        <v>2021</v>
      </c>
      <c r="N292" s="19">
        <f>VLOOKUP(E292, '2021D'!$A$2:$G$339, 2, FALSE)</f>
        <v>190</v>
      </c>
      <c r="O292" s="19">
        <f>VLOOKUP(E292, '2021D'!$A$2:$G$339, 3, FALSE)</f>
        <v>29871</v>
      </c>
      <c r="P292" s="19">
        <f>_2021[[#This Row],[最低排名]]-_2021[[#This Row],[同分人数]]+1</f>
        <v>29682</v>
      </c>
      <c r="Q292" s="19">
        <f>IF(O292&gt;=开始!$B$6, 1, 0)</f>
        <v>1</v>
      </c>
      <c r="R292" s="19">
        <f>_2021[[#This Row],[最低排名]]-开始!$B$6</f>
        <v>29871</v>
      </c>
    </row>
    <row r="293" spans="1:18">
      <c r="A293" s="19">
        <v>31801</v>
      </c>
      <c r="B293" s="19" t="s">
        <v>441</v>
      </c>
      <c r="C293" s="19" t="str">
        <f t="shared" si="8"/>
        <v>山西财大</v>
      </c>
      <c r="D293" s="19" t="str">
        <f t="shared" si="9"/>
        <v>01</v>
      </c>
      <c r="E293" s="19" t="s">
        <v>118</v>
      </c>
      <c r="F293" s="19">
        <v>196</v>
      </c>
      <c r="G293" s="19">
        <v>105</v>
      </c>
      <c r="H293" s="19">
        <v>104</v>
      </c>
      <c r="I293" s="19">
        <v>58</v>
      </c>
      <c r="J293" s="19">
        <v>52</v>
      </c>
      <c r="K293" s="19">
        <v>46</v>
      </c>
      <c r="L293" s="19">
        <v>0</v>
      </c>
      <c r="M293" s="19">
        <v>2021</v>
      </c>
      <c r="N293" s="19">
        <f>VLOOKUP(E293, '2021D'!$A$2:$G$339, 2, FALSE)</f>
        <v>213</v>
      </c>
      <c r="O293" s="19">
        <f>VLOOKUP(E293, '2021D'!$A$2:$G$339, 3, FALSE)</f>
        <v>25460</v>
      </c>
      <c r="P293" s="19">
        <f>_2021[[#This Row],[最低排名]]-_2021[[#This Row],[同分人数]]+1</f>
        <v>25248</v>
      </c>
      <c r="Q293" s="19">
        <f>IF(O293&gt;=开始!$B$6, 1, 0)</f>
        <v>1</v>
      </c>
      <c r="R293" s="19">
        <f>_2021[[#This Row],[最低排名]]-开始!$B$6</f>
        <v>25460</v>
      </c>
    </row>
    <row r="294" spans="1:18">
      <c r="A294" s="19">
        <v>31802</v>
      </c>
      <c r="B294" s="19" t="s">
        <v>442</v>
      </c>
      <c r="C294" s="19" t="str">
        <f t="shared" si="8"/>
        <v>山西财大</v>
      </c>
      <c r="D294" s="19" t="str">
        <f t="shared" si="9"/>
        <v>02</v>
      </c>
      <c r="E294" s="19" t="s">
        <v>383</v>
      </c>
      <c r="F294" s="19">
        <v>174</v>
      </c>
      <c r="G294" s="19">
        <v>92</v>
      </c>
      <c r="H294" s="19">
        <v>99</v>
      </c>
      <c r="I294" s="19">
        <v>52</v>
      </c>
      <c r="J294" s="19">
        <v>52</v>
      </c>
      <c r="K294" s="19">
        <v>46</v>
      </c>
      <c r="L294" s="19">
        <v>0</v>
      </c>
      <c r="M294" s="19">
        <v>2021</v>
      </c>
      <c r="N294" s="19">
        <f>VLOOKUP(E294, '2021D'!$A$2:$G$339, 2, FALSE)</f>
        <v>196</v>
      </c>
      <c r="O294" s="19">
        <f>VLOOKUP(E294, '2021D'!$A$2:$G$339, 3, FALSE)</f>
        <v>31931</v>
      </c>
      <c r="P294" s="19">
        <f>_2021[[#This Row],[最低排名]]-_2021[[#This Row],[同分人数]]+1</f>
        <v>31736</v>
      </c>
      <c r="Q294" s="19">
        <f>IF(O294&gt;=开始!$B$6, 1, 0)</f>
        <v>1</v>
      </c>
      <c r="R294" s="19">
        <f>_2021[[#This Row],[最低排名]]-开始!$B$6</f>
        <v>31931</v>
      </c>
    </row>
    <row r="295" spans="1:18">
      <c r="A295" s="19">
        <v>31803</v>
      </c>
      <c r="B295" s="19" t="s">
        <v>443</v>
      </c>
      <c r="C295" s="19" t="str">
        <f t="shared" si="8"/>
        <v>山西财大</v>
      </c>
      <c r="D295" s="19" t="str">
        <f t="shared" si="9"/>
        <v>03</v>
      </c>
      <c r="E295" s="19" t="s">
        <v>560</v>
      </c>
      <c r="F295" s="19">
        <v>198</v>
      </c>
      <c r="G295" s="19">
        <v>116</v>
      </c>
      <c r="H295" s="19">
        <v>92</v>
      </c>
      <c r="I295" s="19">
        <v>61</v>
      </c>
      <c r="J295" s="19">
        <v>52</v>
      </c>
      <c r="K295" s="19">
        <v>46</v>
      </c>
      <c r="L295" s="19">
        <v>0</v>
      </c>
      <c r="M295" s="19">
        <v>2021</v>
      </c>
      <c r="N295" s="19">
        <f>VLOOKUP(E295, '2021D'!$A$2:$G$339, 2, FALSE)</f>
        <v>193</v>
      </c>
      <c r="O295" s="19">
        <f>VLOOKUP(E295, '2021D'!$A$2:$G$339, 3, FALSE)</f>
        <v>26941</v>
      </c>
      <c r="P295" s="19">
        <f>_2021[[#This Row],[最低排名]]-_2021[[#This Row],[同分人数]]+1</f>
        <v>26749</v>
      </c>
      <c r="Q295" s="19">
        <f>IF(O295&gt;=开始!$B$6, 1, 0)</f>
        <v>1</v>
      </c>
      <c r="R295" s="19">
        <f>_2021[[#This Row],[最低排名]]-开始!$B$6</f>
        <v>26941</v>
      </c>
    </row>
    <row r="296" spans="1:18">
      <c r="A296" s="19">
        <v>31901</v>
      </c>
      <c r="B296" s="19" t="s">
        <v>444</v>
      </c>
      <c r="C296" s="19" t="str">
        <f t="shared" si="8"/>
        <v>山西中医</v>
      </c>
      <c r="D296" s="19" t="str">
        <f t="shared" si="9"/>
        <v>01</v>
      </c>
      <c r="E296" s="19" t="s">
        <v>180</v>
      </c>
      <c r="F296" s="19">
        <v>179</v>
      </c>
      <c r="G296" s="19">
        <v>93</v>
      </c>
      <c r="H296" s="19">
        <v>94</v>
      </c>
      <c r="I296" s="19">
        <v>67</v>
      </c>
      <c r="J296" s="19">
        <v>61</v>
      </c>
      <c r="K296" s="19">
        <v>49</v>
      </c>
      <c r="L296" s="19">
        <v>0</v>
      </c>
      <c r="M296" s="19">
        <v>2021</v>
      </c>
      <c r="N296" s="19">
        <f>VLOOKUP(E296, '2021D'!$A$2:$G$339, 2, FALSE)</f>
        <v>212</v>
      </c>
      <c r="O296" s="19">
        <f>VLOOKUP(E296, '2021D'!$A$2:$G$339, 3, FALSE)</f>
        <v>26748</v>
      </c>
      <c r="P296" s="19">
        <f>_2021[[#This Row],[最低排名]]-_2021[[#This Row],[同分人数]]+1</f>
        <v>26537</v>
      </c>
      <c r="Q296" s="19">
        <f>IF(O296&gt;=开始!$B$6, 1, 0)</f>
        <v>1</v>
      </c>
      <c r="R296" s="19">
        <f>_2021[[#This Row],[最低排名]]-开始!$B$6</f>
        <v>26748</v>
      </c>
    </row>
    <row r="297" spans="1:18">
      <c r="A297" s="19">
        <v>31902</v>
      </c>
      <c r="B297" s="19" t="s">
        <v>1558</v>
      </c>
      <c r="C297" s="19" t="str">
        <f t="shared" si="8"/>
        <v>山西中医</v>
      </c>
      <c r="D297" s="19" t="str">
        <f t="shared" si="9"/>
        <v>02</v>
      </c>
      <c r="E297" s="19" t="s">
        <v>182</v>
      </c>
      <c r="F297" s="19">
        <v>193</v>
      </c>
      <c r="G297" s="19">
        <v>99</v>
      </c>
      <c r="H297" s="19">
        <v>109</v>
      </c>
      <c r="I297" s="19">
        <v>55</v>
      </c>
      <c r="J297" s="19">
        <v>52</v>
      </c>
      <c r="K297" s="19">
        <v>52</v>
      </c>
      <c r="L297" s="19">
        <v>0</v>
      </c>
      <c r="M297" s="19">
        <v>2021</v>
      </c>
      <c r="N297" s="19">
        <f>VLOOKUP(E297, '2021D'!$A$2:$G$339, 2, FALSE)</f>
        <v>230</v>
      </c>
      <c r="O297" s="19">
        <f>VLOOKUP(E297, '2021D'!$A$2:$G$339, 3, FALSE)</f>
        <v>24381</v>
      </c>
      <c r="P297" s="19">
        <f>_2021[[#This Row],[最低排名]]-_2021[[#This Row],[同分人数]]+1</f>
        <v>24152</v>
      </c>
      <c r="Q297" s="19">
        <f>IF(O297&gt;=开始!$B$6, 1, 0)</f>
        <v>1</v>
      </c>
      <c r="R297" s="19">
        <f>_2021[[#This Row],[最低排名]]-开始!$B$6</f>
        <v>24381</v>
      </c>
    </row>
    <row r="298" spans="1:18">
      <c r="A298" s="19">
        <v>32001</v>
      </c>
      <c r="B298" s="19" t="s">
        <v>445</v>
      </c>
      <c r="C298" s="19" t="str">
        <f t="shared" si="8"/>
        <v>吕梁学院</v>
      </c>
      <c r="D298" s="19" t="str">
        <f t="shared" si="9"/>
        <v>01</v>
      </c>
      <c r="E298" s="19" t="s">
        <v>205</v>
      </c>
      <c r="F298" s="19">
        <v>175</v>
      </c>
      <c r="G298" s="19">
        <v>93</v>
      </c>
      <c r="H298" s="19">
        <v>93</v>
      </c>
      <c r="I298" s="19">
        <v>55</v>
      </c>
      <c r="J298" s="19">
        <v>49</v>
      </c>
      <c r="K298" s="19">
        <v>46</v>
      </c>
      <c r="L298" s="19">
        <v>0</v>
      </c>
      <c r="M298" s="19">
        <v>2021</v>
      </c>
      <c r="N298" s="19">
        <f>VLOOKUP(E298, '2021D'!$A$2:$G$339, 2, FALSE)</f>
        <v>160</v>
      </c>
      <c r="O298" s="19">
        <f>VLOOKUP(E298, '2021D'!$A$2:$G$339, 3, FALSE)</f>
        <v>32773</v>
      </c>
      <c r="P298" s="19">
        <f>_2021[[#This Row],[最低排名]]-_2021[[#This Row],[同分人数]]+1</f>
        <v>32614</v>
      </c>
      <c r="Q298" s="19">
        <f>IF(O298&gt;=开始!$B$6, 1, 0)</f>
        <v>1</v>
      </c>
      <c r="R298" s="19">
        <f>_2021[[#This Row],[最低排名]]-开始!$B$6</f>
        <v>32773</v>
      </c>
    </row>
    <row r="299" spans="1:18">
      <c r="A299" s="19">
        <v>32002</v>
      </c>
      <c r="B299" s="19" t="s">
        <v>446</v>
      </c>
      <c r="C299" s="19" t="str">
        <f t="shared" si="8"/>
        <v>吕梁学院</v>
      </c>
      <c r="D299" s="19" t="str">
        <f t="shared" si="9"/>
        <v>02</v>
      </c>
      <c r="E299" s="19" t="s">
        <v>1629</v>
      </c>
      <c r="F299" s="19"/>
      <c r="G299" s="19"/>
      <c r="H299" s="19"/>
      <c r="I299" s="19"/>
      <c r="J299" s="19"/>
      <c r="K299" s="19"/>
      <c r="L299" s="19"/>
      <c r="M299" s="19">
        <v>2021</v>
      </c>
      <c r="N299" s="19" t="e">
        <f>VLOOKUP(E299, '2021D'!$A$2:$G$339, 2, FALSE)</f>
        <v>#N/A</v>
      </c>
      <c r="O299" s="19" t="e">
        <f>VLOOKUP(E299, '2021D'!$A$2:$G$339, 3, FALSE)</f>
        <v>#N/A</v>
      </c>
      <c r="P299" s="19" t="e">
        <f>_2021[[#This Row],[最低排名]]-_2021[[#This Row],[同分人数]]+1</f>
        <v>#N/A</v>
      </c>
      <c r="Q299" s="19" t="e">
        <f>IF(O299&gt;=开始!$B$6, 1, 0)</f>
        <v>#N/A</v>
      </c>
      <c r="R299" s="19" t="e">
        <f>_2021[[#This Row],[最低排名]]-开始!$B$6</f>
        <v>#N/A</v>
      </c>
    </row>
    <row r="300" spans="1:18">
      <c r="A300" s="19">
        <v>32201</v>
      </c>
      <c r="B300" s="19" t="s">
        <v>448</v>
      </c>
      <c r="C300" s="19" t="str">
        <f t="shared" si="8"/>
        <v>山西工院</v>
      </c>
      <c r="D300" s="19" t="str">
        <f t="shared" si="9"/>
        <v>01</v>
      </c>
      <c r="E300" s="19" t="s">
        <v>320</v>
      </c>
      <c r="F300" s="19">
        <v>172</v>
      </c>
      <c r="G300" s="19">
        <v>88</v>
      </c>
      <c r="H300" s="19">
        <v>85</v>
      </c>
      <c r="I300" s="19">
        <v>58</v>
      </c>
      <c r="J300" s="19">
        <v>49</v>
      </c>
      <c r="K300" s="19">
        <v>46</v>
      </c>
      <c r="L300" s="19">
        <v>0</v>
      </c>
      <c r="M300" s="19">
        <v>2021</v>
      </c>
      <c r="N300" s="19">
        <f>VLOOKUP(E300, '2021D'!$A$2:$G$339, 2, FALSE)</f>
        <v>158</v>
      </c>
      <c r="O300" s="19">
        <f>VLOOKUP(E300, '2021D'!$A$2:$G$339, 3, FALSE)</f>
        <v>34140</v>
      </c>
      <c r="P300" s="19">
        <f>_2021[[#This Row],[最低排名]]-_2021[[#This Row],[同分人数]]+1</f>
        <v>33983</v>
      </c>
      <c r="Q300" s="19">
        <f>IF(O300&gt;=开始!$B$6, 1, 0)</f>
        <v>1</v>
      </c>
      <c r="R300" s="19">
        <f>_2021[[#This Row],[最低排名]]-开始!$B$6</f>
        <v>34140</v>
      </c>
    </row>
    <row r="301" spans="1:18">
      <c r="A301" s="19">
        <v>32202</v>
      </c>
      <c r="B301" s="19" t="s">
        <v>1559</v>
      </c>
      <c r="C301" s="19" t="str">
        <f t="shared" si="8"/>
        <v>山西工院</v>
      </c>
      <c r="D301" s="19" t="str">
        <f t="shared" si="9"/>
        <v>02</v>
      </c>
      <c r="E301" s="19" t="s">
        <v>1533</v>
      </c>
      <c r="F301" s="19">
        <v>178</v>
      </c>
      <c r="G301" s="19">
        <v>94</v>
      </c>
      <c r="H301" s="19">
        <v>71</v>
      </c>
      <c r="I301" s="19">
        <v>55</v>
      </c>
      <c r="J301" s="19">
        <v>52</v>
      </c>
      <c r="K301" s="19">
        <v>46</v>
      </c>
      <c r="L301" s="19">
        <v>0</v>
      </c>
      <c r="M301" s="19">
        <v>2021</v>
      </c>
      <c r="N301" s="19">
        <f>VLOOKUP(E301, '2021D'!$A$2:$G$339, 2, FALSE)</f>
        <v>157</v>
      </c>
      <c r="O301" s="19">
        <f>VLOOKUP(E301, '2021D'!$A$2:$G$339, 3, FALSE)</f>
        <v>35381</v>
      </c>
      <c r="P301" s="19">
        <f>_2021[[#This Row],[最低排名]]-_2021[[#This Row],[同分人数]]+1</f>
        <v>35225</v>
      </c>
      <c r="Q301" s="19">
        <f>IF(O301&gt;=开始!$B$6, 1, 0)</f>
        <v>1</v>
      </c>
      <c r="R301" s="19">
        <f>_2021[[#This Row],[最低排名]]-开始!$B$6</f>
        <v>35381</v>
      </c>
    </row>
    <row r="302" spans="1:18">
      <c r="A302" s="19">
        <v>32203</v>
      </c>
      <c r="B302" s="19" t="s">
        <v>1560</v>
      </c>
      <c r="C302" s="19" t="str">
        <f t="shared" si="8"/>
        <v>山西工院</v>
      </c>
      <c r="D302" s="19" t="str">
        <f t="shared" si="9"/>
        <v>03</v>
      </c>
      <c r="E302" s="19" t="s">
        <v>56</v>
      </c>
      <c r="F302" s="19">
        <v>181</v>
      </c>
      <c r="G302" s="19">
        <v>100</v>
      </c>
      <c r="H302" s="19">
        <v>74</v>
      </c>
      <c r="I302" s="19">
        <v>58</v>
      </c>
      <c r="J302" s="19">
        <v>55</v>
      </c>
      <c r="K302" s="19">
        <v>46</v>
      </c>
      <c r="L302" s="19">
        <v>0</v>
      </c>
      <c r="M302" s="19">
        <v>2021</v>
      </c>
      <c r="N302" s="19">
        <f>VLOOKUP(E302, '2021D'!$A$2:$G$339, 2, FALSE)</f>
        <v>199</v>
      </c>
      <c r="O302" s="19">
        <f>VLOOKUP(E302, '2021D'!$A$2:$G$339, 3, FALSE)</f>
        <v>33499</v>
      </c>
      <c r="P302" s="19">
        <f>_2021[[#This Row],[最低排名]]-_2021[[#This Row],[同分人数]]+1</f>
        <v>33301</v>
      </c>
      <c r="Q302" s="19">
        <f>IF(O302&gt;=开始!$B$6, 1, 0)</f>
        <v>1</v>
      </c>
      <c r="R302" s="19">
        <f>_2021[[#This Row],[最低排名]]-开始!$B$6</f>
        <v>33499</v>
      </c>
    </row>
    <row r="303" spans="1:18">
      <c r="A303" s="19">
        <v>32301</v>
      </c>
      <c r="B303" s="19" t="s">
        <v>449</v>
      </c>
      <c r="C303" s="19" t="str">
        <f t="shared" si="8"/>
        <v>山西大学</v>
      </c>
      <c r="D303" s="19" t="str">
        <f t="shared" si="9"/>
        <v>01</v>
      </c>
      <c r="E303" s="19" t="s">
        <v>678</v>
      </c>
      <c r="F303" s="19">
        <v>205</v>
      </c>
      <c r="G303" s="19">
        <v>108</v>
      </c>
      <c r="H303" s="19">
        <v>98</v>
      </c>
      <c r="I303" s="19">
        <v>64</v>
      </c>
      <c r="J303" s="19">
        <v>64</v>
      </c>
      <c r="K303" s="19">
        <v>52</v>
      </c>
      <c r="L303" s="19">
        <v>0</v>
      </c>
      <c r="M303" s="19">
        <v>2021</v>
      </c>
      <c r="N303" s="19">
        <f>VLOOKUP(E303, '2021D'!$A$2:$G$339, 2, FALSE)</f>
        <v>230</v>
      </c>
      <c r="O303" s="19">
        <f>VLOOKUP(E303, '2021D'!$A$2:$G$339, 3, FALSE)</f>
        <v>19533</v>
      </c>
      <c r="P303" s="19">
        <f>_2021[[#This Row],[最低排名]]-_2021[[#This Row],[同分人数]]+1</f>
        <v>19304</v>
      </c>
      <c r="Q303" s="19">
        <f>IF(O303&gt;=开始!$B$6, 1, 0)</f>
        <v>1</v>
      </c>
      <c r="R303" s="19">
        <f>_2021[[#This Row],[最低排名]]-开始!$B$6</f>
        <v>19533</v>
      </c>
    </row>
    <row r="304" spans="1:18">
      <c r="A304" s="19">
        <v>32302</v>
      </c>
      <c r="B304" s="19" t="s">
        <v>451</v>
      </c>
      <c r="C304" s="19" t="str">
        <f t="shared" si="8"/>
        <v>山西大学</v>
      </c>
      <c r="D304" s="19" t="str">
        <f t="shared" si="9"/>
        <v>02</v>
      </c>
      <c r="E304" s="19" t="s">
        <v>85</v>
      </c>
      <c r="F304" s="19">
        <v>206</v>
      </c>
      <c r="G304" s="19">
        <v>106</v>
      </c>
      <c r="H304" s="19">
        <v>109</v>
      </c>
      <c r="I304" s="19">
        <v>61</v>
      </c>
      <c r="J304" s="19">
        <v>61</v>
      </c>
      <c r="K304" s="19">
        <v>49</v>
      </c>
      <c r="L304" s="19">
        <v>0</v>
      </c>
      <c r="M304" s="19">
        <v>2021</v>
      </c>
      <c r="N304" s="19">
        <f>VLOOKUP(E304, '2021D'!$A$2:$G$339, 2, FALSE)</f>
        <v>245</v>
      </c>
      <c r="O304" s="19">
        <f>VLOOKUP(E304, '2021D'!$A$2:$G$339, 3, FALSE)</f>
        <v>18865</v>
      </c>
      <c r="P304" s="19">
        <f>_2021[[#This Row],[最低排名]]-_2021[[#This Row],[同分人数]]+1</f>
        <v>18621</v>
      </c>
      <c r="Q304" s="19">
        <f>IF(O304&gt;=开始!$B$6, 1, 0)</f>
        <v>1</v>
      </c>
      <c r="R304" s="19">
        <f>_2021[[#This Row],[最低排名]]-开始!$B$6</f>
        <v>18865</v>
      </c>
    </row>
    <row r="305" spans="1:18">
      <c r="A305" s="19">
        <v>32303</v>
      </c>
      <c r="B305" s="19" t="s">
        <v>452</v>
      </c>
      <c r="C305" s="19" t="str">
        <f t="shared" si="8"/>
        <v>山西大学</v>
      </c>
      <c r="D305" s="19" t="str">
        <f t="shared" si="9"/>
        <v>03</v>
      </c>
      <c r="E305" s="19" t="s">
        <v>287</v>
      </c>
      <c r="F305" s="19">
        <v>197</v>
      </c>
      <c r="G305" s="19">
        <v>100</v>
      </c>
      <c r="H305" s="19">
        <v>100</v>
      </c>
      <c r="I305" s="19">
        <v>61</v>
      </c>
      <c r="J305" s="19">
        <v>58</v>
      </c>
      <c r="K305" s="19">
        <v>52</v>
      </c>
      <c r="L305" s="19">
        <v>0</v>
      </c>
      <c r="M305" s="19">
        <v>2021</v>
      </c>
      <c r="N305" s="19">
        <f>VLOOKUP(E305, '2021D'!$A$2:$G$339, 2, FALSE)</f>
        <v>238</v>
      </c>
      <c r="O305" s="19">
        <f>VLOOKUP(E305, '2021D'!$A$2:$G$339, 3, FALSE)</f>
        <v>22835</v>
      </c>
      <c r="P305" s="19">
        <f>_2021[[#This Row],[最低排名]]-_2021[[#This Row],[同分人数]]+1</f>
        <v>22598</v>
      </c>
      <c r="Q305" s="19">
        <f>IF(O305&gt;=开始!$B$6, 1, 0)</f>
        <v>1</v>
      </c>
      <c r="R305" s="19">
        <f>_2021[[#This Row],[最低排名]]-开始!$B$6</f>
        <v>22835</v>
      </c>
    </row>
    <row r="306" spans="1:18">
      <c r="A306" s="19">
        <v>32304</v>
      </c>
      <c r="B306" s="19" t="s">
        <v>1561</v>
      </c>
      <c r="C306" s="19" t="str">
        <f t="shared" si="8"/>
        <v>山西大学</v>
      </c>
      <c r="D306" s="19" t="str">
        <f t="shared" si="9"/>
        <v>04</v>
      </c>
      <c r="E306" s="19" t="s">
        <v>120</v>
      </c>
      <c r="F306" s="19">
        <v>197</v>
      </c>
      <c r="G306" s="19">
        <v>106</v>
      </c>
      <c r="H306" s="19">
        <v>97</v>
      </c>
      <c r="I306" s="19">
        <v>64</v>
      </c>
      <c r="J306" s="19">
        <v>61</v>
      </c>
      <c r="K306" s="19">
        <v>61</v>
      </c>
      <c r="L306" s="19">
        <v>0</v>
      </c>
      <c r="M306" s="19">
        <v>2021</v>
      </c>
      <c r="N306" s="19">
        <f>VLOOKUP(E306, '2021D'!$A$2:$G$339, 2, FALSE)</f>
        <v>215</v>
      </c>
      <c r="O306" s="19">
        <f>VLOOKUP(E306, '2021D'!$A$2:$G$339, 3, FALSE)</f>
        <v>20185</v>
      </c>
      <c r="P306" s="19">
        <f>_2021[[#This Row],[最低排名]]-_2021[[#This Row],[同分人数]]+1</f>
        <v>19971</v>
      </c>
      <c r="Q306" s="19">
        <f>IF(O306&gt;=开始!$B$6, 1, 0)</f>
        <v>1</v>
      </c>
      <c r="R306" s="19">
        <f>_2021[[#This Row],[最低排名]]-开始!$B$6</f>
        <v>20185</v>
      </c>
    </row>
    <row r="307" spans="1:18">
      <c r="A307" s="19">
        <v>32305</v>
      </c>
      <c r="B307" s="19" t="s">
        <v>1562</v>
      </c>
      <c r="C307" s="19" t="str">
        <f t="shared" si="8"/>
        <v>山西大学</v>
      </c>
      <c r="D307" s="19" t="str">
        <f t="shared" si="9"/>
        <v>05</v>
      </c>
      <c r="E307" s="19" t="s">
        <v>146</v>
      </c>
      <c r="F307" s="19">
        <v>207</v>
      </c>
      <c r="G307" s="19">
        <v>108</v>
      </c>
      <c r="H307" s="19">
        <v>109</v>
      </c>
      <c r="I307" s="19">
        <v>58</v>
      </c>
      <c r="J307" s="19">
        <v>55</v>
      </c>
      <c r="K307" s="19">
        <v>55</v>
      </c>
      <c r="L307" s="19">
        <v>0</v>
      </c>
      <c r="M307" s="19">
        <v>2021</v>
      </c>
      <c r="N307" s="19">
        <f>VLOOKUP(E307, '2021D'!$A$2:$G$339, 2, FALSE)</f>
        <v>223</v>
      </c>
      <c r="O307" s="19">
        <f>VLOOKUP(E307, '2021D'!$A$2:$G$339, 3, FALSE)</f>
        <v>19303</v>
      </c>
      <c r="P307" s="19">
        <f>_2021[[#This Row],[最低排名]]-_2021[[#This Row],[同分人数]]+1</f>
        <v>19081</v>
      </c>
      <c r="Q307" s="19">
        <f>IF(O307&gt;=开始!$B$6, 1, 0)</f>
        <v>1</v>
      </c>
      <c r="R307" s="19">
        <f>_2021[[#This Row],[最低排名]]-开始!$B$6</f>
        <v>19303</v>
      </c>
    </row>
    <row r="308" spans="1:18">
      <c r="A308" s="19">
        <v>33101</v>
      </c>
      <c r="B308" s="19" t="s">
        <v>454</v>
      </c>
      <c r="C308" s="19" t="str">
        <f t="shared" si="8"/>
        <v>大连民族</v>
      </c>
      <c r="D308" s="19" t="str">
        <f t="shared" si="9"/>
        <v>01</v>
      </c>
      <c r="E308" s="19" t="s">
        <v>752</v>
      </c>
      <c r="F308" s="19">
        <v>186</v>
      </c>
      <c r="G308" s="19">
        <v>94</v>
      </c>
      <c r="H308" s="19">
        <v>92</v>
      </c>
      <c r="I308" s="19">
        <v>55</v>
      </c>
      <c r="J308" s="19">
        <v>46</v>
      </c>
      <c r="K308" s="19">
        <v>46</v>
      </c>
      <c r="L308" s="19">
        <v>0</v>
      </c>
      <c r="M308" s="19">
        <v>2021</v>
      </c>
      <c r="N308" s="19">
        <f>VLOOKUP(E308, '2021D'!$A$2:$G$339, 2, FALSE)</f>
        <v>183</v>
      </c>
      <c r="O308" s="19">
        <f>VLOOKUP(E308, '2021D'!$A$2:$G$339, 3, FALSE)</f>
        <v>31547</v>
      </c>
      <c r="P308" s="19">
        <f>_2021[[#This Row],[最低排名]]-_2021[[#This Row],[同分人数]]+1</f>
        <v>31365</v>
      </c>
      <c r="Q308" s="19">
        <f>IF(O308&gt;=开始!$B$6, 1, 0)</f>
        <v>1</v>
      </c>
      <c r="R308" s="19">
        <f>_2021[[#This Row],[最低排名]]-开始!$B$6</f>
        <v>31547</v>
      </c>
    </row>
    <row r="309" spans="1:18">
      <c r="A309" s="19">
        <v>33201</v>
      </c>
      <c r="B309" s="19" t="s">
        <v>455</v>
      </c>
      <c r="C309" s="19" t="str">
        <f t="shared" si="8"/>
        <v>大连海事</v>
      </c>
      <c r="D309" s="19" t="str">
        <f t="shared" si="9"/>
        <v>01</v>
      </c>
      <c r="E309" s="19" t="s">
        <v>296</v>
      </c>
      <c r="F309" s="19">
        <v>215</v>
      </c>
      <c r="G309" s="19">
        <v>115</v>
      </c>
      <c r="H309" s="19">
        <v>113</v>
      </c>
      <c r="I309" s="19">
        <v>61</v>
      </c>
      <c r="J309" s="19">
        <v>61</v>
      </c>
      <c r="K309" s="19">
        <v>55</v>
      </c>
      <c r="L309" s="19">
        <v>0</v>
      </c>
      <c r="M309" s="19">
        <v>2021</v>
      </c>
      <c r="N309" s="19">
        <f>VLOOKUP(E309, '2021D'!$A$2:$G$339, 2, FALSE)</f>
        <v>197</v>
      </c>
      <c r="O309" s="19">
        <f>VLOOKUP(E309, '2021D'!$A$2:$G$339, 3, FALSE)</f>
        <v>14628</v>
      </c>
      <c r="P309" s="19">
        <f>_2021[[#This Row],[最低排名]]-_2021[[#This Row],[同分人数]]+1</f>
        <v>14432</v>
      </c>
      <c r="Q309" s="19">
        <f>IF(O309&gt;=开始!$B$6, 1, 0)</f>
        <v>1</v>
      </c>
      <c r="R309" s="19">
        <f>_2021[[#This Row],[最低排名]]-开始!$B$6</f>
        <v>14628</v>
      </c>
    </row>
    <row r="310" spans="1:18">
      <c r="A310" s="19">
        <v>33202</v>
      </c>
      <c r="B310" s="19" t="s">
        <v>456</v>
      </c>
      <c r="C310" s="19" t="str">
        <f t="shared" si="8"/>
        <v>大连海事</v>
      </c>
      <c r="D310" s="19" t="str">
        <f t="shared" si="9"/>
        <v>02</v>
      </c>
      <c r="E310" s="19" t="s">
        <v>749</v>
      </c>
      <c r="F310" s="19">
        <v>215</v>
      </c>
      <c r="G310" s="19">
        <v>114</v>
      </c>
      <c r="H310" s="19">
        <v>121</v>
      </c>
      <c r="I310" s="19">
        <v>64</v>
      </c>
      <c r="J310" s="19">
        <v>55</v>
      </c>
      <c r="K310" s="19">
        <v>49</v>
      </c>
      <c r="L310" s="19">
        <v>0</v>
      </c>
      <c r="M310" s="19">
        <v>2021</v>
      </c>
      <c r="N310" s="19">
        <f>VLOOKUP(E310, '2021D'!$A$2:$G$339, 2, FALSE)</f>
        <v>222</v>
      </c>
      <c r="O310" s="19">
        <f>VLOOKUP(E310, '2021D'!$A$2:$G$339, 3, FALSE)</f>
        <v>14850</v>
      </c>
      <c r="P310" s="19">
        <f>_2021[[#This Row],[最低排名]]-_2021[[#This Row],[同分人数]]+1</f>
        <v>14629</v>
      </c>
      <c r="Q310" s="19">
        <f>IF(O310&gt;=开始!$B$6, 1, 0)</f>
        <v>1</v>
      </c>
      <c r="R310" s="19">
        <f>_2021[[#This Row],[最低排名]]-开始!$B$6</f>
        <v>14850</v>
      </c>
    </row>
    <row r="311" spans="1:18">
      <c r="A311" s="19">
        <v>33203</v>
      </c>
      <c r="B311" s="19" t="s">
        <v>457</v>
      </c>
      <c r="C311" s="19" t="str">
        <f t="shared" si="8"/>
        <v>大连海事</v>
      </c>
      <c r="D311" s="19" t="str">
        <f t="shared" si="9"/>
        <v>03</v>
      </c>
      <c r="E311" s="19" t="s">
        <v>649</v>
      </c>
      <c r="F311" s="19">
        <v>206</v>
      </c>
      <c r="G311" s="19">
        <v>110</v>
      </c>
      <c r="H311" s="19">
        <v>113</v>
      </c>
      <c r="I311" s="19">
        <v>67</v>
      </c>
      <c r="J311" s="19">
        <v>64</v>
      </c>
      <c r="K311" s="19">
        <v>58</v>
      </c>
      <c r="L311" s="19">
        <v>0</v>
      </c>
      <c r="M311" s="19">
        <v>2021</v>
      </c>
      <c r="N311" s="19">
        <f>VLOOKUP(E311, '2021D'!$A$2:$G$339, 2, FALSE)</f>
        <v>218</v>
      </c>
      <c r="O311" s="19">
        <f>VLOOKUP(E311, '2021D'!$A$2:$G$339, 3, FALSE)</f>
        <v>13979</v>
      </c>
      <c r="P311" s="19">
        <f>_2021[[#This Row],[最低排名]]-_2021[[#This Row],[同分人数]]+1</f>
        <v>13762</v>
      </c>
      <c r="Q311" s="19">
        <f>IF(O311&gt;=开始!$B$6, 1, 0)</f>
        <v>1</v>
      </c>
      <c r="R311" s="19">
        <f>_2021[[#This Row],[最低排名]]-开始!$B$6</f>
        <v>13979</v>
      </c>
    </row>
    <row r="312" spans="1:18">
      <c r="A312" s="19">
        <v>33301</v>
      </c>
      <c r="B312" s="19" t="s">
        <v>458</v>
      </c>
      <c r="C312" s="19" t="str">
        <f t="shared" si="8"/>
        <v>大连理工</v>
      </c>
      <c r="D312" s="19" t="str">
        <f t="shared" si="9"/>
        <v>01</v>
      </c>
      <c r="E312" s="19" t="s">
        <v>246</v>
      </c>
      <c r="F312" s="19">
        <v>225</v>
      </c>
      <c r="G312" s="19">
        <v>114</v>
      </c>
      <c r="H312" s="19">
        <v>120</v>
      </c>
      <c r="I312" s="19">
        <v>70</v>
      </c>
      <c r="J312" s="19">
        <v>70</v>
      </c>
      <c r="K312" s="19">
        <v>67</v>
      </c>
      <c r="L312" s="19">
        <v>0</v>
      </c>
      <c r="M312" s="19">
        <v>2021</v>
      </c>
      <c r="N312" s="19">
        <f>VLOOKUP(E312, '2021D'!$A$2:$G$339, 2, FALSE)</f>
        <v>170</v>
      </c>
      <c r="O312" s="19">
        <f>VLOOKUP(E312, '2021D'!$A$2:$G$339, 3, FALSE)</f>
        <v>5198</v>
      </c>
      <c r="P312" s="19">
        <f>_2021[[#This Row],[最低排名]]-_2021[[#This Row],[同分人数]]+1</f>
        <v>5029</v>
      </c>
      <c r="Q312" s="19">
        <f>IF(O312&gt;=开始!$B$6, 1, 0)</f>
        <v>1</v>
      </c>
      <c r="R312" s="19">
        <f>_2021[[#This Row],[最低排名]]-开始!$B$6</f>
        <v>5198</v>
      </c>
    </row>
    <row r="313" spans="1:18">
      <c r="A313" s="19">
        <v>33302</v>
      </c>
      <c r="B313" s="19" t="s">
        <v>459</v>
      </c>
      <c r="C313" s="19" t="str">
        <f t="shared" si="8"/>
        <v>大连理工</v>
      </c>
      <c r="D313" s="19" t="str">
        <f t="shared" si="9"/>
        <v>02</v>
      </c>
      <c r="E313" s="19" t="s">
        <v>619</v>
      </c>
      <c r="F313" s="19">
        <v>240</v>
      </c>
      <c r="G313" s="19">
        <v>133</v>
      </c>
      <c r="H313" s="19">
        <v>118</v>
      </c>
      <c r="I313" s="19">
        <v>67</v>
      </c>
      <c r="J313" s="19">
        <v>64</v>
      </c>
      <c r="K313" s="19">
        <v>61</v>
      </c>
      <c r="L313" s="19">
        <v>0</v>
      </c>
      <c r="M313" s="19">
        <v>2021</v>
      </c>
      <c r="N313" s="19">
        <f>VLOOKUP(E313, '2021D'!$A$2:$G$339, 2, FALSE)</f>
        <v>179</v>
      </c>
      <c r="O313" s="19">
        <f>VLOOKUP(E313, '2021D'!$A$2:$G$339, 3, FALSE)</f>
        <v>5535</v>
      </c>
      <c r="P313" s="19">
        <f>_2021[[#This Row],[最低排名]]-_2021[[#This Row],[同分人数]]+1</f>
        <v>5357</v>
      </c>
      <c r="Q313" s="19">
        <f>IF(O313&gt;=开始!$B$6, 1, 0)</f>
        <v>1</v>
      </c>
      <c r="R313" s="19">
        <f>_2021[[#This Row],[最低排名]]-开始!$B$6</f>
        <v>5535</v>
      </c>
    </row>
    <row r="314" spans="1:18">
      <c r="A314" s="19">
        <v>33401</v>
      </c>
      <c r="B314" s="19" t="s">
        <v>460</v>
      </c>
      <c r="C314" s="19" t="str">
        <f t="shared" si="8"/>
        <v>东北大学</v>
      </c>
      <c r="D314" s="19" t="str">
        <f t="shared" si="9"/>
        <v>01</v>
      </c>
      <c r="E314" s="19" t="s">
        <v>628</v>
      </c>
      <c r="F314" s="19">
        <v>226</v>
      </c>
      <c r="G314" s="19">
        <v>132</v>
      </c>
      <c r="H314" s="19">
        <v>132</v>
      </c>
      <c r="I314" s="19">
        <v>67</v>
      </c>
      <c r="J314" s="19">
        <v>64</v>
      </c>
      <c r="K314" s="19">
        <v>58</v>
      </c>
      <c r="L314" s="19">
        <v>0</v>
      </c>
      <c r="M314" s="19">
        <v>2021</v>
      </c>
      <c r="N314" s="19">
        <f>VLOOKUP(E314, '2021D'!$A$2:$G$339, 2, FALSE)</f>
        <v>181</v>
      </c>
      <c r="O314" s="19">
        <f>VLOOKUP(E314, '2021D'!$A$2:$G$339, 3, FALSE)</f>
        <v>6081</v>
      </c>
      <c r="P314" s="19">
        <f>_2021[[#This Row],[最低排名]]-_2021[[#This Row],[同分人数]]+1</f>
        <v>5901</v>
      </c>
      <c r="Q314" s="19">
        <f>IF(O314&gt;=开始!$B$6, 1, 0)</f>
        <v>1</v>
      </c>
      <c r="R314" s="19">
        <f>_2021[[#This Row],[最低排名]]-开始!$B$6</f>
        <v>6081</v>
      </c>
    </row>
    <row r="315" spans="1:18">
      <c r="A315" s="19">
        <v>33501</v>
      </c>
      <c r="B315" s="19" t="s">
        <v>461</v>
      </c>
      <c r="C315" s="19" t="str">
        <f t="shared" si="8"/>
        <v>理工盘锦</v>
      </c>
      <c r="D315" s="19" t="str">
        <f t="shared" si="9"/>
        <v>01</v>
      </c>
      <c r="E315" s="19" t="s">
        <v>279</v>
      </c>
      <c r="F315" s="19">
        <v>219</v>
      </c>
      <c r="G315" s="19">
        <v>117</v>
      </c>
      <c r="H315" s="19">
        <v>125</v>
      </c>
      <c r="I315" s="19">
        <v>64</v>
      </c>
      <c r="J315" s="19">
        <v>64</v>
      </c>
      <c r="K315" s="19">
        <v>61</v>
      </c>
      <c r="L315" s="19">
        <v>0</v>
      </c>
      <c r="M315" s="19">
        <v>2021</v>
      </c>
      <c r="N315" s="19">
        <f>VLOOKUP(E315, '2021D'!$A$2:$G$339, 2, FALSE)</f>
        <v>197</v>
      </c>
      <c r="O315" s="19">
        <f>VLOOKUP(E315, '2021D'!$A$2:$G$339, 3, FALSE)</f>
        <v>8678</v>
      </c>
      <c r="P315" s="19">
        <f>_2021[[#This Row],[最低排名]]-_2021[[#This Row],[同分人数]]+1</f>
        <v>8482</v>
      </c>
      <c r="Q315" s="19">
        <f>IF(O315&gt;=开始!$B$6, 1, 0)</f>
        <v>1</v>
      </c>
      <c r="R315" s="19">
        <f>_2021[[#This Row],[最低排名]]-开始!$B$6</f>
        <v>8678</v>
      </c>
    </row>
    <row r="316" spans="1:18">
      <c r="A316" s="19">
        <v>33502</v>
      </c>
      <c r="B316" s="19" t="s">
        <v>1637</v>
      </c>
      <c r="C316" s="19" t="str">
        <f t="shared" si="8"/>
        <v>理工盘锦</v>
      </c>
      <c r="D316" s="19" t="str">
        <f t="shared" si="9"/>
        <v>02</v>
      </c>
      <c r="E316" s="19" t="s">
        <v>256</v>
      </c>
      <c r="F316" s="19">
        <v>225</v>
      </c>
      <c r="G316" s="19">
        <v>120</v>
      </c>
      <c r="H316" s="19">
        <v>126</v>
      </c>
      <c r="I316" s="19">
        <v>61</v>
      </c>
      <c r="J316" s="19">
        <v>61</v>
      </c>
      <c r="K316" s="19">
        <v>58</v>
      </c>
      <c r="L316" s="19">
        <v>0</v>
      </c>
      <c r="M316" s="19">
        <v>2021</v>
      </c>
      <c r="N316" s="19">
        <f>VLOOKUP(E316, '2021D'!$A$2:$G$339, 2, FALSE)</f>
        <v>213</v>
      </c>
      <c r="O316" s="19">
        <f>VLOOKUP(E316, '2021D'!$A$2:$G$339, 3, FALSE)</f>
        <v>9087</v>
      </c>
      <c r="P316" s="19">
        <f>_2021[[#This Row],[最低排名]]-_2021[[#This Row],[同分人数]]+1</f>
        <v>8875</v>
      </c>
      <c r="Q316" s="19">
        <f>IF(O316&gt;=开始!$B$6, 1, 0)</f>
        <v>1</v>
      </c>
      <c r="R316" s="19">
        <f>_2021[[#This Row],[最低排名]]-开始!$B$6</f>
        <v>9087</v>
      </c>
    </row>
    <row r="317" spans="1:18">
      <c r="A317" s="19">
        <v>33601</v>
      </c>
      <c r="B317" s="19" t="s">
        <v>462</v>
      </c>
      <c r="C317" s="19" t="str">
        <f t="shared" si="8"/>
        <v>辽宁大学</v>
      </c>
      <c r="D317" s="19" t="str">
        <f t="shared" si="9"/>
        <v>01</v>
      </c>
      <c r="E317" s="19" t="s">
        <v>94</v>
      </c>
      <c r="F317" s="19">
        <v>206</v>
      </c>
      <c r="G317" s="19">
        <v>103</v>
      </c>
      <c r="H317" s="19">
        <v>111</v>
      </c>
      <c r="I317" s="19">
        <v>64</v>
      </c>
      <c r="J317" s="19">
        <v>55</v>
      </c>
      <c r="K317" s="19">
        <v>49</v>
      </c>
      <c r="L317" s="19">
        <v>0</v>
      </c>
      <c r="M317" s="19">
        <v>2021</v>
      </c>
      <c r="N317" s="19">
        <f>VLOOKUP(E317, '2021D'!$A$2:$G$339, 2, FALSE)</f>
        <v>215</v>
      </c>
      <c r="O317" s="19">
        <f>VLOOKUP(E317, '2021D'!$A$2:$G$339, 3, FALSE)</f>
        <v>19080</v>
      </c>
      <c r="P317" s="19">
        <f>_2021[[#This Row],[最低排名]]-_2021[[#This Row],[同分人数]]+1</f>
        <v>18866</v>
      </c>
      <c r="Q317" s="19">
        <f>IF(O317&gt;=开始!$B$6, 1, 0)</f>
        <v>1</v>
      </c>
      <c r="R317" s="19">
        <f>_2021[[#This Row],[最低排名]]-开始!$B$6</f>
        <v>19080</v>
      </c>
    </row>
    <row r="318" spans="1:18">
      <c r="A318" s="19">
        <v>33701</v>
      </c>
      <c r="B318" s="19" t="s">
        <v>463</v>
      </c>
      <c r="C318" s="19" t="str">
        <f t="shared" si="8"/>
        <v>沈阳工大</v>
      </c>
      <c r="D318" s="19" t="str">
        <f t="shared" si="9"/>
        <v>01</v>
      </c>
      <c r="E318" s="19" t="s">
        <v>207</v>
      </c>
      <c r="F318" s="19">
        <v>191</v>
      </c>
      <c r="G318" s="19">
        <v>97</v>
      </c>
      <c r="H318" s="19">
        <v>75</v>
      </c>
      <c r="I318" s="19">
        <v>52</v>
      </c>
      <c r="J318" s="19">
        <v>49</v>
      </c>
      <c r="K318" s="19">
        <v>46</v>
      </c>
      <c r="L318" s="19">
        <v>0</v>
      </c>
      <c r="M318" s="19">
        <v>2021</v>
      </c>
      <c r="N318" s="19">
        <f>VLOOKUP(E318, '2021D'!$A$2:$G$339, 2, FALSE)</f>
        <v>170</v>
      </c>
      <c r="O318" s="19">
        <f>VLOOKUP(E318, '2021D'!$A$2:$G$339, 3, FALSE)</f>
        <v>33669</v>
      </c>
      <c r="P318" s="19">
        <f>_2021[[#This Row],[最低排名]]-_2021[[#This Row],[同分人数]]+1</f>
        <v>33500</v>
      </c>
      <c r="Q318" s="19">
        <f>IF(O318&gt;=开始!$B$6, 1, 0)</f>
        <v>1</v>
      </c>
      <c r="R318" s="19">
        <f>_2021[[#This Row],[最低排名]]-开始!$B$6</f>
        <v>33669</v>
      </c>
    </row>
    <row r="319" spans="1:18">
      <c r="A319" s="19">
        <v>33702</v>
      </c>
      <c r="B319" s="19" t="s">
        <v>464</v>
      </c>
      <c r="C319" s="19" t="str">
        <f t="shared" si="8"/>
        <v>沈阳工大</v>
      </c>
      <c r="D319" s="19" t="str">
        <f t="shared" si="9"/>
        <v>02</v>
      </c>
      <c r="E319" s="19" t="s">
        <v>398</v>
      </c>
      <c r="F319" s="19">
        <v>175</v>
      </c>
      <c r="G319" s="19">
        <v>99</v>
      </c>
      <c r="H319" s="19">
        <v>102</v>
      </c>
      <c r="I319" s="19">
        <v>58</v>
      </c>
      <c r="J319" s="19">
        <v>52</v>
      </c>
      <c r="K319" s="19">
        <v>46</v>
      </c>
      <c r="L319" s="19">
        <v>0</v>
      </c>
      <c r="M319" s="19">
        <v>2021</v>
      </c>
      <c r="N319" s="19">
        <f>VLOOKUP(E319, '2021D'!$A$2:$G$339, 2, FALSE)</f>
        <v>199</v>
      </c>
      <c r="O319" s="19">
        <f>VLOOKUP(E319, '2021D'!$A$2:$G$339, 3, FALSE)</f>
        <v>30070</v>
      </c>
      <c r="P319" s="19">
        <f>_2021[[#This Row],[最低排名]]-_2021[[#This Row],[同分人数]]+1</f>
        <v>29872</v>
      </c>
      <c r="Q319" s="19">
        <f>IF(O319&gt;=开始!$B$6, 1, 0)</f>
        <v>1</v>
      </c>
      <c r="R319" s="19">
        <f>_2021[[#This Row],[最低排名]]-开始!$B$6</f>
        <v>30070</v>
      </c>
    </row>
    <row r="320" spans="1:18">
      <c r="A320" s="19">
        <v>33801</v>
      </c>
      <c r="B320" s="19" t="s">
        <v>465</v>
      </c>
      <c r="C320" s="19" t="str">
        <f t="shared" si="8"/>
        <v>沈阳航空</v>
      </c>
      <c r="D320" s="19" t="str">
        <f t="shared" si="9"/>
        <v>01</v>
      </c>
      <c r="E320" s="19" t="s">
        <v>54</v>
      </c>
      <c r="F320" s="19">
        <v>202</v>
      </c>
      <c r="G320" s="19">
        <v>111</v>
      </c>
      <c r="H320" s="19">
        <v>77</v>
      </c>
      <c r="I320" s="19">
        <v>55</v>
      </c>
      <c r="J320" s="19">
        <v>55</v>
      </c>
      <c r="K320" s="19">
        <v>52</v>
      </c>
      <c r="L320" s="19">
        <v>0</v>
      </c>
      <c r="M320" s="19">
        <v>2021</v>
      </c>
      <c r="N320" s="19">
        <f>VLOOKUP(E320, '2021D'!$A$2:$G$339, 2, FALSE)</f>
        <v>201</v>
      </c>
      <c r="O320" s="19">
        <f>VLOOKUP(E320, '2021D'!$A$2:$G$339, 3, FALSE)</f>
        <v>28484</v>
      </c>
      <c r="P320" s="19">
        <f>_2021[[#This Row],[最低排名]]-_2021[[#This Row],[同分人数]]+1</f>
        <v>28284</v>
      </c>
      <c r="Q320" s="19">
        <f>IF(O320&gt;=开始!$B$6, 1, 0)</f>
        <v>1</v>
      </c>
      <c r="R320" s="19">
        <f>_2021[[#This Row],[最低排名]]-开始!$B$6</f>
        <v>28484</v>
      </c>
    </row>
    <row r="321" spans="1:18">
      <c r="A321" s="19">
        <v>33901</v>
      </c>
      <c r="B321" s="19" t="s">
        <v>466</v>
      </c>
      <c r="C321" s="19" t="str">
        <f t="shared" si="8"/>
        <v>沈阳理工</v>
      </c>
      <c r="D321" s="19" t="str">
        <f t="shared" si="9"/>
        <v>01</v>
      </c>
      <c r="E321" s="19" t="s">
        <v>1534</v>
      </c>
      <c r="F321" s="19">
        <v>184</v>
      </c>
      <c r="G321" s="19">
        <v>105</v>
      </c>
      <c r="H321" s="19">
        <v>81</v>
      </c>
      <c r="I321" s="19">
        <v>49</v>
      </c>
      <c r="J321" s="19">
        <v>43</v>
      </c>
      <c r="K321" s="19">
        <v>43</v>
      </c>
      <c r="L321" s="19">
        <v>0</v>
      </c>
      <c r="M321" s="19">
        <v>2021</v>
      </c>
      <c r="N321" s="19">
        <f>VLOOKUP(E321, '2021D'!$A$2:$G$339, 2, FALSE)</f>
        <v>159</v>
      </c>
      <c r="O321" s="19">
        <f>VLOOKUP(E321, '2021D'!$A$2:$G$339, 3, FALSE)</f>
        <v>35686</v>
      </c>
      <c r="P321" s="19">
        <f>_2021[[#This Row],[最低排名]]-_2021[[#This Row],[同分人数]]+1</f>
        <v>35528</v>
      </c>
      <c r="Q321" s="19">
        <f>IF(O321&gt;=开始!$B$6, 1, 0)</f>
        <v>1</v>
      </c>
      <c r="R321" s="19">
        <f>_2021[[#This Row],[最低排名]]-开始!$B$6</f>
        <v>35686</v>
      </c>
    </row>
    <row r="322" spans="1:18">
      <c r="A322" s="19">
        <v>33902</v>
      </c>
      <c r="B322" s="19" t="s">
        <v>467</v>
      </c>
      <c r="C322" s="19" t="str">
        <f t="shared" ref="C322:C385" si="10">LEFT(B322, FIND("(", B322) - 1)</f>
        <v>沈阳理工</v>
      </c>
      <c r="D322" s="19" t="str">
        <f t="shared" ref="D322:D385" si="11">MID(B322, FIND("(", B322) + 1, FIND(")", B322) - FIND("(", B322) - 1)</f>
        <v>02</v>
      </c>
      <c r="E322" s="19" t="s">
        <v>50</v>
      </c>
      <c r="F322" s="19">
        <v>187</v>
      </c>
      <c r="G322" s="19">
        <v>105</v>
      </c>
      <c r="H322" s="19">
        <v>88</v>
      </c>
      <c r="I322" s="19">
        <v>55</v>
      </c>
      <c r="J322" s="19">
        <v>52</v>
      </c>
      <c r="K322" s="19">
        <v>49</v>
      </c>
      <c r="L322" s="19">
        <v>0</v>
      </c>
      <c r="M322" s="19">
        <v>2021</v>
      </c>
      <c r="N322" s="19">
        <f>VLOOKUP(E322, '2021D'!$A$2:$G$339, 2, FALSE)</f>
        <v>207</v>
      </c>
      <c r="O322" s="19">
        <f>VLOOKUP(E322, '2021D'!$A$2:$G$339, 3, FALSE)</f>
        <v>30461</v>
      </c>
      <c r="P322" s="19">
        <f>_2021[[#This Row],[最低排名]]-_2021[[#This Row],[同分人数]]+1</f>
        <v>30255</v>
      </c>
      <c r="Q322" s="19">
        <f>IF(O322&gt;=开始!$B$6, 1, 0)</f>
        <v>1</v>
      </c>
      <c r="R322" s="19">
        <f>_2021[[#This Row],[最低排名]]-开始!$B$6</f>
        <v>30461</v>
      </c>
    </row>
    <row r="323" spans="1:18">
      <c r="A323" s="19">
        <v>33903</v>
      </c>
      <c r="B323" s="19" t="s">
        <v>468</v>
      </c>
      <c r="C323" s="19" t="str">
        <f t="shared" si="10"/>
        <v>沈阳理工</v>
      </c>
      <c r="D323" s="19" t="str">
        <f t="shared" si="11"/>
        <v>03</v>
      </c>
      <c r="E323" s="19" t="s">
        <v>398</v>
      </c>
      <c r="F323" s="19">
        <v>191</v>
      </c>
      <c r="G323" s="19">
        <v>103</v>
      </c>
      <c r="H323" s="19">
        <v>83</v>
      </c>
      <c r="I323" s="19">
        <v>58</v>
      </c>
      <c r="J323" s="19">
        <v>52</v>
      </c>
      <c r="K323" s="19">
        <v>49</v>
      </c>
      <c r="L323" s="19">
        <v>0</v>
      </c>
      <c r="M323" s="19">
        <v>2021</v>
      </c>
      <c r="N323" s="19">
        <f>VLOOKUP(E323, '2021D'!$A$2:$G$339, 2, FALSE)</f>
        <v>199</v>
      </c>
      <c r="O323" s="19">
        <f>VLOOKUP(E323, '2021D'!$A$2:$G$339, 3, FALSE)</f>
        <v>30070</v>
      </c>
      <c r="P323" s="19">
        <f>_2021[[#This Row],[最低排名]]-_2021[[#This Row],[同分人数]]+1</f>
        <v>29872</v>
      </c>
      <c r="Q323" s="19">
        <f>IF(O323&gt;=开始!$B$6, 1, 0)</f>
        <v>1</v>
      </c>
      <c r="R323" s="19">
        <f>_2021[[#This Row],[最低排名]]-开始!$B$6</f>
        <v>30070</v>
      </c>
    </row>
    <row r="324" spans="1:18">
      <c r="A324" s="19">
        <v>34001</v>
      </c>
      <c r="B324" s="19" t="s">
        <v>470</v>
      </c>
      <c r="C324" s="19" t="str">
        <f t="shared" si="10"/>
        <v>辽宁科大</v>
      </c>
      <c r="D324" s="19" t="str">
        <f t="shared" si="11"/>
        <v>01</v>
      </c>
      <c r="E324" s="19" t="s">
        <v>354</v>
      </c>
      <c r="F324" s="19">
        <v>211</v>
      </c>
      <c r="G324" s="19">
        <v>113</v>
      </c>
      <c r="H324" s="19">
        <v>73</v>
      </c>
      <c r="I324" s="19">
        <v>52</v>
      </c>
      <c r="J324" s="19">
        <v>49</v>
      </c>
      <c r="K324" s="19">
        <v>43</v>
      </c>
      <c r="L324" s="19">
        <v>0</v>
      </c>
      <c r="M324" s="19">
        <v>2021</v>
      </c>
      <c r="N324" s="19">
        <f>VLOOKUP(E324, '2021D'!$A$2:$G$339, 2, FALSE)</f>
        <v>177</v>
      </c>
      <c r="O324" s="19">
        <f>VLOOKUP(E324, '2021D'!$A$2:$G$339, 3, FALSE)</f>
        <v>31038</v>
      </c>
      <c r="P324" s="19">
        <f>_2021[[#This Row],[最低排名]]-_2021[[#This Row],[同分人数]]+1</f>
        <v>30862</v>
      </c>
      <c r="Q324" s="19">
        <f>IF(O324&gt;=开始!$B$6, 1, 0)</f>
        <v>1</v>
      </c>
      <c r="R324" s="19">
        <f>_2021[[#This Row],[最低排名]]-开始!$B$6</f>
        <v>31038</v>
      </c>
    </row>
    <row r="325" spans="1:18">
      <c r="A325" s="19">
        <v>34002</v>
      </c>
      <c r="B325" s="19" t="s">
        <v>471</v>
      </c>
      <c r="C325" s="19" t="str">
        <f t="shared" si="10"/>
        <v>辽宁科大</v>
      </c>
      <c r="D325" s="19" t="str">
        <f t="shared" si="11"/>
        <v>02</v>
      </c>
      <c r="E325" s="19" t="s">
        <v>585</v>
      </c>
      <c r="F325" s="19">
        <v>188</v>
      </c>
      <c r="G325" s="19">
        <v>107</v>
      </c>
      <c r="H325" s="19">
        <v>75</v>
      </c>
      <c r="I325" s="19">
        <v>52</v>
      </c>
      <c r="J325" s="19">
        <v>52</v>
      </c>
      <c r="K325" s="19">
        <v>49</v>
      </c>
      <c r="L325" s="19">
        <v>0</v>
      </c>
      <c r="M325" s="19">
        <v>2021</v>
      </c>
      <c r="N325" s="19">
        <f>VLOOKUP(E325, '2021D'!$A$2:$G$339, 2, FALSE)</f>
        <v>162</v>
      </c>
      <c r="O325" s="19">
        <f>VLOOKUP(E325, '2021D'!$A$2:$G$339, 3, FALSE)</f>
        <v>33103</v>
      </c>
      <c r="P325" s="19">
        <f>_2021[[#This Row],[最低排名]]-_2021[[#This Row],[同分人数]]+1</f>
        <v>32942</v>
      </c>
      <c r="Q325" s="19">
        <f>IF(O325&gt;=开始!$B$6, 1, 0)</f>
        <v>1</v>
      </c>
      <c r="R325" s="19">
        <f>_2021[[#This Row],[最低排名]]-开始!$B$6</f>
        <v>33103</v>
      </c>
    </row>
    <row r="326" spans="1:18">
      <c r="A326" s="19">
        <v>34003</v>
      </c>
      <c r="B326" s="19" t="s">
        <v>472</v>
      </c>
      <c r="C326" s="19" t="str">
        <f t="shared" si="10"/>
        <v>辽宁科大</v>
      </c>
      <c r="D326" s="19" t="str">
        <f t="shared" si="11"/>
        <v>03</v>
      </c>
      <c r="E326" s="19" t="s">
        <v>381</v>
      </c>
      <c r="F326" s="19">
        <v>177</v>
      </c>
      <c r="G326" s="19">
        <v>94</v>
      </c>
      <c r="H326" s="19">
        <v>96</v>
      </c>
      <c r="I326" s="19">
        <v>55</v>
      </c>
      <c r="J326" s="19">
        <v>52</v>
      </c>
      <c r="K326" s="19">
        <v>49</v>
      </c>
      <c r="L326" s="19">
        <v>0</v>
      </c>
      <c r="M326" s="19">
        <v>2021</v>
      </c>
      <c r="N326" s="19">
        <f>VLOOKUP(E326, '2021D'!$A$2:$G$339, 2, FALSE)</f>
        <v>196</v>
      </c>
      <c r="O326" s="19">
        <f>VLOOKUP(E326, '2021D'!$A$2:$G$339, 3, FALSE)</f>
        <v>30861</v>
      </c>
      <c r="P326" s="19">
        <f>_2021[[#This Row],[最低排名]]-_2021[[#This Row],[同分人数]]+1</f>
        <v>30666</v>
      </c>
      <c r="Q326" s="19">
        <f>IF(O326&gt;=开始!$B$6, 1, 0)</f>
        <v>1</v>
      </c>
      <c r="R326" s="19">
        <f>_2021[[#This Row],[最低排名]]-开始!$B$6</f>
        <v>30861</v>
      </c>
    </row>
    <row r="327" spans="1:18">
      <c r="A327" s="19">
        <v>34004</v>
      </c>
      <c r="B327" s="19" t="s">
        <v>473</v>
      </c>
      <c r="C327" s="19" t="str">
        <f t="shared" si="10"/>
        <v>辽宁科大</v>
      </c>
      <c r="D327" s="19" t="str">
        <f t="shared" si="11"/>
        <v>04</v>
      </c>
      <c r="E327" s="19" t="s">
        <v>381</v>
      </c>
      <c r="F327" s="19">
        <v>187</v>
      </c>
      <c r="G327" s="19">
        <v>95</v>
      </c>
      <c r="H327" s="19">
        <v>80</v>
      </c>
      <c r="I327" s="19">
        <v>64</v>
      </c>
      <c r="J327" s="19">
        <v>49</v>
      </c>
      <c r="K327" s="19">
        <v>49</v>
      </c>
      <c r="L327" s="19">
        <v>0</v>
      </c>
      <c r="M327" s="19">
        <v>2021</v>
      </c>
      <c r="N327" s="19">
        <f>VLOOKUP(E327, '2021D'!$A$2:$G$339, 2, FALSE)</f>
        <v>196</v>
      </c>
      <c r="O327" s="19">
        <f>VLOOKUP(E327, '2021D'!$A$2:$G$339, 3, FALSE)</f>
        <v>30861</v>
      </c>
      <c r="P327" s="19">
        <f>_2021[[#This Row],[最低排名]]-_2021[[#This Row],[同分人数]]+1</f>
        <v>30666</v>
      </c>
      <c r="Q327" s="19">
        <f>IF(O327&gt;=开始!$B$6, 1, 0)</f>
        <v>1</v>
      </c>
      <c r="R327" s="19">
        <f>_2021[[#This Row],[最低排名]]-开始!$B$6</f>
        <v>30861</v>
      </c>
    </row>
    <row r="328" spans="1:18">
      <c r="A328" s="19">
        <v>34101</v>
      </c>
      <c r="B328" s="19" t="s">
        <v>474</v>
      </c>
      <c r="C328" s="19" t="str">
        <f t="shared" si="10"/>
        <v>辽宁工程</v>
      </c>
      <c r="D328" s="19" t="str">
        <f t="shared" si="11"/>
        <v>01</v>
      </c>
      <c r="E328" s="19" t="s">
        <v>381</v>
      </c>
      <c r="F328" s="19">
        <v>202</v>
      </c>
      <c r="G328" s="19">
        <v>106</v>
      </c>
      <c r="H328" s="19">
        <v>62</v>
      </c>
      <c r="I328" s="19">
        <v>58</v>
      </c>
      <c r="J328" s="19">
        <v>58</v>
      </c>
      <c r="K328" s="19">
        <v>49</v>
      </c>
      <c r="L328" s="19">
        <v>0</v>
      </c>
      <c r="M328" s="19">
        <v>2021</v>
      </c>
      <c r="N328" s="19">
        <f>VLOOKUP(E328, '2021D'!$A$2:$G$339, 2, FALSE)</f>
        <v>196</v>
      </c>
      <c r="O328" s="19">
        <f>VLOOKUP(E328, '2021D'!$A$2:$G$339, 3, FALSE)</f>
        <v>30861</v>
      </c>
      <c r="P328" s="19">
        <f>_2021[[#This Row],[最低排名]]-_2021[[#This Row],[同分人数]]+1</f>
        <v>30666</v>
      </c>
      <c r="Q328" s="19">
        <f>IF(O328&gt;=开始!$B$6, 1, 0)</f>
        <v>1</v>
      </c>
      <c r="R328" s="19">
        <f>_2021[[#This Row],[最低排名]]-开始!$B$6</f>
        <v>30861</v>
      </c>
    </row>
    <row r="329" spans="1:18">
      <c r="A329" s="19">
        <v>34102</v>
      </c>
      <c r="B329" s="19" t="s">
        <v>475</v>
      </c>
      <c r="C329" s="19" t="str">
        <f t="shared" si="10"/>
        <v>辽宁工程</v>
      </c>
      <c r="D329" s="19" t="str">
        <f t="shared" si="11"/>
        <v>02</v>
      </c>
      <c r="E329" s="19" t="s">
        <v>316</v>
      </c>
      <c r="F329" s="19">
        <v>205</v>
      </c>
      <c r="G329" s="19">
        <v>118</v>
      </c>
      <c r="H329" s="19">
        <v>54</v>
      </c>
      <c r="I329" s="19">
        <v>58</v>
      </c>
      <c r="J329" s="19">
        <v>46</v>
      </c>
      <c r="K329" s="19">
        <v>43</v>
      </c>
      <c r="L329" s="19">
        <v>0</v>
      </c>
      <c r="M329" s="19">
        <v>2021</v>
      </c>
      <c r="N329" s="19">
        <f>VLOOKUP(E329, '2021D'!$A$2:$G$339, 2, FALSE)</f>
        <v>147</v>
      </c>
      <c r="O329" s="19">
        <f>VLOOKUP(E329, '2021D'!$A$2:$G$339, 3, FALSE)</f>
        <v>34765</v>
      </c>
      <c r="P329" s="19">
        <f>_2021[[#This Row],[最低排名]]-_2021[[#This Row],[同分人数]]+1</f>
        <v>34619</v>
      </c>
      <c r="Q329" s="19">
        <f>IF(O329&gt;=开始!$B$6, 1, 0)</f>
        <v>1</v>
      </c>
      <c r="R329" s="19">
        <f>_2021[[#This Row],[最低排名]]-开始!$B$6</f>
        <v>34765</v>
      </c>
    </row>
    <row r="330" spans="1:18">
      <c r="A330" s="19">
        <v>34103</v>
      </c>
      <c r="B330" s="19" t="s">
        <v>476</v>
      </c>
      <c r="C330" s="19" t="str">
        <f t="shared" si="10"/>
        <v>辽宁工程</v>
      </c>
      <c r="D330" s="19" t="str">
        <f t="shared" si="11"/>
        <v>03</v>
      </c>
      <c r="E330" s="19" t="s">
        <v>447</v>
      </c>
      <c r="F330" s="19">
        <v>179</v>
      </c>
      <c r="G330" s="19">
        <v>90</v>
      </c>
      <c r="H330" s="19">
        <v>89</v>
      </c>
      <c r="I330" s="19">
        <v>55</v>
      </c>
      <c r="J330" s="19">
        <v>52</v>
      </c>
      <c r="K330" s="19">
        <v>46</v>
      </c>
      <c r="L330" s="19">
        <v>0</v>
      </c>
      <c r="M330" s="19">
        <v>2021</v>
      </c>
      <c r="N330" s="19">
        <f>VLOOKUP(E330, '2021D'!$A$2:$G$339, 2, FALSE)</f>
        <v>156</v>
      </c>
      <c r="O330" s="19">
        <f>VLOOKUP(E330, '2021D'!$A$2:$G$339, 3, FALSE)</f>
        <v>32280</v>
      </c>
      <c r="P330" s="19">
        <f>_2021[[#This Row],[最低排名]]-_2021[[#This Row],[同分人数]]+1</f>
        <v>32125</v>
      </c>
      <c r="Q330" s="19">
        <f>IF(O330&gt;=开始!$B$6, 1, 0)</f>
        <v>1</v>
      </c>
      <c r="R330" s="19">
        <f>_2021[[#This Row],[最低排名]]-开始!$B$6</f>
        <v>32280</v>
      </c>
    </row>
    <row r="331" spans="1:18">
      <c r="A331" s="19">
        <v>34104</v>
      </c>
      <c r="B331" s="19" t="s">
        <v>477</v>
      </c>
      <c r="C331" s="19" t="str">
        <f t="shared" si="10"/>
        <v>辽宁工程</v>
      </c>
      <c r="D331" s="19" t="str">
        <f t="shared" si="11"/>
        <v>04</v>
      </c>
      <c r="E331" s="19" t="s">
        <v>479</v>
      </c>
      <c r="F331" s="19">
        <v>191</v>
      </c>
      <c r="G331" s="19">
        <v>97</v>
      </c>
      <c r="H331" s="19">
        <v>84</v>
      </c>
      <c r="I331" s="19">
        <v>55</v>
      </c>
      <c r="J331" s="19">
        <v>49</v>
      </c>
      <c r="K331" s="19">
        <v>43</v>
      </c>
      <c r="L331" s="19">
        <v>0</v>
      </c>
      <c r="M331" s="19">
        <v>2021</v>
      </c>
      <c r="N331" s="19">
        <f>VLOOKUP(E331, '2021D'!$A$2:$G$339, 2, FALSE)</f>
        <v>193</v>
      </c>
      <c r="O331" s="19">
        <f>VLOOKUP(E331, '2021D'!$A$2:$G$339, 3, FALSE)</f>
        <v>32124</v>
      </c>
      <c r="P331" s="19">
        <f>_2021[[#This Row],[最低排名]]-_2021[[#This Row],[同分人数]]+1</f>
        <v>31932</v>
      </c>
      <c r="Q331" s="19">
        <f>IF(O331&gt;=开始!$B$6, 1, 0)</f>
        <v>1</v>
      </c>
      <c r="R331" s="19">
        <f>_2021[[#This Row],[最低排名]]-开始!$B$6</f>
        <v>32124</v>
      </c>
    </row>
    <row r="332" spans="1:18">
      <c r="A332" s="19">
        <v>34201</v>
      </c>
      <c r="B332" s="19" t="s">
        <v>478</v>
      </c>
      <c r="C332" s="19" t="str">
        <f t="shared" si="10"/>
        <v>辽宁石化</v>
      </c>
      <c r="D332" s="19" t="str">
        <f t="shared" si="11"/>
        <v>01</v>
      </c>
      <c r="E332" s="19" t="s">
        <v>207</v>
      </c>
      <c r="F332" s="19">
        <v>203</v>
      </c>
      <c r="G332" s="19">
        <v>115</v>
      </c>
      <c r="H332" s="19">
        <v>54</v>
      </c>
      <c r="I332" s="19">
        <v>61</v>
      </c>
      <c r="J332" s="19">
        <v>49</v>
      </c>
      <c r="K332" s="19">
        <v>46</v>
      </c>
      <c r="L332" s="19">
        <v>0</v>
      </c>
      <c r="M332" s="19">
        <v>2021</v>
      </c>
      <c r="N332" s="19">
        <f>VLOOKUP(E332, '2021D'!$A$2:$G$339, 2, FALSE)</f>
        <v>170</v>
      </c>
      <c r="O332" s="19">
        <f>VLOOKUP(E332, '2021D'!$A$2:$G$339, 3, FALSE)</f>
        <v>33669</v>
      </c>
      <c r="P332" s="19">
        <f>_2021[[#This Row],[最低排名]]-_2021[[#This Row],[同分人数]]+1</f>
        <v>33500</v>
      </c>
      <c r="Q332" s="19">
        <f>IF(O332&gt;=开始!$B$6, 1, 0)</f>
        <v>1</v>
      </c>
      <c r="R332" s="19">
        <f>_2021[[#This Row],[最低排名]]-开始!$B$6</f>
        <v>33669</v>
      </c>
    </row>
    <row r="333" spans="1:18">
      <c r="A333" s="19">
        <v>34202</v>
      </c>
      <c r="B333" s="19" t="s">
        <v>480</v>
      </c>
      <c r="C333" s="19" t="str">
        <f t="shared" si="10"/>
        <v>辽宁石化</v>
      </c>
      <c r="D333" s="19" t="str">
        <f t="shared" si="11"/>
        <v>02</v>
      </c>
      <c r="E333" s="19" t="s">
        <v>320</v>
      </c>
      <c r="F333" s="19">
        <v>176</v>
      </c>
      <c r="G333" s="19">
        <v>91</v>
      </c>
      <c r="H333" s="19">
        <v>93</v>
      </c>
      <c r="I333" s="19">
        <v>52</v>
      </c>
      <c r="J333" s="19">
        <v>46</v>
      </c>
      <c r="K333" s="19">
        <v>43</v>
      </c>
      <c r="L333" s="19">
        <v>0</v>
      </c>
      <c r="M333" s="19">
        <v>2021</v>
      </c>
      <c r="N333" s="19">
        <f>VLOOKUP(E333, '2021D'!$A$2:$G$339, 2, FALSE)</f>
        <v>158</v>
      </c>
      <c r="O333" s="19">
        <f>VLOOKUP(E333, '2021D'!$A$2:$G$339, 3, FALSE)</f>
        <v>34140</v>
      </c>
      <c r="P333" s="19">
        <f>_2021[[#This Row],[最低排名]]-_2021[[#This Row],[同分人数]]+1</f>
        <v>33983</v>
      </c>
      <c r="Q333" s="19">
        <f>IF(O333&gt;=开始!$B$6, 1, 0)</f>
        <v>1</v>
      </c>
      <c r="R333" s="19">
        <f>_2021[[#This Row],[最低排名]]-开始!$B$6</f>
        <v>34140</v>
      </c>
    </row>
    <row r="334" spans="1:18">
      <c r="A334" s="19">
        <v>34203</v>
      </c>
      <c r="B334" s="19" t="s">
        <v>481</v>
      </c>
      <c r="C334" s="19" t="str">
        <f t="shared" si="10"/>
        <v>辽宁石化</v>
      </c>
      <c r="D334" s="19" t="str">
        <f t="shared" si="11"/>
        <v>03</v>
      </c>
      <c r="E334" s="19" t="s">
        <v>320</v>
      </c>
      <c r="F334" s="19">
        <v>194</v>
      </c>
      <c r="G334" s="19">
        <v>99</v>
      </c>
      <c r="H334" s="19">
        <v>69</v>
      </c>
      <c r="I334" s="19">
        <v>52</v>
      </c>
      <c r="J334" s="19">
        <v>52</v>
      </c>
      <c r="K334" s="19">
        <v>43</v>
      </c>
      <c r="L334" s="19">
        <v>0</v>
      </c>
      <c r="M334" s="19">
        <v>2021</v>
      </c>
      <c r="N334" s="19">
        <f>VLOOKUP(E334, '2021D'!$A$2:$G$339, 2, FALSE)</f>
        <v>158</v>
      </c>
      <c r="O334" s="19">
        <f>VLOOKUP(E334, '2021D'!$A$2:$G$339, 3, FALSE)</f>
        <v>34140</v>
      </c>
      <c r="P334" s="19">
        <f>_2021[[#This Row],[最低排名]]-_2021[[#This Row],[同分人数]]+1</f>
        <v>33983</v>
      </c>
      <c r="Q334" s="19">
        <f>IF(O334&gt;=开始!$B$6, 1, 0)</f>
        <v>1</v>
      </c>
      <c r="R334" s="19">
        <f>_2021[[#This Row],[最低排名]]-开始!$B$6</f>
        <v>34140</v>
      </c>
    </row>
    <row r="335" spans="1:18">
      <c r="A335" s="19">
        <v>34204</v>
      </c>
      <c r="B335" s="19" t="s">
        <v>1638</v>
      </c>
      <c r="C335" s="19" t="str">
        <f t="shared" si="10"/>
        <v>辽宁石化</v>
      </c>
      <c r="D335" s="19" t="str">
        <f t="shared" si="11"/>
        <v>04</v>
      </c>
      <c r="E335" s="19" t="s">
        <v>585</v>
      </c>
      <c r="F335" s="19">
        <v>177</v>
      </c>
      <c r="G335" s="19">
        <v>91</v>
      </c>
      <c r="H335" s="19">
        <v>98</v>
      </c>
      <c r="I335" s="19">
        <v>49</v>
      </c>
      <c r="J335" s="19">
        <v>49</v>
      </c>
      <c r="K335" s="19">
        <v>43</v>
      </c>
      <c r="L335" s="19">
        <v>0</v>
      </c>
      <c r="M335" s="19">
        <v>2021</v>
      </c>
      <c r="N335" s="19">
        <f>VLOOKUP(E335, '2021D'!$A$2:$G$339, 2, FALSE)</f>
        <v>162</v>
      </c>
      <c r="O335" s="19">
        <f>VLOOKUP(E335, '2021D'!$A$2:$G$339, 3, FALSE)</f>
        <v>33103</v>
      </c>
      <c r="P335" s="19">
        <f>_2021[[#This Row],[最低排名]]-_2021[[#This Row],[同分人数]]+1</f>
        <v>32942</v>
      </c>
      <c r="Q335" s="19">
        <f>IF(O335&gt;=开始!$B$6, 1, 0)</f>
        <v>1</v>
      </c>
      <c r="R335" s="19">
        <f>_2021[[#This Row],[最低排名]]-开始!$B$6</f>
        <v>33103</v>
      </c>
    </row>
    <row r="336" spans="1:18">
      <c r="A336" s="19">
        <v>34301</v>
      </c>
      <c r="B336" s="19" t="s">
        <v>482</v>
      </c>
      <c r="C336" s="19" t="str">
        <f t="shared" si="10"/>
        <v>沈阳化工</v>
      </c>
      <c r="D336" s="19" t="str">
        <f t="shared" si="11"/>
        <v>01</v>
      </c>
      <c r="E336" s="19" t="s">
        <v>752</v>
      </c>
      <c r="F336" s="19">
        <v>192</v>
      </c>
      <c r="G336" s="19">
        <v>102</v>
      </c>
      <c r="H336" s="19">
        <v>68</v>
      </c>
      <c r="I336" s="19">
        <v>61</v>
      </c>
      <c r="J336" s="19">
        <v>58</v>
      </c>
      <c r="K336" s="19">
        <v>46</v>
      </c>
      <c r="L336" s="19">
        <v>0</v>
      </c>
      <c r="M336" s="19">
        <v>2021</v>
      </c>
      <c r="N336" s="19">
        <f>VLOOKUP(E336, '2021D'!$A$2:$G$339, 2, FALSE)</f>
        <v>183</v>
      </c>
      <c r="O336" s="19">
        <f>VLOOKUP(E336, '2021D'!$A$2:$G$339, 3, FALSE)</f>
        <v>31547</v>
      </c>
      <c r="P336" s="19">
        <f>_2021[[#This Row],[最低排名]]-_2021[[#This Row],[同分人数]]+1</f>
        <v>31365</v>
      </c>
      <c r="Q336" s="19">
        <f>IF(O336&gt;=开始!$B$6, 1, 0)</f>
        <v>1</v>
      </c>
      <c r="R336" s="19">
        <f>_2021[[#This Row],[最低排名]]-开始!$B$6</f>
        <v>31547</v>
      </c>
    </row>
    <row r="337" spans="1:18">
      <c r="A337" s="19">
        <v>34302</v>
      </c>
      <c r="B337" s="19" t="s">
        <v>483</v>
      </c>
      <c r="C337" s="19" t="str">
        <f t="shared" si="10"/>
        <v>沈阳化工</v>
      </c>
      <c r="D337" s="19" t="str">
        <f t="shared" si="11"/>
        <v>02</v>
      </c>
      <c r="E337" s="19" t="s">
        <v>209</v>
      </c>
      <c r="F337" s="19">
        <v>211</v>
      </c>
      <c r="G337" s="19">
        <v>123</v>
      </c>
      <c r="H337" s="19">
        <v>51</v>
      </c>
      <c r="I337" s="19">
        <v>58</v>
      </c>
      <c r="J337" s="19">
        <v>49</v>
      </c>
      <c r="K337" s="19">
        <v>46</v>
      </c>
      <c r="L337" s="19">
        <v>0</v>
      </c>
      <c r="M337" s="19">
        <v>2021</v>
      </c>
      <c r="N337" s="19">
        <f>VLOOKUP(E337, '2021D'!$A$2:$G$339, 2, FALSE)</f>
        <v>197</v>
      </c>
      <c r="O337" s="19">
        <f>VLOOKUP(E337, '2021D'!$A$2:$G$339, 3, FALSE)</f>
        <v>33300</v>
      </c>
      <c r="P337" s="19">
        <f>_2021[[#This Row],[最低排名]]-_2021[[#This Row],[同分人数]]+1</f>
        <v>33104</v>
      </c>
      <c r="Q337" s="19">
        <f>IF(O337&gt;=开始!$B$6, 1, 0)</f>
        <v>1</v>
      </c>
      <c r="R337" s="19">
        <f>_2021[[#This Row],[最低排名]]-开始!$B$6</f>
        <v>33300</v>
      </c>
    </row>
    <row r="338" spans="1:18">
      <c r="A338" s="19">
        <v>34303</v>
      </c>
      <c r="B338" s="19" t="s">
        <v>484</v>
      </c>
      <c r="C338" s="19" t="str">
        <f t="shared" si="10"/>
        <v>沈阳化工</v>
      </c>
      <c r="D338" s="19" t="str">
        <f t="shared" si="11"/>
        <v>03</v>
      </c>
      <c r="E338" s="19" t="s">
        <v>1534</v>
      </c>
      <c r="F338" s="19">
        <v>184</v>
      </c>
      <c r="G338" s="19">
        <v>97</v>
      </c>
      <c r="H338" s="19">
        <v>75</v>
      </c>
      <c r="I338" s="19">
        <v>52</v>
      </c>
      <c r="J338" s="19">
        <v>49</v>
      </c>
      <c r="K338" s="19">
        <v>40</v>
      </c>
      <c r="L338" s="19">
        <v>0</v>
      </c>
      <c r="M338" s="19">
        <v>2021</v>
      </c>
      <c r="N338" s="19">
        <f>VLOOKUP(E338, '2021D'!$A$2:$G$339, 2, FALSE)</f>
        <v>159</v>
      </c>
      <c r="O338" s="19">
        <f>VLOOKUP(E338, '2021D'!$A$2:$G$339, 3, FALSE)</f>
        <v>35686</v>
      </c>
      <c r="P338" s="19">
        <f>_2021[[#This Row],[最低排名]]-_2021[[#This Row],[同分人数]]+1</f>
        <v>35528</v>
      </c>
      <c r="Q338" s="19">
        <f>IF(O338&gt;=开始!$B$6, 1, 0)</f>
        <v>1</v>
      </c>
      <c r="R338" s="19">
        <f>_2021[[#This Row],[最低排名]]-开始!$B$6</f>
        <v>35686</v>
      </c>
    </row>
    <row r="339" spans="1:18">
      <c r="A339" s="19">
        <v>34304</v>
      </c>
      <c r="B339" s="19" t="s">
        <v>486</v>
      </c>
      <c r="C339" s="19" t="str">
        <f t="shared" si="10"/>
        <v>沈阳化工</v>
      </c>
      <c r="D339" s="19" t="str">
        <f t="shared" si="11"/>
        <v>04</v>
      </c>
      <c r="E339" s="19" t="s">
        <v>52</v>
      </c>
      <c r="F339" s="19">
        <v>185</v>
      </c>
      <c r="G339" s="19">
        <v>102</v>
      </c>
      <c r="H339" s="19">
        <v>74</v>
      </c>
      <c r="I339" s="19">
        <v>58</v>
      </c>
      <c r="J339" s="19">
        <v>55</v>
      </c>
      <c r="K339" s="19">
        <v>52</v>
      </c>
      <c r="L339" s="19">
        <v>0</v>
      </c>
      <c r="M339" s="19">
        <v>2021</v>
      </c>
      <c r="N339" s="19">
        <f>VLOOKUP(E339, '2021D'!$A$2:$G$339, 2, FALSE)</f>
        <v>188</v>
      </c>
      <c r="O339" s="19">
        <f>VLOOKUP(E339, '2021D'!$A$2:$G$339, 3, FALSE)</f>
        <v>31735</v>
      </c>
      <c r="P339" s="19">
        <f>_2021[[#This Row],[最低排名]]-_2021[[#This Row],[同分人数]]+1</f>
        <v>31548</v>
      </c>
      <c r="Q339" s="19">
        <f>IF(O339&gt;=开始!$B$6, 1, 0)</f>
        <v>1</v>
      </c>
      <c r="R339" s="19">
        <f>_2021[[#This Row],[最低排名]]-开始!$B$6</f>
        <v>31735</v>
      </c>
    </row>
    <row r="340" spans="1:18">
      <c r="A340" s="19">
        <v>34401</v>
      </c>
      <c r="B340" s="19" t="s">
        <v>487</v>
      </c>
      <c r="C340" s="19" t="str">
        <f t="shared" si="10"/>
        <v>大连交大</v>
      </c>
      <c r="D340" s="19" t="str">
        <f t="shared" si="11"/>
        <v>01</v>
      </c>
      <c r="E340" s="19" t="s">
        <v>412</v>
      </c>
      <c r="F340" s="19">
        <v>196</v>
      </c>
      <c r="G340" s="19">
        <v>104</v>
      </c>
      <c r="H340" s="19">
        <v>89</v>
      </c>
      <c r="I340" s="19">
        <v>46</v>
      </c>
      <c r="J340" s="19">
        <v>43</v>
      </c>
      <c r="K340" s="19">
        <v>43</v>
      </c>
      <c r="L340" s="19">
        <v>0</v>
      </c>
      <c r="M340" s="19">
        <v>2021</v>
      </c>
      <c r="N340" s="19">
        <f>VLOOKUP(E340, '2021D'!$A$2:$G$339, 2, FALSE)</f>
        <v>168</v>
      </c>
      <c r="O340" s="19">
        <f>VLOOKUP(E340, '2021D'!$A$2:$G$339, 3, FALSE)</f>
        <v>32941</v>
      </c>
      <c r="P340" s="19">
        <f>_2021[[#This Row],[最低排名]]-_2021[[#This Row],[同分人数]]+1</f>
        <v>32774</v>
      </c>
      <c r="Q340" s="19">
        <f>IF(O340&gt;=开始!$B$6, 1, 0)</f>
        <v>1</v>
      </c>
      <c r="R340" s="19">
        <f>_2021[[#This Row],[最低排名]]-开始!$B$6</f>
        <v>32941</v>
      </c>
    </row>
    <row r="341" spans="1:18">
      <c r="A341" s="19">
        <v>34402</v>
      </c>
      <c r="B341" s="19" t="s">
        <v>488</v>
      </c>
      <c r="C341" s="19" t="str">
        <f t="shared" si="10"/>
        <v>大连交大</v>
      </c>
      <c r="D341" s="19" t="str">
        <f t="shared" si="11"/>
        <v>02</v>
      </c>
      <c r="E341" s="19" t="s">
        <v>363</v>
      </c>
      <c r="F341" s="19">
        <v>181</v>
      </c>
      <c r="G341" s="19">
        <v>96</v>
      </c>
      <c r="H341" s="19">
        <v>96</v>
      </c>
      <c r="I341" s="19">
        <v>55</v>
      </c>
      <c r="J341" s="19">
        <v>52</v>
      </c>
      <c r="K341" s="19">
        <v>52</v>
      </c>
      <c r="L341" s="19">
        <v>0</v>
      </c>
      <c r="M341" s="19">
        <v>2021</v>
      </c>
      <c r="N341" s="19">
        <f>VLOOKUP(E341, '2021D'!$A$2:$G$339, 2, FALSE)</f>
        <v>182</v>
      </c>
      <c r="O341" s="19">
        <f>VLOOKUP(E341, '2021D'!$A$2:$G$339, 3, FALSE)</f>
        <v>29454</v>
      </c>
      <c r="P341" s="19">
        <f>_2021[[#This Row],[最低排名]]-_2021[[#This Row],[同分人数]]+1</f>
        <v>29273</v>
      </c>
      <c r="Q341" s="19">
        <f>IF(O341&gt;=开始!$B$6, 1, 0)</f>
        <v>1</v>
      </c>
      <c r="R341" s="19">
        <f>_2021[[#This Row],[最低排名]]-开始!$B$6</f>
        <v>29454</v>
      </c>
    </row>
    <row r="342" spans="1:18">
      <c r="A342" s="19">
        <v>34601</v>
      </c>
      <c r="B342" s="19" t="s">
        <v>489</v>
      </c>
      <c r="C342" s="19" t="str">
        <f t="shared" si="10"/>
        <v>沈阳建筑</v>
      </c>
      <c r="D342" s="19" t="str">
        <f t="shared" si="11"/>
        <v>01</v>
      </c>
      <c r="E342" s="19" t="s">
        <v>302</v>
      </c>
      <c r="F342" s="19">
        <v>206</v>
      </c>
      <c r="G342" s="19">
        <v>105</v>
      </c>
      <c r="H342" s="19">
        <v>107</v>
      </c>
      <c r="I342" s="19">
        <v>67</v>
      </c>
      <c r="J342" s="19">
        <v>58</v>
      </c>
      <c r="K342" s="19">
        <v>52</v>
      </c>
      <c r="L342" s="19">
        <v>0</v>
      </c>
      <c r="M342" s="19">
        <v>2021</v>
      </c>
      <c r="N342" s="19">
        <f>VLOOKUP(E342, '2021D'!$A$2:$G$339, 2, FALSE)</f>
        <v>226</v>
      </c>
      <c r="O342" s="19">
        <f>VLOOKUP(E342, '2021D'!$A$2:$G$339, 3, FALSE)</f>
        <v>17952</v>
      </c>
      <c r="P342" s="19">
        <f>_2021[[#This Row],[最低排名]]-_2021[[#This Row],[同分人数]]+1</f>
        <v>17727</v>
      </c>
      <c r="Q342" s="19">
        <f>IF(O342&gt;=开始!$B$6, 1, 0)</f>
        <v>1</v>
      </c>
      <c r="R342" s="19">
        <f>_2021[[#This Row],[最低排名]]-开始!$B$6</f>
        <v>17952</v>
      </c>
    </row>
    <row r="343" spans="1:18">
      <c r="A343" s="19">
        <v>34602</v>
      </c>
      <c r="B343" s="19" t="s">
        <v>490</v>
      </c>
      <c r="C343" s="19" t="str">
        <f t="shared" si="10"/>
        <v>沈阳建筑</v>
      </c>
      <c r="D343" s="19" t="str">
        <f t="shared" si="11"/>
        <v>02</v>
      </c>
      <c r="E343" s="19" t="s">
        <v>198</v>
      </c>
      <c r="F343" s="19">
        <v>188</v>
      </c>
      <c r="G343" s="19">
        <v>104</v>
      </c>
      <c r="H343" s="19">
        <v>64</v>
      </c>
      <c r="I343" s="19">
        <v>55</v>
      </c>
      <c r="J343" s="19">
        <v>52</v>
      </c>
      <c r="K343" s="19">
        <v>46</v>
      </c>
      <c r="L343" s="19">
        <v>0</v>
      </c>
      <c r="M343" s="19">
        <v>2021</v>
      </c>
      <c r="N343" s="19">
        <f>VLOOKUP(E343, '2021D'!$A$2:$G$339, 2, FALSE)</f>
        <v>148</v>
      </c>
      <c r="O343" s="19">
        <f>VLOOKUP(E343, '2021D'!$A$2:$G$339, 3, FALSE)</f>
        <v>34913</v>
      </c>
      <c r="P343" s="19">
        <f>_2021[[#This Row],[最低排名]]-_2021[[#This Row],[同分人数]]+1</f>
        <v>34766</v>
      </c>
      <c r="Q343" s="19">
        <f>IF(O343&gt;=开始!$B$6, 1, 0)</f>
        <v>1</v>
      </c>
      <c r="R343" s="19">
        <f>_2021[[#This Row],[最低排名]]-开始!$B$6</f>
        <v>34913</v>
      </c>
    </row>
    <row r="344" spans="1:18">
      <c r="A344" s="19">
        <v>34701</v>
      </c>
      <c r="B344" s="19" t="s">
        <v>491</v>
      </c>
      <c r="C344" s="19" t="str">
        <f t="shared" si="10"/>
        <v>沈阳农大</v>
      </c>
      <c r="D344" s="19" t="str">
        <f t="shared" si="11"/>
        <v>01</v>
      </c>
      <c r="E344" s="19" t="s">
        <v>354</v>
      </c>
      <c r="F344" s="19">
        <v>189</v>
      </c>
      <c r="G344" s="19">
        <v>97</v>
      </c>
      <c r="H344" s="19">
        <v>83</v>
      </c>
      <c r="I344" s="19">
        <v>64</v>
      </c>
      <c r="J344" s="19">
        <v>46</v>
      </c>
      <c r="K344" s="19">
        <v>46</v>
      </c>
      <c r="L344" s="19">
        <v>0</v>
      </c>
      <c r="M344" s="19">
        <v>2021</v>
      </c>
      <c r="N344" s="19">
        <f>VLOOKUP(E344, '2021D'!$A$2:$G$339, 2, FALSE)</f>
        <v>177</v>
      </c>
      <c r="O344" s="19">
        <f>VLOOKUP(E344, '2021D'!$A$2:$G$339, 3, FALSE)</f>
        <v>31038</v>
      </c>
      <c r="P344" s="19">
        <f>_2021[[#This Row],[最低排名]]-_2021[[#This Row],[同分人数]]+1</f>
        <v>30862</v>
      </c>
      <c r="Q344" s="19">
        <f>IF(O344&gt;=开始!$B$6, 1, 0)</f>
        <v>1</v>
      </c>
      <c r="R344" s="19">
        <f>_2021[[#This Row],[最低排名]]-开始!$B$6</f>
        <v>31038</v>
      </c>
    </row>
    <row r="345" spans="1:18">
      <c r="A345" s="19">
        <v>34801</v>
      </c>
      <c r="B345" s="19" t="s">
        <v>493</v>
      </c>
      <c r="C345" s="19" t="str">
        <f t="shared" si="10"/>
        <v>大连海洋</v>
      </c>
      <c r="D345" s="19" t="str">
        <f t="shared" si="11"/>
        <v>01</v>
      </c>
      <c r="E345" s="19" t="s">
        <v>223</v>
      </c>
      <c r="F345" s="19">
        <v>183</v>
      </c>
      <c r="G345" s="19">
        <v>95</v>
      </c>
      <c r="H345" s="19">
        <v>84</v>
      </c>
      <c r="I345" s="19">
        <v>52</v>
      </c>
      <c r="J345" s="19">
        <v>46</v>
      </c>
      <c r="K345" s="19">
        <v>43</v>
      </c>
      <c r="L345" s="19">
        <v>0</v>
      </c>
      <c r="M345" s="19">
        <v>2021</v>
      </c>
      <c r="N345" s="19">
        <f>VLOOKUP(E345, '2021D'!$A$2:$G$339, 2, FALSE)</f>
        <v>153</v>
      </c>
      <c r="O345" s="19">
        <f>VLOOKUP(E345, '2021D'!$A$2:$G$339, 3, FALSE)</f>
        <v>34464</v>
      </c>
      <c r="P345" s="19">
        <f>_2021[[#This Row],[最低排名]]-_2021[[#This Row],[同分人数]]+1</f>
        <v>34312</v>
      </c>
      <c r="Q345" s="19">
        <f>IF(O345&gt;=开始!$B$6, 1, 0)</f>
        <v>1</v>
      </c>
      <c r="R345" s="19">
        <f>_2021[[#This Row],[最低排名]]-开始!$B$6</f>
        <v>34464</v>
      </c>
    </row>
    <row r="346" spans="1:18">
      <c r="A346" s="19">
        <v>34802</v>
      </c>
      <c r="B346" s="19" t="s">
        <v>494</v>
      </c>
      <c r="C346" s="19" t="str">
        <f t="shared" si="10"/>
        <v>大连海洋</v>
      </c>
      <c r="D346" s="19" t="str">
        <f t="shared" si="11"/>
        <v>02</v>
      </c>
      <c r="E346" s="19" t="s">
        <v>232</v>
      </c>
      <c r="F346" s="19">
        <v>183</v>
      </c>
      <c r="G346" s="19">
        <v>93</v>
      </c>
      <c r="H346" s="19">
        <v>93</v>
      </c>
      <c r="I346" s="19">
        <v>61</v>
      </c>
      <c r="J346" s="19">
        <v>55</v>
      </c>
      <c r="K346" s="19">
        <v>46</v>
      </c>
      <c r="L346" s="19">
        <v>0</v>
      </c>
      <c r="M346" s="19">
        <v>2021</v>
      </c>
      <c r="N346" s="19">
        <f>VLOOKUP(E346, '2021D'!$A$2:$G$339, 2, FALSE)</f>
        <v>198</v>
      </c>
      <c r="O346" s="19">
        <f>VLOOKUP(E346, '2021D'!$A$2:$G$339, 3, FALSE)</f>
        <v>29062</v>
      </c>
      <c r="P346" s="19">
        <f>_2021[[#This Row],[最低排名]]-_2021[[#This Row],[同分人数]]+1</f>
        <v>28865</v>
      </c>
      <c r="Q346" s="19">
        <f>IF(O346&gt;=开始!$B$6, 1, 0)</f>
        <v>1</v>
      </c>
      <c r="R346" s="19">
        <f>_2021[[#This Row],[最低排名]]-开始!$B$6</f>
        <v>29062</v>
      </c>
    </row>
    <row r="347" spans="1:18">
      <c r="A347" s="19">
        <v>34901</v>
      </c>
      <c r="B347" s="19" t="s">
        <v>495</v>
      </c>
      <c r="C347" s="19" t="str">
        <f t="shared" si="10"/>
        <v>中国医大</v>
      </c>
      <c r="D347" s="19" t="str">
        <f t="shared" si="11"/>
        <v>01</v>
      </c>
      <c r="E347" s="19" t="s">
        <v>103</v>
      </c>
      <c r="F347" s="19">
        <v>227</v>
      </c>
      <c r="G347" s="19">
        <v>120</v>
      </c>
      <c r="H347" s="19">
        <v>128</v>
      </c>
      <c r="I347" s="19">
        <v>67</v>
      </c>
      <c r="J347" s="19">
        <v>64</v>
      </c>
      <c r="K347" s="19">
        <v>58</v>
      </c>
      <c r="L347" s="19">
        <v>0</v>
      </c>
      <c r="M347" s="19">
        <v>2021</v>
      </c>
      <c r="N347" s="19">
        <f>VLOOKUP(E347, '2021D'!$A$2:$G$339, 2, FALSE)</f>
        <v>170</v>
      </c>
      <c r="O347" s="19">
        <f>VLOOKUP(E347, '2021D'!$A$2:$G$339, 3, FALSE)</f>
        <v>6617</v>
      </c>
      <c r="P347" s="19">
        <f>_2021[[#This Row],[最低排名]]-_2021[[#This Row],[同分人数]]+1</f>
        <v>6448</v>
      </c>
      <c r="Q347" s="19">
        <f>IF(O347&gt;=开始!$B$6, 1, 0)</f>
        <v>1</v>
      </c>
      <c r="R347" s="19">
        <f>_2021[[#This Row],[最低排名]]-开始!$B$6</f>
        <v>6617</v>
      </c>
    </row>
    <row r="348" spans="1:18">
      <c r="A348" s="19">
        <v>34902</v>
      </c>
      <c r="B348" s="19" t="s">
        <v>496</v>
      </c>
      <c r="C348" s="19" t="str">
        <f t="shared" si="10"/>
        <v>中国医大</v>
      </c>
      <c r="D348" s="19" t="str">
        <f t="shared" si="11"/>
        <v>02</v>
      </c>
      <c r="E348" s="19" t="s">
        <v>347</v>
      </c>
      <c r="F348" s="19">
        <v>199</v>
      </c>
      <c r="G348" s="19">
        <v>101</v>
      </c>
      <c r="H348" s="19">
        <v>109</v>
      </c>
      <c r="I348" s="19">
        <v>58</v>
      </c>
      <c r="J348" s="19">
        <v>55</v>
      </c>
      <c r="K348" s="19">
        <v>52</v>
      </c>
      <c r="L348" s="19">
        <v>0</v>
      </c>
      <c r="M348" s="19">
        <v>2021</v>
      </c>
      <c r="N348" s="19">
        <f>VLOOKUP(E348, '2021D'!$A$2:$G$339, 2, FALSE)</f>
        <v>225</v>
      </c>
      <c r="O348" s="19">
        <f>VLOOKUP(E348, '2021D'!$A$2:$G$339, 3, FALSE)</f>
        <v>21738</v>
      </c>
      <c r="P348" s="19">
        <f>_2021[[#This Row],[最低排名]]-_2021[[#This Row],[同分人数]]+1</f>
        <v>21514</v>
      </c>
      <c r="Q348" s="19">
        <f>IF(O348&gt;=开始!$B$6, 1, 0)</f>
        <v>1</v>
      </c>
      <c r="R348" s="19">
        <f>_2021[[#This Row],[最低排名]]-开始!$B$6</f>
        <v>21738</v>
      </c>
    </row>
    <row r="349" spans="1:18">
      <c r="A349" s="19">
        <v>35001</v>
      </c>
      <c r="B349" s="19" t="s">
        <v>497</v>
      </c>
      <c r="C349" s="19" t="str">
        <f t="shared" si="10"/>
        <v>锦州医大</v>
      </c>
      <c r="D349" s="19" t="str">
        <f t="shared" si="11"/>
        <v>01</v>
      </c>
      <c r="E349" s="19" t="s">
        <v>340</v>
      </c>
      <c r="F349" s="19">
        <v>191</v>
      </c>
      <c r="G349" s="19">
        <v>99</v>
      </c>
      <c r="H349" s="19">
        <v>98</v>
      </c>
      <c r="I349" s="19">
        <v>64</v>
      </c>
      <c r="J349" s="19">
        <v>58</v>
      </c>
      <c r="K349" s="19">
        <v>46</v>
      </c>
      <c r="L349" s="19">
        <v>0</v>
      </c>
      <c r="M349" s="19">
        <v>2021</v>
      </c>
      <c r="N349" s="19">
        <f>VLOOKUP(E349, '2021D'!$A$2:$G$339, 2, FALSE)</f>
        <v>223</v>
      </c>
      <c r="O349" s="19">
        <f>VLOOKUP(E349, '2021D'!$A$2:$G$339, 3, FALSE)</f>
        <v>25247</v>
      </c>
      <c r="P349" s="19">
        <f>_2021[[#This Row],[最低排名]]-_2021[[#This Row],[同分人数]]+1</f>
        <v>25025</v>
      </c>
      <c r="Q349" s="19">
        <f>IF(O349&gt;=开始!$B$6, 1, 0)</f>
        <v>1</v>
      </c>
      <c r="R349" s="19">
        <f>_2021[[#This Row],[最低排名]]-开始!$B$6</f>
        <v>25247</v>
      </c>
    </row>
    <row r="350" spans="1:18">
      <c r="A350" s="19">
        <v>35101</v>
      </c>
      <c r="B350" s="19" t="s">
        <v>499</v>
      </c>
      <c r="C350" s="19" t="str">
        <f t="shared" si="10"/>
        <v>大连医科</v>
      </c>
      <c r="D350" s="19" t="str">
        <f t="shared" si="11"/>
        <v>01</v>
      </c>
      <c r="E350" s="19" t="s">
        <v>43</v>
      </c>
      <c r="F350" s="19">
        <v>219</v>
      </c>
      <c r="G350" s="19">
        <v>124</v>
      </c>
      <c r="H350" s="19">
        <v>95</v>
      </c>
      <c r="I350" s="19">
        <v>64</v>
      </c>
      <c r="J350" s="19">
        <v>64</v>
      </c>
      <c r="K350" s="19">
        <v>61</v>
      </c>
      <c r="L350" s="19">
        <v>0</v>
      </c>
      <c r="M350" s="19">
        <v>2021</v>
      </c>
      <c r="N350" s="19">
        <f>VLOOKUP(E350, '2021D'!$A$2:$G$339, 2, FALSE)</f>
        <v>217</v>
      </c>
      <c r="O350" s="19">
        <f>VLOOKUP(E350, '2021D'!$A$2:$G$339, 3, FALSE)</f>
        <v>15067</v>
      </c>
      <c r="P350" s="19">
        <f>_2021[[#This Row],[最低排名]]-_2021[[#This Row],[同分人数]]+1</f>
        <v>14851</v>
      </c>
      <c r="Q350" s="19">
        <f>IF(O350&gt;=开始!$B$6, 1, 0)</f>
        <v>1</v>
      </c>
      <c r="R350" s="19">
        <f>_2021[[#This Row],[最低排名]]-开始!$B$6</f>
        <v>15067</v>
      </c>
    </row>
    <row r="351" spans="1:18">
      <c r="A351" s="19">
        <v>35201</v>
      </c>
      <c r="B351" s="19" t="s">
        <v>501</v>
      </c>
      <c r="C351" s="19" t="str">
        <f t="shared" si="10"/>
        <v>沈阳药大</v>
      </c>
      <c r="D351" s="19" t="str">
        <f t="shared" si="11"/>
        <v>01</v>
      </c>
      <c r="E351" s="19" t="s">
        <v>546</v>
      </c>
      <c r="F351" s="19">
        <v>194</v>
      </c>
      <c r="G351" s="19">
        <v>103</v>
      </c>
      <c r="H351" s="19">
        <v>114</v>
      </c>
      <c r="I351" s="19">
        <v>67</v>
      </c>
      <c r="J351" s="19">
        <v>61</v>
      </c>
      <c r="K351" s="19">
        <v>52</v>
      </c>
      <c r="L351" s="19">
        <v>0</v>
      </c>
      <c r="M351" s="19">
        <v>2021</v>
      </c>
      <c r="N351" s="19">
        <f>VLOOKUP(E351, '2021D'!$A$2:$G$339, 2, FALSE)</f>
        <v>214</v>
      </c>
      <c r="O351" s="19">
        <f>VLOOKUP(E351, '2021D'!$A$2:$G$339, 3, FALSE)</f>
        <v>18414</v>
      </c>
      <c r="P351" s="19">
        <f>_2021[[#This Row],[最低排名]]-_2021[[#This Row],[同分人数]]+1</f>
        <v>18201</v>
      </c>
      <c r="Q351" s="19">
        <f>IF(O351&gt;=开始!$B$6, 1, 0)</f>
        <v>1</v>
      </c>
      <c r="R351" s="19">
        <f>_2021[[#This Row],[最低排名]]-开始!$B$6</f>
        <v>18414</v>
      </c>
    </row>
    <row r="352" spans="1:18">
      <c r="A352" s="19">
        <v>35301</v>
      </c>
      <c r="B352" s="19" t="s">
        <v>503</v>
      </c>
      <c r="C352" s="19" t="str">
        <f t="shared" si="10"/>
        <v>辽宁师大</v>
      </c>
      <c r="D352" s="19" t="str">
        <f t="shared" si="11"/>
        <v>01</v>
      </c>
      <c r="E352" s="19" t="s">
        <v>232</v>
      </c>
      <c r="F352" s="19">
        <v>195</v>
      </c>
      <c r="G352" s="19">
        <v>101</v>
      </c>
      <c r="H352" s="19">
        <v>72</v>
      </c>
      <c r="I352" s="19">
        <v>64</v>
      </c>
      <c r="J352" s="19">
        <v>61</v>
      </c>
      <c r="K352" s="19">
        <v>46</v>
      </c>
      <c r="L352" s="19">
        <v>0</v>
      </c>
      <c r="M352" s="19">
        <v>2021</v>
      </c>
      <c r="N352" s="19">
        <f>VLOOKUP(E352, '2021D'!$A$2:$G$339, 2, FALSE)</f>
        <v>198</v>
      </c>
      <c r="O352" s="19">
        <f>VLOOKUP(E352, '2021D'!$A$2:$G$339, 3, FALSE)</f>
        <v>29062</v>
      </c>
      <c r="P352" s="19">
        <f>_2021[[#This Row],[最低排名]]-_2021[[#This Row],[同分人数]]+1</f>
        <v>28865</v>
      </c>
      <c r="Q352" s="19">
        <f>IF(O352&gt;=开始!$B$6, 1, 0)</f>
        <v>1</v>
      </c>
      <c r="R352" s="19">
        <f>_2021[[#This Row],[最低排名]]-开始!$B$6</f>
        <v>29062</v>
      </c>
    </row>
    <row r="353" spans="1:18">
      <c r="A353" s="19">
        <v>35302</v>
      </c>
      <c r="B353" s="19" t="s">
        <v>504</v>
      </c>
      <c r="C353" s="19" t="str">
        <f t="shared" si="10"/>
        <v>辽宁师大</v>
      </c>
      <c r="D353" s="19" t="str">
        <f t="shared" si="11"/>
        <v>02</v>
      </c>
      <c r="E353" s="19" t="s">
        <v>427</v>
      </c>
      <c r="F353" s="19">
        <v>181</v>
      </c>
      <c r="G353" s="19">
        <v>94</v>
      </c>
      <c r="H353" s="19">
        <v>83</v>
      </c>
      <c r="I353" s="19">
        <v>61</v>
      </c>
      <c r="J353" s="19">
        <v>58</v>
      </c>
      <c r="K353" s="19">
        <v>52</v>
      </c>
      <c r="L353" s="19">
        <v>0</v>
      </c>
      <c r="M353" s="19">
        <v>2021</v>
      </c>
      <c r="N353" s="19">
        <f>VLOOKUP(E353, '2021D'!$A$2:$G$339, 2, FALSE)</f>
        <v>227</v>
      </c>
      <c r="O353" s="19">
        <f>VLOOKUP(E353, '2021D'!$A$2:$G$339, 3, FALSE)</f>
        <v>29681</v>
      </c>
      <c r="P353" s="19">
        <f>_2021[[#This Row],[最低排名]]-_2021[[#This Row],[同分人数]]+1</f>
        <v>29455</v>
      </c>
      <c r="Q353" s="19">
        <f>IF(O353&gt;=开始!$B$6, 1, 0)</f>
        <v>1</v>
      </c>
      <c r="R353" s="19">
        <f>_2021[[#This Row],[最低排名]]-开始!$B$6</f>
        <v>29681</v>
      </c>
    </row>
    <row r="354" spans="1:18">
      <c r="A354" s="19">
        <v>35401</v>
      </c>
      <c r="B354" s="19" t="s">
        <v>505</v>
      </c>
      <c r="C354" s="19" t="str">
        <f t="shared" si="10"/>
        <v>东北财大</v>
      </c>
      <c r="D354" s="19" t="str">
        <f t="shared" si="11"/>
        <v>01</v>
      </c>
      <c r="E354" s="19" t="s">
        <v>70</v>
      </c>
      <c r="F354" s="19">
        <v>212</v>
      </c>
      <c r="G354" s="19">
        <v>115</v>
      </c>
      <c r="H354" s="19">
        <v>117</v>
      </c>
      <c r="I354" s="19">
        <v>70</v>
      </c>
      <c r="J354" s="19">
        <v>61</v>
      </c>
      <c r="K354" s="19">
        <v>58</v>
      </c>
      <c r="L354" s="19">
        <v>0</v>
      </c>
      <c r="M354" s="19">
        <v>2021</v>
      </c>
      <c r="N354" s="19">
        <f>VLOOKUP(E354, '2021D'!$A$2:$G$339, 2, FALSE)</f>
        <v>225</v>
      </c>
      <c r="O354" s="19">
        <f>VLOOKUP(E354, '2021D'!$A$2:$G$339, 3, FALSE)</f>
        <v>11839</v>
      </c>
      <c r="P354" s="19">
        <f>_2021[[#This Row],[最低排名]]-_2021[[#This Row],[同分人数]]+1</f>
        <v>11615</v>
      </c>
      <c r="Q354" s="19">
        <f>IF(O354&gt;=开始!$B$6, 1, 0)</f>
        <v>1</v>
      </c>
      <c r="R354" s="19">
        <f>_2021[[#This Row],[最低排名]]-开始!$B$6</f>
        <v>11839</v>
      </c>
    </row>
    <row r="355" spans="1:18">
      <c r="A355" s="19">
        <v>35402</v>
      </c>
      <c r="B355" s="19" t="s">
        <v>507</v>
      </c>
      <c r="C355" s="19" t="str">
        <f t="shared" si="10"/>
        <v>东北财大</v>
      </c>
      <c r="D355" s="19" t="str">
        <f t="shared" si="11"/>
        <v>02</v>
      </c>
      <c r="E355" s="19" t="s">
        <v>48</v>
      </c>
      <c r="F355" s="19">
        <v>198</v>
      </c>
      <c r="G355" s="19">
        <v>104</v>
      </c>
      <c r="H355" s="19">
        <v>122</v>
      </c>
      <c r="I355" s="19">
        <v>67</v>
      </c>
      <c r="J355" s="19">
        <v>64</v>
      </c>
      <c r="K355" s="19">
        <v>58</v>
      </c>
      <c r="L355" s="19">
        <v>0</v>
      </c>
      <c r="M355" s="19">
        <v>2021</v>
      </c>
      <c r="N355" s="19">
        <f>VLOOKUP(E355, '2021D'!$A$2:$G$339, 2, FALSE)</f>
        <v>235</v>
      </c>
      <c r="O355" s="19">
        <f>VLOOKUP(E355, '2021D'!$A$2:$G$339, 3, FALSE)</f>
        <v>13761</v>
      </c>
      <c r="P355" s="19">
        <f>_2021[[#This Row],[最低排名]]-_2021[[#This Row],[同分人数]]+1</f>
        <v>13527</v>
      </c>
      <c r="Q355" s="19">
        <f>IF(O355&gt;=开始!$B$6, 1, 0)</f>
        <v>1</v>
      </c>
      <c r="R355" s="19">
        <f>_2021[[#This Row],[最低排名]]-开始!$B$6</f>
        <v>13761</v>
      </c>
    </row>
    <row r="356" spans="1:18">
      <c r="A356" s="19">
        <v>35501</v>
      </c>
      <c r="B356" s="19" t="s">
        <v>1639</v>
      </c>
      <c r="C356" s="19" t="str">
        <f t="shared" si="10"/>
        <v>辽宁外贸</v>
      </c>
      <c r="D356" s="19" t="str">
        <f t="shared" si="11"/>
        <v>01</v>
      </c>
      <c r="E356" s="19" t="s">
        <v>1534</v>
      </c>
      <c r="F356" s="19">
        <v>162</v>
      </c>
      <c r="G356" s="19">
        <v>84</v>
      </c>
      <c r="H356" s="19">
        <v>94</v>
      </c>
      <c r="I356" s="19">
        <v>52</v>
      </c>
      <c r="J356" s="19">
        <v>46</v>
      </c>
      <c r="K356" s="19">
        <v>46</v>
      </c>
      <c r="L356" s="19">
        <v>0</v>
      </c>
      <c r="M356" s="19">
        <v>2021</v>
      </c>
      <c r="N356" s="19">
        <f>VLOOKUP(E356, '2021D'!$A$2:$G$339, 2, FALSE)</f>
        <v>159</v>
      </c>
      <c r="O356" s="19">
        <f>VLOOKUP(E356, '2021D'!$A$2:$G$339, 3, FALSE)</f>
        <v>35686</v>
      </c>
      <c r="P356" s="19">
        <f>_2021[[#This Row],[最低排名]]-_2021[[#This Row],[同分人数]]+1</f>
        <v>35528</v>
      </c>
      <c r="Q356" s="19">
        <f>IF(O356&gt;=开始!$B$6, 1, 0)</f>
        <v>1</v>
      </c>
      <c r="R356" s="19">
        <f>_2021[[#This Row],[最低排名]]-开始!$B$6</f>
        <v>35686</v>
      </c>
    </row>
    <row r="357" spans="1:18">
      <c r="A357" s="19">
        <v>35601</v>
      </c>
      <c r="B357" s="19" t="s">
        <v>508</v>
      </c>
      <c r="C357" s="19" t="str">
        <f t="shared" si="10"/>
        <v>大连大学</v>
      </c>
      <c r="D357" s="19" t="str">
        <f t="shared" si="11"/>
        <v>01</v>
      </c>
      <c r="E357" s="19" t="s">
        <v>207</v>
      </c>
      <c r="F357" s="19">
        <v>190</v>
      </c>
      <c r="G357" s="19">
        <v>97</v>
      </c>
      <c r="H357" s="19">
        <v>88</v>
      </c>
      <c r="I357" s="19">
        <v>46</v>
      </c>
      <c r="J357" s="19">
        <v>46</v>
      </c>
      <c r="K357" s="19">
        <v>43</v>
      </c>
      <c r="L357" s="19">
        <v>0</v>
      </c>
      <c r="M357" s="19">
        <v>2021</v>
      </c>
      <c r="N357" s="19">
        <f>VLOOKUP(E357, '2021D'!$A$2:$G$339, 2, FALSE)</f>
        <v>170</v>
      </c>
      <c r="O357" s="19">
        <f>VLOOKUP(E357, '2021D'!$A$2:$G$339, 3, FALSE)</f>
        <v>33669</v>
      </c>
      <c r="P357" s="19">
        <f>_2021[[#This Row],[最低排名]]-_2021[[#This Row],[同分人数]]+1</f>
        <v>33500</v>
      </c>
      <c r="Q357" s="19">
        <f>IF(O357&gt;=开始!$B$6, 1, 0)</f>
        <v>1</v>
      </c>
      <c r="R357" s="19">
        <f>_2021[[#This Row],[最低排名]]-开始!$B$6</f>
        <v>33669</v>
      </c>
    </row>
    <row r="358" spans="1:18">
      <c r="A358" s="19">
        <v>35602</v>
      </c>
      <c r="B358" s="19" t="s">
        <v>509</v>
      </c>
      <c r="C358" s="19" t="str">
        <f t="shared" si="10"/>
        <v>大连大学</v>
      </c>
      <c r="D358" s="19" t="str">
        <f t="shared" si="11"/>
        <v>02</v>
      </c>
      <c r="E358" s="19" t="s">
        <v>232</v>
      </c>
      <c r="F358" s="19">
        <v>198</v>
      </c>
      <c r="G358" s="19">
        <v>105</v>
      </c>
      <c r="H358" s="19">
        <v>72</v>
      </c>
      <c r="I358" s="19">
        <v>64</v>
      </c>
      <c r="J358" s="19">
        <v>55</v>
      </c>
      <c r="K358" s="19">
        <v>49</v>
      </c>
      <c r="L358" s="19">
        <v>0</v>
      </c>
      <c r="M358" s="19">
        <v>2021</v>
      </c>
      <c r="N358" s="19">
        <f>VLOOKUP(E358, '2021D'!$A$2:$G$339, 2, FALSE)</f>
        <v>198</v>
      </c>
      <c r="O358" s="19">
        <f>VLOOKUP(E358, '2021D'!$A$2:$G$339, 3, FALSE)</f>
        <v>29062</v>
      </c>
      <c r="P358" s="19">
        <f>_2021[[#This Row],[最低排名]]-_2021[[#This Row],[同分人数]]+1</f>
        <v>28865</v>
      </c>
      <c r="Q358" s="19">
        <f>IF(O358&gt;=开始!$B$6, 1, 0)</f>
        <v>1</v>
      </c>
      <c r="R358" s="19">
        <f>_2021[[#This Row],[最低排名]]-开始!$B$6</f>
        <v>29062</v>
      </c>
    </row>
    <row r="359" spans="1:18">
      <c r="A359" s="19">
        <v>35603</v>
      </c>
      <c r="B359" s="19" t="s">
        <v>510</v>
      </c>
      <c r="C359" s="19" t="str">
        <f t="shared" si="10"/>
        <v>大连大学</v>
      </c>
      <c r="D359" s="19" t="str">
        <f t="shared" si="11"/>
        <v>03</v>
      </c>
      <c r="E359" s="19" t="s">
        <v>232</v>
      </c>
      <c r="F359" s="19">
        <v>201</v>
      </c>
      <c r="G359" s="19">
        <v>104</v>
      </c>
      <c r="H359" s="19">
        <v>90</v>
      </c>
      <c r="I359" s="19">
        <v>58</v>
      </c>
      <c r="J359" s="19">
        <v>46</v>
      </c>
      <c r="K359" s="19">
        <v>43</v>
      </c>
      <c r="L359" s="19">
        <v>0</v>
      </c>
      <c r="M359" s="19">
        <v>2021</v>
      </c>
      <c r="N359" s="19">
        <f>VLOOKUP(E359, '2021D'!$A$2:$G$339, 2, FALSE)</f>
        <v>198</v>
      </c>
      <c r="O359" s="19">
        <f>VLOOKUP(E359, '2021D'!$A$2:$G$339, 3, FALSE)</f>
        <v>29062</v>
      </c>
      <c r="P359" s="19">
        <f>_2021[[#This Row],[最低排名]]-_2021[[#This Row],[同分人数]]+1</f>
        <v>28865</v>
      </c>
      <c r="Q359" s="19">
        <f>IF(O359&gt;=开始!$B$6, 1, 0)</f>
        <v>1</v>
      </c>
      <c r="R359" s="19">
        <f>_2021[[#This Row],[最低排名]]-开始!$B$6</f>
        <v>29062</v>
      </c>
    </row>
    <row r="360" spans="1:18">
      <c r="A360" s="19">
        <v>35701</v>
      </c>
      <c r="B360" s="19" t="s">
        <v>511</v>
      </c>
      <c r="C360" s="19" t="str">
        <f t="shared" si="10"/>
        <v>沈阳工程</v>
      </c>
      <c r="D360" s="19" t="str">
        <f t="shared" si="11"/>
        <v>01</v>
      </c>
      <c r="E360" s="19" t="s">
        <v>1533</v>
      </c>
      <c r="F360" s="19">
        <v>191</v>
      </c>
      <c r="G360" s="19">
        <v>103</v>
      </c>
      <c r="H360" s="19">
        <v>64</v>
      </c>
      <c r="I360" s="19">
        <v>52</v>
      </c>
      <c r="J360" s="19">
        <v>49</v>
      </c>
      <c r="K360" s="19">
        <v>46</v>
      </c>
      <c r="L360" s="19">
        <v>0</v>
      </c>
      <c r="M360" s="19">
        <v>2021</v>
      </c>
      <c r="N360" s="19">
        <f>VLOOKUP(E360, '2021D'!$A$2:$G$339, 2, FALSE)</f>
        <v>157</v>
      </c>
      <c r="O360" s="19">
        <f>VLOOKUP(E360, '2021D'!$A$2:$G$339, 3, FALSE)</f>
        <v>35381</v>
      </c>
      <c r="P360" s="19">
        <f>_2021[[#This Row],[最低排名]]-_2021[[#This Row],[同分人数]]+1</f>
        <v>35225</v>
      </c>
      <c r="Q360" s="19">
        <f>IF(O360&gt;=开始!$B$6, 1, 0)</f>
        <v>1</v>
      </c>
      <c r="R360" s="19">
        <f>_2021[[#This Row],[最低排名]]-开始!$B$6</f>
        <v>35381</v>
      </c>
    </row>
    <row r="361" spans="1:18">
      <c r="A361" s="19">
        <v>35801</v>
      </c>
      <c r="B361" s="19" t="s">
        <v>1564</v>
      </c>
      <c r="C361" s="19" t="str">
        <f t="shared" si="10"/>
        <v>理大城市</v>
      </c>
      <c r="D361" s="19" t="str">
        <f t="shared" si="11"/>
        <v>01</v>
      </c>
      <c r="E361" s="19" t="s">
        <v>1629</v>
      </c>
      <c r="F361" s="19"/>
      <c r="G361" s="19"/>
      <c r="H361" s="19"/>
      <c r="I361" s="19"/>
      <c r="J361" s="19"/>
      <c r="K361" s="19"/>
      <c r="L361" s="19"/>
      <c r="M361" s="19">
        <v>2021</v>
      </c>
      <c r="N361" s="19" t="e">
        <f>VLOOKUP(E361, '2021D'!$A$2:$G$339, 2, FALSE)</f>
        <v>#N/A</v>
      </c>
      <c r="O361" s="19" t="e">
        <f>VLOOKUP(E361, '2021D'!$A$2:$G$339, 3, FALSE)</f>
        <v>#N/A</v>
      </c>
      <c r="P361" s="19" t="e">
        <f>_2021[[#This Row],[最低排名]]-_2021[[#This Row],[同分人数]]+1</f>
        <v>#N/A</v>
      </c>
      <c r="Q361" s="19" t="e">
        <f>IF(O361&gt;=开始!$B$6, 1, 0)</f>
        <v>#N/A</v>
      </c>
      <c r="R361" s="19" t="e">
        <f>_2021[[#This Row],[最低排名]]-开始!$B$6</f>
        <v>#N/A</v>
      </c>
    </row>
    <row r="362" spans="1:18">
      <c r="A362" s="19">
        <v>35802</v>
      </c>
      <c r="B362" s="19" t="s">
        <v>512</v>
      </c>
      <c r="C362" s="19" t="str">
        <f t="shared" si="10"/>
        <v>理大城市</v>
      </c>
      <c r="D362" s="19" t="str">
        <f t="shared" si="11"/>
        <v>02</v>
      </c>
      <c r="E362" s="19" t="s">
        <v>1629</v>
      </c>
      <c r="F362" s="19"/>
      <c r="G362" s="19"/>
      <c r="H362" s="19"/>
      <c r="I362" s="19"/>
      <c r="J362" s="19"/>
      <c r="K362" s="19"/>
      <c r="L362" s="19"/>
      <c r="M362" s="19">
        <v>2021</v>
      </c>
      <c r="N362" s="19" t="e">
        <f>VLOOKUP(E362, '2021D'!$A$2:$G$339, 2, FALSE)</f>
        <v>#N/A</v>
      </c>
      <c r="O362" s="19" t="e">
        <f>VLOOKUP(E362, '2021D'!$A$2:$G$339, 3, FALSE)</f>
        <v>#N/A</v>
      </c>
      <c r="P362" s="19" t="e">
        <f>_2021[[#This Row],[最低排名]]-_2021[[#This Row],[同分人数]]+1</f>
        <v>#N/A</v>
      </c>
      <c r="Q362" s="19" t="e">
        <f>IF(O362&gt;=开始!$B$6, 1, 0)</f>
        <v>#N/A</v>
      </c>
      <c r="R362" s="19" t="e">
        <f>_2021[[#This Row],[最低排名]]-开始!$B$6</f>
        <v>#N/A</v>
      </c>
    </row>
    <row r="363" spans="1:18">
      <c r="A363" s="19">
        <v>35901</v>
      </c>
      <c r="B363" s="19" t="s">
        <v>1565</v>
      </c>
      <c r="C363" s="19" t="str">
        <f t="shared" si="10"/>
        <v>大连财经</v>
      </c>
      <c r="D363" s="19" t="str">
        <f t="shared" si="11"/>
        <v>01</v>
      </c>
      <c r="E363" s="19" t="s">
        <v>1534</v>
      </c>
      <c r="F363" s="19">
        <v>182</v>
      </c>
      <c r="G363" s="19">
        <v>93</v>
      </c>
      <c r="H363" s="19">
        <v>80</v>
      </c>
      <c r="I363" s="19">
        <v>49</v>
      </c>
      <c r="J363" s="19">
        <v>46</v>
      </c>
      <c r="K363" s="19">
        <v>43</v>
      </c>
      <c r="L363" s="19">
        <v>0</v>
      </c>
      <c r="M363" s="19">
        <v>2021</v>
      </c>
      <c r="N363" s="19">
        <f>VLOOKUP(E363, '2021D'!$A$2:$G$339, 2, FALSE)</f>
        <v>159</v>
      </c>
      <c r="O363" s="19">
        <f>VLOOKUP(E363, '2021D'!$A$2:$G$339, 3, FALSE)</f>
        <v>35686</v>
      </c>
      <c r="P363" s="19">
        <f>_2021[[#This Row],[最低排名]]-_2021[[#This Row],[同分人数]]+1</f>
        <v>35528</v>
      </c>
      <c r="Q363" s="19">
        <f>IF(O363&gt;=开始!$B$6, 1, 0)</f>
        <v>1</v>
      </c>
      <c r="R363" s="19">
        <f>_2021[[#This Row],[最低排名]]-开始!$B$6</f>
        <v>35686</v>
      </c>
    </row>
    <row r="364" spans="1:18">
      <c r="A364" s="19">
        <v>36001</v>
      </c>
      <c r="B364" s="19" t="s">
        <v>514</v>
      </c>
      <c r="C364" s="19" t="str">
        <f t="shared" si="10"/>
        <v>辽宁何氏</v>
      </c>
      <c r="D364" s="19" t="str">
        <f t="shared" si="11"/>
        <v>01</v>
      </c>
      <c r="E364" s="19" t="s">
        <v>1548</v>
      </c>
      <c r="F364" s="19">
        <v>200</v>
      </c>
      <c r="G364" s="19">
        <v>102</v>
      </c>
      <c r="H364" s="19">
        <v>65</v>
      </c>
      <c r="I364" s="19">
        <v>49</v>
      </c>
      <c r="J364" s="19">
        <v>46</v>
      </c>
      <c r="K364" s="19">
        <v>43</v>
      </c>
      <c r="L364" s="19">
        <v>0</v>
      </c>
      <c r="M364" s="19">
        <v>2021</v>
      </c>
      <c r="N364" s="19">
        <f>VLOOKUP(E364, '2021D'!$A$2:$G$339, 2, FALSE)</f>
        <v>149</v>
      </c>
      <c r="O364" s="19">
        <f>VLOOKUP(E364, '2021D'!$A$2:$G$339, 3, FALSE)</f>
        <v>35224</v>
      </c>
      <c r="P364" s="19">
        <f>_2021[[#This Row],[最低排名]]-_2021[[#This Row],[同分人数]]+1</f>
        <v>35076</v>
      </c>
      <c r="Q364" s="19">
        <f>IF(O364&gt;=开始!$B$6, 1, 0)</f>
        <v>1</v>
      </c>
      <c r="R364" s="19">
        <f>_2021[[#This Row],[最低排名]]-开始!$B$6</f>
        <v>35224</v>
      </c>
    </row>
    <row r="365" spans="1:18">
      <c r="A365" s="19">
        <v>36002</v>
      </c>
      <c r="B365" s="19" t="s">
        <v>515</v>
      </c>
      <c r="C365" s="19" t="str">
        <f t="shared" si="10"/>
        <v>辽宁何氏</v>
      </c>
      <c r="D365" s="19" t="str">
        <f t="shared" si="11"/>
        <v>02</v>
      </c>
      <c r="E365" s="19" t="s">
        <v>1534</v>
      </c>
      <c r="F365" s="19">
        <v>160</v>
      </c>
      <c r="G365" s="19">
        <v>82</v>
      </c>
      <c r="H365" s="19">
        <v>78</v>
      </c>
      <c r="I365" s="19">
        <v>61</v>
      </c>
      <c r="J365" s="19">
        <v>52</v>
      </c>
      <c r="K365" s="19">
        <v>49</v>
      </c>
      <c r="L365" s="19">
        <v>0</v>
      </c>
      <c r="M365" s="19">
        <v>2021</v>
      </c>
      <c r="N365" s="19">
        <f>VLOOKUP(E365, '2021D'!$A$2:$G$339, 2, FALSE)</f>
        <v>159</v>
      </c>
      <c r="O365" s="19">
        <f>VLOOKUP(E365, '2021D'!$A$2:$G$339, 3, FALSE)</f>
        <v>35686</v>
      </c>
      <c r="P365" s="19">
        <f>_2021[[#This Row],[最低排名]]-_2021[[#This Row],[同分人数]]+1</f>
        <v>35528</v>
      </c>
      <c r="Q365" s="19">
        <f>IF(O365&gt;=开始!$B$6, 1, 0)</f>
        <v>1</v>
      </c>
      <c r="R365" s="19">
        <f>_2021[[#This Row],[最低排名]]-开始!$B$6</f>
        <v>35686</v>
      </c>
    </row>
    <row r="366" spans="1:18">
      <c r="A366" s="19">
        <v>36101</v>
      </c>
      <c r="B366" s="19" t="s">
        <v>516</v>
      </c>
      <c r="C366" s="19" t="str">
        <f t="shared" si="10"/>
        <v>大连东软</v>
      </c>
      <c r="D366" s="19" t="str">
        <f t="shared" si="11"/>
        <v>01</v>
      </c>
      <c r="E366" s="19" t="s">
        <v>1533</v>
      </c>
      <c r="F366" s="19">
        <v>168</v>
      </c>
      <c r="G366" s="19">
        <v>85</v>
      </c>
      <c r="H366" s="19">
        <v>90</v>
      </c>
      <c r="I366" s="19">
        <v>55</v>
      </c>
      <c r="J366" s="19">
        <v>46</v>
      </c>
      <c r="K366" s="19">
        <v>43</v>
      </c>
      <c r="L366" s="19">
        <v>0</v>
      </c>
      <c r="M366" s="19">
        <v>2021</v>
      </c>
      <c r="N366" s="19">
        <f>VLOOKUP(E366, '2021D'!$A$2:$G$339, 2, FALSE)</f>
        <v>157</v>
      </c>
      <c r="O366" s="19">
        <f>VLOOKUP(E366, '2021D'!$A$2:$G$339, 3, FALSE)</f>
        <v>35381</v>
      </c>
      <c r="P366" s="19">
        <f>_2021[[#This Row],[最低排名]]-_2021[[#This Row],[同分人数]]+1</f>
        <v>35225</v>
      </c>
      <c r="Q366" s="19">
        <f>IF(O366&gt;=开始!$B$6, 1, 0)</f>
        <v>1</v>
      </c>
      <c r="R366" s="19">
        <f>_2021[[#This Row],[最低排名]]-开始!$B$6</f>
        <v>35381</v>
      </c>
    </row>
    <row r="367" spans="1:18">
      <c r="A367" s="19">
        <v>37101</v>
      </c>
      <c r="B367" s="19" t="s">
        <v>519</v>
      </c>
      <c r="C367" s="19" t="str">
        <f t="shared" si="10"/>
        <v>吉林大学</v>
      </c>
      <c r="D367" s="19" t="str">
        <f t="shared" si="11"/>
        <v>01</v>
      </c>
      <c r="E367" s="19" t="s">
        <v>246</v>
      </c>
      <c r="F367" s="19">
        <v>232</v>
      </c>
      <c r="G367" s="19">
        <v>118</v>
      </c>
      <c r="H367" s="19">
        <v>125</v>
      </c>
      <c r="I367" s="19">
        <v>67</v>
      </c>
      <c r="J367" s="19">
        <v>67</v>
      </c>
      <c r="K367" s="19">
        <v>61</v>
      </c>
      <c r="L367" s="19">
        <v>0</v>
      </c>
      <c r="M367" s="19">
        <v>2021</v>
      </c>
      <c r="N367" s="19">
        <f>VLOOKUP(E367, '2021D'!$A$2:$G$339, 2, FALSE)</f>
        <v>170</v>
      </c>
      <c r="O367" s="19">
        <f>VLOOKUP(E367, '2021D'!$A$2:$G$339, 3, FALSE)</f>
        <v>5198</v>
      </c>
      <c r="P367" s="19">
        <f>_2021[[#This Row],[最低排名]]-_2021[[#This Row],[同分人数]]+1</f>
        <v>5029</v>
      </c>
      <c r="Q367" s="19">
        <f>IF(O367&gt;=开始!$B$6, 1, 0)</f>
        <v>1</v>
      </c>
      <c r="R367" s="19">
        <f>_2021[[#This Row],[最低排名]]-开始!$B$6</f>
        <v>5198</v>
      </c>
    </row>
    <row r="368" spans="1:18">
      <c r="A368" s="19">
        <v>37102</v>
      </c>
      <c r="B368" s="19" t="s">
        <v>520</v>
      </c>
      <c r="C368" s="19" t="str">
        <f t="shared" si="10"/>
        <v>吉林大学</v>
      </c>
      <c r="D368" s="19" t="str">
        <f t="shared" si="11"/>
        <v>02</v>
      </c>
      <c r="E368" s="19" t="s">
        <v>107</v>
      </c>
      <c r="F368" s="19">
        <v>236</v>
      </c>
      <c r="G368" s="19">
        <v>123</v>
      </c>
      <c r="H368" s="19">
        <v>114</v>
      </c>
      <c r="I368" s="19">
        <v>70</v>
      </c>
      <c r="J368" s="19">
        <v>64</v>
      </c>
      <c r="K368" s="19">
        <v>58</v>
      </c>
      <c r="L368" s="19">
        <v>0</v>
      </c>
      <c r="M368" s="19">
        <v>2021</v>
      </c>
      <c r="N368" s="19">
        <f>VLOOKUP(E368, '2021D'!$A$2:$G$339, 2, FALSE)</f>
        <v>185</v>
      </c>
      <c r="O368" s="19">
        <f>VLOOKUP(E368, '2021D'!$A$2:$G$339, 3, FALSE)</f>
        <v>6985</v>
      </c>
      <c r="P368" s="19">
        <f>_2021[[#This Row],[最低排名]]-_2021[[#This Row],[同分人数]]+1</f>
        <v>6801</v>
      </c>
      <c r="Q368" s="19">
        <f>IF(O368&gt;=开始!$B$6, 1, 0)</f>
        <v>1</v>
      </c>
      <c r="R368" s="19">
        <f>_2021[[#This Row],[最低排名]]-开始!$B$6</f>
        <v>6985</v>
      </c>
    </row>
    <row r="369" spans="1:18">
      <c r="A369" s="19">
        <v>37103</v>
      </c>
      <c r="B369" s="19" t="s">
        <v>521</v>
      </c>
      <c r="C369" s="19" t="str">
        <f t="shared" si="10"/>
        <v>吉林大学</v>
      </c>
      <c r="D369" s="19" t="str">
        <f t="shared" si="11"/>
        <v>03</v>
      </c>
      <c r="E369" s="19" t="s">
        <v>60</v>
      </c>
      <c r="F369" s="19">
        <v>218</v>
      </c>
      <c r="G369" s="19">
        <v>116</v>
      </c>
      <c r="H369" s="19">
        <v>126</v>
      </c>
      <c r="I369" s="19">
        <v>70</v>
      </c>
      <c r="J369" s="19">
        <v>70</v>
      </c>
      <c r="K369" s="19">
        <v>64</v>
      </c>
      <c r="L369" s="19">
        <v>0</v>
      </c>
      <c r="M369" s="19">
        <v>2021</v>
      </c>
      <c r="N369" s="19">
        <f>VLOOKUP(E369, '2021D'!$A$2:$G$339, 2, FALSE)</f>
        <v>176</v>
      </c>
      <c r="O369" s="19">
        <f>VLOOKUP(E369, '2021D'!$A$2:$G$339, 3, FALSE)</f>
        <v>5900</v>
      </c>
      <c r="P369" s="19">
        <f>_2021[[#This Row],[最低排名]]-_2021[[#This Row],[同分人数]]+1</f>
        <v>5725</v>
      </c>
      <c r="Q369" s="19">
        <f>IF(O369&gt;=开始!$B$6, 1, 0)</f>
        <v>1</v>
      </c>
      <c r="R369" s="19">
        <f>_2021[[#This Row],[最低排名]]-开始!$B$6</f>
        <v>5900</v>
      </c>
    </row>
    <row r="370" spans="1:18">
      <c r="A370" s="19">
        <v>37104</v>
      </c>
      <c r="B370" s="19" t="s">
        <v>522</v>
      </c>
      <c r="C370" s="19" t="str">
        <f t="shared" si="10"/>
        <v>吉林大学</v>
      </c>
      <c r="D370" s="19" t="str">
        <f t="shared" si="11"/>
        <v>04</v>
      </c>
      <c r="E370" s="19" t="s">
        <v>23</v>
      </c>
      <c r="F370" s="19">
        <v>231</v>
      </c>
      <c r="G370" s="19">
        <v>132</v>
      </c>
      <c r="H370" s="19">
        <v>126</v>
      </c>
      <c r="I370" s="19">
        <v>67</v>
      </c>
      <c r="J370" s="19">
        <v>61</v>
      </c>
      <c r="K370" s="19">
        <v>61</v>
      </c>
      <c r="L370" s="19">
        <v>0</v>
      </c>
      <c r="M370" s="19">
        <v>2021</v>
      </c>
      <c r="N370" s="19">
        <f>VLOOKUP(E370, '2021D'!$A$2:$G$339, 2, FALSE)</f>
        <v>189</v>
      </c>
      <c r="O370" s="19">
        <f>VLOOKUP(E370, '2021D'!$A$2:$G$339, 3, FALSE)</f>
        <v>6270</v>
      </c>
      <c r="P370" s="19">
        <f>_2021[[#This Row],[最低排名]]-_2021[[#This Row],[同分人数]]+1</f>
        <v>6082</v>
      </c>
      <c r="Q370" s="19">
        <f>IF(O370&gt;=开始!$B$6, 1, 0)</f>
        <v>1</v>
      </c>
      <c r="R370" s="19">
        <f>_2021[[#This Row],[最低排名]]-开始!$B$6</f>
        <v>6270</v>
      </c>
    </row>
    <row r="371" spans="1:18">
      <c r="A371" s="19">
        <v>37105</v>
      </c>
      <c r="B371" s="19" t="s">
        <v>523</v>
      </c>
      <c r="C371" s="19" t="str">
        <f t="shared" si="10"/>
        <v>吉林大学</v>
      </c>
      <c r="D371" s="19" t="str">
        <f t="shared" si="11"/>
        <v>05</v>
      </c>
      <c r="E371" s="19" t="s">
        <v>107</v>
      </c>
      <c r="F371" s="19">
        <v>232</v>
      </c>
      <c r="G371" s="19">
        <v>130</v>
      </c>
      <c r="H371" s="19">
        <v>118</v>
      </c>
      <c r="I371" s="19">
        <v>67</v>
      </c>
      <c r="J371" s="19">
        <v>64</v>
      </c>
      <c r="K371" s="19">
        <v>61</v>
      </c>
      <c r="L371" s="19">
        <v>0</v>
      </c>
      <c r="M371" s="19">
        <v>2021</v>
      </c>
      <c r="N371" s="19">
        <f>VLOOKUP(E371, '2021D'!$A$2:$G$339, 2, FALSE)</f>
        <v>185</v>
      </c>
      <c r="O371" s="19">
        <f>VLOOKUP(E371, '2021D'!$A$2:$G$339, 3, FALSE)</f>
        <v>6985</v>
      </c>
      <c r="P371" s="19">
        <f>_2021[[#This Row],[最低排名]]-_2021[[#This Row],[同分人数]]+1</f>
        <v>6801</v>
      </c>
      <c r="Q371" s="19">
        <f>IF(O371&gt;=开始!$B$6, 1, 0)</f>
        <v>1</v>
      </c>
      <c r="R371" s="19">
        <f>_2021[[#This Row],[最低排名]]-开始!$B$6</f>
        <v>6985</v>
      </c>
    </row>
    <row r="372" spans="1:18">
      <c r="A372" s="19">
        <v>37201</v>
      </c>
      <c r="B372" s="19" t="s">
        <v>525</v>
      </c>
      <c r="C372" s="19" t="str">
        <f t="shared" si="10"/>
        <v>东北师大</v>
      </c>
      <c r="D372" s="19" t="str">
        <f t="shared" si="11"/>
        <v>01</v>
      </c>
      <c r="E372" s="19" t="s">
        <v>518</v>
      </c>
      <c r="F372" s="19">
        <v>216</v>
      </c>
      <c r="G372" s="19">
        <v>108</v>
      </c>
      <c r="H372" s="19">
        <v>112</v>
      </c>
      <c r="I372" s="19">
        <v>67</v>
      </c>
      <c r="J372" s="19">
        <v>61</v>
      </c>
      <c r="K372" s="19">
        <v>58</v>
      </c>
      <c r="L372" s="19">
        <v>0</v>
      </c>
      <c r="M372" s="19">
        <v>2021</v>
      </c>
      <c r="N372" s="19">
        <f>VLOOKUP(E372, '2021D'!$A$2:$G$339, 2, FALSE)</f>
        <v>216</v>
      </c>
      <c r="O372" s="19">
        <f>VLOOKUP(E372, '2021D'!$A$2:$G$339, 3, FALSE)</f>
        <v>12648</v>
      </c>
      <c r="P372" s="19">
        <f>_2021[[#This Row],[最低排名]]-_2021[[#This Row],[同分人数]]+1</f>
        <v>12433</v>
      </c>
      <c r="Q372" s="19">
        <f>IF(O372&gt;=开始!$B$6, 1, 0)</f>
        <v>1</v>
      </c>
      <c r="R372" s="19">
        <f>_2021[[#This Row],[最低排名]]-开始!$B$6</f>
        <v>12648</v>
      </c>
    </row>
    <row r="373" spans="1:18">
      <c r="A373" s="19">
        <v>37202</v>
      </c>
      <c r="B373" s="19" t="s">
        <v>526</v>
      </c>
      <c r="C373" s="19" t="str">
        <f t="shared" si="10"/>
        <v>东北师大</v>
      </c>
      <c r="D373" s="19" t="str">
        <f t="shared" si="11"/>
        <v>02</v>
      </c>
      <c r="E373" s="19" t="s">
        <v>424</v>
      </c>
      <c r="F373" s="19">
        <v>218</v>
      </c>
      <c r="G373" s="19">
        <v>120</v>
      </c>
      <c r="H373" s="19">
        <v>114</v>
      </c>
      <c r="I373" s="19">
        <v>67</v>
      </c>
      <c r="J373" s="19">
        <v>64</v>
      </c>
      <c r="K373" s="19">
        <v>61</v>
      </c>
      <c r="L373" s="19">
        <v>0</v>
      </c>
      <c r="M373" s="19">
        <v>2021</v>
      </c>
      <c r="N373" s="19">
        <f>VLOOKUP(E373, '2021D'!$A$2:$G$339, 2, FALSE)</f>
        <v>232</v>
      </c>
      <c r="O373" s="19">
        <f>VLOOKUP(E373, '2021D'!$A$2:$G$339, 3, FALSE)</f>
        <v>10574</v>
      </c>
      <c r="P373" s="19">
        <f>_2021[[#This Row],[最低排名]]-_2021[[#This Row],[同分人数]]+1</f>
        <v>10343</v>
      </c>
      <c r="Q373" s="19">
        <f>IF(O373&gt;=开始!$B$6, 1, 0)</f>
        <v>1</v>
      </c>
      <c r="R373" s="19">
        <f>_2021[[#This Row],[最低排名]]-开始!$B$6</f>
        <v>10574</v>
      </c>
    </row>
    <row r="374" spans="1:18">
      <c r="A374" s="19">
        <v>37203</v>
      </c>
      <c r="B374" s="19" t="s">
        <v>527</v>
      </c>
      <c r="C374" s="19" t="str">
        <f t="shared" si="10"/>
        <v>东北师大</v>
      </c>
      <c r="D374" s="19" t="str">
        <f t="shared" si="11"/>
        <v>03</v>
      </c>
      <c r="E374" s="19" t="s">
        <v>136</v>
      </c>
      <c r="F374" s="19">
        <v>215</v>
      </c>
      <c r="G374" s="19">
        <v>117</v>
      </c>
      <c r="H374" s="19">
        <v>110</v>
      </c>
      <c r="I374" s="19">
        <v>67</v>
      </c>
      <c r="J374" s="19">
        <v>64</v>
      </c>
      <c r="K374" s="19">
        <v>55</v>
      </c>
      <c r="L374" s="19">
        <v>0</v>
      </c>
      <c r="M374" s="19">
        <v>2021</v>
      </c>
      <c r="N374" s="19">
        <f>VLOOKUP(E374, '2021D'!$A$2:$G$339, 2, FALSE)</f>
        <v>224</v>
      </c>
      <c r="O374" s="19">
        <f>VLOOKUP(E374, '2021D'!$A$2:$G$339, 3, FALSE)</f>
        <v>13304</v>
      </c>
      <c r="P374" s="19">
        <f>_2021[[#This Row],[最低排名]]-_2021[[#This Row],[同分人数]]+1</f>
        <v>13081</v>
      </c>
      <c r="Q374" s="19">
        <f>IF(O374&gt;=开始!$B$6, 1, 0)</f>
        <v>1</v>
      </c>
      <c r="R374" s="19">
        <f>_2021[[#This Row],[最低排名]]-开始!$B$6</f>
        <v>13304</v>
      </c>
    </row>
    <row r="375" spans="1:18">
      <c r="A375" s="19">
        <v>37204</v>
      </c>
      <c r="B375" s="19" t="s">
        <v>1640</v>
      </c>
      <c r="C375" s="19" t="str">
        <f t="shared" si="10"/>
        <v>东北师大</v>
      </c>
      <c r="D375" s="19" t="str">
        <f t="shared" si="11"/>
        <v>04</v>
      </c>
      <c r="E375" s="19" t="s">
        <v>43</v>
      </c>
      <c r="F375" s="19">
        <v>204</v>
      </c>
      <c r="G375" s="19">
        <v>114</v>
      </c>
      <c r="H375" s="19">
        <v>110</v>
      </c>
      <c r="I375" s="19">
        <v>67</v>
      </c>
      <c r="J375" s="19">
        <v>64</v>
      </c>
      <c r="K375" s="19">
        <v>58</v>
      </c>
      <c r="L375" s="19">
        <v>0</v>
      </c>
      <c r="M375" s="19">
        <v>2021</v>
      </c>
      <c r="N375" s="19">
        <f>VLOOKUP(E375, '2021D'!$A$2:$G$339, 2, FALSE)</f>
        <v>217</v>
      </c>
      <c r="O375" s="19">
        <f>VLOOKUP(E375, '2021D'!$A$2:$G$339, 3, FALSE)</f>
        <v>15067</v>
      </c>
      <c r="P375" s="19">
        <f>_2021[[#This Row],[最低排名]]-_2021[[#This Row],[同分人数]]+1</f>
        <v>14851</v>
      </c>
      <c r="Q375" s="19">
        <f>IF(O375&gt;=开始!$B$6, 1, 0)</f>
        <v>1</v>
      </c>
      <c r="R375" s="19">
        <f>_2021[[#This Row],[最低排名]]-开始!$B$6</f>
        <v>15067</v>
      </c>
    </row>
    <row r="376" spans="1:18">
      <c r="A376" s="19">
        <v>37205</v>
      </c>
      <c r="B376" s="19" t="s">
        <v>1641</v>
      </c>
      <c r="C376" s="19" t="str">
        <f t="shared" si="10"/>
        <v>东北师大</v>
      </c>
      <c r="D376" s="19" t="str">
        <f t="shared" si="11"/>
        <v>05</v>
      </c>
      <c r="E376" s="19" t="s">
        <v>502</v>
      </c>
      <c r="F376" s="19">
        <v>217</v>
      </c>
      <c r="G376" s="19">
        <v>115</v>
      </c>
      <c r="H376" s="19">
        <v>112</v>
      </c>
      <c r="I376" s="19">
        <v>67</v>
      </c>
      <c r="J376" s="19">
        <v>64</v>
      </c>
      <c r="K376" s="19">
        <v>61</v>
      </c>
      <c r="L376" s="19">
        <v>0</v>
      </c>
      <c r="M376" s="19">
        <v>2021</v>
      </c>
      <c r="N376" s="19">
        <f>VLOOKUP(E376, '2021D'!$A$2:$G$339, 2, FALSE)</f>
        <v>187</v>
      </c>
      <c r="O376" s="19">
        <f>VLOOKUP(E376, '2021D'!$A$2:$G$339, 3, FALSE)</f>
        <v>11175</v>
      </c>
      <c r="P376" s="19">
        <f>_2021[[#This Row],[最低排名]]-_2021[[#This Row],[同分人数]]+1</f>
        <v>10989</v>
      </c>
      <c r="Q376" s="19">
        <f>IF(O376&gt;=开始!$B$6, 1, 0)</f>
        <v>1</v>
      </c>
      <c r="R376" s="19">
        <f>_2021[[#This Row],[最低排名]]-开始!$B$6</f>
        <v>11175</v>
      </c>
    </row>
    <row r="377" spans="1:18">
      <c r="A377" s="19">
        <v>37206</v>
      </c>
      <c r="B377" s="19" t="s">
        <v>1642</v>
      </c>
      <c r="C377" s="19" t="str">
        <f t="shared" si="10"/>
        <v>东北师大</v>
      </c>
      <c r="D377" s="19" t="str">
        <f t="shared" si="11"/>
        <v>06</v>
      </c>
      <c r="E377" s="19" t="s">
        <v>307</v>
      </c>
      <c r="F377" s="19">
        <v>203</v>
      </c>
      <c r="G377" s="19">
        <v>103</v>
      </c>
      <c r="H377" s="19">
        <v>118</v>
      </c>
      <c r="I377" s="19">
        <v>70</v>
      </c>
      <c r="J377" s="19">
        <v>64</v>
      </c>
      <c r="K377" s="19">
        <v>64</v>
      </c>
      <c r="L377" s="19">
        <v>0</v>
      </c>
      <c r="M377" s="19">
        <v>2021</v>
      </c>
      <c r="N377" s="19">
        <f>VLOOKUP(E377, '2021D'!$A$2:$G$339, 2, FALSE)</f>
        <v>223</v>
      </c>
      <c r="O377" s="19">
        <f>VLOOKUP(E377, '2021D'!$A$2:$G$339, 3, FALSE)</f>
        <v>11614</v>
      </c>
      <c r="P377" s="19">
        <f>_2021[[#This Row],[最低排名]]-_2021[[#This Row],[同分人数]]+1</f>
        <v>11392</v>
      </c>
      <c r="Q377" s="19">
        <f>IF(O377&gt;=开始!$B$6, 1, 0)</f>
        <v>1</v>
      </c>
      <c r="R377" s="19">
        <f>_2021[[#This Row],[最低排名]]-开始!$B$6</f>
        <v>11614</v>
      </c>
    </row>
    <row r="378" spans="1:18">
      <c r="A378" s="19">
        <v>37301</v>
      </c>
      <c r="B378" s="19" t="s">
        <v>529</v>
      </c>
      <c r="C378" s="19" t="str">
        <f t="shared" si="10"/>
        <v>延边大学</v>
      </c>
      <c r="D378" s="19" t="str">
        <f t="shared" si="11"/>
        <v>01</v>
      </c>
      <c r="E378" s="19" t="s">
        <v>485</v>
      </c>
      <c r="F378" s="19">
        <v>202</v>
      </c>
      <c r="G378" s="19">
        <v>109</v>
      </c>
      <c r="H378" s="19">
        <v>90</v>
      </c>
      <c r="I378" s="19">
        <v>58</v>
      </c>
      <c r="J378" s="19">
        <v>52</v>
      </c>
      <c r="K378" s="19">
        <v>43</v>
      </c>
      <c r="L378" s="19">
        <v>0</v>
      </c>
      <c r="M378" s="19">
        <v>2021</v>
      </c>
      <c r="N378" s="19">
        <f>VLOOKUP(E378, '2021D'!$A$2:$G$339, 2, FALSE)</f>
        <v>196</v>
      </c>
      <c r="O378" s="19">
        <f>VLOOKUP(E378, '2021D'!$A$2:$G$339, 3, FALSE)</f>
        <v>27738</v>
      </c>
      <c r="P378" s="19">
        <f>_2021[[#This Row],[最低排名]]-_2021[[#This Row],[同分人数]]+1</f>
        <v>27543</v>
      </c>
      <c r="Q378" s="19">
        <f>IF(O378&gt;=开始!$B$6, 1, 0)</f>
        <v>1</v>
      </c>
      <c r="R378" s="19">
        <f>_2021[[#This Row],[最低排名]]-开始!$B$6</f>
        <v>27738</v>
      </c>
    </row>
    <row r="379" spans="1:18">
      <c r="A379" s="19">
        <v>37302</v>
      </c>
      <c r="B379" s="19" t="s">
        <v>530</v>
      </c>
      <c r="C379" s="19" t="str">
        <f t="shared" si="10"/>
        <v>延边大学</v>
      </c>
      <c r="D379" s="19" t="str">
        <f t="shared" si="11"/>
        <v>02</v>
      </c>
      <c r="E379" s="19" t="s">
        <v>126</v>
      </c>
      <c r="F379" s="19">
        <v>199</v>
      </c>
      <c r="G379" s="19">
        <v>103</v>
      </c>
      <c r="H379" s="19">
        <v>84</v>
      </c>
      <c r="I379" s="19">
        <v>67</v>
      </c>
      <c r="J379" s="19">
        <v>67</v>
      </c>
      <c r="K379" s="19">
        <v>52</v>
      </c>
      <c r="L379" s="19">
        <v>0</v>
      </c>
      <c r="M379" s="19">
        <v>2021</v>
      </c>
      <c r="N379" s="19">
        <f>VLOOKUP(E379, '2021D'!$A$2:$G$339, 2, FALSE)</f>
        <v>190</v>
      </c>
      <c r="O379" s="19">
        <f>VLOOKUP(E379, '2021D'!$A$2:$G$339, 3, FALSE)</f>
        <v>22597</v>
      </c>
      <c r="P379" s="19">
        <f>_2021[[#This Row],[最低排名]]-_2021[[#This Row],[同分人数]]+1</f>
        <v>22408</v>
      </c>
      <c r="Q379" s="19">
        <f>IF(O379&gt;=开始!$B$6, 1, 0)</f>
        <v>1</v>
      </c>
      <c r="R379" s="19">
        <f>_2021[[#This Row],[最低排名]]-开始!$B$6</f>
        <v>22597</v>
      </c>
    </row>
    <row r="380" spans="1:18">
      <c r="A380" s="19">
        <v>37303</v>
      </c>
      <c r="B380" s="19" t="s">
        <v>531</v>
      </c>
      <c r="C380" s="19" t="str">
        <f t="shared" si="10"/>
        <v>延边大学</v>
      </c>
      <c r="D380" s="19" t="str">
        <f t="shared" si="11"/>
        <v>03</v>
      </c>
      <c r="E380" s="19" t="s">
        <v>180</v>
      </c>
      <c r="F380" s="19">
        <v>195</v>
      </c>
      <c r="G380" s="19">
        <v>101</v>
      </c>
      <c r="H380" s="19">
        <v>81</v>
      </c>
      <c r="I380" s="19">
        <v>64</v>
      </c>
      <c r="J380" s="19">
        <v>58</v>
      </c>
      <c r="K380" s="19">
        <v>52</v>
      </c>
      <c r="L380" s="19">
        <v>0</v>
      </c>
      <c r="M380" s="19">
        <v>2021</v>
      </c>
      <c r="N380" s="19">
        <f>VLOOKUP(E380, '2021D'!$A$2:$G$339, 2, FALSE)</f>
        <v>212</v>
      </c>
      <c r="O380" s="19">
        <f>VLOOKUP(E380, '2021D'!$A$2:$G$339, 3, FALSE)</f>
        <v>26748</v>
      </c>
      <c r="P380" s="19">
        <f>_2021[[#This Row],[最低排名]]-_2021[[#This Row],[同分人数]]+1</f>
        <v>26537</v>
      </c>
      <c r="Q380" s="19">
        <f>IF(O380&gt;=开始!$B$6, 1, 0)</f>
        <v>1</v>
      </c>
      <c r="R380" s="19">
        <f>_2021[[#This Row],[最低排名]]-开始!$B$6</f>
        <v>26748</v>
      </c>
    </row>
    <row r="381" spans="1:18">
      <c r="A381" s="19">
        <v>37401</v>
      </c>
      <c r="B381" s="19" t="s">
        <v>532</v>
      </c>
      <c r="C381" s="19" t="str">
        <f t="shared" si="10"/>
        <v>长春理工</v>
      </c>
      <c r="D381" s="19" t="str">
        <f t="shared" si="11"/>
        <v>01</v>
      </c>
      <c r="E381" s="19" t="s">
        <v>56</v>
      </c>
      <c r="F381" s="19">
        <v>193</v>
      </c>
      <c r="G381" s="19">
        <v>109</v>
      </c>
      <c r="H381" s="19">
        <v>77</v>
      </c>
      <c r="I381" s="19">
        <v>52</v>
      </c>
      <c r="J381" s="19">
        <v>49</v>
      </c>
      <c r="K381" s="19">
        <v>43</v>
      </c>
      <c r="L381" s="19">
        <v>0</v>
      </c>
      <c r="M381" s="19">
        <v>2021</v>
      </c>
      <c r="N381" s="19">
        <f>VLOOKUP(E381, '2021D'!$A$2:$G$339, 2, FALSE)</f>
        <v>199</v>
      </c>
      <c r="O381" s="19">
        <f>VLOOKUP(E381, '2021D'!$A$2:$G$339, 3, FALSE)</f>
        <v>33499</v>
      </c>
      <c r="P381" s="19">
        <f>_2021[[#This Row],[最低排名]]-_2021[[#This Row],[同分人数]]+1</f>
        <v>33301</v>
      </c>
      <c r="Q381" s="19">
        <f>IF(O381&gt;=开始!$B$6, 1, 0)</f>
        <v>1</v>
      </c>
      <c r="R381" s="19">
        <f>_2021[[#This Row],[最低排名]]-开始!$B$6</f>
        <v>33499</v>
      </c>
    </row>
    <row r="382" spans="1:18">
      <c r="A382" s="19">
        <v>37402</v>
      </c>
      <c r="B382" s="19" t="s">
        <v>534</v>
      </c>
      <c r="C382" s="19" t="str">
        <f t="shared" si="10"/>
        <v>长春理工</v>
      </c>
      <c r="D382" s="19" t="str">
        <f t="shared" si="11"/>
        <v>02</v>
      </c>
      <c r="E382" s="19" t="s">
        <v>50</v>
      </c>
      <c r="F382" s="19">
        <v>191</v>
      </c>
      <c r="G382" s="19">
        <v>97</v>
      </c>
      <c r="H382" s="19">
        <v>75</v>
      </c>
      <c r="I382" s="19">
        <v>61</v>
      </c>
      <c r="J382" s="19">
        <v>58</v>
      </c>
      <c r="K382" s="19">
        <v>46</v>
      </c>
      <c r="L382" s="19">
        <v>0</v>
      </c>
      <c r="M382" s="19">
        <v>2021</v>
      </c>
      <c r="N382" s="19">
        <f>VLOOKUP(E382, '2021D'!$A$2:$G$339, 2, FALSE)</f>
        <v>207</v>
      </c>
      <c r="O382" s="19">
        <f>VLOOKUP(E382, '2021D'!$A$2:$G$339, 3, FALSE)</f>
        <v>30461</v>
      </c>
      <c r="P382" s="19">
        <f>_2021[[#This Row],[最低排名]]-_2021[[#This Row],[同分人数]]+1</f>
        <v>30255</v>
      </c>
      <c r="Q382" s="19">
        <f>IF(O382&gt;=开始!$B$6, 1, 0)</f>
        <v>1</v>
      </c>
      <c r="R382" s="19">
        <f>_2021[[#This Row],[最低排名]]-开始!$B$6</f>
        <v>30461</v>
      </c>
    </row>
    <row r="383" spans="1:18">
      <c r="A383" s="19">
        <v>37501</v>
      </c>
      <c r="B383" s="19" t="s">
        <v>535</v>
      </c>
      <c r="C383" s="19" t="str">
        <f t="shared" si="10"/>
        <v>东北电力</v>
      </c>
      <c r="D383" s="19" t="str">
        <f t="shared" si="11"/>
        <v>01</v>
      </c>
      <c r="E383" s="19" t="s">
        <v>354</v>
      </c>
      <c r="F383" s="19">
        <v>178</v>
      </c>
      <c r="G383" s="19">
        <v>92</v>
      </c>
      <c r="H383" s="19">
        <v>112</v>
      </c>
      <c r="I383" s="19">
        <v>49</v>
      </c>
      <c r="J383" s="19">
        <v>46</v>
      </c>
      <c r="K383" s="19">
        <v>43</v>
      </c>
      <c r="L383" s="19">
        <v>0</v>
      </c>
      <c r="M383" s="19">
        <v>2021</v>
      </c>
      <c r="N383" s="19">
        <f>VLOOKUP(E383, '2021D'!$A$2:$G$339, 2, FALSE)</f>
        <v>177</v>
      </c>
      <c r="O383" s="19">
        <f>VLOOKUP(E383, '2021D'!$A$2:$G$339, 3, FALSE)</f>
        <v>31038</v>
      </c>
      <c r="P383" s="19">
        <f>_2021[[#This Row],[最低排名]]-_2021[[#This Row],[同分人数]]+1</f>
        <v>30862</v>
      </c>
      <c r="Q383" s="19">
        <f>IF(O383&gt;=开始!$B$6, 1, 0)</f>
        <v>1</v>
      </c>
      <c r="R383" s="19">
        <f>_2021[[#This Row],[最低排名]]-开始!$B$6</f>
        <v>31038</v>
      </c>
    </row>
    <row r="384" spans="1:18">
      <c r="A384" s="19">
        <v>37502</v>
      </c>
      <c r="B384" s="19" t="s">
        <v>1643</v>
      </c>
      <c r="C384" s="19" t="str">
        <f t="shared" si="10"/>
        <v>东北电力</v>
      </c>
      <c r="D384" s="19" t="str">
        <f t="shared" si="11"/>
        <v>02</v>
      </c>
      <c r="E384" s="19" t="s">
        <v>1629</v>
      </c>
      <c r="F384" s="19"/>
      <c r="G384" s="19"/>
      <c r="H384" s="19"/>
      <c r="I384" s="19"/>
      <c r="J384" s="19"/>
      <c r="K384" s="19"/>
      <c r="L384" s="19"/>
      <c r="M384" s="19">
        <v>2021</v>
      </c>
      <c r="N384" s="19" t="e">
        <f>VLOOKUP(E384, '2021D'!$A$2:$G$339, 2, FALSE)</f>
        <v>#N/A</v>
      </c>
      <c r="O384" s="19" t="e">
        <f>VLOOKUP(E384, '2021D'!$A$2:$G$339, 3, FALSE)</f>
        <v>#N/A</v>
      </c>
      <c r="P384" s="19" t="e">
        <f>_2021[[#This Row],[最低排名]]-_2021[[#This Row],[同分人数]]+1</f>
        <v>#N/A</v>
      </c>
      <c r="Q384" s="19" t="e">
        <f>IF(O384&gt;=开始!$B$6, 1, 0)</f>
        <v>#N/A</v>
      </c>
      <c r="R384" s="19" t="e">
        <f>_2021[[#This Row],[最低排名]]-开始!$B$6</f>
        <v>#N/A</v>
      </c>
    </row>
    <row r="385" spans="1:18">
      <c r="A385" s="19">
        <v>37601</v>
      </c>
      <c r="B385" s="19" t="s">
        <v>536</v>
      </c>
      <c r="C385" s="19" t="str">
        <f t="shared" si="10"/>
        <v>长春工大</v>
      </c>
      <c r="D385" s="19" t="str">
        <f t="shared" si="11"/>
        <v>01</v>
      </c>
      <c r="E385" s="19" t="s">
        <v>1542</v>
      </c>
      <c r="F385" s="19">
        <v>194</v>
      </c>
      <c r="G385" s="19">
        <v>102</v>
      </c>
      <c r="H385" s="19">
        <v>69</v>
      </c>
      <c r="I385" s="19">
        <v>49</v>
      </c>
      <c r="J385" s="19">
        <v>46</v>
      </c>
      <c r="K385" s="19">
        <v>43</v>
      </c>
      <c r="L385" s="19">
        <v>0</v>
      </c>
      <c r="M385" s="19">
        <v>2021</v>
      </c>
      <c r="N385" s="19">
        <f>VLOOKUP(E385, '2021D'!$A$2:$G$339, 2, FALSE)</f>
        <v>146</v>
      </c>
      <c r="O385" s="19">
        <f>VLOOKUP(E385, '2021D'!$A$2:$G$339, 3, FALSE)</f>
        <v>35527</v>
      </c>
      <c r="P385" s="19">
        <f>_2021[[#This Row],[最低排名]]-_2021[[#This Row],[同分人数]]+1</f>
        <v>35382</v>
      </c>
      <c r="Q385" s="19">
        <f>IF(O385&gt;=开始!$B$6, 1, 0)</f>
        <v>1</v>
      </c>
      <c r="R385" s="19">
        <f>_2021[[#This Row],[最低排名]]-开始!$B$6</f>
        <v>35527</v>
      </c>
    </row>
    <row r="386" spans="1:18">
      <c r="A386" s="19">
        <v>37602</v>
      </c>
      <c r="B386" s="19" t="s">
        <v>537</v>
      </c>
      <c r="C386" s="19" t="str">
        <f t="shared" ref="C386:C449" si="12">LEFT(B386, FIND("(", B386) - 1)</f>
        <v>长春工大</v>
      </c>
      <c r="D386" s="19" t="str">
        <f t="shared" ref="D386:D449" si="13">MID(B386, FIND("(", B386) + 1, FIND(")", B386) - FIND("(", B386) - 1)</f>
        <v>02</v>
      </c>
      <c r="E386" s="19" t="s">
        <v>52</v>
      </c>
      <c r="F386" s="19">
        <v>192</v>
      </c>
      <c r="G386" s="19">
        <v>98</v>
      </c>
      <c r="H386" s="19">
        <v>76</v>
      </c>
      <c r="I386" s="19">
        <v>61</v>
      </c>
      <c r="J386" s="19">
        <v>49</v>
      </c>
      <c r="K386" s="19">
        <v>46</v>
      </c>
      <c r="L386" s="19">
        <v>0</v>
      </c>
      <c r="M386" s="19">
        <v>2021</v>
      </c>
      <c r="N386" s="19">
        <f>VLOOKUP(E386, '2021D'!$A$2:$G$339, 2, FALSE)</f>
        <v>188</v>
      </c>
      <c r="O386" s="19">
        <f>VLOOKUP(E386, '2021D'!$A$2:$G$339, 3, FALSE)</f>
        <v>31735</v>
      </c>
      <c r="P386" s="19">
        <f>_2021[[#This Row],[最低排名]]-_2021[[#This Row],[同分人数]]+1</f>
        <v>31548</v>
      </c>
      <c r="Q386" s="19">
        <f>IF(O386&gt;=开始!$B$6, 1, 0)</f>
        <v>1</v>
      </c>
      <c r="R386" s="19">
        <f>_2021[[#This Row],[最低排名]]-开始!$B$6</f>
        <v>31735</v>
      </c>
    </row>
    <row r="387" spans="1:18">
      <c r="A387" s="19">
        <v>37603</v>
      </c>
      <c r="B387" s="19" t="s">
        <v>1566</v>
      </c>
      <c r="C387" s="19" t="str">
        <f t="shared" si="12"/>
        <v>长春工大</v>
      </c>
      <c r="D387" s="19" t="str">
        <f t="shared" si="13"/>
        <v>03</v>
      </c>
      <c r="E387" s="19" t="s">
        <v>513</v>
      </c>
      <c r="F387" s="19">
        <v>189</v>
      </c>
      <c r="G387" s="19">
        <v>95</v>
      </c>
      <c r="H387" s="19">
        <v>81</v>
      </c>
      <c r="I387" s="19">
        <v>52</v>
      </c>
      <c r="J387" s="19">
        <v>49</v>
      </c>
      <c r="K387" s="19">
        <v>49</v>
      </c>
      <c r="L387" s="19">
        <v>0</v>
      </c>
      <c r="M387" s="19">
        <v>2021</v>
      </c>
      <c r="N387" s="19">
        <f>VLOOKUP(E387, '2021D'!$A$2:$G$339, 2, FALSE)</f>
        <v>164</v>
      </c>
      <c r="O387" s="19">
        <f>VLOOKUP(E387, '2021D'!$A$2:$G$339, 3, FALSE)</f>
        <v>32444</v>
      </c>
      <c r="P387" s="19">
        <f>_2021[[#This Row],[最低排名]]-_2021[[#This Row],[同分人数]]+1</f>
        <v>32281</v>
      </c>
      <c r="Q387" s="19">
        <f>IF(O387&gt;=开始!$B$6, 1, 0)</f>
        <v>1</v>
      </c>
      <c r="R387" s="19">
        <f>_2021[[#This Row],[最低排名]]-开始!$B$6</f>
        <v>32444</v>
      </c>
    </row>
    <row r="388" spans="1:18">
      <c r="A388" s="19">
        <v>37604</v>
      </c>
      <c r="B388" s="19" t="s">
        <v>1644</v>
      </c>
      <c r="C388" s="19" t="str">
        <f t="shared" si="12"/>
        <v>长春工大</v>
      </c>
      <c r="D388" s="19" t="str">
        <f t="shared" si="13"/>
        <v>04</v>
      </c>
      <c r="E388" s="19" t="s">
        <v>52</v>
      </c>
      <c r="F388" s="19">
        <v>204</v>
      </c>
      <c r="G388" s="19">
        <v>116</v>
      </c>
      <c r="H388" s="19">
        <v>52</v>
      </c>
      <c r="I388" s="19">
        <v>61</v>
      </c>
      <c r="J388" s="19">
        <v>55</v>
      </c>
      <c r="K388" s="19">
        <v>52</v>
      </c>
      <c r="L388" s="19">
        <v>0</v>
      </c>
      <c r="M388" s="19">
        <v>2021</v>
      </c>
      <c r="N388" s="19">
        <f>VLOOKUP(E388, '2021D'!$A$2:$G$339, 2, FALSE)</f>
        <v>188</v>
      </c>
      <c r="O388" s="19">
        <f>VLOOKUP(E388, '2021D'!$A$2:$G$339, 3, FALSE)</f>
        <v>31735</v>
      </c>
      <c r="P388" s="19">
        <f>_2021[[#This Row],[最低排名]]-_2021[[#This Row],[同分人数]]+1</f>
        <v>31548</v>
      </c>
      <c r="Q388" s="19">
        <f>IF(O388&gt;=开始!$B$6, 1, 0)</f>
        <v>1</v>
      </c>
      <c r="R388" s="19">
        <f>_2021[[#This Row],[最低排名]]-开始!$B$6</f>
        <v>31735</v>
      </c>
    </row>
    <row r="389" spans="1:18">
      <c r="A389" s="19">
        <v>37605</v>
      </c>
      <c r="B389" s="19" t="s">
        <v>1645</v>
      </c>
      <c r="C389" s="19" t="str">
        <f t="shared" si="12"/>
        <v>长春工大</v>
      </c>
      <c r="D389" s="19" t="str">
        <f t="shared" si="13"/>
        <v>05</v>
      </c>
      <c r="E389" s="19" t="s">
        <v>1629</v>
      </c>
      <c r="F389" s="19"/>
      <c r="G389" s="19"/>
      <c r="H389" s="19"/>
      <c r="I389" s="19"/>
      <c r="J389" s="19"/>
      <c r="K389" s="19"/>
      <c r="L389" s="19"/>
      <c r="M389" s="19">
        <v>2021</v>
      </c>
      <c r="N389" s="19" t="e">
        <f>VLOOKUP(E389, '2021D'!$A$2:$G$339, 2, FALSE)</f>
        <v>#N/A</v>
      </c>
      <c r="O389" s="19" t="e">
        <f>VLOOKUP(E389, '2021D'!$A$2:$G$339, 3, FALSE)</f>
        <v>#N/A</v>
      </c>
      <c r="P389" s="19" t="e">
        <f>_2021[[#This Row],[最低排名]]-_2021[[#This Row],[同分人数]]+1</f>
        <v>#N/A</v>
      </c>
      <c r="Q389" s="19" t="e">
        <f>IF(O389&gt;=开始!$B$6, 1, 0)</f>
        <v>#N/A</v>
      </c>
      <c r="R389" s="19" t="e">
        <f>_2021[[#This Row],[最低排名]]-开始!$B$6</f>
        <v>#N/A</v>
      </c>
    </row>
    <row r="390" spans="1:18">
      <c r="A390" s="19">
        <v>37701</v>
      </c>
      <c r="B390" s="19" t="s">
        <v>538</v>
      </c>
      <c r="C390" s="19" t="str">
        <f t="shared" si="12"/>
        <v>北华大学</v>
      </c>
      <c r="D390" s="19" t="str">
        <f t="shared" si="13"/>
        <v>01</v>
      </c>
      <c r="E390" s="19" t="s">
        <v>318</v>
      </c>
      <c r="F390" s="19">
        <v>184</v>
      </c>
      <c r="G390" s="19">
        <v>101</v>
      </c>
      <c r="H390" s="19">
        <v>101</v>
      </c>
      <c r="I390" s="19">
        <v>49</v>
      </c>
      <c r="J390" s="19">
        <v>49</v>
      </c>
      <c r="K390" s="19">
        <v>43</v>
      </c>
      <c r="L390" s="19">
        <v>0</v>
      </c>
      <c r="M390" s="19">
        <v>2021</v>
      </c>
      <c r="N390" s="19">
        <f>VLOOKUP(E390, '2021D'!$A$2:$G$339, 2, FALSE)</f>
        <v>157</v>
      </c>
      <c r="O390" s="19">
        <f>VLOOKUP(E390, '2021D'!$A$2:$G$339, 3, FALSE)</f>
        <v>31364</v>
      </c>
      <c r="P390" s="19">
        <f>_2021[[#This Row],[最低排名]]-_2021[[#This Row],[同分人数]]+1</f>
        <v>31208</v>
      </c>
      <c r="Q390" s="19">
        <f>IF(O390&gt;=开始!$B$6, 1, 0)</f>
        <v>1</v>
      </c>
      <c r="R390" s="19">
        <f>_2021[[#This Row],[最低排名]]-开始!$B$6</f>
        <v>31364</v>
      </c>
    </row>
    <row r="391" spans="1:18">
      <c r="A391" s="19">
        <v>37702</v>
      </c>
      <c r="B391" s="19" t="s">
        <v>539</v>
      </c>
      <c r="C391" s="19" t="str">
        <f t="shared" si="12"/>
        <v>北华大学</v>
      </c>
      <c r="D391" s="19" t="str">
        <f t="shared" si="13"/>
        <v>02</v>
      </c>
      <c r="E391" s="19" t="s">
        <v>408</v>
      </c>
      <c r="F391" s="19">
        <v>197</v>
      </c>
      <c r="G391" s="19">
        <v>111</v>
      </c>
      <c r="H391" s="19">
        <v>75</v>
      </c>
      <c r="I391" s="19">
        <v>52</v>
      </c>
      <c r="J391" s="19">
        <v>49</v>
      </c>
      <c r="K391" s="19">
        <v>46</v>
      </c>
      <c r="L391" s="19">
        <v>0</v>
      </c>
      <c r="M391" s="19">
        <v>2021</v>
      </c>
      <c r="N391" s="19">
        <f>VLOOKUP(E391, '2021D'!$A$2:$G$339, 2, FALSE)</f>
        <v>169</v>
      </c>
      <c r="O391" s="19">
        <f>VLOOKUP(E391, '2021D'!$A$2:$G$339, 3, FALSE)</f>
        <v>32613</v>
      </c>
      <c r="P391" s="19">
        <f>_2021[[#This Row],[最低排名]]-_2021[[#This Row],[同分人数]]+1</f>
        <v>32445</v>
      </c>
      <c r="Q391" s="19">
        <f>IF(O391&gt;=开始!$B$6, 1, 0)</f>
        <v>1</v>
      </c>
      <c r="R391" s="19">
        <f>_2021[[#This Row],[最低排名]]-开始!$B$6</f>
        <v>32613</v>
      </c>
    </row>
    <row r="392" spans="1:18">
      <c r="A392" s="19">
        <v>37801</v>
      </c>
      <c r="B392" s="19" t="s">
        <v>540</v>
      </c>
      <c r="C392" s="19" t="str">
        <f t="shared" si="12"/>
        <v>吉林师大</v>
      </c>
      <c r="D392" s="19" t="str">
        <f t="shared" si="13"/>
        <v>01</v>
      </c>
      <c r="E392" s="19" t="s">
        <v>228</v>
      </c>
      <c r="F392" s="19">
        <v>199</v>
      </c>
      <c r="G392" s="19">
        <v>106</v>
      </c>
      <c r="H392" s="19">
        <v>87</v>
      </c>
      <c r="I392" s="19">
        <v>52</v>
      </c>
      <c r="J392" s="19">
        <v>52</v>
      </c>
      <c r="K392" s="19">
        <v>49</v>
      </c>
      <c r="L392" s="19">
        <v>0</v>
      </c>
      <c r="M392" s="19">
        <v>2021</v>
      </c>
      <c r="N392" s="19">
        <f>VLOOKUP(E392, '2021D'!$A$2:$G$339, 2, FALSE)</f>
        <v>198</v>
      </c>
      <c r="O392" s="19">
        <f>VLOOKUP(E392, '2021D'!$A$2:$G$339, 3, FALSE)</f>
        <v>28864</v>
      </c>
      <c r="P392" s="19">
        <f>_2021[[#This Row],[最低排名]]-_2021[[#This Row],[同分人数]]+1</f>
        <v>28667</v>
      </c>
      <c r="Q392" s="19">
        <f>IF(O392&gt;=开始!$B$6, 1, 0)</f>
        <v>1</v>
      </c>
      <c r="R392" s="19">
        <f>_2021[[#This Row],[最低排名]]-开始!$B$6</f>
        <v>28864</v>
      </c>
    </row>
    <row r="393" spans="1:18">
      <c r="A393" s="19">
        <v>37901</v>
      </c>
      <c r="B393" s="19" t="s">
        <v>542</v>
      </c>
      <c r="C393" s="19" t="str">
        <f t="shared" si="12"/>
        <v>吉林财大</v>
      </c>
      <c r="D393" s="19" t="str">
        <f t="shared" si="13"/>
        <v>01</v>
      </c>
      <c r="E393" s="19" t="s">
        <v>440</v>
      </c>
      <c r="F393" s="19">
        <v>191</v>
      </c>
      <c r="G393" s="19">
        <v>105</v>
      </c>
      <c r="H393" s="19">
        <v>99</v>
      </c>
      <c r="I393" s="19">
        <v>52</v>
      </c>
      <c r="J393" s="19">
        <v>49</v>
      </c>
      <c r="K393" s="19">
        <v>46</v>
      </c>
      <c r="L393" s="19">
        <v>0</v>
      </c>
      <c r="M393" s="19">
        <v>2021</v>
      </c>
      <c r="N393" s="19">
        <f>VLOOKUP(E393, '2021D'!$A$2:$G$339, 2, FALSE)</f>
        <v>210</v>
      </c>
      <c r="O393" s="19">
        <f>VLOOKUP(E393, '2021D'!$A$2:$G$339, 3, FALSE)</f>
        <v>29272</v>
      </c>
      <c r="P393" s="19">
        <f>_2021[[#This Row],[最低排名]]-_2021[[#This Row],[同分人数]]+1</f>
        <v>29063</v>
      </c>
      <c r="Q393" s="19">
        <f>IF(O393&gt;=开始!$B$6, 1, 0)</f>
        <v>1</v>
      </c>
      <c r="R393" s="19">
        <f>_2021[[#This Row],[最低排名]]-开始!$B$6</f>
        <v>29272</v>
      </c>
    </row>
    <row r="394" spans="1:18">
      <c r="A394" s="19">
        <v>38001</v>
      </c>
      <c r="B394" s="19" t="s">
        <v>1646</v>
      </c>
      <c r="C394" s="19" t="str">
        <f t="shared" si="12"/>
        <v>长春财经</v>
      </c>
      <c r="D394" s="19" t="str">
        <f t="shared" si="13"/>
        <v>01</v>
      </c>
      <c r="E394" s="19" t="s">
        <v>198</v>
      </c>
      <c r="F394" s="19">
        <v>186</v>
      </c>
      <c r="G394" s="19">
        <v>99</v>
      </c>
      <c r="H394" s="19">
        <v>69</v>
      </c>
      <c r="I394" s="19">
        <v>55</v>
      </c>
      <c r="J394" s="19">
        <v>49</v>
      </c>
      <c r="K394" s="19">
        <v>46</v>
      </c>
      <c r="L394" s="19">
        <v>0</v>
      </c>
      <c r="M394" s="19">
        <v>2021</v>
      </c>
      <c r="N394" s="19">
        <f>VLOOKUP(E394, '2021D'!$A$2:$G$339, 2, FALSE)</f>
        <v>148</v>
      </c>
      <c r="O394" s="19">
        <f>VLOOKUP(E394, '2021D'!$A$2:$G$339, 3, FALSE)</f>
        <v>34913</v>
      </c>
      <c r="P394" s="19">
        <f>_2021[[#This Row],[最低排名]]-_2021[[#This Row],[同分人数]]+1</f>
        <v>34766</v>
      </c>
      <c r="Q394" s="19">
        <f>IF(O394&gt;=开始!$B$6, 1, 0)</f>
        <v>1</v>
      </c>
      <c r="R394" s="19">
        <f>_2021[[#This Row],[最低排名]]-开始!$B$6</f>
        <v>34913</v>
      </c>
    </row>
    <row r="395" spans="1:18">
      <c r="A395" s="19">
        <v>38101</v>
      </c>
      <c r="B395" s="19" t="s">
        <v>1647</v>
      </c>
      <c r="C395" s="19" t="str">
        <f t="shared" si="12"/>
        <v>长春建筑</v>
      </c>
      <c r="D395" s="19" t="str">
        <f t="shared" si="13"/>
        <v>01</v>
      </c>
      <c r="E395" s="19" t="s">
        <v>1629</v>
      </c>
      <c r="F395" s="19"/>
      <c r="G395" s="19"/>
      <c r="H395" s="19"/>
      <c r="I395" s="19"/>
      <c r="J395" s="19"/>
      <c r="K395" s="19"/>
      <c r="L395" s="19"/>
      <c r="M395" s="19">
        <v>2021</v>
      </c>
      <c r="N395" s="19" t="e">
        <f>VLOOKUP(E395, '2021D'!$A$2:$G$339, 2, FALSE)</f>
        <v>#N/A</v>
      </c>
      <c r="O395" s="19" t="e">
        <f>VLOOKUP(E395, '2021D'!$A$2:$G$339, 3, FALSE)</f>
        <v>#N/A</v>
      </c>
      <c r="P395" s="19" t="e">
        <f>_2021[[#This Row],[最低排名]]-_2021[[#This Row],[同分人数]]+1</f>
        <v>#N/A</v>
      </c>
      <c r="Q395" s="19" t="e">
        <f>IF(O395&gt;=开始!$B$6, 1, 0)</f>
        <v>#N/A</v>
      </c>
      <c r="R395" s="19" t="e">
        <f>_2021[[#This Row],[最低排名]]-开始!$B$6</f>
        <v>#N/A</v>
      </c>
    </row>
    <row r="396" spans="1:18">
      <c r="A396" s="19">
        <v>38201</v>
      </c>
      <c r="B396" s="19" t="s">
        <v>543</v>
      </c>
      <c r="C396" s="19" t="str">
        <f t="shared" si="12"/>
        <v>长春工程</v>
      </c>
      <c r="D396" s="19" t="str">
        <f t="shared" si="13"/>
        <v>01</v>
      </c>
      <c r="E396" s="19" t="s">
        <v>1629</v>
      </c>
      <c r="F396" s="19"/>
      <c r="G396" s="19"/>
      <c r="H396" s="19"/>
      <c r="I396" s="19"/>
      <c r="J396" s="19"/>
      <c r="K396" s="19"/>
      <c r="L396" s="19"/>
      <c r="M396" s="19">
        <v>2021</v>
      </c>
      <c r="N396" s="19" t="e">
        <f>VLOOKUP(E396, '2021D'!$A$2:$G$339, 2, FALSE)</f>
        <v>#N/A</v>
      </c>
      <c r="O396" s="19" t="e">
        <f>VLOOKUP(E396, '2021D'!$A$2:$G$339, 3, FALSE)</f>
        <v>#N/A</v>
      </c>
      <c r="P396" s="19" t="e">
        <f>_2021[[#This Row],[最低排名]]-_2021[[#This Row],[同分人数]]+1</f>
        <v>#N/A</v>
      </c>
      <c r="Q396" s="19" t="e">
        <f>IF(O396&gt;=开始!$B$6, 1, 0)</f>
        <v>#N/A</v>
      </c>
      <c r="R396" s="19" t="e">
        <f>_2021[[#This Row],[最低排名]]-开始!$B$6</f>
        <v>#N/A</v>
      </c>
    </row>
    <row r="397" spans="1:18">
      <c r="A397" s="19">
        <v>38301</v>
      </c>
      <c r="B397" s="19" t="s">
        <v>544</v>
      </c>
      <c r="C397" s="19" t="str">
        <f t="shared" si="12"/>
        <v>吉林工商</v>
      </c>
      <c r="D397" s="19" t="str">
        <f t="shared" si="13"/>
        <v>01</v>
      </c>
      <c r="E397" s="19" t="s">
        <v>998</v>
      </c>
      <c r="F397" s="19">
        <v>184</v>
      </c>
      <c r="G397" s="19">
        <v>94</v>
      </c>
      <c r="H397" s="19">
        <v>83</v>
      </c>
      <c r="I397" s="19">
        <v>49</v>
      </c>
      <c r="J397" s="19">
        <v>49</v>
      </c>
      <c r="K397" s="19">
        <v>46</v>
      </c>
      <c r="L397" s="19">
        <v>0</v>
      </c>
      <c r="M397" s="19">
        <v>2021</v>
      </c>
      <c r="N397" s="19">
        <f>VLOOKUP(E397, '2021D'!$A$2:$G$339, 2, FALSE)</f>
        <v>172</v>
      </c>
      <c r="O397" s="19">
        <f>VLOOKUP(E397, '2021D'!$A$2:$G$339, 3, FALSE)</f>
        <v>33982</v>
      </c>
      <c r="P397" s="19">
        <f>_2021[[#This Row],[最低排名]]-_2021[[#This Row],[同分人数]]+1</f>
        <v>33811</v>
      </c>
      <c r="Q397" s="19">
        <f>IF(O397&gt;=开始!$B$6, 1, 0)</f>
        <v>1</v>
      </c>
      <c r="R397" s="19">
        <f>_2021[[#This Row],[最低排名]]-开始!$B$6</f>
        <v>33982</v>
      </c>
    </row>
    <row r="398" spans="1:18">
      <c r="A398" s="19">
        <v>39101</v>
      </c>
      <c r="B398" s="19" t="s">
        <v>548</v>
      </c>
      <c r="C398" s="19" t="str">
        <f t="shared" si="12"/>
        <v>东北林大</v>
      </c>
      <c r="D398" s="19" t="str">
        <f t="shared" si="13"/>
        <v>01</v>
      </c>
      <c r="E398" s="19" t="s">
        <v>90</v>
      </c>
      <c r="F398" s="19">
        <v>221</v>
      </c>
      <c r="G398" s="19">
        <v>115</v>
      </c>
      <c r="H398" s="19">
        <v>92</v>
      </c>
      <c r="I398" s="19">
        <v>64</v>
      </c>
      <c r="J398" s="19">
        <v>58</v>
      </c>
      <c r="K398" s="19">
        <v>58</v>
      </c>
      <c r="L398" s="19">
        <v>0</v>
      </c>
      <c r="M398" s="19">
        <v>2021</v>
      </c>
      <c r="N398" s="19">
        <f>VLOOKUP(E398, '2021D'!$A$2:$G$339, 2, FALSE)</f>
        <v>212</v>
      </c>
      <c r="O398" s="19">
        <f>VLOOKUP(E398, '2021D'!$A$2:$G$339, 3, FALSE)</f>
        <v>17269</v>
      </c>
      <c r="P398" s="19">
        <f>_2021[[#This Row],[最低排名]]-_2021[[#This Row],[同分人数]]+1</f>
        <v>17058</v>
      </c>
      <c r="Q398" s="19">
        <f>IF(O398&gt;=开始!$B$6, 1, 0)</f>
        <v>1</v>
      </c>
      <c r="R398" s="19">
        <f>_2021[[#This Row],[最低排名]]-开始!$B$6</f>
        <v>17269</v>
      </c>
    </row>
    <row r="399" spans="1:18">
      <c r="A399" s="19">
        <v>39201</v>
      </c>
      <c r="B399" s="19" t="s">
        <v>549</v>
      </c>
      <c r="C399" s="19" t="str">
        <f t="shared" si="12"/>
        <v>哈工大</v>
      </c>
      <c r="D399" s="19" t="str">
        <f t="shared" si="13"/>
        <v>01</v>
      </c>
      <c r="E399" s="19" t="s">
        <v>273</v>
      </c>
      <c r="F399" s="19">
        <v>243</v>
      </c>
      <c r="G399" s="19">
        <v>135</v>
      </c>
      <c r="H399" s="19">
        <v>125</v>
      </c>
      <c r="I399" s="19">
        <v>70</v>
      </c>
      <c r="J399" s="19">
        <v>67</v>
      </c>
      <c r="K399" s="19">
        <v>55</v>
      </c>
      <c r="L399" s="19">
        <v>0</v>
      </c>
      <c r="M399" s="19">
        <v>2021</v>
      </c>
      <c r="N399" s="19">
        <f>VLOOKUP(E399, '2021D'!$A$2:$G$339, 2, FALSE)</f>
        <v>171</v>
      </c>
      <c r="O399" s="19">
        <f>VLOOKUP(E399, '2021D'!$A$2:$G$339, 3, FALSE)</f>
        <v>3965</v>
      </c>
      <c r="P399" s="19">
        <f>_2021[[#This Row],[最低排名]]-_2021[[#This Row],[同分人数]]+1</f>
        <v>3795</v>
      </c>
      <c r="Q399" s="19">
        <f>IF(O399&gt;=开始!$B$6, 1, 0)</f>
        <v>1</v>
      </c>
      <c r="R399" s="19">
        <f>_2021[[#This Row],[最低排名]]-开始!$B$6</f>
        <v>3965</v>
      </c>
    </row>
    <row r="400" spans="1:18">
      <c r="A400" s="19">
        <v>39202</v>
      </c>
      <c r="B400" s="19" t="s">
        <v>550</v>
      </c>
      <c r="C400" s="19" t="str">
        <f t="shared" si="12"/>
        <v>哈工大</v>
      </c>
      <c r="D400" s="19" t="str">
        <f t="shared" si="13"/>
        <v>02</v>
      </c>
      <c r="E400" s="19" t="s">
        <v>1541</v>
      </c>
      <c r="F400" s="19">
        <v>245</v>
      </c>
      <c r="G400" s="19">
        <v>126</v>
      </c>
      <c r="H400" s="19">
        <v>125</v>
      </c>
      <c r="I400" s="19">
        <v>67</v>
      </c>
      <c r="J400" s="19">
        <v>64</v>
      </c>
      <c r="K400" s="19">
        <v>58</v>
      </c>
      <c r="L400" s="19">
        <v>0</v>
      </c>
      <c r="M400" s="19">
        <v>2021</v>
      </c>
      <c r="N400" s="19">
        <f>VLOOKUP(E400, '2021D'!$A$2:$G$339, 2, FALSE)</f>
        <v>129</v>
      </c>
      <c r="O400" s="19">
        <f>VLOOKUP(E400, '2021D'!$A$2:$G$339, 3, FALSE)</f>
        <v>4094</v>
      </c>
      <c r="P400" s="19">
        <f>_2021[[#This Row],[最低排名]]-_2021[[#This Row],[同分人数]]+1</f>
        <v>3966</v>
      </c>
      <c r="Q400" s="19">
        <f>IF(O400&gt;=开始!$B$6, 1, 0)</f>
        <v>1</v>
      </c>
      <c r="R400" s="19">
        <f>_2021[[#This Row],[最低排名]]-开始!$B$6</f>
        <v>4094</v>
      </c>
    </row>
    <row r="401" spans="1:18">
      <c r="A401" s="19">
        <v>39301</v>
      </c>
      <c r="B401" s="19" t="s">
        <v>553</v>
      </c>
      <c r="C401" s="19" t="str">
        <f t="shared" si="12"/>
        <v>哈工程</v>
      </c>
      <c r="D401" s="19" t="str">
        <f t="shared" si="13"/>
        <v>01</v>
      </c>
      <c r="E401" s="19" t="s">
        <v>62</v>
      </c>
      <c r="F401" s="19">
        <v>219</v>
      </c>
      <c r="G401" s="19">
        <v>120</v>
      </c>
      <c r="H401" s="19">
        <v>125</v>
      </c>
      <c r="I401" s="19">
        <v>70</v>
      </c>
      <c r="J401" s="19">
        <v>61</v>
      </c>
      <c r="K401" s="19">
        <v>52</v>
      </c>
      <c r="L401" s="19">
        <v>0</v>
      </c>
      <c r="M401" s="19">
        <v>2021</v>
      </c>
      <c r="N401" s="19">
        <f>VLOOKUP(E401, '2021D'!$A$2:$G$339, 2, FALSE)</f>
        <v>196</v>
      </c>
      <c r="O401" s="19">
        <f>VLOOKUP(E401, '2021D'!$A$2:$G$339, 3, FALSE)</f>
        <v>9895</v>
      </c>
      <c r="P401" s="19">
        <f>_2021[[#This Row],[最低排名]]-_2021[[#This Row],[同分人数]]+1</f>
        <v>9700</v>
      </c>
      <c r="Q401" s="19">
        <f>IF(O401&gt;=开始!$B$6, 1, 0)</f>
        <v>1</v>
      </c>
      <c r="R401" s="19">
        <f>_2021[[#This Row],[最低排名]]-开始!$B$6</f>
        <v>9895</v>
      </c>
    </row>
    <row r="402" spans="1:18">
      <c r="A402" s="19">
        <v>39401</v>
      </c>
      <c r="B402" s="19" t="s">
        <v>554</v>
      </c>
      <c r="C402" s="19" t="str">
        <f t="shared" si="12"/>
        <v>黑龙江大</v>
      </c>
      <c r="D402" s="19" t="str">
        <f t="shared" si="13"/>
        <v>01</v>
      </c>
      <c r="E402" s="19" t="s">
        <v>50</v>
      </c>
      <c r="F402" s="19">
        <v>187</v>
      </c>
      <c r="G402" s="19">
        <v>107</v>
      </c>
      <c r="H402" s="19">
        <v>103</v>
      </c>
      <c r="I402" s="19">
        <v>49</v>
      </c>
      <c r="J402" s="19">
        <v>46</v>
      </c>
      <c r="K402" s="19">
        <v>46</v>
      </c>
      <c r="L402" s="19">
        <v>0</v>
      </c>
      <c r="M402" s="19">
        <v>2021</v>
      </c>
      <c r="N402" s="19">
        <f>VLOOKUP(E402, '2021D'!$A$2:$G$339, 2, FALSE)</f>
        <v>207</v>
      </c>
      <c r="O402" s="19">
        <f>VLOOKUP(E402, '2021D'!$A$2:$G$339, 3, FALSE)</f>
        <v>30461</v>
      </c>
      <c r="P402" s="19">
        <f>_2021[[#This Row],[最低排名]]-_2021[[#This Row],[同分人数]]+1</f>
        <v>30255</v>
      </c>
      <c r="Q402" s="19">
        <f>IF(O402&gt;=开始!$B$6, 1, 0)</f>
        <v>1</v>
      </c>
      <c r="R402" s="19">
        <f>_2021[[#This Row],[最低排名]]-开始!$B$6</f>
        <v>30461</v>
      </c>
    </row>
    <row r="403" spans="1:18">
      <c r="A403" s="19">
        <v>39402</v>
      </c>
      <c r="B403" s="19" t="s">
        <v>555</v>
      </c>
      <c r="C403" s="19" t="str">
        <f t="shared" si="12"/>
        <v>黑龙江大</v>
      </c>
      <c r="D403" s="19" t="str">
        <f t="shared" si="13"/>
        <v>02</v>
      </c>
      <c r="E403" s="19" t="s">
        <v>1548</v>
      </c>
      <c r="F403" s="19">
        <v>176</v>
      </c>
      <c r="G403" s="19">
        <v>91</v>
      </c>
      <c r="H403" s="19">
        <v>86</v>
      </c>
      <c r="I403" s="19">
        <v>49</v>
      </c>
      <c r="J403" s="19">
        <v>49</v>
      </c>
      <c r="K403" s="19">
        <v>43</v>
      </c>
      <c r="L403" s="19">
        <v>0</v>
      </c>
      <c r="M403" s="19">
        <v>2021</v>
      </c>
      <c r="N403" s="19">
        <f>VLOOKUP(E403, '2021D'!$A$2:$G$339, 2, FALSE)</f>
        <v>149</v>
      </c>
      <c r="O403" s="19">
        <f>VLOOKUP(E403, '2021D'!$A$2:$G$339, 3, FALSE)</f>
        <v>35224</v>
      </c>
      <c r="P403" s="19">
        <f>_2021[[#This Row],[最低排名]]-_2021[[#This Row],[同分人数]]+1</f>
        <v>35076</v>
      </c>
      <c r="Q403" s="19">
        <f>IF(O403&gt;=开始!$B$6, 1, 0)</f>
        <v>1</v>
      </c>
      <c r="R403" s="19">
        <f>_2021[[#This Row],[最低排名]]-开始!$B$6</f>
        <v>35224</v>
      </c>
    </row>
    <row r="404" spans="1:18">
      <c r="A404" s="19">
        <v>39403</v>
      </c>
      <c r="B404" s="19" t="s">
        <v>556</v>
      </c>
      <c r="C404" s="19" t="str">
        <f t="shared" si="12"/>
        <v>黑龙江大</v>
      </c>
      <c r="D404" s="19" t="str">
        <f t="shared" si="13"/>
        <v>03</v>
      </c>
      <c r="E404" s="19" t="s">
        <v>203</v>
      </c>
      <c r="F404" s="19">
        <v>193</v>
      </c>
      <c r="G404" s="19">
        <v>99</v>
      </c>
      <c r="H404" s="19">
        <v>72</v>
      </c>
      <c r="I404" s="19">
        <v>61</v>
      </c>
      <c r="J404" s="19">
        <v>55</v>
      </c>
      <c r="K404" s="19">
        <v>49</v>
      </c>
      <c r="L404" s="19">
        <v>0</v>
      </c>
      <c r="M404" s="19">
        <v>2021</v>
      </c>
      <c r="N404" s="19">
        <f>VLOOKUP(E404, '2021D'!$A$2:$G$339, 2, FALSE)</f>
        <v>204</v>
      </c>
      <c r="O404" s="19">
        <f>VLOOKUP(E404, '2021D'!$A$2:$G$339, 3, FALSE)</f>
        <v>30665</v>
      </c>
      <c r="P404" s="19">
        <f>_2021[[#This Row],[最低排名]]-_2021[[#This Row],[同分人数]]+1</f>
        <v>30462</v>
      </c>
      <c r="Q404" s="19">
        <f>IF(O404&gt;=开始!$B$6, 1, 0)</f>
        <v>1</v>
      </c>
      <c r="R404" s="19">
        <f>_2021[[#This Row],[最低排名]]-开始!$B$6</f>
        <v>30665</v>
      </c>
    </row>
    <row r="405" spans="1:18">
      <c r="A405" s="19">
        <v>39501</v>
      </c>
      <c r="B405" s="19" t="s">
        <v>557</v>
      </c>
      <c r="C405" s="19" t="str">
        <f t="shared" si="12"/>
        <v>哈理工</v>
      </c>
      <c r="D405" s="19" t="str">
        <f t="shared" si="13"/>
        <v>01</v>
      </c>
      <c r="E405" s="19" t="s">
        <v>585</v>
      </c>
      <c r="F405" s="19">
        <v>177</v>
      </c>
      <c r="G405" s="19">
        <v>103</v>
      </c>
      <c r="H405" s="19">
        <v>98</v>
      </c>
      <c r="I405" s="19">
        <v>52</v>
      </c>
      <c r="J405" s="19">
        <v>46</v>
      </c>
      <c r="K405" s="19">
        <v>43</v>
      </c>
      <c r="L405" s="19">
        <v>0</v>
      </c>
      <c r="M405" s="19">
        <v>2021</v>
      </c>
      <c r="N405" s="19">
        <f>VLOOKUP(E405, '2021D'!$A$2:$G$339, 2, FALSE)</f>
        <v>162</v>
      </c>
      <c r="O405" s="19">
        <f>VLOOKUP(E405, '2021D'!$A$2:$G$339, 3, FALSE)</f>
        <v>33103</v>
      </c>
      <c r="P405" s="19">
        <f>_2021[[#This Row],[最低排名]]-_2021[[#This Row],[同分人数]]+1</f>
        <v>32942</v>
      </c>
      <c r="Q405" s="19">
        <f>IF(O405&gt;=开始!$B$6, 1, 0)</f>
        <v>1</v>
      </c>
      <c r="R405" s="19">
        <f>_2021[[#This Row],[最低排名]]-开始!$B$6</f>
        <v>33103</v>
      </c>
    </row>
    <row r="406" spans="1:18">
      <c r="A406" s="19">
        <v>39502</v>
      </c>
      <c r="B406" s="19" t="s">
        <v>558</v>
      </c>
      <c r="C406" s="19" t="str">
        <f t="shared" si="12"/>
        <v>哈理工</v>
      </c>
      <c r="D406" s="19" t="str">
        <f t="shared" si="13"/>
        <v>02</v>
      </c>
      <c r="E406" s="19" t="s">
        <v>738</v>
      </c>
      <c r="F406" s="19">
        <v>177</v>
      </c>
      <c r="G406" s="19">
        <v>91</v>
      </c>
      <c r="H406" s="19">
        <v>70</v>
      </c>
      <c r="I406" s="19">
        <v>61</v>
      </c>
      <c r="J406" s="19">
        <v>61</v>
      </c>
      <c r="K406" s="19">
        <v>43</v>
      </c>
      <c r="L406" s="19">
        <v>0</v>
      </c>
      <c r="M406" s="19">
        <v>2021</v>
      </c>
      <c r="N406" s="19">
        <f>VLOOKUP(E406, '2021D'!$A$2:$G$339, 2, FALSE)</f>
        <v>141</v>
      </c>
      <c r="O406" s="19">
        <f>VLOOKUP(E406, '2021D'!$A$2:$G$339, 3, FALSE)</f>
        <v>33810</v>
      </c>
      <c r="P406" s="19">
        <f>_2021[[#This Row],[最低排名]]-_2021[[#This Row],[同分人数]]+1</f>
        <v>33670</v>
      </c>
      <c r="Q406" s="19">
        <f>IF(O406&gt;=开始!$B$6, 1, 0)</f>
        <v>1</v>
      </c>
      <c r="R406" s="19">
        <f>_2021[[#This Row],[最低排名]]-开始!$B$6</f>
        <v>33810</v>
      </c>
    </row>
    <row r="407" spans="1:18">
      <c r="A407" s="19">
        <v>39503</v>
      </c>
      <c r="B407" s="19" t="s">
        <v>559</v>
      </c>
      <c r="C407" s="19" t="str">
        <f t="shared" si="12"/>
        <v>哈理工</v>
      </c>
      <c r="D407" s="19" t="str">
        <f t="shared" si="13"/>
        <v>03</v>
      </c>
      <c r="E407" s="19" t="s">
        <v>318</v>
      </c>
      <c r="F407" s="19">
        <v>194</v>
      </c>
      <c r="G407" s="19">
        <v>101</v>
      </c>
      <c r="H407" s="19">
        <v>76</v>
      </c>
      <c r="I407" s="19">
        <v>55</v>
      </c>
      <c r="J407" s="19">
        <v>52</v>
      </c>
      <c r="K407" s="19">
        <v>49</v>
      </c>
      <c r="L407" s="19">
        <v>0</v>
      </c>
      <c r="M407" s="19">
        <v>2021</v>
      </c>
      <c r="N407" s="19">
        <f>VLOOKUP(E407, '2021D'!$A$2:$G$339, 2, FALSE)</f>
        <v>157</v>
      </c>
      <c r="O407" s="19">
        <f>VLOOKUP(E407, '2021D'!$A$2:$G$339, 3, FALSE)</f>
        <v>31364</v>
      </c>
      <c r="P407" s="19">
        <f>_2021[[#This Row],[最低排名]]-_2021[[#This Row],[同分人数]]+1</f>
        <v>31208</v>
      </c>
      <c r="Q407" s="19">
        <f>IF(O407&gt;=开始!$B$6, 1, 0)</f>
        <v>1</v>
      </c>
      <c r="R407" s="19">
        <f>_2021[[#This Row],[最低排名]]-开始!$B$6</f>
        <v>31364</v>
      </c>
    </row>
    <row r="408" spans="1:18">
      <c r="A408" s="19">
        <v>39601</v>
      </c>
      <c r="B408" s="19" t="s">
        <v>562</v>
      </c>
      <c r="C408" s="19" t="str">
        <f t="shared" si="12"/>
        <v>黑科大</v>
      </c>
      <c r="D408" s="19" t="str">
        <f t="shared" si="13"/>
        <v>01</v>
      </c>
      <c r="E408" s="19" t="s">
        <v>998</v>
      </c>
      <c r="F408" s="19">
        <v>195</v>
      </c>
      <c r="G408" s="19">
        <v>103</v>
      </c>
      <c r="H408" s="19">
        <v>66</v>
      </c>
      <c r="I408" s="19">
        <v>55</v>
      </c>
      <c r="J408" s="19">
        <v>49</v>
      </c>
      <c r="K408" s="19">
        <v>46</v>
      </c>
      <c r="L408" s="19">
        <v>0</v>
      </c>
      <c r="M408" s="19">
        <v>2021</v>
      </c>
      <c r="N408" s="19">
        <f>VLOOKUP(E408, '2021D'!$A$2:$G$339, 2, FALSE)</f>
        <v>172</v>
      </c>
      <c r="O408" s="19">
        <f>VLOOKUP(E408, '2021D'!$A$2:$G$339, 3, FALSE)</f>
        <v>33982</v>
      </c>
      <c r="P408" s="19">
        <f>_2021[[#This Row],[最低排名]]-_2021[[#This Row],[同分人数]]+1</f>
        <v>33811</v>
      </c>
      <c r="Q408" s="19">
        <f>IF(O408&gt;=开始!$B$6, 1, 0)</f>
        <v>1</v>
      </c>
      <c r="R408" s="19">
        <f>_2021[[#This Row],[最低排名]]-开始!$B$6</f>
        <v>33982</v>
      </c>
    </row>
    <row r="409" spans="1:18">
      <c r="A409" s="19">
        <v>39602</v>
      </c>
      <c r="B409" s="19" t="s">
        <v>1648</v>
      </c>
      <c r="C409" s="19" t="str">
        <f t="shared" si="12"/>
        <v>黑科大</v>
      </c>
      <c r="D409" s="19" t="str">
        <f t="shared" si="13"/>
        <v>02</v>
      </c>
      <c r="E409" s="19" t="s">
        <v>1548</v>
      </c>
      <c r="F409" s="19">
        <v>187</v>
      </c>
      <c r="G409" s="19">
        <v>107</v>
      </c>
      <c r="H409" s="19">
        <v>75</v>
      </c>
      <c r="I409" s="19">
        <v>49</v>
      </c>
      <c r="J409" s="19">
        <v>49</v>
      </c>
      <c r="K409" s="19">
        <v>43</v>
      </c>
      <c r="L409" s="19">
        <v>0</v>
      </c>
      <c r="M409" s="19">
        <v>2021</v>
      </c>
      <c r="N409" s="19">
        <f>VLOOKUP(E409, '2021D'!$A$2:$G$339, 2, FALSE)</f>
        <v>149</v>
      </c>
      <c r="O409" s="19">
        <f>VLOOKUP(E409, '2021D'!$A$2:$G$339, 3, FALSE)</f>
        <v>35224</v>
      </c>
      <c r="P409" s="19">
        <f>_2021[[#This Row],[最低排名]]-_2021[[#This Row],[同分人数]]+1</f>
        <v>35076</v>
      </c>
      <c r="Q409" s="19">
        <f>IF(O409&gt;=开始!$B$6, 1, 0)</f>
        <v>1</v>
      </c>
      <c r="R409" s="19">
        <f>_2021[[#This Row],[最低排名]]-开始!$B$6</f>
        <v>35224</v>
      </c>
    </row>
    <row r="410" spans="1:18">
      <c r="A410" s="19">
        <v>39701</v>
      </c>
      <c r="B410" s="19" t="s">
        <v>563</v>
      </c>
      <c r="C410" s="19" t="str">
        <f t="shared" si="12"/>
        <v>东北石油</v>
      </c>
      <c r="D410" s="19" t="str">
        <f t="shared" si="13"/>
        <v>01</v>
      </c>
      <c r="E410" s="19" t="s">
        <v>316</v>
      </c>
      <c r="F410" s="19">
        <v>175</v>
      </c>
      <c r="G410" s="19">
        <v>91</v>
      </c>
      <c r="H410" s="19">
        <v>84</v>
      </c>
      <c r="I410" s="19">
        <v>55</v>
      </c>
      <c r="J410" s="19">
        <v>49</v>
      </c>
      <c r="K410" s="19">
        <v>43</v>
      </c>
      <c r="L410" s="19">
        <v>0</v>
      </c>
      <c r="M410" s="19">
        <v>2021</v>
      </c>
      <c r="N410" s="19">
        <f>VLOOKUP(E410, '2021D'!$A$2:$G$339, 2, FALSE)</f>
        <v>147</v>
      </c>
      <c r="O410" s="19">
        <f>VLOOKUP(E410, '2021D'!$A$2:$G$339, 3, FALSE)</f>
        <v>34765</v>
      </c>
      <c r="P410" s="19">
        <f>_2021[[#This Row],[最低排名]]-_2021[[#This Row],[同分人数]]+1</f>
        <v>34619</v>
      </c>
      <c r="Q410" s="19">
        <f>IF(O410&gt;=开始!$B$6, 1, 0)</f>
        <v>1</v>
      </c>
      <c r="R410" s="19">
        <f>_2021[[#This Row],[最低排名]]-开始!$B$6</f>
        <v>34765</v>
      </c>
    </row>
    <row r="411" spans="1:18">
      <c r="A411" s="19">
        <v>39702</v>
      </c>
      <c r="B411" s="19" t="s">
        <v>564</v>
      </c>
      <c r="C411" s="19" t="str">
        <f t="shared" si="12"/>
        <v>东北石油</v>
      </c>
      <c r="D411" s="19" t="str">
        <f t="shared" si="13"/>
        <v>02</v>
      </c>
      <c r="E411" s="19" t="s">
        <v>207</v>
      </c>
      <c r="F411" s="19">
        <v>186</v>
      </c>
      <c r="G411" s="19">
        <v>97</v>
      </c>
      <c r="H411" s="19">
        <v>71</v>
      </c>
      <c r="I411" s="19">
        <v>58</v>
      </c>
      <c r="J411" s="19">
        <v>52</v>
      </c>
      <c r="K411" s="19">
        <v>46</v>
      </c>
      <c r="L411" s="19">
        <v>0</v>
      </c>
      <c r="M411" s="19">
        <v>2021</v>
      </c>
      <c r="N411" s="19">
        <f>VLOOKUP(E411, '2021D'!$A$2:$G$339, 2, FALSE)</f>
        <v>170</v>
      </c>
      <c r="O411" s="19">
        <f>VLOOKUP(E411, '2021D'!$A$2:$G$339, 3, FALSE)</f>
        <v>33669</v>
      </c>
      <c r="P411" s="19">
        <f>_2021[[#This Row],[最低排名]]-_2021[[#This Row],[同分人数]]+1</f>
        <v>33500</v>
      </c>
      <c r="Q411" s="19">
        <f>IF(O411&gt;=开始!$B$6, 1, 0)</f>
        <v>1</v>
      </c>
      <c r="R411" s="19">
        <f>_2021[[#This Row],[最低排名]]-开始!$B$6</f>
        <v>33669</v>
      </c>
    </row>
    <row r="412" spans="1:18">
      <c r="A412" s="19">
        <v>39703</v>
      </c>
      <c r="B412" s="19" t="s">
        <v>565</v>
      </c>
      <c r="C412" s="19" t="str">
        <f t="shared" si="12"/>
        <v>东北石油</v>
      </c>
      <c r="D412" s="19" t="str">
        <f t="shared" si="13"/>
        <v>03</v>
      </c>
      <c r="E412" s="19" t="s">
        <v>998</v>
      </c>
      <c r="F412" s="19">
        <v>177</v>
      </c>
      <c r="G412" s="19">
        <v>93</v>
      </c>
      <c r="H412" s="19">
        <v>48</v>
      </c>
      <c r="I412" s="19">
        <v>67</v>
      </c>
      <c r="J412" s="19">
        <v>64</v>
      </c>
      <c r="K412" s="19">
        <v>55</v>
      </c>
      <c r="L412" s="19">
        <v>0</v>
      </c>
      <c r="M412" s="19">
        <v>2021</v>
      </c>
      <c r="N412" s="19">
        <f>VLOOKUP(E412, '2021D'!$A$2:$G$339, 2, FALSE)</f>
        <v>172</v>
      </c>
      <c r="O412" s="19">
        <f>VLOOKUP(E412, '2021D'!$A$2:$G$339, 3, FALSE)</f>
        <v>33982</v>
      </c>
      <c r="P412" s="19">
        <f>_2021[[#This Row],[最低排名]]-_2021[[#This Row],[同分人数]]+1</f>
        <v>33811</v>
      </c>
      <c r="Q412" s="19">
        <f>IF(O412&gt;=开始!$B$6, 1, 0)</f>
        <v>1</v>
      </c>
      <c r="R412" s="19">
        <f>_2021[[#This Row],[最低排名]]-开始!$B$6</f>
        <v>33982</v>
      </c>
    </row>
    <row r="413" spans="1:18">
      <c r="A413" s="19">
        <v>39704</v>
      </c>
      <c r="B413" s="19" t="s">
        <v>566</v>
      </c>
      <c r="C413" s="19" t="str">
        <f t="shared" si="12"/>
        <v>东北石油</v>
      </c>
      <c r="D413" s="19" t="str">
        <f t="shared" si="13"/>
        <v>04</v>
      </c>
      <c r="E413" s="19" t="s">
        <v>56</v>
      </c>
      <c r="F413" s="19">
        <v>184</v>
      </c>
      <c r="G413" s="19">
        <v>107</v>
      </c>
      <c r="H413" s="19">
        <v>74</v>
      </c>
      <c r="I413" s="19">
        <v>55</v>
      </c>
      <c r="J413" s="19">
        <v>52</v>
      </c>
      <c r="K413" s="19">
        <v>49</v>
      </c>
      <c r="L413" s="19">
        <v>0</v>
      </c>
      <c r="M413" s="19">
        <v>2021</v>
      </c>
      <c r="N413" s="19">
        <f>VLOOKUP(E413, '2021D'!$A$2:$G$339, 2, FALSE)</f>
        <v>199</v>
      </c>
      <c r="O413" s="19">
        <f>VLOOKUP(E413, '2021D'!$A$2:$G$339, 3, FALSE)</f>
        <v>33499</v>
      </c>
      <c r="P413" s="19">
        <f>_2021[[#This Row],[最低排名]]-_2021[[#This Row],[同分人数]]+1</f>
        <v>33301</v>
      </c>
      <c r="Q413" s="19">
        <f>IF(O413&gt;=开始!$B$6, 1, 0)</f>
        <v>1</v>
      </c>
      <c r="R413" s="19">
        <f>_2021[[#This Row],[最低排名]]-开始!$B$6</f>
        <v>33499</v>
      </c>
    </row>
    <row r="414" spans="1:18">
      <c r="A414" s="19">
        <v>39705</v>
      </c>
      <c r="B414" s="19" t="s">
        <v>567</v>
      </c>
      <c r="C414" s="19" t="str">
        <f t="shared" si="12"/>
        <v>东北石油</v>
      </c>
      <c r="D414" s="19" t="str">
        <f t="shared" si="13"/>
        <v>05</v>
      </c>
      <c r="E414" s="19" t="s">
        <v>1629</v>
      </c>
      <c r="F414" s="19"/>
      <c r="G414" s="19"/>
      <c r="H414" s="19"/>
      <c r="I414" s="19"/>
      <c r="J414" s="19"/>
      <c r="K414" s="19"/>
      <c r="L414" s="19"/>
      <c r="M414" s="19">
        <v>2021</v>
      </c>
      <c r="N414" s="19" t="e">
        <f>VLOOKUP(E414, '2021D'!$A$2:$G$339, 2, FALSE)</f>
        <v>#N/A</v>
      </c>
      <c r="O414" s="19" t="e">
        <f>VLOOKUP(E414, '2021D'!$A$2:$G$339, 3, FALSE)</f>
        <v>#N/A</v>
      </c>
      <c r="P414" s="19" t="e">
        <f>_2021[[#This Row],[最低排名]]-_2021[[#This Row],[同分人数]]+1</f>
        <v>#N/A</v>
      </c>
      <c r="Q414" s="19" t="e">
        <f>IF(O414&gt;=开始!$B$6, 1, 0)</f>
        <v>#N/A</v>
      </c>
      <c r="R414" s="19" t="e">
        <f>_2021[[#This Row],[最低排名]]-开始!$B$6</f>
        <v>#N/A</v>
      </c>
    </row>
    <row r="415" spans="1:18">
      <c r="A415" s="19">
        <v>39801</v>
      </c>
      <c r="B415" s="19" t="s">
        <v>569</v>
      </c>
      <c r="C415" s="19" t="str">
        <f t="shared" si="12"/>
        <v>佳木斯大</v>
      </c>
      <c r="D415" s="19" t="str">
        <f t="shared" si="13"/>
        <v>01</v>
      </c>
      <c r="E415" s="19" t="s">
        <v>381</v>
      </c>
      <c r="F415" s="19">
        <v>188</v>
      </c>
      <c r="G415" s="19">
        <v>99</v>
      </c>
      <c r="H415" s="19">
        <v>94</v>
      </c>
      <c r="I415" s="19">
        <v>52</v>
      </c>
      <c r="J415" s="19">
        <v>49</v>
      </c>
      <c r="K415" s="19">
        <v>46</v>
      </c>
      <c r="L415" s="19">
        <v>0</v>
      </c>
      <c r="M415" s="19">
        <v>2021</v>
      </c>
      <c r="N415" s="19">
        <f>VLOOKUP(E415, '2021D'!$A$2:$G$339, 2, FALSE)</f>
        <v>196</v>
      </c>
      <c r="O415" s="19">
        <f>VLOOKUP(E415, '2021D'!$A$2:$G$339, 3, FALSE)</f>
        <v>30861</v>
      </c>
      <c r="P415" s="19">
        <f>_2021[[#This Row],[最低排名]]-_2021[[#This Row],[同分人数]]+1</f>
        <v>30666</v>
      </c>
      <c r="Q415" s="19">
        <f>IF(O415&gt;=开始!$B$6, 1, 0)</f>
        <v>1</v>
      </c>
      <c r="R415" s="19">
        <f>_2021[[#This Row],[最低排名]]-开始!$B$6</f>
        <v>30861</v>
      </c>
    </row>
    <row r="416" spans="1:18">
      <c r="A416" s="19">
        <v>39901</v>
      </c>
      <c r="B416" s="19" t="s">
        <v>570</v>
      </c>
      <c r="C416" s="19" t="str">
        <f t="shared" si="12"/>
        <v>东北农大</v>
      </c>
      <c r="D416" s="19" t="str">
        <f t="shared" si="13"/>
        <v>01</v>
      </c>
      <c r="E416" s="19" t="s">
        <v>120</v>
      </c>
      <c r="F416" s="19">
        <v>210</v>
      </c>
      <c r="G416" s="19">
        <v>109</v>
      </c>
      <c r="H416" s="19">
        <v>102</v>
      </c>
      <c r="I416" s="19">
        <v>64</v>
      </c>
      <c r="J416" s="19">
        <v>58</v>
      </c>
      <c r="K416" s="19">
        <v>46</v>
      </c>
      <c r="L416" s="19">
        <v>0</v>
      </c>
      <c r="M416" s="19">
        <v>2021</v>
      </c>
      <c r="N416" s="19">
        <f>VLOOKUP(E416, '2021D'!$A$2:$G$339, 2, FALSE)</f>
        <v>215</v>
      </c>
      <c r="O416" s="19">
        <f>VLOOKUP(E416, '2021D'!$A$2:$G$339, 3, FALSE)</f>
        <v>20185</v>
      </c>
      <c r="P416" s="19">
        <f>_2021[[#This Row],[最低排名]]-_2021[[#This Row],[同分人数]]+1</f>
        <v>19971</v>
      </c>
      <c r="Q416" s="19">
        <f>IF(O416&gt;=开始!$B$6, 1, 0)</f>
        <v>1</v>
      </c>
      <c r="R416" s="19">
        <f>_2021[[#This Row],[最低排名]]-开始!$B$6</f>
        <v>20185</v>
      </c>
    </row>
    <row r="417" spans="1:18">
      <c r="A417" s="19">
        <v>39902</v>
      </c>
      <c r="B417" s="19" t="s">
        <v>571</v>
      </c>
      <c r="C417" s="19" t="str">
        <f t="shared" si="12"/>
        <v>东北农大</v>
      </c>
      <c r="D417" s="19" t="str">
        <f t="shared" si="13"/>
        <v>02</v>
      </c>
      <c r="E417" s="19" t="s">
        <v>323</v>
      </c>
      <c r="F417" s="19">
        <v>207</v>
      </c>
      <c r="G417" s="19">
        <v>109</v>
      </c>
      <c r="H417" s="19">
        <v>100</v>
      </c>
      <c r="I417" s="19">
        <v>67</v>
      </c>
      <c r="J417" s="19">
        <v>61</v>
      </c>
      <c r="K417" s="19">
        <v>46</v>
      </c>
      <c r="L417" s="19">
        <v>0</v>
      </c>
      <c r="M417" s="19">
        <v>2021</v>
      </c>
      <c r="N417" s="19">
        <f>VLOOKUP(E417, '2021D'!$A$2:$G$339, 2, FALSE)</f>
        <v>211</v>
      </c>
      <c r="O417" s="19">
        <f>VLOOKUP(E417, '2021D'!$A$2:$G$339, 3, FALSE)</f>
        <v>19970</v>
      </c>
      <c r="P417" s="19">
        <f>_2021[[#This Row],[最低排名]]-_2021[[#This Row],[同分人数]]+1</f>
        <v>19760</v>
      </c>
      <c r="Q417" s="19">
        <f>IF(O417&gt;=开始!$B$6, 1, 0)</f>
        <v>1</v>
      </c>
      <c r="R417" s="19">
        <f>_2021[[#This Row],[最低排名]]-开始!$B$6</f>
        <v>19970</v>
      </c>
    </row>
    <row r="418" spans="1:18">
      <c r="A418" s="19">
        <v>40001</v>
      </c>
      <c r="B418" s="19" t="s">
        <v>572</v>
      </c>
      <c r="C418" s="19" t="str">
        <f t="shared" si="12"/>
        <v>哈医大</v>
      </c>
      <c r="D418" s="19" t="str">
        <f t="shared" si="13"/>
        <v>01</v>
      </c>
      <c r="E418" s="19" t="s">
        <v>518</v>
      </c>
      <c r="F418" s="19">
        <v>230</v>
      </c>
      <c r="G418" s="19">
        <v>117</v>
      </c>
      <c r="H418" s="19">
        <v>116</v>
      </c>
      <c r="I418" s="19">
        <v>61</v>
      </c>
      <c r="J418" s="19">
        <v>55</v>
      </c>
      <c r="K418" s="19">
        <v>52</v>
      </c>
      <c r="L418" s="19">
        <v>0</v>
      </c>
      <c r="M418" s="19">
        <v>2021</v>
      </c>
      <c r="N418" s="19">
        <f>VLOOKUP(E418, '2021D'!$A$2:$G$339, 2, FALSE)</f>
        <v>216</v>
      </c>
      <c r="O418" s="19">
        <f>VLOOKUP(E418, '2021D'!$A$2:$G$339, 3, FALSE)</f>
        <v>12648</v>
      </c>
      <c r="P418" s="19">
        <f>_2021[[#This Row],[最低排名]]-_2021[[#This Row],[同分人数]]+1</f>
        <v>12433</v>
      </c>
      <c r="Q418" s="19">
        <f>IF(O418&gt;=开始!$B$6, 1, 0)</f>
        <v>1</v>
      </c>
      <c r="R418" s="19">
        <f>_2021[[#This Row],[最低排名]]-开始!$B$6</f>
        <v>12648</v>
      </c>
    </row>
    <row r="419" spans="1:18">
      <c r="A419" s="19">
        <v>40002</v>
      </c>
      <c r="B419" s="19" t="s">
        <v>573</v>
      </c>
      <c r="C419" s="19" t="str">
        <f t="shared" si="12"/>
        <v>哈医大</v>
      </c>
      <c r="D419" s="19" t="str">
        <f t="shared" si="13"/>
        <v>02</v>
      </c>
      <c r="E419" s="19" t="s">
        <v>340</v>
      </c>
      <c r="F419" s="19">
        <v>206</v>
      </c>
      <c r="G419" s="19">
        <v>112</v>
      </c>
      <c r="H419" s="19">
        <v>98</v>
      </c>
      <c r="I419" s="19">
        <v>55</v>
      </c>
      <c r="J419" s="19">
        <v>49</v>
      </c>
      <c r="K419" s="19">
        <v>49</v>
      </c>
      <c r="L419" s="19">
        <v>0</v>
      </c>
      <c r="M419" s="19">
        <v>2021</v>
      </c>
      <c r="N419" s="19">
        <f>VLOOKUP(E419, '2021D'!$A$2:$G$339, 2, FALSE)</f>
        <v>223</v>
      </c>
      <c r="O419" s="19">
        <f>VLOOKUP(E419, '2021D'!$A$2:$G$339, 3, FALSE)</f>
        <v>25247</v>
      </c>
      <c r="P419" s="19">
        <f>_2021[[#This Row],[最低排名]]-_2021[[#This Row],[同分人数]]+1</f>
        <v>25025</v>
      </c>
      <c r="Q419" s="19">
        <f>IF(O419&gt;=开始!$B$6, 1, 0)</f>
        <v>1</v>
      </c>
      <c r="R419" s="19">
        <f>_2021[[#This Row],[最低排名]]-开始!$B$6</f>
        <v>25247</v>
      </c>
    </row>
    <row r="420" spans="1:18">
      <c r="A420" s="19">
        <v>40003</v>
      </c>
      <c r="B420" s="19" t="s">
        <v>574</v>
      </c>
      <c r="C420" s="19" t="str">
        <f t="shared" si="12"/>
        <v>哈医大</v>
      </c>
      <c r="D420" s="19" t="str">
        <f t="shared" si="13"/>
        <v>03</v>
      </c>
      <c r="E420" s="19" t="s">
        <v>347</v>
      </c>
      <c r="F420" s="19">
        <v>200</v>
      </c>
      <c r="G420" s="19">
        <v>105</v>
      </c>
      <c r="H420" s="19">
        <v>102</v>
      </c>
      <c r="I420" s="19">
        <v>64</v>
      </c>
      <c r="J420" s="19">
        <v>55</v>
      </c>
      <c r="K420" s="19">
        <v>52</v>
      </c>
      <c r="L420" s="19">
        <v>0</v>
      </c>
      <c r="M420" s="19">
        <v>2021</v>
      </c>
      <c r="N420" s="19">
        <f>VLOOKUP(E420, '2021D'!$A$2:$G$339, 2, FALSE)</f>
        <v>225</v>
      </c>
      <c r="O420" s="19">
        <f>VLOOKUP(E420, '2021D'!$A$2:$G$339, 3, FALSE)</f>
        <v>21738</v>
      </c>
      <c r="P420" s="19">
        <f>_2021[[#This Row],[最低排名]]-_2021[[#This Row],[同分人数]]+1</f>
        <v>21514</v>
      </c>
      <c r="Q420" s="19">
        <f>IF(O420&gt;=开始!$B$6, 1, 0)</f>
        <v>1</v>
      </c>
      <c r="R420" s="19">
        <f>_2021[[#This Row],[最低排名]]-开始!$B$6</f>
        <v>21738</v>
      </c>
    </row>
    <row r="421" spans="1:18">
      <c r="A421" s="19">
        <v>40004</v>
      </c>
      <c r="B421" s="19" t="s">
        <v>575</v>
      </c>
      <c r="C421" s="19" t="str">
        <f t="shared" si="12"/>
        <v>哈医大</v>
      </c>
      <c r="D421" s="19" t="str">
        <f t="shared" si="13"/>
        <v>04</v>
      </c>
      <c r="E421" s="19" t="s">
        <v>312</v>
      </c>
      <c r="F421" s="19">
        <v>211</v>
      </c>
      <c r="G421" s="19">
        <v>120</v>
      </c>
      <c r="H421" s="19">
        <v>93</v>
      </c>
      <c r="I421" s="19">
        <v>55</v>
      </c>
      <c r="J421" s="19">
        <v>52</v>
      </c>
      <c r="K421" s="19">
        <v>49</v>
      </c>
      <c r="L421" s="19">
        <v>0</v>
      </c>
      <c r="M421" s="19">
        <v>2021</v>
      </c>
      <c r="N421" s="19">
        <f>VLOOKUP(E421, '2021D'!$A$2:$G$339, 2, FALSE)</f>
        <v>211</v>
      </c>
      <c r="O421" s="19">
        <f>VLOOKUP(E421, '2021D'!$A$2:$G$339, 3, FALSE)</f>
        <v>24592</v>
      </c>
      <c r="P421" s="19">
        <f>_2021[[#This Row],[最低排名]]-_2021[[#This Row],[同分人数]]+1</f>
        <v>24382</v>
      </c>
      <c r="Q421" s="19">
        <f>IF(O421&gt;=开始!$B$6, 1, 0)</f>
        <v>1</v>
      </c>
      <c r="R421" s="19">
        <f>_2021[[#This Row],[最低排名]]-开始!$B$6</f>
        <v>24592</v>
      </c>
    </row>
    <row r="422" spans="1:18">
      <c r="A422" s="19">
        <v>40005</v>
      </c>
      <c r="B422" s="19" t="s">
        <v>576</v>
      </c>
      <c r="C422" s="19" t="str">
        <f t="shared" si="12"/>
        <v>哈医大</v>
      </c>
      <c r="D422" s="19" t="str">
        <f t="shared" si="13"/>
        <v>05</v>
      </c>
      <c r="E422" s="19" t="s">
        <v>130</v>
      </c>
      <c r="F422" s="19">
        <v>209</v>
      </c>
      <c r="G422" s="19">
        <v>106</v>
      </c>
      <c r="H422" s="19">
        <v>76</v>
      </c>
      <c r="I422" s="19">
        <v>64</v>
      </c>
      <c r="J422" s="19">
        <v>58</v>
      </c>
      <c r="K422" s="19">
        <v>52</v>
      </c>
      <c r="L422" s="19">
        <v>0</v>
      </c>
      <c r="M422" s="19">
        <v>2021</v>
      </c>
      <c r="N422" s="19">
        <f>VLOOKUP(E422, '2021D'!$A$2:$G$339, 2, FALSE)</f>
        <v>231</v>
      </c>
      <c r="O422" s="19">
        <f>VLOOKUP(E422, '2021D'!$A$2:$G$339, 3, FALSE)</f>
        <v>24823</v>
      </c>
      <c r="P422" s="19">
        <f>_2021[[#This Row],[最低排名]]-_2021[[#This Row],[同分人数]]+1</f>
        <v>24593</v>
      </c>
      <c r="Q422" s="19">
        <f>IF(O422&gt;=开始!$B$6, 1, 0)</f>
        <v>1</v>
      </c>
      <c r="R422" s="19">
        <f>_2021[[#This Row],[最低排名]]-开始!$B$6</f>
        <v>24823</v>
      </c>
    </row>
    <row r="423" spans="1:18">
      <c r="A423" s="19">
        <v>40101</v>
      </c>
      <c r="B423" s="19" t="s">
        <v>578</v>
      </c>
      <c r="C423" s="19" t="str">
        <f t="shared" si="12"/>
        <v>哈师大</v>
      </c>
      <c r="D423" s="19" t="str">
        <f t="shared" si="13"/>
        <v>01</v>
      </c>
      <c r="E423" s="19" t="s">
        <v>1556</v>
      </c>
      <c r="F423" s="19">
        <v>192</v>
      </c>
      <c r="G423" s="19">
        <v>99</v>
      </c>
      <c r="H423" s="19">
        <v>62</v>
      </c>
      <c r="I423" s="19">
        <v>58</v>
      </c>
      <c r="J423" s="19">
        <v>49</v>
      </c>
      <c r="K423" s="19">
        <v>43</v>
      </c>
      <c r="L423" s="19">
        <v>0</v>
      </c>
      <c r="M423" s="19">
        <v>2021</v>
      </c>
      <c r="N423" s="19">
        <f>VLOOKUP(E423, '2021D'!$A$2:$G$339, 2, FALSE)</f>
        <v>162</v>
      </c>
      <c r="O423" s="19">
        <f>VLOOKUP(E423, '2021D'!$A$2:$G$339, 3, FALSE)</f>
        <v>35075</v>
      </c>
      <c r="P423" s="19">
        <f>_2021[[#This Row],[最低排名]]-_2021[[#This Row],[同分人数]]+1</f>
        <v>34914</v>
      </c>
      <c r="Q423" s="19">
        <f>IF(O423&gt;=开始!$B$6, 1, 0)</f>
        <v>1</v>
      </c>
      <c r="R423" s="19">
        <f>_2021[[#This Row],[最低排名]]-开始!$B$6</f>
        <v>35075</v>
      </c>
    </row>
    <row r="424" spans="1:18">
      <c r="A424" s="19">
        <v>40102</v>
      </c>
      <c r="B424" s="19" t="s">
        <v>579</v>
      </c>
      <c r="C424" s="19" t="str">
        <f t="shared" si="12"/>
        <v>哈师大</v>
      </c>
      <c r="D424" s="19" t="str">
        <f t="shared" si="13"/>
        <v>02</v>
      </c>
      <c r="E424" s="19" t="s">
        <v>83</v>
      </c>
      <c r="F424" s="19">
        <v>192</v>
      </c>
      <c r="G424" s="19">
        <v>99</v>
      </c>
      <c r="H424" s="19">
        <v>112</v>
      </c>
      <c r="I424" s="19">
        <v>64</v>
      </c>
      <c r="J424" s="19">
        <v>61</v>
      </c>
      <c r="K424" s="19">
        <v>58</v>
      </c>
      <c r="L424" s="19">
        <v>0</v>
      </c>
      <c r="M424" s="19">
        <v>2021</v>
      </c>
      <c r="N424" s="19">
        <f>VLOOKUP(E424, '2021D'!$A$2:$G$339, 2, FALSE)</f>
        <v>206</v>
      </c>
      <c r="O424" s="19">
        <f>VLOOKUP(E424, '2021D'!$A$2:$G$339, 3, FALSE)</f>
        <v>18620</v>
      </c>
      <c r="P424" s="19">
        <f>_2021[[#This Row],[最低排名]]-_2021[[#This Row],[同分人数]]+1</f>
        <v>18415</v>
      </c>
      <c r="Q424" s="19">
        <f>IF(O424&gt;=开始!$B$6, 1, 0)</f>
        <v>1</v>
      </c>
      <c r="R424" s="19">
        <f>_2021[[#This Row],[最低排名]]-开始!$B$6</f>
        <v>18620</v>
      </c>
    </row>
    <row r="425" spans="1:18">
      <c r="A425" s="19">
        <v>40201</v>
      </c>
      <c r="B425" s="19" t="s">
        <v>581</v>
      </c>
      <c r="C425" s="19" t="str">
        <f t="shared" si="12"/>
        <v>齐齐哈尔</v>
      </c>
      <c r="D425" s="19" t="str">
        <f t="shared" si="13"/>
        <v>01</v>
      </c>
      <c r="E425" s="19" t="s">
        <v>447</v>
      </c>
      <c r="F425" s="19">
        <v>181</v>
      </c>
      <c r="G425" s="19">
        <v>100</v>
      </c>
      <c r="H425" s="19">
        <v>105</v>
      </c>
      <c r="I425" s="19">
        <v>49</v>
      </c>
      <c r="J425" s="19">
        <v>43</v>
      </c>
      <c r="K425" s="19">
        <v>43</v>
      </c>
      <c r="L425" s="19">
        <v>0</v>
      </c>
      <c r="M425" s="19">
        <v>2021</v>
      </c>
      <c r="N425" s="19">
        <f>VLOOKUP(E425, '2021D'!$A$2:$G$339, 2, FALSE)</f>
        <v>156</v>
      </c>
      <c r="O425" s="19">
        <f>VLOOKUP(E425, '2021D'!$A$2:$G$339, 3, FALSE)</f>
        <v>32280</v>
      </c>
      <c r="P425" s="19">
        <f>_2021[[#This Row],[最低排名]]-_2021[[#This Row],[同分人数]]+1</f>
        <v>32125</v>
      </c>
      <c r="Q425" s="19">
        <f>IF(O425&gt;=开始!$B$6, 1, 0)</f>
        <v>1</v>
      </c>
      <c r="R425" s="19">
        <f>_2021[[#This Row],[最低排名]]-开始!$B$6</f>
        <v>32280</v>
      </c>
    </row>
    <row r="426" spans="1:18">
      <c r="A426" s="19">
        <v>40202</v>
      </c>
      <c r="B426" s="19" t="s">
        <v>582</v>
      </c>
      <c r="C426" s="19" t="str">
        <f t="shared" si="12"/>
        <v>齐齐哈尔</v>
      </c>
      <c r="D426" s="19" t="str">
        <f t="shared" si="13"/>
        <v>02</v>
      </c>
      <c r="E426" s="19" t="s">
        <v>209</v>
      </c>
      <c r="F426" s="19">
        <v>195</v>
      </c>
      <c r="G426" s="19">
        <v>98</v>
      </c>
      <c r="H426" s="19">
        <v>82</v>
      </c>
      <c r="I426" s="19">
        <v>46</v>
      </c>
      <c r="J426" s="19">
        <v>46</v>
      </c>
      <c r="K426" s="19">
        <v>46</v>
      </c>
      <c r="L426" s="19">
        <v>0</v>
      </c>
      <c r="M426" s="19">
        <v>2021</v>
      </c>
      <c r="N426" s="19">
        <f>VLOOKUP(E426, '2021D'!$A$2:$G$339, 2, FALSE)</f>
        <v>197</v>
      </c>
      <c r="O426" s="19">
        <f>VLOOKUP(E426, '2021D'!$A$2:$G$339, 3, FALSE)</f>
        <v>33300</v>
      </c>
      <c r="P426" s="19">
        <f>_2021[[#This Row],[最低排名]]-_2021[[#This Row],[同分人数]]+1</f>
        <v>33104</v>
      </c>
      <c r="Q426" s="19">
        <f>IF(O426&gt;=开始!$B$6, 1, 0)</f>
        <v>1</v>
      </c>
      <c r="R426" s="19">
        <f>_2021[[#This Row],[最低排名]]-开始!$B$6</f>
        <v>33300</v>
      </c>
    </row>
    <row r="427" spans="1:18">
      <c r="A427" s="19">
        <v>40203</v>
      </c>
      <c r="B427" s="19" t="s">
        <v>583</v>
      </c>
      <c r="C427" s="19" t="str">
        <f t="shared" si="12"/>
        <v>齐齐哈尔</v>
      </c>
      <c r="D427" s="19" t="str">
        <f t="shared" si="13"/>
        <v>03</v>
      </c>
      <c r="E427" s="19" t="s">
        <v>1542</v>
      </c>
      <c r="F427" s="19">
        <v>188</v>
      </c>
      <c r="G427" s="19">
        <v>97</v>
      </c>
      <c r="H427" s="19">
        <v>57</v>
      </c>
      <c r="I427" s="19">
        <v>58</v>
      </c>
      <c r="J427" s="19">
        <v>52</v>
      </c>
      <c r="K427" s="19">
        <v>46</v>
      </c>
      <c r="L427" s="19">
        <v>0</v>
      </c>
      <c r="M427" s="19">
        <v>2021</v>
      </c>
      <c r="N427" s="19">
        <f>VLOOKUP(E427, '2021D'!$A$2:$G$339, 2, FALSE)</f>
        <v>146</v>
      </c>
      <c r="O427" s="19">
        <f>VLOOKUP(E427, '2021D'!$A$2:$G$339, 3, FALSE)</f>
        <v>35527</v>
      </c>
      <c r="P427" s="19">
        <f>_2021[[#This Row],[最低排名]]-_2021[[#This Row],[同分人数]]+1</f>
        <v>35382</v>
      </c>
      <c r="Q427" s="19">
        <f>IF(O427&gt;=开始!$B$6, 1, 0)</f>
        <v>1</v>
      </c>
      <c r="R427" s="19">
        <f>_2021[[#This Row],[最低排名]]-开始!$B$6</f>
        <v>35527</v>
      </c>
    </row>
    <row r="428" spans="1:18">
      <c r="A428" s="19">
        <v>40204</v>
      </c>
      <c r="B428" s="19" t="s">
        <v>584</v>
      </c>
      <c r="C428" s="19" t="str">
        <f t="shared" si="12"/>
        <v>齐齐哈尔</v>
      </c>
      <c r="D428" s="19" t="str">
        <f t="shared" si="13"/>
        <v>04</v>
      </c>
      <c r="E428" s="19" t="s">
        <v>1556</v>
      </c>
      <c r="F428" s="19">
        <v>193</v>
      </c>
      <c r="G428" s="19">
        <v>101</v>
      </c>
      <c r="H428" s="19">
        <v>55</v>
      </c>
      <c r="I428" s="19">
        <v>58</v>
      </c>
      <c r="J428" s="19">
        <v>49</v>
      </c>
      <c r="K428" s="19">
        <v>49</v>
      </c>
      <c r="L428" s="19">
        <v>0</v>
      </c>
      <c r="M428" s="19">
        <v>2021</v>
      </c>
      <c r="N428" s="19">
        <f>VLOOKUP(E428, '2021D'!$A$2:$G$339, 2, FALSE)</f>
        <v>162</v>
      </c>
      <c r="O428" s="19">
        <f>VLOOKUP(E428, '2021D'!$A$2:$G$339, 3, FALSE)</f>
        <v>35075</v>
      </c>
      <c r="P428" s="19">
        <f>_2021[[#This Row],[最低排名]]-_2021[[#This Row],[同分人数]]+1</f>
        <v>34914</v>
      </c>
      <c r="Q428" s="19">
        <f>IF(O428&gt;=开始!$B$6, 1, 0)</f>
        <v>1</v>
      </c>
      <c r="R428" s="19">
        <f>_2021[[#This Row],[最低排名]]-开始!$B$6</f>
        <v>35075</v>
      </c>
    </row>
    <row r="429" spans="1:18">
      <c r="A429" s="19">
        <v>40205</v>
      </c>
      <c r="B429" s="19" t="s">
        <v>586</v>
      </c>
      <c r="C429" s="19" t="str">
        <f t="shared" si="12"/>
        <v>齐齐哈尔</v>
      </c>
      <c r="D429" s="19" t="str">
        <f t="shared" si="13"/>
        <v>05</v>
      </c>
      <c r="E429" s="19" t="s">
        <v>209</v>
      </c>
      <c r="F429" s="19">
        <v>182</v>
      </c>
      <c r="G429" s="19">
        <v>100</v>
      </c>
      <c r="H429" s="19">
        <v>65</v>
      </c>
      <c r="I429" s="19">
        <v>64</v>
      </c>
      <c r="J429" s="19">
        <v>55</v>
      </c>
      <c r="K429" s="19">
        <v>49</v>
      </c>
      <c r="L429" s="19">
        <v>0</v>
      </c>
      <c r="M429" s="19">
        <v>2021</v>
      </c>
      <c r="N429" s="19">
        <f>VLOOKUP(E429, '2021D'!$A$2:$G$339, 2, FALSE)</f>
        <v>197</v>
      </c>
      <c r="O429" s="19">
        <f>VLOOKUP(E429, '2021D'!$A$2:$G$339, 3, FALSE)</f>
        <v>33300</v>
      </c>
      <c r="P429" s="19">
        <f>_2021[[#This Row],[最低排名]]-_2021[[#This Row],[同分人数]]+1</f>
        <v>33104</v>
      </c>
      <c r="Q429" s="19">
        <f>IF(O429&gt;=开始!$B$6, 1, 0)</f>
        <v>1</v>
      </c>
      <c r="R429" s="19">
        <f>_2021[[#This Row],[最低排名]]-开始!$B$6</f>
        <v>33300</v>
      </c>
    </row>
    <row r="430" spans="1:18">
      <c r="A430" s="19">
        <v>40301</v>
      </c>
      <c r="B430" s="19" t="s">
        <v>587</v>
      </c>
      <c r="C430" s="19" t="str">
        <f t="shared" si="12"/>
        <v>哈商大</v>
      </c>
      <c r="D430" s="19" t="str">
        <f t="shared" si="13"/>
        <v>01</v>
      </c>
      <c r="E430" s="19" t="s">
        <v>209</v>
      </c>
      <c r="F430" s="19">
        <v>184</v>
      </c>
      <c r="G430" s="19">
        <v>100</v>
      </c>
      <c r="H430" s="19">
        <v>84</v>
      </c>
      <c r="I430" s="19">
        <v>52</v>
      </c>
      <c r="J430" s="19">
        <v>49</v>
      </c>
      <c r="K430" s="19">
        <v>46</v>
      </c>
      <c r="L430" s="19">
        <v>0</v>
      </c>
      <c r="M430" s="19">
        <v>2021</v>
      </c>
      <c r="N430" s="19">
        <f>VLOOKUP(E430, '2021D'!$A$2:$G$339, 2, FALSE)</f>
        <v>197</v>
      </c>
      <c r="O430" s="19">
        <f>VLOOKUP(E430, '2021D'!$A$2:$G$339, 3, FALSE)</f>
        <v>33300</v>
      </c>
      <c r="P430" s="19">
        <f>_2021[[#This Row],[最低排名]]-_2021[[#This Row],[同分人数]]+1</f>
        <v>33104</v>
      </c>
      <c r="Q430" s="19">
        <f>IF(O430&gt;=开始!$B$6, 1, 0)</f>
        <v>1</v>
      </c>
      <c r="R430" s="19">
        <f>_2021[[#This Row],[最低排名]]-开始!$B$6</f>
        <v>33300</v>
      </c>
    </row>
    <row r="431" spans="1:18">
      <c r="A431" s="19">
        <v>40302</v>
      </c>
      <c r="B431" s="19" t="s">
        <v>588</v>
      </c>
      <c r="C431" s="19" t="str">
        <f t="shared" si="12"/>
        <v>哈商大</v>
      </c>
      <c r="D431" s="19" t="str">
        <f t="shared" si="13"/>
        <v>02</v>
      </c>
      <c r="E431" s="19" t="s">
        <v>205</v>
      </c>
      <c r="F431" s="19">
        <v>186</v>
      </c>
      <c r="G431" s="19">
        <v>95</v>
      </c>
      <c r="H431" s="19">
        <v>73</v>
      </c>
      <c r="I431" s="19">
        <v>61</v>
      </c>
      <c r="J431" s="19">
        <v>49</v>
      </c>
      <c r="K431" s="19">
        <v>49</v>
      </c>
      <c r="L431" s="19">
        <v>0</v>
      </c>
      <c r="M431" s="19">
        <v>2021</v>
      </c>
      <c r="N431" s="19">
        <f>VLOOKUP(E431, '2021D'!$A$2:$G$339, 2, FALSE)</f>
        <v>160</v>
      </c>
      <c r="O431" s="19">
        <f>VLOOKUP(E431, '2021D'!$A$2:$G$339, 3, FALSE)</f>
        <v>32773</v>
      </c>
      <c r="P431" s="19">
        <f>_2021[[#This Row],[最低排名]]-_2021[[#This Row],[同分人数]]+1</f>
        <v>32614</v>
      </c>
      <c r="Q431" s="19">
        <f>IF(O431&gt;=开始!$B$6, 1, 0)</f>
        <v>1</v>
      </c>
      <c r="R431" s="19">
        <f>_2021[[#This Row],[最低排名]]-开始!$B$6</f>
        <v>32773</v>
      </c>
    </row>
    <row r="432" spans="1:18">
      <c r="A432" s="19">
        <v>40303</v>
      </c>
      <c r="B432" s="19" t="s">
        <v>589</v>
      </c>
      <c r="C432" s="19" t="str">
        <f t="shared" si="12"/>
        <v>哈商大</v>
      </c>
      <c r="D432" s="19" t="str">
        <f t="shared" si="13"/>
        <v>03</v>
      </c>
      <c r="E432" s="19" t="s">
        <v>1534</v>
      </c>
      <c r="F432" s="19">
        <v>203</v>
      </c>
      <c r="G432" s="19">
        <v>114</v>
      </c>
      <c r="H432" s="19">
        <v>41</v>
      </c>
      <c r="I432" s="19">
        <v>61</v>
      </c>
      <c r="J432" s="19">
        <v>52</v>
      </c>
      <c r="K432" s="19">
        <v>43</v>
      </c>
      <c r="L432" s="19">
        <v>0</v>
      </c>
      <c r="M432" s="19">
        <v>2021</v>
      </c>
      <c r="N432" s="19">
        <f>VLOOKUP(E432, '2021D'!$A$2:$G$339, 2, FALSE)</f>
        <v>159</v>
      </c>
      <c r="O432" s="19">
        <f>VLOOKUP(E432, '2021D'!$A$2:$G$339, 3, FALSE)</f>
        <v>35686</v>
      </c>
      <c r="P432" s="19">
        <f>_2021[[#This Row],[最低排名]]-_2021[[#This Row],[同分人数]]+1</f>
        <v>35528</v>
      </c>
      <c r="Q432" s="19">
        <f>IF(O432&gt;=开始!$B$6, 1, 0)</f>
        <v>1</v>
      </c>
      <c r="R432" s="19">
        <f>_2021[[#This Row],[最低排名]]-开始!$B$6</f>
        <v>35686</v>
      </c>
    </row>
    <row r="433" spans="1:18">
      <c r="A433" s="19">
        <v>40401</v>
      </c>
      <c r="B433" s="19" t="s">
        <v>591</v>
      </c>
      <c r="C433" s="19" t="str">
        <f t="shared" si="12"/>
        <v>哈金融</v>
      </c>
      <c r="D433" s="19" t="str">
        <f t="shared" si="13"/>
        <v>01</v>
      </c>
      <c r="E433" s="19" t="s">
        <v>366</v>
      </c>
      <c r="F433" s="19">
        <v>179</v>
      </c>
      <c r="G433" s="19">
        <v>93</v>
      </c>
      <c r="H433" s="19">
        <v>60</v>
      </c>
      <c r="I433" s="19">
        <v>67</v>
      </c>
      <c r="J433" s="19">
        <v>52</v>
      </c>
      <c r="K433" s="19">
        <v>49</v>
      </c>
      <c r="L433" s="19">
        <v>0</v>
      </c>
      <c r="M433" s="19">
        <v>2021</v>
      </c>
      <c r="N433" s="19">
        <f>VLOOKUP(E433, '2021D'!$A$2:$G$339, 2, FALSE)</f>
        <v>154</v>
      </c>
      <c r="O433" s="19">
        <f>VLOOKUP(E433, '2021D'!$A$2:$G$339, 3, FALSE)</f>
        <v>34618</v>
      </c>
      <c r="P433" s="19">
        <f>_2021[[#This Row],[最低排名]]-_2021[[#This Row],[同分人数]]+1</f>
        <v>34465</v>
      </c>
      <c r="Q433" s="19">
        <f>IF(O433&gt;=开始!$B$6, 1, 0)</f>
        <v>1</v>
      </c>
      <c r="R433" s="19">
        <f>_2021[[#This Row],[最低排名]]-开始!$B$6</f>
        <v>34618</v>
      </c>
    </row>
    <row r="434" spans="1:18">
      <c r="A434" s="19">
        <v>40501</v>
      </c>
      <c r="B434" s="19" t="s">
        <v>592</v>
      </c>
      <c r="C434" s="19" t="str">
        <f t="shared" si="12"/>
        <v>齐医学院</v>
      </c>
      <c r="D434" s="19" t="str">
        <f t="shared" si="13"/>
        <v>01</v>
      </c>
      <c r="E434" s="19" t="s">
        <v>412</v>
      </c>
      <c r="F434" s="19">
        <v>178</v>
      </c>
      <c r="G434" s="19">
        <v>92</v>
      </c>
      <c r="H434" s="19">
        <v>74</v>
      </c>
      <c r="I434" s="19">
        <v>64</v>
      </c>
      <c r="J434" s="19">
        <v>55</v>
      </c>
      <c r="K434" s="19">
        <v>46</v>
      </c>
      <c r="L434" s="19">
        <v>0</v>
      </c>
      <c r="M434" s="19">
        <v>2021</v>
      </c>
      <c r="N434" s="19">
        <f>VLOOKUP(E434, '2021D'!$A$2:$G$339, 2, FALSE)</f>
        <v>168</v>
      </c>
      <c r="O434" s="19">
        <f>VLOOKUP(E434, '2021D'!$A$2:$G$339, 3, FALSE)</f>
        <v>32941</v>
      </c>
      <c r="P434" s="19">
        <f>_2021[[#This Row],[最低排名]]-_2021[[#This Row],[同分人数]]+1</f>
        <v>32774</v>
      </c>
      <c r="Q434" s="19">
        <f>IF(O434&gt;=开始!$B$6, 1, 0)</f>
        <v>1</v>
      </c>
      <c r="R434" s="19">
        <f>_2021[[#This Row],[最低排名]]-开始!$B$6</f>
        <v>32941</v>
      </c>
    </row>
    <row r="435" spans="1:18">
      <c r="A435" s="19">
        <v>40502</v>
      </c>
      <c r="B435" s="19" t="s">
        <v>593</v>
      </c>
      <c r="C435" s="19" t="str">
        <f t="shared" si="12"/>
        <v>齐医学院</v>
      </c>
      <c r="D435" s="19" t="str">
        <f t="shared" si="13"/>
        <v>02</v>
      </c>
      <c r="E435" s="19" t="s">
        <v>412</v>
      </c>
      <c r="F435" s="19">
        <v>174</v>
      </c>
      <c r="G435" s="19">
        <v>88</v>
      </c>
      <c r="H435" s="19">
        <v>93</v>
      </c>
      <c r="I435" s="19">
        <v>52</v>
      </c>
      <c r="J435" s="19">
        <v>49</v>
      </c>
      <c r="K435" s="19">
        <v>49</v>
      </c>
      <c r="L435" s="19">
        <v>0</v>
      </c>
      <c r="M435" s="19">
        <v>2021</v>
      </c>
      <c r="N435" s="19">
        <f>VLOOKUP(E435, '2021D'!$A$2:$G$339, 2, FALSE)</f>
        <v>168</v>
      </c>
      <c r="O435" s="19">
        <f>VLOOKUP(E435, '2021D'!$A$2:$G$339, 3, FALSE)</f>
        <v>32941</v>
      </c>
      <c r="P435" s="19">
        <f>_2021[[#This Row],[最低排名]]-_2021[[#This Row],[同分人数]]+1</f>
        <v>32774</v>
      </c>
      <c r="Q435" s="19">
        <f>IF(O435&gt;=开始!$B$6, 1, 0)</f>
        <v>1</v>
      </c>
      <c r="R435" s="19">
        <f>_2021[[#This Row],[最低排名]]-开始!$B$6</f>
        <v>32941</v>
      </c>
    </row>
    <row r="436" spans="1:18">
      <c r="A436" s="19">
        <v>40503</v>
      </c>
      <c r="B436" s="19" t="s">
        <v>594</v>
      </c>
      <c r="C436" s="19" t="str">
        <f t="shared" si="12"/>
        <v>齐医学院</v>
      </c>
      <c r="D436" s="19" t="str">
        <f t="shared" si="13"/>
        <v>03</v>
      </c>
      <c r="E436" s="19" t="s">
        <v>398</v>
      </c>
      <c r="F436" s="19">
        <v>205</v>
      </c>
      <c r="G436" s="19">
        <v>107</v>
      </c>
      <c r="H436" s="19">
        <v>66</v>
      </c>
      <c r="I436" s="19">
        <v>55</v>
      </c>
      <c r="J436" s="19">
        <v>55</v>
      </c>
      <c r="K436" s="19">
        <v>52</v>
      </c>
      <c r="L436" s="19">
        <v>0</v>
      </c>
      <c r="M436" s="19">
        <v>2021</v>
      </c>
      <c r="N436" s="19">
        <f>VLOOKUP(E436, '2021D'!$A$2:$G$339, 2, FALSE)</f>
        <v>199</v>
      </c>
      <c r="O436" s="19">
        <f>VLOOKUP(E436, '2021D'!$A$2:$G$339, 3, FALSE)</f>
        <v>30070</v>
      </c>
      <c r="P436" s="19">
        <f>_2021[[#This Row],[最低排名]]-_2021[[#This Row],[同分人数]]+1</f>
        <v>29872</v>
      </c>
      <c r="Q436" s="19">
        <f>IF(O436&gt;=开始!$B$6, 1, 0)</f>
        <v>1</v>
      </c>
      <c r="R436" s="19">
        <f>_2021[[#This Row],[最低排名]]-开始!$B$6</f>
        <v>30070</v>
      </c>
    </row>
    <row r="437" spans="1:18">
      <c r="A437" s="19">
        <v>40504</v>
      </c>
      <c r="B437" s="19" t="s">
        <v>595</v>
      </c>
      <c r="C437" s="19" t="str">
        <f t="shared" si="12"/>
        <v>齐医学院</v>
      </c>
      <c r="D437" s="19" t="str">
        <f t="shared" si="13"/>
        <v>04</v>
      </c>
      <c r="E437" s="19" t="s">
        <v>52</v>
      </c>
      <c r="F437" s="19">
        <v>173</v>
      </c>
      <c r="G437" s="19">
        <v>90</v>
      </c>
      <c r="H437" s="19">
        <v>80</v>
      </c>
      <c r="I437" s="19">
        <v>64</v>
      </c>
      <c r="J437" s="19">
        <v>58</v>
      </c>
      <c r="K437" s="19">
        <v>49</v>
      </c>
      <c r="L437" s="19">
        <v>0</v>
      </c>
      <c r="M437" s="19">
        <v>2021</v>
      </c>
      <c r="N437" s="19">
        <f>VLOOKUP(E437, '2021D'!$A$2:$G$339, 2, FALSE)</f>
        <v>188</v>
      </c>
      <c r="O437" s="19">
        <f>VLOOKUP(E437, '2021D'!$A$2:$G$339, 3, FALSE)</f>
        <v>31735</v>
      </c>
      <c r="P437" s="19">
        <f>_2021[[#This Row],[最低排名]]-_2021[[#This Row],[同分人数]]+1</f>
        <v>31548</v>
      </c>
      <c r="Q437" s="19">
        <f>IF(O437&gt;=开始!$B$6, 1, 0)</f>
        <v>1</v>
      </c>
      <c r="R437" s="19">
        <f>_2021[[#This Row],[最低排名]]-开始!$B$6</f>
        <v>31735</v>
      </c>
    </row>
    <row r="438" spans="1:18">
      <c r="A438" s="19">
        <v>40505</v>
      </c>
      <c r="B438" s="19" t="s">
        <v>596</v>
      </c>
      <c r="C438" s="19" t="str">
        <f t="shared" si="12"/>
        <v>齐医学院</v>
      </c>
      <c r="D438" s="19" t="str">
        <f t="shared" si="13"/>
        <v>05</v>
      </c>
      <c r="E438" s="19" t="s">
        <v>354</v>
      </c>
      <c r="F438" s="19">
        <v>182</v>
      </c>
      <c r="G438" s="19">
        <v>97</v>
      </c>
      <c r="H438" s="19">
        <v>93</v>
      </c>
      <c r="I438" s="19">
        <v>52</v>
      </c>
      <c r="J438" s="19">
        <v>52</v>
      </c>
      <c r="K438" s="19">
        <v>49</v>
      </c>
      <c r="L438" s="19">
        <v>0</v>
      </c>
      <c r="M438" s="19">
        <v>2021</v>
      </c>
      <c r="N438" s="19">
        <f>VLOOKUP(E438, '2021D'!$A$2:$G$339, 2, FALSE)</f>
        <v>177</v>
      </c>
      <c r="O438" s="19">
        <f>VLOOKUP(E438, '2021D'!$A$2:$G$339, 3, FALSE)</f>
        <v>31038</v>
      </c>
      <c r="P438" s="19">
        <f>_2021[[#This Row],[最低排名]]-_2021[[#This Row],[同分人数]]+1</f>
        <v>30862</v>
      </c>
      <c r="Q438" s="19">
        <f>IF(O438&gt;=开始!$B$6, 1, 0)</f>
        <v>1</v>
      </c>
      <c r="R438" s="19">
        <f>_2021[[#This Row],[最低排名]]-开始!$B$6</f>
        <v>31038</v>
      </c>
    </row>
    <row r="439" spans="1:18">
      <c r="A439" s="19">
        <v>40601</v>
      </c>
      <c r="B439" s="19" t="s">
        <v>1567</v>
      </c>
      <c r="C439" s="19" t="str">
        <f t="shared" si="12"/>
        <v>黑外国语</v>
      </c>
      <c r="D439" s="19" t="str">
        <f t="shared" si="13"/>
        <v>01</v>
      </c>
      <c r="E439" s="19" t="s">
        <v>1534</v>
      </c>
      <c r="F439" s="19">
        <v>176</v>
      </c>
      <c r="G439" s="19">
        <v>96</v>
      </c>
      <c r="H439" s="19">
        <v>80</v>
      </c>
      <c r="I439" s="19">
        <v>49</v>
      </c>
      <c r="J439" s="19">
        <v>49</v>
      </c>
      <c r="K439" s="19">
        <v>46</v>
      </c>
      <c r="L439" s="19">
        <v>0</v>
      </c>
      <c r="M439" s="19">
        <v>2021</v>
      </c>
      <c r="N439" s="19">
        <f>VLOOKUP(E439, '2021D'!$A$2:$G$339, 2, FALSE)</f>
        <v>159</v>
      </c>
      <c r="O439" s="19">
        <f>VLOOKUP(E439, '2021D'!$A$2:$G$339, 3, FALSE)</f>
        <v>35686</v>
      </c>
      <c r="P439" s="19">
        <f>_2021[[#This Row],[最低排名]]-_2021[[#This Row],[同分人数]]+1</f>
        <v>35528</v>
      </c>
      <c r="Q439" s="19">
        <f>IF(O439&gt;=开始!$B$6, 1, 0)</f>
        <v>1</v>
      </c>
      <c r="R439" s="19">
        <f>_2021[[#This Row],[最低排名]]-开始!$B$6</f>
        <v>35686</v>
      </c>
    </row>
    <row r="440" spans="1:18">
      <c r="A440" s="19">
        <v>42101</v>
      </c>
      <c r="B440" s="19" t="s">
        <v>597</v>
      </c>
      <c r="C440" s="19" t="str">
        <f t="shared" si="12"/>
        <v>南京大学</v>
      </c>
      <c r="D440" s="19" t="str">
        <f t="shared" si="13"/>
        <v>01</v>
      </c>
      <c r="E440" s="19" t="s">
        <v>292</v>
      </c>
      <c r="F440" s="19">
        <v>235</v>
      </c>
      <c r="G440" s="19">
        <v>123</v>
      </c>
      <c r="H440" s="19">
        <v>131</v>
      </c>
      <c r="I440" s="19">
        <v>70</v>
      </c>
      <c r="J440" s="19">
        <v>70</v>
      </c>
      <c r="K440" s="19">
        <v>70</v>
      </c>
      <c r="L440" s="19">
        <v>0</v>
      </c>
      <c r="M440" s="19">
        <v>2021</v>
      </c>
      <c r="N440" s="19">
        <f>VLOOKUP(E440, '2021D'!$A$2:$G$339, 2, FALSE)</f>
        <v>104</v>
      </c>
      <c r="O440" s="19">
        <f>VLOOKUP(E440, '2021D'!$A$2:$G$339, 3, FALSE)</f>
        <v>1916</v>
      </c>
      <c r="P440" s="19">
        <f>_2021[[#This Row],[最低排名]]-_2021[[#This Row],[同分人数]]+1</f>
        <v>1813</v>
      </c>
      <c r="Q440" s="19">
        <f>IF(O440&gt;=开始!$B$6, 1, 0)</f>
        <v>1</v>
      </c>
      <c r="R440" s="19">
        <f>_2021[[#This Row],[最低排名]]-开始!$B$6</f>
        <v>1916</v>
      </c>
    </row>
    <row r="441" spans="1:18">
      <c r="A441" s="19">
        <v>42102</v>
      </c>
      <c r="B441" s="19" t="s">
        <v>598</v>
      </c>
      <c r="C441" s="19" t="str">
        <f t="shared" si="12"/>
        <v>南京大学</v>
      </c>
      <c r="D441" s="19" t="str">
        <f t="shared" si="13"/>
        <v>02</v>
      </c>
      <c r="E441" s="19" t="s">
        <v>328</v>
      </c>
      <c r="F441" s="19">
        <v>245</v>
      </c>
      <c r="G441" s="19">
        <v>130</v>
      </c>
      <c r="H441" s="19">
        <v>129</v>
      </c>
      <c r="I441" s="19">
        <v>70</v>
      </c>
      <c r="J441" s="19">
        <v>67</v>
      </c>
      <c r="K441" s="19">
        <v>64</v>
      </c>
      <c r="L441" s="19">
        <v>0</v>
      </c>
      <c r="M441" s="19">
        <v>2021</v>
      </c>
      <c r="N441" s="19">
        <f>VLOOKUP(E441, '2021D'!$A$2:$G$339, 2, FALSE)</f>
        <v>82</v>
      </c>
      <c r="O441" s="19">
        <f>VLOOKUP(E441, '2021D'!$A$2:$G$339, 3, FALSE)</f>
        <v>1998</v>
      </c>
      <c r="P441" s="19">
        <f>_2021[[#This Row],[最低排名]]-_2021[[#This Row],[同分人数]]+1</f>
        <v>1917</v>
      </c>
      <c r="Q441" s="19">
        <f>IF(O441&gt;=开始!$B$6, 1, 0)</f>
        <v>1</v>
      </c>
      <c r="R441" s="19">
        <f>_2021[[#This Row],[最低排名]]-开始!$B$6</f>
        <v>1998</v>
      </c>
    </row>
    <row r="442" spans="1:18">
      <c r="A442" s="19">
        <v>42103</v>
      </c>
      <c r="B442" s="19" t="s">
        <v>599</v>
      </c>
      <c r="C442" s="19" t="str">
        <f t="shared" si="12"/>
        <v>南京大学</v>
      </c>
      <c r="D442" s="19" t="str">
        <f t="shared" si="13"/>
        <v>03</v>
      </c>
      <c r="E442" s="19" t="s">
        <v>1177</v>
      </c>
      <c r="F442" s="19">
        <v>245</v>
      </c>
      <c r="G442" s="19">
        <v>134</v>
      </c>
      <c r="H442" s="19">
        <v>128</v>
      </c>
      <c r="I442" s="19">
        <v>70</v>
      </c>
      <c r="J442" s="19">
        <v>67</v>
      </c>
      <c r="K442" s="19">
        <v>67</v>
      </c>
      <c r="L442" s="19">
        <v>0</v>
      </c>
      <c r="M442" s="19">
        <v>2021</v>
      </c>
      <c r="N442" s="19">
        <f>VLOOKUP(E442, '2021D'!$A$2:$G$339, 2, FALSE)</f>
        <v>96</v>
      </c>
      <c r="O442" s="19">
        <f>VLOOKUP(E442, '2021D'!$A$2:$G$339, 3, FALSE)</f>
        <v>1812</v>
      </c>
      <c r="P442" s="19">
        <f>_2021[[#This Row],[最低排名]]-_2021[[#This Row],[同分人数]]+1</f>
        <v>1717</v>
      </c>
      <c r="Q442" s="19">
        <f>IF(O442&gt;=开始!$B$6, 1, 0)</f>
        <v>1</v>
      </c>
      <c r="R442" s="19">
        <f>_2021[[#This Row],[最低排名]]-开始!$B$6</f>
        <v>1812</v>
      </c>
    </row>
    <row r="443" spans="1:18">
      <c r="A443" s="19">
        <v>42201</v>
      </c>
      <c r="B443" s="19" t="s">
        <v>600</v>
      </c>
      <c r="C443" s="19" t="str">
        <f t="shared" si="12"/>
        <v>东南大学</v>
      </c>
      <c r="D443" s="19" t="str">
        <f t="shared" si="13"/>
        <v>01</v>
      </c>
      <c r="E443" s="19" t="s">
        <v>27</v>
      </c>
      <c r="F443" s="19">
        <v>238</v>
      </c>
      <c r="G443" s="19">
        <v>129</v>
      </c>
      <c r="H443" s="19">
        <v>125</v>
      </c>
      <c r="I443" s="19">
        <v>70</v>
      </c>
      <c r="J443" s="19">
        <v>67</v>
      </c>
      <c r="K443" s="19">
        <v>67</v>
      </c>
      <c r="L443" s="19">
        <v>0</v>
      </c>
      <c r="M443" s="19">
        <v>2021</v>
      </c>
      <c r="N443" s="19">
        <f>VLOOKUP(E443, '2021D'!$A$2:$G$339, 2, FALSE)</f>
        <v>140</v>
      </c>
      <c r="O443" s="19">
        <f>VLOOKUP(E443, '2021D'!$A$2:$G$339, 3, FALSE)</f>
        <v>2935</v>
      </c>
      <c r="P443" s="19">
        <f>_2021[[#This Row],[最低排名]]-_2021[[#This Row],[同分人数]]+1</f>
        <v>2796</v>
      </c>
      <c r="Q443" s="19">
        <f>IF(O443&gt;=开始!$B$6, 1, 0)</f>
        <v>1</v>
      </c>
      <c r="R443" s="19">
        <f>_2021[[#This Row],[最低排名]]-开始!$B$6</f>
        <v>2935</v>
      </c>
    </row>
    <row r="444" spans="1:18">
      <c r="A444" s="19">
        <v>42202</v>
      </c>
      <c r="B444" s="19" t="s">
        <v>602</v>
      </c>
      <c r="C444" s="19" t="str">
        <f t="shared" si="12"/>
        <v>东南大学</v>
      </c>
      <c r="D444" s="19" t="str">
        <f t="shared" si="13"/>
        <v>02</v>
      </c>
      <c r="E444" s="19" t="s">
        <v>35</v>
      </c>
      <c r="F444" s="19">
        <v>237</v>
      </c>
      <c r="G444" s="19">
        <v>122</v>
      </c>
      <c r="H444" s="19">
        <v>127</v>
      </c>
      <c r="I444" s="19">
        <v>70</v>
      </c>
      <c r="J444" s="19">
        <v>67</v>
      </c>
      <c r="K444" s="19">
        <v>61</v>
      </c>
      <c r="L444" s="19">
        <v>0</v>
      </c>
      <c r="M444" s="19">
        <v>2021</v>
      </c>
      <c r="N444" s="19">
        <f>VLOOKUP(E444, '2021D'!$A$2:$G$339, 2, FALSE)</f>
        <v>149</v>
      </c>
      <c r="O444" s="19">
        <f>VLOOKUP(E444, '2021D'!$A$2:$G$339, 3, FALSE)</f>
        <v>3653</v>
      </c>
      <c r="P444" s="19">
        <f>_2021[[#This Row],[最低排名]]-_2021[[#This Row],[同分人数]]+1</f>
        <v>3505</v>
      </c>
      <c r="Q444" s="19">
        <f>IF(O444&gt;=开始!$B$6, 1, 0)</f>
        <v>1</v>
      </c>
      <c r="R444" s="19">
        <f>_2021[[#This Row],[最低排名]]-开始!$B$6</f>
        <v>3653</v>
      </c>
    </row>
    <row r="445" spans="1:18">
      <c r="A445" s="19">
        <v>42301</v>
      </c>
      <c r="B445" s="19" t="s">
        <v>603</v>
      </c>
      <c r="C445" s="19" t="str">
        <f t="shared" si="12"/>
        <v>中国矿大</v>
      </c>
      <c r="D445" s="19" t="str">
        <f t="shared" si="13"/>
        <v>01</v>
      </c>
      <c r="E445" s="19" t="s">
        <v>424</v>
      </c>
      <c r="F445" s="19">
        <v>225</v>
      </c>
      <c r="G445" s="19">
        <v>123</v>
      </c>
      <c r="H445" s="19">
        <v>113</v>
      </c>
      <c r="I445" s="19">
        <v>64</v>
      </c>
      <c r="J445" s="19">
        <v>64</v>
      </c>
      <c r="K445" s="19">
        <v>58</v>
      </c>
      <c r="L445" s="19">
        <v>0</v>
      </c>
      <c r="M445" s="19">
        <v>2021</v>
      </c>
      <c r="N445" s="19">
        <f>VLOOKUP(E445, '2021D'!$A$2:$G$339, 2, FALSE)</f>
        <v>232</v>
      </c>
      <c r="O445" s="19">
        <f>VLOOKUP(E445, '2021D'!$A$2:$G$339, 3, FALSE)</f>
        <v>10574</v>
      </c>
      <c r="P445" s="19">
        <f>_2021[[#This Row],[最低排名]]-_2021[[#This Row],[同分人数]]+1</f>
        <v>10343</v>
      </c>
      <c r="Q445" s="19">
        <f>IF(O445&gt;=开始!$B$6, 1, 0)</f>
        <v>1</v>
      </c>
      <c r="R445" s="19">
        <f>_2021[[#This Row],[最低排名]]-开始!$B$6</f>
        <v>10574</v>
      </c>
    </row>
    <row r="446" spans="1:18">
      <c r="A446" s="19">
        <v>42401</v>
      </c>
      <c r="B446" s="19" t="s">
        <v>605</v>
      </c>
      <c r="C446" s="19" t="str">
        <f t="shared" si="12"/>
        <v>河海大学</v>
      </c>
      <c r="D446" s="19" t="str">
        <f t="shared" si="13"/>
        <v>01</v>
      </c>
      <c r="E446" s="19" t="s">
        <v>248</v>
      </c>
      <c r="F446" s="19">
        <v>231</v>
      </c>
      <c r="G446" s="19">
        <v>124</v>
      </c>
      <c r="H446" s="19">
        <v>112</v>
      </c>
      <c r="I446" s="19">
        <v>64</v>
      </c>
      <c r="J446" s="19">
        <v>61</v>
      </c>
      <c r="K446" s="19">
        <v>61</v>
      </c>
      <c r="L446" s="19">
        <v>0</v>
      </c>
      <c r="M446" s="19">
        <v>2021</v>
      </c>
      <c r="N446" s="19">
        <f>VLOOKUP(E446, '2021D'!$A$2:$G$339, 2, FALSE)</f>
        <v>209</v>
      </c>
      <c r="O446" s="19">
        <f>VLOOKUP(E446, '2021D'!$A$2:$G$339, 3, FALSE)</f>
        <v>9496</v>
      </c>
      <c r="P446" s="19">
        <f>_2021[[#This Row],[最低排名]]-_2021[[#This Row],[同分人数]]+1</f>
        <v>9288</v>
      </c>
      <c r="Q446" s="19">
        <f>IF(O446&gt;=开始!$B$6, 1, 0)</f>
        <v>1</v>
      </c>
      <c r="R446" s="19">
        <f>_2021[[#This Row],[最低排名]]-开始!$B$6</f>
        <v>9496</v>
      </c>
    </row>
    <row r="447" spans="1:18">
      <c r="A447" s="19">
        <v>42402</v>
      </c>
      <c r="B447" s="19" t="s">
        <v>606</v>
      </c>
      <c r="C447" s="19" t="str">
        <f t="shared" si="12"/>
        <v>河海大学</v>
      </c>
      <c r="D447" s="19" t="str">
        <f t="shared" si="13"/>
        <v>02</v>
      </c>
      <c r="E447" s="19" t="s">
        <v>160</v>
      </c>
      <c r="F447" s="19">
        <v>216</v>
      </c>
      <c r="G447" s="19">
        <v>108</v>
      </c>
      <c r="H447" s="19">
        <v>111</v>
      </c>
      <c r="I447" s="19">
        <v>70</v>
      </c>
      <c r="J447" s="19">
        <v>70</v>
      </c>
      <c r="K447" s="19">
        <v>67</v>
      </c>
      <c r="L447" s="19">
        <v>0</v>
      </c>
      <c r="M447" s="19">
        <v>2021</v>
      </c>
      <c r="N447" s="19">
        <f>VLOOKUP(E447, '2021D'!$A$2:$G$339, 2, FALSE)</f>
        <v>198</v>
      </c>
      <c r="O447" s="19">
        <f>VLOOKUP(E447, '2021D'!$A$2:$G$339, 3, FALSE)</f>
        <v>8481</v>
      </c>
      <c r="P447" s="19">
        <f>_2021[[#This Row],[最低排名]]-_2021[[#This Row],[同分人数]]+1</f>
        <v>8284</v>
      </c>
      <c r="Q447" s="19">
        <f>IF(O447&gt;=开始!$B$6, 1, 0)</f>
        <v>1</v>
      </c>
      <c r="R447" s="19">
        <f>_2021[[#This Row],[最低排名]]-开始!$B$6</f>
        <v>8481</v>
      </c>
    </row>
    <row r="448" spans="1:18">
      <c r="A448" s="19">
        <v>42403</v>
      </c>
      <c r="B448" s="19" t="s">
        <v>608</v>
      </c>
      <c r="C448" s="19" t="str">
        <f t="shared" si="12"/>
        <v>河海大学</v>
      </c>
      <c r="D448" s="19" t="str">
        <f t="shared" si="13"/>
        <v>03</v>
      </c>
      <c r="E448" s="19" t="s">
        <v>424</v>
      </c>
      <c r="F448" s="19">
        <v>206</v>
      </c>
      <c r="G448" s="19">
        <v>106</v>
      </c>
      <c r="H448" s="19">
        <v>123</v>
      </c>
      <c r="I448" s="19">
        <v>67</v>
      </c>
      <c r="J448" s="19">
        <v>64</v>
      </c>
      <c r="K448" s="19">
        <v>64</v>
      </c>
      <c r="L448" s="19">
        <v>0</v>
      </c>
      <c r="M448" s="19">
        <v>2021</v>
      </c>
      <c r="N448" s="19">
        <f>VLOOKUP(E448, '2021D'!$A$2:$G$339, 2, FALSE)</f>
        <v>232</v>
      </c>
      <c r="O448" s="19">
        <f>VLOOKUP(E448, '2021D'!$A$2:$G$339, 3, FALSE)</f>
        <v>10574</v>
      </c>
      <c r="P448" s="19">
        <f>_2021[[#This Row],[最低排名]]-_2021[[#This Row],[同分人数]]+1</f>
        <v>10343</v>
      </c>
      <c r="Q448" s="19">
        <f>IF(O448&gt;=开始!$B$6, 1, 0)</f>
        <v>1</v>
      </c>
      <c r="R448" s="19">
        <f>_2021[[#This Row],[最低排名]]-开始!$B$6</f>
        <v>10574</v>
      </c>
    </row>
    <row r="449" spans="1:18">
      <c r="A449" s="19">
        <v>42501</v>
      </c>
      <c r="B449" s="19" t="s">
        <v>609</v>
      </c>
      <c r="C449" s="19" t="str">
        <f t="shared" si="12"/>
        <v>江南大学</v>
      </c>
      <c r="D449" s="19" t="str">
        <f t="shared" si="13"/>
        <v>01</v>
      </c>
      <c r="E449" s="19" t="s">
        <v>100</v>
      </c>
      <c r="F449" s="19">
        <v>229</v>
      </c>
      <c r="G449" s="19">
        <v>121</v>
      </c>
      <c r="H449" s="19">
        <v>101</v>
      </c>
      <c r="I449" s="19">
        <v>64</v>
      </c>
      <c r="J449" s="19">
        <v>58</v>
      </c>
      <c r="K449" s="19">
        <v>55</v>
      </c>
      <c r="L449" s="19">
        <v>0</v>
      </c>
      <c r="M449" s="19">
        <v>2021</v>
      </c>
      <c r="N449" s="19">
        <f>VLOOKUP(E449, '2021D'!$A$2:$G$339, 2, FALSE)</f>
        <v>233</v>
      </c>
      <c r="O449" s="19">
        <f>VLOOKUP(E449, '2021D'!$A$2:$G$339, 3, FALSE)</f>
        <v>14212</v>
      </c>
      <c r="P449" s="19">
        <f>_2021[[#This Row],[最低排名]]-_2021[[#This Row],[同分人数]]+1</f>
        <v>13980</v>
      </c>
      <c r="Q449" s="19">
        <f>IF(O449&gt;=开始!$B$6, 1, 0)</f>
        <v>1</v>
      </c>
      <c r="R449" s="19">
        <f>_2021[[#This Row],[最低排名]]-开始!$B$6</f>
        <v>14212</v>
      </c>
    </row>
    <row r="450" spans="1:18">
      <c r="A450" s="19">
        <v>42502</v>
      </c>
      <c r="B450" s="19" t="s">
        <v>610</v>
      </c>
      <c r="C450" s="19" t="str">
        <f t="shared" ref="C450:C513" si="14">LEFT(B450, FIND("(", B450) - 1)</f>
        <v>江南大学</v>
      </c>
      <c r="D450" s="19" t="str">
        <f t="shared" ref="D450:D513" si="15">MID(B450, FIND("(", B450) + 1, FIND(")", B450) - FIND("(", B450) - 1)</f>
        <v>02</v>
      </c>
      <c r="E450" s="19" t="s">
        <v>1130</v>
      </c>
      <c r="F450" s="19">
        <v>217</v>
      </c>
      <c r="G450" s="19">
        <v>112</v>
      </c>
      <c r="H450" s="19">
        <v>116</v>
      </c>
      <c r="I450" s="19">
        <v>67</v>
      </c>
      <c r="J450" s="19">
        <v>64</v>
      </c>
      <c r="K450" s="19">
        <v>61</v>
      </c>
      <c r="L450" s="19">
        <v>0</v>
      </c>
      <c r="M450" s="19">
        <v>2021</v>
      </c>
      <c r="N450" s="19">
        <f>VLOOKUP(E450, '2021D'!$A$2:$G$339, 2, FALSE)</f>
        <v>225</v>
      </c>
      <c r="O450" s="19">
        <f>VLOOKUP(E450, '2021D'!$A$2:$G$339, 3, FALSE)</f>
        <v>10342</v>
      </c>
      <c r="P450" s="19">
        <f>_2021[[#This Row],[最低排名]]-_2021[[#This Row],[同分人数]]+1</f>
        <v>10118</v>
      </c>
      <c r="Q450" s="19">
        <f>IF(O450&gt;=开始!$B$6, 1, 0)</f>
        <v>1</v>
      </c>
      <c r="R450" s="19">
        <f>_2021[[#This Row],[最低排名]]-开始!$B$6</f>
        <v>10342</v>
      </c>
    </row>
    <row r="451" spans="1:18">
      <c r="A451" s="19">
        <v>42503</v>
      </c>
      <c r="B451" s="19" t="s">
        <v>611</v>
      </c>
      <c r="C451" s="19" t="str">
        <f t="shared" si="14"/>
        <v>江南大学</v>
      </c>
      <c r="D451" s="19" t="str">
        <f t="shared" si="15"/>
        <v>03</v>
      </c>
      <c r="E451" s="19" t="s">
        <v>152</v>
      </c>
      <c r="F451" s="19">
        <v>212</v>
      </c>
      <c r="G451" s="19">
        <v>113</v>
      </c>
      <c r="H451" s="19">
        <v>111</v>
      </c>
      <c r="I451" s="19">
        <v>64</v>
      </c>
      <c r="J451" s="19">
        <v>52</v>
      </c>
      <c r="K451" s="19">
        <v>52</v>
      </c>
      <c r="L451" s="19">
        <v>0</v>
      </c>
      <c r="M451" s="19">
        <v>2021</v>
      </c>
      <c r="N451" s="19">
        <f>VLOOKUP(E451, '2021D'!$A$2:$G$339, 2, FALSE)</f>
        <v>235</v>
      </c>
      <c r="O451" s="19">
        <f>VLOOKUP(E451, '2021D'!$A$2:$G$339, 3, FALSE)</f>
        <v>17726</v>
      </c>
      <c r="P451" s="19">
        <f>_2021[[#This Row],[最低排名]]-_2021[[#This Row],[同分人数]]+1</f>
        <v>17492</v>
      </c>
      <c r="Q451" s="19">
        <f>IF(O451&gt;=开始!$B$6, 1, 0)</f>
        <v>1</v>
      </c>
      <c r="R451" s="19">
        <f>_2021[[#This Row],[最低排名]]-开始!$B$6</f>
        <v>17726</v>
      </c>
    </row>
    <row r="452" spans="1:18">
      <c r="A452" s="19">
        <v>42504</v>
      </c>
      <c r="B452" s="19" t="s">
        <v>612</v>
      </c>
      <c r="C452" s="19" t="str">
        <f t="shared" si="14"/>
        <v>江南大学</v>
      </c>
      <c r="D452" s="19" t="str">
        <f t="shared" si="15"/>
        <v>04</v>
      </c>
      <c r="E452" s="19" t="s">
        <v>37</v>
      </c>
      <c r="F452" s="19">
        <v>224</v>
      </c>
      <c r="G452" s="19">
        <v>120</v>
      </c>
      <c r="H452" s="19">
        <v>113</v>
      </c>
      <c r="I452" s="19">
        <v>64</v>
      </c>
      <c r="J452" s="19">
        <v>64</v>
      </c>
      <c r="K452" s="19">
        <v>58</v>
      </c>
      <c r="L452" s="19">
        <v>0</v>
      </c>
      <c r="M452" s="19">
        <v>2021</v>
      </c>
      <c r="N452" s="19">
        <f>VLOOKUP(E452, '2021D'!$A$2:$G$339, 2, FALSE)</f>
        <v>202</v>
      </c>
      <c r="O452" s="19">
        <f>VLOOKUP(E452, '2021D'!$A$2:$G$339, 3, FALSE)</f>
        <v>10776</v>
      </c>
      <c r="P452" s="19">
        <f>_2021[[#This Row],[最低排名]]-_2021[[#This Row],[同分人数]]+1</f>
        <v>10575</v>
      </c>
      <c r="Q452" s="19">
        <f>IF(O452&gt;=开始!$B$6, 1, 0)</f>
        <v>1</v>
      </c>
      <c r="R452" s="19">
        <f>_2021[[#This Row],[最低排名]]-开始!$B$6</f>
        <v>10776</v>
      </c>
    </row>
    <row r="453" spans="1:18">
      <c r="A453" s="19">
        <v>42601</v>
      </c>
      <c r="B453" s="19" t="s">
        <v>614</v>
      </c>
      <c r="C453" s="19" t="str">
        <f t="shared" si="14"/>
        <v>南京农大</v>
      </c>
      <c r="D453" s="19" t="str">
        <f t="shared" si="15"/>
        <v>01</v>
      </c>
      <c r="E453" s="19" t="s">
        <v>502</v>
      </c>
      <c r="F453" s="19">
        <v>214</v>
      </c>
      <c r="G453" s="19">
        <v>110</v>
      </c>
      <c r="H453" s="19">
        <v>121</v>
      </c>
      <c r="I453" s="19">
        <v>64</v>
      </c>
      <c r="J453" s="19">
        <v>64</v>
      </c>
      <c r="K453" s="19">
        <v>58</v>
      </c>
      <c r="L453" s="19">
        <v>0</v>
      </c>
      <c r="M453" s="19">
        <v>2021</v>
      </c>
      <c r="N453" s="19">
        <f>VLOOKUP(E453, '2021D'!$A$2:$G$339, 2, FALSE)</f>
        <v>187</v>
      </c>
      <c r="O453" s="19">
        <f>VLOOKUP(E453, '2021D'!$A$2:$G$339, 3, FALSE)</f>
        <v>11175</v>
      </c>
      <c r="P453" s="19">
        <f>_2021[[#This Row],[最低排名]]-_2021[[#This Row],[同分人数]]+1</f>
        <v>10989</v>
      </c>
      <c r="Q453" s="19">
        <f>IF(O453&gt;=开始!$B$6, 1, 0)</f>
        <v>1</v>
      </c>
      <c r="R453" s="19">
        <f>_2021[[#This Row],[最低排名]]-开始!$B$6</f>
        <v>11175</v>
      </c>
    </row>
    <row r="454" spans="1:18">
      <c r="A454" s="19">
        <v>42602</v>
      </c>
      <c r="B454" s="19" t="s">
        <v>615</v>
      </c>
      <c r="C454" s="19" t="str">
        <f t="shared" si="14"/>
        <v>南京农大</v>
      </c>
      <c r="D454" s="19" t="str">
        <f t="shared" si="15"/>
        <v>02</v>
      </c>
      <c r="E454" s="19" t="s">
        <v>191</v>
      </c>
      <c r="F454" s="19">
        <v>225</v>
      </c>
      <c r="G454" s="19">
        <v>117</v>
      </c>
      <c r="H454" s="19">
        <v>126</v>
      </c>
      <c r="I454" s="19">
        <v>58</v>
      </c>
      <c r="J454" s="19">
        <v>55</v>
      </c>
      <c r="K454" s="19">
        <v>52</v>
      </c>
      <c r="L454" s="19">
        <v>0</v>
      </c>
      <c r="M454" s="19">
        <v>2021</v>
      </c>
      <c r="N454" s="19">
        <f>VLOOKUP(E454, '2021D'!$A$2:$G$339, 2, FALSE)</f>
        <v>186</v>
      </c>
      <c r="O454" s="19">
        <f>VLOOKUP(E454, '2021D'!$A$2:$G$339, 3, FALSE)</f>
        <v>12225</v>
      </c>
      <c r="P454" s="19">
        <f>_2021[[#This Row],[最低排名]]-_2021[[#This Row],[同分人数]]+1</f>
        <v>12040</v>
      </c>
      <c r="Q454" s="19">
        <f>IF(O454&gt;=开始!$B$6, 1, 0)</f>
        <v>1</v>
      </c>
      <c r="R454" s="19">
        <f>_2021[[#This Row],[最低排名]]-开始!$B$6</f>
        <v>12225</v>
      </c>
    </row>
    <row r="455" spans="1:18">
      <c r="A455" s="19">
        <v>42701</v>
      </c>
      <c r="B455" s="19" t="s">
        <v>616</v>
      </c>
      <c r="C455" s="19" t="str">
        <f t="shared" si="14"/>
        <v>中国药大</v>
      </c>
      <c r="D455" s="19" t="str">
        <f t="shared" si="15"/>
        <v>01</v>
      </c>
      <c r="E455" s="19" t="s">
        <v>189</v>
      </c>
      <c r="F455" s="19">
        <v>225</v>
      </c>
      <c r="G455" s="19">
        <v>113</v>
      </c>
      <c r="H455" s="19">
        <v>124</v>
      </c>
      <c r="I455" s="19">
        <v>64</v>
      </c>
      <c r="J455" s="19">
        <v>61</v>
      </c>
      <c r="K455" s="19">
        <v>61</v>
      </c>
      <c r="L455" s="19">
        <v>0</v>
      </c>
      <c r="M455" s="19">
        <v>2021</v>
      </c>
      <c r="N455" s="19">
        <f>VLOOKUP(E455, '2021D'!$A$2:$G$339, 2, FALSE)</f>
        <v>201</v>
      </c>
      <c r="O455" s="19">
        <f>VLOOKUP(E455, '2021D'!$A$2:$G$339, 3, FALSE)</f>
        <v>8283</v>
      </c>
      <c r="P455" s="19">
        <f>_2021[[#This Row],[最低排名]]-_2021[[#This Row],[同分人数]]+1</f>
        <v>8083</v>
      </c>
      <c r="Q455" s="19">
        <f>IF(O455&gt;=开始!$B$6, 1, 0)</f>
        <v>1</v>
      </c>
      <c r="R455" s="19">
        <f>_2021[[#This Row],[最低排名]]-开始!$B$6</f>
        <v>8283</v>
      </c>
    </row>
    <row r="456" spans="1:18">
      <c r="A456" s="19">
        <v>42702</v>
      </c>
      <c r="B456" s="19" t="s">
        <v>617</v>
      </c>
      <c r="C456" s="19" t="str">
        <f t="shared" si="14"/>
        <v>中国药大</v>
      </c>
      <c r="D456" s="19" t="str">
        <f t="shared" si="15"/>
        <v>02</v>
      </c>
      <c r="E456" s="19" t="s">
        <v>115</v>
      </c>
      <c r="F456" s="19">
        <v>222</v>
      </c>
      <c r="G456" s="19">
        <v>114</v>
      </c>
      <c r="H456" s="19">
        <v>119</v>
      </c>
      <c r="I456" s="19">
        <v>70</v>
      </c>
      <c r="J456" s="19">
        <v>61</v>
      </c>
      <c r="K456" s="19">
        <v>58</v>
      </c>
      <c r="L456" s="19">
        <v>0</v>
      </c>
      <c r="M456" s="19">
        <v>2021</v>
      </c>
      <c r="N456" s="19">
        <f>VLOOKUP(E456, '2021D'!$A$2:$G$339, 2, FALSE)</f>
        <v>200</v>
      </c>
      <c r="O456" s="19">
        <f>VLOOKUP(E456, '2021D'!$A$2:$G$339, 3, FALSE)</f>
        <v>9287</v>
      </c>
      <c r="P456" s="19">
        <f>_2021[[#This Row],[最低排名]]-_2021[[#This Row],[同分人数]]+1</f>
        <v>9088</v>
      </c>
      <c r="Q456" s="19">
        <f>IF(O456&gt;=开始!$B$6, 1, 0)</f>
        <v>1</v>
      </c>
      <c r="R456" s="19">
        <f>_2021[[#This Row],[最低排名]]-开始!$B$6</f>
        <v>9287</v>
      </c>
    </row>
    <row r="457" spans="1:18">
      <c r="A457" s="19">
        <v>42801</v>
      </c>
      <c r="B457" s="19" t="s">
        <v>620</v>
      </c>
      <c r="C457" s="19" t="str">
        <f t="shared" si="14"/>
        <v>人大苏州</v>
      </c>
      <c r="D457" s="19" t="str">
        <f t="shared" si="15"/>
        <v>01</v>
      </c>
      <c r="E457" s="19" t="s">
        <v>260</v>
      </c>
      <c r="F457" s="19">
        <v>232</v>
      </c>
      <c r="G457" s="19">
        <v>127</v>
      </c>
      <c r="H457" s="19">
        <v>129</v>
      </c>
      <c r="I457" s="19">
        <v>70</v>
      </c>
      <c r="J457" s="19">
        <v>64</v>
      </c>
      <c r="K457" s="19">
        <v>61</v>
      </c>
      <c r="L457" s="19">
        <v>0</v>
      </c>
      <c r="M457" s="19">
        <v>2021</v>
      </c>
      <c r="N457" s="19">
        <f>VLOOKUP(E457, '2021D'!$A$2:$G$339, 2, FALSE)</f>
        <v>150</v>
      </c>
      <c r="O457" s="19">
        <f>VLOOKUP(E457, '2021D'!$A$2:$G$339, 3, FALSE)</f>
        <v>4556</v>
      </c>
      <c r="P457" s="19">
        <f>_2021[[#This Row],[最低排名]]-_2021[[#This Row],[同分人数]]+1</f>
        <v>4407</v>
      </c>
      <c r="Q457" s="19">
        <f>IF(O457&gt;=开始!$B$6, 1, 0)</f>
        <v>1</v>
      </c>
      <c r="R457" s="19">
        <f>_2021[[#This Row],[最低排名]]-开始!$B$6</f>
        <v>4556</v>
      </c>
    </row>
    <row r="458" spans="1:18">
      <c r="A458" s="19">
        <v>42802</v>
      </c>
      <c r="B458" s="19" t="s">
        <v>621</v>
      </c>
      <c r="C458" s="19" t="str">
        <f t="shared" si="14"/>
        <v>人大苏州</v>
      </c>
      <c r="D458" s="19" t="str">
        <f t="shared" si="15"/>
        <v>02</v>
      </c>
      <c r="E458" s="19" t="s">
        <v>111</v>
      </c>
      <c r="F458" s="19">
        <v>242</v>
      </c>
      <c r="G458" s="19">
        <v>133</v>
      </c>
      <c r="H458" s="19">
        <v>127</v>
      </c>
      <c r="I458" s="19">
        <v>67</v>
      </c>
      <c r="J458" s="19">
        <v>64</v>
      </c>
      <c r="K458" s="19">
        <v>61</v>
      </c>
      <c r="L458" s="19">
        <v>0</v>
      </c>
      <c r="M458" s="19">
        <v>2021</v>
      </c>
      <c r="N458" s="19">
        <f>VLOOKUP(E458, '2021D'!$A$2:$G$339, 2, FALSE)</f>
        <v>141</v>
      </c>
      <c r="O458" s="19">
        <f>VLOOKUP(E458, '2021D'!$A$2:$G$339, 3, FALSE)</f>
        <v>3794</v>
      </c>
      <c r="P458" s="19">
        <f>_2021[[#This Row],[最低排名]]-_2021[[#This Row],[同分人数]]+1</f>
        <v>3654</v>
      </c>
      <c r="Q458" s="19">
        <f>IF(O458&gt;=开始!$B$6, 1, 0)</f>
        <v>1</v>
      </c>
      <c r="R458" s="19">
        <f>_2021[[#This Row],[最低排名]]-开始!$B$6</f>
        <v>3794</v>
      </c>
    </row>
    <row r="459" spans="1:18">
      <c r="A459" s="19">
        <v>42901</v>
      </c>
      <c r="B459" s="19" t="s">
        <v>622</v>
      </c>
      <c r="C459" s="19" t="str">
        <f t="shared" si="14"/>
        <v>南京航大</v>
      </c>
      <c r="D459" s="19" t="str">
        <f t="shared" si="15"/>
        <v>01</v>
      </c>
      <c r="E459" s="19" t="s">
        <v>160</v>
      </c>
      <c r="F459" s="19">
        <v>238</v>
      </c>
      <c r="G459" s="19">
        <v>122</v>
      </c>
      <c r="H459" s="19">
        <v>122</v>
      </c>
      <c r="I459" s="19">
        <v>64</v>
      </c>
      <c r="J459" s="19">
        <v>58</v>
      </c>
      <c r="K459" s="19">
        <v>52</v>
      </c>
      <c r="L459" s="19">
        <v>0</v>
      </c>
      <c r="M459" s="19">
        <v>2021</v>
      </c>
      <c r="N459" s="19">
        <f>VLOOKUP(E459, '2021D'!$A$2:$G$339, 2, FALSE)</f>
        <v>198</v>
      </c>
      <c r="O459" s="19">
        <f>VLOOKUP(E459, '2021D'!$A$2:$G$339, 3, FALSE)</f>
        <v>8481</v>
      </c>
      <c r="P459" s="19">
        <f>_2021[[#This Row],[最低排名]]-_2021[[#This Row],[同分人数]]+1</f>
        <v>8284</v>
      </c>
      <c r="Q459" s="19">
        <f>IF(O459&gt;=开始!$B$6, 1, 0)</f>
        <v>1</v>
      </c>
      <c r="R459" s="19">
        <f>_2021[[#This Row],[最低排名]]-开始!$B$6</f>
        <v>8481</v>
      </c>
    </row>
    <row r="460" spans="1:18">
      <c r="A460" s="19">
        <v>42902</v>
      </c>
      <c r="B460" s="19" t="s">
        <v>623</v>
      </c>
      <c r="C460" s="19" t="str">
        <f t="shared" si="14"/>
        <v>南京航大</v>
      </c>
      <c r="D460" s="19" t="str">
        <f t="shared" si="15"/>
        <v>02</v>
      </c>
      <c r="E460" s="19" t="s">
        <v>607</v>
      </c>
      <c r="F460" s="19">
        <v>242</v>
      </c>
      <c r="G460" s="19">
        <v>128</v>
      </c>
      <c r="H460" s="19">
        <v>100</v>
      </c>
      <c r="I460" s="19">
        <v>67</v>
      </c>
      <c r="J460" s="19">
        <v>64</v>
      </c>
      <c r="K460" s="19">
        <v>64</v>
      </c>
      <c r="L460" s="19">
        <v>0</v>
      </c>
      <c r="M460" s="19">
        <v>2021</v>
      </c>
      <c r="N460" s="19">
        <f>VLOOKUP(E460, '2021D'!$A$2:$G$339, 2, FALSE)</f>
        <v>172</v>
      </c>
      <c r="O460" s="19">
        <f>VLOOKUP(E460, '2021D'!$A$2:$G$339, 3, FALSE)</f>
        <v>7895</v>
      </c>
      <c r="P460" s="19">
        <f>_2021[[#This Row],[最低排名]]-_2021[[#This Row],[同分人数]]+1</f>
        <v>7724</v>
      </c>
      <c r="Q460" s="19">
        <f>IF(O460&gt;=开始!$B$6, 1, 0)</f>
        <v>1</v>
      </c>
      <c r="R460" s="19">
        <f>_2021[[#This Row],[最低排名]]-开始!$B$6</f>
        <v>7895</v>
      </c>
    </row>
    <row r="461" spans="1:18">
      <c r="A461" s="19">
        <v>43001</v>
      </c>
      <c r="B461" s="19" t="s">
        <v>625</v>
      </c>
      <c r="C461" s="19" t="str">
        <f t="shared" si="14"/>
        <v>南京理工</v>
      </c>
      <c r="D461" s="19" t="str">
        <f t="shared" si="15"/>
        <v>01</v>
      </c>
      <c r="E461" s="19" t="s">
        <v>607</v>
      </c>
      <c r="F461" s="19">
        <v>228</v>
      </c>
      <c r="G461" s="19">
        <v>122</v>
      </c>
      <c r="H461" s="19">
        <v>129</v>
      </c>
      <c r="I461" s="19">
        <v>64</v>
      </c>
      <c r="J461" s="19">
        <v>58</v>
      </c>
      <c r="K461" s="19">
        <v>58</v>
      </c>
      <c r="L461" s="19">
        <v>0</v>
      </c>
      <c r="M461" s="19">
        <v>2021</v>
      </c>
      <c r="N461" s="19">
        <f>VLOOKUP(E461, '2021D'!$A$2:$G$339, 2, FALSE)</f>
        <v>172</v>
      </c>
      <c r="O461" s="19">
        <f>VLOOKUP(E461, '2021D'!$A$2:$G$339, 3, FALSE)</f>
        <v>7895</v>
      </c>
      <c r="P461" s="19">
        <f>_2021[[#This Row],[最低排名]]-_2021[[#This Row],[同分人数]]+1</f>
        <v>7724</v>
      </c>
      <c r="Q461" s="19">
        <f>IF(O461&gt;=开始!$B$6, 1, 0)</f>
        <v>1</v>
      </c>
      <c r="R461" s="19">
        <f>_2021[[#This Row],[最低排名]]-开始!$B$6</f>
        <v>7895</v>
      </c>
    </row>
    <row r="462" spans="1:18">
      <c r="A462" s="19">
        <v>43101</v>
      </c>
      <c r="B462" s="19" t="s">
        <v>626</v>
      </c>
      <c r="C462" s="19" t="str">
        <f t="shared" si="14"/>
        <v>苏州大学</v>
      </c>
      <c r="D462" s="19" t="str">
        <f t="shared" si="15"/>
        <v>01</v>
      </c>
      <c r="E462" s="19" t="s">
        <v>66</v>
      </c>
      <c r="F462" s="19">
        <v>229</v>
      </c>
      <c r="G462" s="19">
        <v>117</v>
      </c>
      <c r="H462" s="19">
        <v>124</v>
      </c>
      <c r="I462" s="19">
        <v>67</v>
      </c>
      <c r="J462" s="19">
        <v>61</v>
      </c>
      <c r="K462" s="19">
        <v>58</v>
      </c>
      <c r="L462" s="19">
        <v>0</v>
      </c>
      <c r="M462" s="19">
        <v>2021</v>
      </c>
      <c r="N462" s="19">
        <f>VLOOKUP(E462, '2021D'!$A$2:$G$339, 2, FALSE)</f>
        <v>203</v>
      </c>
      <c r="O462" s="19">
        <f>VLOOKUP(E462, '2021D'!$A$2:$G$339, 3, FALSE)</f>
        <v>7531</v>
      </c>
      <c r="P462" s="19">
        <f>_2021[[#This Row],[最低排名]]-_2021[[#This Row],[同分人数]]+1</f>
        <v>7329</v>
      </c>
      <c r="Q462" s="19">
        <f>IF(O462&gt;=开始!$B$6, 1, 0)</f>
        <v>1</v>
      </c>
      <c r="R462" s="19">
        <f>_2021[[#This Row],[最低排名]]-开始!$B$6</f>
        <v>7531</v>
      </c>
    </row>
    <row r="463" spans="1:18">
      <c r="A463" s="19">
        <v>43102</v>
      </c>
      <c r="B463" s="19" t="s">
        <v>627</v>
      </c>
      <c r="C463" s="19" t="str">
        <f t="shared" si="14"/>
        <v>苏州大学</v>
      </c>
      <c r="D463" s="19" t="str">
        <f t="shared" si="15"/>
        <v>02</v>
      </c>
      <c r="E463" s="19" t="s">
        <v>134</v>
      </c>
      <c r="F463" s="19">
        <v>216</v>
      </c>
      <c r="G463" s="19">
        <v>123</v>
      </c>
      <c r="H463" s="19">
        <v>120</v>
      </c>
      <c r="I463" s="19">
        <v>67</v>
      </c>
      <c r="J463" s="19">
        <v>64</v>
      </c>
      <c r="K463" s="19">
        <v>61</v>
      </c>
      <c r="L463" s="19">
        <v>0</v>
      </c>
      <c r="M463" s="19">
        <v>2021</v>
      </c>
      <c r="N463" s="19">
        <f>VLOOKUP(E463, '2021D'!$A$2:$G$339, 2, FALSE)</f>
        <v>203</v>
      </c>
      <c r="O463" s="19">
        <f>VLOOKUP(E463, '2021D'!$A$2:$G$339, 3, FALSE)</f>
        <v>9699</v>
      </c>
      <c r="P463" s="19">
        <f>_2021[[#This Row],[最低排名]]-_2021[[#This Row],[同分人数]]+1</f>
        <v>9497</v>
      </c>
      <c r="Q463" s="19">
        <f>IF(O463&gt;=开始!$B$6, 1, 0)</f>
        <v>1</v>
      </c>
      <c r="R463" s="19">
        <f>_2021[[#This Row],[最低排名]]-开始!$B$6</f>
        <v>9699</v>
      </c>
    </row>
    <row r="464" spans="1:18">
      <c r="A464" s="19">
        <v>43103</v>
      </c>
      <c r="B464" s="19" t="s">
        <v>629</v>
      </c>
      <c r="C464" s="19" t="str">
        <f t="shared" si="14"/>
        <v>苏州大学</v>
      </c>
      <c r="D464" s="19" t="str">
        <f t="shared" si="15"/>
        <v>03</v>
      </c>
      <c r="E464" s="19" t="s">
        <v>246</v>
      </c>
      <c r="F464" s="19">
        <v>234</v>
      </c>
      <c r="G464" s="19">
        <v>136</v>
      </c>
      <c r="H464" s="19">
        <v>117</v>
      </c>
      <c r="I464" s="19">
        <v>70</v>
      </c>
      <c r="J464" s="19">
        <v>70</v>
      </c>
      <c r="K464" s="19">
        <v>61</v>
      </c>
      <c r="L464" s="19">
        <v>0</v>
      </c>
      <c r="M464" s="19">
        <v>2021</v>
      </c>
      <c r="N464" s="19">
        <f>VLOOKUP(E464, '2021D'!$A$2:$G$339, 2, FALSE)</f>
        <v>170</v>
      </c>
      <c r="O464" s="19">
        <f>VLOOKUP(E464, '2021D'!$A$2:$G$339, 3, FALSE)</f>
        <v>5198</v>
      </c>
      <c r="P464" s="19">
        <f>_2021[[#This Row],[最低排名]]-_2021[[#This Row],[同分人数]]+1</f>
        <v>5029</v>
      </c>
      <c r="Q464" s="19">
        <f>IF(O464&gt;=开始!$B$6, 1, 0)</f>
        <v>1</v>
      </c>
      <c r="R464" s="19">
        <f>_2021[[#This Row],[最低排名]]-开始!$B$6</f>
        <v>5198</v>
      </c>
    </row>
    <row r="465" spans="1:18">
      <c r="A465" s="19">
        <v>43104</v>
      </c>
      <c r="B465" s="19" t="s">
        <v>630</v>
      </c>
      <c r="C465" s="19" t="str">
        <f t="shared" si="14"/>
        <v>苏州大学</v>
      </c>
      <c r="D465" s="19" t="str">
        <f t="shared" si="15"/>
        <v>04</v>
      </c>
      <c r="E465" s="19" t="s">
        <v>500</v>
      </c>
      <c r="F465" s="19">
        <v>237</v>
      </c>
      <c r="G465" s="19">
        <v>129</v>
      </c>
      <c r="H465" s="19">
        <v>110</v>
      </c>
      <c r="I465" s="19">
        <v>64</v>
      </c>
      <c r="J465" s="19">
        <v>64</v>
      </c>
      <c r="K465" s="19">
        <v>61</v>
      </c>
      <c r="L465" s="19">
        <v>0</v>
      </c>
      <c r="M465" s="19">
        <v>2021</v>
      </c>
      <c r="N465" s="19">
        <f>VLOOKUP(E465, '2021D'!$A$2:$G$339, 2, FALSE)</f>
        <v>187</v>
      </c>
      <c r="O465" s="19">
        <f>VLOOKUP(E465, '2021D'!$A$2:$G$339, 3, FALSE)</f>
        <v>8082</v>
      </c>
      <c r="P465" s="19">
        <f>_2021[[#This Row],[最低排名]]-_2021[[#This Row],[同分人数]]+1</f>
        <v>7896</v>
      </c>
      <c r="Q465" s="19">
        <f>IF(O465&gt;=开始!$B$6, 1, 0)</f>
        <v>1</v>
      </c>
      <c r="R465" s="19">
        <f>_2021[[#This Row],[最低排名]]-开始!$B$6</f>
        <v>8082</v>
      </c>
    </row>
    <row r="466" spans="1:18">
      <c r="A466" s="19">
        <v>43105</v>
      </c>
      <c r="B466" s="19" t="s">
        <v>631</v>
      </c>
      <c r="C466" s="19" t="str">
        <f t="shared" si="14"/>
        <v>苏州大学</v>
      </c>
      <c r="D466" s="19" t="str">
        <f t="shared" si="15"/>
        <v>05</v>
      </c>
      <c r="E466" s="19" t="s">
        <v>500</v>
      </c>
      <c r="F466" s="19">
        <v>236</v>
      </c>
      <c r="G466" s="19">
        <v>129</v>
      </c>
      <c r="H466" s="19">
        <v>120</v>
      </c>
      <c r="I466" s="19">
        <v>67</v>
      </c>
      <c r="J466" s="19">
        <v>58</v>
      </c>
      <c r="K466" s="19">
        <v>55</v>
      </c>
      <c r="L466" s="19">
        <v>0</v>
      </c>
      <c r="M466" s="19">
        <v>2021</v>
      </c>
      <c r="N466" s="19">
        <f>VLOOKUP(E466, '2021D'!$A$2:$G$339, 2, FALSE)</f>
        <v>187</v>
      </c>
      <c r="O466" s="19">
        <f>VLOOKUP(E466, '2021D'!$A$2:$G$339, 3, FALSE)</f>
        <v>8082</v>
      </c>
      <c r="P466" s="19">
        <f>_2021[[#This Row],[最低排名]]-_2021[[#This Row],[同分人数]]+1</f>
        <v>7896</v>
      </c>
      <c r="Q466" s="19">
        <f>IF(O466&gt;=开始!$B$6, 1, 0)</f>
        <v>1</v>
      </c>
      <c r="R466" s="19">
        <f>_2021[[#This Row],[最低排名]]-开始!$B$6</f>
        <v>8082</v>
      </c>
    </row>
    <row r="467" spans="1:18">
      <c r="A467" s="19">
        <v>43201</v>
      </c>
      <c r="B467" s="19" t="s">
        <v>633</v>
      </c>
      <c r="C467" s="19" t="str">
        <f t="shared" si="14"/>
        <v>江苏科大</v>
      </c>
      <c r="D467" s="19" t="str">
        <f t="shared" si="15"/>
        <v>01</v>
      </c>
      <c r="E467" s="19" t="s">
        <v>433</v>
      </c>
      <c r="F467" s="19">
        <v>203</v>
      </c>
      <c r="G467" s="19">
        <v>102</v>
      </c>
      <c r="H467" s="19">
        <v>71</v>
      </c>
      <c r="I467" s="19">
        <v>64</v>
      </c>
      <c r="J467" s="19">
        <v>58</v>
      </c>
      <c r="K467" s="19">
        <v>58</v>
      </c>
      <c r="L467" s="19">
        <v>0</v>
      </c>
      <c r="M467" s="19">
        <v>2021</v>
      </c>
      <c r="N467" s="19">
        <f>VLOOKUP(E467, '2021D'!$A$2:$G$339, 2, FALSE)</f>
        <v>224</v>
      </c>
      <c r="O467" s="19">
        <f>VLOOKUP(E467, '2021D'!$A$2:$G$339, 3, FALSE)</f>
        <v>25900</v>
      </c>
      <c r="P467" s="19">
        <f>_2021[[#This Row],[最低排名]]-_2021[[#This Row],[同分人数]]+1</f>
        <v>25677</v>
      </c>
      <c r="Q467" s="19">
        <f>IF(O467&gt;=开始!$B$6, 1, 0)</f>
        <v>1</v>
      </c>
      <c r="R467" s="19">
        <f>_2021[[#This Row],[最低排名]]-开始!$B$6</f>
        <v>25900</v>
      </c>
    </row>
    <row r="468" spans="1:18">
      <c r="A468" s="19">
        <v>43202</v>
      </c>
      <c r="B468" s="19" t="s">
        <v>634</v>
      </c>
      <c r="C468" s="19" t="str">
        <f t="shared" si="14"/>
        <v>江苏科大</v>
      </c>
      <c r="D468" s="19" t="str">
        <f t="shared" si="15"/>
        <v>02</v>
      </c>
      <c r="E468" s="19" t="s">
        <v>203</v>
      </c>
      <c r="F468" s="19">
        <v>200</v>
      </c>
      <c r="G468" s="19">
        <v>108</v>
      </c>
      <c r="H468" s="19">
        <v>86</v>
      </c>
      <c r="I468" s="19">
        <v>52</v>
      </c>
      <c r="J468" s="19">
        <v>46</v>
      </c>
      <c r="K468" s="19">
        <v>46</v>
      </c>
      <c r="L468" s="19">
        <v>0</v>
      </c>
      <c r="M468" s="19">
        <v>2021</v>
      </c>
      <c r="N468" s="19">
        <f>VLOOKUP(E468, '2021D'!$A$2:$G$339, 2, FALSE)</f>
        <v>204</v>
      </c>
      <c r="O468" s="19">
        <f>VLOOKUP(E468, '2021D'!$A$2:$G$339, 3, FALSE)</f>
        <v>30665</v>
      </c>
      <c r="P468" s="19">
        <f>_2021[[#This Row],[最低排名]]-_2021[[#This Row],[同分人数]]+1</f>
        <v>30462</v>
      </c>
      <c r="Q468" s="19">
        <f>IF(O468&gt;=开始!$B$6, 1, 0)</f>
        <v>1</v>
      </c>
      <c r="R468" s="19">
        <f>_2021[[#This Row],[最低排名]]-开始!$B$6</f>
        <v>30665</v>
      </c>
    </row>
    <row r="469" spans="1:18">
      <c r="A469" s="19">
        <v>43203</v>
      </c>
      <c r="B469" s="19" t="s">
        <v>635</v>
      </c>
      <c r="C469" s="19" t="str">
        <f t="shared" si="14"/>
        <v>江苏科大</v>
      </c>
      <c r="D469" s="19" t="str">
        <f t="shared" si="15"/>
        <v>03</v>
      </c>
      <c r="E469" s="19" t="s">
        <v>340</v>
      </c>
      <c r="F469" s="19">
        <v>215</v>
      </c>
      <c r="G469" s="19">
        <v>108</v>
      </c>
      <c r="H469" s="19">
        <v>74</v>
      </c>
      <c r="I469" s="19">
        <v>58</v>
      </c>
      <c r="J469" s="19">
        <v>55</v>
      </c>
      <c r="K469" s="19">
        <v>55</v>
      </c>
      <c r="L469" s="19">
        <v>0</v>
      </c>
      <c r="M469" s="19">
        <v>2021</v>
      </c>
      <c r="N469" s="19">
        <f>VLOOKUP(E469, '2021D'!$A$2:$G$339, 2, FALSE)</f>
        <v>223</v>
      </c>
      <c r="O469" s="19">
        <f>VLOOKUP(E469, '2021D'!$A$2:$G$339, 3, FALSE)</f>
        <v>25247</v>
      </c>
      <c r="P469" s="19">
        <f>_2021[[#This Row],[最低排名]]-_2021[[#This Row],[同分人数]]+1</f>
        <v>25025</v>
      </c>
      <c r="Q469" s="19">
        <f>IF(O469&gt;=开始!$B$6, 1, 0)</f>
        <v>1</v>
      </c>
      <c r="R469" s="19">
        <f>_2021[[#This Row],[最低排名]]-开始!$B$6</f>
        <v>25247</v>
      </c>
    </row>
    <row r="470" spans="1:18">
      <c r="A470" s="19">
        <v>43301</v>
      </c>
      <c r="B470" s="19" t="s">
        <v>636</v>
      </c>
      <c r="C470" s="19" t="str">
        <f t="shared" si="14"/>
        <v>南京工大</v>
      </c>
      <c r="D470" s="19" t="str">
        <f t="shared" si="15"/>
        <v>01</v>
      </c>
      <c r="E470" s="19" t="s">
        <v>146</v>
      </c>
      <c r="F470" s="19">
        <v>200</v>
      </c>
      <c r="G470" s="19">
        <v>103</v>
      </c>
      <c r="H470" s="19">
        <v>110</v>
      </c>
      <c r="I470" s="19">
        <v>61</v>
      </c>
      <c r="J470" s="19">
        <v>58</v>
      </c>
      <c r="K470" s="19">
        <v>55</v>
      </c>
      <c r="L470" s="19">
        <v>0</v>
      </c>
      <c r="M470" s="19">
        <v>2021</v>
      </c>
      <c r="N470" s="19">
        <f>VLOOKUP(E470, '2021D'!$A$2:$G$339, 2, FALSE)</f>
        <v>223</v>
      </c>
      <c r="O470" s="19">
        <f>VLOOKUP(E470, '2021D'!$A$2:$G$339, 3, FALSE)</f>
        <v>19303</v>
      </c>
      <c r="P470" s="19">
        <f>_2021[[#This Row],[最低排名]]-_2021[[#This Row],[同分人数]]+1</f>
        <v>19081</v>
      </c>
      <c r="Q470" s="19">
        <f>IF(O470&gt;=开始!$B$6, 1, 0)</f>
        <v>1</v>
      </c>
      <c r="R470" s="19">
        <f>_2021[[#This Row],[最低排名]]-开始!$B$6</f>
        <v>19303</v>
      </c>
    </row>
    <row r="471" spans="1:18">
      <c r="A471" s="19">
        <v>43302</v>
      </c>
      <c r="B471" s="19" t="s">
        <v>637</v>
      </c>
      <c r="C471" s="19" t="str">
        <f t="shared" si="14"/>
        <v>南京工大</v>
      </c>
      <c r="D471" s="19" t="str">
        <f t="shared" si="15"/>
        <v>02</v>
      </c>
      <c r="E471" s="19" t="s">
        <v>155</v>
      </c>
      <c r="F471" s="19">
        <v>201</v>
      </c>
      <c r="G471" s="19">
        <v>101</v>
      </c>
      <c r="H471" s="19">
        <v>99</v>
      </c>
      <c r="I471" s="19">
        <v>67</v>
      </c>
      <c r="J471" s="19">
        <v>64</v>
      </c>
      <c r="K471" s="19">
        <v>58</v>
      </c>
      <c r="L471" s="19">
        <v>0</v>
      </c>
      <c r="M471" s="19">
        <v>2021</v>
      </c>
      <c r="N471" s="19">
        <f>VLOOKUP(E471, '2021D'!$A$2:$G$339, 2, FALSE)</f>
        <v>248</v>
      </c>
      <c r="O471" s="19">
        <f>VLOOKUP(E471, '2021D'!$A$2:$G$339, 3, FALSE)</f>
        <v>18200</v>
      </c>
      <c r="P471" s="19">
        <f>_2021[[#This Row],[最低排名]]-_2021[[#This Row],[同分人数]]+1</f>
        <v>17953</v>
      </c>
      <c r="Q471" s="19">
        <f>IF(O471&gt;=开始!$B$6, 1, 0)</f>
        <v>1</v>
      </c>
      <c r="R471" s="19">
        <f>_2021[[#This Row],[最低排名]]-开始!$B$6</f>
        <v>18200</v>
      </c>
    </row>
    <row r="472" spans="1:18">
      <c r="A472" s="19">
        <v>43303</v>
      </c>
      <c r="B472" s="19" t="s">
        <v>638</v>
      </c>
      <c r="C472" s="19" t="str">
        <f t="shared" si="14"/>
        <v>南京工大</v>
      </c>
      <c r="D472" s="19" t="str">
        <f t="shared" si="15"/>
        <v>03</v>
      </c>
      <c r="E472" s="19" t="s">
        <v>300</v>
      </c>
      <c r="F472" s="19">
        <v>215</v>
      </c>
      <c r="G472" s="19">
        <v>117</v>
      </c>
      <c r="H472" s="19">
        <v>101</v>
      </c>
      <c r="I472" s="19">
        <v>67</v>
      </c>
      <c r="J472" s="19">
        <v>58</v>
      </c>
      <c r="K472" s="19">
        <v>55</v>
      </c>
      <c r="L472" s="19">
        <v>0</v>
      </c>
      <c r="M472" s="19">
        <v>2021</v>
      </c>
      <c r="N472" s="19">
        <f>VLOOKUP(E472, '2021D'!$A$2:$G$339, 2, FALSE)</f>
        <v>226</v>
      </c>
      <c r="O472" s="19">
        <f>VLOOKUP(E472, '2021D'!$A$2:$G$339, 3, FALSE)</f>
        <v>16607</v>
      </c>
      <c r="P472" s="19">
        <f>_2021[[#This Row],[最低排名]]-_2021[[#This Row],[同分人数]]+1</f>
        <v>16382</v>
      </c>
      <c r="Q472" s="19">
        <f>IF(O472&gt;=开始!$B$6, 1, 0)</f>
        <v>1</v>
      </c>
      <c r="R472" s="19">
        <f>_2021[[#This Row],[最低排名]]-开始!$B$6</f>
        <v>16607</v>
      </c>
    </row>
    <row r="473" spans="1:18">
      <c r="A473" s="19">
        <v>43304</v>
      </c>
      <c r="B473" s="19" t="s">
        <v>639</v>
      </c>
      <c r="C473" s="19" t="str">
        <f t="shared" si="14"/>
        <v>南京工大</v>
      </c>
      <c r="D473" s="19" t="str">
        <f t="shared" si="15"/>
        <v>04</v>
      </c>
      <c r="E473" s="19" t="s">
        <v>450</v>
      </c>
      <c r="F473" s="19">
        <v>201</v>
      </c>
      <c r="G473" s="19">
        <v>105</v>
      </c>
      <c r="H473" s="19">
        <v>116</v>
      </c>
      <c r="I473" s="19">
        <v>64</v>
      </c>
      <c r="J473" s="19">
        <v>64</v>
      </c>
      <c r="K473" s="19">
        <v>49</v>
      </c>
      <c r="L473" s="19">
        <v>0</v>
      </c>
      <c r="M473" s="19">
        <v>2021</v>
      </c>
      <c r="N473" s="19">
        <f>VLOOKUP(E473, '2021D'!$A$2:$G$339, 2, FALSE)</f>
        <v>236</v>
      </c>
      <c r="O473" s="19">
        <f>VLOOKUP(E473, '2021D'!$A$2:$G$339, 3, FALSE)</f>
        <v>17057</v>
      </c>
      <c r="P473" s="19">
        <f>_2021[[#This Row],[最低排名]]-_2021[[#This Row],[同分人数]]+1</f>
        <v>16822</v>
      </c>
      <c r="Q473" s="19">
        <f>IF(O473&gt;=开始!$B$6, 1, 0)</f>
        <v>1</v>
      </c>
      <c r="R473" s="19">
        <f>_2021[[#This Row],[最低排名]]-开始!$B$6</f>
        <v>17057</v>
      </c>
    </row>
    <row r="474" spans="1:18">
      <c r="A474" s="19">
        <v>43305</v>
      </c>
      <c r="B474" s="19" t="s">
        <v>1649</v>
      </c>
      <c r="C474" s="19" t="str">
        <f t="shared" si="14"/>
        <v>南京工大</v>
      </c>
      <c r="D474" s="19" t="str">
        <f t="shared" si="15"/>
        <v>05</v>
      </c>
      <c r="E474" s="19" t="s">
        <v>75</v>
      </c>
      <c r="F474" s="19">
        <v>217</v>
      </c>
      <c r="G474" s="19">
        <v>116</v>
      </c>
      <c r="H474" s="19">
        <v>100</v>
      </c>
      <c r="I474" s="19">
        <v>67</v>
      </c>
      <c r="J474" s="19">
        <v>58</v>
      </c>
      <c r="K474" s="19">
        <v>58</v>
      </c>
      <c r="L474" s="19">
        <v>0</v>
      </c>
      <c r="M474" s="19">
        <v>2021</v>
      </c>
      <c r="N474" s="19">
        <f>VLOOKUP(E474, '2021D'!$A$2:$G$339, 2, FALSE)</f>
        <v>227</v>
      </c>
      <c r="O474" s="19">
        <f>VLOOKUP(E474, '2021D'!$A$2:$G$339, 3, FALSE)</f>
        <v>15723</v>
      </c>
      <c r="P474" s="19">
        <f>_2021[[#This Row],[最低排名]]-_2021[[#This Row],[同分人数]]+1</f>
        <v>15497</v>
      </c>
      <c r="Q474" s="19">
        <f>IF(O474&gt;=开始!$B$6, 1, 0)</f>
        <v>1</v>
      </c>
      <c r="R474" s="19">
        <f>_2021[[#This Row],[最低排名]]-开始!$B$6</f>
        <v>15723</v>
      </c>
    </row>
    <row r="475" spans="1:18">
      <c r="A475" s="19">
        <v>43401</v>
      </c>
      <c r="B475" s="19" t="s">
        <v>640</v>
      </c>
      <c r="C475" s="19" t="str">
        <f t="shared" si="14"/>
        <v>常州大学</v>
      </c>
      <c r="D475" s="19" t="str">
        <f t="shared" si="15"/>
        <v>01</v>
      </c>
      <c r="E475" s="19" t="s">
        <v>130</v>
      </c>
      <c r="F475" s="19">
        <v>189</v>
      </c>
      <c r="G475" s="19">
        <v>99</v>
      </c>
      <c r="H475" s="19">
        <v>105</v>
      </c>
      <c r="I475" s="19">
        <v>61</v>
      </c>
      <c r="J475" s="19">
        <v>58</v>
      </c>
      <c r="K475" s="19">
        <v>46</v>
      </c>
      <c r="L475" s="19">
        <v>0</v>
      </c>
      <c r="M475" s="19">
        <v>2021</v>
      </c>
      <c r="N475" s="19">
        <f>VLOOKUP(E475, '2021D'!$A$2:$G$339, 2, FALSE)</f>
        <v>231</v>
      </c>
      <c r="O475" s="19">
        <f>VLOOKUP(E475, '2021D'!$A$2:$G$339, 3, FALSE)</f>
        <v>24823</v>
      </c>
      <c r="P475" s="19">
        <f>_2021[[#This Row],[最低排名]]-_2021[[#This Row],[同分人数]]+1</f>
        <v>24593</v>
      </c>
      <c r="Q475" s="19">
        <f>IF(O475&gt;=开始!$B$6, 1, 0)</f>
        <v>1</v>
      </c>
      <c r="R475" s="19">
        <f>_2021[[#This Row],[最低排名]]-开始!$B$6</f>
        <v>24823</v>
      </c>
    </row>
    <row r="476" spans="1:18">
      <c r="A476" s="19">
        <v>43402</v>
      </c>
      <c r="B476" s="19" t="s">
        <v>641</v>
      </c>
      <c r="C476" s="19" t="str">
        <f t="shared" si="14"/>
        <v>常州大学</v>
      </c>
      <c r="D476" s="19" t="str">
        <f t="shared" si="15"/>
        <v>02</v>
      </c>
      <c r="E476" s="19" t="s">
        <v>228</v>
      </c>
      <c r="F476" s="19">
        <v>185</v>
      </c>
      <c r="G476" s="19">
        <v>96</v>
      </c>
      <c r="H476" s="19">
        <v>86</v>
      </c>
      <c r="I476" s="19">
        <v>64</v>
      </c>
      <c r="J476" s="19">
        <v>58</v>
      </c>
      <c r="K476" s="19">
        <v>46</v>
      </c>
      <c r="L476" s="19">
        <v>0</v>
      </c>
      <c r="M476" s="19">
        <v>2021</v>
      </c>
      <c r="N476" s="19">
        <f>VLOOKUP(E476, '2021D'!$A$2:$G$339, 2, FALSE)</f>
        <v>198</v>
      </c>
      <c r="O476" s="19">
        <f>VLOOKUP(E476, '2021D'!$A$2:$G$339, 3, FALSE)</f>
        <v>28864</v>
      </c>
      <c r="P476" s="19">
        <f>_2021[[#This Row],[最低排名]]-_2021[[#This Row],[同分人数]]+1</f>
        <v>28667</v>
      </c>
      <c r="Q476" s="19">
        <f>IF(O476&gt;=开始!$B$6, 1, 0)</f>
        <v>1</v>
      </c>
      <c r="R476" s="19">
        <f>_2021[[#This Row],[最低排名]]-开始!$B$6</f>
        <v>28864</v>
      </c>
    </row>
    <row r="477" spans="1:18">
      <c r="A477" s="19">
        <v>43403</v>
      </c>
      <c r="B477" s="19" t="s">
        <v>642</v>
      </c>
      <c r="C477" s="19" t="str">
        <f t="shared" si="14"/>
        <v>常州大学</v>
      </c>
      <c r="D477" s="19" t="str">
        <f t="shared" si="15"/>
        <v>03</v>
      </c>
      <c r="E477" s="19" t="s">
        <v>340</v>
      </c>
      <c r="F477" s="19">
        <v>208</v>
      </c>
      <c r="G477" s="19">
        <v>111</v>
      </c>
      <c r="H477" s="19">
        <v>93</v>
      </c>
      <c r="I477" s="19">
        <v>58</v>
      </c>
      <c r="J477" s="19">
        <v>52</v>
      </c>
      <c r="K477" s="19">
        <v>46</v>
      </c>
      <c r="L477" s="19">
        <v>0</v>
      </c>
      <c r="M477" s="19">
        <v>2021</v>
      </c>
      <c r="N477" s="19">
        <f>VLOOKUP(E477, '2021D'!$A$2:$G$339, 2, FALSE)</f>
        <v>223</v>
      </c>
      <c r="O477" s="19">
        <f>VLOOKUP(E477, '2021D'!$A$2:$G$339, 3, FALSE)</f>
        <v>25247</v>
      </c>
      <c r="P477" s="19">
        <f>_2021[[#This Row],[最低排名]]-_2021[[#This Row],[同分人数]]+1</f>
        <v>25025</v>
      </c>
      <c r="Q477" s="19">
        <f>IF(O477&gt;=开始!$B$6, 1, 0)</f>
        <v>1</v>
      </c>
      <c r="R477" s="19">
        <f>_2021[[#This Row],[最低排名]]-开始!$B$6</f>
        <v>25247</v>
      </c>
    </row>
    <row r="478" spans="1:18">
      <c r="A478" s="19">
        <v>43501</v>
      </c>
      <c r="B478" s="19" t="s">
        <v>645</v>
      </c>
      <c r="C478" s="19" t="str">
        <f t="shared" si="14"/>
        <v>南京邮电</v>
      </c>
      <c r="D478" s="19" t="str">
        <f t="shared" si="15"/>
        <v>01</v>
      </c>
      <c r="E478" s="19" t="s">
        <v>134</v>
      </c>
      <c r="F478" s="19">
        <v>223</v>
      </c>
      <c r="G478" s="19">
        <v>114</v>
      </c>
      <c r="H478" s="19">
        <v>113</v>
      </c>
      <c r="I478" s="19">
        <v>64</v>
      </c>
      <c r="J478" s="19">
        <v>64</v>
      </c>
      <c r="K478" s="19">
        <v>64</v>
      </c>
      <c r="L478" s="19">
        <v>0</v>
      </c>
      <c r="M478" s="19">
        <v>2021</v>
      </c>
      <c r="N478" s="19">
        <f>VLOOKUP(E478, '2021D'!$A$2:$G$339, 2, FALSE)</f>
        <v>203</v>
      </c>
      <c r="O478" s="19">
        <f>VLOOKUP(E478, '2021D'!$A$2:$G$339, 3, FALSE)</f>
        <v>9699</v>
      </c>
      <c r="P478" s="19">
        <f>_2021[[#This Row],[最低排名]]-_2021[[#This Row],[同分人数]]+1</f>
        <v>9497</v>
      </c>
      <c r="Q478" s="19">
        <f>IF(O478&gt;=开始!$B$6, 1, 0)</f>
        <v>1</v>
      </c>
      <c r="R478" s="19">
        <f>_2021[[#This Row],[最低排名]]-开始!$B$6</f>
        <v>9699</v>
      </c>
    </row>
    <row r="479" spans="1:18">
      <c r="A479" s="19">
        <v>43601</v>
      </c>
      <c r="B479" s="19" t="s">
        <v>646</v>
      </c>
      <c r="C479" s="19" t="str">
        <f t="shared" si="14"/>
        <v>南京林大</v>
      </c>
      <c r="D479" s="19" t="str">
        <f t="shared" si="15"/>
        <v>01</v>
      </c>
      <c r="E479" s="19" t="s">
        <v>577</v>
      </c>
      <c r="F479" s="19">
        <v>201</v>
      </c>
      <c r="G479" s="19">
        <v>106</v>
      </c>
      <c r="H479" s="19">
        <v>109</v>
      </c>
      <c r="I479" s="19">
        <v>61</v>
      </c>
      <c r="J479" s="19">
        <v>58</v>
      </c>
      <c r="K479" s="19">
        <v>49</v>
      </c>
      <c r="L479" s="19">
        <v>0</v>
      </c>
      <c r="M479" s="19">
        <v>2021</v>
      </c>
      <c r="N479" s="19">
        <f>VLOOKUP(E479, '2021D'!$A$2:$G$339, 2, FALSE)</f>
        <v>199</v>
      </c>
      <c r="O479" s="19">
        <f>VLOOKUP(E479, '2021D'!$A$2:$G$339, 3, FALSE)</f>
        <v>20596</v>
      </c>
      <c r="P479" s="19">
        <f>_2021[[#This Row],[最低排名]]-_2021[[#This Row],[同分人数]]+1</f>
        <v>20398</v>
      </c>
      <c r="Q479" s="19">
        <f>IF(O479&gt;=开始!$B$6, 1, 0)</f>
        <v>1</v>
      </c>
      <c r="R479" s="19">
        <f>_2021[[#This Row],[最低排名]]-开始!$B$6</f>
        <v>20596</v>
      </c>
    </row>
    <row r="480" spans="1:18">
      <c r="A480" s="19">
        <v>43602</v>
      </c>
      <c r="B480" s="19" t="s">
        <v>647</v>
      </c>
      <c r="C480" s="19" t="str">
        <f t="shared" si="14"/>
        <v>南京林大</v>
      </c>
      <c r="D480" s="19" t="str">
        <f t="shared" si="15"/>
        <v>02</v>
      </c>
      <c r="E480" s="19" t="s">
        <v>749</v>
      </c>
      <c r="F480" s="19">
        <v>209</v>
      </c>
      <c r="G480" s="19">
        <v>114</v>
      </c>
      <c r="H480" s="19">
        <v>109</v>
      </c>
      <c r="I480" s="19">
        <v>64</v>
      </c>
      <c r="J480" s="19">
        <v>64</v>
      </c>
      <c r="K480" s="19">
        <v>58</v>
      </c>
      <c r="L480" s="19">
        <v>0</v>
      </c>
      <c r="M480" s="19">
        <v>2021</v>
      </c>
      <c r="N480" s="19">
        <f>VLOOKUP(E480, '2021D'!$A$2:$G$339, 2, FALSE)</f>
        <v>222</v>
      </c>
      <c r="O480" s="19">
        <f>VLOOKUP(E480, '2021D'!$A$2:$G$339, 3, FALSE)</f>
        <v>14850</v>
      </c>
      <c r="P480" s="19">
        <f>_2021[[#This Row],[最低排名]]-_2021[[#This Row],[同分人数]]+1</f>
        <v>14629</v>
      </c>
      <c r="Q480" s="19">
        <f>IF(O480&gt;=开始!$B$6, 1, 0)</f>
        <v>1</v>
      </c>
      <c r="R480" s="19">
        <f>_2021[[#This Row],[最低排名]]-开始!$B$6</f>
        <v>14850</v>
      </c>
    </row>
    <row r="481" spans="1:18">
      <c r="A481" s="19">
        <v>43603</v>
      </c>
      <c r="B481" s="19" t="s">
        <v>648</v>
      </c>
      <c r="C481" s="19" t="str">
        <f t="shared" si="14"/>
        <v>南京林大</v>
      </c>
      <c r="D481" s="19" t="str">
        <f t="shared" si="15"/>
        <v>03</v>
      </c>
      <c r="E481" s="19" t="s">
        <v>168</v>
      </c>
      <c r="F481" s="19">
        <v>213</v>
      </c>
      <c r="G481" s="19">
        <v>113</v>
      </c>
      <c r="H481" s="19">
        <v>96</v>
      </c>
      <c r="I481" s="19">
        <v>70</v>
      </c>
      <c r="J481" s="19">
        <v>58</v>
      </c>
      <c r="K481" s="19">
        <v>58</v>
      </c>
      <c r="L481" s="19">
        <v>0</v>
      </c>
      <c r="M481" s="19">
        <v>2021</v>
      </c>
      <c r="N481" s="19">
        <f>VLOOKUP(E481, '2021D'!$A$2:$G$339, 2, FALSE)</f>
        <v>214</v>
      </c>
      <c r="O481" s="19">
        <f>VLOOKUP(E481, '2021D'!$A$2:$G$339, 3, FALSE)</f>
        <v>16821</v>
      </c>
      <c r="P481" s="19">
        <f>_2021[[#This Row],[最低排名]]-_2021[[#This Row],[同分人数]]+1</f>
        <v>16608</v>
      </c>
      <c r="Q481" s="19">
        <f>IF(O481&gt;=开始!$B$6, 1, 0)</f>
        <v>1</v>
      </c>
      <c r="R481" s="19">
        <f>_2021[[#This Row],[最低排名]]-开始!$B$6</f>
        <v>16821</v>
      </c>
    </row>
    <row r="482" spans="1:18">
      <c r="A482" s="19">
        <v>43701</v>
      </c>
      <c r="B482" s="19" t="s">
        <v>650</v>
      </c>
      <c r="C482" s="19" t="str">
        <f t="shared" si="14"/>
        <v>江苏大学</v>
      </c>
      <c r="D482" s="19" t="str">
        <f t="shared" si="15"/>
        <v>01</v>
      </c>
      <c r="E482" s="19" t="s">
        <v>749</v>
      </c>
      <c r="F482" s="19">
        <v>197</v>
      </c>
      <c r="G482" s="19">
        <v>99</v>
      </c>
      <c r="H482" s="19">
        <v>118</v>
      </c>
      <c r="I482" s="19">
        <v>67</v>
      </c>
      <c r="J482" s="19">
        <v>64</v>
      </c>
      <c r="K482" s="19">
        <v>58</v>
      </c>
      <c r="L482" s="19">
        <v>0</v>
      </c>
      <c r="M482" s="19">
        <v>2021</v>
      </c>
      <c r="N482" s="19">
        <f>VLOOKUP(E482, '2021D'!$A$2:$G$339, 2, FALSE)</f>
        <v>222</v>
      </c>
      <c r="O482" s="19">
        <f>VLOOKUP(E482, '2021D'!$A$2:$G$339, 3, FALSE)</f>
        <v>14850</v>
      </c>
      <c r="P482" s="19">
        <f>_2021[[#This Row],[最低排名]]-_2021[[#This Row],[同分人数]]+1</f>
        <v>14629</v>
      </c>
      <c r="Q482" s="19">
        <f>IF(O482&gt;=开始!$B$6, 1, 0)</f>
        <v>1</v>
      </c>
      <c r="R482" s="19">
        <f>_2021[[#This Row],[最低排名]]-开始!$B$6</f>
        <v>14850</v>
      </c>
    </row>
    <row r="483" spans="1:18">
      <c r="A483" s="19">
        <v>43702</v>
      </c>
      <c r="B483" s="19" t="s">
        <v>651</v>
      </c>
      <c r="C483" s="19" t="str">
        <f t="shared" si="14"/>
        <v>江苏大学</v>
      </c>
      <c r="D483" s="19" t="str">
        <f t="shared" si="15"/>
        <v>02</v>
      </c>
      <c r="E483" s="19" t="s">
        <v>752</v>
      </c>
      <c r="F483" s="19">
        <v>200</v>
      </c>
      <c r="G483" s="19">
        <v>102</v>
      </c>
      <c r="H483" s="19">
        <v>75</v>
      </c>
      <c r="I483" s="19">
        <v>61</v>
      </c>
      <c r="J483" s="19">
        <v>46</v>
      </c>
      <c r="K483" s="19">
        <v>43</v>
      </c>
      <c r="L483" s="19">
        <v>0</v>
      </c>
      <c r="M483" s="19">
        <v>2021</v>
      </c>
      <c r="N483" s="19">
        <f>VLOOKUP(E483, '2021D'!$A$2:$G$339, 2, FALSE)</f>
        <v>183</v>
      </c>
      <c r="O483" s="19">
        <f>VLOOKUP(E483, '2021D'!$A$2:$G$339, 3, FALSE)</f>
        <v>31547</v>
      </c>
      <c r="P483" s="19">
        <f>_2021[[#This Row],[最低排名]]-_2021[[#This Row],[同分人数]]+1</f>
        <v>31365</v>
      </c>
      <c r="Q483" s="19">
        <f>IF(O483&gt;=开始!$B$6, 1, 0)</f>
        <v>1</v>
      </c>
      <c r="R483" s="19">
        <f>_2021[[#This Row],[最低排名]]-开始!$B$6</f>
        <v>31547</v>
      </c>
    </row>
    <row r="484" spans="1:18">
      <c r="A484" s="19">
        <v>43703</v>
      </c>
      <c r="B484" s="19" t="s">
        <v>1650</v>
      </c>
      <c r="C484" s="19" t="str">
        <f t="shared" si="14"/>
        <v>江苏大学</v>
      </c>
      <c r="D484" s="19" t="str">
        <f t="shared" si="15"/>
        <v>03</v>
      </c>
      <c r="E484" s="19" t="s">
        <v>75</v>
      </c>
      <c r="F484" s="19">
        <v>219</v>
      </c>
      <c r="G484" s="19">
        <v>114</v>
      </c>
      <c r="H484" s="19">
        <v>110</v>
      </c>
      <c r="I484" s="19">
        <v>64</v>
      </c>
      <c r="J484" s="19">
        <v>55</v>
      </c>
      <c r="K484" s="19">
        <v>52</v>
      </c>
      <c r="L484" s="19">
        <v>0</v>
      </c>
      <c r="M484" s="19">
        <v>2021</v>
      </c>
      <c r="N484" s="19">
        <f>VLOOKUP(E484, '2021D'!$A$2:$G$339, 2, FALSE)</f>
        <v>227</v>
      </c>
      <c r="O484" s="19">
        <f>VLOOKUP(E484, '2021D'!$A$2:$G$339, 3, FALSE)</f>
        <v>15723</v>
      </c>
      <c r="P484" s="19">
        <f>_2021[[#This Row],[最低排名]]-_2021[[#This Row],[同分人数]]+1</f>
        <v>15497</v>
      </c>
      <c r="Q484" s="19">
        <f>IF(O484&gt;=开始!$B$6, 1, 0)</f>
        <v>1</v>
      </c>
      <c r="R484" s="19">
        <f>_2021[[#This Row],[最低排名]]-开始!$B$6</f>
        <v>15723</v>
      </c>
    </row>
    <row r="485" spans="1:18">
      <c r="A485" s="19">
        <v>43801</v>
      </c>
      <c r="B485" s="19" t="s">
        <v>652</v>
      </c>
      <c r="C485" s="19" t="str">
        <f t="shared" si="14"/>
        <v>南京信息</v>
      </c>
      <c r="D485" s="19" t="str">
        <f t="shared" si="15"/>
        <v>01</v>
      </c>
      <c r="E485" s="19" t="s">
        <v>502</v>
      </c>
      <c r="F485" s="19">
        <v>203</v>
      </c>
      <c r="G485" s="19">
        <v>110</v>
      </c>
      <c r="H485" s="19">
        <v>114</v>
      </c>
      <c r="I485" s="19">
        <v>70</v>
      </c>
      <c r="J485" s="19">
        <v>70</v>
      </c>
      <c r="K485" s="19">
        <v>64</v>
      </c>
      <c r="L485" s="19">
        <v>0</v>
      </c>
      <c r="M485" s="19">
        <v>2021</v>
      </c>
      <c r="N485" s="19">
        <f>VLOOKUP(E485, '2021D'!$A$2:$G$339, 2, FALSE)</f>
        <v>187</v>
      </c>
      <c r="O485" s="19">
        <f>VLOOKUP(E485, '2021D'!$A$2:$G$339, 3, FALSE)</f>
        <v>11175</v>
      </c>
      <c r="P485" s="19">
        <f>_2021[[#This Row],[最低排名]]-_2021[[#This Row],[同分人数]]+1</f>
        <v>10989</v>
      </c>
      <c r="Q485" s="19">
        <f>IF(O485&gt;=开始!$B$6, 1, 0)</f>
        <v>1</v>
      </c>
      <c r="R485" s="19">
        <f>_2021[[#This Row],[最低排名]]-开始!$B$6</f>
        <v>11175</v>
      </c>
    </row>
    <row r="486" spans="1:18">
      <c r="A486" s="19">
        <v>43802</v>
      </c>
      <c r="B486" s="19" t="s">
        <v>653</v>
      </c>
      <c r="C486" s="19" t="str">
        <f t="shared" si="14"/>
        <v>南京信息</v>
      </c>
      <c r="D486" s="19" t="str">
        <f t="shared" si="15"/>
        <v>02</v>
      </c>
      <c r="E486" s="19" t="s">
        <v>77</v>
      </c>
      <c r="F486" s="19">
        <v>209</v>
      </c>
      <c r="G486" s="19">
        <v>117</v>
      </c>
      <c r="H486" s="19">
        <v>100</v>
      </c>
      <c r="I486" s="19">
        <v>70</v>
      </c>
      <c r="J486" s="19">
        <v>61</v>
      </c>
      <c r="K486" s="19">
        <v>58</v>
      </c>
      <c r="L486" s="19">
        <v>0</v>
      </c>
      <c r="M486" s="19">
        <v>2021</v>
      </c>
      <c r="N486" s="19">
        <f>VLOOKUP(E486, '2021D'!$A$2:$G$339, 2, FALSE)</f>
        <v>221</v>
      </c>
      <c r="O486" s="19">
        <f>VLOOKUP(E486, '2021D'!$A$2:$G$339, 3, FALSE)</f>
        <v>16160</v>
      </c>
      <c r="P486" s="19">
        <f>_2021[[#This Row],[最低排名]]-_2021[[#This Row],[同分人数]]+1</f>
        <v>15940</v>
      </c>
      <c r="Q486" s="19">
        <f>IF(O486&gt;=开始!$B$6, 1, 0)</f>
        <v>1</v>
      </c>
      <c r="R486" s="19">
        <f>_2021[[#This Row],[最低排名]]-开始!$B$6</f>
        <v>16160</v>
      </c>
    </row>
    <row r="487" spans="1:18">
      <c r="A487" s="19">
        <v>43803</v>
      </c>
      <c r="B487" s="19" t="s">
        <v>654</v>
      </c>
      <c r="C487" s="19" t="str">
        <f t="shared" si="14"/>
        <v>南京信息</v>
      </c>
      <c r="D487" s="19" t="str">
        <f t="shared" si="15"/>
        <v>03</v>
      </c>
      <c r="E487" s="19" t="s">
        <v>90</v>
      </c>
      <c r="F487" s="19">
        <v>233</v>
      </c>
      <c r="G487" s="19">
        <v>125</v>
      </c>
      <c r="H487" s="19">
        <v>89</v>
      </c>
      <c r="I487" s="19">
        <v>61</v>
      </c>
      <c r="J487" s="19">
        <v>58</v>
      </c>
      <c r="K487" s="19">
        <v>52</v>
      </c>
      <c r="L487" s="19">
        <v>0</v>
      </c>
      <c r="M487" s="19">
        <v>2021</v>
      </c>
      <c r="N487" s="19">
        <f>VLOOKUP(E487, '2021D'!$A$2:$G$339, 2, FALSE)</f>
        <v>212</v>
      </c>
      <c r="O487" s="19">
        <f>VLOOKUP(E487, '2021D'!$A$2:$G$339, 3, FALSE)</f>
        <v>17269</v>
      </c>
      <c r="P487" s="19">
        <f>_2021[[#This Row],[最低排名]]-_2021[[#This Row],[同分人数]]+1</f>
        <v>17058</v>
      </c>
      <c r="Q487" s="19">
        <f>IF(O487&gt;=开始!$B$6, 1, 0)</f>
        <v>1</v>
      </c>
      <c r="R487" s="19">
        <f>_2021[[#This Row],[最低排名]]-开始!$B$6</f>
        <v>17269</v>
      </c>
    </row>
    <row r="488" spans="1:18">
      <c r="A488" s="19">
        <v>43804</v>
      </c>
      <c r="B488" s="19" t="s">
        <v>1651</v>
      </c>
      <c r="C488" s="19" t="str">
        <f t="shared" si="14"/>
        <v>南京信息</v>
      </c>
      <c r="D488" s="19" t="str">
        <f t="shared" si="15"/>
        <v>04</v>
      </c>
      <c r="E488" s="19" t="s">
        <v>300</v>
      </c>
      <c r="F488" s="19">
        <v>197</v>
      </c>
      <c r="G488" s="19">
        <v>108</v>
      </c>
      <c r="H488" s="19">
        <v>119</v>
      </c>
      <c r="I488" s="19">
        <v>67</v>
      </c>
      <c r="J488" s="19">
        <v>64</v>
      </c>
      <c r="K488" s="19">
        <v>49</v>
      </c>
      <c r="L488" s="19">
        <v>0</v>
      </c>
      <c r="M488" s="19">
        <v>2021</v>
      </c>
      <c r="N488" s="19">
        <f>VLOOKUP(E488, '2021D'!$A$2:$G$339, 2, FALSE)</f>
        <v>226</v>
      </c>
      <c r="O488" s="19">
        <f>VLOOKUP(E488, '2021D'!$A$2:$G$339, 3, FALSE)</f>
        <v>16607</v>
      </c>
      <c r="P488" s="19">
        <f>_2021[[#This Row],[最低排名]]-_2021[[#This Row],[同分人数]]+1</f>
        <v>16382</v>
      </c>
      <c r="Q488" s="19">
        <f>IF(O488&gt;=开始!$B$6, 1, 0)</f>
        <v>1</v>
      </c>
      <c r="R488" s="19">
        <f>_2021[[#This Row],[最低排名]]-开始!$B$6</f>
        <v>16607</v>
      </c>
    </row>
    <row r="489" spans="1:18">
      <c r="A489" s="19">
        <v>43901</v>
      </c>
      <c r="B489" s="19" t="s">
        <v>655</v>
      </c>
      <c r="C489" s="19" t="str">
        <f t="shared" si="14"/>
        <v>南通大学</v>
      </c>
      <c r="D489" s="19" t="str">
        <f t="shared" si="15"/>
        <v>01</v>
      </c>
      <c r="E489" s="19" t="s">
        <v>149</v>
      </c>
      <c r="F489" s="19">
        <v>217</v>
      </c>
      <c r="G489" s="19">
        <v>122</v>
      </c>
      <c r="H489" s="19">
        <v>112</v>
      </c>
      <c r="I489" s="19">
        <v>67</v>
      </c>
      <c r="J489" s="19">
        <v>58</v>
      </c>
      <c r="K489" s="19">
        <v>43</v>
      </c>
      <c r="L489" s="19">
        <v>0</v>
      </c>
      <c r="M489" s="19">
        <v>2021</v>
      </c>
      <c r="N489" s="19">
        <f>VLOOKUP(E489, '2021D'!$A$2:$G$339, 2, FALSE)</f>
        <v>221</v>
      </c>
      <c r="O489" s="19">
        <f>VLOOKUP(E489, '2021D'!$A$2:$G$339, 3, FALSE)</f>
        <v>16381</v>
      </c>
      <c r="P489" s="19">
        <f>_2021[[#This Row],[最低排名]]-_2021[[#This Row],[同分人数]]+1</f>
        <v>16161</v>
      </c>
      <c r="Q489" s="19">
        <f>IF(O489&gt;=开始!$B$6, 1, 0)</f>
        <v>1</v>
      </c>
      <c r="R489" s="19">
        <f>_2021[[#This Row],[最低排名]]-开始!$B$6</f>
        <v>16381</v>
      </c>
    </row>
    <row r="490" spans="1:18">
      <c r="A490" s="19">
        <v>43902</v>
      </c>
      <c r="B490" s="19" t="s">
        <v>656</v>
      </c>
      <c r="C490" s="19" t="str">
        <f t="shared" si="14"/>
        <v>南通大学</v>
      </c>
      <c r="D490" s="19" t="str">
        <f t="shared" si="15"/>
        <v>02</v>
      </c>
      <c r="E490" s="19" t="s">
        <v>41</v>
      </c>
      <c r="F490" s="19">
        <v>197</v>
      </c>
      <c r="G490" s="19">
        <v>107</v>
      </c>
      <c r="H490" s="19">
        <v>113</v>
      </c>
      <c r="I490" s="19">
        <v>64</v>
      </c>
      <c r="J490" s="19">
        <v>64</v>
      </c>
      <c r="K490" s="19">
        <v>61</v>
      </c>
      <c r="L490" s="19">
        <v>0</v>
      </c>
      <c r="M490" s="19">
        <v>2021</v>
      </c>
      <c r="N490" s="19">
        <f>VLOOKUP(E490, '2021D'!$A$2:$G$339, 2, FALSE)</f>
        <v>216</v>
      </c>
      <c r="O490" s="19">
        <f>VLOOKUP(E490, '2021D'!$A$2:$G$339, 3, FALSE)</f>
        <v>15939</v>
      </c>
      <c r="P490" s="19">
        <f>_2021[[#This Row],[最低排名]]-_2021[[#This Row],[同分人数]]+1</f>
        <v>15724</v>
      </c>
      <c r="Q490" s="19">
        <f>IF(O490&gt;=开始!$B$6, 1, 0)</f>
        <v>1</v>
      </c>
      <c r="R490" s="19">
        <f>_2021[[#This Row],[最低排名]]-开始!$B$6</f>
        <v>15939</v>
      </c>
    </row>
    <row r="491" spans="1:18">
      <c r="A491" s="19">
        <v>43903</v>
      </c>
      <c r="B491" s="19" t="s">
        <v>657</v>
      </c>
      <c r="C491" s="19" t="str">
        <f t="shared" si="14"/>
        <v>南通大学</v>
      </c>
      <c r="D491" s="19" t="str">
        <f t="shared" si="15"/>
        <v>03</v>
      </c>
      <c r="E491" s="19" t="s">
        <v>128</v>
      </c>
      <c r="F491" s="19">
        <v>205</v>
      </c>
      <c r="G491" s="19">
        <v>106</v>
      </c>
      <c r="H491" s="19">
        <v>100</v>
      </c>
      <c r="I491" s="19">
        <v>64</v>
      </c>
      <c r="J491" s="19">
        <v>58</v>
      </c>
      <c r="K491" s="19">
        <v>52</v>
      </c>
      <c r="L491" s="19">
        <v>0</v>
      </c>
      <c r="M491" s="19">
        <v>2021</v>
      </c>
      <c r="N491" s="19">
        <f>VLOOKUP(E491, '2021D'!$A$2:$G$339, 2, FALSE)</f>
        <v>212</v>
      </c>
      <c r="O491" s="19">
        <f>VLOOKUP(E491, '2021D'!$A$2:$G$339, 3, FALSE)</f>
        <v>20397</v>
      </c>
      <c r="P491" s="19">
        <f>_2021[[#This Row],[最低排名]]-_2021[[#This Row],[同分人数]]+1</f>
        <v>20186</v>
      </c>
      <c r="Q491" s="19">
        <f>IF(O491&gt;=开始!$B$6, 1, 0)</f>
        <v>1</v>
      </c>
      <c r="R491" s="19">
        <f>_2021[[#This Row],[最低排名]]-开始!$B$6</f>
        <v>20397</v>
      </c>
    </row>
    <row r="492" spans="1:18">
      <c r="A492" s="19">
        <v>44001</v>
      </c>
      <c r="B492" s="19" t="s">
        <v>658</v>
      </c>
      <c r="C492" s="19" t="str">
        <f t="shared" si="14"/>
        <v>盐城工院</v>
      </c>
      <c r="D492" s="19" t="str">
        <f t="shared" si="15"/>
        <v>01</v>
      </c>
      <c r="E492" s="19" t="s">
        <v>318</v>
      </c>
      <c r="F492" s="19">
        <v>186</v>
      </c>
      <c r="G492" s="19">
        <v>98</v>
      </c>
      <c r="H492" s="19">
        <v>93</v>
      </c>
      <c r="I492" s="19">
        <v>52</v>
      </c>
      <c r="J492" s="19">
        <v>49</v>
      </c>
      <c r="K492" s="19">
        <v>46</v>
      </c>
      <c r="L492" s="19">
        <v>0</v>
      </c>
      <c r="M492" s="19">
        <v>2021</v>
      </c>
      <c r="N492" s="19">
        <f>VLOOKUP(E492, '2021D'!$A$2:$G$339, 2, FALSE)</f>
        <v>157</v>
      </c>
      <c r="O492" s="19">
        <f>VLOOKUP(E492, '2021D'!$A$2:$G$339, 3, FALSE)</f>
        <v>31364</v>
      </c>
      <c r="P492" s="19">
        <f>_2021[[#This Row],[最低排名]]-_2021[[#This Row],[同分人数]]+1</f>
        <v>31208</v>
      </c>
      <c r="Q492" s="19">
        <f>IF(O492&gt;=开始!$B$6, 1, 0)</f>
        <v>1</v>
      </c>
      <c r="R492" s="19">
        <f>_2021[[#This Row],[最低排名]]-开始!$B$6</f>
        <v>31364</v>
      </c>
    </row>
    <row r="493" spans="1:18">
      <c r="A493" s="19">
        <v>44002</v>
      </c>
      <c r="B493" s="19" t="s">
        <v>659</v>
      </c>
      <c r="C493" s="19" t="str">
        <f t="shared" si="14"/>
        <v>盐城工院</v>
      </c>
      <c r="D493" s="19" t="str">
        <f t="shared" si="15"/>
        <v>02</v>
      </c>
      <c r="E493" s="19" t="s">
        <v>230</v>
      </c>
      <c r="F493" s="19">
        <v>200</v>
      </c>
      <c r="G493" s="19">
        <v>101</v>
      </c>
      <c r="H493" s="19">
        <v>69</v>
      </c>
      <c r="I493" s="19">
        <v>61</v>
      </c>
      <c r="J493" s="19">
        <v>61</v>
      </c>
      <c r="K493" s="19">
        <v>52</v>
      </c>
      <c r="L493" s="19">
        <v>0</v>
      </c>
      <c r="M493" s="19">
        <v>2021</v>
      </c>
      <c r="N493" s="19">
        <f>VLOOKUP(E493, '2021D'!$A$2:$G$339, 2, FALSE)</f>
        <v>191</v>
      </c>
      <c r="O493" s="19">
        <f>VLOOKUP(E493, '2021D'!$A$2:$G$339, 3, FALSE)</f>
        <v>28095</v>
      </c>
      <c r="P493" s="19">
        <f>_2021[[#This Row],[最低排名]]-_2021[[#This Row],[同分人数]]+1</f>
        <v>27905</v>
      </c>
      <c r="Q493" s="19">
        <f>IF(O493&gt;=开始!$B$6, 1, 0)</f>
        <v>1</v>
      </c>
      <c r="R493" s="19">
        <f>_2021[[#This Row],[最低排名]]-开始!$B$6</f>
        <v>28095</v>
      </c>
    </row>
    <row r="494" spans="1:18">
      <c r="A494" s="19">
        <v>44101</v>
      </c>
      <c r="B494" s="19" t="s">
        <v>660</v>
      </c>
      <c r="C494" s="19" t="str">
        <f t="shared" si="14"/>
        <v>南京医大</v>
      </c>
      <c r="D494" s="19" t="str">
        <f t="shared" si="15"/>
        <v>01</v>
      </c>
      <c r="E494" s="19" t="s">
        <v>136</v>
      </c>
      <c r="F494" s="19">
        <v>228</v>
      </c>
      <c r="G494" s="19">
        <v>120</v>
      </c>
      <c r="H494" s="19">
        <v>106</v>
      </c>
      <c r="I494" s="19">
        <v>67</v>
      </c>
      <c r="J494" s="19">
        <v>58</v>
      </c>
      <c r="K494" s="19">
        <v>52</v>
      </c>
      <c r="L494" s="19">
        <v>0</v>
      </c>
      <c r="M494" s="19">
        <v>2021</v>
      </c>
      <c r="N494" s="19">
        <f>VLOOKUP(E494, '2021D'!$A$2:$G$339, 2, FALSE)</f>
        <v>224</v>
      </c>
      <c r="O494" s="19">
        <f>VLOOKUP(E494, '2021D'!$A$2:$G$339, 3, FALSE)</f>
        <v>13304</v>
      </c>
      <c r="P494" s="19">
        <f>_2021[[#This Row],[最低排名]]-_2021[[#This Row],[同分人数]]+1</f>
        <v>13081</v>
      </c>
      <c r="Q494" s="19">
        <f>IF(O494&gt;=开始!$B$6, 1, 0)</f>
        <v>1</v>
      </c>
      <c r="R494" s="19">
        <f>_2021[[#This Row],[最低排名]]-开始!$B$6</f>
        <v>13304</v>
      </c>
    </row>
    <row r="495" spans="1:18">
      <c r="A495" s="19">
        <v>44102</v>
      </c>
      <c r="B495" s="19" t="s">
        <v>661</v>
      </c>
      <c r="C495" s="19" t="str">
        <f t="shared" si="14"/>
        <v>南京医大</v>
      </c>
      <c r="D495" s="19" t="str">
        <f t="shared" si="15"/>
        <v>02</v>
      </c>
      <c r="E495" s="19" t="s">
        <v>300</v>
      </c>
      <c r="F495" s="19">
        <v>227</v>
      </c>
      <c r="G495" s="19">
        <v>120</v>
      </c>
      <c r="H495" s="19">
        <v>86</v>
      </c>
      <c r="I495" s="19">
        <v>67</v>
      </c>
      <c r="J495" s="19">
        <v>61</v>
      </c>
      <c r="K495" s="19">
        <v>55</v>
      </c>
      <c r="L495" s="19">
        <v>0</v>
      </c>
      <c r="M495" s="19">
        <v>2021</v>
      </c>
      <c r="N495" s="19">
        <f>VLOOKUP(E495, '2021D'!$A$2:$G$339, 2, FALSE)</f>
        <v>226</v>
      </c>
      <c r="O495" s="19">
        <f>VLOOKUP(E495, '2021D'!$A$2:$G$339, 3, FALSE)</f>
        <v>16607</v>
      </c>
      <c r="P495" s="19">
        <f>_2021[[#This Row],[最低排名]]-_2021[[#This Row],[同分人数]]+1</f>
        <v>16382</v>
      </c>
      <c r="Q495" s="19">
        <f>IF(O495&gt;=开始!$B$6, 1, 0)</f>
        <v>1</v>
      </c>
      <c r="R495" s="19">
        <f>_2021[[#This Row],[最低排名]]-开始!$B$6</f>
        <v>16607</v>
      </c>
    </row>
    <row r="496" spans="1:18">
      <c r="A496" s="19">
        <v>44103</v>
      </c>
      <c r="B496" s="19" t="s">
        <v>662</v>
      </c>
      <c r="C496" s="19" t="str">
        <f t="shared" si="14"/>
        <v>南京医大</v>
      </c>
      <c r="D496" s="19" t="str">
        <f t="shared" si="15"/>
        <v>03</v>
      </c>
      <c r="E496" s="19" t="s">
        <v>649</v>
      </c>
      <c r="F496" s="19">
        <v>213</v>
      </c>
      <c r="G496" s="19">
        <v>116</v>
      </c>
      <c r="H496" s="19">
        <v>115</v>
      </c>
      <c r="I496" s="19">
        <v>64</v>
      </c>
      <c r="J496" s="19">
        <v>61</v>
      </c>
      <c r="K496" s="19">
        <v>55</v>
      </c>
      <c r="L496" s="19">
        <v>0</v>
      </c>
      <c r="M496" s="19">
        <v>2021</v>
      </c>
      <c r="N496" s="19">
        <f>VLOOKUP(E496, '2021D'!$A$2:$G$339, 2, FALSE)</f>
        <v>218</v>
      </c>
      <c r="O496" s="19">
        <f>VLOOKUP(E496, '2021D'!$A$2:$G$339, 3, FALSE)</f>
        <v>13979</v>
      </c>
      <c r="P496" s="19">
        <f>_2021[[#This Row],[最低排名]]-_2021[[#This Row],[同分人数]]+1</f>
        <v>13762</v>
      </c>
      <c r="Q496" s="19">
        <f>IF(O496&gt;=开始!$B$6, 1, 0)</f>
        <v>1</v>
      </c>
      <c r="R496" s="19">
        <f>_2021[[#This Row],[最低排名]]-开始!$B$6</f>
        <v>13979</v>
      </c>
    </row>
    <row r="497" spans="1:18">
      <c r="A497" s="19">
        <v>44201</v>
      </c>
      <c r="B497" s="19" t="s">
        <v>663</v>
      </c>
      <c r="C497" s="19" t="str">
        <f t="shared" si="14"/>
        <v>南京中医</v>
      </c>
      <c r="D497" s="19" t="str">
        <f t="shared" si="15"/>
        <v>01</v>
      </c>
      <c r="E497" s="19" t="s">
        <v>72</v>
      </c>
      <c r="F497" s="19">
        <v>222</v>
      </c>
      <c r="G497" s="19">
        <v>113</v>
      </c>
      <c r="H497" s="19">
        <v>108</v>
      </c>
      <c r="I497" s="19">
        <v>67</v>
      </c>
      <c r="J497" s="19">
        <v>67</v>
      </c>
      <c r="K497" s="19">
        <v>58</v>
      </c>
      <c r="L497" s="19">
        <v>0</v>
      </c>
      <c r="M497" s="19">
        <v>2021</v>
      </c>
      <c r="N497" s="19">
        <f>VLOOKUP(E497, '2021D'!$A$2:$G$339, 2, FALSE)</f>
        <v>212</v>
      </c>
      <c r="O497" s="19">
        <f>VLOOKUP(E497, '2021D'!$A$2:$G$339, 3, FALSE)</f>
        <v>10988</v>
      </c>
      <c r="P497" s="19">
        <f>_2021[[#This Row],[最低排名]]-_2021[[#This Row],[同分人数]]+1</f>
        <v>10777</v>
      </c>
      <c r="Q497" s="19">
        <f>IF(O497&gt;=开始!$B$6, 1, 0)</f>
        <v>1</v>
      </c>
      <c r="R497" s="19">
        <f>_2021[[#This Row],[最低排名]]-开始!$B$6</f>
        <v>10988</v>
      </c>
    </row>
    <row r="498" spans="1:18">
      <c r="A498" s="19">
        <v>44202</v>
      </c>
      <c r="B498" s="19" t="s">
        <v>664</v>
      </c>
      <c r="C498" s="19" t="str">
        <f t="shared" si="14"/>
        <v>南京中医</v>
      </c>
      <c r="D498" s="19" t="str">
        <f t="shared" si="15"/>
        <v>02</v>
      </c>
      <c r="E498" s="19" t="s">
        <v>75</v>
      </c>
      <c r="F498" s="19">
        <v>200</v>
      </c>
      <c r="G498" s="19">
        <v>102</v>
      </c>
      <c r="H498" s="19">
        <v>114</v>
      </c>
      <c r="I498" s="19">
        <v>64</v>
      </c>
      <c r="J498" s="19">
        <v>61</v>
      </c>
      <c r="K498" s="19">
        <v>61</v>
      </c>
      <c r="L498" s="19">
        <v>0</v>
      </c>
      <c r="M498" s="19">
        <v>2021</v>
      </c>
      <c r="N498" s="19">
        <f>VLOOKUP(E498, '2021D'!$A$2:$G$339, 2, FALSE)</f>
        <v>227</v>
      </c>
      <c r="O498" s="19">
        <f>VLOOKUP(E498, '2021D'!$A$2:$G$339, 3, FALSE)</f>
        <v>15723</v>
      </c>
      <c r="P498" s="19">
        <f>_2021[[#This Row],[最低排名]]-_2021[[#This Row],[同分人数]]+1</f>
        <v>15497</v>
      </c>
      <c r="Q498" s="19">
        <f>IF(O498&gt;=开始!$B$6, 1, 0)</f>
        <v>1</v>
      </c>
      <c r="R498" s="19">
        <f>_2021[[#This Row],[最低排名]]-开始!$B$6</f>
        <v>15723</v>
      </c>
    </row>
    <row r="499" spans="1:18">
      <c r="A499" s="19">
        <v>44301</v>
      </c>
      <c r="B499" s="19" t="s">
        <v>665</v>
      </c>
      <c r="C499" s="19" t="str">
        <f t="shared" si="14"/>
        <v>南京师大</v>
      </c>
      <c r="D499" s="19" t="str">
        <f t="shared" si="15"/>
        <v>01</v>
      </c>
      <c r="E499" s="19" t="s">
        <v>25</v>
      </c>
      <c r="F499" s="19">
        <v>232</v>
      </c>
      <c r="G499" s="19">
        <v>125</v>
      </c>
      <c r="H499" s="19">
        <v>119</v>
      </c>
      <c r="I499" s="19">
        <v>70</v>
      </c>
      <c r="J499" s="19">
        <v>64</v>
      </c>
      <c r="K499" s="19">
        <v>58</v>
      </c>
      <c r="L499" s="19">
        <v>0</v>
      </c>
      <c r="M499" s="19">
        <v>2021</v>
      </c>
      <c r="N499" s="19">
        <f>VLOOKUP(E499, '2021D'!$A$2:$G$339, 2, FALSE)</f>
        <v>183</v>
      </c>
      <c r="O499" s="19">
        <f>VLOOKUP(E499, '2021D'!$A$2:$G$339, 3, FALSE)</f>
        <v>6800</v>
      </c>
      <c r="P499" s="19">
        <f>_2021[[#This Row],[最低排名]]-_2021[[#This Row],[同分人数]]+1</f>
        <v>6618</v>
      </c>
      <c r="Q499" s="19">
        <f>IF(O499&gt;=开始!$B$6, 1, 0)</f>
        <v>1</v>
      </c>
      <c r="R499" s="19">
        <f>_2021[[#This Row],[最低排名]]-开始!$B$6</f>
        <v>6800</v>
      </c>
    </row>
    <row r="500" spans="1:18">
      <c r="A500" s="19">
        <v>44302</v>
      </c>
      <c r="B500" s="19" t="s">
        <v>666</v>
      </c>
      <c r="C500" s="19" t="str">
        <f t="shared" si="14"/>
        <v>南京师大</v>
      </c>
      <c r="D500" s="19" t="str">
        <f t="shared" si="15"/>
        <v>02</v>
      </c>
      <c r="E500" s="19" t="s">
        <v>619</v>
      </c>
      <c r="F500" s="19">
        <v>239</v>
      </c>
      <c r="G500" s="19">
        <v>120</v>
      </c>
      <c r="H500" s="19">
        <v>122</v>
      </c>
      <c r="I500" s="19">
        <v>67</v>
      </c>
      <c r="J500" s="19">
        <v>61</v>
      </c>
      <c r="K500" s="19">
        <v>61</v>
      </c>
      <c r="L500" s="19">
        <v>0</v>
      </c>
      <c r="M500" s="19">
        <v>2021</v>
      </c>
      <c r="N500" s="19">
        <f>VLOOKUP(E500, '2021D'!$A$2:$G$339, 2, FALSE)</f>
        <v>179</v>
      </c>
      <c r="O500" s="19">
        <f>VLOOKUP(E500, '2021D'!$A$2:$G$339, 3, FALSE)</f>
        <v>5535</v>
      </c>
      <c r="P500" s="19">
        <f>_2021[[#This Row],[最低排名]]-_2021[[#This Row],[同分人数]]+1</f>
        <v>5357</v>
      </c>
      <c r="Q500" s="19">
        <f>IF(O500&gt;=开始!$B$6, 1, 0)</f>
        <v>1</v>
      </c>
      <c r="R500" s="19">
        <f>_2021[[#This Row],[最低排名]]-开始!$B$6</f>
        <v>5535</v>
      </c>
    </row>
    <row r="501" spans="1:18">
      <c r="A501" s="19">
        <v>44303</v>
      </c>
      <c r="B501" s="19" t="s">
        <v>667</v>
      </c>
      <c r="C501" s="19" t="str">
        <f t="shared" si="14"/>
        <v>南京师大</v>
      </c>
      <c r="D501" s="19" t="str">
        <f t="shared" si="15"/>
        <v>03</v>
      </c>
      <c r="E501" s="19" t="s">
        <v>60</v>
      </c>
      <c r="F501" s="19">
        <v>225</v>
      </c>
      <c r="G501" s="19">
        <v>114</v>
      </c>
      <c r="H501" s="19">
        <v>125</v>
      </c>
      <c r="I501" s="19">
        <v>67</v>
      </c>
      <c r="J501" s="19">
        <v>67</v>
      </c>
      <c r="K501" s="19">
        <v>64</v>
      </c>
      <c r="L501" s="19">
        <v>0</v>
      </c>
      <c r="M501" s="19">
        <v>2021</v>
      </c>
      <c r="N501" s="19">
        <f>VLOOKUP(E501, '2021D'!$A$2:$G$339, 2, FALSE)</f>
        <v>176</v>
      </c>
      <c r="O501" s="19">
        <f>VLOOKUP(E501, '2021D'!$A$2:$G$339, 3, FALSE)</f>
        <v>5900</v>
      </c>
      <c r="P501" s="19">
        <f>_2021[[#This Row],[最低排名]]-_2021[[#This Row],[同分人数]]+1</f>
        <v>5725</v>
      </c>
      <c r="Q501" s="19">
        <f>IF(O501&gt;=开始!$B$6, 1, 0)</f>
        <v>1</v>
      </c>
      <c r="R501" s="19">
        <f>_2021[[#This Row],[最低排名]]-开始!$B$6</f>
        <v>5900</v>
      </c>
    </row>
    <row r="502" spans="1:18">
      <c r="A502" s="19">
        <v>44304</v>
      </c>
      <c r="B502" s="19" t="s">
        <v>668</v>
      </c>
      <c r="C502" s="19" t="str">
        <f t="shared" si="14"/>
        <v>南京师大</v>
      </c>
      <c r="D502" s="19" t="str">
        <f t="shared" si="15"/>
        <v>04</v>
      </c>
      <c r="E502" s="19" t="s">
        <v>189</v>
      </c>
      <c r="F502" s="19">
        <v>223</v>
      </c>
      <c r="G502" s="19">
        <v>112</v>
      </c>
      <c r="H502" s="19">
        <v>129</v>
      </c>
      <c r="I502" s="19">
        <v>67</v>
      </c>
      <c r="J502" s="19">
        <v>61</v>
      </c>
      <c r="K502" s="19">
        <v>55</v>
      </c>
      <c r="L502" s="19">
        <v>0</v>
      </c>
      <c r="M502" s="19">
        <v>2021</v>
      </c>
      <c r="N502" s="19">
        <f>VLOOKUP(E502, '2021D'!$A$2:$G$339, 2, FALSE)</f>
        <v>201</v>
      </c>
      <c r="O502" s="19">
        <f>VLOOKUP(E502, '2021D'!$A$2:$G$339, 3, FALSE)</f>
        <v>8283</v>
      </c>
      <c r="P502" s="19">
        <f>_2021[[#This Row],[最低排名]]-_2021[[#This Row],[同分人数]]+1</f>
        <v>8083</v>
      </c>
      <c r="Q502" s="19">
        <f>IF(O502&gt;=开始!$B$6, 1, 0)</f>
        <v>1</v>
      </c>
      <c r="R502" s="19">
        <f>_2021[[#This Row],[最低排名]]-开始!$B$6</f>
        <v>8283</v>
      </c>
    </row>
    <row r="503" spans="1:18">
      <c r="A503" s="19">
        <v>44401</v>
      </c>
      <c r="B503" s="19" t="s">
        <v>669</v>
      </c>
      <c r="C503" s="19" t="str">
        <f t="shared" si="14"/>
        <v>淮阴师范</v>
      </c>
      <c r="D503" s="19" t="str">
        <f t="shared" si="15"/>
        <v>01</v>
      </c>
      <c r="E503" s="19" t="s">
        <v>144</v>
      </c>
      <c r="F503" s="19">
        <v>197</v>
      </c>
      <c r="G503" s="19">
        <v>103</v>
      </c>
      <c r="H503" s="19">
        <v>90</v>
      </c>
      <c r="I503" s="19">
        <v>67</v>
      </c>
      <c r="J503" s="19">
        <v>58</v>
      </c>
      <c r="K503" s="19">
        <v>55</v>
      </c>
      <c r="L503" s="19">
        <v>0</v>
      </c>
      <c r="M503" s="19">
        <v>2021</v>
      </c>
      <c r="N503" s="19">
        <f>VLOOKUP(E503, '2021D'!$A$2:$G$339, 2, FALSE)</f>
        <v>235</v>
      </c>
      <c r="O503" s="19">
        <f>VLOOKUP(E503, '2021D'!$A$2:$G$339, 3, FALSE)</f>
        <v>23070</v>
      </c>
      <c r="P503" s="19">
        <f>_2021[[#This Row],[最低排名]]-_2021[[#This Row],[同分人数]]+1</f>
        <v>22836</v>
      </c>
      <c r="Q503" s="19">
        <f>IF(O503&gt;=开始!$B$6, 1, 0)</f>
        <v>1</v>
      </c>
      <c r="R503" s="19">
        <f>_2021[[#This Row],[最低排名]]-开始!$B$6</f>
        <v>23070</v>
      </c>
    </row>
    <row r="504" spans="1:18">
      <c r="A504" s="19">
        <v>44501</v>
      </c>
      <c r="B504" s="19" t="s">
        <v>670</v>
      </c>
      <c r="C504" s="19" t="str">
        <f t="shared" si="14"/>
        <v>盐城师范</v>
      </c>
      <c r="D504" s="19" t="str">
        <f t="shared" si="15"/>
        <v>01</v>
      </c>
      <c r="E504" s="19" t="s">
        <v>387</v>
      </c>
      <c r="F504" s="19">
        <v>199</v>
      </c>
      <c r="G504" s="19">
        <v>101</v>
      </c>
      <c r="H504" s="19">
        <v>82</v>
      </c>
      <c r="I504" s="19">
        <v>58</v>
      </c>
      <c r="J504" s="19">
        <v>55</v>
      </c>
      <c r="K504" s="19">
        <v>52</v>
      </c>
      <c r="L504" s="19">
        <v>0</v>
      </c>
      <c r="M504" s="19">
        <v>2021</v>
      </c>
      <c r="N504" s="19">
        <f>VLOOKUP(E504, '2021D'!$A$2:$G$339, 2, FALSE)</f>
        <v>201</v>
      </c>
      <c r="O504" s="19">
        <f>VLOOKUP(E504, '2021D'!$A$2:$G$339, 3, FALSE)</f>
        <v>27542</v>
      </c>
      <c r="P504" s="19">
        <f>_2021[[#This Row],[最低排名]]-_2021[[#This Row],[同分人数]]+1</f>
        <v>27342</v>
      </c>
      <c r="Q504" s="19">
        <f>IF(O504&gt;=开始!$B$6, 1, 0)</f>
        <v>1</v>
      </c>
      <c r="R504" s="19">
        <f>_2021[[#This Row],[最低排名]]-开始!$B$6</f>
        <v>27542</v>
      </c>
    </row>
    <row r="505" spans="1:18">
      <c r="A505" s="19">
        <v>44601</v>
      </c>
      <c r="B505" s="19" t="s">
        <v>671</v>
      </c>
      <c r="C505" s="19" t="str">
        <f t="shared" si="14"/>
        <v>南京财大</v>
      </c>
      <c r="D505" s="19" t="str">
        <f t="shared" si="15"/>
        <v>01</v>
      </c>
      <c r="E505" s="19" t="s">
        <v>90</v>
      </c>
      <c r="F505" s="19">
        <v>214</v>
      </c>
      <c r="G505" s="19">
        <v>110</v>
      </c>
      <c r="H505" s="19">
        <v>105</v>
      </c>
      <c r="I505" s="19">
        <v>61</v>
      </c>
      <c r="J505" s="19">
        <v>61</v>
      </c>
      <c r="K505" s="19">
        <v>52</v>
      </c>
      <c r="L505" s="19">
        <v>0</v>
      </c>
      <c r="M505" s="19">
        <v>2021</v>
      </c>
      <c r="N505" s="19">
        <f>VLOOKUP(E505, '2021D'!$A$2:$G$339, 2, FALSE)</f>
        <v>212</v>
      </c>
      <c r="O505" s="19">
        <f>VLOOKUP(E505, '2021D'!$A$2:$G$339, 3, FALSE)</f>
        <v>17269</v>
      </c>
      <c r="P505" s="19">
        <f>_2021[[#This Row],[最低排名]]-_2021[[#This Row],[同分人数]]+1</f>
        <v>17058</v>
      </c>
      <c r="Q505" s="19">
        <f>IF(O505&gt;=开始!$B$6, 1, 0)</f>
        <v>1</v>
      </c>
      <c r="R505" s="19">
        <f>_2021[[#This Row],[最低排名]]-开始!$B$6</f>
        <v>17269</v>
      </c>
    </row>
    <row r="506" spans="1:18">
      <c r="A506" s="19">
        <v>44602</v>
      </c>
      <c r="B506" s="19" t="s">
        <v>672</v>
      </c>
      <c r="C506" s="19" t="str">
        <f t="shared" si="14"/>
        <v>南京财大</v>
      </c>
      <c r="D506" s="19" t="str">
        <f t="shared" si="15"/>
        <v>02</v>
      </c>
      <c r="E506" s="19" t="s">
        <v>577</v>
      </c>
      <c r="F506" s="19">
        <v>201</v>
      </c>
      <c r="G506" s="19">
        <v>114</v>
      </c>
      <c r="H506" s="19">
        <v>100</v>
      </c>
      <c r="I506" s="19">
        <v>64</v>
      </c>
      <c r="J506" s="19">
        <v>61</v>
      </c>
      <c r="K506" s="19">
        <v>52</v>
      </c>
      <c r="L506" s="19">
        <v>0</v>
      </c>
      <c r="M506" s="19">
        <v>2021</v>
      </c>
      <c r="N506" s="19">
        <f>VLOOKUP(E506, '2021D'!$A$2:$G$339, 2, FALSE)</f>
        <v>199</v>
      </c>
      <c r="O506" s="19">
        <f>VLOOKUP(E506, '2021D'!$A$2:$G$339, 3, FALSE)</f>
        <v>20596</v>
      </c>
      <c r="P506" s="19">
        <f>_2021[[#This Row],[最低排名]]-_2021[[#This Row],[同分人数]]+1</f>
        <v>20398</v>
      </c>
      <c r="Q506" s="19">
        <f>IF(O506&gt;=开始!$B$6, 1, 0)</f>
        <v>1</v>
      </c>
      <c r="R506" s="19">
        <f>_2021[[#This Row],[最低排名]]-开始!$B$6</f>
        <v>20596</v>
      </c>
    </row>
    <row r="507" spans="1:18">
      <c r="A507" s="19">
        <v>44701</v>
      </c>
      <c r="B507" s="19" t="s">
        <v>1569</v>
      </c>
      <c r="C507" s="19" t="str">
        <f t="shared" si="14"/>
        <v>江苏警官</v>
      </c>
      <c r="D507" s="19" t="str">
        <f t="shared" si="15"/>
        <v>01</v>
      </c>
      <c r="E507" s="19" t="s">
        <v>182</v>
      </c>
      <c r="F507" s="19">
        <v>196</v>
      </c>
      <c r="G507" s="19">
        <v>101</v>
      </c>
      <c r="H507" s="19">
        <v>82</v>
      </c>
      <c r="I507" s="19">
        <v>64</v>
      </c>
      <c r="J507" s="19">
        <v>61</v>
      </c>
      <c r="K507" s="19">
        <v>58</v>
      </c>
      <c r="L507" s="19">
        <v>0</v>
      </c>
      <c r="M507" s="19">
        <v>2021</v>
      </c>
      <c r="N507" s="19">
        <f>VLOOKUP(E507, '2021D'!$A$2:$G$339, 2, FALSE)</f>
        <v>230</v>
      </c>
      <c r="O507" s="19">
        <f>VLOOKUP(E507, '2021D'!$A$2:$G$339, 3, FALSE)</f>
        <v>24381</v>
      </c>
      <c r="P507" s="19">
        <f>_2021[[#This Row],[最低排名]]-_2021[[#This Row],[同分人数]]+1</f>
        <v>24152</v>
      </c>
      <c r="Q507" s="19">
        <f>IF(O507&gt;=开始!$B$6, 1, 0)</f>
        <v>1</v>
      </c>
      <c r="R507" s="19">
        <f>_2021[[#This Row],[最低排名]]-开始!$B$6</f>
        <v>24381</v>
      </c>
    </row>
    <row r="508" spans="1:18">
      <c r="A508" s="19">
        <v>44702</v>
      </c>
      <c r="B508" s="19" t="s">
        <v>1570</v>
      </c>
      <c r="C508" s="19" t="str">
        <f t="shared" si="14"/>
        <v>江苏警官</v>
      </c>
      <c r="D508" s="19" t="str">
        <f t="shared" si="15"/>
        <v>02</v>
      </c>
      <c r="E508" s="19" t="s">
        <v>752</v>
      </c>
      <c r="F508" s="19">
        <v>194</v>
      </c>
      <c r="G508" s="19">
        <v>105</v>
      </c>
      <c r="H508" s="19">
        <v>78</v>
      </c>
      <c r="I508" s="19">
        <v>55</v>
      </c>
      <c r="J508" s="19">
        <v>49</v>
      </c>
      <c r="K508" s="19">
        <v>49</v>
      </c>
      <c r="L508" s="19">
        <v>0</v>
      </c>
      <c r="M508" s="19">
        <v>2021</v>
      </c>
      <c r="N508" s="19">
        <f>VLOOKUP(E508, '2021D'!$A$2:$G$339, 2, FALSE)</f>
        <v>183</v>
      </c>
      <c r="O508" s="19">
        <f>VLOOKUP(E508, '2021D'!$A$2:$G$339, 3, FALSE)</f>
        <v>31547</v>
      </c>
      <c r="P508" s="19">
        <f>_2021[[#This Row],[最低排名]]-_2021[[#This Row],[同分人数]]+1</f>
        <v>31365</v>
      </c>
      <c r="Q508" s="19">
        <f>IF(O508&gt;=开始!$B$6, 1, 0)</f>
        <v>1</v>
      </c>
      <c r="R508" s="19">
        <f>_2021[[#This Row],[最低排名]]-开始!$B$6</f>
        <v>31547</v>
      </c>
    </row>
    <row r="509" spans="1:18">
      <c r="A509" s="19">
        <v>44801</v>
      </c>
      <c r="B509" s="19" t="s">
        <v>673</v>
      </c>
      <c r="C509" s="19" t="str">
        <f t="shared" si="14"/>
        <v>苏州科大</v>
      </c>
      <c r="D509" s="19" t="str">
        <f t="shared" si="15"/>
        <v>01</v>
      </c>
      <c r="E509" s="19" t="s">
        <v>323</v>
      </c>
      <c r="F509" s="19">
        <v>203</v>
      </c>
      <c r="G509" s="19">
        <v>113</v>
      </c>
      <c r="H509" s="19">
        <v>107</v>
      </c>
      <c r="I509" s="19">
        <v>58</v>
      </c>
      <c r="J509" s="19">
        <v>58</v>
      </c>
      <c r="K509" s="19">
        <v>55</v>
      </c>
      <c r="L509" s="19">
        <v>0</v>
      </c>
      <c r="M509" s="19">
        <v>2021</v>
      </c>
      <c r="N509" s="19">
        <f>VLOOKUP(E509, '2021D'!$A$2:$G$339, 2, FALSE)</f>
        <v>211</v>
      </c>
      <c r="O509" s="19">
        <f>VLOOKUP(E509, '2021D'!$A$2:$G$339, 3, FALSE)</f>
        <v>19970</v>
      </c>
      <c r="P509" s="19">
        <f>_2021[[#This Row],[最低排名]]-_2021[[#This Row],[同分人数]]+1</f>
        <v>19760</v>
      </c>
      <c r="Q509" s="19">
        <f>IF(O509&gt;=开始!$B$6, 1, 0)</f>
        <v>1</v>
      </c>
      <c r="R509" s="19">
        <f>_2021[[#This Row],[最低排名]]-开始!$B$6</f>
        <v>19970</v>
      </c>
    </row>
    <row r="510" spans="1:18">
      <c r="A510" s="19">
        <v>44802</v>
      </c>
      <c r="B510" s="19" t="s">
        <v>674</v>
      </c>
      <c r="C510" s="19" t="str">
        <f t="shared" si="14"/>
        <v>苏州科大</v>
      </c>
      <c r="D510" s="19" t="str">
        <f t="shared" si="15"/>
        <v>02</v>
      </c>
      <c r="E510" s="19" t="s">
        <v>312</v>
      </c>
      <c r="F510" s="19">
        <v>205</v>
      </c>
      <c r="G510" s="19">
        <v>103</v>
      </c>
      <c r="H510" s="19">
        <v>96</v>
      </c>
      <c r="I510" s="19">
        <v>58</v>
      </c>
      <c r="J510" s="19">
        <v>55</v>
      </c>
      <c r="K510" s="19">
        <v>46</v>
      </c>
      <c r="L510" s="19">
        <v>0</v>
      </c>
      <c r="M510" s="19">
        <v>2021</v>
      </c>
      <c r="N510" s="19">
        <f>VLOOKUP(E510, '2021D'!$A$2:$G$339, 2, FALSE)</f>
        <v>211</v>
      </c>
      <c r="O510" s="19">
        <f>VLOOKUP(E510, '2021D'!$A$2:$G$339, 3, FALSE)</f>
        <v>24592</v>
      </c>
      <c r="P510" s="19">
        <f>_2021[[#This Row],[最低排名]]-_2021[[#This Row],[同分人数]]+1</f>
        <v>24382</v>
      </c>
      <c r="Q510" s="19">
        <f>IF(O510&gt;=开始!$B$6, 1, 0)</f>
        <v>1</v>
      </c>
      <c r="R510" s="19">
        <f>_2021[[#This Row],[最低排名]]-开始!$B$6</f>
        <v>24592</v>
      </c>
    </row>
    <row r="511" spans="1:18">
      <c r="A511" s="19">
        <v>44803</v>
      </c>
      <c r="B511" s="19" t="s">
        <v>675</v>
      </c>
      <c r="C511" s="19" t="str">
        <f t="shared" si="14"/>
        <v>苏州科大</v>
      </c>
      <c r="D511" s="19" t="str">
        <f t="shared" si="15"/>
        <v>03</v>
      </c>
      <c r="E511" s="19" t="s">
        <v>309</v>
      </c>
      <c r="F511" s="19">
        <v>213</v>
      </c>
      <c r="G511" s="19">
        <v>108</v>
      </c>
      <c r="H511" s="19">
        <v>85</v>
      </c>
      <c r="I511" s="19">
        <v>52</v>
      </c>
      <c r="J511" s="19">
        <v>49</v>
      </c>
      <c r="K511" s="19">
        <v>43</v>
      </c>
      <c r="L511" s="19">
        <v>0</v>
      </c>
      <c r="M511" s="19">
        <v>2021</v>
      </c>
      <c r="N511" s="19">
        <f>VLOOKUP(E511, '2021D'!$A$2:$G$339, 2, FALSE)</f>
        <v>188</v>
      </c>
      <c r="O511" s="19">
        <f>VLOOKUP(E511, '2021D'!$A$2:$G$339, 3, FALSE)</f>
        <v>28283</v>
      </c>
      <c r="P511" s="19">
        <f>_2021[[#This Row],[最低排名]]-_2021[[#This Row],[同分人数]]+1</f>
        <v>28096</v>
      </c>
      <c r="Q511" s="19">
        <f>IF(O511&gt;=开始!$B$6, 1, 0)</f>
        <v>1</v>
      </c>
      <c r="R511" s="19">
        <f>_2021[[#This Row],[最低排名]]-开始!$B$6</f>
        <v>28283</v>
      </c>
    </row>
    <row r="512" spans="1:18">
      <c r="A512" s="19">
        <v>44804</v>
      </c>
      <c r="B512" s="19" t="s">
        <v>676</v>
      </c>
      <c r="C512" s="19" t="str">
        <f t="shared" si="14"/>
        <v>苏州科大</v>
      </c>
      <c r="D512" s="19" t="str">
        <f t="shared" si="15"/>
        <v>04</v>
      </c>
      <c r="E512" s="19" t="s">
        <v>340</v>
      </c>
      <c r="F512" s="19">
        <v>214</v>
      </c>
      <c r="G512" s="19">
        <v>122</v>
      </c>
      <c r="H512" s="19">
        <v>81</v>
      </c>
      <c r="I512" s="19">
        <v>58</v>
      </c>
      <c r="J512" s="19">
        <v>52</v>
      </c>
      <c r="K512" s="19">
        <v>52</v>
      </c>
      <c r="L512" s="19">
        <v>0</v>
      </c>
      <c r="M512" s="19">
        <v>2021</v>
      </c>
      <c r="N512" s="19">
        <f>VLOOKUP(E512, '2021D'!$A$2:$G$339, 2, FALSE)</f>
        <v>223</v>
      </c>
      <c r="O512" s="19">
        <f>VLOOKUP(E512, '2021D'!$A$2:$G$339, 3, FALSE)</f>
        <v>25247</v>
      </c>
      <c r="P512" s="19">
        <f>_2021[[#This Row],[最低排名]]-_2021[[#This Row],[同分人数]]+1</f>
        <v>25025</v>
      </c>
      <c r="Q512" s="19">
        <f>IF(O512&gt;=开始!$B$6, 1, 0)</f>
        <v>1</v>
      </c>
      <c r="R512" s="19">
        <f>_2021[[#This Row],[最低排名]]-开始!$B$6</f>
        <v>25247</v>
      </c>
    </row>
    <row r="513" spans="1:18">
      <c r="A513" s="19">
        <v>44805</v>
      </c>
      <c r="B513" s="19" t="s">
        <v>677</v>
      </c>
      <c r="C513" s="19" t="str">
        <f t="shared" si="14"/>
        <v>苏州科大</v>
      </c>
      <c r="D513" s="19" t="str">
        <f t="shared" si="15"/>
        <v>05</v>
      </c>
      <c r="E513" s="19" t="s">
        <v>533</v>
      </c>
      <c r="F513" s="19">
        <v>195</v>
      </c>
      <c r="G513" s="19">
        <v>103</v>
      </c>
      <c r="H513" s="19">
        <v>108</v>
      </c>
      <c r="I513" s="19">
        <v>64</v>
      </c>
      <c r="J513" s="19">
        <v>52</v>
      </c>
      <c r="K513" s="19">
        <v>52</v>
      </c>
      <c r="L513" s="19">
        <v>0</v>
      </c>
      <c r="M513" s="19">
        <v>2021</v>
      </c>
      <c r="N513" s="19">
        <f>VLOOKUP(E513, '2021D'!$A$2:$G$339, 2, FALSE)</f>
        <v>231</v>
      </c>
      <c r="O513" s="19">
        <f>VLOOKUP(E513, '2021D'!$A$2:$G$339, 3, FALSE)</f>
        <v>22180</v>
      </c>
      <c r="P513" s="19">
        <f>_2021[[#This Row],[最低排名]]-_2021[[#This Row],[同分人数]]+1</f>
        <v>21950</v>
      </c>
      <c r="Q513" s="19">
        <f>IF(O513&gt;=开始!$B$6, 1, 0)</f>
        <v>1</v>
      </c>
      <c r="R513" s="19">
        <f>_2021[[#This Row],[最低排名]]-开始!$B$6</f>
        <v>22180</v>
      </c>
    </row>
    <row r="514" spans="1:18">
      <c r="A514" s="19">
        <v>44806</v>
      </c>
      <c r="B514" s="19" t="s">
        <v>679</v>
      </c>
      <c r="C514" s="19" t="str">
        <f t="shared" ref="C514:C577" si="16">LEFT(B514, FIND("(", B514) - 1)</f>
        <v>苏州科大</v>
      </c>
      <c r="D514" s="19" t="str">
        <f t="shared" ref="D514:D577" si="17">MID(B514, FIND("(", B514) + 1, FIND(")", B514) - FIND("(", B514) - 1)</f>
        <v>06</v>
      </c>
      <c r="E514" s="19" t="s">
        <v>383</v>
      </c>
      <c r="F514" s="19">
        <v>187</v>
      </c>
      <c r="G514" s="19">
        <v>98</v>
      </c>
      <c r="H514" s="19">
        <v>83</v>
      </c>
      <c r="I514" s="19">
        <v>55</v>
      </c>
      <c r="J514" s="19">
        <v>49</v>
      </c>
      <c r="K514" s="19">
        <v>49</v>
      </c>
      <c r="L514" s="19">
        <v>0</v>
      </c>
      <c r="M514" s="19">
        <v>2021</v>
      </c>
      <c r="N514" s="19">
        <f>VLOOKUP(E514, '2021D'!$A$2:$G$339, 2, FALSE)</f>
        <v>196</v>
      </c>
      <c r="O514" s="19">
        <f>VLOOKUP(E514, '2021D'!$A$2:$G$339, 3, FALSE)</f>
        <v>31931</v>
      </c>
      <c r="P514" s="19">
        <f>_2021[[#This Row],[最低排名]]-_2021[[#This Row],[同分人数]]+1</f>
        <v>31736</v>
      </c>
      <c r="Q514" s="19">
        <f>IF(O514&gt;=开始!$B$6, 1, 0)</f>
        <v>1</v>
      </c>
      <c r="R514" s="19">
        <f>_2021[[#This Row],[最低排名]]-开始!$B$6</f>
        <v>31931</v>
      </c>
    </row>
    <row r="515" spans="1:18">
      <c r="A515" s="19">
        <v>44901</v>
      </c>
      <c r="B515" s="19" t="s">
        <v>680</v>
      </c>
      <c r="C515" s="19" t="str">
        <f t="shared" si="16"/>
        <v>常熟理工</v>
      </c>
      <c r="D515" s="19" t="str">
        <f t="shared" si="17"/>
        <v>01</v>
      </c>
      <c r="E515" s="19" t="s">
        <v>387</v>
      </c>
      <c r="F515" s="19">
        <v>199</v>
      </c>
      <c r="G515" s="19">
        <v>101</v>
      </c>
      <c r="H515" s="19">
        <v>94</v>
      </c>
      <c r="I515" s="19">
        <v>55</v>
      </c>
      <c r="J515" s="19">
        <v>52</v>
      </c>
      <c r="K515" s="19">
        <v>46</v>
      </c>
      <c r="L515" s="19">
        <v>0</v>
      </c>
      <c r="M515" s="19">
        <v>2021</v>
      </c>
      <c r="N515" s="19">
        <f>VLOOKUP(E515, '2021D'!$A$2:$G$339, 2, FALSE)</f>
        <v>201</v>
      </c>
      <c r="O515" s="19">
        <f>VLOOKUP(E515, '2021D'!$A$2:$G$339, 3, FALSE)</f>
        <v>27542</v>
      </c>
      <c r="P515" s="19">
        <f>_2021[[#This Row],[最低排名]]-_2021[[#This Row],[同分人数]]+1</f>
        <v>27342</v>
      </c>
      <c r="Q515" s="19">
        <f>IF(O515&gt;=开始!$B$6, 1, 0)</f>
        <v>1</v>
      </c>
      <c r="R515" s="19">
        <f>_2021[[#This Row],[最低排名]]-开始!$B$6</f>
        <v>27542</v>
      </c>
    </row>
    <row r="516" spans="1:18">
      <c r="A516" s="19">
        <v>44902</v>
      </c>
      <c r="B516" s="19" t="s">
        <v>1571</v>
      </c>
      <c r="C516" s="19" t="str">
        <f t="shared" si="16"/>
        <v>常熟理工</v>
      </c>
      <c r="D516" s="19" t="str">
        <f t="shared" si="17"/>
        <v>02</v>
      </c>
      <c r="E516" s="19" t="s">
        <v>187</v>
      </c>
      <c r="F516" s="19">
        <v>210</v>
      </c>
      <c r="G516" s="19">
        <v>114</v>
      </c>
      <c r="H516" s="19">
        <v>70</v>
      </c>
      <c r="I516" s="19">
        <v>58</v>
      </c>
      <c r="J516" s="19">
        <v>58</v>
      </c>
      <c r="K516" s="19">
        <v>52</v>
      </c>
      <c r="L516" s="19">
        <v>0</v>
      </c>
      <c r="M516" s="19">
        <v>2021</v>
      </c>
      <c r="N516" s="19">
        <f>VLOOKUP(E516, '2021D'!$A$2:$G$339, 2, FALSE)</f>
        <v>190</v>
      </c>
      <c r="O516" s="19">
        <f>VLOOKUP(E516, '2021D'!$A$2:$G$339, 3, FALSE)</f>
        <v>27131</v>
      </c>
      <c r="P516" s="19">
        <f>_2021[[#This Row],[最低排名]]-_2021[[#This Row],[同分人数]]+1</f>
        <v>26942</v>
      </c>
      <c r="Q516" s="19">
        <f>IF(O516&gt;=开始!$B$6, 1, 0)</f>
        <v>1</v>
      </c>
      <c r="R516" s="19">
        <f>_2021[[#This Row],[最低排名]]-开始!$B$6</f>
        <v>27131</v>
      </c>
    </row>
    <row r="517" spans="1:18">
      <c r="A517" s="19">
        <v>45001</v>
      </c>
      <c r="B517" s="19" t="s">
        <v>681</v>
      </c>
      <c r="C517" s="19" t="str">
        <f t="shared" si="16"/>
        <v>金陵科技</v>
      </c>
      <c r="D517" s="19" t="str">
        <f t="shared" si="17"/>
        <v>01</v>
      </c>
      <c r="E517" s="19" t="s">
        <v>485</v>
      </c>
      <c r="F517" s="19">
        <v>192</v>
      </c>
      <c r="G517" s="19">
        <v>98</v>
      </c>
      <c r="H517" s="19">
        <v>97</v>
      </c>
      <c r="I517" s="19">
        <v>58</v>
      </c>
      <c r="J517" s="19">
        <v>52</v>
      </c>
      <c r="K517" s="19">
        <v>46</v>
      </c>
      <c r="L517" s="19">
        <v>0</v>
      </c>
      <c r="M517" s="19">
        <v>2021</v>
      </c>
      <c r="N517" s="19">
        <f>VLOOKUP(E517, '2021D'!$A$2:$G$339, 2, FALSE)</f>
        <v>196</v>
      </c>
      <c r="O517" s="19">
        <f>VLOOKUP(E517, '2021D'!$A$2:$G$339, 3, FALSE)</f>
        <v>27738</v>
      </c>
      <c r="P517" s="19">
        <f>_2021[[#This Row],[最低排名]]-_2021[[#This Row],[同分人数]]+1</f>
        <v>27543</v>
      </c>
      <c r="Q517" s="19">
        <f>IF(O517&gt;=开始!$B$6, 1, 0)</f>
        <v>1</v>
      </c>
      <c r="R517" s="19">
        <f>_2021[[#This Row],[最低排名]]-开始!$B$6</f>
        <v>27738</v>
      </c>
    </row>
    <row r="518" spans="1:18">
      <c r="A518" s="19">
        <v>45002</v>
      </c>
      <c r="B518" s="19" t="s">
        <v>682</v>
      </c>
      <c r="C518" s="19" t="str">
        <f t="shared" si="16"/>
        <v>金陵科技</v>
      </c>
      <c r="D518" s="19" t="str">
        <f t="shared" si="17"/>
        <v>02</v>
      </c>
      <c r="E518" s="19" t="s">
        <v>52</v>
      </c>
      <c r="F518" s="19">
        <v>191</v>
      </c>
      <c r="G518" s="19">
        <v>98</v>
      </c>
      <c r="H518" s="19">
        <v>68</v>
      </c>
      <c r="I518" s="19">
        <v>58</v>
      </c>
      <c r="J518" s="19">
        <v>55</v>
      </c>
      <c r="K518" s="19">
        <v>52</v>
      </c>
      <c r="L518" s="19">
        <v>0</v>
      </c>
      <c r="M518" s="19">
        <v>2021</v>
      </c>
      <c r="N518" s="19">
        <f>VLOOKUP(E518, '2021D'!$A$2:$G$339, 2, FALSE)</f>
        <v>188</v>
      </c>
      <c r="O518" s="19">
        <f>VLOOKUP(E518, '2021D'!$A$2:$G$339, 3, FALSE)</f>
        <v>31735</v>
      </c>
      <c r="P518" s="19">
        <f>_2021[[#This Row],[最低排名]]-_2021[[#This Row],[同分人数]]+1</f>
        <v>31548</v>
      </c>
      <c r="Q518" s="19">
        <f>IF(O518&gt;=开始!$B$6, 1, 0)</f>
        <v>1</v>
      </c>
      <c r="R518" s="19">
        <f>_2021[[#This Row],[最低排名]]-开始!$B$6</f>
        <v>31735</v>
      </c>
    </row>
    <row r="519" spans="1:18">
      <c r="A519" s="19">
        <v>45003</v>
      </c>
      <c r="B519" s="19" t="s">
        <v>683</v>
      </c>
      <c r="C519" s="19" t="str">
        <f t="shared" si="16"/>
        <v>金陵科技</v>
      </c>
      <c r="D519" s="19" t="str">
        <f t="shared" si="17"/>
        <v>03</v>
      </c>
      <c r="E519" s="19" t="s">
        <v>184</v>
      </c>
      <c r="F519" s="19">
        <v>216</v>
      </c>
      <c r="G519" s="19">
        <v>113</v>
      </c>
      <c r="H519" s="19">
        <v>64</v>
      </c>
      <c r="I519" s="19">
        <v>67</v>
      </c>
      <c r="J519" s="19">
        <v>52</v>
      </c>
      <c r="K519" s="19">
        <v>52</v>
      </c>
      <c r="L519" s="19">
        <v>0</v>
      </c>
      <c r="M519" s="19">
        <v>2021</v>
      </c>
      <c r="N519" s="19">
        <f>VLOOKUP(E519, '2021D'!$A$2:$G$339, 2, FALSE)</f>
        <v>225</v>
      </c>
      <c r="O519" s="19">
        <f>VLOOKUP(E519, '2021D'!$A$2:$G$339, 3, FALSE)</f>
        <v>26536</v>
      </c>
      <c r="P519" s="19">
        <f>_2021[[#This Row],[最低排名]]-_2021[[#This Row],[同分人数]]+1</f>
        <v>26312</v>
      </c>
      <c r="Q519" s="19">
        <f>IF(O519&gt;=开始!$B$6, 1, 0)</f>
        <v>1</v>
      </c>
      <c r="R519" s="19">
        <f>_2021[[#This Row],[最低排名]]-开始!$B$6</f>
        <v>26536</v>
      </c>
    </row>
    <row r="520" spans="1:18">
      <c r="A520" s="19">
        <v>45101</v>
      </c>
      <c r="B520" s="19" t="s">
        <v>684</v>
      </c>
      <c r="C520" s="19" t="str">
        <f t="shared" si="16"/>
        <v>徐州工程</v>
      </c>
      <c r="D520" s="19" t="str">
        <f t="shared" si="17"/>
        <v>01</v>
      </c>
      <c r="E520" s="19" t="s">
        <v>383</v>
      </c>
      <c r="F520" s="19">
        <v>189</v>
      </c>
      <c r="G520" s="19">
        <v>97</v>
      </c>
      <c r="H520" s="19">
        <v>78</v>
      </c>
      <c r="I520" s="19">
        <v>55</v>
      </c>
      <c r="J520" s="19">
        <v>52</v>
      </c>
      <c r="K520" s="19">
        <v>49</v>
      </c>
      <c r="L520" s="19">
        <v>0</v>
      </c>
      <c r="M520" s="19">
        <v>2021</v>
      </c>
      <c r="N520" s="19">
        <f>VLOOKUP(E520, '2021D'!$A$2:$G$339, 2, FALSE)</f>
        <v>196</v>
      </c>
      <c r="O520" s="19">
        <f>VLOOKUP(E520, '2021D'!$A$2:$G$339, 3, FALSE)</f>
        <v>31931</v>
      </c>
      <c r="P520" s="19">
        <f>_2021[[#This Row],[最低排名]]-_2021[[#This Row],[同分人数]]+1</f>
        <v>31736</v>
      </c>
      <c r="Q520" s="19">
        <f>IF(O520&gt;=开始!$B$6, 1, 0)</f>
        <v>1</v>
      </c>
      <c r="R520" s="19">
        <f>_2021[[#This Row],[最低排名]]-开始!$B$6</f>
        <v>31931</v>
      </c>
    </row>
    <row r="521" spans="1:18">
      <c r="A521" s="19">
        <v>45102</v>
      </c>
      <c r="B521" s="19" t="s">
        <v>685</v>
      </c>
      <c r="C521" s="19" t="str">
        <f t="shared" si="16"/>
        <v>徐州工程</v>
      </c>
      <c r="D521" s="19" t="str">
        <f t="shared" si="17"/>
        <v>02</v>
      </c>
      <c r="E521" s="19" t="s">
        <v>485</v>
      </c>
      <c r="F521" s="19">
        <v>199</v>
      </c>
      <c r="G521" s="19">
        <v>107</v>
      </c>
      <c r="H521" s="19">
        <v>84</v>
      </c>
      <c r="I521" s="19">
        <v>55</v>
      </c>
      <c r="J521" s="19">
        <v>55</v>
      </c>
      <c r="K521" s="19">
        <v>52</v>
      </c>
      <c r="L521" s="19">
        <v>0</v>
      </c>
      <c r="M521" s="19">
        <v>2021</v>
      </c>
      <c r="N521" s="19">
        <f>VLOOKUP(E521, '2021D'!$A$2:$G$339, 2, FALSE)</f>
        <v>196</v>
      </c>
      <c r="O521" s="19">
        <f>VLOOKUP(E521, '2021D'!$A$2:$G$339, 3, FALSE)</f>
        <v>27738</v>
      </c>
      <c r="P521" s="19">
        <f>_2021[[#This Row],[最低排名]]-_2021[[#This Row],[同分人数]]+1</f>
        <v>27543</v>
      </c>
      <c r="Q521" s="19">
        <f>IF(O521&gt;=开始!$B$6, 1, 0)</f>
        <v>1</v>
      </c>
      <c r="R521" s="19">
        <f>_2021[[#This Row],[最低排名]]-开始!$B$6</f>
        <v>27738</v>
      </c>
    </row>
    <row r="522" spans="1:18">
      <c r="A522" s="19">
        <v>45201</v>
      </c>
      <c r="B522" s="19" t="s">
        <v>686</v>
      </c>
      <c r="C522" s="19" t="str">
        <f t="shared" si="16"/>
        <v>常州工院</v>
      </c>
      <c r="D522" s="19" t="str">
        <f t="shared" si="17"/>
        <v>01</v>
      </c>
      <c r="E522" s="19" t="s">
        <v>309</v>
      </c>
      <c r="F522" s="19">
        <v>184</v>
      </c>
      <c r="G522" s="19">
        <v>97</v>
      </c>
      <c r="H522" s="19">
        <v>102</v>
      </c>
      <c r="I522" s="19">
        <v>61</v>
      </c>
      <c r="J522" s="19">
        <v>49</v>
      </c>
      <c r="K522" s="19">
        <v>46</v>
      </c>
      <c r="L522" s="19">
        <v>0</v>
      </c>
      <c r="M522" s="19">
        <v>2021</v>
      </c>
      <c r="N522" s="19">
        <f>VLOOKUP(E522, '2021D'!$A$2:$G$339, 2, FALSE)</f>
        <v>188</v>
      </c>
      <c r="O522" s="19">
        <f>VLOOKUP(E522, '2021D'!$A$2:$G$339, 3, FALSE)</f>
        <v>28283</v>
      </c>
      <c r="P522" s="19">
        <f>_2021[[#This Row],[最低排名]]-_2021[[#This Row],[同分人数]]+1</f>
        <v>28096</v>
      </c>
      <c r="Q522" s="19">
        <f>IF(O522&gt;=开始!$B$6, 1, 0)</f>
        <v>1</v>
      </c>
      <c r="R522" s="19">
        <f>_2021[[#This Row],[最低排名]]-开始!$B$6</f>
        <v>28283</v>
      </c>
    </row>
    <row r="523" spans="1:18">
      <c r="A523" s="19">
        <v>45301</v>
      </c>
      <c r="B523" s="19" t="s">
        <v>688</v>
      </c>
      <c r="C523" s="19" t="str">
        <f t="shared" si="16"/>
        <v>扬州大学</v>
      </c>
      <c r="D523" s="19" t="str">
        <f t="shared" si="17"/>
        <v>01</v>
      </c>
      <c r="E523" s="19" t="s">
        <v>749</v>
      </c>
      <c r="F523" s="19">
        <v>205</v>
      </c>
      <c r="G523" s="19">
        <v>105</v>
      </c>
      <c r="H523" s="19">
        <v>110</v>
      </c>
      <c r="I523" s="19">
        <v>67</v>
      </c>
      <c r="J523" s="19">
        <v>64</v>
      </c>
      <c r="K523" s="19">
        <v>58</v>
      </c>
      <c r="L523" s="19">
        <v>0</v>
      </c>
      <c r="M523" s="19">
        <v>2021</v>
      </c>
      <c r="N523" s="19">
        <f>VLOOKUP(E523, '2021D'!$A$2:$G$339, 2, FALSE)</f>
        <v>222</v>
      </c>
      <c r="O523" s="19">
        <f>VLOOKUP(E523, '2021D'!$A$2:$G$339, 3, FALSE)</f>
        <v>14850</v>
      </c>
      <c r="P523" s="19">
        <f>_2021[[#This Row],[最低排名]]-_2021[[#This Row],[同分人数]]+1</f>
        <v>14629</v>
      </c>
      <c r="Q523" s="19">
        <f>IF(O523&gt;=开始!$B$6, 1, 0)</f>
        <v>1</v>
      </c>
      <c r="R523" s="19">
        <f>_2021[[#This Row],[最低排名]]-开始!$B$6</f>
        <v>14850</v>
      </c>
    </row>
    <row r="524" spans="1:18">
      <c r="A524" s="19">
        <v>45302</v>
      </c>
      <c r="B524" s="19" t="s">
        <v>689</v>
      </c>
      <c r="C524" s="19" t="str">
        <f t="shared" si="16"/>
        <v>扬州大学</v>
      </c>
      <c r="D524" s="19" t="str">
        <f t="shared" si="17"/>
        <v>02</v>
      </c>
      <c r="E524" s="19" t="s">
        <v>83</v>
      </c>
      <c r="F524" s="19">
        <v>224</v>
      </c>
      <c r="G524" s="19">
        <v>117</v>
      </c>
      <c r="H524" s="19">
        <v>80</v>
      </c>
      <c r="I524" s="19">
        <v>64</v>
      </c>
      <c r="J524" s="19">
        <v>61</v>
      </c>
      <c r="K524" s="19">
        <v>58</v>
      </c>
      <c r="L524" s="19">
        <v>0</v>
      </c>
      <c r="M524" s="19">
        <v>2021</v>
      </c>
      <c r="N524" s="19">
        <f>VLOOKUP(E524, '2021D'!$A$2:$G$339, 2, FALSE)</f>
        <v>206</v>
      </c>
      <c r="O524" s="19">
        <f>VLOOKUP(E524, '2021D'!$A$2:$G$339, 3, FALSE)</f>
        <v>18620</v>
      </c>
      <c r="P524" s="19">
        <f>_2021[[#This Row],[最低排名]]-_2021[[#This Row],[同分人数]]+1</f>
        <v>18415</v>
      </c>
      <c r="Q524" s="19">
        <f>IF(O524&gt;=开始!$B$6, 1, 0)</f>
        <v>1</v>
      </c>
      <c r="R524" s="19">
        <f>_2021[[#This Row],[最低排名]]-开始!$B$6</f>
        <v>18620</v>
      </c>
    </row>
    <row r="525" spans="1:18">
      <c r="A525" s="19">
        <v>45303</v>
      </c>
      <c r="B525" s="19" t="s">
        <v>690</v>
      </c>
      <c r="C525" s="19" t="str">
        <f t="shared" si="16"/>
        <v>扬州大学</v>
      </c>
      <c r="D525" s="19" t="str">
        <f t="shared" si="17"/>
        <v>03</v>
      </c>
      <c r="E525" s="19" t="s">
        <v>450</v>
      </c>
      <c r="F525" s="19">
        <v>200</v>
      </c>
      <c r="G525" s="19">
        <v>108</v>
      </c>
      <c r="H525" s="19">
        <v>114</v>
      </c>
      <c r="I525" s="19">
        <v>67</v>
      </c>
      <c r="J525" s="19">
        <v>64</v>
      </c>
      <c r="K525" s="19">
        <v>49</v>
      </c>
      <c r="L525" s="19">
        <v>0</v>
      </c>
      <c r="M525" s="19">
        <v>2021</v>
      </c>
      <c r="N525" s="19">
        <f>VLOOKUP(E525, '2021D'!$A$2:$G$339, 2, FALSE)</f>
        <v>236</v>
      </c>
      <c r="O525" s="19">
        <f>VLOOKUP(E525, '2021D'!$A$2:$G$339, 3, FALSE)</f>
        <v>17057</v>
      </c>
      <c r="P525" s="19">
        <f>_2021[[#This Row],[最低排名]]-_2021[[#This Row],[同分人数]]+1</f>
        <v>16822</v>
      </c>
      <c r="Q525" s="19">
        <f>IF(O525&gt;=开始!$B$6, 1, 0)</f>
        <v>1</v>
      </c>
      <c r="R525" s="19">
        <f>_2021[[#This Row],[最低排名]]-开始!$B$6</f>
        <v>17057</v>
      </c>
    </row>
    <row r="526" spans="1:18">
      <c r="A526" s="19">
        <v>45304</v>
      </c>
      <c r="B526" s="19" t="s">
        <v>691</v>
      </c>
      <c r="C526" s="19" t="str">
        <f t="shared" si="16"/>
        <v>扬州大学</v>
      </c>
      <c r="D526" s="19" t="str">
        <f t="shared" si="17"/>
        <v>04</v>
      </c>
      <c r="E526" s="19" t="s">
        <v>41</v>
      </c>
      <c r="F526" s="19">
        <v>208</v>
      </c>
      <c r="G526" s="19">
        <v>111</v>
      </c>
      <c r="H526" s="19">
        <v>105</v>
      </c>
      <c r="I526" s="19">
        <v>64</v>
      </c>
      <c r="J526" s="19">
        <v>61</v>
      </c>
      <c r="K526" s="19">
        <v>61</v>
      </c>
      <c r="L526" s="19">
        <v>0</v>
      </c>
      <c r="M526" s="19">
        <v>2021</v>
      </c>
      <c r="N526" s="19">
        <f>VLOOKUP(E526, '2021D'!$A$2:$G$339, 2, FALSE)</f>
        <v>216</v>
      </c>
      <c r="O526" s="19">
        <f>VLOOKUP(E526, '2021D'!$A$2:$G$339, 3, FALSE)</f>
        <v>15939</v>
      </c>
      <c r="P526" s="19">
        <f>_2021[[#This Row],[最低排名]]-_2021[[#This Row],[同分人数]]+1</f>
        <v>15724</v>
      </c>
      <c r="Q526" s="19">
        <f>IF(O526&gt;=开始!$B$6, 1, 0)</f>
        <v>1</v>
      </c>
      <c r="R526" s="19">
        <f>_2021[[#This Row],[最低排名]]-开始!$B$6</f>
        <v>15939</v>
      </c>
    </row>
    <row r="527" spans="1:18">
      <c r="A527" s="19">
        <v>45401</v>
      </c>
      <c r="B527" s="19" t="s">
        <v>692</v>
      </c>
      <c r="C527" s="19" t="str">
        <f t="shared" si="16"/>
        <v>南京工程</v>
      </c>
      <c r="D527" s="19" t="str">
        <f t="shared" si="17"/>
        <v>01</v>
      </c>
      <c r="E527" s="19" t="s">
        <v>170</v>
      </c>
      <c r="F527" s="19">
        <v>199</v>
      </c>
      <c r="G527" s="19">
        <v>102</v>
      </c>
      <c r="H527" s="19">
        <v>71</v>
      </c>
      <c r="I527" s="19">
        <v>67</v>
      </c>
      <c r="J527" s="19">
        <v>64</v>
      </c>
      <c r="K527" s="19">
        <v>52</v>
      </c>
      <c r="L527" s="19">
        <v>0</v>
      </c>
      <c r="M527" s="19">
        <v>2021</v>
      </c>
      <c r="N527" s="19">
        <f>VLOOKUP(E527, '2021D'!$A$2:$G$339, 2, FALSE)</f>
        <v>206</v>
      </c>
      <c r="O527" s="19">
        <f>VLOOKUP(E527, '2021D'!$A$2:$G$339, 3, FALSE)</f>
        <v>26106</v>
      </c>
      <c r="P527" s="19">
        <f>_2021[[#This Row],[最低排名]]-_2021[[#This Row],[同分人数]]+1</f>
        <v>25901</v>
      </c>
      <c r="Q527" s="19">
        <f>IF(O527&gt;=开始!$B$6, 1, 0)</f>
        <v>1</v>
      </c>
      <c r="R527" s="19">
        <f>_2021[[#This Row],[最低排名]]-开始!$B$6</f>
        <v>26106</v>
      </c>
    </row>
    <row r="528" spans="1:18">
      <c r="A528" s="19">
        <v>45402</v>
      </c>
      <c r="B528" s="19" t="s">
        <v>693</v>
      </c>
      <c r="C528" s="19" t="str">
        <f t="shared" si="16"/>
        <v>南京工程</v>
      </c>
      <c r="D528" s="19" t="str">
        <f t="shared" si="17"/>
        <v>02</v>
      </c>
      <c r="E528" s="19" t="s">
        <v>354</v>
      </c>
      <c r="F528" s="19">
        <v>186</v>
      </c>
      <c r="G528" s="19">
        <v>94</v>
      </c>
      <c r="H528" s="19">
        <v>77</v>
      </c>
      <c r="I528" s="19">
        <v>64</v>
      </c>
      <c r="J528" s="19">
        <v>55</v>
      </c>
      <c r="K528" s="19">
        <v>46</v>
      </c>
      <c r="L528" s="19">
        <v>0</v>
      </c>
      <c r="M528" s="19">
        <v>2021</v>
      </c>
      <c r="N528" s="19">
        <f>VLOOKUP(E528, '2021D'!$A$2:$G$339, 2, FALSE)</f>
        <v>177</v>
      </c>
      <c r="O528" s="19">
        <f>VLOOKUP(E528, '2021D'!$A$2:$G$339, 3, FALSE)</f>
        <v>31038</v>
      </c>
      <c r="P528" s="19">
        <f>_2021[[#This Row],[最低排名]]-_2021[[#This Row],[同分人数]]+1</f>
        <v>30862</v>
      </c>
      <c r="Q528" s="19">
        <f>IF(O528&gt;=开始!$B$6, 1, 0)</f>
        <v>1</v>
      </c>
      <c r="R528" s="19">
        <f>_2021[[#This Row],[最低排名]]-开始!$B$6</f>
        <v>31038</v>
      </c>
    </row>
    <row r="529" spans="1:18">
      <c r="A529" s="19">
        <v>45403</v>
      </c>
      <c r="B529" s="19" t="s">
        <v>694</v>
      </c>
      <c r="C529" s="19" t="str">
        <f t="shared" si="16"/>
        <v>南京工程</v>
      </c>
      <c r="D529" s="19" t="str">
        <f t="shared" si="17"/>
        <v>03</v>
      </c>
      <c r="E529" s="19" t="s">
        <v>383</v>
      </c>
      <c r="F529" s="19">
        <v>212</v>
      </c>
      <c r="G529" s="19">
        <v>113</v>
      </c>
      <c r="H529" s="19">
        <v>64</v>
      </c>
      <c r="I529" s="19">
        <v>52</v>
      </c>
      <c r="J529" s="19">
        <v>52</v>
      </c>
      <c r="K529" s="19">
        <v>43</v>
      </c>
      <c r="L529" s="19">
        <v>0</v>
      </c>
      <c r="M529" s="19">
        <v>2021</v>
      </c>
      <c r="N529" s="19">
        <f>VLOOKUP(E529, '2021D'!$A$2:$G$339, 2, FALSE)</f>
        <v>196</v>
      </c>
      <c r="O529" s="19">
        <f>VLOOKUP(E529, '2021D'!$A$2:$G$339, 3, FALSE)</f>
        <v>31931</v>
      </c>
      <c r="P529" s="19">
        <f>_2021[[#This Row],[最低排名]]-_2021[[#This Row],[同分人数]]+1</f>
        <v>31736</v>
      </c>
      <c r="Q529" s="19">
        <f>IF(O529&gt;=开始!$B$6, 1, 0)</f>
        <v>1</v>
      </c>
      <c r="R529" s="19">
        <f>_2021[[#This Row],[最低排名]]-开始!$B$6</f>
        <v>31931</v>
      </c>
    </row>
    <row r="530" spans="1:18">
      <c r="A530" s="19">
        <v>45501</v>
      </c>
      <c r="B530" s="19" t="s">
        <v>695</v>
      </c>
      <c r="C530" s="19" t="str">
        <f t="shared" si="16"/>
        <v>南京审计</v>
      </c>
      <c r="D530" s="19" t="str">
        <f t="shared" si="17"/>
        <v>01</v>
      </c>
      <c r="E530" s="19" t="s">
        <v>90</v>
      </c>
      <c r="F530" s="19">
        <v>213</v>
      </c>
      <c r="G530" s="19">
        <v>117</v>
      </c>
      <c r="H530" s="19">
        <v>106</v>
      </c>
      <c r="I530" s="19">
        <v>64</v>
      </c>
      <c r="J530" s="19">
        <v>61</v>
      </c>
      <c r="K530" s="19">
        <v>49</v>
      </c>
      <c r="L530" s="19">
        <v>0</v>
      </c>
      <c r="M530" s="19">
        <v>2021</v>
      </c>
      <c r="N530" s="19">
        <f>VLOOKUP(E530, '2021D'!$A$2:$G$339, 2, FALSE)</f>
        <v>212</v>
      </c>
      <c r="O530" s="19">
        <f>VLOOKUP(E530, '2021D'!$A$2:$G$339, 3, FALSE)</f>
        <v>17269</v>
      </c>
      <c r="P530" s="19">
        <f>_2021[[#This Row],[最低排名]]-_2021[[#This Row],[同分人数]]+1</f>
        <v>17058</v>
      </c>
      <c r="Q530" s="19">
        <f>IF(O530&gt;=开始!$B$6, 1, 0)</f>
        <v>1</v>
      </c>
      <c r="R530" s="19">
        <f>_2021[[#This Row],[最低排名]]-开始!$B$6</f>
        <v>17269</v>
      </c>
    </row>
    <row r="531" spans="1:18">
      <c r="A531" s="19">
        <v>45502</v>
      </c>
      <c r="B531" s="19" t="s">
        <v>696</v>
      </c>
      <c r="C531" s="19" t="str">
        <f t="shared" si="16"/>
        <v>南京审计</v>
      </c>
      <c r="D531" s="19" t="str">
        <f t="shared" si="17"/>
        <v>02</v>
      </c>
      <c r="E531" s="19" t="s">
        <v>75</v>
      </c>
      <c r="F531" s="19">
        <v>216</v>
      </c>
      <c r="G531" s="19">
        <v>114</v>
      </c>
      <c r="H531" s="19">
        <v>104</v>
      </c>
      <c r="I531" s="19">
        <v>64</v>
      </c>
      <c r="J531" s="19">
        <v>64</v>
      </c>
      <c r="K531" s="19">
        <v>52</v>
      </c>
      <c r="L531" s="19">
        <v>0</v>
      </c>
      <c r="M531" s="19">
        <v>2021</v>
      </c>
      <c r="N531" s="19">
        <f>VLOOKUP(E531, '2021D'!$A$2:$G$339, 2, FALSE)</f>
        <v>227</v>
      </c>
      <c r="O531" s="19">
        <f>VLOOKUP(E531, '2021D'!$A$2:$G$339, 3, FALSE)</f>
        <v>15723</v>
      </c>
      <c r="P531" s="19">
        <f>_2021[[#This Row],[最低排名]]-_2021[[#This Row],[同分人数]]+1</f>
        <v>15497</v>
      </c>
      <c r="Q531" s="19">
        <f>IF(O531&gt;=开始!$B$6, 1, 0)</f>
        <v>1</v>
      </c>
      <c r="R531" s="19">
        <f>_2021[[#This Row],[最低排名]]-开始!$B$6</f>
        <v>15723</v>
      </c>
    </row>
    <row r="532" spans="1:18">
      <c r="A532" s="19">
        <v>45503</v>
      </c>
      <c r="B532" s="19" t="s">
        <v>697</v>
      </c>
      <c r="C532" s="19" t="str">
        <f t="shared" si="16"/>
        <v>南京审计</v>
      </c>
      <c r="D532" s="19" t="str">
        <f t="shared" si="17"/>
        <v>03</v>
      </c>
      <c r="E532" s="19" t="s">
        <v>433</v>
      </c>
      <c r="F532" s="19">
        <v>214</v>
      </c>
      <c r="G532" s="19">
        <v>107</v>
      </c>
      <c r="H532" s="19">
        <v>93</v>
      </c>
      <c r="I532" s="19">
        <v>52</v>
      </c>
      <c r="J532" s="19">
        <v>49</v>
      </c>
      <c r="K532" s="19">
        <v>46</v>
      </c>
      <c r="L532" s="19">
        <v>0</v>
      </c>
      <c r="M532" s="19">
        <v>2021</v>
      </c>
      <c r="N532" s="19">
        <f>VLOOKUP(E532, '2021D'!$A$2:$G$339, 2, FALSE)</f>
        <v>224</v>
      </c>
      <c r="O532" s="19">
        <f>VLOOKUP(E532, '2021D'!$A$2:$G$339, 3, FALSE)</f>
        <v>25900</v>
      </c>
      <c r="P532" s="19">
        <f>_2021[[#This Row],[最低排名]]-_2021[[#This Row],[同分人数]]+1</f>
        <v>25677</v>
      </c>
      <c r="Q532" s="19">
        <f>IF(O532&gt;=开始!$B$6, 1, 0)</f>
        <v>1</v>
      </c>
      <c r="R532" s="19">
        <f>_2021[[#This Row],[最低排名]]-开始!$B$6</f>
        <v>25900</v>
      </c>
    </row>
    <row r="533" spans="1:18">
      <c r="A533" s="19">
        <v>45601</v>
      </c>
      <c r="B533" s="19" t="s">
        <v>698</v>
      </c>
      <c r="C533" s="19" t="str">
        <f t="shared" si="16"/>
        <v>江苏理工</v>
      </c>
      <c r="D533" s="19" t="str">
        <f t="shared" si="17"/>
        <v>01</v>
      </c>
      <c r="E533" s="19" t="s">
        <v>318</v>
      </c>
      <c r="F533" s="19">
        <v>207</v>
      </c>
      <c r="G533" s="19">
        <v>107</v>
      </c>
      <c r="H533" s="19">
        <v>75</v>
      </c>
      <c r="I533" s="19">
        <v>52</v>
      </c>
      <c r="J533" s="19">
        <v>46</v>
      </c>
      <c r="K533" s="19">
        <v>46</v>
      </c>
      <c r="L533" s="19">
        <v>0</v>
      </c>
      <c r="M533" s="19">
        <v>2021</v>
      </c>
      <c r="N533" s="19">
        <f>VLOOKUP(E533, '2021D'!$A$2:$G$339, 2, FALSE)</f>
        <v>157</v>
      </c>
      <c r="O533" s="19">
        <f>VLOOKUP(E533, '2021D'!$A$2:$G$339, 3, FALSE)</f>
        <v>31364</v>
      </c>
      <c r="P533" s="19">
        <f>_2021[[#This Row],[最低排名]]-_2021[[#This Row],[同分人数]]+1</f>
        <v>31208</v>
      </c>
      <c r="Q533" s="19">
        <f>IF(O533&gt;=开始!$B$6, 1, 0)</f>
        <v>1</v>
      </c>
      <c r="R533" s="19">
        <f>_2021[[#This Row],[最低排名]]-开始!$B$6</f>
        <v>31364</v>
      </c>
    </row>
    <row r="534" spans="1:18">
      <c r="A534" s="19">
        <v>45602</v>
      </c>
      <c r="B534" s="19" t="s">
        <v>699</v>
      </c>
      <c r="C534" s="19" t="str">
        <f t="shared" si="16"/>
        <v>江苏理工</v>
      </c>
      <c r="D534" s="19" t="str">
        <f t="shared" si="17"/>
        <v>02</v>
      </c>
      <c r="E534" s="19" t="s">
        <v>335</v>
      </c>
      <c r="F534" s="19">
        <v>196</v>
      </c>
      <c r="G534" s="19">
        <v>104</v>
      </c>
      <c r="H534" s="19">
        <v>83</v>
      </c>
      <c r="I534" s="19">
        <v>61</v>
      </c>
      <c r="J534" s="19">
        <v>55</v>
      </c>
      <c r="K534" s="19">
        <v>52</v>
      </c>
      <c r="L534" s="19">
        <v>0</v>
      </c>
      <c r="M534" s="19">
        <v>2021</v>
      </c>
      <c r="N534" s="19">
        <f>VLOOKUP(E534, '2021D'!$A$2:$G$339, 2, FALSE)</f>
        <v>210</v>
      </c>
      <c r="O534" s="19">
        <f>VLOOKUP(E534, '2021D'!$A$2:$G$339, 3, FALSE)</f>
        <v>27341</v>
      </c>
      <c r="P534" s="19">
        <f>_2021[[#This Row],[最低排名]]-_2021[[#This Row],[同分人数]]+1</f>
        <v>27132</v>
      </c>
      <c r="Q534" s="19">
        <f>IF(O534&gt;=开始!$B$6, 1, 0)</f>
        <v>1</v>
      </c>
      <c r="R534" s="19">
        <f>_2021[[#This Row],[最低排名]]-开始!$B$6</f>
        <v>27341</v>
      </c>
    </row>
    <row r="535" spans="1:18">
      <c r="A535" s="19">
        <v>45701</v>
      </c>
      <c r="B535" s="19" t="s">
        <v>702</v>
      </c>
      <c r="C535" s="19" t="str">
        <f t="shared" si="16"/>
        <v>江苏海大</v>
      </c>
      <c r="D535" s="19" t="str">
        <f t="shared" si="17"/>
        <v>01</v>
      </c>
      <c r="E535" s="19" t="s">
        <v>184</v>
      </c>
      <c r="F535" s="19">
        <v>181</v>
      </c>
      <c r="G535" s="19">
        <v>100</v>
      </c>
      <c r="H535" s="19">
        <v>99</v>
      </c>
      <c r="I535" s="19">
        <v>61</v>
      </c>
      <c r="J535" s="19">
        <v>61</v>
      </c>
      <c r="K535" s="19">
        <v>49</v>
      </c>
      <c r="L535" s="19">
        <v>0</v>
      </c>
      <c r="M535" s="19">
        <v>2021</v>
      </c>
      <c r="N535" s="19">
        <f>VLOOKUP(E535, '2021D'!$A$2:$G$339, 2, FALSE)</f>
        <v>225</v>
      </c>
      <c r="O535" s="19">
        <f>VLOOKUP(E535, '2021D'!$A$2:$G$339, 3, FALSE)</f>
        <v>26536</v>
      </c>
      <c r="P535" s="19">
        <f>_2021[[#This Row],[最低排名]]-_2021[[#This Row],[同分人数]]+1</f>
        <v>26312</v>
      </c>
      <c r="Q535" s="19">
        <f>IF(O535&gt;=开始!$B$6, 1, 0)</f>
        <v>1</v>
      </c>
      <c r="R535" s="19">
        <f>_2021[[#This Row],[最低排名]]-开始!$B$6</f>
        <v>26536</v>
      </c>
    </row>
    <row r="536" spans="1:18">
      <c r="A536" s="19">
        <v>45702</v>
      </c>
      <c r="B536" s="19" t="s">
        <v>703</v>
      </c>
      <c r="C536" s="19" t="str">
        <f t="shared" si="16"/>
        <v>江苏海大</v>
      </c>
      <c r="D536" s="19" t="str">
        <f t="shared" si="17"/>
        <v>02</v>
      </c>
      <c r="E536" s="19" t="s">
        <v>52</v>
      </c>
      <c r="F536" s="19">
        <v>197</v>
      </c>
      <c r="G536" s="19">
        <v>107</v>
      </c>
      <c r="H536" s="19">
        <v>86</v>
      </c>
      <c r="I536" s="19">
        <v>49</v>
      </c>
      <c r="J536" s="19">
        <v>49</v>
      </c>
      <c r="K536" s="19">
        <v>43</v>
      </c>
      <c r="L536" s="19">
        <v>0</v>
      </c>
      <c r="M536" s="19">
        <v>2021</v>
      </c>
      <c r="N536" s="19">
        <f>VLOOKUP(E536, '2021D'!$A$2:$G$339, 2, FALSE)</f>
        <v>188</v>
      </c>
      <c r="O536" s="19">
        <f>VLOOKUP(E536, '2021D'!$A$2:$G$339, 3, FALSE)</f>
        <v>31735</v>
      </c>
      <c r="P536" s="19">
        <f>_2021[[#This Row],[最低排名]]-_2021[[#This Row],[同分人数]]+1</f>
        <v>31548</v>
      </c>
      <c r="Q536" s="19">
        <f>IF(O536&gt;=开始!$B$6, 1, 0)</f>
        <v>1</v>
      </c>
      <c r="R536" s="19">
        <f>_2021[[#This Row],[最低排名]]-开始!$B$6</f>
        <v>31735</v>
      </c>
    </row>
    <row r="537" spans="1:18">
      <c r="A537" s="19">
        <v>45801</v>
      </c>
      <c r="B537" s="19" t="s">
        <v>704</v>
      </c>
      <c r="C537" s="19" t="str">
        <f t="shared" si="16"/>
        <v>南京特师</v>
      </c>
      <c r="D537" s="19" t="str">
        <f t="shared" si="17"/>
        <v>01</v>
      </c>
      <c r="E537" s="19" t="s">
        <v>387</v>
      </c>
      <c r="F537" s="19">
        <v>183</v>
      </c>
      <c r="G537" s="19">
        <v>101</v>
      </c>
      <c r="H537" s="19">
        <v>116</v>
      </c>
      <c r="I537" s="19">
        <v>52</v>
      </c>
      <c r="J537" s="19">
        <v>49</v>
      </c>
      <c r="K537" s="19">
        <v>46</v>
      </c>
      <c r="L537" s="19">
        <v>0</v>
      </c>
      <c r="M537" s="19">
        <v>2021</v>
      </c>
      <c r="N537" s="19">
        <f>VLOOKUP(E537, '2021D'!$A$2:$G$339, 2, FALSE)</f>
        <v>201</v>
      </c>
      <c r="O537" s="19">
        <f>VLOOKUP(E537, '2021D'!$A$2:$G$339, 3, FALSE)</f>
        <v>27542</v>
      </c>
      <c r="P537" s="19">
        <f>_2021[[#This Row],[最低排名]]-_2021[[#This Row],[同分人数]]+1</f>
        <v>27342</v>
      </c>
      <c r="Q537" s="19">
        <f>IF(O537&gt;=开始!$B$6, 1, 0)</f>
        <v>1</v>
      </c>
      <c r="R537" s="19">
        <f>_2021[[#This Row],[最低排名]]-开始!$B$6</f>
        <v>27542</v>
      </c>
    </row>
    <row r="538" spans="1:18">
      <c r="A538" s="19">
        <v>45802</v>
      </c>
      <c r="B538" s="19" t="s">
        <v>705</v>
      </c>
      <c r="C538" s="19" t="str">
        <f t="shared" si="16"/>
        <v>南京特师</v>
      </c>
      <c r="D538" s="19" t="str">
        <f t="shared" si="17"/>
        <v>02</v>
      </c>
      <c r="E538" s="19" t="s">
        <v>998</v>
      </c>
      <c r="F538" s="19">
        <v>193</v>
      </c>
      <c r="G538" s="19">
        <v>106</v>
      </c>
      <c r="H538" s="19">
        <v>62</v>
      </c>
      <c r="I538" s="19">
        <v>55</v>
      </c>
      <c r="J538" s="19">
        <v>52</v>
      </c>
      <c r="K538" s="19">
        <v>49</v>
      </c>
      <c r="L538" s="19">
        <v>0</v>
      </c>
      <c r="M538" s="19">
        <v>2021</v>
      </c>
      <c r="N538" s="19">
        <f>VLOOKUP(E538, '2021D'!$A$2:$G$339, 2, FALSE)</f>
        <v>172</v>
      </c>
      <c r="O538" s="19">
        <f>VLOOKUP(E538, '2021D'!$A$2:$G$339, 3, FALSE)</f>
        <v>33982</v>
      </c>
      <c r="P538" s="19">
        <f>_2021[[#This Row],[最低排名]]-_2021[[#This Row],[同分人数]]+1</f>
        <v>33811</v>
      </c>
      <c r="Q538" s="19">
        <f>IF(O538&gt;=开始!$B$6, 1, 0)</f>
        <v>1</v>
      </c>
      <c r="R538" s="19">
        <f>_2021[[#This Row],[最低排名]]-开始!$B$6</f>
        <v>33982</v>
      </c>
    </row>
    <row r="539" spans="1:18">
      <c r="A539" s="19">
        <v>45901</v>
      </c>
      <c r="B539" s="19" t="s">
        <v>706</v>
      </c>
      <c r="C539" s="19" t="str">
        <f t="shared" si="16"/>
        <v>南通理工</v>
      </c>
      <c r="D539" s="19" t="str">
        <f t="shared" si="17"/>
        <v>01</v>
      </c>
      <c r="E539" s="19" t="s">
        <v>221</v>
      </c>
      <c r="F539" s="19">
        <v>186</v>
      </c>
      <c r="G539" s="19">
        <v>99</v>
      </c>
      <c r="H539" s="19">
        <v>76</v>
      </c>
      <c r="I539" s="19">
        <v>52</v>
      </c>
      <c r="J539" s="19">
        <v>49</v>
      </c>
      <c r="K539" s="19">
        <v>46</v>
      </c>
      <c r="L539" s="19">
        <v>0</v>
      </c>
      <c r="M539" s="19">
        <v>2021</v>
      </c>
      <c r="N539" s="19">
        <f>VLOOKUP(E539, '2021D'!$A$2:$G$339, 2, FALSE)</f>
        <v>171</v>
      </c>
      <c r="O539" s="19">
        <f>VLOOKUP(E539, '2021D'!$A$2:$G$339, 3, FALSE)</f>
        <v>34311</v>
      </c>
      <c r="P539" s="19">
        <f>_2021[[#This Row],[最低排名]]-_2021[[#This Row],[同分人数]]+1</f>
        <v>34141</v>
      </c>
      <c r="Q539" s="19">
        <f>IF(O539&gt;=开始!$B$6, 1, 0)</f>
        <v>1</v>
      </c>
      <c r="R539" s="19">
        <f>_2021[[#This Row],[最低排名]]-开始!$B$6</f>
        <v>34311</v>
      </c>
    </row>
    <row r="540" spans="1:18">
      <c r="A540" s="19">
        <v>45902</v>
      </c>
      <c r="B540" s="19" t="s">
        <v>707</v>
      </c>
      <c r="C540" s="19" t="str">
        <f t="shared" si="16"/>
        <v>南通理工</v>
      </c>
      <c r="D540" s="19" t="str">
        <f t="shared" si="17"/>
        <v>02</v>
      </c>
      <c r="E540" s="19" t="s">
        <v>1629</v>
      </c>
      <c r="F540" s="19"/>
      <c r="G540" s="19"/>
      <c r="H540" s="19"/>
      <c r="I540" s="19"/>
      <c r="J540" s="19"/>
      <c r="K540" s="19"/>
      <c r="L540" s="19"/>
      <c r="M540" s="19">
        <v>2021</v>
      </c>
      <c r="N540" s="19" t="e">
        <f>VLOOKUP(E540, '2021D'!$A$2:$G$339, 2, FALSE)</f>
        <v>#N/A</v>
      </c>
      <c r="O540" s="19" t="e">
        <f>VLOOKUP(E540, '2021D'!$A$2:$G$339, 3, FALSE)</f>
        <v>#N/A</v>
      </c>
      <c r="P540" s="19" t="e">
        <f>_2021[[#This Row],[最低排名]]-_2021[[#This Row],[同分人数]]+1</f>
        <v>#N/A</v>
      </c>
      <c r="Q540" s="19" t="e">
        <f>IF(O540&gt;=开始!$B$6, 1, 0)</f>
        <v>#N/A</v>
      </c>
      <c r="R540" s="19" t="e">
        <f>_2021[[#This Row],[最低排名]]-开始!$B$6</f>
        <v>#N/A</v>
      </c>
    </row>
    <row r="541" spans="1:18">
      <c r="A541" s="19">
        <v>46001</v>
      </c>
      <c r="B541" s="19" t="s">
        <v>708</v>
      </c>
      <c r="C541" s="19" t="str">
        <f t="shared" si="16"/>
        <v>东南成贤</v>
      </c>
      <c r="D541" s="19" t="str">
        <f t="shared" si="17"/>
        <v>01</v>
      </c>
      <c r="E541" s="19" t="s">
        <v>56</v>
      </c>
      <c r="F541" s="19">
        <v>188</v>
      </c>
      <c r="G541" s="19">
        <v>98</v>
      </c>
      <c r="H541" s="19">
        <v>88</v>
      </c>
      <c r="I541" s="19">
        <v>52</v>
      </c>
      <c r="J541" s="19">
        <v>43</v>
      </c>
      <c r="K541" s="19">
        <v>43</v>
      </c>
      <c r="L541" s="19">
        <v>0</v>
      </c>
      <c r="M541" s="19">
        <v>2021</v>
      </c>
      <c r="N541" s="19">
        <f>VLOOKUP(E541, '2021D'!$A$2:$G$339, 2, FALSE)</f>
        <v>199</v>
      </c>
      <c r="O541" s="19">
        <f>VLOOKUP(E541, '2021D'!$A$2:$G$339, 3, FALSE)</f>
        <v>33499</v>
      </c>
      <c r="P541" s="19">
        <f>_2021[[#This Row],[最低排名]]-_2021[[#This Row],[同分人数]]+1</f>
        <v>33301</v>
      </c>
      <c r="Q541" s="19">
        <f>IF(O541&gt;=开始!$B$6, 1, 0)</f>
        <v>1</v>
      </c>
      <c r="R541" s="19">
        <f>_2021[[#This Row],[最低排名]]-开始!$B$6</f>
        <v>33499</v>
      </c>
    </row>
    <row r="542" spans="1:18">
      <c r="A542" s="19">
        <v>46002</v>
      </c>
      <c r="B542" s="19" t="s">
        <v>709</v>
      </c>
      <c r="C542" s="19" t="str">
        <f t="shared" si="16"/>
        <v>东南成贤</v>
      </c>
      <c r="D542" s="19" t="str">
        <f t="shared" si="17"/>
        <v>02</v>
      </c>
      <c r="E542" s="19" t="s">
        <v>383</v>
      </c>
      <c r="F542" s="19">
        <v>174</v>
      </c>
      <c r="G542" s="19">
        <v>90</v>
      </c>
      <c r="H542" s="19">
        <v>90</v>
      </c>
      <c r="I542" s="19">
        <v>58</v>
      </c>
      <c r="J542" s="19">
        <v>52</v>
      </c>
      <c r="K542" s="19">
        <v>49</v>
      </c>
      <c r="L542" s="19">
        <v>0</v>
      </c>
      <c r="M542" s="19">
        <v>2021</v>
      </c>
      <c r="N542" s="19">
        <f>VLOOKUP(E542, '2021D'!$A$2:$G$339, 2, FALSE)</f>
        <v>196</v>
      </c>
      <c r="O542" s="19">
        <f>VLOOKUP(E542, '2021D'!$A$2:$G$339, 3, FALSE)</f>
        <v>31931</v>
      </c>
      <c r="P542" s="19">
        <f>_2021[[#This Row],[最低排名]]-_2021[[#This Row],[同分人数]]+1</f>
        <v>31736</v>
      </c>
      <c r="Q542" s="19">
        <f>IF(O542&gt;=开始!$B$6, 1, 0)</f>
        <v>1</v>
      </c>
      <c r="R542" s="19">
        <f>_2021[[#This Row],[最低排名]]-开始!$B$6</f>
        <v>31931</v>
      </c>
    </row>
    <row r="543" spans="1:18">
      <c r="A543" s="19">
        <v>46003</v>
      </c>
      <c r="B543" s="19" t="s">
        <v>1572</v>
      </c>
      <c r="C543" s="19" t="str">
        <f t="shared" si="16"/>
        <v>东南成贤</v>
      </c>
      <c r="D543" s="19" t="str">
        <f t="shared" si="17"/>
        <v>03</v>
      </c>
      <c r="E543" s="19" t="s">
        <v>479</v>
      </c>
      <c r="F543" s="19">
        <v>184</v>
      </c>
      <c r="G543" s="19">
        <v>97</v>
      </c>
      <c r="H543" s="19">
        <v>100</v>
      </c>
      <c r="I543" s="19">
        <v>49</v>
      </c>
      <c r="J543" s="19">
        <v>46</v>
      </c>
      <c r="K543" s="19">
        <v>43</v>
      </c>
      <c r="L543" s="19">
        <v>0</v>
      </c>
      <c r="M543" s="19">
        <v>2021</v>
      </c>
      <c r="N543" s="19">
        <f>VLOOKUP(E543, '2021D'!$A$2:$G$339, 2, FALSE)</f>
        <v>193</v>
      </c>
      <c r="O543" s="19">
        <f>VLOOKUP(E543, '2021D'!$A$2:$G$339, 3, FALSE)</f>
        <v>32124</v>
      </c>
      <c r="P543" s="19">
        <f>_2021[[#This Row],[最低排名]]-_2021[[#This Row],[同分人数]]+1</f>
        <v>31932</v>
      </c>
      <c r="Q543" s="19">
        <f>IF(O543&gt;=开始!$B$6, 1, 0)</f>
        <v>1</v>
      </c>
      <c r="R543" s="19">
        <f>_2021[[#This Row],[最低排名]]-开始!$B$6</f>
        <v>32124</v>
      </c>
    </row>
    <row r="544" spans="1:18">
      <c r="A544" s="19">
        <v>46004</v>
      </c>
      <c r="B544" s="19" t="s">
        <v>1573</v>
      </c>
      <c r="C544" s="19" t="str">
        <f t="shared" si="16"/>
        <v>东南成贤</v>
      </c>
      <c r="D544" s="19" t="str">
        <f t="shared" si="17"/>
        <v>04</v>
      </c>
      <c r="E544" s="19" t="s">
        <v>752</v>
      </c>
      <c r="F544" s="19">
        <v>184</v>
      </c>
      <c r="G544" s="19">
        <v>97</v>
      </c>
      <c r="H544" s="19">
        <v>82</v>
      </c>
      <c r="I544" s="19">
        <v>61</v>
      </c>
      <c r="J544" s="19">
        <v>52</v>
      </c>
      <c r="K544" s="19">
        <v>46</v>
      </c>
      <c r="L544" s="19">
        <v>0</v>
      </c>
      <c r="M544" s="19">
        <v>2021</v>
      </c>
      <c r="N544" s="19">
        <f>VLOOKUP(E544, '2021D'!$A$2:$G$339, 2, FALSE)</f>
        <v>183</v>
      </c>
      <c r="O544" s="19">
        <f>VLOOKUP(E544, '2021D'!$A$2:$G$339, 3, FALSE)</f>
        <v>31547</v>
      </c>
      <c r="P544" s="19">
        <f>_2021[[#This Row],[最低排名]]-_2021[[#This Row],[同分人数]]+1</f>
        <v>31365</v>
      </c>
      <c r="Q544" s="19">
        <f>IF(O544&gt;=开始!$B$6, 1, 0)</f>
        <v>1</v>
      </c>
      <c r="R544" s="19">
        <f>_2021[[#This Row],[最低排名]]-开始!$B$6</f>
        <v>31547</v>
      </c>
    </row>
    <row r="545" spans="1:18">
      <c r="A545" s="19">
        <v>46101</v>
      </c>
      <c r="B545" s="19" t="s">
        <v>710</v>
      </c>
      <c r="C545" s="19" t="str">
        <f t="shared" si="16"/>
        <v>太湖学院</v>
      </c>
      <c r="D545" s="19" t="str">
        <f t="shared" si="17"/>
        <v>01</v>
      </c>
      <c r="E545" s="19" t="s">
        <v>221</v>
      </c>
      <c r="F545" s="19">
        <v>192</v>
      </c>
      <c r="G545" s="19">
        <v>105</v>
      </c>
      <c r="H545" s="19">
        <v>64</v>
      </c>
      <c r="I545" s="19">
        <v>58</v>
      </c>
      <c r="J545" s="19">
        <v>52</v>
      </c>
      <c r="K545" s="19">
        <v>43</v>
      </c>
      <c r="L545" s="19">
        <v>0</v>
      </c>
      <c r="M545" s="19">
        <v>2021</v>
      </c>
      <c r="N545" s="19">
        <f>VLOOKUP(E545, '2021D'!$A$2:$G$339, 2, FALSE)</f>
        <v>171</v>
      </c>
      <c r="O545" s="19">
        <f>VLOOKUP(E545, '2021D'!$A$2:$G$339, 3, FALSE)</f>
        <v>34311</v>
      </c>
      <c r="P545" s="19">
        <f>_2021[[#This Row],[最低排名]]-_2021[[#This Row],[同分人数]]+1</f>
        <v>34141</v>
      </c>
      <c r="Q545" s="19">
        <f>IF(O545&gt;=开始!$B$6, 1, 0)</f>
        <v>1</v>
      </c>
      <c r="R545" s="19">
        <f>_2021[[#This Row],[最低排名]]-开始!$B$6</f>
        <v>34311</v>
      </c>
    </row>
    <row r="546" spans="1:18">
      <c r="A546" s="19">
        <v>46201</v>
      </c>
      <c r="B546" s="19" t="s">
        <v>711</v>
      </c>
      <c r="C546" s="19" t="str">
        <f t="shared" si="16"/>
        <v>南理紫金</v>
      </c>
      <c r="D546" s="19" t="str">
        <f t="shared" si="17"/>
        <v>01</v>
      </c>
      <c r="E546" s="19" t="s">
        <v>408</v>
      </c>
      <c r="F546" s="19">
        <v>193</v>
      </c>
      <c r="G546" s="19">
        <v>103</v>
      </c>
      <c r="H546" s="19">
        <v>67</v>
      </c>
      <c r="I546" s="19">
        <v>64</v>
      </c>
      <c r="J546" s="19">
        <v>49</v>
      </c>
      <c r="K546" s="19">
        <v>46</v>
      </c>
      <c r="L546" s="19">
        <v>0</v>
      </c>
      <c r="M546" s="19">
        <v>2021</v>
      </c>
      <c r="N546" s="19">
        <f>VLOOKUP(E546, '2021D'!$A$2:$G$339, 2, FALSE)</f>
        <v>169</v>
      </c>
      <c r="O546" s="19">
        <f>VLOOKUP(E546, '2021D'!$A$2:$G$339, 3, FALSE)</f>
        <v>32613</v>
      </c>
      <c r="P546" s="19">
        <f>_2021[[#This Row],[最低排名]]-_2021[[#This Row],[同分人数]]+1</f>
        <v>32445</v>
      </c>
      <c r="Q546" s="19">
        <f>IF(O546&gt;=开始!$B$6, 1, 0)</f>
        <v>1</v>
      </c>
      <c r="R546" s="19">
        <f>_2021[[#This Row],[最低排名]]-开始!$B$6</f>
        <v>32613</v>
      </c>
    </row>
    <row r="547" spans="1:18">
      <c r="A547" s="19">
        <v>46202</v>
      </c>
      <c r="B547" s="19" t="s">
        <v>712</v>
      </c>
      <c r="C547" s="19" t="str">
        <f t="shared" si="16"/>
        <v>南理紫金</v>
      </c>
      <c r="D547" s="19" t="str">
        <f t="shared" si="17"/>
        <v>02</v>
      </c>
      <c r="E547" s="19" t="s">
        <v>1534</v>
      </c>
      <c r="F547" s="19">
        <v>168</v>
      </c>
      <c r="G547" s="19">
        <v>93</v>
      </c>
      <c r="H547" s="19">
        <v>85</v>
      </c>
      <c r="I547" s="19">
        <v>52</v>
      </c>
      <c r="J547" s="19">
        <v>49</v>
      </c>
      <c r="K547" s="19">
        <v>46</v>
      </c>
      <c r="L547" s="19">
        <v>0</v>
      </c>
      <c r="M547" s="19">
        <v>2021</v>
      </c>
      <c r="N547" s="19">
        <f>VLOOKUP(E547, '2021D'!$A$2:$G$339, 2, FALSE)</f>
        <v>159</v>
      </c>
      <c r="O547" s="19">
        <f>VLOOKUP(E547, '2021D'!$A$2:$G$339, 3, FALSE)</f>
        <v>35686</v>
      </c>
      <c r="P547" s="19">
        <f>_2021[[#This Row],[最低排名]]-_2021[[#This Row],[同分人数]]+1</f>
        <v>35528</v>
      </c>
      <c r="Q547" s="19">
        <f>IF(O547&gt;=开始!$B$6, 1, 0)</f>
        <v>1</v>
      </c>
      <c r="R547" s="19">
        <f>_2021[[#This Row],[最低排名]]-开始!$B$6</f>
        <v>35686</v>
      </c>
    </row>
    <row r="548" spans="1:18">
      <c r="A548" s="19">
        <v>46301</v>
      </c>
      <c r="B548" s="19" t="s">
        <v>713</v>
      </c>
      <c r="C548" s="19" t="str">
        <f t="shared" si="16"/>
        <v>南航金城</v>
      </c>
      <c r="D548" s="19" t="str">
        <f t="shared" si="17"/>
        <v>01</v>
      </c>
      <c r="E548" s="19" t="s">
        <v>207</v>
      </c>
      <c r="F548" s="19">
        <v>184</v>
      </c>
      <c r="G548" s="19">
        <v>96</v>
      </c>
      <c r="H548" s="19">
        <v>82</v>
      </c>
      <c r="I548" s="19">
        <v>55</v>
      </c>
      <c r="J548" s="19">
        <v>46</v>
      </c>
      <c r="K548" s="19">
        <v>46</v>
      </c>
      <c r="L548" s="19">
        <v>0</v>
      </c>
      <c r="M548" s="19">
        <v>2021</v>
      </c>
      <c r="N548" s="19">
        <f>VLOOKUP(E548, '2021D'!$A$2:$G$339, 2, FALSE)</f>
        <v>170</v>
      </c>
      <c r="O548" s="19">
        <f>VLOOKUP(E548, '2021D'!$A$2:$G$339, 3, FALSE)</f>
        <v>33669</v>
      </c>
      <c r="P548" s="19">
        <f>_2021[[#This Row],[最低排名]]-_2021[[#This Row],[同分人数]]+1</f>
        <v>33500</v>
      </c>
      <c r="Q548" s="19">
        <f>IF(O548&gt;=开始!$B$6, 1, 0)</f>
        <v>1</v>
      </c>
      <c r="R548" s="19">
        <f>_2021[[#This Row],[最低排名]]-开始!$B$6</f>
        <v>33669</v>
      </c>
    </row>
    <row r="549" spans="1:18">
      <c r="A549" s="19">
        <v>46401</v>
      </c>
      <c r="B549" s="19" t="s">
        <v>715</v>
      </c>
      <c r="C549" s="19" t="str">
        <f t="shared" si="16"/>
        <v>南京传媒</v>
      </c>
      <c r="D549" s="19" t="str">
        <f t="shared" si="17"/>
        <v>01</v>
      </c>
      <c r="E549" s="19" t="s">
        <v>180</v>
      </c>
      <c r="F549" s="19">
        <v>198</v>
      </c>
      <c r="G549" s="19">
        <v>101</v>
      </c>
      <c r="H549" s="19">
        <v>84</v>
      </c>
      <c r="I549" s="19">
        <v>61</v>
      </c>
      <c r="J549" s="19">
        <v>55</v>
      </c>
      <c r="K549" s="19">
        <v>52</v>
      </c>
      <c r="L549" s="19">
        <v>0</v>
      </c>
      <c r="M549" s="19">
        <v>2021</v>
      </c>
      <c r="N549" s="19">
        <f>VLOOKUP(E549, '2021D'!$A$2:$G$339, 2, FALSE)</f>
        <v>212</v>
      </c>
      <c r="O549" s="19">
        <f>VLOOKUP(E549, '2021D'!$A$2:$G$339, 3, FALSE)</f>
        <v>26748</v>
      </c>
      <c r="P549" s="19">
        <f>_2021[[#This Row],[最低排名]]-_2021[[#This Row],[同分人数]]+1</f>
        <v>26537</v>
      </c>
      <c r="Q549" s="19">
        <f>IF(O549&gt;=开始!$B$6, 1, 0)</f>
        <v>1</v>
      </c>
      <c r="R549" s="19">
        <f>_2021[[#This Row],[最低排名]]-开始!$B$6</f>
        <v>26748</v>
      </c>
    </row>
    <row r="550" spans="1:18">
      <c r="A550" s="19">
        <v>46501</v>
      </c>
      <c r="B550" s="19" t="s">
        <v>716</v>
      </c>
      <c r="C550" s="19" t="str">
        <f t="shared" si="16"/>
        <v>南师泰州</v>
      </c>
      <c r="D550" s="19" t="str">
        <f t="shared" si="17"/>
        <v>01</v>
      </c>
      <c r="E550" s="19" t="s">
        <v>354</v>
      </c>
      <c r="F550" s="19">
        <v>184</v>
      </c>
      <c r="G550" s="19">
        <v>94</v>
      </c>
      <c r="H550" s="19">
        <v>85</v>
      </c>
      <c r="I550" s="19">
        <v>55</v>
      </c>
      <c r="J550" s="19">
        <v>52</v>
      </c>
      <c r="K550" s="19">
        <v>52</v>
      </c>
      <c r="L550" s="19">
        <v>0</v>
      </c>
      <c r="M550" s="19">
        <v>2021</v>
      </c>
      <c r="N550" s="19">
        <f>VLOOKUP(E550, '2021D'!$A$2:$G$339, 2, FALSE)</f>
        <v>177</v>
      </c>
      <c r="O550" s="19">
        <f>VLOOKUP(E550, '2021D'!$A$2:$G$339, 3, FALSE)</f>
        <v>31038</v>
      </c>
      <c r="P550" s="19">
        <f>_2021[[#This Row],[最低排名]]-_2021[[#This Row],[同分人数]]+1</f>
        <v>30862</v>
      </c>
      <c r="Q550" s="19">
        <f>IF(O550&gt;=开始!$B$6, 1, 0)</f>
        <v>1</v>
      </c>
      <c r="R550" s="19">
        <f>_2021[[#This Row],[最低排名]]-开始!$B$6</f>
        <v>31038</v>
      </c>
    </row>
    <row r="551" spans="1:18">
      <c r="A551" s="19">
        <v>46502</v>
      </c>
      <c r="B551" s="19" t="s">
        <v>717</v>
      </c>
      <c r="C551" s="19" t="str">
        <f t="shared" si="16"/>
        <v>南师泰州</v>
      </c>
      <c r="D551" s="19" t="str">
        <f t="shared" si="17"/>
        <v>02</v>
      </c>
      <c r="E551" s="19" t="s">
        <v>1534</v>
      </c>
      <c r="F551" s="19">
        <v>172</v>
      </c>
      <c r="G551" s="19">
        <v>96</v>
      </c>
      <c r="H551" s="19">
        <v>81</v>
      </c>
      <c r="I551" s="19">
        <v>55</v>
      </c>
      <c r="J551" s="19">
        <v>49</v>
      </c>
      <c r="K551" s="19">
        <v>43</v>
      </c>
      <c r="L551" s="19">
        <v>0</v>
      </c>
      <c r="M551" s="19">
        <v>2021</v>
      </c>
      <c r="N551" s="19">
        <f>VLOOKUP(E551, '2021D'!$A$2:$G$339, 2, FALSE)</f>
        <v>159</v>
      </c>
      <c r="O551" s="19">
        <f>VLOOKUP(E551, '2021D'!$A$2:$G$339, 3, FALSE)</f>
        <v>35686</v>
      </c>
      <c r="P551" s="19">
        <f>_2021[[#This Row],[最低排名]]-_2021[[#This Row],[同分人数]]+1</f>
        <v>35528</v>
      </c>
      <c r="Q551" s="19">
        <f>IF(O551&gt;=开始!$B$6, 1, 0)</f>
        <v>1</v>
      </c>
      <c r="R551" s="19">
        <f>_2021[[#This Row],[最低排名]]-开始!$B$6</f>
        <v>35686</v>
      </c>
    </row>
    <row r="552" spans="1:18">
      <c r="A552" s="19">
        <v>46503</v>
      </c>
      <c r="B552" s="19" t="s">
        <v>1574</v>
      </c>
      <c r="C552" s="19" t="str">
        <f t="shared" si="16"/>
        <v>南师泰州</v>
      </c>
      <c r="D552" s="19" t="str">
        <f t="shared" si="17"/>
        <v>03</v>
      </c>
      <c r="E552" s="19" t="s">
        <v>412</v>
      </c>
      <c r="F552" s="19">
        <v>198</v>
      </c>
      <c r="G552" s="19">
        <v>103</v>
      </c>
      <c r="H552" s="19">
        <v>81</v>
      </c>
      <c r="I552" s="19">
        <v>46</v>
      </c>
      <c r="J552" s="19">
        <v>46</v>
      </c>
      <c r="K552" s="19">
        <v>46</v>
      </c>
      <c r="L552" s="19">
        <v>0</v>
      </c>
      <c r="M552" s="19">
        <v>2021</v>
      </c>
      <c r="N552" s="19">
        <f>VLOOKUP(E552, '2021D'!$A$2:$G$339, 2, FALSE)</f>
        <v>168</v>
      </c>
      <c r="O552" s="19">
        <f>VLOOKUP(E552, '2021D'!$A$2:$G$339, 3, FALSE)</f>
        <v>32941</v>
      </c>
      <c r="P552" s="19">
        <f>_2021[[#This Row],[最低排名]]-_2021[[#This Row],[同分人数]]+1</f>
        <v>32774</v>
      </c>
      <c r="Q552" s="19">
        <f>IF(O552&gt;=开始!$B$6, 1, 0)</f>
        <v>1</v>
      </c>
      <c r="R552" s="19">
        <f>_2021[[#This Row],[最低排名]]-开始!$B$6</f>
        <v>32941</v>
      </c>
    </row>
    <row r="553" spans="1:18">
      <c r="A553" s="19">
        <v>46601</v>
      </c>
      <c r="B553" s="19" t="s">
        <v>718</v>
      </c>
      <c r="C553" s="19" t="str">
        <f t="shared" si="16"/>
        <v>南工浦江</v>
      </c>
      <c r="D553" s="19" t="str">
        <f t="shared" si="17"/>
        <v>01</v>
      </c>
      <c r="E553" s="19" t="s">
        <v>221</v>
      </c>
      <c r="F553" s="19">
        <v>167</v>
      </c>
      <c r="G553" s="19">
        <v>92</v>
      </c>
      <c r="H553" s="19">
        <v>77</v>
      </c>
      <c r="I553" s="19">
        <v>61</v>
      </c>
      <c r="J553" s="19">
        <v>55</v>
      </c>
      <c r="K553" s="19">
        <v>49</v>
      </c>
      <c r="L553" s="19">
        <v>0</v>
      </c>
      <c r="M553" s="19">
        <v>2021</v>
      </c>
      <c r="N553" s="19">
        <f>VLOOKUP(E553, '2021D'!$A$2:$G$339, 2, FALSE)</f>
        <v>171</v>
      </c>
      <c r="O553" s="19">
        <f>VLOOKUP(E553, '2021D'!$A$2:$G$339, 3, FALSE)</f>
        <v>34311</v>
      </c>
      <c r="P553" s="19">
        <f>_2021[[#This Row],[最低排名]]-_2021[[#This Row],[同分人数]]+1</f>
        <v>34141</v>
      </c>
      <c r="Q553" s="19">
        <f>IF(O553&gt;=开始!$B$6, 1, 0)</f>
        <v>1</v>
      </c>
      <c r="R553" s="19">
        <f>_2021[[#This Row],[最低排名]]-开始!$B$6</f>
        <v>34311</v>
      </c>
    </row>
    <row r="554" spans="1:18">
      <c r="A554" s="19">
        <v>46602</v>
      </c>
      <c r="B554" s="19" t="s">
        <v>719</v>
      </c>
      <c r="C554" s="19" t="str">
        <f t="shared" si="16"/>
        <v>南工浦江</v>
      </c>
      <c r="D554" s="19" t="str">
        <f t="shared" si="17"/>
        <v>02</v>
      </c>
      <c r="E554" s="19" t="s">
        <v>585</v>
      </c>
      <c r="F554" s="19">
        <v>191</v>
      </c>
      <c r="G554" s="19">
        <v>101</v>
      </c>
      <c r="H554" s="19">
        <v>78</v>
      </c>
      <c r="I554" s="19">
        <v>52</v>
      </c>
      <c r="J554" s="19">
        <v>49</v>
      </c>
      <c r="K554" s="19">
        <v>46</v>
      </c>
      <c r="L554" s="19">
        <v>0</v>
      </c>
      <c r="M554" s="19">
        <v>2021</v>
      </c>
      <c r="N554" s="19">
        <f>VLOOKUP(E554, '2021D'!$A$2:$G$339, 2, FALSE)</f>
        <v>162</v>
      </c>
      <c r="O554" s="19">
        <f>VLOOKUP(E554, '2021D'!$A$2:$G$339, 3, FALSE)</f>
        <v>33103</v>
      </c>
      <c r="P554" s="19">
        <f>_2021[[#This Row],[最低排名]]-_2021[[#This Row],[同分人数]]+1</f>
        <v>32942</v>
      </c>
      <c r="Q554" s="19">
        <f>IF(O554&gt;=开始!$B$6, 1, 0)</f>
        <v>1</v>
      </c>
      <c r="R554" s="19">
        <f>_2021[[#This Row],[最低排名]]-开始!$B$6</f>
        <v>33103</v>
      </c>
    </row>
    <row r="555" spans="1:18">
      <c r="A555" s="19">
        <v>46603</v>
      </c>
      <c r="B555" s="19" t="s">
        <v>720</v>
      </c>
      <c r="C555" s="19" t="str">
        <f t="shared" si="16"/>
        <v>南工浦江</v>
      </c>
      <c r="D555" s="19" t="str">
        <f t="shared" si="17"/>
        <v>03</v>
      </c>
      <c r="E555" s="19" t="s">
        <v>1534</v>
      </c>
      <c r="F555" s="19">
        <v>170</v>
      </c>
      <c r="G555" s="19">
        <v>91</v>
      </c>
      <c r="H555" s="19">
        <v>83</v>
      </c>
      <c r="I555" s="19">
        <v>52</v>
      </c>
      <c r="J555" s="19">
        <v>49</v>
      </c>
      <c r="K555" s="19">
        <v>46</v>
      </c>
      <c r="L555" s="19">
        <v>0</v>
      </c>
      <c r="M555" s="19">
        <v>2021</v>
      </c>
      <c r="N555" s="19">
        <f>VLOOKUP(E555, '2021D'!$A$2:$G$339, 2, FALSE)</f>
        <v>159</v>
      </c>
      <c r="O555" s="19">
        <f>VLOOKUP(E555, '2021D'!$A$2:$G$339, 3, FALSE)</f>
        <v>35686</v>
      </c>
      <c r="P555" s="19">
        <f>_2021[[#This Row],[最低排名]]-_2021[[#This Row],[同分人数]]+1</f>
        <v>35528</v>
      </c>
      <c r="Q555" s="19">
        <f>IF(O555&gt;=开始!$B$6, 1, 0)</f>
        <v>1</v>
      </c>
      <c r="R555" s="19">
        <f>_2021[[#This Row],[最低排名]]-开始!$B$6</f>
        <v>35686</v>
      </c>
    </row>
    <row r="556" spans="1:18">
      <c r="A556" s="19">
        <v>46701</v>
      </c>
      <c r="B556" s="19" t="s">
        <v>721</v>
      </c>
      <c r="C556" s="19" t="str">
        <f t="shared" si="16"/>
        <v>南医康达</v>
      </c>
      <c r="D556" s="19" t="str">
        <f t="shared" si="17"/>
        <v>01</v>
      </c>
      <c r="E556" s="19" t="s">
        <v>738</v>
      </c>
      <c r="F556" s="19">
        <v>182</v>
      </c>
      <c r="G556" s="19">
        <v>92</v>
      </c>
      <c r="H556" s="19">
        <v>89</v>
      </c>
      <c r="I556" s="19">
        <v>49</v>
      </c>
      <c r="J556" s="19">
        <v>46</v>
      </c>
      <c r="K556" s="19">
        <v>46</v>
      </c>
      <c r="L556" s="19">
        <v>0</v>
      </c>
      <c r="M556" s="19">
        <v>2021</v>
      </c>
      <c r="N556" s="19">
        <f>VLOOKUP(E556, '2021D'!$A$2:$G$339, 2, FALSE)</f>
        <v>141</v>
      </c>
      <c r="O556" s="19">
        <f>VLOOKUP(E556, '2021D'!$A$2:$G$339, 3, FALSE)</f>
        <v>33810</v>
      </c>
      <c r="P556" s="19">
        <f>_2021[[#This Row],[最低排名]]-_2021[[#This Row],[同分人数]]+1</f>
        <v>33670</v>
      </c>
      <c r="Q556" s="19">
        <f>IF(O556&gt;=开始!$B$6, 1, 0)</f>
        <v>1</v>
      </c>
      <c r="R556" s="19">
        <f>_2021[[#This Row],[最低排名]]-开始!$B$6</f>
        <v>33810</v>
      </c>
    </row>
    <row r="557" spans="1:18">
      <c r="A557" s="19">
        <v>46702</v>
      </c>
      <c r="B557" s="19" t="s">
        <v>722</v>
      </c>
      <c r="C557" s="19" t="str">
        <f t="shared" si="16"/>
        <v>南医康达</v>
      </c>
      <c r="D557" s="19" t="str">
        <f t="shared" si="17"/>
        <v>02</v>
      </c>
      <c r="E557" s="19" t="s">
        <v>405</v>
      </c>
      <c r="F557" s="19">
        <v>187</v>
      </c>
      <c r="G557" s="19">
        <v>105</v>
      </c>
      <c r="H557" s="19">
        <v>96</v>
      </c>
      <c r="I557" s="19">
        <v>52</v>
      </c>
      <c r="J557" s="19">
        <v>52</v>
      </c>
      <c r="K557" s="19">
        <v>40</v>
      </c>
      <c r="L557" s="19">
        <v>0</v>
      </c>
      <c r="M557" s="19">
        <v>2021</v>
      </c>
      <c r="N557" s="19">
        <f>VLOOKUP(E557, '2021D'!$A$2:$G$339, 2, FALSE)</f>
        <v>169</v>
      </c>
      <c r="O557" s="19">
        <f>VLOOKUP(E557, '2021D'!$A$2:$G$339, 3, FALSE)</f>
        <v>31207</v>
      </c>
      <c r="P557" s="19">
        <f>_2021[[#This Row],[最低排名]]-_2021[[#This Row],[同分人数]]+1</f>
        <v>31039</v>
      </c>
      <c r="Q557" s="19">
        <f>IF(O557&gt;=开始!$B$6, 1, 0)</f>
        <v>1</v>
      </c>
      <c r="R557" s="19">
        <f>_2021[[#This Row],[最低排名]]-开始!$B$6</f>
        <v>31207</v>
      </c>
    </row>
    <row r="558" spans="1:18">
      <c r="A558" s="19">
        <v>46703</v>
      </c>
      <c r="B558" s="19" t="s">
        <v>723</v>
      </c>
      <c r="C558" s="19" t="str">
        <f t="shared" si="16"/>
        <v>南医康达</v>
      </c>
      <c r="D558" s="19" t="str">
        <f t="shared" si="17"/>
        <v>03</v>
      </c>
      <c r="E558" s="19" t="s">
        <v>1533</v>
      </c>
      <c r="F558" s="19">
        <v>180</v>
      </c>
      <c r="G558" s="19">
        <v>92</v>
      </c>
      <c r="H558" s="19">
        <v>93</v>
      </c>
      <c r="I558" s="19">
        <v>43</v>
      </c>
      <c r="J558" s="19">
        <v>43</v>
      </c>
      <c r="K558" s="19">
        <v>43</v>
      </c>
      <c r="L558" s="19">
        <v>0</v>
      </c>
      <c r="M558" s="19">
        <v>2021</v>
      </c>
      <c r="N558" s="19">
        <f>VLOOKUP(E558, '2021D'!$A$2:$G$339, 2, FALSE)</f>
        <v>157</v>
      </c>
      <c r="O558" s="19">
        <f>VLOOKUP(E558, '2021D'!$A$2:$G$339, 3, FALSE)</f>
        <v>35381</v>
      </c>
      <c r="P558" s="19">
        <f>_2021[[#This Row],[最低排名]]-_2021[[#This Row],[同分人数]]+1</f>
        <v>35225</v>
      </c>
      <c r="Q558" s="19">
        <f>IF(O558&gt;=开始!$B$6, 1, 0)</f>
        <v>1</v>
      </c>
      <c r="R558" s="19">
        <f>_2021[[#This Row],[最低排名]]-开始!$B$6</f>
        <v>35381</v>
      </c>
    </row>
    <row r="559" spans="1:18">
      <c r="A559" s="19">
        <v>46704</v>
      </c>
      <c r="B559" s="19" t="s">
        <v>724</v>
      </c>
      <c r="C559" s="19" t="str">
        <f t="shared" si="16"/>
        <v>南医康达</v>
      </c>
      <c r="D559" s="19" t="str">
        <f t="shared" si="17"/>
        <v>04</v>
      </c>
      <c r="E559" s="19" t="s">
        <v>203</v>
      </c>
      <c r="F559" s="19">
        <v>185</v>
      </c>
      <c r="G559" s="19">
        <v>95</v>
      </c>
      <c r="H559" s="19">
        <v>89</v>
      </c>
      <c r="I559" s="19">
        <v>55</v>
      </c>
      <c r="J559" s="19">
        <v>52</v>
      </c>
      <c r="K559" s="19">
        <v>49</v>
      </c>
      <c r="L559" s="19">
        <v>0</v>
      </c>
      <c r="M559" s="19">
        <v>2021</v>
      </c>
      <c r="N559" s="19">
        <f>VLOOKUP(E559, '2021D'!$A$2:$G$339, 2, FALSE)</f>
        <v>204</v>
      </c>
      <c r="O559" s="19">
        <f>VLOOKUP(E559, '2021D'!$A$2:$G$339, 3, FALSE)</f>
        <v>30665</v>
      </c>
      <c r="P559" s="19">
        <f>_2021[[#This Row],[最低排名]]-_2021[[#This Row],[同分人数]]+1</f>
        <v>30462</v>
      </c>
      <c r="Q559" s="19">
        <f>IF(O559&gt;=开始!$B$6, 1, 0)</f>
        <v>1</v>
      </c>
      <c r="R559" s="19">
        <f>_2021[[#This Row],[最低排名]]-开始!$B$6</f>
        <v>30665</v>
      </c>
    </row>
    <row r="560" spans="1:18">
      <c r="A560" s="19">
        <v>46901</v>
      </c>
      <c r="B560" s="19" t="s">
        <v>725</v>
      </c>
      <c r="C560" s="19" t="str">
        <f t="shared" si="16"/>
        <v>无锡学院</v>
      </c>
      <c r="D560" s="19" t="str">
        <f t="shared" si="17"/>
        <v>01</v>
      </c>
      <c r="E560" s="19" t="s">
        <v>485</v>
      </c>
      <c r="F560" s="19">
        <v>191</v>
      </c>
      <c r="G560" s="19">
        <v>103</v>
      </c>
      <c r="H560" s="19">
        <v>110</v>
      </c>
      <c r="I560" s="19">
        <v>58</v>
      </c>
      <c r="J560" s="19">
        <v>43</v>
      </c>
      <c r="K560" s="19">
        <v>43</v>
      </c>
      <c r="L560" s="19">
        <v>0</v>
      </c>
      <c r="M560" s="19">
        <v>2021</v>
      </c>
      <c r="N560" s="19">
        <f>VLOOKUP(E560, '2021D'!$A$2:$G$339, 2, FALSE)</f>
        <v>196</v>
      </c>
      <c r="O560" s="19">
        <f>VLOOKUP(E560, '2021D'!$A$2:$G$339, 3, FALSE)</f>
        <v>27738</v>
      </c>
      <c r="P560" s="19">
        <f>_2021[[#This Row],[最低排名]]-_2021[[#This Row],[同分人数]]+1</f>
        <v>27543</v>
      </c>
      <c r="Q560" s="19">
        <f>IF(O560&gt;=开始!$B$6, 1, 0)</f>
        <v>1</v>
      </c>
      <c r="R560" s="19">
        <f>_2021[[#This Row],[最低排名]]-开始!$B$6</f>
        <v>27738</v>
      </c>
    </row>
    <row r="561" spans="1:18">
      <c r="A561" s="19">
        <v>46902</v>
      </c>
      <c r="B561" s="19" t="s">
        <v>726</v>
      </c>
      <c r="C561" s="19" t="str">
        <f t="shared" si="16"/>
        <v>无锡学院</v>
      </c>
      <c r="D561" s="19" t="str">
        <f t="shared" si="17"/>
        <v>02</v>
      </c>
      <c r="E561" s="19" t="s">
        <v>207</v>
      </c>
      <c r="F561" s="19">
        <v>186</v>
      </c>
      <c r="G561" s="19">
        <v>106</v>
      </c>
      <c r="H561" s="19">
        <v>89</v>
      </c>
      <c r="I561" s="19">
        <v>49</v>
      </c>
      <c r="J561" s="19">
        <v>46</v>
      </c>
      <c r="K561" s="19">
        <v>43</v>
      </c>
      <c r="L561" s="19">
        <v>0</v>
      </c>
      <c r="M561" s="19">
        <v>2021</v>
      </c>
      <c r="N561" s="19">
        <f>VLOOKUP(E561, '2021D'!$A$2:$G$339, 2, FALSE)</f>
        <v>170</v>
      </c>
      <c r="O561" s="19">
        <f>VLOOKUP(E561, '2021D'!$A$2:$G$339, 3, FALSE)</f>
        <v>33669</v>
      </c>
      <c r="P561" s="19">
        <f>_2021[[#This Row],[最低排名]]-_2021[[#This Row],[同分人数]]+1</f>
        <v>33500</v>
      </c>
      <c r="Q561" s="19">
        <f>IF(O561&gt;=开始!$B$6, 1, 0)</f>
        <v>1</v>
      </c>
      <c r="R561" s="19">
        <f>_2021[[#This Row],[最低排名]]-开始!$B$6</f>
        <v>33669</v>
      </c>
    </row>
    <row r="562" spans="1:18">
      <c r="A562" s="19">
        <v>46903</v>
      </c>
      <c r="B562" s="19" t="s">
        <v>727</v>
      </c>
      <c r="C562" s="19" t="str">
        <f t="shared" si="16"/>
        <v>无锡学院</v>
      </c>
      <c r="D562" s="19" t="str">
        <f t="shared" si="17"/>
        <v>03</v>
      </c>
      <c r="E562" s="19" t="s">
        <v>309</v>
      </c>
      <c r="F562" s="19">
        <v>216</v>
      </c>
      <c r="G562" s="19">
        <v>110</v>
      </c>
      <c r="H562" s="19">
        <v>79</v>
      </c>
      <c r="I562" s="19">
        <v>55</v>
      </c>
      <c r="J562" s="19">
        <v>49</v>
      </c>
      <c r="K562" s="19">
        <v>43</v>
      </c>
      <c r="L562" s="19">
        <v>0</v>
      </c>
      <c r="M562" s="19">
        <v>2021</v>
      </c>
      <c r="N562" s="19">
        <f>VLOOKUP(E562, '2021D'!$A$2:$G$339, 2, FALSE)</f>
        <v>188</v>
      </c>
      <c r="O562" s="19">
        <f>VLOOKUP(E562, '2021D'!$A$2:$G$339, 3, FALSE)</f>
        <v>28283</v>
      </c>
      <c r="P562" s="19">
        <f>_2021[[#This Row],[最低排名]]-_2021[[#This Row],[同分人数]]+1</f>
        <v>28096</v>
      </c>
      <c r="Q562" s="19">
        <f>IF(O562&gt;=开始!$B$6, 1, 0)</f>
        <v>1</v>
      </c>
      <c r="R562" s="19">
        <f>_2021[[#This Row],[最低排名]]-开始!$B$6</f>
        <v>28283</v>
      </c>
    </row>
    <row r="563" spans="1:18">
      <c r="A563" s="19">
        <v>46904</v>
      </c>
      <c r="B563" s="19" t="s">
        <v>1652</v>
      </c>
      <c r="C563" s="19" t="str">
        <f t="shared" si="16"/>
        <v>无锡学院</v>
      </c>
      <c r="D563" s="19" t="str">
        <f t="shared" si="17"/>
        <v>04</v>
      </c>
      <c r="E563" s="19" t="s">
        <v>309</v>
      </c>
      <c r="F563" s="19">
        <v>194</v>
      </c>
      <c r="G563" s="19">
        <v>102</v>
      </c>
      <c r="H563" s="19">
        <v>89</v>
      </c>
      <c r="I563" s="19">
        <v>61</v>
      </c>
      <c r="J563" s="19">
        <v>55</v>
      </c>
      <c r="K563" s="19">
        <v>43</v>
      </c>
      <c r="L563" s="19">
        <v>0</v>
      </c>
      <c r="M563" s="19">
        <v>2021</v>
      </c>
      <c r="N563" s="19">
        <f>VLOOKUP(E563, '2021D'!$A$2:$G$339, 2, FALSE)</f>
        <v>188</v>
      </c>
      <c r="O563" s="19">
        <f>VLOOKUP(E563, '2021D'!$A$2:$G$339, 3, FALSE)</f>
        <v>28283</v>
      </c>
      <c r="P563" s="19">
        <f>_2021[[#This Row],[最低排名]]-_2021[[#This Row],[同分人数]]+1</f>
        <v>28096</v>
      </c>
      <c r="Q563" s="19">
        <f>IF(O563&gt;=开始!$B$6, 1, 0)</f>
        <v>1</v>
      </c>
      <c r="R563" s="19">
        <f>_2021[[#This Row],[最低排名]]-开始!$B$6</f>
        <v>28283</v>
      </c>
    </row>
    <row r="564" spans="1:18">
      <c r="A564" s="19">
        <v>47001</v>
      </c>
      <c r="B564" s="19" t="s">
        <v>728</v>
      </c>
      <c r="C564" s="19" t="str">
        <f t="shared" si="16"/>
        <v>苏州城院</v>
      </c>
      <c r="D564" s="19" t="str">
        <f t="shared" si="17"/>
        <v>01</v>
      </c>
      <c r="E564" s="19" t="s">
        <v>701</v>
      </c>
      <c r="F564" s="19">
        <v>186</v>
      </c>
      <c r="G564" s="19">
        <v>98</v>
      </c>
      <c r="H564" s="19">
        <v>102</v>
      </c>
      <c r="I564" s="19">
        <v>58</v>
      </c>
      <c r="J564" s="19">
        <v>49</v>
      </c>
      <c r="K564" s="19">
        <v>49</v>
      </c>
      <c r="L564" s="19">
        <v>0</v>
      </c>
      <c r="M564" s="19">
        <v>2021</v>
      </c>
      <c r="N564" s="19">
        <f>VLOOKUP(E564, '2021D'!$A$2:$G$339, 2, FALSE)</f>
        <v>166</v>
      </c>
      <c r="O564" s="19">
        <f>VLOOKUP(E564, '2021D'!$A$2:$G$339, 3, FALSE)</f>
        <v>27904</v>
      </c>
      <c r="P564" s="19">
        <f>_2021[[#This Row],[最低排名]]-_2021[[#This Row],[同分人数]]+1</f>
        <v>27739</v>
      </c>
      <c r="Q564" s="19">
        <f>IF(O564&gt;=开始!$B$6, 1, 0)</f>
        <v>1</v>
      </c>
      <c r="R564" s="19">
        <f>_2021[[#This Row],[最低排名]]-开始!$B$6</f>
        <v>27904</v>
      </c>
    </row>
    <row r="565" spans="1:18">
      <c r="A565" s="19">
        <v>47002</v>
      </c>
      <c r="B565" s="19" t="s">
        <v>729</v>
      </c>
      <c r="C565" s="19" t="str">
        <f t="shared" si="16"/>
        <v>苏州城院</v>
      </c>
      <c r="D565" s="19" t="str">
        <f t="shared" si="17"/>
        <v>02</v>
      </c>
      <c r="E565" s="19" t="s">
        <v>56</v>
      </c>
      <c r="F565" s="19">
        <v>182</v>
      </c>
      <c r="G565" s="19">
        <v>96</v>
      </c>
      <c r="H565" s="19">
        <v>70</v>
      </c>
      <c r="I565" s="19">
        <v>55</v>
      </c>
      <c r="J565" s="19">
        <v>55</v>
      </c>
      <c r="K565" s="19">
        <v>52</v>
      </c>
      <c r="L565" s="19">
        <v>0</v>
      </c>
      <c r="M565" s="19">
        <v>2021</v>
      </c>
      <c r="N565" s="19">
        <f>VLOOKUP(E565, '2021D'!$A$2:$G$339, 2, FALSE)</f>
        <v>199</v>
      </c>
      <c r="O565" s="19">
        <f>VLOOKUP(E565, '2021D'!$A$2:$G$339, 3, FALSE)</f>
        <v>33499</v>
      </c>
      <c r="P565" s="19">
        <f>_2021[[#This Row],[最低排名]]-_2021[[#This Row],[同分人数]]+1</f>
        <v>33301</v>
      </c>
      <c r="Q565" s="19">
        <f>IF(O565&gt;=开始!$B$6, 1, 0)</f>
        <v>1</v>
      </c>
      <c r="R565" s="19">
        <f>_2021[[#This Row],[最低排名]]-开始!$B$6</f>
        <v>33499</v>
      </c>
    </row>
    <row r="566" spans="1:18">
      <c r="A566" s="19">
        <v>47101</v>
      </c>
      <c r="B566" s="19" t="s">
        <v>730</v>
      </c>
      <c r="C566" s="19" t="str">
        <f t="shared" si="16"/>
        <v>苏大应用</v>
      </c>
      <c r="D566" s="19" t="str">
        <f t="shared" si="17"/>
        <v>01</v>
      </c>
      <c r="E566" s="19" t="s">
        <v>513</v>
      </c>
      <c r="F566" s="19">
        <v>177</v>
      </c>
      <c r="G566" s="19">
        <v>92</v>
      </c>
      <c r="H566" s="19">
        <v>96</v>
      </c>
      <c r="I566" s="19">
        <v>55</v>
      </c>
      <c r="J566" s="19">
        <v>49</v>
      </c>
      <c r="K566" s="19">
        <v>43</v>
      </c>
      <c r="L566" s="19">
        <v>0</v>
      </c>
      <c r="M566" s="19">
        <v>2021</v>
      </c>
      <c r="N566" s="19">
        <f>VLOOKUP(E566, '2021D'!$A$2:$G$339, 2, FALSE)</f>
        <v>164</v>
      </c>
      <c r="O566" s="19">
        <f>VLOOKUP(E566, '2021D'!$A$2:$G$339, 3, FALSE)</f>
        <v>32444</v>
      </c>
      <c r="P566" s="19">
        <f>_2021[[#This Row],[最低排名]]-_2021[[#This Row],[同分人数]]+1</f>
        <v>32281</v>
      </c>
      <c r="Q566" s="19">
        <f>IF(O566&gt;=开始!$B$6, 1, 0)</f>
        <v>1</v>
      </c>
      <c r="R566" s="19">
        <f>_2021[[#This Row],[最低排名]]-开始!$B$6</f>
        <v>32444</v>
      </c>
    </row>
    <row r="567" spans="1:18">
      <c r="A567" s="19">
        <v>47201</v>
      </c>
      <c r="B567" s="19" t="s">
        <v>1653</v>
      </c>
      <c r="C567" s="19" t="str">
        <f t="shared" si="16"/>
        <v>苏科天平</v>
      </c>
      <c r="D567" s="19" t="str">
        <f t="shared" si="17"/>
        <v>01</v>
      </c>
      <c r="E567" s="19" t="s">
        <v>998</v>
      </c>
      <c r="F567" s="19">
        <v>197</v>
      </c>
      <c r="G567" s="19">
        <v>105</v>
      </c>
      <c r="H567" s="19">
        <v>55</v>
      </c>
      <c r="I567" s="19">
        <v>58</v>
      </c>
      <c r="J567" s="19">
        <v>52</v>
      </c>
      <c r="K567" s="19">
        <v>49</v>
      </c>
      <c r="L567" s="19">
        <v>0</v>
      </c>
      <c r="M567" s="19">
        <v>2021</v>
      </c>
      <c r="N567" s="19">
        <f>VLOOKUP(E567, '2021D'!$A$2:$G$339, 2, FALSE)</f>
        <v>172</v>
      </c>
      <c r="O567" s="19">
        <f>VLOOKUP(E567, '2021D'!$A$2:$G$339, 3, FALSE)</f>
        <v>33982</v>
      </c>
      <c r="P567" s="19">
        <f>_2021[[#This Row],[最低排名]]-_2021[[#This Row],[同分人数]]+1</f>
        <v>33811</v>
      </c>
      <c r="Q567" s="19">
        <f>IF(O567&gt;=开始!$B$6, 1, 0)</f>
        <v>1</v>
      </c>
      <c r="R567" s="19">
        <f>_2021[[#This Row],[最低排名]]-开始!$B$6</f>
        <v>33982</v>
      </c>
    </row>
    <row r="568" spans="1:18">
      <c r="A568" s="19">
        <v>47202</v>
      </c>
      <c r="B568" s="19" t="s">
        <v>1654</v>
      </c>
      <c r="C568" s="19" t="str">
        <f t="shared" si="16"/>
        <v>苏科天平</v>
      </c>
      <c r="D568" s="19" t="str">
        <f t="shared" si="17"/>
        <v>02</v>
      </c>
      <c r="E568" s="19" t="s">
        <v>1629</v>
      </c>
      <c r="F568" s="19"/>
      <c r="G568" s="19"/>
      <c r="H568" s="19"/>
      <c r="I568" s="19"/>
      <c r="J568" s="19"/>
      <c r="K568" s="19"/>
      <c r="L568" s="19"/>
      <c r="M568" s="19">
        <v>2021</v>
      </c>
      <c r="N568" s="19" t="e">
        <f>VLOOKUP(E568, '2021D'!$A$2:$G$339, 2, FALSE)</f>
        <v>#N/A</v>
      </c>
      <c r="O568" s="19" t="e">
        <f>VLOOKUP(E568, '2021D'!$A$2:$G$339, 3, FALSE)</f>
        <v>#N/A</v>
      </c>
      <c r="P568" s="19" t="e">
        <f>_2021[[#This Row],[最低排名]]-_2021[[#This Row],[同分人数]]+1</f>
        <v>#N/A</v>
      </c>
      <c r="Q568" s="19" t="e">
        <f>IF(O568&gt;=开始!$B$6, 1, 0)</f>
        <v>#N/A</v>
      </c>
      <c r="R568" s="19" t="e">
        <f>_2021[[#This Row],[最低排名]]-开始!$B$6</f>
        <v>#N/A</v>
      </c>
    </row>
    <row r="569" spans="1:18">
      <c r="A569" s="19">
        <v>47301</v>
      </c>
      <c r="B569" s="19" t="s">
        <v>731</v>
      </c>
      <c r="C569" s="19" t="str">
        <f t="shared" si="16"/>
        <v>江大京江</v>
      </c>
      <c r="D569" s="19" t="str">
        <f t="shared" si="17"/>
        <v>01</v>
      </c>
      <c r="E569" s="19" t="s">
        <v>221</v>
      </c>
      <c r="F569" s="19">
        <v>180</v>
      </c>
      <c r="G569" s="19">
        <v>91</v>
      </c>
      <c r="H569" s="19">
        <v>73</v>
      </c>
      <c r="I569" s="19">
        <v>61</v>
      </c>
      <c r="J569" s="19">
        <v>49</v>
      </c>
      <c r="K569" s="19">
        <v>46</v>
      </c>
      <c r="L569" s="19">
        <v>0</v>
      </c>
      <c r="M569" s="19">
        <v>2021</v>
      </c>
      <c r="N569" s="19">
        <f>VLOOKUP(E569, '2021D'!$A$2:$G$339, 2, FALSE)</f>
        <v>171</v>
      </c>
      <c r="O569" s="19">
        <f>VLOOKUP(E569, '2021D'!$A$2:$G$339, 3, FALSE)</f>
        <v>34311</v>
      </c>
      <c r="P569" s="19">
        <f>_2021[[#This Row],[最低排名]]-_2021[[#This Row],[同分人数]]+1</f>
        <v>34141</v>
      </c>
      <c r="Q569" s="19">
        <f>IF(O569&gt;=开始!$B$6, 1, 0)</f>
        <v>1</v>
      </c>
      <c r="R569" s="19">
        <f>_2021[[#This Row],[最低排名]]-开始!$B$6</f>
        <v>34311</v>
      </c>
    </row>
    <row r="570" spans="1:18">
      <c r="A570" s="19">
        <v>47401</v>
      </c>
      <c r="B570" s="19" t="s">
        <v>732</v>
      </c>
      <c r="C570" s="19" t="str">
        <f t="shared" si="16"/>
        <v>南邮通达</v>
      </c>
      <c r="D570" s="19" t="str">
        <f t="shared" si="17"/>
        <v>01</v>
      </c>
      <c r="E570" s="19" t="s">
        <v>383</v>
      </c>
      <c r="F570" s="19">
        <v>196</v>
      </c>
      <c r="G570" s="19">
        <v>99</v>
      </c>
      <c r="H570" s="19">
        <v>80</v>
      </c>
      <c r="I570" s="19">
        <v>52</v>
      </c>
      <c r="J570" s="19">
        <v>49</v>
      </c>
      <c r="K570" s="19">
        <v>46</v>
      </c>
      <c r="L570" s="19">
        <v>0</v>
      </c>
      <c r="M570" s="19">
        <v>2021</v>
      </c>
      <c r="N570" s="19">
        <f>VLOOKUP(E570, '2021D'!$A$2:$G$339, 2, FALSE)</f>
        <v>196</v>
      </c>
      <c r="O570" s="19">
        <f>VLOOKUP(E570, '2021D'!$A$2:$G$339, 3, FALSE)</f>
        <v>31931</v>
      </c>
      <c r="P570" s="19">
        <f>_2021[[#This Row],[最低排名]]-_2021[[#This Row],[同分人数]]+1</f>
        <v>31736</v>
      </c>
      <c r="Q570" s="19">
        <f>IF(O570&gt;=开始!$B$6, 1, 0)</f>
        <v>1</v>
      </c>
      <c r="R570" s="19">
        <f>_2021[[#This Row],[最低排名]]-开始!$B$6</f>
        <v>31931</v>
      </c>
    </row>
    <row r="571" spans="1:18">
      <c r="A571" s="19">
        <v>47402</v>
      </c>
      <c r="B571" s="19" t="s">
        <v>733</v>
      </c>
      <c r="C571" s="19" t="str">
        <f t="shared" si="16"/>
        <v>南邮通达</v>
      </c>
      <c r="D571" s="19" t="str">
        <f t="shared" si="17"/>
        <v>02</v>
      </c>
      <c r="E571" s="19" t="s">
        <v>1534</v>
      </c>
      <c r="F571" s="19">
        <v>168</v>
      </c>
      <c r="G571" s="19">
        <v>87</v>
      </c>
      <c r="H571" s="19">
        <v>82</v>
      </c>
      <c r="I571" s="19">
        <v>55</v>
      </c>
      <c r="J571" s="19">
        <v>52</v>
      </c>
      <c r="K571" s="19">
        <v>43</v>
      </c>
      <c r="L571" s="19">
        <v>0</v>
      </c>
      <c r="M571" s="19">
        <v>2021</v>
      </c>
      <c r="N571" s="19">
        <f>VLOOKUP(E571, '2021D'!$A$2:$G$339, 2, FALSE)</f>
        <v>159</v>
      </c>
      <c r="O571" s="19">
        <f>VLOOKUP(E571, '2021D'!$A$2:$G$339, 3, FALSE)</f>
        <v>35686</v>
      </c>
      <c r="P571" s="19">
        <f>_2021[[#This Row],[最低排名]]-_2021[[#This Row],[同分人数]]+1</f>
        <v>35528</v>
      </c>
      <c r="Q571" s="19">
        <f>IF(O571&gt;=开始!$B$6, 1, 0)</f>
        <v>1</v>
      </c>
      <c r="R571" s="19">
        <f>_2021[[#This Row],[最低排名]]-开始!$B$6</f>
        <v>35686</v>
      </c>
    </row>
    <row r="572" spans="1:18">
      <c r="A572" s="19">
        <v>47501</v>
      </c>
      <c r="B572" s="19" t="s">
        <v>734</v>
      </c>
      <c r="C572" s="19" t="str">
        <f t="shared" si="16"/>
        <v>江科苏理</v>
      </c>
      <c r="D572" s="19" t="str">
        <f t="shared" si="17"/>
        <v>01</v>
      </c>
      <c r="E572" s="19" t="s">
        <v>1533</v>
      </c>
      <c r="F572" s="19">
        <v>192</v>
      </c>
      <c r="G572" s="19">
        <v>106</v>
      </c>
      <c r="H572" s="19">
        <v>72</v>
      </c>
      <c r="I572" s="19">
        <v>49</v>
      </c>
      <c r="J572" s="19">
        <v>46</v>
      </c>
      <c r="K572" s="19">
        <v>43</v>
      </c>
      <c r="L572" s="19">
        <v>0</v>
      </c>
      <c r="M572" s="19">
        <v>2021</v>
      </c>
      <c r="N572" s="19">
        <f>VLOOKUP(E572, '2021D'!$A$2:$G$339, 2, FALSE)</f>
        <v>157</v>
      </c>
      <c r="O572" s="19">
        <f>VLOOKUP(E572, '2021D'!$A$2:$G$339, 3, FALSE)</f>
        <v>35381</v>
      </c>
      <c r="P572" s="19">
        <f>_2021[[#This Row],[最低排名]]-_2021[[#This Row],[同分人数]]+1</f>
        <v>35225</v>
      </c>
      <c r="Q572" s="19">
        <f>IF(O572&gt;=开始!$B$6, 1, 0)</f>
        <v>1</v>
      </c>
      <c r="R572" s="19">
        <f>_2021[[#This Row],[最低排名]]-开始!$B$6</f>
        <v>35381</v>
      </c>
    </row>
    <row r="573" spans="1:18">
      <c r="A573" s="19">
        <v>47502</v>
      </c>
      <c r="B573" s="19" t="s">
        <v>735</v>
      </c>
      <c r="C573" s="19" t="str">
        <f t="shared" si="16"/>
        <v>江科苏理</v>
      </c>
      <c r="D573" s="19" t="str">
        <f t="shared" si="17"/>
        <v>02</v>
      </c>
      <c r="E573" s="19" t="s">
        <v>354</v>
      </c>
      <c r="F573" s="19">
        <v>198</v>
      </c>
      <c r="G573" s="19">
        <v>103</v>
      </c>
      <c r="H573" s="19">
        <v>74</v>
      </c>
      <c r="I573" s="19">
        <v>61</v>
      </c>
      <c r="J573" s="19">
        <v>49</v>
      </c>
      <c r="K573" s="19">
        <v>46</v>
      </c>
      <c r="L573" s="19">
        <v>0</v>
      </c>
      <c r="M573" s="19">
        <v>2021</v>
      </c>
      <c r="N573" s="19">
        <f>VLOOKUP(E573, '2021D'!$A$2:$G$339, 2, FALSE)</f>
        <v>177</v>
      </c>
      <c r="O573" s="19">
        <f>VLOOKUP(E573, '2021D'!$A$2:$G$339, 3, FALSE)</f>
        <v>31038</v>
      </c>
      <c r="P573" s="19">
        <f>_2021[[#This Row],[最低排名]]-_2021[[#This Row],[同分人数]]+1</f>
        <v>30862</v>
      </c>
      <c r="Q573" s="19">
        <f>IF(O573&gt;=开始!$B$6, 1, 0)</f>
        <v>1</v>
      </c>
      <c r="R573" s="19">
        <f>_2021[[#This Row],[最低排名]]-开始!$B$6</f>
        <v>31038</v>
      </c>
    </row>
    <row r="574" spans="1:18">
      <c r="A574" s="19">
        <v>47601</v>
      </c>
      <c r="B574" s="19" t="s">
        <v>736</v>
      </c>
      <c r="C574" s="19" t="str">
        <f t="shared" si="16"/>
        <v>南通杏林</v>
      </c>
      <c r="D574" s="19" t="str">
        <f t="shared" si="17"/>
        <v>01</v>
      </c>
      <c r="E574" s="19" t="s">
        <v>316</v>
      </c>
      <c r="F574" s="19">
        <v>185</v>
      </c>
      <c r="G574" s="19">
        <v>97</v>
      </c>
      <c r="H574" s="19">
        <v>71</v>
      </c>
      <c r="I574" s="19">
        <v>58</v>
      </c>
      <c r="J574" s="19">
        <v>46</v>
      </c>
      <c r="K574" s="19">
        <v>46</v>
      </c>
      <c r="L574" s="19">
        <v>0</v>
      </c>
      <c r="M574" s="19">
        <v>2021</v>
      </c>
      <c r="N574" s="19">
        <f>VLOOKUP(E574, '2021D'!$A$2:$G$339, 2, FALSE)</f>
        <v>147</v>
      </c>
      <c r="O574" s="19">
        <f>VLOOKUP(E574, '2021D'!$A$2:$G$339, 3, FALSE)</f>
        <v>34765</v>
      </c>
      <c r="P574" s="19">
        <f>_2021[[#This Row],[最低排名]]-_2021[[#This Row],[同分人数]]+1</f>
        <v>34619</v>
      </c>
      <c r="Q574" s="19">
        <f>IF(O574&gt;=开始!$B$6, 1, 0)</f>
        <v>1</v>
      </c>
      <c r="R574" s="19">
        <f>_2021[[#This Row],[最低排名]]-开始!$B$6</f>
        <v>34765</v>
      </c>
    </row>
    <row r="575" spans="1:18">
      <c r="A575" s="19">
        <v>47701</v>
      </c>
      <c r="B575" s="19" t="s">
        <v>739</v>
      </c>
      <c r="C575" s="19" t="str">
        <f t="shared" si="16"/>
        <v>南审金审</v>
      </c>
      <c r="D575" s="19" t="str">
        <f t="shared" si="17"/>
        <v>01</v>
      </c>
      <c r="E575" s="19" t="s">
        <v>56</v>
      </c>
      <c r="F575" s="19">
        <v>161</v>
      </c>
      <c r="G575" s="19">
        <v>88</v>
      </c>
      <c r="H575" s="19">
        <v>100</v>
      </c>
      <c r="I575" s="19">
        <v>55</v>
      </c>
      <c r="J575" s="19">
        <v>52</v>
      </c>
      <c r="K575" s="19">
        <v>46</v>
      </c>
      <c r="L575" s="19">
        <v>0</v>
      </c>
      <c r="M575" s="19">
        <v>2021</v>
      </c>
      <c r="N575" s="19">
        <f>VLOOKUP(E575, '2021D'!$A$2:$G$339, 2, FALSE)</f>
        <v>199</v>
      </c>
      <c r="O575" s="19">
        <f>VLOOKUP(E575, '2021D'!$A$2:$G$339, 3, FALSE)</f>
        <v>33499</v>
      </c>
      <c r="P575" s="19">
        <f>_2021[[#This Row],[最低排名]]-_2021[[#This Row],[同分人数]]+1</f>
        <v>33301</v>
      </c>
      <c r="Q575" s="19">
        <f>IF(O575&gt;=开始!$B$6, 1, 0)</f>
        <v>1</v>
      </c>
      <c r="R575" s="19">
        <f>_2021[[#This Row],[最低排名]]-开始!$B$6</f>
        <v>33499</v>
      </c>
    </row>
    <row r="576" spans="1:18">
      <c r="A576" s="19">
        <v>47702</v>
      </c>
      <c r="B576" s="19" t="s">
        <v>740</v>
      </c>
      <c r="C576" s="19" t="str">
        <f t="shared" si="16"/>
        <v>南审金审</v>
      </c>
      <c r="D576" s="19" t="str">
        <f t="shared" si="17"/>
        <v>02</v>
      </c>
      <c r="E576" s="19" t="s">
        <v>1534</v>
      </c>
      <c r="F576" s="19">
        <v>182</v>
      </c>
      <c r="G576" s="19">
        <v>97</v>
      </c>
      <c r="H576" s="19">
        <v>74</v>
      </c>
      <c r="I576" s="19">
        <v>49</v>
      </c>
      <c r="J576" s="19">
        <v>49</v>
      </c>
      <c r="K576" s="19">
        <v>46</v>
      </c>
      <c r="L576" s="19">
        <v>0</v>
      </c>
      <c r="M576" s="19">
        <v>2021</v>
      </c>
      <c r="N576" s="19">
        <f>VLOOKUP(E576, '2021D'!$A$2:$G$339, 2, FALSE)</f>
        <v>159</v>
      </c>
      <c r="O576" s="19">
        <f>VLOOKUP(E576, '2021D'!$A$2:$G$339, 3, FALSE)</f>
        <v>35686</v>
      </c>
      <c r="P576" s="19">
        <f>_2021[[#This Row],[最低排名]]-_2021[[#This Row],[同分人数]]+1</f>
        <v>35528</v>
      </c>
      <c r="Q576" s="19">
        <f>IF(O576&gt;=开始!$B$6, 1, 0)</f>
        <v>1</v>
      </c>
      <c r="R576" s="19">
        <f>_2021[[#This Row],[最低排名]]-开始!$B$6</f>
        <v>35686</v>
      </c>
    </row>
    <row r="577" spans="1:18">
      <c r="A577" s="19">
        <v>47801</v>
      </c>
      <c r="B577" s="19" t="s">
        <v>741</v>
      </c>
      <c r="C577" s="19" t="str">
        <f t="shared" si="16"/>
        <v>西浦大学</v>
      </c>
      <c r="D577" s="19" t="str">
        <f t="shared" si="17"/>
        <v>01</v>
      </c>
      <c r="E577" s="19" t="s">
        <v>98</v>
      </c>
      <c r="F577" s="19">
        <v>214</v>
      </c>
      <c r="G577" s="19">
        <v>108</v>
      </c>
      <c r="H577" s="19">
        <v>122</v>
      </c>
      <c r="I577" s="19">
        <v>61</v>
      </c>
      <c r="J577" s="19">
        <v>58</v>
      </c>
      <c r="K577" s="19">
        <v>58</v>
      </c>
      <c r="L577" s="19">
        <v>0</v>
      </c>
      <c r="M577" s="19">
        <v>2021</v>
      </c>
      <c r="N577" s="19">
        <f>VLOOKUP(E577, '2021D'!$A$2:$G$339, 2, FALSE)</f>
        <v>218</v>
      </c>
      <c r="O577" s="19">
        <f>VLOOKUP(E577, '2021D'!$A$2:$G$339, 3, FALSE)</f>
        <v>12866</v>
      </c>
      <c r="P577" s="19">
        <f>_2021[[#This Row],[最低排名]]-_2021[[#This Row],[同分人数]]+1</f>
        <v>12649</v>
      </c>
      <c r="Q577" s="19">
        <f>IF(O577&gt;=开始!$B$6, 1, 0)</f>
        <v>1</v>
      </c>
      <c r="R577" s="19">
        <f>_2021[[#This Row],[最低排名]]-开始!$B$6</f>
        <v>12866</v>
      </c>
    </row>
    <row r="578" spans="1:18">
      <c r="A578" s="19">
        <v>47802</v>
      </c>
      <c r="B578" s="19" t="s">
        <v>742</v>
      </c>
      <c r="C578" s="19" t="str">
        <f t="shared" ref="C578:C641" si="18">LEFT(B578, FIND("(", B578) - 1)</f>
        <v>西浦大学</v>
      </c>
      <c r="D578" s="19" t="str">
        <f t="shared" ref="D578:D641" si="19">MID(B578, FIND("(", B578) + 1, FIND(")", B578) - FIND("(", B578) - 1)</f>
        <v>02</v>
      </c>
      <c r="E578" s="19" t="s">
        <v>138</v>
      </c>
      <c r="F578" s="19">
        <v>206</v>
      </c>
      <c r="G578" s="19">
        <v>106</v>
      </c>
      <c r="H578" s="19">
        <v>114</v>
      </c>
      <c r="I578" s="19">
        <v>70</v>
      </c>
      <c r="J578" s="19">
        <v>67</v>
      </c>
      <c r="K578" s="19">
        <v>58</v>
      </c>
      <c r="L578" s="19">
        <v>0</v>
      </c>
      <c r="M578" s="19">
        <v>2021</v>
      </c>
      <c r="N578" s="19">
        <f>VLOOKUP(E578, '2021D'!$A$2:$G$339, 2, FALSE)</f>
        <v>207</v>
      </c>
      <c r="O578" s="19">
        <f>VLOOKUP(E578, '2021D'!$A$2:$G$339, 3, FALSE)</f>
        <v>12432</v>
      </c>
      <c r="P578" s="19">
        <f>_2021[[#This Row],[最低排名]]-_2021[[#This Row],[同分人数]]+1</f>
        <v>12226</v>
      </c>
      <c r="Q578" s="19">
        <f>IF(O578&gt;=开始!$B$6, 1, 0)</f>
        <v>1</v>
      </c>
      <c r="R578" s="19">
        <f>_2021[[#This Row],[最低排名]]-开始!$B$6</f>
        <v>12432</v>
      </c>
    </row>
    <row r="579" spans="1:18">
      <c r="A579" s="19">
        <v>47803</v>
      </c>
      <c r="B579" s="19" t="s">
        <v>743</v>
      </c>
      <c r="C579" s="19" t="str">
        <f t="shared" si="18"/>
        <v>西浦大学</v>
      </c>
      <c r="D579" s="19" t="str">
        <f t="shared" si="19"/>
        <v>03</v>
      </c>
      <c r="E579" s="19" t="s">
        <v>72</v>
      </c>
      <c r="F579" s="19">
        <v>223</v>
      </c>
      <c r="G579" s="19">
        <v>121</v>
      </c>
      <c r="H579" s="19">
        <v>125</v>
      </c>
      <c r="I579" s="19">
        <v>58</v>
      </c>
      <c r="J579" s="19">
        <v>58</v>
      </c>
      <c r="K579" s="19">
        <v>58</v>
      </c>
      <c r="L579" s="19">
        <v>0</v>
      </c>
      <c r="M579" s="19">
        <v>2021</v>
      </c>
      <c r="N579" s="19">
        <f>VLOOKUP(E579, '2021D'!$A$2:$G$339, 2, FALSE)</f>
        <v>212</v>
      </c>
      <c r="O579" s="19">
        <f>VLOOKUP(E579, '2021D'!$A$2:$G$339, 3, FALSE)</f>
        <v>10988</v>
      </c>
      <c r="P579" s="19">
        <f>_2021[[#This Row],[最低排名]]-_2021[[#This Row],[同分人数]]+1</f>
        <v>10777</v>
      </c>
      <c r="Q579" s="19">
        <f>IF(O579&gt;=开始!$B$6, 1, 0)</f>
        <v>1</v>
      </c>
      <c r="R579" s="19">
        <f>_2021[[#This Row],[最低排名]]-开始!$B$6</f>
        <v>10988</v>
      </c>
    </row>
    <row r="580" spans="1:18">
      <c r="A580" s="19">
        <v>47804</v>
      </c>
      <c r="B580" s="19" t="s">
        <v>744</v>
      </c>
      <c r="C580" s="19" t="str">
        <f t="shared" si="18"/>
        <v>西浦大学</v>
      </c>
      <c r="D580" s="19" t="str">
        <f t="shared" si="19"/>
        <v>04</v>
      </c>
      <c r="E580" s="19" t="s">
        <v>1130</v>
      </c>
      <c r="F580" s="19">
        <v>217</v>
      </c>
      <c r="G580" s="19">
        <v>114</v>
      </c>
      <c r="H580" s="19">
        <v>122</v>
      </c>
      <c r="I580" s="19">
        <v>67</v>
      </c>
      <c r="J580" s="19">
        <v>61</v>
      </c>
      <c r="K580" s="19">
        <v>58</v>
      </c>
      <c r="L580" s="19">
        <v>0</v>
      </c>
      <c r="M580" s="19">
        <v>2021</v>
      </c>
      <c r="N580" s="19">
        <f>VLOOKUP(E580, '2021D'!$A$2:$G$339, 2, FALSE)</f>
        <v>225</v>
      </c>
      <c r="O580" s="19">
        <f>VLOOKUP(E580, '2021D'!$A$2:$G$339, 3, FALSE)</f>
        <v>10342</v>
      </c>
      <c r="P580" s="19">
        <f>_2021[[#This Row],[最低排名]]-_2021[[#This Row],[同分人数]]+1</f>
        <v>10118</v>
      </c>
      <c r="Q580" s="19">
        <f>IF(O580&gt;=开始!$B$6, 1, 0)</f>
        <v>1</v>
      </c>
      <c r="R580" s="19">
        <f>_2021[[#This Row],[最低排名]]-开始!$B$6</f>
        <v>10342</v>
      </c>
    </row>
    <row r="581" spans="1:18">
      <c r="A581" s="19">
        <v>47805</v>
      </c>
      <c r="B581" s="19" t="s">
        <v>745</v>
      </c>
      <c r="C581" s="19" t="str">
        <f t="shared" si="18"/>
        <v>西浦大学</v>
      </c>
      <c r="D581" s="19" t="str">
        <f t="shared" si="19"/>
        <v>05</v>
      </c>
      <c r="E581" s="19" t="s">
        <v>98</v>
      </c>
      <c r="F581" s="19">
        <v>215</v>
      </c>
      <c r="G581" s="19">
        <v>110</v>
      </c>
      <c r="H581" s="19">
        <v>121</v>
      </c>
      <c r="I581" s="19">
        <v>64</v>
      </c>
      <c r="J581" s="19">
        <v>61</v>
      </c>
      <c r="K581" s="19">
        <v>52</v>
      </c>
      <c r="L581" s="19">
        <v>0</v>
      </c>
      <c r="M581" s="19">
        <v>2021</v>
      </c>
      <c r="N581" s="19">
        <f>VLOOKUP(E581, '2021D'!$A$2:$G$339, 2, FALSE)</f>
        <v>218</v>
      </c>
      <c r="O581" s="19">
        <f>VLOOKUP(E581, '2021D'!$A$2:$G$339, 3, FALSE)</f>
        <v>12866</v>
      </c>
      <c r="P581" s="19">
        <f>_2021[[#This Row],[最低排名]]-_2021[[#This Row],[同分人数]]+1</f>
        <v>12649</v>
      </c>
      <c r="Q581" s="19">
        <f>IF(O581&gt;=开始!$B$6, 1, 0)</f>
        <v>1</v>
      </c>
      <c r="R581" s="19">
        <f>_2021[[#This Row],[最低排名]]-开始!$B$6</f>
        <v>12866</v>
      </c>
    </row>
    <row r="582" spans="1:18">
      <c r="A582" s="19">
        <v>47901</v>
      </c>
      <c r="B582" s="19" t="s">
        <v>746</v>
      </c>
      <c r="C582" s="19" t="str">
        <f t="shared" si="18"/>
        <v>徐州医大</v>
      </c>
      <c r="D582" s="19" t="str">
        <f t="shared" si="19"/>
        <v>01</v>
      </c>
      <c r="E582" s="19" t="s">
        <v>81</v>
      </c>
      <c r="F582" s="19">
        <v>207</v>
      </c>
      <c r="G582" s="19">
        <v>111</v>
      </c>
      <c r="H582" s="19">
        <v>105</v>
      </c>
      <c r="I582" s="19">
        <v>61</v>
      </c>
      <c r="J582" s="19">
        <v>61</v>
      </c>
      <c r="K582" s="19">
        <v>58</v>
      </c>
      <c r="L582" s="19">
        <v>0</v>
      </c>
      <c r="M582" s="19">
        <v>2021</v>
      </c>
      <c r="N582" s="19">
        <f>VLOOKUP(E582, '2021D'!$A$2:$G$339, 2, FALSE)</f>
        <v>222</v>
      </c>
      <c r="O582" s="19">
        <f>VLOOKUP(E582, '2021D'!$A$2:$G$339, 3, FALSE)</f>
        <v>17491</v>
      </c>
      <c r="P582" s="19">
        <f>_2021[[#This Row],[最低排名]]-_2021[[#This Row],[同分人数]]+1</f>
        <v>17270</v>
      </c>
      <c r="Q582" s="19">
        <f>IF(O582&gt;=开始!$B$6, 1, 0)</f>
        <v>1</v>
      </c>
      <c r="R582" s="19">
        <f>_2021[[#This Row],[最低排名]]-开始!$B$6</f>
        <v>17491</v>
      </c>
    </row>
    <row r="583" spans="1:18">
      <c r="A583" s="19">
        <v>48001</v>
      </c>
      <c r="B583" s="19" t="s">
        <v>747</v>
      </c>
      <c r="C583" s="19" t="str">
        <f t="shared" si="18"/>
        <v>南京艺术</v>
      </c>
      <c r="D583" s="19" t="str">
        <f t="shared" si="19"/>
        <v>01</v>
      </c>
      <c r="E583" s="19" t="s">
        <v>300</v>
      </c>
      <c r="F583" s="19">
        <v>219</v>
      </c>
      <c r="G583" s="19">
        <v>120</v>
      </c>
      <c r="H583" s="19">
        <v>115</v>
      </c>
      <c r="I583" s="19">
        <v>58</v>
      </c>
      <c r="J583" s="19">
        <v>55</v>
      </c>
      <c r="K583" s="19">
        <v>49</v>
      </c>
      <c r="L583" s="19">
        <v>0</v>
      </c>
      <c r="M583" s="19">
        <v>2021</v>
      </c>
      <c r="N583" s="19">
        <f>VLOOKUP(E583, '2021D'!$A$2:$G$339, 2, FALSE)</f>
        <v>226</v>
      </c>
      <c r="O583" s="19">
        <f>VLOOKUP(E583, '2021D'!$A$2:$G$339, 3, FALSE)</f>
        <v>16607</v>
      </c>
      <c r="P583" s="19">
        <f>_2021[[#This Row],[最低排名]]-_2021[[#This Row],[同分人数]]+1</f>
        <v>16382</v>
      </c>
      <c r="Q583" s="19">
        <f>IF(O583&gt;=开始!$B$6, 1, 0)</f>
        <v>1</v>
      </c>
      <c r="R583" s="19">
        <f>_2021[[#This Row],[最低排名]]-开始!$B$6</f>
        <v>16607</v>
      </c>
    </row>
    <row r="584" spans="1:18">
      <c r="A584" s="19">
        <v>48101</v>
      </c>
      <c r="B584" s="19" t="s">
        <v>748</v>
      </c>
      <c r="C584" s="19" t="str">
        <f t="shared" si="18"/>
        <v>南京晓庄</v>
      </c>
      <c r="D584" s="19" t="str">
        <f t="shared" si="19"/>
        <v>01</v>
      </c>
      <c r="E584" s="19" t="s">
        <v>749</v>
      </c>
      <c r="F584" s="19">
        <v>207</v>
      </c>
      <c r="G584" s="19">
        <v>104</v>
      </c>
      <c r="H584" s="19">
        <v>117</v>
      </c>
      <c r="I584" s="19">
        <v>64</v>
      </c>
      <c r="J584" s="19">
        <v>61</v>
      </c>
      <c r="K584" s="19">
        <v>55</v>
      </c>
      <c r="L584" s="19">
        <v>0</v>
      </c>
      <c r="M584" s="19">
        <v>2021</v>
      </c>
      <c r="N584" s="19">
        <f>VLOOKUP(E584, '2021D'!$A$2:$G$339, 2, FALSE)</f>
        <v>222</v>
      </c>
      <c r="O584" s="19">
        <f>VLOOKUP(E584, '2021D'!$A$2:$G$339, 3, FALSE)</f>
        <v>14850</v>
      </c>
      <c r="P584" s="19">
        <f>_2021[[#This Row],[最低排名]]-_2021[[#This Row],[同分人数]]+1</f>
        <v>14629</v>
      </c>
      <c r="Q584" s="19">
        <f>IF(O584&gt;=开始!$B$6, 1, 0)</f>
        <v>1</v>
      </c>
      <c r="R584" s="19">
        <f>_2021[[#This Row],[最低排名]]-开始!$B$6</f>
        <v>14850</v>
      </c>
    </row>
    <row r="585" spans="1:18">
      <c r="A585" s="19">
        <v>49101</v>
      </c>
      <c r="B585" s="19" t="s">
        <v>753</v>
      </c>
      <c r="C585" s="19" t="str">
        <f t="shared" si="18"/>
        <v>浙江大学</v>
      </c>
      <c r="D585" s="19" t="str">
        <f t="shared" si="19"/>
        <v>01</v>
      </c>
      <c r="E585" s="19" t="s">
        <v>1177</v>
      </c>
      <c r="F585" s="19">
        <v>240</v>
      </c>
      <c r="G585" s="19">
        <v>123</v>
      </c>
      <c r="H585" s="19">
        <v>136</v>
      </c>
      <c r="I585" s="19">
        <v>70</v>
      </c>
      <c r="J585" s="19">
        <v>70</v>
      </c>
      <c r="K585" s="19">
        <v>61</v>
      </c>
      <c r="L585" s="19">
        <v>0</v>
      </c>
      <c r="M585" s="19">
        <v>2021</v>
      </c>
      <c r="N585" s="19">
        <f>VLOOKUP(E585, '2021D'!$A$2:$G$339, 2, FALSE)</f>
        <v>96</v>
      </c>
      <c r="O585" s="19">
        <f>VLOOKUP(E585, '2021D'!$A$2:$G$339, 3, FALSE)</f>
        <v>1812</v>
      </c>
      <c r="P585" s="19">
        <f>_2021[[#This Row],[最低排名]]-_2021[[#This Row],[同分人数]]+1</f>
        <v>1717</v>
      </c>
      <c r="Q585" s="19">
        <f>IF(O585&gt;=开始!$B$6, 1, 0)</f>
        <v>1</v>
      </c>
      <c r="R585" s="19">
        <f>_2021[[#This Row],[最低排名]]-开始!$B$6</f>
        <v>1812</v>
      </c>
    </row>
    <row r="586" spans="1:18">
      <c r="A586" s="19">
        <v>49102</v>
      </c>
      <c r="B586" s="19" t="s">
        <v>754</v>
      </c>
      <c r="C586" s="19" t="str">
        <f t="shared" si="18"/>
        <v>浙江大学</v>
      </c>
      <c r="D586" s="19" t="str">
        <f t="shared" si="19"/>
        <v>02</v>
      </c>
      <c r="E586" s="19" t="s">
        <v>1127</v>
      </c>
      <c r="F586" s="19">
        <v>266</v>
      </c>
      <c r="G586" s="19">
        <v>143</v>
      </c>
      <c r="H586" s="19">
        <v>123</v>
      </c>
      <c r="I586" s="19">
        <v>67</v>
      </c>
      <c r="J586" s="19">
        <v>61</v>
      </c>
      <c r="K586" s="19">
        <v>61</v>
      </c>
      <c r="L586" s="19">
        <v>0</v>
      </c>
      <c r="M586" s="19">
        <v>2021</v>
      </c>
      <c r="N586" s="19">
        <f>VLOOKUP(E586, '2021D'!$A$2:$G$339, 2, FALSE)</f>
        <v>97</v>
      </c>
      <c r="O586" s="19">
        <f>VLOOKUP(E586, '2021D'!$A$2:$G$339, 3, FALSE)</f>
        <v>1716</v>
      </c>
      <c r="P586" s="19">
        <f>_2021[[#This Row],[最低排名]]-_2021[[#This Row],[同分人数]]+1</f>
        <v>1620</v>
      </c>
      <c r="Q586" s="19">
        <f>IF(O586&gt;=开始!$B$6, 1, 0)</f>
        <v>1</v>
      </c>
      <c r="R586" s="19">
        <f>_2021[[#This Row],[最低排名]]-开始!$B$6</f>
        <v>1716</v>
      </c>
    </row>
    <row r="587" spans="1:18">
      <c r="A587" s="19">
        <v>49201</v>
      </c>
      <c r="B587" s="19" t="s">
        <v>755</v>
      </c>
      <c r="C587" s="19" t="str">
        <f t="shared" si="18"/>
        <v>杭州电子</v>
      </c>
      <c r="D587" s="19" t="str">
        <f t="shared" si="19"/>
        <v>01</v>
      </c>
      <c r="E587" s="19" t="s">
        <v>546</v>
      </c>
      <c r="F587" s="19">
        <v>196</v>
      </c>
      <c r="G587" s="19">
        <v>106</v>
      </c>
      <c r="H587" s="19">
        <v>115</v>
      </c>
      <c r="I587" s="19">
        <v>64</v>
      </c>
      <c r="J587" s="19">
        <v>61</v>
      </c>
      <c r="K587" s="19">
        <v>52</v>
      </c>
      <c r="L587" s="19">
        <v>0</v>
      </c>
      <c r="M587" s="19">
        <v>2021</v>
      </c>
      <c r="N587" s="19">
        <f>VLOOKUP(E587, '2021D'!$A$2:$G$339, 2, FALSE)</f>
        <v>214</v>
      </c>
      <c r="O587" s="19">
        <f>VLOOKUP(E587, '2021D'!$A$2:$G$339, 3, FALSE)</f>
        <v>18414</v>
      </c>
      <c r="P587" s="19">
        <f>_2021[[#This Row],[最低排名]]-_2021[[#This Row],[同分人数]]+1</f>
        <v>18201</v>
      </c>
      <c r="Q587" s="19">
        <f>IF(O587&gt;=开始!$B$6, 1, 0)</f>
        <v>1</v>
      </c>
      <c r="R587" s="19">
        <f>_2021[[#This Row],[最低排名]]-开始!$B$6</f>
        <v>18414</v>
      </c>
    </row>
    <row r="588" spans="1:18">
      <c r="A588" s="19">
        <v>49202</v>
      </c>
      <c r="B588" s="19" t="s">
        <v>756</v>
      </c>
      <c r="C588" s="19" t="str">
        <f t="shared" si="18"/>
        <v>杭州电子</v>
      </c>
      <c r="D588" s="19" t="str">
        <f t="shared" si="19"/>
        <v>02</v>
      </c>
      <c r="E588" s="19" t="s">
        <v>649</v>
      </c>
      <c r="F588" s="19">
        <v>218</v>
      </c>
      <c r="G588" s="19">
        <v>120</v>
      </c>
      <c r="H588" s="19">
        <v>113</v>
      </c>
      <c r="I588" s="19">
        <v>61</v>
      </c>
      <c r="J588" s="19">
        <v>58</v>
      </c>
      <c r="K588" s="19">
        <v>58</v>
      </c>
      <c r="L588" s="19">
        <v>0</v>
      </c>
      <c r="M588" s="19">
        <v>2021</v>
      </c>
      <c r="N588" s="19">
        <f>VLOOKUP(E588, '2021D'!$A$2:$G$339, 2, FALSE)</f>
        <v>218</v>
      </c>
      <c r="O588" s="19">
        <f>VLOOKUP(E588, '2021D'!$A$2:$G$339, 3, FALSE)</f>
        <v>13979</v>
      </c>
      <c r="P588" s="19">
        <f>_2021[[#This Row],[最低排名]]-_2021[[#This Row],[同分人数]]+1</f>
        <v>13762</v>
      </c>
      <c r="Q588" s="19">
        <f>IF(O588&gt;=开始!$B$6, 1, 0)</f>
        <v>1</v>
      </c>
      <c r="R588" s="19">
        <f>_2021[[#This Row],[最低排名]]-开始!$B$6</f>
        <v>13979</v>
      </c>
    </row>
    <row r="589" spans="1:18">
      <c r="A589" s="19">
        <v>49301</v>
      </c>
      <c r="B589" s="19" t="s">
        <v>758</v>
      </c>
      <c r="C589" s="19" t="str">
        <f t="shared" si="18"/>
        <v>浙江工大</v>
      </c>
      <c r="D589" s="19" t="str">
        <f t="shared" si="19"/>
        <v>01</v>
      </c>
      <c r="E589" s="19" t="s">
        <v>41</v>
      </c>
      <c r="F589" s="19">
        <v>202</v>
      </c>
      <c r="G589" s="19">
        <v>104</v>
      </c>
      <c r="H589" s="19">
        <v>117</v>
      </c>
      <c r="I589" s="19">
        <v>67</v>
      </c>
      <c r="J589" s="19">
        <v>58</v>
      </c>
      <c r="K589" s="19">
        <v>55</v>
      </c>
      <c r="L589" s="19">
        <v>0</v>
      </c>
      <c r="M589" s="19">
        <v>2021</v>
      </c>
      <c r="N589" s="19">
        <f>VLOOKUP(E589, '2021D'!$A$2:$G$339, 2, FALSE)</f>
        <v>216</v>
      </c>
      <c r="O589" s="19">
        <f>VLOOKUP(E589, '2021D'!$A$2:$G$339, 3, FALSE)</f>
        <v>15939</v>
      </c>
      <c r="P589" s="19">
        <f>_2021[[#This Row],[最低排名]]-_2021[[#This Row],[同分人数]]+1</f>
        <v>15724</v>
      </c>
      <c r="Q589" s="19">
        <f>IF(O589&gt;=开始!$B$6, 1, 0)</f>
        <v>1</v>
      </c>
      <c r="R589" s="19">
        <f>_2021[[#This Row],[最低排名]]-开始!$B$6</f>
        <v>15939</v>
      </c>
    </row>
    <row r="590" spans="1:18">
      <c r="A590" s="19">
        <v>49302</v>
      </c>
      <c r="B590" s="19" t="s">
        <v>759</v>
      </c>
      <c r="C590" s="19" t="str">
        <f t="shared" si="18"/>
        <v>浙江工大</v>
      </c>
      <c r="D590" s="19" t="str">
        <f t="shared" si="19"/>
        <v>02</v>
      </c>
      <c r="E590" s="19" t="s">
        <v>75</v>
      </c>
      <c r="F590" s="19">
        <v>214</v>
      </c>
      <c r="G590" s="19">
        <v>108</v>
      </c>
      <c r="H590" s="19">
        <v>100</v>
      </c>
      <c r="I590" s="19">
        <v>70</v>
      </c>
      <c r="J590" s="19">
        <v>61</v>
      </c>
      <c r="K590" s="19">
        <v>55</v>
      </c>
      <c r="L590" s="19">
        <v>0</v>
      </c>
      <c r="M590" s="19">
        <v>2021</v>
      </c>
      <c r="N590" s="19">
        <f>VLOOKUP(E590, '2021D'!$A$2:$G$339, 2, FALSE)</f>
        <v>227</v>
      </c>
      <c r="O590" s="19">
        <f>VLOOKUP(E590, '2021D'!$A$2:$G$339, 3, FALSE)</f>
        <v>15723</v>
      </c>
      <c r="P590" s="19">
        <f>_2021[[#This Row],[最低排名]]-_2021[[#This Row],[同分人数]]+1</f>
        <v>15497</v>
      </c>
      <c r="Q590" s="19">
        <f>IF(O590&gt;=开始!$B$6, 1, 0)</f>
        <v>1</v>
      </c>
      <c r="R590" s="19">
        <f>_2021[[#This Row],[最低排名]]-开始!$B$6</f>
        <v>15723</v>
      </c>
    </row>
    <row r="591" spans="1:18">
      <c r="A591" s="19">
        <v>49303</v>
      </c>
      <c r="B591" s="19" t="s">
        <v>760</v>
      </c>
      <c r="C591" s="19" t="str">
        <f t="shared" si="18"/>
        <v>浙江工大</v>
      </c>
      <c r="D591" s="19" t="str">
        <f t="shared" si="19"/>
        <v>03</v>
      </c>
      <c r="E591" s="19" t="s">
        <v>90</v>
      </c>
      <c r="F591" s="19">
        <v>219</v>
      </c>
      <c r="G591" s="19">
        <v>113</v>
      </c>
      <c r="H591" s="19">
        <v>106</v>
      </c>
      <c r="I591" s="19">
        <v>61</v>
      </c>
      <c r="J591" s="19">
        <v>58</v>
      </c>
      <c r="K591" s="19">
        <v>49</v>
      </c>
      <c r="L591" s="19">
        <v>0</v>
      </c>
      <c r="M591" s="19">
        <v>2021</v>
      </c>
      <c r="N591" s="19">
        <f>VLOOKUP(E591, '2021D'!$A$2:$G$339, 2, FALSE)</f>
        <v>212</v>
      </c>
      <c r="O591" s="19">
        <f>VLOOKUP(E591, '2021D'!$A$2:$G$339, 3, FALSE)</f>
        <v>17269</v>
      </c>
      <c r="P591" s="19">
        <f>_2021[[#This Row],[最低排名]]-_2021[[#This Row],[同分人数]]+1</f>
        <v>17058</v>
      </c>
      <c r="Q591" s="19">
        <f>IF(O591&gt;=开始!$B$6, 1, 0)</f>
        <v>1</v>
      </c>
      <c r="R591" s="19">
        <f>_2021[[#This Row],[最低排名]]-开始!$B$6</f>
        <v>17269</v>
      </c>
    </row>
    <row r="592" spans="1:18">
      <c r="A592" s="19">
        <v>49304</v>
      </c>
      <c r="B592" s="19" t="s">
        <v>761</v>
      </c>
      <c r="C592" s="19" t="str">
        <f t="shared" si="18"/>
        <v>浙江工大</v>
      </c>
      <c r="D592" s="19" t="str">
        <f t="shared" si="19"/>
        <v>04</v>
      </c>
      <c r="E592" s="19" t="s">
        <v>149</v>
      </c>
      <c r="F592" s="19">
        <v>213</v>
      </c>
      <c r="G592" s="19">
        <v>113</v>
      </c>
      <c r="H592" s="19">
        <v>116</v>
      </c>
      <c r="I592" s="19">
        <v>61</v>
      </c>
      <c r="J592" s="19">
        <v>55</v>
      </c>
      <c r="K592" s="19">
        <v>52</v>
      </c>
      <c r="L592" s="19">
        <v>0</v>
      </c>
      <c r="M592" s="19">
        <v>2021</v>
      </c>
      <c r="N592" s="19">
        <f>VLOOKUP(E592, '2021D'!$A$2:$G$339, 2, FALSE)</f>
        <v>221</v>
      </c>
      <c r="O592" s="19">
        <f>VLOOKUP(E592, '2021D'!$A$2:$G$339, 3, FALSE)</f>
        <v>16381</v>
      </c>
      <c r="P592" s="19">
        <f>_2021[[#This Row],[最低排名]]-_2021[[#This Row],[同分人数]]+1</f>
        <v>16161</v>
      </c>
      <c r="Q592" s="19">
        <f>IF(O592&gt;=开始!$B$6, 1, 0)</f>
        <v>1</v>
      </c>
      <c r="R592" s="19">
        <f>_2021[[#This Row],[最低排名]]-开始!$B$6</f>
        <v>16381</v>
      </c>
    </row>
    <row r="593" spans="1:18">
      <c r="A593" s="19">
        <v>49401</v>
      </c>
      <c r="B593" s="19" t="s">
        <v>763</v>
      </c>
      <c r="C593" s="19" t="str">
        <f t="shared" si="18"/>
        <v>浙江理工</v>
      </c>
      <c r="D593" s="19" t="str">
        <f t="shared" si="19"/>
        <v>01</v>
      </c>
      <c r="E593" s="19" t="s">
        <v>546</v>
      </c>
      <c r="F593" s="19">
        <v>202</v>
      </c>
      <c r="G593" s="19">
        <v>103</v>
      </c>
      <c r="H593" s="19">
        <v>115</v>
      </c>
      <c r="I593" s="19">
        <v>61</v>
      </c>
      <c r="J593" s="19">
        <v>58</v>
      </c>
      <c r="K593" s="19">
        <v>52</v>
      </c>
      <c r="L593" s="19">
        <v>0</v>
      </c>
      <c r="M593" s="19">
        <v>2021</v>
      </c>
      <c r="N593" s="19">
        <f>VLOOKUP(E593, '2021D'!$A$2:$G$339, 2, FALSE)</f>
        <v>214</v>
      </c>
      <c r="O593" s="19">
        <f>VLOOKUP(E593, '2021D'!$A$2:$G$339, 3, FALSE)</f>
        <v>18414</v>
      </c>
      <c r="P593" s="19">
        <f>_2021[[#This Row],[最低排名]]-_2021[[#This Row],[同分人数]]+1</f>
        <v>18201</v>
      </c>
      <c r="Q593" s="19">
        <f>IF(O593&gt;=开始!$B$6, 1, 0)</f>
        <v>1</v>
      </c>
      <c r="R593" s="19">
        <f>_2021[[#This Row],[最低排名]]-开始!$B$6</f>
        <v>18414</v>
      </c>
    </row>
    <row r="594" spans="1:18">
      <c r="A594" s="19">
        <v>49402</v>
      </c>
      <c r="B594" s="19" t="s">
        <v>1575</v>
      </c>
      <c r="C594" s="19" t="str">
        <f t="shared" si="18"/>
        <v>浙江理工</v>
      </c>
      <c r="D594" s="19" t="str">
        <f t="shared" si="19"/>
        <v>02</v>
      </c>
      <c r="E594" s="19" t="s">
        <v>678</v>
      </c>
      <c r="F594" s="19">
        <v>219</v>
      </c>
      <c r="G594" s="19">
        <v>129</v>
      </c>
      <c r="H594" s="19">
        <v>93</v>
      </c>
      <c r="I594" s="19">
        <v>61</v>
      </c>
      <c r="J594" s="19">
        <v>55</v>
      </c>
      <c r="K594" s="19">
        <v>55</v>
      </c>
      <c r="L594" s="19">
        <v>0</v>
      </c>
      <c r="M594" s="19">
        <v>2021</v>
      </c>
      <c r="N594" s="19">
        <f>VLOOKUP(E594, '2021D'!$A$2:$G$339, 2, FALSE)</f>
        <v>230</v>
      </c>
      <c r="O594" s="19">
        <f>VLOOKUP(E594, '2021D'!$A$2:$G$339, 3, FALSE)</f>
        <v>19533</v>
      </c>
      <c r="P594" s="19">
        <f>_2021[[#This Row],[最低排名]]-_2021[[#This Row],[同分人数]]+1</f>
        <v>19304</v>
      </c>
      <c r="Q594" s="19">
        <f>IF(O594&gt;=开始!$B$6, 1, 0)</f>
        <v>1</v>
      </c>
      <c r="R594" s="19">
        <f>_2021[[#This Row],[最低排名]]-开始!$B$6</f>
        <v>19533</v>
      </c>
    </row>
    <row r="595" spans="1:18">
      <c r="A595" s="19">
        <v>49403</v>
      </c>
      <c r="B595" s="19" t="s">
        <v>764</v>
      </c>
      <c r="C595" s="19" t="str">
        <f t="shared" si="18"/>
        <v>浙江理工</v>
      </c>
      <c r="D595" s="19" t="str">
        <f t="shared" si="19"/>
        <v>03</v>
      </c>
      <c r="E595" s="19" t="s">
        <v>577</v>
      </c>
      <c r="F595" s="19">
        <v>206</v>
      </c>
      <c r="G595" s="19">
        <v>110</v>
      </c>
      <c r="H595" s="19">
        <v>104</v>
      </c>
      <c r="I595" s="19">
        <v>64</v>
      </c>
      <c r="J595" s="19">
        <v>58</v>
      </c>
      <c r="K595" s="19">
        <v>46</v>
      </c>
      <c r="L595" s="19">
        <v>0</v>
      </c>
      <c r="M595" s="19">
        <v>2021</v>
      </c>
      <c r="N595" s="19">
        <f>VLOOKUP(E595, '2021D'!$A$2:$G$339, 2, FALSE)</f>
        <v>199</v>
      </c>
      <c r="O595" s="19">
        <f>VLOOKUP(E595, '2021D'!$A$2:$G$339, 3, FALSE)</f>
        <v>20596</v>
      </c>
      <c r="P595" s="19">
        <f>_2021[[#This Row],[最低排名]]-_2021[[#This Row],[同分人数]]+1</f>
        <v>20398</v>
      </c>
      <c r="Q595" s="19">
        <f>IF(O595&gt;=开始!$B$6, 1, 0)</f>
        <v>1</v>
      </c>
      <c r="R595" s="19">
        <f>_2021[[#This Row],[最低排名]]-开始!$B$6</f>
        <v>20596</v>
      </c>
    </row>
    <row r="596" spans="1:18">
      <c r="A596" s="19">
        <v>49501</v>
      </c>
      <c r="B596" s="19" t="s">
        <v>768</v>
      </c>
      <c r="C596" s="19" t="str">
        <f t="shared" si="18"/>
        <v>浙江海洋</v>
      </c>
      <c r="D596" s="19" t="str">
        <f t="shared" si="19"/>
        <v>01</v>
      </c>
      <c r="E596" s="19" t="s">
        <v>405</v>
      </c>
      <c r="F596" s="19">
        <v>197</v>
      </c>
      <c r="G596" s="19">
        <v>116</v>
      </c>
      <c r="H596" s="19">
        <v>65</v>
      </c>
      <c r="I596" s="19">
        <v>58</v>
      </c>
      <c r="J596" s="19">
        <v>55</v>
      </c>
      <c r="K596" s="19">
        <v>52</v>
      </c>
      <c r="L596" s="19">
        <v>0</v>
      </c>
      <c r="M596" s="19">
        <v>2021</v>
      </c>
      <c r="N596" s="19">
        <f>VLOOKUP(E596, '2021D'!$A$2:$G$339, 2, FALSE)</f>
        <v>169</v>
      </c>
      <c r="O596" s="19">
        <f>VLOOKUP(E596, '2021D'!$A$2:$G$339, 3, FALSE)</f>
        <v>31207</v>
      </c>
      <c r="P596" s="19">
        <f>_2021[[#This Row],[最低排名]]-_2021[[#This Row],[同分人数]]+1</f>
        <v>31039</v>
      </c>
      <c r="Q596" s="19">
        <f>IF(O596&gt;=开始!$B$6, 1, 0)</f>
        <v>1</v>
      </c>
      <c r="R596" s="19">
        <f>_2021[[#This Row],[最低排名]]-开始!$B$6</f>
        <v>31207</v>
      </c>
    </row>
    <row r="597" spans="1:18">
      <c r="A597" s="19">
        <v>49502</v>
      </c>
      <c r="B597" s="19" t="s">
        <v>769</v>
      </c>
      <c r="C597" s="19" t="str">
        <f t="shared" si="18"/>
        <v>浙江海洋</v>
      </c>
      <c r="D597" s="19" t="str">
        <f t="shared" si="19"/>
        <v>02</v>
      </c>
      <c r="E597" s="19" t="s">
        <v>340</v>
      </c>
      <c r="F597" s="19">
        <v>191</v>
      </c>
      <c r="G597" s="19">
        <v>97</v>
      </c>
      <c r="H597" s="19">
        <v>89</v>
      </c>
      <c r="I597" s="19">
        <v>61</v>
      </c>
      <c r="J597" s="19">
        <v>61</v>
      </c>
      <c r="K597" s="19">
        <v>55</v>
      </c>
      <c r="L597" s="19">
        <v>0</v>
      </c>
      <c r="M597" s="19">
        <v>2021</v>
      </c>
      <c r="N597" s="19">
        <f>VLOOKUP(E597, '2021D'!$A$2:$G$339, 2, FALSE)</f>
        <v>223</v>
      </c>
      <c r="O597" s="19">
        <f>VLOOKUP(E597, '2021D'!$A$2:$G$339, 3, FALSE)</f>
        <v>25247</v>
      </c>
      <c r="P597" s="19">
        <f>_2021[[#This Row],[最低排名]]-_2021[[#This Row],[同分人数]]+1</f>
        <v>25025</v>
      </c>
      <c r="Q597" s="19">
        <f>IF(O597&gt;=开始!$B$6, 1, 0)</f>
        <v>1</v>
      </c>
      <c r="R597" s="19">
        <f>_2021[[#This Row],[最低排名]]-开始!$B$6</f>
        <v>25247</v>
      </c>
    </row>
    <row r="598" spans="1:18">
      <c r="A598" s="19">
        <v>49601</v>
      </c>
      <c r="B598" s="19" t="s">
        <v>770</v>
      </c>
      <c r="C598" s="19" t="str">
        <f t="shared" si="18"/>
        <v>浙江农林</v>
      </c>
      <c r="D598" s="19" t="str">
        <f t="shared" si="19"/>
        <v>01</v>
      </c>
      <c r="E598" s="19" t="s">
        <v>577</v>
      </c>
      <c r="F598" s="19">
        <v>200</v>
      </c>
      <c r="G598" s="19">
        <v>100</v>
      </c>
      <c r="H598" s="19">
        <v>110</v>
      </c>
      <c r="I598" s="19">
        <v>64</v>
      </c>
      <c r="J598" s="19">
        <v>52</v>
      </c>
      <c r="K598" s="19">
        <v>52</v>
      </c>
      <c r="L598" s="19">
        <v>0</v>
      </c>
      <c r="M598" s="19">
        <v>2021</v>
      </c>
      <c r="N598" s="19">
        <f>VLOOKUP(E598, '2021D'!$A$2:$G$339, 2, FALSE)</f>
        <v>199</v>
      </c>
      <c r="O598" s="19">
        <f>VLOOKUP(E598, '2021D'!$A$2:$G$339, 3, FALSE)</f>
        <v>20596</v>
      </c>
      <c r="P598" s="19">
        <f>_2021[[#This Row],[最低排名]]-_2021[[#This Row],[同分人数]]+1</f>
        <v>20398</v>
      </c>
      <c r="Q598" s="19">
        <f>IF(O598&gt;=开始!$B$6, 1, 0)</f>
        <v>1</v>
      </c>
      <c r="R598" s="19">
        <f>_2021[[#This Row],[最低排名]]-开始!$B$6</f>
        <v>20596</v>
      </c>
    </row>
    <row r="599" spans="1:18">
      <c r="A599" s="19">
        <v>49602</v>
      </c>
      <c r="B599" s="19" t="s">
        <v>771</v>
      </c>
      <c r="C599" s="19" t="str">
        <f t="shared" si="18"/>
        <v>浙江农林</v>
      </c>
      <c r="D599" s="19" t="str">
        <f t="shared" si="19"/>
        <v>02</v>
      </c>
      <c r="E599" s="19" t="s">
        <v>54</v>
      </c>
      <c r="F599" s="19">
        <v>204</v>
      </c>
      <c r="G599" s="19">
        <v>111</v>
      </c>
      <c r="H599" s="19">
        <v>90</v>
      </c>
      <c r="I599" s="19">
        <v>58</v>
      </c>
      <c r="J599" s="19">
        <v>46</v>
      </c>
      <c r="K599" s="19">
        <v>43</v>
      </c>
      <c r="L599" s="19">
        <v>0</v>
      </c>
      <c r="M599" s="19">
        <v>2021</v>
      </c>
      <c r="N599" s="19">
        <f>VLOOKUP(E599, '2021D'!$A$2:$G$339, 2, FALSE)</f>
        <v>201</v>
      </c>
      <c r="O599" s="19">
        <f>VLOOKUP(E599, '2021D'!$A$2:$G$339, 3, FALSE)</f>
        <v>28484</v>
      </c>
      <c r="P599" s="19">
        <f>_2021[[#This Row],[最低排名]]-_2021[[#This Row],[同分人数]]+1</f>
        <v>28284</v>
      </c>
      <c r="Q599" s="19">
        <f>IF(O599&gt;=开始!$B$6, 1, 0)</f>
        <v>1</v>
      </c>
      <c r="R599" s="19">
        <f>_2021[[#This Row],[最低排名]]-开始!$B$6</f>
        <v>28484</v>
      </c>
    </row>
    <row r="600" spans="1:18">
      <c r="A600" s="19">
        <v>49603</v>
      </c>
      <c r="B600" s="19" t="s">
        <v>772</v>
      </c>
      <c r="C600" s="19" t="str">
        <f t="shared" si="18"/>
        <v>浙江农林</v>
      </c>
      <c r="D600" s="19" t="str">
        <f t="shared" si="19"/>
        <v>03</v>
      </c>
      <c r="E600" s="19" t="s">
        <v>431</v>
      </c>
      <c r="F600" s="19">
        <v>209</v>
      </c>
      <c r="G600" s="19">
        <v>112</v>
      </c>
      <c r="H600" s="19">
        <v>79</v>
      </c>
      <c r="I600" s="19">
        <v>61</v>
      </c>
      <c r="J600" s="19">
        <v>58</v>
      </c>
      <c r="K600" s="19">
        <v>55</v>
      </c>
      <c r="L600" s="19">
        <v>0</v>
      </c>
      <c r="M600" s="19">
        <v>2021</v>
      </c>
      <c r="N600" s="19">
        <f>VLOOKUP(E600, '2021D'!$A$2:$G$339, 2, FALSE)</f>
        <v>203</v>
      </c>
      <c r="O600" s="19">
        <f>VLOOKUP(E600, '2021D'!$A$2:$G$339, 3, FALSE)</f>
        <v>24151</v>
      </c>
      <c r="P600" s="19">
        <f>_2021[[#This Row],[最低排名]]-_2021[[#This Row],[同分人数]]+1</f>
        <v>23949</v>
      </c>
      <c r="Q600" s="19">
        <f>IF(O600&gt;=开始!$B$6, 1, 0)</f>
        <v>1</v>
      </c>
      <c r="R600" s="19">
        <f>_2021[[#This Row],[最低排名]]-开始!$B$6</f>
        <v>24151</v>
      </c>
    </row>
    <row r="601" spans="1:18">
      <c r="A601" s="19">
        <v>49604</v>
      </c>
      <c r="B601" s="19" t="s">
        <v>773</v>
      </c>
      <c r="C601" s="19" t="str">
        <f t="shared" si="18"/>
        <v>浙江农林</v>
      </c>
      <c r="D601" s="19" t="str">
        <f t="shared" si="19"/>
        <v>04</v>
      </c>
      <c r="E601" s="19" t="s">
        <v>141</v>
      </c>
      <c r="F601" s="19">
        <v>196</v>
      </c>
      <c r="G601" s="19">
        <v>101</v>
      </c>
      <c r="H601" s="19">
        <v>103</v>
      </c>
      <c r="I601" s="19">
        <v>61</v>
      </c>
      <c r="J601" s="19">
        <v>58</v>
      </c>
      <c r="K601" s="19">
        <v>52</v>
      </c>
      <c r="L601" s="19">
        <v>0</v>
      </c>
      <c r="M601" s="19">
        <v>2021</v>
      </c>
      <c r="N601" s="19">
        <f>VLOOKUP(E601, '2021D'!$A$2:$G$339, 2, FALSE)</f>
        <v>227</v>
      </c>
      <c r="O601" s="19">
        <f>VLOOKUP(E601, '2021D'!$A$2:$G$339, 3, FALSE)</f>
        <v>22407</v>
      </c>
      <c r="P601" s="19">
        <f>_2021[[#This Row],[最低排名]]-_2021[[#This Row],[同分人数]]+1</f>
        <v>22181</v>
      </c>
      <c r="Q601" s="19">
        <f>IF(O601&gt;=开始!$B$6, 1, 0)</f>
        <v>1</v>
      </c>
      <c r="R601" s="19">
        <f>_2021[[#This Row],[最低排名]]-开始!$B$6</f>
        <v>22407</v>
      </c>
    </row>
    <row r="602" spans="1:18">
      <c r="A602" s="19">
        <v>49605</v>
      </c>
      <c r="B602" s="19" t="s">
        <v>1655</v>
      </c>
      <c r="C602" s="19" t="str">
        <f t="shared" si="18"/>
        <v>浙江农林</v>
      </c>
      <c r="D602" s="19" t="str">
        <f t="shared" si="19"/>
        <v>05</v>
      </c>
      <c r="E602" s="19" t="s">
        <v>128</v>
      </c>
      <c r="F602" s="19">
        <v>196</v>
      </c>
      <c r="G602" s="19">
        <v>102</v>
      </c>
      <c r="H602" s="19">
        <v>106</v>
      </c>
      <c r="I602" s="19">
        <v>64</v>
      </c>
      <c r="J602" s="19">
        <v>58</v>
      </c>
      <c r="K602" s="19">
        <v>55</v>
      </c>
      <c r="L602" s="19">
        <v>0</v>
      </c>
      <c r="M602" s="19">
        <v>2021</v>
      </c>
      <c r="N602" s="19">
        <f>VLOOKUP(E602, '2021D'!$A$2:$G$339, 2, FALSE)</f>
        <v>212</v>
      </c>
      <c r="O602" s="19">
        <f>VLOOKUP(E602, '2021D'!$A$2:$G$339, 3, FALSE)</f>
        <v>20397</v>
      </c>
      <c r="P602" s="19">
        <f>_2021[[#This Row],[最低排名]]-_2021[[#This Row],[同分人数]]+1</f>
        <v>20186</v>
      </c>
      <c r="Q602" s="19">
        <f>IF(O602&gt;=开始!$B$6, 1, 0)</f>
        <v>1</v>
      </c>
      <c r="R602" s="19">
        <f>_2021[[#This Row],[最低排名]]-开始!$B$6</f>
        <v>20397</v>
      </c>
    </row>
    <row r="603" spans="1:18">
      <c r="A603" s="19">
        <v>49606</v>
      </c>
      <c r="B603" s="19" t="s">
        <v>1656</v>
      </c>
      <c r="C603" s="19" t="str">
        <f t="shared" si="18"/>
        <v>浙江农林</v>
      </c>
      <c r="D603" s="19" t="str">
        <f t="shared" si="19"/>
        <v>06</v>
      </c>
      <c r="E603" s="19" t="s">
        <v>136</v>
      </c>
      <c r="F603" s="19">
        <v>214</v>
      </c>
      <c r="G603" s="19">
        <v>115</v>
      </c>
      <c r="H603" s="19">
        <v>114</v>
      </c>
      <c r="I603" s="19">
        <v>67</v>
      </c>
      <c r="J603" s="19">
        <v>67</v>
      </c>
      <c r="K603" s="19">
        <v>49</v>
      </c>
      <c r="L603" s="19">
        <v>0</v>
      </c>
      <c r="M603" s="19">
        <v>2021</v>
      </c>
      <c r="N603" s="19">
        <f>VLOOKUP(E603, '2021D'!$A$2:$G$339, 2, FALSE)</f>
        <v>224</v>
      </c>
      <c r="O603" s="19">
        <f>VLOOKUP(E603, '2021D'!$A$2:$G$339, 3, FALSE)</f>
        <v>13304</v>
      </c>
      <c r="P603" s="19">
        <f>_2021[[#This Row],[最低排名]]-_2021[[#This Row],[同分人数]]+1</f>
        <v>13081</v>
      </c>
      <c r="Q603" s="19">
        <f>IF(O603&gt;=开始!$B$6, 1, 0)</f>
        <v>1</v>
      </c>
      <c r="R603" s="19">
        <f>_2021[[#This Row],[最低排名]]-开始!$B$6</f>
        <v>13304</v>
      </c>
    </row>
    <row r="604" spans="1:18">
      <c r="A604" s="19">
        <v>49701</v>
      </c>
      <c r="B604" s="19" t="s">
        <v>774</v>
      </c>
      <c r="C604" s="19" t="str">
        <f t="shared" si="18"/>
        <v>温州医大</v>
      </c>
      <c r="D604" s="19" t="str">
        <f t="shared" si="19"/>
        <v>01</v>
      </c>
      <c r="E604" s="19" t="s">
        <v>149</v>
      </c>
      <c r="F604" s="19">
        <v>214</v>
      </c>
      <c r="G604" s="19">
        <v>117</v>
      </c>
      <c r="H604" s="19">
        <v>103</v>
      </c>
      <c r="I604" s="19">
        <v>61</v>
      </c>
      <c r="J604" s="19">
        <v>61</v>
      </c>
      <c r="K604" s="19">
        <v>58</v>
      </c>
      <c r="L604" s="19">
        <v>0</v>
      </c>
      <c r="M604" s="19">
        <v>2021</v>
      </c>
      <c r="N604" s="19">
        <f>VLOOKUP(E604, '2021D'!$A$2:$G$339, 2, FALSE)</f>
        <v>221</v>
      </c>
      <c r="O604" s="19">
        <f>VLOOKUP(E604, '2021D'!$A$2:$G$339, 3, FALSE)</f>
        <v>16381</v>
      </c>
      <c r="P604" s="19">
        <f>_2021[[#This Row],[最低排名]]-_2021[[#This Row],[同分人数]]+1</f>
        <v>16161</v>
      </c>
      <c r="Q604" s="19">
        <f>IF(O604&gt;=开始!$B$6, 1, 0)</f>
        <v>1</v>
      </c>
      <c r="R604" s="19">
        <f>_2021[[#This Row],[最低排名]]-开始!$B$6</f>
        <v>16381</v>
      </c>
    </row>
    <row r="605" spans="1:18">
      <c r="A605" s="19">
        <v>49702</v>
      </c>
      <c r="B605" s="19" t="s">
        <v>775</v>
      </c>
      <c r="C605" s="19" t="str">
        <f t="shared" si="18"/>
        <v>温州医大</v>
      </c>
      <c r="D605" s="19" t="str">
        <f t="shared" si="19"/>
        <v>02</v>
      </c>
      <c r="E605" s="19" t="s">
        <v>607</v>
      </c>
      <c r="F605" s="19">
        <v>227</v>
      </c>
      <c r="G605" s="19">
        <v>116</v>
      </c>
      <c r="H605" s="19">
        <v>130</v>
      </c>
      <c r="I605" s="19">
        <v>67</v>
      </c>
      <c r="J605" s="19">
        <v>61</v>
      </c>
      <c r="K605" s="19">
        <v>52</v>
      </c>
      <c r="L605" s="19">
        <v>0</v>
      </c>
      <c r="M605" s="19">
        <v>2021</v>
      </c>
      <c r="N605" s="19">
        <f>VLOOKUP(E605, '2021D'!$A$2:$G$339, 2, FALSE)</f>
        <v>172</v>
      </c>
      <c r="O605" s="19">
        <f>VLOOKUP(E605, '2021D'!$A$2:$G$339, 3, FALSE)</f>
        <v>7895</v>
      </c>
      <c r="P605" s="19">
        <f>_2021[[#This Row],[最低排名]]-_2021[[#This Row],[同分人数]]+1</f>
        <v>7724</v>
      </c>
      <c r="Q605" s="19">
        <f>IF(O605&gt;=开始!$B$6, 1, 0)</f>
        <v>1</v>
      </c>
      <c r="R605" s="19">
        <f>_2021[[#This Row],[最低排名]]-开始!$B$6</f>
        <v>7895</v>
      </c>
    </row>
    <row r="606" spans="1:18">
      <c r="A606" s="19">
        <v>49703</v>
      </c>
      <c r="B606" s="19" t="s">
        <v>776</v>
      </c>
      <c r="C606" s="19" t="str">
        <f t="shared" si="18"/>
        <v>温州医大</v>
      </c>
      <c r="D606" s="19" t="str">
        <f t="shared" si="19"/>
        <v>03</v>
      </c>
      <c r="E606" s="19" t="s">
        <v>103</v>
      </c>
      <c r="F606" s="19">
        <v>221</v>
      </c>
      <c r="G606" s="19">
        <v>126</v>
      </c>
      <c r="H606" s="19">
        <v>122</v>
      </c>
      <c r="I606" s="19">
        <v>70</v>
      </c>
      <c r="J606" s="19">
        <v>70</v>
      </c>
      <c r="K606" s="19">
        <v>61</v>
      </c>
      <c r="L606" s="19">
        <v>0</v>
      </c>
      <c r="M606" s="19">
        <v>2021</v>
      </c>
      <c r="N606" s="19">
        <f>VLOOKUP(E606, '2021D'!$A$2:$G$339, 2, FALSE)</f>
        <v>170</v>
      </c>
      <c r="O606" s="19">
        <f>VLOOKUP(E606, '2021D'!$A$2:$G$339, 3, FALSE)</f>
        <v>6617</v>
      </c>
      <c r="P606" s="19">
        <f>_2021[[#This Row],[最低排名]]-_2021[[#This Row],[同分人数]]+1</f>
        <v>6448</v>
      </c>
      <c r="Q606" s="19">
        <f>IF(O606&gt;=开始!$B$6, 1, 0)</f>
        <v>1</v>
      </c>
      <c r="R606" s="19">
        <f>_2021[[#This Row],[最低排名]]-开始!$B$6</f>
        <v>6617</v>
      </c>
    </row>
    <row r="607" spans="1:18">
      <c r="A607" s="19">
        <v>49801</v>
      </c>
      <c r="B607" s="19" t="s">
        <v>777</v>
      </c>
      <c r="C607" s="19" t="str">
        <f t="shared" si="18"/>
        <v>浙江师大</v>
      </c>
      <c r="D607" s="19" t="str">
        <f t="shared" si="19"/>
        <v>01</v>
      </c>
      <c r="E607" s="19" t="s">
        <v>300</v>
      </c>
      <c r="F607" s="19">
        <v>208</v>
      </c>
      <c r="G607" s="19">
        <v>108</v>
      </c>
      <c r="H607" s="19">
        <v>111</v>
      </c>
      <c r="I607" s="19">
        <v>67</v>
      </c>
      <c r="J607" s="19">
        <v>58</v>
      </c>
      <c r="K607" s="19">
        <v>52</v>
      </c>
      <c r="L607" s="19">
        <v>0</v>
      </c>
      <c r="M607" s="19">
        <v>2021</v>
      </c>
      <c r="N607" s="19">
        <f>VLOOKUP(E607, '2021D'!$A$2:$G$339, 2, FALSE)</f>
        <v>226</v>
      </c>
      <c r="O607" s="19">
        <f>VLOOKUP(E607, '2021D'!$A$2:$G$339, 3, FALSE)</f>
        <v>16607</v>
      </c>
      <c r="P607" s="19">
        <f>_2021[[#This Row],[最低排名]]-_2021[[#This Row],[同分人数]]+1</f>
        <v>16382</v>
      </c>
      <c r="Q607" s="19">
        <f>IF(O607&gt;=开始!$B$6, 1, 0)</f>
        <v>1</v>
      </c>
      <c r="R607" s="19">
        <f>_2021[[#This Row],[最低排名]]-开始!$B$6</f>
        <v>16607</v>
      </c>
    </row>
    <row r="608" spans="1:18">
      <c r="A608" s="19">
        <v>49802</v>
      </c>
      <c r="B608" s="19" t="s">
        <v>778</v>
      </c>
      <c r="C608" s="19" t="str">
        <f t="shared" si="18"/>
        <v>浙江师大</v>
      </c>
      <c r="D608" s="19" t="str">
        <f t="shared" si="19"/>
        <v>02</v>
      </c>
      <c r="E608" s="19" t="s">
        <v>168</v>
      </c>
      <c r="F608" s="19">
        <v>210</v>
      </c>
      <c r="G608" s="19">
        <v>110</v>
      </c>
      <c r="H608" s="19">
        <v>105</v>
      </c>
      <c r="I608" s="19">
        <v>61</v>
      </c>
      <c r="J608" s="19">
        <v>61</v>
      </c>
      <c r="K608" s="19">
        <v>58</v>
      </c>
      <c r="L608" s="19">
        <v>0</v>
      </c>
      <c r="M608" s="19">
        <v>2021</v>
      </c>
      <c r="N608" s="19">
        <f>VLOOKUP(E608, '2021D'!$A$2:$G$339, 2, FALSE)</f>
        <v>214</v>
      </c>
      <c r="O608" s="19">
        <f>VLOOKUP(E608, '2021D'!$A$2:$G$339, 3, FALSE)</f>
        <v>16821</v>
      </c>
      <c r="P608" s="19">
        <f>_2021[[#This Row],[最低排名]]-_2021[[#This Row],[同分人数]]+1</f>
        <v>16608</v>
      </c>
      <c r="Q608" s="19">
        <f>IF(O608&gt;=开始!$B$6, 1, 0)</f>
        <v>1</v>
      </c>
      <c r="R608" s="19">
        <f>_2021[[#This Row],[最低排名]]-开始!$B$6</f>
        <v>16821</v>
      </c>
    </row>
    <row r="609" spans="1:18">
      <c r="A609" s="19">
        <v>49803</v>
      </c>
      <c r="B609" s="19" t="s">
        <v>779</v>
      </c>
      <c r="C609" s="19" t="str">
        <f t="shared" si="18"/>
        <v>浙江师大</v>
      </c>
      <c r="D609" s="19" t="str">
        <f t="shared" si="19"/>
        <v>03</v>
      </c>
      <c r="E609" s="19" t="s">
        <v>100</v>
      </c>
      <c r="F609" s="19">
        <v>204</v>
      </c>
      <c r="G609" s="19">
        <v>110</v>
      </c>
      <c r="H609" s="19">
        <v>111</v>
      </c>
      <c r="I609" s="19">
        <v>67</v>
      </c>
      <c r="J609" s="19">
        <v>64</v>
      </c>
      <c r="K609" s="19">
        <v>61</v>
      </c>
      <c r="L609" s="19">
        <v>0</v>
      </c>
      <c r="M609" s="19">
        <v>2021</v>
      </c>
      <c r="N609" s="19">
        <f>VLOOKUP(E609, '2021D'!$A$2:$G$339, 2, FALSE)</f>
        <v>233</v>
      </c>
      <c r="O609" s="19">
        <f>VLOOKUP(E609, '2021D'!$A$2:$G$339, 3, FALSE)</f>
        <v>14212</v>
      </c>
      <c r="P609" s="19">
        <f>_2021[[#This Row],[最低排名]]-_2021[[#This Row],[同分人数]]+1</f>
        <v>13980</v>
      </c>
      <c r="Q609" s="19">
        <f>IF(O609&gt;=开始!$B$6, 1, 0)</f>
        <v>1</v>
      </c>
      <c r="R609" s="19">
        <f>_2021[[#This Row],[最低排名]]-开始!$B$6</f>
        <v>14212</v>
      </c>
    </row>
    <row r="610" spans="1:18">
      <c r="A610" s="19">
        <v>49804</v>
      </c>
      <c r="B610" s="19" t="s">
        <v>780</v>
      </c>
      <c r="C610" s="19" t="str">
        <f t="shared" si="18"/>
        <v>浙江师大</v>
      </c>
      <c r="D610" s="19" t="str">
        <f t="shared" si="19"/>
        <v>04</v>
      </c>
      <c r="E610" s="19" t="s">
        <v>39</v>
      </c>
      <c r="F610" s="19">
        <v>214</v>
      </c>
      <c r="G610" s="19">
        <v>117</v>
      </c>
      <c r="H610" s="19">
        <v>108</v>
      </c>
      <c r="I610" s="19">
        <v>67</v>
      </c>
      <c r="J610" s="19">
        <v>58</v>
      </c>
      <c r="K610" s="19">
        <v>55</v>
      </c>
      <c r="L610" s="19">
        <v>0</v>
      </c>
      <c r="M610" s="19">
        <v>2021</v>
      </c>
      <c r="N610" s="19">
        <f>VLOOKUP(E610, '2021D'!$A$2:$G$339, 2, FALSE)</f>
        <v>218</v>
      </c>
      <c r="O610" s="19">
        <f>VLOOKUP(E610, '2021D'!$A$2:$G$339, 3, FALSE)</f>
        <v>15285</v>
      </c>
      <c r="P610" s="19">
        <f>_2021[[#This Row],[最低排名]]-_2021[[#This Row],[同分人数]]+1</f>
        <v>15068</v>
      </c>
      <c r="Q610" s="19">
        <f>IF(O610&gt;=开始!$B$6, 1, 0)</f>
        <v>1</v>
      </c>
      <c r="R610" s="19">
        <f>_2021[[#This Row],[最低排名]]-开始!$B$6</f>
        <v>15285</v>
      </c>
    </row>
    <row r="611" spans="1:18">
      <c r="A611" s="19">
        <v>49901</v>
      </c>
      <c r="B611" s="19" t="s">
        <v>782</v>
      </c>
      <c r="C611" s="19" t="str">
        <f t="shared" si="18"/>
        <v>杭州师大</v>
      </c>
      <c r="D611" s="19" t="str">
        <f t="shared" si="19"/>
        <v>01</v>
      </c>
      <c r="E611" s="19" t="s">
        <v>678</v>
      </c>
      <c r="F611" s="19">
        <v>198</v>
      </c>
      <c r="G611" s="19">
        <v>102</v>
      </c>
      <c r="H611" s="19">
        <v>108</v>
      </c>
      <c r="I611" s="19">
        <v>61</v>
      </c>
      <c r="J611" s="19">
        <v>58</v>
      </c>
      <c r="K611" s="19">
        <v>58</v>
      </c>
      <c r="L611" s="19">
        <v>0</v>
      </c>
      <c r="M611" s="19">
        <v>2021</v>
      </c>
      <c r="N611" s="19">
        <f>VLOOKUP(E611, '2021D'!$A$2:$G$339, 2, FALSE)</f>
        <v>230</v>
      </c>
      <c r="O611" s="19">
        <f>VLOOKUP(E611, '2021D'!$A$2:$G$339, 3, FALSE)</f>
        <v>19533</v>
      </c>
      <c r="P611" s="19">
        <f>_2021[[#This Row],[最低排名]]-_2021[[#This Row],[同分人数]]+1</f>
        <v>19304</v>
      </c>
      <c r="Q611" s="19">
        <f>IF(O611&gt;=开始!$B$6, 1, 0)</f>
        <v>1</v>
      </c>
      <c r="R611" s="19">
        <f>_2021[[#This Row],[最低排名]]-开始!$B$6</f>
        <v>19533</v>
      </c>
    </row>
    <row r="612" spans="1:18">
      <c r="A612" s="19">
        <v>49902</v>
      </c>
      <c r="B612" s="19" t="s">
        <v>783</v>
      </c>
      <c r="C612" s="19" t="str">
        <f t="shared" si="18"/>
        <v>杭州师大</v>
      </c>
      <c r="D612" s="19" t="str">
        <f t="shared" si="19"/>
        <v>02</v>
      </c>
      <c r="E612" s="19" t="s">
        <v>643</v>
      </c>
      <c r="F612" s="19">
        <v>211</v>
      </c>
      <c r="G612" s="19">
        <v>114</v>
      </c>
      <c r="H612" s="19">
        <v>92</v>
      </c>
      <c r="I612" s="19">
        <v>64</v>
      </c>
      <c r="J612" s="19">
        <v>61</v>
      </c>
      <c r="K612" s="19">
        <v>49</v>
      </c>
      <c r="L612" s="19">
        <v>0</v>
      </c>
      <c r="M612" s="19">
        <v>2021</v>
      </c>
      <c r="N612" s="19">
        <f>VLOOKUP(E612, '2021D'!$A$2:$G$339, 2, FALSE)</f>
        <v>223</v>
      </c>
      <c r="O612" s="19">
        <f>VLOOKUP(E612, '2021D'!$A$2:$G$339, 3, FALSE)</f>
        <v>20819</v>
      </c>
      <c r="P612" s="19">
        <f>_2021[[#This Row],[最低排名]]-_2021[[#This Row],[同分人数]]+1</f>
        <v>20597</v>
      </c>
      <c r="Q612" s="19">
        <f>IF(O612&gt;=开始!$B$6, 1, 0)</f>
        <v>1</v>
      </c>
      <c r="R612" s="19">
        <f>_2021[[#This Row],[最低排名]]-开始!$B$6</f>
        <v>20819</v>
      </c>
    </row>
    <row r="613" spans="1:18">
      <c r="A613" s="19">
        <v>49903</v>
      </c>
      <c r="B613" s="19" t="s">
        <v>784</v>
      </c>
      <c r="C613" s="19" t="str">
        <f t="shared" si="18"/>
        <v>杭州师大</v>
      </c>
      <c r="D613" s="19" t="str">
        <f t="shared" si="19"/>
        <v>03</v>
      </c>
      <c r="E613" s="19" t="s">
        <v>577</v>
      </c>
      <c r="F613" s="19">
        <v>210</v>
      </c>
      <c r="G613" s="19">
        <v>106</v>
      </c>
      <c r="H613" s="19">
        <v>85</v>
      </c>
      <c r="I613" s="19">
        <v>67</v>
      </c>
      <c r="J613" s="19">
        <v>61</v>
      </c>
      <c r="K613" s="19">
        <v>55</v>
      </c>
      <c r="L613" s="19">
        <v>0</v>
      </c>
      <c r="M613" s="19">
        <v>2021</v>
      </c>
      <c r="N613" s="19">
        <f>VLOOKUP(E613, '2021D'!$A$2:$G$339, 2, FALSE)</f>
        <v>199</v>
      </c>
      <c r="O613" s="19">
        <f>VLOOKUP(E613, '2021D'!$A$2:$G$339, 3, FALSE)</f>
        <v>20596</v>
      </c>
      <c r="P613" s="19">
        <f>_2021[[#This Row],[最低排名]]-_2021[[#This Row],[同分人数]]+1</f>
        <v>20398</v>
      </c>
      <c r="Q613" s="19">
        <f>IF(O613&gt;=开始!$B$6, 1, 0)</f>
        <v>1</v>
      </c>
      <c r="R613" s="19">
        <f>_2021[[#This Row],[最低排名]]-开始!$B$6</f>
        <v>20596</v>
      </c>
    </row>
    <row r="614" spans="1:18">
      <c r="A614" s="19">
        <v>49904</v>
      </c>
      <c r="B614" s="19" t="s">
        <v>1576</v>
      </c>
      <c r="C614" s="19" t="str">
        <f t="shared" si="18"/>
        <v>杭州师大</v>
      </c>
      <c r="D614" s="19" t="str">
        <f t="shared" si="19"/>
        <v>04</v>
      </c>
      <c r="E614" s="19" t="s">
        <v>528</v>
      </c>
      <c r="F614" s="19">
        <v>191</v>
      </c>
      <c r="G614" s="19">
        <v>96</v>
      </c>
      <c r="H614" s="19">
        <v>84</v>
      </c>
      <c r="I614" s="19">
        <v>58</v>
      </c>
      <c r="J614" s="19">
        <v>58</v>
      </c>
      <c r="K614" s="19">
        <v>49</v>
      </c>
      <c r="L614" s="19">
        <v>0</v>
      </c>
      <c r="M614" s="19">
        <v>2021</v>
      </c>
      <c r="N614" s="19">
        <f>VLOOKUP(E614, '2021D'!$A$2:$G$339, 2, FALSE)</f>
        <v>182</v>
      </c>
      <c r="O614" s="19">
        <f>VLOOKUP(E614, '2021D'!$A$2:$G$339, 3, FALSE)</f>
        <v>28666</v>
      </c>
      <c r="P614" s="19">
        <f>_2021[[#This Row],[最低排名]]-_2021[[#This Row],[同分人数]]+1</f>
        <v>28485</v>
      </c>
      <c r="Q614" s="19">
        <f>IF(O614&gt;=开始!$B$6, 1, 0)</f>
        <v>1</v>
      </c>
      <c r="R614" s="19">
        <f>_2021[[#This Row],[最低排名]]-开始!$B$6</f>
        <v>28666</v>
      </c>
    </row>
    <row r="615" spans="1:18">
      <c r="A615" s="19">
        <v>49905</v>
      </c>
      <c r="B615" s="19" t="s">
        <v>1657</v>
      </c>
      <c r="C615" s="19" t="str">
        <f t="shared" si="18"/>
        <v>杭州师大</v>
      </c>
      <c r="D615" s="19" t="str">
        <f t="shared" si="19"/>
        <v>05</v>
      </c>
      <c r="E615" s="19" t="s">
        <v>354</v>
      </c>
      <c r="F615" s="19">
        <v>185</v>
      </c>
      <c r="G615" s="19">
        <v>96</v>
      </c>
      <c r="H615" s="19">
        <v>102</v>
      </c>
      <c r="I615" s="19">
        <v>49</v>
      </c>
      <c r="J615" s="19">
        <v>49</v>
      </c>
      <c r="K615" s="19">
        <v>43</v>
      </c>
      <c r="L615" s="19">
        <v>0</v>
      </c>
      <c r="M615" s="19">
        <v>2021</v>
      </c>
      <c r="N615" s="19">
        <f>VLOOKUP(E615, '2021D'!$A$2:$G$339, 2, FALSE)</f>
        <v>177</v>
      </c>
      <c r="O615" s="19">
        <f>VLOOKUP(E615, '2021D'!$A$2:$G$339, 3, FALSE)</f>
        <v>31038</v>
      </c>
      <c r="P615" s="19">
        <f>_2021[[#This Row],[最低排名]]-_2021[[#This Row],[同分人数]]+1</f>
        <v>30862</v>
      </c>
      <c r="Q615" s="19">
        <f>IF(O615&gt;=开始!$B$6, 1, 0)</f>
        <v>1</v>
      </c>
      <c r="R615" s="19">
        <f>_2021[[#This Row],[最低排名]]-开始!$B$6</f>
        <v>31038</v>
      </c>
    </row>
    <row r="616" spans="1:18">
      <c r="A616" s="19">
        <v>50001</v>
      </c>
      <c r="B616" s="19" t="s">
        <v>785</v>
      </c>
      <c r="C616" s="19" t="str">
        <f t="shared" si="18"/>
        <v>湖州师范</v>
      </c>
      <c r="D616" s="19" t="str">
        <f t="shared" si="19"/>
        <v>01</v>
      </c>
      <c r="E616" s="19" t="s">
        <v>335</v>
      </c>
      <c r="F616" s="19">
        <v>199</v>
      </c>
      <c r="G616" s="19">
        <v>111</v>
      </c>
      <c r="H616" s="19">
        <v>83</v>
      </c>
      <c r="I616" s="19">
        <v>55</v>
      </c>
      <c r="J616" s="19">
        <v>55</v>
      </c>
      <c r="K616" s="19">
        <v>55</v>
      </c>
      <c r="L616" s="19">
        <v>0</v>
      </c>
      <c r="M616" s="19">
        <v>2021</v>
      </c>
      <c r="N616" s="19">
        <f>VLOOKUP(E616, '2021D'!$A$2:$G$339, 2, FALSE)</f>
        <v>210</v>
      </c>
      <c r="O616" s="19">
        <f>VLOOKUP(E616, '2021D'!$A$2:$G$339, 3, FALSE)</f>
        <v>27341</v>
      </c>
      <c r="P616" s="19">
        <f>_2021[[#This Row],[最低排名]]-_2021[[#This Row],[同分人数]]+1</f>
        <v>27132</v>
      </c>
      <c r="Q616" s="19">
        <f>IF(O616&gt;=开始!$B$6, 1, 0)</f>
        <v>1</v>
      </c>
      <c r="R616" s="19">
        <f>_2021[[#This Row],[最低排名]]-开始!$B$6</f>
        <v>27341</v>
      </c>
    </row>
    <row r="617" spans="1:18">
      <c r="A617" s="19">
        <v>50002</v>
      </c>
      <c r="B617" s="19" t="s">
        <v>786</v>
      </c>
      <c r="C617" s="19" t="str">
        <f t="shared" si="18"/>
        <v>湖州师范</v>
      </c>
      <c r="D617" s="19" t="str">
        <f t="shared" si="19"/>
        <v>02</v>
      </c>
      <c r="E617" s="19" t="s">
        <v>1534</v>
      </c>
      <c r="F617" s="19">
        <v>184</v>
      </c>
      <c r="G617" s="19">
        <v>108</v>
      </c>
      <c r="H617" s="19">
        <v>78</v>
      </c>
      <c r="I617" s="19">
        <v>46</v>
      </c>
      <c r="J617" s="19">
        <v>46</v>
      </c>
      <c r="K617" s="19">
        <v>46</v>
      </c>
      <c r="L617" s="19">
        <v>0</v>
      </c>
      <c r="M617" s="19">
        <v>2021</v>
      </c>
      <c r="N617" s="19">
        <f>VLOOKUP(E617, '2021D'!$A$2:$G$339, 2, FALSE)</f>
        <v>159</v>
      </c>
      <c r="O617" s="19">
        <f>VLOOKUP(E617, '2021D'!$A$2:$G$339, 3, FALSE)</f>
        <v>35686</v>
      </c>
      <c r="P617" s="19">
        <f>_2021[[#This Row],[最低排名]]-_2021[[#This Row],[同分人数]]+1</f>
        <v>35528</v>
      </c>
      <c r="Q617" s="19">
        <f>IF(O617&gt;=开始!$B$6, 1, 0)</f>
        <v>1</v>
      </c>
      <c r="R617" s="19">
        <f>_2021[[#This Row],[最低排名]]-开始!$B$6</f>
        <v>35686</v>
      </c>
    </row>
    <row r="618" spans="1:18">
      <c r="A618" s="19">
        <v>50003</v>
      </c>
      <c r="B618" s="19" t="s">
        <v>787</v>
      </c>
      <c r="C618" s="19" t="str">
        <f t="shared" si="18"/>
        <v>湖州师范</v>
      </c>
      <c r="D618" s="19" t="str">
        <f t="shared" si="19"/>
        <v>03</v>
      </c>
      <c r="E618" s="19" t="s">
        <v>149</v>
      </c>
      <c r="F618" s="19">
        <v>206</v>
      </c>
      <c r="G618" s="19">
        <v>107</v>
      </c>
      <c r="H618" s="19">
        <v>123</v>
      </c>
      <c r="I618" s="19">
        <v>58</v>
      </c>
      <c r="J618" s="19">
        <v>58</v>
      </c>
      <c r="K618" s="19">
        <v>52</v>
      </c>
      <c r="L618" s="19">
        <v>0</v>
      </c>
      <c r="M618" s="19">
        <v>2021</v>
      </c>
      <c r="N618" s="19">
        <f>VLOOKUP(E618, '2021D'!$A$2:$G$339, 2, FALSE)</f>
        <v>221</v>
      </c>
      <c r="O618" s="19">
        <f>VLOOKUP(E618, '2021D'!$A$2:$G$339, 3, FALSE)</f>
        <v>16381</v>
      </c>
      <c r="P618" s="19">
        <f>_2021[[#This Row],[最低排名]]-_2021[[#This Row],[同分人数]]+1</f>
        <v>16161</v>
      </c>
      <c r="Q618" s="19">
        <f>IF(O618&gt;=开始!$B$6, 1, 0)</f>
        <v>1</v>
      </c>
      <c r="R618" s="19">
        <f>_2021[[#This Row],[最低排名]]-开始!$B$6</f>
        <v>16381</v>
      </c>
    </row>
    <row r="619" spans="1:18">
      <c r="A619" s="19">
        <v>50004</v>
      </c>
      <c r="B619" s="19" t="s">
        <v>788</v>
      </c>
      <c r="C619" s="19" t="str">
        <f t="shared" si="18"/>
        <v>湖州师范</v>
      </c>
      <c r="D619" s="19" t="str">
        <f t="shared" si="19"/>
        <v>04</v>
      </c>
      <c r="E619" s="19" t="s">
        <v>701</v>
      </c>
      <c r="F619" s="19">
        <v>203</v>
      </c>
      <c r="G619" s="19">
        <v>114</v>
      </c>
      <c r="H619" s="19">
        <v>79</v>
      </c>
      <c r="I619" s="19">
        <v>58</v>
      </c>
      <c r="J619" s="19">
        <v>55</v>
      </c>
      <c r="K619" s="19">
        <v>49</v>
      </c>
      <c r="L619" s="19">
        <v>0</v>
      </c>
      <c r="M619" s="19">
        <v>2021</v>
      </c>
      <c r="N619" s="19">
        <f>VLOOKUP(E619, '2021D'!$A$2:$G$339, 2, FALSE)</f>
        <v>166</v>
      </c>
      <c r="O619" s="19">
        <f>VLOOKUP(E619, '2021D'!$A$2:$G$339, 3, FALSE)</f>
        <v>27904</v>
      </c>
      <c r="P619" s="19">
        <f>_2021[[#This Row],[最低排名]]-_2021[[#This Row],[同分人数]]+1</f>
        <v>27739</v>
      </c>
      <c r="Q619" s="19">
        <f>IF(O619&gt;=开始!$B$6, 1, 0)</f>
        <v>1</v>
      </c>
      <c r="R619" s="19">
        <f>_2021[[#This Row],[最低排名]]-开始!$B$6</f>
        <v>27904</v>
      </c>
    </row>
    <row r="620" spans="1:18">
      <c r="A620" s="19">
        <v>50005</v>
      </c>
      <c r="B620" s="19" t="s">
        <v>789</v>
      </c>
      <c r="C620" s="19" t="str">
        <f t="shared" si="18"/>
        <v>湖州师范</v>
      </c>
      <c r="D620" s="19" t="str">
        <f t="shared" si="19"/>
        <v>05</v>
      </c>
      <c r="E620" s="19" t="s">
        <v>340</v>
      </c>
      <c r="F620" s="19">
        <v>200</v>
      </c>
      <c r="G620" s="19">
        <v>103</v>
      </c>
      <c r="H620" s="19">
        <v>113</v>
      </c>
      <c r="I620" s="19">
        <v>49</v>
      </c>
      <c r="J620" s="19">
        <v>49</v>
      </c>
      <c r="K620" s="19">
        <v>46</v>
      </c>
      <c r="L620" s="19">
        <v>0</v>
      </c>
      <c r="M620" s="19">
        <v>2021</v>
      </c>
      <c r="N620" s="19">
        <f>VLOOKUP(E620, '2021D'!$A$2:$G$339, 2, FALSE)</f>
        <v>223</v>
      </c>
      <c r="O620" s="19">
        <f>VLOOKUP(E620, '2021D'!$A$2:$G$339, 3, FALSE)</f>
        <v>25247</v>
      </c>
      <c r="P620" s="19">
        <f>_2021[[#This Row],[最低排名]]-_2021[[#This Row],[同分人数]]+1</f>
        <v>25025</v>
      </c>
      <c r="Q620" s="19">
        <f>IF(O620&gt;=开始!$B$6, 1, 0)</f>
        <v>1</v>
      </c>
      <c r="R620" s="19">
        <f>_2021[[#This Row],[最低排名]]-开始!$B$6</f>
        <v>25247</v>
      </c>
    </row>
    <row r="621" spans="1:18">
      <c r="A621" s="19">
        <v>50006</v>
      </c>
      <c r="B621" s="19" t="s">
        <v>790</v>
      </c>
      <c r="C621" s="19" t="str">
        <f t="shared" si="18"/>
        <v>湖州师范</v>
      </c>
      <c r="D621" s="19" t="str">
        <f t="shared" si="19"/>
        <v>06</v>
      </c>
      <c r="E621" s="19" t="s">
        <v>335</v>
      </c>
      <c r="F621" s="19">
        <v>194</v>
      </c>
      <c r="G621" s="19">
        <v>106</v>
      </c>
      <c r="H621" s="19">
        <v>106</v>
      </c>
      <c r="I621" s="19">
        <v>52</v>
      </c>
      <c r="J621" s="19">
        <v>49</v>
      </c>
      <c r="K621" s="19">
        <v>46</v>
      </c>
      <c r="L621" s="19">
        <v>0</v>
      </c>
      <c r="M621" s="19">
        <v>2021</v>
      </c>
      <c r="N621" s="19">
        <f>VLOOKUP(E621, '2021D'!$A$2:$G$339, 2, FALSE)</f>
        <v>210</v>
      </c>
      <c r="O621" s="19">
        <f>VLOOKUP(E621, '2021D'!$A$2:$G$339, 3, FALSE)</f>
        <v>27341</v>
      </c>
      <c r="P621" s="19">
        <f>_2021[[#This Row],[最低排名]]-_2021[[#This Row],[同分人数]]+1</f>
        <v>27132</v>
      </c>
      <c r="Q621" s="19">
        <f>IF(O621&gt;=开始!$B$6, 1, 0)</f>
        <v>1</v>
      </c>
      <c r="R621" s="19">
        <f>_2021[[#This Row],[最低排名]]-开始!$B$6</f>
        <v>27341</v>
      </c>
    </row>
    <row r="622" spans="1:18">
      <c r="A622" s="19">
        <v>50101</v>
      </c>
      <c r="B622" s="19" t="s">
        <v>792</v>
      </c>
      <c r="C622" s="19" t="str">
        <f t="shared" si="18"/>
        <v>浙江工商</v>
      </c>
      <c r="D622" s="19" t="str">
        <f t="shared" si="19"/>
        <v>01</v>
      </c>
      <c r="E622" s="19" t="s">
        <v>168</v>
      </c>
      <c r="F622" s="19">
        <v>193</v>
      </c>
      <c r="G622" s="19">
        <v>104</v>
      </c>
      <c r="H622" s="19">
        <v>122</v>
      </c>
      <c r="I622" s="19">
        <v>64</v>
      </c>
      <c r="J622" s="19">
        <v>64</v>
      </c>
      <c r="K622" s="19">
        <v>52</v>
      </c>
      <c r="L622" s="19">
        <v>0</v>
      </c>
      <c r="M622" s="19">
        <v>2021</v>
      </c>
      <c r="N622" s="19">
        <f>VLOOKUP(E622, '2021D'!$A$2:$G$339, 2, FALSE)</f>
        <v>214</v>
      </c>
      <c r="O622" s="19">
        <f>VLOOKUP(E622, '2021D'!$A$2:$G$339, 3, FALSE)</f>
        <v>16821</v>
      </c>
      <c r="P622" s="19">
        <f>_2021[[#This Row],[最低排名]]-_2021[[#This Row],[同分人数]]+1</f>
        <v>16608</v>
      </c>
      <c r="Q622" s="19">
        <f>IF(O622&gt;=开始!$B$6, 1, 0)</f>
        <v>1</v>
      </c>
      <c r="R622" s="19">
        <f>_2021[[#This Row],[最低排名]]-开始!$B$6</f>
        <v>16821</v>
      </c>
    </row>
    <row r="623" spans="1:18">
      <c r="A623" s="19">
        <v>50102</v>
      </c>
      <c r="B623" s="19" t="s">
        <v>793</v>
      </c>
      <c r="C623" s="19" t="str">
        <f t="shared" si="18"/>
        <v>浙江工商</v>
      </c>
      <c r="D623" s="19" t="str">
        <f t="shared" si="19"/>
        <v>02</v>
      </c>
      <c r="E623" s="19" t="s">
        <v>90</v>
      </c>
      <c r="F623" s="19">
        <v>207</v>
      </c>
      <c r="G623" s="19">
        <v>108</v>
      </c>
      <c r="H623" s="19">
        <v>106</v>
      </c>
      <c r="I623" s="19">
        <v>70</v>
      </c>
      <c r="J623" s="19">
        <v>58</v>
      </c>
      <c r="K623" s="19">
        <v>52</v>
      </c>
      <c r="L623" s="19">
        <v>0</v>
      </c>
      <c r="M623" s="19">
        <v>2021</v>
      </c>
      <c r="N623" s="19">
        <f>VLOOKUP(E623, '2021D'!$A$2:$G$339, 2, FALSE)</f>
        <v>212</v>
      </c>
      <c r="O623" s="19">
        <f>VLOOKUP(E623, '2021D'!$A$2:$G$339, 3, FALSE)</f>
        <v>17269</v>
      </c>
      <c r="P623" s="19">
        <f>_2021[[#This Row],[最低排名]]-_2021[[#This Row],[同分人数]]+1</f>
        <v>17058</v>
      </c>
      <c r="Q623" s="19">
        <f>IF(O623&gt;=开始!$B$6, 1, 0)</f>
        <v>1</v>
      </c>
      <c r="R623" s="19">
        <f>_2021[[#This Row],[最低排名]]-开始!$B$6</f>
        <v>17269</v>
      </c>
    </row>
    <row r="624" spans="1:18">
      <c r="A624" s="19">
        <v>50103</v>
      </c>
      <c r="B624" s="19" t="s">
        <v>794</v>
      </c>
      <c r="C624" s="19" t="str">
        <f t="shared" si="18"/>
        <v>浙江工商</v>
      </c>
      <c r="D624" s="19" t="str">
        <f t="shared" si="19"/>
        <v>03</v>
      </c>
      <c r="E624" s="19" t="s">
        <v>120</v>
      </c>
      <c r="F624" s="19">
        <v>212</v>
      </c>
      <c r="G624" s="19">
        <v>115</v>
      </c>
      <c r="H624" s="19">
        <v>106</v>
      </c>
      <c r="I624" s="19">
        <v>55</v>
      </c>
      <c r="J624" s="19">
        <v>55</v>
      </c>
      <c r="K624" s="19">
        <v>52</v>
      </c>
      <c r="L624" s="19">
        <v>0</v>
      </c>
      <c r="M624" s="19">
        <v>2021</v>
      </c>
      <c r="N624" s="19">
        <f>VLOOKUP(E624, '2021D'!$A$2:$G$339, 2, FALSE)</f>
        <v>215</v>
      </c>
      <c r="O624" s="19">
        <f>VLOOKUP(E624, '2021D'!$A$2:$G$339, 3, FALSE)</f>
        <v>20185</v>
      </c>
      <c r="P624" s="19">
        <f>_2021[[#This Row],[最低排名]]-_2021[[#This Row],[同分人数]]+1</f>
        <v>19971</v>
      </c>
      <c r="Q624" s="19">
        <f>IF(O624&gt;=开始!$B$6, 1, 0)</f>
        <v>1</v>
      </c>
      <c r="R624" s="19">
        <f>_2021[[#This Row],[最低排名]]-开始!$B$6</f>
        <v>20185</v>
      </c>
    </row>
    <row r="625" spans="1:18">
      <c r="A625" s="19">
        <v>50201</v>
      </c>
      <c r="B625" s="19" t="s">
        <v>795</v>
      </c>
      <c r="C625" s="19" t="str">
        <f t="shared" si="18"/>
        <v>嘉兴学院</v>
      </c>
      <c r="D625" s="19" t="str">
        <f t="shared" si="19"/>
        <v>01</v>
      </c>
      <c r="E625" s="19" t="s">
        <v>335</v>
      </c>
      <c r="F625" s="19">
        <v>184</v>
      </c>
      <c r="G625" s="19">
        <v>94</v>
      </c>
      <c r="H625" s="19">
        <v>98</v>
      </c>
      <c r="I625" s="19">
        <v>61</v>
      </c>
      <c r="J625" s="19">
        <v>55</v>
      </c>
      <c r="K625" s="19">
        <v>49</v>
      </c>
      <c r="L625" s="19">
        <v>0</v>
      </c>
      <c r="M625" s="19">
        <v>2021</v>
      </c>
      <c r="N625" s="19">
        <f>VLOOKUP(E625, '2021D'!$A$2:$G$339, 2, FALSE)</f>
        <v>210</v>
      </c>
      <c r="O625" s="19">
        <f>VLOOKUP(E625, '2021D'!$A$2:$G$339, 3, FALSE)</f>
        <v>27341</v>
      </c>
      <c r="P625" s="19">
        <f>_2021[[#This Row],[最低排名]]-_2021[[#This Row],[同分人数]]+1</f>
        <v>27132</v>
      </c>
      <c r="Q625" s="19">
        <f>IF(O625&gt;=开始!$B$6, 1, 0)</f>
        <v>1</v>
      </c>
      <c r="R625" s="19">
        <f>_2021[[#This Row],[最低排名]]-开始!$B$6</f>
        <v>27341</v>
      </c>
    </row>
    <row r="626" spans="1:18">
      <c r="A626" s="19">
        <v>50202</v>
      </c>
      <c r="B626" s="19" t="s">
        <v>796</v>
      </c>
      <c r="C626" s="19" t="str">
        <f t="shared" si="18"/>
        <v>嘉兴学院</v>
      </c>
      <c r="D626" s="19" t="str">
        <f t="shared" si="19"/>
        <v>02</v>
      </c>
      <c r="E626" s="19" t="s">
        <v>205</v>
      </c>
      <c r="F626" s="19">
        <v>181</v>
      </c>
      <c r="G626" s="19">
        <v>94</v>
      </c>
      <c r="H626" s="19">
        <v>90</v>
      </c>
      <c r="I626" s="19">
        <v>52</v>
      </c>
      <c r="J626" s="19">
        <v>49</v>
      </c>
      <c r="K626" s="19">
        <v>46</v>
      </c>
      <c r="L626" s="19">
        <v>0</v>
      </c>
      <c r="M626" s="19">
        <v>2021</v>
      </c>
      <c r="N626" s="19">
        <f>VLOOKUP(E626, '2021D'!$A$2:$G$339, 2, FALSE)</f>
        <v>160</v>
      </c>
      <c r="O626" s="19">
        <f>VLOOKUP(E626, '2021D'!$A$2:$G$339, 3, FALSE)</f>
        <v>32773</v>
      </c>
      <c r="P626" s="19">
        <f>_2021[[#This Row],[最低排名]]-_2021[[#This Row],[同分人数]]+1</f>
        <v>32614</v>
      </c>
      <c r="Q626" s="19">
        <f>IF(O626&gt;=开始!$B$6, 1, 0)</f>
        <v>1</v>
      </c>
      <c r="R626" s="19">
        <f>_2021[[#This Row],[最低排名]]-开始!$B$6</f>
        <v>32773</v>
      </c>
    </row>
    <row r="627" spans="1:18">
      <c r="A627" s="19">
        <v>50301</v>
      </c>
      <c r="B627" s="19" t="s">
        <v>797</v>
      </c>
      <c r="C627" s="19" t="str">
        <f t="shared" si="18"/>
        <v>中国计量</v>
      </c>
      <c r="D627" s="19" t="str">
        <f t="shared" si="19"/>
        <v>01</v>
      </c>
      <c r="E627" s="19" t="s">
        <v>340</v>
      </c>
      <c r="F627" s="19">
        <v>219</v>
      </c>
      <c r="G627" s="19">
        <v>118</v>
      </c>
      <c r="H627" s="19">
        <v>79</v>
      </c>
      <c r="I627" s="19">
        <v>58</v>
      </c>
      <c r="J627" s="19">
        <v>55</v>
      </c>
      <c r="K627" s="19">
        <v>46</v>
      </c>
      <c r="L627" s="19">
        <v>0</v>
      </c>
      <c r="M627" s="19">
        <v>2021</v>
      </c>
      <c r="N627" s="19">
        <f>VLOOKUP(E627, '2021D'!$A$2:$G$339, 2, FALSE)</f>
        <v>223</v>
      </c>
      <c r="O627" s="19">
        <f>VLOOKUP(E627, '2021D'!$A$2:$G$339, 3, FALSE)</f>
        <v>25247</v>
      </c>
      <c r="P627" s="19">
        <f>_2021[[#This Row],[最低排名]]-_2021[[#This Row],[同分人数]]+1</f>
        <v>25025</v>
      </c>
      <c r="Q627" s="19">
        <f>IF(O627&gt;=开始!$B$6, 1, 0)</f>
        <v>1</v>
      </c>
      <c r="R627" s="19">
        <f>_2021[[#This Row],[最低排名]]-开始!$B$6</f>
        <v>25247</v>
      </c>
    </row>
    <row r="628" spans="1:18">
      <c r="A628" s="19">
        <v>50302</v>
      </c>
      <c r="B628" s="19" t="s">
        <v>798</v>
      </c>
      <c r="C628" s="19" t="str">
        <f t="shared" si="18"/>
        <v>中国计量</v>
      </c>
      <c r="D628" s="19" t="str">
        <f t="shared" si="19"/>
        <v>02</v>
      </c>
      <c r="E628" s="19" t="s">
        <v>162</v>
      </c>
      <c r="F628" s="19">
        <v>208</v>
      </c>
      <c r="G628" s="19">
        <v>106</v>
      </c>
      <c r="H628" s="19">
        <v>102</v>
      </c>
      <c r="I628" s="19">
        <v>61</v>
      </c>
      <c r="J628" s="19">
        <v>55</v>
      </c>
      <c r="K628" s="19">
        <v>49</v>
      </c>
      <c r="L628" s="19">
        <v>0</v>
      </c>
      <c r="M628" s="19">
        <v>2021</v>
      </c>
      <c r="N628" s="19">
        <f>VLOOKUP(E628, '2021D'!$A$2:$G$339, 2, FALSE)</f>
        <v>233</v>
      </c>
      <c r="O628" s="19">
        <f>VLOOKUP(E628, '2021D'!$A$2:$G$339, 3, FALSE)</f>
        <v>21291</v>
      </c>
      <c r="P628" s="19">
        <f>_2021[[#This Row],[最低排名]]-_2021[[#This Row],[同分人数]]+1</f>
        <v>21059</v>
      </c>
      <c r="Q628" s="19">
        <f>IF(O628&gt;=开始!$B$6, 1, 0)</f>
        <v>1</v>
      </c>
      <c r="R628" s="19">
        <f>_2021[[#This Row],[最低排名]]-开始!$B$6</f>
        <v>21291</v>
      </c>
    </row>
    <row r="629" spans="1:18">
      <c r="A629" s="19">
        <v>50303</v>
      </c>
      <c r="B629" s="19" t="s">
        <v>799</v>
      </c>
      <c r="C629" s="19" t="str">
        <f t="shared" si="18"/>
        <v>中国计量</v>
      </c>
      <c r="D629" s="19" t="str">
        <f t="shared" si="19"/>
        <v>03</v>
      </c>
      <c r="E629" s="19" t="s">
        <v>144</v>
      </c>
      <c r="F629" s="19">
        <v>220</v>
      </c>
      <c r="G629" s="19">
        <v>121</v>
      </c>
      <c r="H629" s="19">
        <v>97</v>
      </c>
      <c r="I629" s="19">
        <v>61</v>
      </c>
      <c r="J629" s="19">
        <v>46</v>
      </c>
      <c r="K629" s="19">
        <v>43</v>
      </c>
      <c r="L629" s="19">
        <v>0</v>
      </c>
      <c r="M629" s="19">
        <v>2021</v>
      </c>
      <c r="N629" s="19">
        <f>VLOOKUP(E629, '2021D'!$A$2:$G$339, 2, FALSE)</f>
        <v>235</v>
      </c>
      <c r="O629" s="19">
        <f>VLOOKUP(E629, '2021D'!$A$2:$G$339, 3, FALSE)</f>
        <v>23070</v>
      </c>
      <c r="P629" s="19">
        <f>_2021[[#This Row],[最低排名]]-_2021[[#This Row],[同分人数]]+1</f>
        <v>22836</v>
      </c>
      <c r="Q629" s="19">
        <f>IF(O629&gt;=开始!$B$6, 1, 0)</f>
        <v>1</v>
      </c>
      <c r="R629" s="19">
        <f>_2021[[#This Row],[最低排名]]-开始!$B$6</f>
        <v>23070</v>
      </c>
    </row>
    <row r="630" spans="1:18">
      <c r="A630" s="19">
        <v>50304</v>
      </c>
      <c r="B630" s="19" t="s">
        <v>800</v>
      </c>
      <c r="C630" s="19" t="str">
        <f t="shared" si="18"/>
        <v>中国计量</v>
      </c>
      <c r="D630" s="19" t="str">
        <f t="shared" si="19"/>
        <v>04</v>
      </c>
      <c r="E630" s="19" t="s">
        <v>643</v>
      </c>
      <c r="F630" s="19">
        <v>192</v>
      </c>
      <c r="G630" s="19">
        <v>108</v>
      </c>
      <c r="H630" s="19">
        <v>96</v>
      </c>
      <c r="I630" s="19">
        <v>67</v>
      </c>
      <c r="J630" s="19">
        <v>61</v>
      </c>
      <c r="K630" s="19">
        <v>61</v>
      </c>
      <c r="L630" s="19">
        <v>0</v>
      </c>
      <c r="M630" s="19">
        <v>2021</v>
      </c>
      <c r="N630" s="19">
        <f>VLOOKUP(E630, '2021D'!$A$2:$G$339, 2, FALSE)</f>
        <v>223</v>
      </c>
      <c r="O630" s="19">
        <f>VLOOKUP(E630, '2021D'!$A$2:$G$339, 3, FALSE)</f>
        <v>20819</v>
      </c>
      <c r="P630" s="19">
        <f>_2021[[#This Row],[最低排名]]-_2021[[#This Row],[同分人数]]+1</f>
        <v>20597</v>
      </c>
      <c r="Q630" s="19">
        <f>IF(O630&gt;=开始!$B$6, 1, 0)</f>
        <v>1</v>
      </c>
      <c r="R630" s="19">
        <f>_2021[[#This Row],[最低排名]]-开始!$B$6</f>
        <v>20819</v>
      </c>
    </row>
    <row r="631" spans="1:18">
      <c r="A631" s="19">
        <v>50305</v>
      </c>
      <c r="B631" s="19" t="s">
        <v>801</v>
      </c>
      <c r="C631" s="19" t="str">
        <f t="shared" si="18"/>
        <v>中国计量</v>
      </c>
      <c r="D631" s="19" t="str">
        <f t="shared" si="19"/>
        <v>05</v>
      </c>
      <c r="E631" s="19" t="s">
        <v>372</v>
      </c>
      <c r="F631" s="19">
        <v>212</v>
      </c>
      <c r="G631" s="19">
        <v>109</v>
      </c>
      <c r="H631" s="19">
        <v>102</v>
      </c>
      <c r="I631" s="19">
        <v>58</v>
      </c>
      <c r="J631" s="19">
        <v>55</v>
      </c>
      <c r="K631" s="19">
        <v>49</v>
      </c>
      <c r="L631" s="19">
        <v>0</v>
      </c>
      <c r="M631" s="19">
        <v>2021</v>
      </c>
      <c r="N631" s="19">
        <f>VLOOKUP(E631, '2021D'!$A$2:$G$339, 2, FALSE)</f>
        <v>239</v>
      </c>
      <c r="O631" s="19">
        <f>VLOOKUP(E631, '2021D'!$A$2:$G$339, 3, FALSE)</f>
        <v>21058</v>
      </c>
      <c r="P631" s="19">
        <f>_2021[[#This Row],[最低排名]]-_2021[[#This Row],[同分人数]]+1</f>
        <v>20820</v>
      </c>
      <c r="Q631" s="19">
        <f>IF(O631&gt;=开始!$B$6, 1, 0)</f>
        <v>1</v>
      </c>
      <c r="R631" s="19">
        <f>_2021[[#This Row],[最低排名]]-开始!$B$6</f>
        <v>21058</v>
      </c>
    </row>
    <row r="632" spans="1:18">
      <c r="A632" s="19">
        <v>50401</v>
      </c>
      <c r="B632" s="19" t="s">
        <v>802</v>
      </c>
      <c r="C632" s="19" t="str">
        <f t="shared" si="18"/>
        <v>浙江财大</v>
      </c>
      <c r="D632" s="19" t="str">
        <f t="shared" si="19"/>
        <v>01</v>
      </c>
      <c r="E632" s="19" t="s">
        <v>302</v>
      </c>
      <c r="F632" s="19">
        <v>189</v>
      </c>
      <c r="G632" s="19">
        <v>102</v>
      </c>
      <c r="H632" s="19">
        <v>112</v>
      </c>
      <c r="I632" s="19">
        <v>67</v>
      </c>
      <c r="J632" s="19">
        <v>64</v>
      </c>
      <c r="K632" s="19">
        <v>58</v>
      </c>
      <c r="L632" s="19">
        <v>0</v>
      </c>
      <c r="M632" s="19">
        <v>2021</v>
      </c>
      <c r="N632" s="19">
        <f>VLOOKUP(E632, '2021D'!$A$2:$G$339, 2, FALSE)</f>
        <v>226</v>
      </c>
      <c r="O632" s="19">
        <f>VLOOKUP(E632, '2021D'!$A$2:$G$339, 3, FALSE)</f>
        <v>17952</v>
      </c>
      <c r="P632" s="19">
        <f>_2021[[#This Row],[最低排名]]-_2021[[#This Row],[同分人数]]+1</f>
        <v>17727</v>
      </c>
      <c r="Q632" s="19">
        <f>IF(O632&gt;=开始!$B$6, 1, 0)</f>
        <v>1</v>
      </c>
      <c r="R632" s="19">
        <f>_2021[[#This Row],[最低排名]]-开始!$B$6</f>
        <v>17952</v>
      </c>
    </row>
    <row r="633" spans="1:18">
      <c r="A633" s="19">
        <v>50402</v>
      </c>
      <c r="B633" s="19" t="s">
        <v>803</v>
      </c>
      <c r="C633" s="19" t="str">
        <f t="shared" si="18"/>
        <v>浙江财大</v>
      </c>
      <c r="D633" s="19" t="str">
        <f t="shared" si="19"/>
        <v>02</v>
      </c>
      <c r="E633" s="19" t="s">
        <v>533</v>
      </c>
      <c r="F633" s="19">
        <v>207</v>
      </c>
      <c r="G633" s="19">
        <v>108</v>
      </c>
      <c r="H633" s="19">
        <v>102</v>
      </c>
      <c r="I633" s="19">
        <v>58</v>
      </c>
      <c r="J633" s="19">
        <v>52</v>
      </c>
      <c r="K633" s="19">
        <v>52</v>
      </c>
      <c r="L633" s="19">
        <v>0</v>
      </c>
      <c r="M633" s="19">
        <v>2021</v>
      </c>
      <c r="N633" s="19">
        <f>VLOOKUP(E633, '2021D'!$A$2:$G$339, 2, FALSE)</f>
        <v>231</v>
      </c>
      <c r="O633" s="19">
        <f>VLOOKUP(E633, '2021D'!$A$2:$G$339, 3, FALSE)</f>
        <v>22180</v>
      </c>
      <c r="P633" s="19">
        <f>_2021[[#This Row],[最低排名]]-_2021[[#This Row],[同分人数]]+1</f>
        <v>21950</v>
      </c>
      <c r="Q633" s="19">
        <f>IF(O633&gt;=开始!$B$6, 1, 0)</f>
        <v>1</v>
      </c>
      <c r="R633" s="19">
        <f>_2021[[#This Row],[最低排名]]-开始!$B$6</f>
        <v>22180</v>
      </c>
    </row>
    <row r="634" spans="1:18">
      <c r="A634" s="19">
        <v>50403</v>
      </c>
      <c r="B634" s="19" t="s">
        <v>804</v>
      </c>
      <c r="C634" s="19" t="str">
        <f t="shared" si="18"/>
        <v>浙江财大</v>
      </c>
      <c r="D634" s="19" t="str">
        <f t="shared" si="19"/>
        <v>03</v>
      </c>
      <c r="E634" s="19" t="s">
        <v>678</v>
      </c>
      <c r="F634" s="19">
        <v>207</v>
      </c>
      <c r="G634" s="19">
        <v>104</v>
      </c>
      <c r="H634" s="19">
        <v>108</v>
      </c>
      <c r="I634" s="19">
        <v>64</v>
      </c>
      <c r="J634" s="19">
        <v>52</v>
      </c>
      <c r="K634" s="19">
        <v>52</v>
      </c>
      <c r="L634" s="19">
        <v>0</v>
      </c>
      <c r="M634" s="19">
        <v>2021</v>
      </c>
      <c r="N634" s="19">
        <f>VLOOKUP(E634, '2021D'!$A$2:$G$339, 2, FALSE)</f>
        <v>230</v>
      </c>
      <c r="O634" s="19">
        <f>VLOOKUP(E634, '2021D'!$A$2:$G$339, 3, FALSE)</f>
        <v>19533</v>
      </c>
      <c r="P634" s="19">
        <f>_2021[[#This Row],[最低排名]]-_2021[[#This Row],[同分人数]]+1</f>
        <v>19304</v>
      </c>
      <c r="Q634" s="19">
        <f>IF(O634&gt;=开始!$B$6, 1, 0)</f>
        <v>1</v>
      </c>
      <c r="R634" s="19">
        <f>_2021[[#This Row],[最低排名]]-开始!$B$6</f>
        <v>19533</v>
      </c>
    </row>
    <row r="635" spans="1:18">
      <c r="A635" s="19">
        <v>50404</v>
      </c>
      <c r="B635" s="19" t="s">
        <v>805</v>
      </c>
      <c r="C635" s="19" t="str">
        <f t="shared" si="18"/>
        <v>浙江财大</v>
      </c>
      <c r="D635" s="19" t="str">
        <f t="shared" si="19"/>
        <v>04</v>
      </c>
      <c r="E635" s="19" t="s">
        <v>92</v>
      </c>
      <c r="F635" s="19">
        <v>209</v>
      </c>
      <c r="G635" s="19">
        <v>106</v>
      </c>
      <c r="H635" s="19">
        <v>113</v>
      </c>
      <c r="I635" s="19">
        <v>55</v>
      </c>
      <c r="J635" s="19">
        <v>49</v>
      </c>
      <c r="K635" s="19">
        <v>46</v>
      </c>
      <c r="L635" s="19">
        <v>10</v>
      </c>
      <c r="M635" s="19">
        <v>2021</v>
      </c>
      <c r="N635" s="19">
        <f>VLOOKUP(E635, '2021D'!$A$2:$G$339, 2, FALSE)</f>
        <v>226</v>
      </c>
      <c r="O635" s="19">
        <f>VLOOKUP(E635, '2021D'!$A$2:$G$339, 3, FALSE)</f>
        <v>19759</v>
      </c>
      <c r="P635" s="19">
        <f>_2021[[#This Row],[最低排名]]-_2021[[#This Row],[同分人数]]+1</f>
        <v>19534</v>
      </c>
      <c r="Q635" s="19">
        <f>IF(O635&gt;=开始!$B$6, 1, 0)</f>
        <v>1</v>
      </c>
      <c r="R635" s="19">
        <f>_2021[[#This Row],[最低排名]]-开始!$B$6</f>
        <v>19759</v>
      </c>
    </row>
    <row r="636" spans="1:18">
      <c r="A636" s="19">
        <v>50405</v>
      </c>
      <c r="B636" s="19" t="s">
        <v>806</v>
      </c>
      <c r="C636" s="19" t="str">
        <f t="shared" si="18"/>
        <v>浙江财大</v>
      </c>
      <c r="D636" s="19" t="str">
        <f t="shared" si="19"/>
        <v>05</v>
      </c>
      <c r="E636" s="19" t="s">
        <v>75</v>
      </c>
      <c r="F636" s="19">
        <v>231</v>
      </c>
      <c r="G636" s="19">
        <v>128</v>
      </c>
      <c r="H636" s="19">
        <v>80</v>
      </c>
      <c r="I636" s="19">
        <v>70</v>
      </c>
      <c r="J636" s="19">
        <v>64</v>
      </c>
      <c r="K636" s="19">
        <v>55</v>
      </c>
      <c r="L636" s="19">
        <v>0</v>
      </c>
      <c r="M636" s="19">
        <v>2021</v>
      </c>
      <c r="N636" s="19">
        <f>VLOOKUP(E636, '2021D'!$A$2:$G$339, 2, FALSE)</f>
        <v>227</v>
      </c>
      <c r="O636" s="19">
        <f>VLOOKUP(E636, '2021D'!$A$2:$G$339, 3, FALSE)</f>
        <v>15723</v>
      </c>
      <c r="P636" s="19">
        <f>_2021[[#This Row],[最低排名]]-_2021[[#This Row],[同分人数]]+1</f>
        <v>15497</v>
      </c>
      <c r="Q636" s="19">
        <f>IF(O636&gt;=开始!$B$6, 1, 0)</f>
        <v>1</v>
      </c>
      <c r="R636" s="19">
        <f>_2021[[#This Row],[最低排名]]-开始!$B$6</f>
        <v>15723</v>
      </c>
    </row>
    <row r="637" spans="1:18">
      <c r="A637" s="19">
        <v>50406</v>
      </c>
      <c r="B637" s="19" t="s">
        <v>807</v>
      </c>
      <c r="C637" s="19" t="str">
        <f t="shared" si="18"/>
        <v>浙江财大</v>
      </c>
      <c r="D637" s="19" t="str">
        <f t="shared" si="19"/>
        <v>06</v>
      </c>
      <c r="E637" s="19" t="s">
        <v>678</v>
      </c>
      <c r="F637" s="19">
        <v>201</v>
      </c>
      <c r="G637" s="19">
        <v>108</v>
      </c>
      <c r="H637" s="19">
        <v>108</v>
      </c>
      <c r="I637" s="19">
        <v>64</v>
      </c>
      <c r="J637" s="19">
        <v>58</v>
      </c>
      <c r="K637" s="19">
        <v>52</v>
      </c>
      <c r="L637" s="19">
        <v>0</v>
      </c>
      <c r="M637" s="19">
        <v>2021</v>
      </c>
      <c r="N637" s="19">
        <f>VLOOKUP(E637, '2021D'!$A$2:$G$339, 2, FALSE)</f>
        <v>230</v>
      </c>
      <c r="O637" s="19">
        <f>VLOOKUP(E637, '2021D'!$A$2:$G$339, 3, FALSE)</f>
        <v>19533</v>
      </c>
      <c r="P637" s="19">
        <f>_2021[[#This Row],[最低排名]]-_2021[[#This Row],[同分人数]]+1</f>
        <v>19304</v>
      </c>
      <c r="Q637" s="19">
        <f>IF(O637&gt;=开始!$B$6, 1, 0)</f>
        <v>1</v>
      </c>
      <c r="R637" s="19">
        <f>_2021[[#This Row],[最低排名]]-开始!$B$6</f>
        <v>19533</v>
      </c>
    </row>
    <row r="638" spans="1:18">
      <c r="A638" s="19">
        <v>50501</v>
      </c>
      <c r="B638" s="19" t="s">
        <v>808</v>
      </c>
      <c r="C638" s="19" t="str">
        <f t="shared" si="18"/>
        <v>宁波大学</v>
      </c>
      <c r="D638" s="19" t="str">
        <f t="shared" si="19"/>
        <v>01</v>
      </c>
      <c r="E638" s="19" t="s">
        <v>136</v>
      </c>
      <c r="F638" s="19">
        <v>193</v>
      </c>
      <c r="G638" s="19">
        <v>97</v>
      </c>
      <c r="H638" s="19">
        <v>123</v>
      </c>
      <c r="I638" s="19">
        <v>67</v>
      </c>
      <c r="J638" s="19">
        <v>67</v>
      </c>
      <c r="K638" s="19">
        <v>61</v>
      </c>
      <c r="L638" s="19">
        <v>0</v>
      </c>
      <c r="M638" s="19">
        <v>2021</v>
      </c>
      <c r="N638" s="19">
        <f>VLOOKUP(E638, '2021D'!$A$2:$G$339, 2, FALSE)</f>
        <v>224</v>
      </c>
      <c r="O638" s="19">
        <f>VLOOKUP(E638, '2021D'!$A$2:$G$339, 3, FALSE)</f>
        <v>13304</v>
      </c>
      <c r="P638" s="19">
        <f>_2021[[#This Row],[最低排名]]-_2021[[#This Row],[同分人数]]+1</f>
        <v>13081</v>
      </c>
      <c r="Q638" s="19">
        <f>IF(O638&gt;=开始!$B$6, 1, 0)</f>
        <v>1</v>
      </c>
      <c r="R638" s="19">
        <f>_2021[[#This Row],[最低排名]]-开始!$B$6</f>
        <v>13304</v>
      </c>
    </row>
    <row r="639" spans="1:18">
      <c r="A639" s="19">
        <v>50502</v>
      </c>
      <c r="B639" s="19" t="s">
        <v>809</v>
      </c>
      <c r="C639" s="19" t="str">
        <f t="shared" si="18"/>
        <v>宁波大学</v>
      </c>
      <c r="D639" s="19" t="str">
        <f t="shared" si="19"/>
        <v>02</v>
      </c>
      <c r="E639" s="19" t="s">
        <v>749</v>
      </c>
      <c r="F639" s="19">
        <v>229</v>
      </c>
      <c r="G639" s="19">
        <v>126</v>
      </c>
      <c r="H639" s="19">
        <v>95</v>
      </c>
      <c r="I639" s="19">
        <v>64</v>
      </c>
      <c r="J639" s="19">
        <v>61</v>
      </c>
      <c r="K639" s="19">
        <v>55</v>
      </c>
      <c r="L639" s="19">
        <v>0</v>
      </c>
      <c r="M639" s="19">
        <v>2021</v>
      </c>
      <c r="N639" s="19">
        <f>VLOOKUP(E639, '2021D'!$A$2:$G$339, 2, FALSE)</f>
        <v>222</v>
      </c>
      <c r="O639" s="19">
        <f>VLOOKUP(E639, '2021D'!$A$2:$G$339, 3, FALSE)</f>
        <v>14850</v>
      </c>
      <c r="P639" s="19">
        <f>_2021[[#This Row],[最低排名]]-_2021[[#This Row],[同分人数]]+1</f>
        <v>14629</v>
      </c>
      <c r="Q639" s="19">
        <f>IF(O639&gt;=开始!$B$6, 1, 0)</f>
        <v>1</v>
      </c>
      <c r="R639" s="19">
        <f>_2021[[#This Row],[最低排名]]-开始!$B$6</f>
        <v>14850</v>
      </c>
    </row>
    <row r="640" spans="1:18">
      <c r="A640" s="19">
        <v>50503</v>
      </c>
      <c r="B640" s="19" t="s">
        <v>810</v>
      </c>
      <c r="C640" s="19" t="str">
        <f t="shared" si="18"/>
        <v>宁波大学</v>
      </c>
      <c r="D640" s="19" t="str">
        <f t="shared" si="19"/>
        <v>03</v>
      </c>
      <c r="E640" s="19" t="s">
        <v>90</v>
      </c>
      <c r="F640" s="19">
        <v>215</v>
      </c>
      <c r="G640" s="19">
        <v>124</v>
      </c>
      <c r="H640" s="19">
        <v>116</v>
      </c>
      <c r="I640" s="19">
        <v>58</v>
      </c>
      <c r="J640" s="19">
        <v>52</v>
      </c>
      <c r="K640" s="19">
        <v>52</v>
      </c>
      <c r="L640" s="19">
        <v>0</v>
      </c>
      <c r="M640" s="19">
        <v>2021</v>
      </c>
      <c r="N640" s="19">
        <f>VLOOKUP(E640, '2021D'!$A$2:$G$339, 2, FALSE)</f>
        <v>212</v>
      </c>
      <c r="O640" s="19">
        <f>VLOOKUP(E640, '2021D'!$A$2:$G$339, 3, FALSE)</f>
        <v>17269</v>
      </c>
      <c r="P640" s="19">
        <f>_2021[[#This Row],[最低排名]]-_2021[[#This Row],[同分人数]]+1</f>
        <v>17058</v>
      </c>
      <c r="Q640" s="19">
        <f>IF(O640&gt;=开始!$B$6, 1, 0)</f>
        <v>1</v>
      </c>
      <c r="R640" s="19">
        <f>_2021[[#This Row],[最低排名]]-开始!$B$6</f>
        <v>17269</v>
      </c>
    </row>
    <row r="641" spans="1:18">
      <c r="A641" s="19">
        <v>50504</v>
      </c>
      <c r="B641" s="19" t="s">
        <v>1578</v>
      </c>
      <c r="C641" s="19" t="str">
        <f t="shared" si="18"/>
        <v>宁波大学</v>
      </c>
      <c r="D641" s="19" t="str">
        <f t="shared" si="19"/>
        <v>04</v>
      </c>
      <c r="E641" s="19" t="s">
        <v>77</v>
      </c>
      <c r="F641" s="19">
        <v>188</v>
      </c>
      <c r="G641" s="19">
        <v>97</v>
      </c>
      <c r="H641" s="19">
        <v>118</v>
      </c>
      <c r="I641" s="19">
        <v>67</v>
      </c>
      <c r="J641" s="19">
        <v>64</v>
      </c>
      <c r="K641" s="19">
        <v>61</v>
      </c>
      <c r="L641" s="19">
        <v>0</v>
      </c>
      <c r="M641" s="19">
        <v>2021</v>
      </c>
      <c r="N641" s="19">
        <f>VLOOKUP(E641, '2021D'!$A$2:$G$339, 2, FALSE)</f>
        <v>221</v>
      </c>
      <c r="O641" s="19">
        <f>VLOOKUP(E641, '2021D'!$A$2:$G$339, 3, FALSE)</f>
        <v>16160</v>
      </c>
      <c r="P641" s="19">
        <f>_2021[[#This Row],[最低排名]]-_2021[[#This Row],[同分人数]]+1</f>
        <v>15940</v>
      </c>
      <c r="Q641" s="19">
        <f>IF(O641&gt;=开始!$B$6, 1, 0)</f>
        <v>1</v>
      </c>
      <c r="R641" s="19">
        <f>_2021[[#This Row],[最低排名]]-开始!$B$6</f>
        <v>16160</v>
      </c>
    </row>
    <row r="642" spans="1:18">
      <c r="A642" s="19">
        <v>50601</v>
      </c>
      <c r="B642" s="19" t="s">
        <v>811</v>
      </c>
      <c r="C642" s="19" t="str">
        <f t="shared" ref="C642:C705" si="20">LEFT(B642, FIND("(", B642) - 1)</f>
        <v>浙江传媒</v>
      </c>
      <c r="D642" s="19" t="str">
        <f t="shared" ref="D642:D705" si="21">MID(B642, FIND("(", B642) + 1, FIND(")", B642) - FIND("(", B642) - 1)</f>
        <v>01</v>
      </c>
      <c r="E642" s="19" t="s">
        <v>92</v>
      </c>
      <c r="F642" s="19">
        <v>226</v>
      </c>
      <c r="G642" s="19">
        <v>118</v>
      </c>
      <c r="H642" s="19">
        <v>97</v>
      </c>
      <c r="I642" s="19">
        <v>58</v>
      </c>
      <c r="J642" s="19">
        <v>52</v>
      </c>
      <c r="K642" s="19">
        <v>49</v>
      </c>
      <c r="L642" s="19">
        <v>0</v>
      </c>
      <c r="M642" s="19">
        <v>2021</v>
      </c>
      <c r="N642" s="19">
        <f>VLOOKUP(E642, '2021D'!$A$2:$G$339, 2, FALSE)</f>
        <v>226</v>
      </c>
      <c r="O642" s="19">
        <f>VLOOKUP(E642, '2021D'!$A$2:$G$339, 3, FALSE)</f>
        <v>19759</v>
      </c>
      <c r="P642" s="19">
        <f>_2021[[#This Row],[最低排名]]-_2021[[#This Row],[同分人数]]+1</f>
        <v>19534</v>
      </c>
      <c r="Q642" s="19">
        <f>IF(O642&gt;=开始!$B$6, 1, 0)</f>
        <v>1</v>
      </c>
      <c r="R642" s="19">
        <f>_2021[[#This Row],[最低排名]]-开始!$B$6</f>
        <v>19759</v>
      </c>
    </row>
    <row r="643" spans="1:18">
      <c r="A643" s="19">
        <v>50602</v>
      </c>
      <c r="B643" s="19" t="s">
        <v>812</v>
      </c>
      <c r="C643" s="19" t="str">
        <f t="shared" si="20"/>
        <v>浙江传媒</v>
      </c>
      <c r="D643" s="19" t="str">
        <f t="shared" si="21"/>
        <v>02</v>
      </c>
      <c r="E643" s="19" t="s">
        <v>749</v>
      </c>
      <c r="F643" s="19">
        <v>212</v>
      </c>
      <c r="G643" s="19">
        <v>120</v>
      </c>
      <c r="H643" s="19">
        <v>112</v>
      </c>
      <c r="I643" s="19">
        <v>64</v>
      </c>
      <c r="J643" s="19">
        <v>64</v>
      </c>
      <c r="K643" s="19">
        <v>52</v>
      </c>
      <c r="L643" s="19">
        <v>0</v>
      </c>
      <c r="M643" s="19">
        <v>2021</v>
      </c>
      <c r="N643" s="19">
        <f>VLOOKUP(E643, '2021D'!$A$2:$G$339, 2, FALSE)</f>
        <v>222</v>
      </c>
      <c r="O643" s="19">
        <f>VLOOKUP(E643, '2021D'!$A$2:$G$339, 3, FALSE)</f>
        <v>14850</v>
      </c>
      <c r="P643" s="19">
        <f>_2021[[#This Row],[最低排名]]-_2021[[#This Row],[同分人数]]+1</f>
        <v>14629</v>
      </c>
      <c r="Q643" s="19">
        <f>IF(O643&gt;=开始!$B$6, 1, 0)</f>
        <v>1</v>
      </c>
      <c r="R643" s="19">
        <f>_2021[[#This Row],[最低排名]]-开始!$B$6</f>
        <v>14850</v>
      </c>
    </row>
    <row r="644" spans="1:18">
      <c r="A644" s="19">
        <v>50603</v>
      </c>
      <c r="B644" s="19" t="s">
        <v>813</v>
      </c>
      <c r="C644" s="19" t="str">
        <f t="shared" si="20"/>
        <v>浙江传媒</v>
      </c>
      <c r="D644" s="19" t="str">
        <f t="shared" si="21"/>
        <v>03</v>
      </c>
      <c r="E644" s="19" t="s">
        <v>100</v>
      </c>
      <c r="F644" s="19">
        <v>214</v>
      </c>
      <c r="G644" s="19">
        <v>107</v>
      </c>
      <c r="H644" s="19">
        <v>119</v>
      </c>
      <c r="I644" s="19">
        <v>67</v>
      </c>
      <c r="J644" s="19">
        <v>55</v>
      </c>
      <c r="K644" s="19">
        <v>52</v>
      </c>
      <c r="L644" s="19">
        <v>0</v>
      </c>
      <c r="M644" s="19">
        <v>2021</v>
      </c>
      <c r="N644" s="19">
        <f>VLOOKUP(E644, '2021D'!$A$2:$G$339, 2, FALSE)</f>
        <v>233</v>
      </c>
      <c r="O644" s="19">
        <f>VLOOKUP(E644, '2021D'!$A$2:$G$339, 3, FALSE)</f>
        <v>14212</v>
      </c>
      <c r="P644" s="19">
        <f>_2021[[#This Row],[最低排名]]-_2021[[#This Row],[同分人数]]+1</f>
        <v>13980</v>
      </c>
      <c r="Q644" s="19">
        <f>IF(O644&gt;=开始!$B$6, 1, 0)</f>
        <v>1</v>
      </c>
      <c r="R644" s="19">
        <f>_2021[[#This Row],[最低排名]]-开始!$B$6</f>
        <v>14212</v>
      </c>
    </row>
    <row r="645" spans="1:18">
      <c r="A645" s="19">
        <v>50604</v>
      </c>
      <c r="B645" s="19" t="s">
        <v>814</v>
      </c>
      <c r="C645" s="19" t="str">
        <f t="shared" si="20"/>
        <v>浙江传媒</v>
      </c>
      <c r="D645" s="19" t="str">
        <f t="shared" si="21"/>
        <v>04</v>
      </c>
      <c r="E645" s="19" t="s">
        <v>649</v>
      </c>
      <c r="F645" s="19">
        <v>218</v>
      </c>
      <c r="G645" s="19">
        <v>114</v>
      </c>
      <c r="H645" s="19">
        <v>113</v>
      </c>
      <c r="I645" s="19">
        <v>61</v>
      </c>
      <c r="J645" s="19">
        <v>61</v>
      </c>
      <c r="K645" s="19">
        <v>55</v>
      </c>
      <c r="L645" s="19">
        <v>0</v>
      </c>
      <c r="M645" s="19">
        <v>2021</v>
      </c>
      <c r="N645" s="19">
        <f>VLOOKUP(E645, '2021D'!$A$2:$G$339, 2, FALSE)</f>
        <v>218</v>
      </c>
      <c r="O645" s="19">
        <f>VLOOKUP(E645, '2021D'!$A$2:$G$339, 3, FALSE)</f>
        <v>13979</v>
      </c>
      <c r="P645" s="19">
        <f>_2021[[#This Row],[最低排名]]-_2021[[#This Row],[同分人数]]+1</f>
        <v>13762</v>
      </c>
      <c r="Q645" s="19">
        <f>IF(O645&gt;=开始!$B$6, 1, 0)</f>
        <v>1</v>
      </c>
      <c r="R645" s="19">
        <f>_2021[[#This Row],[最低排名]]-开始!$B$6</f>
        <v>13979</v>
      </c>
    </row>
    <row r="646" spans="1:18">
      <c r="A646" s="19">
        <v>50701</v>
      </c>
      <c r="B646" s="19" t="s">
        <v>816</v>
      </c>
      <c r="C646" s="19" t="str">
        <f t="shared" si="20"/>
        <v>温医仁济</v>
      </c>
      <c r="D646" s="19" t="str">
        <f t="shared" si="21"/>
        <v>01</v>
      </c>
      <c r="E646" s="19" t="s">
        <v>398</v>
      </c>
      <c r="F646" s="19">
        <v>195</v>
      </c>
      <c r="G646" s="19">
        <v>102</v>
      </c>
      <c r="H646" s="19">
        <v>88</v>
      </c>
      <c r="I646" s="19">
        <v>52</v>
      </c>
      <c r="J646" s="19">
        <v>49</v>
      </c>
      <c r="K646" s="19">
        <v>49</v>
      </c>
      <c r="L646" s="19">
        <v>0</v>
      </c>
      <c r="M646" s="19">
        <v>2021</v>
      </c>
      <c r="N646" s="19">
        <f>VLOOKUP(E646, '2021D'!$A$2:$G$339, 2, FALSE)</f>
        <v>199</v>
      </c>
      <c r="O646" s="19">
        <f>VLOOKUP(E646, '2021D'!$A$2:$G$339, 3, FALSE)</f>
        <v>30070</v>
      </c>
      <c r="P646" s="19">
        <f>_2021[[#This Row],[最低排名]]-_2021[[#This Row],[同分人数]]+1</f>
        <v>29872</v>
      </c>
      <c r="Q646" s="19">
        <f>IF(O646&gt;=开始!$B$6, 1, 0)</f>
        <v>1</v>
      </c>
      <c r="R646" s="19">
        <f>_2021[[#This Row],[最低排名]]-开始!$B$6</f>
        <v>30070</v>
      </c>
    </row>
    <row r="647" spans="1:18">
      <c r="A647" s="19">
        <v>50702</v>
      </c>
      <c r="B647" s="19" t="s">
        <v>817</v>
      </c>
      <c r="C647" s="19" t="str">
        <f t="shared" si="20"/>
        <v>温医仁济</v>
      </c>
      <c r="D647" s="19" t="str">
        <f t="shared" si="21"/>
        <v>02</v>
      </c>
      <c r="E647" s="19" t="s">
        <v>752</v>
      </c>
      <c r="F647" s="19">
        <v>191</v>
      </c>
      <c r="G647" s="19">
        <v>101</v>
      </c>
      <c r="H647" s="19">
        <v>81</v>
      </c>
      <c r="I647" s="19">
        <v>55</v>
      </c>
      <c r="J647" s="19">
        <v>52</v>
      </c>
      <c r="K647" s="19">
        <v>46</v>
      </c>
      <c r="L647" s="19">
        <v>0</v>
      </c>
      <c r="M647" s="19">
        <v>2021</v>
      </c>
      <c r="N647" s="19">
        <f>VLOOKUP(E647, '2021D'!$A$2:$G$339, 2, FALSE)</f>
        <v>183</v>
      </c>
      <c r="O647" s="19">
        <f>VLOOKUP(E647, '2021D'!$A$2:$G$339, 3, FALSE)</f>
        <v>31547</v>
      </c>
      <c r="P647" s="19">
        <f>_2021[[#This Row],[最低排名]]-_2021[[#This Row],[同分人数]]+1</f>
        <v>31365</v>
      </c>
      <c r="Q647" s="19">
        <f>IF(O647&gt;=开始!$B$6, 1, 0)</f>
        <v>1</v>
      </c>
      <c r="R647" s="19">
        <f>_2021[[#This Row],[最低排名]]-开始!$B$6</f>
        <v>31547</v>
      </c>
    </row>
    <row r="648" spans="1:18">
      <c r="A648" s="19">
        <v>50801</v>
      </c>
      <c r="B648" s="19" t="s">
        <v>818</v>
      </c>
      <c r="C648" s="19" t="str">
        <f t="shared" si="20"/>
        <v>湖州学院</v>
      </c>
      <c r="D648" s="19" t="str">
        <f t="shared" si="21"/>
        <v>01</v>
      </c>
      <c r="E648" s="19" t="s">
        <v>440</v>
      </c>
      <c r="F648" s="19">
        <v>174</v>
      </c>
      <c r="G648" s="19">
        <v>96</v>
      </c>
      <c r="H648" s="19">
        <v>89</v>
      </c>
      <c r="I648" s="19">
        <v>61</v>
      </c>
      <c r="J648" s="19">
        <v>58</v>
      </c>
      <c r="K648" s="19">
        <v>55</v>
      </c>
      <c r="L648" s="19">
        <v>0</v>
      </c>
      <c r="M648" s="19">
        <v>2021</v>
      </c>
      <c r="N648" s="19">
        <f>VLOOKUP(E648, '2021D'!$A$2:$G$339, 2, FALSE)</f>
        <v>210</v>
      </c>
      <c r="O648" s="19">
        <f>VLOOKUP(E648, '2021D'!$A$2:$G$339, 3, FALSE)</f>
        <v>29272</v>
      </c>
      <c r="P648" s="19">
        <f>_2021[[#This Row],[最低排名]]-_2021[[#This Row],[同分人数]]+1</f>
        <v>29063</v>
      </c>
      <c r="Q648" s="19">
        <f>IF(O648&gt;=开始!$B$6, 1, 0)</f>
        <v>1</v>
      </c>
      <c r="R648" s="19">
        <f>_2021[[#This Row],[最低排名]]-开始!$B$6</f>
        <v>29272</v>
      </c>
    </row>
    <row r="649" spans="1:18">
      <c r="A649" s="19">
        <v>50802</v>
      </c>
      <c r="B649" s="19" t="s">
        <v>819</v>
      </c>
      <c r="C649" s="19" t="str">
        <f t="shared" si="20"/>
        <v>湖州学院</v>
      </c>
      <c r="D649" s="19" t="str">
        <f t="shared" si="21"/>
        <v>02</v>
      </c>
      <c r="E649" s="19" t="s">
        <v>1556</v>
      </c>
      <c r="F649" s="19">
        <v>180</v>
      </c>
      <c r="G649" s="19">
        <v>93</v>
      </c>
      <c r="H649" s="19">
        <v>86</v>
      </c>
      <c r="I649" s="19">
        <v>49</v>
      </c>
      <c r="J649" s="19">
        <v>46</v>
      </c>
      <c r="K649" s="19">
        <v>43</v>
      </c>
      <c r="L649" s="19">
        <v>0</v>
      </c>
      <c r="M649" s="19">
        <v>2021</v>
      </c>
      <c r="N649" s="19">
        <f>VLOOKUP(E649, '2021D'!$A$2:$G$339, 2, FALSE)</f>
        <v>162</v>
      </c>
      <c r="O649" s="19">
        <f>VLOOKUP(E649, '2021D'!$A$2:$G$339, 3, FALSE)</f>
        <v>35075</v>
      </c>
      <c r="P649" s="19">
        <f>_2021[[#This Row],[最低排名]]-_2021[[#This Row],[同分人数]]+1</f>
        <v>34914</v>
      </c>
      <c r="Q649" s="19">
        <f>IF(O649&gt;=开始!$B$6, 1, 0)</f>
        <v>1</v>
      </c>
      <c r="R649" s="19">
        <f>_2021[[#This Row],[最低排名]]-开始!$B$6</f>
        <v>35075</v>
      </c>
    </row>
    <row r="650" spans="1:18">
      <c r="A650" s="19">
        <v>50803</v>
      </c>
      <c r="B650" s="19" t="s">
        <v>1658</v>
      </c>
      <c r="C650" s="19" t="str">
        <f t="shared" si="20"/>
        <v>湖州学院</v>
      </c>
      <c r="D650" s="19" t="str">
        <f t="shared" si="21"/>
        <v>03</v>
      </c>
      <c r="E650" s="19" t="s">
        <v>50</v>
      </c>
      <c r="F650" s="19">
        <v>195</v>
      </c>
      <c r="G650" s="19">
        <v>99</v>
      </c>
      <c r="H650" s="19">
        <v>101</v>
      </c>
      <c r="I650" s="19">
        <v>46</v>
      </c>
      <c r="J650" s="19">
        <v>46</v>
      </c>
      <c r="K650" s="19">
        <v>43</v>
      </c>
      <c r="L650" s="19">
        <v>0</v>
      </c>
      <c r="M650" s="19">
        <v>2021</v>
      </c>
      <c r="N650" s="19">
        <f>VLOOKUP(E650, '2021D'!$A$2:$G$339, 2, FALSE)</f>
        <v>207</v>
      </c>
      <c r="O650" s="19">
        <f>VLOOKUP(E650, '2021D'!$A$2:$G$339, 3, FALSE)</f>
        <v>30461</v>
      </c>
      <c r="P650" s="19">
        <f>_2021[[#This Row],[最低排名]]-_2021[[#This Row],[同分人数]]+1</f>
        <v>30255</v>
      </c>
      <c r="Q650" s="19">
        <f>IF(O650&gt;=开始!$B$6, 1, 0)</f>
        <v>1</v>
      </c>
      <c r="R650" s="19">
        <f>_2021[[#This Row],[最低排名]]-开始!$B$6</f>
        <v>30461</v>
      </c>
    </row>
    <row r="651" spans="1:18">
      <c r="A651" s="19">
        <v>50804</v>
      </c>
      <c r="B651" s="19" t="s">
        <v>1659</v>
      </c>
      <c r="C651" s="19" t="str">
        <f t="shared" si="20"/>
        <v>湖州学院</v>
      </c>
      <c r="D651" s="19" t="str">
        <f t="shared" si="21"/>
        <v>04</v>
      </c>
      <c r="E651" s="19" t="s">
        <v>363</v>
      </c>
      <c r="F651" s="19">
        <v>193</v>
      </c>
      <c r="G651" s="19">
        <v>103</v>
      </c>
      <c r="H651" s="19">
        <v>78</v>
      </c>
      <c r="I651" s="19">
        <v>61</v>
      </c>
      <c r="J651" s="19">
        <v>52</v>
      </c>
      <c r="K651" s="19">
        <v>52</v>
      </c>
      <c r="L651" s="19">
        <v>0</v>
      </c>
      <c r="M651" s="19">
        <v>2021</v>
      </c>
      <c r="N651" s="19">
        <f>VLOOKUP(E651, '2021D'!$A$2:$G$339, 2, FALSE)</f>
        <v>182</v>
      </c>
      <c r="O651" s="19">
        <f>VLOOKUP(E651, '2021D'!$A$2:$G$339, 3, FALSE)</f>
        <v>29454</v>
      </c>
      <c r="P651" s="19">
        <f>_2021[[#This Row],[最低排名]]-_2021[[#This Row],[同分人数]]+1</f>
        <v>29273</v>
      </c>
      <c r="Q651" s="19">
        <f>IF(O651&gt;=开始!$B$6, 1, 0)</f>
        <v>1</v>
      </c>
      <c r="R651" s="19">
        <f>_2021[[#This Row],[最低排名]]-开始!$B$6</f>
        <v>29454</v>
      </c>
    </row>
    <row r="652" spans="1:18">
      <c r="A652" s="19">
        <v>50901</v>
      </c>
      <c r="B652" s="19" t="s">
        <v>820</v>
      </c>
      <c r="C652" s="19" t="str">
        <f t="shared" si="20"/>
        <v>南湖学院</v>
      </c>
      <c r="D652" s="19" t="str">
        <f t="shared" si="21"/>
        <v>01</v>
      </c>
      <c r="E652" s="19" t="s">
        <v>232</v>
      </c>
      <c r="F652" s="19">
        <v>199</v>
      </c>
      <c r="G652" s="19">
        <v>104</v>
      </c>
      <c r="H652" s="19">
        <v>86</v>
      </c>
      <c r="I652" s="19">
        <v>55</v>
      </c>
      <c r="J652" s="19">
        <v>52</v>
      </c>
      <c r="K652" s="19">
        <v>46</v>
      </c>
      <c r="L652" s="19">
        <v>0</v>
      </c>
      <c r="M652" s="19">
        <v>2021</v>
      </c>
      <c r="N652" s="19">
        <f>VLOOKUP(E652, '2021D'!$A$2:$G$339, 2, FALSE)</f>
        <v>198</v>
      </c>
      <c r="O652" s="19">
        <f>VLOOKUP(E652, '2021D'!$A$2:$G$339, 3, FALSE)</f>
        <v>29062</v>
      </c>
      <c r="P652" s="19">
        <f>_2021[[#This Row],[最低排名]]-_2021[[#This Row],[同分人数]]+1</f>
        <v>28865</v>
      </c>
      <c r="Q652" s="19">
        <f>IF(O652&gt;=开始!$B$6, 1, 0)</f>
        <v>1</v>
      </c>
      <c r="R652" s="19">
        <f>_2021[[#This Row],[最低排名]]-开始!$B$6</f>
        <v>29062</v>
      </c>
    </row>
    <row r="653" spans="1:18">
      <c r="A653" s="19">
        <v>50902</v>
      </c>
      <c r="B653" s="19" t="s">
        <v>821</v>
      </c>
      <c r="C653" s="19" t="str">
        <f t="shared" si="20"/>
        <v>南湖学院</v>
      </c>
      <c r="D653" s="19" t="str">
        <f t="shared" si="21"/>
        <v>02</v>
      </c>
      <c r="E653" s="19" t="s">
        <v>419</v>
      </c>
      <c r="F653" s="19">
        <v>197</v>
      </c>
      <c r="G653" s="19">
        <v>104</v>
      </c>
      <c r="H653" s="19">
        <v>96</v>
      </c>
      <c r="I653" s="19">
        <v>49</v>
      </c>
      <c r="J653" s="19">
        <v>46</v>
      </c>
      <c r="K653" s="19">
        <v>46</v>
      </c>
      <c r="L653" s="19">
        <v>0</v>
      </c>
      <c r="M653" s="19">
        <v>2021</v>
      </c>
      <c r="N653" s="19">
        <f>VLOOKUP(E653, '2021D'!$A$2:$G$339, 2, FALSE)</f>
        <v>190</v>
      </c>
      <c r="O653" s="19">
        <f>VLOOKUP(E653, '2021D'!$A$2:$G$339, 3, FALSE)</f>
        <v>29871</v>
      </c>
      <c r="P653" s="19">
        <f>_2021[[#This Row],[最低排名]]-_2021[[#This Row],[同分人数]]+1</f>
        <v>29682</v>
      </c>
      <c r="Q653" s="19">
        <f>IF(O653&gt;=开始!$B$6, 1, 0)</f>
        <v>1</v>
      </c>
      <c r="R653" s="19">
        <f>_2021[[#This Row],[最低排名]]-开始!$B$6</f>
        <v>29871</v>
      </c>
    </row>
    <row r="654" spans="1:18">
      <c r="A654" s="19">
        <v>51001</v>
      </c>
      <c r="B654" s="19" t="s">
        <v>824</v>
      </c>
      <c r="C654" s="19" t="str">
        <f t="shared" si="20"/>
        <v>中计现代</v>
      </c>
      <c r="D654" s="19" t="str">
        <f t="shared" si="21"/>
        <v>01</v>
      </c>
      <c r="E654" s="19" t="s">
        <v>1556</v>
      </c>
      <c r="F654" s="19">
        <v>189</v>
      </c>
      <c r="G654" s="19">
        <v>103</v>
      </c>
      <c r="H654" s="19">
        <v>74</v>
      </c>
      <c r="I654" s="19">
        <v>55</v>
      </c>
      <c r="J654" s="19">
        <v>46</v>
      </c>
      <c r="K654" s="19">
        <v>40</v>
      </c>
      <c r="L654" s="19">
        <v>0</v>
      </c>
      <c r="M654" s="19">
        <v>2021</v>
      </c>
      <c r="N654" s="19">
        <f>VLOOKUP(E654, '2021D'!$A$2:$G$339, 2, FALSE)</f>
        <v>162</v>
      </c>
      <c r="O654" s="19">
        <f>VLOOKUP(E654, '2021D'!$A$2:$G$339, 3, FALSE)</f>
        <v>35075</v>
      </c>
      <c r="P654" s="19">
        <f>_2021[[#This Row],[最低排名]]-_2021[[#This Row],[同分人数]]+1</f>
        <v>34914</v>
      </c>
      <c r="Q654" s="19">
        <f>IF(O654&gt;=开始!$B$6, 1, 0)</f>
        <v>1</v>
      </c>
      <c r="R654" s="19">
        <f>_2021[[#This Row],[最低排名]]-开始!$B$6</f>
        <v>35075</v>
      </c>
    </row>
    <row r="655" spans="1:18">
      <c r="A655" s="19">
        <v>51002</v>
      </c>
      <c r="B655" s="19" t="s">
        <v>825</v>
      </c>
      <c r="C655" s="19" t="str">
        <f t="shared" si="20"/>
        <v>中计现代</v>
      </c>
      <c r="D655" s="19" t="str">
        <f t="shared" si="21"/>
        <v>02</v>
      </c>
      <c r="E655" s="19" t="s">
        <v>207</v>
      </c>
      <c r="F655" s="19">
        <v>193</v>
      </c>
      <c r="G655" s="19">
        <v>113</v>
      </c>
      <c r="H655" s="19">
        <v>85</v>
      </c>
      <c r="I655" s="19">
        <v>46</v>
      </c>
      <c r="J655" s="19">
        <v>46</v>
      </c>
      <c r="K655" s="19">
        <v>43</v>
      </c>
      <c r="L655" s="19">
        <v>0</v>
      </c>
      <c r="M655" s="19">
        <v>2021</v>
      </c>
      <c r="N655" s="19">
        <f>VLOOKUP(E655, '2021D'!$A$2:$G$339, 2, FALSE)</f>
        <v>170</v>
      </c>
      <c r="O655" s="19">
        <f>VLOOKUP(E655, '2021D'!$A$2:$G$339, 3, FALSE)</f>
        <v>33669</v>
      </c>
      <c r="P655" s="19">
        <f>_2021[[#This Row],[最低排名]]-_2021[[#This Row],[同分人数]]+1</f>
        <v>33500</v>
      </c>
      <c r="Q655" s="19">
        <f>IF(O655&gt;=开始!$B$6, 1, 0)</f>
        <v>1</v>
      </c>
      <c r="R655" s="19">
        <f>_2021[[#This Row],[最低排名]]-开始!$B$6</f>
        <v>33669</v>
      </c>
    </row>
    <row r="656" spans="1:18">
      <c r="A656" s="19">
        <v>51201</v>
      </c>
      <c r="B656" s="19" t="s">
        <v>826</v>
      </c>
      <c r="C656" s="19" t="str">
        <f t="shared" si="20"/>
        <v>上财浙院</v>
      </c>
      <c r="D656" s="19" t="str">
        <f t="shared" si="21"/>
        <v>01</v>
      </c>
      <c r="E656" s="19" t="s">
        <v>221</v>
      </c>
      <c r="F656" s="19">
        <v>187</v>
      </c>
      <c r="G656" s="19">
        <v>103</v>
      </c>
      <c r="H656" s="19">
        <v>90</v>
      </c>
      <c r="I656" s="19">
        <v>46</v>
      </c>
      <c r="J656" s="19">
        <v>43</v>
      </c>
      <c r="K656" s="19">
        <v>43</v>
      </c>
      <c r="L656" s="19">
        <v>0</v>
      </c>
      <c r="M656" s="19">
        <v>2021</v>
      </c>
      <c r="N656" s="19">
        <f>VLOOKUP(E656, '2021D'!$A$2:$G$339, 2, FALSE)</f>
        <v>171</v>
      </c>
      <c r="O656" s="19">
        <f>VLOOKUP(E656, '2021D'!$A$2:$G$339, 3, FALSE)</f>
        <v>34311</v>
      </c>
      <c r="P656" s="19">
        <f>_2021[[#This Row],[最低排名]]-_2021[[#This Row],[同分人数]]+1</f>
        <v>34141</v>
      </c>
      <c r="Q656" s="19">
        <f>IF(O656&gt;=开始!$B$6, 1, 0)</f>
        <v>1</v>
      </c>
      <c r="R656" s="19">
        <f>_2021[[#This Row],[最低排名]]-开始!$B$6</f>
        <v>34311</v>
      </c>
    </row>
    <row r="657" spans="1:18">
      <c r="A657" s="19">
        <v>51202</v>
      </c>
      <c r="B657" s="19" t="s">
        <v>827</v>
      </c>
      <c r="C657" s="19" t="str">
        <f t="shared" si="20"/>
        <v>上财浙院</v>
      </c>
      <c r="D657" s="19" t="str">
        <f t="shared" si="21"/>
        <v>02</v>
      </c>
      <c r="E657" s="19" t="s">
        <v>998</v>
      </c>
      <c r="F657" s="19">
        <v>183</v>
      </c>
      <c r="G657" s="19">
        <v>100</v>
      </c>
      <c r="H657" s="19">
        <v>81</v>
      </c>
      <c r="I657" s="19">
        <v>55</v>
      </c>
      <c r="J657" s="19">
        <v>46</v>
      </c>
      <c r="K657" s="19">
        <v>46</v>
      </c>
      <c r="L657" s="19">
        <v>0</v>
      </c>
      <c r="M657" s="19">
        <v>2021</v>
      </c>
      <c r="N657" s="19">
        <f>VLOOKUP(E657, '2021D'!$A$2:$G$339, 2, FALSE)</f>
        <v>172</v>
      </c>
      <c r="O657" s="19">
        <f>VLOOKUP(E657, '2021D'!$A$2:$G$339, 3, FALSE)</f>
        <v>33982</v>
      </c>
      <c r="P657" s="19">
        <f>_2021[[#This Row],[最低排名]]-_2021[[#This Row],[同分人数]]+1</f>
        <v>33811</v>
      </c>
      <c r="Q657" s="19">
        <f>IF(O657&gt;=开始!$B$6, 1, 0)</f>
        <v>1</v>
      </c>
      <c r="R657" s="19">
        <f>_2021[[#This Row],[最低排名]]-开始!$B$6</f>
        <v>33982</v>
      </c>
    </row>
    <row r="658" spans="1:18">
      <c r="A658" s="19">
        <v>51203</v>
      </c>
      <c r="B658" s="19" t="s">
        <v>828</v>
      </c>
      <c r="C658" s="19" t="str">
        <f t="shared" si="20"/>
        <v>上财浙院</v>
      </c>
      <c r="D658" s="19" t="str">
        <f t="shared" si="21"/>
        <v>03</v>
      </c>
      <c r="E658" s="19" t="s">
        <v>198</v>
      </c>
      <c r="F658" s="19">
        <v>193</v>
      </c>
      <c r="G658" s="19">
        <v>102</v>
      </c>
      <c r="H658" s="19">
        <v>59</v>
      </c>
      <c r="I658" s="19">
        <v>52</v>
      </c>
      <c r="J658" s="19">
        <v>52</v>
      </c>
      <c r="K658" s="19">
        <v>49</v>
      </c>
      <c r="L658" s="19">
        <v>0</v>
      </c>
      <c r="M658" s="19">
        <v>2021</v>
      </c>
      <c r="N658" s="19">
        <f>VLOOKUP(E658, '2021D'!$A$2:$G$339, 2, FALSE)</f>
        <v>148</v>
      </c>
      <c r="O658" s="19">
        <f>VLOOKUP(E658, '2021D'!$A$2:$G$339, 3, FALSE)</f>
        <v>34913</v>
      </c>
      <c r="P658" s="19">
        <f>_2021[[#This Row],[最低排名]]-_2021[[#This Row],[同分人数]]+1</f>
        <v>34766</v>
      </c>
      <c r="Q658" s="19">
        <f>IF(O658&gt;=开始!$B$6, 1, 0)</f>
        <v>1</v>
      </c>
      <c r="R658" s="19">
        <f>_2021[[#This Row],[最低排名]]-开始!$B$6</f>
        <v>34913</v>
      </c>
    </row>
    <row r="659" spans="1:18">
      <c r="A659" s="19">
        <v>51301</v>
      </c>
      <c r="B659" s="19" t="s">
        <v>829</v>
      </c>
      <c r="C659" s="19" t="str">
        <f t="shared" si="20"/>
        <v>诺丁汉</v>
      </c>
      <c r="D659" s="19" t="str">
        <f t="shared" si="21"/>
        <v>01</v>
      </c>
      <c r="E659" s="19" t="s">
        <v>506</v>
      </c>
      <c r="F659" s="19">
        <v>210</v>
      </c>
      <c r="G659" s="19">
        <v>111</v>
      </c>
      <c r="H659" s="19">
        <v>118</v>
      </c>
      <c r="I659" s="19">
        <v>67</v>
      </c>
      <c r="J659" s="19">
        <v>64</v>
      </c>
      <c r="K659" s="19">
        <v>58</v>
      </c>
      <c r="L659" s="19">
        <v>0</v>
      </c>
      <c r="M659" s="19">
        <v>2021</v>
      </c>
      <c r="N659" s="19">
        <f>VLOOKUP(E659, '2021D'!$A$2:$G$339, 2, FALSE)</f>
        <v>200</v>
      </c>
      <c r="O659" s="19">
        <f>VLOOKUP(E659, '2021D'!$A$2:$G$339, 3, FALSE)</f>
        <v>12039</v>
      </c>
      <c r="P659" s="19">
        <f>_2021[[#This Row],[最低排名]]-_2021[[#This Row],[同分人数]]+1</f>
        <v>11840</v>
      </c>
      <c r="Q659" s="19">
        <f>IF(O659&gt;=开始!$B$6, 1, 0)</f>
        <v>1</v>
      </c>
      <c r="R659" s="19">
        <f>_2021[[#This Row],[最低排名]]-开始!$B$6</f>
        <v>12039</v>
      </c>
    </row>
    <row r="660" spans="1:18">
      <c r="A660" s="19">
        <v>51302</v>
      </c>
      <c r="B660" s="19" t="s">
        <v>830</v>
      </c>
      <c r="C660" s="19" t="str">
        <f t="shared" si="20"/>
        <v>诺丁汉</v>
      </c>
      <c r="D660" s="19" t="str">
        <f t="shared" si="21"/>
        <v>02</v>
      </c>
      <c r="E660" s="19" t="s">
        <v>87</v>
      </c>
      <c r="F660" s="19">
        <v>221</v>
      </c>
      <c r="G660" s="19">
        <v>116</v>
      </c>
      <c r="H660" s="19">
        <v>125</v>
      </c>
      <c r="I660" s="19">
        <v>64</v>
      </c>
      <c r="J660" s="19">
        <v>61</v>
      </c>
      <c r="K660" s="19">
        <v>55</v>
      </c>
      <c r="L660" s="19">
        <v>0</v>
      </c>
      <c r="M660" s="19">
        <v>2021</v>
      </c>
      <c r="N660" s="19">
        <f>VLOOKUP(E660, '2021D'!$A$2:$G$339, 2, FALSE)</f>
        <v>222</v>
      </c>
      <c r="O660" s="19">
        <f>VLOOKUP(E660, '2021D'!$A$2:$G$339, 3, FALSE)</f>
        <v>10117</v>
      </c>
      <c r="P660" s="19">
        <f>_2021[[#This Row],[最低排名]]-_2021[[#This Row],[同分人数]]+1</f>
        <v>9896</v>
      </c>
      <c r="Q660" s="19">
        <f>IF(O660&gt;=开始!$B$6, 1, 0)</f>
        <v>1</v>
      </c>
      <c r="R660" s="19">
        <f>_2021[[#This Row],[最低排名]]-开始!$B$6</f>
        <v>10117</v>
      </c>
    </row>
    <row r="661" spans="1:18">
      <c r="A661" s="19">
        <v>51303</v>
      </c>
      <c r="B661" s="19" t="s">
        <v>831</v>
      </c>
      <c r="C661" s="19" t="str">
        <f t="shared" si="20"/>
        <v>诺丁汉</v>
      </c>
      <c r="D661" s="19" t="str">
        <f t="shared" si="21"/>
        <v>03</v>
      </c>
      <c r="E661" s="19" t="s">
        <v>37</v>
      </c>
      <c r="F661" s="19">
        <v>223</v>
      </c>
      <c r="G661" s="19">
        <v>124</v>
      </c>
      <c r="H661" s="19">
        <v>120</v>
      </c>
      <c r="I661" s="19">
        <v>64</v>
      </c>
      <c r="J661" s="19">
        <v>61</v>
      </c>
      <c r="K661" s="19">
        <v>55</v>
      </c>
      <c r="L661" s="19">
        <v>0</v>
      </c>
      <c r="M661" s="19">
        <v>2021</v>
      </c>
      <c r="N661" s="19">
        <f>VLOOKUP(E661, '2021D'!$A$2:$G$339, 2, FALSE)</f>
        <v>202</v>
      </c>
      <c r="O661" s="19">
        <f>VLOOKUP(E661, '2021D'!$A$2:$G$339, 3, FALSE)</f>
        <v>10776</v>
      </c>
      <c r="P661" s="19">
        <f>_2021[[#This Row],[最低排名]]-_2021[[#This Row],[同分人数]]+1</f>
        <v>10575</v>
      </c>
      <c r="Q661" s="19">
        <f>IF(O661&gt;=开始!$B$6, 1, 0)</f>
        <v>1</v>
      </c>
      <c r="R661" s="19">
        <f>_2021[[#This Row],[最低排名]]-开始!$B$6</f>
        <v>10776</v>
      </c>
    </row>
    <row r="662" spans="1:18">
      <c r="A662" s="19">
        <v>51401</v>
      </c>
      <c r="B662" s="19" t="s">
        <v>832</v>
      </c>
      <c r="C662" s="19" t="str">
        <f t="shared" si="20"/>
        <v>温州肯恩</v>
      </c>
      <c r="D662" s="19" t="str">
        <f t="shared" si="21"/>
        <v>01</v>
      </c>
      <c r="E662" s="19" t="s">
        <v>178</v>
      </c>
      <c r="F662" s="19">
        <v>207</v>
      </c>
      <c r="G662" s="19">
        <v>107</v>
      </c>
      <c r="H662" s="19">
        <v>98</v>
      </c>
      <c r="I662" s="19">
        <v>58</v>
      </c>
      <c r="J662" s="19">
        <v>49</v>
      </c>
      <c r="K662" s="19">
        <v>46</v>
      </c>
      <c r="L662" s="19">
        <v>0</v>
      </c>
      <c r="M662" s="19">
        <v>2021</v>
      </c>
      <c r="N662" s="19">
        <f>VLOOKUP(E662, '2021D'!$A$2:$G$339, 2, FALSE)</f>
        <v>201</v>
      </c>
      <c r="O662" s="19">
        <f>VLOOKUP(E662, '2021D'!$A$2:$G$339, 3, FALSE)</f>
        <v>25024</v>
      </c>
      <c r="P662" s="19">
        <f>_2021[[#This Row],[最低排名]]-_2021[[#This Row],[同分人数]]+1</f>
        <v>24824</v>
      </c>
      <c r="Q662" s="19">
        <f>IF(O662&gt;=开始!$B$6, 1, 0)</f>
        <v>1</v>
      </c>
      <c r="R662" s="19">
        <f>_2021[[#This Row],[最低排名]]-开始!$B$6</f>
        <v>25024</v>
      </c>
    </row>
    <row r="663" spans="1:18">
      <c r="A663" s="19">
        <v>51501</v>
      </c>
      <c r="B663" s="19" t="s">
        <v>1660</v>
      </c>
      <c r="C663" s="19" t="str">
        <f t="shared" si="20"/>
        <v>越秀外院</v>
      </c>
      <c r="D663" s="19" t="str">
        <f t="shared" si="21"/>
        <v>01</v>
      </c>
      <c r="E663" s="19" t="s">
        <v>1548</v>
      </c>
      <c r="F663" s="19">
        <v>153</v>
      </c>
      <c r="G663" s="19">
        <v>89</v>
      </c>
      <c r="H663" s="19">
        <v>82</v>
      </c>
      <c r="I663" s="19">
        <v>67</v>
      </c>
      <c r="J663" s="19">
        <v>55</v>
      </c>
      <c r="K663" s="19">
        <v>46</v>
      </c>
      <c r="L663" s="19">
        <v>0</v>
      </c>
      <c r="M663" s="19">
        <v>2021</v>
      </c>
      <c r="N663" s="19">
        <f>VLOOKUP(E663, '2021D'!$A$2:$G$339, 2, FALSE)</f>
        <v>149</v>
      </c>
      <c r="O663" s="19">
        <f>VLOOKUP(E663, '2021D'!$A$2:$G$339, 3, FALSE)</f>
        <v>35224</v>
      </c>
      <c r="P663" s="19">
        <f>_2021[[#This Row],[最低排名]]-_2021[[#This Row],[同分人数]]+1</f>
        <v>35076</v>
      </c>
      <c r="Q663" s="19">
        <f>IF(O663&gt;=开始!$B$6, 1, 0)</f>
        <v>1</v>
      </c>
      <c r="R663" s="19">
        <f>_2021[[#This Row],[最低排名]]-开始!$B$6</f>
        <v>35224</v>
      </c>
    </row>
    <row r="664" spans="1:18">
      <c r="A664" s="19">
        <v>51601</v>
      </c>
      <c r="B664" s="19" t="s">
        <v>833</v>
      </c>
      <c r="C664" s="19" t="str">
        <f t="shared" si="20"/>
        <v>浙大医学</v>
      </c>
      <c r="D664" s="19" t="str">
        <f t="shared" si="21"/>
        <v>01</v>
      </c>
      <c r="E664" s="19" t="s">
        <v>289</v>
      </c>
      <c r="F664" s="19">
        <v>231</v>
      </c>
      <c r="G664" s="19">
        <v>120</v>
      </c>
      <c r="H664" s="19">
        <v>135</v>
      </c>
      <c r="I664" s="19">
        <v>70</v>
      </c>
      <c r="J664" s="19">
        <v>70</v>
      </c>
      <c r="K664" s="19">
        <v>64</v>
      </c>
      <c r="L664" s="19">
        <v>0</v>
      </c>
      <c r="M664" s="19">
        <v>2021</v>
      </c>
      <c r="N664" s="19">
        <f>VLOOKUP(E664, '2021D'!$A$2:$G$339, 2, FALSE)</f>
        <v>112</v>
      </c>
      <c r="O664" s="19">
        <f>VLOOKUP(E664, '2021D'!$A$2:$G$339, 3, FALSE)</f>
        <v>2540</v>
      </c>
      <c r="P664" s="19">
        <f>_2021[[#This Row],[最低排名]]-_2021[[#This Row],[同分人数]]+1</f>
        <v>2429</v>
      </c>
      <c r="Q664" s="19">
        <f>IF(O664&gt;=开始!$B$6, 1, 0)</f>
        <v>1</v>
      </c>
      <c r="R664" s="19">
        <f>_2021[[#This Row],[最低排名]]-开始!$B$6</f>
        <v>2540</v>
      </c>
    </row>
    <row r="665" spans="1:18">
      <c r="A665" s="19">
        <v>51701</v>
      </c>
      <c r="B665" s="19" t="s">
        <v>834</v>
      </c>
      <c r="C665" s="19" t="str">
        <f t="shared" si="20"/>
        <v>浙江中医</v>
      </c>
      <c r="D665" s="19" t="str">
        <f t="shared" si="21"/>
        <v>01</v>
      </c>
      <c r="E665" s="19" t="s">
        <v>79</v>
      </c>
      <c r="F665" s="19">
        <v>208</v>
      </c>
      <c r="G665" s="19">
        <v>105</v>
      </c>
      <c r="H665" s="19">
        <v>110</v>
      </c>
      <c r="I665" s="19">
        <v>67</v>
      </c>
      <c r="J665" s="19">
        <v>61</v>
      </c>
      <c r="K665" s="19">
        <v>55</v>
      </c>
      <c r="L665" s="19">
        <v>0</v>
      </c>
      <c r="M665" s="19">
        <v>2021</v>
      </c>
      <c r="N665" s="19">
        <f>VLOOKUP(E665, '2021D'!$A$2:$G$339, 2, FALSE)</f>
        <v>211</v>
      </c>
      <c r="O665" s="19">
        <f>VLOOKUP(E665, '2021D'!$A$2:$G$339, 3, FALSE)</f>
        <v>15496</v>
      </c>
      <c r="P665" s="19">
        <f>_2021[[#This Row],[最低排名]]-_2021[[#This Row],[同分人数]]+1</f>
        <v>15286</v>
      </c>
      <c r="Q665" s="19">
        <f>IF(O665&gt;=开始!$B$6, 1, 0)</f>
        <v>1</v>
      </c>
      <c r="R665" s="19">
        <f>_2021[[#This Row],[最低排名]]-开始!$B$6</f>
        <v>15496</v>
      </c>
    </row>
    <row r="666" spans="1:18">
      <c r="A666" s="19">
        <v>51702</v>
      </c>
      <c r="B666" s="19" t="s">
        <v>835</v>
      </c>
      <c r="C666" s="19" t="str">
        <f t="shared" si="20"/>
        <v>浙江中医</v>
      </c>
      <c r="D666" s="19" t="str">
        <f t="shared" si="21"/>
        <v>02</v>
      </c>
      <c r="E666" s="19" t="s">
        <v>649</v>
      </c>
      <c r="F666" s="19">
        <v>208</v>
      </c>
      <c r="G666" s="19">
        <v>120</v>
      </c>
      <c r="H666" s="19">
        <v>102</v>
      </c>
      <c r="I666" s="19">
        <v>70</v>
      </c>
      <c r="J666" s="19">
        <v>67</v>
      </c>
      <c r="K666" s="19">
        <v>61</v>
      </c>
      <c r="L666" s="19">
        <v>0</v>
      </c>
      <c r="M666" s="19">
        <v>2021</v>
      </c>
      <c r="N666" s="19">
        <f>VLOOKUP(E666, '2021D'!$A$2:$G$339, 2, FALSE)</f>
        <v>218</v>
      </c>
      <c r="O666" s="19">
        <f>VLOOKUP(E666, '2021D'!$A$2:$G$339, 3, FALSE)</f>
        <v>13979</v>
      </c>
      <c r="P666" s="19">
        <f>_2021[[#This Row],[最低排名]]-_2021[[#This Row],[同分人数]]+1</f>
        <v>13762</v>
      </c>
      <c r="Q666" s="19">
        <f>IF(O666&gt;=开始!$B$6, 1, 0)</f>
        <v>1</v>
      </c>
      <c r="R666" s="19">
        <f>_2021[[#This Row],[最低排名]]-开始!$B$6</f>
        <v>13979</v>
      </c>
    </row>
    <row r="667" spans="1:18">
      <c r="A667" s="19">
        <v>51703</v>
      </c>
      <c r="B667" s="19" t="s">
        <v>836</v>
      </c>
      <c r="C667" s="19" t="str">
        <f t="shared" si="20"/>
        <v>浙江中医</v>
      </c>
      <c r="D667" s="19" t="str">
        <f t="shared" si="21"/>
        <v>03</v>
      </c>
      <c r="E667" s="19" t="s">
        <v>312</v>
      </c>
      <c r="F667" s="19">
        <v>195</v>
      </c>
      <c r="G667" s="19">
        <v>103</v>
      </c>
      <c r="H667" s="19">
        <v>106</v>
      </c>
      <c r="I667" s="19">
        <v>55</v>
      </c>
      <c r="J667" s="19">
        <v>52</v>
      </c>
      <c r="K667" s="19">
        <v>52</v>
      </c>
      <c r="L667" s="19">
        <v>0</v>
      </c>
      <c r="M667" s="19">
        <v>2021</v>
      </c>
      <c r="N667" s="19">
        <f>VLOOKUP(E667, '2021D'!$A$2:$G$339, 2, FALSE)</f>
        <v>211</v>
      </c>
      <c r="O667" s="19">
        <f>VLOOKUP(E667, '2021D'!$A$2:$G$339, 3, FALSE)</f>
        <v>24592</v>
      </c>
      <c r="P667" s="19">
        <f>_2021[[#This Row],[最低排名]]-_2021[[#This Row],[同分人数]]+1</f>
        <v>24382</v>
      </c>
      <c r="Q667" s="19">
        <f>IF(O667&gt;=开始!$B$6, 1, 0)</f>
        <v>1</v>
      </c>
      <c r="R667" s="19">
        <f>_2021[[#This Row],[最低排名]]-开始!$B$6</f>
        <v>24592</v>
      </c>
    </row>
    <row r="668" spans="1:18">
      <c r="A668" s="19">
        <v>51704</v>
      </c>
      <c r="B668" s="19" t="s">
        <v>837</v>
      </c>
      <c r="C668" s="19" t="str">
        <f t="shared" si="20"/>
        <v>浙江中医</v>
      </c>
      <c r="D668" s="19" t="str">
        <f t="shared" si="21"/>
        <v>04</v>
      </c>
      <c r="E668" s="19" t="s">
        <v>678</v>
      </c>
      <c r="F668" s="19">
        <v>216</v>
      </c>
      <c r="G668" s="19">
        <v>109</v>
      </c>
      <c r="H668" s="19">
        <v>102</v>
      </c>
      <c r="I668" s="19">
        <v>64</v>
      </c>
      <c r="J668" s="19">
        <v>52</v>
      </c>
      <c r="K668" s="19">
        <v>49</v>
      </c>
      <c r="L668" s="19">
        <v>0</v>
      </c>
      <c r="M668" s="19">
        <v>2021</v>
      </c>
      <c r="N668" s="19">
        <f>VLOOKUP(E668, '2021D'!$A$2:$G$339, 2, FALSE)</f>
        <v>230</v>
      </c>
      <c r="O668" s="19">
        <f>VLOOKUP(E668, '2021D'!$A$2:$G$339, 3, FALSE)</f>
        <v>19533</v>
      </c>
      <c r="P668" s="19">
        <f>_2021[[#This Row],[最低排名]]-_2021[[#This Row],[同分人数]]+1</f>
        <v>19304</v>
      </c>
      <c r="Q668" s="19">
        <f>IF(O668&gt;=开始!$B$6, 1, 0)</f>
        <v>1</v>
      </c>
      <c r="R668" s="19">
        <f>_2021[[#This Row],[最低排名]]-开始!$B$6</f>
        <v>19533</v>
      </c>
    </row>
    <row r="669" spans="1:18">
      <c r="A669" s="19">
        <v>51705</v>
      </c>
      <c r="B669" s="19" t="s">
        <v>838</v>
      </c>
      <c r="C669" s="19" t="str">
        <f t="shared" si="20"/>
        <v>浙江中医</v>
      </c>
      <c r="D669" s="19" t="str">
        <f t="shared" si="21"/>
        <v>05</v>
      </c>
      <c r="E669" s="19" t="s">
        <v>168</v>
      </c>
      <c r="F669" s="19">
        <v>226</v>
      </c>
      <c r="G669" s="19">
        <v>116</v>
      </c>
      <c r="H669" s="19">
        <v>98</v>
      </c>
      <c r="I669" s="19">
        <v>58</v>
      </c>
      <c r="J669" s="19">
        <v>58</v>
      </c>
      <c r="K669" s="19">
        <v>55</v>
      </c>
      <c r="L669" s="19">
        <v>0</v>
      </c>
      <c r="M669" s="19">
        <v>2021</v>
      </c>
      <c r="N669" s="19">
        <f>VLOOKUP(E669, '2021D'!$A$2:$G$339, 2, FALSE)</f>
        <v>214</v>
      </c>
      <c r="O669" s="19">
        <f>VLOOKUP(E669, '2021D'!$A$2:$G$339, 3, FALSE)</f>
        <v>16821</v>
      </c>
      <c r="P669" s="19">
        <f>_2021[[#This Row],[最低排名]]-_2021[[#This Row],[同分人数]]+1</f>
        <v>16608</v>
      </c>
      <c r="Q669" s="19">
        <f>IF(O669&gt;=开始!$B$6, 1, 0)</f>
        <v>1</v>
      </c>
      <c r="R669" s="19">
        <f>_2021[[#This Row],[最低排名]]-开始!$B$6</f>
        <v>16821</v>
      </c>
    </row>
    <row r="670" spans="1:18">
      <c r="A670" s="19">
        <v>51706</v>
      </c>
      <c r="B670" s="19" t="s">
        <v>839</v>
      </c>
      <c r="C670" s="19" t="str">
        <f t="shared" si="20"/>
        <v>浙江中医</v>
      </c>
      <c r="D670" s="19" t="str">
        <f t="shared" si="21"/>
        <v>06</v>
      </c>
      <c r="E670" s="19" t="s">
        <v>372</v>
      </c>
      <c r="F670" s="19">
        <v>186</v>
      </c>
      <c r="G670" s="19">
        <v>102</v>
      </c>
      <c r="H670" s="19">
        <v>116</v>
      </c>
      <c r="I670" s="19">
        <v>64</v>
      </c>
      <c r="J670" s="19">
        <v>55</v>
      </c>
      <c r="K670" s="19">
        <v>55</v>
      </c>
      <c r="L670" s="19">
        <v>0</v>
      </c>
      <c r="M670" s="19">
        <v>2021</v>
      </c>
      <c r="N670" s="19">
        <f>VLOOKUP(E670, '2021D'!$A$2:$G$339, 2, FALSE)</f>
        <v>239</v>
      </c>
      <c r="O670" s="19">
        <f>VLOOKUP(E670, '2021D'!$A$2:$G$339, 3, FALSE)</f>
        <v>21058</v>
      </c>
      <c r="P670" s="19">
        <f>_2021[[#This Row],[最低排名]]-_2021[[#This Row],[同分人数]]+1</f>
        <v>20820</v>
      </c>
      <c r="Q670" s="19">
        <f>IF(O670&gt;=开始!$B$6, 1, 0)</f>
        <v>1</v>
      </c>
      <c r="R670" s="19">
        <f>_2021[[#This Row],[最低排名]]-开始!$B$6</f>
        <v>21058</v>
      </c>
    </row>
    <row r="671" spans="1:18">
      <c r="A671" s="19">
        <v>51707</v>
      </c>
      <c r="B671" s="19" t="s">
        <v>840</v>
      </c>
      <c r="C671" s="19" t="str">
        <f t="shared" si="20"/>
        <v>浙江中医</v>
      </c>
      <c r="D671" s="19" t="str">
        <f t="shared" si="21"/>
        <v>07</v>
      </c>
      <c r="E671" s="19" t="s">
        <v>323</v>
      </c>
      <c r="F671" s="19">
        <v>217</v>
      </c>
      <c r="G671" s="19">
        <v>112</v>
      </c>
      <c r="H671" s="19">
        <v>105</v>
      </c>
      <c r="I671" s="19">
        <v>55</v>
      </c>
      <c r="J671" s="19">
        <v>55</v>
      </c>
      <c r="K671" s="19">
        <v>49</v>
      </c>
      <c r="L671" s="19">
        <v>0</v>
      </c>
      <c r="M671" s="19">
        <v>2021</v>
      </c>
      <c r="N671" s="19">
        <f>VLOOKUP(E671, '2021D'!$A$2:$G$339, 2, FALSE)</f>
        <v>211</v>
      </c>
      <c r="O671" s="19">
        <f>VLOOKUP(E671, '2021D'!$A$2:$G$339, 3, FALSE)</f>
        <v>19970</v>
      </c>
      <c r="P671" s="19">
        <f>_2021[[#This Row],[最低排名]]-_2021[[#This Row],[同分人数]]+1</f>
        <v>19760</v>
      </c>
      <c r="Q671" s="19">
        <f>IF(O671&gt;=开始!$B$6, 1, 0)</f>
        <v>1</v>
      </c>
      <c r="R671" s="19">
        <f>_2021[[#This Row],[最低排名]]-开始!$B$6</f>
        <v>19970</v>
      </c>
    </row>
    <row r="672" spans="1:18">
      <c r="A672" s="19">
        <v>51801</v>
      </c>
      <c r="B672" s="19" t="s">
        <v>841</v>
      </c>
      <c r="C672" s="19" t="str">
        <f t="shared" si="20"/>
        <v>温州大学</v>
      </c>
      <c r="D672" s="19" t="str">
        <f t="shared" si="21"/>
        <v>01</v>
      </c>
      <c r="E672" s="19" t="s">
        <v>126</v>
      </c>
      <c r="F672" s="19">
        <v>189</v>
      </c>
      <c r="G672" s="19">
        <v>101</v>
      </c>
      <c r="H672" s="19">
        <v>121</v>
      </c>
      <c r="I672" s="19">
        <v>58</v>
      </c>
      <c r="J672" s="19">
        <v>52</v>
      </c>
      <c r="K672" s="19">
        <v>49</v>
      </c>
      <c r="L672" s="19">
        <v>0</v>
      </c>
      <c r="M672" s="19">
        <v>2021</v>
      </c>
      <c r="N672" s="19">
        <f>VLOOKUP(E672, '2021D'!$A$2:$G$339, 2, FALSE)</f>
        <v>190</v>
      </c>
      <c r="O672" s="19">
        <f>VLOOKUP(E672, '2021D'!$A$2:$G$339, 3, FALSE)</f>
        <v>22597</v>
      </c>
      <c r="P672" s="19">
        <f>_2021[[#This Row],[最低排名]]-_2021[[#This Row],[同分人数]]+1</f>
        <v>22408</v>
      </c>
      <c r="Q672" s="19">
        <f>IF(O672&gt;=开始!$B$6, 1, 0)</f>
        <v>1</v>
      </c>
      <c r="R672" s="19">
        <f>_2021[[#This Row],[最低排名]]-开始!$B$6</f>
        <v>22597</v>
      </c>
    </row>
    <row r="673" spans="1:18">
      <c r="A673" s="19">
        <v>51802</v>
      </c>
      <c r="B673" s="19" t="s">
        <v>842</v>
      </c>
      <c r="C673" s="19" t="str">
        <f t="shared" si="20"/>
        <v>温州大学</v>
      </c>
      <c r="D673" s="19" t="str">
        <f t="shared" si="21"/>
        <v>02</v>
      </c>
      <c r="E673" s="19" t="s">
        <v>300</v>
      </c>
      <c r="F673" s="19">
        <v>200</v>
      </c>
      <c r="G673" s="19">
        <v>107</v>
      </c>
      <c r="H673" s="19">
        <v>113</v>
      </c>
      <c r="I673" s="19">
        <v>70</v>
      </c>
      <c r="J673" s="19">
        <v>58</v>
      </c>
      <c r="K673" s="19">
        <v>55</v>
      </c>
      <c r="L673" s="19">
        <v>0</v>
      </c>
      <c r="M673" s="19">
        <v>2021</v>
      </c>
      <c r="N673" s="19">
        <f>VLOOKUP(E673, '2021D'!$A$2:$G$339, 2, FALSE)</f>
        <v>226</v>
      </c>
      <c r="O673" s="19">
        <f>VLOOKUP(E673, '2021D'!$A$2:$G$339, 3, FALSE)</f>
        <v>16607</v>
      </c>
      <c r="P673" s="19">
        <f>_2021[[#This Row],[最低排名]]-_2021[[#This Row],[同分人数]]+1</f>
        <v>16382</v>
      </c>
      <c r="Q673" s="19">
        <f>IF(O673&gt;=开始!$B$6, 1, 0)</f>
        <v>1</v>
      </c>
      <c r="R673" s="19">
        <f>_2021[[#This Row],[最低排名]]-开始!$B$6</f>
        <v>16607</v>
      </c>
    </row>
    <row r="674" spans="1:18">
      <c r="A674" s="19">
        <v>51803</v>
      </c>
      <c r="B674" s="19" t="s">
        <v>843</v>
      </c>
      <c r="C674" s="19" t="str">
        <f t="shared" si="20"/>
        <v>温州大学</v>
      </c>
      <c r="D674" s="19" t="str">
        <f t="shared" si="21"/>
        <v>03</v>
      </c>
      <c r="E674" s="19" t="s">
        <v>168</v>
      </c>
      <c r="F674" s="19">
        <v>220</v>
      </c>
      <c r="G674" s="19">
        <v>117</v>
      </c>
      <c r="H674" s="19">
        <v>101</v>
      </c>
      <c r="I674" s="19">
        <v>64</v>
      </c>
      <c r="J674" s="19">
        <v>58</v>
      </c>
      <c r="K674" s="19">
        <v>52</v>
      </c>
      <c r="L674" s="19">
        <v>0</v>
      </c>
      <c r="M674" s="19">
        <v>2021</v>
      </c>
      <c r="N674" s="19">
        <f>VLOOKUP(E674, '2021D'!$A$2:$G$339, 2, FALSE)</f>
        <v>214</v>
      </c>
      <c r="O674" s="19">
        <f>VLOOKUP(E674, '2021D'!$A$2:$G$339, 3, FALSE)</f>
        <v>16821</v>
      </c>
      <c r="P674" s="19">
        <f>_2021[[#This Row],[最低排名]]-_2021[[#This Row],[同分人数]]+1</f>
        <v>16608</v>
      </c>
      <c r="Q674" s="19">
        <f>IF(O674&gt;=开始!$B$6, 1, 0)</f>
        <v>1</v>
      </c>
      <c r="R674" s="19">
        <f>_2021[[#This Row],[最低排名]]-开始!$B$6</f>
        <v>16821</v>
      </c>
    </row>
    <row r="675" spans="1:18">
      <c r="A675" s="19">
        <v>51901</v>
      </c>
      <c r="B675" s="19" t="s">
        <v>844</v>
      </c>
      <c r="C675" s="19" t="str">
        <f t="shared" si="20"/>
        <v>中国美院</v>
      </c>
      <c r="D675" s="19" t="str">
        <f t="shared" si="21"/>
        <v>01</v>
      </c>
      <c r="E675" s="19" t="s">
        <v>100</v>
      </c>
      <c r="F675" s="19">
        <v>201</v>
      </c>
      <c r="G675" s="19">
        <v>102</v>
      </c>
      <c r="H675" s="19">
        <v>120</v>
      </c>
      <c r="I675" s="19">
        <v>67</v>
      </c>
      <c r="J675" s="19">
        <v>64</v>
      </c>
      <c r="K675" s="19">
        <v>55</v>
      </c>
      <c r="L675" s="19">
        <v>0</v>
      </c>
      <c r="M675" s="19">
        <v>2021</v>
      </c>
      <c r="N675" s="19">
        <f>VLOOKUP(E675, '2021D'!$A$2:$G$339, 2, FALSE)</f>
        <v>233</v>
      </c>
      <c r="O675" s="19">
        <f>VLOOKUP(E675, '2021D'!$A$2:$G$339, 3, FALSE)</f>
        <v>14212</v>
      </c>
      <c r="P675" s="19">
        <f>_2021[[#This Row],[最低排名]]-_2021[[#This Row],[同分人数]]+1</f>
        <v>13980</v>
      </c>
      <c r="Q675" s="19">
        <f>IF(O675&gt;=开始!$B$6, 1, 0)</f>
        <v>1</v>
      </c>
      <c r="R675" s="19">
        <f>_2021[[#This Row],[最低排名]]-开始!$B$6</f>
        <v>14212</v>
      </c>
    </row>
    <row r="676" spans="1:18">
      <c r="A676" s="19">
        <v>53101</v>
      </c>
      <c r="B676" s="19" t="s">
        <v>849</v>
      </c>
      <c r="C676" s="19" t="str">
        <f t="shared" si="20"/>
        <v>合肥工大</v>
      </c>
      <c r="D676" s="19" t="str">
        <f t="shared" si="21"/>
        <v>01</v>
      </c>
      <c r="E676" s="19" t="s">
        <v>1130</v>
      </c>
      <c r="F676" s="19">
        <v>218</v>
      </c>
      <c r="G676" s="19">
        <v>117</v>
      </c>
      <c r="H676" s="19">
        <v>106</v>
      </c>
      <c r="I676" s="19">
        <v>70</v>
      </c>
      <c r="J676" s="19">
        <v>67</v>
      </c>
      <c r="K676" s="19">
        <v>64</v>
      </c>
      <c r="L676" s="19">
        <v>0</v>
      </c>
      <c r="M676" s="19">
        <v>2021</v>
      </c>
      <c r="N676" s="19">
        <f>VLOOKUP(E676, '2021D'!$A$2:$G$339, 2, FALSE)</f>
        <v>225</v>
      </c>
      <c r="O676" s="19">
        <f>VLOOKUP(E676, '2021D'!$A$2:$G$339, 3, FALSE)</f>
        <v>10342</v>
      </c>
      <c r="P676" s="19">
        <f>_2021[[#This Row],[最低排名]]-_2021[[#This Row],[同分人数]]+1</f>
        <v>10118</v>
      </c>
      <c r="Q676" s="19">
        <f>IF(O676&gt;=开始!$B$6, 1, 0)</f>
        <v>1</v>
      </c>
      <c r="R676" s="19">
        <f>_2021[[#This Row],[最低排名]]-开始!$B$6</f>
        <v>10342</v>
      </c>
    </row>
    <row r="677" spans="1:18">
      <c r="A677" s="19">
        <v>53102</v>
      </c>
      <c r="B677" s="19" t="s">
        <v>850</v>
      </c>
      <c r="C677" s="19" t="str">
        <f t="shared" si="20"/>
        <v>合肥工大</v>
      </c>
      <c r="D677" s="19" t="str">
        <f t="shared" si="21"/>
        <v>02</v>
      </c>
      <c r="E677" s="19" t="s">
        <v>248</v>
      </c>
      <c r="F677" s="19">
        <v>214</v>
      </c>
      <c r="G677" s="19">
        <v>108</v>
      </c>
      <c r="H677" s="19">
        <v>123</v>
      </c>
      <c r="I677" s="19">
        <v>70</v>
      </c>
      <c r="J677" s="19">
        <v>64</v>
      </c>
      <c r="K677" s="19">
        <v>58</v>
      </c>
      <c r="L677" s="19">
        <v>0</v>
      </c>
      <c r="M677" s="19">
        <v>2021</v>
      </c>
      <c r="N677" s="19">
        <f>VLOOKUP(E677, '2021D'!$A$2:$G$339, 2, FALSE)</f>
        <v>209</v>
      </c>
      <c r="O677" s="19">
        <f>VLOOKUP(E677, '2021D'!$A$2:$G$339, 3, FALSE)</f>
        <v>9496</v>
      </c>
      <c r="P677" s="19">
        <f>_2021[[#This Row],[最低排名]]-_2021[[#This Row],[同分人数]]+1</f>
        <v>9288</v>
      </c>
      <c r="Q677" s="19">
        <f>IF(O677&gt;=开始!$B$6, 1, 0)</f>
        <v>1</v>
      </c>
      <c r="R677" s="19">
        <f>_2021[[#This Row],[最低排名]]-开始!$B$6</f>
        <v>9496</v>
      </c>
    </row>
    <row r="678" spans="1:18">
      <c r="A678" s="19">
        <v>53103</v>
      </c>
      <c r="B678" s="19" t="s">
        <v>851</v>
      </c>
      <c r="C678" s="19" t="str">
        <f t="shared" si="20"/>
        <v>合肥工大</v>
      </c>
      <c r="D678" s="19" t="str">
        <f t="shared" si="21"/>
        <v>03</v>
      </c>
      <c r="E678" s="19" t="s">
        <v>62</v>
      </c>
      <c r="F678" s="19">
        <v>226</v>
      </c>
      <c r="G678" s="19">
        <v>117</v>
      </c>
      <c r="H678" s="19">
        <v>124</v>
      </c>
      <c r="I678" s="19">
        <v>67</v>
      </c>
      <c r="J678" s="19">
        <v>61</v>
      </c>
      <c r="K678" s="19">
        <v>49</v>
      </c>
      <c r="L678" s="19">
        <v>0</v>
      </c>
      <c r="M678" s="19">
        <v>2021</v>
      </c>
      <c r="N678" s="19">
        <f>VLOOKUP(E678, '2021D'!$A$2:$G$339, 2, FALSE)</f>
        <v>196</v>
      </c>
      <c r="O678" s="19">
        <f>VLOOKUP(E678, '2021D'!$A$2:$G$339, 3, FALSE)</f>
        <v>9895</v>
      </c>
      <c r="P678" s="19">
        <f>_2021[[#This Row],[最低排名]]-_2021[[#This Row],[同分人数]]+1</f>
        <v>9700</v>
      </c>
      <c r="Q678" s="19">
        <f>IF(O678&gt;=开始!$B$6, 1, 0)</f>
        <v>1</v>
      </c>
      <c r="R678" s="19">
        <f>_2021[[#This Row],[最低排名]]-开始!$B$6</f>
        <v>9895</v>
      </c>
    </row>
    <row r="679" spans="1:18">
      <c r="A679" s="19">
        <v>53104</v>
      </c>
      <c r="B679" s="19" t="s">
        <v>852</v>
      </c>
      <c r="C679" s="19" t="str">
        <f t="shared" si="20"/>
        <v>合肥工大</v>
      </c>
      <c r="D679" s="19" t="str">
        <f t="shared" si="21"/>
        <v>04</v>
      </c>
      <c r="E679" s="19" t="s">
        <v>138</v>
      </c>
      <c r="F679" s="19">
        <v>212</v>
      </c>
      <c r="G679" s="19">
        <v>111</v>
      </c>
      <c r="H679" s="19">
        <v>114</v>
      </c>
      <c r="I679" s="19">
        <v>67</v>
      </c>
      <c r="J679" s="19">
        <v>61</v>
      </c>
      <c r="K679" s="19">
        <v>61</v>
      </c>
      <c r="L679" s="19">
        <v>0</v>
      </c>
      <c r="M679" s="19">
        <v>2021</v>
      </c>
      <c r="N679" s="19">
        <f>VLOOKUP(E679, '2021D'!$A$2:$G$339, 2, FALSE)</f>
        <v>207</v>
      </c>
      <c r="O679" s="19">
        <f>VLOOKUP(E679, '2021D'!$A$2:$G$339, 3, FALSE)</f>
        <v>12432</v>
      </c>
      <c r="P679" s="19">
        <f>_2021[[#This Row],[最低排名]]-_2021[[#This Row],[同分人数]]+1</f>
        <v>12226</v>
      </c>
      <c r="Q679" s="19">
        <f>IF(O679&gt;=开始!$B$6, 1, 0)</f>
        <v>1</v>
      </c>
      <c r="R679" s="19">
        <f>_2021[[#This Row],[最低排名]]-开始!$B$6</f>
        <v>12432</v>
      </c>
    </row>
    <row r="680" spans="1:18">
      <c r="A680" s="19">
        <v>53105</v>
      </c>
      <c r="B680" s="19" t="s">
        <v>1579</v>
      </c>
      <c r="C680" s="19" t="str">
        <f t="shared" si="20"/>
        <v>合肥工大</v>
      </c>
      <c r="D680" s="19" t="str">
        <f t="shared" si="21"/>
        <v>05</v>
      </c>
      <c r="E680" s="19" t="s">
        <v>518</v>
      </c>
      <c r="F680" s="19">
        <v>211</v>
      </c>
      <c r="G680" s="19">
        <v>106</v>
      </c>
      <c r="H680" s="19">
        <v>126</v>
      </c>
      <c r="I680" s="19">
        <v>61</v>
      </c>
      <c r="J680" s="19">
        <v>58</v>
      </c>
      <c r="K680" s="19">
        <v>58</v>
      </c>
      <c r="L680" s="19">
        <v>0</v>
      </c>
      <c r="M680" s="19">
        <v>2021</v>
      </c>
      <c r="N680" s="19">
        <f>VLOOKUP(E680, '2021D'!$A$2:$G$339, 2, FALSE)</f>
        <v>216</v>
      </c>
      <c r="O680" s="19">
        <f>VLOOKUP(E680, '2021D'!$A$2:$G$339, 3, FALSE)</f>
        <v>12648</v>
      </c>
      <c r="P680" s="19">
        <f>_2021[[#This Row],[最低排名]]-_2021[[#This Row],[同分人数]]+1</f>
        <v>12433</v>
      </c>
      <c r="Q680" s="19">
        <f>IF(O680&gt;=开始!$B$6, 1, 0)</f>
        <v>1</v>
      </c>
      <c r="R680" s="19">
        <f>_2021[[#This Row],[最低排名]]-开始!$B$6</f>
        <v>12648</v>
      </c>
    </row>
    <row r="681" spans="1:18">
      <c r="A681" s="19">
        <v>53301</v>
      </c>
      <c r="B681" s="19" t="s">
        <v>854</v>
      </c>
      <c r="C681" s="19" t="str">
        <f t="shared" si="20"/>
        <v>安徽大学</v>
      </c>
      <c r="D681" s="19" t="str">
        <f t="shared" si="21"/>
        <v>01</v>
      </c>
      <c r="E681" s="19" t="s">
        <v>72</v>
      </c>
      <c r="F681" s="19">
        <v>228</v>
      </c>
      <c r="G681" s="19">
        <v>130</v>
      </c>
      <c r="H681" s="19">
        <v>99</v>
      </c>
      <c r="I681" s="19">
        <v>67</v>
      </c>
      <c r="J681" s="19">
        <v>67</v>
      </c>
      <c r="K681" s="19">
        <v>61</v>
      </c>
      <c r="L681" s="19">
        <v>0</v>
      </c>
      <c r="M681" s="19">
        <v>2021</v>
      </c>
      <c r="N681" s="19">
        <f>VLOOKUP(E681, '2021D'!$A$2:$G$339, 2, FALSE)</f>
        <v>212</v>
      </c>
      <c r="O681" s="19">
        <f>VLOOKUP(E681, '2021D'!$A$2:$G$339, 3, FALSE)</f>
        <v>10988</v>
      </c>
      <c r="P681" s="19">
        <f>_2021[[#This Row],[最低排名]]-_2021[[#This Row],[同分人数]]+1</f>
        <v>10777</v>
      </c>
      <c r="Q681" s="19">
        <f>IF(O681&gt;=开始!$B$6, 1, 0)</f>
        <v>1</v>
      </c>
      <c r="R681" s="19">
        <f>_2021[[#This Row],[最低排名]]-开始!$B$6</f>
        <v>10988</v>
      </c>
    </row>
    <row r="682" spans="1:18">
      <c r="A682" s="19">
        <v>53302</v>
      </c>
      <c r="B682" s="19" t="s">
        <v>855</v>
      </c>
      <c r="C682" s="19" t="str">
        <f t="shared" si="20"/>
        <v>安徽大学</v>
      </c>
      <c r="D682" s="19" t="str">
        <f t="shared" si="21"/>
        <v>02</v>
      </c>
      <c r="E682" s="19" t="s">
        <v>502</v>
      </c>
      <c r="F682" s="19">
        <v>223</v>
      </c>
      <c r="G682" s="19">
        <v>113</v>
      </c>
      <c r="H682" s="19">
        <v>118</v>
      </c>
      <c r="I682" s="19">
        <v>67</v>
      </c>
      <c r="J682" s="19">
        <v>58</v>
      </c>
      <c r="K682" s="19">
        <v>55</v>
      </c>
      <c r="L682" s="19">
        <v>0</v>
      </c>
      <c r="M682" s="19">
        <v>2021</v>
      </c>
      <c r="N682" s="19">
        <f>VLOOKUP(E682, '2021D'!$A$2:$G$339, 2, FALSE)</f>
        <v>187</v>
      </c>
      <c r="O682" s="19">
        <f>VLOOKUP(E682, '2021D'!$A$2:$G$339, 3, FALSE)</f>
        <v>11175</v>
      </c>
      <c r="P682" s="19">
        <f>_2021[[#This Row],[最低排名]]-_2021[[#This Row],[同分人数]]+1</f>
        <v>10989</v>
      </c>
      <c r="Q682" s="19">
        <f>IF(O682&gt;=开始!$B$6, 1, 0)</f>
        <v>1</v>
      </c>
      <c r="R682" s="19">
        <f>_2021[[#This Row],[最低排名]]-开始!$B$6</f>
        <v>11175</v>
      </c>
    </row>
    <row r="683" spans="1:18">
      <c r="A683" s="19">
        <v>53303</v>
      </c>
      <c r="B683" s="19" t="s">
        <v>856</v>
      </c>
      <c r="C683" s="19" t="str">
        <f t="shared" si="20"/>
        <v>安徽大学</v>
      </c>
      <c r="D683" s="19" t="str">
        <f t="shared" si="21"/>
        <v>03</v>
      </c>
      <c r="E683" s="19" t="s">
        <v>122</v>
      </c>
      <c r="F683" s="19">
        <v>213</v>
      </c>
      <c r="G683" s="19">
        <v>107</v>
      </c>
      <c r="H683" s="19">
        <v>116</v>
      </c>
      <c r="I683" s="19">
        <v>64</v>
      </c>
      <c r="J683" s="19">
        <v>64</v>
      </c>
      <c r="K683" s="19">
        <v>49</v>
      </c>
      <c r="L683" s="19">
        <v>0</v>
      </c>
      <c r="M683" s="19">
        <v>2021</v>
      </c>
      <c r="N683" s="19">
        <f>VLOOKUP(E683, '2021D'!$A$2:$G$339, 2, FALSE)</f>
        <v>219</v>
      </c>
      <c r="O683" s="19">
        <f>VLOOKUP(E683, '2021D'!$A$2:$G$339, 3, FALSE)</f>
        <v>14431</v>
      </c>
      <c r="P683" s="19">
        <f>_2021[[#This Row],[最低排名]]-_2021[[#This Row],[同分人数]]+1</f>
        <v>14213</v>
      </c>
      <c r="Q683" s="19">
        <f>IF(O683&gt;=开始!$B$6, 1, 0)</f>
        <v>1</v>
      </c>
      <c r="R683" s="19">
        <f>_2021[[#This Row],[最低排名]]-开始!$B$6</f>
        <v>14431</v>
      </c>
    </row>
    <row r="684" spans="1:18">
      <c r="A684" s="19">
        <v>53401</v>
      </c>
      <c r="B684" s="19" t="s">
        <v>857</v>
      </c>
      <c r="C684" s="19" t="str">
        <f t="shared" si="20"/>
        <v>安徽工大</v>
      </c>
      <c r="D684" s="19" t="str">
        <f t="shared" si="21"/>
        <v>01</v>
      </c>
      <c r="E684" s="19" t="s">
        <v>485</v>
      </c>
      <c r="F684" s="19">
        <v>193</v>
      </c>
      <c r="G684" s="19">
        <v>105</v>
      </c>
      <c r="H684" s="19">
        <v>99</v>
      </c>
      <c r="I684" s="19">
        <v>64</v>
      </c>
      <c r="J684" s="19">
        <v>46</v>
      </c>
      <c r="K684" s="19">
        <v>43</v>
      </c>
      <c r="L684" s="19">
        <v>0</v>
      </c>
      <c r="M684" s="19">
        <v>2021</v>
      </c>
      <c r="N684" s="19">
        <f>VLOOKUP(E684, '2021D'!$A$2:$G$339, 2, FALSE)</f>
        <v>196</v>
      </c>
      <c r="O684" s="19">
        <f>VLOOKUP(E684, '2021D'!$A$2:$G$339, 3, FALSE)</f>
        <v>27738</v>
      </c>
      <c r="P684" s="19">
        <f>_2021[[#This Row],[最低排名]]-_2021[[#This Row],[同分人数]]+1</f>
        <v>27543</v>
      </c>
      <c r="Q684" s="19">
        <f>IF(O684&gt;=开始!$B$6, 1, 0)</f>
        <v>1</v>
      </c>
      <c r="R684" s="19">
        <f>_2021[[#This Row],[最低排名]]-开始!$B$6</f>
        <v>27738</v>
      </c>
    </row>
    <row r="685" spans="1:18">
      <c r="A685" s="19">
        <v>53402</v>
      </c>
      <c r="B685" s="19" t="s">
        <v>858</v>
      </c>
      <c r="C685" s="19" t="str">
        <f t="shared" si="20"/>
        <v>安徽工大</v>
      </c>
      <c r="D685" s="19" t="str">
        <f t="shared" si="21"/>
        <v>02</v>
      </c>
      <c r="E685" s="19" t="s">
        <v>479</v>
      </c>
      <c r="F685" s="19">
        <v>206</v>
      </c>
      <c r="G685" s="19">
        <v>103</v>
      </c>
      <c r="H685" s="19">
        <v>81</v>
      </c>
      <c r="I685" s="19">
        <v>46</v>
      </c>
      <c r="J685" s="19">
        <v>46</v>
      </c>
      <c r="K685" s="19">
        <v>43</v>
      </c>
      <c r="L685" s="19">
        <v>0</v>
      </c>
      <c r="M685" s="19">
        <v>2021</v>
      </c>
      <c r="N685" s="19">
        <f>VLOOKUP(E685, '2021D'!$A$2:$G$339, 2, FALSE)</f>
        <v>193</v>
      </c>
      <c r="O685" s="19">
        <f>VLOOKUP(E685, '2021D'!$A$2:$G$339, 3, FALSE)</f>
        <v>32124</v>
      </c>
      <c r="P685" s="19">
        <f>_2021[[#This Row],[最低排名]]-_2021[[#This Row],[同分人数]]+1</f>
        <v>31932</v>
      </c>
      <c r="Q685" s="19">
        <f>IF(O685&gt;=开始!$B$6, 1, 0)</f>
        <v>1</v>
      </c>
      <c r="R685" s="19">
        <f>_2021[[#This Row],[最低排名]]-开始!$B$6</f>
        <v>32124</v>
      </c>
    </row>
    <row r="686" spans="1:18">
      <c r="A686" s="19">
        <v>53403</v>
      </c>
      <c r="B686" s="19" t="s">
        <v>859</v>
      </c>
      <c r="C686" s="19" t="str">
        <f t="shared" si="20"/>
        <v>安徽工大</v>
      </c>
      <c r="D686" s="19" t="str">
        <f t="shared" si="21"/>
        <v>03</v>
      </c>
      <c r="E686" s="19" t="s">
        <v>230</v>
      </c>
      <c r="F686" s="19">
        <v>187</v>
      </c>
      <c r="G686" s="19">
        <v>102</v>
      </c>
      <c r="H686" s="19">
        <v>94</v>
      </c>
      <c r="I686" s="19">
        <v>61</v>
      </c>
      <c r="J686" s="19">
        <v>58</v>
      </c>
      <c r="K686" s="19">
        <v>43</v>
      </c>
      <c r="L686" s="19">
        <v>0</v>
      </c>
      <c r="M686" s="19">
        <v>2021</v>
      </c>
      <c r="N686" s="19">
        <f>VLOOKUP(E686, '2021D'!$A$2:$G$339, 2, FALSE)</f>
        <v>191</v>
      </c>
      <c r="O686" s="19">
        <f>VLOOKUP(E686, '2021D'!$A$2:$G$339, 3, FALSE)</f>
        <v>28095</v>
      </c>
      <c r="P686" s="19">
        <f>_2021[[#This Row],[最低排名]]-_2021[[#This Row],[同分人数]]+1</f>
        <v>27905</v>
      </c>
      <c r="Q686" s="19">
        <f>IF(O686&gt;=开始!$B$6, 1, 0)</f>
        <v>1</v>
      </c>
      <c r="R686" s="19">
        <f>_2021[[#This Row],[最低排名]]-开始!$B$6</f>
        <v>28095</v>
      </c>
    </row>
    <row r="687" spans="1:18">
      <c r="A687" s="19">
        <v>53404</v>
      </c>
      <c r="B687" s="19" t="s">
        <v>860</v>
      </c>
      <c r="C687" s="19" t="str">
        <f t="shared" si="20"/>
        <v>安徽工大</v>
      </c>
      <c r="D687" s="19" t="str">
        <f t="shared" si="21"/>
        <v>04</v>
      </c>
      <c r="E687" s="19" t="s">
        <v>335</v>
      </c>
      <c r="F687" s="19">
        <v>198</v>
      </c>
      <c r="G687" s="19">
        <v>103</v>
      </c>
      <c r="H687" s="19">
        <v>93</v>
      </c>
      <c r="I687" s="19">
        <v>55</v>
      </c>
      <c r="J687" s="19">
        <v>52</v>
      </c>
      <c r="K687" s="19">
        <v>49</v>
      </c>
      <c r="L687" s="19">
        <v>0</v>
      </c>
      <c r="M687" s="19">
        <v>2021</v>
      </c>
      <c r="N687" s="19">
        <f>VLOOKUP(E687, '2021D'!$A$2:$G$339, 2, FALSE)</f>
        <v>210</v>
      </c>
      <c r="O687" s="19">
        <f>VLOOKUP(E687, '2021D'!$A$2:$G$339, 3, FALSE)</f>
        <v>27341</v>
      </c>
      <c r="P687" s="19">
        <f>_2021[[#This Row],[最低排名]]-_2021[[#This Row],[同分人数]]+1</f>
        <v>27132</v>
      </c>
      <c r="Q687" s="19">
        <f>IF(O687&gt;=开始!$B$6, 1, 0)</f>
        <v>1</v>
      </c>
      <c r="R687" s="19">
        <f>_2021[[#This Row],[最低排名]]-开始!$B$6</f>
        <v>27341</v>
      </c>
    </row>
    <row r="688" spans="1:18">
      <c r="A688" s="19">
        <v>53405</v>
      </c>
      <c r="B688" s="19" t="s">
        <v>1581</v>
      </c>
      <c r="C688" s="19" t="str">
        <f t="shared" si="20"/>
        <v>安徽工大</v>
      </c>
      <c r="D688" s="19" t="str">
        <f t="shared" si="21"/>
        <v>05</v>
      </c>
      <c r="E688" s="19" t="s">
        <v>335</v>
      </c>
      <c r="F688" s="19">
        <v>199</v>
      </c>
      <c r="G688" s="19">
        <v>107</v>
      </c>
      <c r="H688" s="19">
        <v>80</v>
      </c>
      <c r="I688" s="19">
        <v>61</v>
      </c>
      <c r="J688" s="19">
        <v>58</v>
      </c>
      <c r="K688" s="19">
        <v>49</v>
      </c>
      <c r="L688" s="19">
        <v>0</v>
      </c>
      <c r="M688" s="19">
        <v>2021</v>
      </c>
      <c r="N688" s="19">
        <f>VLOOKUP(E688, '2021D'!$A$2:$G$339, 2, FALSE)</f>
        <v>210</v>
      </c>
      <c r="O688" s="19">
        <f>VLOOKUP(E688, '2021D'!$A$2:$G$339, 3, FALSE)</f>
        <v>27341</v>
      </c>
      <c r="P688" s="19">
        <f>_2021[[#This Row],[最低排名]]-_2021[[#This Row],[同分人数]]+1</f>
        <v>27132</v>
      </c>
      <c r="Q688" s="19">
        <f>IF(O688&gt;=开始!$B$6, 1, 0)</f>
        <v>1</v>
      </c>
      <c r="R688" s="19">
        <f>_2021[[#This Row],[最低排名]]-开始!$B$6</f>
        <v>27341</v>
      </c>
    </row>
    <row r="689" spans="1:18">
      <c r="A689" s="19">
        <v>53501</v>
      </c>
      <c r="B689" s="19" t="s">
        <v>861</v>
      </c>
      <c r="C689" s="19" t="str">
        <f t="shared" si="20"/>
        <v>安徽理工</v>
      </c>
      <c r="D689" s="19" t="str">
        <f t="shared" si="21"/>
        <v>01</v>
      </c>
      <c r="E689" s="19" t="s">
        <v>230</v>
      </c>
      <c r="F689" s="19">
        <v>204</v>
      </c>
      <c r="G689" s="19">
        <v>109</v>
      </c>
      <c r="H689" s="19">
        <v>71</v>
      </c>
      <c r="I689" s="19">
        <v>61</v>
      </c>
      <c r="J689" s="19">
        <v>58</v>
      </c>
      <c r="K689" s="19">
        <v>49</v>
      </c>
      <c r="L689" s="19">
        <v>0</v>
      </c>
      <c r="M689" s="19">
        <v>2021</v>
      </c>
      <c r="N689" s="19">
        <f>VLOOKUP(E689, '2021D'!$A$2:$G$339, 2, FALSE)</f>
        <v>191</v>
      </c>
      <c r="O689" s="19">
        <f>VLOOKUP(E689, '2021D'!$A$2:$G$339, 3, FALSE)</f>
        <v>28095</v>
      </c>
      <c r="P689" s="19">
        <f>_2021[[#This Row],[最低排名]]-_2021[[#This Row],[同分人数]]+1</f>
        <v>27905</v>
      </c>
      <c r="Q689" s="19">
        <f>IF(O689&gt;=开始!$B$6, 1, 0)</f>
        <v>1</v>
      </c>
      <c r="R689" s="19">
        <f>_2021[[#This Row],[最低排名]]-开始!$B$6</f>
        <v>28095</v>
      </c>
    </row>
    <row r="690" spans="1:18">
      <c r="A690" s="19">
        <v>53502</v>
      </c>
      <c r="B690" s="19" t="s">
        <v>1661</v>
      </c>
      <c r="C690" s="19" t="str">
        <f t="shared" si="20"/>
        <v>安徽理工</v>
      </c>
      <c r="D690" s="19" t="str">
        <f t="shared" si="21"/>
        <v>02</v>
      </c>
      <c r="E690" s="19" t="s">
        <v>1556</v>
      </c>
      <c r="F690" s="19">
        <v>188</v>
      </c>
      <c r="G690" s="19">
        <v>99</v>
      </c>
      <c r="H690" s="19">
        <v>63</v>
      </c>
      <c r="I690" s="19">
        <v>55</v>
      </c>
      <c r="J690" s="19">
        <v>52</v>
      </c>
      <c r="K690" s="19">
        <v>46</v>
      </c>
      <c r="L690" s="19">
        <v>0</v>
      </c>
      <c r="M690" s="19">
        <v>2021</v>
      </c>
      <c r="N690" s="19">
        <f>VLOOKUP(E690, '2021D'!$A$2:$G$339, 2, FALSE)</f>
        <v>162</v>
      </c>
      <c r="O690" s="19">
        <f>VLOOKUP(E690, '2021D'!$A$2:$G$339, 3, FALSE)</f>
        <v>35075</v>
      </c>
      <c r="P690" s="19">
        <f>_2021[[#This Row],[最低排名]]-_2021[[#This Row],[同分人数]]+1</f>
        <v>34914</v>
      </c>
      <c r="Q690" s="19">
        <f>IF(O690&gt;=开始!$B$6, 1, 0)</f>
        <v>1</v>
      </c>
      <c r="R690" s="19">
        <f>_2021[[#This Row],[最低排名]]-开始!$B$6</f>
        <v>35075</v>
      </c>
    </row>
    <row r="691" spans="1:18">
      <c r="A691" s="19">
        <v>53601</v>
      </c>
      <c r="B691" s="19" t="s">
        <v>862</v>
      </c>
      <c r="C691" s="19" t="str">
        <f t="shared" si="20"/>
        <v>安徽农大</v>
      </c>
      <c r="D691" s="19" t="str">
        <f t="shared" si="21"/>
        <v>01</v>
      </c>
      <c r="E691" s="19" t="s">
        <v>513</v>
      </c>
      <c r="F691" s="19">
        <v>189</v>
      </c>
      <c r="G691" s="19">
        <v>95</v>
      </c>
      <c r="H691" s="19">
        <v>63</v>
      </c>
      <c r="I691" s="19">
        <v>64</v>
      </c>
      <c r="J691" s="19">
        <v>61</v>
      </c>
      <c r="K691" s="19">
        <v>43</v>
      </c>
      <c r="L691" s="19">
        <v>0</v>
      </c>
      <c r="M691" s="19">
        <v>2021</v>
      </c>
      <c r="N691" s="19">
        <f>VLOOKUP(E691, '2021D'!$A$2:$G$339, 2, FALSE)</f>
        <v>164</v>
      </c>
      <c r="O691" s="19">
        <f>VLOOKUP(E691, '2021D'!$A$2:$G$339, 3, FALSE)</f>
        <v>32444</v>
      </c>
      <c r="P691" s="19">
        <f>_2021[[#This Row],[最低排名]]-_2021[[#This Row],[同分人数]]+1</f>
        <v>32281</v>
      </c>
      <c r="Q691" s="19">
        <f>IF(O691&gt;=开始!$B$6, 1, 0)</f>
        <v>1</v>
      </c>
      <c r="R691" s="19">
        <f>_2021[[#This Row],[最低排名]]-开始!$B$6</f>
        <v>32444</v>
      </c>
    </row>
    <row r="692" spans="1:18">
      <c r="A692" s="19">
        <v>53602</v>
      </c>
      <c r="B692" s="19" t="s">
        <v>864</v>
      </c>
      <c r="C692" s="19" t="str">
        <f t="shared" si="20"/>
        <v>安徽农大</v>
      </c>
      <c r="D692" s="19" t="str">
        <f t="shared" si="21"/>
        <v>02</v>
      </c>
      <c r="E692" s="19" t="s">
        <v>433</v>
      </c>
      <c r="F692" s="19">
        <v>201</v>
      </c>
      <c r="G692" s="19">
        <v>111</v>
      </c>
      <c r="H692" s="19">
        <v>85</v>
      </c>
      <c r="I692" s="19">
        <v>61</v>
      </c>
      <c r="J692" s="19">
        <v>58</v>
      </c>
      <c r="K692" s="19">
        <v>49</v>
      </c>
      <c r="L692" s="19">
        <v>0</v>
      </c>
      <c r="M692" s="19">
        <v>2021</v>
      </c>
      <c r="N692" s="19">
        <f>VLOOKUP(E692, '2021D'!$A$2:$G$339, 2, FALSE)</f>
        <v>224</v>
      </c>
      <c r="O692" s="19">
        <f>VLOOKUP(E692, '2021D'!$A$2:$G$339, 3, FALSE)</f>
        <v>25900</v>
      </c>
      <c r="P692" s="19">
        <f>_2021[[#This Row],[最低排名]]-_2021[[#This Row],[同分人数]]+1</f>
        <v>25677</v>
      </c>
      <c r="Q692" s="19">
        <f>IF(O692&gt;=开始!$B$6, 1, 0)</f>
        <v>1</v>
      </c>
      <c r="R692" s="19">
        <f>_2021[[#This Row],[最低排名]]-开始!$B$6</f>
        <v>25900</v>
      </c>
    </row>
    <row r="693" spans="1:18">
      <c r="A693" s="19">
        <v>53603</v>
      </c>
      <c r="B693" s="19" t="s">
        <v>1662</v>
      </c>
      <c r="C693" s="19" t="str">
        <f t="shared" si="20"/>
        <v>安徽农大</v>
      </c>
      <c r="D693" s="19" t="str">
        <f t="shared" si="21"/>
        <v>03</v>
      </c>
      <c r="E693" s="19" t="s">
        <v>412</v>
      </c>
      <c r="F693" s="19">
        <v>184</v>
      </c>
      <c r="G693" s="19">
        <v>103</v>
      </c>
      <c r="H693" s="19">
        <v>83</v>
      </c>
      <c r="I693" s="19">
        <v>55</v>
      </c>
      <c r="J693" s="19">
        <v>49</v>
      </c>
      <c r="K693" s="19">
        <v>46</v>
      </c>
      <c r="L693" s="19">
        <v>0</v>
      </c>
      <c r="M693" s="19">
        <v>2021</v>
      </c>
      <c r="N693" s="19">
        <f>VLOOKUP(E693, '2021D'!$A$2:$G$339, 2, FALSE)</f>
        <v>168</v>
      </c>
      <c r="O693" s="19">
        <f>VLOOKUP(E693, '2021D'!$A$2:$G$339, 3, FALSE)</f>
        <v>32941</v>
      </c>
      <c r="P693" s="19">
        <f>_2021[[#This Row],[最低排名]]-_2021[[#This Row],[同分人数]]+1</f>
        <v>32774</v>
      </c>
      <c r="Q693" s="19">
        <f>IF(O693&gt;=开始!$B$6, 1, 0)</f>
        <v>1</v>
      </c>
      <c r="R693" s="19">
        <f>_2021[[#This Row],[最低排名]]-开始!$B$6</f>
        <v>32941</v>
      </c>
    </row>
    <row r="694" spans="1:18">
      <c r="A694" s="19">
        <v>53604</v>
      </c>
      <c r="B694" s="19" t="s">
        <v>1663</v>
      </c>
      <c r="C694" s="19" t="str">
        <f t="shared" si="20"/>
        <v>安徽农大</v>
      </c>
      <c r="D694" s="19" t="str">
        <f t="shared" si="21"/>
        <v>04</v>
      </c>
      <c r="E694" s="19" t="s">
        <v>469</v>
      </c>
      <c r="F694" s="19">
        <v>172</v>
      </c>
      <c r="G694" s="19">
        <v>89</v>
      </c>
      <c r="H694" s="19">
        <v>101</v>
      </c>
      <c r="I694" s="19">
        <v>61</v>
      </c>
      <c r="J694" s="19">
        <v>52</v>
      </c>
      <c r="K694" s="19">
        <v>46</v>
      </c>
      <c r="L694" s="19">
        <v>0</v>
      </c>
      <c r="M694" s="19">
        <v>2021</v>
      </c>
      <c r="N694" s="19">
        <f>VLOOKUP(E694, '2021D'!$A$2:$G$339, 2, FALSE)</f>
        <v>184</v>
      </c>
      <c r="O694" s="19">
        <f>VLOOKUP(E694, '2021D'!$A$2:$G$339, 3, FALSE)</f>
        <v>30254</v>
      </c>
      <c r="P694" s="19">
        <f>_2021[[#This Row],[最低排名]]-_2021[[#This Row],[同分人数]]+1</f>
        <v>30071</v>
      </c>
      <c r="Q694" s="19">
        <f>IF(O694&gt;=开始!$B$6, 1, 0)</f>
        <v>1</v>
      </c>
      <c r="R694" s="19">
        <f>_2021[[#This Row],[最低排名]]-开始!$B$6</f>
        <v>30254</v>
      </c>
    </row>
    <row r="695" spans="1:18">
      <c r="A695" s="19">
        <v>53605</v>
      </c>
      <c r="B695" s="19" t="s">
        <v>1664</v>
      </c>
      <c r="C695" s="19" t="str">
        <f t="shared" si="20"/>
        <v>安徽农大</v>
      </c>
      <c r="D695" s="19" t="str">
        <f t="shared" si="21"/>
        <v>05</v>
      </c>
      <c r="E695" s="19" t="s">
        <v>184</v>
      </c>
      <c r="F695" s="19">
        <v>176</v>
      </c>
      <c r="G695" s="19">
        <v>99</v>
      </c>
      <c r="H695" s="19">
        <v>92</v>
      </c>
      <c r="I695" s="19">
        <v>64</v>
      </c>
      <c r="J695" s="19">
        <v>61</v>
      </c>
      <c r="K695" s="19">
        <v>58</v>
      </c>
      <c r="L695" s="19">
        <v>0</v>
      </c>
      <c r="M695" s="19">
        <v>2021</v>
      </c>
      <c r="N695" s="19">
        <f>VLOOKUP(E695, '2021D'!$A$2:$G$339, 2, FALSE)</f>
        <v>225</v>
      </c>
      <c r="O695" s="19">
        <f>VLOOKUP(E695, '2021D'!$A$2:$G$339, 3, FALSE)</f>
        <v>26536</v>
      </c>
      <c r="P695" s="19">
        <f>_2021[[#This Row],[最低排名]]-_2021[[#This Row],[同分人数]]+1</f>
        <v>26312</v>
      </c>
      <c r="Q695" s="19">
        <f>IF(O695&gt;=开始!$B$6, 1, 0)</f>
        <v>1</v>
      </c>
      <c r="R695" s="19">
        <f>_2021[[#This Row],[最低排名]]-开始!$B$6</f>
        <v>26536</v>
      </c>
    </row>
    <row r="696" spans="1:18">
      <c r="A696" s="19">
        <v>53701</v>
      </c>
      <c r="B696" s="19" t="s">
        <v>865</v>
      </c>
      <c r="C696" s="19" t="str">
        <f t="shared" si="20"/>
        <v>安徽医大</v>
      </c>
      <c r="D696" s="19" t="str">
        <f t="shared" si="21"/>
        <v>01</v>
      </c>
      <c r="E696" s="19" t="s">
        <v>191</v>
      </c>
      <c r="F696" s="19">
        <v>201</v>
      </c>
      <c r="G696" s="19">
        <v>106</v>
      </c>
      <c r="H696" s="19">
        <v>126</v>
      </c>
      <c r="I696" s="19">
        <v>67</v>
      </c>
      <c r="J696" s="19">
        <v>64</v>
      </c>
      <c r="K696" s="19">
        <v>58</v>
      </c>
      <c r="L696" s="19">
        <v>0</v>
      </c>
      <c r="M696" s="19">
        <v>2021</v>
      </c>
      <c r="N696" s="19">
        <f>VLOOKUP(E696, '2021D'!$A$2:$G$339, 2, FALSE)</f>
        <v>186</v>
      </c>
      <c r="O696" s="19">
        <f>VLOOKUP(E696, '2021D'!$A$2:$G$339, 3, FALSE)</f>
        <v>12225</v>
      </c>
      <c r="P696" s="19">
        <f>_2021[[#This Row],[最低排名]]-_2021[[#This Row],[同分人数]]+1</f>
        <v>12040</v>
      </c>
      <c r="Q696" s="19">
        <f>IF(O696&gt;=开始!$B$6, 1, 0)</f>
        <v>1</v>
      </c>
      <c r="R696" s="19">
        <f>_2021[[#This Row],[最低排名]]-开始!$B$6</f>
        <v>12225</v>
      </c>
    </row>
    <row r="697" spans="1:18">
      <c r="A697" s="19">
        <v>53801</v>
      </c>
      <c r="B697" s="19" t="s">
        <v>866</v>
      </c>
      <c r="C697" s="19" t="str">
        <f t="shared" si="20"/>
        <v>安徽师大</v>
      </c>
      <c r="D697" s="19" t="str">
        <f t="shared" si="21"/>
        <v>01</v>
      </c>
      <c r="E697" s="19" t="s">
        <v>168</v>
      </c>
      <c r="F697" s="19">
        <v>206</v>
      </c>
      <c r="G697" s="19">
        <v>107</v>
      </c>
      <c r="H697" s="19">
        <v>109</v>
      </c>
      <c r="I697" s="19">
        <v>67</v>
      </c>
      <c r="J697" s="19">
        <v>58</v>
      </c>
      <c r="K697" s="19">
        <v>55</v>
      </c>
      <c r="L697" s="19">
        <v>0</v>
      </c>
      <c r="M697" s="19">
        <v>2021</v>
      </c>
      <c r="N697" s="19">
        <f>VLOOKUP(E697, '2021D'!$A$2:$G$339, 2, FALSE)</f>
        <v>214</v>
      </c>
      <c r="O697" s="19">
        <f>VLOOKUP(E697, '2021D'!$A$2:$G$339, 3, FALSE)</f>
        <v>16821</v>
      </c>
      <c r="P697" s="19">
        <f>_2021[[#This Row],[最低排名]]-_2021[[#This Row],[同分人数]]+1</f>
        <v>16608</v>
      </c>
      <c r="Q697" s="19">
        <f>IF(O697&gt;=开始!$B$6, 1, 0)</f>
        <v>1</v>
      </c>
      <c r="R697" s="19">
        <f>_2021[[#This Row],[最低排名]]-开始!$B$6</f>
        <v>16821</v>
      </c>
    </row>
    <row r="698" spans="1:18">
      <c r="A698" s="19">
        <v>53802</v>
      </c>
      <c r="B698" s="19" t="s">
        <v>867</v>
      </c>
      <c r="C698" s="19" t="str">
        <f t="shared" si="20"/>
        <v>安徽师大</v>
      </c>
      <c r="D698" s="19" t="str">
        <f t="shared" si="21"/>
        <v>02</v>
      </c>
      <c r="E698" s="19" t="s">
        <v>126</v>
      </c>
      <c r="F698" s="19">
        <v>203</v>
      </c>
      <c r="G698" s="19">
        <v>109</v>
      </c>
      <c r="H698" s="19">
        <v>92</v>
      </c>
      <c r="I698" s="19">
        <v>64</v>
      </c>
      <c r="J698" s="19">
        <v>58</v>
      </c>
      <c r="K698" s="19">
        <v>52</v>
      </c>
      <c r="L698" s="19">
        <v>0</v>
      </c>
      <c r="M698" s="19">
        <v>2021</v>
      </c>
      <c r="N698" s="19">
        <f>VLOOKUP(E698, '2021D'!$A$2:$G$339, 2, FALSE)</f>
        <v>190</v>
      </c>
      <c r="O698" s="19">
        <f>VLOOKUP(E698, '2021D'!$A$2:$G$339, 3, FALSE)</f>
        <v>22597</v>
      </c>
      <c r="P698" s="19">
        <f>_2021[[#This Row],[最低排名]]-_2021[[#This Row],[同分人数]]+1</f>
        <v>22408</v>
      </c>
      <c r="Q698" s="19">
        <f>IF(O698&gt;=开始!$B$6, 1, 0)</f>
        <v>1</v>
      </c>
      <c r="R698" s="19">
        <f>_2021[[#This Row],[最低排名]]-开始!$B$6</f>
        <v>22597</v>
      </c>
    </row>
    <row r="699" spans="1:18">
      <c r="A699" s="19">
        <v>53803</v>
      </c>
      <c r="B699" s="19" t="s">
        <v>1665</v>
      </c>
      <c r="C699" s="19" t="str">
        <f t="shared" si="20"/>
        <v>安徽师大</v>
      </c>
      <c r="D699" s="19" t="str">
        <f t="shared" si="21"/>
        <v>03</v>
      </c>
      <c r="E699" s="19" t="s">
        <v>749</v>
      </c>
      <c r="F699" s="19">
        <v>219</v>
      </c>
      <c r="G699" s="19">
        <v>119</v>
      </c>
      <c r="H699" s="19">
        <v>111</v>
      </c>
      <c r="I699" s="19">
        <v>64</v>
      </c>
      <c r="J699" s="19">
        <v>61</v>
      </c>
      <c r="K699" s="19">
        <v>49</v>
      </c>
      <c r="L699" s="19">
        <v>0</v>
      </c>
      <c r="M699" s="19">
        <v>2021</v>
      </c>
      <c r="N699" s="19">
        <f>VLOOKUP(E699, '2021D'!$A$2:$G$339, 2, FALSE)</f>
        <v>222</v>
      </c>
      <c r="O699" s="19">
        <f>VLOOKUP(E699, '2021D'!$A$2:$G$339, 3, FALSE)</f>
        <v>14850</v>
      </c>
      <c r="P699" s="19">
        <f>_2021[[#This Row],[最低排名]]-_2021[[#This Row],[同分人数]]+1</f>
        <v>14629</v>
      </c>
      <c r="Q699" s="19">
        <f>IF(O699&gt;=开始!$B$6, 1, 0)</f>
        <v>1</v>
      </c>
      <c r="R699" s="19">
        <f>_2021[[#This Row],[最低排名]]-开始!$B$6</f>
        <v>14850</v>
      </c>
    </row>
    <row r="700" spans="1:18">
      <c r="A700" s="19">
        <v>53901</v>
      </c>
      <c r="B700" s="19" t="s">
        <v>868</v>
      </c>
      <c r="C700" s="19" t="str">
        <f t="shared" si="20"/>
        <v>淮北师大</v>
      </c>
      <c r="D700" s="19" t="str">
        <f t="shared" si="21"/>
        <v>01</v>
      </c>
      <c r="E700" s="19" t="s">
        <v>485</v>
      </c>
      <c r="F700" s="19">
        <v>188</v>
      </c>
      <c r="G700" s="19">
        <v>98</v>
      </c>
      <c r="H700" s="19">
        <v>95</v>
      </c>
      <c r="I700" s="19">
        <v>61</v>
      </c>
      <c r="J700" s="19">
        <v>52</v>
      </c>
      <c r="K700" s="19">
        <v>49</v>
      </c>
      <c r="L700" s="19">
        <v>0</v>
      </c>
      <c r="M700" s="19">
        <v>2021</v>
      </c>
      <c r="N700" s="19">
        <f>VLOOKUP(E700, '2021D'!$A$2:$G$339, 2, FALSE)</f>
        <v>196</v>
      </c>
      <c r="O700" s="19">
        <f>VLOOKUP(E700, '2021D'!$A$2:$G$339, 3, FALSE)</f>
        <v>27738</v>
      </c>
      <c r="P700" s="19">
        <f>_2021[[#This Row],[最低排名]]-_2021[[#This Row],[同分人数]]+1</f>
        <v>27543</v>
      </c>
      <c r="Q700" s="19">
        <f>IF(O700&gt;=开始!$B$6, 1, 0)</f>
        <v>1</v>
      </c>
      <c r="R700" s="19">
        <f>_2021[[#This Row],[最低排名]]-开始!$B$6</f>
        <v>27738</v>
      </c>
    </row>
    <row r="701" spans="1:18">
      <c r="A701" s="19">
        <v>53902</v>
      </c>
      <c r="B701" s="19" t="s">
        <v>869</v>
      </c>
      <c r="C701" s="19" t="str">
        <f t="shared" si="20"/>
        <v>淮北师大</v>
      </c>
      <c r="D701" s="19" t="str">
        <f t="shared" si="21"/>
        <v>02</v>
      </c>
      <c r="E701" s="19" t="s">
        <v>79</v>
      </c>
      <c r="F701" s="19">
        <v>210</v>
      </c>
      <c r="G701" s="19">
        <v>109</v>
      </c>
      <c r="H701" s="19">
        <v>105</v>
      </c>
      <c r="I701" s="19">
        <v>67</v>
      </c>
      <c r="J701" s="19">
        <v>61</v>
      </c>
      <c r="K701" s="19">
        <v>58</v>
      </c>
      <c r="L701" s="19">
        <v>0</v>
      </c>
      <c r="M701" s="19">
        <v>2021</v>
      </c>
      <c r="N701" s="19">
        <f>VLOOKUP(E701, '2021D'!$A$2:$G$339, 2, FALSE)</f>
        <v>211</v>
      </c>
      <c r="O701" s="19">
        <f>VLOOKUP(E701, '2021D'!$A$2:$G$339, 3, FALSE)</f>
        <v>15496</v>
      </c>
      <c r="P701" s="19">
        <f>_2021[[#This Row],[最低排名]]-_2021[[#This Row],[同分人数]]+1</f>
        <v>15286</v>
      </c>
      <c r="Q701" s="19">
        <f>IF(O701&gt;=开始!$B$6, 1, 0)</f>
        <v>1</v>
      </c>
      <c r="R701" s="19">
        <f>_2021[[#This Row],[最低排名]]-开始!$B$6</f>
        <v>15496</v>
      </c>
    </row>
    <row r="702" spans="1:18">
      <c r="A702" s="19">
        <v>53903</v>
      </c>
      <c r="B702" s="19" t="s">
        <v>870</v>
      </c>
      <c r="C702" s="19" t="str">
        <f t="shared" si="20"/>
        <v>淮北师大</v>
      </c>
      <c r="D702" s="19" t="str">
        <f t="shared" si="21"/>
        <v>03</v>
      </c>
      <c r="E702" s="19" t="s">
        <v>528</v>
      </c>
      <c r="F702" s="19">
        <v>191</v>
      </c>
      <c r="G702" s="19">
        <v>104</v>
      </c>
      <c r="H702" s="19">
        <v>108</v>
      </c>
      <c r="I702" s="19">
        <v>49</v>
      </c>
      <c r="J702" s="19">
        <v>46</v>
      </c>
      <c r="K702" s="19">
        <v>46</v>
      </c>
      <c r="L702" s="19">
        <v>0</v>
      </c>
      <c r="M702" s="19">
        <v>2021</v>
      </c>
      <c r="N702" s="19">
        <f>VLOOKUP(E702, '2021D'!$A$2:$G$339, 2, FALSE)</f>
        <v>182</v>
      </c>
      <c r="O702" s="19">
        <f>VLOOKUP(E702, '2021D'!$A$2:$G$339, 3, FALSE)</f>
        <v>28666</v>
      </c>
      <c r="P702" s="19">
        <f>_2021[[#This Row],[最低排名]]-_2021[[#This Row],[同分人数]]+1</f>
        <v>28485</v>
      </c>
      <c r="Q702" s="19">
        <f>IF(O702&gt;=开始!$B$6, 1, 0)</f>
        <v>1</v>
      </c>
      <c r="R702" s="19">
        <f>_2021[[#This Row],[最低排名]]-开始!$B$6</f>
        <v>28666</v>
      </c>
    </row>
    <row r="703" spans="1:18">
      <c r="A703" s="19">
        <v>53904</v>
      </c>
      <c r="B703" s="19" t="s">
        <v>871</v>
      </c>
      <c r="C703" s="19" t="str">
        <f t="shared" si="20"/>
        <v>淮北师大</v>
      </c>
      <c r="D703" s="19" t="str">
        <f t="shared" si="21"/>
        <v>04</v>
      </c>
      <c r="E703" s="19" t="s">
        <v>485</v>
      </c>
      <c r="F703" s="19">
        <v>178</v>
      </c>
      <c r="G703" s="19">
        <v>91</v>
      </c>
      <c r="H703" s="19">
        <v>96</v>
      </c>
      <c r="I703" s="19">
        <v>61</v>
      </c>
      <c r="J703" s="19">
        <v>58</v>
      </c>
      <c r="K703" s="19">
        <v>52</v>
      </c>
      <c r="L703" s="19">
        <v>0</v>
      </c>
      <c r="M703" s="19">
        <v>2021</v>
      </c>
      <c r="N703" s="19">
        <f>VLOOKUP(E703, '2021D'!$A$2:$G$339, 2, FALSE)</f>
        <v>196</v>
      </c>
      <c r="O703" s="19">
        <f>VLOOKUP(E703, '2021D'!$A$2:$G$339, 3, FALSE)</f>
        <v>27738</v>
      </c>
      <c r="P703" s="19">
        <f>_2021[[#This Row],[最低排名]]-_2021[[#This Row],[同分人数]]+1</f>
        <v>27543</v>
      </c>
      <c r="Q703" s="19">
        <f>IF(O703&gt;=开始!$B$6, 1, 0)</f>
        <v>1</v>
      </c>
      <c r="R703" s="19">
        <f>_2021[[#This Row],[最低排名]]-开始!$B$6</f>
        <v>27738</v>
      </c>
    </row>
    <row r="704" spans="1:18">
      <c r="A704" s="19">
        <v>54001</v>
      </c>
      <c r="B704" s="19" t="s">
        <v>872</v>
      </c>
      <c r="C704" s="19" t="str">
        <f t="shared" si="20"/>
        <v>滁州学院</v>
      </c>
      <c r="D704" s="19" t="str">
        <f t="shared" si="21"/>
        <v>01</v>
      </c>
      <c r="E704" s="19" t="s">
        <v>398</v>
      </c>
      <c r="F704" s="19">
        <v>176</v>
      </c>
      <c r="G704" s="19">
        <v>88</v>
      </c>
      <c r="H704" s="19">
        <v>98</v>
      </c>
      <c r="I704" s="19">
        <v>55</v>
      </c>
      <c r="J704" s="19">
        <v>55</v>
      </c>
      <c r="K704" s="19">
        <v>49</v>
      </c>
      <c r="L704" s="19">
        <v>0</v>
      </c>
      <c r="M704" s="19">
        <v>2021</v>
      </c>
      <c r="N704" s="19">
        <f>VLOOKUP(E704, '2021D'!$A$2:$G$339, 2, FALSE)</f>
        <v>199</v>
      </c>
      <c r="O704" s="19">
        <f>VLOOKUP(E704, '2021D'!$A$2:$G$339, 3, FALSE)</f>
        <v>30070</v>
      </c>
      <c r="P704" s="19">
        <f>_2021[[#This Row],[最低排名]]-_2021[[#This Row],[同分人数]]+1</f>
        <v>29872</v>
      </c>
      <c r="Q704" s="19">
        <f>IF(O704&gt;=开始!$B$6, 1, 0)</f>
        <v>1</v>
      </c>
      <c r="R704" s="19">
        <f>_2021[[#This Row],[最低排名]]-开始!$B$6</f>
        <v>30070</v>
      </c>
    </row>
    <row r="705" spans="1:18">
      <c r="A705" s="19">
        <v>54002</v>
      </c>
      <c r="B705" s="19" t="s">
        <v>873</v>
      </c>
      <c r="C705" s="19" t="str">
        <f t="shared" si="20"/>
        <v>滁州学院</v>
      </c>
      <c r="D705" s="19" t="str">
        <f t="shared" si="21"/>
        <v>02</v>
      </c>
      <c r="E705" s="19" t="s">
        <v>381</v>
      </c>
      <c r="F705" s="19">
        <v>191</v>
      </c>
      <c r="G705" s="19">
        <v>96</v>
      </c>
      <c r="H705" s="19">
        <v>88</v>
      </c>
      <c r="I705" s="19">
        <v>61</v>
      </c>
      <c r="J705" s="19">
        <v>46</v>
      </c>
      <c r="K705" s="19">
        <v>43</v>
      </c>
      <c r="L705" s="19">
        <v>0</v>
      </c>
      <c r="M705" s="19">
        <v>2021</v>
      </c>
      <c r="N705" s="19">
        <f>VLOOKUP(E705, '2021D'!$A$2:$G$339, 2, FALSE)</f>
        <v>196</v>
      </c>
      <c r="O705" s="19">
        <f>VLOOKUP(E705, '2021D'!$A$2:$G$339, 3, FALSE)</f>
        <v>30861</v>
      </c>
      <c r="P705" s="19">
        <f>_2021[[#This Row],[最低排名]]-_2021[[#This Row],[同分人数]]+1</f>
        <v>30666</v>
      </c>
      <c r="Q705" s="19">
        <f>IF(O705&gt;=开始!$B$6, 1, 0)</f>
        <v>1</v>
      </c>
      <c r="R705" s="19">
        <f>_2021[[#This Row],[最低排名]]-开始!$B$6</f>
        <v>30861</v>
      </c>
    </row>
    <row r="706" spans="1:18">
      <c r="A706" s="19">
        <v>54003</v>
      </c>
      <c r="B706" s="19" t="s">
        <v>874</v>
      </c>
      <c r="C706" s="19" t="str">
        <f t="shared" ref="C706:C769" si="22">LEFT(B706, FIND("(", B706) - 1)</f>
        <v>滁州学院</v>
      </c>
      <c r="D706" s="19" t="str">
        <f t="shared" ref="D706:D769" si="23">MID(B706, FIND("(", B706) + 1, FIND(")", B706) - FIND("(", B706) - 1)</f>
        <v>03</v>
      </c>
      <c r="E706" s="19" t="s">
        <v>469</v>
      </c>
      <c r="F706" s="19">
        <v>181</v>
      </c>
      <c r="G706" s="19">
        <v>95</v>
      </c>
      <c r="H706" s="19">
        <v>83</v>
      </c>
      <c r="I706" s="19">
        <v>64</v>
      </c>
      <c r="J706" s="19">
        <v>58</v>
      </c>
      <c r="K706" s="19">
        <v>46</v>
      </c>
      <c r="L706" s="19">
        <v>0</v>
      </c>
      <c r="M706" s="19">
        <v>2021</v>
      </c>
      <c r="N706" s="19">
        <f>VLOOKUP(E706, '2021D'!$A$2:$G$339, 2, FALSE)</f>
        <v>184</v>
      </c>
      <c r="O706" s="19">
        <f>VLOOKUP(E706, '2021D'!$A$2:$G$339, 3, FALSE)</f>
        <v>30254</v>
      </c>
      <c r="P706" s="19">
        <f>_2021[[#This Row],[最低排名]]-_2021[[#This Row],[同分人数]]+1</f>
        <v>30071</v>
      </c>
      <c r="Q706" s="19">
        <f>IF(O706&gt;=开始!$B$6, 1, 0)</f>
        <v>1</v>
      </c>
      <c r="R706" s="19">
        <f>_2021[[#This Row],[最低排名]]-开始!$B$6</f>
        <v>30254</v>
      </c>
    </row>
    <row r="707" spans="1:18">
      <c r="A707" s="19">
        <v>54004</v>
      </c>
      <c r="B707" s="19" t="s">
        <v>1582</v>
      </c>
      <c r="C707" s="19" t="str">
        <f t="shared" si="22"/>
        <v>滁州学院</v>
      </c>
      <c r="D707" s="19" t="str">
        <f t="shared" si="23"/>
        <v>04</v>
      </c>
      <c r="E707" s="19" t="s">
        <v>440</v>
      </c>
      <c r="F707" s="19">
        <v>203</v>
      </c>
      <c r="G707" s="19">
        <v>102</v>
      </c>
      <c r="H707" s="19">
        <v>75</v>
      </c>
      <c r="I707" s="19">
        <v>64</v>
      </c>
      <c r="J707" s="19">
        <v>49</v>
      </c>
      <c r="K707" s="19">
        <v>46</v>
      </c>
      <c r="L707" s="19">
        <v>0</v>
      </c>
      <c r="M707" s="19">
        <v>2021</v>
      </c>
      <c r="N707" s="19">
        <f>VLOOKUP(E707, '2021D'!$A$2:$G$339, 2, FALSE)</f>
        <v>210</v>
      </c>
      <c r="O707" s="19">
        <f>VLOOKUP(E707, '2021D'!$A$2:$G$339, 3, FALSE)</f>
        <v>29272</v>
      </c>
      <c r="P707" s="19">
        <f>_2021[[#This Row],[最低排名]]-_2021[[#This Row],[同分人数]]+1</f>
        <v>29063</v>
      </c>
      <c r="Q707" s="19">
        <f>IF(O707&gt;=开始!$B$6, 1, 0)</f>
        <v>1</v>
      </c>
      <c r="R707" s="19">
        <f>_2021[[#This Row],[最低排名]]-开始!$B$6</f>
        <v>29272</v>
      </c>
    </row>
    <row r="708" spans="1:18">
      <c r="A708" s="19">
        <v>54101</v>
      </c>
      <c r="B708" s="19" t="s">
        <v>875</v>
      </c>
      <c r="C708" s="19" t="str">
        <f t="shared" si="22"/>
        <v>安徽财大</v>
      </c>
      <c r="D708" s="19" t="str">
        <f t="shared" si="23"/>
        <v>01</v>
      </c>
      <c r="E708" s="19" t="s">
        <v>347</v>
      </c>
      <c r="F708" s="19">
        <v>219</v>
      </c>
      <c r="G708" s="19">
        <v>110</v>
      </c>
      <c r="H708" s="19">
        <v>77</v>
      </c>
      <c r="I708" s="19">
        <v>64</v>
      </c>
      <c r="J708" s="19">
        <v>58</v>
      </c>
      <c r="K708" s="19">
        <v>55</v>
      </c>
      <c r="L708" s="19">
        <v>0</v>
      </c>
      <c r="M708" s="19">
        <v>2021</v>
      </c>
      <c r="N708" s="19">
        <f>VLOOKUP(E708, '2021D'!$A$2:$G$339, 2, FALSE)</f>
        <v>225</v>
      </c>
      <c r="O708" s="19">
        <f>VLOOKUP(E708, '2021D'!$A$2:$G$339, 3, FALSE)</f>
        <v>21738</v>
      </c>
      <c r="P708" s="19">
        <f>_2021[[#This Row],[最低排名]]-_2021[[#This Row],[同分人数]]+1</f>
        <v>21514</v>
      </c>
      <c r="Q708" s="19">
        <f>IF(O708&gt;=开始!$B$6, 1, 0)</f>
        <v>1</v>
      </c>
      <c r="R708" s="19">
        <f>_2021[[#This Row],[最低排名]]-开始!$B$6</f>
        <v>21738</v>
      </c>
    </row>
    <row r="709" spans="1:18">
      <c r="A709" s="19">
        <v>54201</v>
      </c>
      <c r="B709" s="19" t="s">
        <v>876</v>
      </c>
      <c r="C709" s="19" t="str">
        <f t="shared" si="22"/>
        <v>淮南师院</v>
      </c>
      <c r="D709" s="19" t="str">
        <f t="shared" si="23"/>
        <v>01</v>
      </c>
      <c r="E709" s="19" t="s">
        <v>528</v>
      </c>
      <c r="F709" s="19">
        <v>197</v>
      </c>
      <c r="G709" s="19">
        <v>107</v>
      </c>
      <c r="H709" s="19">
        <v>96</v>
      </c>
      <c r="I709" s="19">
        <v>55</v>
      </c>
      <c r="J709" s="19">
        <v>49</v>
      </c>
      <c r="K709" s="19">
        <v>43</v>
      </c>
      <c r="L709" s="19">
        <v>0</v>
      </c>
      <c r="M709" s="19">
        <v>2021</v>
      </c>
      <c r="N709" s="19">
        <f>VLOOKUP(E709, '2021D'!$A$2:$G$339, 2, FALSE)</f>
        <v>182</v>
      </c>
      <c r="O709" s="19">
        <f>VLOOKUP(E709, '2021D'!$A$2:$G$339, 3, FALSE)</f>
        <v>28666</v>
      </c>
      <c r="P709" s="19">
        <f>_2021[[#This Row],[最低排名]]-_2021[[#This Row],[同分人数]]+1</f>
        <v>28485</v>
      </c>
      <c r="Q709" s="19">
        <f>IF(O709&gt;=开始!$B$6, 1, 0)</f>
        <v>1</v>
      </c>
      <c r="R709" s="19">
        <f>_2021[[#This Row],[最低排名]]-开始!$B$6</f>
        <v>28666</v>
      </c>
    </row>
    <row r="710" spans="1:18">
      <c r="A710" s="19">
        <v>54202</v>
      </c>
      <c r="B710" s="19" t="s">
        <v>877</v>
      </c>
      <c r="C710" s="19" t="str">
        <f t="shared" si="22"/>
        <v>淮南师院</v>
      </c>
      <c r="D710" s="19" t="str">
        <f t="shared" si="23"/>
        <v>02</v>
      </c>
      <c r="E710" s="19" t="s">
        <v>1534</v>
      </c>
      <c r="F710" s="19">
        <v>206</v>
      </c>
      <c r="G710" s="19">
        <v>132</v>
      </c>
      <c r="H710" s="19">
        <v>62</v>
      </c>
      <c r="I710" s="19">
        <v>46</v>
      </c>
      <c r="J710" s="19">
        <v>43</v>
      </c>
      <c r="K710" s="19">
        <v>43</v>
      </c>
      <c r="L710" s="19">
        <v>0</v>
      </c>
      <c r="M710" s="19">
        <v>2021</v>
      </c>
      <c r="N710" s="19">
        <f>VLOOKUP(E710, '2021D'!$A$2:$G$339, 2, FALSE)</f>
        <v>159</v>
      </c>
      <c r="O710" s="19">
        <f>VLOOKUP(E710, '2021D'!$A$2:$G$339, 3, FALSE)</f>
        <v>35686</v>
      </c>
      <c r="P710" s="19">
        <f>_2021[[#This Row],[最低排名]]-_2021[[#This Row],[同分人数]]+1</f>
        <v>35528</v>
      </c>
      <c r="Q710" s="19">
        <f>IF(O710&gt;=开始!$B$6, 1, 0)</f>
        <v>1</v>
      </c>
      <c r="R710" s="19">
        <f>_2021[[#This Row],[最低排名]]-开始!$B$6</f>
        <v>35686</v>
      </c>
    </row>
    <row r="711" spans="1:18">
      <c r="A711" s="19">
        <v>54203</v>
      </c>
      <c r="B711" s="19" t="s">
        <v>878</v>
      </c>
      <c r="C711" s="19" t="str">
        <f t="shared" si="22"/>
        <v>淮南师院</v>
      </c>
      <c r="D711" s="19" t="str">
        <f t="shared" si="23"/>
        <v>03</v>
      </c>
      <c r="E711" s="19" t="s">
        <v>363</v>
      </c>
      <c r="F711" s="19">
        <v>197</v>
      </c>
      <c r="G711" s="19">
        <v>99</v>
      </c>
      <c r="H711" s="19">
        <v>80</v>
      </c>
      <c r="I711" s="19">
        <v>61</v>
      </c>
      <c r="J711" s="19">
        <v>55</v>
      </c>
      <c r="K711" s="19">
        <v>43</v>
      </c>
      <c r="L711" s="19">
        <v>0</v>
      </c>
      <c r="M711" s="19">
        <v>2021</v>
      </c>
      <c r="N711" s="19">
        <f>VLOOKUP(E711, '2021D'!$A$2:$G$339, 2, FALSE)</f>
        <v>182</v>
      </c>
      <c r="O711" s="19">
        <f>VLOOKUP(E711, '2021D'!$A$2:$G$339, 3, FALSE)</f>
        <v>29454</v>
      </c>
      <c r="P711" s="19">
        <f>_2021[[#This Row],[最低排名]]-_2021[[#This Row],[同分人数]]+1</f>
        <v>29273</v>
      </c>
      <c r="Q711" s="19">
        <f>IF(O711&gt;=开始!$B$6, 1, 0)</f>
        <v>1</v>
      </c>
      <c r="R711" s="19">
        <f>_2021[[#This Row],[最低排名]]-开始!$B$6</f>
        <v>29454</v>
      </c>
    </row>
    <row r="712" spans="1:18">
      <c r="A712" s="19">
        <v>54204</v>
      </c>
      <c r="B712" s="19" t="s">
        <v>1583</v>
      </c>
      <c r="C712" s="19" t="str">
        <f t="shared" si="22"/>
        <v>淮南师院</v>
      </c>
      <c r="D712" s="19" t="str">
        <f t="shared" si="23"/>
        <v>04</v>
      </c>
      <c r="E712" s="19" t="s">
        <v>180</v>
      </c>
      <c r="F712" s="19">
        <v>197</v>
      </c>
      <c r="G712" s="19">
        <v>101</v>
      </c>
      <c r="H712" s="19">
        <v>97</v>
      </c>
      <c r="I712" s="19">
        <v>55</v>
      </c>
      <c r="J712" s="19">
        <v>52</v>
      </c>
      <c r="K712" s="19">
        <v>49</v>
      </c>
      <c r="L712" s="19">
        <v>0</v>
      </c>
      <c r="M712" s="19">
        <v>2021</v>
      </c>
      <c r="N712" s="19">
        <f>VLOOKUP(E712, '2021D'!$A$2:$G$339, 2, FALSE)</f>
        <v>212</v>
      </c>
      <c r="O712" s="19">
        <f>VLOOKUP(E712, '2021D'!$A$2:$G$339, 3, FALSE)</f>
        <v>26748</v>
      </c>
      <c r="P712" s="19">
        <f>_2021[[#This Row],[最低排名]]-_2021[[#This Row],[同分人数]]+1</f>
        <v>26537</v>
      </c>
      <c r="Q712" s="19">
        <f>IF(O712&gt;=开始!$B$6, 1, 0)</f>
        <v>1</v>
      </c>
      <c r="R712" s="19">
        <f>_2021[[#This Row],[最低排名]]-开始!$B$6</f>
        <v>26748</v>
      </c>
    </row>
    <row r="713" spans="1:18">
      <c r="A713" s="19">
        <v>54205</v>
      </c>
      <c r="B713" s="19" t="s">
        <v>1666</v>
      </c>
      <c r="C713" s="19" t="str">
        <f t="shared" si="22"/>
        <v>淮南师院</v>
      </c>
      <c r="D713" s="19" t="str">
        <f t="shared" si="23"/>
        <v>05</v>
      </c>
      <c r="E713" s="19" t="s">
        <v>485</v>
      </c>
      <c r="F713" s="19">
        <v>193</v>
      </c>
      <c r="G713" s="19">
        <v>109</v>
      </c>
      <c r="H713" s="19">
        <v>87</v>
      </c>
      <c r="I713" s="19">
        <v>61</v>
      </c>
      <c r="J713" s="19">
        <v>52</v>
      </c>
      <c r="K713" s="19">
        <v>52</v>
      </c>
      <c r="L713" s="19">
        <v>0</v>
      </c>
      <c r="M713" s="19">
        <v>2021</v>
      </c>
      <c r="N713" s="19">
        <f>VLOOKUP(E713, '2021D'!$A$2:$G$339, 2, FALSE)</f>
        <v>196</v>
      </c>
      <c r="O713" s="19">
        <f>VLOOKUP(E713, '2021D'!$A$2:$G$339, 3, FALSE)</f>
        <v>27738</v>
      </c>
      <c r="P713" s="19">
        <f>_2021[[#This Row],[最低排名]]-_2021[[#This Row],[同分人数]]+1</f>
        <v>27543</v>
      </c>
      <c r="Q713" s="19">
        <f>IF(O713&gt;=开始!$B$6, 1, 0)</f>
        <v>1</v>
      </c>
      <c r="R713" s="19">
        <f>_2021[[#This Row],[最低排名]]-开始!$B$6</f>
        <v>27738</v>
      </c>
    </row>
    <row r="714" spans="1:18">
      <c r="A714" s="19">
        <v>54301</v>
      </c>
      <c r="B714" s="19" t="s">
        <v>879</v>
      </c>
      <c r="C714" s="19" t="str">
        <f t="shared" si="22"/>
        <v>安徽建筑</v>
      </c>
      <c r="D714" s="19" t="str">
        <f t="shared" si="23"/>
        <v>01</v>
      </c>
      <c r="E714" s="19" t="s">
        <v>54</v>
      </c>
      <c r="F714" s="19">
        <v>209</v>
      </c>
      <c r="G714" s="19">
        <v>118</v>
      </c>
      <c r="H714" s="19">
        <v>85</v>
      </c>
      <c r="I714" s="19">
        <v>52</v>
      </c>
      <c r="J714" s="19">
        <v>49</v>
      </c>
      <c r="K714" s="19">
        <v>46</v>
      </c>
      <c r="L714" s="19">
        <v>0</v>
      </c>
      <c r="M714" s="19">
        <v>2021</v>
      </c>
      <c r="N714" s="19">
        <f>VLOOKUP(E714, '2021D'!$A$2:$G$339, 2, FALSE)</f>
        <v>201</v>
      </c>
      <c r="O714" s="19">
        <f>VLOOKUP(E714, '2021D'!$A$2:$G$339, 3, FALSE)</f>
        <v>28484</v>
      </c>
      <c r="P714" s="19">
        <f>_2021[[#This Row],[最低排名]]-_2021[[#This Row],[同分人数]]+1</f>
        <v>28284</v>
      </c>
      <c r="Q714" s="19">
        <f>IF(O714&gt;=开始!$B$6, 1, 0)</f>
        <v>1</v>
      </c>
      <c r="R714" s="19">
        <f>_2021[[#This Row],[最低排名]]-开始!$B$6</f>
        <v>28484</v>
      </c>
    </row>
    <row r="715" spans="1:18">
      <c r="A715" s="19">
        <v>54302</v>
      </c>
      <c r="B715" s="19" t="s">
        <v>880</v>
      </c>
      <c r="C715" s="19" t="str">
        <f t="shared" si="22"/>
        <v>安徽建筑</v>
      </c>
      <c r="D715" s="19" t="str">
        <f t="shared" si="23"/>
        <v>02</v>
      </c>
      <c r="E715" s="19" t="s">
        <v>335</v>
      </c>
      <c r="F715" s="19">
        <v>198</v>
      </c>
      <c r="G715" s="19">
        <v>106</v>
      </c>
      <c r="H715" s="19">
        <v>87</v>
      </c>
      <c r="I715" s="19">
        <v>58</v>
      </c>
      <c r="J715" s="19">
        <v>52</v>
      </c>
      <c r="K715" s="19">
        <v>52</v>
      </c>
      <c r="L715" s="19">
        <v>0</v>
      </c>
      <c r="M715" s="19">
        <v>2021</v>
      </c>
      <c r="N715" s="19">
        <f>VLOOKUP(E715, '2021D'!$A$2:$G$339, 2, FALSE)</f>
        <v>210</v>
      </c>
      <c r="O715" s="19">
        <f>VLOOKUP(E715, '2021D'!$A$2:$G$339, 3, FALSE)</f>
        <v>27341</v>
      </c>
      <c r="P715" s="19">
        <f>_2021[[#This Row],[最低排名]]-_2021[[#This Row],[同分人数]]+1</f>
        <v>27132</v>
      </c>
      <c r="Q715" s="19">
        <f>IF(O715&gt;=开始!$B$6, 1, 0)</f>
        <v>1</v>
      </c>
      <c r="R715" s="19">
        <f>_2021[[#This Row],[最低排名]]-开始!$B$6</f>
        <v>27341</v>
      </c>
    </row>
    <row r="716" spans="1:18">
      <c r="A716" s="19">
        <v>54303</v>
      </c>
      <c r="B716" s="19" t="s">
        <v>881</v>
      </c>
      <c r="C716" s="19" t="str">
        <f t="shared" si="22"/>
        <v>安徽建筑</v>
      </c>
      <c r="D716" s="19" t="str">
        <f t="shared" si="23"/>
        <v>03</v>
      </c>
      <c r="E716" s="19" t="s">
        <v>54</v>
      </c>
      <c r="F716" s="19">
        <v>203</v>
      </c>
      <c r="G716" s="19">
        <v>108</v>
      </c>
      <c r="H716" s="19">
        <v>91</v>
      </c>
      <c r="I716" s="19">
        <v>52</v>
      </c>
      <c r="J716" s="19">
        <v>49</v>
      </c>
      <c r="K716" s="19">
        <v>46</v>
      </c>
      <c r="L716" s="19">
        <v>0</v>
      </c>
      <c r="M716" s="19">
        <v>2021</v>
      </c>
      <c r="N716" s="19">
        <f>VLOOKUP(E716, '2021D'!$A$2:$G$339, 2, FALSE)</f>
        <v>201</v>
      </c>
      <c r="O716" s="19">
        <f>VLOOKUP(E716, '2021D'!$A$2:$G$339, 3, FALSE)</f>
        <v>28484</v>
      </c>
      <c r="P716" s="19">
        <f>_2021[[#This Row],[最低排名]]-_2021[[#This Row],[同分人数]]+1</f>
        <v>28284</v>
      </c>
      <c r="Q716" s="19">
        <f>IF(O716&gt;=开始!$B$6, 1, 0)</f>
        <v>1</v>
      </c>
      <c r="R716" s="19">
        <f>_2021[[#This Row],[最低排名]]-开始!$B$6</f>
        <v>28484</v>
      </c>
    </row>
    <row r="717" spans="1:18">
      <c r="A717" s="19">
        <v>54304</v>
      </c>
      <c r="B717" s="19" t="s">
        <v>882</v>
      </c>
      <c r="C717" s="19" t="str">
        <f t="shared" si="22"/>
        <v>安徽建筑</v>
      </c>
      <c r="D717" s="19" t="str">
        <f t="shared" si="23"/>
        <v>04</v>
      </c>
      <c r="E717" s="19" t="s">
        <v>433</v>
      </c>
      <c r="F717" s="19">
        <v>202</v>
      </c>
      <c r="G717" s="19">
        <v>102</v>
      </c>
      <c r="H717" s="19">
        <v>102</v>
      </c>
      <c r="I717" s="19">
        <v>55</v>
      </c>
      <c r="J717" s="19">
        <v>49</v>
      </c>
      <c r="K717" s="19">
        <v>46</v>
      </c>
      <c r="L717" s="19">
        <v>0</v>
      </c>
      <c r="M717" s="19">
        <v>2021</v>
      </c>
      <c r="N717" s="19">
        <f>VLOOKUP(E717, '2021D'!$A$2:$G$339, 2, FALSE)</f>
        <v>224</v>
      </c>
      <c r="O717" s="19">
        <f>VLOOKUP(E717, '2021D'!$A$2:$G$339, 3, FALSE)</f>
        <v>25900</v>
      </c>
      <c r="P717" s="19">
        <f>_2021[[#This Row],[最低排名]]-_2021[[#This Row],[同分人数]]+1</f>
        <v>25677</v>
      </c>
      <c r="Q717" s="19">
        <f>IF(O717&gt;=开始!$B$6, 1, 0)</f>
        <v>1</v>
      </c>
      <c r="R717" s="19">
        <f>_2021[[#This Row],[最低排名]]-开始!$B$6</f>
        <v>25900</v>
      </c>
    </row>
    <row r="718" spans="1:18">
      <c r="A718" s="19">
        <v>54305</v>
      </c>
      <c r="B718" s="19" t="s">
        <v>883</v>
      </c>
      <c r="C718" s="19" t="str">
        <f t="shared" si="22"/>
        <v>安徽建筑</v>
      </c>
      <c r="D718" s="19" t="str">
        <f t="shared" si="23"/>
        <v>05</v>
      </c>
      <c r="E718" s="19" t="s">
        <v>387</v>
      </c>
      <c r="F718" s="19">
        <v>192</v>
      </c>
      <c r="G718" s="19">
        <v>102</v>
      </c>
      <c r="H718" s="19">
        <v>98</v>
      </c>
      <c r="I718" s="19">
        <v>64</v>
      </c>
      <c r="J718" s="19">
        <v>49</v>
      </c>
      <c r="K718" s="19">
        <v>43</v>
      </c>
      <c r="L718" s="19">
        <v>0</v>
      </c>
      <c r="M718" s="19">
        <v>2021</v>
      </c>
      <c r="N718" s="19">
        <f>VLOOKUP(E718, '2021D'!$A$2:$G$339, 2, FALSE)</f>
        <v>201</v>
      </c>
      <c r="O718" s="19">
        <f>VLOOKUP(E718, '2021D'!$A$2:$G$339, 3, FALSE)</f>
        <v>27542</v>
      </c>
      <c r="P718" s="19">
        <f>_2021[[#This Row],[最低排名]]-_2021[[#This Row],[同分人数]]+1</f>
        <v>27342</v>
      </c>
      <c r="Q718" s="19">
        <f>IF(O718&gt;=开始!$B$6, 1, 0)</f>
        <v>1</v>
      </c>
      <c r="R718" s="19">
        <f>_2021[[#This Row],[最低排名]]-开始!$B$6</f>
        <v>27542</v>
      </c>
    </row>
    <row r="719" spans="1:18">
      <c r="A719" s="19">
        <v>54401</v>
      </c>
      <c r="B719" s="19" t="s">
        <v>885</v>
      </c>
      <c r="C719" s="19" t="str">
        <f t="shared" si="22"/>
        <v>安徽科技</v>
      </c>
      <c r="D719" s="19" t="str">
        <f t="shared" si="23"/>
        <v>01</v>
      </c>
      <c r="E719" s="19" t="s">
        <v>363</v>
      </c>
      <c r="F719" s="19">
        <v>178</v>
      </c>
      <c r="G719" s="19">
        <v>101</v>
      </c>
      <c r="H719" s="19">
        <v>99</v>
      </c>
      <c r="I719" s="19">
        <v>61</v>
      </c>
      <c r="J719" s="19">
        <v>49</v>
      </c>
      <c r="K719" s="19">
        <v>49</v>
      </c>
      <c r="L719" s="19">
        <v>0</v>
      </c>
      <c r="M719" s="19">
        <v>2021</v>
      </c>
      <c r="N719" s="19">
        <f>VLOOKUP(E719, '2021D'!$A$2:$G$339, 2, FALSE)</f>
        <v>182</v>
      </c>
      <c r="O719" s="19">
        <f>VLOOKUP(E719, '2021D'!$A$2:$G$339, 3, FALSE)</f>
        <v>29454</v>
      </c>
      <c r="P719" s="19">
        <f>_2021[[#This Row],[最低排名]]-_2021[[#This Row],[同分人数]]+1</f>
        <v>29273</v>
      </c>
      <c r="Q719" s="19">
        <f>IF(O719&gt;=开始!$B$6, 1, 0)</f>
        <v>1</v>
      </c>
      <c r="R719" s="19">
        <f>_2021[[#This Row],[最低排名]]-开始!$B$6</f>
        <v>29454</v>
      </c>
    </row>
    <row r="720" spans="1:18">
      <c r="A720" s="19">
        <v>54402</v>
      </c>
      <c r="B720" s="19" t="s">
        <v>886</v>
      </c>
      <c r="C720" s="19" t="str">
        <f t="shared" si="22"/>
        <v>安徽科技</v>
      </c>
      <c r="D720" s="19" t="str">
        <f t="shared" si="23"/>
        <v>02</v>
      </c>
      <c r="E720" s="19" t="s">
        <v>354</v>
      </c>
      <c r="F720" s="19">
        <v>185</v>
      </c>
      <c r="G720" s="19">
        <v>95</v>
      </c>
      <c r="H720" s="19">
        <v>78</v>
      </c>
      <c r="I720" s="19">
        <v>67</v>
      </c>
      <c r="J720" s="19">
        <v>49</v>
      </c>
      <c r="K720" s="19">
        <v>49</v>
      </c>
      <c r="L720" s="19">
        <v>0</v>
      </c>
      <c r="M720" s="19">
        <v>2021</v>
      </c>
      <c r="N720" s="19">
        <f>VLOOKUP(E720, '2021D'!$A$2:$G$339, 2, FALSE)</f>
        <v>177</v>
      </c>
      <c r="O720" s="19">
        <f>VLOOKUP(E720, '2021D'!$A$2:$G$339, 3, FALSE)</f>
        <v>31038</v>
      </c>
      <c r="P720" s="19">
        <f>_2021[[#This Row],[最低排名]]-_2021[[#This Row],[同分人数]]+1</f>
        <v>30862</v>
      </c>
      <c r="Q720" s="19">
        <f>IF(O720&gt;=开始!$B$6, 1, 0)</f>
        <v>1</v>
      </c>
      <c r="R720" s="19">
        <f>_2021[[#This Row],[最低排名]]-开始!$B$6</f>
        <v>31038</v>
      </c>
    </row>
    <row r="721" spans="1:18">
      <c r="A721" s="19">
        <v>54403</v>
      </c>
      <c r="B721" s="19" t="s">
        <v>887</v>
      </c>
      <c r="C721" s="19" t="str">
        <f t="shared" si="22"/>
        <v>安徽科技</v>
      </c>
      <c r="D721" s="19" t="str">
        <f t="shared" si="23"/>
        <v>03</v>
      </c>
      <c r="E721" s="19" t="s">
        <v>381</v>
      </c>
      <c r="F721" s="19">
        <v>186</v>
      </c>
      <c r="G721" s="19">
        <v>94</v>
      </c>
      <c r="H721" s="19">
        <v>84</v>
      </c>
      <c r="I721" s="19">
        <v>61</v>
      </c>
      <c r="J721" s="19">
        <v>49</v>
      </c>
      <c r="K721" s="19">
        <v>49</v>
      </c>
      <c r="L721" s="19">
        <v>0</v>
      </c>
      <c r="M721" s="19">
        <v>2021</v>
      </c>
      <c r="N721" s="19">
        <f>VLOOKUP(E721, '2021D'!$A$2:$G$339, 2, FALSE)</f>
        <v>196</v>
      </c>
      <c r="O721" s="19">
        <f>VLOOKUP(E721, '2021D'!$A$2:$G$339, 3, FALSE)</f>
        <v>30861</v>
      </c>
      <c r="P721" s="19">
        <f>_2021[[#This Row],[最低排名]]-_2021[[#This Row],[同分人数]]+1</f>
        <v>30666</v>
      </c>
      <c r="Q721" s="19">
        <f>IF(O721&gt;=开始!$B$6, 1, 0)</f>
        <v>1</v>
      </c>
      <c r="R721" s="19">
        <f>_2021[[#This Row],[最低排名]]-开始!$B$6</f>
        <v>30861</v>
      </c>
    </row>
    <row r="722" spans="1:18">
      <c r="A722" s="19">
        <v>54501</v>
      </c>
      <c r="B722" s="19" t="s">
        <v>889</v>
      </c>
      <c r="C722" s="19" t="str">
        <f t="shared" si="22"/>
        <v>合肥城院</v>
      </c>
      <c r="D722" s="19" t="str">
        <f t="shared" si="23"/>
        <v>01</v>
      </c>
      <c r="E722" s="19" t="s">
        <v>1629</v>
      </c>
      <c r="F722" s="19"/>
      <c r="G722" s="19"/>
      <c r="H722" s="19"/>
      <c r="I722" s="19"/>
      <c r="J722" s="19"/>
      <c r="K722" s="19"/>
      <c r="L722" s="19"/>
      <c r="M722" s="19">
        <v>2021</v>
      </c>
      <c r="N722" s="19" t="e">
        <f>VLOOKUP(E722, '2021D'!$A$2:$G$339, 2, FALSE)</f>
        <v>#N/A</v>
      </c>
      <c r="O722" s="19" t="e">
        <f>VLOOKUP(E722, '2021D'!$A$2:$G$339, 3, FALSE)</f>
        <v>#N/A</v>
      </c>
      <c r="P722" s="19" t="e">
        <f>_2021[[#This Row],[最低排名]]-_2021[[#This Row],[同分人数]]+1</f>
        <v>#N/A</v>
      </c>
      <c r="Q722" s="19" t="e">
        <f>IF(O722&gt;=开始!$B$6, 1, 0)</f>
        <v>#N/A</v>
      </c>
      <c r="R722" s="19" t="e">
        <f>_2021[[#This Row],[最低排名]]-开始!$B$6</f>
        <v>#N/A</v>
      </c>
    </row>
    <row r="723" spans="1:18">
      <c r="A723" s="19">
        <v>54502</v>
      </c>
      <c r="B723" s="19" t="s">
        <v>890</v>
      </c>
      <c r="C723" s="19" t="str">
        <f t="shared" si="22"/>
        <v>合肥城院</v>
      </c>
      <c r="D723" s="19" t="str">
        <f t="shared" si="23"/>
        <v>02</v>
      </c>
      <c r="E723" s="19" t="s">
        <v>366</v>
      </c>
      <c r="F723" s="19">
        <v>182</v>
      </c>
      <c r="G723" s="19">
        <v>99</v>
      </c>
      <c r="H723" s="19">
        <v>66</v>
      </c>
      <c r="I723" s="19">
        <v>61</v>
      </c>
      <c r="J723" s="19">
        <v>49</v>
      </c>
      <c r="K723" s="19">
        <v>49</v>
      </c>
      <c r="L723" s="19">
        <v>0</v>
      </c>
      <c r="M723" s="19">
        <v>2021</v>
      </c>
      <c r="N723" s="19">
        <f>VLOOKUP(E723, '2021D'!$A$2:$G$339, 2, FALSE)</f>
        <v>154</v>
      </c>
      <c r="O723" s="19">
        <f>VLOOKUP(E723, '2021D'!$A$2:$G$339, 3, FALSE)</f>
        <v>34618</v>
      </c>
      <c r="P723" s="19">
        <f>_2021[[#This Row],[最低排名]]-_2021[[#This Row],[同分人数]]+1</f>
        <v>34465</v>
      </c>
      <c r="Q723" s="19">
        <f>IF(O723&gt;=开始!$B$6, 1, 0)</f>
        <v>1</v>
      </c>
      <c r="R723" s="19">
        <f>_2021[[#This Row],[最低排名]]-开始!$B$6</f>
        <v>34618</v>
      </c>
    </row>
    <row r="724" spans="1:18">
      <c r="A724" s="19">
        <v>54503</v>
      </c>
      <c r="B724" s="19" t="s">
        <v>891</v>
      </c>
      <c r="C724" s="19" t="str">
        <f t="shared" si="22"/>
        <v>合肥城院</v>
      </c>
      <c r="D724" s="19" t="str">
        <f t="shared" si="23"/>
        <v>03</v>
      </c>
      <c r="E724" s="19" t="s">
        <v>998</v>
      </c>
      <c r="F724" s="19">
        <v>179</v>
      </c>
      <c r="G724" s="19">
        <v>100</v>
      </c>
      <c r="H724" s="19">
        <v>70</v>
      </c>
      <c r="I724" s="19">
        <v>61</v>
      </c>
      <c r="J724" s="19">
        <v>55</v>
      </c>
      <c r="K724" s="19">
        <v>46</v>
      </c>
      <c r="L724" s="19">
        <v>0</v>
      </c>
      <c r="M724" s="19">
        <v>2021</v>
      </c>
      <c r="N724" s="19">
        <f>VLOOKUP(E724, '2021D'!$A$2:$G$339, 2, FALSE)</f>
        <v>172</v>
      </c>
      <c r="O724" s="19">
        <f>VLOOKUP(E724, '2021D'!$A$2:$G$339, 3, FALSE)</f>
        <v>33982</v>
      </c>
      <c r="P724" s="19">
        <f>_2021[[#This Row],[最低排名]]-_2021[[#This Row],[同分人数]]+1</f>
        <v>33811</v>
      </c>
      <c r="Q724" s="19">
        <f>IF(O724&gt;=开始!$B$6, 1, 0)</f>
        <v>1</v>
      </c>
      <c r="R724" s="19">
        <f>_2021[[#This Row],[最低排名]]-开始!$B$6</f>
        <v>33982</v>
      </c>
    </row>
    <row r="725" spans="1:18">
      <c r="A725" s="19">
        <v>54601</v>
      </c>
      <c r="B725" s="19" t="s">
        <v>892</v>
      </c>
      <c r="C725" s="19" t="str">
        <f t="shared" si="22"/>
        <v>安医临床</v>
      </c>
      <c r="D725" s="19" t="str">
        <f t="shared" si="23"/>
        <v>01</v>
      </c>
      <c r="E725" s="19" t="s">
        <v>209</v>
      </c>
      <c r="F725" s="19">
        <v>198</v>
      </c>
      <c r="G725" s="19">
        <v>107</v>
      </c>
      <c r="H725" s="19">
        <v>82</v>
      </c>
      <c r="I725" s="19">
        <v>46</v>
      </c>
      <c r="J725" s="19">
        <v>46</v>
      </c>
      <c r="K725" s="19">
        <v>43</v>
      </c>
      <c r="L725" s="19">
        <v>0</v>
      </c>
      <c r="M725" s="19">
        <v>2021</v>
      </c>
      <c r="N725" s="19">
        <f>VLOOKUP(E725, '2021D'!$A$2:$G$339, 2, FALSE)</f>
        <v>197</v>
      </c>
      <c r="O725" s="19">
        <f>VLOOKUP(E725, '2021D'!$A$2:$G$339, 3, FALSE)</f>
        <v>33300</v>
      </c>
      <c r="P725" s="19">
        <f>_2021[[#This Row],[最低排名]]-_2021[[#This Row],[同分人数]]+1</f>
        <v>33104</v>
      </c>
      <c r="Q725" s="19">
        <f>IF(O725&gt;=开始!$B$6, 1, 0)</f>
        <v>1</v>
      </c>
      <c r="R725" s="19">
        <f>_2021[[#This Row],[最低排名]]-开始!$B$6</f>
        <v>33300</v>
      </c>
    </row>
    <row r="726" spans="1:18">
      <c r="A726" s="19">
        <v>54701</v>
      </c>
      <c r="B726" s="19" t="s">
        <v>893</v>
      </c>
      <c r="C726" s="19" t="str">
        <f t="shared" si="22"/>
        <v>安徽中医</v>
      </c>
      <c r="D726" s="19" t="str">
        <f t="shared" si="23"/>
        <v>01</v>
      </c>
      <c r="E726" s="19" t="s">
        <v>90</v>
      </c>
      <c r="F726" s="19">
        <v>219</v>
      </c>
      <c r="G726" s="19">
        <v>114</v>
      </c>
      <c r="H726" s="19">
        <v>109</v>
      </c>
      <c r="I726" s="19">
        <v>61</v>
      </c>
      <c r="J726" s="19">
        <v>55</v>
      </c>
      <c r="K726" s="19">
        <v>49</v>
      </c>
      <c r="L726" s="19">
        <v>0</v>
      </c>
      <c r="M726" s="19">
        <v>2021</v>
      </c>
      <c r="N726" s="19">
        <f>VLOOKUP(E726, '2021D'!$A$2:$G$339, 2, FALSE)</f>
        <v>212</v>
      </c>
      <c r="O726" s="19">
        <f>VLOOKUP(E726, '2021D'!$A$2:$G$339, 3, FALSE)</f>
        <v>17269</v>
      </c>
      <c r="P726" s="19">
        <f>_2021[[#This Row],[最低排名]]-_2021[[#This Row],[同分人数]]+1</f>
        <v>17058</v>
      </c>
      <c r="Q726" s="19">
        <f>IF(O726&gt;=开始!$B$6, 1, 0)</f>
        <v>1</v>
      </c>
      <c r="R726" s="19">
        <f>_2021[[#This Row],[最低排名]]-开始!$B$6</f>
        <v>17269</v>
      </c>
    </row>
    <row r="727" spans="1:18">
      <c r="A727" s="19">
        <v>54801</v>
      </c>
      <c r="B727" s="19" t="s">
        <v>894</v>
      </c>
      <c r="C727" s="19" t="str">
        <f t="shared" si="22"/>
        <v>安徽工程</v>
      </c>
      <c r="D727" s="19" t="str">
        <f t="shared" si="23"/>
        <v>01</v>
      </c>
      <c r="E727" s="19" t="s">
        <v>50</v>
      </c>
      <c r="F727" s="19">
        <v>175</v>
      </c>
      <c r="G727" s="19">
        <v>91</v>
      </c>
      <c r="H727" s="19">
        <v>91</v>
      </c>
      <c r="I727" s="19">
        <v>64</v>
      </c>
      <c r="J727" s="19">
        <v>52</v>
      </c>
      <c r="K727" s="19">
        <v>49</v>
      </c>
      <c r="L727" s="19">
        <v>0</v>
      </c>
      <c r="M727" s="19">
        <v>2021</v>
      </c>
      <c r="N727" s="19">
        <f>VLOOKUP(E727, '2021D'!$A$2:$G$339, 2, FALSE)</f>
        <v>207</v>
      </c>
      <c r="O727" s="19">
        <f>VLOOKUP(E727, '2021D'!$A$2:$G$339, 3, FALSE)</f>
        <v>30461</v>
      </c>
      <c r="P727" s="19">
        <f>_2021[[#This Row],[最低排名]]-_2021[[#This Row],[同分人数]]+1</f>
        <v>30255</v>
      </c>
      <c r="Q727" s="19">
        <f>IF(O727&gt;=开始!$B$6, 1, 0)</f>
        <v>1</v>
      </c>
      <c r="R727" s="19">
        <f>_2021[[#This Row],[最低排名]]-开始!$B$6</f>
        <v>30461</v>
      </c>
    </row>
    <row r="728" spans="1:18">
      <c r="A728" s="19">
        <v>56101</v>
      </c>
      <c r="B728" s="19" t="s">
        <v>896</v>
      </c>
      <c r="C728" s="19" t="str">
        <f t="shared" si="22"/>
        <v>厦门大学</v>
      </c>
      <c r="D728" s="19" t="str">
        <f t="shared" si="23"/>
        <v>01</v>
      </c>
      <c r="E728" s="19" t="s">
        <v>332</v>
      </c>
      <c r="F728" s="19">
        <v>234</v>
      </c>
      <c r="G728" s="19">
        <v>132</v>
      </c>
      <c r="H728" s="19">
        <v>134</v>
      </c>
      <c r="I728" s="19">
        <v>67</v>
      </c>
      <c r="J728" s="19">
        <v>64</v>
      </c>
      <c r="K728" s="19">
        <v>64</v>
      </c>
      <c r="L728" s="19">
        <v>0</v>
      </c>
      <c r="M728" s="19">
        <v>2021</v>
      </c>
      <c r="N728" s="19">
        <f>VLOOKUP(E728, '2021D'!$A$2:$G$339, 2, FALSE)</f>
        <v>118</v>
      </c>
      <c r="O728" s="19">
        <f>VLOOKUP(E728, '2021D'!$A$2:$G$339, 3, FALSE)</f>
        <v>3504</v>
      </c>
      <c r="P728" s="19">
        <f>_2021[[#This Row],[最低排名]]-_2021[[#This Row],[同分人数]]+1</f>
        <v>3387</v>
      </c>
      <c r="Q728" s="19">
        <f>IF(O728&gt;=开始!$B$6, 1, 0)</f>
        <v>1</v>
      </c>
      <c r="R728" s="19">
        <f>_2021[[#This Row],[最低排名]]-开始!$B$6</f>
        <v>3504</v>
      </c>
    </row>
    <row r="729" spans="1:18">
      <c r="A729" s="19">
        <v>56102</v>
      </c>
      <c r="B729" s="19" t="s">
        <v>897</v>
      </c>
      <c r="C729" s="19" t="str">
        <f t="shared" si="22"/>
        <v>厦门大学</v>
      </c>
      <c r="D729" s="19" t="str">
        <f t="shared" si="23"/>
        <v>02</v>
      </c>
      <c r="E729" s="19" t="s">
        <v>273</v>
      </c>
      <c r="F729" s="19">
        <v>251</v>
      </c>
      <c r="G729" s="19">
        <v>134</v>
      </c>
      <c r="H729" s="19">
        <v>114</v>
      </c>
      <c r="I729" s="19">
        <v>67</v>
      </c>
      <c r="J729" s="19">
        <v>67</v>
      </c>
      <c r="K729" s="19">
        <v>61</v>
      </c>
      <c r="L729" s="19">
        <v>0</v>
      </c>
      <c r="M729" s="19">
        <v>2021</v>
      </c>
      <c r="N729" s="19">
        <f>VLOOKUP(E729, '2021D'!$A$2:$G$339, 2, FALSE)</f>
        <v>171</v>
      </c>
      <c r="O729" s="19">
        <f>VLOOKUP(E729, '2021D'!$A$2:$G$339, 3, FALSE)</f>
        <v>3965</v>
      </c>
      <c r="P729" s="19">
        <f>_2021[[#This Row],[最低排名]]-_2021[[#This Row],[同分人数]]+1</f>
        <v>3795</v>
      </c>
      <c r="Q729" s="19">
        <f>IF(O729&gt;=开始!$B$6, 1, 0)</f>
        <v>1</v>
      </c>
      <c r="R729" s="19">
        <f>_2021[[#This Row],[最低排名]]-开始!$B$6</f>
        <v>3965</v>
      </c>
    </row>
    <row r="730" spans="1:18">
      <c r="A730" s="19">
        <v>56103</v>
      </c>
      <c r="B730" s="19" t="s">
        <v>898</v>
      </c>
      <c r="C730" s="19" t="str">
        <f t="shared" si="22"/>
        <v>厦门大学</v>
      </c>
      <c r="D730" s="19" t="str">
        <f t="shared" si="23"/>
        <v>03</v>
      </c>
      <c r="E730" s="19" t="s">
        <v>1541</v>
      </c>
      <c r="F730" s="19">
        <v>249</v>
      </c>
      <c r="G730" s="19">
        <v>136</v>
      </c>
      <c r="H730" s="19">
        <v>124</v>
      </c>
      <c r="I730" s="19">
        <v>64</v>
      </c>
      <c r="J730" s="19">
        <v>64</v>
      </c>
      <c r="K730" s="19">
        <v>58</v>
      </c>
      <c r="L730" s="19">
        <v>0</v>
      </c>
      <c r="M730" s="19">
        <v>2021</v>
      </c>
      <c r="N730" s="19">
        <f>VLOOKUP(E730, '2021D'!$A$2:$G$339, 2, FALSE)</f>
        <v>129</v>
      </c>
      <c r="O730" s="19">
        <f>VLOOKUP(E730, '2021D'!$A$2:$G$339, 3, FALSE)</f>
        <v>4094</v>
      </c>
      <c r="P730" s="19">
        <f>_2021[[#This Row],[最低排名]]-_2021[[#This Row],[同分人数]]+1</f>
        <v>3966</v>
      </c>
      <c r="Q730" s="19">
        <f>IF(O730&gt;=开始!$B$6, 1, 0)</f>
        <v>1</v>
      </c>
      <c r="R730" s="19">
        <f>_2021[[#This Row],[最低排名]]-开始!$B$6</f>
        <v>4094</v>
      </c>
    </row>
    <row r="731" spans="1:18">
      <c r="A731" s="19">
        <v>56201</v>
      </c>
      <c r="B731" s="19" t="s">
        <v>900</v>
      </c>
      <c r="C731" s="19" t="str">
        <f t="shared" si="22"/>
        <v>华侨大学</v>
      </c>
      <c r="D731" s="19" t="str">
        <f t="shared" si="23"/>
        <v>01</v>
      </c>
      <c r="E731" s="19" t="s">
        <v>144</v>
      </c>
      <c r="F731" s="19">
        <v>200</v>
      </c>
      <c r="G731" s="19">
        <v>103</v>
      </c>
      <c r="H731" s="19">
        <v>99</v>
      </c>
      <c r="I731" s="19">
        <v>64</v>
      </c>
      <c r="J731" s="19">
        <v>55</v>
      </c>
      <c r="K731" s="19">
        <v>49</v>
      </c>
      <c r="L731" s="19">
        <v>0</v>
      </c>
      <c r="M731" s="19">
        <v>2021</v>
      </c>
      <c r="N731" s="19">
        <f>VLOOKUP(E731, '2021D'!$A$2:$G$339, 2, FALSE)</f>
        <v>235</v>
      </c>
      <c r="O731" s="19">
        <f>VLOOKUP(E731, '2021D'!$A$2:$G$339, 3, FALSE)</f>
        <v>23070</v>
      </c>
      <c r="P731" s="19">
        <f>_2021[[#This Row],[最低排名]]-_2021[[#This Row],[同分人数]]+1</f>
        <v>22836</v>
      </c>
      <c r="Q731" s="19">
        <f>IF(O731&gt;=开始!$B$6, 1, 0)</f>
        <v>1</v>
      </c>
      <c r="R731" s="19">
        <f>_2021[[#This Row],[最低排名]]-开始!$B$6</f>
        <v>23070</v>
      </c>
    </row>
    <row r="732" spans="1:18">
      <c r="A732" s="19">
        <v>56301</v>
      </c>
      <c r="B732" s="19" t="s">
        <v>901</v>
      </c>
      <c r="C732" s="19" t="str">
        <f t="shared" si="22"/>
        <v>福州大学</v>
      </c>
      <c r="D732" s="19" t="str">
        <f t="shared" si="23"/>
        <v>01</v>
      </c>
      <c r="E732" s="19" t="s">
        <v>37</v>
      </c>
      <c r="F732" s="19">
        <v>226</v>
      </c>
      <c r="G732" s="19">
        <v>130</v>
      </c>
      <c r="H732" s="19">
        <v>120</v>
      </c>
      <c r="I732" s="19">
        <v>61</v>
      </c>
      <c r="J732" s="19">
        <v>58</v>
      </c>
      <c r="K732" s="19">
        <v>58</v>
      </c>
      <c r="L732" s="19">
        <v>0</v>
      </c>
      <c r="M732" s="19">
        <v>2021</v>
      </c>
      <c r="N732" s="19">
        <f>VLOOKUP(E732, '2021D'!$A$2:$G$339, 2, FALSE)</f>
        <v>202</v>
      </c>
      <c r="O732" s="19">
        <f>VLOOKUP(E732, '2021D'!$A$2:$G$339, 3, FALSE)</f>
        <v>10776</v>
      </c>
      <c r="P732" s="19">
        <f>_2021[[#This Row],[最低排名]]-_2021[[#This Row],[同分人数]]+1</f>
        <v>10575</v>
      </c>
      <c r="Q732" s="19">
        <f>IF(O732&gt;=开始!$B$6, 1, 0)</f>
        <v>1</v>
      </c>
      <c r="R732" s="19">
        <f>_2021[[#This Row],[最低排名]]-开始!$B$6</f>
        <v>10776</v>
      </c>
    </row>
    <row r="733" spans="1:18">
      <c r="A733" s="19">
        <v>56302</v>
      </c>
      <c r="B733" s="19" t="s">
        <v>902</v>
      </c>
      <c r="C733" s="19" t="str">
        <f t="shared" si="22"/>
        <v>福州大学</v>
      </c>
      <c r="D733" s="19" t="str">
        <f t="shared" si="23"/>
        <v>02</v>
      </c>
      <c r="E733" s="19" t="s">
        <v>138</v>
      </c>
      <c r="F733" s="19">
        <v>215</v>
      </c>
      <c r="G733" s="19">
        <v>109</v>
      </c>
      <c r="H733" s="19">
        <v>111</v>
      </c>
      <c r="I733" s="19">
        <v>67</v>
      </c>
      <c r="J733" s="19">
        <v>61</v>
      </c>
      <c r="K733" s="19">
        <v>61</v>
      </c>
      <c r="L733" s="19">
        <v>0</v>
      </c>
      <c r="M733" s="19">
        <v>2021</v>
      </c>
      <c r="N733" s="19">
        <f>VLOOKUP(E733, '2021D'!$A$2:$G$339, 2, FALSE)</f>
        <v>207</v>
      </c>
      <c r="O733" s="19">
        <f>VLOOKUP(E733, '2021D'!$A$2:$G$339, 3, FALSE)</f>
        <v>12432</v>
      </c>
      <c r="P733" s="19">
        <f>_2021[[#This Row],[最低排名]]-_2021[[#This Row],[同分人数]]+1</f>
        <v>12226</v>
      </c>
      <c r="Q733" s="19">
        <f>IF(O733&gt;=开始!$B$6, 1, 0)</f>
        <v>1</v>
      </c>
      <c r="R733" s="19">
        <f>_2021[[#This Row],[最低排名]]-开始!$B$6</f>
        <v>12432</v>
      </c>
    </row>
    <row r="734" spans="1:18">
      <c r="A734" s="19">
        <v>56401</v>
      </c>
      <c r="B734" s="19" t="s">
        <v>1584</v>
      </c>
      <c r="C734" s="19" t="str">
        <f t="shared" si="22"/>
        <v>福建工程</v>
      </c>
      <c r="D734" s="19" t="str">
        <f t="shared" si="23"/>
        <v>01</v>
      </c>
      <c r="E734" s="19" t="s">
        <v>52</v>
      </c>
      <c r="F734" s="19">
        <v>193</v>
      </c>
      <c r="G734" s="19">
        <v>103</v>
      </c>
      <c r="H734" s="19">
        <v>87</v>
      </c>
      <c r="I734" s="19">
        <v>55</v>
      </c>
      <c r="J734" s="19">
        <v>46</v>
      </c>
      <c r="K734" s="19">
        <v>43</v>
      </c>
      <c r="L734" s="19">
        <v>0</v>
      </c>
      <c r="M734" s="19">
        <v>2021</v>
      </c>
      <c r="N734" s="19">
        <f>VLOOKUP(E734, '2021D'!$A$2:$G$339, 2, FALSE)</f>
        <v>188</v>
      </c>
      <c r="O734" s="19">
        <f>VLOOKUP(E734, '2021D'!$A$2:$G$339, 3, FALSE)</f>
        <v>31735</v>
      </c>
      <c r="P734" s="19">
        <f>_2021[[#This Row],[最低排名]]-_2021[[#This Row],[同分人数]]+1</f>
        <v>31548</v>
      </c>
      <c r="Q734" s="19">
        <f>IF(O734&gt;=开始!$B$6, 1, 0)</f>
        <v>1</v>
      </c>
      <c r="R734" s="19">
        <f>_2021[[#This Row],[最低排名]]-开始!$B$6</f>
        <v>31735</v>
      </c>
    </row>
    <row r="735" spans="1:18">
      <c r="A735" s="19">
        <v>56402</v>
      </c>
      <c r="B735" s="19" t="s">
        <v>1667</v>
      </c>
      <c r="C735" s="19" t="str">
        <f t="shared" si="22"/>
        <v>福建工程</v>
      </c>
      <c r="D735" s="19" t="str">
        <f t="shared" si="23"/>
        <v>02</v>
      </c>
      <c r="E735" s="19" t="s">
        <v>205</v>
      </c>
      <c r="F735" s="19">
        <v>181</v>
      </c>
      <c r="G735" s="19">
        <v>96</v>
      </c>
      <c r="H735" s="19">
        <v>93</v>
      </c>
      <c r="I735" s="19">
        <v>55</v>
      </c>
      <c r="J735" s="19">
        <v>46</v>
      </c>
      <c r="K735" s="19">
        <v>43</v>
      </c>
      <c r="L735" s="19">
        <v>0</v>
      </c>
      <c r="M735" s="19">
        <v>2021</v>
      </c>
      <c r="N735" s="19">
        <f>VLOOKUP(E735, '2021D'!$A$2:$G$339, 2, FALSE)</f>
        <v>160</v>
      </c>
      <c r="O735" s="19">
        <f>VLOOKUP(E735, '2021D'!$A$2:$G$339, 3, FALSE)</f>
        <v>32773</v>
      </c>
      <c r="P735" s="19">
        <f>_2021[[#This Row],[最低排名]]-_2021[[#This Row],[同分人数]]+1</f>
        <v>32614</v>
      </c>
      <c r="Q735" s="19">
        <f>IF(O735&gt;=开始!$B$6, 1, 0)</f>
        <v>1</v>
      </c>
      <c r="R735" s="19">
        <f>_2021[[#This Row],[最低排名]]-开始!$B$6</f>
        <v>32773</v>
      </c>
    </row>
    <row r="736" spans="1:18">
      <c r="A736" s="19">
        <v>56501</v>
      </c>
      <c r="B736" s="19" t="s">
        <v>904</v>
      </c>
      <c r="C736" s="19" t="str">
        <f t="shared" si="22"/>
        <v>福建农林</v>
      </c>
      <c r="D736" s="19" t="str">
        <f t="shared" si="23"/>
        <v>01</v>
      </c>
      <c r="E736" s="19" t="s">
        <v>528</v>
      </c>
      <c r="F736" s="19">
        <v>187</v>
      </c>
      <c r="G736" s="19">
        <v>102</v>
      </c>
      <c r="H736" s="19">
        <v>106</v>
      </c>
      <c r="I736" s="19">
        <v>52</v>
      </c>
      <c r="J736" s="19">
        <v>49</v>
      </c>
      <c r="K736" s="19">
        <v>46</v>
      </c>
      <c r="L736" s="19">
        <v>0</v>
      </c>
      <c r="M736" s="19">
        <v>2021</v>
      </c>
      <c r="N736" s="19">
        <f>VLOOKUP(E736, '2021D'!$A$2:$G$339, 2, FALSE)</f>
        <v>182</v>
      </c>
      <c r="O736" s="19">
        <f>VLOOKUP(E736, '2021D'!$A$2:$G$339, 3, FALSE)</f>
        <v>28666</v>
      </c>
      <c r="P736" s="19">
        <f>_2021[[#This Row],[最低排名]]-_2021[[#This Row],[同分人数]]+1</f>
        <v>28485</v>
      </c>
      <c r="Q736" s="19">
        <f>IF(O736&gt;=开始!$B$6, 1, 0)</f>
        <v>1</v>
      </c>
      <c r="R736" s="19">
        <f>_2021[[#This Row],[最低排名]]-开始!$B$6</f>
        <v>28666</v>
      </c>
    </row>
    <row r="737" spans="1:18">
      <c r="A737" s="19">
        <v>56601</v>
      </c>
      <c r="B737" s="19" t="s">
        <v>905</v>
      </c>
      <c r="C737" s="19" t="str">
        <f t="shared" si="22"/>
        <v>集美大学</v>
      </c>
      <c r="D737" s="19" t="str">
        <f t="shared" si="23"/>
        <v>01</v>
      </c>
      <c r="E737" s="19" t="s">
        <v>124</v>
      </c>
      <c r="F737" s="19">
        <v>199</v>
      </c>
      <c r="G737" s="19">
        <v>115</v>
      </c>
      <c r="H737" s="19">
        <v>104</v>
      </c>
      <c r="I737" s="19">
        <v>64</v>
      </c>
      <c r="J737" s="19">
        <v>49</v>
      </c>
      <c r="K737" s="19">
        <v>49</v>
      </c>
      <c r="L737" s="19">
        <v>0</v>
      </c>
      <c r="M737" s="19">
        <v>2021</v>
      </c>
      <c r="N737" s="19">
        <f>VLOOKUP(E737, '2021D'!$A$2:$G$339, 2, FALSE)</f>
        <v>226</v>
      </c>
      <c r="O737" s="19">
        <f>VLOOKUP(E737, '2021D'!$A$2:$G$339, 3, FALSE)</f>
        <v>23501</v>
      </c>
      <c r="P737" s="19">
        <f>_2021[[#This Row],[最低排名]]-_2021[[#This Row],[同分人数]]+1</f>
        <v>23276</v>
      </c>
      <c r="Q737" s="19">
        <f>IF(O737&gt;=开始!$B$6, 1, 0)</f>
        <v>1</v>
      </c>
      <c r="R737" s="19">
        <f>_2021[[#This Row],[最低排名]]-开始!$B$6</f>
        <v>23501</v>
      </c>
    </row>
    <row r="738" spans="1:18">
      <c r="A738" s="19">
        <v>56602</v>
      </c>
      <c r="B738" s="19" t="s">
        <v>906</v>
      </c>
      <c r="C738" s="19" t="str">
        <f t="shared" si="22"/>
        <v>集美大学</v>
      </c>
      <c r="D738" s="19" t="str">
        <f t="shared" si="23"/>
        <v>02</v>
      </c>
      <c r="E738" s="19" t="s">
        <v>479</v>
      </c>
      <c r="F738" s="19">
        <v>206</v>
      </c>
      <c r="G738" s="19">
        <v>108</v>
      </c>
      <c r="H738" s="19">
        <v>57</v>
      </c>
      <c r="I738" s="19">
        <v>61</v>
      </c>
      <c r="J738" s="19">
        <v>52</v>
      </c>
      <c r="K738" s="19">
        <v>46</v>
      </c>
      <c r="L738" s="19">
        <v>0</v>
      </c>
      <c r="M738" s="19">
        <v>2021</v>
      </c>
      <c r="N738" s="19">
        <f>VLOOKUP(E738, '2021D'!$A$2:$G$339, 2, FALSE)</f>
        <v>193</v>
      </c>
      <c r="O738" s="19">
        <f>VLOOKUP(E738, '2021D'!$A$2:$G$339, 3, FALSE)</f>
        <v>32124</v>
      </c>
      <c r="P738" s="19">
        <f>_2021[[#This Row],[最低排名]]-_2021[[#This Row],[同分人数]]+1</f>
        <v>31932</v>
      </c>
      <c r="Q738" s="19">
        <f>IF(O738&gt;=开始!$B$6, 1, 0)</f>
        <v>1</v>
      </c>
      <c r="R738" s="19">
        <f>_2021[[#This Row],[最低排名]]-开始!$B$6</f>
        <v>32124</v>
      </c>
    </row>
    <row r="739" spans="1:18">
      <c r="A739" s="19">
        <v>56701</v>
      </c>
      <c r="B739" s="19" t="s">
        <v>907</v>
      </c>
      <c r="C739" s="19" t="str">
        <f t="shared" si="22"/>
        <v>福建医大</v>
      </c>
      <c r="D739" s="19" t="str">
        <f t="shared" si="23"/>
        <v>01</v>
      </c>
      <c r="E739" s="19" t="s">
        <v>72</v>
      </c>
      <c r="F739" s="19">
        <v>218</v>
      </c>
      <c r="G739" s="19">
        <v>118</v>
      </c>
      <c r="H739" s="19">
        <v>127</v>
      </c>
      <c r="I739" s="19">
        <v>67</v>
      </c>
      <c r="J739" s="19">
        <v>58</v>
      </c>
      <c r="K739" s="19">
        <v>52</v>
      </c>
      <c r="L739" s="19">
        <v>0</v>
      </c>
      <c r="M739" s="19">
        <v>2021</v>
      </c>
      <c r="N739" s="19">
        <f>VLOOKUP(E739, '2021D'!$A$2:$G$339, 2, FALSE)</f>
        <v>212</v>
      </c>
      <c r="O739" s="19">
        <f>VLOOKUP(E739, '2021D'!$A$2:$G$339, 3, FALSE)</f>
        <v>10988</v>
      </c>
      <c r="P739" s="19">
        <f>_2021[[#This Row],[最低排名]]-_2021[[#This Row],[同分人数]]+1</f>
        <v>10777</v>
      </c>
      <c r="Q739" s="19">
        <f>IF(O739&gt;=开始!$B$6, 1, 0)</f>
        <v>1</v>
      </c>
      <c r="R739" s="19">
        <f>_2021[[#This Row],[最低排名]]-开始!$B$6</f>
        <v>10988</v>
      </c>
    </row>
    <row r="740" spans="1:18">
      <c r="A740" s="19">
        <v>56702</v>
      </c>
      <c r="B740" s="19" t="s">
        <v>908</v>
      </c>
      <c r="C740" s="19" t="str">
        <f t="shared" si="22"/>
        <v>福建医大</v>
      </c>
      <c r="D740" s="19" t="str">
        <f t="shared" si="23"/>
        <v>02</v>
      </c>
      <c r="E740" s="19" t="s">
        <v>175</v>
      </c>
      <c r="F740" s="19">
        <v>209</v>
      </c>
      <c r="G740" s="19">
        <v>110</v>
      </c>
      <c r="H740" s="19">
        <v>87</v>
      </c>
      <c r="I740" s="19">
        <v>64</v>
      </c>
      <c r="J740" s="19">
        <v>55</v>
      </c>
      <c r="K740" s="19">
        <v>49</v>
      </c>
      <c r="L740" s="19">
        <v>0</v>
      </c>
      <c r="M740" s="19">
        <v>2021</v>
      </c>
      <c r="N740" s="19">
        <f>VLOOKUP(E740, '2021D'!$A$2:$G$339, 2, FALSE)</f>
        <v>213</v>
      </c>
      <c r="O740" s="19">
        <f>VLOOKUP(E740, '2021D'!$A$2:$G$339, 3, FALSE)</f>
        <v>23714</v>
      </c>
      <c r="P740" s="19">
        <f>_2021[[#This Row],[最低排名]]-_2021[[#This Row],[同分人数]]+1</f>
        <v>23502</v>
      </c>
      <c r="Q740" s="19">
        <f>IF(O740&gt;=开始!$B$6, 1, 0)</f>
        <v>1</v>
      </c>
      <c r="R740" s="19">
        <f>_2021[[#This Row],[最低排名]]-开始!$B$6</f>
        <v>23714</v>
      </c>
    </row>
    <row r="741" spans="1:18">
      <c r="A741" s="19">
        <v>56901</v>
      </c>
      <c r="B741" s="19" t="s">
        <v>909</v>
      </c>
      <c r="C741" s="19" t="str">
        <f t="shared" si="22"/>
        <v>泉州师范</v>
      </c>
      <c r="D741" s="19" t="str">
        <f t="shared" si="23"/>
        <v>01</v>
      </c>
      <c r="E741" s="19" t="s">
        <v>1548</v>
      </c>
      <c r="F741" s="19">
        <v>195</v>
      </c>
      <c r="G741" s="19">
        <v>111</v>
      </c>
      <c r="H741" s="19">
        <v>58</v>
      </c>
      <c r="I741" s="19">
        <v>52</v>
      </c>
      <c r="J741" s="19">
        <v>52</v>
      </c>
      <c r="K741" s="19">
        <v>46</v>
      </c>
      <c r="L741" s="19">
        <v>0</v>
      </c>
      <c r="M741" s="19">
        <v>2021</v>
      </c>
      <c r="N741" s="19">
        <f>VLOOKUP(E741, '2021D'!$A$2:$G$339, 2, FALSE)</f>
        <v>149</v>
      </c>
      <c r="O741" s="19">
        <f>VLOOKUP(E741, '2021D'!$A$2:$G$339, 3, FALSE)</f>
        <v>35224</v>
      </c>
      <c r="P741" s="19">
        <f>_2021[[#This Row],[最低排名]]-_2021[[#This Row],[同分人数]]+1</f>
        <v>35076</v>
      </c>
      <c r="Q741" s="19">
        <f>IF(O741&gt;=开始!$B$6, 1, 0)</f>
        <v>1</v>
      </c>
      <c r="R741" s="19">
        <f>_2021[[#This Row],[最低排名]]-开始!$B$6</f>
        <v>35224</v>
      </c>
    </row>
    <row r="742" spans="1:18">
      <c r="A742" s="19">
        <v>56902</v>
      </c>
      <c r="B742" s="19" t="s">
        <v>910</v>
      </c>
      <c r="C742" s="19" t="str">
        <f t="shared" si="22"/>
        <v>泉州师范</v>
      </c>
      <c r="D742" s="19" t="str">
        <f t="shared" si="23"/>
        <v>02</v>
      </c>
      <c r="E742" s="19" t="s">
        <v>50</v>
      </c>
      <c r="F742" s="19">
        <v>184</v>
      </c>
      <c r="G742" s="19">
        <v>104</v>
      </c>
      <c r="H742" s="19">
        <v>85</v>
      </c>
      <c r="I742" s="19">
        <v>64</v>
      </c>
      <c r="J742" s="19">
        <v>52</v>
      </c>
      <c r="K742" s="19">
        <v>46</v>
      </c>
      <c r="L742" s="19">
        <v>0</v>
      </c>
      <c r="M742" s="19">
        <v>2021</v>
      </c>
      <c r="N742" s="19">
        <f>VLOOKUP(E742, '2021D'!$A$2:$G$339, 2, FALSE)</f>
        <v>207</v>
      </c>
      <c r="O742" s="19">
        <f>VLOOKUP(E742, '2021D'!$A$2:$G$339, 3, FALSE)</f>
        <v>30461</v>
      </c>
      <c r="P742" s="19">
        <f>_2021[[#This Row],[最低排名]]-_2021[[#This Row],[同分人数]]+1</f>
        <v>30255</v>
      </c>
      <c r="Q742" s="19">
        <f>IF(O742&gt;=开始!$B$6, 1, 0)</f>
        <v>1</v>
      </c>
      <c r="R742" s="19">
        <f>_2021[[#This Row],[最低排名]]-开始!$B$6</f>
        <v>30461</v>
      </c>
    </row>
    <row r="743" spans="1:18">
      <c r="A743" s="19">
        <v>56903</v>
      </c>
      <c r="B743" s="19" t="s">
        <v>911</v>
      </c>
      <c r="C743" s="19" t="str">
        <f t="shared" si="22"/>
        <v>泉州师范</v>
      </c>
      <c r="D743" s="19" t="str">
        <f t="shared" si="23"/>
        <v>03</v>
      </c>
      <c r="E743" s="19" t="s">
        <v>469</v>
      </c>
      <c r="F743" s="19">
        <v>187</v>
      </c>
      <c r="G743" s="19">
        <v>95</v>
      </c>
      <c r="H743" s="19">
        <v>89</v>
      </c>
      <c r="I743" s="19">
        <v>52</v>
      </c>
      <c r="J743" s="19">
        <v>52</v>
      </c>
      <c r="K743" s="19">
        <v>52</v>
      </c>
      <c r="L743" s="19">
        <v>0</v>
      </c>
      <c r="M743" s="19">
        <v>2021</v>
      </c>
      <c r="N743" s="19">
        <f>VLOOKUP(E743, '2021D'!$A$2:$G$339, 2, FALSE)</f>
        <v>184</v>
      </c>
      <c r="O743" s="19">
        <f>VLOOKUP(E743, '2021D'!$A$2:$G$339, 3, FALSE)</f>
        <v>30254</v>
      </c>
      <c r="P743" s="19">
        <f>_2021[[#This Row],[最低排名]]-_2021[[#This Row],[同分人数]]+1</f>
        <v>30071</v>
      </c>
      <c r="Q743" s="19">
        <f>IF(O743&gt;=开始!$B$6, 1, 0)</f>
        <v>1</v>
      </c>
      <c r="R743" s="19">
        <f>_2021[[#This Row],[最低排名]]-开始!$B$6</f>
        <v>30254</v>
      </c>
    </row>
    <row r="744" spans="1:18">
      <c r="A744" s="19">
        <v>56904</v>
      </c>
      <c r="B744" s="19" t="s">
        <v>912</v>
      </c>
      <c r="C744" s="19" t="str">
        <f t="shared" si="22"/>
        <v>泉州师范</v>
      </c>
      <c r="D744" s="19" t="str">
        <f t="shared" si="23"/>
        <v>04</v>
      </c>
      <c r="E744" s="19" t="s">
        <v>363</v>
      </c>
      <c r="F744" s="19">
        <v>197</v>
      </c>
      <c r="G744" s="19">
        <v>105</v>
      </c>
      <c r="H744" s="19">
        <v>65</v>
      </c>
      <c r="I744" s="19">
        <v>64</v>
      </c>
      <c r="J744" s="19">
        <v>58</v>
      </c>
      <c r="K744" s="19">
        <v>52</v>
      </c>
      <c r="L744" s="19">
        <v>0</v>
      </c>
      <c r="M744" s="19">
        <v>2021</v>
      </c>
      <c r="N744" s="19">
        <f>VLOOKUP(E744, '2021D'!$A$2:$G$339, 2, FALSE)</f>
        <v>182</v>
      </c>
      <c r="O744" s="19">
        <f>VLOOKUP(E744, '2021D'!$A$2:$G$339, 3, FALSE)</f>
        <v>29454</v>
      </c>
      <c r="P744" s="19">
        <f>_2021[[#This Row],[最低排名]]-_2021[[#This Row],[同分人数]]+1</f>
        <v>29273</v>
      </c>
      <c r="Q744" s="19">
        <f>IF(O744&gt;=开始!$B$6, 1, 0)</f>
        <v>1</v>
      </c>
      <c r="R744" s="19">
        <f>_2021[[#This Row],[最低排名]]-开始!$B$6</f>
        <v>29454</v>
      </c>
    </row>
    <row r="745" spans="1:18">
      <c r="A745" s="19">
        <v>56905</v>
      </c>
      <c r="B745" s="19" t="s">
        <v>913</v>
      </c>
      <c r="C745" s="19" t="str">
        <f t="shared" si="22"/>
        <v>泉州师范</v>
      </c>
      <c r="D745" s="19" t="str">
        <f t="shared" si="23"/>
        <v>05</v>
      </c>
      <c r="E745" s="19" t="s">
        <v>363</v>
      </c>
      <c r="F745" s="19">
        <v>206</v>
      </c>
      <c r="G745" s="19">
        <v>115</v>
      </c>
      <c r="H745" s="19">
        <v>77</v>
      </c>
      <c r="I745" s="19">
        <v>61</v>
      </c>
      <c r="J745" s="19">
        <v>49</v>
      </c>
      <c r="K745" s="19">
        <v>43</v>
      </c>
      <c r="L745" s="19">
        <v>0</v>
      </c>
      <c r="M745" s="19">
        <v>2021</v>
      </c>
      <c r="N745" s="19">
        <f>VLOOKUP(E745, '2021D'!$A$2:$G$339, 2, FALSE)</f>
        <v>182</v>
      </c>
      <c r="O745" s="19">
        <f>VLOOKUP(E745, '2021D'!$A$2:$G$339, 3, FALSE)</f>
        <v>29454</v>
      </c>
      <c r="P745" s="19">
        <f>_2021[[#This Row],[最低排名]]-_2021[[#This Row],[同分人数]]+1</f>
        <v>29273</v>
      </c>
      <c r="Q745" s="19">
        <f>IF(O745&gt;=开始!$B$6, 1, 0)</f>
        <v>1</v>
      </c>
      <c r="R745" s="19">
        <f>_2021[[#This Row],[最低排名]]-开始!$B$6</f>
        <v>29454</v>
      </c>
    </row>
    <row r="746" spans="1:18">
      <c r="A746" s="19">
        <v>57001</v>
      </c>
      <c r="B746" s="19" t="s">
        <v>914</v>
      </c>
      <c r="C746" s="19" t="str">
        <f t="shared" si="22"/>
        <v>厦门理工</v>
      </c>
      <c r="D746" s="19" t="str">
        <f t="shared" si="23"/>
        <v>01</v>
      </c>
      <c r="E746" s="19" t="s">
        <v>419</v>
      </c>
      <c r="F746" s="19">
        <v>189</v>
      </c>
      <c r="G746" s="19">
        <v>100</v>
      </c>
      <c r="H746" s="19">
        <v>74</v>
      </c>
      <c r="I746" s="19">
        <v>58</v>
      </c>
      <c r="J746" s="19">
        <v>58</v>
      </c>
      <c r="K746" s="19">
        <v>55</v>
      </c>
      <c r="L746" s="19">
        <v>0</v>
      </c>
      <c r="M746" s="19">
        <v>2021</v>
      </c>
      <c r="N746" s="19">
        <f>VLOOKUP(E746, '2021D'!$A$2:$G$339, 2, FALSE)</f>
        <v>190</v>
      </c>
      <c r="O746" s="19">
        <f>VLOOKUP(E746, '2021D'!$A$2:$G$339, 3, FALSE)</f>
        <v>29871</v>
      </c>
      <c r="P746" s="19">
        <f>_2021[[#This Row],[最低排名]]-_2021[[#This Row],[同分人数]]+1</f>
        <v>29682</v>
      </c>
      <c r="Q746" s="19">
        <f>IF(O746&gt;=开始!$B$6, 1, 0)</f>
        <v>1</v>
      </c>
      <c r="R746" s="19">
        <f>_2021[[#This Row],[最低排名]]-开始!$B$6</f>
        <v>29871</v>
      </c>
    </row>
    <row r="747" spans="1:18">
      <c r="A747" s="19">
        <v>57002</v>
      </c>
      <c r="B747" s="19" t="s">
        <v>915</v>
      </c>
      <c r="C747" s="19" t="str">
        <f t="shared" si="22"/>
        <v>厦门理工</v>
      </c>
      <c r="D747" s="19" t="str">
        <f t="shared" si="23"/>
        <v>02</v>
      </c>
      <c r="E747" s="19" t="s">
        <v>513</v>
      </c>
      <c r="F747" s="19">
        <v>178</v>
      </c>
      <c r="G747" s="19">
        <v>90</v>
      </c>
      <c r="H747" s="19">
        <v>86</v>
      </c>
      <c r="I747" s="19">
        <v>61</v>
      </c>
      <c r="J747" s="19">
        <v>52</v>
      </c>
      <c r="K747" s="19">
        <v>43</v>
      </c>
      <c r="L747" s="19">
        <v>0</v>
      </c>
      <c r="M747" s="19">
        <v>2021</v>
      </c>
      <c r="N747" s="19">
        <f>VLOOKUP(E747, '2021D'!$A$2:$G$339, 2, FALSE)</f>
        <v>164</v>
      </c>
      <c r="O747" s="19">
        <f>VLOOKUP(E747, '2021D'!$A$2:$G$339, 3, FALSE)</f>
        <v>32444</v>
      </c>
      <c r="P747" s="19">
        <f>_2021[[#This Row],[最低排名]]-_2021[[#This Row],[同分人数]]+1</f>
        <v>32281</v>
      </c>
      <c r="Q747" s="19">
        <f>IF(O747&gt;=开始!$B$6, 1, 0)</f>
        <v>1</v>
      </c>
      <c r="R747" s="19">
        <f>_2021[[#This Row],[最低排名]]-开始!$B$6</f>
        <v>32444</v>
      </c>
    </row>
    <row r="748" spans="1:18">
      <c r="A748" s="19">
        <v>57101</v>
      </c>
      <c r="B748" s="19" t="s">
        <v>916</v>
      </c>
      <c r="C748" s="19" t="str">
        <f t="shared" si="22"/>
        <v>厦大嘉庚</v>
      </c>
      <c r="D748" s="19" t="str">
        <f t="shared" si="23"/>
        <v>01</v>
      </c>
      <c r="E748" s="19" t="s">
        <v>738</v>
      </c>
      <c r="F748" s="19">
        <v>181</v>
      </c>
      <c r="G748" s="19">
        <v>96</v>
      </c>
      <c r="H748" s="19">
        <v>78</v>
      </c>
      <c r="I748" s="19">
        <v>52</v>
      </c>
      <c r="J748" s="19">
        <v>52</v>
      </c>
      <c r="K748" s="19">
        <v>49</v>
      </c>
      <c r="L748" s="19">
        <v>0</v>
      </c>
      <c r="M748" s="19">
        <v>2021</v>
      </c>
      <c r="N748" s="19">
        <f>VLOOKUP(E748, '2021D'!$A$2:$G$339, 2, FALSE)</f>
        <v>141</v>
      </c>
      <c r="O748" s="19">
        <f>VLOOKUP(E748, '2021D'!$A$2:$G$339, 3, FALSE)</f>
        <v>33810</v>
      </c>
      <c r="P748" s="19">
        <f>_2021[[#This Row],[最低排名]]-_2021[[#This Row],[同分人数]]+1</f>
        <v>33670</v>
      </c>
      <c r="Q748" s="19">
        <f>IF(O748&gt;=开始!$B$6, 1, 0)</f>
        <v>1</v>
      </c>
      <c r="R748" s="19">
        <f>_2021[[#This Row],[最低排名]]-开始!$B$6</f>
        <v>33810</v>
      </c>
    </row>
    <row r="749" spans="1:18">
      <c r="A749" s="19">
        <v>57102</v>
      </c>
      <c r="B749" s="19" t="s">
        <v>917</v>
      </c>
      <c r="C749" s="19" t="str">
        <f t="shared" si="22"/>
        <v>厦大嘉庚</v>
      </c>
      <c r="D749" s="19" t="str">
        <f t="shared" si="23"/>
        <v>02</v>
      </c>
      <c r="E749" s="19" t="s">
        <v>1534</v>
      </c>
      <c r="F749" s="19">
        <v>185</v>
      </c>
      <c r="G749" s="19">
        <v>97</v>
      </c>
      <c r="H749" s="19">
        <v>77</v>
      </c>
      <c r="I749" s="19">
        <v>49</v>
      </c>
      <c r="J749" s="19">
        <v>46</v>
      </c>
      <c r="K749" s="19">
        <v>43</v>
      </c>
      <c r="L749" s="19">
        <v>0</v>
      </c>
      <c r="M749" s="19">
        <v>2021</v>
      </c>
      <c r="N749" s="19">
        <f>VLOOKUP(E749, '2021D'!$A$2:$G$339, 2, FALSE)</f>
        <v>159</v>
      </c>
      <c r="O749" s="19">
        <f>VLOOKUP(E749, '2021D'!$A$2:$G$339, 3, FALSE)</f>
        <v>35686</v>
      </c>
      <c r="P749" s="19">
        <f>_2021[[#This Row],[最低排名]]-_2021[[#This Row],[同分人数]]+1</f>
        <v>35528</v>
      </c>
      <c r="Q749" s="19">
        <f>IF(O749&gt;=开始!$B$6, 1, 0)</f>
        <v>1</v>
      </c>
      <c r="R749" s="19">
        <f>_2021[[#This Row],[最低排名]]-开始!$B$6</f>
        <v>35686</v>
      </c>
    </row>
    <row r="750" spans="1:18">
      <c r="A750" s="19">
        <v>57103</v>
      </c>
      <c r="B750" s="19" t="s">
        <v>918</v>
      </c>
      <c r="C750" s="19" t="str">
        <f t="shared" si="22"/>
        <v>厦大嘉庚</v>
      </c>
      <c r="D750" s="19" t="str">
        <f t="shared" si="23"/>
        <v>03</v>
      </c>
      <c r="E750" s="19" t="s">
        <v>398</v>
      </c>
      <c r="F750" s="19">
        <v>193</v>
      </c>
      <c r="G750" s="19">
        <v>101</v>
      </c>
      <c r="H750" s="19">
        <v>81</v>
      </c>
      <c r="I750" s="19">
        <v>64</v>
      </c>
      <c r="J750" s="19">
        <v>49</v>
      </c>
      <c r="K750" s="19">
        <v>46</v>
      </c>
      <c r="L750" s="19">
        <v>0</v>
      </c>
      <c r="M750" s="19">
        <v>2021</v>
      </c>
      <c r="N750" s="19">
        <f>VLOOKUP(E750, '2021D'!$A$2:$G$339, 2, FALSE)</f>
        <v>199</v>
      </c>
      <c r="O750" s="19">
        <f>VLOOKUP(E750, '2021D'!$A$2:$G$339, 3, FALSE)</f>
        <v>30070</v>
      </c>
      <c r="P750" s="19">
        <f>_2021[[#This Row],[最低排名]]-_2021[[#This Row],[同分人数]]+1</f>
        <v>29872</v>
      </c>
      <c r="Q750" s="19">
        <f>IF(O750&gt;=开始!$B$6, 1, 0)</f>
        <v>1</v>
      </c>
      <c r="R750" s="19">
        <f>_2021[[#This Row],[最低排名]]-开始!$B$6</f>
        <v>30070</v>
      </c>
    </row>
    <row r="751" spans="1:18">
      <c r="A751" s="19">
        <v>57104</v>
      </c>
      <c r="B751" s="19" t="s">
        <v>919</v>
      </c>
      <c r="C751" s="19" t="str">
        <f t="shared" si="22"/>
        <v>厦大嘉庚</v>
      </c>
      <c r="D751" s="19" t="str">
        <f t="shared" si="23"/>
        <v>04</v>
      </c>
      <c r="E751" s="19" t="s">
        <v>585</v>
      </c>
      <c r="F751" s="19">
        <v>180</v>
      </c>
      <c r="G751" s="19">
        <v>94</v>
      </c>
      <c r="H751" s="19">
        <v>98</v>
      </c>
      <c r="I751" s="19">
        <v>46</v>
      </c>
      <c r="J751" s="19">
        <v>46</v>
      </c>
      <c r="K751" s="19">
        <v>46</v>
      </c>
      <c r="L751" s="19">
        <v>0</v>
      </c>
      <c r="M751" s="19">
        <v>2021</v>
      </c>
      <c r="N751" s="19">
        <f>VLOOKUP(E751, '2021D'!$A$2:$G$339, 2, FALSE)</f>
        <v>162</v>
      </c>
      <c r="O751" s="19">
        <f>VLOOKUP(E751, '2021D'!$A$2:$G$339, 3, FALSE)</f>
        <v>33103</v>
      </c>
      <c r="P751" s="19">
        <f>_2021[[#This Row],[最低排名]]-_2021[[#This Row],[同分人数]]+1</f>
        <v>32942</v>
      </c>
      <c r="Q751" s="19">
        <f>IF(O751&gt;=开始!$B$6, 1, 0)</f>
        <v>1</v>
      </c>
      <c r="R751" s="19">
        <f>_2021[[#This Row],[最低排名]]-开始!$B$6</f>
        <v>33103</v>
      </c>
    </row>
    <row r="752" spans="1:18">
      <c r="A752" s="19">
        <v>57201</v>
      </c>
      <c r="B752" s="19" t="s">
        <v>920</v>
      </c>
      <c r="C752" s="19" t="str">
        <f t="shared" si="22"/>
        <v>集美诚毅</v>
      </c>
      <c r="D752" s="19" t="str">
        <f t="shared" si="23"/>
        <v>01</v>
      </c>
      <c r="E752" s="19" t="s">
        <v>1556</v>
      </c>
      <c r="F752" s="19">
        <v>200</v>
      </c>
      <c r="G752" s="19">
        <v>109</v>
      </c>
      <c r="H752" s="19">
        <v>60</v>
      </c>
      <c r="I752" s="19">
        <v>52</v>
      </c>
      <c r="J752" s="19">
        <v>49</v>
      </c>
      <c r="K752" s="19">
        <v>43</v>
      </c>
      <c r="L752" s="19">
        <v>0</v>
      </c>
      <c r="M752" s="19">
        <v>2021</v>
      </c>
      <c r="N752" s="19">
        <f>VLOOKUP(E752, '2021D'!$A$2:$G$339, 2, FALSE)</f>
        <v>162</v>
      </c>
      <c r="O752" s="19">
        <f>VLOOKUP(E752, '2021D'!$A$2:$G$339, 3, FALSE)</f>
        <v>35075</v>
      </c>
      <c r="P752" s="19">
        <f>_2021[[#This Row],[最低排名]]-_2021[[#This Row],[同分人数]]+1</f>
        <v>34914</v>
      </c>
      <c r="Q752" s="19">
        <f>IF(O752&gt;=开始!$B$6, 1, 0)</f>
        <v>1</v>
      </c>
      <c r="R752" s="19">
        <f>_2021[[#This Row],[最低排名]]-开始!$B$6</f>
        <v>35075</v>
      </c>
    </row>
    <row r="753" spans="1:18">
      <c r="A753" s="19">
        <v>57202</v>
      </c>
      <c r="B753" s="19" t="s">
        <v>1668</v>
      </c>
      <c r="C753" s="19" t="str">
        <f t="shared" si="22"/>
        <v>集美诚毅</v>
      </c>
      <c r="D753" s="19" t="str">
        <f t="shared" si="23"/>
        <v>02</v>
      </c>
      <c r="E753" s="19" t="s">
        <v>1629</v>
      </c>
      <c r="F753" s="19"/>
      <c r="G753" s="19"/>
      <c r="H753" s="19"/>
      <c r="I753" s="19"/>
      <c r="J753" s="19"/>
      <c r="K753" s="19"/>
      <c r="L753" s="19"/>
      <c r="M753" s="19">
        <v>2021</v>
      </c>
      <c r="N753" s="19" t="e">
        <f>VLOOKUP(E753, '2021D'!$A$2:$G$339, 2, FALSE)</f>
        <v>#N/A</v>
      </c>
      <c r="O753" s="19" t="e">
        <f>VLOOKUP(E753, '2021D'!$A$2:$G$339, 3, FALSE)</f>
        <v>#N/A</v>
      </c>
      <c r="P753" s="19" t="e">
        <f>_2021[[#This Row],[最低排名]]-_2021[[#This Row],[同分人数]]+1</f>
        <v>#N/A</v>
      </c>
      <c r="Q753" s="19" t="e">
        <f>IF(O753&gt;=开始!$B$6, 1, 0)</f>
        <v>#N/A</v>
      </c>
      <c r="R753" s="19" t="e">
        <f>_2021[[#This Row],[最低排名]]-开始!$B$6</f>
        <v>#N/A</v>
      </c>
    </row>
    <row r="754" spans="1:18">
      <c r="A754" s="19">
        <v>57301</v>
      </c>
      <c r="B754" s="19" t="s">
        <v>921</v>
      </c>
      <c r="C754" s="19" t="str">
        <f t="shared" si="22"/>
        <v>闽农金山</v>
      </c>
      <c r="D754" s="19" t="str">
        <f t="shared" si="23"/>
        <v>01</v>
      </c>
      <c r="E754" s="19" t="s">
        <v>1534</v>
      </c>
      <c r="F754" s="19">
        <v>162</v>
      </c>
      <c r="G754" s="19">
        <v>85</v>
      </c>
      <c r="H754" s="19">
        <v>88</v>
      </c>
      <c r="I754" s="19">
        <v>58</v>
      </c>
      <c r="J754" s="19">
        <v>46</v>
      </c>
      <c r="K754" s="19">
        <v>46</v>
      </c>
      <c r="L754" s="19">
        <v>0</v>
      </c>
      <c r="M754" s="19">
        <v>2021</v>
      </c>
      <c r="N754" s="19">
        <f>VLOOKUP(E754, '2021D'!$A$2:$G$339, 2, FALSE)</f>
        <v>159</v>
      </c>
      <c r="O754" s="19">
        <f>VLOOKUP(E754, '2021D'!$A$2:$G$339, 3, FALSE)</f>
        <v>35686</v>
      </c>
      <c r="P754" s="19">
        <f>_2021[[#This Row],[最低排名]]-_2021[[#This Row],[同分人数]]+1</f>
        <v>35528</v>
      </c>
      <c r="Q754" s="19">
        <f>IF(O754&gt;=开始!$B$6, 1, 0)</f>
        <v>1</v>
      </c>
      <c r="R754" s="19">
        <f>_2021[[#This Row],[最低排名]]-开始!$B$6</f>
        <v>35686</v>
      </c>
    </row>
    <row r="755" spans="1:18">
      <c r="A755" s="19">
        <v>57401</v>
      </c>
      <c r="B755" s="19" t="s">
        <v>922</v>
      </c>
      <c r="C755" s="19" t="str">
        <f t="shared" si="22"/>
        <v>福州外贸</v>
      </c>
      <c r="D755" s="19" t="str">
        <f t="shared" si="23"/>
        <v>01</v>
      </c>
      <c r="E755" s="19" t="s">
        <v>1533</v>
      </c>
      <c r="F755" s="19">
        <v>179</v>
      </c>
      <c r="G755" s="19">
        <v>100</v>
      </c>
      <c r="H755" s="19">
        <v>58</v>
      </c>
      <c r="I755" s="19">
        <v>58</v>
      </c>
      <c r="J755" s="19">
        <v>55</v>
      </c>
      <c r="K755" s="19">
        <v>52</v>
      </c>
      <c r="L755" s="19">
        <v>0</v>
      </c>
      <c r="M755" s="19">
        <v>2021</v>
      </c>
      <c r="N755" s="19">
        <f>VLOOKUP(E755, '2021D'!$A$2:$G$339, 2, FALSE)</f>
        <v>157</v>
      </c>
      <c r="O755" s="19">
        <f>VLOOKUP(E755, '2021D'!$A$2:$G$339, 3, FALSE)</f>
        <v>35381</v>
      </c>
      <c r="P755" s="19">
        <f>_2021[[#This Row],[最低排名]]-_2021[[#This Row],[同分人数]]+1</f>
        <v>35225</v>
      </c>
      <c r="Q755" s="19">
        <f>IF(O755&gt;=开始!$B$6, 1, 0)</f>
        <v>1</v>
      </c>
      <c r="R755" s="19">
        <f>_2021[[#This Row],[最低排名]]-开始!$B$6</f>
        <v>35381</v>
      </c>
    </row>
    <row r="756" spans="1:18">
      <c r="A756" s="19">
        <v>57501</v>
      </c>
      <c r="B756" s="19" t="s">
        <v>1585</v>
      </c>
      <c r="C756" s="19" t="str">
        <f t="shared" si="22"/>
        <v>仰恩大学</v>
      </c>
      <c r="D756" s="19" t="str">
        <f t="shared" si="23"/>
        <v>01</v>
      </c>
      <c r="E756" s="19" t="s">
        <v>1548</v>
      </c>
      <c r="F756" s="19">
        <v>169</v>
      </c>
      <c r="G756" s="19">
        <v>85</v>
      </c>
      <c r="H756" s="19">
        <v>87</v>
      </c>
      <c r="I756" s="19">
        <v>52</v>
      </c>
      <c r="J756" s="19">
        <v>52</v>
      </c>
      <c r="K756" s="19">
        <v>43</v>
      </c>
      <c r="L756" s="19">
        <v>0</v>
      </c>
      <c r="M756" s="19">
        <v>2021</v>
      </c>
      <c r="N756" s="19">
        <f>VLOOKUP(E756, '2021D'!$A$2:$G$339, 2, FALSE)</f>
        <v>149</v>
      </c>
      <c r="O756" s="19">
        <f>VLOOKUP(E756, '2021D'!$A$2:$G$339, 3, FALSE)</f>
        <v>35224</v>
      </c>
      <c r="P756" s="19">
        <f>_2021[[#This Row],[最低排名]]-_2021[[#This Row],[同分人数]]+1</f>
        <v>35076</v>
      </c>
      <c r="Q756" s="19">
        <f>IF(O756&gt;=开始!$B$6, 1, 0)</f>
        <v>1</v>
      </c>
      <c r="R756" s="19">
        <f>_2021[[#This Row],[最低排名]]-开始!$B$6</f>
        <v>35224</v>
      </c>
    </row>
    <row r="757" spans="1:18">
      <c r="A757" s="19">
        <v>59101</v>
      </c>
      <c r="B757" s="19" t="s">
        <v>924</v>
      </c>
      <c r="C757" s="19" t="str">
        <f t="shared" si="22"/>
        <v>南昌大学</v>
      </c>
      <c r="D757" s="19" t="str">
        <f t="shared" si="23"/>
        <v>01</v>
      </c>
      <c r="E757" s="19" t="s">
        <v>195</v>
      </c>
      <c r="F757" s="19">
        <v>225</v>
      </c>
      <c r="G757" s="19">
        <v>115</v>
      </c>
      <c r="H757" s="19">
        <v>93</v>
      </c>
      <c r="I757" s="19">
        <v>67</v>
      </c>
      <c r="J757" s="19">
        <v>64</v>
      </c>
      <c r="K757" s="19">
        <v>61</v>
      </c>
      <c r="L757" s="19">
        <v>0</v>
      </c>
      <c r="M757" s="19">
        <v>2021</v>
      </c>
      <c r="N757" s="19">
        <f>VLOOKUP(E757, '2021D'!$A$2:$G$339, 2, FALSE)</f>
        <v>222</v>
      </c>
      <c r="O757" s="19">
        <f>VLOOKUP(E757, '2021D'!$A$2:$G$339, 3, FALSE)</f>
        <v>13526</v>
      </c>
      <c r="P757" s="19">
        <f>_2021[[#This Row],[最低排名]]-_2021[[#This Row],[同分人数]]+1</f>
        <v>13305</v>
      </c>
      <c r="Q757" s="19">
        <f>IF(O757&gt;=开始!$B$6, 1, 0)</f>
        <v>1</v>
      </c>
      <c r="R757" s="19">
        <f>_2021[[#This Row],[最低排名]]-开始!$B$6</f>
        <v>13526</v>
      </c>
    </row>
    <row r="758" spans="1:18">
      <c r="A758" s="19">
        <v>59102</v>
      </c>
      <c r="B758" s="19" t="s">
        <v>925</v>
      </c>
      <c r="C758" s="19" t="str">
        <f t="shared" si="22"/>
        <v>南昌大学</v>
      </c>
      <c r="D758" s="19" t="str">
        <f t="shared" si="23"/>
        <v>02</v>
      </c>
      <c r="E758" s="19" t="s">
        <v>307</v>
      </c>
      <c r="F758" s="19">
        <v>216</v>
      </c>
      <c r="G758" s="19">
        <v>122</v>
      </c>
      <c r="H758" s="19">
        <v>117</v>
      </c>
      <c r="I758" s="19">
        <v>67</v>
      </c>
      <c r="J758" s="19">
        <v>64</v>
      </c>
      <c r="K758" s="19">
        <v>55</v>
      </c>
      <c r="L758" s="19">
        <v>0</v>
      </c>
      <c r="M758" s="19">
        <v>2021</v>
      </c>
      <c r="N758" s="19">
        <f>VLOOKUP(E758, '2021D'!$A$2:$G$339, 2, FALSE)</f>
        <v>223</v>
      </c>
      <c r="O758" s="19">
        <f>VLOOKUP(E758, '2021D'!$A$2:$G$339, 3, FALSE)</f>
        <v>11614</v>
      </c>
      <c r="P758" s="19">
        <f>_2021[[#This Row],[最低排名]]-_2021[[#This Row],[同分人数]]+1</f>
        <v>11392</v>
      </c>
      <c r="Q758" s="19">
        <f>IF(O758&gt;=开始!$B$6, 1, 0)</f>
        <v>1</v>
      </c>
      <c r="R758" s="19">
        <f>_2021[[#This Row],[最低排名]]-开始!$B$6</f>
        <v>11614</v>
      </c>
    </row>
    <row r="759" spans="1:18">
      <c r="A759" s="19">
        <v>59103</v>
      </c>
      <c r="B759" s="19" t="s">
        <v>926</v>
      </c>
      <c r="C759" s="19" t="str">
        <f t="shared" si="22"/>
        <v>南昌大学</v>
      </c>
      <c r="D759" s="19" t="str">
        <f t="shared" si="23"/>
        <v>03</v>
      </c>
      <c r="E759" s="19" t="s">
        <v>70</v>
      </c>
      <c r="F759" s="19">
        <v>250</v>
      </c>
      <c r="G759" s="19">
        <v>134</v>
      </c>
      <c r="H759" s="19">
        <v>100</v>
      </c>
      <c r="I759" s="19">
        <v>61</v>
      </c>
      <c r="J759" s="19">
        <v>55</v>
      </c>
      <c r="K759" s="19">
        <v>52</v>
      </c>
      <c r="L759" s="19">
        <v>0</v>
      </c>
      <c r="M759" s="19">
        <v>2021</v>
      </c>
      <c r="N759" s="19">
        <f>VLOOKUP(E759, '2021D'!$A$2:$G$339, 2, FALSE)</f>
        <v>225</v>
      </c>
      <c r="O759" s="19">
        <f>VLOOKUP(E759, '2021D'!$A$2:$G$339, 3, FALSE)</f>
        <v>11839</v>
      </c>
      <c r="P759" s="19">
        <f>_2021[[#This Row],[最低排名]]-_2021[[#This Row],[同分人数]]+1</f>
        <v>11615</v>
      </c>
      <c r="Q759" s="19">
        <f>IF(O759&gt;=开始!$B$6, 1, 0)</f>
        <v>1</v>
      </c>
      <c r="R759" s="19">
        <f>_2021[[#This Row],[最低排名]]-开始!$B$6</f>
        <v>11839</v>
      </c>
    </row>
    <row r="760" spans="1:18">
      <c r="A760" s="19">
        <v>59104</v>
      </c>
      <c r="B760" s="19" t="s">
        <v>927</v>
      </c>
      <c r="C760" s="19" t="str">
        <f t="shared" si="22"/>
        <v>南昌大学</v>
      </c>
      <c r="D760" s="19" t="str">
        <f t="shared" si="23"/>
        <v>04</v>
      </c>
      <c r="E760" s="19" t="s">
        <v>1130</v>
      </c>
      <c r="F760" s="19">
        <v>217</v>
      </c>
      <c r="G760" s="19">
        <v>116</v>
      </c>
      <c r="H760" s="19">
        <v>116</v>
      </c>
      <c r="I760" s="19">
        <v>70</v>
      </c>
      <c r="J760" s="19">
        <v>64</v>
      </c>
      <c r="K760" s="19">
        <v>58</v>
      </c>
      <c r="L760" s="19">
        <v>0</v>
      </c>
      <c r="M760" s="19">
        <v>2021</v>
      </c>
      <c r="N760" s="19">
        <f>VLOOKUP(E760, '2021D'!$A$2:$G$339, 2, FALSE)</f>
        <v>225</v>
      </c>
      <c r="O760" s="19">
        <f>VLOOKUP(E760, '2021D'!$A$2:$G$339, 3, FALSE)</f>
        <v>10342</v>
      </c>
      <c r="P760" s="19">
        <f>_2021[[#This Row],[最低排名]]-_2021[[#This Row],[同分人数]]+1</f>
        <v>10118</v>
      </c>
      <c r="Q760" s="19">
        <f>IF(O760&gt;=开始!$B$6, 1, 0)</f>
        <v>1</v>
      </c>
      <c r="R760" s="19">
        <f>_2021[[#This Row],[最低排名]]-开始!$B$6</f>
        <v>10342</v>
      </c>
    </row>
    <row r="761" spans="1:18">
      <c r="A761" s="19">
        <v>59201</v>
      </c>
      <c r="B761" s="19" t="s">
        <v>929</v>
      </c>
      <c r="C761" s="19" t="str">
        <f t="shared" si="22"/>
        <v>华东交大</v>
      </c>
      <c r="D761" s="19" t="str">
        <f t="shared" si="23"/>
        <v>01</v>
      </c>
      <c r="E761" s="19" t="s">
        <v>347</v>
      </c>
      <c r="F761" s="19">
        <v>206</v>
      </c>
      <c r="G761" s="19">
        <v>106</v>
      </c>
      <c r="H761" s="19">
        <v>102</v>
      </c>
      <c r="I761" s="19">
        <v>58</v>
      </c>
      <c r="J761" s="19">
        <v>55</v>
      </c>
      <c r="K761" s="19">
        <v>52</v>
      </c>
      <c r="L761" s="19">
        <v>0</v>
      </c>
      <c r="M761" s="19">
        <v>2021</v>
      </c>
      <c r="N761" s="19">
        <f>VLOOKUP(E761, '2021D'!$A$2:$G$339, 2, FALSE)</f>
        <v>225</v>
      </c>
      <c r="O761" s="19">
        <f>VLOOKUP(E761, '2021D'!$A$2:$G$339, 3, FALSE)</f>
        <v>21738</v>
      </c>
      <c r="P761" s="19">
        <f>_2021[[#This Row],[最低排名]]-_2021[[#This Row],[同分人数]]+1</f>
        <v>21514</v>
      </c>
      <c r="Q761" s="19">
        <f>IF(O761&gt;=开始!$B$6, 1, 0)</f>
        <v>1</v>
      </c>
      <c r="R761" s="19">
        <f>_2021[[#This Row],[最低排名]]-开始!$B$6</f>
        <v>21738</v>
      </c>
    </row>
    <row r="762" spans="1:18">
      <c r="A762" s="19">
        <v>59202</v>
      </c>
      <c r="B762" s="19" t="s">
        <v>930</v>
      </c>
      <c r="C762" s="19" t="str">
        <f t="shared" si="22"/>
        <v>华东交大</v>
      </c>
      <c r="D762" s="19" t="str">
        <f t="shared" si="23"/>
        <v>02</v>
      </c>
      <c r="E762" s="19" t="s">
        <v>381</v>
      </c>
      <c r="F762" s="19">
        <v>211</v>
      </c>
      <c r="G762" s="19">
        <v>106</v>
      </c>
      <c r="H762" s="19">
        <v>71</v>
      </c>
      <c r="I762" s="19">
        <v>49</v>
      </c>
      <c r="J762" s="19">
        <v>49</v>
      </c>
      <c r="K762" s="19">
        <v>49</v>
      </c>
      <c r="L762" s="19">
        <v>0</v>
      </c>
      <c r="M762" s="19">
        <v>2021</v>
      </c>
      <c r="N762" s="19">
        <f>VLOOKUP(E762, '2021D'!$A$2:$G$339, 2, FALSE)</f>
        <v>196</v>
      </c>
      <c r="O762" s="19">
        <f>VLOOKUP(E762, '2021D'!$A$2:$G$339, 3, FALSE)</f>
        <v>30861</v>
      </c>
      <c r="P762" s="19">
        <f>_2021[[#This Row],[最低排名]]-_2021[[#This Row],[同分人数]]+1</f>
        <v>30666</v>
      </c>
      <c r="Q762" s="19">
        <f>IF(O762&gt;=开始!$B$6, 1, 0)</f>
        <v>1</v>
      </c>
      <c r="R762" s="19">
        <f>_2021[[#This Row],[最低排名]]-开始!$B$6</f>
        <v>30861</v>
      </c>
    </row>
    <row r="763" spans="1:18">
      <c r="A763" s="19">
        <v>59301</v>
      </c>
      <c r="B763" s="19" t="s">
        <v>931</v>
      </c>
      <c r="C763" s="19" t="str">
        <f t="shared" si="22"/>
        <v>东华理工</v>
      </c>
      <c r="D763" s="19" t="str">
        <f t="shared" si="23"/>
        <v>01</v>
      </c>
      <c r="E763" s="19" t="s">
        <v>228</v>
      </c>
      <c r="F763" s="19">
        <v>187</v>
      </c>
      <c r="G763" s="19">
        <v>98</v>
      </c>
      <c r="H763" s="19">
        <v>93</v>
      </c>
      <c r="I763" s="19">
        <v>61</v>
      </c>
      <c r="J763" s="19">
        <v>52</v>
      </c>
      <c r="K763" s="19">
        <v>46</v>
      </c>
      <c r="L763" s="19">
        <v>0</v>
      </c>
      <c r="M763" s="19">
        <v>2021</v>
      </c>
      <c r="N763" s="19">
        <f>VLOOKUP(E763, '2021D'!$A$2:$G$339, 2, FALSE)</f>
        <v>198</v>
      </c>
      <c r="O763" s="19">
        <f>VLOOKUP(E763, '2021D'!$A$2:$G$339, 3, FALSE)</f>
        <v>28864</v>
      </c>
      <c r="P763" s="19">
        <f>_2021[[#This Row],[最低排名]]-_2021[[#This Row],[同分人数]]+1</f>
        <v>28667</v>
      </c>
      <c r="Q763" s="19">
        <f>IF(O763&gt;=开始!$B$6, 1, 0)</f>
        <v>1</v>
      </c>
      <c r="R763" s="19">
        <f>_2021[[#This Row],[最低排名]]-开始!$B$6</f>
        <v>28864</v>
      </c>
    </row>
    <row r="764" spans="1:18">
      <c r="A764" s="19">
        <v>59302</v>
      </c>
      <c r="B764" s="19" t="s">
        <v>932</v>
      </c>
      <c r="C764" s="19" t="str">
        <f t="shared" si="22"/>
        <v>东华理工</v>
      </c>
      <c r="D764" s="19" t="str">
        <f t="shared" si="23"/>
        <v>02</v>
      </c>
      <c r="E764" s="19" t="s">
        <v>232</v>
      </c>
      <c r="F764" s="19">
        <v>203</v>
      </c>
      <c r="G764" s="19">
        <v>108</v>
      </c>
      <c r="H764" s="19">
        <v>64</v>
      </c>
      <c r="I764" s="19">
        <v>61</v>
      </c>
      <c r="J764" s="19">
        <v>58</v>
      </c>
      <c r="K764" s="19">
        <v>52</v>
      </c>
      <c r="L764" s="19">
        <v>0</v>
      </c>
      <c r="M764" s="19">
        <v>2021</v>
      </c>
      <c r="N764" s="19">
        <f>VLOOKUP(E764, '2021D'!$A$2:$G$339, 2, FALSE)</f>
        <v>198</v>
      </c>
      <c r="O764" s="19">
        <f>VLOOKUP(E764, '2021D'!$A$2:$G$339, 3, FALSE)</f>
        <v>29062</v>
      </c>
      <c r="P764" s="19">
        <f>_2021[[#This Row],[最低排名]]-_2021[[#This Row],[同分人数]]+1</f>
        <v>28865</v>
      </c>
      <c r="Q764" s="19">
        <f>IF(O764&gt;=开始!$B$6, 1, 0)</f>
        <v>1</v>
      </c>
      <c r="R764" s="19">
        <f>_2021[[#This Row],[最低排名]]-开始!$B$6</f>
        <v>29062</v>
      </c>
    </row>
    <row r="765" spans="1:18">
      <c r="A765" s="19">
        <v>59401</v>
      </c>
      <c r="B765" s="19" t="s">
        <v>933</v>
      </c>
      <c r="C765" s="19" t="str">
        <f t="shared" si="22"/>
        <v>南昌航大</v>
      </c>
      <c r="D765" s="19" t="str">
        <f t="shared" si="23"/>
        <v>01</v>
      </c>
      <c r="E765" s="19" t="s">
        <v>528</v>
      </c>
      <c r="F765" s="19">
        <v>172</v>
      </c>
      <c r="G765" s="19">
        <v>92</v>
      </c>
      <c r="H765" s="19">
        <v>109</v>
      </c>
      <c r="I765" s="19">
        <v>58</v>
      </c>
      <c r="J765" s="19">
        <v>52</v>
      </c>
      <c r="K765" s="19">
        <v>49</v>
      </c>
      <c r="L765" s="19">
        <v>0</v>
      </c>
      <c r="M765" s="19">
        <v>2021</v>
      </c>
      <c r="N765" s="19">
        <f>VLOOKUP(E765, '2021D'!$A$2:$G$339, 2, FALSE)</f>
        <v>182</v>
      </c>
      <c r="O765" s="19">
        <f>VLOOKUP(E765, '2021D'!$A$2:$G$339, 3, FALSE)</f>
        <v>28666</v>
      </c>
      <c r="P765" s="19">
        <f>_2021[[#This Row],[最低排名]]-_2021[[#This Row],[同分人数]]+1</f>
        <v>28485</v>
      </c>
      <c r="Q765" s="19">
        <f>IF(O765&gt;=开始!$B$6, 1, 0)</f>
        <v>1</v>
      </c>
      <c r="R765" s="19">
        <f>_2021[[#This Row],[最低排名]]-开始!$B$6</f>
        <v>28666</v>
      </c>
    </row>
    <row r="766" spans="1:18">
      <c r="A766" s="19">
        <v>59402</v>
      </c>
      <c r="B766" s="19" t="s">
        <v>934</v>
      </c>
      <c r="C766" s="19" t="str">
        <f t="shared" si="22"/>
        <v>南昌航大</v>
      </c>
      <c r="D766" s="19" t="str">
        <f t="shared" si="23"/>
        <v>02</v>
      </c>
      <c r="E766" s="19" t="s">
        <v>560</v>
      </c>
      <c r="F766" s="19">
        <v>211</v>
      </c>
      <c r="G766" s="19">
        <v>108</v>
      </c>
      <c r="H766" s="19">
        <v>91</v>
      </c>
      <c r="I766" s="19">
        <v>55</v>
      </c>
      <c r="J766" s="19">
        <v>49</v>
      </c>
      <c r="K766" s="19">
        <v>43</v>
      </c>
      <c r="L766" s="19">
        <v>0</v>
      </c>
      <c r="M766" s="19">
        <v>2021</v>
      </c>
      <c r="N766" s="19">
        <f>VLOOKUP(E766, '2021D'!$A$2:$G$339, 2, FALSE)</f>
        <v>193</v>
      </c>
      <c r="O766" s="19">
        <f>VLOOKUP(E766, '2021D'!$A$2:$G$339, 3, FALSE)</f>
        <v>26941</v>
      </c>
      <c r="P766" s="19">
        <f>_2021[[#This Row],[最低排名]]-_2021[[#This Row],[同分人数]]+1</f>
        <v>26749</v>
      </c>
      <c r="Q766" s="19">
        <f>IF(O766&gt;=开始!$B$6, 1, 0)</f>
        <v>1</v>
      </c>
      <c r="R766" s="19">
        <f>_2021[[#This Row],[最低排名]]-开始!$B$6</f>
        <v>26941</v>
      </c>
    </row>
    <row r="767" spans="1:18">
      <c r="A767" s="19">
        <v>59403</v>
      </c>
      <c r="B767" s="19" t="s">
        <v>935</v>
      </c>
      <c r="C767" s="19" t="str">
        <f t="shared" si="22"/>
        <v>南昌航大</v>
      </c>
      <c r="D767" s="19" t="str">
        <f t="shared" si="23"/>
        <v>03</v>
      </c>
      <c r="E767" s="19" t="s">
        <v>1629</v>
      </c>
      <c r="F767" s="19"/>
      <c r="G767" s="19"/>
      <c r="H767" s="19"/>
      <c r="I767" s="19"/>
      <c r="J767" s="19"/>
      <c r="K767" s="19"/>
      <c r="L767" s="19"/>
      <c r="M767" s="19">
        <v>2021</v>
      </c>
      <c r="N767" s="19" t="e">
        <f>VLOOKUP(E767, '2021D'!$A$2:$G$339, 2, FALSE)</f>
        <v>#N/A</v>
      </c>
      <c r="O767" s="19" t="e">
        <f>VLOOKUP(E767, '2021D'!$A$2:$G$339, 3, FALSE)</f>
        <v>#N/A</v>
      </c>
      <c r="P767" s="19" t="e">
        <f>_2021[[#This Row],[最低排名]]-_2021[[#This Row],[同分人数]]+1</f>
        <v>#N/A</v>
      </c>
      <c r="Q767" s="19" t="e">
        <f>IF(O767&gt;=开始!$B$6, 1, 0)</f>
        <v>#N/A</v>
      </c>
      <c r="R767" s="19" t="e">
        <f>_2021[[#This Row],[最低排名]]-开始!$B$6</f>
        <v>#N/A</v>
      </c>
    </row>
    <row r="768" spans="1:18">
      <c r="A768" s="19">
        <v>59404</v>
      </c>
      <c r="B768" s="19" t="s">
        <v>1586</v>
      </c>
      <c r="C768" s="19" t="str">
        <f t="shared" si="22"/>
        <v>南昌航大</v>
      </c>
      <c r="D768" s="19" t="str">
        <f t="shared" si="23"/>
        <v>04</v>
      </c>
      <c r="E768" s="19" t="s">
        <v>479</v>
      </c>
      <c r="F768" s="19">
        <v>185</v>
      </c>
      <c r="G768" s="19">
        <v>95</v>
      </c>
      <c r="H768" s="19">
        <v>72</v>
      </c>
      <c r="I768" s="19">
        <v>64</v>
      </c>
      <c r="J768" s="19">
        <v>58</v>
      </c>
      <c r="K768" s="19">
        <v>43</v>
      </c>
      <c r="L768" s="19">
        <v>0</v>
      </c>
      <c r="M768" s="19">
        <v>2021</v>
      </c>
      <c r="N768" s="19">
        <f>VLOOKUP(E768, '2021D'!$A$2:$G$339, 2, FALSE)</f>
        <v>193</v>
      </c>
      <c r="O768" s="19">
        <f>VLOOKUP(E768, '2021D'!$A$2:$G$339, 3, FALSE)</f>
        <v>32124</v>
      </c>
      <c r="P768" s="19">
        <f>_2021[[#This Row],[最低排名]]-_2021[[#This Row],[同分人数]]+1</f>
        <v>31932</v>
      </c>
      <c r="Q768" s="19">
        <f>IF(O768&gt;=开始!$B$6, 1, 0)</f>
        <v>1</v>
      </c>
      <c r="R768" s="19">
        <f>_2021[[#This Row],[最低排名]]-开始!$B$6</f>
        <v>32124</v>
      </c>
    </row>
    <row r="769" spans="1:18">
      <c r="A769" s="19">
        <v>59405</v>
      </c>
      <c r="B769" s="19" t="s">
        <v>1669</v>
      </c>
      <c r="C769" s="19" t="str">
        <f t="shared" si="22"/>
        <v>南昌航大</v>
      </c>
      <c r="D769" s="19" t="str">
        <f t="shared" si="23"/>
        <v>05</v>
      </c>
      <c r="E769" s="19" t="s">
        <v>54</v>
      </c>
      <c r="F769" s="19">
        <v>190</v>
      </c>
      <c r="G769" s="19">
        <v>106</v>
      </c>
      <c r="H769" s="19">
        <v>101</v>
      </c>
      <c r="I769" s="19">
        <v>52</v>
      </c>
      <c r="J769" s="19">
        <v>49</v>
      </c>
      <c r="K769" s="19">
        <v>49</v>
      </c>
      <c r="L769" s="19">
        <v>0</v>
      </c>
      <c r="M769" s="19">
        <v>2021</v>
      </c>
      <c r="N769" s="19">
        <f>VLOOKUP(E769, '2021D'!$A$2:$G$339, 2, FALSE)</f>
        <v>201</v>
      </c>
      <c r="O769" s="19">
        <f>VLOOKUP(E769, '2021D'!$A$2:$G$339, 3, FALSE)</f>
        <v>28484</v>
      </c>
      <c r="P769" s="19">
        <f>_2021[[#This Row],[最低排名]]-_2021[[#This Row],[同分人数]]+1</f>
        <v>28284</v>
      </c>
      <c r="Q769" s="19">
        <f>IF(O769&gt;=开始!$B$6, 1, 0)</f>
        <v>1</v>
      </c>
      <c r="R769" s="19">
        <f>_2021[[#This Row],[最低排名]]-开始!$B$6</f>
        <v>28484</v>
      </c>
    </row>
    <row r="770" spans="1:18">
      <c r="A770" s="19">
        <v>59501</v>
      </c>
      <c r="B770" s="19" t="s">
        <v>936</v>
      </c>
      <c r="C770" s="19" t="str">
        <f t="shared" ref="C770:C833" si="24">LEFT(B770, FIND("(", B770) - 1)</f>
        <v>江西理工</v>
      </c>
      <c r="D770" s="19" t="str">
        <f t="shared" ref="D770:D833" si="25">MID(B770, FIND("(", B770) + 1, FIND(")", B770) - FIND("(", B770) - 1)</f>
        <v>01</v>
      </c>
      <c r="E770" s="19" t="s">
        <v>998</v>
      </c>
      <c r="F770" s="19">
        <v>178</v>
      </c>
      <c r="G770" s="19">
        <v>90</v>
      </c>
      <c r="H770" s="19">
        <v>80</v>
      </c>
      <c r="I770" s="19">
        <v>55</v>
      </c>
      <c r="J770" s="19">
        <v>49</v>
      </c>
      <c r="K770" s="19">
        <v>49</v>
      </c>
      <c r="L770" s="19">
        <v>0</v>
      </c>
      <c r="M770" s="19">
        <v>2021</v>
      </c>
      <c r="N770" s="19">
        <f>VLOOKUP(E770, '2021D'!$A$2:$G$339, 2, FALSE)</f>
        <v>172</v>
      </c>
      <c r="O770" s="19">
        <f>VLOOKUP(E770, '2021D'!$A$2:$G$339, 3, FALSE)</f>
        <v>33982</v>
      </c>
      <c r="P770" s="19">
        <f>_2021[[#This Row],[最低排名]]-_2021[[#This Row],[同分人数]]+1</f>
        <v>33811</v>
      </c>
      <c r="Q770" s="19">
        <f>IF(O770&gt;=开始!$B$6, 1, 0)</f>
        <v>1</v>
      </c>
      <c r="R770" s="19">
        <f>_2021[[#This Row],[最低排名]]-开始!$B$6</f>
        <v>33982</v>
      </c>
    </row>
    <row r="771" spans="1:18">
      <c r="A771" s="19">
        <v>59502</v>
      </c>
      <c r="B771" s="19" t="s">
        <v>937</v>
      </c>
      <c r="C771" s="19" t="str">
        <f t="shared" si="24"/>
        <v>江西理工</v>
      </c>
      <c r="D771" s="19" t="str">
        <f t="shared" si="25"/>
        <v>02</v>
      </c>
      <c r="E771" s="19" t="s">
        <v>440</v>
      </c>
      <c r="F771" s="19">
        <v>192</v>
      </c>
      <c r="G771" s="19">
        <v>99</v>
      </c>
      <c r="H771" s="19">
        <v>89</v>
      </c>
      <c r="I771" s="19">
        <v>58</v>
      </c>
      <c r="J771" s="19">
        <v>52</v>
      </c>
      <c r="K771" s="19">
        <v>46</v>
      </c>
      <c r="L771" s="19">
        <v>0</v>
      </c>
      <c r="M771" s="19">
        <v>2021</v>
      </c>
      <c r="N771" s="19">
        <f>VLOOKUP(E771, '2021D'!$A$2:$G$339, 2, FALSE)</f>
        <v>210</v>
      </c>
      <c r="O771" s="19">
        <f>VLOOKUP(E771, '2021D'!$A$2:$G$339, 3, FALSE)</f>
        <v>29272</v>
      </c>
      <c r="P771" s="19">
        <f>_2021[[#This Row],[最低排名]]-_2021[[#This Row],[同分人数]]+1</f>
        <v>29063</v>
      </c>
      <c r="Q771" s="19">
        <f>IF(O771&gt;=开始!$B$6, 1, 0)</f>
        <v>1</v>
      </c>
      <c r="R771" s="19">
        <f>_2021[[#This Row],[最低排名]]-开始!$B$6</f>
        <v>29272</v>
      </c>
    </row>
    <row r="772" spans="1:18">
      <c r="A772" s="19">
        <v>59503</v>
      </c>
      <c r="B772" s="19" t="s">
        <v>938</v>
      </c>
      <c r="C772" s="19" t="str">
        <f t="shared" si="24"/>
        <v>江西理工</v>
      </c>
      <c r="D772" s="19" t="str">
        <f t="shared" si="25"/>
        <v>03</v>
      </c>
      <c r="E772" s="19" t="s">
        <v>701</v>
      </c>
      <c r="F772" s="19">
        <v>198</v>
      </c>
      <c r="G772" s="19">
        <v>101</v>
      </c>
      <c r="H772" s="19">
        <v>78</v>
      </c>
      <c r="I772" s="19">
        <v>67</v>
      </c>
      <c r="J772" s="19">
        <v>52</v>
      </c>
      <c r="K772" s="19">
        <v>49</v>
      </c>
      <c r="L772" s="19">
        <v>0</v>
      </c>
      <c r="M772" s="19">
        <v>2021</v>
      </c>
      <c r="N772" s="19">
        <f>VLOOKUP(E772, '2021D'!$A$2:$G$339, 2, FALSE)</f>
        <v>166</v>
      </c>
      <c r="O772" s="19">
        <f>VLOOKUP(E772, '2021D'!$A$2:$G$339, 3, FALSE)</f>
        <v>27904</v>
      </c>
      <c r="P772" s="19">
        <f>_2021[[#This Row],[最低排名]]-_2021[[#This Row],[同分人数]]+1</f>
        <v>27739</v>
      </c>
      <c r="Q772" s="19">
        <f>IF(O772&gt;=开始!$B$6, 1, 0)</f>
        <v>1</v>
      </c>
      <c r="R772" s="19">
        <f>_2021[[#This Row],[最低排名]]-开始!$B$6</f>
        <v>27904</v>
      </c>
    </row>
    <row r="773" spans="1:18">
      <c r="A773" s="19">
        <v>59601</v>
      </c>
      <c r="B773" s="19" t="s">
        <v>941</v>
      </c>
      <c r="C773" s="19" t="str">
        <f t="shared" si="24"/>
        <v>景德陶瓷</v>
      </c>
      <c r="D773" s="19" t="str">
        <f t="shared" si="25"/>
        <v>01</v>
      </c>
      <c r="E773" s="19" t="s">
        <v>398</v>
      </c>
      <c r="F773" s="19">
        <v>191</v>
      </c>
      <c r="G773" s="19">
        <v>100</v>
      </c>
      <c r="H773" s="19">
        <v>89</v>
      </c>
      <c r="I773" s="19">
        <v>58</v>
      </c>
      <c r="J773" s="19">
        <v>49</v>
      </c>
      <c r="K773" s="19">
        <v>46</v>
      </c>
      <c r="L773" s="19">
        <v>0</v>
      </c>
      <c r="M773" s="19">
        <v>2021</v>
      </c>
      <c r="N773" s="19">
        <f>VLOOKUP(E773, '2021D'!$A$2:$G$339, 2, FALSE)</f>
        <v>199</v>
      </c>
      <c r="O773" s="19">
        <f>VLOOKUP(E773, '2021D'!$A$2:$G$339, 3, FALSE)</f>
        <v>30070</v>
      </c>
      <c r="P773" s="19">
        <f>_2021[[#This Row],[最低排名]]-_2021[[#This Row],[同分人数]]+1</f>
        <v>29872</v>
      </c>
      <c r="Q773" s="19">
        <f>IF(O773&gt;=开始!$B$6, 1, 0)</f>
        <v>1</v>
      </c>
      <c r="R773" s="19">
        <f>_2021[[#This Row],[最低排名]]-开始!$B$6</f>
        <v>30070</v>
      </c>
    </row>
    <row r="774" spans="1:18">
      <c r="A774" s="19">
        <v>59602</v>
      </c>
      <c r="B774" s="19" t="s">
        <v>942</v>
      </c>
      <c r="C774" s="19" t="str">
        <f t="shared" si="24"/>
        <v>景德陶瓷</v>
      </c>
      <c r="D774" s="19" t="str">
        <f t="shared" si="25"/>
        <v>02</v>
      </c>
      <c r="E774" s="19" t="s">
        <v>1629</v>
      </c>
      <c r="F774" s="19"/>
      <c r="G774" s="19"/>
      <c r="H774" s="19"/>
      <c r="I774" s="19"/>
      <c r="J774" s="19"/>
      <c r="K774" s="19"/>
      <c r="L774" s="19"/>
      <c r="M774" s="19">
        <v>2021</v>
      </c>
      <c r="N774" s="19" t="e">
        <f>VLOOKUP(E774, '2021D'!$A$2:$G$339, 2, FALSE)</f>
        <v>#N/A</v>
      </c>
      <c r="O774" s="19" t="e">
        <f>VLOOKUP(E774, '2021D'!$A$2:$G$339, 3, FALSE)</f>
        <v>#N/A</v>
      </c>
      <c r="P774" s="19" t="e">
        <f>_2021[[#This Row],[最低排名]]-_2021[[#This Row],[同分人数]]+1</f>
        <v>#N/A</v>
      </c>
      <c r="Q774" s="19" t="e">
        <f>IF(O774&gt;=开始!$B$6, 1, 0)</f>
        <v>#N/A</v>
      </c>
      <c r="R774" s="19" t="e">
        <f>_2021[[#This Row],[最低排名]]-开始!$B$6</f>
        <v>#N/A</v>
      </c>
    </row>
    <row r="775" spans="1:18">
      <c r="A775" s="19">
        <v>59603</v>
      </c>
      <c r="B775" s="19" t="s">
        <v>943</v>
      </c>
      <c r="C775" s="19" t="str">
        <f t="shared" si="24"/>
        <v>景德陶瓷</v>
      </c>
      <c r="D775" s="19" t="str">
        <f t="shared" si="25"/>
        <v>03</v>
      </c>
      <c r="E775" s="19" t="s">
        <v>1629</v>
      </c>
      <c r="F775" s="19"/>
      <c r="G775" s="19"/>
      <c r="H775" s="19"/>
      <c r="I775" s="19"/>
      <c r="J775" s="19"/>
      <c r="K775" s="19"/>
      <c r="L775" s="19"/>
      <c r="M775" s="19">
        <v>2021</v>
      </c>
      <c r="N775" s="19" t="e">
        <f>VLOOKUP(E775, '2021D'!$A$2:$G$339, 2, FALSE)</f>
        <v>#N/A</v>
      </c>
      <c r="O775" s="19" t="e">
        <f>VLOOKUP(E775, '2021D'!$A$2:$G$339, 3, FALSE)</f>
        <v>#N/A</v>
      </c>
      <c r="P775" s="19" t="e">
        <f>_2021[[#This Row],[最低排名]]-_2021[[#This Row],[同分人数]]+1</f>
        <v>#N/A</v>
      </c>
      <c r="Q775" s="19" t="e">
        <f>IF(O775&gt;=开始!$B$6, 1, 0)</f>
        <v>#N/A</v>
      </c>
      <c r="R775" s="19" t="e">
        <f>_2021[[#This Row],[最低排名]]-开始!$B$6</f>
        <v>#N/A</v>
      </c>
    </row>
    <row r="776" spans="1:18">
      <c r="A776" s="19">
        <v>59604</v>
      </c>
      <c r="B776" s="19" t="s">
        <v>1670</v>
      </c>
      <c r="C776" s="19" t="str">
        <f t="shared" si="24"/>
        <v>景德陶瓷</v>
      </c>
      <c r="D776" s="19" t="str">
        <f t="shared" si="25"/>
        <v>04</v>
      </c>
      <c r="E776" s="19" t="s">
        <v>419</v>
      </c>
      <c r="F776" s="19">
        <v>189</v>
      </c>
      <c r="G776" s="19">
        <v>98</v>
      </c>
      <c r="H776" s="19">
        <v>86</v>
      </c>
      <c r="I776" s="19">
        <v>61</v>
      </c>
      <c r="J776" s="19">
        <v>52</v>
      </c>
      <c r="K776" s="19">
        <v>46</v>
      </c>
      <c r="L776" s="19">
        <v>0</v>
      </c>
      <c r="M776" s="19">
        <v>2021</v>
      </c>
      <c r="N776" s="19">
        <f>VLOOKUP(E776, '2021D'!$A$2:$G$339, 2, FALSE)</f>
        <v>190</v>
      </c>
      <c r="O776" s="19">
        <f>VLOOKUP(E776, '2021D'!$A$2:$G$339, 3, FALSE)</f>
        <v>29871</v>
      </c>
      <c r="P776" s="19">
        <f>_2021[[#This Row],[最低排名]]-_2021[[#This Row],[同分人数]]+1</f>
        <v>29682</v>
      </c>
      <c r="Q776" s="19">
        <f>IF(O776&gt;=开始!$B$6, 1, 0)</f>
        <v>1</v>
      </c>
      <c r="R776" s="19">
        <f>_2021[[#This Row],[最低排名]]-开始!$B$6</f>
        <v>29871</v>
      </c>
    </row>
    <row r="777" spans="1:18">
      <c r="A777" s="19">
        <v>59701</v>
      </c>
      <c r="B777" s="19" t="s">
        <v>944</v>
      </c>
      <c r="C777" s="19" t="str">
        <f t="shared" si="24"/>
        <v>江西农大</v>
      </c>
      <c r="D777" s="19" t="str">
        <f t="shared" si="25"/>
        <v>01</v>
      </c>
      <c r="E777" s="19" t="s">
        <v>232</v>
      </c>
      <c r="F777" s="19">
        <v>201</v>
      </c>
      <c r="G777" s="19">
        <v>111</v>
      </c>
      <c r="H777" s="19">
        <v>72</v>
      </c>
      <c r="I777" s="19">
        <v>67</v>
      </c>
      <c r="J777" s="19">
        <v>49</v>
      </c>
      <c r="K777" s="19">
        <v>49</v>
      </c>
      <c r="L777" s="19">
        <v>0</v>
      </c>
      <c r="M777" s="19">
        <v>2021</v>
      </c>
      <c r="N777" s="19">
        <f>VLOOKUP(E777, '2021D'!$A$2:$G$339, 2, FALSE)</f>
        <v>198</v>
      </c>
      <c r="O777" s="19">
        <f>VLOOKUP(E777, '2021D'!$A$2:$G$339, 3, FALSE)</f>
        <v>29062</v>
      </c>
      <c r="P777" s="19">
        <f>_2021[[#This Row],[最低排名]]-_2021[[#This Row],[同分人数]]+1</f>
        <v>28865</v>
      </c>
      <c r="Q777" s="19">
        <f>IF(O777&gt;=开始!$B$6, 1, 0)</f>
        <v>1</v>
      </c>
      <c r="R777" s="19">
        <f>_2021[[#This Row],[最低排名]]-开始!$B$6</f>
        <v>29062</v>
      </c>
    </row>
    <row r="778" spans="1:18">
      <c r="A778" s="19">
        <v>59702</v>
      </c>
      <c r="B778" s="19" t="s">
        <v>945</v>
      </c>
      <c r="C778" s="19" t="str">
        <f t="shared" si="24"/>
        <v>江西农大</v>
      </c>
      <c r="D778" s="19" t="str">
        <f t="shared" si="25"/>
        <v>02</v>
      </c>
      <c r="E778" s="19" t="s">
        <v>419</v>
      </c>
      <c r="F778" s="19">
        <v>203</v>
      </c>
      <c r="G778" s="19">
        <v>107</v>
      </c>
      <c r="H778" s="19">
        <v>66</v>
      </c>
      <c r="I778" s="19">
        <v>58</v>
      </c>
      <c r="J778" s="19">
        <v>55</v>
      </c>
      <c r="K778" s="19">
        <v>52</v>
      </c>
      <c r="L778" s="19">
        <v>0</v>
      </c>
      <c r="M778" s="19">
        <v>2021</v>
      </c>
      <c r="N778" s="19">
        <f>VLOOKUP(E778, '2021D'!$A$2:$G$339, 2, FALSE)</f>
        <v>190</v>
      </c>
      <c r="O778" s="19">
        <f>VLOOKUP(E778, '2021D'!$A$2:$G$339, 3, FALSE)</f>
        <v>29871</v>
      </c>
      <c r="P778" s="19">
        <f>_2021[[#This Row],[最低排名]]-_2021[[#This Row],[同分人数]]+1</f>
        <v>29682</v>
      </c>
      <c r="Q778" s="19">
        <f>IF(O778&gt;=开始!$B$6, 1, 0)</f>
        <v>1</v>
      </c>
      <c r="R778" s="19">
        <f>_2021[[#This Row],[最低排名]]-开始!$B$6</f>
        <v>29871</v>
      </c>
    </row>
    <row r="779" spans="1:18">
      <c r="A779" s="19">
        <v>59703</v>
      </c>
      <c r="B779" s="19" t="s">
        <v>946</v>
      </c>
      <c r="C779" s="19" t="str">
        <f t="shared" si="24"/>
        <v>江西农大</v>
      </c>
      <c r="D779" s="19" t="str">
        <f t="shared" si="25"/>
        <v>03</v>
      </c>
      <c r="E779" s="19" t="s">
        <v>701</v>
      </c>
      <c r="F779" s="19">
        <v>184</v>
      </c>
      <c r="G779" s="19">
        <v>95</v>
      </c>
      <c r="H779" s="19">
        <v>95</v>
      </c>
      <c r="I779" s="19">
        <v>58</v>
      </c>
      <c r="J779" s="19">
        <v>55</v>
      </c>
      <c r="K779" s="19">
        <v>52</v>
      </c>
      <c r="L779" s="19">
        <v>0</v>
      </c>
      <c r="M779" s="19">
        <v>2021</v>
      </c>
      <c r="N779" s="19">
        <f>VLOOKUP(E779, '2021D'!$A$2:$G$339, 2, FALSE)</f>
        <v>166</v>
      </c>
      <c r="O779" s="19">
        <f>VLOOKUP(E779, '2021D'!$A$2:$G$339, 3, FALSE)</f>
        <v>27904</v>
      </c>
      <c r="P779" s="19">
        <f>_2021[[#This Row],[最低排名]]-_2021[[#This Row],[同分人数]]+1</f>
        <v>27739</v>
      </c>
      <c r="Q779" s="19">
        <f>IF(O779&gt;=开始!$B$6, 1, 0)</f>
        <v>1</v>
      </c>
      <c r="R779" s="19">
        <f>_2021[[#This Row],[最低排名]]-开始!$B$6</f>
        <v>27904</v>
      </c>
    </row>
    <row r="780" spans="1:18">
      <c r="A780" s="19">
        <v>59801</v>
      </c>
      <c r="B780" s="19" t="s">
        <v>950</v>
      </c>
      <c r="C780" s="19" t="str">
        <f t="shared" si="24"/>
        <v>江西中医</v>
      </c>
      <c r="D780" s="19" t="str">
        <f t="shared" si="25"/>
        <v>01</v>
      </c>
      <c r="E780" s="19" t="s">
        <v>162</v>
      </c>
      <c r="F780" s="19">
        <v>222</v>
      </c>
      <c r="G780" s="19">
        <v>120</v>
      </c>
      <c r="H780" s="19">
        <v>91</v>
      </c>
      <c r="I780" s="19">
        <v>61</v>
      </c>
      <c r="J780" s="19">
        <v>52</v>
      </c>
      <c r="K780" s="19">
        <v>49</v>
      </c>
      <c r="L780" s="19">
        <v>0</v>
      </c>
      <c r="M780" s="19">
        <v>2021</v>
      </c>
      <c r="N780" s="19">
        <f>VLOOKUP(E780, '2021D'!$A$2:$G$339, 2, FALSE)</f>
        <v>233</v>
      </c>
      <c r="O780" s="19">
        <f>VLOOKUP(E780, '2021D'!$A$2:$G$339, 3, FALSE)</f>
        <v>21291</v>
      </c>
      <c r="P780" s="19">
        <f>_2021[[#This Row],[最低排名]]-_2021[[#This Row],[同分人数]]+1</f>
        <v>21059</v>
      </c>
      <c r="Q780" s="19">
        <f>IF(O780&gt;=开始!$B$6, 1, 0)</f>
        <v>1</v>
      </c>
      <c r="R780" s="19">
        <f>_2021[[#This Row],[最低排名]]-开始!$B$6</f>
        <v>21291</v>
      </c>
    </row>
    <row r="781" spans="1:18">
      <c r="A781" s="19">
        <v>59802</v>
      </c>
      <c r="B781" s="19" t="s">
        <v>951</v>
      </c>
      <c r="C781" s="19" t="str">
        <f t="shared" si="24"/>
        <v>江西中医</v>
      </c>
      <c r="D781" s="19" t="str">
        <f t="shared" si="25"/>
        <v>02</v>
      </c>
      <c r="E781" s="19" t="s">
        <v>178</v>
      </c>
      <c r="F781" s="19">
        <v>194</v>
      </c>
      <c r="G781" s="19">
        <v>101</v>
      </c>
      <c r="H781" s="19">
        <v>99</v>
      </c>
      <c r="I781" s="19">
        <v>61</v>
      </c>
      <c r="J781" s="19">
        <v>52</v>
      </c>
      <c r="K781" s="19">
        <v>52</v>
      </c>
      <c r="L781" s="19">
        <v>0</v>
      </c>
      <c r="M781" s="19">
        <v>2021</v>
      </c>
      <c r="N781" s="19">
        <f>VLOOKUP(E781, '2021D'!$A$2:$G$339, 2, FALSE)</f>
        <v>201</v>
      </c>
      <c r="O781" s="19">
        <f>VLOOKUP(E781, '2021D'!$A$2:$G$339, 3, FALSE)</f>
        <v>25024</v>
      </c>
      <c r="P781" s="19">
        <f>_2021[[#This Row],[最低排名]]-_2021[[#This Row],[同分人数]]+1</f>
        <v>24824</v>
      </c>
      <c r="Q781" s="19">
        <f>IF(O781&gt;=开始!$B$6, 1, 0)</f>
        <v>1</v>
      </c>
      <c r="R781" s="19">
        <f>_2021[[#This Row],[最低排名]]-开始!$B$6</f>
        <v>25024</v>
      </c>
    </row>
    <row r="782" spans="1:18">
      <c r="A782" s="19">
        <v>59803</v>
      </c>
      <c r="B782" s="19" t="s">
        <v>1587</v>
      </c>
      <c r="C782" s="19" t="str">
        <f t="shared" si="24"/>
        <v>江西中医</v>
      </c>
      <c r="D782" s="19" t="str">
        <f t="shared" si="25"/>
        <v>03</v>
      </c>
      <c r="E782" s="19" t="s">
        <v>389</v>
      </c>
      <c r="F782" s="19">
        <v>198</v>
      </c>
      <c r="G782" s="19">
        <v>104</v>
      </c>
      <c r="H782" s="19">
        <v>89</v>
      </c>
      <c r="I782" s="19">
        <v>64</v>
      </c>
      <c r="J782" s="19">
        <v>52</v>
      </c>
      <c r="K782" s="19">
        <v>49</v>
      </c>
      <c r="L782" s="19">
        <v>0</v>
      </c>
      <c r="M782" s="19">
        <v>2021</v>
      </c>
      <c r="N782" s="19">
        <f>VLOOKUP(E782, '2021D'!$A$2:$G$339, 2, FALSE)</f>
        <v>205</v>
      </c>
      <c r="O782" s="19">
        <f>VLOOKUP(E782, '2021D'!$A$2:$G$339, 3, FALSE)</f>
        <v>26311</v>
      </c>
      <c r="P782" s="19">
        <f>_2021[[#This Row],[最低排名]]-_2021[[#This Row],[同分人数]]+1</f>
        <v>26107</v>
      </c>
      <c r="Q782" s="19">
        <f>IF(O782&gt;=开始!$B$6, 1, 0)</f>
        <v>1</v>
      </c>
      <c r="R782" s="19">
        <f>_2021[[#This Row],[最低排名]]-开始!$B$6</f>
        <v>26311</v>
      </c>
    </row>
    <row r="783" spans="1:18">
      <c r="A783" s="19">
        <v>59901</v>
      </c>
      <c r="B783" s="19" t="s">
        <v>952</v>
      </c>
      <c r="C783" s="19" t="str">
        <f t="shared" si="24"/>
        <v>赣南医学</v>
      </c>
      <c r="D783" s="19" t="str">
        <f t="shared" si="25"/>
        <v>01</v>
      </c>
      <c r="E783" s="19" t="s">
        <v>54</v>
      </c>
      <c r="F783" s="19">
        <v>182</v>
      </c>
      <c r="G783" s="19">
        <v>92</v>
      </c>
      <c r="H783" s="19">
        <v>100</v>
      </c>
      <c r="I783" s="19">
        <v>58</v>
      </c>
      <c r="J783" s="19">
        <v>55</v>
      </c>
      <c r="K783" s="19">
        <v>46</v>
      </c>
      <c r="L783" s="19">
        <v>0</v>
      </c>
      <c r="M783" s="19">
        <v>2021</v>
      </c>
      <c r="N783" s="19">
        <f>VLOOKUP(E783, '2021D'!$A$2:$G$339, 2, FALSE)</f>
        <v>201</v>
      </c>
      <c r="O783" s="19">
        <f>VLOOKUP(E783, '2021D'!$A$2:$G$339, 3, FALSE)</f>
        <v>28484</v>
      </c>
      <c r="P783" s="19">
        <f>_2021[[#This Row],[最低排名]]-_2021[[#This Row],[同分人数]]+1</f>
        <v>28284</v>
      </c>
      <c r="Q783" s="19">
        <f>IF(O783&gt;=开始!$B$6, 1, 0)</f>
        <v>1</v>
      </c>
      <c r="R783" s="19">
        <f>_2021[[#This Row],[最低排名]]-开始!$B$6</f>
        <v>28484</v>
      </c>
    </row>
    <row r="784" spans="1:18">
      <c r="A784" s="19">
        <v>59902</v>
      </c>
      <c r="B784" s="19" t="s">
        <v>953</v>
      </c>
      <c r="C784" s="19" t="str">
        <f t="shared" si="24"/>
        <v>赣南医学</v>
      </c>
      <c r="D784" s="19" t="str">
        <f t="shared" si="25"/>
        <v>02</v>
      </c>
      <c r="E784" s="19" t="s">
        <v>52</v>
      </c>
      <c r="F784" s="19">
        <v>202</v>
      </c>
      <c r="G784" s="19">
        <v>109</v>
      </c>
      <c r="H784" s="19">
        <v>75</v>
      </c>
      <c r="I784" s="19">
        <v>55</v>
      </c>
      <c r="J784" s="19">
        <v>49</v>
      </c>
      <c r="K784" s="19">
        <v>43</v>
      </c>
      <c r="L784" s="19">
        <v>0</v>
      </c>
      <c r="M784" s="19">
        <v>2021</v>
      </c>
      <c r="N784" s="19">
        <f>VLOOKUP(E784, '2021D'!$A$2:$G$339, 2, FALSE)</f>
        <v>188</v>
      </c>
      <c r="O784" s="19">
        <f>VLOOKUP(E784, '2021D'!$A$2:$G$339, 3, FALSE)</f>
        <v>31735</v>
      </c>
      <c r="P784" s="19">
        <f>_2021[[#This Row],[最低排名]]-_2021[[#This Row],[同分人数]]+1</f>
        <v>31548</v>
      </c>
      <c r="Q784" s="19">
        <f>IF(O784&gt;=开始!$B$6, 1, 0)</f>
        <v>1</v>
      </c>
      <c r="R784" s="19">
        <f>_2021[[#This Row],[最低排名]]-开始!$B$6</f>
        <v>31735</v>
      </c>
    </row>
    <row r="785" spans="1:18">
      <c r="A785" s="19">
        <v>60001</v>
      </c>
      <c r="B785" s="19" t="s">
        <v>955</v>
      </c>
      <c r="C785" s="19" t="str">
        <f t="shared" si="24"/>
        <v>江西师大</v>
      </c>
      <c r="D785" s="19" t="str">
        <f t="shared" si="25"/>
        <v>01</v>
      </c>
      <c r="E785" s="19" t="s">
        <v>506</v>
      </c>
      <c r="F785" s="19">
        <v>201</v>
      </c>
      <c r="G785" s="19">
        <v>101</v>
      </c>
      <c r="H785" s="19">
        <v>127</v>
      </c>
      <c r="I785" s="19">
        <v>64</v>
      </c>
      <c r="J785" s="19">
        <v>64</v>
      </c>
      <c r="K785" s="19">
        <v>61</v>
      </c>
      <c r="L785" s="19">
        <v>0</v>
      </c>
      <c r="M785" s="19">
        <v>2021</v>
      </c>
      <c r="N785" s="19">
        <f>VLOOKUP(E785, '2021D'!$A$2:$G$339, 2, FALSE)</f>
        <v>200</v>
      </c>
      <c r="O785" s="19">
        <f>VLOOKUP(E785, '2021D'!$A$2:$G$339, 3, FALSE)</f>
        <v>12039</v>
      </c>
      <c r="P785" s="19">
        <f>_2021[[#This Row],[最低排名]]-_2021[[#This Row],[同分人数]]+1</f>
        <v>11840</v>
      </c>
      <c r="Q785" s="19">
        <f>IF(O785&gt;=开始!$B$6, 1, 0)</f>
        <v>1</v>
      </c>
      <c r="R785" s="19">
        <f>_2021[[#This Row],[最低排名]]-开始!$B$6</f>
        <v>12039</v>
      </c>
    </row>
    <row r="786" spans="1:18">
      <c r="A786" s="19">
        <v>60002</v>
      </c>
      <c r="B786" s="19" t="s">
        <v>956</v>
      </c>
      <c r="C786" s="19" t="str">
        <f t="shared" si="24"/>
        <v>江西师大</v>
      </c>
      <c r="D786" s="19" t="str">
        <f t="shared" si="25"/>
        <v>02</v>
      </c>
      <c r="E786" s="19" t="s">
        <v>81</v>
      </c>
      <c r="F786" s="19">
        <v>202</v>
      </c>
      <c r="G786" s="19">
        <v>103</v>
      </c>
      <c r="H786" s="19">
        <v>110</v>
      </c>
      <c r="I786" s="19">
        <v>67</v>
      </c>
      <c r="J786" s="19">
        <v>58</v>
      </c>
      <c r="K786" s="19">
        <v>55</v>
      </c>
      <c r="L786" s="19">
        <v>0</v>
      </c>
      <c r="M786" s="19">
        <v>2021</v>
      </c>
      <c r="N786" s="19">
        <f>VLOOKUP(E786, '2021D'!$A$2:$G$339, 2, FALSE)</f>
        <v>222</v>
      </c>
      <c r="O786" s="19">
        <f>VLOOKUP(E786, '2021D'!$A$2:$G$339, 3, FALSE)</f>
        <v>17491</v>
      </c>
      <c r="P786" s="19">
        <f>_2021[[#This Row],[最低排名]]-_2021[[#This Row],[同分人数]]+1</f>
        <v>17270</v>
      </c>
      <c r="Q786" s="19">
        <f>IF(O786&gt;=开始!$B$6, 1, 0)</f>
        <v>1</v>
      </c>
      <c r="R786" s="19">
        <f>_2021[[#This Row],[最低排名]]-开始!$B$6</f>
        <v>17491</v>
      </c>
    </row>
    <row r="787" spans="1:18">
      <c r="A787" s="19">
        <v>60003</v>
      </c>
      <c r="B787" s="19" t="s">
        <v>957</v>
      </c>
      <c r="C787" s="19" t="str">
        <f t="shared" si="24"/>
        <v>江西师大</v>
      </c>
      <c r="D787" s="19" t="str">
        <f t="shared" si="25"/>
        <v>03</v>
      </c>
      <c r="E787" s="19" t="s">
        <v>100</v>
      </c>
      <c r="F787" s="19">
        <v>204</v>
      </c>
      <c r="G787" s="19">
        <v>103</v>
      </c>
      <c r="H787" s="19">
        <v>102</v>
      </c>
      <c r="I787" s="19">
        <v>70</v>
      </c>
      <c r="J787" s="19">
        <v>67</v>
      </c>
      <c r="K787" s="19">
        <v>64</v>
      </c>
      <c r="L787" s="19">
        <v>0</v>
      </c>
      <c r="M787" s="19">
        <v>2021</v>
      </c>
      <c r="N787" s="19">
        <f>VLOOKUP(E787, '2021D'!$A$2:$G$339, 2, FALSE)</f>
        <v>233</v>
      </c>
      <c r="O787" s="19">
        <f>VLOOKUP(E787, '2021D'!$A$2:$G$339, 3, FALSE)</f>
        <v>14212</v>
      </c>
      <c r="P787" s="19">
        <f>_2021[[#This Row],[最低排名]]-_2021[[#This Row],[同分人数]]+1</f>
        <v>13980</v>
      </c>
      <c r="Q787" s="19">
        <f>IF(O787&gt;=开始!$B$6, 1, 0)</f>
        <v>1</v>
      </c>
      <c r="R787" s="19">
        <f>_2021[[#This Row],[最低排名]]-开始!$B$6</f>
        <v>14212</v>
      </c>
    </row>
    <row r="788" spans="1:18">
      <c r="A788" s="19">
        <v>60004</v>
      </c>
      <c r="B788" s="19" t="s">
        <v>958</v>
      </c>
      <c r="C788" s="19" t="str">
        <f t="shared" si="24"/>
        <v>江西师大</v>
      </c>
      <c r="D788" s="19" t="str">
        <f t="shared" si="25"/>
        <v>04</v>
      </c>
      <c r="E788" s="19" t="s">
        <v>162</v>
      </c>
      <c r="F788" s="19">
        <v>207</v>
      </c>
      <c r="G788" s="19">
        <v>117</v>
      </c>
      <c r="H788" s="19">
        <v>97</v>
      </c>
      <c r="I788" s="19">
        <v>61</v>
      </c>
      <c r="J788" s="19">
        <v>58</v>
      </c>
      <c r="K788" s="19">
        <v>52</v>
      </c>
      <c r="L788" s="19">
        <v>0</v>
      </c>
      <c r="M788" s="19">
        <v>2021</v>
      </c>
      <c r="N788" s="19">
        <f>VLOOKUP(E788, '2021D'!$A$2:$G$339, 2, FALSE)</f>
        <v>233</v>
      </c>
      <c r="O788" s="19">
        <f>VLOOKUP(E788, '2021D'!$A$2:$G$339, 3, FALSE)</f>
        <v>21291</v>
      </c>
      <c r="P788" s="19">
        <f>_2021[[#This Row],[最低排名]]-_2021[[#This Row],[同分人数]]+1</f>
        <v>21059</v>
      </c>
      <c r="Q788" s="19">
        <f>IF(O788&gt;=开始!$B$6, 1, 0)</f>
        <v>1</v>
      </c>
      <c r="R788" s="19">
        <f>_2021[[#This Row],[最低排名]]-开始!$B$6</f>
        <v>21291</v>
      </c>
    </row>
    <row r="789" spans="1:18">
      <c r="A789" s="19">
        <v>60005</v>
      </c>
      <c r="B789" s="19" t="s">
        <v>959</v>
      </c>
      <c r="C789" s="19" t="str">
        <f t="shared" si="24"/>
        <v>江西师大</v>
      </c>
      <c r="D789" s="19" t="str">
        <f t="shared" si="25"/>
        <v>05</v>
      </c>
      <c r="E789" s="19" t="s">
        <v>149</v>
      </c>
      <c r="F789" s="19">
        <v>207</v>
      </c>
      <c r="G789" s="19">
        <v>105</v>
      </c>
      <c r="H789" s="19">
        <v>107</v>
      </c>
      <c r="I789" s="19">
        <v>67</v>
      </c>
      <c r="J789" s="19">
        <v>58</v>
      </c>
      <c r="K789" s="19">
        <v>58</v>
      </c>
      <c r="L789" s="19">
        <v>0</v>
      </c>
      <c r="M789" s="19">
        <v>2021</v>
      </c>
      <c r="N789" s="19">
        <f>VLOOKUP(E789, '2021D'!$A$2:$G$339, 2, FALSE)</f>
        <v>221</v>
      </c>
      <c r="O789" s="19">
        <f>VLOOKUP(E789, '2021D'!$A$2:$G$339, 3, FALSE)</f>
        <v>16381</v>
      </c>
      <c r="P789" s="19">
        <f>_2021[[#This Row],[最低排名]]-_2021[[#This Row],[同分人数]]+1</f>
        <v>16161</v>
      </c>
      <c r="Q789" s="19">
        <f>IF(O789&gt;=开始!$B$6, 1, 0)</f>
        <v>1</v>
      </c>
      <c r="R789" s="19">
        <f>_2021[[#This Row],[最低排名]]-开始!$B$6</f>
        <v>16381</v>
      </c>
    </row>
    <row r="790" spans="1:18">
      <c r="A790" s="19">
        <v>60006</v>
      </c>
      <c r="B790" s="19" t="s">
        <v>960</v>
      </c>
      <c r="C790" s="19" t="str">
        <f t="shared" si="24"/>
        <v>江西师大</v>
      </c>
      <c r="D790" s="19" t="str">
        <f t="shared" si="25"/>
        <v>06</v>
      </c>
      <c r="E790" s="19" t="s">
        <v>302</v>
      </c>
      <c r="F790" s="19">
        <v>208</v>
      </c>
      <c r="G790" s="19">
        <v>105</v>
      </c>
      <c r="H790" s="19">
        <v>105</v>
      </c>
      <c r="I790" s="19">
        <v>64</v>
      </c>
      <c r="J790" s="19">
        <v>61</v>
      </c>
      <c r="K790" s="19">
        <v>52</v>
      </c>
      <c r="L790" s="19">
        <v>0</v>
      </c>
      <c r="M790" s="19">
        <v>2021</v>
      </c>
      <c r="N790" s="19">
        <f>VLOOKUP(E790, '2021D'!$A$2:$G$339, 2, FALSE)</f>
        <v>226</v>
      </c>
      <c r="O790" s="19">
        <f>VLOOKUP(E790, '2021D'!$A$2:$G$339, 3, FALSE)</f>
        <v>17952</v>
      </c>
      <c r="P790" s="19">
        <f>_2021[[#This Row],[最低排名]]-_2021[[#This Row],[同分人数]]+1</f>
        <v>17727</v>
      </c>
      <c r="Q790" s="19">
        <f>IF(O790&gt;=开始!$B$6, 1, 0)</f>
        <v>1</v>
      </c>
      <c r="R790" s="19">
        <f>_2021[[#This Row],[最低排名]]-开始!$B$6</f>
        <v>17952</v>
      </c>
    </row>
    <row r="791" spans="1:18">
      <c r="A791" s="19">
        <v>60007</v>
      </c>
      <c r="B791" s="19" t="s">
        <v>1671</v>
      </c>
      <c r="C791" s="19" t="str">
        <f t="shared" si="24"/>
        <v>江西师大</v>
      </c>
      <c r="D791" s="19" t="str">
        <f t="shared" si="25"/>
        <v>07</v>
      </c>
      <c r="E791" s="19" t="s">
        <v>372</v>
      </c>
      <c r="F791" s="19">
        <v>211</v>
      </c>
      <c r="G791" s="19">
        <v>106</v>
      </c>
      <c r="H791" s="19">
        <v>76</v>
      </c>
      <c r="I791" s="19">
        <v>67</v>
      </c>
      <c r="J791" s="19">
        <v>61</v>
      </c>
      <c r="K791" s="19">
        <v>61</v>
      </c>
      <c r="L791" s="19">
        <v>0</v>
      </c>
      <c r="M791" s="19">
        <v>2021</v>
      </c>
      <c r="N791" s="19">
        <f>VLOOKUP(E791, '2021D'!$A$2:$G$339, 2, FALSE)</f>
        <v>239</v>
      </c>
      <c r="O791" s="19">
        <f>VLOOKUP(E791, '2021D'!$A$2:$G$339, 3, FALSE)</f>
        <v>21058</v>
      </c>
      <c r="P791" s="19">
        <f>_2021[[#This Row],[最低排名]]-_2021[[#This Row],[同分人数]]+1</f>
        <v>20820</v>
      </c>
      <c r="Q791" s="19">
        <f>IF(O791&gt;=开始!$B$6, 1, 0)</f>
        <v>1</v>
      </c>
      <c r="R791" s="19">
        <f>_2021[[#This Row],[最低排名]]-开始!$B$6</f>
        <v>21058</v>
      </c>
    </row>
    <row r="792" spans="1:18">
      <c r="A792" s="19">
        <v>60101</v>
      </c>
      <c r="B792" s="19" t="s">
        <v>961</v>
      </c>
      <c r="C792" s="19" t="str">
        <f t="shared" si="24"/>
        <v>上饶师院</v>
      </c>
      <c r="D792" s="19" t="str">
        <f t="shared" si="25"/>
        <v>01</v>
      </c>
      <c r="E792" s="19" t="s">
        <v>701</v>
      </c>
      <c r="F792" s="19">
        <v>204</v>
      </c>
      <c r="G792" s="19">
        <v>104</v>
      </c>
      <c r="H792" s="19">
        <v>84</v>
      </c>
      <c r="I792" s="19">
        <v>52</v>
      </c>
      <c r="J792" s="19">
        <v>52</v>
      </c>
      <c r="K792" s="19">
        <v>52</v>
      </c>
      <c r="L792" s="19">
        <v>0</v>
      </c>
      <c r="M792" s="19">
        <v>2021</v>
      </c>
      <c r="N792" s="19">
        <f>VLOOKUP(E792, '2021D'!$A$2:$G$339, 2, FALSE)</f>
        <v>166</v>
      </c>
      <c r="O792" s="19">
        <f>VLOOKUP(E792, '2021D'!$A$2:$G$339, 3, FALSE)</f>
        <v>27904</v>
      </c>
      <c r="P792" s="19">
        <f>_2021[[#This Row],[最低排名]]-_2021[[#This Row],[同分人数]]+1</f>
        <v>27739</v>
      </c>
      <c r="Q792" s="19">
        <f>IF(O792&gt;=开始!$B$6, 1, 0)</f>
        <v>1</v>
      </c>
      <c r="R792" s="19">
        <f>_2021[[#This Row],[最低排名]]-开始!$B$6</f>
        <v>27904</v>
      </c>
    </row>
    <row r="793" spans="1:18">
      <c r="A793" s="19">
        <v>60102</v>
      </c>
      <c r="B793" s="19" t="s">
        <v>962</v>
      </c>
      <c r="C793" s="19" t="str">
        <f t="shared" si="24"/>
        <v>上饶师院</v>
      </c>
      <c r="D793" s="19" t="str">
        <f t="shared" si="25"/>
        <v>02</v>
      </c>
      <c r="E793" s="19" t="s">
        <v>427</v>
      </c>
      <c r="F793" s="19">
        <v>210</v>
      </c>
      <c r="G793" s="19">
        <v>106</v>
      </c>
      <c r="H793" s="19">
        <v>66</v>
      </c>
      <c r="I793" s="19">
        <v>55</v>
      </c>
      <c r="J793" s="19">
        <v>55</v>
      </c>
      <c r="K793" s="19">
        <v>49</v>
      </c>
      <c r="L793" s="19">
        <v>0</v>
      </c>
      <c r="M793" s="19">
        <v>2021</v>
      </c>
      <c r="N793" s="19">
        <f>VLOOKUP(E793, '2021D'!$A$2:$G$339, 2, FALSE)</f>
        <v>227</v>
      </c>
      <c r="O793" s="19">
        <f>VLOOKUP(E793, '2021D'!$A$2:$G$339, 3, FALSE)</f>
        <v>29681</v>
      </c>
      <c r="P793" s="19">
        <f>_2021[[#This Row],[最低排名]]-_2021[[#This Row],[同分人数]]+1</f>
        <v>29455</v>
      </c>
      <c r="Q793" s="19">
        <f>IF(O793&gt;=开始!$B$6, 1, 0)</f>
        <v>1</v>
      </c>
      <c r="R793" s="19">
        <f>_2021[[#This Row],[最低排名]]-开始!$B$6</f>
        <v>29681</v>
      </c>
    </row>
    <row r="794" spans="1:18">
      <c r="A794" s="19">
        <v>60201</v>
      </c>
      <c r="B794" s="19" t="s">
        <v>963</v>
      </c>
      <c r="C794" s="19" t="str">
        <f t="shared" si="24"/>
        <v>宜春学院</v>
      </c>
      <c r="D794" s="19" t="str">
        <f t="shared" si="25"/>
        <v>01</v>
      </c>
      <c r="E794" s="19" t="s">
        <v>479</v>
      </c>
      <c r="F794" s="19">
        <v>183</v>
      </c>
      <c r="G794" s="19">
        <v>92</v>
      </c>
      <c r="H794" s="19">
        <v>74</v>
      </c>
      <c r="I794" s="19">
        <v>64</v>
      </c>
      <c r="J794" s="19">
        <v>55</v>
      </c>
      <c r="K794" s="19">
        <v>46</v>
      </c>
      <c r="L794" s="19">
        <v>0</v>
      </c>
      <c r="M794" s="19">
        <v>2021</v>
      </c>
      <c r="N794" s="19">
        <f>VLOOKUP(E794, '2021D'!$A$2:$G$339, 2, FALSE)</f>
        <v>193</v>
      </c>
      <c r="O794" s="19">
        <f>VLOOKUP(E794, '2021D'!$A$2:$G$339, 3, FALSE)</f>
        <v>32124</v>
      </c>
      <c r="P794" s="19">
        <f>_2021[[#This Row],[最低排名]]-_2021[[#This Row],[同分人数]]+1</f>
        <v>31932</v>
      </c>
      <c r="Q794" s="19">
        <f>IF(O794&gt;=开始!$B$6, 1, 0)</f>
        <v>1</v>
      </c>
      <c r="R794" s="19">
        <f>_2021[[#This Row],[最低排名]]-开始!$B$6</f>
        <v>32124</v>
      </c>
    </row>
    <row r="795" spans="1:18">
      <c r="A795" s="19">
        <v>60202</v>
      </c>
      <c r="B795" s="19" t="s">
        <v>964</v>
      </c>
      <c r="C795" s="19" t="str">
        <f t="shared" si="24"/>
        <v>宜春学院</v>
      </c>
      <c r="D795" s="19" t="str">
        <f t="shared" si="25"/>
        <v>02</v>
      </c>
      <c r="E795" s="19" t="s">
        <v>408</v>
      </c>
      <c r="F795" s="19">
        <v>189</v>
      </c>
      <c r="G795" s="19">
        <v>105</v>
      </c>
      <c r="H795" s="19">
        <v>74</v>
      </c>
      <c r="I795" s="19">
        <v>58</v>
      </c>
      <c r="J795" s="19">
        <v>52</v>
      </c>
      <c r="K795" s="19">
        <v>46</v>
      </c>
      <c r="L795" s="19">
        <v>0</v>
      </c>
      <c r="M795" s="19">
        <v>2021</v>
      </c>
      <c r="N795" s="19">
        <f>VLOOKUP(E795, '2021D'!$A$2:$G$339, 2, FALSE)</f>
        <v>169</v>
      </c>
      <c r="O795" s="19">
        <f>VLOOKUP(E795, '2021D'!$A$2:$G$339, 3, FALSE)</f>
        <v>32613</v>
      </c>
      <c r="P795" s="19">
        <f>_2021[[#This Row],[最低排名]]-_2021[[#This Row],[同分人数]]+1</f>
        <v>32445</v>
      </c>
      <c r="Q795" s="19">
        <f>IF(O795&gt;=开始!$B$6, 1, 0)</f>
        <v>1</v>
      </c>
      <c r="R795" s="19">
        <f>_2021[[#This Row],[最低排名]]-开始!$B$6</f>
        <v>32613</v>
      </c>
    </row>
    <row r="796" spans="1:18">
      <c r="A796" s="19">
        <v>60203</v>
      </c>
      <c r="B796" s="19" t="s">
        <v>965</v>
      </c>
      <c r="C796" s="19" t="str">
        <f t="shared" si="24"/>
        <v>宜春学院</v>
      </c>
      <c r="D796" s="19" t="str">
        <f t="shared" si="25"/>
        <v>03</v>
      </c>
      <c r="E796" s="19" t="s">
        <v>398</v>
      </c>
      <c r="F796" s="19">
        <v>183</v>
      </c>
      <c r="G796" s="19">
        <v>97</v>
      </c>
      <c r="H796" s="19">
        <v>85</v>
      </c>
      <c r="I796" s="19">
        <v>61</v>
      </c>
      <c r="J796" s="19">
        <v>58</v>
      </c>
      <c r="K796" s="19">
        <v>46</v>
      </c>
      <c r="L796" s="19">
        <v>0</v>
      </c>
      <c r="M796" s="19">
        <v>2021</v>
      </c>
      <c r="N796" s="19">
        <f>VLOOKUP(E796, '2021D'!$A$2:$G$339, 2, FALSE)</f>
        <v>199</v>
      </c>
      <c r="O796" s="19">
        <f>VLOOKUP(E796, '2021D'!$A$2:$G$339, 3, FALSE)</f>
        <v>30070</v>
      </c>
      <c r="P796" s="19">
        <f>_2021[[#This Row],[最低排名]]-_2021[[#This Row],[同分人数]]+1</f>
        <v>29872</v>
      </c>
      <c r="Q796" s="19">
        <f>IF(O796&gt;=开始!$B$6, 1, 0)</f>
        <v>1</v>
      </c>
      <c r="R796" s="19">
        <f>_2021[[#This Row],[最低排名]]-开始!$B$6</f>
        <v>30070</v>
      </c>
    </row>
    <row r="797" spans="1:18">
      <c r="A797" s="19">
        <v>60204</v>
      </c>
      <c r="B797" s="19" t="s">
        <v>966</v>
      </c>
      <c r="C797" s="19" t="str">
        <f t="shared" si="24"/>
        <v>宜春学院</v>
      </c>
      <c r="D797" s="19" t="str">
        <f t="shared" si="25"/>
        <v>04</v>
      </c>
      <c r="E797" s="19" t="s">
        <v>318</v>
      </c>
      <c r="F797" s="19">
        <v>205</v>
      </c>
      <c r="G797" s="19">
        <v>107</v>
      </c>
      <c r="H797" s="19">
        <v>80</v>
      </c>
      <c r="I797" s="19">
        <v>49</v>
      </c>
      <c r="J797" s="19">
        <v>49</v>
      </c>
      <c r="K797" s="19">
        <v>43</v>
      </c>
      <c r="L797" s="19">
        <v>0</v>
      </c>
      <c r="M797" s="19">
        <v>2021</v>
      </c>
      <c r="N797" s="19">
        <f>VLOOKUP(E797, '2021D'!$A$2:$G$339, 2, FALSE)</f>
        <v>157</v>
      </c>
      <c r="O797" s="19">
        <f>VLOOKUP(E797, '2021D'!$A$2:$G$339, 3, FALSE)</f>
        <v>31364</v>
      </c>
      <c r="P797" s="19">
        <f>_2021[[#This Row],[最低排名]]-_2021[[#This Row],[同分人数]]+1</f>
        <v>31208</v>
      </c>
      <c r="Q797" s="19">
        <f>IF(O797&gt;=开始!$B$6, 1, 0)</f>
        <v>1</v>
      </c>
      <c r="R797" s="19">
        <f>_2021[[#This Row],[最低排名]]-开始!$B$6</f>
        <v>31364</v>
      </c>
    </row>
    <row r="798" spans="1:18">
      <c r="A798" s="19">
        <v>60205</v>
      </c>
      <c r="B798" s="19" t="s">
        <v>1588</v>
      </c>
      <c r="C798" s="19" t="str">
        <f t="shared" si="24"/>
        <v>宜春学院</v>
      </c>
      <c r="D798" s="19" t="str">
        <f t="shared" si="25"/>
        <v>05</v>
      </c>
      <c r="E798" s="19" t="s">
        <v>1629</v>
      </c>
      <c r="F798" s="19"/>
      <c r="G798" s="19"/>
      <c r="H798" s="19"/>
      <c r="I798" s="19"/>
      <c r="J798" s="19"/>
      <c r="K798" s="19"/>
      <c r="L798" s="19"/>
      <c r="M798" s="19">
        <v>2021</v>
      </c>
      <c r="N798" s="19" t="e">
        <f>VLOOKUP(E798, '2021D'!$A$2:$G$339, 2, FALSE)</f>
        <v>#N/A</v>
      </c>
      <c r="O798" s="19" t="e">
        <f>VLOOKUP(E798, '2021D'!$A$2:$G$339, 3, FALSE)</f>
        <v>#N/A</v>
      </c>
      <c r="P798" s="19" t="e">
        <f>_2021[[#This Row],[最低排名]]-_2021[[#This Row],[同分人数]]+1</f>
        <v>#N/A</v>
      </c>
      <c r="Q798" s="19" t="e">
        <f>IF(O798&gt;=开始!$B$6, 1, 0)</f>
        <v>#N/A</v>
      </c>
      <c r="R798" s="19" t="e">
        <f>_2021[[#This Row],[最低排名]]-开始!$B$6</f>
        <v>#N/A</v>
      </c>
    </row>
    <row r="799" spans="1:18">
      <c r="A799" s="19">
        <v>60301</v>
      </c>
      <c r="B799" s="19" t="s">
        <v>967</v>
      </c>
      <c r="C799" s="19" t="str">
        <f t="shared" si="24"/>
        <v>赣南师大</v>
      </c>
      <c r="D799" s="19" t="str">
        <f t="shared" si="25"/>
        <v>01</v>
      </c>
      <c r="E799" s="19" t="s">
        <v>387</v>
      </c>
      <c r="F799" s="19">
        <v>198</v>
      </c>
      <c r="G799" s="19">
        <v>102</v>
      </c>
      <c r="H799" s="19">
        <v>92</v>
      </c>
      <c r="I799" s="19">
        <v>58</v>
      </c>
      <c r="J799" s="19">
        <v>52</v>
      </c>
      <c r="K799" s="19">
        <v>46</v>
      </c>
      <c r="L799" s="19">
        <v>0</v>
      </c>
      <c r="M799" s="19">
        <v>2021</v>
      </c>
      <c r="N799" s="19">
        <f>VLOOKUP(E799, '2021D'!$A$2:$G$339, 2, FALSE)</f>
        <v>201</v>
      </c>
      <c r="O799" s="19">
        <f>VLOOKUP(E799, '2021D'!$A$2:$G$339, 3, FALSE)</f>
        <v>27542</v>
      </c>
      <c r="P799" s="19">
        <f>_2021[[#This Row],[最低排名]]-_2021[[#This Row],[同分人数]]+1</f>
        <v>27342</v>
      </c>
      <c r="Q799" s="19">
        <f>IF(O799&gt;=开始!$B$6, 1, 0)</f>
        <v>1</v>
      </c>
      <c r="R799" s="19">
        <f>_2021[[#This Row],[最低排名]]-开始!$B$6</f>
        <v>27542</v>
      </c>
    </row>
    <row r="800" spans="1:18">
      <c r="A800" s="19">
        <v>60302</v>
      </c>
      <c r="B800" s="19" t="s">
        <v>968</v>
      </c>
      <c r="C800" s="19" t="str">
        <f t="shared" si="24"/>
        <v>赣南师大</v>
      </c>
      <c r="D800" s="19" t="str">
        <f t="shared" si="25"/>
        <v>02</v>
      </c>
      <c r="E800" s="19" t="s">
        <v>440</v>
      </c>
      <c r="F800" s="19">
        <v>203</v>
      </c>
      <c r="G800" s="19">
        <v>104</v>
      </c>
      <c r="H800" s="19">
        <v>66</v>
      </c>
      <c r="I800" s="19">
        <v>64</v>
      </c>
      <c r="J800" s="19">
        <v>58</v>
      </c>
      <c r="K800" s="19">
        <v>46</v>
      </c>
      <c r="L800" s="19">
        <v>0</v>
      </c>
      <c r="M800" s="19">
        <v>2021</v>
      </c>
      <c r="N800" s="19">
        <f>VLOOKUP(E800, '2021D'!$A$2:$G$339, 2, FALSE)</f>
        <v>210</v>
      </c>
      <c r="O800" s="19">
        <f>VLOOKUP(E800, '2021D'!$A$2:$G$339, 3, FALSE)</f>
        <v>29272</v>
      </c>
      <c r="P800" s="19">
        <f>_2021[[#This Row],[最低排名]]-_2021[[#This Row],[同分人数]]+1</f>
        <v>29063</v>
      </c>
      <c r="Q800" s="19">
        <f>IF(O800&gt;=开始!$B$6, 1, 0)</f>
        <v>1</v>
      </c>
      <c r="R800" s="19">
        <f>_2021[[#This Row],[最低排名]]-开始!$B$6</f>
        <v>29272</v>
      </c>
    </row>
    <row r="801" spans="1:18">
      <c r="A801" s="19">
        <v>60303</v>
      </c>
      <c r="B801" s="19" t="s">
        <v>969</v>
      </c>
      <c r="C801" s="19" t="str">
        <f t="shared" si="24"/>
        <v>赣南师大</v>
      </c>
      <c r="D801" s="19" t="str">
        <f t="shared" si="25"/>
        <v>03</v>
      </c>
      <c r="E801" s="19" t="s">
        <v>1629</v>
      </c>
      <c r="F801" s="19"/>
      <c r="G801" s="19"/>
      <c r="H801" s="19"/>
      <c r="I801" s="19"/>
      <c r="J801" s="19"/>
      <c r="K801" s="19"/>
      <c r="L801" s="19"/>
      <c r="M801" s="19">
        <v>2021</v>
      </c>
      <c r="N801" s="19" t="e">
        <f>VLOOKUP(E801, '2021D'!$A$2:$G$339, 2, FALSE)</f>
        <v>#N/A</v>
      </c>
      <c r="O801" s="19" t="e">
        <f>VLOOKUP(E801, '2021D'!$A$2:$G$339, 3, FALSE)</f>
        <v>#N/A</v>
      </c>
      <c r="P801" s="19" t="e">
        <f>_2021[[#This Row],[最低排名]]-_2021[[#This Row],[同分人数]]+1</f>
        <v>#N/A</v>
      </c>
      <c r="Q801" s="19" t="e">
        <f>IF(O801&gt;=开始!$B$6, 1, 0)</f>
        <v>#N/A</v>
      </c>
      <c r="R801" s="19" t="e">
        <f>_2021[[#This Row],[最低排名]]-开始!$B$6</f>
        <v>#N/A</v>
      </c>
    </row>
    <row r="802" spans="1:18">
      <c r="A802" s="19">
        <v>60304</v>
      </c>
      <c r="B802" s="19" t="s">
        <v>970</v>
      </c>
      <c r="C802" s="19" t="str">
        <f t="shared" si="24"/>
        <v>赣南师大</v>
      </c>
      <c r="D802" s="19" t="str">
        <f t="shared" si="25"/>
        <v>04</v>
      </c>
      <c r="E802" s="19" t="s">
        <v>387</v>
      </c>
      <c r="F802" s="19">
        <v>194</v>
      </c>
      <c r="G802" s="19">
        <v>98</v>
      </c>
      <c r="H802" s="19">
        <v>99</v>
      </c>
      <c r="I802" s="19">
        <v>55</v>
      </c>
      <c r="J802" s="19">
        <v>52</v>
      </c>
      <c r="K802" s="19">
        <v>46</v>
      </c>
      <c r="L802" s="19">
        <v>0</v>
      </c>
      <c r="M802" s="19">
        <v>2021</v>
      </c>
      <c r="N802" s="19">
        <f>VLOOKUP(E802, '2021D'!$A$2:$G$339, 2, FALSE)</f>
        <v>201</v>
      </c>
      <c r="O802" s="19">
        <f>VLOOKUP(E802, '2021D'!$A$2:$G$339, 3, FALSE)</f>
        <v>27542</v>
      </c>
      <c r="P802" s="19">
        <f>_2021[[#This Row],[最低排名]]-_2021[[#This Row],[同分人数]]+1</f>
        <v>27342</v>
      </c>
      <c r="Q802" s="19">
        <f>IF(O802&gt;=开始!$B$6, 1, 0)</f>
        <v>1</v>
      </c>
      <c r="R802" s="19">
        <f>_2021[[#This Row],[最低排名]]-开始!$B$6</f>
        <v>27542</v>
      </c>
    </row>
    <row r="803" spans="1:18">
      <c r="A803" s="19">
        <v>60401</v>
      </c>
      <c r="B803" s="19" t="s">
        <v>973</v>
      </c>
      <c r="C803" s="19" t="str">
        <f t="shared" si="24"/>
        <v>井冈山大</v>
      </c>
      <c r="D803" s="19" t="str">
        <f t="shared" si="25"/>
        <v>01</v>
      </c>
      <c r="E803" s="19" t="s">
        <v>184</v>
      </c>
      <c r="F803" s="19">
        <v>195</v>
      </c>
      <c r="G803" s="19">
        <v>102</v>
      </c>
      <c r="H803" s="19">
        <v>76</v>
      </c>
      <c r="I803" s="19">
        <v>64</v>
      </c>
      <c r="J803" s="19">
        <v>64</v>
      </c>
      <c r="K803" s="19">
        <v>52</v>
      </c>
      <c r="L803" s="19">
        <v>0</v>
      </c>
      <c r="M803" s="19">
        <v>2021</v>
      </c>
      <c r="N803" s="19">
        <f>VLOOKUP(E803, '2021D'!$A$2:$G$339, 2, FALSE)</f>
        <v>225</v>
      </c>
      <c r="O803" s="19">
        <f>VLOOKUP(E803, '2021D'!$A$2:$G$339, 3, FALSE)</f>
        <v>26536</v>
      </c>
      <c r="P803" s="19">
        <f>_2021[[#This Row],[最低排名]]-_2021[[#This Row],[同分人数]]+1</f>
        <v>26312</v>
      </c>
      <c r="Q803" s="19">
        <f>IF(O803&gt;=开始!$B$6, 1, 0)</f>
        <v>1</v>
      </c>
      <c r="R803" s="19">
        <f>_2021[[#This Row],[最低排名]]-开始!$B$6</f>
        <v>26536</v>
      </c>
    </row>
    <row r="804" spans="1:18">
      <c r="A804" s="19">
        <v>60402</v>
      </c>
      <c r="B804" s="19" t="s">
        <v>974</v>
      </c>
      <c r="C804" s="19" t="str">
        <f t="shared" si="24"/>
        <v>井冈山大</v>
      </c>
      <c r="D804" s="19" t="str">
        <f t="shared" si="25"/>
        <v>02</v>
      </c>
      <c r="E804" s="19" t="s">
        <v>1556</v>
      </c>
      <c r="F804" s="19">
        <v>184</v>
      </c>
      <c r="G804" s="19">
        <v>95</v>
      </c>
      <c r="H804" s="19">
        <v>82</v>
      </c>
      <c r="I804" s="19">
        <v>46</v>
      </c>
      <c r="J804" s="19">
        <v>46</v>
      </c>
      <c r="K804" s="19">
        <v>46</v>
      </c>
      <c r="L804" s="19">
        <v>0</v>
      </c>
      <c r="M804" s="19">
        <v>2021</v>
      </c>
      <c r="N804" s="19">
        <f>VLOOKUP(E804, '2021D'!$A$2:$G$339, 2, FALSE)</f>
        <v>162</v>
      </c>
      <c r="O804" s="19">
        <f>VLOOKUP(E804, '2021D'!$A$2:$G$339, 3, FALSE)</f>
        <v>35075</v>
      </c>
      <c r="P804" s="19">
        <f>_2021[[#This Row],[最低排名]]-_2021[[#This Row],[同分人数]]+1</f>
        <v>34914</v>
      </c>
      <c r="Q804" s="19">
        <f>IF(O804&gt;=开始!$B$6, 1, 0)</f>
        <v>1</v>
      </c>
      <c r="R804" s="19">
        <f>_2021[[#This Row],[最低排名]]-开始!$B$6</f>
        <v>35075</v>
      </c>
    </row>
    <row r="805" spans="1:18">
      <c r="A805" s="19">
        <v>60403</v>
      </c>
      <c r="B805" s="19" t="s">
        <v>975</v>
      </c>
      <c r="C805" s="19" t="str">
        <f t="shared" si="24"/>
        <v>井冈山大</v>
      </c>
      <c r="D805" s="19" t="str">
        <f t="shared" si="25"/>
        <v>03</v>
      </c>
      <c r="E805" s="19" t="s">
        <v>230</v>
      </c>
      <c r="F805" s="19">
        <v>190</v>
      </c>
      <c r="G805" s="19">
        <v>96</v>
      </c>
      <c r="H805" s="19">
        <v>94</v>
      </c>
      <c r="I805" s="19">
        <v>55</v>
      </c>
      <c r="J805" s="19">
        <v>52</v>
      </c>
      <c r="K805" s="19">
        <v>52</v>
      </c>
      <c r="L805" s="19">
        <v>0</v>
      </c>
      <c r="M805" s="19">
        <v>2021</v>
      </c>
      <c r="N805" s="19">
        <f>VLOOKUP(E805, '2021D'!$A$2:$G$339, 2, FALSE)</f>
        <v>191</v>
      </c>
      <c r="O805" s="19">
        <f>VLOOKUP(E805, '2021D'!$A$2:$G$339, 3, FALSE)</f>
        <v>28095</v>
      </c>
      <c r="P805" s="19">
        <f>_2021[[#This Row],[最低排名]]-_2021[[#This Row],[同分人数]]+1</f>
        <v>27905</v>
      </c>
      <c r="Q805" s="19">
        <f>IF(O805&gt;=开始!$B$6, 1, 0)</f>
        <v>1</v>
      </c>
      <c r="R805" s="19">
        <f>_2021[[#This Row],[最低排名]]-开始!$B$6</f>
        <v>28095</v>
      </c>
    </row>
    <row r="806" spans="1:18">
      <c r="A806" s="19">
        <v>60501</v>
      </c>
      <c r="B806" s="19" t="s">
        <v>976</v>
      </c>
      <c r="C806" s="19" t="str">
        <f t="shared" si="24"/>
        <v>江西财大</v>
      </c>
      <c r="D806" s="19" t="str">
        <f t="shared" si="25"/>
        <v>01</v>
      </c>
      <c r="E806" s="19" t="s">
        <v>39</v>
      </c>
      <c r="F806" s="19">
        <v>222</v>
      </c>
      <c r="G806" s="19">
        <v>119</v>
      </c>
      <c r="H806" s="19">
        <v>112</v>
      </c>
      <c r="I806" s="19">
        <v>58</v>
      </c>
      <c r="J806" s="19">
        <v>58</v>
      </c>
      <c r="K806" s="19">
        <v>52</v>
      </c>
      <c r="L806" s="19">
        <v>0</v>
      </c>
      <c r="M806" s="19">
        <v>2021</v>
      </c>
      <c r="N806" s="19">
        <f>VLOOKUP(E806, '2021D'!$A$2:$G$339, 2, FALSE)</f>
        <v>218</v>
      </c>
      <c r="O806" s="19">
        <f>VLOOKUP(E806, '2021D'!$A$2:$G$339, 3, FALSE)</f>
        <v>15285</v>
      </c>
      <c r="P806" s="19">
        <f>_2021[[#This Row],[最低排名]]-_2021[[#This Row],[同分人数]]+1</f>
        <v>15068</v>
      </c>
      <c r="Q806" s="19">
        <f>IF(O806&gt;=开始!$B$6, 1, 0)</f>
        <v>1</v>
      </c>
      <c r="R806" s="19">
        <f>_2021[[#This Row],[最低排名]]-开始!$B$6</f>
        <v>15285</v>
      </c>
    </row>
    <row r="807" spans="1:18">
      <c r="A807" s="19">
        <v>60502</v>
      </c>
      <c r="B807" s="19" t="s">
        <v>977</v>
      </c>
      <c r="C807" s="19" t="str">
        <f t="shared" si="24"/>
        <v>江西财大</v>
      </c>
      <c r="D807" s="19" t="str">
        <f t="shared" si="25"/>
        <v>02</v>
      </c>
      <c r="E807" s="19" t="s">
        <v>678</v>
      </c>
      <c r="F807" s="19">
        <v>211</v>
      </c>
      <c r="G807" s="19">
        <v>118</v>
      </c>
      <c r="H807" s="19">
        <v>95</v>
      </c>
      <c r="I807" s="19">
        <v>64</v>
      </c>
      <c r="J807" s="19">
        <v>61</v>
      </c>
      <c r="K807" s="19">
        <v>52</v>
      </c>
      <c r="L807" s="19">
        <v>0</v>
      </c>
      <c r="M807" s="19">
        <v>2021</v>
      </c>
      <c r="N807" s="19">
        <f>VLOOKUP(E807, '2021D'!$A$2:$G$339, 2, FALSE)</f>
        <v>230</v>
      </c>
      <c r="O807" s="19">
        <f>VLOOKUP(E807, '2021D'!$A$2:$G$339, 3, FALSE)</f>
        <v>19533</v>
      </c>
      <c r="P807" s="19">
        <f>_2021[[#This Row],[最低排名]]-_2021[[#This Row],[同分人数]]+1</f>
        <v>19304</v>
      </c>
      <c r="Q807" s="19">
        <f>IF(O807&gt;=开始!$B$6, 1, 0)</f>
        <v>1</v>
      </c>
      <c r="R807" s="19">
        <f>_2021[[#This Row],[最低排名]]-开始!$B$6</f>
        <v>19533</v>
      </c>
    </row>
    <row r="808" spans="1:18">
      <c r="A808" s="19">
        <v>60601</v>
      </c>
      <c r="B808" s="19" t="s">
        <v>978</v>
      </c>
      <c r="C808" s="19" t="str">
        <f t="shared" si="24"/>
        <v>江西科技</v>
      </c>
      <c r="D808" s="19" t="str">
        <f t="shared" si="25"/>
        <v>01</v>
      </c>
      <c r="E808" s="19" t="s">
        <v>1629</v>
      </c>
      <c r="F808" s="19"/>
      <c r="G808" s="19"/>
      <c r="H808" s="19"/>
      <c r="I808" s="19"/>
      <c r="J808" s="19"/>
      <c r="K808" s="19"/>
      <c r="L808" s="19"/>
      <c r="M808" s="19">
        <v>2021</v>
      </c>
      <c r="N808" s="19" t="e">
        <f>VLOOKUP(E808, '2021D'!$A$2:$G$339, 2, FALSE)</f>
        <v>#N/A</v>
      </c>
      <c r="O808" s="19" t="e">
        <f>VLOOKUP(E808, '2021D'!$A$2:$G$339, 3, FALSE)</f>
        <v>#N/A</v>
      </c>
      <c r="P808" s="19" t="e">
        <f>_2021[[#This Row],[最低排名]]-_2021[[#This Row],[同分人数]]+1</f>
        <v>#N/A</v>
      </c>
      <c r="Q808" s="19" t="e">
        <f>IF(O808&gt;=开始!$B$6, 1, 0)</f>
        <v>#N/A</v>
      </c>
      <c r="R808" s="19" t="e">
        <f>_2021[[#This Row],[最低排名]]-开始!$B$6</f>
        <v>#N/A</v>
      </c>
    </row>
    <row r="809" spans="1:18">
      <c r="A809" s="19">
        <v>60602</v>
      </c>
      <c r="B809" s="19" t="s">
        <v>979</v>
      </c>
      <c r="C809" s="19" t="str">
        <f t="shared" si="24"/>
        <v>江西科技</v>
      </c>
      <c r="D809" s="19" t="str">
        <f t="shared" si="25"/>
        <v>02</v>
      </c>
      <c r="E809" s="19" t="s">
        <v>198</v>
      </c>
      <c r="F809" s="19">
        <v>186</v>
      </c>
      <c r="G809" s="19">
        <v>97</v>
      </c>
      <c r="H809" s="19">
        <v>72</v>
      </c>
      <c r="I809" s="19">
        <v>52</v>
      </c>
      <c r="J809" s="19">
        <v>49</v>
      </c>
      <c r="K809" s="19">
        <v>46</v>
      </c>
      <c r="L809" s="19">
        <v>0</v>
      </c>
      <c r="M809" s="19">
        <v>2021</v>
      </c>
      <c r="N809" s="19">
        <f>VLOOKUP(E809, '2021D'!$A$2:$G$339, 2, FALSE)</f>
        <v>148</v>
      </c>
      <c r="O809" s="19">
        <f>VLOOKUP(E809, '2021D'!$A$2:$G$339, 3, FALSE)</f>
        <v>34913</v>
      </c>
      <c r="P809" s="19">
        <f>_2021[[#This Row],[最低排名]]-_2021[[#This Row],[同分人数]]+1</f>
        <v>34766</v>
      </c>
      <c r="Q809" s="19">
        <f>IF(O809&gt;=开始!$B$6, 1, 0)</f>
        <v>1</v>
      </c>
      <c r="R809" s="19">
        <f>_2021[[#This Row],[最低排名]]-开始!$B$6</f>
        <v>34913</v>
      </c>
    </row>
    <row r="810" spans="1:18">
      <c r="A810" s="19">
        <v>60701</v>
      </c>
      <c r="B810" s="19" t="s">
        <v>980</v>
      </c>
      <c r="C810" s="19" t="str">
        <f t="shared" si="24"/>
        <v>江西科师</v>
      </c>
      <c r="D810" s="19" t="str">
        <f t="shared" si="25"/>
        <v>01</v>
      </c>
      <c r="E810" s="19" t="s">
        <v>56</v>
      </c>
      <c r="F810" s="19">
        <v>185</v>
      </c>
      <c r="G810" s="19">
        <v>101</v>
      </c>
      <c r="H810" s="19">
        <v>85</v>
      </c>
      <c r="I810" s="19">
        <v>52</v>
      </c>
      <c r="J810" s="19">
        <v>46</v>
      </c>
      <c r="K810" s="19">
        <v>46</v>
      </c>
      <c r="L810" s="19">
        <v>0</v>
      </c>
      <c r="M810" s="19">
        <v>2021</v>
      </c>
      <c r="N810" s="19">
        <f>VLOOKUP(E810, '2021D'!$A$2:$G$339, 2, FALSE)</f>
        <v>199</v>
      </c>
      <c r="O810" s="19">
        <f>VLOOKUP(E810, '2021D'!$A$2:$G$339, 3, FALSE)</f>
        <v>33499</v>
      </c>
      <c r="P810" s="19">
        <f>_2021[[#This Row],[最低排名]]-_2021[[#This Row],[同分人数]]+1</f>
        <v>33301</v>
      </c>
      <c r="Q810" s="19">
        <f>IF(O810&gt;=开始!$B$6, 1, 0)</f>
        <v>1</v>
      </c>
      <c r="R810" s="19">
        <f>_2021[[#This Row],[最低排名]]-开始!$B$6</f>
        <v>33499</v>
      </c>
    </row>
    <row r="811" spans="1:18">
      <c r="A811" s="19">
        <v>60702</v>
      </c>
      <c r="B811" s="19" t="s">
        <v>981</v>
      </c>
      <c r="C811" s="19" t="str">
        <f t="shared" si="24"/>
        <v>江西科师</v>
      </c>
      <c r="D811" s="19" t="str">
        <f t="shared" si="25"/>
        <v>02</v>
      </c>
      <c r="E811" s="19" t="s">
        <v>863</v>
      </c>
      <c r="F811" s="19">
        <v>196</v>
      </c>
      <c r="G811" s="19">
        <v>104</v>
      </c>
      <c r="H811" s="19">
        <v>93</v>
      </c>
      <c r="I811" s="19">
        <v>61</v>
      </c>
      <c r="J811" s="19">
        <v>58</v>
      </c>
      <c r="K811" s="19">
        <v>58</v>
      </c>
      <c r="L811" s="19">
        <v>0</v>
      </c>
      <c r="M811" s="19">
        <v>2021</v>
      </c>
      <c r="N811" s="19">
        <f>VLOOKUP(E811, '2021D'!$A$2:$G$339, 2, FALSE)</f>
        <v>205</v>
      </c>
      <c r="O811" s="19">
        <f>VLOOKUP(E811, '2021D'!$A$2:$G$339, 3, FALSE)</f>
        <v>23275</v>
      </c>
      <c r="P811" s="19">
        <f>_2021[[#This Row],[最低排名]]-_2021[[#This Row],[同分人数]]+1</f>
        <v>23071</v>
      </c>
      <c r="Q811" s="19">
        <f>IF(O811&gt;=开始!$B$6, 1, 0)</f>
        <v>1</v>
      </c>
      <c r="R811" s="19">
        <f>_2021[[#This Row],[最低排名]]-开始!$B$6</f>
        <v>23275</v>
      </c>
    </row>
    <row r="812" spans="1:18">
      <c r="A812" s="19">
        <v>60703</v>
      </c>
      <c r="B812" s="19" t="s">
        <v>982</v>
      </c>
      <c r="C812" s="19" t="str">
        <f t="shared" si="24"/>
        <v>江西科师</v>
      </c>
      <c r="D812" s="19" t="str">
        <f t="shared" si="25"/>
        <v>03</v>
      </c>
      <c r="E812" s="19" t="s">
        <v>381</v>
      </c>
      <c r="F812" s="19">
        <v>200</v>
      </c>
      <c r="G812" s="19">
        <v>120</v>
      </c>
      <c r="H812" s="19">
        <v>79</v>
      </c>
      <c r="I812" s="19">
        <v>55</v>
      </c>
      <c r="J812" s="19">
        <v>49</v>
      </c>
      <c r="K812" s="19">
        <v>46</v>
      </c>
      <c r="L812" s="19">
        <v>0</v>
      </c>
      <c r="M812" s="19">
        <v>2021</v>
      </c>
      <c r="N812" s="19">
        <f>VLOOKUP(E812, '2021D'!$A$2:$G$339, 2, FALSE)</f>
        <v>196</v>
      </c>
      <c r="O812" s="19">
        <f>VLOOKUP(E812, '2021D'!$A$2:$G$339, 3, FALSE)</f>
        <v>30861</v>
      </c>
      <c r="P812" s="19">
        <f>_2021[[#This Row],[最低排名]]-_2021[[#This Row],[同分人数]]+1</f>
        <v>30666</v>
      </c>
      <c r="Q812" s="19">
        <f>IF(O812&gt;=开始!$B$6, 1, 0)</f>
        <v>1</v>
      </c>
      <c r="R812" s="19">
        <f>_2021[[#This Row],[最低排名]]-开始!$B$6</f>
        <v>30861</v>
      </c>
    </row>
    <row r="813" spans="1:18">
      <c r="A813" s="19">
        <v>60704</v>
      </c>
      <c r="B813" s="19" t="s">
        <v>983</v>
      </c>
      <c r="C813" s="19" t="str">
        <f t="shared" si="24"/>
        <v>江西科师</v>
      </c>
      <c r="D813" s="19" t="str">
        <f t="shared" si="25"/>
        <v>04</v>
      </c>
      <c r="E813" s="19" t="s">
        <v>408</v>
      </c>
      <c r="F813" s="19">
        <v>191</v>
      </c>
      <c r="G813" s="19">
        <v>98</v>
      </c>
      <c r="H813" s="19">
        <v>78</v>
      </c>
      <c r="I813" s="19">
        <v>58</v>
      </c>
      <c r="J813" s="19">
        <v>49</v>
      </c>
      <c r="K813" s="19">
        <v>43</v>
      </c>
      <c r="L813" s="19">
        <v>0</v>
      </c>
      <c r="M813" s="19">
        <v>2021</v>
      </c>
      <c r="N813" s="19">
        <f>VLOOKUP(E813, '2021D'!$A$2:$G$339, 2, FALSE)</f>
        <v>169</v>
      </c>
      <c r="O813" s="19">
        <f>VLOOKUP(E813, '2021D'!$A$2:$G$339, 3, FALSE)</f>
        <v>32613</v>
      </c>
      <c r="P813" s="19">
        <f>_2021[[#This Row],[最低排名]]-_2021[[#This Row],[同分人数]]+1</f>
        <v>32445</v>
      </c>
      <c r="Q813" s="19">
        <f>IF(O813&gt;=开始!$B$6, 1, 0)</f>
        <v>1</v>
      </c>
      <c r="R813" s="19">
        <f>_2021[[#This Row],[最低排名]]-开始!$B$6</f>
        <v>32613</v>
      </c>
    </row>
    <row r="814" spans="1:18">
      <c r="A814" s="19">
        <v>60705</v>
      </c>
      <c r="B814" s="19" t="s">
        <v>984</v>
      </c>
      <c r="C814" s="19" t="str">
        <f t="shared" si="24"/>
        <v>江西科师</v>
      </c>
      <c r="D814" s="19" t="str">
        <f t="shared" si="25"/>
        <v>05</v>
      </c>
      <c r="E814" s="19" t="s">
        <v>232</v>
      </c>
      <c r="F814" s="19">
        <v>205</v>
      </c>
      <c r="G814" s="19">
        <v>111</v>
      </c>
      <c r="H814" s="19">
        <v>83</v>
      </c>
      <c r="I814" s="19">
        <v>55</v>
      </c>
      <c r="J814" s="19">
        <v>49</v>
      </c>
      <c r="K814" s="19">
        <v>46</v>
      </c>
      <c r="L814" s="19">
        <v>0</v>
      </c>
      <c r="M814" s="19">
        <v>2021</v>
      </c>
      <c r="N814" s="19">
        <f>VLOOKUP(E814, '2021D'!$A$2:$G$339, 2, FALSE)</f>
        <v>198</v>
      </c>
      <c r="O814" s="19">
        <f>VLOOKUP(E814, '2021D'!$A$2:$G$339, 3, FALSE)</f>
        <v>29062</v>
      </c>
      <c r="P814" s="19">
        <f>_2021[[#This Row],[最低排名]]-_2021[[#This Row],[同分人数]]+1</f>
        <v>28865</v>
      </c>
      <c r="Q814" s="19">
        <f>IF(O814&gt;=开始!$B$6, 1, 0)</f>
        <v>1</v>
      </c>
      <c r="R814" s="19">
        <f>_2021[[#This Row],[最低排名]]-开始!$B$6</f>
        <v>29062</v>
      </c>
    </row>
    <row r="815" spans="1:18">
      <c r="A815" s="19">
        <v>60706</v>
      </c>
      <c r="B815" s="19" t="s">
        <v>985</v>
      </c>
      <c r="C815" s="19" t="str">
        <f t="shared" si="24"/>
        <v>江西科师</v>
      </c>
      <c r="D815" s="19" t="str">
        <f t="shared" si="25"/>
        <v>06</v>
      </c>
      <c r="E815" s="19" t="s">
        <v>120</v>
      </c>
      <c r="F815" s="19">
        <v>207</v>
      </c>
      <c r="G815" s="19">
        <v>115</v>
      </c>
      <c r="H815" s="19">
        <v>111</v>
      </c>
      <c r="I815" s="19">
        <v>61</v>
      </c>
      <c r="J815" s="19">
        <v>55</v>
      </c>
      <c r="K815" s="19">
        <v>46</v>
      </c>
      <c r="L815" s="19">
        <v>0</v>
      </c>
      <c r="M815" s="19">
        <v>2021</v>
      </c>
      <c r="N815" s="19">
        <f>VLOOKUP(E815, '2021D'!$A$2:$G$339, 2, FALSE)</f>
        <v>215</v>
      </c>
      <c r="O815" s="19">
        <f>VLOOKUP(E815, '2021D'!$A$2:$G$339, 3, FALSE)</f>
        <v>20185</v>
      </c>
      <c r="P815" s="19">
        <f>_2021[[#This Row],[最低排名]]-_2021[[#This Row],[同分人数]]+1</f>
        <v>19971</v>
      </c>
      <c r="Q815" s="19">
        <f>IF(O815&gt;=开始!$B$6, 1, 0)</f>
        <v>1</v>
      </c>
      <c r="R815" s="19">
        <f>_2021[[#This Row],[最低排名]]-开始!$B$6</f>
        <v>20185</v>
      </c>
    </row>
    <row r="816" spans="1:18">
      <c r="A816" s="19">
        <v>60801</v>
      </c>
      <c r="B816" s="19" t="s">
        <v>986</v>
      </c>
      <c r="C816" s="19" t="str">
        <f t="shared" si="24"/>
        <v>南昌工程</v>
      </c>
      <c r="D816" s="19" t="str">
        <f t="shared" si="25"/>
        <v>01</v>
      </c>
      <c r="E816" s="19" t="s">
        <v>427</v>
      </c>
      <c r="F816" s="19">
        <v>198</v>
      </c>
      <c r="G816" s="19">
        <v>102</v>
      </c>
      <c r="H816" s="19">
        <v>81</v>
      </c>
      <c r="I816" s="19">
        <v>58</v>
      </c>
      <c r="J816" s="19">
        <v>49</v>
      </c>
      <c r="K816" s="19">
        <v>49</v>
      </c>
      <c r="L816" s="19">
        <v>0</v>
      </c>
      <c r="M816" s="19">
        <v>2021</v>
      </c>
      <c r="N816" s="19">
        <f>VLOOKUP(E816, '2021D'!$A$2:$G$339, 2, FALSE)</f>
        <v>227</v>
      </c>
      <c r="O816" s="19">
        <f>VLOOKUP(E816, '2021D'!$A$2:$G$339, 3, FALSE)</f>
        <v>29681</v>
      </c>
      <c r="P816" s="19">
        <f>_2021[[#This Row],[最低排名]]-_2021[[#This Row],[同分人数]]+1</f>
        <v>29455</v>
      </c>
      <c r="Q816" s="19">
        <f>IF(O816&gt;=开始!$B$6, 1, 0)</f>
        <v>1</v>
      </c>
      <c r="R816" s="19">
        <f>_2021[[#This Row],[最低排名]]-开始!$B$6</f>
        <v>29681</v>
      </c>
    </row>
    <row r="817" spans="1:18">
      <c r="A817" s="19">
        <v>60802</v>
      </c>
      <c r="B817" s="19" t="s">
        <v>987</v>
      </c>
      <c r="C817" s="19" t="str">
        <f t="shared" si="24"/>
        <v>南昌工程</v>
      </c>
      <c r="D817" s="19" t="str">
        <f t="shared" si="25"/>
        <v>02</v>
      </c>
      <c r="E817" s="19" t="s">
        <v>320</v>
      </c>
      <c r="F817" s="19">
        <v>171</v>
      </c>
      <c r="G817" s="19">
        <v>86</v>
      </c>
      <c r="H817" s="19">
        <v>101</v>
      </c>
      <c r="I817" s="19">
        <v>49</v>
      </c>
      <c r="J817" s="19">
        <v>49</v>
      </c>
      <c r="K817" s="19">
        <v>40</v>
      </c>
      <c r="L817" s="19">
        <v>0</v>
      </c>
      <c r="M817" s="19">
        <v>2021</v>
      </c>
      <c r="N817" s="19">
        <f>VLOOKUP(E817, '2021D'!$A$2:$G$339, 2, FALSE)</f>
        <v>158</v>
      </c>
      <c r="O817" s="19">
        <f>VLOOKUP(E817, '2021D'!$A$2:$G$339, 3, FALSE)</f>
        <v>34140</v>
      </c>
      <c r="P817" s="19">
        <f>_2021[[#This Row],[最低排名]]-_2021[[#This Row],[同分人数]]+1</f>
        <v>33983</v>
      </c>
      <c r="Q817" s="19">
        <f>IF(O817&gt;=开始!$B$6, 1, 0)</f>
        <v>1</v>
      </c>
      <c r="R817" s="19">
        <f>_2021[[#This Row],[最低排名]]-开始!$B$6</f>
        <v>34140</v>
      </c>
    </row>
    <row r="818" spans="1:18">
      <c r="A818" s="19">
        <v>60803</v>
      </c>
      <c r="B818" s="19" t="s">
        <v>988</v>
      </c>
      <c r="C818" s="19" t="str">
        <f t="shared" si="24"/>
        <v>南昌工程</v>
      </c>
      <c r="D818" s="19" t="str">
        <f t="shared" si="25"/>
        <v>03</v>
      </c>
      <c r="E818" s="19" t="s">
        <v>318</v>
      </c>
      <c r="F818" s="19">
        <v>192</v>
      </c>
      <c r="G818" s="19">
        <v>103</v>
      </c>
      <c r="H818" s="19">
        <v>87</v>
      </c>
      <c r="I818" s="19">
        <v>52</v>
      </c>
      <c r="J818" s="19">
        <v>49</v>
      </c>
      <c r="K818" s="19">
        <v>46</v>
      </c>
      <c r="L818" s="19">
        <v>0</v>
      </c>
      <c r="M818" s="19">
        <v>2021</v>
      </c>
      <c r="N818" s="19">
        <f>VLOOKUP(E818, '2021D'!$A$2:$G$339, 2, FALSE)</f>
        <v>157</v>
      </c>
      <c r="O818" s="19">
        <f>VLOOKUP(E818, '2021D'!$A$2:$G$339, 3, FALSE)</f>
        <v>31364</v>
      </c>
      <c r="P818" s="19">
        <f>_2021[[#This Row],[最低排名]]-_2021[[#This Row],[同分人数]]+1</f>
        <v>31208</v>
      </c>
      <c r="Q818" s="19">
        <f>IF(O818&gt;=开始!$B$6, 1, 0)</f>
        <v>1</v>
      </c>
      <c r="R818" s="19">
        <f>_2021[[#This Row],[最低排名]]-开始!$B$6</f>
        <v>31364</v>
      </c>
    </row>
    <row r="819" spans="1:18">
      <c r="A819" s="19">
        <v>60901</v>
      </c>
      <c r="B819" s="19" t="s">
        <v>1672</v>
      </c>
      <c r="C819" s="19" t="str">
        <f t="shared" si="24"/>
        <v>新余学院</v>
      </c>
      <c r="D819" s="19" t="str">
        <f t="shared" si="25"/>
        <v>01</v>
      </c>
      <c r="E819" s="19" t="s">
        <v>738</v>
      </c>
      <c r="F819" s="19">
        <v>174</v>
      </c>
      <c r="G819" s="19">
        <v>87</v>
      </c>
      <c r="H819" s="19">
        <v>79</v>
      </c>
      <c r="I819" s="19">
        <v>64</v>
      </c>
      <c r="J819" s="19">
        <v>49</v>
      </c>
      <c r="K819" s="19">
        <v>46</v>
      </c>
      <c r="L819" s="19">
        <v>0</v>
      </c>
      <c r="M819" s="19">
        <v>2021</v>
      </c>
      <c r="N819" s="19">
        <f>VLOOKUP(E819, '2021D'!$A$2:$G$339, 2, FALSE)</f>
        <v>141</v>
      </c>
      <c r="O819" s="19">
        <f>VLOOKUP(E819, '2021D'!$A$2:$G$339, 3, FALSE)</f>
        <v>33810</v>
      </c>
      <c r="P819" s="19">
        <f>_2021[[#This Row],[最低排名]]-_2021[[#This Row],[同分人数]]+1</f>
        <v>33670</v>
      </c>
      <c r="Q819" s="19">
        <f>IF(O819&gt;=开始!$B$6, 1, 0)</f>
        <v>1</v>
      </c>
      <c r="R819" s="19">
        <f>_2021[[#This Row],[最低排名]]-开始!$B$6</f>
        <v>33810</v>
      </c>
    </row>
    <row r="820" spans="1:18">
      <c r="A820" s="19">
        <v>61001</v>
      </c>
      <c r="B820" s="19" t="s">
        <v>989</v>
      </c>
      <c r="C820" s="19" t="str">
        <f t="shared" si="24"/>
        <v>九江学院</v>
      </c>
      <c r="D820" s="19" t="str">
        <f t="shared" si="25"/>
        <v>01</v>
      </c>
      <c r="E820" s="19" t="s">
        <v>405</v>
      </c>
      <c r="F820" s="19">
        <v>182</v>
      </c>
      <c r="G820" s="19">
        <v>99</v>
      </c>
      <c r="H820" s="19">
        <v>92</v>
      </c>
      <c r="I820" s="19">
        <v>58</v>
      </c>
      <c r="J820" s="19">
        <v>49</v>
      </c>
      <c r="K820" s="19">
        <v>46</v>
      </c>
      <c r="L820" s="19">
        <v>0</v>
      </c>
      <c r="M820" s="19">
        <v>2021</v>
      </c>
      <c r="N820" s="19">
        <f>VLOOKUP(E820, '2021D'!$A$2:$G$339, 2, FALSE)</f>
        <v>169</v>
      </c>
      <c r="O820" s="19">
        <f>VLOOKUP(E820, '2021D'!$A$2:$G$339, 3, FALSE)</f>
        <v>31207</v>
      </c>
      <c r="P820" s="19">
        <f>_2021[[#This Row],[最低排名]]-_2021[[#This Row],[同分人数]]+1</f>
        <v>31039</v>
      </c>
      <c r="Q820" s="19">
        <f>IF(O820&gt;=开始!$B$6, 1, 0)</f>
        <v>1</v>
      </c>
      <c r="R820" s="19">
        <f>_2021[[#This Row],[最低排名]]-开始!$B$6</f>
        <v>31207</v>
      </c>
    </row>
    <row r="821" spans="1:18">
      <c r="A821" s="19">
        <v>61101</v>
      </c>
      <c r="B821" s="19" t="s">
        <v>1673</v>
      </c>
      <c r="C821" s="19" t="str">
        <f t="shared" si="24"/>
        <v>南昌理工</v>
      </c>
      <c r="D821" s="19" t="str">
        <f t="shared" si="25"/>
        <v>01</v>
      </c>
      <c r="E821" s="19" t="s">
        <v>366</v>
      </c>
      <c r="F821" s="19">
        <v>179</v>
      </c>
      <c r="G821" s="19">
        <v>94</v>
      </c>
      <c r="H821" s="19">
        <v>81</v>
      </c>
      <c r="I821" s="19">
        <v>55</v>
      </c>
      <c r="J821" s="19">
        <v>46</v>
      </c>
      <c r="K821" s="19">
        <v>46</v>
      </c>
      <c r="L821" s="19">
        <v>0</v>
      </c>
      <c r="M821" s="19">
        <v>2021</v>
      </c>
      <c r="N821" s="19">
        <f>VLOOKUP(E821, '2021D'!$A$2:$G$339, 2, FALSE)</f>
        <v>154</v>
      </c>
      <c r="O821" s="19">
        <f>VLOOKUP(E821, '2021D'!$A$2:$G$339, 3, FALSE)</f>
        <v>34618</v>
      </c>
      <c r="P821" s="19">
        <f>_2021[[#This Row],[最低排名]]-_2021[[#This Row],[同分人数]]+1</f>
        <v>34465</v>
      </c>
      <c r="Q821" s="19">
        <f>IF(O821&gt;=开始!$B$6, 1, 0)</f>
        <v>1</v>
      </c>
      <c r="R821" s="19">
        <f>_2021[[#This Row],[最低排名]]-开始!$B$6</f>
        <v>34618</v>
      </c>
    </row>
    <row r="822" spans="1:18">
      <c r="A822" s="19">
        <v>61102</v>
      </c>
      <c r="B822" s="19" t="s">
        <v>1589</v>
      </c>
      <c r="C822" s="19" t="str">
        <f t="shared" si="24"/>
        <v>南昌理工</v>
      </c>
      <c r="D822" s="19" t="str">
        <f t="shared" si="25"/>
        <v>02</v>
      </c>
      <c r="E822" s="19" t="s">
        <v>221</v>
      </c>
      <c r="F822" s="19">
        <v>173</v>
      </c>
      <c r="G822" s="19">
        <v>88</v>
      </c>
      <c r="H822" s="19">
        <v>89</v>
      </c>
      <c r="I822" s="19">
        <v>52</v>
      </c>
      <c r="J822" s="19">
        <v>49</v>
      </c>
      <c r="K822" s="19">
        <v>46</v>
      </c>
      <c r="L822" s="19">
        <v>0</v>
      </c>
      <c r="M822" s="19">
        <v>2021</v>
      </c>
      <c r="N822" s="19">
        <f>VLOOKUP(E822, '2021D'!$A$2:$G$339, 2, FALSE)</f>
        <v>171</v>
      </c>
      <c r="O822" s="19">
        <f>VLOOKUP(E822, '2021D'!$A$2:$G$339, 3, FALSE)</f>
        <v>34311</v>
      </c>
      <c r="P822" s="19">
        <f>_2021[[#This Row],[最低排名]]-_2021[[#This Row],[同分人数]]+1</f>
        <v>34141</v>
      </c>
      <c r="Q822" s="19">
        <f>IF(O822&gt;=开始!$B$6, 1, 0)</f>
        <v>1</v>
      </c>
      <c r="R822" s="19">
        <f>_2021[[#This Row],[最低排名]]-开始!$B$6</f>
        <v>34311</v>
      </c>
    </row>
    <row r="823" spans="1:18">
      <c r="A823" s="19">
        <v>61201</v>
      </c>
      <c r="B823" s="19" t="s">
        <v>1674</v>
      </c>
      <c r="C823" s="19" t="str">
        <f t="shared" si="24"/>
        <v>江西服装</v>
      </c>
      <c r="D823" s="19" t="str">
        <f t="shared" si="25"/>
        <v>01</v>
      </c>
      <c r="E823" s="19" t="s">
        <v>1629</v>
      </c>
      <c r="F823" s="19"/>
      <c r="G823" s="19"/>
      <c r="H823" s="19"/>
      <c r="I823" s="19"/>
      <c r="J823" s="19"/>
      <c r="K823" s="19"/>
      <c r="L823" s="19"/>
      <c r="M823" s="19">
        <v>2021</v>
      </c>
      <c r="N823" s="19" t="e">
        <f>VLOOKUP(E823, '2021D'!$A$2:$G$339, 2, FALSE)</f>
        <v>#N/A</v>
      </c>
      <c r="O823" s="19" t="e">
        <f>VLOOKUP(E823, '2021D'!$A$2:$G$339, 3, FALSE)</f>
        <v>#N/A</v>
      </c>
      <c r="P823" s="19" t="e">
        <f>_2021[[#This Row],[最低排名]]-_2021[[#This Row],[同分人数]]+1</f>
        <v>#N/A</v>
      </c>
      <c r="Q823" s="19" t="e">
        <f>IF(O823&gt;=开始!$B$6, 1, 0)</f>
        <v>#N/A</v>
      </c>
      <c r="R823" s="19" t="e">
        <f>_2021[[#This Row],[最低排名]]-开始!$B$6</f>
        <v>#N/A</v>
      </c>
    </row>
    <row r="824" spans="1:18">
      <c r="A824" s="19">
        <v>61301</v>
      </c>
      <c r="B824" s="19" t="s">
        <v>991</v>
      </c>
      <c r="C824" s="19" t="str">
        <f t="shared" si="24"/>
        <v>南昌工院</v>
      </c>
      <c r="D824" s="19" t="str">
        <f t="shared" si="25"/>
        <v>01</v>
      </c>
      <c r="E824" s="19" t="s">
        <v>1542</v>
      </c>
      <c r="F824" s="19">
        <v>161</v>
      </c>
      <c r="G824" s="19">
        <v>95</v>
      </c>
      <c r="H824" s="19">
        <v>90</v>
      </c>
      <c r="I824" s="19">
        <v>67</v>
      </c>
      <c r="J824" s="19">
        <v>43</v>
      </c>
      <c r="K824" s="19">
        <v>40</v>
      </c>
      <c r="L824" s="19">
        <v>0</v>
      </c>
      <c r="M824" s="19">
        <v>2021</v>
      </c>
      <c r="N824" s="19">
        <f>VLOOKUP(E824, '2021D'!$A$2:$G$339, 2, FALSE)</f>
        <v>146</v>
      </c>
      <c r="O824" s="19">
        <f>VLOOKUP(E824, '2021D'!$A$2:$G$339, 3, FALSE)</f>
        <v>35527</v>
      </c>
      <c r="P824" s="19">
        <f>_2021[[#This Row],[最低排名]]-_2021[[#This Row],[同分人数]]+1</f>
        <v>35382</v>
      </c>
      <c r="Q824" s="19">
        <f>IF(O824&gt;=开始!$B$6, 1, 0)</f>
        <v>1</v>
      </c>
      <c r="R824" s="19">
        <f>_2021[[#This Row],[最低排名]]-开始!$B$6</f>
        <v>35527</v>
      </c>
    </row>
    <row r="825" spans="1:18">
      <c r="A825" s="19">
        <v>61401</v>
      </c>
      <c r="B825" s="19" t="s">
        <v>992</v>
      </c>
      <c r="C825" s="19" t="str">
        <f t="shared" si="24"/>
        <v>昌大科技</v>
      </c>
      <c r="D825" s="19" t="str">
        <f t="shared" si="25"/>
        <v>01</v>
      </c>
      <c r="E825" s="19" t="s">
        <v>1542</v>
      </c>
      <c r="F825" s="19">
        <v>168</v>
      </c>
      <c r="G825" s="19">
        <v>90</v>
      </c>
      <c r="H825" s="19">
        <v>92</v>
      </c>
      <c r="I825" s="19">
        <v>52</v>
      </c>
      <c r="J825" s="19">
        <v>46</v>
      </c>
      <c r="K825" s="19">
        <v>43</v>
      </c>
      <c r="L825" s="19">
        <v>0</v>
      </c>
      <c r="M825" s="19">
        <v>2021</v>
      </c>
      <c r="N825" s="19">
        <f>VLOOKUP(E825, '2021D'!$A$2:$G$339, 2, FALSE)</f>
        <v>146</v>
      </c>
      <c r="O825" s="19">
        <f>VLOOKUP(E825, '2021D'!$A$2:$G$339, 3, FALSE)</f>
        <v>35527</v>
      </c>
      <c r="P825" s="19">
        <f>_2021[[#This Row],[最低排名]]-_2021[[#This Row],[同分人数]]+1</f>
        <v>35382</v>
      </c>
      <c r="Q825" s="19">
        <f>IF(O825&gt;=开始!$B$6, 1, 0)</f>
        <v>1</v>
      </c>
      <c r="R825" s="19">
        <f>_2021[[#This Row],[最低排名]]-开始!$B$6</f>
        <v>35527</v>
      </c>
    </row>
    <row r="826" spans="1:18">
      <c r="A826" s="19">
        <v>61402</v>
      </c>
      <c r="B826" s="19" t="s">
        <v>1675</v>
      </c>
      <c r="C826" s="19" t="str">
        <f t="shared" si="24"/>
        <v>昌大科技</v>
      </c>
      <c r="D826" s="19" t="str">
        <f t="shared" si="25"/>
        <v>02</v>
      </c>
      <c r="E826" s="19" t="s">
        <v>1629</v>
      </c>
      <c r="F826" s="19"/>
      <c r="G826" s="19"/>
      <c r="H826" s="19"/>
      <c r="I826" s="19"/>
      <c r="J826" s="19"/>
      <c r="K826" s="19"/>
      <c r="L826" s="19"/>
      <c r="M826" s="19">
        <v>2021</v>
      </c>
      <c r="N826" s="19" t="e">
        <f>VLOOKUP(E826, '2021D'!$A$2:$G$339, 2, FALSE)</f>
        <v>#N/A</v>
      </c>
      <c r="O826" s="19" t="e">
        <f>VLOOKUP(E826, '2021D'!$A$2:$G$339, 3, FALSE)</f>
        <v>#N/A</v>
      </c>
      <c r="P826" s="19" t="e">
        <f>_2021[[#This Row],[最低排名]]-_2021[[#This Row],[同分人数]]+1</f>
        <v>#N/A</v>
      </c>
      <c r="Q826" s="19" t="e">
        <f>IF(O826&gt;=开始!$B$6, 1, 0)</f>
        <v>#N/A</v>
      </c>
      <c r="R826" s="19" t="e">
        <f>_2021[[#This Row],[最低排名]]-开始!$B$6</f>
        <v>#N/A</v>
      </c>
    </row>
    <row r="827" spans="1:18">
      <c r="A827" s="19">
        <v>61501</v>
      </c>
      <c r="B827" s="19" t="s">
        <v>1676</v>
      </c>
      <c r="C827" s="19" t="str">
        <f t="shared" si="24"/>
        <v>南昌交院</v>
      </c>
      <c r="D827" s="19" t="str">
        <f t="shared" si="25"/>
        <v>01</v>
      </c>
      <c r="E827" s="19" t="s">
        <v>1533</v>
      </c>
      <c r="F827" s="19">
        <v>187</v>
      </c>
      <c r="G827" s="19">
        <v>96</v>
      </c>
      <c r="H827" s="19">
        <v>80</v>
      </c>
      <c r="I827" s="19">
        <v>49</v>
      </c>
      <c r="J827" s="19">
        <v>43</v>
      </c>
      <c r="K827" s="19">
        <v>43</v>
      </c>
      <c r="L827" s="19">
        <v>0</v>
      </c>
      <c r="M827" s="19">
        <v>2021</v>
      </c>
      <c r="N827" s="19">
        <f>VLOOKUP(E827, '2021D'!$A$2:$G$339, 2, FALSE)</f>
        <v>157</v>
      </c>
      <c r="O827" s="19">
        <f>VLOOKUP(E827, '2021D'!$A$2:$G$339, 3, FALSE)</f>
        <v>35381</v>
      </c>
      <c r="P827" s="19">
        <f>_2021[[#This Row],[最低排名]]-_2021[[#This Row],[同分人数]]+1</f>
        <v>35225</v>
      </c>
      <c r="Q827" s="19">
        <f>IF(O827&gt;=开始!$B$6, 1, 0)</f>
        <v>1</v>
      </c>
      <c r="R827" s="19">
        <f>_2021[[#This Row],[最低排名]]-开始!$B$6</f>
        <v>35381</v>
      </c>
    </row>
    <row r="828" spans="1:18">
      <c r="A828" s="19">
        <v>61502</v>
      </c>
      <c r="B828" s="19" t="s">
        <v>993</v>
      </c>
      <c r="C828" s="19" t="str">
        <f t="shared" si="24"/>
        <v>南昌交院</v>
      </c>
      <c r="D828" s="19" t="str">
        <f t="shared" si="25"/>
        <v>02</v>
      </c>
      <c r="E828" s="19" t="s">
        <v>1534</v>
      </c>
      <c r="F828" s="19">
        <v>169</v>
      </c>
      <c r="G828" s="19">
        <v>86</v>
      </c>
      <c r="H828" s="19">
        <v>105</v>
      </c>
      <c r="I828" s="19">
        <v>43</v>
      </c>
      <c r="J828" s="19">
        <v>43</v>
      </c>
      <c r="K828" s="19">
        <v>40</v>
      </c>
      <c r="L828" s="19">
        <v>0</v>
      </c>
      <c r="M828" s="19">
        <v>2021</v>
      </c>
      <c r="N828" s="19">
        <f>VLOOKUP(E828, '2021D'!$A$2:$G$339, 2, FALSE)</f>
        <v>159</v>
      </c>
      <c r="O828" s="19">
        <f>VLOOKUP(E828, '2021D'!$A$2:$G$339, 3, FALSE)</f>
        <v>35686</v>
      </c>
      <c r="P828" s="19">
        <f>_2021[[#This Row],[最低排名]]-_2021[[#This Row],[同分人数]]+1</f>
        <v>35528</v>
      </c>
      <c r="Q828" s="19">
        <f>IF(O828&gt;=开始!$B$6, 1, 0)</f>
        <v>1</v>
      </c>
      <c r="R828" s="19">
        <f>_2021[[#This Row],[最低排名]]-开始!$B$6</f>
        <v>35686</v>
      </c>
    </row>
    <row r="829" spans="1:18">
      <c r="A829" s="19">
        <v>61503</v>
      </c>
      <c r="B829" s="19" t="s">
        <v>1677</v>
      </c>
      <c r="C829" s="19" t="str">
        <f t="shared" si="24"/>
        <v>南昌交院</v>
      </c>
      <c r="D829" s="19" t="str">
        <f t="shared" si="25"/>
        <v>03</v>
      </c>
      <c r="E829" s="19" t="s">
        <v>1542</v>
      </c>
      <c r="F829" s="19">
        <v>166</v>
      </c>
      <c r="G829" s="19">
        <v>91</v>
      </c>
      <c r="H829" s="19">
        <v>88</v>
      </c>
      <c r="I829" s="19">
        <v>55</v>
      </c>
      <c r="J829" s="19">
        <v>49</v>
      </c>
      <c r="K829" s="19">
        <v>43</v>
      </c>
      <c r="L829" s="19">
        <v>0</v>
      </c>
      <c r="M829" s="19">
        <v>2021</v>
      </c>
      <c r="N829" s="19">
        <f>VLOOKUP(E829, '2021D'!$A$2:$G$339, 2, FALSE)</f>
        <v>146</v>
      </c>
      <c r="O829" s="19">
        <f>VLOOKUP(E829, '2021D'!$A$2:$G$339, 3, FALSE)</f>
        <v>35527</v>
      </c>
      <c r="P829" s="19">
        <f>_2021[[#This Row],[最低排名]]-_2021[[#This Row],[同分人数]]+1</f>
        <v>35382</v>
      </c>
      <c r="Q829" s="19">
        <f>IF(O829&gt;=开始!$B$6, 1, 0)</f>
        <v>1</v>
      </c>
      <c r="R829" s="19">
        <f>_2021[[#This Row],[最低排名]]-开始!$B$6</f>
        <v>35527</v>
      </c>
    </row>
    <row r="830" spans="1:18">
      <c r="A830" s="19">
        <v>61601</v>
      </c>
      <c r="B830" s="19" t="s">
        <v>994</v>
      </c>
      <c r="C830" s="19" t="str">
        <f t="shared" si="24"/>
        <v>赣东学院</v>
      </c>
      <c r="D830" s="19" t="str">
        <f t="shared" si="25"/>
        <v>01</v>
      </c>
      <c r="E830" s="19" t="s">
        <v>1556</v>
      </c>
      <c r="F830" s="19">
        <v>206</v>
      </c>
      <c r="G830" s="19">
        <v>108</v>
      </c>
      <c r="H830" s="19">
        <v>66</v>
      </c>
      <c r="I830" s="19">
        <v>46</v>
      </c>
      <c r="J830" s="19">
        <v>43</v>
      </c>
      <c r="K830" s="19">
        <v>43</v>
      </c>
      <c r="L830" s="19">
        <v>0</v>
      </c>
      <c r="M830" s="19">
        <v>2021</v>
      </c>
      <c r="N830" s="19">
        <f>VLOOKUP(E830, '2021D'!$A$2:$G$339, 2, FALSE)</f>
        <v>162</v>
      </c>
      <c r="O830" s="19">
        <f>VLOOKUP(E830, '2021D'!$A$2:$G$339, 3, FALSE)</f>
        <v>35075</v>
      </c>
      <c r="P830" s="19">
        <f>_2021[[#This Row],[最低排名]]-_2021[[#This Row],[同分人数]]+1</f>
        <v>34914</v>
      </c>
      <c r="Q830" s="19">
        <f>IF(O830&gt;=开始!$B$6, 1, 0)</f>
        <v>1</v>
      </c>
      <c r="R830" s="19">
        <f>_2021[[#This Row],[最低排名]]-开始!$B$6</f>
        <v>35075</v>
      </c>
    </row>
    <row r="831" spans="1:18">
      <c r="A831" s="19">
        <v>61602</v>
      </c>
      <c r="B831" s="19" t="s">
        <v>1678</v>
      </c>
      <c r="C831" s="19" t="str">
        <f t="shared" si="24"/>
        <v>赣东学院</v>
      </c>
      <c r="D831" s="19" t="str">
        <f t="shared" si="25"/>
        <v>02</v>
      </c>
      <c r="E831" s="19" t="s">
        <v>52</v>
      </c>
      <c r="F831" s="19">
        <v>179</v>
      </c>
      <c r="G831" s="19">
        <v>99</v>
      </c>
      <c r="H831" s="19">
        <v>77</v>
      </c>
      <c r="I831" s="19">
        <v>61</v>
      </c>
      <c r="J831" s="19">
        <v>55</v>
      </c>
      <c r="K831" s="19">
        <v>52</v>
      </c>
      <c r="L831" s="19">
        <v>0</v>
      </c>
      <c r="M831" s="19">
        <v>2021</v>
      </c>
      <c r="N831" s="19">
        <f>VLOOKUP(E831, '2021D'!$A$2:$G$339, 2, FALSE)</f>
        <v>188</v>
      </c>
      <c r="O831" s="19">
        <f>VLOOKUP(E831, '2021D'!$A$2:$G$339, 3, FALSE)</f>
        <v>31735</v>
      </c>
      <c r="P831" s="19">
        <f>_2021[[#This Row],[最低排名]]-_2021[[#This Row],[同分人数]]+1</f>
        <v>31548</v>
      </c>
      <c r="Q831" s="19">
        <f>IF(O831&gt;=开始!$B$6, 1, 0)</f>
        <v>1</v>
      </c>
      <c r="R831" s="19">
        <f>_2021[[#This Row],[最低排名]]-开始!$B$6</f>
        <v>31735</v>
      </c>
    </row>
    <row r="832" spans="1:18">
      <c r="A832" s="19">
        <v>61701</v>
      </c>
      <c r="B832" s="19" t="s">
        <v>995</v>
      </c>
      <c r="C832" s="19" t="str">
        <f t="shared" si="24"/>
        <v>南航科技</v>
      </c>
      <c r="D832" s="19" t="str">
        <f t="shared" si="25"/>
        <v>01</v>
      </c>
      <c r="E832" s="19" t="s">
        <v>1556</v>
      </c>
      <c r="F832" s="19">
        <v>182</v>
      </c>
      <c r="G832" s="19">
        <v>99</v>
      </c>
      <c r="H832" s="19">
        <v>69</v>
      </c>
      <c r="I832" s="19">
        <v>55</v>
      </c>
      <c r="J832" s="19">
        <v>52</v>
      </c>
      <c r="K832" s="19">
        <v>46</v>
      </c>
      <c r="L832" s="19">
        <v>0</v>
      </c>
      <c r="M832" s="19">
        <v>2021</v>
      </c>
      <c r="N832" s="19">
        <f>VLOOKUP(E832, '2021D'!$A$2:$G$339, 2, FALSE)</f>
        <v>162</v>
      </c>
      <c r="O832" s="19">
        <f>VLOOKUP(E832, '2021D'!$A$2:$G$339, 3, FALSE)</f>
        <v>35075</v>
      </c>
      <c r="P832" s="19">
        <f>_2021[[#This Row],[最低排名]]-_2021[[#This Row],[同分人数]]+1</f>
        <v>34914</v>
      </c>
      <c r="Q832" s="19">
        <f>IF(O832&gt;=开始!$B$6, 1, 0)</f>
        <v>1</v>
      </c>
      <c r="R832" s="19">
        <f>_2021[[#This Row],[最低排名]]-开始!$B$6</f>
        <v>35075</v>
      </c>
    </row>
    <row r="833" spans="1:18">
      <c r="A833" s="19">
        <v>61702</v>
      </c>
      <c r="B833" s="19" t="s">
        <v>1679</v>
      </c>
      <c r="C833" s="19" t="str">
        <f t="shared" si="24"/>
        <v>南航科技</v>
      </c>
      <c r="D833" s="19" t="str">
        <f t="shared" si="25"/>
        <v>02</v>
      </c>
      <c r="E833" s="19" t="s">
        <v>1629</v>
      </c>
      <c r="F833" s="19"/>
      <c r="G833" s="19"/>
      <c r="H833" s="19"/>
      <c r="I833" s="19"/>
      <c r="J833" s="19"/>
      <c r="K833" s="19"/>
      <c r="L833" s="19"/>
      <c r="M833" s="19">
        <v>2021</v>
      </c>
      <c r="N833" s="19" t="e">
        <f>VLOOKUP(E833, '2021D'!$A$2:$G$339, 2, FALSE)</f>
        <v>#N/A</v>
      </c>
      <c r="O833" s="19" t="e">
        <f>VLOOKUP(E833, '2021D'!$A$2:$G$339, 3, FALSE)</f>
        <v>#N/A</v>
      </c>
      <c r="P833" s="19" t="e">
        <f>_2021[[#This Row],[最低排名]]-_2021[[#This Row],[同分人数]]+1</f>
        <v>#N/A</v>
      </c>
      <c r="Q833" s="19" t="e">
        <f>IF(O833&gt;=开始!$B$6, 1, 0)</f>
        <v>#N/A</v>
      </c>
      <c r="R833" s="19" t="e">
        <f>_2021[[#This Row],[最低排名]]-开始!$B$6</f>
        <v>#N/A</v>
      </c>
    </row>
    <row r="834" spans="1:18">
      <c r="A834" s="19">
        <v>61801</v>
      </c>
      <c r="B834" s="19" t="s">
        <v>996</v>
      </c>
      <c r="C834" s="19" t="str">
        <f t="shared" ref="C834:C897" si="26">LEFT(B834, FIND("(", B834) - 1)</f>
        <v>赣南科院</v>
      </c>
      <c r="D834" s="19" t="str">
        <f t="shared" ref="D834:D897" si="27">MID(B834, FIND("(", B834) + 1, FIND(")", B834) - FIND("(", B834) - 1)</f>
        <v>01</v>
      </c>
      <c r="E834" s="19" t="s">
        <v>408</v>
      </c>
      <c r="F834" s="19">
        <v>189</v>
      </c>
      <c r="G834" s="19">
        <v>96</v>
      </c>
      <c r="H834" s="19">
        <v>86</v>
      </c>
      <c r="I834" s="19">
        <v>55</v>
      </c>
      <c r="J834" s="19">
        <v>46</v>
      </c>
      <c r="K834" s="19">
        <v>43</v>
      </c>
      <c r="L834" s="19">
        <v>0</v>
      </c>
      <c r="M834" s="19">
        <v>2021</v>
      </c>
      <c r="N834" s="19">
        <f>VLOOKUP(E834, '2021D'!$A$2:$G$339, 2, FALSE)</f>
        <v>169</v>
      </c>
      <c r="O834" s="19">
        <f>VLOOKUP(E834, '2021D'!$A$2:$G$339, 3, FALSE)</f>
        <v>32613</v>
      </c>
      <c r="P834" s="19">
        <f>_2021[[#This Row],[最低排名]]-_2021[[#This Row],[同分人数]]+1</f>
        <v>32445</v>
      </c>
      <c r="Q834" s="19">
        <f>IF(O834&gt;=开始!$B$6, 1, 0)</f>
        <v>1</v>
      </c>
      <c r="R834" s="19">
        <f>_2021[[#This Row],[最低排名]]-开始!$B$6</f>
        <v>32613</v>
      </c>
    </row>
    <row r="835" spans="1:18">
      <c r="A835" s="19">
        <v>61901</v>
      </c>
      <c r="B835" s="19" t="s">
        <v>1680</v>
      </c>
      <c r="C835" s="19" t="str">
        <f t="shared" si="26"/>
        <v>景艺职大</v>
      </c>
      <c r="D835" s="19" t="str">
        <f t="shared" si="27"/>
        <v>01</v>
      </c>
      <c r="E835" s="19" t="s">
        <v>1629</v>
      </c>
      <c r="F835" s="19"/>
      <c r="G835" s="19"/>
      <c r="H835" s="19"/>
      <c r="I835" s="19"/>
      <c r="J835" s="19"/>
      <c r="K835" s="19"/>
      <c r="L835" s="19"/>
      <c r="M835" s="19">
        <v>2021</v>
      </c>
      <c r="N835" s="19" t="e">
        <f>VLOOKUP(E835, '2021D'!$A$2:$G$339, 2, FALSE)</f>
        <v>#N/A</v>
      </c>
      <c r="O835" s="19" t="e">
        <f>VLOOKUP(E835, '2021D'!$A$2:$G$339, 3, FALSE)</f>
        <v>#N/A</v>
      </c>
      <c r="P835" s="19" t="e">
        <f>_2021[[#This Row],[最低排名]]-_2021[[#This Row],[同分人数]]+1</f>
        <v>#N/A</v>
      </c>
      <c r="Q835" s="19" t="e">
        <f>IF(O835&gt;=开始!$B$6, 1, 0)</f>
        <v>#N/A</v>
      </c>
      <c r="R835" s="19" t="e">
        <f>_2021[[#This Row],[最低排名]]-开始!$B$6</f>
        <v>#N/A</v>
      </c>
    </row>
    <row r="836" spans="1:18">
      <c r="A836" s="19">
        <v>61902</v>
      </c>
      <c r="B836" s="19" t="s">
        <v>1681</v>
      </c>
      <c r="C836" s="19" t="str">
        <f t="shared" si="26"/>
        <v>景艺职大</v>
      </c>
      <c r="D836" s="19" t="str">
        <f t="shared" si="27"/>
        <v>02</v>
      </c>
      <c r="E836" s="19" t="s">
        <v>1534</v>
      </c>
      <c r="F836" s="19">
        <v>174</v>
      </c>
      <c r="G836" s="19">
        <v>88</v>
      </c>
      <c r="H836" s="19">
        <v>73</v>
      </c>
      <c r="I836" s="19">
        <v>52</v>
      </c>
      <c r="J836" s="19">
        <v>52</v>
      </c>
      <c r="K836" s="19">
        <v>49</v>
      </c>
      <c r="L836" s="19">
        <v>0</v>
      </c>
      <c r="M836" s="19">
        <v>2021</v>
      </c>
      <c r="N836" s="19">
        <f>VLOOKUP(E836, '2021D'!$A$2:$G$339, 2, FALSE)</f>
        <v>159</v>
      </c>
      <c r="O836" s="19">
        <f>VLOOKUP(E836, '2021D'!$A$2:$G$339, 3, FALSE)</f>
        <v>35686</v>
      </c>
      <c r="P836" s="19">
        <f>_2021[[#This Row],[最低排名]]-_2021[[#This Row],[同分人数]]+1</f>
        <v>35528</v>
      </c>
      <c r="Q836" s="19">
        <f>IF(O836&gt;=开始!$B$6, 1, 0)</f>
        <v>1</v>
      </c>
      <c r="R836" s="19">
        <f>_2021[[#This Row],[最低排名]]-开始!$B$6</f>
        <v>35686</v>
      </c>
    </row>
    <row r="837" spans="1:18">
      <c r="A837" s="19">
        <v>62001</v>
      </c>
      <c r="B837" s="19" t="s">
        <v>997</v>
      </c>
      <c r="C837" s="19" t="str">
        <f t="shared" si="26"/>
        <v>赣农商院</v>
      </c>
      <c r="D837" s="19" t="str">
        <f t="shared" si="27"/>
        <v>01</v>
      </c>
      <c r="E837" s="19" t="s">
        <v>1542</v>
      </c>
      <c r="F837" s="19">
        <v>186</v>
      </c>
      <c r="G837" s="19">
        <v>97</v>
      </c>
      <c r="H837" s="19">
        <v>71</v>
      </c>
      <c r="I837" s="19">
        <v>49</v>
      </c>
      <c r="J837" s="19">
        <v>49</v>
      </c>
      <c r="K837" s="19">
        <v>46</v>
      </c>
      <c r="L837" s="19">
        <v>0</v>
      </c>
      <c r="M837" s="19">
        <v>2021</v>
      </c>
      <c r="N837" s="19">
        <f>VLOOKUP(E837, '2021D'!$A$2:$G$339, 2, FALSE)</f>
        <v>146</v>
      </c>
      <c r="O837" s="19">
        <f>VLOOKUP(E837, '2021D'!$A$2:$G$339, 3, FALSE)</f>
        <v>35527</v>
      </c>
      <c r="P837" s="19">
        <f>_2021[[#This Row],[最低排名]]-_2021[[#This Row],[同分人数]]+1</f>
        <v>35382</v>
      </c>
      <c r="Q837" s="19">
        <f>IF(O837&gt;=开始!$B$6, 1, 0)</f>
        <v>1</v>
      </c>
      <c r="R837" s="19">
        <f>_2021[[#This Row],[最低排名]]-开始!$B$6</f>
        <v>35527</v>
      </c>
    </row>
    <row r="838" spans="1:18">
      <c r="A838" s="19">
        <v>62101</v>
      </c>
      <c r="B838" s="19" t="s">
        <v>999</v>
      </c>
      <c r="C838" s="19" t="str">
        <f t="shared" si="26"/>
        <v>南昌医学</v>
      </c>
      <c r="D838" s="19" t="str">
        <f t="shared" si="27"/>
        <v>01</v>
      </c>
      <c r="E838" s="19" t="s">
        <v>427</v>
      </c>
      <c r="F838" s="19">
        <v>198</v>
      </c>
      <c r="G838" s="19">
        <v>100</v>
      </c>
      <c r="H838" s="19">
        <v>81</v>
      </c>
      <c r="I838" s="19">
        <v>55</v>
      </c>
      <c r="J838" s="19">
        <v>52</v>
      </c>
      <c r="K838" s="19">
        <v>49</v>
      </c>
      <c r="L838" s="19">
        <v>0</v>
      </c>
      <c r="M838" s="19">
        <v>2021</v>
      </c>
      <c r="N838" s="19">
        <f>VLOOKUP(E838, '2021D'!$A$2:$G$339, 2, FALSE)</f>
        <v>227</v>
      </c>
      <c r="O838" s="19">
        <f>VLOOKUP(E838, '2021D'!$A$2:$G$339, 3, FALSE)</f>
        <v>29681</v>
      </c>
      <c r="P838" s="19">
        <f>_2021[[#This Row],[最低排名]]-_2021[[#This Row],[同分人数]]+1</f>
        <v>29455</v>
      </c>
      <c r="Q838" s="19">
        <f>IF(O838&gt;=开始!$B$6, 1, 0)</f>
        <v>1</v>
      </c>
      <c r="R838" s="19">
        <f>_2021[[#This Row],[最低排名]]-开始!$B$6</f>
        <v>29681</v>
      </c>
    </row>
    <row r="839" spans="1:18">
      <c r="A839" s="19">
        <v>62102</v>
      </c>
      <c r="B839" s="19" t="s">
        <v>1000</v>
      </c>
      <c r="C839" s="19" t="str">
        <f t="shared" si="26"/>
        <v>南昌医学</v>
      </c>
      <c r="D839" s="19" t="str">
        <f t="shared" si="27"/>
        <v>02</v>
      </c>
      <c r="E839" s="19" t="s">
        <v>752</v>
      </c>
      <c r="F839" s="19">
        <v>183</v>
      </c>
      <c r="G839" s="19">
        <v>95</v>
      </c>
      <c r="H839" s="19">
        <v>83</v>
      </c>
      <c r="I839" s="19">
        <v>55</v>
      </c>
      <c r="J839" s="19">
        <v>55</v>
      </c>
      <c r="K839" s="19">
        <v>49</v>
      </c>
      <c r="L839" s="19">
        <v>0</v>
      </c>
      <c r="M839" s="19">
        <v>2021</v>
      </c>
      <c r="N839" s="19">
        <f>VLOOKUP(E839, '2021D'!$A$2:$G$339, 2, FALSE)</f>
        <v>183</v>
      </c>
      <c r="O839" s="19">
        <f>VLOOKUP(E839, '2021D'!$A$2:$G$339, 3, FALSE)</f>
        <v>31547</v>
      </c>
      <c r="P839" s="19">
        <f>_2021[[#This Row],[最低排名]]-_2021[[#This Row],[同分人数]]+1</f>
        <v>31365</v>
      </c>
      <c r="Q839" s="19">
        <f>IF(O839&gt;=开始!$B$6, 1, 0)</f>
        <v>1</v>
      </c>
      <c r="R839" s="19">
        <f>_2021[[#This Row],[最低排名]]-开始!$B$6</f>
        <v>31547</v>
      </c>
    </row>
    <row r="840" spans="1:18">
      <c r="A840" s="19">
        <v>62103</v>
      </c>
      <c r="B840" s="19" t="s">
        <v>1001</v>
      </c>
      <c r="C840" s="19" t="str">
        <f t="shared" si="26"/>
        <v>南昌医学</v>
      </c>
      <c r="D840" s="19" t="str">
        <f t="shared" si="27"/>
        <v>03</v>
      </c>
      <c r="E840" s="19" t="s">
        <v>165</v>
      </c>
      <c r="F840" s="19">
        <v>207</v>
      </c>
      <c r="G840" s="19">
        <v>108</v>
      </c>
      <c r="H840" s="19">
        <v>104</v>
      </c>
      <c r="I840" s="19">
        <v>52</v>
      </c>
      <c r="J840" s="19">
        <v>49</v>
      </c>
      <c r="K840" s="19">
        <v>43</v>
      </c>
      <c r="L840" s="19">
        <v>0</v>
      </c>
      <c r="M840" s="19">
        <v>2021</v>
      </c>
      <c r="N840" s="19">
        <f>VLOOKUP(E840, '2021D'!$A$2:$G$339, 2, FALSE)</f>
        <v>216</v>
      </c>
      <c r="O840" s="19">
        <f>VLOOKUP(E840, '2021D'!$A$2:$G$339, 3, FALSE)</f>
        <v>25676</v>
      </c>
      <c r="P840" s="19">
        <f>_2021[[#This Row],[最低排名]]-_2021[[#This Row],[同分人数]]+1</f>
        <v>25461</v>
      </c>
      <c r="Q840" s="19">
        <f>IF(O840&gt;=开始!$B$6, 1, 0)</f>
        <v>1</v>
      </c>
      <c r="R840" s="19">
        <f>_2021[[#This Row],[最低排名]]-开始!$B$6</f>
        <v>25676</v>
      </c>
    </row>
    <row r="841" spans="1:18">
      <c r="A841" s="19">
        <v>62104</v>
      </c>
      <c r="B841" s="19" t="s">
        <v>1002</v>
      </c>
      <c r="C841" s="19" t="str">
        <f t="shared" si="26"/>
        <v>南昌医学</v>
      </c>
      <c r="D841" s="19" t="str">
        <f t="shared" si="27"/>
        <v>04</v>
      </c>
      <c r="E841" s="19" t="s">
        <v>387</v>
      </c>
      <c r="F841" s="19">
        <v>194</v>
      </c>
      <c r="G841" s="19">
        <v>99</v>
      </c>
      <c r="H841" s="19">
        <v>90</v>
      </c>
      <c r="I841" s="19">
        <v>58</v>
      </c>
      <c r="J841" s="19">
        <v>52</v>
      </c>
      <c r="K841" s="19">
        <v>52</v>
      </c>
      <c r="L841" s="19">
        <v>0</v>
      </c>
      <c r="M841" s="19">
        <v>2021</v>
      </c>
      <c r="N841" s="19">
        <f>VLOOKUP(E841, '2021D'!$A$2:$G$339, 2, FALSE)</f>
        <v>201</v>
      </c>
      <c r="O841" s="19">
        <f>VLOOKUP(E841, '2021D'!$A$2:$G$339, 3, FALSE)</f>
        <v>27542</v>
      </c>
      <c r="P841" s="19">
        <f>_2021[[#This Row],[最低排名]]-_2021[[#This Row],[同分人数]]+1</f>
        <v>27342</v>
      </c>
      <c r="Q841" s="19">
        <f>IF(O841&gt;=开始!$B$6, 1, 0)</f>
        <v>1</v>
      </c>
      <c r="R841" s="19">
        <f>_2021[[#This Row],[最低排名]]-开始!$B$6</f>
        <v>27542</v>
      </c>
    </row>
    <row r="842" spans="1:18">
      <c r="A842" s="19">
        <v>62105</v>
      </c>
      <c r="B842" s="19" t="s">
        <v>1003</v>
      </c>
      <c r="C842" s="19" t="str">
        <f t="shared" si="26"/>
        <v>南昌医学</v>
      </c>
      <c r="D842" s="19" t="str">
        <f t="shared" si="27"/>
        <v>05</v>
      </c>
      <c r="E842" s="19" t="s">
        <v>408</v>
      </c>
      <c r="F842" s="19">
        <v>195</v>
      </c>
      <c r="G842" s="19">
        <v>99</v>
      </c>
      <c r="H842" s="19">
        <v>65</v>
      </c>
      <c r="I842" s="19">
        <v>58</v>
      </c>
      <c r="J842" s="19">
        <v>52</v>
      </c>
      <c r="K842" s="19">
        <v>49</v>
      </c>
      <c r="L842" s="19">
        <v>0</v>
      </c>
      <c r="M842" s="19">
        <v>2021</v>
      </c>
      <c r="N842" s="19">
        <f>VLOOKUP(E842, '2021D'!$A$2:$G$339, 2, FALSE)</f>
        <v>169</v>
      </c>
      <c r="O842" s="19">
        <f>VLOOKUP(E842, '2021D'!$A$2:$G$339, 3, FALSE)</f>
        <v>32613</v>
      </c>
      <c r="P842" s="19">
        <f>_2021[[#This Row],[最低排名]]-_2021[[#This Row],[同分人数]]+1</f>
        <v>32445</v>
      </c>
      <c r="Q842" s="19">
        <f>IF(O842&gt;=开始!$B$6, 1, 0)</f>
        <v>1</v>
      </c>
      <c r="R842" s="19">
        <f>_2021[[#This Row],[最低排名]]-开始!$B$6</f>
        <v>32613</v>
      </c>
    </row>
    <row r="843" spans="1:18">
      <c r="A843" s="19">
        <v>62201</v>
      </c>
      <c r="B843" s="19" t="s">
        <v>1007</v>
      </c>
      <c r="C843" s="19" t="str">
        <f t="shared" si="26"/>
        <v>江师科技</v>
      </c>
      <c r="D843" s="19" t="str">
        <f t="shared" si="27"/>
        <v>01</v>
      </c>
      <c r="E843" s="19" t="s">
        <v>223</v>
      </c>
      <c r="F843" s="19">
        <v>172</v>
      </c>
      <c r="G843" s="19">
        <v>91</v>
      </c>
      <c r="H843" s="19">
        <v>86</v>
      </c>
      <c r="I843" s="19">
        <v>52</v>
      </c>
      <c r="J843" s="19">
        <v>49</v>
      </c>
      <c r="K843" s="19">
        <v>49</v>
      </c>
      <c r="L843" s="19">
        <v>0</v>
      </c>
      <c r="M843" s="19">
        <v>2021</v>
      </c>
      <c r="N843" s="19">
        <f>VLOOKUP(E843, '2021D'!$A$2:$G$339, 2, FALSE)</f>
        <v>153</v>
      </c>
      <c r="O843" s="19">
        <f>VLOOKUP(E843, '2021D'!$A$2:$G$339, 3, FALSE)</f>
        <v>34464</v>
      </c>
      <c r="P843" s="19">
        <f>_2021[[#This Row],[最低排名]]-_2021[[#This Row],[同分人数]]+1</f>
        <v>34312</v>
      </c>
      <c r="Q843" s="19">
        <f>IF(O843&gt;=开始!$B$6, 1, 0)</f>
        <v>1</v>
      </c>
      <c r="R843" s="19">
        <f>_2021[[#This Row],[最低排名]]-开始!$B$6</f>
        <v>34464</v>
      </c>
    </row>
    <row r="844" spans="1:18">
      <c r="A844" s="19">
        <v>62202</v>
      </c>
      <c r="B844" s="19" t="s">
        <v>1682</v>
      </c>
      <c r="C844" s="19" t="str">
        <f t="shared" si="26"/>
        <v>江师科技</v>
      </c>
      <c r="D844" s="19" t="str">
        <f t="shared" si="27"/>
        <v>02</v>
      </c>
      <c r="E844" s="19" t="s">
        <v>1629</v>
      </c>
      <c r="F844" s="19"/>
      <c r="G844" s="19"/>
      <c r="H844" s="19"/>
      <c r="I844" s="19"/>
      <c r="J844" s="19"/>
      <c r="K844" s="19"/>
      <c r="L844" s="19"/>
      <c r="M844" s="19">
        <v>2021</v>
      </c>
      <c r="N844" s="19" t="e">
        <f>VLOOKUP(E844, '2021D'!$A$2:$G$339, 2, FALSE)</f>
        <v>#N/A</v>
      </c>
      <c r="O844" s="19" t="e">
        <f>VLOOKUP(E844, '2021D'!$A$2:$G$339, 3, FALSE)</f>
        <v>#N/A</v>
      </c>
      <c r="P844" s="19" t="e">
        <f>_2021[[#This Row],[最低排名]]-_2021[[#This Row],[同分人数]]+1</f>
        <v>#N/A</v>
      </c>
      <c r="Q844" s="19" t="e">
        <f>IF(O844&gt;=开始!$B$6, 1, 0)</f>
        <v>#N/A</v>
      </c>
      <c r="R844" s="19" t="e">
        <f>_2021[[#This Row],[最低排名]]-开始!$B$6</f>
        <v>#N/A</v>
      </c>
    </row>
    <row r="845" spans="1:18">
      <c r="A845" s="19">
        <v>62301</v>
      </c>
      <c r="B845" s="19" t="s">
        <v>1008</v>
      </c>
      <c r="C845" s="19" t="str">
        <f t="shared" si="26"/>
        <v>赣师科技</v>
      </c>
      <c r="D845" s="19" t="str">
        <f t="shared" si="27"/>
        <v>01</v>
      </c>
      <c r="E845" s="19" t="s">
        <v>366</v>
      </c>
      <c r="F845" s="19">
        <v>183</v>
      </c>
      <c r="G845" s="19">
        <v>103</v>
      </c>
      <c r="H845" s="19">
        <v>83</v>
      </c>
      <c r="I845" s="19">
        <v>55</v>
      </c>
      <c r="J845" s="19">
        <v>46</v>
      </c>
      <c r="K845" s="19">
        <v>40</v>
      </c>
      <c r="L845" s="19">
        <v>0</v>
      </c>
      <c r="M845" s="19">
        <v>2021</v>
      </c>
      <c r="N845" s="19">
        <f>VLOOKUP(E845, '2021D'!$A$2:$G$339, 2, FALSE)</f>
        <v>154</v>
      </c>
      <c r="O845" s="19">
        <f>VLOOKUP(E845, '2021D'!$A$2:$G$339, 3, FALSE)</f>
        <v>34618</v>
      </c>
      <c r="P845" s="19">
        <f>_2021[[#This Row],[最低排名]]-_2021[[#This Row],[同分人数]]+1</f>
        <v>34465</v>
      </c>
      <c r="Q845" s="19">
        <f>IF(O845&gt;=开始!$B$6, 1, 0)</f>
        <v>1</v>
      </c>
      <c r="R845" s="19">
        <f>_2021[[#This Row],[最低排名]]-开始!$B$6</f>
        <v>34618</v>
      </c>
    </row>
    <row r="846" spans="1:18">
      <c r="A846" s="19">
        <v>62401</v>
      </c>
      <c r="B846" s="19" t="s">
        <v>1009</v>
      </c>
      <c r="C846" s="19" t="str">
        <f t="shared" si="26"/>
        <v>江财经管</v>
      </c>
      <c r="D846" s="19" t="str">
        <f t="shared" si="27"/>
        <v>01</v>
      </c>
      <c r="E846" s="19" t="s">
        <v>1556</v>
      </c>
      <c r="F846" s="19">
        <v>191</v>
      </c>
      <c r="G846" s="19">
        <v>100</v>
      </c>
      <c r="H846" s="19">
        <v>66</v>
      </c>
      <c r="I846" s="19">
        <v>58</v>
      </c>
      <c r="J846" s="19">
        <v>46</v>
      </c>
      <c r="K846" s="19">
        <v>43</v>
      </c>
      <c r="L846" s="19">
        <v>0</v>
      </c>
      <c r="M846" s="19">
        <v>2021</v>
      </c>
      <c r="N846" s="19">
        <f>VLOOKUP(E846, '2021D'!$A$2:$G$339, 2, FALSE)</f>
        <v>162</v>
      </c>
      <c r="O846" s="19">
        <f>VLOOKUP(E846, '2021D'!$A$2:$G$339, 3, FALSE)</f>
        <v>35075</v>
      </c>
      <c r="P846" s="19">
        <f>_2021[[#This Row],[最低排名]]-_2021[[#This Row],[同分人数]]+1</f>
        <v>34914</v>
      </c>
      <c r="Q846" s="19">
        <f>IF(O846&gt;=开始!$B$6, 1, 0)</f>
        <v>1</v>
      </c>
      <c r="R846" s="19">
        <f>_2021[[#This Row],[最低排名]]-开始!$B$6</f>
        <v>35075</v>
      </c>
    </row>
    <row r="847" spans="1:18">
      <c r="A847" s="19">
        <v>62402</v>
      </c>
      <c r="B847" s="19" t="s">
        <v>1683</v>
      </c>
      <c r="C847" s="19" t="str">
        <f t="shared" si="26"/>
        <v>江财经管</v>
      </c>
      <c r="D847" s="19" t="str">
        <f t="shared" si="27"/>
        <v>02</v>
      </c>
      <c r="E847" s="19" t="s">
        <v>1629</v>
      </c>
      <c r="F847" s="19"/>
      <c r="G847" s="19"/>
      <c r="H847" s="19"/>
      <c r="I847" s="19"/>
      <c r="J847" s="19"/>
      <c r="K847" s="19"/>
      <c r="L847" s="19"/>
      <c r="M847" s="19">
        <v>2021</v>
      </c>
      <c r="N847" s="19" t="e">
        <f>VLOOKUP(E847, '2021D'!$A$2:$G$339, 2, FALSE)</f>
        <v>#N/A</v>
      </c>
      <c r="O847" s="19" t="e">
        <f>VLOOKUP(E847, '2021D'!$A$2:$G$339, 3, FALSE)</f>
        <v>#N/A</v>
      </c>
      <c r="P847" s="19" t="e">
        <f>_2021[[#This Row],[最低排名]]-_2021[[#This Row],[同分人数]]+1</f>
        <v>#N/A</v>
      </c>
      <c r="Q847" s="19" t="e">
        <f>IF(O847&gt;=开始!$B$6, 1, 0)</f>
        <v>#N/A</v>
      </c>
      <c r="R847" s="19" t="e">
        <f>_2021[[#This Row],[最低排名]]-开始!$B$6</f>
        <v>#N/A</v>
      </c>
    </row>
    <row r="848" spans="1:18">
      <c r="A848" s="19">
        <v>62501</v>
      </c>
      <c r="B848" s="19" t="s">
        <v>1010</v>
      </c>
      <c r="C848" s="19" t="str">
        <f t="shared" si="26"/>
        <v>南昌师院</v>
      </c>
      <c r="D848" s="19" t="str">
        <f t="shared" si="27"/>
        <v>01</v>
      </c>
      <c r="E848" s="19" t="s">
        <v>528</v>
      </c>
      <c r="F848" s="19">
        <v>202</v>
      </c>
      <c r="G848" s="19">
        <v>105</v>
      </c>
      <c r="H848" s="19">
        <v>97</v>
      </c>
      <c r="I848" s="19">
        <v>49</v>
      </c>
      <c r="J848" s="19">
        <v>49</v>
      </c>
      <c r="K848" s="19">
        <v>43</v>
      </c>
      <c r="L848" s="19">
        <v>0</v>
      </c>
      <c r="M848" s="19">
        <v>2021</v>
      </c>
      <c r="N848" s="19">
        <f>VLOOKUP(E848, '2021D'!$A$2:$G$339, 2, FALSE)</f>
        <v>182</v>
      </c>
      <c r="O848" s="19">
        <f>VLOOKUP(E848, '2021D'!$A$2:$G$339, 3, FALSE)</f>
        <v>28666</v>
      </c>
      <c r="P848" s="19">
        <f>_2021[[#This Row],[最低排名]]-_2021[[#This Row],[同分人数]]+1</f>
        <v>28485</v>
      </c>
      <c r="Q848" s="19">
        <f>IF(O848&gt;=开始!$B$6, 1, 0)</f>
        <v>1</v>
      </c>
      <c r="R848" s="19">
        <f>_2021[[#This Row],[最低排名]]-开始!$B$6</f>
        <v>28666</v>
      </c>
    </row>
    <row r="849" spans="1:18">
      <c r="A849" s="19">
        <v>62502</v>
      </c>
      <c r="B849" s="19" t="s">
        <v>1684</v>
      </c>
      <c r="C849" s="19" t="str">
        <f t="shared" si="26"/>
        <v>南昌师院</v>
      </c>
      <c r="D849" s="19" t="str">
        <f t="shared" si="27"/>
        <v>02</v>
      </c>
      <c r="E849" s="19" t="s">
        <v>1629</v>
      </c>
      <c r="F849" s="19"/>
      <c r="G849" s="19"/>
      <c r="H849" s="19"/>
      <c r="I849" s="19"/>
      <c r="J849" s="19"/>
      <c r="K849" s="19"/>
      <c r="L849" s="19"/>
      <c r="M849" s="19">
        <v>2021</v>
      </c>
      <c r="N849" s="19" t="e">
        <f>VLOOKUP(E849, '2021D'!$A$2:$G$339, 2, FALSE)</f>
        <v>#N/A</v>
      </c>
      <c r="O849" s="19" t="e">
        <f>VLOOKUP(E849, '2021D'!$A$2:$G$339, 3, FALSE)</f>
        <v>#N/A</v>
      </c>
      <c r="P849" s="19" t="e">
        <f>_2021[[#This Row],[最低排名]]-_2021[[#This Row],[同分人数]]+1</f>
        <v>#N/A</v>
      </c>
      <c r="Q849" s="19" t="e">
        <f>IF(O849&gt;=开始!$B$6, 1, 0)</f>
        <v>#N/A</v>
      </c>
      <c r="R849" s="19" t="e">
        <f>_2021[[#This Row],[最低排名]]-开始!$B$6</f>
        <v>#N/A</v>
      </c>
    </row>
    <row r="850" spans="1:18">
      <c r="A850" s="19">
        <v>62601</v>
      </c>
      <c r="B850" s="19" t="s">
        <v>1685</v>
      </c>
      <c r="C850" s="19" t="str">
        <f t="shared" si="26"/>
        <v>赣应科院</v>
      </c>
      <c r="D850" s="19" t="str">
        <f t="shared" si="27"/>
        <v>01</v>
      </c>
      <c r="E850" s="19" t="s">
        <v>1533</v>
      </c>
      <c r="F850" s="19">
        <v>192</v>
      </c>
      <c r="G850" s="19">
        <v>97</v>
      </c>
      <c r="H850" s="19">
        <v>81</v>
      </c>
      <c r="I850" s="19">
        <v>43</v>
      </c>
      <c r="J850" s="19">
        <v>43</v>
      </c>
      <c r="K850" s="19">
        <v>43</v>
      </c>
      <c r="L850" s="19">
        <v>0</v>
      </c>
      <c r="M850" s="19">
        <v>2021</v>
      </c>
      <c r="N850" s="19">
        <f>VLOOKUP(E850, '2021D'!$A$2:$G$339, 2, FALSE)</f>
        <v>157</v>
      </c>
      <c r="O850" s="19">
        <f>VLOOKUP(E850, '2021D'!$A$2:$G$339, 3, FALSE)</f>
        <v>35381</v>
      </c>
      <c r="P850" s="19">
        <f>_2021[[#This Row],[最低排名]]-_2021[[#This Row],[同分人数]]+1</f>
        <v>35225</v>
      </c>
      <c r="Q850" s="19">
        <f>IF(O850&gt;=开始!$B$6, 1, 0)</f>
        <v>1</v>
      </c>
      <c r="R850" s="19">
        <f>_2021[[#This Row],[最低排名]]-开始!$B$6</f>
        <v>35381</v>
      </c>
    </row>
    <row r="851" spans="1:18">
      <c r="A851" s="19">
        <v>62602</v>
      </c>
      <c r="B851" s="19" t="s">
        <v>1686</v>
      </c>
      <c r="C851" s="19" t="str">
        <f t="shared" si="26"/>
        <v>赣应科院</v>
      </c>
      <c r="D851" s="19" t="str">
        <f t="shared" si="27"/>
        <v>02</v>
      </c>
      <c r="E851" s="19" t="s">
        <v>1629</v>
      </c>
      <c r="F851" s="19"/>
      <c r="G851" s="19"/>
      <c r="H851" s="19"/>
      <c r="I851" s="19"/>
      <c r="J851" s="19"/>
      <c r="K851" s="19"/>
      <c r="L851" s="19"/>
      <c r="M851" s="19">
        <v>2021</v>
      </c>
      <c r="N851" s="19" t="e">
        <f>VLOOKUP(E851, '2021D'!$A$2:$G$339, 2, FALSE)</f>
        <v>#N/A</v>
      </c>
      <c r="O851" s="19" t="e">
        <f>VLOOKUP(E851, '2021D'!$A$2:$G$339, 3, FALSE)</f>
        <v>#N/A</v>
      </c>
      <c r="P851" s="19" t="e">
        <f>_2021[[#This Row],[最低排名]]-_2021[[#This Row],[同分人数]]+1</f>
        <v>#N/A</v>
      </c>
      <c r="Q851" s="19" t="e">
        <f>IF(O851&gt;=开始!$B$6, 1, 0)</f>
        <v>#N/A</v>
      </c>
      <c r="R851" s="19" t="e">
        <f>_2021[[#This Row],[最低排名]]-开始!$B$6</f>
        <v>#N/A</v>
      </c>
    </row>
    <row r="852" spans="1:18">
      <c r="A852" s="19">
        <v>64101</v>
      </c>
      <c r="B852" s="19" t="s">
        <v>1011</v>
      </c>
      <c r="C852" s="19" t="str">
        <f t="shared" si="26"/>
        <v>山东大学</v>
      </c>
      <c r="D852" s="19" t="str">
        <f t="shared" si="27"/>
        <v>01</v>
      </c>
      <c r="E852" s="19" t="s">
        <v>14</v>
      </c>
      <c r="F852" s="19">
        <v>229</v>
      </c>
      <c r="G852" s="19">
        <v>123</v>
      </c>
      <c r="H852" s="19">
        <v>132</v>
      </c>
      <c r="I852" s="19">
        <v>64</v>
      </c>
      <c r="J852" s="19">
        <v>64</v>
      </c>
      <c r="K852" s="19">
        <v>64</v>
      </c>
      <c r="L852" s="19">
        <v>0</v>
      </c>
      <c r="M852" s="19">
        <v>2021</v>
      </c>
      <c r="N852" s="19">
        <f>VLOOKUP(E852, '2021D'!$A$2:$G$339, 2, FALSE)</f>
        <v>148</v>
      </c>
      <c r="O852" s="19">
        <f>VLOOKUP(E852, '2021D'!$A$2:$G$339, 3, FALSE)</f>
        <v>5028</v>
      </c>
      <c r="P852" s="19">
        <f>_2021[[#This Row],[最低排名]]-_2021[[#This Row],[同分人数]]+1</f>
        <v>4881</v>
      </c>
      <c r="Q852" s="19">
        <f>IF(O852&gt;=开始!$B$6, 1, 0)</f>
        <v>1</v>
      </c>
      <c r="R852" s="19">
        <f>_2021[[#This Row],[最低排名]]-开始!$B$6</f>
        <v>5028</v>
      </c>
    </row>
    <row r="853" spans="1:18">
      <c r="A853" s="19">
        <v>64102</v>
      </c>
      <c r="B853" s="19" t="s">
        <v>1012</v>
      </c>
      <c r="C853" s="19" t="str">
        <f t="shared" si="26"/>
        <v>山东大学</v>
      </c>
      <c r="D853" s="19" t="str">
        <f t="shared" si="27"/>
        <v>02</v>
      </c>
      <c r="E853" s="19" t="s">
        <v>14</v>
      </c>
      <c r="F853" s="19">
        <v>237</v>
      </c>
      <c r="G853" s="19">
        <v>125</v>
      </c>
      <c r="H853" s="19">
        <v>121</v>
      </c>
      <c r="I853" s="19">
        <v>70</v>
      </c>
      <c r="J853" s="19">
        <v>67</v>
      </c>
      <c r="K853" s="19">
        <v>58</v>
      </c>
      <c r="L853" s="19">
        <v>0</v>
      </c>
      <c r="M853" s="19">
        <v>2021</v>
      </c>
      <c r="N853" s="19">
        <f>VLOOKUP(E853, '2021D'!$A$2:$G$339, 2, FALSE)</f>
        <v>148</v>
      </c>
      <c r="O853" s="19">
        <f>VLOOKUP(E853, '2021D'!$A$2:$G$339, 3, FALSE)</f>
        <v>5028</v>
      </c>
      <c r="P853" s="19">
        <f>_2021[[#This Row],[最低排名]]-_2021[[#This Row],[同分人数]]+1</f>
        <v>4881</v>
      </c>
      <c r="Q853" s="19">
        <f>IF(O853&gt;=开始!$B$6, 1, 0)</f>
        <v>1</v>
      </c>
      <c r="R853" s="19">
        <f>_2021[[#This Row],[最低排名]]-开始!$B$6</f>
        <v>5028</v>
      </c>
    </row>
    <row r="854" spans="1:18">
      <c r="A854" s="19">
        <v>64103</v>
      </c>
      <c r="B854" s="19" t="s">
        <v>1013</v>
      </c>
      <c r="C854" s="19" t="str">
        <f t="shared" si="26"/>
        <v>山东大学</v>
      </c>
      <c r="D854" s="19" t="str">
        <f t="shared" si="27"/>
        <v>03</v>
      </c>
      <c r="E854" s="19" t="s">
        <v>260</v>
      </c>
      <c r="F854" s="19">
        <v>234</v>
      </c>
      <c r="G854" s="19">
        <v>124</v>
      </c>
      <c r="H854" s="19">
        <v>118</v>
      </c>
      <c r="I854" s="19">
        <v>70</v>
      </c>
      <c r="J854" s="19">
        <v>67</v>
      </c>
      <c r="K854" s="19">
        <v>67</v>
      </c>
      <c r="L854" s="19">
        <v>0</v>
      </c>
      <c r="M854" s="19">
        <v>2021</v>
      </c>
      <c r="N854" s="19">
        <f>VLOOKUP(E854, '2021D'!$A$2:$G$339, 2, FALSE)</f>
        <v>150</v>
      </c>
      <c r="O854" s="19">
        <f>VLOOKUP(E854, '2021D'!$A$2:$G$339, 3, FALSE)</f>
        <v>4556</v>
      </c>
      <c r="P854" s="19">
        <f>_2021[[#This Row],[最低排名]]-_2021[[#This Row],[同分人数]]+1</f>
        <v>4407</v>
      </c>
      <c r="Q854" s="19">
        <f>IF(O854&gt;=开始!$B$6, 1, 0)</f>
        <v>1</v>
      </c>
      <c r="R854" s="19">
        <f>_2021[[#This Row],[最低排名]]-开始!$B$6</f>
        <v>4556</v>
      </c>
    </row>
    <row r="855" spans="1:18">
      <c r="A855" s="19">
        <v>64104</v>
      </c>
      <c r="B855" s="19" t="s">
        <v>1014</v>
      </c>
      <c r="C855" s="19" t="str">
        <f t="shared" si="26"/>
        <v>山东大学</v>
      </c>
      <c r="D855" s="19" t="str">
        <f t="shared" si="27"/>
        <v>04</v>
      </c>
      <c r="E855" s="19" t="s">
        <v>265</v>
      </c>
      <c r="F855" s="19">
        <v>237</v>
      </c>
      <c r="G855" s="19">
        <v>123</v>
      </c>
      <c r="H855" s="19">
        <v>114</v>
      </c>
      <c r="I855" s="19">
        <v>70</v>
      </c>
      <c r="J855" s="19">
        <v>70</v>
      </c>
      <c r="K855" s="19">
        <v>67</v>
      </c>
      <c r="L855" s="19">
        <v>0</v>
      </c>
      <c r="M855" s="19">
        <v>2021</v>
      </c>
      <c r="N855" s="19">
        <f>VLOOKUP(E855, '2021D'!$A$2:$G$339, 2, FALSE)</f>
        <v>172</v>
      </c>
      <c r="O855" s="19">
        <f>VLOOKUP(E855, '2021D'!$A$2:$G$339, 3, FALSE)</f>
        <v>4266</v>
      </c>
      <c r="P855" s="19">
        <f>_2021[[#This Row],[最低排名]]-_2021[[#This Row],[同分人数]]+1</f>
        <v>4095</v>
      </c>
      <c r="Q855" s="19">
        <f>IF(O855&gt;=开始!$B$6, 1, 0)</f>
        <v>1</v>
      </c>
      <c r="R855" s="19">
        <f>_2021[[#This Row],[最低排名]]-开始!$B$6</f>
        <v>4266</v>
      </c>
    </row>
    <row r="856" spans="1:18">
      <c r="A856" s="19">
        <v>64201</v>
      </c>
      <c r="B856" s="19" t="s">
        <v>1015</v>
      </c>
      <c r="C856" s="19" t="str">
        <f t="shared" si="26"/>
        <v>中国海洋</v>
      </c>
      <c r="D856" s="19" t="str">
        <f t="shared" si="27"/>
        <v>01</v>
      </c>
      <c r="E856" s="19" t="s">
        <v>189</v>
      </c>
      <c r="F856" s="19">
        <v>234</v>
      </c>
      <c r="G856" s="19">
        <v>127</v>
      </c>
      <c r="H856" s="19">
        <v>118</v>
      </c>
      <c r="I856" s="19">
        <v>64</v>
      </c>
      <c r="J856" s="19">
        <v>61</v>
      </c>
      <c r="K856" s="19">
        <v>58</v>
      </c>
      <c r="L856" s="19">
        <v>0</v>
      </c>
      <c r="M856" s="19">
        <v>2021</v>
      </c>
      <c r="N856" s="19">
        <f>VLOOKUP(E856, '2021D'!$A$2:$G$339, 2, FALSE)</f>
        <v>201</v>
      </c>
      <c r="O856" s="19">
        <f>VLOOKUP(E856, '2021D'!$A$2:$G$339, 3, FALSE)</f>
        <v>8283</v>
      </c>
      <c r="P856" s="19">
        <f>_2021[[#This Row],[最低排名]]-_2021[[#This Row],[同分人数]]+1</f>
        <v>8083</v>
      </c>
      <c r="Q856" s="19">
        <f>IF(O856&gt;=开始!$B$6, 1, 0)</f>
        <v>1</v>
      </c>
      <c r="R856" s="19">
        <f>_2021[[#This Row],[最低排名]]-开始!$B$6</f>
        <v>8283</v>
      </c>
    </row>
    <row r="857" spans="1:18">
      <c r="A857" s="19">
        <v>64202</v>
      </c>
      <c r="B857" s="19" t="s">
        <v>1016</v>
      </c>
      <c r="C857" s="19" t="str">
        <f t="shared" si="26"/>
        <v>中国海洋</v>
      </c>
      <c r="D857" s="19" t="str">
        <f t="shared" si="27"/>
        <v>02</v>
      </c>
      <c r="E857" s="19" t="s">
        <v>25</v>
      </c>
      <c r="F857" s="19">
        <v>224</v>
      </c>
      <c r="G857" s="19">
        <v>119</v>
      </c>
      <c r="H857" s="19">
        <v>115</v>
      </c>
      <c r="I857" s="19">
        <v>70</v>
      </c>
      <c r="J857" s="19">
        <v>70</v>
      </c>
      <c r="K857" s="19">
        <v>64</v>
      </c>
      <c r="L857" s="19">
        <v>0</v>
      </c>
      <c r="M857" s="19">
        <v>2021</v>
      </c>
      <c r="N857" s="19">
        <f>VLOOKUP(E857, '2021D'!$A$2:$G$339, 2, FALSE)</f>
        <v>183</v>
      </c>
      <c r="O857" s="19">
        <f>VLOOKUP(E857, '2021D'!$A$2:$G$339, 3, FALSE)</f>
        <v>6800</v>
      </c>
      <c r="P857" s="19">
        <f>_2021[[#This Row],[最低排名]]-_2021[[#This Row],[同分人数]]+1</f>
        <v>6618</v>
      </c>
      <c r="Q857" s="19">
        <f>IF(O857&gt;=开始!$B$6, 1, 0)</f>
        <v>1</v>
      </c>
      <c r="R857" s="19">
        <f>_2021[[#This Row],[最低排名]]-开始!$B$6</f>
        <v>6800</v>
      </c>
    </row>
    <row r="858" spans="1:18">
      <c r="A858" s="19">
        <v>64203</v>
      </c>
      <c r="B858" s="19" t="s">
        <v>1017</v>
      </c>
      <c r="C858" s="19" t="str">
        <f t="shared" si="26"/>
        <v>中国海洋</v>
      </c>
      <c r="D858" s="19" t="str">
        <f t="shared" si="27"/>
        <v>03</v>
      </c>
      <c r="E858" s="19" t="s">
        <v>105</v>
      </c>
      <c r="F858" s="19">
        <v>215</v>
      </c>
      <c r="G858" s="19">
        <v>119</v>
      </c>
      <c r="H858" s="19">
        <v>128</v>
      </c>
      <c r="I858" s="19">
        <v>70</v>
      </c>
      <c r="J858" s="19">
        <v>64</v>
      </c>
      <c r="K858" s="19">
        <v>61</v>
      </c>
      <c r="L858" s="19">
        <v>0</v>
      </c>
      <c r="M858" s="19">
        <v>2021</v>
      </c>
      <c r="N858" s="19">
        <f>VLOOKUP(E858, '2021D'!$A$2:$G$339, 2, FALSE)</f>
        <v>192</v>
      </c>
      <c r="O858" s="19">
        <f>VLOOKUP(E858, '2021D'!$A$2:$G$339, 3, FALSE)</f>
        <v>7723</v>
      </c>
      <c r="P858" s="19">
        <f>_2021[[#This Row],[最低排名]]-_2021[[#This Row],[同分人数]]+1</f>
        <v>7532</v>
      </c>
      <c r="Q858" s="19">
        <f>IF(O858&gt;=开始!$B$6, 1, 0)</f>
        <v>1</v>
      </c>
      <c r="R858" s="19">
        <f>_2021[[#This Row],[最低排名]]-开始!$B$6</f>
        <v>7723</v>
      </c>
    </row>
    <row r="859" spans="1:18">
      <c r="A859" s="19">
        <v>64301</v>
      </c>
      <c r="B859" s="19" t="s">
        <v>1021</v>
      </c>
      <c r="C859" s="19" t="str">
        <f t="shared" si="26"/>
        <v>石油华东</v>
      </c>
      <c r="D859" s="19" t="str">
        <f t="shared" si="27"/>
        <v>01</v>
      </c>
      <c r="E859" s="19" t="s">
        <v>98</v>
      </c>
      <c r="F859" s="19">
        <v>220</v>
      </c>
      <c r="G859" s="19">
        <v>114</v>
      </c>
      <c r="H859" s="19">
        <v>113</v>
      </c>
      <c r="I859" s="19">
        <v>64</v>
      </c>
      <c r="J859" s="19">
        <v>61</v>
      </c>
      <c r="K859" s="19">
        <v>55</v>
      </c>
      <c r="L859" s="19">
        <v>0</v>
      </c>
      <c r="M859" s="19">
        <v>2021</v>
      </c>
      <c r="N859" s="19">
        <f>VLOOKUP(E859, '2021D'!$A$2:$G$339, 2, FALSE)</f>
        <v>218</v>
      </c>
      <c r="O859" s="19">
        <f>VLOOKUP(E859, '2021D'!$A$2:$G$339, 3, FALSE)</f>
        <v>12866</v>
      </c>
      <c r="P859" s="19">
        <f>_2021[[#This Row],[最低排名]]-_2021[[#This Row],[同分人数]]+1</f>
        <v>12649</v>
      </c>
      <c r="Q859" s="19">
        <f>IF(O859&gt;=开始!$B$6, 1, 0)</f>
        <v>1</v>
      </c>
      <c r="R859" s="19">
        <f>_2021[[#This Row],[最低排名]]-开始!$B$6</f>
        <v>12866</v>
      </c>
    </row>
    <row r="860" spans="1:18">
      <c r="A860" s="19">
        <v>64302</v>
      </c>
      <c r="B860" s="19" t="s">
        <v>1022</v>
      </c>
      <c r="C860" s="19" t="str">
        <f t="shared" si="26"/>
        <v>石油华东</v>
      </c>
      <c r="D860" s="19" t="str">
        <f t="shared" si="27"/>
        <v>02</v>
      </c>
      <c r="E860" s="19" t="s">
        <v>100</v>
      </c>
      <c r="F860" s="19">
        <v>213</v>
      </c>
      <c r="G860" s="19">
        <v>119</v>
      </c>
      <c r="H860" s="19">
        <v>111</v>
      </c>
      <c r="I860" s="19">
        <v>64</v>
      </c>
      <c r="J860" s="19">
        <v>61</v>
      </c>
      <c r="K860" s="19">
        <v>58</v>
      </c>
      <c r="L860" s="19">
        <v>0</v>
      </c>
      <c r="M860" s="19">
        <v>2021</v>
      </c>
      <c r="N860" s="19">
        <f>VLOOKUP(E860, '2021D'!$A$2:$G$339, 2, FALSE)</f>
        <v>233</v>
      </c>
      <c r="O860" s="19">
        <f>VLOOKUP(E860, '2021D'!$A$2:$G$339, 3, FALSE)</f>
        <v>14212</v>
      </c>
      <c r="P860" s="19">
        <f>_2021[[#This Row],[最低排名]]-_2021[[#This Row],[同分人数]]+1</f>
        <v>13980</v>
      </c>
      <c r="Q860" s="19">
        <f>IF(O860&gt;=开始!$B$6, 1, 0)</f>
        <v>1</v>
      </c>
      <c r="R860" s="19">
        <f>_2021[[#This Row],[最低排名]]-开始!$B$6</f>
        <v>14212</v>
      </c>
    </row>
    <row r="861" spans="1:18">
      <c r="A861" s="19">
        <v>64401</v>
      </c>
      <c r="B861" s="19" t="s">
        <v>1023</v>
      </c>
      <c r="C861" s="19" t="str">
        <f t="shared" si="26"/>
        <v>山大威海</v>
      </c>
      <c r="D861" s="19" t="str">
        <f t="shared" si="27"/>
        <v>01</v>
      </c>
      <c r="E861" s="19" t="s">
        <v>64</v>
      </c>
      <c r="F861" s="19">
        <v>228</v>
      </c>
      <c r="G861" s="19">
        <v>116</v>
      </c>
      <c r="H861" s="19">
        <v>123</v>
      </c>
      <c r="I861" s="19">
        <v>67</v>
      </c>
      <c r="J861" s="19">
        <v>64</v>
      </c>
      <c r="K861" s="19">
        <v>58</v>
      </c>
      <c r="L861" s="19">
        <v>0</v>
      </c>
      <c r="M861" s="19">
        <v>2021</v>
      </c>
      <c r="N861" s="19">
        <f>VLOOKUP(E861, '2021D'!$A$2:$G$339, 2, FALSE)</f>
        <v>183</v>
      </c>
      <c r="O861" s="19">
        <f>VLOOKUP(E861, '2021D'!$A$2:$G$339, 3, FALSE)</f>
        <v>7328</v>
      </c>
      <c r="P861" s="19">
        <f>_2021[[#This Row],[最低排名]]-_2021[[#This Row],[同分人数]]+1</f>
        <v>7146</v>
      </c>
      <c r="Q861" s="19">
        <f>IF(O861&gt;=开始!$B$6, 1, 0)</f>
        <v>1</v>
      </c>
      <c r="R861" s="19">
        <f>_2021[[#This Row],[最低排名]]-开始!$B$6</f>
        <v>7328</v>
      </c>
    </row>
    <row r="862" spans="1:18">
      <c r="A862" s="19">
        <v>64402</v>
      </c>
      <c r="B862" s="19" t="s">
        <v>1024</v>
      </c>
      <c r="C862" s="19" t="str">
        <f t="shared" si="26"/>
        <v>山大威海</v>
      </c>
      <c r="D862" s="19" t="str">
        <f t="shared" si="27"/>
        <v>02</v>
      </c>
      <c r="E862" s="19" t="s">
        <v>66</v>
      </c>
      <c r="F862" s="19">
        <v>224</v>
      </c>
      <c r="G862" s="19">
        <v>113</v>
      </c>
      <c r="H862" s="19">
        <v>123</v>
      </c>
      <c r="I862" s="19">
        <v>64</v>
      </c>
      <c r="J862" s="19">
        <v>64</v>
      </c>
      <c r="K862" s="19">
        <v>64</v>
      </c>
      <c r="L862" s="19">
        <v>0</v>
      </c>
      <c r="M862" s="19">
        <v>2021</v>
      </c>
      <c r="N862" s="19">
        <f>VLOOKUP(E862, '2021D'!$A$2:$G$339, 2, FALSE)</f>
        <v>203</v>
      </c>
      <c r="O862" s="19">
        <f>VLOOKUP(E862, '2021D'!$A$2:$G$339, 3, FALSE)</f>
        <v>7531</v>
      </c>
      <c r="P862" s="19">
        <f>_2021[[#This Row],[最低排名]]-_2021[[#This Row],[同分人数]]+1</f>
        <v>7329</v>
      </c>
      <c r="Q862" s="19">
        <f>IF(O862&gt;=开始!$B$6, 1, 0)</f>
        <v>1</v>
      </c>
      <c r="R862" s="19">
        <f>_2021[[#This Row],[最低排名]]-开始!$B$6</f>
        <v>7531</v>
      </c>
    </row>
    <row r="863" spans="1:18">
      <c r="A863" s="19">
        <v>64501</v>
      </c>
      <c r="B863" s="19" t="s">
        <v>1025</v>
      </c>
      <c r="C863" s="19" t="str">
        <f t="shared" si="26"/>
        <v>哈工威海</v>
      </c>
      <c r="D863" s="19" t="str">
        <f t="shared" si="27"/>
        <v>01</v>
      </c>
      <c r="E863" s="19" t="s">
        <v>14</v>
      </c>
      <c r="F863" s="19">
        <v>250</v>
      </c>
      <c r="G863" s="19">
        <v>132</v>
      </c>
      <c r="H863" s="19">
        <v>123</v>
      </c>
      <c r="I863" s="19">
        <v>67</v>
      </c>
      <c r="J863" s="19">
        <v>58</v>
      </c>
      <c r="K863" s="19">
        <v>55</v>
      </c>
      <c r="L863" s="19">
        <v>0</v>
      </c>
      <c r="M863" s="19">
        <v>2021</v>
      </c>
      <c r="N863" s="19">
        <f>VLOOKUP(E863, '2021D'!$A$2:$G$339, 2, FALSE)</f>
        <v>148</v>
      </c>
      <c r="O863" s="19">
        <f>VLOOKUP(E863, '2021D'!$A$2:$G$339, 3, FALSE)</f>
        <v>5028</v>
      </c>
      <c r="P863" s="19">
        <f>_2021[[#This Row],[最低排名]]-_2021[[#This Row],[同分人数]]+1</f>
        <v>4881</v>
      </c>
      <c r="Q863" s="19">
        <f>IF(O863&gt;=开始!$B$6, 1, 0)</f>
        <v>1</v>
      </c>
      <c r="R863" s="19">
        <f>_2021[[#This Row],[最低排名]]-开始!$B$6</f>
        <v>5028</v>
      </c>
    </row>
    <row r="864" spans="1:18">
      <c r="A864" s="19">
        <v>64502</v>
      </c>
      <c r="B864" s="19" t="s">
        <v>1687</v>
      </c>
      <c r="C864" s="19" t="str">
        <f t="shared" si="26"/>
        <v>哈工威海</v>
      </c>
      <c r="D864" s="19" t="str">
        <f t="shared" si="27"/>
        <v>02</v>
      </c>
      <c r="E864" s="19" t="s">
        <v>16</v>
      </c>
      <c r="F864" s="19">
        <v>220</v>
      </c>
      <c r="G864" s="19">
        <v>112</v>
      </c>
      <c r="H864" s="19">
        <v>130</v>
      </c>
      <c r="I864" s="19">
        <v>70</v>
      </c>
      <c r="J864" s="19">
        <v>70</v>
      </c>
      <c r="K864" s="19">
        <v>64</v>
      </c>
      <c r="L864" s="19">
        <v>0</v>
      </c>
      <c r="M864" s="19">
        <v>2021</v>
      </c>
      <c r="N864" s="19">
        <f>VLOOKUP(E864, '2021D'!$A$2:$G$339, 2, FALSE)</f>
        <v>154</v>
      </c>
      <c r="O864" s="19">
        <f>VLOOKUP(E864, '2021D'!$A$2:$G$339, 3, FALSE)</f>
        <v>4880</v>
      </c>
      <c r="P864" s="19">
        <f>_2021[[#This Row],[最低排名]]-_2021[[#This Row],[同分人数]]+1</f>
        <v>4727</v>
      </c>
      <c r="Q864" s="19">
        <f>IF(O864&gt;=开始!$B$6, 1, 0)</f>
        <v>1</v>
      </c>
      <c r="R864" s="19">
        <f>_2021[[#This Row],[最低排名]]-开始!$B$6</f>
        <v>4880</v>
      </c>
    </row>
    <row r="865" spans="1:18">
      <c r="A865" s="19">
        <v>64601</v>
      </c>
      <c r="B865" s="19" t="s">
        <v>1026</v>
      </c>
      <c r="C865" s="19" t="str">
        <f t="shared" si="26"/>
        <v>山东科大</v>
      </c>
      <c r="D865" s="19" t="str">
        <f t="shared" si="27"/>
        <v>01</v>
      </c>
      <c r="E865" s="19" t="s">
        <v>312</v>
      </c>
      <c r="F865" s="19">
        <v>207</v>
      </c>
      <c r="G865" s="19">
        <v>105</v>
      </c>
      <c r="H865" s="19">
        <v>97</v>
      </c>
      <c r="I865" s="19">
        <v>58</v>
      </c>
      <c r="J865" s="19">
        <v>52</v>
      </c>
      <c r="K865" s="19">
        <v>46</v>
      </c>
      <c r="L865" s="19">
        <v>0</v>
      </c>
      <c r="M865" s="19">
        <v>2021</v>
      </c>
      <c r="N865" s="19">
        <f>VLOOKUP(E865, '2021D'!$A$2:$G$339, 2, FALSE)</f>
        <v>211</v>
      </c>
      <c r="O865" s="19">
        <f>VLOOKUP(E865, '2021D'!$A$2:$G$339, 3, FALSE)</f>
        <v>24592</v>
      </c>
      <c r="P865" s="19">
        <f>_2021[[#This Row],[最低排名]]-_2021[[#This Row],[同分人数]]+1</f>
        <v>24382</v>
      </c>
      <c r="Q865" s="19">
        <f>IF(O865&gt;=开始!$B$6, 1, 0)</f>
        <v>1</v>
      </c>
      <c r="R865" s="19">
        <f>_2021[[#This Row],[最低排名]]-开始!$B$6</f>
        <v>24592</v>
      </c>
    </row>
    <row r="866" spans="1:18">
      <c r="A866" s="19">
        <v>64602</v>
      </c>
      <c r="B866" s="19" t="s">
        <v>1590</v>
      </c>
      <c r="C866" s="19" t="str">
        <f t="shared" si="26"/>
        <v>山东科大</v>
      </c>
      <c r="D866" s="19" t="str">
        <f t="shared" si="27"/>
        <v>02</v>
      </c>
      <c r="E866" s="19" t="s">
        <v>230</v>
      </c>
      <c r="F866" s="19">
        <v>195</v>
      </c>
      <c r="G866" s="19">
        <v>113</v>
      </c>
      <c r="H866" s="19">
        <v>86</v>
      </c>
      <c r="I866" s="19">
        <v>58</v>
      </c>
      <c r="J866" s="19">
        <v>52</v>
      </c>
      <c r="K866" s="19">
        <v>52</v>
      </c>
      <c r="L866" s="19">
        <v>0</v>
      </c>
      <c r="M866" s="19">
        <v>2021</v>
      </c>
      <c r="N866" s="19">
        <f>VLOOKUP(E866, '2021D'!$A$2:$G$339, 2, FALSE)</f>
        <v>191</v>
      </c>
      <c r="O866" s="19">
        <f>VLOOKUP(E866, '2021D'!$A$2:$G$339, 3, FALSE)</f>
        <v>28095</v>
      </c>
      <c r="P866" s="19">
        <f>_2021[[#This Row],[最低排名]]-_2021[[#This Row],[同分人数]]+1</f>
        <v>27905</v>
      </c>
      <c r="Q866" s="19">
        <f>IF(O866&gt;=开始!$B$6, 1, 0)</f>
        <v>1</v>
      </c>
      <c r="R866" s="19">
        <f>_2021[[#This Row],[最低排名]]-开始!$B$6</f>
        <v>28095</v>
      </c>
    </row>
    <row r="867" spans="1:18">
      <c r="A867" s="19">
        <v>64701</v>
      </c>
      <c r="B867" s="19" t="s">
        <v>1027</v>
      </c>
      <c r="C867" s="19" t="str">
        <f t="shared" si="26"/>
        <v>青岛科大</v>
      </c>
      <c r="D867" s="19" t="str">
        <f t="shared" si="27"/>
        <v>01</v>
      </c>
      <c r="E867" s="19" t="s">
        <v>389</v>
      </c>
      <c r="F867" s="19">
        <v>210</v>
      </c>
      <c r="G867" s="19">
        <v>106</v>
      </c>
      <c r="H867" s="19">
        <v>89</v>
      </c>
      <c r="I867" s="19">
        <v>52</v>
      </c>
      <c r="J867" s="19">
        <v>52</v>
      </c>
      <c r="K867" s="19">
        <v>49</v>
      </c>
      <c r="L867" s="19">
        <v>0</v>
      </c>
      <c r="M867" s="19">
        <v>2021</v>
      </c>
      <c r="N867" s="19">
        <f>VLOOKUP(E867, '2021D'!$A$2:$G$339, 2, FALSE)</f>
        <v>205</v>
      </c>
      <c r="O867" s="19">
        <f>VLOOKUP(E867, '2021D'!$A$2:$G$339, 3, FALSE)</f>
        <v>26311</v>
      </c>
      <c r="P867" s="19">
        <f>_2021[[#This Row],[最低排名]]-_2021[[#This Row],[同分人数]]+1</f>
        <v>26107</v>
      </c>
      <c r="Q867" s="19">
        <f>IF(O867&gt;=开始!$B$6, 1, 0)</f>
        <v>1</v>
      </c>
      <c r="R867" s="19">
        <f>_2021[[#This Row],[最低排名]]-开始!$B$6</f>
        <v>26311</v>
      </c>
    </row>
    <row r="868" spans="1:18">
      <c r="A868" s="19">
        <v>64702</v>
      </c>
      <c r="B868" s="19" t="s">
        <v>1028</v>
      </c>
      <c r="C868" s="19" t="str">
        <f t="shared" si="26"/>
        <v>青岛科大</v>
      </c>
      <c r="D868" s="19" t="str">
        <f t="shared" si="27"/>
        <v>02</v>
      </c>
      <c r="E868" s="19" t="s">
        <v>170</v>
      </c>
      <c r="F868" s="19">
        <v>193</v>
      </c>
      <c r="G868" s="19">
        <v>102</v>
      </c>
      <c r="H868" s="19">
        <v>101</v>
      </c>
      <c r="I868" s="19">
        <v>58</v>
      </c>
      <c r="J868" s="19">
        <v>52</v>
      </c>
      <c r="K868" s="19">
        <v>49</v>
      </c>
      <c r="L868" s="19">
        <v>0</v>
      </c>
      <c r="M868" s="19">
        <v>2021</v>
      </c>
      <c r="N868" s="19">
        <f>VLOOKUP(E868, '2021D'!$A$2:$G$339, 2, FALSE)</f>
        <v>206</v>
      </c>
      <c r="O868" s="19">
        <f>VLOOKUP(E868, '2021D'!$A$2:$G$339, 3, FALSE)</f>
        <v>26106</v>
      </c>
      <c r="P868" s="19">
        <f>_2021[[#This Row],[最低排名]]-_2021[[#This Row],[同分人数]]+1</f>
        <v>25901</v>
      </c>
      <c r="Q868" s="19">
        <f>IF(O868&gt;=开始!$B$6, 1, 0)</f>
        <v>1</v>
      </c>
      <c r="R868" s="19">
        <f>_2021[[#This Row],[最低排名]]-开始!$B$6</f>
        <v>26106</v>
      </c>
    </row>
    <row r="869" spans="1:18">
      <c r="A869" s="19">
        <v>64703</v>
      </c>
      <c r="B869" s="19" t="s">
        <v>1029</v>
      </c>
      <c r="C869" s="19" t="str">
        <f t="shared" si="26"/>
        <v>青岛科大</v>
      </c>
      <c r="D869" s="19" t="str">
        <f t="shared" si="27"/>
        <v>03</v>
      </c>
      <c r="E869" s="19" t="s">
        <v>381</v>
      </c>
      <c r="F869" s="19">
        <v>199</v>
      </c>
      <c r="G869" s="19">
        <v>109</v>
      </c>
      <c r="H869" s="19">
        <v>65</v>
      </c>
      <c r="I869" s="19">
        <v>64</v>
      </c>
      <c r="J869" s="19">
        <v>52</v>
      </c>
      <c r="K869" s="19">
        <v>49</v>
      </c>
      <c r="L869" s="19">
        <v>0</v>
      </c>
      <c r="M869" s="19">
        <v>2021</v>
      </c>
      <c r="N869" s="19">
        <f>VLOOKUP(E869, '2021D'!$A$2:$G$339, 2, FALSE)</f>
        <v>196</v>
      </c>
      <c r="O869" s="19">
        <f>VLOOKUP(E869, '2021D'!$A$2:$G$339, 3, FALSE)</f>
        <v>30861</v>
      </c>
      <c r="P869" s="19">
        <f>_2021[[#This Row],[最低排名]]-_2021[[#This Row],[同分人数]]+1</f>
        <v>30666</v>
      </c>
      <c r="Q869" s="19">
        <f>IF(O869&gt;=开始!$B$6, 1, 0)</f>
        <v>1</v>
      </c>
      <c r="R869" s="19">
        <f>_2021[[#This Row],[最低排名]]-开始!$B$6</f>
        <v>30861</v>
      </c>
    </row>
    <row r="870" spans="1:18">
      <c r="A870" s="19">
        <v>64801</v>
      </c>
      <c r="B870" s="19" t="s">
        <v>1030</v>
      </c>
      <c r="C870" s="19" t="str">
        <f t="shared" si="26"/>
        <v>济南大学</v>
      </c>
      <c r="D870" s="19" t="str">
        <f t="shared" si="27"/>
        <v>01</v>
      </c>
      <c r="E870" s="19" t="s">
        <v>173</v>
      </c>
      <c r="F870" s="19">
        <v>193</v>
      </c>
      <c r="G870" s="19">
        <v>106</v>
      </c>
      <c r="H870" s="19">
        <v>93</v>
      </c>
      <c r="I870" s="19">
        <v>64</v>
      </c>
      <c r="J870" s="19">
        <v>58</v>
      </c>
      <c r="K870" s="19">
        <v>55</v>
      </c>
      <c r="L870" s="19">
        <v>0</v>
      </c>
      <c r="M870" s="19">
        <v>2021</v>
      </c>
      <c r="N870" s="19">
        <f>VLOOKUP(E870, '2021D'!$A$2:$G$339, 2, FALSE)</f>
        <v>234</v>
      </c>
      <c r="O870" s="19">
        <f>VLOOKUP(E870, '2021D'!$A$2:$G$339, 3, FALSE)</f>
        <v>23948</v>
      </c>
      <c r="P870" s="19">
        <f>_2021[[#This Row],[最低排名]]-_2021[[#This Row],[同分人数]]+1</f>
        <v>23715</v>
      </c>
      <c r="Q870" s="19">
        <f>IF(O870&gt;=开始!$B$6, 1, 0)</f>
        <v>1</v>
      </c>
      <c r="R870" s="19">
        <f>_2021[[#This Row],[最低排名]]-开始!$B$6</f>
        <v>23948</v>
      </c>
    </row>
    <row r="871" spans="1:18">
      <c r="A871" s="19">
        <v>64901</v>
      </c>
      <c r="B871" s="19" t="s">
        <v>1031</v>
      </c>
      <c r="C871" s="19" t="str">
        <f t="shared" si="26"/>
        <v>青岛理工</v>
      </c>
      <c r="D871" s="19" t="str">
        <f t="shared" si="27"/>
        <v>01</v>
      </c>
      <c r="E871" s="19" t="s">
        <v>433</v>
      </c>
      <c r="F871" s="19">
        <v>201</v>
      </c>
      <c r="G871" s="19">
        <v>106</v>
      </c>
      <c r="H871" s="19">
        <v>85</v>
      </c>
      <c r="I871" s="19">
        <v>64</v>
      </c>
      <c r="J871" s="19">
        <v>55</v>
      </c>
      <c r="K871" s="19">
        <v>49</v>
      </c>
      <c r="L871" s="19">
        <v>0</v>
      </c>
      <c r="M871" s="19">
        <v>2021</v>
      </c>
      <c r="N871" s="19">
        <f>VLOOKUP(E871, '2021D'!$A$2:$G$339, 2, FALSE)</f>
        <v>224</v>
      </c>
      <c r="O871" s="19">
        <f>VLOOKUP(E871, '2021D'!$A$2:$G$339, 3, FALSE)</f>
        <v>25900</v>
      </c>
      <c r="P871" s="19">
        <f>_2021[[#This Row],[最低排名]]-_2021[[#This Row],[同分人数]]+1</f>
        <v>25677</v>
      </c>
      <c r="Q871" s="19">
        <f>IF(O871&gt;=开始!$B$6, 1, 0)</f>
        <v>1</v>
      </c>
      <c r="R871" s="19">
        <f>_2021[[#This Row],[最低排名]]-开始!$B$6</f>
        <v>25900</v>
      </c>
    </row>
    <row r="872" spans="1:18">
      <c r="A872" s="19">
        <v>64902</v>
      </c>
      <c r="B872" s="19" t="s">
        <v>1032</v>
      </c>
      <c r="C872" s="19" t="str">
        <f t="shared" si="26"/>
        <v>青岛理工</v>
      </c>
      <c r="D872" s="19" t="str">
        <f t="shared" si="27"/>
        <v>02</v>
      </c>
      <c r="E872" s="19" t="s">
        <v>419</v>
      </c>
      <c r="F872" s="19">
        <v>194</v>
      </c>
      <c r="G872" s="19">
        <v>109</v>
      </c>
      <c r="H872" s="19">
        <v>81</v>
      </c>
      <c r="I872" s="19">
        <v>58</v>
      </c>
      <c r="J872" s="19">
        <v>52</v>
      </c>
      <c r="K872" s="19">
        <v>49</v>
      </c>
      <c r="L872" s="19">
        <v>0</v>
      </c>
      <c r="M872" s="19">
        <v>2021</v>
      </c>
      <c r="N872" s="19">
        <f>VLOOKUP(E872, '2021D'!$A$2:$G$339, 2, FALSE)</f>
        <v>190</v>
      </c>
      <c r="O872" s="19">
        <f>VLOOKUP(E872, '2021D'!$A$2:$G$339, 3, FALSE)</f>
        <v>29871</v>
      </c>
      <c r="P872" s="19">
        <f>_2021[[#This Row],[最低排名]]-_2021[[#This Row],[同分人数]]+1</f>
        <v>29682</v>
      </c>
      <c r="Q872" s="19">
        <f>IF(O872&gt;=开始!$B$6, 1, 0)</f>
        <v>1</v>
      </c>
      <c r="R872" s="19">
        <f>_2021[[#This Row],[最低排名]]-开始!$B$6</f>
        <v>29871</v>
      </c>
    </row>
    <row r="873" spans="1:18">
      <c r="A873" s="19">
        <v>64903</v>
      </c>
      <c r="B873" s="19" t="s">
        <v>1033</v>
      </c>
      <c r="C873" s="19" t="str">
        <f t="shared" si="26"/>
        <v>青岛理工</v>
      </c>
      <c r="D873" s="19" t="str">
        <f t="shared" si="27"/>
        <v>03</v>
      </c>
      <c r="E873" s="19" t="s">
        <v>144</v>
      </c>
      <c r="F873" s="19">
        <v>207</v>
      </c>
      <c r="G873" s="19">
        <v>107</v>
      </c>
      <c r="H873" s="19">
        <v>104</v>
      </c>
      <c r="I873" s="19">
        <v>55</v>
      </c>
      <c r="J873" s="19">
        <v>52</v>
      </c>
      <c r="K873" s="19">
        <v>49</v>
      </c>
      <c r="L873" s="19">
        <v>0</v>
      </c>
      <c r="M873" s="19">
        <v>2021</v>
      </c>
      <c r="N873" s="19">
        <f>VLOOKUP(E873, '2021D'!$A$2:$G$339, 2, FALSE)</f>
        <v>235</v>
      </c>
      <c r="O873" s="19">
        <f>VLOOKUP(E873, '2021D'!$A$2:$G$339, 3, FALSE)</f>
        <v>23070</v>
      </c>
      <c r="P873" s="19">
        <f>_2021[[#This Row],[最低排名]]-_2021[[#This Row],[同分人数]]+1</f>
        <v>22836</v>
      </c>
      <c r="Q873" s="19">
        <f>IF(O873&gt;=开始!$B$6, 1, 0)</f>
        <v>1</v>
      </c>
      <c r="R873" s="19">
        <f>_2021[[#This Row],[最低排名]]-开始!$B$6</f>
        <v>23070</v>
      </c>
    </row>
    <row r="874" spans="1:18">
      <c r="A874" s="19">
        <v>64904</v>
      </c>
      <c r="B874" s="19" t="s">
        <v>1034</v>
      </c>
      <c r="C874" s="19" t="str">
        <f t="shared" si="26"/>
        <v>青岛理工</v>
      </c>
      <c r="D874" s="19" t="str">
        <f t="shared" si="27"/>
        <v>04</v>
      </c>
      <c r="E874" s="19" t="s">
        <v>387</v>
      </c>
      <c r="F874" s="19">
        <v>201</v>
      </c>
      <c r="G874" s="19">
        <v>102</v>
      </c>
      <c r="H874" s="19">
        <v>86</v>
      </c>
      <c r="I874" s="19">
        <v>55</v>
      </c>
      <c r="J874" s="19">
        <v>55</v>
      </c>
      <c r="K874" s="19">
        <v>49</v>
      </c>
      <c r="L874" s="19">
        <v>0</v>
      </c>
      <c r="M874" s="19">
        <v>2021</v>
      </c>
      <c r="N874" s="19">
        <f>VLOOKUP(E874, '2021D'!$A$2:$G$339, 2, FALSE)</f>
        <v>201</v>
      </c>
      <c r="O874" s="19">
        <f>VLOOKUP(E874, '2021D'!$A$2:$G$339, 3, FALSE)</f>
        <v>27542</v>
      </c>
      <c r="P874" s="19">
        <f>_2021[[#This Row],[最低排名]]-_2021[[#This Row],[同分人数]]+1</f>
        <v>27342</v>
      </c>
      <c r="Q874" s="19">
        <f>IF(O874&gt;=开始!$B$6, 1, 0)</f>
        <v>1</v>
      </c>
      <c r="R874" s="19">
        <f>_2021[[#This Row],[最低排名]]-开始!$B$6</f>
        <v>27542</v>
      </c>
    </row>
    <row r="875" spans="1:18">
      <c r="A875" s="19">
        <v>64905</v>
      </c>
      <c r="B875" s="19" t="s">
        <v>1035</v>
      </c>
      <c r="C875" s="19" t="str">
        <f t="shared" si="26"/>
        <v>青岛理工</v>
      </c>
      <c r="D875" s="19" t="str">
        <f t="shared" si="27"/>
        <v>05</v>
      </c>
      <c r="E875" s="19" t="s">
        <v>184</v>
      </c>
      <c r="F875" s="19">
        <v>202</v>
      </c>
      <c r="G875" s="19">
        <v>105</v>
      </c>
      <c r="H875" s="19">
        <v>81</v>
      </c>
      <c r="I875" s="19">
        <v>58</v>
      </c>
      <c r="J875" s="19">
        <v>58</v>
      </c>
      <c r="K875" s="19">
        <v>52</v>
      </c>
      <c r="L875" s="19">
        <v>0</v>
      </c>
      <c r="M875" s="19">
        <v>2021</v>
      </c>
      <c r="N875" s="19">
        <f>VLOOKUP(E875, '2021D'!$A$2:$G$339, 2, FALSE)</f>
        <v>225</v>
      </c>
      <c r="O875" s="19">
        <f>VLOOKUP(E875, '2021D'!$A$2:$G$339, 3, FALSE)</f>
        <v>26536</v>
      </c>
      <c r="P875" s="19">
        <f>_2021[[#This Row],[最低排名]]-_2021[[#This Row],[同分人数]]+1</f>
        <v>26312</v>
      </c>
      <c r="Q875" s="19">
        <f>IF(O875&gt;=开始!$B$6, 1, 0)</f>
        <v>1</v>
      </c>
      <c r="R875" s="19">
        <f>_2021[[#This Row],[最低排名]]-开始!$B$6</f>
        <v>26536</v>
      </c>
    </row>
    <row r="876" spans="1:18">
      <c r="A876" s="19">
        <v>65001</v>
      </c>
      <c r="B876" s="19" t="s">
        <v>1036</v>
      </c>
      <c r="C876" s="19" t="str">
        <f t="shared" si="26"/>
        <v>山东建筑</v>
      </c>
      <c r="D876" s="19" t="str">
        <f t="shared" si="27"/>
        <v>01</v>
      </c>
      <c r="E876" s="19" t="s">
        <v>221</v>
      </c>
      <c r="F876" s="19">
        <v>181</v>
      </c>
      <c r="G876" s="19">
        <v>95</v>
      </c>
      <c r="H876" s="19">
        <v>93</v>
      </c>
      <c r="I876" s="19">
        <v>49</v>
      </c>
      <c r="J876" s="19">
        <v>43</v>
      </c>
      <c r="K876" s="19">
        <v>43</v>
      </c>
      <c r="L876" s="19">
        <v>0</v>
      </c>
      <c r="M876" s="19">
        <v>2021</v>
      </c>
      <c r="N876" s="19">
        <f>VLOOKUP(E876, '2021D'!$A$2:$G$339, 2, FALSE)</f>
        <v>171</v>
      </c>
      <c r="O876" s="19">
        <f>VLOOKUP(E876, '2021D'!$A$2:$G$339, 3, FALSE)</f>
        <v>34311</v>
      </c>
      <c r="P876" s="19">
        <f>_2021[[#This Row],[最低排名]]-_2021[[#This Row],[同分人数]]+1</f>
        <v>34141</v>
      </c>
      <c r="Q876" s="19">
        <f>IF(O876&gt;=开始!$B$6, 1, 0)</f>
        <v>1</v>
      </c>
      <c r="R876" s="19">
        <f>_2021[[#This Row],[最低排名]]-开始!$B$6</f>
        <v>34311</v>
      </c>
    </row>
    <row r="877" spans="1:18">
      <c r="A877" s="19">
        <v>65101</v>
      </c>
      <c r="B877" s="19" t="s">
        <v>1039</v>
      </c>
      <c r="C877" s="19" t="str">
        <f t="shared" si="26"/>
        <v>山东理工</v>
      </c>
      <c r="D877" s="19" t="str">
        <f t="shared" si="27"/>
        <v>01</v>
      </c>
      <c r="E877" s="19" t="s">
        <v>180</v>
      </c>
      <c r="F877" s="19">
        <v>200</v>
      </c>
      <c r="G877" s="19">
        <v>108</v>
      </c>
      <c r="H877" s="19">
        <v>91</v>
      </c>
      <c r="I877" s="19">
        <v>55</v>
      </c>
      <c r="J877" s="19">
        <v>55</v>
      </c>
      <c r="K877" s="19">
        <v>49</v>
      </c>
      <c r="L877" s="19">
        <v>0</v>
      </c>
      <c r="M877" s="19">
        <v>2021</v>
      </c>
      <c r="N877" s="19">
        <f>VLOOKUP(E877, '2021D'!$A$2:$G$339, 2, FALSE)</f>
        <v>212</v>
      </c>
      <c r="O877" s="19">
        <f>VLOOKUP(E877, '2021D'!$A$2:$G$339, 3, FALSE)</f>
        <v>26748</v>
      </c>
      <c r="P877" s="19">
        <f>_2021[[#This Row],[最低排名]]-_2021[[#This Row],[同分人数]]+1</f>
        <v>26537</v>
      </c>
      <c r="Q877" s="19">
        <f>IF(O877&gt;=开始!$B$6, 1, 0)</f>
        <v>1</v>
      </c>
      <c r="R877" s="19">
        <f>_2021[[#This Row],[最低排名]]-开始!$B$6</f>
        <v>26748</v>
      </c>
    </row>
    <row r="878" spans="1:18">
      <c r="A878" s="19">
        <v>65201</v>
      </c>
      <c r="B878" s="19" t="s">
        <v>1040</v>
      </c>
      <c r="C878" s="19" t="str">
        <f t="shared" si="26"/>
        <v>青岛农大</v>
      </c>
      <c r="D878" s="19" t="str">
        <f t="shared" si="27"/>
        <v>01</v>
      </c>
      <c r="E878" s="19" t="s">
        <v>440</v>
      </c>
      <c r="F878" s="19">
        <v>178</v>
      </c>
      <c r="G878" s="19">
        <v>96</v>
      </c>
      <c r="H878" s="19">
        <v>100</v>
      </c>
      <c r="I878" s="19">
        <v>58</v>
      </c>
      <c r="J878" s="19">
        <v>52</v>
      </c>
      <c r="K878" s="19">
        <v>49</v>
      </c>
      <c r="L878" s="19">
        <v>0</v>
      </c>
      <c r="M878" s="19">
        <v>2021</v>
      </c>
      <c r="N878" s="19">
        <f>VLOOKUP(E878, '2021D'!$A$2:$G$339, 2, FALSE)</f>
        <v>210</v>
      </c>
      <c r="O878" s="19">
        <f>VLOOKUP(E878, '2021D'!$A$2:$G$339, 3, FALSE)</f>
        <v>29272</v>
      </c>
      <c r="P878" s="19">
        <f>_2021[[#This Row],[最低排名]]-_2021[[#This Row],[同分人数]]+1</f>
        <v>29063</v>
      </c>
      <c r="Q878" s="19">
        <f>IF(O878&gt;=开始!$B$6, 1, 0)</f>
        <v>1</v>
      </c>
      <c r="R878" s="19">
        <f>_2021[[#This Row],[最低排名]]-开始!$B$6</f>
        <v>29272</v>
      </c>
    </row>
    <row r="879" spans="1:18">
      <c r="A879" s="19">
        <v>65202</v>
      </c>
      <c r="B879" s="19" t="s">
        <v>1041</v>
      </c>
      <c r="C879" s="19" t="str">
        <f t="shared" si="26"/>
        <v>青岛农大</v>
      </c>
      <c r="D879" s="19" t="str">
        <f t="shared" si="27"/>
        <v>02</v>
      </c>
      <c r="E879" s="19" t="s">
        <v>232</v>
      </c>
      <c r="F879" s="19">
        <v>198</v>
      </c>
      <c r="G879" s="19">
        <v>103</v>
      </c>
      <c r="H879" s="19">
        <v>93</v>
      </c>
      <c r="I879" s="19">
        <v>49</v>
      </c>
      <c r="J879" s="19">
        <v>49</v>
      </c>
      <c r="K879" s="19">
        <v>49</v>
      </c>
      <c r="L879" s="19">
        <v>0</v>
      </c>
      <c r="M879" s="19">
        <v>2021</v>
      </c>
      <c r="N879" s="19">
        <f>VLOOKUP(E879, '2021D'!$A$2:$G$339, 2, FALSE)</f>
        <v>198</v>
      </c>
      <c r="O879" s="19">
        <f>VLOOKUP(E879, '2021D'!$A$2:$G$339, 3, FALSE)</f>
        <v>29062</v>
      </c>
      <c r="P879" s="19">
        <f>_2021[[#This Row],[最低排名]]-_2021[[#This Row],[同分人数]]+1</f>
        <v>28865</v>
      </c>
      <c r="Q879" s="19">
        <f>IF(O879&gt;=开始!$B$6, 1, 0)</f>
        <v>1</v>
      </c>
      <c r="R879" s="19">
        <f>_2021[[#This Row],[最低排名]]-开始!$B$6</f>
        <v>29062</v>
      </c>
    </row>
    <row r="880" spans="1:18">
      <c r="A880" s="19">
        <v>65301</v>
      </c>
      <c r="B880" s="19" t="s">
        <v>1042</v>
      </c>
      <c r="C880" s="19" t="str">
        <f t="shared" si="26"/>
        <v>潍坊医学</v>
      </c>
      <c r="D880" s="19" t="str">
        <f t="shared" si="27"/>
        <v>01</v>
      </c>
      <c r="E880" s="19" t="s">
        <v>323</v>
      </c>
      <c r="F880" s="19">
        <v>214</v>
      </c>
      <c r="G880" s="19">
        <v>122</v>
      </c>
      <c r="H880" s="19">
        <v>87</v>
      </c>
      <c r="I880" s="19">
        <v>67</v>
      </c>
      <c r="J880" s="19">
        <v>61</v>
      </c>
      <c r="K880" s="19">
        <v>52</v>
      </c>
      <c r="L880" s="19">
        <v>0</v>
      </c>
      <c r="M880" s="19">
        <v>2021</v>
      </c>
      <c r="N880" s="19">
        <f>VLOOKUP(E880, '2021D'!$A$2:$G$339, 2, FALSE)</f>
        <v>211</v>
      </c>
      <c r="O880" s="19">
        <f>VLOOKUP(E880, '2021D'!$A$2:$G$339, 3, FALSE)</f>
        <v>19970</v>
      </c>
      <c r="P880" s="19">
        <f>_2021[[#This Row],[最低排名]]-_2021[[#This Row],[同分人数]]+1</f>
        <v>19760</v>
      </c>
      <c r="Q880" s="19">
        <f>IF(O880&gt;=开始!$B$6, 1, 0)</f>
        <v>1</v>
      </c>
      <c r="R880" s="19">
        <f>_2021[[#This Row],[最低排名]]-开始!$B$6</f>
        <v>19970</v>
      </c>
    </row>
    <row r="881" spans="1:18">
      <c r="A881" s="19">
        <v>65401</v>
      </c>
      <c r="B881" s="19" t="s">
        <v>1044</v>
      </c>
      <c r="C881" s="19" t="str">
        <f t="shared" si="26"/>
        <v>滨州医学</v>
      </c>
      <c r="D881" s="19" t="str">
        <f t="shared" si="27"/>
        <v>01</v>
      </c>
      <c r="E881" s="19" t="s">
        <v>287</v>
      </c>
      <c r="F881" s="19">
        <v>214</v>
      </c>
      <c r="G881" s="19">
        <v>108</v>
      </c>
      <c r="H881" s="19">
        <v>98</v>
      </c>
      <c r="I881" s="19">
        <v>55</v>
      </c>
      <c r="J881" s="19">
        <v>52</v>
      </c>
      <c r="K881" s="19">
        <v>49</v>
      </c>
      <c r="L881" s="19">
        <v>0</v>
      </c>
      <c r="M881" s="19">
        <v>2021</v>
      </c>
      <c r="N881" s="19">
        <f>VLOOKUP(E881, '2021D'!$A$2:$G$339, 2, FALSE)</f>
        <v>238</v>
      </c>
      <c r="O881" s="19">
        <f>VLOOKUP(E881, '2021D'!$A$2:$G$339, 3, FALSE)</f>
        <v>22835</v>
      </c>
      <c r="P881" s="19">
        <f>_2021[[#This Row],[最低排名]]-_2021[[#This Row],[同分人数]]+1</f>
        <v>22598</v>
      </c>
      <c r="Q881" s="19">
        <f>IF(O881&gt;=开始!$B$6, 1, 0)</f>
        <v>1</v>
      </c>
      <c r="R881" s="19">
        <f>_2021[[#This Row],[最低排名]]-开始!$B$6</f>
        <v>22835</v>
      </c>
    </row>
    <row r="882" spans="1:18">
      <c r="A882" s="19">
        <v>65501</v>
      </c>
      <c r="B882" s="19" t="s">
        <v>1045</v>
      </c>
      <c r="C882" s="19" t="str">
        <f t="shared" si="26"/>
        <v>济宁医学</v>
      </c>
      <c r="D882" s="19" t="str">
        <f t="shared" si="27"/>
        <v>01</v>
      </c>
      <c r="E882" s="19" t="s">
        <v>485</v>
      </c>
      <c r="F882" s="19">
        <v>207</v>
      </c>
      <c r="G882" s="19">
        <v>107</v>
      </c>
      <c r="H882" s="19">
        <v>94</v>
      </c>
      <c r="I882" s="19">
        <v>52</v>
      </c>
      <c r="J882" s="19">
        <v>46</v>
      </c>
      <c r="K882" s="19">
        <v>46</v>
      </c>
      <c r="L882" s="19">
        <v>0</v>
      </c>
      <c r="M882" s="19">
        <v>2021</v>
      </c>
      <c r="N882" s="19">
        <f>VLOOKUP(E882, '2021D'!$A$2:$G$339, 2, FALSE)</f>
        <v>196</v>
      </c>
      <c r="O882" s="19">
        <f>VLOOKUP(E882, '2021D'!$A$2:$G$339, 3, FALSE)</f>
        <v>27738</v>
      </c>
      <c r="P882" s="19">
        <f>_2021[[#This Row],[最低排名]]-_2021[[#This Row],[同分人数]]+1</f>
        <v>27543</v>
      </c>
      <c r="Q882" s="19">
        <f>IF(O882&gt;=开始!$B$6, 1, 0)</f>
        <v>1</v>
      </c>
      <c r="R882" s="19">
        <f>_2021[[#This Row],[最低排名]]-开始!$B$6</f>
        <v>27738</v>
      </c>
    </row>
    <row r="883" spans="1:18">
      <c r="A883" s="19">
        <v>65502</v>
      </c>
      <c r="B883" s="19" t="s">
        <v>1046</v>
      </c>
      <c r="C883" s="19" t="str">
        <f t="shared" si="26"/>
        <v>济宁医学</v>
      </c>
      <c r="D883" s="19" t="str">
        <f t="shared" si="27"/>
        <v>02</v>
      </c>
      <c r="E883" s="19" t="s">
        <v>431</v>
      </c>
      <c r="F883" s="19">
        <v>193</v>
      </c>
      <c r="G883" s="19">
        <v>99</v>
      </c>
      <c r="H883" s="19">
        <v>107</v>
      </c>
      <c r="I883" s="19">
        <v>61</v>
      </c>
      <c r="J883" s="19">
        <v>52</v>
      </c>
      <c r="K883" s="19">
        <v>49</v>
      </c>
      <c r="L883" s="19">
        <v>0</v>
      </c>
      <c r="M883" s="19">
        <v>2021</v>
      </c>
      <c r="N883" s="19">
        <f>VLOOKUP(E883, '2021D'!$A$2:$G$339, 2, FALSE)</f>
        <v>203</v>
      </c>
      <c r="O883" s="19">
        <f>VLOOKUP(E883, '2021D'!$A$2:$G$339, 3, FALSE)</f>
        <v>24151</v>
      </c>
      <c r="P883" s="19">
        <f>_2021[[#This Row],[最低排名]]-_2021[[#This Row],[同分人数]]+1</f>
        <v>23949</v>
      </c>
      <c r="Q883" s="19">
        <f>IF(O883&gt;=开始!$B$6, 1, 0)</f>
        <v>1</v>
      </c>
      <c r="R883" s="19">
        <f>_2021[[#This Row],[最低排名]]-开始!$B$6</f>
        <v>24151</v>
      </c>
    </row>
    <row r="884" spans="1:18">
      <c r="A884" s="19">
        <v>65601</v>
      </c>
      <c r="B884" s="19" t="s">
        <v>1047</v>
      </c>
      <c r="C884" s="19" t="str">
        <f t="shared" si="26"/>
        <v>山东师大</v>
      </c>
      <c r="D884" s="19" t="str">
        <f t="shared" si="27"/>
        <v>01</v>
      </c>
      <c r="E884" s="19" t="s">
        <v>643</v>
      </c>
      <c r="F884" s="19">
        <v>206</v>
      </c>
      <c r="G884" s="19">
        <v>106</v>
      </c>
      <c r="H884" s="19">
        <v>85</v>
      </c>
      <c r="I884" s="19">
        <v>67</v>
      </c>
      <c r="J884" s="19">
        <v>64</v>
      </c>
      <c r="K884" s="19">
        <v>55</v>
      </c>
      <c r="L884" s="19">
        <v>0</v>
      </c>
      <c r="M884" s="19">
        <v>2021</v>
      </c>
      <c r="N884" s="19">
        <f>VLOOKUP(E884, '2021D'!$A$2:$G$339, 2, FALSE)</f>
        <v>223</v>
      </c>
      <c r="O884" s="19">
        <f>VLOOKUP(E884, '2021D'!$A$2:$G$339, 3, FALSE)</f>
        <v>20819</v>
      </c>
      <c r="P884" s="19">
        <f>_2021[[#This Row],[最低排名]]-_2021[[#This Row],[同分人数]]+1</f>
        <v>20597</v>
      </c>
      <c r="Q884" s="19">
        <f>IF(O884&gt;=开始!$B$6, 1, 0)</f>
        <v>1</v>
      </c>
      <c r="R884" s="19">
        <f>_2021[[#This Row],[最低排名]]-开始!$B$6</f>
        <v>20819</v>
      </c>
    </row>
    <row r="885" spans="1:18">
      <c r="A885" s="19">
        <v>65602</v>
      </c>
      <c r="B885" s="19" t="s">
        <v>1048</v>
      </c>
      <c r="C885" s="19" t="str">
        <f t="shared" si="26"/>
        <v>山东师大</v>
      </c>
      <c r="D885" s="19" t="str">
        <f t="shared" si="27"/>
        <v>02</v>
      </c>
      <c r="E885" s="19" t="s">
        <v>128</v>
      </c>
      <c r="F885" s="19">
        <v>216</v>
      </c>
      <c r="G885" s="19">
        <v>119</v>
      </c>
      <c r="H885" s="19">
        <v>98</v>
      </c>
      <c r="I885" s="19">
        <v>58</v>
      </c>
      <c r="J885" s="19">
        <v>55</v>
      </c>
      <c r="K885" s="19">
        <v>52</v>
      </c>
      <c r="L885" s="19">
        <v>0</v>
      </c>
      <c r="M885" s="19">
        <v>2021</v>
      </c>
      <c r="N885" s="19">
        <f>VLOOKUP(E885, '2021D'!$A$2:$G$339, 2, FALSE)</f>
        <v>212</v>
      </c>
      <c r="O885" s="19">
        <f>VLOOKUP(E885, '2021D'!$A$2:$G$339, 3, FALSE)</f>
        <v>20397</v>
      </c>
      <c r="P885" s="19">
        <f>_2021[[#This Row],[最低排名]]-_2021[[#This Row],[同分人数]]+1</f>
        <v>20186</v>
      </c>
      <c r="Q885" s="19">
        <f>IF(O885&gt;=开始!$B$6, 1, 0)</f>
        <v>1</v>
      </c>
      <c r="R885" s="19">
        <f>_2021[[#This Row],[最低排名]]-开始!$B$6</f>
        <v>20397</v>
      </c>
    </row>
    <row r="886" spans="1:18">
      <c r="A886" s="19">
        <v>65603</v>
      </c>
      <c r="B886" s="19" t="s">
        <v>1049</v>
      </c>
      <c r="C886" s="19" t="str">
        <f t="shared" si="26"/>
        <v>山东师大</v>
      </c>
      <c r="D886" s="19" t="str">
        <f t="shared" si="27"/>
        <v>03</v>
      </c>
      <c r="E886" s="19" t="s">
        <v>152</v>
      </c>
      <c r="F886" s="19">
        <v>203</v>
      </c>
      <c r="G886" s="19">
        <v>107</v>
      </c>
      <c r="H886" s="19">
        <v>111</v>
      </c>
      <c r="I886" s="19">
        <v>67</v>
      </c>
      <c r="J886" s="19">
        <v>58</v>
      </c>
      <c r="K886" s="19">
        <v>52</v>
      </c>
      <c r="L886" s="19">
        <v>0</v>
      </c>
      <c r="M886" s="19">
        <v>2021</v>
      </c>
      <c r="N886" s="19">
        <f>VLOOKUP(E886, '2021D'!$A$2:$G$339, 2, FALSE)</f>
        <v>235</v>
      </c>
      <c r="O886" s="19">
        <f>VLOOKUP(E886, '2021D'!$A$2:$G$339, 3, FALSE)</f>
        <v>17726</v>
      </c>
      <c r="P886" s="19">
        <f>_2021[[#This Row],[最低排名]]-_2021[[#This Row],[同分人数]]+1</f>
        <v>17492</v>
      </c>
      <c r="Q886" s="19">
        <f>IF(O886&gt;=开始!$B$6, 1, 0)</f>
        <v>1</v>
      </c>
      <c r="R886" s="19">
        <f>_2021[[#This Row],[最低排名]]-开始!$B$6</f>
        <v>17726</v>
      </c>
    </row>
    <row r="887" spans="1:18">
      <c r="A887" s="19">
        <v>65604</v>
      </c>
      <c r="B887" s="19" t="s">
        <v>1050</v>
      </c>
      <c r="C887" s="19" t="str">
        <f t="shared" si="26"/>
        <v>山东师大</v>
      </c>
      <c r="D887" s="19" t="str">
        <f t="shared" si="27"/>
        <v>04</v>
      </c>
      <c r="E887" s="19" t="s">
        <v>195</v>
      </c>
      <c r="F887" s="19">
        <v>206</v>
      </c>
      <c r="G887" s="19">
        <v>110</v>
      </c>
      <c r="H887" s="19">
        <v>118</v>
      </c>
      <c r="I887" s="19">
        <v>70</v>
      </c>
      <c r="J887" s="19">
        <v>64</v>
      </c>
      <c r="K887" s="19">
        <v>52</v>
      </c>
      <c r="L887" s="19">
        <v>0</v>
      </c>
      <c r="M887" s="19">
        <v>2021</v>
      </c>
      <c r="N887" s="19">
        <f>VLOOKUP(E887, '2021D'!$A$2:$G$339, 2, FALSE)</f>
        <v>222</v>
      </c>
      <c r="O887" s="19">
        <f>VLOOKUP(E887, '2021D'!$A$2:$G$339, 3, FALSE)</f>
        <v>13526</v>
      </c>
      <c r="P887" s="19">
        <f>_2021[[#This Row],[最低排名]]-_2021[[#This Row],[同分人数]]+1</f>
        <v>13305</v>
      </c>
      <c r="Q887" s="19">
        <f>IF(O887&gt;=开始!$B$6, 1, 0)</f>
        <v>1</v>
      </c>
      <c r="R887" s="19">
        <f>_2021[[#This Row],[最低排名]]-开始!$B$6</f>
        <v>13526</v>
      </c>
    </row>
    <row r="888" spans="1:18">
      <c r="A888" s="19">
        <v>65605</v>
      </c>
      <c r="B888" s="19" t="s">
        <v>1051</v>
      </c>
      <c r="C888" s="19" t="str">
        <f t="shared" si="26"/>
        <v>山东师大</v>
      </c>
      <c r="D888" s="19" t="str">
        <f t="shared" si="27"/>
        <v>05</v>
      </c>
      <c r="E888" s="19" t="s">
        <v>83</v>
      </c>
      <c r="F888" s="19">
        <v>196</v>
      </c>
      <c r="G888" s="19">
        <v>101</v>
      </c>
      <c r="H888" s="19">
        <v>105</v>
      </c>
      <c r="I888" s="19">
        <v>67</v>
      </c>
      <c r="J888" s="19">
        <v>61</v>
      </c>
      <c r="K888" s="19">
        <v>58</v>
      </c>
      <c r="L888" s="19">
        <v>0</v>
      </c>
      <c r="M888" s="19">
        <v>2021</v>
      </c>
      <c r="N888" s="19">
        <f>VLOOKUP(E888, '2021D'!$A$2:$G$339, 2, FALSE)</f>
        <v>206</v>
      </c>
      <c r="O888" s="19">
        <f>VLOOKUP(E888, '2021D'!$A$2:$G$339, 3, FALSE)</f>
        <v>18620</v>
      </c>
      <c r="P888" s="19">
        <f>_2021[[#This Row],[最低排名]]-_2021[[#This Row],[同分人数]]+1</f>
        <v>18415</v>
      </c>
      <c r="Q888" s="19">
        <f>IF(O888&gt;=开始!$B$6, 1, 0)</f>
        <v>1</v>
      </c>
      <c r="R888" s="19">
        <f>_2021[[#This Row],[最低排名]]-开始!$B$6</f>
        <v>18620</v>
      </c>
    </row>
    <row r="889" spans="1:18">
      <c r="A889" s="19">
        <v>65606</v>
      </c>
      <c r="B889" s="19" t="s">
        <v>1052</v>
      </c>
      <c r="C889" s="19" t="str">
        <f t="shared" si="26"/>
        <v>山东师大</v>
      </c>
      <c r="D889" s="19" t="str">
        <f t="shared" si="27"/>
        <v>06</v>
      </c>
      <c r="E889" s="19" t="s">
        <v>155</v>
      </c>
      <c r="F889" s="19">
        <v>200</v>
      </c>
      <c r="G889" s="19">
        <v>103</v>
      </c>
      <c r="H889" s="19">
        <v>100</v>
      </c>
      <c r="I889" s="19">
        <v>64</v>
      </c>
      <c r="J889" s="19">
        <v>64</v>
      </c>
      <c r="K889" s="19">
        <v>61</v>
      </c>
      <c r="L889" s="19">
        <v>0</v>
      </c>
      <c r="M889" s="19">
        <v>2021</v>
      </c>
      <c r="N889" s="19">
        <f>VLOOKUP(E889, '2021D'!$A$2:$G$339, 2, FALSE)</f>
        <v>248</v>
      </c>
      <c r="O889" s="19">
        <f>VLOOKUP(E889, '2021D'!$A$2:$G$339, 3, FALSE)</f>
        <v>18200</v>
      </c>
      <c r="P889" s="19">
        <f>_2021[[#This Row],[最低排名]]-_2021[[#This Row],[同分人数]]+1</f>
        <v>17953</v>
      </c>
      <c r="Q889" s="19">
        <f>IF(O889&gt;=开始!$B$6, 1, 0)</f>
        <v>1</v>
      </c>
      <c r="R889" s="19">
        <f>_2021[[#This Row],[最低排名]]-开始!$B$6</f>
        <v>18200</v>
      </c>
    </row>
    <row r="890" spans="1:18">
      <c r="A890" s="19">
        <v>65701</v>
      </c>
      <c r="B890" s="19" t="s">
        <v>1054</v>
      </c>
      <c r="C890" s="19" t="str">
        <f t="shared" si="26"/>
        <v>曲阜师大</v>
      </c>
      <c r="D890" s="19" t="str">
        <f t="shared" si="27"/>
        <v>01</v>
      </c>
      <c r="E890" s="19" t="s">
        <v>146</v>
      </c>
      <c r="F890" s="19">
        <v>200</v>
      </c>
      <c r="G890" s="19">
        <v>101</v>
      </c>
      <c r="H890" s="19">
        <v>104</v>
      </c>
      <c r="I890" s="19">
        <v>67</v>
      </c>
      <c r="J890" s="19">
        <v>64</v>
      </c>
      <c r="K890" s="19">
        <v>49</v>
      </c>
      <c r="L890" s="19">
        <v>0</v>
      </c>
      <c r="M890" s="19">
        <v>2021</v>
      </c>
      <c r="N890" s="19">
        <f>VLOOKUP(E890, '2021D'!$A$2:$G$339, 2, FALSE)</f>
        <v>223</v>
      </c>
      <c r="O890" s="19">
        <f>VLOOKUP(E890, '2021D'!$A$2:$G$339, 3, FALSE)</f>
        <v>19303</v>
      </c>
      <c r="P890" s="19">
        <f>_2021[[#This Row],[最低排名]]-_2021[[#This Row],[同分人数]]+1</f>
        <v>19081</v>
      </c>
      <c r="Q890" s="19">
        <f>IF(O890&gt;=开始!$B$6, 1, 0)</f>
        <v>1</v>
      </c>
      <c r="R890" s="19">
        <f>_2021[[#This Row],[最低排名]]-开始!$B$6</f>
        <v>19303</v>
      </c>
    </row>
    <row r="891" spans="1:18">
      <c r="A891" s="19">
        <v>65702</v>
      </c>
      <c r="B891" s="19" t="s">
        <v>1055</v>
      </c>
      <c r="C891" s="19" t="str">
        <f t="shared" si="26"/>
        <v>曲阜师大</v>
      </c>
      <c r="D891" s="19" t="str">
        <f t="shared" si="27"/>
        <v>02</v>
      </c>
      <c r="E891" s="19" t="s">
        <v>287</v>
      </c>
      <c r="F891" s="19">
        <v>205</v>
      </c>
      <c r="G891" s="19">
        <v>109</v>
      </c>
      <c r="H891" s="19">
        <v>95</v>
      </c>
      <c r="I891" s="19">
        <v>64</v>
      </c>
      <c r="J891" s="19">
        <v>55</v>
      </c>
      <c r="K891" s="19">
        <v>49</v>
      </c>
      <c r="L891" s="19">
        <v>0</v>
      </c>
      <c r="M891" s="19">
        <v>2021</v>
      </c>
      <c r="N891" s="19">
        <f>VLOOKUP(E891, '2021D'!$A$2:$G$339, 2, FALSE)</f>
        <v>238</v>
      </c>
      <c r="O891" s="19">
        <f>VLOOKUP(E891, '2021D'!$A$2:$G$339, 3, FALSE)</f>
        <v>22835</v>
      </c>
      <c r="P891" s="19">
        <f>_2021[[#This Row],[最低排名]]-_2021[[#This Row],[同分人数]]+1</f>
        <v>22598</v>
      </c>
      <c r="Q891" s="19">
        <f>IF(O891&gt;=开始!$B$6, 1, 0)</f>
        <v>1</v>
      </c>
      <c r="R891" s="19">
        <f>_2021[[#This Row],[最低排名]]-开始!$B$6</f>
        <v>22835</v>
      </c>
    </row>
    <row r="892" spans="1:18">
      <c r="A892" s="19">
        <v>65901</v>
      </c>
      <c r="B892" s="19" t="s">
        <v>1056</v>
      </c>
      <c r="C892" s="19" t="str">
        <f t="shared" si="26"/>
        <v>鲁东大学</v>
      </c>
      <c r="D892" s="19" t="str">
        <f t="shared" si="27"/>
        <v>01</v>
      </c>
      <c r="E892" s="19" t="s">
        <v>232</v>
      </c>
      <c r="F892" s="19">
        <v>199</v>
      </c>
      <c r="G892" s="19">
        <v>100</v>
      </c>
      <c r="H892" s="19">
        <v>95</v>
      </c>
      <c r="I892" s="19">
        <v>49</v>
      </c>
      <c r="J892" s="19">
        <v>49</v>
      </c>
      <c r="K892" s="19">
        <v>46</v>
      </c>
      <c r="L892" s="19">
        <v>0</v>
      </c>
      <c r="M892" s="19">
        <v>2021</v>
      </c>
      <c r="N892" s="19">
        <f>VLOOKUP(E892, '2021D'!$A$2:$G$339, 2, FALSE)</f>
        <v>198</v>
      </c>
      <c r="O892" s="19">
        <f>VLOOKUP(E892, '2021D'!$A$2:$G$339, 3, FALSE)</f>
        <v>29062</v>
      </c>
      <c r="P892" s="19">
        <f>_2021[[#This Row],[最低排名]]-_2021[[#This Row],[同分人数]]+1</f>
        <v>28865</v>
      </c>
      <c r="Q892" s="19">
        <f>IF(O892&gt;=开始!$B$6, 1, 0)</f>
        <v>1</v>
      </c>
      <c r="R892" s="19">
        <f>_2021[[#This Row],[最低排名]]-开始!$B$6</f>
        <v>29062</v>
      </c>
    </row>
    <row r="893" spans="1:18">
      <c r="A893" s="19">
        <v>65902</v>
      </c>
      <c r="B893" s="19" t="s">
        <v>1057</v>
      </c>
      <c r="C893" s="19" t="str">
        <f t="shared" si="26"/>
        <v>鲁东大学</v>
      </c>
      <c r="D893" s="19" t="str">
        <f t="shared" si="27"/>
        <v>02</v>
      </c>
      <c r="E893" s="19" t="s">
        <v>440</v>
      </c>
      <c r="F893" s="19">
        <v>181</v>
      </c>
      <c r="G893" s="19">
        <v>91</v>
      </c>
      <c r="H893" s="19">
        <v>97</v>
      </c>
      <c r="I893" s="19">
        <v>55</v>
      </c>
      <c r="J893" s="19">
        <v>55</v>
      </c>
      <c r="K893" s="19">
        <v>49</v>
      </c>
      <c r="L893" s="19">
        <v>0</v>
      </c>
      <c r="M893" s="19">
        <v>2021</v>
      </c>
      <c r="N893" s="19">
        <f>VLOOKUP(E893, '2021D'!$A$2:$G$339, 2, FALSE)</f>
        <v>210</v>
      </c>
      <c r="O893" s="19">
        <f>VLOOKUP(E893, '2021D'!$A$2:$G$339, 3, FALSE)</f>
        <v>29272</v>
      </c>
      <c r="P893" s="19">
        <f>_2021[[#This Row],[最低排名]]-_2021[[#This Row],[同分人数]]+1</f>
        <v>29063</v>
      </c>
      <c r="Q893" s="19">
        <f>IF(O893&gt;=开始!$B$6, 1, 0)</f>
        <v>1</v>
      </c>
      <c r="R893" s="19">
        <f>_2021[[#This Row],[最低排名]]-开始!$B$6</f>
        <v>29272</v>
      </c>
    </row>
    <row r="894" spans="1:18">
      <c r="A894" s="19">
        <v>66001</v>
      </c>
      <c r="B894" s="19" t="s">
        <v>1058</v>
      </c>
      <c r="C894" s="19" t="str">
        <f t="shared" si="26"/>
        <v>济宁学院</v>
      </c>
      <c r="D894" s="19" t="str">
        <f t="shared" si="27"/>
        <v>01</v>
      </c>
      <c r="E894" s="19" t="s">
        <v>52</v>
      </c>
      <c r="F894" s="19">
        <v>197</v>
      </c>
      <c r="G894" s="19">
        <v>100</v>
      </c>
      <c r="H894" s="19">
        <v>80</v>
      </c>
      <c r="I894" s="19">
        <v>55</v>
      </c>
      <c r="J894" s="19">
        <v>46</v>
      </c>
      <c r="K894" s="19">
        <v>46</v>
      </c>
      <c r="L894" s="19">
        <v>0</v>
      </c>
      <c r="M894" s="19">
        <v>2021</v>
      </c>
      <c r="N894" s="19">
        <f>VLOOKUP(E894, '2021D'!$A$2:$G$339, 2, FALSE)</f>
        <v>188</v>
      </c>
      <c r="O894" s="19">
        <f>VLOOKUP(E894, '2021D'!$A$2:$G$339, 3, FALSE)</f>
        <v>31735</v>
      </c>
      <c r="P894" s="19">
        <f>_2021[[#This Row],[最低排名]]-_2021[[#This Row],[同分人数]]+1</f>
        <v>31548</v>
      </c>
      <c r="Q894" s="19">
        <f>IF(O894&gt;=开始!$B$6, 1, 0)</f>
        <v>1</v>
      </c>
      <c r="R894" s="19">
        <f>_2021[[#This Row],[最低排名]]-开始!$B$6</f>
        <v>31735</v>
      </c>
    </row>
    <row r="895" spans="1:18">
      <c r="A895" s="19">
        <v>66002</v>
      </c>
      <c r="B895" s="19" t="s">
        <v>1059</v>
      </c>
      <c r="C895" s="19" t="str">
        <f t="shared" si="26"/>
        <v>济宁学院</v>
      </c>
      <c r="D895" s="19" t="str">
        <f t="shared" si="27"/>
        <v>02</v>
      </c>
      <c r="E895" s="19" t="s">
        <v>408</v>
      </c>
      <c r="F895" s="19">
        <v>182</v>
      </c>
      <c r="G895" s="19">
        <v>95</v>
      </c>
      <c r="H895" s="19">
        <v>84</v>
      </c>
      <c r="I895" s="19">
        <v>55</v>
      </c>
      <c r="J895" s="19">
        <v>55</v>
      </c>
      <c r="K895" s="19">
        <v>43</v>
      </c>
      <c r="L895" s="19">
        <v>0</v>
      </c>
      <c r="M895" s="19">
        <v>2021</v>
      </c>
      <c r="N895" s="19">
        <f>VLOOKUP(E895, '2021D'!$A$2:$G$339, 2, FALSE)</f>
        <v>169</v>
      </c>
      <c r="O895" s="19">
        <f>VLOOKUP(E895, '2021D'!$A$2:$G$339, 3, FALSE)</f>
        <v>32613</v>
      </c>
      <c r="P895" s="19">
        <f>_2021[[#This Row],[最低排名]]-_2021[[#This Row],[同分人数]]+1</f>
        <v>32445</v>
      </c>
      <c r="Q895" s="19">
        <f>IF(O895&gt;=开始!$B$6, 1, 0)</f>
        <v>1</v>
      </c>
      <c r="R895" s="19">
        <f>_2021[[#This Row],[最低排名]]-开始!$B$6</f>
        <v>32613</v>
      </c>
    </row>
    <row r="896" spans="1:18">
      <c r="A896" s="19">
        <v>66101</v>
      </c>
      <c r="B896" s="19" t="s">
        <v>1060</v>
      </c>
      <c r="C896" s="19" t="str">
        <f t="shared" si="26"/>
        <v>齐鲁医药</v>
      </c>
      <c r="D896" s="19" t="str">
        <f t="shared" si="27"/>
        <v>01</v>
      </c>
      <c r="E896" s="19" t="s">
        <v>209</v>
      </c>
      <c r="F896" s="19">
        <v>178</v>
      </c>
      <c r="G896" s="19">
        <v>90</v>
      </c>
      <c r="H896" s="19">
        <v>99</v>
      </c>
      <c r="I896" s="19">
        <v>55</v>
      </c>
      <c r="J896" s="19">
        <v>43</v>
      </c>
      <c r="K896" s="19">
        <v>40</v>
      </c>
      <c r="L896" s="19">
        <v>0</v>
      </c>
      <c r="M896" s="19">
        <v>2021</v>
      </c>
      <c r="N896" s="19">
        <f>VLOOKUP(E896, '2021D'!$A$2:$G$339, 2, FALSE)</f>
        <v>197</v>
      </c>
      <c r="O896" s="19">
        <f>VLOOKUP(E896, '2021D'!$A$2:$G$339, 3, FALSE)</f>
        <v>33300</v>
      </c>
      <c r="P896" s="19">
        <f>_2021[[#This Row],[最低排名]]-_2021[[#This Row],[同分人数]]+1</f>
        <v>33104</v>
      </c>
      <c r="Q896" s="19">
        <f>IF(O896&gt;=开始!$B$6, 1, 0)</f>
        <v>1</v>
      </c>
      <c r="R896" s="19">
        <f>_2021[[#This Row],[最低排名]]-开始!$B$6</f>
        <v>33300</v>
      </c>
    </row>
    <row r="897" spans="1:18">
      <c r="A897" s="19">
        <v>66102</v>
      </c>
      <c r="B897" s="19" t="s">
        <v>1061</v>
      </c>
      <c r="C897" s="19" t="str">
        <f t="shared" si="26"/>
        <v>齐鲁医药</v>
      </c>
      <c r="D897" s="19" t="str">
        <f t="shared" si="27"/>
        <v>02</v>
      </c>
      <c r="E897" s="19" t="s">
        <v>1629</v>
      </c>
      <c r="F897" s="19"/>
      <c r="G897" s="19"/>
      <c r="H897" s="19"/>
      <c r="I897" s="19"/>
      <c r="J897" s="19"/>
      <c r="K897" s="19"/>
      <c r="L897" s="19"/>
      <c r="M897" s="19">
        <v>2021</v>
      </c>
      <c r="N897" s="19" t="e">
        <f>VLOOKUP(E897, '2021D'!$A$2:$G$339, 2, FALSE)</f>
        <v>#N/A</v>
      </c>
      <c r="O897" s="19" t="e">
        <f>VLOOKUP(E897, '2021D'!$A$2:$G$339, 3, FALSE)</f>
        <v>#N/A</v>
      </c>
      <c r="P897" s="19" t="e">
        <f>_2021[[#This Row],[最低排名]]-_2021[[#This Row],[同分人数]]+1</f>
        <v>#N/A</v>
      </c>
      <c r="Q897" s="19" t="e">
        <f>IF(O897&gt;=开始!$B$6, 1, 0)</f>
        <v>#N/A</v>
      </c>
      <c r="R897" s="19" t="e">
        <f>_2021[[#This Row],[最低排名]]-开始!$B$6</f>
        <v>#N/A</v>
      </c>
    </row>
    <row r="898" spans="1:18">
      <c r="A898" s="19">
        <v>66103</v>
      </c>
      <c r="B898" s="19" t="s">
        <v>1688</v>
      </c>
      <c r="C898" s="19" t="str">
        <f t="shared" ref="C898:C961" si="28">LEFT(B898, FIND("(", B898) - 1)</f>
        <v>齐鲁医药</v>
      </c>
      <c r="D898" s="19" t="str">
        <f t="shared" ref="D898:D961" si="29">MID(B898, FIND("(", B898) + 1, FIND(")", B898) - FIND("(", B898) - 1)</f>
        <v>03</v>
      </c>
      <c r="E898" s="19" t="s">
        <v>209</v>
      </c>
      <c r="F898" s="19">
        <v>183</v>
      </c>
      <c r="G898" s="19">
        <v>104</v>
      </c>
      <c r="H898" s="19">
        <v>85</v>
      </c>
      <c r="I898" s="19">
        <v>55</v>
      </c>
      <c r="J898" s="19">
        <v>46</v>
      </c>
      <c r="K898" s="19">
        <v>46</v>
      </c>
      <c r="L898" s="19">
        <v>0</v>
      </c>
      <c r="M898" s="19">
        <v>2021</v>
      </c>
      <c r="N898" s="19">
        <f>VLOOKUP(E898, '2021D'!$A$2:$G$339, 2, FALSE)</f>
        <v>197</v>
      </c>
      <c r="O898" s="19">
        <f>VLOOKUP(E898, '2021D'!$A$2:$G$339, 3, FALSE)</f>
        <v>33300</v>
      </c>
      <c r="P898" s="19">
        <f>_2021[[#This Row],[最低排名]]-_2021[[#This Row],[同分人数]]+1</f>
        <v>33104</v>
      </c>
      <c r="Q898" s="19">
        <f>IF(O898&gt;=开始!$B$6, 1, 0)</f>
        <v>1</v>
      </c>
      <c r="R898" s="19">
        <f>_2021[[#This Row],[最低排名]]-开始!$B$6</f>
        <v>33300</v>
      </c>
    </row>
    <row r="899" spans="1:18">
      <c r="A899" s="19">
        <v>66201</v>
      </c>
      <c r="B899" s="19" t="s">
        <v>1062</v>
      </c>
      <c r="C899" s="19" t="str">
        <f t="shared" si="28"/>
        <v>潍坊学院</v>
      </c>
      <c r="D899" s="19" t="str">
        <f t="shared" si="29"/>
        <v>01</v>
      </c>
      <c r="E899" s="19" t="s">
        <v>408</v>
      </c>
      <c r="F899" s="19">
        <v>174</v>
      </c>
      <c r="G899" s="19">
        <v>97</v>
      </c>
      <c r="H899" s="19">
        <v>83</v>
      </c>
      <c r="I899" s="19">
        <v>58</v>
      </c>
      <c r="J899" s="19">
        <v>58</v>
      </c>
      <c r="K899" s="19">
        <v>46</v>
      </c>
      <c r="L899" s="19">
        <v>0</v>
      </c>
      <c r="M899" s="19">
        <v>2021</v>
      </c>
      <c r="N899" s="19">
        <f>VLOOKUP(E899, '2021D'!$A$2:$G$339, 2, FALSE)</f>
        <v>169</v>
      </c>
      <c r="O899" s="19">
        <f>VLOOKUP(E899, '2021D'!$A$2:$G$339, 3, FALSE)</f>
        <v>32613</v>
      </c>
      <c r="P899" s="19">
        <f>_2021[[#This Row],[最低排名]]-_2021[[#This Row],[同分人数]]+1</f>
        <v>32445</v>
      </c>
      <c r="Q899" s="19">
        <f>IF(O899&gt;=开始!$B$6, 1, 0)</f>
        <v>1</v>
      </c>
      <c r="R899" s="19">
        <f>_2021[[#This Row],[最低排名]]-开始!$B$6</f>
        <v>32613</v>
      </c>
    </row>
    <row r="900" spans="1:18">
      <c r="A900" s="19">
        <v>66202</v>
      </c>
      <c r="B900" s="19" t="s">
        <v>1689</v>
      </c>
      <c r="C900" s="19" t="str">
        <f t="shared" si="28"/>
        <v>潍坊学院</v>
      </c>
      <c r="D900" s="19" t="str">
        <f t="shared" si="29"/>
        <v>02</v>
      </c>
      <c r="E900" s="19" t="s">
        <v>1548</v>
      </c>
      <c r="F900" s="19">
        <v>179</v>
      </c>
      <c r="G900" s="19">
        <v>93</v>
      </c>
      <c r="H900" s="19">
        <v>68</v>
      </c>
      <c r="I900" s="19">
        <v>61</v>
      </c>
      <c r="J900" s="19">
        <v>49</v>
      </c>
      <c r="K900" s="19">
        <v>46</v>
      </c>
      <c r="L900" s="19">
        <v>0</v>
      </c>
      <c r="M900" s="19">
        <v>2021</v>
      </c>
      <c r="N900" s="19">
        <f>VLOOKUP(E900, '2021D'!$A$2:$G$339, 2, FALSE)</f>
        <v>149</v>
      </c>
      <c r="O900" s="19">
        <f>VLOOKUP(E900, '2021D'!$A$2:$G$339, 3, FALSE)</f>
        <v>35224</v>
      </c>
      <c r="P900" s="19">
        <f>_2021[[#This Row],[最低排名]]-_2021[[#This Row],[同分人数]]+1</f>
        <v>35076</v>
      </c>
      <c r="Q900" s="19">
        <f>IF(O900&gt;=开始!$B$6, 1, 0)</f>
        <v>1</v>
      </c>
      <c r="R900" s="19">
        <f>_2021[[#This Row],[最低排名]]-开始!$B$6</f>
        <v>35224</v>
      </c>
    </row>
    <row r="901" spans="1:18">
      <c r="A901" s="19">
        <v>66301</v>
      </c>
      <c r="B901" s="19" t="s">
        <v>1063</v>
      </c>
      <c r="C901" s="19" t="str">
        <f t="shared" si="28"/>
        <v>山东交通</v>
      </c>
      <c r="D901" s="19" t="str">
        <f t="shared" si="29"/>
        <v>01</v>
      </c>
      <c r="E901" s="19" t="s">
        <v>447</v>
      </c>
      <c r="F901" s="19">
        <v>189</v>
      </c>
      <c r="G901" s="19">
        <v>97</v>
      </c>
      <c r="H901" s="19">
        <v>82</v>
      </c>
      <c r="I901" s="19">
        <v>52</v>
      </c>
      <c r="J901" s="19">
        <v>49</v>
      </c>
      <c r="K901" s="19">
        <v>49</v>
      </c>
      <c r="L901" s="19">
        <v>0</v>
      </c>
      <c r="M901" s="19">
        <v>2021</v>
      </c>
      <c r="N901" s="19">
        <f>VLOOKUP(E901, '2021D'!$A$2:$G$339, 2, FALSE)</f>
        <v>156</v>
      </c>
      <c r="O901" s="19">
        <f>VLOOKUP(E901, '2021D'!$A$2:$G$339, 3, FALSE)</f>
        <v>32280</v>
      </c>
      <c r="P901" s="19">
        <f>_2021[[#This Row],[最低排名]]-_2021[[#This Row],[同分人数]]+1</f>
        <v>32125</v>
      </c>
      <c r="Q901" s="19">
        <f>IF(O901&gt;=开始!$B$6, 1, 0)</f>
        <v>1</v>
      </c>
      <c r="R901" s="19">
        <f>_2021[[#This Row],[最低排名]]-开始!$B$6</f>
        <v>32280</v>
      </c>
    </row>
    <row r="902" spans="1:18">
      <c r="A902" s="19">
        <v>66302</v>
      </c>
      <c r="B902" s="19" t="s">
        <v>1690</v>
      </c>
      <c r="C902" s="19" t="str">
        <f t="shared" si="28"/>
        <v>山东交通</v>
      </c>
      <c r="D902" s="19" t="str">
        <f t="shared" si="29"/>
        <v>02</v>
      </c>
      <c r="E902" s="19" t="s">
        <v>738</v>
      </c>
      <c r="F902" s="19">
        <v>190</v>
      </c>
      <c r="G902" s="19">
        <v>102</v>
      </c>
      <c r="H902" s="19">
        <v>84</v>
      </c>
      <c r="I902" s="19">
        <v>52</v>
      </c>
      <c r="J902" s="19">
        <v>46</v>
      </c>
      <c r="K902" s="19">
        <v>40</v>
      </c>
      <c r="L902" s="19">
        <v>0</v>
      </c>
      <c r="M902" s="19">
        <v>2021</v>
      </c>
      <c r="N902" s="19">
        <f>VLOOKUP(E902, '2021D'!$A$2:$G$339, 2, FALSE)</f>
        <v>141</v>
      </c>
      <c r="O902" s="19">
        <f>VLOOKUP(E902, '2021D'!$A$2:$G$339, 3, FALSE)</f>
        <v>33810</v>
      </c>
      <c r="P902" s="19">
        <f>_2021[[#This Row],[最低排名]]-_2021[[#This Row],[同分人数]]+1</f>
        <v>33670</v>
      </c>
      <c r="Q902" s="19">
        <f>IF(O902&gt;=开始!$B$6, 1, 0)</f>
        <v>1</v>
      </c>
      <c r="R902" s="19">
        <f>_2021[[#This Row],[最低排名]]-开始!$B$6</f>
        <v>33810</v>
      </c>
    </row>
    <row r="903" spans="1:18">
      <c r="A903" s="19">
        <v>66401</v>
      </c>
      <c r="B903" s="19" t="s">
        <v>1064</v>
      </c>
      <c r="C903" s="19" t="str">
        <f t="shared" si="28"/>
        <v>山东工商</v>
      </c>
      <c r="D903" s="19" t="str">
        <f t="shared" si="29"/>
        <v>01</v>
      </c>
      <c r="E903" s="19" t="s">
        <v>398</v>
      </c>
      <c r="F903" s="19">
        <v>181</v>
      </c>
      <c r="G903" s="19">
        <v>94</v>
      </c>
      <c r="H903" s="19">
        <v>93</v>
      </c>
      <c r="I903" s="19">
        <v>61</v>
      </c>
      <c r="J903" s="19">
        <v>52</v>
      </c>
      <c r="K903" s="19">
        <v>46</v>
      </c>
      <c r="L903" s="19">
        <v>0</v>
      </c>
      <c r="M903" s="19">
        <v>2021</v>
      </c>
      <c r="N903" s="19">
        <f>VLOOKUP(E903, '2021D'!$A$2:$G$339, 2, FALSE)</f>
        <v>199</v>
      </c>
      <c r="O903" s="19">
        <f>VLOOKUP(E903, '2021D'!$A$2:$G$339, 3, FALSE)</f>
        <v>30070</v>
      </c>
      <c r="P903" s="19">
        <f>_2021[[#This Row],[最低排名]]-_2021[[#This Row],[同分人数]]+1</f>
        <v>29872</v>
      </c>
      <c r="Q903" s="19">
        <f>IF(O903&gt;=开始!$B$6, 1, 0)</f>
        <v>1</v>
      </c>
      <c r="R903" s="19">
        <f>_2021[[#This Row],[最低排名]]-开始!$B$6</f>
        <v>30070</v>
      </c>
    </row>
    <row r="904" spans="1:18">
      <c r="A904" s="19">
        <v>66501</v>
      </c>
      <c r="B904" s="19" t="s">
        <v>1065</v>
      </c>
      <c r="C904" s="19" t="str">
        <f t="shared" si="28"/>
        <v>山东石化</v>
      </c>
      <c r="D904" s="19" t="str">
        <f t="shared" si="29"/>
        <v>01</v>
      </c>
      <c r="E904" s="19" t="s">
        <v>585</v>
      </c>
      <c r="F904" s="19">
        <v>200</v>
      </c>
      <c r="G904" s="19">
        <v>100</v>
      </c>
      <c r="H904" s="19">
        <v>78</v>
      </c>
      <c r="I904" s="19">
        <v>49</v>
      </c>
      <c r="J904" s="19">
        <v>46</v>
      </c>
      <c r="K904" s="19">
        <v>43</v>
      </c>
      <c r="L904" s="19">
        <v>0</v>
      </c>
      <c r="M904" s="19">
        <v>2021</v>
      </c>
      <c r="N904" s="19">
        <f>VLOOKUP(E904, '2021D'!$A$2:$G$339, 2, FALSE)</f>
        <v>162</v>
      </c>
      <c r="O904" s="19">
        <f>VLOOKUP(E904, '2021D'!$A$2:$G$339, 3, FALSE)</f>
        <v>33103</v>
      </c>
      <c r="P904" s="19">
        <f>_2021[[#This Row],[最低排名]]-_2021[[#This Row],[同分人数]]+1</f>
        <v>32942</v>
      </c>
      <c r="Q904" s="19">
        <f>IF(O904&gt;=开始!$B$6, 1, 0)</f>
        <v>1</v>
      </c>
      <c r="R904" s="19">
        <f>_2021[[#This Row],[最低排名]]-开始!$B$6</f>
        <v>33103</v>
      </c>
    </row>
    <row r="905" spans="1:18">
      <c r="A905" s="19">
        <v>66601</v>
      </c>
      <c r="B905" s="19" t="s">
        <v>1691</v>
      </c>
      <c r="C905" s="19" t="str">
        <f t="shared" si="28"/>
        <v>聊城东昌</v>
      </c>
      <c r="D905" s="19" t="str">
        <f t="shared" si="29"/>
        <v>01</v>
      </c>
      <c r="E905" s="19" t="s">
        <v>1534</v>
      </c>
      <c r="F905" s="19">
        <v>174</v>
      </c>
      <c r="G905" s="19">
        <v>88</v>
      </c>
      <c r="H905" s="19">
        <v>88</v>
      </c>
      <c r="I905" s="19">
        <v>58</v>
      </c>
      <c r="J905" s="19">
        <v>40</v>
      </c>
      <c r="K905" s="19">
        <v>40</v>
      </c>
      <c r="L905" s="19">
        <v>0</v>
      </c>
      <c r="M905" s="19">
        <v>2021</v>
      </c>
      <c r="N905" s="19">
        <f>VLOOKUP(E905, '2021D'!$A$2:$G$339, 2, FALSE)</f>
        <v>159</v>
      </c>
      <c r="O905" s="19">
        <f>VLOOKUP(E905, '2021D'!$A$2:$G$339, 3, FALSE)</f>
        <v>35686</v>
      </c>
      <c r="P905" s="19">
        <f>_2021[[#This Row],[最低排名]]-_2021[[#This Row],[同分人数]]+1</f>
        <v>35528</v>
      </c>
      <c r="Q905" s="19">
        <f>IF(O905&gt;=开始!$B$6, 1, 0)</f>
        <v>1</v>
      </c>
      <c r="R905" s="19">
        <f>_2021[[#This Row],[最低排名]]-开始!$B$6</f>
        <v>35686</v>
      </c>
    </row>
    <row r="906" spans="1:18">
      <c r="A906" s="19">
        <v>66701</v>
      </c>
      <c r="B906" s="19" t="s">
        <v>1066</v>
      </c>
      <c r="C906" s="19" t="str">
        <f t="shared" si="28"/>
        <v>青岛大学</v>
      </c>
      <c r="D906" s="19" t="str">
        <f t="shared" si="29"/>
        <v>01</v>
      </c>
      <c r="E906" s="19" t="s">
        <v>302</v>
      </c>
      <c r="F906" s="19">
        <v>209</v>
      </c>
      <c r="G906" s="19">
        <v>115</v>
      </c>
      <c r="H906" s="19">
        <v>104</v>
      </c>
      <c r="I906" s="19">
        <v>67</v>
      </c>
      <c r="J906" s="19">
        <v>55</v>
      </c>
      <c r="K906" s="19">
        <v>55</v>
      </c>
      <c r="L906" s="19">
        <v>0</v>
      </c>
      <c r="M906" s="19">
        <v>2021</v>
      </c>
      <c r="N906" s="19">
        <f>VLOOKUP(E906, '2021D'!$A$2:$G$339, 2, FALSE)</f>
        <v>226</v>
      </c>
      <c r="O906" s="19">
        <f>VLOOKUP(E906, '2021D'!$A$2:$G$339, 3, FALSE)</f>
        <v>17952</v>
      </c>
      <c r="P906" s="19">
        <f>_2021[[#This Row],[最低排名]]-_2021[[#This Row],[同分人数]]+1</f>
        <v>17727</v>
      </c>
      <c r="Q906" s="19">
        <f>IF(O906&gt;=开始!$B$6, 1, 0)</f>
        <v>1</v>
      </c>
      <c r="R906" s="19">
        <f>_2021[[#This Row],[最低排名]]-开始!$B$6</f>
        <v>17952</v>
      </c>
    </row>
    <row r="907" spans="1:18">
      <c r="A907" s="19">
        <v>66702</v>
      </c>
      <c r="B907" s="19" t="s">
        <v>1067</v>
      </c>
      <c r="C907" s="19" t="str">
        <f t="shared" si="28"/>
        <v>青岛大学</v>
      </c>
      <c r="D907" s="19" t="str">
        <f t="shared" si="29"/>
        <v>02</v>
      </c>
      <c r="E907" s="19" t="s">
        <v>120</v>
      </c>
      <c r="F907" s="19">
        <v>208</v>
      </c>
      <c r="G907" s="19">
        <v>112</v>
      </c>
      <c r="H907" s="19">
        <v>95</v>
      </c>
      <c r="I907" s="19">
        <v>64</v>
      </c>
      <c r="J907" s="19">
        <v>61</v>
      </c>
      <c r="K907" s="19">
        <v>52</v>
      </c>
      <c r="L907" s="19">
        <v>0</v>
      </c>
      <c r="M907" s="19">
        <v>2021</v>
      </c>
      <c r="N907" s="19">
        <f>VLOOKUP(E907, '2021D'!$A$2:$G$339, 2, FALSE)</f>
        <v>215</v>
      </c>
      <c r="O907" s="19">
        <f>VLOOKUP(E907, '2021D'!$A$2:$G$339, 3, FALSE)</f>
        <v>20185</v>
      </c>
      <c r="P907" s="19">
        <f>_2021[[#This Row],[最低排名]]-_2021[[#This Row],[同分人数]]+1</f>
        <v>19971</v>
      </c>
      <c r="Q907" s="19">
        <f>IF(O907&gt;=开始!$B$6, 1, 0)</f>
        <v>1</v>
      </c>
      <c r="R907" s="19">
        <f>_2021[[#This Row],[最低排名]]-开始!$B$6</f>
        <v>20185</v>
      </c>
    </row>
    <row r="908" spans="1:18">
      <c r="A908" s="19">
        <v>66703</v>
      </c>
      <c r="B908" s="19" t="s">
        <v>1068</v>
      </c>
      <c r="C908" s="19" t="str">
        <f t="shared" si="28"/>
        <v>青岛大学</v>
      </c>
      <c r="D908" s="19" t="str">
        <f t="shared" si="29"/>
        <v>03</v>
      </c>
      <c r="E908" s="19" t="s">
        <v>92</v>
      </c>
      <c r="F908" s="19">
        <v>211</v>
      </c>
      <c r="G908" s="19">
        <v>112</v>
      </c>
      <c r="H908" s="19">
        <v>112</v>
      </c>
      <c r="I908" s="19">
        <v>55</v>
      </c>
      <c r="J908" s="19">
        <v>55</v>
      </c>
      <c r="K908" s="19">
        <v>49</v>
      </c>
      <c r="L908" s="19">
        <v>0</v>
      </c>
      <c r="M908" s="19">
        <v>2021</v>
      </c>
      <c r="N908" s="19">
        <f>VLOOKUP(E908, '2021D'!$A$2:$G$339, 2, FALSE)</f>
        <v>226</v>
      </c>
      <c r="O908" s="19">
        <f>VLOOKUP(E908, '2021D'!$A$2:$G$339, 3, FALSE)</f>
        <v>19759</v>
      </c>
      <c r="P908" s="19">
        <f>_2021[[#This Row],[最低排名]]-_2021[[#This Row],[同分人数]]+1</f>
        <v>19534</v>
      </c>
      <c r="Q908" s="19">
        <f>IF(O908&gt;=开始!$B$6, 1, 0)</f>
        <v>1</v>
      </c>
      <c r="R908" s="19">
        <f>_2021[[#This Row],[最低排名]]-开始!$B$6</f>
        <v>19759</v>
      </c>
    </row>
    <row r="909" spans="1:18">
      <c r="A909" s="19">
        <v>66801</v>
      </c>
      <c r="B909" s="19" t="s">
        <v>1692</v>
      </c>
      <c r="C909" s="19" t="str">
        <f t="shared" si="28"/>
        <v>青岛恒星</v>
      </c>
      <c r="D909" s="19" t="str">
        <f t="shared" si="29"/>
        <v>01</v>
      </c>
      <c r="E909" s="19" t="s">
        <v>1542</v>
      </c>
      <c r="F909" s="19">
        <v>178</v>
      </c>
      <c r="G909" s="19">
        <v>92</v>
      </c>
      <c r="H909" s="19">
        <v>76</v>
      </c>
      <c r="I909" s="19">
        <v>52</v>
      </c>
      <c r="J909" s="19">
        <v>49</v>
      </c>
      <c r="K909" s="19">
        <v>46</v>
      </c>
      <c r="L909" s="19">
        <v>0</v>
      </c>
      <c r="M909" s="19">
        <v>2021</v>
      </c>
      <c r="N909" s="19">
        <f>VLOOKUP(E909, '2021D'!$A$2:$G$339, 2, FALSE)</f>
        <v>146</v>
      </c>
      <c r="O909" s="19">
        <f>VLOOKUP(E909, '2021D'!$A$2:$G$339, 3, FALSE)</f>
        <v>35527</v>
      </c>
      <c r="P909" s="19">
        <f>_2021[[#This Row],[最低排名]]-_2021[[#This Row],[同分人数]]+1</f>
        <v>35382</v>
      </c>
      <c r="Q909" s="19">
        <f>IF(O909&gt;=开始!$B$6, 1, 0)</f>
        <v>1</v>
      </c>
      <c r="R909" s="19">
        <f>_2021[[#This Row],[最低排名]]-开始!$B$6</f>
        <v>35527</v>
      </c>
    </row>
    <row r="910" spans="1:18">
      <c r="A910" s="19">
        <v>66802</v>
      </c>
      <c r="B910" s="19" t="s">
        <v>1070</v>
      </c>
      <c r="C910" s="19" t="str">
        <f t="shared" si="28"/>
        <v>青岛恒星</v>
      </c>
      <c r="D910" s="19" t="str">
        <f t="shared" si="29"/>
        <v>02</v>
      </c>
      <c r="E910" s="19" t="s">
        <v>1629</v>
      </c>
      <c r="F910" s="19"/>
      <c r="G910" s="19"/>
      <c r="H910" s="19"/>
      <c r="I910" s="19"/>
      <c r="J910" s="19"/>
      <c r="K910" s="19"/>
      <c r="L910" s="19"/>
      <c r="M910" s="19">
        <v>2021</v>
      </c>
      <c r="N910" s="19" t="e">
        <f>VLOOKUP(E910, '2021D'!$A$2:$G$339, 2, FALSE)</f>
        <v>#N/A</v>
      </c>
      <c r="O910" s="19" t="e">
        <f>VLOOKUP(E910, '2021D'!$A$2:$G$339, 3, FALSE)</f>
        <v>#N/A</v>
      </c>
      <c r="P910" s="19" t="e">
        <f>_2021[[#This Row],[最低排名]]-_2021[[#This Row],[同分人数]]+1</f>
        <v>#N/A</v>
      </c>
      <c r="Q910" s="19" t="e">
        <f>IF(O910&gt;=开始!$B$6, 1, 0)</f>
        <v>#N/A</v>
      </c>
      <c r="R910" s="19" t="e">
        <f>_2021[[#This Row],[最低排名]]-开始!$B$6</f>
        <v>#N/A</v>
      </c>
    </row>
    <row r="911" spans="1:18">
      <c r="A911" s="19">
        <v>66901</v>
      </c>
      <c r="B911" s="19" t="s">
        <v>1071</v>
      </c>
      <c r="C911" s="19" t="str">
        <f t="shared" si="28"/>
        <v>烟台大学</v>
      </c>
      <c r="D911" s="19" t="str">
        <f t="shared" si="29"/>
        <v>01</v>
      </c>
      <c r="E911" s="19" t="s">
        <v>187</v>
      </c>
      <c r="F911" s="19">
        <v>187</v>
      </c>
      <c r="G911" s="19">
        <v>97</v>
      </c>
      <c r="H911" s="19">
        <v>93</v>
      </c>
      <c r="I911" s="19">
        <v>61</v>
      </c>
      <c r="J911" s="19">
        <v>55</v>
      </c>
      <c r="K911" s="19">
        <v>52</v>
      </c>
      <c r="L911" s="19">
        <v>0</v>
      </c>
      <c r="M911" s="19">
        <v>2021</v>
      </c>
      <c r="N911" s="19">
        <f>VLOOKUP(E911, '2021D'!$A$2:$G$339, 2, FALSE)</f>
        <v>190</v>
      </c>
      <c r="O911" s="19">
        <f>VLOOKUP(E911, '2021D'!$A$2:$G$339, 3, FALSE)</f>
        <v>27131</v>
      </c>
      <c r="P911" s="19">
        <f>_2021[[#This Row],[最低排名]]-_2021[[#This Row],[同分人数]]+1</f>
        <v>26942</v>
      </c>
      <c r="Q911" s="19">
        <f>IF(O911&gt;=开始!$B$6, 1, 0)</f>
        <v>1</v>
      </c>
      <c r="R911" s="19">
        <f>_2021[[#This Row],[最低排名]]-开始!$B$6</f>
        <v>27131</v>
      </c>
    </row>
    <row r="912" spans="1:18">
      <c r="A912" s="19">
        <v>66902</v>
      </c>
      <c r="B912" s="19" t="s">
        <v>1072</v>
      </c>
      <c r="C912" s="19" t="str">
        <f t="shared" si="28"/>
        <v>烟台大学</v>
      </c>
      <c r="D912" s="19" t="str">
        <f t="shared" si="29"/>
        <v>02</v>
      </c>
      <c r="E912" s="19" t="s">
        <v>383</v>
      </c>
      <c r="F912" s="19">
        <v>187</v>
      </c>
      <c r="G912" s="19">
        <v>94</v>
      </c>
      <c r="H912" s="19">
        <v>83</v>
      </c>
      <c r="I912" s="19">
        <v>58</v>
      </c>
      <c r="J912" s="19">
        <v>52</v>
      </c>
      <c r="K912" s="19">
        <v>43</v>
      </c>
      <c r="L912" s="19">
        <v>0</v>
      </c>
      <c r="M912" s="19">
        <v>2021</v>
      </c>
      <c r="N912" s="19">
        <f>VLOOKUP(E912, '2021D'!$A$2:$G$339, 2, FALSE)</f>
        <v>196</v>
      </c>
      <c r="O912" s="19">
        <f>VLOOKUP(E912, '2021D'!$A$2:$G$339, 3, FALSE)</f>
        <v>31931</v>
      </c>
      <c r="P912" s="19">
        <f>_2021[[#This Row],[最低排名]]-_2021[[#This Row],[同分人数]]+1</f>
        <v>31736</v>
      </c>
      <c r="Q912" s="19">
        <f>IF(O912&gt;=开始!$B$6, 1, 0)</f>
        <v>1</v>
      </c>
      <c r="R912" s="19">
        <f>_2021[[#This Row],[最低排名]]-开始!$B$6</f>
        <v>31931</v>
      </c>
    </row>
    <row r="913" spans="1:18">
      <c r="A913" s="19">
        <v>67001</v>
      </c>
      <c r="B913" s="19" t="s">
        <v>1073</v>
      </c>
      <c r="C913" s="19" t="str">
        <f t="shared" si="28"/>
        <v>齐鲁工大</v>
      </c>
      <c r="D913" s="19" t="str">
        <f t="shared" si="29"/>
        <v>01</v>
      </c>
      <c r="E913" s="19" t="s">
        <v>309</v>
      </c>
      <c r="F913" s="19">
        <v>186</v>
      </c>
      <c r="G913" s="19">
        <v>99</v>
      </c>
      <c r="H913" s="19">
        <v>97</v>
      </c>
      <c r="I913" s="19">
        <v>61</v>
      </c>
      <c r="J913" s="19">
        <v>52</v>
      </c>
      <c r="K913" s="19">
        <v>46</v>
      </c>
      <c r="L913" s="19">
        <v>0</v>
      </c>
      <c r="M913" s="19">
        <v>2021</v>
      </c>
      <c r="N913" s="19">
        <f>VLOOKUP(E913, '2021D'!$A$2:$G$339, 2, FALSE)</f>
        <v>188</v>
      </c>
      <c r="O913" s="19">
        <f>VLOOKUP(E913, '2021D'!$A$2:$G$339, 3, FALSE)</f>
        <v>28283</v>
      </c>
      <c r="P913" s="19">
        <f>_2021[[#This Row],[最低排名]]-_2021[[#This Row],[同分人数]]+1</f>
        <v>28096</v>
      </c>
      <c r="Q913" s="19">
        <f>IF(O913&gt;=开始!$B$6, 1, 0)</f>
        <v>1</v>
      </c>
      <c r="R913" s="19">
        <f>_2021[[#This Row],[最低排名]]-开始!$B$6</f>
        <v>28283</v>
      </c>
    </row>
    <row r="914" spans="1:18">
      <c r="A914" s="19">
        <v>67101</v>
      </c>
      <c r="B914" s="19" t="s">
        <v>1074</v>
      </c>
      <c r="C914" s="19" t="str">
        <f t="shared" si="28"/>
        <v>滨州学院</v>
      </c>
      <c r="D914" s="19" t="str">
        <f t="shared" si="29"/>
        <v>01</v>
      </c>
      <c r="E914" s="19" t="s">
        <v>1629</v>
      </c>
      <c r="F914" s="19"/>
      <c r="G914" s="19"/>
      <c r="H914" s="19"/>
      <c r="I914" s="19"/>
      <c r="J914" s="19"/>
      <c r="K914" s="19"/>
      <c r="L914" s="19"/>
      <c r="M914" s="19">
        <v>2021</v>
      </c>
      <c r="N914" s="19" t="e">
        <f>VLOOKUP(E914, '2021D'!$A$2:$G$339, 2, FALSE)</f>
        <v>#N/A</v>
      </c>
      <c r="O914" s="19" t="e">
        <f>VLOOKUP(E914, '2021D'!$A$2:$G$339, 3, FALSE)</f>
        <v>#N/A</v>
      </c>
      <c r="P914" s="19" t="e">
        <f>_2021[[#This Row],[最低排名]]-_2021[[#This Row],[同分人数]]+1</f>
        <v>#N/A</v>
      </c>
      <c r="Q914" s="19" t="e">
        <f>IF(O914&gt;=开始!$B$6, 1, 0)</f>
        <v>#N/A</v>
      </c>
      <c r="R914" s="19" t="e">
        <f>_2021[[#This Row],[最低排名]]-开始!$B$6</f>
        <v>#N/A</v>
      </c>
    </row>
    <row r="915" spans="1:18">
      <c r="A915" s="19">
        <v>67102</v>
      </c>
      <c r="B915" s="19" t="s">
        <v>1075</v>
      </c>
      <c r="C915" s="19" t="str">
        <f t="shared" si="28"/>
        <v>滨州学院</v>
      </c>
      <c r="D915" s="19" t="str">
        <f t="shared" si="29"/>
        <v>02</v>
      </c>
      <c r="E915" s="19" t="s">
        <v>207</v>
      </c>
      <c r="F915" s="19">
        <v>184</v>
      </c>
      <c r="G915" s="19">
        <v>100</v>
      </c>
      <c r="H915" s="19">
        <v>76</v>
      </c>
      <c r="I915" s="19">
        <v>55</v>
      </c>
      <c r="J915" s="19">
        <v>52</v>
      </c>
      <c r="K915" s="19">
        <v>46</v>
      </c>
      <c r="L915" s="19">
        <v>0</v>
      </c>
      <c r="M915" s="19">
        <v>2021</v>
      </c>
      <c r="N915" s="19">
        <f>VLOOKUP(E915, '2021D'!$A$2:$G$339, 2, FALSE)</f>
        <v>170</v>
      </c>
      <c r="O915" s="19">
        <f>VLOOKUP(E915, '2021D'!$A$2:$G$339, 3, FALSE)</f>
        <v>33669</v>
      </c>
      <c r="P915" s="19">
        <f>_2021[[#This Row],[最低排名]]-_2021[[#This Row],[同分人数]]+1</f>
        <v>33500</v>
      </c>
      <c r="Q915" s="19">
        <f>IF(O915&gt;=开始!$B$6, 1, 0)</f>
        <v>1</v>
      </c>
      <c r="R915" s="19">
        <f>_2021[[#This Row],[最低排名]]-开始!$B$6</f>
        <v>33669</v>
      </c>
    </row>
    <row r="916" spans="1:18">
      <c r="A916" s="19">
        <v>68101</v>
      </c>
      <c r="B916" s="19" t="s">
        <v>1078</v>
      </c>
      <c r="C916" s="19" t="str">
        <f t="shared" si="28"/>
        <v>华北水电</v>
      </c>
      <c r="D916" s="19" t="str">
        <f t="shared" si="29"/>
        <v>01</v>
      </c>
      <c r="E916" s="19" t="s">
        <v>1629</v>
      </c>
      <c r="F916" s="19"/>
      <c r="G916" s="19"/>
      <c r="H916" s="19"/>
      <c r="I916" s="19"/>
      <c r="J916" s="19"/>
      <c r="K916" s="19"/>
      <c r="L916" s="19"/>
      <c r="M916" s="19">
        <v>2021</v>
      </c>
      <c r="N916" s="19" t="e">
        <f>VLOOKUP(E916, '2021D'!$A$2:$G$339, 2, FALSE)</f>
        <v>#N/A</v>
      </c>
      <c r="O916" s="19" t="e">
        <f>VLOOKUP(E916, '2021D'!$A$2:$G$339, 3, FALSE)</f>
        <v>#N/A</v>
      </c>
      <c r="P916" s="19" t="e">
        <f>_2021[[#This Row],[最低排名]]-_2021[[#This Row],[同分人数]]+1</f>
        <v>#N/A</v>
      </c>
      <c r="Q916" s="19" t="e">
        <f>IF(O916&gt;=开始!$B$6, 1, 0)</f>
        <v>#N/A</v>
      </c>
      <c r="R916" s="19" t="e">
        <f>_2021[[#This Row],[最低排名]]-开始!$B$6</f>
        <v>#N/A</v>
      </c>
    </row>
    <row r="917" spans="1:18">
      <c r="A917" s="19">
        <v>68102</v>
      </c>
      <c r="B917" s="19" t="s">
        <v>1079</v>
      </c>
      <c r="C917" s="19" t="str">
        <f t="shared" si="28"/>
        <v>华北水电</v>
      </c>
      <c r="D917" s="19" t="str">
        <f t="shared" si="29"/>
        <v>02</v>
      </c>
      <c r="E917" s="19" t="s">
        <v>1534</v>
      </c>
      <c r="F917" s="19">
        <v>172</v>
      </c>
      <c r="G917" s="19">
        <v>91</v>
      </c>
      <c r="H917" s="19">
        <v>75</v>
      </c>
      <c r="I917" s="19">
        <v>55</v>
      </c>
      <c r="J917" s="19">
        <v>49</v>
      </c>
      <c r="K917" s="19">
        <v>49</v>
      </c>
      <c r="L917" s="19">
        <v>0</v>
      </c>
      <c r="M917" s="19">
        <v>2021</v>
      </c>
      <c r="N917" s="19">
        <f>VLOOKUP(E917, '2021D'!$A$2:$G$339, 2, FALSE)</f>
        <v>159</v>
      </c>
      <c r="O917" s="19">
        <f>VLOOKUP(E917, '2021D'!$A$2:$G$339, 3, FALSE)</f>
        <v>35686</v>
      </c>
      <c r="P917" s="19">
        <f>_2021[[#This Row],[最低排名]]-_2021[[#This Row],[同分人数]]+1</f>
        <v>35528</v>
      </c>
      <c r="Q917" s="19">
        <f>IF(O917&gt;=开始!$B$6, 1, 0)</f>
        <v>1</v>
      </c>
      <c r="R917" s="19">
        <f>_2021[[#This Row],[最低排名]]-开始!$B$6</f>
        <v>35686</v>
      </c>
    </row>
    <row r="918" spans="1:18">
      <c r="A918" s="19">
        <v>68103</v>
      </c>
      <c r="B918" s="19" t="s">
        <v>1693</v>
      </c>
      <c r="C918" s="19" t="str">
        <f t="shared" si="28"/>
        <v>华北水电</v>
      </c>
      <c r="D918" s="19" t="str">
        <f t="shared" si="29"/>
        <v>03</v>
      </c>
      <c r="E918" s="19" t="s">
        <v>50</v>
      </c>
      <c r="F918" s="19">
        <v>191</v>
      </c>
      <c r="G918" s="19">
        <v>98</v>
      </c>
      <c r="H918" s="19">
        <v>84</v>
      </c>
      <c r="I918" s="19">
        <v>55</v>
      </c>
      <c r="J918" s="19">
        <v>52</v>
      </c>
      <c r="K918" s="19">
        <v>49</v>
      </c>
      <c r="L918" s="19">
        <v>0</v>
      </c>
      <c r="M918" s="19">
        <v>2021</v>
      </c>
      <c r="N918" s="19">
        <f>VLOOKUP(E918, '2021D'!$A$2:$G$339, 2, FALSE)</f>
        <v>207</v>
      </c>
      <c r="O918" s="19">
        <f>VLOOKUP(E918, '2021D'!$A$2:$G$339, 3, FALSE)</f>
        <v>30461</v>
      </c>
      <c r="P918" s="19">
        <f>_2021[[#This Row],[最低排名]]-_2021[[#This Row],[同分人数]]+1</f>
        <v>30255</v>
      </c>
      <c r="Q918" s="19">
        <f>IF(O918&gt;=开始!$B$6, 1, 0)</f>
        <v>1</v>
      </c>
      <c r="R918" s="19">
        <f>_2021[[#This Row],[最低排名]]-开始!$B$6</f>
        <v>30461</v>
      </c>
    </row>
    <row r="919" spans="1:18">
      <c r="A919" s="19">
        <v>68201</v>
      </c>
      <c r="B919" s="19" t="s">
        <v>1080</v>
      </c>
      <c r="C919" s="19" t="str">
        <f t="shared" si="28"/>
        <v>郑州大学</v>
      </c>
      <c r="D919" s="19" t="str">
        <f t="shared" si="29"/>
        <v>01</v>
      </c>
      <c r="E919" s="19" t="s">
        <v>1130</v>
      </c>
      <c r="F919" s="19">
        <v>226</v>
      </c>
      <c r="G919" s="19">
        <v>117</v>
      </c>
      <c r="H919" s="19">
        <v>122</v>
      </c>
      <c r="I919" s="19">
        <v>67</v>
      </c>
      <c r="J919" s="19">
        <v>58</v>
      </c>
      <c r="K919" s="19">
        <v>52</v>
      </c>
      <c r="L919" s="19">
        <v>0</v>
      </c>
      <c r="M919" s="19">
        <v>2021</v>
      </c>
      <c r="N919" s="19">
        <f>VLOOKUP(E919, '2021D'!$A$2:$G$339, 2, FALSE)</f>
        <v>225</v>
      </c>
      <c r="O919" s="19">
        <f>VLOOKUP(E919, '2021D'!$A$2:$G$339, 3, FALSE)</f>
        <v>10342</v>
      </c>
      <c r="P919" s="19">
        <f>_2021[[#This Row],[最低排名]]-_2021[[#This Row],[同分人数]]+1</f>
        <v>10118</v>
      </c>
      <c r="Q919" s="19">
        <f>IF(O919&gt;=开始!$B$6, 1, 0)</f>
        <v>1</v>
      </c>
      <c r="R919" s="19">
        <f>_2021[[#This Row],[最低排名]]-开始!$B$6</f>
        <v>10342</v>
      </c>
    </row>
    <row r="920" spans="1:18">
      <c r="A920" s="19">
        <v>68202</v>
      </c>
      <c r="B920" s="19" t="s">
        <v>1081</v>
      </c>
      <c r="C920" s="19" t="str">
        <f t="shared" si="28"/>
        <v>郑州大学</v>
      </c>
      <c r="D920" s="19" t="str">
        <f t="shared" si="29"/>
        <v>02</v>
      </c>
      <c r="E920" s="19" t="s">
        <v>502</v>
      </c>
      <c r="F920" s="19">
        <v>229</v>
      </c>
      <c r="G920" s="19">
        <v>122</v>
      </c>
      <c r="H920" s="19">
        <v>118</v>
      </c>
      <c r="I920" s="19">
        <v>67</v>
      </c>
      <c r="J920" s="19">
        <v>55</v>
      </c>
      <c r="K920" s="19">
        <v>52</v>
      </c>
      <c r="L920" s="19">
        <v>0</v>
      </c>
      <c r="M920" s="19">
        <v>2021</v>
      </c>
      <c r="N920" s="19">
        <f>VLOOKUP(E920, '2021D'!$A$2:$G$339, 2, FALSE)</f>
        <v>187</v>
      </c>
      <c r="O920" s="19">
        <f>VLOOKUP(E920, '2021D'!$A$2:$G$339, 3, FALSE)</f>
        <v>11175</v>
      </c>
      <c r="P920" s="19">
        <f>_2021[[#This Row],[最低排名]]-_2021[[#This Row],[同分人数]]+1</f>
        <v>10989</v>
      </c>
      <c r="Q920" s="19">
        <f>IF(O920&gt;=开始!$B$6, 1, 0)</f>
        <v>1</v>
      </c>
      <c r="R920" s="19">
        <f>_2021[[#This Row],[最低排名]]-开始!$B$6</f>
        <v>11175</v>
      </c>
    </row>
    <row r="921" spans="1:18">
      <c r="A921" s="19">
        <v>68203</v>
      </c>
      <c r="B921" s="19" t="s">
        <v>1591</v>
      </c>
      <c r="C921" s="19" t="str">
        <f t="shared" si="28"/>
        <v>郑州大学</v>
      </c>
      <c r="D921" s="19" t="str">
        <f t="shared" si="29"/>
        <v>03</v>
      </c>
      <c r="E921" s="19" t="s">
        <v>502</v>
      </c>
      <c r="F921" s="19">
        <v>227</v>
      </c>
      <c r="G921" s="19">
        <v>120</v>
      </c>
      <c r="H921" s="19">
        <v>114</v>
      </c>
      <c r="I921" s="19">
        <v>61</v>
      </c>
      <c r="J921" s="19">
        <v>61</v>
      </c>
      <c r="K921" s="19">
        <v>58</v>
      </c>
      <c r="L921" s="19">
        <v>0</v>
      </c>
      <c r="M921" s="19">
        <v>2021</v>
      </c>
      <c r="N921" s="19">
        <f>VLOOKUP(E921, '2021D'!$A$2:$G$339, 2, FALSE)</f>
        <v>187</v>
      </c>
      <c r="O921" s="19">
        <f>VLOOKUP(E921, '2021D'!$A$2:$G$339, 3, FALSE)</f>
        <v>11175</v>
      </c>
      <c r="P921" s="19">
        <f>_2021[[#This Row],[最低排名]]-_2021[[#This Row],[同分人数]]+1</f>
        <v>10989</v>
      </c>
      <c r="Q921" s="19">
        <f>IF(O921&gt;=开始!$B$6, 1, 0)</f>
        <v>1</v>
      </c>
      <c r="R921" s="19">
        <f>_2021[[#This Row],[最低排名]]-开始!$B$6</f>
        <v>11175</v>
      </c>
    </row>
    <row r="922" spans="1:18">
      <c r="A922" s="19">
        <v>68301</v>
      </c>
      <c r="B922" s="19" t="s">
        <v>1082</v>
      </c>
      <c r="C922" s="19" t="str">
        <f t="shared" si="28"/>
        <v>河南理工</v>
      </c>
      <c r="D922" s="19" t="str">
        <f t="shared" si="29"/>
        <v>01</v>
      </c>
      <c r="E922" s="19" t="s">
        <v>513</v>
      </c>
      <c r="F922" s="19">
        <v>202</v>
      </c>
      <c r="G922" s="19">
        <v>109</v>
      </c>
      <c r="H922" s="19">
        <v>59</v>
      </c>
      <c r="I922" s="19">
        <v>58</v>
      </c>
      <c r="J922" s="19">
        <v>55</v>
      </c>
      <c r="K922" s="19">
        <v>46</v>
      </c>
      <c r="L922" s="19">
        <v>0</v>
      </c>
      <c r="M922" s="19">
        <v>2021</v>
      </c>
      <c r="N922" s="19">
        <f>VLOOKUP(E922, '2021D'!$A$2:$G$339, 2, FALSE)</f>
        <v>164</v>
      </c>
      <c r="O922" s="19">
        <f>VLOOKUP(E922, '2021D'!$A$2:$G$339, 3, FALSE)</f>
        <v>32444</v>
      </c>
      <c r="P922" s="19">
        <f>_2021[[#This Row],[最低排名]]-_2021[[#This Row],[同分人数]]+1</f>
        <v>32281</v>
      </c>
      <c r="Q922" s="19">
        <f>IF(O922&gt;=开始!$B$6, 1, 0)</f>
        <v>1</v>
      </c>
      <c r="R922" s="19">
        <f>_2021[[#This Row],[最低排名]]-开始!$B$6</f>
        <v>32444</v>
      </c>
    </row>
    <row r="923" spans="1:18">
      <c r="A923" s="19">
        <v>68302</v>
      </c>
      <c r="B923" s="19" t="s">
        <v>1083</v>
      </c>
      <c r="C923" s="19" t="str">
        <f t="shared" si="28"/>
        <v>河南理工</v>
      </c>
      <c r="D923" s="19" t="str">
        <f t="shared" si="29"/>
        <v>02</v>
      </c>
      <c r="E923" s="19" t="s">
        <v>440</v>
      </c>
      <c r="F923" s="19">
        <v>189</v>
      </c>
      <c r="G923" s="19">
        <v>104</v>
      </c>
      <c r="H923" s="19">
        <v>83</v>
      </c>
      <c r="I923" s="19">
        <v>64</v>
      </c>
      <c r="J923" s="19">
        <v>58</v>
      </c>
      <c r="K923" s="19">
        <v>43</v>
      </c>
      <c r="L923" s="19">
        <v>0</v>
      </c>
      <c r="M923" s="19">
        <v>2021</v>
      </c>
      <c r="N923" s="19">
        <f>VLOOKUP(E923, '2021D'!$A$2:$G$339, 2, FALSE)</f>
        <v>210</v>
      </c>
      <c r="O923" s="19">
        <f>VLOOKUP(E923, '2021D'!$A$2:$G$339, 3, FALSE)</f>
        <v>29272</v>
      </c>
      <c r="P923" s="19">
        <f>_2021[[#This Row],[最低排名]]-_2021[[#This Row],[同分人数]]+1</f>
        <v>29063</v>
      </c>
      <c r="Q923" s="19">
        <f>IF(O923&gt;=开始!$B$6, 1, 0)</f>
        <v>1</v>
      </c>
      <c r="R923" s="19">
        <f>_2021[[#This Row],[最低排名]]-开始!$B$6</f>
        <v>29272</v>
      </c>
    </row>
    <row r="924" spans="1:18">
      <c r="A924" s="19">
        <v>68303</v>
      </c>
      <c r="B924" s="19" t="s">
        <v>1084</v>
      </c>
      <c r="C924" s="19" t="str">
        <f t="shared" si="28"/>
        <v>河南理工</v>
      </c>
      <c r="D924" s="19" t="str">
        <f t="shared" si="29"/>
        <v>03</v>
      </c>
      <c r="E924" s="19" t="s">
        <v>232</v>
      </c>
      <c r="F924" s="19">
        <v>189</v>
      </c>
      <c r="G924" s="19">
        <v>99</v>
      </c>
      <c r="H924" s="19">
        <v>90</v>
      </c>
      <c r="I924" s="19">
        <v>55</v>
      </c>
      <c r="J924" s="19">
        <v>52</v>
      </c>
      <c r="K924" s="19">
        <v>52</v>
      </c>
      <c r="L924" s="19">
        <v>0</v>
      </c>
      <c r="M924" s="19">
        <v>2021</v>
      </c>
      <c r="N924" s="19">
        <f>VLOOKUP(E924, '2021D'!$A$2:$G$339, 2, FALSE)</f>
        <v>198</v>
      </c>
      <c r="O924" s="19">
        <f>VLOOKUP(E924, '2021D'!$A$2:$G$339, 3, FALSE)</f>
        <v>29062</v>
      </c>
      <c r="P924" s="19">
        <f>_2021[[#This Row],[最低排名]]-_2021[[#This Row],[同分人数]]+1</f>
        <v>28865</v>
      </c>
      <c r="Q924" s="19">
        <f>IF(O924&gt;=开始!$B$6, 1, 0)</f>
        <v>1</v>
      </c>
      <c r="R924" s="19">
        <f>_2021[[#This Row],[最低排名]]-开始!$B$6</f>
        <v>29062</v>
      </c>
    </row>
    <row r="925" spans="1:18">
      <c r="A925" s="19">
        <v>68401</v>
      </c>
      <c r="B925" s="19" t="s">
        <v>1085</v>
      </c>
      <c r="C925" s="19" t="str">
        <f t="shared" si="28"/>
        <v>郑州轻工</v>
      </c>
      <c r="D925" s="19" t="str">
        <f t="shared" si="29"/>
        <v>01</v>
      </c>
      <c r="E925" s="19" t="s">
        <v>479</v>
      </c>
      <c r="F925" s="19">
        <v>181</v>
      </c>
      <c r="G925" s="19">
        <v>94</v>
      </c>
      <c r="H925" s="19">
        <v>94</v>
      </c>
      <c r="I925" s="19">
        <v>52</v>
      </c>
      <c r="J925" s="19">
        <v>49</v>
      </c>
      <c r="K925" s="19">
        <v>46</v>
      </c>
      <c r="L925" s="19">
        <v>0</v>
      </c>
      <c r="M925" s="19">
        <v>2021</v>
      </c>
      <c r="N925" s="19">
        <f>VLOOKUP(E925, '2021D'!$A$2:$G$339, 2, FALSE)</f>
        <v>193</v>
      </c>
      <c r="O925" s="19">
        <f>VLOOKUP(E925, '2021D'!$A$2:$G$339, 3, FALSE)</f>
        <v>32124</v>
      </c>
      <c r="P925" s="19">
        <f>_2021[[#This Row],[最低排名]]-_2021[[#This Row],[同分人数]]+1</f>
        <v>31932</v>
      </c>
      <c r="Q925" s="19">
        <f>IF(O925&gt;=开始!$B$6, 1, 0)</f>
        <v>1</v>
      </c>
      <c r="R925" s="19">
        <f>_2021[[#This Row],[最低排名]]-开始!$B$6</f>
        <v>32124</v>
      </c>
    </row>
    <row r="926" spans="1:18">
      <c r="A926" s="19">
        <v>68402</v>
      </c>
      <c r="B926" s="19" t="s">
        <v>1086</v>
      </c>
      <c r="C926" s="19" t="str">
        <f t="shared" si="28"/>
        <v>郑州轻工</v>
      </c>
      <c r="D926" s="19" t="str">
        <f t="shared" si="29"/>
        <v>02</v>
      </c>
      <c r="E926" s="19" t="s">
        <v>419</v>
      </c>
      <c r="F926" s="19">
        <v>210</v>
      </c>
      <c r="G926" s="19">
        <v>105</v>
      </c>
      <c r="H926" s="19">
        <v>71</v>
      </c>
      <c r="I926" s="19">
        <v>52</v>
      </c>
      <c r="J926" s="19">
        <v>52</v>
      </c>
      <c r="K926" s="19">
        <v>49</v>
      </c>
      <c r="L926" s="19">
        <v>0</v>
      </c>
      <c r="M926" s="19">
        <v>2021</v>
      </c>
      <c r="N926" s="19">
        <f>VLOOKUP(E926, '2021D'!$A$2:$G$339, 2, FALSE)</f>
        <v>190</v>
      </c>
      <c r="O926" s="19">
        <f>VLOOKUP(E926, '2021D'!$A$2:$G$339, 3, FALSE)</f>
        <v>29871</v>
      </c>
      <c r="P926" s="19">
        <f>_2021[[#This Row],[最低排名]]-_2021[[#This Row],[同分人数]]+1</f>
        <v>29682</v>
      </c>
      <c r="Q926" s="19">
        <f>IF(O926&gt;=开始!$B$6, 1, 0)</f>
        <v>1</v>
      </c>
      <c r="R926" s="19">
        <f>_2021[[#This Row],[最低排名]]-开始!$B$6</f>
        <v>29871</v>
      </c>
    </row>
    <row r="927" spans="1:18">
      <c r="A927" s="19">
        <v>68501</v>
      </c>
      <c r="B927" s="19" t="s">
        <v>1087</v>
      </c>
      <c r="C927" s="19" t="str">
        <f t="shared" si="28"/>
        <v>河南工大</v>
      </c>
      <c r="D927" s="19" t="str">
        <f t="shared" si="29"/>
        <v>01</v>
      </c>
      <c r="E927" s="19" t="s">
        <v>56</v>
      </c>
      <c r="F927" s="19">
        <v>193</v>
      </c>
      <c r="G927" s="19">
        <v>99</v>
      </c>
      <c r="H927" s="19">
        <v>74</v>
      </c>
      <c r="I927" s="19">
        <v>52</v>
      </c>
      <c r="J927" s="19">
        <v>49</v>
      </c>
      <c r="K927" s="19">
        <v>46</v>
      </c>
      <c r="L927" s="19">
        <v>0</v>
      </c>
      <c r="M927" s="19">
        <v>2021</v>
      </c>
      <c r="N927" s="19">
        <f>VLOOKUP(E927, '2021D'!$A$2:$G$339, 2, FALSE)</f>
        <v>199</v>
      </c>
      <c r="O927" s="19">
        <f>VLOOKUP(E927, '2021D'!$A$2:$G$339, 3, FALSE)</f>
        <v>33499</v>
      </c>
      <c r="P927" s="19">
        <f>_2021[[#This Row],[最低排名]]-_2021[[#This Row],[同分人数]]+1</f>
        <v>33301</v>
      </c>
      <c r="Q927" s="19">
        <f>IF(O927&gt;=开始!$B$6, 1, 0)</f>
        <v>1</v>
      </c>
      <c r="R927" s="19">
        <f>_2021[[#This Row],[最低排名]]-开始!$B$6</f>
        <v>33499</v>
      </c>
    </row>
    <row r="928" spans="1:18">
      <c r="A928" s="19">
        <v>68502</v>
      </c>
      <c r="B928" s="19" t="s">
        <v>1088</v>
      </c>
      <c r="C928" s="19" t="str">
        <f t="shared" si="28"/>
        <v>河南工大</v>
      </c>
      <c r="D928" s="19" t="str">
        <f t="shared" si="29"/>
        <v>02</v>
      </c>
      <c r="E928" s="19" t="s">
        <v>412</v>
      </c>
      <c r="F928" s="19">
        <v>189</v>
      </c>
      <c r="G928" s="19">
        <v>106</v>
      </c>
      <c r="H928" s="19">
        <v>69</v>
      </c>
      <c r="I928" s="19">
        <v>58</v>
      </c>
      <c r="J928" s="19">
        <v>52</v>
      </c>
      <c r="K928" s="19">
        <v>49</v>
      </c>
      <c r="L928" s="19">
        <v>0</v>
      </c>
      <c r="M928" s="19">
        <v>2021</v>
      </c>
      <c r="N928" s="19">
        <f>VLOOKUP(E928, '2021D'!$A$2:$G$339, 2, FALSE)</f>
        <v>168</v>
      </c>
      <c r="O928" s="19">
        <f>VLOOKUP(E928, '2021D'!$A$2:$G$339, 3, FALSE)</f>
        <v>32941</v>
      </c>
      <c r="P928" s="19">
        <f>_2021[[#This Row],[最低排名]]-_2021[[#This Row],[同分人数]]+1</f>
        <v>32774</v>
      </c>
      <c r="Q928" s="19">
        <f>IF(O928&gt;=开始!$B$6, 1, 0)</f>
        <v>1</v>
      </c>
      <c r="R928" s="19">
        <f>_2021[[#This Row],[最低排名]]-开始!$B$6</f>
        <v>32941</v>
      </c>
    </row>
    <row r="929" spans="1:18">
      <c r="A929" s="19">
        <v>68503</v>
      </c>
      <c r="B929" s="19" t="s">
        <v>1089</v>
      </c>
      <c r="C929" s="19" t="str">
        <f t="shared" si="28"/>
        <v>河南工大</v>
      </c>
      <c r="D929" s="19" t="str">
        <f t="shared" si="29"/>
        <v>03</v>
      </c>
      <c r="E929" s="19" t="s">
        <v>1542</v>
      </c>
      <c r="F929" s="19">
        <v>169</v>
      </c>
      <c r="G929" s="19">
        <v>100</v>
      </c>
      <c r="H929" s="19">
        <v>88</v>
      </c>
      <c r="I929" s="19">
        <v>49</v>
      </c>
      <c r="J929" s="19">
        <v>49</v>
      </c>
      <c r="K929" s="19">
        <v>46</v>
      </c>
      <c r="L929" s="19">
        <v>0</v>
      </c>
      <c r="M929" s="19">
        <v>2021</v>
      </c>
      <c r="N929" s="19">
        <f>VLOOKUP(E929, '2021D'!$A$2:$G$339, 2, FALSE)</f>
        <v>146</v>
      </c>
      <c r="O929" s="19">
        <f>VLOOKUP(E929, '2021D'!$A$2:$G$339, 3, FALSE)</f>
        <v>35527</v>
      </c>
      <c r="P929" s="19">
        <f>_2021[[#This Row],[最低排名]]-_2021[[#This Row],[同分人数]]+1</f>
        <v>35382</v>
      </c>
      <c r="Q929" s="19">
        <f>IF(O929&gt;=开始!$B$6, 1, 0)</f>
        <v>1</v>
      </c>
      <c r="R929" s="19">
        <f>_2021[[#This Row],[最低排名]]-开始!$B$6</f>
        <v>35527</v>
      </c>
    </row>
    <row r="930" spans="1:18">
      <c r="A930" s="19">
        <v>68504</v>
      </c>
      <c r="B930" s="19" t="s">
        <v>1694</v>
      </c>
      <c r="C930" s="19" t="str">
        <f t="shared" si="28"/>
        <v>河南工大</v>
      </c>
      <c r="D930" s="19" t="str">
        <f t="shared" si="29"/>
        <v>04</v>
      </c>
      <c r="E930" s="19" t="s">
        <v>1629</v>
      </c>
      <c r="F930" s="19"/>
      <c r="G930" s="19"/>
      <c r="H930" s="19"/>
      <c r="I930" s="19"/>
      <c r="J930" s="19"/>
      <c r="K930" s="19"/>
      <c r="L930" s="19"/>
      <c r="M930" s="19">
        <v>2021</v>
      </c>
      <c r="N930" s="19" t="e">
        <f>VLOOKUP(E930, '2021D'!$A$2:$G$339, 2, FALSE)</f>
        <v>#N/A</v>
      </c>
      <c r="O930" s="19" t="e">
        <f>VLOOKUP(E930, '2021D'!$A$2:$G$339, 3, FALSE)</f>
        <v>#N/A</v>
      </c>
      <c r="P930" s="19" t="e">
        <f>_2021[[#This Row],[最低排名]]-_2021[[#This Row],[同分人数]]+1</f>
        <v>#N/A</v>
      </c>
      <c r="Q930" s="19" t="e">
        <f>IF(O930&gt;=开始!$B$6, 1, 0)</f>
        <v>#N/A</v>
      </c>
      <c r="R930" s="19" t="e">
        <f>_2021[[#This Row],[最低排名]]-开始!$B$6</f>
        <v>#N/A</v>
      </c>
    </row>
    <row r="931" spans="1:18">
      <c r="A931" s="19">
        <v>68601</v>
      </c>
      <c r="B931" s="19" t="s">
        <v>1090</v>
      </c>
      <c r="C931" s="19" t="str">
        <f t="shared" si="28"/>
        <v>河南科大</v>
      </c>
      <c r="D931" s="19" t="str">
        <f t="shared" si="29"/>
        <v>01</v>
      </c>
      <c r="E931" s="19" t="s">
        <v>232</v>
      </c>
      <c r="F931" s="19">
        <v>190</v>
      </c>
      <c r="G931" s="19">
        <v>103</v>
      </c>
      <c r="H931" s="19">
        <v>101</v>
      </c>
      <c r="I931" s="19">
        <v>52</v>
      </c>
      <c r="J931" s="19">
        <v>49</v>
      </c>
      <c r="K931" s="19">
        <v>46</v>
      </c>
      <c r="L931" s="19">
        <v>0</v>
      </c>
      <c r="M931" s="19">
        <v>2021</v>
      </c>
      <c r="N931" s="19">
        <f>VLOOKUP(E931, '2021D'!$A$2:$G$339, 2, FALSE)</f>
        <v>198</v>
      </c>
      <c r="O931" s="19">
        <f>VLOOKUP(E931, '2021D'!$A$2:$G$339, 3, FALSE)</f>
        <v>29062</v>
      </c>
      <c r="P931" s="19">
        <f>_2021[[#This Row],[最低排名]]-_2021[[#This Row],[同分人数]]+1</f>
        <v>28865</v>
      </c>
      <c r="Q931" s="19">
        <f>IF(O931&gt;=开始!$B$6, 1, 0)</f>
        <v>1</v>
      </c>
      <c r="R931" s="19">
        <f>_2021[[#This Row],[最低排名]]-开始!$B$6</f>
        <v>29062</v>
      </c>
    </row>
    <row r="932" spans="1:18">
      <c r="A932" s="19">
        <v>68602</v>
      </c>
      <c r="B932" s="19" t="s">
        <v>1091</v>
      </c>
      <c r="C932" s="19" t="str">
        <f t="shared" si="28"/>
        <v>河南科大</v>
      </c>
      <c r="D932" s="19" t="str">
        <f t="shared" si="29"/>
        <v>02</v>
      </c>
      <c r="E932" s="19" t="s">
        <v>232</v>
      </c>
      <c r="F932" s="19">
        <v>181</v>
      </c>
      <c r="G932" s="19">
        <v>96</v>
      </c>
      <c r="H932" s="19">
        <v>86</v>
      </c>
      <c r="I932" s="19">
        <v>64</v>
      </c>
      <c r="J932" s="19">
        <v>55</v>
      </c>
      <c r="K932" s="19">
        <v>52</v>
      </c>
      <c r="L932" s="19">
        <v>0</v>
      </c>
      <c r="M932" s="19">
        <v>2021</v>
      </c>
      <c r="N932" s="19">
        <f>VLOOKUP(E932, '2021D'!$A$2:$G$339, 2, FALSE)</f>
        <v>198</v>
      </c>
      <c r="O932" s="19">
        <f>VLOOKUP(E932, '2021D'!$A$2:$G$339, 3, FALSE)</f>
        <v>29062</v>
      </c>
      <c r="P932" s="19">
        <f>_2021[[#This Row],[最低排名]]-_2021[[#This Row],[同分人数]]+1</f>
        <v>28865</v>
      </c>
      <c r="Q932" s="19">
        <f>IF(O932&gt;=开始!$B$6, 1, 0)</f>
        <v>1</v>
      </c>
      <c r="R932" s="19">
        <f>_2021[[#This Row],[最低排名]]-开始!$B$6</f>
        <v>29062</v>
      </c>
    </row>
    <row r="933" spans="1:18">
      <c r="A933" s="19">
        <v>68701</v>
      </c>
      <c r="B933" s="19" t="s">
        <v>1092</v>
      </c>
      <c r="C933" s="19" t="str">
        <f t="shared" si="28"/>
        <v>中原工院</v>
      </c>
      <c r="D933" s="19" t="str">
        <f t="shared" si="29"/>
        <v>01</v>
      </c>
      <c r="E933" s="19" t="s">
        <v>223</v>
      </c>
      <c r="F933" s="19">
        <v>185</v>
      </c>
      <c r="G933" s="19">
        <v>97</v>
      </c>
      <c r="H933" s="19">
        <v>82</v>
      </c>
      <c r="I933" s="19">
        <v>52</v>
      </c>
      <c r="J933" s="19">
        <v>46</v>
      </c>
      <c r="K933" s="19">
        <v>43</v>
      </c>
      <c r="L933" s="19">
        <v>0</v>
      </c>
      <c r="M933" s="19">
        <v>2021</v>
      </c>
      <c r="N933" s="19">
        <f>VLOOKUP(E933, '2021D'!$A$2:$G$339, 2, FALSE)</f>
        <v>153</v>
      </c>
      <c r="O933" s="19">
        <f>VLOOKUP(E933, '2021D'!$A$2:$G$339, 3, FALSE)</f>
        <v>34464</v>
      </c>
      <c r="P933" s="19">
        <f>_2021[[#This Row],[最低排名]]-_2021[[#This Row],[同分人数]]+1</f>
        <v>34312</v>
      </c>
      <c r="Q933" s="19">
        <f>IF(O933&gt;=开始!$B$6, 1, 0)</f>
        <v>1</v>
      </c>
      <c r="R933" s="19">
        <f>_2021[[#This Row],[最低排名]]-开始!$B$6</f>
        <v>34464</v>
      </c>
    </row>
    <row r="934" spans="1:18">
      <c r="A934" s="19">
        <v>68702</v>
      </c>
      <c r="B934" s="19" t="s">
        <v>1695</v>
      </c>
      <c r="C934" s="19" t="str">
        <f t="shared" si="28"/>
        <v>中原工院</v>
      </c>
      <c r="D934" s="19" t="str">
        <f t="shared" si="29"/>
        <v>02</v>
      </c>
      <c r="E934" s="19" t="s">
        <v>221</v>
      </c>
      <c r="F934" s="19">
        <v>200</v>
      </c>
      <c r="G934" s="19">
        <v>112</v>
      </c>
      <c r="H934" s="19">
        <v>47</v>
      </c>
      <c r="I934" s="19">
        <v>55</v>
      </c>
      <c r="J934" s="19">
        <v>55</v>
      </c>
      <c r="K934" s="19">
        <v>52</v>
      </c>
      <c r="L934" s="19">
        <v>0</v>
      </c>
      <c r="M934" s="19">
        <v>2021</v>
      </c>
      <c r="N934" s="19">
        <f>VLOOKUP(E934, '2021D'!$A$2:$G$339, 2, FALSE)</f>
        <v>171</v>
      </c>
      <c r="O934" s="19">
        <f>VLOOKUP(E934, '2021D'!$A$2:$G$339, 3, FALSE)</f>
        <v>34311</v>
      </c>
      <c r="P934" s="19">
        <f>_2021[[#This Row],[最低排名]]-_2021[[#This Row],[同分人数]]+1</f>
        <v>34141</v>
      </c>
      <c r="Q934" s="19">
        <f>IF(O934&gt;=开始!$B$6, 1, 0)</f>
        <v>1</v>
      </c>
      <c r="R934" s="19">
        <f>_2021[[#This Row],[最低排名]]-开始!$B$6</f>
        <v>34311</v>
      </c>
    </row>
    <row r="935" spans="1:18">
      <c r="A935" s="19">
        <v>68801</v>
      </c>
      <c r="B935" s="19" t="s">
        <v>1093</v>
      </c>
      <c r="C935" s="19" t="str">
        <f t="shared" si="28"/>
        <v>河南农大</v>
      </c>
      <c r="D935" s="19" t="str">
        <f t="shared" si="29"/>
        <v>01</v>
      </c>
      <c r="E935" s="19" t="s">
        <v>701</v>
      </c>
      <c r="F935" s="19">
        <v>199</v>
      </c>
      <c r="G935" s="19">
        <v>101</v>
      </c>
      <c r="H935" s="19">
        <v>74</v>
      </c>
      <c r="I935" s="19">
        <v>64</v>
      </c>
      <c r="J935" s="19">
        <v>55</v>
      </c>
      <c r="K935" s="19">
        <v>52</v>
      </c>
      <c r="L935" s="19">
        <v>0</v>
      </c>
      <c r="M935" s="19">
        <v>2021</v>
      </c>
      <c r="N935" s="19">
        <f>VLOOKUP(E935, '2021D'!$A$2:$G$339, 2, FALSE)</f>
        <v>166</v>
      </c>
      <c r="O935" s="19">
        <f>VLOOKUP(E935, '2021D'!$A$2:$G$339, 3, FALSE)</f>
        <v>27904</v>
      </c>
      <c r="P935" s="19">
        <f>_2021[[#This Row],[最低排名]]-_2021[[#This Row],[同分人数]]+1</f>
        <v>27739</v>
      </c>
      <c r="Q935" s="19">
        <f>IF(O935&gt;=开始!$B$6, 1, 0)</f>
        <v>1</v>
      </c>
      <c r="R935" s="19">
        <f>_2021[[#This Row],[最低排名]]-开始!$B$6</f>
        <v>27904</v>
      </c>
    </row>
    <row r="936" spans="1:18">
      <c r="A936" s="19">
        <v>68802</v>
      </c>
      <c r="B936" s="19" t="s">
        <v>1094</v>
      </c>
      <c r="C936" s="19" t="str">
        <f t="shared" si="28"/>
        <v>河南农大</v>
      </c>
      <c r="D936" s="19" t="str">
        <f t="shared" si="29"/>
        <v>02</v>
      </c>
      <c r="E936" s="19" t="s">
        <v>228</v>
      </c>
      <c r="F936" s="19">
        <v>192</v>
      </c>
      <c r="G936" s="19">
        <v>96</v>
      </c>
      <c r="H936" s="19">
        <v>88</v>
      </c>
      <c r="I936" s="19">
        <v>55</v>
      </c>
      <c r="J936" s="19">
        <v>52</v>
      </c>
      <c r="K936" s="19">
        <v>52</v>
      </c>
      <c r="L936" s="19">
        <v>0</v>
      </c>
      <c r="M936" s="19">
        <v>2021</v>
      </c>
      <c r="N936" s="19">
        <f>VLOOKUP(E936, '2021D'!$A$2:$G$339, 2, FALSE)</f>
        <v>198</v>
      </c>
      <c r="O936" s="19">
        <f>VLOOKUP(E936, '2021D'!$A$2:$G$339, 3, FALSE)</f>
        <v>28864</v>
      </c>
      <c r="P936" s="19">
        <f>_2021[[#This Row],[最低排名]]-_2021[[#This Row],[同分人数]]+1</f>
        <v>28667</v>
      </c>
      <c r="Q936" s="19">
        <f>IF(O936&gt;=开始!$B$6, 1, 0)</f>
        <v>1</v>
      </c>
      <c r="R936" s="19">
        <f>_2021[[#This Row],[最低排名]]-开始!$B$6</f>
        <v>28864</v>
      </c>
    </row>
    <row r="937" spans="1:18">
      <c r="A937" s="19">
        <v>68803</v>
      </c>
      <c r="B937" s="19" t="s">
        <v>1095</v>
      </c>
      <c r="C937" s="19" t="str">
        <f t="shared" si="28"/>
        <v>河南农大</v>
      </c>
      <c r="D937" s="19" t="str">
        <f t="shared" si="29"/>
        <v>03</v>
      </c>
      <c r="E937" s="19" t="s">
        <v>228</v>
      </c>
      <c r="F937" s="19">
        <v>186</v>
      </c>
      <c r="G937" s="19">
        <v>100</v>
      </c>
      <c r="H937" s="19">
        <v>76</v>
      </c>
      <c r="I937" s="19">
        <v>64</v>
      </c>
      <c r="J937" s="19">
        <v>58</v>
      </c>
      <c r="K937" s="19">
        <v>55</v>
      </c>
      <c r="L937" s="19">
        <v>0</v>
      </c>
      <c r="M937" s="19">
        <v>2021</v>
      </c>
      <c r="N937" s="19">
        <f>VLOOKUP(E937, '2021D'!$A$2:$G$339, 2, FALSE)</f>
        <v>198</v>
      </c>
      <c r="O937" s="19">
        <f>VLOOKUP(E937, '2021D'!$A$2:$G$339, 3, FALSE)</f>
        <v>28864</v>
      </c>
      <c r="P937" s="19">
        <f>_2021[[#This Row],[最低排名]]-_2021[[#This Row],[同分人数]]+1</f>
        <v>28667</v>
      </c>
      <c r="Q937" s="19">
        <f>IF(O937&gt;=开始!$B$6, 1, 0)</f>
        <v>1</v>
      </c>
      <c r="R937" s="19">
        <f>_2021[[#This Row],[最低排名]]-开始!$B$6</f>
        <v>28864</v>
      </c>
    </row>
    <row r="938" spans="1:18">
      <c r="A938" s="19">
        <v>68901</v>
      </c>
      <c r="B938" s="19" t="s">
        <v>1096</v>
      </c>
      <c r="C938" s="19" t="str">
        <f t="shared" si="28"/>
        <v>河南中医</v>
      </c>
      <c r="D938" s="19" t="str">
        <f t="shared" si="29"/>
        <v>01</v>
      </c>
      <c r="E938" s="19" t="s">
        <v>182</v>
      </c>
      <c r="F938" s="19">
        <v>186</v>
      </c>
      <c r="G938" s="19">
        <v>96</v>
      </c>
      <c r="H938" s="19">
        <v>107</v>
      </c>
      <c r="I938" s="19">
        <v>58</v>
      </c>
      <c r="J938" s="19">
        <v>58</v>
      </c>
      <c r="K938" s="19">
        <v>52</v>
      </c>
      <c r="L938" s="19">
        <v>0</v>
      </c>
      <c r="M938" s="19">
        <v>2021</v>
      </c>
      <c r="N938" s="19">
        <f>VLOOKUP(E938, '2021D'!$A$2:$G$339, 2, FALSE)</f>
        <v>230</v>
      </c>
      <c r="O938" s="19">
        <f>VLOOKUP(E938, '2021D'!$A$2:$G$339, 3, FALSE)</f>
        <v>24381</v>
      </c>
      <c r="P938" s="19">
        <f>_2021[[#This Row],[最低排名]]-_2021[[#This Row],[同分人数]]+1</f>
        <v>24152</v>
      </c>
      <c r="Q938" s="19">
        <f>IF(O938&gt;=开始!$B$6, 1, 0)</f>
        <v>1</v>
      </c>
      <c r="R938" s="19">
        <f>_2021[[#This Row],[最低排名]]-开始!$B$6</f>
        <v>24381</v>
      </c>
    </row>
    <row r="939" spans="1:18">
      <c r="A939" s="19">
        <v>69001</v>
      </c>
      <c r="B939" s="19" t="s">
        <v>1097</v>
      </c>
      <c r="C939" s="19" t="str">
        <f t="shared" si="28"/>
        <v>新乡医学</v>
      </c>
      <c r="D939" s="19" t="str">
        <f t="shared" si="29"/>
        <v>01</v>
      </c>
      <c r="E939" s="19" t="s">
        <v>232</v>
      </c>
      <c r="F939" s="19">
        <v>193</v>
      </c>
      <c r="G939" s="19">
        <v>101</v>
      </c>
      <c r="H939" s="19">
        <v>95</v>
      </c>
      <c r="I939" s="19">
        <v>52</v>
      </c>
      <c r="J939" s="19">
        <v>49</v>
      </c>
      <c r="K939" s="19">
        <v>49</v>
      </c>
      <c r="L939" s="19">
        <v>0</v>
      </c>
      <c r="M939" s="19">
        <v>2021</v>
      </c>
      <c r="N939" s="19">
        <f>VLOOKUP(E939, '2021D'!$A$2:$G$339, 2, FALSE)</f>
        <v>198</v>
      </c>
      <c r="O939" s="19">
        <f>VLOOKUP(E939, '2021D'!$A$2:$G$339, 3, FALSE)</f>
        <v>29062</v>
      </c>
      <c r="P939" s="19">
        <f>_2021[[#This Row],[最低排名]]-_2021[[#This Row],[同分人数]]+1</f>
        <v>28865</v>
      </c>
      <c r="Q939" s="19">
        <f>IF(O939&gt;=开始!$B$6, 1, 0)</f>
        <v>1</v>
      </c>
      <c r="R939" s="19">
        <f>_2021[[#This Row],[最低排名]]-开始!$B$6</f>
        <v>29062</v>
      </c>
    </row>
    <row r="940" spans="1:18">
      <c r="A940" s="19">
        <v>69101</v>
      </c>
      <c r="B940" s="19" t="s">
        <v>1098</v>
      </c>
      <c r="C940" s="19" t="str">
        <f t="shared" si="28"/>
        <v>河南大学</v>
      </c>
      <c r="D940" s="19" t="str">
        <f t="shared" si="29"/>
        <v>01</v>
      </c>
      <c r="E940" s="19" t="s">
        <v>96</v>
      </c>
      <c r="F940" s="19">
        <v>202</v>
      </c>
      <c r="G940" s="19">
        <v>113</v>
      </c>
      <c r="H940" s="19">
        <v>96</v>
      </c>
      <c r="I940" s="19">
        <v>61</v>
      </c>
      <c r="J940" s="19">
        <v>58</v>
      </c>
      <c r="K940" s="19">
        <v>55</v>
      </c>
      <c r="L940" s="19">
        <v>0</v>
      </c>
      <c r="M940" s="19">
        <v>2021</v>
      </c>
      <c r="N940" s="19">
        <f>VLOOKUP(E940, '2021D'!$A$2:$G$339, 2, FALSE)</f>
        <v>211</v>
      </c>
      <c r="O940" s="19">
        <f>VLOOKUP(E940, '2021D'!$A$2:$G$339, 3, FALSE)</f>
        <v>21949</v>
      </c>
      <c r="P940" s="19">
        <f>_2021[[#This Row],[最低排名]]-_2021[[#This Row],[同分人数]]+1</f>
        <v>21739</v>
      </c>
      <c r="Q940" s="19">
        <f>IF(O940&gt;=开始!$B$6, 1, 0)</f>
        <v>1</v>
      </c>
      <c r="R940" s="19">
        <f>_2021[[#This Row],[最低排名]]-开始!$B$6</f>
        <v>21949</v>
      </c>
    </row>
    <row r="941" spans="1:18">
      <c r="A941" s="19">
        <v>69102</v>
      </c>
      <c r="B941" s="19" t="s">
        <v>1099</v>
      </c>
      <c r="C941" s="19" t="str">
        <f t="shared" si="28"/>
        <v>河南大学</v>
      </c>
      <c r="D941" s="19" t="str">
        <f t="shared" si="29"/>
        <v>02</v>
      </c>
      <c r="E941" s="19" t="s">
        <v>90</v>
      </c>
      <c r="F941" s="19">
        <v>205</v>
      </c>
      <c r="G941" s="19">
        <v>105</v>
      </c>
      <c r="H941" s="19">
        <v>108</v>
      </c>
      <c r="I941" s="19">
        <v>64</v>
      </c>
      <c r="J941" s="19">
        <v>58</v>
      </c>
      <c r="K941" s="19">
        <v>58</v>
      </c>
      <c r="L941" s="19">
        <v>0</v>
      </c>
      <c r="M941" s="19">
        <v>2021</v>
      </c>
      <c r="N941" s="19">
        <f>VLOOKUP(E941, '2021D'!$A$2:$G$339, 2, FALSE)</f>
        <v>212</v>
      </c>
      <c r="O941" s="19">
        <f>VLOOKUP(E941, '2021D'!$A$2:$G$339, 3, FALSE)</f>
        <v>17269</v>
      </c>
      <c r="P941" s="19">
        <f>_2021[[#This Row],[最低排名]]-_2021[[#This Row],[同分人数]]+1</f>
        <v>17058</v>
      </c>
      <c r="Q941" s="19">
        <f>IF(O941&gt;=开始!$B$6, 1, 0)</f>
        <v>1</v>
      </c>
      <c r="R941" s="19">
        <f>_2021[[#This Row],[最低排名]]-开始!$B$6</f>
        <v>17269</v>
      </c>
    </row>
    <row r="942" spans="1:18">
      <c r="A942" s="19">
        <v>69103</v>
      </c>
      <c r="B942" s="19" t="s">
        <v>1100</v>
      </c>
      <c r="C942" s="19" t="str">
        <f t="shared" si="28"/>
        <v>河南大学</v>
      </c>
      <c r="D942" s="19" t="str">
        <f t="shared" si="29"/>
        <v>03</v>
      </c>
      <c r="E942" s="19" t="s">
        <v>83</v>
      </c>
      <c r="F942" s="19">
        <v>205</v>
      </c>
      <c r="G942" s="19">
        <v>110</v>
      </c>
      <c r="H942" s="19">
        <v>108</v>
      </c>
      <c r="I942" s="19">
        <v>64</v>
      </c>
      <c r="J942" s="19">
        <v>64</v>
      </c>
      <c r="K942" s="19">
        <v>46</v>
      </c>
      <c r="L942" s="19">
        <v>0</v>
      </c>
      <c r="M942" s="19">
        <v>2021</v>
      </c>
      <c r="N942" s="19">
        <f>VLOOKUP(E942, '2021D'!$A$2:$G$339, 2, FALSE)</f>
        <v>206</v>
      </c>
      <c r="O942" s="19">
        <f>VLOOKUP(E942, '2021D'!$A$2:$G$339, 3, FALSE)</f>
        <v>18620</v>
      </c>
      <c r="P942" s="19">
        <f>_2021[[#This Row],[最低排名]]-_2021[[#This Row],[同分人数]]+1</f>
        <v>18415</v>
      </c>
      <c r="Q942" s="19">
        <f>IF(O942&gt;=开始!$B$6, 1, 0)</f>
        <v>1</v>
      </c>
      <c r="R942" s="19">
        <f>_2021[[#This Row],[最低排名]]-开始!$B$6</f>
        <v>18620</v>
      </c>
    </row>
    <row r="943" spans="1:18">
      <c r="A943" s="19">
        <v>69104</v>
      </c>
      <c r="B943" s="19" t="s">
        <v>1101</v>
      </c>
      <c r="C943" s="19" t="str">
        <f t="shared" si="28"/>
        <v>河南大学</v>
      </c>
      <c r="D943" s="19" t="str">
        <f t="shared" si="29"/>
        <v>04</v>
      </c>
      <c r="E943" s="19" t="s">
        <v>863</v>
      </c>
      <c r="F943" s="19">
        <v>187</v>
      </c>
      <c r="G943" s="19">
        <v>99</v>
      </c>
      <c r="H943" s="19">
        <v>102</v>
      </c>
      <c r="I943" s="19">
        <v>61</v>
      </c>
      <c r="J943" s="19">
        <v>58</v>
      </c>
      <c r="K943" s="19">
        <v>58</v>
      </c>
      <c r="L943" s="19">
        <v>0</v>
      </c>
      <c r="M943" s="19">
        <v>2021</v>
      </c>
      <c r="N943" s="19">
        <f>VLOOKUP(E943, '2021D'!$A$2:$G$339, 2, FALSE)</f>
        <v>205</v>
      </c>
      <c r="O943" s="19">
        <f>VLOOKUP(E943, '2021D'!$A$2:$G$339, 3, FALSE)</f>
        <v>23275</v>
      </c>
      <c r="P943" s="19">
        <f>_2021[[#This Row],[最低排名]]-_2021[[#This Row],[同分人数]]+1</f>
        <v>23071</v>
      </c>
      <c r="Q943" s="19">
        <f>IF(O943&gt;=开始!$B$6, 1, 0)</f>
        <v>1</v>
      </c>
      <c r="R943" s="19">
        <f>_2021[[#This Row],[最低排名]]-开始!$B$6</f>
        <v>23275</v>
      </c>
    </row>
    <row r="944" spans="1:18">
      <c r="A944" s="19">
        <v>69105</v>
      </c>
      <c r="B944" s="19" t="s">
        <v>1102</v>
      </c>
      <c r="C944" s="19" t="str">
        <f t="shared" si="28"/>
        <v>河南大学</v>
      </c>
      <c r="D944" s="19" t="str">
        <f t="shared" si="29"/>
        <v>05</v>
      </c>
      <c r="E944" s="19" t="s">
        <v>180</v>
      </c>
      <c r="F944" s="19">
        <v>186</v>
      </c>
      <c r="G944" s="19">
        <v>94</v>
      </c>
      <c r="H944" s="19">
        <v>99</v>
      </c>
      <c r="I944" s="19">
        <v>61</v>
      </c>
      <c r="J944" s="19">
        <v>55</v>
      </c>
      <c r="K944" s="19">
        <v>49</v>
      </c>
      <c r="L944" s="19">
        <v>0</v>
      </c>
      <c r="M944" s="19">
        <v>2021</v>
      </c>
      <c r="N944" s="19">
        <f>VLOOKUP(E944, '2021D'!$A$2:$G$339, 2, FALSE)</f>
        <v>212</v>
      </c>
      <c r="O944" s="19">
        <f>VLOOKUP(E944, '2021D'!$A$2:$G$339, 3, FALSE)</f>
        <v>26748</v>
      </c>
      <c r="P944" s="19">
        <f>_2021[[#This Row],[最低排名]]-_2021[[#This Row],[同分人数]]+1</f>
        <v>26537</v>
      </c>
      <c r="Q944" s="19">
        <f>IF(O944&gt;=开始!$B$6, 1, 0)</f>
        <v>1</v>
      </c>
      <c r="R944" s="19">
        <f>_2021[[#This Row],[最低排名]]-开始!$B$6</f>
        <v>26748</v>
      </c>
    </row>
    <row r="945" spans="1:18">
      <c r="A945" s="19">
        <v>69201</v>
      </c>
      <c r="B945" s="19" t="s">
        <v>1103</v>
      </c>
      <c r="C945" s="19" t="str">
        <f t="shared" si="28"/>
        <v>南阳师范</v>
      </c>
      <c r="D945" s="19" t="str">
        <f t="shared" si="29"/>
        <v>01</v>
      </c>
      <c r="E945" s="19" t="s">
        <v>752</v>
      </c>
      <c r="F945" s="19">
        <v>188</v>
      </c>
      <c r="G945" s="19">
        <v>97</v>
      </c>
      <c r="H945" s="19">
        <v>99</v>
      </c>
      <c r="I945" s="19">
        <v>49</v>
      </c>
      <c r="J945" s="19">
        <v>46</v>
      </c>
      <c r="K945" s="19">
        <v>43</v>
      </c>
      <c r="L945" s="19">
        <v>0</v>
      </c>
      <c r="M945" s="19">
        <v>2021</v>
      </c>
      <c r="N945" s="19">
        <f>VLOOKUP(E945, '2021D'!$A$2:$G$339, 2, FALSE)</f>
        <v>183</v>
      </c>
      <c r="O945" s="19">
        <f>VLOOKUP(E945, '2021D'!$A$2:$G$339, 3, FALSE)</f>
        <v>31547</v>
      </c>
      <c r="P945" s="19">
        <f>_2021[[#This Row],[最低排名]]-_2021[[#This Row],[同分人数]]+1</f>
        <v>31365</v>
      </c>
      <c r="Q945" s="19">
        <f>IF(O945&gt;=开始!$B$6, 1, 0)</f>
        <v>1</v>
      </c>
      <c r="R945" s="19">
        <f>_2021[[#This Row],[最低排名]]-开始!$B$6</f>
        <v>31547</v>
      </c>
    </row>
    <row r="946" spans="1:18">
      <c r="A946" s="19">
        <v>69301</v>
      </c>
      <c r="B946" s="19" t="s">
        <v>1104</v>
      </c>
      <c r="C946" s="19" t="str">
        <f t="shared" si="28"/>
        <v>商丘师范</v>
      </c>
      <c r="D946" s="19" t="str">
        <f t="shared" si="29"/>
        <v>01</v>
      </c>
      <c r="E946" s="19" t="s">
        <v>447</v>
      </c>
      <c r="F946" s="19">
        <v>193</v>
      </c>
      <c r="G946" s="19">
        <v>100</v>
      </c>
      <c r="H946" s="19">
        <v>87</v>
      </c>
      <c r="I946" s="19">
        <v>49</v>
      </c>
      <c r="J946" s="19">
        <v>46</v>
      </c>
      <c r="K946" s="19">
        <v>46</v>
      </c>
      <c r="L946" s="19">
        <v>0</v>
      </c>
      <c r="M946" s="19">
        <v>2021</v>
      </c>
      <c r="N946" s="19">
        <f>VLOOKUP(E946, '2021D'!$A$2:$G$339, 2, FALSE)</f>
        <v>156</v>
      </c>
      <c r="O946" s="19">
        <f>VLOOKUP(E946, '2021D'!$A$2:$G$339, 3, FALSE)</f>
        <v>32280</v>
      </c>
      <c r="P946" s="19">
        <f>_2021[[#This Row],[最低排名]]-_2021[[#This Row],[同分人数]]+1</f>
        <v>32125</v>
      </c>
      <c r="Q946" s="19">
        <f>IF(O946&gt;=开始!$B$6, 1, 0)</f>
        <v>1</v>
      </c>
      <c r="R946" s="19">
        <f>_2021[[#This Row],[最低排名]]-开始!$B$6</f>
        <v>32280</v>
      </c>
    </row>
    <row r="947" spans="1:18">
      <c r="A947" s="19">
        <v>69401</v>
      </c>
      <c r="B947" s="19" t="s">
        <v>1107</v>
      </c>
      <c r="C947" s="19" t="str">
        <f t="shared" si="28"/>
        <v>河南财政</v>
      </c>
      <c r="D947" s="19" t="str">
        <f t="shared" si="29"/>
        <v>01</v>
      </c>
      <c r="E947" s="19" t="s">
        <v>187</v>
      </c>
      <c r="F947" s="19">
        <v>215</v>
      </c>
      <c r="G947" s="19">
        <v>109</v>
      </c>
      <c r="H947" s="19">
        <v>74</v>
      </c>
      <c r="I947" s="19">
        <v>55</v>
      </c>
      <c r="J947" s="19">
        <v>55</v>
      </c>
      <c r="K947" s="19">
        <v>49</v>
      </c>
      <c r="L947" s="19">
        <v>0</v>
      </c>
      <c r="M947" s="19">
        <v>2021</v>
      </c>
      <c r="N947" s="19">
        <f>VLOOKUP(E947, '2021D'!$A$2:$G$339, 2, FALSE)</f>
        <v>190</v>
      </c>
      <c r="O947" s="19">
        <f>VLOOKUP(E947, '2021D'!$A$2:$G$339, 3, FALSE)</f>
        <v>27131</v>
      </c>
      <c r="P947" s="19">
        <f>_2021[[#This Row],[最低排名]]-_2021[[#This Row],[同分人数]]+1</f>
        <v>26942</v>
      </c>
      <c r="Q947" s="19">
        <f>IF(O947&gt;=开始!$B$6, 1, 0)</f>
        <v>1</v>
      </c>
      <c r="R947" s="19">
        <f>_2021[[#This Row],[最低排名]]-开始!$B$6</f>
        <v>27131</v>
      </c>
    </row>
    <row r="948" spans="1:18">
      <c r="A948" s="19">
        <v>69501</v>
      </c>
      <c r="B948" s="19" t="s">
        <v>1108</v>
      </c>
      <c r="C948" s="19" t="str">
        <f t="shared" si="28"/>
        <v>郑州航空</v>
      </c>
      <c r="D948" s="19" t="str">
        <f t="shared" si="29"/>
        <v>01</v>
      </c>
      <c r="E948" s="19" t="s">
        <v>205</v>
      </c>
      <c r="F948" s="19">
        <v>186</v>
      </c>
      <c r="G948" s="19">
        <v>96</v>
      </c>
      <c r="H948" s="19">
        <v>70</v>
      </c>
      <c r="I948" s="19">
        <v>61</v>
      </c>
      <c r="J948" s="19">
        <v>52</v>
      </c>
      <c r="K948" s="19">
        <v>49</v>
      </c>
      <c r="L948" s="19">
        <v>0</v>
      </c>
      <c r="M948" s="19">
        <v>2021</v>
      </c>
      <c r="N948" s="19">
        <f>VLOOKUP(E948, '2021D'!$A$2:$G$339, 2, FALSE)</f>
        <v>160</v>
      </c>
      <c r="O948" s="19">
        <f>VLOOKUP(E948, '2021D'!$A$2:$G$339, 3, FALSE)</f>
        <v>32773</v>
      </c>
      <c r="P948" s="19">
        <f>_2021[[#This Row],[最低排名]]-_2021[[#This Row],[同分人数]]+1</f>
        <v>32614</v>
      </c>
      <c r="Q948" s="19">
        <f>IF(O948&gt;=开始!$B$6, 1, 0)</f>
        <v>1</v>
      </c>
      <c r="R948" s="19">
        <f>_2021[[#This Row],[最低排名]]-开始!$B$6</f>
        <v>32773</v>
      </c>
    </row>
    <row r="949" spans="1:18">
      <c r="A949" s="19">
        <v>69601</v>
      </c>
      <c r="B949" s="19" t="s">
        <v>1109</v>
      </c>
      <c r="C949" s="19" t="str">
        <f t="shared" si="28"/>
        <v>洛阳理工</v>
      </c>
      <c r="D949" s="19" t="str">
        <f t="shared" si="29"/>
        <v>01</v>
      </c>
      <c r="E949" s="19" t="s">
        <v>207</v>
      </c>
      <c r="F949" s="19">
        <v>195</v>
      </c>
      <c r="G949" s="19">
        <v>112</v>
      </c>
      <c r="H949" s="19">
        <v>59</v>
      </c>
      <c r="I949" s="19">
        <v>67</v>
      </c>
      <c r="J949" s="19">
        <v>49</v>
      </c>
      <c r="K949" s="19">
        <v>43</v>
      </c>
      <c r="L949" s="19">
        <v>0</v>
      </c>
      <c r="M949" s="19">
        <v>2021</v>
      </c>
      <c r="N949" s="19">
        <f>VLOOKUP(E949, '2021D'!$A$2:$G$339, 2, FALSE)</f>
        <v>170</v>
      </c>
      <c r="O949" s="19">
        <f>VLOOKUP(E949, '2021D'!$A$2:$G$339, 3, FALSE)</f>
        <v>33669</v>
      </c>
      <c r="P949" s="19">
        <f>_2021[[#This Row],[最低排名]]-_2021[[#This Row],[同分人数]]+1</f>
        <v>33500</v>
      </c>
      <c r="Q949" s="19">
        <f>IF(O949&gt;=开始!$B$6, 1, 0)</f>
        <v>1</v>
      </c>
      <c r="R949" s="19">
        <f>_2021[[#This Row],[最低排名]]-开始!$B$6</f>
        <v>33669</v>
      </c>
    </row>
    <row r="950" spans="1:18">
      <c r="A950" s="19">
        <v>69701</v>
      </c>
      <c r="B950" s="19" t="s">
        <v>1110</v>
      </c>
      <c r="C950" s="19" t="str">
        <f t="shared" si="28"/>
        <v>安阳工院</v>
      </c>
      <c r="D950" s="19" t="str">
        <f t="shared" si="29"/>
        <v>01</v>
      </c>
      <c r="E950" s="19" t="s">
        <v>1629</v>
      </c>
      <c r="F950" s="19"/>
      <c r="G950" s="19"/>
      <c r="H950" s="19"/>
      <c r="I950" s="19"/>
      <c r="J950" s="19"/>
      <c r="K950" s="19"/>
      <c r="L950" s="19"/>
      <c r="M950" s="19">
        <v>2021</v>
      </c>
      <c r="N950" s="19" t="e">
        <f>VLOOKUP(E950, '2021D'!$A$2:$G$339, 2, FALSE)</f>
        <v>#N/A</v>
      </c>
      <c r="O950" s="19" t="e">
        <f>VLOOKUP(E950, '2021D'!$A$2:$G$339, 3, FALSE)</f>
        <v>#N/A</v>
      </c>
      <c r="P950" s="19" t="e">
        <f>_2021[[#This Row],[最低排名]]-_2021[[#This Row],[同分人数]]+1</f>
        <v>#N/A</v>
      </c>
      <c r="Q950" s="19" t="e">
        <f>IF(O950&gt;=开始!$B$6, 1, 0)</f>
        <v>#N/A</v>
      </c>
      <c r="R950" s="19" t="e">
        <f>_2021[[#This Row],[最低排名]]-开始!$B$6</f>
        <v>#N/A</v>
      </c>
    </row>
    <row r="951" spans="1:18">
      <c r="A951" s="19">
        <v>69702</v>
      </c>
      <c r="B951" s="19" t="s">
        <v>1696</v>
      </c>
      <c r="C951" s="19" t="str">
        <f t="shared" si="28"/>
        <v>安阳工院</v>
      </c>
      <c r="D951" s="19" t="str">
        <f t="shared" si="29"/>
        <v>02</v>
      </c>
      <c r="E951" s="19" t="s">
        <v>412</v>
      </c>
      <c r="F951" s="19">
        <v>180</v>
      </c>
      <c r="G951" s="19">
        <v>98</v>
      </c>
      <c r="H951" s="19">
        <v>81</v>
      </c>
      <c r="I951" s="19">
        <v>58</v>
      </c>
      <c r="J951" s="19">
        <v>55</v>
      </c>
      <c r="K951" s="19">
        <v>43</v>
      </c>
      <c r="L951" s="19">
        <v>0</v>
      </c>
      <c r="M951" s="19">
        <v>2021</v>
      </c>
      <c r="N951" s="19">
        <f>VLOOKUP(E951, '2021D'!$A$2:$G$339, 2, FALSE)</f>
        <v>168</v>
      </c>
      <c r="O951" s="19">
        <f>VLOOKUP(E951, '2021D'!$A$2:$G$339, 3, FALSE)</f>
        <v>32941</v>
      </c>
      <c r="P951" s="19">
        <f>_2021[[#This Row],[最低排名]]-_2021[[#This Row],[同分人数]]+1</f>
        <v>32774</v>
      </c>
      <c r="Q951" s="19">
        <f>IF(O951&gt;=开始!$B$6, 1, 0)</f>
        <v>1</v>
      </c>
      <c r="R951" s="19">
        <f>_2021[[#This Row],[最低排名]]-开始!$B$6</f>
        <v>32941</v>
      </c>
    </row>
    <row r="952" spans="1:18">
      <c r="A952" s="19">
        <v>69801</v>
      </c>
      <c r="B952" s="19" t="s">
        <v>1111</v>
      </c>
      <c r="C952" s="19" t="str">
        <f t="shared" si="28"/>
        <v>河南城建</v>
      </c>
      <c r="D952" s="19" t="str">
        <f t="shared" si="29"/>
        <v>01</v>
      </c>
      <c r="E952" s="19" t="s">
        <v>412</v>
      </c>
      <c r="F952" s="19">
        <v>199</v>
      </c>
      <c r="G952" s="19">
        <v>102</v>
      </c>
      <c r="H952" s="19">
        <v>77</v>
      </c>
      <c r="I952" s="19">
        <v>49</v>
      </c>
      <c r="J952" s="19">
        <v>49</v>
      </c>
      <c r="K952" s="19">
        <v>43</v>
      </c>
      <c r="L952" s="19">
        <v>0</v>
      </c>
      <c r="M952" s="19">
        <v>2021</v>
      </c>
      <c r="N952" s="19">
        <f>VLOOKUP(E952, '2021D'!$A$2:$G$339, 2, FALSE)</f>
        <v>168</v>
      </c>
      <c r="O952" s="19">
        <f>VLOOKUP(E952, '2021D'!$A$2:$G$339, 3, FALSE)</f>
        <v>32941</v>
      </c>
      <c r="P952" s="19">
        <f>_2021[[#This Row],[最低排名]]-_2021[[#This Row],[同分人数]]+1</f>
        <v>32774</v>
      </c>
      <c r="Q952" s="19">
        <f>IF(O952&gt;=开始!$B$6, 1, 0)</f>
        <v>1</v>
      </c>
      <c r="R952" s="19">
        <f>_2021[[#This Row],[最低排名]]-开始!$B$6</f>
        <v>32941</v>
      </c>
    </row>
    <row r="953" spans="1:18">
      <c r="A953" s="19">
        <v>69802</v>
      </c>
      <c r="B953" s="19" t="s">
        <v>1112</v>
      </c>
      <c r="C953" s="19" t="str">
        <f t="shared" si="28"/>
        <v>河南城建</v>
      </c>
      <c r="D953" s="19" t="str">
        <f t="shared" si="29"/>
        <v>02</v>
      </c>
      <c r="E953" s="19" t="s">
        <v>209</v>
      </c>
      <c r="F953" s="19">
        <v>178</v>
      </c>
      <c r="G953" s="19">
        <v>96</v>
      </c>
      <c r="H953" s="19">
        <v>75</v>
      </c>
      <c r="I953" s="19">
        <v>55</v>
      </c>
      <c r="J953" s="19">
        <v>55</v>
      </c>
      <c r="K953" s="19">
        <v>52</v>
      </c>
      <c r="L953" s="19">
        <v>0</v>
      </c>
      <c r="M953" s="19">
        <v>2021</v>
      </c>
      <c r="N953" s="19">
        <f>VLOOKUP(E953, '2021D'!$A$2:$G$339, 2, FALSE)</f>
        <v>197</v>
      </c>
      <c r="O953" s="19">
        <f>VLOOKUP(E953, '2021D'!$A$2:$G$339, 3, FALSE)</f>
        <v>33300</v>
      </c>
      <c r="P953" s="19">
        <f>_2021[[#This Row],[最低排名]]-_2021[[#This Row],[同分人数]]+1</f>
        <v>33104</v>
      </c>
      <c r="Q953" s="19">
        <f>IF(O953&gt;=开始!$B$6, 1, 0)</f>
        <v>1</v>
      </c>
      <c r="R953" s="19">
        <f>_2021[[#This Row],[最低排名]]-开始!$B$6</f>
        <v>33300</v>
      </c>
    </row>
    <row r="954" spans="1:18">
      <c r="A954" s="19">
        <v>69901</v>
      </c>
      <c r="B954" s="19" t="s">
        <v>1113</v>
      </c>
      <c r="C954" s="19" t="str">
        <f t="shared" si="28"/>
        <v>河南师大</v>
      </c>
      <c r="D954" s="19" t="str">
        <f t="shared" si="29"/>
        <v>01</v>
      </c>
      <c r="E954" s="19" t="s">
        <v>863</v>
      </c>
      <c r="F954" s="19">
        <v>214</v>
      </c>
      <c r="G954" s="19">
        <v>110</v>
      </c>
      <c r="H954" s="19">
        <v>96</v>
      </c>
      <c r="I954" s="19">
        <v>55</v>
      </c>
      <c r="J954" s="19">
        <v>52</v>
      </c>
      <c r="K954" s="19">
        <v>49</v>
      </c>
      <c r="L954" s="19">
        <v>0</v>
      </c>
      <c r="M954" s="19">
        <v>2021</v>
      </c>
      <c r="N954" s="19">
        <f>VLOOKUP(E954, '2021D'!$A$2:$G$339, 2, FALSE)</f>
        <v>205</v>
      </c>
      <c r="O954" s="19">
        <f>VLOOKUP(E954, '2021D'!$A$2:$G$339, 3, FALSE)</f>
        <v>23275</v>
      </c>
      <c r="P954" s="19">
        <f>_2021[[#This Row],[最低排名]]-_2021[[#This Row],[同分人数]]+1</f>
        <v>23071</v>
      </c>
      <c r="Q954" s="19">
        <f>IF(O954&gt;=开始!$B$6, 1, 0)</f>
        <v>1</v>
      </c>
      <c r="R954" s="19">
        <f>_2021[[#This Row],[最低排名]]-开始!$B$6</f>
        <v>23275</v>
      </c>
    </row>
    <row r="955" spans="1:18">
      <c r="A955" s="19">
        <v>69902</v>
      </c>
      <c r="B955" s="19" t="s">
        <v>1114</v>
      </c>
      <c r="C955" s="19" t="str">
        <f t="shared" si="28"/>
        <v>河南师大</v>
      </c>
      <c r="D955" s="19" t="str">
        <f t="shared" si="29"/>
        <v>02</v>
      </c>
      <c r="E955" s="19" t="s">
        <v>128</v>
      </c>
      <c r="F955" s="19">
        <v>202</v>
      </c>
      <c r="G955" s="19">
        <v>103</v>
      </c>
      <c r="H955" s="19">
        <v>97</v>
      </c>
      <c r="I955" s="19">
        <v>64</v>
      </c>
      <c r="J955" s="19">
        <v>61</v>
      </c>
      <c r="K955" s="19">
        <v>55</v>
      </c>
      <c r="L955" s="19">
        <v>0</v>
      </c>
      <c r="M955" s="19">
        <v>2021</v>
      </c>
      <c r="N955" s="19">
        <f>VLOOKUP(E955, '2021D'!$A$2:$G$339, 2, FALSE)</f>
        <v>212</v>
      </c>
      <c r="O955" s="19">
        <f>VLOOKUP(E955, '2021D'!$A$2:$G$339, 3, FALSE)</f>
        <v>20397</v>
      </c>
      <c r="P955" s="19">
        <f>_2021[[#This Row],[最低排名]]-_2021[[#This Row],[同分人数]]+1</f>
        <v>20186</v>
      </c>
      <c r="Q955" s="19">
        <f>IF(O955&gt;=开始!$B$6, 1, 0)</f>
        <v>1</v>
      </c>
      <c r="R955" s="19">
        <f>_2021[[#This Row],[最低排名]]-开始!$B$6</f>
        <v>20397</v>
      </c>
    </row>
    <row r="956" spans="1:18">
      <c r="A956" s="19">
        <v>69903</v>
      </c>
      <c r="B956" s="19" t="s">
        <v>1592</v>
      </c>
      <c r="C956" s="19" t="str">
        <f t="shared" si="28"/>
        <v>河南师大</v>
      </c>
      <c r="D956" s="19" t="str">
        <f t="shared" si="29"/>
        <v>03</v>
      </c>
      <c r="E956" s="19" t="s">
        <v>130</v>
      </c>
      <c r="F956" s="19">
        <v>204</v>
      </c>
      <c r="G956" s="19">
        <v>112</v>
      </c>
      <c r="H956" s="19">
        <v>99</v>
      </c>
      <c r="I956" s="19">
        <v>55</v>
      </c>
      <c r="J956" s="19">
        <v>52</v>
      </c>
      <c r="K956" s="19">
        <v>49</v>
      </c>
      <c r="L956" s="19">
        <v>0</v>
      </c>
      <c r="M956" s="19">
        <v>2021</v>
      </c>
      <c r="N956" s="19">
        <f>VLOOKUP(E956, '2021D'!$A$2:$G$339, 2, FALSE)</f>
        <v>231</v>
      </c>
      <c r="O956" s="19">
        <f>VLOOKUP(E956, '2021D'!$A$2:$G$339, 3, FALSE)</f>
        <v>24823</v>
      </c>
      <c r="P956" s="19">
        <f>_2021[[#This Row],[最低排名]]-_2021[[#This Row],[同分人数]]+1</f>
        <v>24593</v>
      </c>
      <c r="Q956" s="19">
        <f>IF(O956&gt;=开始!$B$6, 1, 0)</f>
        <v>1</v>
      </c>
      <c r="R956" s="19">
        <f>_2021[[#This Row],[最低排名]]-开始!$B$6</f>
        <v>24823</v>
      </c>
    </row>
    <row r="957" spans="1:18">
      <c r="A957" s="19">
        <v>70101</v>
      </c>
      <c r="B957" s="19" t="s">
        <v>1115</v>
      </c>
      <c r="C957" s="19" t="str">
        <f t="shared" si="28"/>
        <v>平顶学院</v>
      </c>
      <c r="D957" s="19" t="str">
        <f t="shared" si="29"/>
        <v>01</v>
      </c>
      <c r="E957" s="19" t="s">
        <v>752</v>
      </c>
      <c r="F957" s="19">
        <v>196</v>
      </c>
      <c r="G957" s="19">
        <v>104</v>
      </c>
      <c r="H957" s="19">
        <v>70</v>
      </c>
      <c r="I957" s="19">
        <v>55</v>
      </c>
      <c r="J957" s="19">
        <v>52</v>
      </c>
      <c r="K957" s="19">
        <v>52</v>
      </c>
      <c r="L957" s="19">
        <v>0</v>
      </c>
      <c r="M957" s="19">
        <v>2021</v>
      </c>
      <c r="N957" s="19">
        <f>VLOOKUP(E957, '2021D'!$A$2:$G$339, 2, FALSE)</f>
        <v>183</v>
      </c>
      <c r="O957" s="19">
        <f>VLOOKUP(E957, '2021D'!$A$2:$G$339, 3, FALSE)</f>
        <v>31547</v>
      </c>
      <c r="P957" s="19">
        <f>_2021[[#This Row],[最低排名]]-_2021[[#This Row],[同分人数]]+1</f>
        <v>31365</v>
      </c>
      <c r="Q957" s="19">
        <f>IF(O957&gt;=开始!$B$6, 1, 0)</f>
        <v>1</v>
      </c>
      <c r="R957" s="19">
        <f>_2021[[#This Row],[最低排名]]-开始!$B$6</f>
        <v>31547</v>
      </c>
    </row>
    <row r="958" spans="1:18">
      <c r="A958" s="19">
        <v>70102</v>
      </c>
      <c r="B958" s="19" t="s">
        <v>1116</v>
      </c>
      <c r="C958" s="19" t="str">
        <f t="shared" si="28"/>
        <v>平顶学院</v>
      </c>
      <c r="D958" s="19" t="str">
        <f t="shared" si="29"/>
        <v>02</v>
      </c>
      <c r="E958" s="19" t="s">
        <v>209</v>
      </c>
      <c r="F958" s="19">
        <v>195</v>
      </c>
      <c r="G958" s="19">
        <v>98</v>
      </c>
      <c r="H958" s="19">
        <v>61</v>
      </c>
      <c r="I958" s="19">
        <v>64</v>
      </c>
      <c r="J958" s="19">
        <v>49</v>
      </c>
      <c r="K958" s="19">
        <v>46</v>
      </c>
      <c r="L958" s="19">
        <v>0</v>
      </c>
      <c r="M958" s="19">
        <v>2021</v>
      </c>
      <c r="N958" s="19">
        <f>VLOOKUP(E958, '2021D'!$A$2:$G$339, 2, FALSE)</f>
        <v>197</v>
      </c>
      <c r="O958" s="19">
        <f>VLOOKUP(E958, '2021D'!$A$2:$G$339, 3, FALSE)</f>
        <v>33300</v>
      </c>
      <c r="P958" s="19">
        <f>_2021[[#This Row],[最低排名]]-_2021[[#This Row],[同分人数]]+1</f>
        <v>33104</v>
      </c>
      <c r="Q958" s="19">
        <f>IF(O958&gt;=开始!$B$6, 1, 0)</f>
        <v>1</v>
      </c>
      <c r="R958" s="19">
        <f>_2021[[#This Row],[最低排名]]-开始!$B$6</f>
        <v>33300</v>
      </c>
    </row>
    <row r="959" spans="1:18">
      <c r="A959" s="19">
        <v>70201</v>
      </c>
      <c r="B959" s="19" t="s">
        <v>1117</v>
      </c>
      <c r="C959" s="19" t="str">
        <f t="shared" si="28"/>
        <v>河南工院</v>
      </c>
      <c r="D959" s="19" t="str">
        <f t="shared" si="29"/>
        <v>01</v>
      </c>
      <c r="E959" s="19" t="s">
        <v>738</v>
      </c>
      <c r="F959" s="19">
        <v>183</v>
      </c>
      <c r="G959" s="19">
        <v>92</v>
      </c>
      <c r="H959" s="19">
        <v>91</v>
      </c>
      <c r="I959" s="19">
        <v>52</v>
      </c>
      <c r="J959" s="19">
        <v>43</v>
      </c>
      <c r="K959" s="19">
        <v>43</v>
      </c>
      <c r="L959" s="19">
        <v>0</v>
      </c>
      <c r="M959" s="19">
        <v>2021</v>
      </c>
      <c r="N959" s="19">
        <f>VLOOKUP(E959, '2021D'!$A$2:$G$339, 2, FALSE)</f>
        <v>141</v>
      </c>
      <c r="O959" s="19">
        <f>VLOOKUP(E959, '2021D'!$A$2:$G$339, 3, FALSE)</f>
        <v>33810</v>
      </c>
      <c r="P959" s="19">
        <f>_2021[[#This Row],[最低排名]]-_2021[[#This Row],[同分人数]]+1</f>
        <v>33670</v>
      </c>
      <c r="Q959" s="19">
        <f>IF(O959&gt;=开始!$B$6, 1, 0)</f>
        <v>1</v>
      </c>
      <c r="R959" s="19">
        <f>_2021[[#This Row],[最低排名]]-开始!$B$6</f>
        <v>33810</v>
      </c>
    </row>
    <row r="960" spans="1:18">
      <c r="A960" s="19">
        <v>71101</v>
      </c>
      <c r="B960" s="19" t="s">
        <v>1119</v>
      </c>
      <c r="C960" s="19" t="str">
        <f t="shared" si="28"/>
        <v>中南民族</v>
      </c>
      <c r="D960" s="19" t="str">
        <f t="shared" si="29"/>
        <v>01</v>
      </c>
      <c r="E960" s="19" t="s">
        <v>340</v>
      </c>
      <c r="F960" s="19">
        <v>204</v>
      </c>
      <c r="G960" s="19">
        <v>107</v>
      </c>
      <c r="H960" s="19">
        <v>85</v>
      </c>
      <c r="I960" s="19">
        <v>67</v>
      </c>
      <c r="J960" s="19">
        <v>52</v>
      </c>
      <c r="K960" s="19">
        <v>49</v>
      </c>
      <c r="L960" s="19">
        <v>0</v>
      </c>
      <c r="M960" s="19">
        <v>2021</v>
      </c>
      <c r="N960" s="19">
        <f>VLOOKUP(E960, '2021D'!$A$2:$G$339, 2, FALSE)</f>
        <v>223</v>
      </c>
      <c r="O960" s="19">
        <f>VLOOKUP(E960, '2021D'!$A$2:$G$339, 3, FALSE)</f>
        <v>25247</v>
      </c>
      <c r="P960" s="19">
        <f>_2021[[#This Row],[最低排名]]-_2021[[#This Row],[同分人数]]+1</f>
        <v>25025</v>
      </c>
      <c r="Q960" s="19">
        <f>IF(O960&gt;=开始!$B$6, 1, 0)</f>
        <v>1</v>
      </c>
      <c r="R960" s="19">
        <f>_2021[[#This Row],[最低排名]]-开始!$B$6</f>
        <v>25247</v>
      </c>
    </row>
    <row r="961" spans="1:18">
      <c r="A961" s="19">
        <v>71102</v>
      </c>
      <c r="B961" s="19" t="s">
        <v>1120</v>
      </c>
      <c r="C961" s="19" t="str">
        <f t="shared" si="28"/>
        <v>中南民族</v>
      </c>
      <c r="D961" s="19" t="str">
        <f t="shared" si="29"/>
        <v>02</v>
      </c>
      <c r="E961" s="19" t="s">
        <v>180</v>
      </c>
      <c r="F961" s="19">
        <v>188</v>
      </c>
      <c r="G961" s="19">
        <v>110</v>
      </c>
      <c r="H961" s="19">
        <v>85</v>
      </c>
      <c r="I961" s="19">
        <v>64</v>
      </c>
      <c r="J961" s="19">
        <v>58</v>
      </c>
      <c r="K961" s="19">
        <v>55</v>
      </c>
      <c r="L961" s="19">
        <v>0</v>
      </c>
      <c r="M961" s="19">
        <v>2021</v>
      </c>
      <c r="N961" s="19">
        <f>VLOOKUP(E961, '2021D'!$A$2:$G$339, 2, FALSE)</f>
        <v>212</v>
      </c>
      <c r="O961" s="19">
        <f>VLOOKUP(E961, '2021D'!$A$2:$G$339, 3, FALSE)</f>
        <v>26748</v>
      </c>
      <c r="P961" s="19">
        <f>_2021[[#This Row],[最低排名]]-_2021[[#This Row],[同分人数]]+1</f>
        <v>26537</v>
      </c>
      <c r="Q961" s="19">
        <f>IF(O961&gt;=开始!$B$6, 1, 0)</f>
        <v>1</v>
      </c>
      <c r="R961" s="19">
        <f>_2021[[#This Row],[最低排名]]-开始!$B$6</f>
        <v>26748</v>
      </c>
    </row>
    <row r="962" spans="1:18">
      <c r="A962" s="19">
        <v>71201</v>
      </c>
      <c r="B962" s="19" t="s">
        <v>1121</v>
      </c>
      <c r="C962" s="19" t="str">
        <f t="shared" ref="C962:C1025" si="30">LEFT(B962, FIND("(", B962) - 1)</f>
        <v>武汉大学</v>
      </c>
      <c r="D962" s="19" t="str">
        <f t="shared" ref="D962:D1025" si="31">MID(B962, FIND("(", B962) + 1, FIND(")", B962) - FIND("(", B962) - 1)</f>
        <v>01</v>
      </c>
      <c r="E962" s="19" t="s">
        <v>601</v>
      </c>
      <c r="F962" s="19">
        <v>246</v>
      </c>
      <c r="G962" s="19">
        <v>127</v>
      </c>
      <c r="H962" s="19">
        <v>125</v>
      </c>
      <c r="I962" s="19">
        <v>70</v>
      </c>
      <c r="J962" s="19">
        <v>70</v>
      </c>
      <c r="K962" s="19">
        <v>61</v>
      </c>
      <c r="L962" s="19">
        <v>0</v>
      </c>
      <c r="M962" s="19">
        <v>2021</v>
      </c>
      <c r="N962" s="19">
        <f>VLOOKUP(E962, '2021D'!$A$2:$G$339, 2, FALSE)</f>
        <v>112</v>
      </c>
      <c r="O962" s="19">
        <f>VLOOKUP(E962, '2021D'!$A$2:$G$339, 3, FALSE)</f>
        <v>2323</v>
      </c>
      <c r="P962" s="19">
        <f>_2021[[#This Row],[最低排名]]-_2021[[#This Row],[同分人数]]+1</f>
        <v>2212</v>
      </c>
      <c r="Q962" s="19">
        <f>IF(O962&gt;=开始!$B$6, 1, 0)</f>
        <v>1</v>
      </c>
      <c r="R962" s="19">
        <f>_2021[[#This Row],[最低排名]]-开始!$B$6</f>
        <v>2323</v>
      </c>
    </row>
    <row r="963" spans="1:18">
      <c r="A963" s="19">
        <v>71202</v>
      </c>
      <c r="B963" s="19" t="s">
        <v>1122</v>
      </c>
      <c r="C963" s="19" t="str">
        <f t="shared" si="30"/>
        <v>武汉大学</v>
      </c>
      <c r="D963" s="19" t="str">
        <f t="shared" si="31"/>
        <v>02</v>
      </c>
      <c r="E963" s="19" t="s">
        <v>332</v>
      </c>
      <c r="F963" s="19">
        <v>237</v>
      </c>
      <c r="G963" s="19">
        <v>124</v>
      </c>
      <c r="H963" s="19">
        <v>137</v>
      </c>
      <c r="I963" s="19">
        <v>67</v>
      </c>
      <c r="J963" s="19">
        <v>61</v>
      </c>
      <c r="K963" s="19">
        <v>61</v>
      </c>
      <c r="L963" s="19">
        <v>0</v>
      </c>
      <c r="M963" s="19">
        <v>2021</v>
      </c>
      <c r="N963" s="19">
        <f>VLOOKUP(E963, '2021D'!$A$2:$G$339, 2, FALSE)</f>
        <v>118</v>
      </c>
      <c r="O963" s="19">
        <f>VLOOKUP(E963, '2021D'!$A$2:$G$339, 3, FALSE)</f>
        <v>3504</v>
      </c>
      <c r="P963" s="19">
        <f>_2021[[#This Row],[最低排名]]-_2021[[#This Row],[同分人数]]+1</f>
        <v>3387</v>
      </c>
      <c r="Q963" s="19">
        <f>IF(O963&gt;=开始!$B$6, 1, 0)</f>
        <v>1</v>
      </c>
      <c r="R963" s="19">
        <f>_2021[[#This Row],[最低排名]]-开始!$B$6</f>
        <v>3504</v>
      </c>
    </row>
    <row r="964" spans="1:18">
      <c r="A964" s="19">
        <v>71203</v>
      </c>
      <c r="B964" s="19" t="s">
        <v>1123</v>
      </c>
      <c r="C964" s="19" t="str">
        <f t="shared" si="30"/>
        <v>武汉大学</v>
      </c>
      <c r="D964" s="19" t="str">
        <f t="shared" si="31"/>
        <v>03</v>
      </c>
      <c r="E964" s="19" t="s">
        <v>273</v>
      </c>
      <c r="F964" s="19">
        <v>250</v>
      </c>
      <c r="G964" s="19">
        <v>143</v>
      </c>
      <c r="H964" s="19">
        <v>121</v>
      </c>
      <c r="I964" s="19">
        <v>64</v>
      </c>
      <c r="J964" s="19">
        <v>64</v>
      </c>
      <c r="K964" s="19">
        <v>61</v>
      </c>
      <c r="L964" s="19">
        <v>0</v>
      </c>
      <c r="M964" s="19">
        <v>2021</v>
      </c>
      <c r="N964" s="19">
        <f>VLOOKUP(E964, '2021D'!$A$2:$G$339, 2, FALSE)</f>
        <v>171</v>
      </c>
      <c r="O964" s="19">
        <f>VLOOKUP(E964, '2021D'!$A$2:$G$339, 3, FALSE)</f>
        <v>3965</v>
      </c>
      <c r="P964" s="19">
        <f>_2021[[#This Row],[最低排名]]-_2021[[#This Row],[同分人数]]+1</f>
        <v>3795</v>
      </c>
      <c r="Q964" s="19">
        <f>IF(O964&gt;=开始!$B$6, 1, 0)</f>
        <v>1</v>
      </c>
      <c r="R964" s="19">
        <f>_2021[[#This Row],[最低排名]]-开始!$B$6</f>
        <v>3965</v>
      </c>
    </row>
    <row r="965" spans="1:18">
      <c r="A965" s="19">
        <v>71204</v>
      </c>
      <c r="B965" s="19" t="s">
        <v>1124</v>
      </c>
      <c r="C965" s="19" t="str">
        <f t="shared" si="30"/>
        <v>武汉大学</v>
      </c>
      <c r="D965" s="19" t="str">
        <f t="shared" si="31"/>
        <v>04</v>
      </c>
      <c r="E965" s="19" t="s">
        <v>601</v>
      </c>
      <c r="F965" s="19">
        <v>249</v>
      </c>
      <c r="G965" s="19">
        <v>126</v>
      </c>
      <c r="H965" s="19">
        <v>125</v>
      </c>
      <c r="I965" s="19">
        <v>67</v>
      </c>
      <c r="J965" s="19">
        <v>67</v>
      </c>
      <c r="K965" s="19">
        <v>64</v>
      </c>
      <c r="L965" s="19">
        <v>0</v>
      </c>
      <c r="M965" s="19">
        <v>2021</v>
      </c>
      <c r="N965" s="19">
        <f>VLOOKUP(E965, '2021D'!$A$2:$G$339, 2, FALSE)</f>
        <v>112</v>
      </c>
      <c r="O965" s="19">
        <f>VLOOKUP(E965, '2021D'!$A$2:$G$339, 3, FALSE)</f>
        <v>2323</v>
      </c>
      <c r="P965" s="19">
        <f>_2021[[#This Row],[最低排名]]-_2021[[#This Row],[同分人数]]+1</f>
        <v>2212</v>
      </c>
      <c r="Q965" s="19">
        <f>IF(O965&gt;=开始!$B$6, 1, 0)</f>
        <v>1</v>
      </c>
      <c r="R965" s="19">
        <f>_2021[[#This Row],[最低排名]]-开始!$B$6</f>
        <v>2323</v>
      </c>
    </row>
    <row r="966" spans="1:18">
      <c r="A966" s="19">
        <v>71301</v>
      </c>
      <c r="B966" s="19" t="s">
        <v>1125</v>
      </c>
      <c r="C966" s="19" t="str">
        <f t="shared" si="30"/>
        <v>华中科大</v>
      </c>
      <c r="D966" s="19" t="str">
        <f t="shared" si="31"/>
        <v>01</v>
      </c>
      <c r="E966" s="19" t="s">
        <v>111</v>
      </c>
      <c r="F966" s="19">
        <v>239</v>
      </c>
      <c r="G966" s="19">
        <v>127</v>
      </c>
      <c r="H966" s="19">
        <v>121</v>
      </c>
      <c r="I966" s="19">
        <v>70</v>
      </c>
      <c r="J966" s="19">
        <v>67</v>
      </c>
      <c r="K966" s="19">
        <v>64</v>
      </c>
      <c r="L966" s="19">
        <v>0</v>
      </c>
      <c r="M966" s="19">
        <v>2021</v>
      </c>
      <c r="N966" s="19">
        <f>VLOOKUP(E966, '2021D'!$A$2:$G$339, 2, FALSE)</f>
        <v>141</v>
      </c>
      <c r="O966" s="19">
        <f>VLOOKUP(E966, '2021D'!$A$2:$G$339, 3, FALSE)</f>
        <v>3794</v>
      </c>
      <c r="P966" s="19">
        <f>_2021[[#This Row],[最低排名]]-_2021[[#This Row],[同分人数]]+1</f>
        <v>3654</v>
      </c>
      <c r="Q966" s="19">
        <f>IF(O966&gt;=开始!$B$6, 1, 0)</f>
        <v>1</v>
      </c>
      <c r="R966" s="19">
        <f>_2021[[#This Row],[最低排名]]-开始!$B$6</f>
        <v>3794</v>
      </c>
    </row>
    <row r="967" spans="1:18">
      <c r="A967" s="19">
        <v>71302</v>
      </c>
      <c r="B967" s="19" t="s">
        <v>1126</v>
      </c>
      <c r="C967" s="19" t="str">
        <f t="shared" si="30"/>
        <v>华中科大</v>
      </c>
      <c r="D967" s="19" t="str">
        <f t="shared" si="31"/>
        <v>02</v>
      </c>
      <c r="E967" s="19" t="s">
        <v>58</v>
      </c>
      <c r="F967" s="19">
        <v>228</v>
      </c>
      <c r="G967" s="19">
        <v>135</v>
      </c>
      <c r="H967" s="19">
        <v>129</v>
      </c>
      <c r="I967" s="19">
        <v>70</v>
      </c>
      <c r="J967" s="19">
        <v>70</v>
      </c>
      <c r="K967" s="19">
        <v>67</v>
      </c>
      <c r="L967" s="19">
        <v>0</v>
      </c>
      <c r="M967" s="19">
        <v>2021</v>
      </c>
      <c r="N967" s="19">
        <f>VLOOKUP(E967, '2021D'!$A$2:$G$339, 2, FALSE)</f>
        <v>160</v>
      </c>
      <c r="O967" s="19">
        <f>VLOOKUP(E967, '2021D'!$A$2:$G$339, 3, FALSE)</f>
        <v>3386</v>
      </c>
      <c r="P967" s="19">
        <f>_2021[[#This Row],[最低排名]]-_2021[[#This Row],[同分人数]]+1</f>
        <v>3227</v>
      </c>
      <c r="Q967" s="19">
        <f>IF(O967&gt;=开始!$B$6, 1, 0)</f>
        <v>1</v>
      </c>
      <c r="R967" s="19">
        <f>_2021[[#This Row],[最低排名]]-开始!$B$6</f>
        <v>3386</v>
      </c>
    </row>
    <row r="968" spans="1:18">
      <c r="A968" s="19">
        <v>71401</v>
      </c>
      <c r="B968" s="19" t="s">
        <v>1128</v>
      </c>
      <c r="C968" s="19" t="str">
        <f t="shared" si="30"/>
        <v>地大武汉</v>
      </c>
      <c r="D968" s="19" t="str">
        <f t="shared" si="31"/>
        <v>01</v>
      </c>
      <c r="E968" s="19" t="s">
        <v>72</v>
      </c>
      <c r="F968" s="19">
        <v>220</v>
      </c>
      <c r="G968" s="19">
        <v>112</v>
      </c>
      <c r="H968" s="19">
        <v>110</v>
      </c>
      <c r="I968" s="19">
        <v>67</v>
      </c>
      <c r="J968" s="19">
        <v>67</v>
      </c>
      <c r="K968" s="19">
        <v>58</v>
      </c>
      <c r="L968" s="19">
        <v>0</v>
      </c>
      <c r="M968" s="19">
        <v>2021</v>
      </c>
      <c r="N968" s="19">
        <f>VLOOKUP(E968, '2021D'!$A$2:$G$339, 2, FALSE)</f>
        <v>212</v>
      </c>
      <c r="O968" s="19">
        <f>VLOOKUP(E968, '2021D'!$A$2:$G$339, 3, FALSE)</f>
        <v>10988</v>
      </c>
      <c r="P968" s="19">
        <f>_2021[[#This Row],[最低排名]]-_2021[[#This Row],[同分人数]]+1</f>
        <v>10777</v>
      </c>
      <c r="Q968" s="19">
        <f>IF(O968&gt;=开始!$B$6, 1, 0)</f>
        <v>1</v>
      </c>
      <c r="R968" s="19">
        <f>_2021[[#This Row],[最低排名]]-开始!$B$6</f>
        <v>10988</v>
      </c>
    </row>
    <row r="969" spans="1:18">
      <c r="A969" s="19">
        <v>71402</v>
      </c>
      <c r="B969" s="19" t="s">
        <v>1129</v>
      </c>
      <c r="C969" s="19" t="str">
        <f t="shared" si="30"/>
        <v>地大武汉</v>
      </c>
      <c r="D969" s="19" t="str">
        <f t="shared" si="31"/>
        <v>02</v>
      </c>
      <c r="E969" s="19" t="s">
        <v>87</v>
      </c>
      <c r="F969" s="19">
        <v>227</v>
      </c>
      <c r="G969" s="19">
        <v>121</v>
      </c>
      <c r="H969" s="19">
        <v>119</v>
      </c>
      <c r="I969" s="19">
        <v>64</v>
      </c>
      <c r="J969" s="19">
        <v>64</v>
      </c>
      <c r="K969" s="19">
        <v>52</v>
      </c>
      <c r="L969" s="19">
        <v>0</v>
      </c>
      <c r="M969" s="19">
        <v>2021</v>
      </c>
      <c r="N969" s="19">
        <f>VLOOKUP(E969, '2021D'!$A$2:$G$339, 2, FALSE)</f>
        <v>222</v>
      </c>
      <c r="O969" s="19">
        <f>VLOOKUP(E969, '2021D'!$A$2:$G$339, 3, FALSE)</f>
        <v>10117</v>
      </c>
      <c r="P969" s="19">
        <f>_2021[[#This Row],[最低排名]]-_2021[[#This Row],[同分人数]]+1</f>
        <v>9896</v>
      </c>
      <c r="Q969" s="19">
        <f>IF(O969&gt;=开始!$B$6, 1, 0)</f>
        <v>1</v>
      </c>
      <c r="R969" s="19">
        <f>_2021[[#This Row],[最低排名]]-开始!$B$6</f>
        <v>10117</v>
      </c>
    </row>
    <row r="970" spans="1:18">
      <c r="A970" s="19">
        <v>71501</v>
      </c>
      <c r="B970" s="19" t="s">
        <v>1131</v>
      </c>
      <c r="C970" s="19" t="str">
        <f t="shared" si="30"/>
        <v>武汉理工</v>
      </c>
      <c r="D970" s="19" t="str">
        <f t="shared" si="31"/>
        <v>01</v>
      </c>
      <c r="E970" s="19" t="s">
        <v>256</v>
      </c>
      <c r="F970" s="19">
        <v>216</v>
      </c>
      <c r="G970" s="19">
        <v>112</v>
      </c>
      <c r="H970" s="19">
        <v>114</v>
      </c>
      <c r="I970" s="19">
        <v>70</v>
      </c>
      <c r="J970" s="19">
        <v>67</v>
      </c>
      <c r="K970" s="19">
        <v>64</v>
      </c>
      <c r="L970" s="19">
        <v>0</v>
      </c>
      <c r="M970" s="19">
        <v>2021</v>
      </c>
      <c r="N970" s="19">
        <f>VLOOKUP(E970, '2021D'!$A$2:$G$339, 2, FALSE)</f>
        <v>213</v>
      </c>
      <c r="O970" s="19">
        <f>VLOOKUP(E970, '2021D'!$A$2:$G$339, 3, FALSE)</f>
        <v>9087</v>
      </c>
      <c r="P970" s="19">
        <f>_2021[[#This Row],[最低排名]]-_2021[[#This Row],[同分人数]]+1</f>
        <v>8875</v>
      </c>
      <c r="Q970" s="19">
        <f>IF(O970&gt;=开始!$B$6, 1, 0)</f>
        <v>1</v>
      </c>
      <c r="R970" s="19">
        <f>_2021[[#This Row],[最低排名]]-开始!$B$6</f>
        <v>9087</v>
      </c>
    </row>
    <row r="971" spans="1:18">
      <c r="A971" s="19">
        <v>71502</v>
      </c>
      <c r="B971" s="19" t="s">
        <v>1132</v>
      </c>
      <c r="C971" s="19" t="str">
        <f t="shared" si="30"/>
        <v>武汉理工</v>
      </c>
      <c r="D971" s="19" t="str">
        <f t="shared" si="31"/>
        <v>02</v>
      </c>
      <c r="E971" s="19" t="s">
        <v>62</v>
      </c>
      <c r="F971" s="19">
        <v>230</v>
      </c>
      <c r="G971" s="19">
        <v>125</v>
      </c>
      <c r="H971" s="19">
        <v>117</v>
      </c>
      <c r="I971" s="19">
        <v>67</v>
      </c>
      <c r="J971" s="19">
        <v>61</v>
      </c>
      <c r="K971" s="19">
        <v>52</v>
      </c>
      <c r="L971" s="19">
        <v>0</v>
      </c>
      <c r="M971" s="19">
        <v>2021</v>
      </c>
      <c r="N971" s="19">
        <f>VLOOKUP(E971, '2021D'!$A$2:$G$339, 2, FALSE)</f>
        <v>196</v>
      </c>
      <c r="O971" s="19">
        <f>VLOOKUP(E971, '2021D'!$A$2:$G$339, 3, FALSE)</f>
        <v>9895</v>
      </c>
      <c r="P971" s="19">
        <f>_2021[[#This Row],[最低排名]]-_2021[[#This Row],[同分人数]]+1</f>
        <v>9700</v>
      </c>
      <c r="Q971" s="19">
        <f>IF(O971&gt;=开始!$B$6, 1, 0)</f>
        <v>1</v>
      </c>
      <c r="R971" s="19">
        <f>_2021[[#This Row],[最低排名]]-开始!$B$6</f>
        <v>9895</v>
      </c>
    </row>
    <row r="972" spans="1:18">
      <c r="A972" s="19">
        <v>71503</v>
      </c>
      <c r="B972" s="19" t="s">
        <v>1595</v>
      </c>
      <c r="C972" s="19" t="str">
        <f t="shared" si="30"/>
        <v>武汉理工</v>
      </c>
      <c r="D972" s="19" t="str">
        <f t="shared" si="31"/>
        <v>03</v>
      </c>
      <c r="E972" s="19" t="s">
        <v>248</v>
      </c>
      <c r="F972" s="19">
        <v>239</v>
      </c>
      <c r="G972" s="19">
        <v>136</v>
      </c>
      <c r="H972" s="19">
        <v>113</v>
      </c>
      <c r="I972" s="19">
        <v>64</v>
      </c>
      <c r="J972" s="19">
        <v>61</v>
      </c>
      <c r="K972" s="19">
        <v>52</v>
      </c>
      <c r="L972" s="19">
        <v>0</v>
      </c>
      <c r="M972" s="19">
        <v>2021</v>
      </c>
      <c r="N972" s="19">
        <f>VLOOKUP(E972, '2021D'!$A$2:$G$339, 2, FALSE)</f>
        <v>209</v>
      </c>
      <c r="O972" s="19">
        <f>VLOOKUP(E972, '2021D'!$A$2:$G$339, 3, FALSE)</f>
        <v>9496</v>
      </c>
      <c r="P972" s="19">
        <f>_2021[[#This Row],[最低排名]]-_2021[[#This Row],[同分人数]]+1</f>
        <v>9288</v>
      </c>
      <c r="Q972" s="19">
        <f>IF(O972&gt;=开始!$B$6, 1, 0)</f>
        <v>1</v>
      </c>
      <c r="R972" s="19">
        <f>_2021[[#This Row],[最低排名]]-开始!$B$6</f>
        <v>9496</v>
      </c>
    </row>
    <row r="973" spans="1:18">
      <c r="A973" s="19">
        <v>71601</v>
      </c>
      <c r="B973" s="19" t="s">
        <v>1133</v>
      </c>
      <c r="C973" s="19" t="str">
        <f t="shared" si="30"/>
        <v>华中农大</v>
      </c>
      <c r="D973" s="19" t="str">
        <f t="shared" si="31"/>
        <v>01</v>
      </c>
      <c r="E973" s="19" t="s">
        <v>136</v>
      </c>
      <c r="F973" s="19">
        <v>209</v>
      </c>
      <c r="G973" s="19">
        <v>109</v>
      </c>
      <c r="H973" s="19">
        <v>119</v>
      </c>
      <c r="I973" s="19">
        <v>67</v>
      </c>
      <c r="J973" s="19">
        <v>64</v>
      </c>
      <c r="K973" s="19">
        <v>52</v>
      </c>
      <c r="L973" s="19">
        <v>0</v>
      </c>
      <c r="M973" s="19">
        <v>2021</v>
      </c>
      <c r="N973" s="19">
        <f>VLOOKUP(E973, '2021D'!$A$2:$G$339, 2, FALSE)</f>
        <v>224</v>
      </c>
      <c r="O973" s="19">
        <f>VLOOKUP(E973, '2021D'!$A$2:$G$339, 3, FALSE)</f>
        <v>13304</v>
      </c>
      <c r="P973" s="19">
        <f>_2021[[#This Row],[最低排名]]-_2021[[#This Row],[同分人数]]+1</f>
        <v>13081</v>
      </c>
      <c r="Q973" s="19">
        <f>IF(O973&gt;=开始!$B$6, 1, 0)</f>
        <v>1</v>
      </c>
      <c r="R973" s="19">
        <f>_2021[[#This Row],[最低排名]]-开始!$B$6</f>
        <v>13304</v>
      </c>
    </row>
    <row r="974" spans="1:18">
      <c r="A974" s="19">
        <v>71602</v>
      </c>
      <c r="B974" s="19" t="s">
        <v>1134</v>
      </c>
      <c r="C974" s="19" t="str">
        <f t="shared" si="30"/>
        <v>华中农大</v>
      </c>
      <c r="D974" s="19" t="str">
        <f t="shared" si="31"/>
        <v>02</v>
      </c>
      <c r="E974" s="19" t="s">
        <v>506</v>
      </c>
      <c r="F974" s="19">
        <v>212</v>
      </c>
      <c r="G974" s="19">
        <v>107</v>
      </c>
      <c r="H974" s="19">
        <v>113</v>
      </c>
      <c r="I974" s="19">
        <v>70</v>
      </c>
      <c r="J974" s="19">
        <v>64</v>
      </c>
      <c r="K974" s="19">
        <v>58</v>
      </c>
      <c r="L974" s="19">
        <v>0</v>
      </c>
      <c r="M974" s="19">
        <v>2021</v>
      </c>
      <c r="N974" s="19">
        <f>VLOOKUP(E974, '2021D'!$A$2:$G$339, 2, FALSE)</f>
        <v>200</v>
      </c>
      <c r="O974" s="19">
        <f>VLOOKUP(E974, '2021D'!$A$2:$G$339, 3, FALSE)</f>
        <v>12039</v>
      </c>
      <c r="P974" s="19">
        <f>_2021[[#This Row],[最低排名]]-_2021[[#This Row],[同分人数]]+1</f>
        <v>11840</v>
      </c>
      <c r="Q974" s="19">
        <f>IF(O974&gt;=开始!$B$6, 1, 0)</f>
        <v>1</v>
      </c>
      <c r="R974" s="19">
        <f>_2021[[#This Row],[最低排名]]-开始!$B$6</f>
        <v>12039</v>
      </c>
    </row>
    <row r="975" spans="1:18">
      <c r="A975" s="19">
        <v>71701</v>
      </c>
      <c r="B975" s="19" t="s">
        <v>1135</v>
      </c>
      <c r="C975" s="19" t="str">
        <f t="shared" si="30"/>
        <v>华中师大</v>
      </c>
      <c r="D975" s="19" t="str">
        <f t="shared" si="31"/>
        <v>01</v>
      </c>
      <c r="E975" s="19" t="s">
        <v>20</v>
      </c>
      <c r="F975" s="19">
        <v>211</v>
      </c>
      <c r="G975" s="19">
        <v>109</v>
      </c>
      <c r="H975" s="19">
        <v>129</v>
      </c>
      <c r="I975" s="19">
        <v>70</v>
      </c>
      <c r="J975" s="19">
        <v>67</v>
      </c>
      <c r="K975" s="19">
        <v>64</v>
      </c>
      <c r="L975" s="19">
        <v>0</v>
      </c>
      <c r="M975" s="19">
        <v>2021</v>
      </c>
      <c r="N975" s="19">
        <f>VLOOKUP(E975, '2021D'!$A$2:$G$339, 2, FALSE)</f>
        <v>160</v>
      </c>
      <c r="O975" s="19">
        <f>VLOOKUP(E975, '2021D'!$A$2:$G$339, 3, FALSE)</f>
        <v>7145</v>
      </c>
      <c r="P975" s="19">
        <f>_2021[[#This Row],[最低排名]]-_2021[[#This Row],[同分人数]]+1</f>
        <v>6986</v>
      </c>
      <c r="Q975" s="19">
        <f>IF(O975&gt;=开始!$B$6, 1, 0)</f>
        <v>1</v>
      </c>
      <c r="R975" s="19">
        <f>_2021[[#This Row],[最低排名]]-开始!$B$6</f>
        <v>7145</v>
      </c>
    </row>
    <row r="976" spans="1:18">
      <c r="A976" s="19">
        <v>71702</v>
      </c>
      <c r="B976" s="19" t="s">
        <v>1136</v>
      </c>
      <c r="C976" s="19" t="str">
        <f t="shared" si="30"/>
        <v>华中师大</v>
      </c>
      <c r="D976" s="19" t="str">
        <f t="shared" si="31"/>
        <v>02</v>
      </c>
      <c r="E976" s="19" t="s">
        <v>160</v>
      </c>
      <c r="F976" s="19">
        <v>235</v>
      </c>
      <c r="G976" s="19">
        <v>121</v>
      </c>
      <c r="H976" s="19">
        <v>107</v>
      </c>
      <c r="I976" s="19">
        <v>67</v>
      </c>
      <c r="J976" s="19">
        <v>64</v>
      </c>
      <c r="K976" s="19">
        <v>61</v>
      </c>
      <c r="L976" s="19">
        <v>0</v>
      </c>
      <c r="M976" s="19">
        <v>2021</v>
      </c>
      <c r="N976" s="19">
        <f>VLOOKUP(E976, '2021D'!$A$2:$G$339, 2, FALSE)</f>
        <v>198</v>
      </c>
      <c r="O976" s="19">
        <f>VLOOKUP(E976, '2021D'!$A$2:$G$339, 3, FALSE)</f>
        <v>8481</v>
      </c>
      <c r="P976" s="19">
        <f>_2021[[#This Row],[最低排名]]-_2021[[#This Row],[同分人数]]+1</f>
        <v>8284</v>
      </c>
      <c r="Q976" s="19">
        <f>IF(O976&gt;=开始!$B$6, 1, 0)</f>
        <v>1</v>
      </c>
      <c r="R976" s="19">
        <f>_2021[[#This Row],[最低排名]]-开始!$B$6</f>
        <v>8481</v>
      </c>
    </row>
    <row r="977" spans="1:18">
      <c r="A977" s="19">
        <v>71703</v>
      </c>
      <c r="B977" s="19" t="s">
        <v>1137</v>
      </c>
      <c r="C977" s="19" t="str">
        <f t="shared" si="30"/>
        <v>华中师大</v>
      </c>
      <c r="D977" s="19" t="str">
        <f t="shared" si="31"/>
        <v>03</v>
      </c>
      <c r="E977" s="19" t="s">
        <v>23</v>
      </c>
      <c r="F977" s="19">
        <v>227</v>
      </c>
      <c r="G977" s="19">
        <v>124</v>
      </c>
      <c r="H977" s="19">
        <v>121</v>
      </c>
      <c r="I977" s="19">
        <v>70</v>
      </c>
      <c r="J977" s="19">
        <v>67</v>
      </c>
      <c r="K977" s="19">
        <v>61</v>
      </c>
      <c r="L977" s="19">
        <v>0</v>
      </c>
      <c r="M977" s="19">
        <v>2021</v>
      </c>
      <c r="N977" s="19">
        <f>VLOOKUP(E977, '2021D'!$A$2:$G$339, 2, FALSE)</f>
        <v>189</v>
      </c>
      <c r="O977" s="19">
        <f>VLOOKUP(E977, '2021D'!$A$2:$G$339, 3, FALSE)</f>
        <v>6270</v>
      </c>
      <c r="P977" s="19">
        <f>_2021[[#This Row],[最低排名]]-_2021[[#This Row],[同分人数]]+1</f>
        <v>6082</v>
      </c>
      <c r="Q977" s="19">
        <f>IF(O977&gt;=开始!$B$6, 1, 0)</f>
        <v>1</v>
      </c>
      <c r="R977" s="19">
        <f>_2021[[#This Row],[最低排名]]-开始!$B$6</f>
        <v>6270</v>
      </c>
    </row>
    <row r="978" spans="1:18">
      <c r="A978" s="19">
        <v>71704</v>
      </c>
      <c r="B978" s="19" t="s">
        <v>1138</v>
      </c>
      <c r="C978" s="19" t="str">
        <f t="shared" si="30"/>
        <v>华中师大</v>
      </c>
      <c r="D978" s="19" t="str">
        <f t="shared" si="31"/>
        <v>04</v>
      </c>
      <c r="E978" s="19" t="s">
        <v>160</v>
      </c>
      <c r="F978" s="19">
        <v>218</v>
      </c>
      <c r="G978" s="19">
        <v>111</v>
      </c>
      <c r="H978" s="19">
        <v>124</v>
      </c>
      <c r="I978" s="19">
        <v>64</v>
      </c>
      <c r="J978" s="19">
        <v>64</v>
      </c>
      <c r="K978" s="19">
        <v>64</v>
      </c>
      <c r="L978" s="19">
        <v>0</v>
      </c>
      <c r="M978" s="19">
        <v>2021</v>
      </c>
      <c r="N978" s="19">
        <f>VLOOKUP(E978, '2021D'!$A$2:$G$339, 2, FALSE)</f>
        <v>198</v>
      </c>
      <c r="O978" s="19">
        <f>VLOOKUP(E978, '2021D'!$A$2:$G$339, 3, FALSE)</f>
        <v>8481</v>
      </c>
      <c r="P978" s="19">
        <f>_2021[[#This Row],[最低排名]]-_2021[[#This Row],[同分人数]]+1</f>
        <v>8284</v>
      </c>
      <c r="Q978" s="19">
        <f>IF(O978&gt;=开始!$B$6, 1, 0)</f>
        <v>1</v>
      </c>
      <c r="R978" s="19">
        <f>_2021[[#This Row],[最低排名]]-开始!$B$6</f>
        <v>8481</v>
      </c>
    </row>
    <row r="979" spans="1:18">
      <c r="A979" s="19">
        <v>71801</v>
      </c>
      <c r="B979" s="19" t="s">
        <v>1139</v>
      </c>
      <c r="C979" s="19" t="str">
        <f t="shared" si="30"/>
        <v>中南财政</v>
      </c>
      <c r="D979" s="19" t="str">
        <f t="shared" si="31"/>
        <v>01</v>
      </c>
      <c r="E979" s="19" t="s">
        <v>23</v>
      </c>
      <c r="F979" s="19">
        <v>230</v>
      </c>
      <c r="G979" s="19">
        <v>123</v>
      </c>
      <c r="H979" s="19">
        <v>121</v>
      </c>
      <c r="I979" s="19">
        <v>67</v>
      </c>
      <c r="J979" s="19">
        <v>67</v>
      </c>
      <c r="K979" s="19">
        <v>61</v>
      </c>
      <c r="L979" s="19">
        <v>0</v>
      </c>
      <c r="M979" s="19">
        <v>2021</v>
      </c>
      <c r="N979" s="19">
        <f>VLOOKUP(E979, '2021D'!$A$2:$G$339, 2, FALSE)</f>
        <v>189</v>
      </c>
      <c r="O979" s="19">
        <f>VLOOKUP(E979, '2021D'!$A$2:$G$339, 3, FALSE)</f>
        <v>6270</v>
      </c>
      <c r="P979" s="19">
        <f>_2021[[#This Row],[最低排名]]-_2021[[#This Row],[同分人数]]+1</f>
        <v>6082</v>
      </c>
      <c r="Q979" s="19">
        <f>IF(O979&gt;=开始!$B$6, 1, 0)</f>
        <v>1</v>
      </c>
      <c r="R979" s="19">
        <f>_2021[[#This Row],[最低排名]]-开始!$B$6</f>
        <v>6270</v>
      </c>
    </row>
    <row r="980" spans="1:18">
      <c r="A980" s="19">
        <v>71901</v>
      </c>
      <c r="B980" s="19" t="s">
        <v>1141</v>
      </c>
      <c r="C980" s="19" t="str">
        <f t="shared" si="30"/>
        <v>武汉科大</v>
      </c>
      <c r="D980" s="19" t="str">
        <f t="shared" si="31"/>
        <v>01</v>
      </c>
      <c r="E980" s="19" t="s">
        <v>217</v>
      </c>
      <c r="F980" s="19">
        <v>201</v>
      </c>
      <c r="G980" s="19">
        <v>105</v>
      </c>
      <c r="H980" s="19">
        <v>87</v>
      </c>
      <c r="I980" s="19">
        <v>67</v>
      </c>
      <c r="J980" s="19">
        <v>61</v>
      </c>
      <c r="K980" s="19">
        <v>58</v>
      </c>
      <c r="L980" s="19">
        <v>0</v>
      </c>
      <c r="M980" s="19">
        <v>2021</v>
      </c>
      <c r="N980" s="19">
        <f>VLOOKUP(E980, '2021D'!$A$2:$G$339, 2, FALSE)</f>
        <v>222</v>
      </c>
      <c r="O980" s="19">
        <f>VLOOKUP(E980, '2021D'!$A$2:$G$339, 3, FALSE)</f>
        <v>21513</v>
      </c>
      <c r="P980" s="19">
        <f>_2021[[#This Row],[最低排名]]-_2021[[#This Row],[同分人数]]+1</f>
        <v>21292</v>
      </c>
      <c r="Q980" s="19">
        <f>IF(O980&gt;=开始!$B$6, 1, 0)</f>
        <v>1</v>
      </c>
      <c r="R980" s="19">
        <f>_2021[[#This Row],[最低排名]]-开始!$B$6</f>
        <v>21513</v>
      </c>
    </row>
    <row r="981" spans="1:18">
      <c r="A981" s="19">
        <v>71902</v>
      </c>
      <c r="B981" s="19" t="s">
        <v>1142</v>
      </c>
      <c r="C981" s="19" t="str">
        <f t="shared" si="30"/>
        <v>武汉科大</v>
      </c>
      <c r="D981" s="19" t="str">
        <f t="shared" si="31"/>
        <v>02</v>
      </c>
      <c r="E981" s="19" t="s">
        <v>96</v>
      </c>
      <c r="F981" s="19">
        <v>206</v>
      </c>
      <c r="G981" s="19">
        <v>112</v>
      </c>
      <c r="H981" s="19">
        <v>104</v>
      </c>
      <c r="I981" s="19">
        <v>55</v>
      </c>
      <c r="J981" s="19">
        <v>55</v>
      </c>
      <c r="K981" s="19">
        <v>52</v>
      </c>
      <c r="L981" s="19">
        <v>0</v>
      </c>
      <c r="M981" s="19">
        <v>2021</v>
      </c>
      <c r="N981" s="19">
        <f>VLOOKUP(E981, '2021D'!$A$2:$G$339, 2, FALSE)</f>
        <v>211</v>
      </c>
      <c r="O981" s="19">
        <f>VLOOKUP(E981, '2021D'!$A$2:$G$339, 3, FALSE)</f>
        <v>21949</v>
      </c>
      <c r="P981" s="19">
        <f>_2021[[#This Row],[最低排名]]-_2021[[#This Row],[同分人数]]+1</f>
        <v>21739</v>
      </c>
      <c r="Q981" s="19">
        <f>IF(O981&gt;=开始!$B$6, 1, 0)</f>
        <v>1</v>
      </c>
      <c r="R981" s="19">
        <f>_2021[[#This Row],[最低排名]]-开始!$B$6</f>
        <v>21949</v>
      </c>
    </row>
    <row r="982" spans="1:18">
      <c r="A982" s="19">
        <v>71903</v>
      </c>
      <c r="B982" s="19" t="s">
        <v>1143</v>
      </c>
      <c r="C982" s="19" t="str">
        <f t="shared" si="30"/>
        <v>武汉科大</v>
      </c>
      <c r="D982" s="19" t="str">
        <f t="shared" si="31"/>
        <v>03</v>
      </c>
      <c r="E982" s="19" t="s">
        <v>120</v>
      </c>
      <c r="F982" s="19">
        <v>214</v>
      </c>
      <c r="G982" s="19">
        <v>111</v>
      </c>
      <c r="H982" s="19">
        <v>101</v>
      </c>
      <c r="I982" s="19">
        <v>67</v>
      </c>
      <c r="J982" s="19">
        <v>52</v>
      </c>
      <c r="K982" s="19">
        <v>46</v>
      </c>
      <c r="L982" s="19">
        <v>0</v>
      </c>
      <c r="M982" s="19">
        <v>2021</v>
      </c>
      <c r="N982" s="19">
        <f>VLOOKUP(E982, '2021D'!$A$2:$G$339, 2, FALSE)</f>
        <v>215</v>
      </c>
      <c r="O982" s="19">
        <f>VLOOKUP(E982, '2021D'!$A$2:$G$339, 3, FALSE)</f>
        <v>20185</v>
      </c>
      <c r="P982" s="19">
        <f>_2021[[#This Row],[最低排名]]-_2021[[#This Row],[同分人数]]+1</f>
        <v>19971</v>
      </c>
      <c r="Q982" s="19">
        <f>IF(O982&gt;=开始!$B$6, 1, 0)</f>
        <v>1</v>
      </c>
      <c r="R982" s="19">
        <f>_2021[[#This Row],[最低排名]]-开始!$B$6</f>
        <v>20185</v>
      </c>
    </row>
    <row r="983" spans="1:18">
      <c r="A983" s="19">
        <v>72001</v>
      </c>
      <c r="B983" s="19" t="s">
        <v>1144</v>
      </c>
      <c r="C983" s="19" t="str">
        <f t="shared" si="30"/>
        <v>长江大学</v>
      </c>
      <c r="D983" s="19" t="str">
        <f t="shared" si="31"/>
        <v>01</v>
      </c>
      <c r="E983" s="19" t="s">
        <v>230</v>
      </c>
      <c r="F983" s="19">
        <v>194</v>
      </c>
      <c r="G983" s="19">
        <v>99</v>
      </c>
      <c r="H983" s="19">
        <v>93</v>
      </c>
      <c r="I983" s="19">
        <v>61</v>
      </c>
      <c r="J983" s="19">
        <v>49</v>
      </c>
      <c r="K983" s="19">
        <v>46</v>
      </c>
      <c r="L983" s="19">
        <v>0</v>
      </c>
      <c r="M983" s="19">
        <v>2021</v>
      </c>
      <c r="N983" s="19">
        <f>VLOOKUP(E983, '2021D'!$A$2:$G$339, 2, FALSE)</f>
        <v>191</v>
      </c>
      <c r="O983" s="19">
        <f>VLOOKUP(E983, '2021D'!$A$2:$G$339, 3, FALSE)</f>
        <v>28095</v>
      </c>
      <c r="P983" s="19">
        <f>_2021[[#This Row],[最低排名]]-_2021[[#This Row],[同分人数]]+1</f>
        <v>27905</v>
      </c>
      <c r="Q983" s="19">
        <f>IF(O983&gt;=开始!$B$6, 1, 0)</f>
        <v>1</v>
      </c>
      <c r="R983" s="19">
        <f>_2021[[#This Row],[最低排名]]-开始!$B$6</f>
        <v>28095</v>
      </c>
    </row>
    <row r="984" spans="1:18">
      <c r="A984" s="19">
        <v>72002</v>
      </c>
      <c r="B984" s="19" t="s">
        <v>1145</v>
      </c>
      <c r="C984" s="19" t="str">
        <f t="shared" si="30"/>
        <v>长江大学</v>
      </c>
      <c r="D984" s="19" t="str">
        <f t="shared" si="31"/>
        <v>02</v>
      </c>
      <c r="E984" s="19" t="s">
        <v>560</v>
      </c>
      <c r="F984" s="19">
        <v>208</v>
      </c>
      <c r="G984" s="19">
        <v>115</v>
      </c>
      <c r="H984" s="19">
        <v>91</v>
      </c>
      <c r="I984" s="19">
        <v>58</v>
      </c>
      <c r="J984" s="19">
        <v>46</v>
      </c>
      <c r="K984" s="19">
        <v>46</v>
      </c>
      <c r="L984" s="19">
        <v>0</v>
      </c>
      <c r="M984" s="19">
        <v>2021</v>
      </c>
      <c r="N984" s="19">
        <f>VLOOKUP(E984, '2021D'!$A$2:$G$339, 2, FALSE)</f>
        <v>193</v>
      </c>
      <c r="O984" s="19">
        <f>VLOOKUP(E984, '2021D'!$A$2:$G$339, 3, FALSE)</f>
        <v>26941</v>
      </c>
      <c r="P984" s="19">
        <f>_2021[[#This Row],[最低排名]]-_2021[[#This Row],[同分人数]]+1</f>
        <v>26749</v>
      </c>
      <c r="Q984" s="19">
        <f>IF(O984&gt;=开始!$B$6, 1, 0)</f>
        <v>1</v>
      </c>
      <c r="R984" s="19">
        <f>_2021[[#This Row],[最低排名]]-开始!$B$6</f>
        <v>26941</v>
      </c>
    </row>
    <row r="985" spans="1:18">
      <c r="A985" s="19">
        <v>72101</v>
      </c>
      <c r="B985" s="19" t="s">
        <v>1147</v>
      </c>
      <c r="C985" s="19" t="str">
        <f t="shared" si="30"/>
        <v>武汉工程</v>
      </c>
      <c r="D985" s="19" t="str">
        <f t="shared" si="31"/>
        <v>01</v>
      </c>
      <c r="E985" s="19" t="s">
        <v>180</v>
      </c>
      <c r="F985" s="19">
        <v>207</v>
      </c>
      <c r="G985" s="19">
        <v>106</v>
      </c>
      <c r="H985" s="19">
        <v>93</v>
      </c>
      <c r="I985" s="19">
        <v>52</v>
      </c>
      <c r="J985" s="19">
        <v>49</v>
      </c>
      <c r="K985" s="19">
        <v>49</v>
      </c>
      <c r="L985" s="19">
        <v>0</v>
      </c>
      <c r="M985" s="19">
        <v>2021</v>
      </c>
      <c r="N985" s="19">
        <f>VLOOKUP(E985, '2021D'!$A$2:$G$339, 2, FALSE)</f>
        <v>212</v>
      </c>
      <c r="O985" s="19">
        <f>VLOOKUP(E985, '2021D'!$A$2:$G$339, 3, FALSE)</f>
        <v>26748</v>
      </c>
      <c r="P985" s="19">
        <f>_2021[[#This Row],[最低排名]]-_2021[[#This Row],[同分人数]]+1</f>
        <v>26537</v>
      </c>
      <c r="Q985" s="19">
        <f>IF(O985&gt;=开始!$B$6, 1, 0)</f>
        <v>1</v>
      </c>
      <c r="R985" s="19">
        <f>_2021[[#This Row],[最低排名]]-开始!$B$6</f>
        <v>26748</v>
      </c>
    </row>
    <row r="986" spans="1:18">
      <c r="A986" s="19">
        <v>72201</v>
      </c>
      <c r="B986" s="19" t="s">
        <v>1148</v>
      </c>
      <c r="C986" s="19" t="str">
        <f t="shared" si="30"/>
        <v>武汉轻工</v>
      </c>
      <c r="D986" s="19" t="str">
        <f t="shared" si="31"/>
        <v>01</v>
      </c>
      <c r="E986" s="19" t="s">
        <v>447</v>
      </c>
      <c r="F986" s="19">
        <v>186</v>
      </c>
      <c r="G986" s="19">
        <v>97</v>
      </c>
      <c r="H986" s="19">
        <v>91</v>
      </c>
      <c r="I986" s="19">
        <v>52</v>
      </c>
      <c r="J986" s="19">
        <v>46</v>
      </c>
      <c r="K986" s="19">
        <v>46</v>
      </c>
      <c r="L986" s="19">
        <v>0</v>
      </c>
      <c r="M986" s="19">
        <v>2021</v>
      </c>
      <c r="N986" s="19">
        <f>VLOOKUP(E986, '2021D'!$A$2:$G$339, 2, FALSE)</f>
        <v>156</v>
      </c>
      <c r="O986" s="19">
        <f>VLOOKUP(E986, '2021D'!$A$2:$G$339, 3, FALSE)</f>
        <v>32280</v>
      </c>
      <c r="P986" s="19">
        <f>_2021[[#This Row],[最低排名]]-_2021[[#This Row],[同分人数]]+1</f>
        <v>32125</v>
      </c>
      <c r="Q986" s="19">
        <f>IF(O986&gt;=开始!$B$6, 1, 0)</f>
        <v>1</v>
      </c>
      <c r="R986" s="19">
        <f>_2021[[#This Row],[最低排名]]-开始!$B$6</f>
        <v>32280</v>
      </c>
    </row>
    <row r="987" spans="1:18">
      <c r="A987" s="19">
        <v>72202</v>
      </c>
      <c r="B987" s="19" t="s">
        <v>1149</v>
      </c>
      <c r="C987" s="19" t="str">
        <f t="shared" si="30"/>
        <v>武汉轻工</v>
      </c>
      <c r="D987" s="19" t="str">
        <f t="shared" si="31"/>
        <v>02</v>
      </c>
      <c r="E987" s="19" t="s">
        <v>389</v>
      </c>
      <c r="F987" s="19">
        <v>191</v>
      </c>
      <c r="G987" s="19">
        <v>99</v>
      </c>
      <c r="H987" s="19">
        <v>93</v>
      </c>
      <c r="I987" s="19">
        <v>64</v>
      </c>
      <c r="J987" s="19">
        <v>52</v>
      </c>
      <c r="K987" s="19">
        <v>52</v>
      </c>
      <c r="L987" s="19">
        <v>0</v>
      </c>
      <c r="M987" s="19">
        <v>2021</v>
      </c>
      <c r="N987" s="19">
        <f>VLOOKUP(E987, '2021D'!$A$2:$G$339, 2, FALSE)</f>
        <v>205</v>
      </c>
      <c r="O987" s="19">
        <f>VLOOKUP(E987, '2021D'!$A$2:$G$339, 3, FALSE)</f>
        <v>26311</v>
      </c>
      <c r="P987" s="19">
        <f>_2021[[#This Row],[最低排名]]-_2021[[#This Row],[同分人数]]+1</f>
        <v>26107</v>
      </c>
      <c r="Q987" s="19">
        <f>IF(O987&gt;=开始!$B$6, 1, 0)</f>
        <v>1</v>
      </c>
      <c r="R987" s="19">
        <f>_2021[[#This Row],[最低排名]]-开始!$B$6</f>
        <v>26311</v>
      </c>
    </row>
    <row r="988" spans="1:18">
      <c r="A988" s="19">
        <v>72203</v>
      </c>
      <c r="B988" s="19" t="s">
        <v>1596</v>
      </c>
      <c r="C988" s="19" t="str">
        <f t="shared" si="30"/>
        <v>武汉轻工</v>
      </c>
      <c r="D988" s="19" t="str">
        <f t="shared" si="31"/>
        <v>03</v>
      </c>
      <c r="E988" s="19" t="s">
        <v>230</v>
      </c>
      <c r="F988" s="19">
        <v>188</v>
      </c>
      <c r="G988" s="19">
        <v>98</v>
      </c>
      <c r="H988" s="19">
        <v>93</v>
      </c>
      <c r="I988" s="19">
        <v>58</v>
      </c>
      <c r="J988" s="19">
        <v>55</v>
      </c>
      <c r="K988" s="19">
        <v>49</v>
      </c>
      <c r="L988" s="19">
        <v>0</v>
      </c>
      <c r="M988" s="19">
        <v>2021</v>
      </c>
      <c r="N988" s="19">
        <f>VLOOKUP(E988, '2021D'!$A$2:$G$339, 2, FALSE)</f>
        <v>191</v>
      </c>
      <c r="O988" s="19">
        <f>VLOOKUP(E988, '2021D'!$A$2:$G$339, 3, FALSE)</f>
        <v>28095</v>
      </c>
      <c r="P988" s="19">
        <f>_2021[[#This Row],[最低排名]]-_2021[[#This Row],[同分人数]]+1</f>
        <v>27905</v>
      </c>
      <c r="Q988" s="19">
        <f>IF(O988&gt;=开始!$B$6, 1, 0)</f>
        <v>1</v>
      </c>
      <c r="R988" s="19">
        <f>_2021[[#This Row],[最低排名]]-开始!$B$6</f>
        <v>28095</v>
      </c>
    </row>
    <row r="989" spans="1:18">
      <c r="A989" s="19">
        <v>72301</v>
      </c>
      <c r="B989" s="19" t="s">
        <v>1150</v>
      </c>
      <c r="C989" s="19" t="str">
        <f t="shared" si="30"/>
        <v>湖北中医</v>
      </c>
      <c r="D989" s="19" t="str">
        <f t="shared" si="31"/>
        <v>01</v>
      </c>
      <c r="E989" s="19" t="s">
        <v>533</v>
      </c>
      <c r="F989" s="19">
        <v>211</v>
      </c>
      <c r="G989" s="19">
        <v>113</v>
      </c>
      <c r="H989" s="19">
        <v>92</v>
      </c>
      <c r="I989" s="19">
        <v>67</v>
      </c>
      <c r="J989" s="19">
        <v>55</v>
      </c>
      <c r="K989" s="19">
        <v>46</v>
      </c>
      <c r="L989" s="19">
        <v>0</v>
      </c>
      <c r="M989" s="19">
        <v>2021</v>
      </c>
      <c r="N989" s="19">
        <f>VLOOKUP(E989, '2021D'!$A$2:$G$339, 2, FALSE)</f>
        <v>231</v>
      </c>
      <c r="O989" s="19">
        <f>VLOOKUP(E989, '2021D'!$A$2:$G$339, 3, FALSE)</f>
        <v>22180</v>
      </c>
      <c r="P989" s="19">
        <f>_2021[[#This Row],[最低排名]]-_2021[[#This Row],[同分人数]]+1</f>
        <v>21950</v>
      </c>
      <c r="Q989" s="19">
        <f>IF(O989&gt;=开始!$B$6, 1, 0)</f>
        <v>1</v>
      </c>
      <c r="R989" s="19">
        <f>_2021[[#This Row],[最低排名]]-开始!$B$6</f>
        <v>22180</v>
      </c>
    </row>
    <row r="990" spans="1:18">
      <c r="A990" s="19">
        <v>72302</v>
      </c>
      <c r="B990" s="19" t="s">
        <v>1597</v>
      </c>
      <c r="C990" s="19" t="str">
        <f t="shared" si="30"/>
        <v>湖北中医</v>
      </c>
      <c r="D990" s="19" t="str">
        <f t="shared" si="31"/>
        <v>02</v>
      </c>
      <c r="E990" s="19" t="s">
        <v>485</v>
      </c>
      <c r="F990" s="19">
        <v>204</v>
      </c>
      <c r="G990" s="19">
        <v>103</v>
      </c>
      <c r="H990" s="19">
        <v>91</v>
      </c>
      <c r="I990" s="19">
        <v>55</v>
      </c>
      <c r="J990" s="19">
        <v>49</v>
      </c>
      <c r="K990" s="19">
        <v>46</v>
      </c>
      <c r="L990" s="19">
        <v>0</v>
      </c>
      <c r="M990" s="19">
        <v>2021</v>
      </c>
      <c r="N990" s="19">
        <f>VLOOKUP(E990, '2021D'!$A$2:$G$339, 2, FALSE)</f>
        <v>196</v>
      </c>
      <c r="O990" s="19">
        <f>VLOOKUP(E990, '2021D'!$A$2:$G$339, 3, FALSE)</f>
        <v>27738</v>
      </c>
      <c r="P990" s="19">
        <f>_2021[[#This Row],[最低排名]]-_2021[[#This Row],[同分人数]]+1</f>
        <v>27543</v>
      </c>
      <c r="Q990" s="19">
        <f>IF(O990&gt;=开始!$B$6, 1, 0)</f>
        <v>1</v>
      </c>
      <c r="R990" s="19">
        <f>_2021[[#This Row],[最低排名]]-开始!$B$6</f>
        <v>27738</v>
      </c>
    </row>
    <row r="991" spans="1:18">
      <c r="A991" s="19">
        <v>72303</v>
      </c>
      <c r="B991" s="19" t="s">
        <v>1151</v>
      </c>
      <c r="C991" s="19" t="str">
        <f t="shared" si="30"/>
        <v>湖北中医</v>
      </c>
      <c r="D991" s="19" t="str">
        <f t="shared" si="31"/>
        <v>03</v>
      </c>
      <c r="E991" s="19" t="s">
        <v>228</v>
      </c>
      <c r="F991" s="19">
        <v>187</v>
      </c>
      <c r="G991" s="19">
        <v>102</v>
      </c>
      <c r="H991" s="19">
        <v>96</v>
      </c>
      <c r="I991" s="19">
        <v>61</v>
      </c>
      <c r="J991" s="19">
        <v>49</v>
      </c>
      <c r="K991" s="19">
        <v>46</v>
      </c>
      <c r="L991" s="19">
        <v>0</v>
      </c>
      <c r="M991" s="19">
        <v>2021</v>
      </c>
      <c r="N991" s="19">
        <f>VLOOKUP(E991, '2021D'!$A$2:$G$339, 2, FALSE)</f>
        <v>198</v>
      </c>
      <c r="O991" s="19">
        <f>VLOOKUP(E991, '2021D'!$A$2:$G$339, 3, FALSE)</f>
        <v>28864</v>
      </c>
      <c r="P991" s="19">
        <f>_2021[[#This Row],[最低排名]]-_2021[[#This Row],[同分人数]]+1</f>
        <v>28667</v>
      </c>
      <c r="Q991" s="19">
        <f>IF(O991&gt;=开始!$B$6, 1, 0)</f>
        <v>1</v>
      </c>
      <c r="R991" s="19">
        <f>_2021[[#This Row],[最低排名]]-开始!$B$6</f>
        <v>28864</v>
      </c>
    </row>
    <row r="992" spans="1:18">
      <c r="A992" s="19">
        <v>72401</v>
      </c>
      <c r="B992" s="19" t="s">
        <v>1153</v>
      </c>
      <c r="C992" s="19" t="str">
        <f t="shared" si="30"/>
        <v>湖北大学</v>
      </c>
      <c r="D992" s="19" t="str">
        <f t="shared" si="31"/>
        <v>01</v>
      </c>
      <c r="E992" s="19" t="s">
        <v>863</v>
      </c>
      <c r="F992" s="19">
        <v>201</v>
      </c>
      <c r="G992" s="19">
        <v>103</v>
      </c>
      <c r="H992" s="19">
        <v>97</v>
      </c>
      <c r="I992" s="19">
        <v>58</v>
      </c>
      <c r="J992" s="19">
        <v>58</v>
      </c>
      <c r="K992" s="19">
        <v>52</v>
      </c>
      <c r="L992" s="19">
        <v>0</v>
      </c>
      <c r="M992" s="19">
        <v>2021</v>
      </c>
      <c r="N992" s="19">
        <f>VLOOKUP(E992, '2021D'!$A$2:$G$339, 2, FALSE)</f>
        <v>205</v>
      </c>
      <c r="O992" s="19">
        <f>VLOOKUP(E992, '2021D'!$A$2:$G$339, 3, FALSE)</f>
        <v>23275</v>
      </c>
      <c r="P992" s="19">
        <f>_2021[[#This Row],[最低排名]]-_2021[[#This Row],[同分人数]]+1</f>
        <v>23071</v>
      </c>
      <c r="Q992" s="19">
        <f>IF(O992&gt;=开始!$B$6, 1, 0)</f>
        <v>1</v>
      </c>
      <c r="R992" s="19">
        <f>_2021[[#This Row],[最低排名]]-开始!$B$6</f>
        <v>23275</v>
      </c>
    </row>
    <row r="993" spans="1:18">
      <c r="A993" s="19">
        <v>72402</v>
      </c>
      <c r="B993" s="19" t="s">
        <v>1154</v>
      </c>
      <c r="C993" s="19" t="str">
        <f t="shared" si="30"/>
        <v>湖北大学</v>
      </c>
      <c r="D993" s="19" t="str">
        <f t="shared" si="31"/>
        <v>02</v>
      </c>
      <c r="E993" s="19" t="s">
        <v>144</v>
      </c>
      <c r="F993" s="19">
        <v>194</v>
      </c>
      <c r="G993" s="19">
        <v>99</v>
      </c>
      <c r="H993" s="19">
        <v>102</v>
      </c>
      <c r="I993" s="19">
        <v>67</v>
      </c>
      <c r="J993" s="19">
        <v>55</v>
      </c>
      <c r="K993" s="19">
        <v>49</v>
      </c>
      <c r="L993" s="19">
        <v>0</v>
      </c>
      <c r="M993" s="19">
        <v>2021</v>
      </c>
      <c r="N993" s="19">
        <f>VLOOKUP(E993, '2021D'!$A$2:$G$339, 2, FALSE)</f>
        <v>235</v>
      </c>
      <c r="O993" s="19">
        <f>VLOOKUP(E993, '2021D'!$A$2:$G$339, 3, FALSE)</f>
        <v>23070</v>
      </c>
      <c r="P993" s="19">
        <f>_2021[[#This Row],[最低排名]]-_2021[[#This Row],[同分人数]]+1</f>
        <v>22836</v>
      </c>
      <c r="Q993" s="19">
        <f>IF(O993&gt;=开始!$B$6, 1, 0)</f>
        <v>1</v>
      </c>
      <c r="R993" s="19">
        <f>_2021[[#This Row],[最低排名]]-开始!$B$6</f>
        <v>23070</v>
      </c>
    </row>
    <row r="994" spans="1:18">
      <c r="A994" s="19">
        <v>72501</v>
      </c>
      <c r="B994" s="19" t="s">
        <v>1155</v>
      </c>
      <c r="C994" s="19" t="str">
        <f t="shared" si="30"/>
        <v>湖北医药</v>
      </c>
      <c r="D994" s="19" t="str">
        <f t="shared" si="31"/>
        <v>01</v>
      </c>
      <c r="E994" s="19" t="s">
        <v>170</v>
      </c>
      <c r="F994" s="19">
        <v>208</v>
      </c>
      <c r="G994" s="19">
        <v>105</v>
      </c>
      <c r="H994" s="19">
        <v>92</v>
      </c>
      <c r="I994" s="19">
        <v>61</v>
      </c>
      <c r="J994" s="19">
        <v>49</v>
      </c>
      <c r="K994" s="19">
        <v>43</v>
      </c>
      <c r="L994" s="19">
        <v>0</v>
      </c>
      <c r="M994" s="19">
        <v>2021</v>
      </c>
      <c r="N994" s="19">
        <f>VLOOKUP(E994, '2021D'!$A$2:$G$339, 2, FALSE)</f>
        <v>206</v>
      </c>
      <c r="O994" s="19">
        <f>VLOOKUP(E994, '2021D'!$A$2:$G$339, 3, FALSE)</f>
        <v>26106</v>
      </c>
      <c r="P994" s="19">
        <f>_2021[[#This Row],[最低排名]]-_2021[[#This Row],[同分人数]]+1</f>
        <v>25901</v>
      </c>
      <c r="Q994" s="19">
        <f>IF(O994&gt;=开始!$B$6, 1, 0)</f>
        <v>1</v>
      </c>
      <c r="R994" s="19">
        <f>_2021[[#This Row],[最低排名]]-开始!$B$6</f>
        <v>26106</v>
      </c>
    </row>
    <row r="995" spans="1:18">
      <c r="A995" s="19">
        <v>72601</v>
      </c>
      <c r="B995" s="19" t="s">
        <v>1156</v>
      </c>
      <c r="C995" s="19" t="str">
        <f t="shared" si="30"/>
        <v>三峡大学</v>
      </c>
      <c r="D995" s="19" t="str">
        <f t="shared" si="31"/>
        <v>01</v>
      </c>
      <c r="E995" s="19" t="s">
        <v>412</v>
      </c>
      <c r="F995" s="19">
        <v>168</v>
      </c>
      <c r="G995" s="19">
        <v>89</v>
      </c>
      <c r="H995" s="19">
        <v>93</v>
      </c>
      <c r="I995" s="19">
        <v>55</v>
      </c>
      <c r="J995" s="19">
        <v>55</v>
      </c>
      <c r="K995" s="19">
        <v>46</v>
      </c>
      <c r="L995" s="19">
        <v>0</v>
      </c>
      <c r="M995" s="19">
        <v>2021</v>
      </c>
      <c r="N995" s="19">
        <f>VLOOKUP(E995, '2021D'!$A$2:$G$339, 2, FALSE)</f>
        <v>168</v>
      </c>
      <c r="O995" s="19">
        <f>VLOOKUP(E995, '2021D'!$A$2:$G$339, 3, FALSE)</f>
        <v>32941</v>
      </c>
      <c r="P995" s="19">
        <f>_2021[[#This Row],[最低排名]]-_2021[[#This Row],[同分人数]]+1</f>
        <v>32774</v>
      </c>
      <c r="Q995" s="19">
        <f>IF(O995&gt;=开始!$B$6, 1, 0)</f>
        <v>1</v>
      </c>
      <c r="R995" s="19">
        <f>_2021[[#This Row],[最低排名]]-开始!$B$6</f>
        <v>32941</v>
      </c>
    </row>
    <row r="996" spans="1:18">
      <c r="A996" s="19">
        <v>72602</v>
      </c>
      <c r="B996" s="19" t="s">
        <v>1157</v>
      </c>
      <c r="C996" s="19" t="str">
        <f t="shared" si="30"/>
        <v>三峡大学</v>
      </c>
      <c r="D996" s="19" t="str">
        <f t="shared" si="31"/>
        <v>02</v>
      </c>
      <c r="E996" s="19" t="s">
        <v>187</v>
      </c>
      <c r="F996" s="19">
        <v>180</v>
      </c>
      <c r="G996" s="19">
        <v>96</v>
      </c>
      <c r="H996" s="19">
        <v>97</v>
      </c>
      <c r="I996" s="19">
        <v>61</v>
      </c>
      <c r="J996" s="19">
        <v>58</v>
      </c>
      <c r="K996" s="19">
        <v>52</v>
      </c>
      <c r="L996" s="19">
        <v>0</v>
      </c>
      <c r="M996" s="19">
        <v>2021</v>
      </c>
      <c r="N996" s="19">
        <f>VLOOKUP(E996, '2021D'!$A$2:$G$339, 2, FALSE)</f>
        <v>190</v>
      </c>
      <c r="O996" s="19">
        <f>VLOOKUP(E996, '2021D'!$A$2:$G$339, 3, FALSE)</f>
        <v>27131</v>
      </c>
      <c r="P996" s="19">
        <f>_2021[[#This Row],[最低排名]]-_2021[[#This Row],[同分人数]]+1</f>
        <v>26942</v>
      </c>
      <c r="Q996" s="19">
        <f>IF(O996&gt;=开始!$B$6, 1, 0)</f>
        <v>1</v>
      </c>
      <c r="R996" s="19">
        <f>_2021[[#This Row],[最低排名]]-开始!$B$6</f>
        <v>27131</v>
      </c>
    </row>
    <row r="997" spans="1:18">
      <c r="A997" s="19">
        <v>72603</v>
      </c>
      <c r="B997" s="19" t="s">
        <v>1158</v>
      </c>
      <c r="C997" s="19" t="str">
        <f t="shared" si="30"/>
        <v>三峡大学</v>
      </c>
      <c r="D997" s="19" t="str">
        <f t="shared" si="31"/>
        <v>03</v>
      </c>
      <c r="E997" s="19" t="s">
        <v>335</v>
      </c>
      <c r="F997" s="19">
        <v>192</v>
      </c>
      <c r="G997" s="19">
        <v>98</v>
      </c>
      <c r="H997" s="19">
        <v>90</v>
      </c>
      <c r="I997" s="19">
        <v>58</v>
      </c>
      <c r="J997" s="19">
        <v>55</v>
      </c>
      <c r="K997" s="19">
        <v>52</v>
      </c>
      <c r="L997" s="19">
        <v>0</v>
      </c>
      <c r="M997" s="19">
        <v>2021</v>
      </c>
      <c r="N997" s="19">
        <f>VLOOKUP(E997, '2021D'!$A$2:$G$339, 2, FALSE)</f>
        <v>210</v>
      </c>
      <c r="O997" s="19">
        <f>VLOOKUP(E997, '2021D'!$A$2:$G$339, 3, FALSE)</f>
        <v>27341</v>
      </c>
      <c r="P997" s="19">
        <f>_2021[[#This Row],[最低排名]]-_2021[[#This Row],[同分人数]]+1</f>
        <v>27132</v>
      </c>
      <c r="Q997" s="19">
        <f>IF(O997&gt;=开始!$B$6, 1, 0)</f>
        <v>1</v>
      </c>
      <c r="R997" s="19">
        <f>_2021[[#This Row],[最低排名]]-开始!$B$6</f>
        <v>27341</v>
      </c>
    </row>
    <row r="998" spans="1:18">
      <c r="A998" s="19">
        <v>72701</v>
      </c>
      <c r="B998" s="19" t="s">
        <v>1697</v>
      </c>
      <c r="C998" s="19" t="str">
        <f t="shared" si="30"/>
        <v>东湖学院</v>
      </c>
      <c r="D998" s="19" t="str">
        <f t="shared" si="31"/>
        <v>01</v>
      </c>
      <c r="E998" s="19" t="s">
        <v>1542</v>
      </c>
      <c r="F998" s="19">
        <v>169</v>
      </c>
      <c r="G998" s="19">
        <v>90</v>
      </c>
      <c r="H998" s="19">
        <v>97</v>
      </c>
      <c r="I998" s="19">
        <v>46</v>
      </c>
      <c r="J998" s="19">
        <v>46</v>
      </c>
      <c r="K998" s="19">
        <v>43</v>
      </c>
      <c r="L998" s="19">
        <v>0</v>
      </c>
      <c r="M998" s="19">
        <v>2021</v>
      </c>
      <c r="N998" s="19">
        <f>VLOOKUP(E998, '2021D'!$A$2:$G$339, 2, FALSE)</f>
        <v>146</v>
      </c>
      <c r="O998" s="19">
        <f>VLOOKUP(E998, '2021D'!$A$2:$G$339, 3, FALSE)</f>
        <v>35527</v>
      </c>
      <c r="P998" s="19">
        <f>_2021[[#This Row],[最低排名]]-_2021[[#This Row],[同分人数]]+1</f>
        <v>35382</v>
      </c>
      <c r="Q998" s="19">
        <f>IF(O998&gt;=开始!$B$6, 1, 0)</f>
        <v>1</v>
      </c>
      <c r="R998" s="19">
        <f>_2021[[#This Row],[最低排名]]-开始!$B$6</f>
        <v>35527</v>
      </c>
    </row>
    <row r="999" spans="1:18">
      <c r="A999" s="19">
        <v>72801</v>
      </c>
      <c r="B999" s="19" t="s">
        <v>1159</v>
      </c>
      <c r="C999" s="19" t="str">
        <f t="shared" si="30"/>
        <v>武昌首义</v>
      </c>
      <c r="D999" s="19" t="str">
        <f t="shared" si="31"/>
        <v>01</v>
      </c>
      <c r="E999" s="19" t="s">
        <v>316</v>
      </c>
      <c r="F999" s="19">
        <v>166</v>
      </c>
      <c r="G999" s="19">
        <v>85</v>
      </c>
      <c r="H999" s="19">
        <v>81</v>
      </c>
      <c r="I999" s="19">
        <v>58</v>
      </c>
      <c r="J999" s="19">
        <v>52</v>
      </c>
      <c r="K999" s="19">
        <v>49</v>
      </c>
      <c r="L999" s="19">
        <v>0</v>
      </c>
      <c r="M999" s="19">
        <v>2021</v>
      </c>
      <c r="N999" s="19">
        <f>VLOOKUP(E999, '2021D'!$A$2:$G$339, 2, FALSE)</f>
        <v>147</v>
      </c>
      <c r="O999" s="19">
        <f>VLOOKUP(E999, '2021D'!$A$2:$G$339, 3, FALSE)</f>
        <v>34765</v>
      </c>
      <c r="P999" s="19">
        <f>_2021[[#This Row],[最低排名]]-_2021[[#This Row],[同分人数]]+1</f>
        <v>34619</v>
      </c>
      <c r="Q999" s="19">
        <f>IF(O999&gt;=开始!$B$6, 1, 0)</f>
        <v>1</v>
      </c>
      <c r="R999" s="19">
        <f>_2021[[#This Row],[最低排名]]-开始!$B$6</f>
        <v>34765</v>
      </c>
    </row>
    <row r="1000" spans="1:18">
      <c r="A1000" s="19">
        <v>72802</v>
      </c>
      <c r="B1000" s="19" t="s">
        <v>1160</v>
      </c>
      <c r="C1000" s="19" t="str">
        <f t="shared" si="30"/>
        <v>武昌首义</v>
      </c>
      <c r="D1000" s="19" t="str">
        <f t="shared" si="31"/>
        <v>02</v>
      </c>
      <c r="E1000" s="19" t="s">
        <v>1629</v>
      </c>
      <c r="F1000" s="19"/>
      <c r="G1000" s="19"/>
      <c r="H1000" s="19"/>
      <c r="I1000" s="19"/>
      <c r="J1000" s="19"/>
      <c r="K1000" s="19"/>
      <c r="L1000" s="19"/>
      <c r="M1000" s="19">
        <v>2021</v>
      </c>
      <c r="N1000" s="19" t="e">
        <f>VLOOKUP(E1000, '2021D'!$A$2:$G$339, 2, FALSE)</f>
        <v>#N/A</v>
      </c>
      <c r="O1000" s="19" t="e">
        <f>VLOOKUP(E1000, '2021D'!$A$2:$G$339, 3, FALSE)</f>
        <v>#N/A</v>
      </c>
      <c r="P1000" s="19" t="e">
        <f>_2021[[#This Row],[最低排名]]-_2021[[#This Row],[同分人数]]+1</f>
        <v>#N/A</v>
      </c>
      <c r="Q1000" s="19" t="e">
        <f>IF(O1000&gt;=开始!$B$6, 1, 0)</f>
        <v>#N/A</v>
      </c>
      <c r="R1000" s="19" t="e">
        <f>_2021[[#This Row],[最低排名]]-开始!$B$6</f>
        <v>#N/A</v>
      </c>
    </row>
    <row r="1001" spans="1:18">
      <c r="A1001" s="19">
        <v>72901</v>
      </c>
      <c r="B1001" s="19" t="s">
        <v>1698</v>
      </c>
      <c r="C1001" s="19" t="str">
        <f t="shared" si="30"/>
        <v>武昌理工</v>
      </c>
      <c r="D1001" s="19" t="str">
        <f t="shared" si="31"/>
        <v>01</v>
      </c>
      <c r="E1001" s="19" t="s">
        <v>1534</v>
      </c>
      <c r="F1001" s="19">
        <v>167</v>
      </c>
      <c r="G1001" s="19">
        <v>86</v>
      </c>
      <c r="H1001" s="19">
        <v>83</v>
      </c>
      <c r="I1001" s="19">
        <v>55</v>
      </c>
      <c r="J1001" s="19">
        <v>52</v>
      </c>
      <c r="K1001" s="19">
        <v>43</v>
      </c>
      <c r="L1001" s="19">
        <v>0</v>
      </c>
      <c r="M1001" s="19">
        <v>2021</v>
      </c>
      <c r="N1001" s="19">
        <f>VLOOKUP(E1001, '2021D'!$A$2:$G$339, 2, FALSE)</f>
        <v>159</v>
      </c>
      <c r="O1001" s="19">
        <f>VLOOKUP(E1001, '2021D'!$A$2:$G$339, 3, FALSE)</f>
        <v>35686</v>
      </c>
      <c r="P1001" s="19">
        <f>_2021[[#This Row],[最低排名]]-_2021[[#This Row],[同分人数]]+1</f>
        <v>35528</v>
      </c>
      <c r="Q1001" s="19">
        <f>IF(O1001&gt;=开始!$B$6, 1, 0)</f>
        <v>1</v>
      </c>
      <c r="R1001" s="19">
        <f>_2021[[#This Row],[最低排名]]-开始!$B$6</f>
        <v>35686</v>
      </c>
    </row>
    <row r="1002" spans="1:18">
      <c r="A1002" s="19">
        <v>72902</v>
      </c>
      <c r="B1002" s="19" t="s">
        <v>1161</v>
      </c>
      <c r="C1002" s="19" t="str">
        <f t="shared" si="30"/>
        <v>武昌理工</v>
      </c>
      <c r="D1002" s="19" t="str">
        <f t="shared" si="31"/>
        <v>02</v>
      </c>
      <c r="E1002" s="19" t="s">
        <v>223</v>
      </c>
      <c r="F1002" s="19">
        <v>185</v>
      </c>
      <c r="G1002" s="19">
        <v>93</v>
      </c>
      <c r="H1002" s="19">
        <v>76</v>
      </c>
      <c r="I1002" s="19">
        <v>52</v>
      </c>
      <c r="J1002" s="19">
        <v>49</v>
      </c>
      <c r="K1002" s="19">
        <v>46</v>
      </c>
      <c r="L1002" s="19">
        <v>0</v>
      </c>
      <c r="M1002" s="19">
        <v>2021</v>
      </c>
      <c r="N1002" s="19">
        <f>VLOOKUP(E1002, '2021D'!$A$2:$G$339, 2, FALSE)</f>
        <v>153</v>
      </c>
      <c r="O1002" s="19">
        <f>VLOOKUP(E1002, '2021D'!$A$2:$G$339, 3, FALSE)</f>
        <v>34464</v>
      </c>
      <c r="P1002" s="19">
        <f>_2021[[#This Row],[最低排名]]-_2021[[#This Row],[同分人数]]+1</f>
        <v>34312</v>
      </c>
      <c r="Q1002" s="19">
        <f>IF(O1002&gt;=开始!$B$6, 1, 0)</f>
        <v>1</v>
      </c>
      <c r="R1002" s="19">
        <f>_2021[[#This Row],[最低排名]]-开始!$B$6</f>
        <v>34464</v>
      </c>
    </row>
    <row r="1003" spans="1:18">
      <c r="A1003" s="19">
        <v>73001</v>
      </c>
      <c r="B1003" s="19" t="s">
        <v>1162</v>
      </c>
      <c r="C1003" s="19" t="str">
        <f t="shared" si="30"/>
        <v>武汉城院</v>
      </c>
      <c r="D1003" s="19" t="str">
        <f t="shared" si="31"/>
        <v>01</v>
      </c>
      <c r="E1003" s="19" t="s">
        <v>1533</v>
      </c>
      <c r="F1003" s="19">
        <v>164</v>
      </c>
      <c r="G1003" s="19">
        <v>83</v>
      </c>
      <c r="H1003" s="19">
        <v>85</v>
      </c>
      <c r="I1003" s="19">
        <v>55</v>
      </c>
      <c r="J1003" s="19">
        <v>49</v>
      </c>
      <c r="K1003" s="19">
        <v>49</v>
      </c>
      <c r="L1003" s="19">
        <v>0</v>
      </c>
      <c r="M1003" s="19">
        <v>2021</v>
      </c>
      <c r="N1003" s="19">
        <f>VLOOKUP(E1003, '2021D'!$A$2:$G$339, 2, FALSE)</f>
        <v>157</v>
      </c>
      <c r="O1003" s="19">
        <f>VLOOKUP(E1003, '2021D'!$A$2:$G$339, 3, FALSE)</f>
        <v>35381</v>
      </c>
      <c r="P1003" s="19">
        <f>_2021[[#This Row],[最低排名]]-_2021[[#This Row],[同分人数]]+1</f>
        <v>35225</v>
      </c>
      <c r="Q1003" s="19">
        <f>IF(O1003&gt;=开始!$B$6, 1, 0)</f>
        <v>1</v>
      </c>
      <c r="R1003" s="19">
        <f>_2021[[#This Row],[最低排名]]-开始!$B$6</f>
        <v>35381</v>
      </c>
    </row>
    <row r="1004" spans="1:18">
      <c r="A1004" s="19">
        <v>73002</v>
      </c>
      <c r="B1004" s="19" t="s">
        <v>1699</v>
      </c>
      <c r="C1004" s="19" t="str">
        <f t="shared" si="30"/>
        <v>武汉城院</v>
      </c>
      <c r="D1004" s="19" t="str">
        <f t="shared" si="31"/>
        <v>02</v>
      </c>
      <c r="E1004" s="19" t="s">
        <v>1629</v>
      </c>
      <c r="F1004" s="19"/>
      <c r="G1004" s="19"/>
      <c r="H1004" s="19"/>
      <c r="I1004" s="19"/>
      <c r="J1004" s="19"/>
      <c r="K1004" s="19"/>
      <c r="L1004" s="19"/>
      <c r="M1004" s="19">
        <v>2021</v>
      </c>
      <c r="N1004" s="19" t="e">
        <f>VLOOKUP(E1004, '2021D'!$A$2:$G$339, 2, FALSE)</f>
        <v>#N/A</v>
      </c>
      <c r="O1004" s="19" t="e">
        <f>VLOOKUP(E1004, '2021D'!$A$2:$G$339, 3, FALSE)</f>
        <v>#N/A</v>
      </c>
      <c r="P1004" s="19" t="e">
        <f>_2021[[#This Row],[最低排名]]-_2021[[#This Row],[同分人数]]+1</f>
        <v>#N/A</v>
      </c>
      <c r="Q1004" s="19" t="e">
        <f>IF(O1004&gt;=开始!$B$6, 1, 0)</f>
        <v>#N/A</v>
      </c>
      <c r="R1004" s="19" t="e">
        <f>_2021[[#This Row],[最低排名]]-开始!$B$6</f>
        <v>#N/A</v>
      </c>
    </row>
    <row r="1005" spans="1:18">
      <c r="A1005" s="19">
        <v>73101</v>
      </c>
      <c r="B1005" s="19" t="s">
        <v>1163</v>
      </c>
      <c r="C1005" s="19" t="str">
        <f t="shared" si="30"/>
        <v>三峡科技</v>
      </c>
      <c r="D1005" s="19" t="str">
        <f t="shared" si="31"/>
        <v>01</v>
      </c>
      <c r="E1005" s="19" t="s">
        <v>198</v>
      </c>
      <c r="F1005" s="19">
        <v>180</v>
      </c>
      <c r="G1005" s="19">
        <v>98</v>
      </c>
      <c r="H1005" s="19">
        <v>72</v>
      </c>
      <c r="I1005" s="19">
        <v>55</v>
      </c>
      <c r="J1005" s="19">
        <v>52</v>
      </c>
      <c r="K1005" s="19">
        <v>46</v>
      </c>
      <c r="L1005" s="19">
        <v>0</v>
      </c>
      <c r="M1005" s="19">
        <v>2021</v>
      </c>
      <c r="N1005" s="19">
        <f>VLOOKUP(E1005, '2021D'!$A$2:$G$339, 2, FALSE)</f>
        <v>148</v>
      </c>
      <c r="O1005" s="19">
        <f>VLOOKUP(E1005, '2021D'!$A$2:$G$339, 3, FALSE)</f>
        <v>34913</v>
      </c>
      <c r="P1005" s="19">
        <f>_2021[[#This Row],[最低排名]]-_2021[[#This Row],[同分人数]]+1</f>
        <v>34766</v>
      </c>
      <c r="Q1005" s="19">
        <f>IF(O1005&gt;=开始!$B$6, 1, 0)</f>
        <v>1</v>
      </c>
      <c r="R1005" s="19">
        <f>_2021[[#This Row],[最低排名]]-开始!$B$6</f>
        <v>34913</v>
      </c>
    </row>
    <row r="1006" spans="1:18">
      <c r="A1006" s="19">
        <v>73201</v>
      </c>
      <c r="B1006" s="19" t="s">
        <v>1164</v>
      </c>
      <c r="C1006" s="19" t="str">
        <f t="shared" si="30"/>
        <v>武汉文理</v>
      </c>
      <c r="D1006" s="19" t="str">
        <f t="shared" si="31"/>
        <v>01</v>
      </c>
      <c r="E1006" s="19" t="s">
        <v>1548</v>
      </c>
      <c r="F1006" s="19">
        <v>150</v>
      </c>
      <c r="G1006" s="19">
        <v>80</v>
      </c>
      <c r="H1006" s="19">
        <v>88</v>
      </c>
      <c r="I1006" s="19">
        <v>61</v>
      </c>
      <c r="J1006" s="19">
        <v>55</v>
      </c>
      <c r="K1006" s="19">
        <v>49</v>
      </c>
      <c r="L1006" s="19">
        <v>0</v>
      </c>
      <c r="M1006" s="19">
        <v>2021</v>
      </c>
      <c r="N1006" s="19">
        <f>VLOOKUP(E1006, '2021D'!$A$2:$G$339, 2, FALSE)</f>
        <v>149</v>
      </c>
      <c r="O1006" s="19">
        <f>VLOOKUP(E1006, '2021D'!$A$2:$G$339, 3, FALSE)</f>
        <v>35224</v>
      </c>
      <c r="P1006" s="19">
        <f>_2021[[#This Row],[最低排名]]-_2021[[#This Row],[同分人数]]+1</f>
        <v>35076</v>
      </c>
      <c r="Q1006" s="19">
        <f>IF(O1006&gt;=开始!$B$6, 1, 0)</f>
        <v>1</v>
      </c>
      <c r="R1006" s="19">
        <f>_2021[[#This Row],[最低排名]]-开始!$B$6</f>
        <v>35224</v>
      </c>
    </row>
    <row r="1007" spans="1:18">
      <c r="A1007" s="19">
        <v>73202</v>
      </c>
      <c r="B1007" s="19" t="s">
        <v>1165</v>
      </c>
      <c r="C1007" s="19" t="str">
        <f t="shared" si="30"/>
        <v>武汉文理</v>
      </c>
      <c r="D1007" s="19" t="str">
        <f t="shared" si="31"/>
        <v>02</v>
      </c>
      <c r="E1007" s="19" t="s">
        <v>320</v>
      </c>
      <c r="F1007" s="19">
        <v>147</v>
      </c>
      <c r="G1007" s="19">
        <v>90</v>
      </c>
      <c r="H1007" s="19">
        <v>104</v>
      </c>
      <c r="I1007" s="19">
        <v>61</v>
      </c>
      <c r="J1007" s="19">
        <v>52</v>
      </c>
      <c r="K1007" s="19">
        <v>46</v>
      </c>
      <c r="L1007" s="19">
        <v>0</v>
      </c>
      <c r="M1007" s="19">
        <v>2021</v>
      </c>
      <c r="N1007" s="19">
        <f>VLOOKUP(E1007, '2021D'!$A$2:$G$339, 2, FALSE)</f>
        <v>158</v>
      </c>
      <c r="O1007" s="19">
        <f>VLOOKUP(E1007, '2021D'!$A$2:$G$339, 3, FALSE)</f>
        <v>34140</v>
      </c>
      <c r="P1007" s="19">
        <f>_2021[[#This Row],[最低排名]]-_2021[[#This Row],[同分人数]]+1</f>
        <v>33983</v>
      </c>
      <c r="Q1007" s="19">
        <f>IF(O1007&gt;=开始!$B$6, 1, 0)</f>
        <v>1</v>
      </c>
      <c r="R1007" s="19">
        <f>_2021[[#This Row],[最低排名]]-开始!$B$6</f>
        <v>34140</v>
      </c>
    </row>
    <row r="1008" spans="1:18">
      <c r="A1008" s="19">
        <v>73301</v>
      </c>
      <c r="B1008" s="19" t="s">
        <v>1166</v>
      </c>
      <c r="C1008" s="19" t="str">
        <f t="shared" si="30"/>
        <v>文华学院</v>
      </c>
      <c r="D1008" s="19" t="str">
        <f t="shared" si="31"/>
        <v>01</v>
      </c>
      <c r="E1008" s="19" t="s">
        <v>1556</v>
      </c>
      <c r="F1008" s="19">
        <v>183</v>
      </c>
      <c r="G1008" s="19">
        <v>97</v>
      </c>
      <c r="H1008" s="19">
        <v>68</v>
      </c>
      <c r="I1008" s="19">
        <v>58</v>
      </c>
      <c r="J1008" s="19">
        <v>52</v>
      </c>
      <c r="K1008" s="19">
        <v>43</v>
      </c>
      <c r="L1008" s="19">
        <v>0</v>
      </c>
      <c r="M1008" s="19">
        <v>2021</v>
      </c>
      <c r="N1008" s="19">
        <f>VLOOKUP(E1008, '2021D'!$A$2:$G$339, 2, FALSE)</f>
        <v>162</v>
      </c>
      <c r="O1008" s="19">
        <f>VLOOKUP(E1008, '2021D'!$A$2:$G$339, 3, FALSE)</f>
        <v>35075</v>
      </c>
      <c r="P1008" s="19">
        <f>_2021[[#This Row],[最低排名]]-_2021[[#This Row],[同分人数]]+1</f>
        <v>34914</v>
      </c>
      <c r="Q1008" s="19">
        <f>IF(O1008&gt;=开始!$B$6, 1, 0)</f>
        <v>1</v>
      </c>
      <c r="R1008" s="19">
        <f>_2021[[#This Row],[最低排名]]-开始!$B$6</f>
        <v>35075</v>
      </c>
    </row>
    <row r="1009" spans="1:18">
      <c r="A1009" s="19">
        <v>73302</v>
      </c>
      <c r="B1009" s="19" t="s">
        <v>1167</v>
      </c>
      <c r="C1009" s="19" t="str">
        <f t="shared" si="30"/>
        <v>文华学院</v>
      </c>
      <c r="D1009" s="19" t="str">
        <f t="shared" si="31"/>
        <v>02</v>
      </c>
      <c r="E1009" s="19" t="s">
        <v>1629</v>
      </c>
      <c r="F1009" s="19"/>
      <c r="G1009" s="19"/>
      <c r="H1009" s="19"/>
      <c r="I1009" s="19"/>
      <c r="J1009" s="19"/>
      <c r="K1009" s="19"/>
      <c r="L1009" s="19"/>
      <c r="M1009" s="19">
        <v>2021</v>
      </c>
      <c r="N1009" s="19" t="e">
        <f>VLOOKUP(E1009, '2021D'!$A$2:$G$339, 2, FALSE)</f>
        <v>#N/A</v>
      </c>
      <c r="O1009" s="19" t="e">
        <f>VLOOKUP(E1009, '2021D'!$A$2:$G$339, 3, FALSE)</f>
        <v>#N/A</v>
      </c>
      <c r="P1009" s="19" t="e">
        <f>_2021[[#This Row],[最低排名]]-_2021[[#This Row],[同分人数]]+1</f>
        <v>#N/A</v>
      </c>
      <c r="Q1009" s="19" t="e">
        <f>IF(O1009&gt;=开始!$B$6, 1, 0)</f>
        <v>#N/A</v>
      </c>
      <c r="R1009" s="19" t="e">
        <f>_2021[[#This Row],[最低排名]]-开始!$B$6</f>
        <v>#N/A</v>
      </c>
    </row>
    <row r="1010" spans="1:18">
      <c r="A1010" s="19">
        <v>73303</v>
      </c>
      <c r="B1010" s="19" t="s">
        <v>1700</v>
      </c>
      <c r="C1010" s="19" t="str">
        <f t="shared" si="30"/>
        <v>文华学院</v>
      </c>
      <c r="D1010" s="19" t="str">
        <f t="shared" si="31"/>
        <v>03</v>
      </c>
      <c r="E1010" s="19" t="s">
        <v>1556</v>
      </c>
      <c r="F1010" s="19">
        <v>192</v>
      </c>
      <c r="G1010" s="19">
        <v>97</v>
      </c>
      <c r="H1010" s="19">
        <v>62</v>
      </c>
      <c r="I1010" s="19">
        <v>52</v>
      </c>
      <c r="J1010" s="19">
        <v>49</v>
      </c>
      <c r="K1010" s="19">
        <v>49</v>
      </c>
      <c r="L1010" s="19">
        <v>0</v>
      </c>
      <c r="M1010" s="19">
        <v>2021</v>
      </c>
      <c r="N1010" s="19">
        <f>VLOOKUP(E1010, '2021D'!$A$2:$G$339, 2, FALSE)</f>
        <v>162</v>
      </c>
      <c r="O1010" s="19">
        <f>VLOOKUP(E1010, '2021D'!$A$2:$G$339, 3, FALSE)</f>
        <v>35075</v>
      </c>
      <c r="P1010" s="19">
        <f>_2021[[#This Row],[最低排名]]-_2021[[#This Row],[同分人数]]+1</f>
        <v>34914</v>
      </c>
      <c r="Q1010" s="19">
        <f>IF(O1010&gt;=开始!$B$6, 1, 0)</f>
        <v>1</v>
      </c>
      <c r="R1010" s="19">
        <f>_2021[[#This Row],[最低排名]]-开始!$B$6</f>
        <v>35075</v>
      </c>
    </row>
    <row r="1011" spans="1:18">
      <c r="A1011" s="19">
        <v>73401</v>
      </c>
      <c r="B1011" s="19" t="s">
        <v>1168</v>
      </c>
      <c r="C1011" s="19" t="str">
        <f t="shared" si="30"/>
        <v>武汉华夏</v>
      </c>
      <c r="D1011" s="19" t="str">
        <f t="shared" si="31"/>
        <v>01</v>
      </c>
      <c r="E1011" s="19" t="s">
        <v>1629</v>
      </c>
      <c r="F1011" s="19"/>
      <c r="G1011" s="19"/>
      <c r="H1011" s="19"/>
      <c r="I1011" s="19"/>
      <c r="J1011" s="19"/>
      <c r="K1011" s="19"/>
      <c r="L1011" s="19"/>
      <c r="M1011" s="19">
        <v>2021</v>
      </c>
      <c r="N1011" s="19" t="e">
        <f>VLOOKUP(E1011, '2021D'!$A$2:$G$339, 2, FALSE)</f>
        <v>#N/A</v>
      </c>
      <c r="O1011" s="19" t="e">
        <f>VLOOKUP(E1011, '2021D'!$A$2:$G$339, 3, FALSE)</f>
        <v>#N/A</v>
      </c>
      <c r="P1011" s="19" t="e">
        <f>_2021[[#This Row],[最低排名]]-_2021[[#This Row],[同分人数]]+1</f>
        <v>#N/A</v>
      </c>
      <c r="Q1011" s="19" t="e">
        <f>IF(O1011&gt;=开始!$B$6, 1, 0)</f>
        <v>#N/A</v>
      </c>
      <c r="R1011" s="19" t="e">
        <f>_2021[[#This Row],[最低排名]]-开始!$B$6</f>
        <v>#N/A</v>
      </c>
    </row>
    <row r="1012" spans="1:18">
      <c r="A1012" s="19">
        <v>73402</v>
      </c>
      <c r="B1012" s="19" t="s">
        <v>1169</v>
      </c>
      <c r="C1012" s="19" t="str">
        <f t="shared" si="30"/>
        <v>武汉华夏</v>
      </c>
      <c r="D1012" s="19" t="str">
        <f t="shared" si="31"/>
        <v>02</v>
      </c>
      <c r="E1012" s="19" t="s">
        <v>1542</v>
      </c>
      <c r="F1012" s="19">
        <v>186</v>
      </c>
      <c r="G1012" s="19">
        <v>98</v>
      </c>
      <c r="H1012" s="19">
        <v>65</v>
      </c>
      <c r="I1012" s="19">
        <v>55</v>
      </c>
      <c r="J1012" s="19">
        <v>49</v>
      </c>
      <c r="K1012" s="19">
        <v>46</v>
      </c>
      <c r="L1012" s="19">
        <v>0</v>
      </c>
      <c r="M1012" s="19">
        <v>2021</v>
      </c>
      <c r="N1012" s="19">
        <f>VLOOKUP(E1012, '2021D'!$A$2:$G$339, 2, FALSE)</f>
        <v>146</v>
      </c>
      <c r="O1012" s="19">
        <f>VLOOKUP(E1012, '2021D'!$A$2:$G$339, 3, FALSE)</f>
        <v>35527</v>
      </c>
      <c r="P1012" s="19">
        <f>_2021[[#This Row],[最低排名]]-_2021[[#This Row],[同分人数]]+1</f>
        <v>35382</v>
      </c>
      <c r="Q1012" s="19">
        <f>IF(O1012&gt;=开始!$B$6, 1, 0)</f>
        <v>1</v>
      </c>
      <c r="R1012" s="19">
        <f>_2021[[#This Row],[最低排名]]-开始!$B$6</f>
        <v>35527</v>
      </c>
    </row>
    <row r="1013" spans="1:18">
      <c r="A1013" s="19">
        <v>73501</v>
      </c>
      <c r="B1013" s="19" t="s">
        <v>1170</v>
      </c>
      <c r="C1013" s="19" t="str">
        <f t="shared" si="30"/>
        <v>鄂医药护</v>
      </c>
      <c r="D1013" s="19" t="str">
        <f t="shared" si="31"/>
        <v>01</v>
      </c>
      <c r="E1013" s="19" t="s">
        <v>366</v>
      </c>
      <c r="F1013" s="19">
        <v>187</v>
      </c>
      <c r="G1013" s="19">
        <v>96</v>
      </c>
      <c r="H1013" s="19">
        <v>73</v>
      </c>
      <c r="I1013" s="19">
        <v>58</v>
      </c>
      <c r="J1013" s="19">
        <v>46</v>
      </c>
      <c r="K1013" s="19">
        <v>43</v>
      </c>
      <c r="L1013" s="19">
        <v>0</v>
      </c>
      <c r="M1013" s="19">
        <v>2021</v>
      </c>
      <c r="N1013" s="19">
        <f>VLOOKUP(E1013, '2021D'!$A$2:$G$339, 2, FALSE)</f>
        <v>154</v>
      </c>
      <c r="O1013" s="19">
        <f>VLOOKUP(E1013, '2021D'!$A$2:$G$339, 3, FALSE)</f>
        <v>34618</v>
      </c>
      <c r="P1013" s="19">
        <f>_2021[[#This Row],[最低排名]]-_2021[[#This Row],[同分人数]]+1</f>
        <v>34465</v>
      </c>
      <c r="Q1013" s="19">
        <f>IF(O1013&gt;=开始!$B$6, 1, 0)</f>
        <v>1</v>
      </c>
      <c r="R1013" s="19">
        <f>_2021[[#This Row],[最低排名]]-开始!$B$6</f>
        <v>34618</v>
      </c>
    </row>
    <row r="1014" spans="1:18">
      <c r="A1014" s="19">
        <v>73601</v>
      </c>
      <c r="B1014" s="19" t="s">
        <v>1701</v>
      </c>
      <c r="C1014" s="19" t="str">
        <f t="shared" si="30"/>
        <v>江汉大学</v>
      </c>
      <c r="D1014" s="19" t="str">
        <f t="shared" si="31"/>
        <v>01</v>
      </c>
      <c r="E1014" s="19" t="s">
        <v>54</v>
      </c>
      <c r="F1014" s="19">
        <v>184</v>
      </c>
      <c r="G1014" s="19">
        <v>97</v>
      </c>
      <c r="H1014" s="19">
        <v>77</v>
      </c>
      <c r="I1014" s="19">
        <v>64</v>
      </c>
      <c r="J1014" s="19">
        <v>58</v>
      </c>
      <c r="K1014" s="19">
        <v>58</v>
      </c>
      <c r="L1014" s="19">
        <v>0</v>
      </c>
      <c r="M1014" s="19">
        <v>2021</v>
      </c>
      <c r="N1014" s="19">
        <f>VLOOKUP(E1014, '2021D'!$A$2:$G$339, 2, FALSE)</f>
        <v>201</v>
      </c>
      <c r="O1014" s="19">
        <f>VLOOKUP(E1014, '2021D'!$A$2:$G$339, 3, FALSE)</f>
        <v>28484</v>
      </c>
      <c r="P1014" s="19">
        <f>_2021[[#This Row],[最低排名]]-_2021[[#This Row],[同分人数]]+1</f>
        <v>28284</v>
      </c>
      <c r="Q1014" s="19">
        <f>IF(O1014&gt;=开始!$B$6, 1, 0)</f>
        <v>1</v>
      </c>
      <c r="R1014" s="19">
        <f>_2021[[#This Row],[最低排名]]-开始!$B$6</f>
        <v>28484</v>
      </c>
    </row>
    <row r="1015" spans="1:18">
      <c r="A1015" s="19">
        <v>73602</v>
      </c>
      <c r="B1015" s="19" t="s">
        <v>1702</v>
      </c>
      <c r="C1015" s="19" t="str">
        <f t="shared" si="30"/>
        <v>江汉大学</v>
      </c>
      <c r="D1015" s="19" t="str">
        <f t="shared" si="31"/>
        <v>02</v>
      </c>
      <c r="E1015" s="19" t="s">
        <v>412</v>
      </c>
      <c r="F1015" s="19">
        <v>177</v>
      </c>
      <c r="G1015" s="19">
        <v>90</v>
      </c>
      <c r="H1015" s="19">
        <v>81</v>
      </c>
      <c r="I1015" s="19">
        <v>61</v>
      </c>
      <c r="J1015" s="19">
        <v>52</v>
      </c>
      <c r="K1015" s="19">
        <v>46</v>
      </c>
      <c r="L1015" s="19">
        <v>0</v>
      </c>
      <c r="M1015" s="19">
        <v>2021</v>
      </c>
      <c r="N1015" s="19">
        <f>VLOOKUP(E1015, '2021D'!$A$2:$G$339, 2, FALSE)</f>
        <v>168</v>
      </c>
      <c r="O1015" s="19">
        <f>VLOOKUP(E1015, '2021D'!$A$2:$G$339, 3, FALSE)</f>
        <v>32941</v>
      </c>
      <c r="P1015" s="19">
        <f>_2021[[#This Row],[最低排名]]-_2021[[#This Row],[同分人数]]+1</f>
        <v>32774</v>
      </c>
      <c r="Q1015" s="19">
        <f>IF(O1015&gt;=开始!$B$6, 1, 0)</f>
        <v>1</v>
      </c>
      <c r="R1015" s="19">
        <f>_2021[[#This Row],[最低排名]]-开始!$B$6</f>
        <v>32941</v>
      </c>
    </row>
    <row r="1016" spans="1:18">
      <c r="A1016" s="19">
        <v>73701</v>
      </c>
      <c r="B1016" s="19" t="s">
        <v>1703</v>
      </c>
      <c r="C1016" s="19" t="str">
        <f t="shared" si="30"/>
        <v>武汉晴川</v>
      </c>
      <c r="D1016" s="19" t="str">
        <f t="shared" si="31"/>
        <v>01</v>
      </c>
      <c r="E1016" s="19" t="s">
        <v>1534</v>
      </c>
      <c r="F1016" s="19">
        <v>173</v>
      </c>
      <c r="G1016" s="19">
        <v>88</v>
      </c>
      <c r="H1016" s="19">
        <v>83</v>
      </c>
      <c r="I1016" s="19">
        <v>49</v>
      </c>
      <c r="J1016" s="19">
        <v>49</v>
      </c>
      <c r="K1016" s="19">
        <v>46</v>
      </c>
      <c r="L1016" s="19">
        <v>0</v>
      </c>
      <c r="M1016" s="19">
        <v>2021</v>
      </c>
      <c r="N1016" s="19">
        <f>VLOOKUP(E1016, '2021D'!$A$2:$G$339, 2, FALSE)</f>
        <v>159</v>
      </c>
      <c r="O1016" s="19">
        <f>VLOOKUP(E1016, '2021D'!$A$2:$G$339, 3, FALSE)</f>
        <v>35686</v>
      </c>
      <c r="P1016" s="19">
        <f>_2021[[#This Row],[最低排名]]-_2021[[#This Row],[同分人数]]+1</f>
        <v>35528</v>
      </c>
      <c r="Q1016" s="19">
        <f>IF(O1016&gt;=开始!$B$6, 1, 0)</f>
        <v>1</v>
      </c>
      <c r="R1016" s="19">
        <f>_2021[[#This Row],[最低排名]]-开始!$B$6</f>
        <v>35686</v>
      </c>
    </row>
    <row r="1017" spans="1:18">
      <c r="A1017" s="19">
        <v>73702</v>
      </c>
      <c r="B1017" s="19" t="s">
        <v>1704</v>
      </c>
      <c r="C1017" s="19" t="str">
        <f t="shared" si="30"/>
        <v>武汉晴川</v>
      </c>
      <c r="D1017" s="19" t="str">
        <f t="shared" si="31"/>
        <v>02</v>
      </c>
      <c r="E1017" s="19" t="s">
        <v>1629</v>
      </c>
      <c r="F1017" s="19"/>
      <c r="G1017" s="19"/>
      <c r="H1017" s="19"/>
      <c r="I1017" s="19"/>
      <c r="J1017" s="19"/>
      <c r="K1017" s="19"/>
      <c r="L1017" s="19"/>
      <c r="M1017" s="19">
        <v>2021</v>
      </c>
      <c r="N1017" s="19" t="e">
        <f>VLOOKUP(E1017, '2021D'!$A$2:$G$339, 2, FALSE)</f>
        <v>#N/A</v>
      </c>
      <c r="O1017" s="19" t="e">
        <f>VLOOKUP(E1017, '2021D'!$A$2:$G$339, 3, FALSE)</f>
        <v>#N/A</v>
      </c>
      <c r="P1017" s="19" t="e">
        <f>_2021[[#This Row],[最低排名]]-_2021[[#This Row],[同分人数]]+1</f>
        <v>#N/A</v>
      </c>
      <c r="Q1017" s="19" t="e">
        <f>IF(O1017&gt;=开始!$B$6, 1, 0)</f>
        <v>#N/A</v>
      </c>
      <c r="R1017" s="19" t="e">
        <f>_2021[[#This Row],[最低排名]]-开始!$B$6</f>
        <v>#N/A</v>
      </c>
    </row>
    <row r="1018" spans="1:18">
      <c r="A1018" s="19">
        <v>74101</v>
      </c>
      <c r="B1018" s="19" t="s">
        <v>1172</v>
      </c>
      <c r="C1018" s="19" t="str">
        <f t="shared" si="30"/>
        <v>湖南大学</v>
      </c>
      <c r="D1018" s="19" t="str">
        <f t="shared" si="31"/>
        <v>01</v>
      </c>
      <c r="E1018" s="19" t="s">
        <v>158</v>
      </c>
      <c r="F1018" s="19">
        <v>223</v>
      </c>
      <c r="G1018" s="19">
        <v>115</v>
      </c>
      <c r="H1018" s="19">
        <v>131</v>
      </c>
      <c r="I1018" s="19">
        <v>67</v>
      </c>
      <c r="J1018" s="19">
        <v>67</v>
      </c>
      <c r="K1018" s="19">
        <v>61</v>
      </c>
      <c r="L1018" s="19">
        <v>0</v>
      </c>
      <c r="M1018" s="19">
        <v>2021</v>
      </c>
      <c r="N1018" s="19">
        <f>VLOOKUP(E1018, '2021D'!$A$2:$G$339, 2, FALSE)</f>
        <v>189</v>
      </c>
      <c r="O1018" s="19">
        <f>VLOOKUP(E1018, '2021D'!$A$2:$G$339, 3, FALSE)</f>
        <v>5724</v>
      </c>
      <c r="P1018" s="19">
        <f>_2021[[#This Row],[最低排名]]-_2021[[#This Row],[同分人数]]+1</f>
        <v>5536</v>
      </c>
      <c r="Q1018" s="19">
        <f>IF(O1018&gt;=开始!$B$6, 1, 0)</f>
        <v>1</v>
      </c>
      <c r="R1018" s="19">
        <f>_2021[[#This Row],[最低排名]]-开始!$B$6</f>
        <v>5724</v>
      </c>
    </row>
    <row r="1019" spans="1:18">
      <c r="A1019" s="19">
        <v>74102</v>
      </c>
      <c r="B1019" s="19" t="s">
        <v>1173</v>
      </c>
      <c r="C1019" s="19" t="str">
        <f t="shared" si="30"/>
        <v>湖南大学</v>
      </c>
      <c r="D1019" s="19" t="str">
        <f t="shared" si="31"/>
        <v>02</v>
      </c>
      <c r="E1019" s="19" t="s">
        <v>619</v>
      </c>
      <c r="F1019" s="19">
        <v>234</v>
      </c>
      <c r="G1019" s="19">
        <v>122</v>
      </c>
      <c r="H1019" s="19">
        <v>118</v>
      </c>
      <c r="I1019" s="19">
        <v>70</v>
      </c>
      <c r="J1019" s="19">
        <v>70</v>
      </c>
      <c r="K1019" s="19">
        <v>58</v>
      </c>
      <c r="L1019" s="19">
        <v>0</v>
      </c>
      <c r="M1019" s="19">
        <v>2021</v>
      </c>
      <c r="N1019" s="19">
        <f>VLOOKUP(E1019, '2021D'!$A$2:$G$339, 2, FALSE)</f>
        <v>179</v>
      </c>
      <c r="O1019" s="19">
        <f>VLOOKUP(E1019, '2021D'!$A$2:$G$339, 3, FALSE)</f>
        <v>5535</v>
      </c>
      <c r="P1019" s="19">
        <f>_2021[[#This Row],[最低排名]]-_2021[[#This Row],[同分人数]]+1</f>
        <v>5357</v>
      </c>
      <c r="Q1019" s="19">
        <f>IF(O1019&gt;=开始!$B$6, 1, 0)</f>
        <v>1</v>
      </c>
      <c r="R1019" s="19">
        <f>_2021[[#This Row],[最低排名]]-开始!$B$6</f>
        <v>5535</v>
      </c>
    </row>
    <row r="1020" spans="1:18">
      <c r="A1020" s="19">
        <v>74103</v>
      </c>
      <c r="B1020" s="19" t="s">
        <v>1174</v>
      </c>
      <c r="C1020" s="19" t="str">
        <f t="shared" si="30"/>
        <v>湖南大学</v>
      </c>
      <c r="D1020" s="19" t="str">
        <f t="shared" si="31"/>
        <v>03</v>
      </c>
      <c r="E1020" s="19" t="s">
        <v>158</v>
      </c>
      <c r="F1020" s="19">
        <v>227</v>
      </c>
      <c r="G1020" s="19">
        <v>117</v>
      </c>
      <c r="H1020" s="19">
        <v>133</v>
      </c>
      <c r="I1020" s="19">
        <v>67</v>
      </c>
      <c r="J1020" s="19">
        <v>64</v>
      </c>
      <c r="K1020" s="19">
        <v>58</v>
      </c>
      <c r="L1020" s="19">
        <v>0</v>
      </c>
      <c r="M1020" s="19">
        <v>2021</v>
      </c>
      <c r="N1020" s="19">
        <f>VLOOKUP(E1020, '2021D'!$A$2:$G$339, 2, FALSE)</f>
        <v>189</v>
      </c>
      <c r="O1020" s="19">
        <f>VLOOKUP(E1020, '2021D'!$A$2:$G$339, 3, FALSE)</f>
        <v>5724</v>
      </c>
      <c r="P1020" s="19">
        <f>_2021[[#This Row],[最低排名]]-_2021[[#This Row],[同分人数]]+1</f>
        <v>5536</v>
      </c>
      <c r="Q1020" s="19">
        <f>IF(O1020&gt;=开始!$B$6, 1, 0)</f>
        <v>1</v>
      </c>
      <c r="R1020" s="19">
        <f>_2021[[#This Row],[最低排名]]-开始!$B$6</f>
        <v>5724</v>
      </c>
    </row>
    <row r="1021" spans="1:18">
      <c r="A1021" s="19">
        <v>74201</v>
      </c>
      <c r="B1021" s="19" t="s">
        <v>1176</v>
      </c>
      <c r="C1021" s="19" t="str">
        <f t="shared" si="30"/>
        <v>中南大学</v>
      </c>
      <c r="D1021" s="19" t="str">
        <f t="shared" si="31"/>
        <v>01</v>
      </c>
      <c r="E1021" s="19" t="s">
        <v>111</v>
      </c>
      <c r="F1021" s="19">
        <v>241</v>
      </c>
      <c r="G1021" s="19">
        <v>129</v>
      </c>
      <c r="H1021" s="19">
        <v>131</v>
      </c>
      <c r="I1021" s="19">
        <v>64</v>
      </c>
      <c r="J1021" s="19">
        <v>64</v>
      </c>
      <c r="K1021" s="19">
        <v>61</v>
      </c>
      <c r="L1021" s="19">
        <v>0</v>
      </c>
      <c r="M1021" s="19">
        <v>2021</v>
      </c>
      <c r="N1021" s="19">
        <f>VLOOKUP(E1021, '2021D'!$A$2:$G$339, 2, FALSE)</f>
        <v>141</v>
      </c>
      <c r="O1021" s="19">
        <f>VLOOKUP(E1021, '2021D'!$A$2:$G$339, 3, FALSE)</f>
        <v>3794</v>
      </c>
      <c r="P1021" s="19">
        <f>_2021[[#This Row],[最低排名]]-_2021[[#This Row],[同分人数]]+1</f>
        <v>3654</v>
      </c>
      <c r="Q1021" s="19">
        <f>IF(O1021&gt;=开始!$B$6, 1, 0)</f>
        <v>1</v>
      </c>
      <c r="R1021" s="19">
        <f>_2021[[#This Row],[最低排名]]-开始!$B$6</f>
        <v>3794</v>
      </c>
    </row>
    <row r="1022" spans="1:18">
      <c r="A1022" s="19">
        <v>74202</v>
      </c>
      <c r="B1022" s="19" t="s">
        <v>1178</v>
      </c>
      <c r="C1022" s="19" t="str">
        <f t="shared" si="30"/>
        <v>中南大学</v>
      </c>
      <c r="D1022" s="19" t="str">
        <f t="shared" si="31"/>
        <v>02</v>
      </c>
      <c r="E1022" s="19" t="s">
        <v>111</v>
      </c>
      <c r="F1022" s="19">
        <v>235</v>
      </c>
      <c r="G1022" s="19">
        <v>128</v>
      </c>
      <c r="H1022" s="19">
        <v>134</v>
      </c>
      <c r="I1022" s="19">
        <v>64</v>
      </c>
      <c r="J1022" s="19">
        <v>64</v>
      </c>
      <c r="K1022" s="19">
        <v>64</v>
      </c>
      <c r="L1022" s="19">
        <v>0</v>
      </c>
      <c r="M1022" s="19">
        <v>2021</v>
      </c>
      <c r="N1022" s="19">
        <f>VLOOKUP(E1022, '2021D'!$A$2:$G$339, 2, FALSE)</f>
        <v>141</v>
      </c>
      <c r="O1022" s="19">
        <f>VLOOKUP(E1022, '2021D'!$A$2:$G$339, 3, FALSE)</f>
        <v>3794</v>
      </c>
      <c r="P1022" s="19">
        <f>_2021[[#This Row],[最低排名]]-_2021[[#This Row],[同分人数]]+1</f>
        <v>3654</v>
      </c>
      <c r="Q1022" s="19">
        <f>IF(O1022&gt;=开始!$B$6, 1, 0)</f>
        <v>1</v>
      </c>
      <c r="R1022" s="19">
        <f>_2021[[#This Row],[最低排名]]-开始!$B$6</f>
        <v>3794</v>
      </c>
    </row>
    <row r="1023" spans="1:18">
      <c r="A1023" s="19">
        <v>74301</v>
      </c>
      <c r="B1023" s="19" t="s">
        <v>1180</v>
      </c>
      <c r="C1023" s="19" t="str">
        <f t="shared" si="30"/>
        <v>湘潭大学</v>
      </c>
      <c r="D1023" s="19" t="str">
        <f t="shared" si="31"/>
        <v>01</v>
      </c>
      <c r="E1023" s="19" t="s">
        <v>678</v>
      </c>
      <c r="F1023" s="19">
        <v>215</v>
      </c>
      <c r="G1023" s="19">
        <v>111</v>
      </c>
      <c r="H1023" s="19">
        <v>94</v>
      </c>
      <c r="I1023" s="19">
        <v>67</v>
      </c>
      <c r="J1023" s="19">
        <v>55</v>
      </c>
      <c r="K1023" s="19">
        <v>52</v>
      </c>
      <c r="L1023" s="19">
        <v>0</v>
      </c>
      <c r="M1023" s="19">
        <v>2021</v>
      </c>
      <c r="N1023" s="19">
        <f>VLOOKUP(E1023, '2021D'!$A$2:$G$339, 2, FALSE)</f>
        <v>230</v>
      </c>
      <c r="O1023" s="19">
        <f>VLOOKUP(E1023, '2021D'!$A$2:$G$339, 3, FALSE)</f>
        <v>19533</v>
      </c>
      <c r="P1023" s="19">
        <f>_2021[[#This Row],[最低排名]]-_2021[[#This Row],[同分人数]]+1</f>
        <v>19304</v>
      </c>
      <c r="Q1023" s="19">
        <f>IF(O1023&gt;=开始!$B$6, 1, 0)</f>
        <v>1</v>
      </c>
      <c r="R1023" s="19">
        <f>_2021[[#This Row],[最低排名]]-开始!$B$6</f>
        <v>19533</v>
      </c>
    </row>
    <row r="1024" spans="1:18">
      <c r="A1024" s="19">
        <v>74401</v>
      </c>
      <c r="B1024" s="19" t="s">
        <v>1181</v>
      </c>
      <c r="C1024" s="19" t="str">
        <f t="shared" si="30"/>
        <v>湖南科大</v>
      </c>
      <c r="D1024" s="19" t="str">
        <f t="shared" si="31"/>
        <v>01</v>
      </c>
      <c r="E1024" s="19" t="s">
        <v>408</v>
      </c>
      <c r="F1024" s="19">
        <v>184</v>
      </c>
      <c r="G1024" s="19">
        <v>94</v>
      </c>
      <c r="H1024" s="19">
        <v>97</v>
      </c>
      <c r="I1024" s="19">
        <v>49</v>
      </c>
      <c r="J1024" s="19">
        <v>46</v>
      </c>
      <c r="K1024" s="19">
        <v>43</v>
      </c>
      <c r="L1024" s="19">
        <v>0</v>
      </c>
      <c r="M1024" s="19">
        <v>2021</v>
      </c>
      <c r="N1024" s="19">
        <f>VLOOKUP(E1024, '2021D'!$A$2:$G$339, 2, FALSE)</f>
        <v>169</v>
      </c>
      <c r="O1024" s="19">
        <f>VLOOKUP(E1024, '2021D'!$A$2:$G$339, 3, FALSE)</f>
        <v>32613</v>
      </c>
      <c r="P1024" s="19">
        <f>_2021[[#This Row],[最低排名]]-_2021[[#This Row],[同分人数]]+1</f>
        <v>32445</v>
      </c>
      <c r="Q1024" s="19">
        <f>IF(O1024&gt;=开始!$B$6, 1, 0)</f>
        <v>1</v>
      </c>
      <c r="R1024" s="19">
        <f>_2021[[#This Row],[最低排名]]-开始!$B$6</f>
        <v>32613</v>
      </c>
    </row>
    <row r="1025" spans="1:18">
      <c r="A1025" s="19">
        <v>74402</v>
      </c>
      <c r="B1025" s="19" t="s">
        <v>1182</v>
      </c>
      <c r="C1025" s="19" t="str">
        <f t="shared" si="30"/>
        <v>湖南科大</v>
      </c>
      <c r="D1025" s="19" t="str">
        <f t="shared" si="31"/>
        <v>02</v>
      </c>
      <c r="E1025" s="19" t="s">
        <v>485</v>
      </c>
      <c r="F1025" s="19">
        <v>204</v>
      </c>
      <c r="G1025" s="19">
        <v>104</v>
      </c>
      <c r="H1025" s="19">
        <v>91</v>
      </c>
      <c r="I1025" s="19">
        <v>55</v>
      </c>
      <c r="J1025" s="19">
        <v>49</v>
      </c>
      <c r="K1025" s="19">
        <v>46</v>
      </c>
      <c r="L1025" s="19">
        <v>0</v>
      </c>
      <c r="M1025" s="19">
        <v>2021</v>
      </c>
      <c r="N1025" s="19">
        <f>VLOOKUP(E1025, '2021D'!$A$2:$G$339, 2, FALSE)</f>
        <v>196</v>
      </c>
      <c r="O1025" s="19">
        <f>VLOOKUP(E1025, '2021D'!$A$2:$G$339, 3, FALSE)</f>
        <v>27738</v>
      </c>
      <c r="P1025" s="19">
        <f>_2021[[#This Row],[最低排名]]-_2021[[#This Row],[同分人数]]+1</f>
        <v>27543</v>
      </c>
      <c r="Q1025" s="19">
        <f>IF(O1025&gt;=开始!$B$6, 1, 0)</f>
        <v>1</v>
      </c>
      <c r="R1025" s="19">
        <f>_2021[[#This Row],[最低排名]]-开始!$B$6</f>
        <v>27738</v>
      </c>
    </row>
    <row r="1026" spans="1:18">
      <c r="A1026" s="19">
        <v>74403</v>
      </c>
      <c r="B1026" s="19" t="s">
        <v>1183</v>
      </c>
      <c r="C1026" s="19" t="str">
        <f t="shared" ref="C1026:C1089" si="32">LEFT(B1026, FIND("(", B1026) - 1)</f>
        <v>湖南科大</v>
      </c>
      <c r="D1026" s="19" t="str">
        <f t="shared" ref="D1026:D1089" si="33">MID(B1026, FIND("(", B1026) + 1, FIND(")", B1026) - FIND("(", B1026) - 1)</f>
        <v>03</v>
      </c>
      <c r="E1026" s="19" t="s">
        <v>230</v>
      </c>
      <c r="F1026" s="19">
        <v>197</v>
      </c>
      <c r="G1026" s="19">
        <v>102</v>
      </c>
      <c r="H1026" s="19">
        <v>75</v>
      </c>
      <c r="I1026" s="19">
        <v>61</v>
      </c>
      <c r="J1026" s="19">
        <v>58</v>
      </c>
      <c r="K1026" s="19">
        <v>52</v>
      </c>
      <c r="L1026" s="19">
        <v>0</v>
      </c>
      <c r="M1026" s="19">
        <v>2021</v>
      </c>
      <c r="N1026" s="19">
        <f>VLOOKUP(E1026, '2021D'!$A$2:$G$339, 2, FALSE)</f>
        <v>191</v>
      </c>
      <c r="O1026" s="19">
        <f>VLOOKUP(E1026, '2021D'!$A$2:$G$339, 3, FALSE)</f>
        <v>28095</v>
      </c>
      <c r="P1026" s="19">
        <f>_2021[[#This Row],[最低排名]]-_2021[[#This Row],[同分人数]]+1</f>
        <v>27905</v>
      </c>
      <c r="Q1026" s="19">
        <f>IF(O1026&gt;=开始!$B$6, 1, 0)</f>
        <v>1</v>
      </c>
      <c r="R1026" s="19">
        <f>_2021[[#This Row],[最低排名]]-开始!$B$6</f>
        <v>28095</v>
      </c>
    </row>
    <row r="1027" spans="1:18">
      <c r="A1027" s="19">
        <v>74404</v>
      </c>
      <c r="B1027" s="19" t="s">
        <v>1184</v>
      </c>
      <c r="C1027" s="19" t="str">
        <f t="shared" si="32"/>
        <v>湖南科大</v>
      </c>
      <c r="D1027" s="19" t="str">
        <f t="shared" si="33"/>
        <v>04</v>
      </c>
      <c r="E1027" s="19" t="s">
        <v>335</v>
      </c>
      <c r="F1027" s="19">
        <v>189</v>
      </c>
      <c r="G1027" s="19">
        <v>98</v>
      </c>
      <c r="H1027" s="19">
        <v>108</v>
      </c>
      <c r="I1027" s="19">
        <v>52</v>
      </c>
      <c r="J1027" s="19">
        <v>49</v>
      </c>
      <c r="K1027" s="19">
        <v>49</v>
      </c>
      <c r="L1027" s="19">
        <v>0</v>
      </c>
      <c r="M1027" s="19">
        <v>2021</v>
      </c>
      <c r="N1027" s="19">
        <f>VLOOKUP(E1027, '2021D'!$A$2:$G$339, 2, FALSE)</f>
        <v>210</v>
      </c>
      <c r="O1027" s="19">
        <f>VLOOKUP(E1027, '2021D'!$A$2:$G$339, 3, FALSE)</f>
        <v>27341</v>
      </c>
      <c r="P1027" s="19">
        <f>_2021[[#This Row],[最低排名]]-_2021[[#This Row],[同分人数]]+1</f>
        <v>27132</v>
      </c>
      <c r="Q1027" s="19">
        <f>IF(O1027&gt;=开始!$B$6, 1, 0)</f>
        <v>1</v>
      </c>
      <c r="R1027" s="19">
        <f>_2021[[#This Row],[最低排名]]-开始!$B$6</f>
        <v>27341</v>
      </c>
    </row>
    <row r="1028" spans="1:18">
      <c r="A1028" s="19">
        <v>74405</v>
      </c>
      <c r="B1028" s="19" t="s">
        <v>1185</v>
      </c>
      <c r="C1028" s="19" t="str">
        <f t="shared" si="32"/>
        <v>湖南科大</v>
      </c>
      <c r="D1028" s="19" t="str">
        <f t="shared" si="33"/>
        <v>05</v>
      </c>
      <c r="E1028" s="19" t="s">
        <v>180</v>
      </c>
      <c r="F1028" s="19">
        <v>197</v>
      </c>
      <c r="G1028" s="19">
        <v>101</v>
      </c>
      <c r="H1028" s="19">
        <v>67</v>
      </c>
      <c r="I1028" s="19">
        <v>64</v>
      </c>
      <c r="J1028" s="19">
        <v>61</v>
      </c>
      <c r="K1028" s="19">
        <v>61</v>
      </c>
      <c r="L1028" s="19">
        <v>0</v>
      </c>
      <c r="M1028" s="19">
        <v>2021</v>
      </c>
      <c r="N1028" s="19">
        <f>VLOOKUP(E1028, '2021D'!$A$2:$G$339, 2, FALSE)</f>
        <v>212</v>
      </c>
      <c r="O1028" s="19">
        <f>VLOOKUP(E1028, '2021D'!$A$2:$G$339, 3, FALSE)</f>
        <v>26748</v>
      </c>
      <c r="P1028" s="19">
        <f>_2021[[#This Row],[最低排名]]-_2021[[#This Row],[同分人数]]+1</f>
        <v>26537</v>
      </c>
      <c r="Q1028" s="19">
        <f>IF(O1028&gt;=开始!$B$6, 1, 0)</f>
        <v>1</v>
      </c>
      <c r="R1028" s="19">
        <f>_2021[[#This Row],[最低排名]]-开始!$B$6</f>
        <v>26748</v>
      </c>
    </row>
    <row r="1029" spans="1:18">
      <c r="A1029" s="19">
        <v>74406</v>
      </c>
      <c r="B1029" s="19" t="s">
        <v>1186</v>
      </c>
      <c r="C1029" s="19" t="str">
        <f t="shared" si="32"/>
        <v>湖南科大</v>
      </c>
      <c r="D1029" s="19" t="str">
        <f t="shared" si="33"/>
        <v>06</v>
      </c>
      <c r="E1029" s="19" t="s">
        <v>170</v>
      </c>
      <c r="F1029" s="19">
        <v>211</v>
      </c>
      <c r="G1029" s="19">
        <v>115</v>
      </c>
      <c r="H1029" s="19">
        <v>89</v>
      </c>
      <c r="I1029" s="19">
        <v>55</v>
      </c>
      <c r="J1029" s="19">
        <v>49</v>
      </c>
      <c r="K1029" s="19">
        <v>49</v>
      </c>
      <c r="L1029" s="19">
        <v>0</v>
      </c>
      <c r="M1029" s="19">
        <v>2021</v>
      </c>
      <c r="N1029" s="19">
        <f>VLOOKUP(E1029, '2021D'!$A$2:$G$339, 2, FALSE)</f>
        <v>206</v>
      </c>
      <c r="O1029" s="19">
        <f>VLOOKUP(E1029, '2021D'!$A$2:$G$339, 3, FALSE)</f>
        <v>26106</v>
      </c>
      <c r="P1029" s="19">
        <f>_2021[[#This Row],[最低排名]]-_2021[[#This Row],[同分人数]]+1</f>
        <v>25901</v>
      </c>
      <c r="Q1029" s="19">
        <f>IF(O1029&gt;=开始!$B$6, 1, 0)</f>
        <v>1</v>
      </c>
      <c r="R1029" s="19">
        <f>_2021[[#This Row],[最低排名]]-开始!$B$6</f>
        <v>26106</v>
      </c>
    </row>
    <row r="1030" spans="1:18">
      <c r="A1030" s="19">
        <v>74501</v>
      </c>
      <c r="B1030" s="19" t="s">
        <v>1187</v>
      </c>
      <c r="C1030" s="19" t="str">
        <f t="shared" si="32"/>
        <v>长沙理工</v>
      </c>
      <c r="D1030" s="19" t="str">
        <f t="shared" si="33"/>
        <v>01</v>
      </c>
      <c r="E1030" s="19" t="s">
        <v>347</v>
      </c>
      <c r="F1030" s="19">
        <v>208</v>
      </c>
      <c r="G1030" s="19">
        <v>108</v>
      </c>
      <c r="H1030" s="19">
        <v>97</v>
      </c>
      <c r="I1030" s="19">
        <v>58</v>
      </c>
      <c r="J1030" s="19">
        <v>58</v>
      </c>
      <c r="K1030" s="19">
        <v>52</v>
      </c>
      <c r="L1030" s="19">
        <v>0</v>
      </c>
      <c r="M1030" s="19">
        <v>2021</v>
      </c>
      <c r="N1030" s="19">
        <f>VLOOKUP(E1030, '2021D'!$A$2:$G$339, 2, FALSE)</f>
        <v>225</v>
      </c>
      <c r="O1030" s="19">
        <f>VLOOKUP(E1030, '2021D'!$A$2:$G$339, 3, FALSE)</f>
        <v>21738</v>
      </c>
      <c r="P1030" s="19">
        <f>_2021[[#This Row],[最低排名]]-_2021[[#This Row],[同分人数]]+1</f>
        <v>21514</v>
      </c>
      <c r="Q1030" s="19">
        <f>IF(O1030&gt;=开始!$B$6, 1, 0)</f>
        <v>1</v>
      </c>
      <c r="R1030" s="19">
        <f>_2021[[#This Row],[最低排名]]-开始!$B$6</f>
        <v>21738</v>
      </c>
    </row>
    <row r="1031" spans="1:18">
      <c r="A1031" s="19">
        <v>74502</v>
      </c>
      <c r="B1031" s="19" t="s">
        <v>1188</v>
      </c>
      <c r="C1031" s="19" t="str">
        <f t="shared" si="32"/>
        <v>长沙理工</v>
      </c>
      <c r="D1031" s="19" t="str">
        <f t="shared" si="33"/>
        <v>02</v>
      </c>
      <c r="E1031" s="19" t="s">
        <v>182</v>
      </c>
      <c r="F1031" s="19">
        <v>191</v>
      </c>
      <c r="G1031" s="19">
        <v>103</v>
      </c>
      <c r="H1031" s="19">
        <v>102</v>
      </c>
      <c r="I1031" s="19">
        <v>70</v>
      </c>
      <c r="J1031" s="19">
        <v>55</v>
      </c>
      <c r="K1031" s="19">
        <v>43</v>
      </c>
      <c r="L1031" s="19">
        <v>0</v>
      </c>
      <c r="M1031" s="19">
        <v>2021</v>
      </c>
      <c r="N1031" s="19">
        <f>VLOOKUP(E1031, '2021D'!$A$2:$G$339, 2, FALSE)</f>
        <v>230</v>
      </c>
      <c r="O1031" s="19">
        <f>VLOOKUP(E1031, '2021D'!$A$2:$G$339, 3, FALSE)</f>
        <v>24381</v>
      </c>
      <c r="P1031" s="19">
        <f>_2021[[#This Row],[最低排名]]-_2021[[#This Row],[同分人数]]+1</f>
        <v>24152</v>
      </c>
      <c r="Q1031" s="19">
        <f>IF(O1031&gt;=开始!$B$6, 1, 0)</f>
        <v>1</v>
      </c>
      <c r="R1031" s="19">
        <f>_2021[[#This Row],[最低排名]]-开始!$B$6</f>
        <v>24381</v>
      </c>
    </row>
    <row r="1032" spans="1:18">
      <c r="A1032" s="19">
        <v>74601</v>
      </c>
      <c r="B1032" s="19" t="s">
        <v>1189</v>
      </c>
      <c r="C1032" s="19" t="str">
        <f t="shared" si="32"/>
        <v>湖南农大</v>
      </c>
      <c r="D1032" s="19" t="str">
        <f t="shared" si="33"/>
        <v>01</v>
      </c>
      <c r="E1032" s="19" t="s">
        <v>309</v>
      </c>
      <c r="F1032" s="19">
        <v>191</v>
      </c>
      <c r="G1032" s="19">
        <v>97</v>
      </c>
      <c r="H1032" s="19">
        <v>98</v>
      </c>
      <c r="I1032" s="19">
        <v>55</v>
      </c>
      <c r="J1032" s="19">
        <v>52</v>
      </c>
      <c r="K1032" s="19">
        <v>46</v>
      </c>
      <c r="L1032" s="19">
        <v>0</v>
      </c>
      <c r="M1032" s="19">
        <v>2021</v>
      </c>
      <c r="N1032" s="19">
        <f>VLOOKUP(E1032, '2021D'!$A$2:$G$339, 2, FALSE)</f>
        <v>188</v>
      </c>
      <c r="O1032" s="19">
        <f>VLOOKUP(E1032, '2021D'!$A$2:$G$339, 3, FALSE)</f>
        <v>28283</v>
      </c>
      <c r="P1032" s="19">
        <f>_2021[[#This Row],[最低排名]]-_2021[[#This Row],[同分人数]]+1</f>
        <v>28096</v>
      </c>
      <c r="Q1032" s="19">
        <f>IF(O1032&gt;=开始!$B$6, 1, 0)</f>
        <v>1</v>
      </c>
      <c r="R1032" s="19">
        <f>_2021[[#This Row],[最低排名]]-开始!$B$6</f>
        <v>28283</v>
      </c>
    </row>
    <row r="1033" spans="1:18">
      <c r="A1033" s="19">
        <v>74602</v>
      </c>
      <c r="B1033" s="19" t="s">
        <v>1190</v>
      </c>
      <c r="C1033" s="19" t="str">
        <f t="shared" si="32"/>
        <v>湖南农大</v>
      </c>
      <c r="D1033" s="19" t="str">
        <f t="shared" si="33"/>
        <v>02</v>
      </c>
      <c r="E1033" s="19" t="s">
        <v>309</v>
      </c>
      <c r="F1033" s="19">
        <v>180</v>
      </c>
      <c r="G1033" s="19">
        <v>91</v>
      </c>
      <c r="H1033" s="19">
        <v>103</v>
      </c>
      <c r="I1033" s="19">
        <v>58</v>
      </c>
      <c r="J1033" s="19">
        <v>52</v>
      </c>
      <c r="K1033" s="19">
        <v>49</v>
      </c>
      <c r="L1033" s="19">
        <v>0</v>
      </c>
      <c r="M1033" s="19">
        <v>2021</v>
      </c>
      <c r="N1033" s="19">
        <f>VLOOKUP(E1033, '2021D'!$A$2:$G$339, 2, FALSE)</f>
        <v>188</v>
      </c>
      <c r="O1033" s="19">
        <f>VLOOKUP(E1033, '2021D'!$A$2:$G$339, 3, FALSE)</f>
        <v>28283</v>
      </c>
      <c r="P1033" s="19">
        <f>_2021[[#This Row],[最低排名]]-_2021[[#This Row],[同分人数]]+1</f>
        <v>28096</v>
      </c>
      <c r="Q1033" s="19">
        <f>IF(O1033&gt;=开始!$B$6, 1, 0)</f>
        <v>1</v>
      </c>
      <c r="R1033" s="19">
        <f>_2021[[#This Row],[最低排名]]-开始!$B$6</f>
        <v>28283</v>
      </c>
    </row>
    <row r="1034" spans="1:18">
      <c r="A1034" s="19">
        <v>74701</v>
      </c>
      <c r="B1034" s="19" t="s">
        <v>1191</v>
      </c>
      <c r="C1034" s="19" t="str">
        <f t="shared" si="32"/>
        <v>湖南中医</v>
      </c>
      <c r="D1034" s="19" t="str">
        <f t="shared" si="33"/>
        <v>01</v>
      </c>
      <c r="E1034" s="19" t="s">
        <v>149</v>
      </c>
      <c r="F1034" s="19">
        <v>219</v>
      </c>
      <c r="G1034" s="19">
        <v>116</v>
      </c>
      <c r="H1034" s="19">
        <v>104</v>
      </c>
      <c r="I1034" s="19">
        <v>61</v>
      </c>
      <c r="J1034" s="19">
        <v>61</v>
      </c>
      <c r="K1034" s="19">
        <v>52</v>
      </c>
      <c r="L1034" s="19">
        <v>0</v>
      </c>
      <c r="M1034" s="19">
        <v>2021</v>
      </c>
      <c r="N1034" s="19">
        <f>VLOOKUP(E1034, '2021D'!$A$2:$G$339, 2, FALSE)</f>
        <v>221</v>
      </c>
      <c r="O1034" s="19">
        <f>VLOOKUP(E1034, '2021D'!$A$2:$G$339, 3, FALSE)</f>
        <v>16381</v>
      </c>
      <c r="P1034" s="19">
        <f>_2021[[#This Row],[最低排名]]-_2021[[#This Row],[同分人数]]+1</f>
        <v>16161</v>
      </c>
      <c r="Q1034" s="19">
        <f>IF(O1034&gt;=开始!$B$6, 1, 0)</f>
        <v>1</v>
      </c>
      <c r="R1034" s="19">
        <f>_2021[[#This Row],[最低排名]]-开始!$B$6</f>
        <v>16381</v>
      </c>
    </row>
    <row r="1035" spans="1:18">
      <c r="A1035" s="19">
        <v>74702</v>
      </c>
      <c r="B1035" s="19" t="s">
        <v>1192</v>
      </c>
      <c r="C1035" s="19" t="str">
        <f t="shared" si="32"/>
        <v>湖南中医</v>
      </c>
      <c r="D1035" s="19" t="str">
        <f t="shared" si="33"/>
        <v>02</v>
      </c>
      <c r="E1035" s="19" t="s">
        <v>83</v>
      </c>
      <c r="F1035" s="19">
        <v>201</v>
      </c>
      <c r="G1035" s="19">
        <v>113</v>
      </c>
      <c r="H1035" s="19">
        <v>121</v>
      </c>
      <c r="I1035" s="19">
        <v>61</v>
      </c>
      <c r="J1035" s="19">
        <v>58</v>
      </c>
      <c r="K1035" s="19">
        <v>46</v>
      </c>
      <c r="L1035" s="19">
        <v>0</v>
      </c>
      <c r="M1035" s="19">
        <v>2021</v>
      </c>
      <c r="N1035" s="19">
        <f>VLOOKUP(E1035, '2021D'!$A$2:$G$339, 2, FALSE)</f>
        <v>206</v>
      </c>
      <c r="O1035" s="19">
        <f>VLOOKUP(E1035, '2021D'!$A$2:$G$339, 3, FALSE)</f>
        <v>18620</v>
      </c>
      <c r="P1035" s="19">
        <f>_2021[[#This Row],[最低排名]]-_2021[[#This Row],[同分人数]]+1</f>
        <v>18415</v>
      </c>
      <c r="Q1035" s="19">
        <f>IF(O1035&gt;=开始!$B$6, 1, 0)</f>
        <v>1</v>
      </c>
      <c r="R1035" s="19">
        <f>_2021[[#This Row],[最低排名]]-开始!$B$6</f>
        <v>18620</v>
      </c>
    </row>
    <row r="1036" spans="1:18">
      <c r="A1036" s="19">
        <v>74703</v>
      </c>
      <c r="B1036" s="19" t="s">
        <v>1193</v>
      </c>
      <c r="C1036" s="19" t="str">
        <f t="shared" si="32"/>
        <v>湖南中医</v>
      </c>
      <c r="D1036" s="19" t="str">
        <f t="shared" si="33"/>
        <v>03</v>
      </c>
      <c r="E1036" s="19" t="s">
        <v>340</v>
      </c>
      <c r="F1036" s="19">
        <v>202</v>
      </c>
      <c r="G1036" s="19">
        <v>108</v>
      </c>
      <c r="H1036" s="19">
        <v>99</v>
      </c>
      <c r="I1036" s="19">
        <v>61</v>
      </c>
      <c r="J1036" s="19">
        <v>52</v>
      </c>
      <c r="K1036" s="19">
        <v>43</v>
      </c>
      <c r="L1036" s="19">
        <v>0</v>
      </c>
      <c r="M1036" s="19">
        <v>2021</v>
      </c>
      <c r="N1036" s="19">
        <f>VLOOKUP(E1036, '2021D'!$A$2:$G$339, 2, FALSE)</f>
        <v>223</v>
      </c>
      <c r="O1036" s="19">
        <f>VLOOKUP(E1036, '2021D'!$A$2:$G$339, 3, FALSE)</f>
        <v>25247</v>
      </c>
      <c r="P1036" s="19">
        <f>_2021[[#This Row],[最低排名]]-_2021[[#This Row],[同分人数]]+1</f>
        <v>25025</v>
      </c>
      <c r="Q1036" s="19">
        <f>IF(O1036&gt;=开始!$B$6, 1, 0)</f>
        <v>1</v>
      </c>
      <c r="R1036" s="19">
        <f>_2021[[#This Row],[最低排名]]-开始!$B$6</f>
        <v>25247</v>
      </c>
    </row>
    <row r="1037" spans="1:18">
      <c r="A1037" s="19">
        <v>74801</v>
      </c>
      <c r="B1037" s="19" t="s">
        <v>1194</v>
      </c>
      <c r="C1037" s="19" t="str">
        <f t="shared" si="32"/>
        <v>湖南师大</v>
      </c>
      <c r="D1037" s="19" t="str">
        <f t="shared" si="33"/>
        <v>01</v>
      </c>
      <c r="E1037" s="19" t="s">
        <v>72</v>
      </c>
      <c r="F1037" s="19">
        <v>200</v>
      </c>
      <c r="G1037" s="19">
        <v>105</v>
      </c>
      <c r="H1037" s="19">
        <v>133</v>
      </c>
      <c r="I1037" s="19">
        <v>70</v>
      </c>
      <c r="J1037" s="19">
        <v>64</v>
      </c>
      <c r="K1037" s="19">
        <v>55</v>
      </c>
      <c r="L1037" s="19">
        <v>0</v>
      </c>
      <c r="M1037" s="19">
        <v>2021</v>
      </c>
      <c r="N1037" s="19">
        <f>VLOOKUP(E1037, '2021D'!$A$2:$G$339, 2, FALSE)</f>
        <v>212</v>
      </c>
      <c r="O1037" s="19">
        <f>VLOOKUP(E1037, '2021D'!$A$2:$G$339, 3, FALSE)</f>
        <v>10988</v>
      </c>
      <c r="P1037" s="19">
        <f>_2021[[#This Row],[最低排名]]-_2021[[#This Row],[同分人数]]+1</f>
        <v>10777</v>
      </c>
      <c r="Q1037" s="19">
        <f>IF(O1037&gt;=开始!$B$6, 1, 0)</f>
        <v>1</v>
      </c>
      <c r="R1037" s="19">
        <f>_2021[[#This Row],[最低排名]]-开始!$B$6</f>
        <v>10988</v>
      </c>
    </row>
    <row r="1038" spans="1:18">
      <c r="A1038" s="19">
        <v>74802</v>
      </c>
      <c r="B1038" s="19" t="s">
        <v>1195</v>
      </c>
      <c r="C1038" s="19" t="str">
        <f t="shared" si="32"/>
        <v>湖南师大</v>
      </c>
      <c r="D1038" s="19" t="str">
        <f t="shared" si="33"/>
        <v>02</v>
      </c>
      <c r="E1038" s="19" t="s">
        <v>68</v>
      </c>
      <c r="F1038" s="19">
        <v>216</v>
      </c>
      <c r="G1038" s="19">
        <v>119</v>
      </c>
      <c r="H1038" s="19">
        <v>115</v>
      </c>
      <c r="I1038" s="19">
        <v>67</v>
      </c>
      <c r="J1038" s="19">
        <v>64</v>
      </c>
      <c r="K1038" s="19">
        <v>58</v>
      </c>
      <c r="L1038" s="19">
        <v>0</v>
      </c>
      <c r="M1038" s="19">
        <v>2021</v>
      </c>
      <c r="N1038" s="19">
        <f>VLOOKUP(E1038, '2021D'!$A$2:$G$339, 2, FALSE)</f>
        <v>216</v>
      </c>
      <c r="O1038" s="19">
        <f>VLOOKUP(E1038, '2021D'!$A$2:$G$339, 3, FALSE)</f>
        <v>11391</v>
      </c>
      <c r="P1038" s="19">
        <f>_2021[[#This Row],[最低排名]]-_2021[[#This Row],[同分人数]]+1</f>
        <v>11176</v>
      </c>
      <c r="Q1038" s="19">
        <f>IF(O1038&gt;=开始!$B$6, 1, 0)</f>
        <v>1</v>
      </c>
      <c r="R1038" s="19">
        <f>_2021[[#This Row],[最低排名]]-开始!$B$6</f>
        <v>11391</v>
      </c>
    </row>
    <row r="1039" spans="1:18">
      <c r="A1039" s="19">
        <v>74901</v>
      </c>
      <c r="B1039" s="19" t="s">
        <v>1197</v>
      </c>
      <c r="C1039" s="19" t="str">
        <f t="shared" si="32"/>
        <v>湖南理工</v>
      </c>
      <c r="D1039" s="19" t="str">
        <f t="shared" si="33"/>
        <v>01</v>
      </c>
      <c r="E1039" s="19" t="s">
        <v>752</v>
      </c>
      <c r="F1039" s="19">
        <v>185</v>
      </c>
      <c r="G1039" s="19">
        <v>99</v>
      </c>
      <c r="H1039" s="19">
        <v>84</v>
      </c>
      <c r="I1039" s="19">
        <v>58</v>
      </c>
      <c r="J1039" s="19">
        <v>49</v>
      </c>
      <c r="K1039" s="19">
        <v>49</v>
      </c>
      <c r="L1039" s="19">
        <v>0</v>
      </c>
      <c r="M1039" s="19">
        <v>2021</v>
      </c>
      <c r="N1039" s="19">
        <f>VLOOKUP(E1039, '2021D'!$A$2:$G$339, 2, FALSE)</f>
        <v>183</v>
      </c>
      <c r="O1039" s="19">
        <f>VLOOKUP(E1039, '2021D'!$A$2:$G$339, 3, FALSE)</f>
        <v>31547</v>
      </c>
      <c r="P1039" s="19">
        <f>_2021[[#This Row],[最低排名]]-_2021[[#This Row],[同分人数]]+1</f>
        <v>31365</v>
      </c>
      <c r="Q1039" s="19">
        <f>IF(O1039&gt;=开始!$B$6, 1, 0)</f>
        <v>1</v>
      </c>
      <c r="R1039" s="19">
        <f>_2021[[#This Row],[最低排名]]-开始!$B$6</f>
        <v>31547</v>
      </c>
    </row>
    <row r="1040" spans="1:18">
      <c r="A1040" s="19">
        <v>74902</v>
      </c>
      <c r="B1040" s="19" t="s">
        <v>1198</v>
      </c>
      <c r="C1040" s="19" t="str">
        <f t="shared" si="32"/>
        <v>湖南理工</v>
      </c>
      <c r="D1040" s="19" t="str">
        <f t="shared" si="33"/>
        <v>02</v>
      </c>
      <c r="E1040" s="19" t="s">
        <v>1534</v>
      </c>
      <c r="F1040" s="19">
        <v>180</v>
      </c>
      <c r="G1040" s="19">
        <v>93</v>
      </c>
      <c r="H1040" s="19">
        <v>85</v>
      </c>
      <c r="I1040" s="19">
        <v>49</v>
      </c>
      <c r="J1040" s="19">
        <v>43</v>
      </c>
      <c r="K1040" s="19">
        <v>43</v>
      </c>
      <c r="L1040" s="19">
        <v>0</v>
      </c>
      <c r="M1040" s="19">
        <v>2021</v>
      </c>
      <c r="N1040" s="19">
        <f>VLOOKUP(E1040, '2021D'!$A$2:$G$339, 2, FALSE)</f>
        <v>159</v>
      </c>
      <c r="O1040" s="19">
        <f>VLOOKUP(E1040, '2021D'!$A$2:$G$339, 3, FALSE)</f>
        <v>35686</v>
      </c>
      <c r="P1040" s="19">
        <f>_2021[[#This Row],[最低排名]]-_2021[[#This Row],[同分人数]]+1</f>
        <v>35528</v>
      </c>
      <c r="Q1040" s="19">
        <f>IF(O1040&gt;=开始!$B$6, 1, 0)</f>
        <v>1</v>
      </c>
      <c r="R1040" s="19">
        <f>_2021[[#This Row],[最低排名]]-开始!$B$6</f>
        <v>35686</v>
      </c>
    </row>
    <row r="1041" spans="1:18">
      <c r="A1041" s="19">
        <v>74903</v>
      </c>
      <c r="B1041" s="19" t="s">
        <v>1199</v>
      </c>
      <c r="C1041" s="19" t="str">
        <f t="shared" si="32"/>
        <v>湖南理工</v>
      </c>
      <c r="D1041" s="19" t="str">
        <f t="shared" si="33"/>
        <v>03</v>
      </c>
      <c r="E1041" s="19" t="s">
        <v>738</v>
      </c>
      <c r="F1041" s="19">
        <v>178</v>
      </c>
      <c r="G1041" s="19">
        <v>91</v>
      </c>
      <c r="H1041" s="19">
        <v>84</v>
      </c>
      <c r="I1041" s="19">
        <v>58</v>
      </c>
      <c r="J1041" s="19">
        <v>46</v>
      </c>
      <c r="K1041" s="19">
        <v>46</v>
      </c>
      <c r="L1041" s="19">
        <v>0</v>
      </c>
      <c r="M1041" s="19">
        <v>2021</v>
      </c>
      <c r="N1041" s="19">
        <f>VLOOKUP(E1041, '2021D'!$A$2:$G$339, 2, FALSE)</f>
        <v>141</v>
      </c>
      <c r="O1041" s="19">
        <f>VLOOKUP(E1041, '2021D'!$A$2:$G$339, 3, FALSE)</f>
        <v>33810</v>
      </c>
      <c r="P1041" s="19">
        <f>_2021[[#This Row],[最低排名]]-_2021[[#This Row],[同分人数]]+1</f>
        <v>33670</v>
      </c>
      <c r="Q1041" s="19">
        <f>IF(O1041&gt;=开始!$B$6, 1, 0)</f>
        <v>1</v>
      </c>
      <c r="R1041" s="19">
        <f>_2021[[#This Row],[最低排名]]-开始!$B$6</f>
        <v>33810</v>
      </c>
    </row>
    <row r="1042" spans="1:18">
      <c r="A1042" s="19">
        <v>75001</v>
      </c>
      <c r="B1042" s="19" t="s">
        <v>1200</v>
      </c>
      <c r="C1042" s="19" t="str">
        <f t="shared" si="32"/>
        <v>湘南学院</v>
      </c>
      <c r="D1042" s="19" t="str">
        <f t="shared" si="33"/>
        <v>01</v>
      </c>
      <c r="E1042" s="19" t="s">
        <v>513</v>
      </c>
      <c r="F1042" s="19">
        <v>153</v>
      </c>
      <c r="G1042" s="19">
        <v>103</v>
      </c>
      <c r="H1042" s="19">
        <v>105</v>
      </c>
      <c r="I1042" s="19">
        <v>61</v>
      </c>
      <c r="J1042" s="19">
        <v>52</v>
      </c>
      <c r="K1042" s="19">
        <v>49</v>
      </c>
      <c r="L1042" s="19">
        <v>0</v>
      </c>
      <c r="M1042" s="19">
        <v>2021</v>
      </c>
      <c r="N1042" s="19">
        <f>VLOOKUP(E1042, '2021D'!$A$2:$G$339, 2, FALSE)</f>
        <v>164</v>
      </c>
      <c r="O1042" s="19">
        <f>VLOOKUP(E1042, '2021D'!$A$2:$G$339, 3, FALSE)</f>
        <v>32444</v>
      </c>
      <c r="P1042" s="19">
        <f>_2021[[#This Row],[最低排名]]-_2021[[#This Row],[同分人数]]+1</f>
        <v>32281</v>
      </c>
      <c r="Q1042" s="19">
        <f>IF(O1042&gt;=开始!$B$6, 1, 0)</f>
        <v>1</v>
      </c>
      <c r="R1042" s="19">
        <f>_2021[[#This Row],[最低排名]]-开始!$B$6</f>
        <v>32444</v>
      </c>
    </row>
    <row r="1043" spans="1:18">
      <c r="A1043" s="19">
        <v>75002</v>
      </c>
      <c r="B1043" s="19" t="s">
        <v>1201</v>
      </c>
      <c r="C1043" s="19" t="str">
        <f t="shared" si="32"/>
        <v>湘南学院</v>
      </c>
      <c r="D1043" s="19" t="str">
        <f t="shared" si="33"/>
        <v>02</v>
      </c>
      <c r="E1043" s="19" t="s">
        <v>221</v>
      </c>
      <c r="F1043" s="19">
        <v>187</v>
      </c>
      <c r="G1043" s="19">
        <v>99</v>
      </c>
      <c r="H1043" s="19">
        <v>84</v>
      </c>
      <c r="I1043" s="19">
        <v>49</v>
      </c>
      <c r="J1043" s="19">
        <v>46</v>
      </c>
      <c r="K1043" s="19">
        <v>43</v>
      </c>
      <c r="L1043" s="19">
        <v>0</v>
      </c>
      <c r="M1043" s="19">
        <v>2021</v>
      </c>
      <c r="N1043" s="19">
        <f>VLOOKUP(E1043, '2021D'!$A$2:$G$339, 2, FALSE)</f>
        <v>171</v>
      </c>
      <c r="O1043" s="19">
        <f>VLOOKUP(E1043, '2021D'!$A$2:$G$339, 3, FALSE)</f>
        <v>34311</v>
      </c>
      <c r="P1043" s="19">
        <f>_2021[[#This Row],[最低排名]]-_2021[[#This Row],[同分人数]]+1</f>
        <v>34141</v>
      </c>
      <c r="Q1043" s="19">
        <f>IF(O1043&gt;=开始!$B$6, 1, 0)</f>
        <v>1</v>
      </c>
      <c r="R1043" s="19">
        <f>_2021[[#This Row],[最低排名]]-开始!$B$6</f>
        <v>34311</v>
      </c>
    </row>
    <row r="1044" spans="1:18">
      <c r="A1044" s="19">
        <v>75003</v>
      </c>
      <c r="B1044" s="19" t="s">
        <v>1202</v>
      </c>
      <c r="C1044" s="19" t="str">
        <f t="shared" si="32"/>
        <v>湘南学院</v>
      </c>
      <c r="D1044" s="19" t="str">
        <f t="shared" si="33"/>
        <v>03</v>
      </c>
      <c r="E1044" s="19" t="s">
        <v>419</v>
      </c>
      <c r="F1044" s="19">
        <v>185</v>
      </c>
      <c r="G1044" s="19">
        <v>94</v>
      </c>
      <c r="H1044" s="19">
        <v>90</v>
      </c>
      <c r="I1044" s="19">
        <v>55</v>
      </c>
      <c r="J1044" s="19">
        <v>55</v>
      </c>
      <c r="K1044" s="19">
        <v>49</v>
      </c>
      <c r="L1044" s="19">
        <v>0</v>
      </c>
      <c r="M1044" s="19">
        <v>2021</v>
      </c>
      <c r="N1044" s="19">
        <f>VLOOKUP(E1044, '2021D'!$A$2:$G$339, 2, FALSE)</f>
        <v>190</v>
      </c>
      <c r="O1044" s="19">
        <f>VLOOKUP(E1044, '2021D'!$A$2:$G$339, 3, FALSE)</f>
        <v>29871</v>
      </c>
      <c r="P1044" s="19">
        <f>_2021[[#This Row],[最低排名]]-_2021[[#This Row],[同分人数]]+1</f>
        <v>29682</v>
      </c>
      <c r="Q1044" s="19">
        <f>IF(O1044&gt;=开始!$B$6, 1, 0)</f>
        <v>1</v>
      </c>
      <c r="R1044" s="19">
        <f>_2021[[#This Row],[最低排名]]-开始!$B$6</f>
        <v>29871</v>
      </c>
    </row>
    <row r="1045" spans="1:18">
      <c r="A1045" s="19">
        <v>75101</v>
      </c>
      <c r="B1045" s="19" t="s">
        <v>1203</v>
      </c>
      <c r="C1045" s="19" t="str">
        <f t="shared" si="32"/>
        <v>衡阳师范</v>
      </c>
      <c r="D1045" s="19" t="str">
        <f t="shared" si="33"/>
        <v>01</v>
      </c>
      <c r="E1045" s="19" t="s">
        <v>427</v>
      </c>
      <c r="F1045" s="19">
        <v>186</v>
      </c>
      <c r="G1045" s="19">
        <v>101</v>
      </c>
      <c r="H1045" s="19">
        <v>87</v>
      </c>
      <c r="I1045" s="19">
        <v>58</v>
      </c>
      <c r="J1045" s="19">
        <v>52</v>
      </c>
      <c r="K1045" s="19">
        <v>52</v>
      </c>
      <c r="L1045" s="19">
        <v>0</v>
      </c>
      <c r="M1045" s="19">
        <v>2021</v>
      </c>
      <c r="N1045" s="19">
        <f>VLOOKUP(E1045, '2021D'!$A$2:$G$339, 2, FALSE)</f>
        <v>227</v>
      </c>
      <c r="O1045" s="19">
        <f>VLOOKUP(E1045, '2021D'!$A$2:$G$339, 3, FALSE)</f>
        <v>29681</v>
      </c>
      <c r="P1045" s="19">
        <f>_2021[[#This Row],[最低排名]]-_2021[[#This Row],[同分人数]]+1</f>
        <v>29455</v>
      </c>
      <c r="Q1045" s="19">
        <f>IF(O1045&gt;=开始!$B$6, 1, 0)</f>
        <v>1</v>
      </c>
      <c r="R1045" s="19">
        <f>_2021[[#This Row],[最低排名]]-开始!$B$6</f>
        <v>29681</v>
      </c>
    </row>
    <row r="1046" spans="1:18">
      <c r="A1046" s="19">
        <v>75102</v>
      </c>
      <c r="B1046" s="19" t="s">
        <v>1204</v>
      </c>
      <c r="C1046" s="19" t="str">
        <f t="shared" si="32"/>
        <v>衡阳师范</v>
      </c>
      <c r="D1046" s="19" t="str">
        <f t="shared" si="33"/>
        <v>02</v>
      </c>
      <c r="E1046" s="19" t="s">
        <v>419</v>
      </c>
      <c r="F1046" s="19">
        <v>189</v>
      </c>
      <c r="G1046" s="19">
        <v>97</v>
      </c>
      <c r="H1046" s="19">
        <v>50</v>
      </c>
      <c r="I1046" s="19">
        <v>70</v>
      </c>
      <c r="J1046" s="19">
        <v>67</v>
      </c>
      <c r="K1046" s="19">
        <v>58</v>
      </c>
      <c r="L1046" s="19">
        <v>0</v>
      </c>
      <c r="M1046" s="19">
        <v>2021</v>
      </c>
      <c r="N1046" s="19">
        <f>VLOOKUP(E1046, '2021D'!$A$2:$G$339, 2, FALSE)</f>
        <v>190</v>
      </c>
      <c r="O1046" s="19">
        <f>VLOOKUP(E1046, '2021D'!$A$2:$G$339, 3, FALSE)</f>
        <v>29871</v>
      </c>
      <c r="P1046" s="19">
        <f>_2021[[#This Row],[最低排名]]-_2021[[#This Row],[同分人数]]+1</f>
        <v>29682</v>
      </c>
      <c r="Q1046" s="19">
        <f>IF(O1046&gt;=开始!$B$6, 1, 0)</f>
        <v>1</v>
      </c>
      <c r="R1046" s="19">
        <f>_2021[[#This Row],[最低排名]]-开始!$B$6</f>
        <v>29871</v>
      </c>
    </row>
    <row r="1047" spans="1:18">
      <c r="A1047" s="19">
        <v>75103</v>
      </c>
      <c r="B1047" s="19" t="s">
        <v>1205</v>
      </c>
      <c r="C1047" s="19" t="str">
        <f t="shared" si="32"/>
        <v>衡阳师范</v>
      </c>
      <c r="D1047" s="19" t="str">
        <f t="shared" si="33"/>
        <v>03</v>
      </c>
      <c r="E1047" s="19" t="s">
        <v>469</v>
      </c>
      <c r="F1047" s="19">
        <v>198</v>
      </c>
      <c r="G1047" s="19">
        <v>102</v>
      </c>
      <c r="H1047" s="19">
        <v>60</v>
      </c>
      <c r="I1047" s="19">
        <v>64</v>
      </c>
      <c r="J1047" s="19">
        <v>55</v>
      </c>
      <c r="K1047" s="19">
        <v>55</v>
      </c>
      <c r="L1047" s="19">
        <v>0</v>
      </c>
      <c r="M1047" s="19">
        <v>2021</v>
      </c>
      <c r="N1047" s="19">
        <f>VLOOKUP(E1047, '2021D'!$A$2:$G$339, 2, FALSE)</f>
        <v>184</v>
      </c>
      <c r="O1047" s="19">
        <f>VLOOKUP(E1047, '2021D'!$A$2:$G$339, 3, FALSE)</f>
        <v>30254</v>
      </c>
      <c r="P1047" s="19">
        <f>_2021[[#This Row],[最低排名]]-_2021[[#This Row],[同分人数]]+1</f>
        <v>30071</v>
      </c>
      <c r="Q1047" s="19">
        <f>IF(O1047&gt;=开始!$B$6, 1, 0)</f>
        <v>1</v>
      </c>
      <c r="R1047" s="19">
        <f>_2021[[#This Row],[最低排名]]-开始!$B$6</f>
        <v>30254</v>
      </c>
    </row>
    <row r="1048" spans="1:18">
      <c r="A1048" s="19">
        <v>75104</v>
      </c>
      <c r="B1048" s="19" t="s">
        <v>1206</v>
      </c>
      <c r="C1048" s="19" t="str">
        <f t="shared" si="32"/>
        <v>衡阳师范</v>
      </c>
      <c r="D1048" s="19" t="str">
        <f t="shared" si="33"/>
        <v>04</v>
      </c>
      <c r="E1048" s="19" t="s">
        <v>383</v>
      </c>
      <c r="F1048" s="19">
        <v>181</v>
      </c>
      <c r="G1048" s="19">
        <v>95</v>
      </c>
      <c r="H1048" s="19">
        <v>83</v>
      </c>
      <c r="I1048" s="19">
        <v>58</v>
      </c>
      <c r="J1048" s="19">
        <v>52</v>
      </c>
      <c r="K1048" s="19">
        <v>49</v>
      </c>
      <c r="L1048" s="19">
        <v>0</v>
      </c>
      <c r="M1048" s="19">
        <v>2021</v>
      </c>
      <c r="N1048" s="19">
        <f>VLOOKUP(E1048, '2021D'!$A$2:$G$339, 2, FALSE)</f>
        <v>196</v>
      </c>
      <c r="O1048" s="19">
        <f>VLOOKUP(E1048, '2021D'!$A$2:$G$339, 3, FALSE)</f>
        <v>31931</v>
      </c>
      <c r="P1048" s="19">
        <f>_2021[[#This Row],[最低排名]]-_2021[[#This Row],[同分人数]]+1</f>
        <v>31736</v>
      </c>
      <c r="Q1048" s="19">
        <f>IF(O1048&gt;=开始!$B$6, 1, 0)</f>
        <v>1</v>
      </c>
      <c r="R1048" s="19">
        <f>_2021[[#This Row],[最低排名]]-开始!$B$6</f>
        <v>31931</v>
      </c>
    </row>
    <row r="1049" spans="1:18">
      <c r="A1049" s="19">
        <v>75201</v>
      </c>
      <c r="B1049" s="19" t="s">
        <v>1207</v>
      </c>
      <c r="C1049" s="19" t="str">
        <f t="shared" si="32"/>
        <v>邵阳学院</v>
      </c>
      <c r="D1049" s="19" t="str">
        <f t="shared" si="33"/>
        <v>01</v>
      </c>
      <c r="E1049" s="19" t="s">
        <v>56</v>
      </c>
      <c r="F1049" s="19">
        <v>194</v>
      </c>
      <c r="G1049" s="19">
        <v>97</v>
      </c>
      <c r="H1049" s="19">
        <v>70</v>
      </c>
      <c r="I1049" s="19">
        <v>58</v>
      </c>
      <c r="J1049" s="19">
        <v>49</v>
      </c>
      <c r="K1049" s="19">
        <v>43</v>
      </c>
      <c r="L1049" s="19">
        <v>0</v>
      </c>
      <c r="M1049" s="19">
        <v>2021</v>
      </c>
      <c r="N1049" s="19">
        <f>VLOOKUP(E1049, '2021D'!$A$2:$G$339, 2, FALSE)</f>
        <v>199</v>
      </c>
      <c r="O1049" s="19">
        <f>VLOOKUP(E1049, '2021D'!$A$2:$G$339, 3, FALSE)</f>
        <v>33499</v>
      </c>
      <c r="P1049" s="19">
        <f>_2021[[#This Row],[最低排名]]-_2021[[#This Row],[同分人数]]+1</f>
        <v>33301</v>
      </c>
      <c r="Q1049" s="19">
        <f>IF(O1049&gt;=开始!$B$6, 1, 0)</f>
        <v>1</v>
      </c>
      <c r="R1049" s="19">
        <f>_2021[[#This Row],[最低排名]]-开始!$B$6</f>
        <v>33499</v>
      </c>
    </row>
    <row r="1050" spans="1:18">
      <c r="A1050" s="19">
        <v>75202</v>
      </c>
      <c r="B1050" s="19" t="s">
        <v>1208</v>
      </c>
      <c r="C1050" s="19" t="str">
        <f t="shared" si="32"/>
        <v>邵阳学院</v>
      </c>
      <c r="D1050" s="19" t="str">
        <f t="shared" si="33"/>
        <v>02</v>
      </c>
      <c r="E1050" s="19" t="s">
        <v>221</v>
      </c>
      <c r="F1050" s="19">
        <v>182</v>
      </c>
      <c r="G1050" s="19">
        <v>95</v>
      </c>
      <c r="H1050" s="19">
        <v>71</v>
      </c>
      <c r="I1050" s="19">
        <v>58</v>
      </c>
      <c r="J1050" s="19">
        <v>55</v>
      </c>
      <c r="K1050" s="19">
        <v>43</v>
      </c>
      <c r="L1050" s="19">
        <v>0</v>
      </c>
      <c r="M1050" s="19">
        <v>2021</v>
      </c>
      <c r="N1050" s="19">
        <f>VLOOKUP(E1050, '2021D'!$A$2:$G$339, 2, FALSE)</f>
        <v>171</v>
      </c>
      <c r="O1050" s="19">
        <f>VLOOKUP(E1050, '2021D'!$A$2:$G$339, 3, FALSE)</f>
        <v>34311</v>
      </c>
      <c r="P1050" s="19">
        <f>_2021[[#This Row],[最低排名]]-_2021[[#This Row],[同分人数]]+1</f>
        <v>34141</v>
      </c>
      <c r="Q1050" s="19">
        <f>IF(O1050&gt;=开始!$B$6, 1, 0)</f>
        <v>1</v>
      </c>
      <c r="R1050" s="19">
        <f>_2021[[#This Row],[最低排名]]-开始!$B$6</f>
        <v>34311</v>
      </c>
    </row>
    <row r="1051" spans="1:18">
      <c r="A1051" s="19">
        <v>75301</v>
      </c>
      <c r="B1051" s="19" t="s">
        <v>1209</v>
      </c>
      <c r="C1051" s="19" t="str">
        <f t="shared" si="32"/>
        <v>湖南文理</v>
      </c>
      <c r="D1051" s="19" t="str">
        <f t="shared" si="33"/>
        <v>01</v>
      </c>
      <c r="E1051" s="19" t="s">
        <v>203</v>
      </c>
      <c r="F1051" s="19">
        <v>182</v>
      </c>
      <c r="G1051" s="19">
        <v>93</v>
      </c>
      <c r="H1051" s="19">
        <v>86</v>
      </c>
      <c r="I1051" s="19">
        <v>61</v>
      </c>
      <c r="J1051" s="19">
        <v>52</v>
      </c>
      <c r="K1051" s="19">
        <v>49</v>
      </c>
      <c r="L1051" s="19">
        <v>0</v>
      </c>
      <c r="M1051" s="19">
        <v>2021</v>
      </c>
      <c r="N1051" s="19">
        <f>VLOOKUP(E1051, '2021D'!$A$2:$G$339, 2, FALSE)</f>
        <v>204</v>
      </c>
      <c r="O1051" s="19">
        <f>VLOOKUP(E1051, '2021D'!$A$2:$G$339, 3, FALSE)</f>
        <v>30665</v>
      </c>
      <c r="P1051" s="19">
        <f>_2021[[#This Row],[最低排名]]-_2021[[#This Row],[同分人数]]+1</f>
        <v>30462</v>
      </c>
      <c r="Q1051" s="19">
        <f>IF(O1051&gt;=开始!$B$6, 1, 0)</f>
        <v>1</v>
      </c>
      <c r="R1051" s="19">
        <f>_2021[[#This Row],[最低排名]]-开始!$B$6</f>
        <v>30665</v>
      </c>
    </row>
    <row r="1052" spans="1:18">
      <c r="A1052" s="19">
        <v>75302</v>
      </c>
      <c r="B1052" s="19" t="s">
        <v>1210</v>
      </c>
      <c r="C1052" s="19" t="str">
        <f t="shared" si="32"/>
        <v>湖南文理</v>
      </c>
      <c r="D1052" s="19" t="str">
        <f t="shared" si="33"/>
        <v>02</v>
      </c>
      <c r="E1052" s="19" t="s">
        <v>1629</v>
      </c>
      <c r="F1052" s="19"/>
      <c r="G1052" s="19"/>
      <c r="H1052" s="19"/>
      <c r="I1052" s="19"/>
      <c r="J1052" s="19"/>
      <c r="K1052" s="19"/>
      <c r="L1052" s="19"/>
      <c r="M1052" s="19">
        <v>2021</v>
      </c>
      <c r="N1052" s="19" t="e">
        <f>VLOOKUP(E1052, '2021D'!$A$2:$G$339, 2, FALSE)</f>
        <v>#N/A</v>
      </c>
      <c r="O1052" s="19" t="e">
        <f>VLOOKUP(E1052, '2021D'!$A$2:$G$339, 3, FALSE)</f>
        <v>#N/A</v>
      </c>
      <c r="P1052" s="19" t="e">
        <f>_2021[[#This Row],[最低排名]]-_2021[[#This Row],[同分人数]]+1</f>
        <v>#N/A</v>
      </c>
      <c r="Q1052" s="19" t="e">
        <f>IF(O1052&gt;=开始!$B$6, 1, 0)</f>
        <v>#N/A</v>
      </c>
      <c r="R1052" s="19" t="e">
        <f>_2021[[#This Row],[最低排名]]-开始!$B$6</f>
        <v>#N/A</v>
      </c>
    </row>
    <row r="1053" spans="1:18">
      <c r="A1053" s="19">
        <v>75303</v>
      </c>
      <c r="B1053" s="19" t="s">
        <v>1211</v>
      </c>
      <c r="C1053" s="19" t="str">
        <f t="shared" si="32"/>
        <v>湖南文理</v>
      </c>
      <c r="D1053" s="19" t="str">
        <f t="shared" si="33"/>
        <v>03</v>
      </c>
      <c r="E1053" s="19" t="s">
        <v>354</v>
      </c>
      <c r="F1053" s="19">
        <v>198</v>
      </c>
      <c r="G1053" s="19">
        <v>101</v>
      </c>
      <c r="H1053" s="19">
        <v>71</v>
      </c>
      <c r="I1053" s="19">
        <v>55</v>
      </c>
      <c r="J1053" s="19">
        <v>52</v>
      </c>
      <c r="K1053" s="19">
        <v>52</v>
      </c>
      <c r="L1053" s="19">
        <v>0</v>
      </c>
      <c r="M1053" s="19">
        <v>2021</v>
      </c>
      <c r="N1053" s="19">
        <f>VLOOKUP(E1053, '2021D'!$A$2:$G$339, 2, FALSE)</f>
        <v>177</v>
      </c>
      <c r="O1053" s="19">
        <f>VLOOKUP(E1053, '2021D'!$A$2:$G$339, 3, FALSE)</f>
        <v>31038</v>
      </c>
      <c r="P1053" s="19">
        <f>_2021[[#This Row],[最低排名]]-_2021[[#This Row],[同分人数]]+1</f>
        <v>30862</v>
      </c>
      <c r="Q1053" s="19">
        <f>IF(O1053&gt;=开始!$B$6, 1, 0)</f>
        <v>1</v>
      </c>
      <c r="R1053" s="19">
        <f>_2021[[#This Row],[最低排名]]-开始!$B$6</f>
        <v>31038</v>
      </c>
    </row>
    <row r="1054" spans="1:18">
      <c r="A1054" s="19">
        <v>75304</v>
      </c>
      <c r="B1054" s="19" t="s">
        <v>1212</v>
      </c>
      <c r="C1054" s="19" t="str">
        <f t="shared" si="32"/>
        <v>湖南文理</v>
      </c>
      <c r="D1054" s="19" t="str">
        <f t="shared" si="33"/>
        <v>04</v>
      </c>
      <c r="E1054" s="19" t="s">
        <v>180</v>
      </c>
      <c r="F1054" s="19">
        <v>194</v>
      </c>
      <c r="G1054" s="19">
        <v>99</v>
      </c>
      <c r="H1054" s="19">
        <v>88</v>
      </c>
      <c r="I1054" s="19">
        <v>64</v>
      </c>
      <c r="J1054" s="19">
        <v>58</v>
      </c>
      <c r="K1054" s="19">
        <v>46</v>
      </c>
      <c r="L1054" s="19">
        <v>0</v>
      </c>
      <c r="M1054" s="19">
        <v>2021</v>
      </c>
      <c r="N1054" s="19">
        <f>VLOOKUP(E1054, '2021D'!$A$2:$G$339, 2, FALSE)</f>
        <v>212</v>
      </c>
      <c r="O1054" s="19">
        <f>VLOOKUP(E1054, '2021D'!$A$2:$G$339, 3, FALSE)</f>
        <v>26748</v>
      </c>
      <c r="P1054" s="19">
        <f>_2021[[#This Row],[最低排名]]-_2021[[#This Row],[同分人数]]+1</f>
        <v>26537</v>
      </c>
      <c r="Q1054" s="19">
        <f>IF(O1054&gt;=开始!$B$6, 1, 0)</f>
        <v>1</v>
      </c>
      <c r="R1054" s="19">
        <f>_2021[[#This Row],[最低排名]]-开始!$B$6</f>
        <v>26748</v>
      </c>
    </row>
    <row r="1055" spans="1:18">
      <c r="A1055" s="19">
        <v>75401</v>
      </c>
      <c r="B1055" s="19" t="s">
        <v>1213</v>
      </c>
      <c r="C1055" s="19" t="str">
        <f t="shared" si="32"/>
        <v>湖南科技</v>
      </c>
      <c r="D1055" s="19" t="str">
        <f t="shared" si="33"/>
        <v>01</v>
      </c>
      <c r="E1055" s="19" t="s">
        <v>52</v>
      </c>
      <c r="F1055" s="19">
        <v>172</v>
      </c>
      <c r="G1055" s="19">
        <v>92</v>
      </c>
      <c r="H1055" s="19">
        <v>84</v>
      </c>
      <c r="I1055" s="19">
        <v>61</v>
      </c>
      <c r="J1055" s="19">
        <v>58</v>
      </c>
      <c r="K1055" s="19">
        <v>49</v>
      </c>
      <c r="L1055" s="19">
        <v>0</v>
      </c>
      <c r="M1055" s="19">
        <v>2021</v>
      </c>
      <c r="N1055" s="19">
        <f>VLOOKUP(E1055, '2021D'!$A$2:$G$339, 2, FALSE)</f>
        <v>188</v>
      </c>
      <c r="O1055" s="19">
        <f>VLOOKUP(E1055, '2021D'!$A$2:$G$339, 3, FALSE)</f>
        <v>31735</v>
      </c>
      <c r="P1055" s="19">
        <f>_2021[[#This Row],[最低排名]]-_2021[[#This Row],[同分人数]]+1</f>
        <v>31548</v>
      </c>
      <c r="Q1055" s="19">
        <f>IF(O1055&gt;=开始!$B$6, 1, 0)</f>
        <v>1</v>
      </c>
      <c r="R1055" s="19">
        <f>_2021[[#This Row],[最低排名]]-开始!$B$6</f>
        <v>31735</v>
      </c>
    </row>
    <row r="1056" spans="1:18">
      <c r="A1056" s="19">
        <v>75402</v>
      </c>
      <c r="B1056" s="19" t="s">
        <v>1214</v>
      </c>
      <c r="C1056" s="19" t="str">
        <f t="shared" si="32"/>
        <v>湖南科技</v>
      </c>
      <c r="D1056" s="19" t="str">
        <f t="shared" si="33"/>
        <v>02</v>
      </c>
      <c r="E1056" s="19" t="s">
        <v>1548</v>
      </c>
      <c r="F1056" s="19">
        <v>193</v>
      </c>
      <c r="G1056" s="19">
        <v>112</v>
      </c>
      <c r="H1056" s="19">
        <v>48</v>
      </c>
      <c r="I1056" s="19">
        <v>61</v>
      </c>
      <c r="J1056" s="19">
        <v>52</v>
      </c>
      <c r="K1056" s="19">
        <v>49</v>
      </c>
      <c r="L1056" s="19">
        <v>0</v>
      </c>
      <c r="M1056" s="19">
        <v>2021</v>
      </c>
      <c r="N1056" s="19">
        <f>VLOOKUP(E1056, '2021D'!$A$2:$G$339, 2, FALSE)</f>
        <v>149</v>
      </c>
      <c r="O1056" s="19">
        <f>VLOOKUP(E1056, '2021D'!$A$2:$G$339, 3, FALSE)</f>
        <v>35224</v>
      </c>
      <c r="P1056" s="19">
        <f>_2021[[#This Row],[最低排名]]-_2021[[#This Row],[同分人数]]+1</f>
        <v>35076</v>
      </c>
      <c r="Q1056" s="19">
        <f>IF(O1056&gt;=开始!$B$6, 1, 0)</f>
        <v>1</v>
      </c>
      <c r="R1056" s="19">
        <f>_2021[[#This Row],[最低排名]]-开始!$B$6</f>
        <v>35224</v>
      </c>
    </row>
    <row r="1057" spans="1:18">
      <c r="A1057" s="19">
        <v>75501</v>
      </c>
      <c r="B1057" s="19" t="s">
        <v>1215</v>
      </c>
      <c r="C1057" s="19" t="str">
        <f t="shared" si="32"/>
        <v>湖南工商</v>
      </c>
      <c r="D1057" s="19" t="str">
        <f t="shared" si="33"/>
        <v>01</v>
      </c>
      <c r="E1057" s="19" t="s">
        <v>230</v>
      </c>
      <c r="F1057" s="19">
        <v>197</v>
      </c>
      <c r="G1057" s="19">
        <v>102</v>
      </c>
      <c r="H1057" s="19">
        <v>69</v>
      </c>
      <c r="I1057" s="19">
        <v>67</v>
      </c>
      <c r="J1057" s="19">
        <v>58</v>
      </c>
      <c r="K1057" s="19">
        <v>52</v>
      </c>
      <c r="L1057" s="19">
        <v>0</v>
      </c>
      <c r="M1057" s="19">
        <v>2021</v>
      </c>
      <c r="N1057" s="19">
        <f>VLOOKUP(E1057, '2021D'!$A$2:$G$339, 2, FALSE)</f>
        <v>191</v>
      </c>
      <c r="O1057" s="19">
        <f>VLOOKUP(E1057, '2021D'!$A$2:$G$339, 3, FALSE)</f>
        <v>28095</v>
      </c>
      <c r="P1057" s="19">
        <f>_2021[[#This Row],[最低排名]]-_2021[[#This Row],[同分人数]]+1</f>
        <v>27905</v>
      </c>
      <c r="Q1057" s="19">
        <f>IF(O1057&gt;=开始!$B$6, 1, 0)</f>
        <v>1</v>
      </c>
      <c r="R1057" s="19">
        <f>_2021[[#This Row],[最低排名]]-开始!$B$6</f>
        <v>28095</v>
      </c>
    </row>
    <row r="1058" spans="1:18">
      <c r="A1058" s="19">
        <v>75601</v>
      </c>
      <c r="B1058" s="19" t="s">
        <v>1216</v>
      </c>
      <c r="C1058" s="19" t="str">
        <f t="shared" si="32"/>
        <v>南华大学</v>
      </c>
      <c r="D1058" s="19" t="str">
        <f t="shared" si="33"/>
        <v>01</v>
      </c>
      <c r="E1058" s="19" t="s">
        <v>209</v>
      </c>
      <c r="F1058" s="19">
        <v>174</v>
      </c>
      <c r="G1058" s="19">
        <v>95</v>
      </c>
      <c r="H1058" s="19">
        <v>88</v>
      </c>
      <c r="I1058" s="19">
        <v>55</v>
      </c>
      <c r="J1058" s="19">
        <v>49</v>
      </c>
      <c r="K1058" s="19">
        <v>49</v>
      </c>
      <c r="L1058" s="19">
        <v>0</v>
      </c>
      <c r="M1058" s="19">
        <v>2021</v>
      </c>
      <c r="N1058" s="19">
        <f>VLOOKUP(E1058, '2021D'!$A$2:$G$339, 2, FALSE)</f>
        <v>197</v>
      </c>
      <c r="O1058" s="19">
        <f>VLOOKUP(E1058, '2021D'!$A$2:$G$339, 3, FALSE)</f>
        <v>33300</v>
      </c>
      <c r="P1058" s="19">
        <f>_2021[[#This Row],[最低排名]]-_2021[[#This Row],[同分人数]]+1</f>
        <v>33104</v>
      </c>
      <c r="Q1058" s="19">
        <f>IF(O1058&gt;=开始!$B$6, 1, 0)</f>
        <v>1</v>
      </c>
      <c r="R1058" s="19">
        <f>_2021[[#This Row],[最低排名]]-开始!$B$6</f>
        <v>33300</v>
      </c>
    </row>
    <row r="1059" spans="1:18">
      <c r="A1059" s="19">
        <v>75602</v>
      </c>
      <c r="B1059" s="19" t="s">
        <v>1217</v>
      </c>
      <c r="C1059" s="19" t="str">
        <f t="shared" si="32"/>
        <v>南华大学</v>
      </c>
      <c r="D1059" s="19" t="str">
        <f t="shared" si="33"/>
        <v>02</v>
      </c>
      <c r="E1059" s="19" t="s">
        <v>427</v>
      </c>
      <c r="F1059" s="19">
        <v>199</v>
      </c>
      <c r="G1059" s="19">
        <v>101</v>
      </c>
      <c r="H1059" s="19">
        <v>86</v>
      </c>
      <c r="I1059" s="19">
        <v>55</v>
      </c>
      <c r="J1059" s="19">
        <v>52</v>
      </c>
      <c r="K1059" s="19">
        <v>43</v>
      </c>
      <c r="L1059" s="19">
        <v>0</v>
      </c>
      <c r="M1059" s="19">
        <v>2021</v>
      </c>
      <c r="N1059" s="19">
        <f>VLOOKUP(E1059, '2021D'!$A$2:$G$339, 2, FALSE)</f>
        <v>227</v>
      </c>
      <c r="O1059" s="19">
        <f>VLOOKUP(E1059, '2021D'!$A$2:$G$339, 3, FALSE)</f>
        <v>29681</v>
      </c>
      <c r="P1059" s="19">
        <f>_2021[[#This Row],[最低排名]]-_2021[[#This Row],[同分人数]]+1</f>
        <v>29455</v>
      </c>
      <c r="Q1059" s="19">
        <f>IF(O1059&gt;=开始!$B$6, 1, 0)</f>
        <v>1</v>
      </c>
      <c r="R1059" s="19">
        <f>_2021[[#This Row],[最低排名]]-开始!$B$6</f>
        <v>29681</v>
      </c>
    </row>
    <row r="1060" spans="1:18">
      <c r="A1060" s="19">
        <v>75701</v>
      </c>
      <c r="B1060" s="19" t="s">
        <v>1218</v>
      </c>
      <c r="C1060" s="19" t="str">
        <f t="shared" si="32"/>
        <v>长沙医学</v>
      </c>
      <c r="D1060" s="19" t="str">
        <f t="shared" si="33"/>
        <v>01</v>
      </c>
      <c r="E1060" s="19" t="s">
        <v>52</v>
      </c>
      <c r="F1060" s="19">
        <v>182</v>
      </c>
      <c r="G1060" s="19">
        <v>92</v>
      </c>
      <c r="H1060" s="19">
        <v>92</v>
      </c>
      <c r="I1060" s="19">
        <v>55</v>
      </c>
      <c r="J1060" s="19">
        <v>49</v>
      </c>
      <c r="K1060" s="19">
        <v>46</v>
      </c>
      <c r="L1060" s="19">
        <v>0</v>
      </c>
      <c r="M1060" s="19">
        <v>2021</v>
      </c>
      <c r="N1060" s="19">
        <f>VLOOKUP(E1060, '2021D'!$A$2:$G$339, 2, FALSE)</f>
        <v>188</v>
      </c>
      <c r="O1060" s="19">
        <f>VLOOKUP(E1060, '2021D'!$A$2:$G$339, 3, FALSE)</f>
        <v>31735</v>
      </c>
      <c r="P1060" s="19">
        <f>_2021[[#This Row],[最低排名]]-_2021[[#This Row],[同分人数]]+1</f>
        <v>31548</v>
      </c>
      <c r="Q1060" s="19">
        <f>IF(O1060&gt;=开始!$B$6, 1, 0)</f>
        <v>1</v>
      </c>
      <c r="R1060" s="19">
        <f>_2021[[#This Row],[最低排名]]-开始!$B$6</f>
        <v>31735</v>
      </c>
    </row>
    <row r="1061" spans="1:18">
      <c r="A1061" s="19">
        <v>75702</v>
      </c>
      <c r="B1061" s="19" t="s">
        <v>1219</v>
      </c>
      <c r="C1061" s="19" t="str">
        <f t="shared" si="32"/>
        <v>长沙医学</v>
      </c>
      <c r="D1061" s="19" t="str">
        <f t="shared" si="33"/>
        <v>02</v>
      </c>
      <c r="E1061" s="19" t="s">
        <v>221</v>
      </c>
      <c r="F1061" s="19">
        <v>190</v>
      </c>
      <c r="G1061" s="19">
        <v>107</v>
      </c>
      <c r="H1061" s="19">
        <v>72</v>
      </c>
      <c r="I1061" s="19">
        <v>55</v>
      </c>
      <c r="J1061" s="19">
        <v>46</v>
      </c>
      <c r="K1061" s="19">
        <v>46</v>
      </c>
      <c r="L1061" s="19">
        <v>0</v>
      </c>
      <c r="M1061" s="19">
        <v>2021</v>
      </c>
      <c r="N1061" s="19">
        <f>VLOOKUP(E1061, '2021D'!$A$2:$G$339, 2, FALSE)</f>
        <v>171</v>
      </c>
      <c r="O1061" s="19">
        <f>VLOOKUP(E1061, '2021D'!$A$2:$G$339, 3, FALSE)</f>
        <v>34311</v>
      </c>
      <c r="P1061" s="19">
        <f>_2021[[#This Row],[最低排名]]-_2021[[#This Row],[同分人数]]+1</f>
        <v>34141</v>
      </c>
      <c r="Q1061" s="19">
        <f>IF(O1061&gt;=开始!$B$6, 1, 0)</f>
        <v>1</v>
      </c>
      <c r="R1061" s="19">
        <f>_2021[[#This Row],[最低排名]]-开始!$B$6</f>
        <v>34311</v>
      </c>
    </row>
    <row r="1062" spans="1:18">
      <c r="A1062" s="19">
        <v>75801</v>
      </c>
      <c r="B1062" s="19" t="s">
        <v>1220</v>
      </c>
      <c r="C1062" s="19" t="str">
        <f t="shared" si="32"/>
        <v>长沙学院</v>
      </c>
      <c r="D1062" s="19" t="str">
        <f t="shared" si="33"/>
        <v>01</v>
      </c>
      <c r="E1062" s="19" t="s">
        <v>398</v>
      </c>
      <c r="F1062" s="19">
        <v>195</v>
      </c>
      <c r="G1062" s="19">
        <v>98</v>
      </c>
      <c r="H1062" s="19">
        <v>85</v>
      </c>
      <c r="I1062" s="19">
        <v>58</v>
      </c>
      <c r="J1062" s="19">
        <v>49</v>
      </c>
      <c r="K1062" s="19">
        <v>46</v>
      </c>
      <c r="L1062" s="19">
        <v>0</v>
      </c>
      <c r="M1062" s="19">
        <v>2021</v>
      </c>
      <c r="N1062" s="19">
        <f>VLOOKUP(E1062, '2021D'!$A$2:$G$339, 2, FALSE)</f>
        <v>199</v>
      </c>
      <c r="O1062" s="19">
        <f>VLOOKUP(E1062, '2021D'!$A$2:$G$339, 3, FALSE)</f>
        <v>30070</v>
      </c>
      <c r="P1062" s="19">
        <f>_2021[[#This Row],[最低排名]]-_2021[[#This Row],[同分人数]]+1</f>
        <v>29872</v>
      </c>
      <c r="Q1062" s="19">
        <f>IF(O1062&gt;=开始!$B$6, 1, 0)</f>
        <v>1</v>
      </c>
      <c r="R1062" s="19">
        <f>_2021[[#This Row],[最低排名]]-开始!$B$6</f>
        <v>30070</v>
      </c>
    </row>
    <row r="1063" spans="1:18">
      <c r="A1063" s="19">
        <v>75802</v>
      </c>
      <c r="B1063" s="19" t="s">
        <v>1221</v>
      </c>
      <c r="C1063" s="19" t="str">
        <f t="shared" si="32"/>
        <v>长沙学院</v>
      </c>
      <c r="D1063" s="19" t="str">
        <f t="shared" si="33"/>
        <v>02</v>
      </c>
      <c r="E1063" s="19" t="s">
        <v>198</v>
      </c>
      <c r="F1063" s="19">
        <v>171</v>
      </c>
      <c r="G1063" s="19">
        <v>92</v>
      </c>
      <c r="H1063" s="19">
        <v>78</v>
      </c>
      <c r="I1063" s="19">
        <v>64</v>
      </c>
      <c r="J1063" s="19">
        <v>49</v>
      </c>
      <c r="K1063" s="19">
        <v>43</v>
      </c>
      <c r="L1063" s="19">
        <v>0</v>
      </c>
      <c r="M1063" s="19">
        <v>2021</v>
      </c>
      <c r="N1063" s="19">
        <f>VLOOKUP(E1063, '2021D'!$A$2:$G$339, 2, FALSE)</f>
        <v>148</v>
      </c>
      <c r="O1063" s="19">
        <f>VLOOKUP(E1063, '2021D'!$A$2:$G$339, 3, FALSE)</f>
        <v>34913</v>
      </c>
      <c r="P1063" s="19">
        <f>_2021[[#This Row],[最低排名]]-_2021[[#This Row],[同分人数]]+1</f>
        <v>34766</v>
      </c>
      <c r="Q1063" s="19">
        <f>IF(O1063&gt;=开始!$B$6, 1, 0)</f>
        <v>1</v>
      </c>
      <c r="R1063" s="19">
        <f>_2021[[#This Row],[最低排名]]-开始!$B$6</f>
        <v>34913</v>
      </c>
    </row>
    <row r="1064" spans="1:18">
      <c r="A1064" s="19">
        <v>75901</v>
      </c>
      <c r="B1064" s="19" t="s">
        <v>1222</v>
      </c>
      <c r="C1064" s="19" t="str">
        <f t="shared" si="32"/>
        <v>湖南工程</v>
      </c>
      <c r="D1064" s="19" t="str">
        <f t="shared" si="33"/>
        <v>01</v>
      </c>
      <c r="E1064" s="19" t="s">
        <v>412</v>
      </c>
      <c r="F1064" s="19">
        <v>196</v>
      </c>
      <c r="G1064" s="19">
        <v>100</v>
      </c>
      <c r="H1064" s="19">
        <v>71</v>
      </c>
      <c r="I1064" s="19">
        <v>55</v>
      </c>
      <c r="J1064" s="19">
        <v>49</v>
      </c>
      <c r="K1064" s="19">
        <v>46</v>
      </c>
      <c r="L1064" s="19">
        <v>0</v>
      </c>
      <c r="M1064" s="19">
        <v>2021</v>
      </c>
      <c r="N1064" s="19">
        <f>VLOOKUP(E1064, '2021D'!$A$2:$G$339, 2, FALSE)</f>
        <v>168</v>
      </c>
      <c r="O1064" s="19">
        <f>VLOOKUP(E1064, '2021D'!$A$2:$G$339, 3, FALSE)</f>
        <v>32941</v>
      </c>
      <c r="P1064" s="19">
        <f>_2021[[#This Row],[最低排名]]-_2021[[#This Row],[同分人数]]+1</f>
        <v>32774</v>
      </c>
      <c r="Q1064" s="19">
        <f>IF(O1064&gt;=开始!$B$6, 1, 0)</f>
        <v>1</v>
      </c>
      <c r="R1064" s="19">
        <f>_2021[[#This Row],[最低排名]]-开始!$B$6</f>
        <v>32941</v>
      </c>
    </row>
    <row r="1065" spans="1:18">
      <c r="A1065" s="19">
        <v>75902</v>
      </c>
      <c r="B1065" s="19" t="s">
        <v>1223</v>
      </c>
      <c r="C1065" s="19" t="str">
        <f t="shared" si="32"/>
        <v>湖南工程</v>
      </c>
      <c r="D1065" s="19" t="str">
        <f t="shared" si="33"/>
        <v>02</v>
      </c>
      <c r="E1065" s="19" t="s">
        <v>316</v>
      </c>
      <c r="F1065" s="19">
        <v>196</v>
      </c>
      <c r="G1065" s="19">
        <v>103</v>
      </c>
      <c r="H1065" s="19">
        <v>69</v>
      </c>
      <c r="I1065" s="19">
        <v>52</v>
      </c>
      <c r="J1065" s="19">
        <v>49</v>
      </c>
      <c r="K1065" s="19">
        <v>40</v>
      </c>
      <c r="L1065" s="19">
        <v>0</v>
      </c>
      <c r="M1065" s="19">
        <v>2021</v>
      </c>
      <c r="N1065" s="19">
        <f>VLOOKUP(E1065, '2021D'!$A$2:$G$339, 2, FALSE)</f>
        <v>147</v>
      </c>
      <c r="O1065" s="19">
        <f>VLOOKUP(E1065, '2021D'!$A$2:$G$339, 3, FALSE)</f>
        <v>34765</v>
      </c>
      <c r="P1065" s="19">
        <f>_2021[[#This Row],[最低排名]]-_2021[[#This Row],[同分人数]]+1</f>
        <v>34619</v>
      </c>
      <c r="Q1065" s="19">
        <f>IF(O1065&gt;=开始!$B$6, 1, 0)</f>
        <v>1</v>
      </c>
      <c r="R1065" s="19">
        <f>_2021[[#This Row],[最低排名]]-开始!$B$6</f>
        <v>34765</v>
      </c>
    </row>
    <row r="1066" spans="1:18">
      <c r="A1066" s="19">
        <v>76001</v>
      </c>
      <c r="B1066" s="19" t="s">
        <v>1224</v>
      </c>
      <c r="C1066" s="19" t="str">
        <f t="shared" si="32"/>
        <v>湖南工学</v>
      </c>
      <c r="D1066" s="19" t="str">
        <f t="shared" si="33"/>
        <v>01</v>
      </c>
      <c r="E1066" s="19" t="s">
        <v>752</v>
      </c>
      <c r="F1066" s="19">
        <v>167</v>
      </c>
      <c r="G1066" s="19">
        <v>84</v>
      </c>
      <c r="H1066" s="19">
        <v>84</v>
      </c>
      <c r="I1066" s="19">
        <v>67</v>
      </c>
      <c r="J1066" s="19">
        <v>58</v>
      </c>
      <c r="K1066" s="19">
        <v>49</v>
      </c>
      <c r="L1066" s="19">
        <v>0</v>
      </c>
      <c r="M1066" s="19">
        <v>2021</v>
      </c>
      <c r="N1066" s="19">
        <f>VLOOKUP(E1066, '2021D'!$A$2:$G$339, 2, FALSE)</f>
        <v>183</v>
      </c>
      <c r="O1066" s="19">
        <f>VLOOKUP(E1066, '2021D'!$A$2:$G$339, 3, FALSE)</f>
        <v>31547</v>
      </c>
      <c r="P1066" s="19">
        <f>_2021[[#This Row],[最低排名]]-_2021[[#This Row],[同分人数]]+1</f>
        <v>31365</v>
      </c>
      <c r="Q1066" s="19">
        <f>IF(O1066&gt;=开始!$B$6, 1, 0)</f>
        <v>1</v>
      </c>
      <c r="R1066" s="19">
        <f>_2021[[#This Row],[最低排名]]-开始!$B$6</f>
        <v>31547</v>
      </c>
    </row>
    <row r="1067" spans="1:18">
      <c r="A1067" s="19">
        <v>76002</v>
      </c>
      <c r="B1067" s="19" t="s">
        <v>1225</v>
      </c>
      <c r="C1067" s="19" t="str">
        <f t="shared" si="32"/>
        <v>湖南工学</v>
      </c>
      <c r="D1067" s="19" t="str">
        <f t="shared" si="33"/>
        <v>02</v>
      </c>
      <c r="E1067" s="19" t="s">
        <v>1534</v>
      </c>
      <c r="F1067" s="19">
        <v>190</v>
      </c>
      <c r="G1067" s="19">
        <v>105</v>
      </c>
      <c r="H1067" s="19">
        <v>75</v>
      </c>
      <c r="I1067" s="19">
        <v>46</v>
      </c>
      <c r="J1067" s="19">
        <v>46</v>
      </c>
      <c r="K1067" s="19">
        <v>43</v>
      </c>
      <c r="L1067" s="19">
        <v>0</v>
      </c>
      <c r="M1067" s="19">
        <v>2021</v>
      </c>
      <c r="N1067" s="19">
        <f>VLOOKUP(E1067, '2021D'!$A$2:$G$339, 2, FALSE)</f>
        <v>159</v>
      </c>
      <c r="O1067" s="19">
        <f>VLOOKUP(E1067, '2021D'!$A$2:$G$339, 3, FALSE)</f>
        <v>35686</v>
      </c>
      <c r="P1067" s="19">
        <f>_2021[[#This Row],[最低排名]]-_2021[[#This Row],[同分人数]]+1</f>
        <v>35528</v>
      </c>
      <c r="Q1067" s="19">
        <f>IF(O1067&gt;=开始!$B$6, 1, 0)</f>
        <v>1</v>
      </c>
      <c r="R1067" s="19">
        <f>_2021[[#This Row],[最低排名]]-开始!$B$6</f>
        <v>35686</v>
      </c>
    </row>
    <row r="1068" spans="1:18">
      <c r="A1068" s="19">
        <v>76003</v>
      </c>
      <c r="B1068" s="19" t="s">
        <v>1226</v>
      </c>
      <c r="C1068" s="19" t="str">
        <f t="shared" si="32"/>
        <v>湖南工学</v>
      </c>
      <c r="D1068" s="19" t="str">
        <f t="shared" si="33"/>
        <v>03</v>
      </c>
      <c r="E1068" s="19" t="s">
        <v>412</v>
      </c>
      <c r="F1068" s="19">
        <v>188</v>
      </c>
      <c r="G1068" s="19">
        <v>102</v>
      </c>
      <c r="H1068" s="19">
        <v>94</v>
      </c>
      <c r="I1068" s="19">
        <v>46</v>
      </c>
      <c r="J1068" s="19">
        <v>46</v>
      </c>
      <c r="K1068" s="19">
        <v>43</v>
      </c>
      <c r="L1068" s="19">
        <v>0</v>
      </c>
      <c r="M1068" s="19">
        <v>2021</v>
      </c>
      <c r="N1068" s="19">
        <f>VLOOKUP(E1068, '2021D'!$A$2:$G$339, 2, FALSE)</f>
        <v>168</v>
      </c>
      <c r="O1068" s="19">
        <f>VLOOKUP(E1068, '2021D'!$A$2:$G$339, 3, FALSE)</f>
        <v>32941</v>
      </c>
      <c r="P1068" s="19">
        <f>_2021[[#This Row],[最低排名]]-_2021[[#This Row],[同分人数]]+1</f>
        <v>32774</v>
      </c>
      <c r="Q1068" s="19">
        <f>IF(O1068&gt;=开始!$B$6, 1, 0)</f>
        <v>1</v>
      </c>
      <c r="R1068" s="19">
        <f>_2021[[#This Row],[最低排名]]-开始!$B$6</f>
        <v>32941</v>
      </c>
    </row>
    <row r="1069" spans="1:18">
      <c r="A1069" s="19">
        <v>76004</v>
      </c>
      <c r="B1069" s="19" t="s">
        <v>1598</v>
      </c>
      <c r="C1069" s="19" t="str">
        <f t="shared" si="32"/>
        <v>湖南工学</v>
      </c>
      <c r="D1069" s="19" t="str">
        <f t="shared" si="33"/>
        <v>04</v>
      </c>
      <c r="E1069" s="19" t="s">
        <v>318</v>
      </c>
      <c r="F1069" s="19">
        <v>211</v>
      </c>
      <c r="G1069" s="19">
        <v>113</v>
      </c>
      <c r="H1069" s="19">
        <v>56</v>
      </c>
      <c r="I1069" s="19">
        <v>58</v>
      </c>
      <c r="J1069" s="19">
        <v>52</v>
      </c>
      <c r="K1069" s="19">
        <v>49</v>
      </c>
      <c r="L1069" s="19">
        <v>0</v>
      </c>
      <c r="M1069" s="19">
        <v>2021</v>
      </c>
      <c r="N1069" s="19">
        <f>VLOOKUP(E1069, '2021D'!$A$2:$G$339, 2, FALSE)</f>
        <v>157</v>
      </c>
      <c r="O1069" s="19">
        <f>VLOOKUP(E1069, '2021D'!$A$2:$G$339, 3, FALSE)</f>
        <v>31364</v>
      </c>
      <c r="P1069" s="19">
        <f>_2021[[#This Row],[最低排名]]-_2021[[#This Row],[同分人数]]+1</f>
        <v>31208</v>
      </c>
      <c r="Q1069" s="19">
        <f>IF(O1069&gt;=开始!$B$6, 1, 0)</f>
        <v>1</v>
      </c>
      <c r="R1069" s="19">
        <f>_2021[[#This Row],[最低排名]]-开始!$B$6</f>
        <v>31364</v>
      </c>
    </row>
    <row r="1070" spans="1:18">
      <c r="A1070" s="19">
        <v>76101</v>
      </c>
      <c r="B1070" s="19" t="s">
        <v>1227</v>
      </c>
      <c r="C1070" s="19" t="str">
        <f t="shared" si="32"/>
        <v>湖南财经</v>
      </c>
      <c r="D1070" s="19" t="str">
        <f t="shared" si="33"/>
        <v>01</v>
      </c>
      <c r="E1070" s="19" t="s">
        <v>419</v>
      </c>
      <c r="F1070" s="19">
        <v>208</v>
      </c>
      <c r="G1070" s="19">
        <v>119</v>
      </c>
      <c r="H1070" s="19">
        <v>76</v>
      </c>
      <c r="I1070" s="19">
        <v>61</v>
      </c>
      <c r="J1070" s="19">
        <v>46</v>
      </c>
      <c r="K1070" s="19">
        <v>43</v>
      </c>
      <c r="L1070" s="19">
        <v>0</v>
      </c>
      <c r="M1070" s="19">
        <v>2021</v>
      </c>
      <c r="N1070" s="19">
        <f>VLOOKUP(E1070, '2021D'!$A$2:$G$339, 2, FALSE)</f>
        <v>190</v>
      </c>
      <c r="O1070" s="19">
        <f>VLOOKUP(E1070, '2021D'!$A$2:$G$339, 3, FALSE)</f>
        <v>29871</v>
      </c>
      <c r="P1070" s="19">
        <f>_2021[[#This Row],[最低排名]]-_2021[[#This Row],[同分人数]]+1</f>
        <v>29682</v>
      </c>
      <c r="Q1070" s="19">
        <f>IF(O1070&gt;=开始!$B$6, 1, 0)</f>
        <v>1</v>
      </c>
      <c r="R1070" s="19">
        <f>_2021[[#This Row],[最低排名]]-开始!$B$6</f>
        <v>29871</v>
      </c>
    </row>
    <row r="1071" spans="1:18">
      <c r="A1071" s="19">
        <v>76201</v>
      </c>
      <c r="B1071" s="19" t="s">
        <v>1228</v>
      </c>
      <c r="C1071" s="19" t="str">
        <f t="shared" si="32"/>
        <v>湘理南湖</v>
      </c>
      <c r="D1071" s="19" t="str">
        <f t="shared" si="33"/>
        <v>01</v>
      </c>
      <c r="E1071" s="19" t="s">
        <v>1629</v>
      </c>
      <c r="F1071" s="19"/>
      <c r="G1071" s="19"/>
      <c r="H1071" s="19"/>
      <c r="I1071" s="19"/>
      <c r="J1071" s="19"/>
      <c r="K1071" s="19"/>
      <c r="L1071" s="19"/>
      <c r="M1071" s="19">
        <v>2021</v>
      </c>
      <c r="N1071" s="19" t="e">
        <f>VLOOKUP(E1071, '2021D'!$A$2:$G$339, 2, FALSE)</f>
        <v>#N/A</v>
      </c>
      <c r="O1071" s="19" t="e">
        <f>VLOOKUP(E1071, '2021D'!$A$2:$G$339, 3, FALSE)</f>
        <v>#N/A</v>
      </c>
      <c r="P1071" s="19" t="e">
        <f>_2021[[#This Row],[最低排名]]-_2021[[#This Row],[同分人数]]+1</f>
        <v>#N/A</v>
      </c>
      <c r="Q1071" s="19" t="e">
        <f>IF(O1071&gt;=开始!$B$6, 1, 0)</f>
        <v>#N/A</v>
      </c>
      <c r="R1071" s="19" t="e">
        <f>_2021[[#This Row],[最低排名]]-开始!$B$6</f>
        <v>#N/A</v>
      </c>
    </row>
    <row r="1072" spans="1:18">
      <c r="A1072" s="19">
        <v>76202</v>
      </c>
      <c r="B1072" s="19" t="s">
        <v>1229</v>
      </c>
      <c r="C1072" s="19" t="str">
        <f t="shared" si="32"/>
        <v>湘理南湖</v>
      </c>
      <c r="D1072" s="19" t="str">
        <f t="shared" si="33"/>
        <v>02</v>
      </c>
      <c r="E1072" s="19" t="s">
        <v>316</v>
      </c>
      <c r="F1072" s="19">
        <v>180</v>
      </c>
      <c r="G1072" s="19">
        <v>99</v>
      </c>
      <c r="H1072" s="19">
        <v>73</v>
      </c>
      <c r="I1072" s="19">
        <v>61</v>
      </c>
      <c r="J1072" s="19">
        <v>46</v>
      </c>
      <c r="K1072" s="19">
        <v>46</v>
      </c>
      <c r="L1072" s="19">
        <v>0</v>
      </c>
      <c r="M1072" s="19">
        <v>2021</v>
      </c>
      <c r="N1072" s="19">
        <f>VLOOKUP(E1072, '2021D'!$A$2:$G$339, 2, FALSE)</f>
        <v>147</v>
      </c>
      <c r="O1072" s="19">
        <f>VLOOKUP(E1072, '2021D'!$A$2:$G$339, 3, FALSE)</f>
        <v>34765</v>
      </c>
      <c r="P1072" s="19">
        <f>_2021[[#This Row],[最低排名]]-_2021[[#This Row],[同分人数]]+1</f>
        <v>34619</v>
      </c>
      <c r="Q1072" s="19">
        <f>IF(O1072&gt;=开始!$B$6, 1, 0)</f>
        <v>1</v>
      </c>
      <c r="R1072" s="19">
        <f>_2021[[#This Row],[最低排名]]-开始!$B$6</f>
        <v>34765</v>
      </c>
    </row>
    <row r="1073" spans="1:18">
      <c r="A1073" s="19">
        <v>76301</v>
      </c>
      <c r="B1073" s="19" t="s">
        <v>1231</v>
      </c>
      <c r="C1073" s="19" t="str">
        <f t="shared" si="32"/>
        <v>湖南工大</v>
      </c>
      <c r="D1073" s="19" t="str">
        <f t="shared" si="33"/>
        <v>01</v>
      </c>
      <c r="E1073" s="19" t="s">
        <v>228</v>
      </c>
      <c r="F1073" s="19">
        <v>181</v>
      </c>
      <c r="G1073" s="19">
        <v>95</v>
      </c>
      <c r="H1073" s="19">
        <v>99</v>
      </c>
      <c r="I1073" s="19">
        <v>55</v>
      </c>
      <c r="J1073" s="19">
        <v>55</v>
      </c>
      <c r="K1073" s="19">
        <v>49</v>
      </c>
      <c r="L1073" s="19">
        <v>0</v>
      </c>
      <c r="M1073" s="19">
        <v>2021</v>
      </c>
      <c r="N1073" s="19">
        <f>VLOOKUP(E1073, '2021D'!$A$2:$G$339, 2, FALSE)</f>
        <v>198</v>
      </c>
      <c r="O1073" s="19">
        <f>VLOOKUP(E1073, '2021D'!$A$2:$G$339, 3, FALSE)</f>
        <v>28864</v>
      </c>
      <c r="P1073" s="19">
        <f>_2021[[#This Row],[最低排名]]-_2021[[#This Row],[同分人数]]+1</f>
        <v>28667</v>
      </c>
      <c r="Q1073" s="19">
        <f>IF(O1073&gt;=开始!$B$6, 1, 0)</f>
        <v>1</v>
      </c>
      <c r="R1073" s="19">
        <f>_2021[[#This Row],[最低排名]]-开始!$B$6</f>
        <v>28864</v>
      </c>
    </row>
    <row r="1074" spans="1:18">
      <c r="A1074" s="19">
        <v>76302</v>
      </c>
      <c r="B1074" s="19" t="s">
        <v>1599</v>
      </c>
      <c r="C1074" s="19" t="str">
        <f t="shared" si="32"/>
        <v>湖南工大</v>
      </c>
      <c r="D1074" s="19" t="str">
        <f t="shared" si="33"/>
        <v>02</v>
      </c>
      <c r="E1074" s="19" t="s">
        <v>223</v>
      </c>
      <c r="F1074" s="19">
        <v>183</v>
      </c>
      <c r="G1074" s="19">
        <v>96</v>
      </c>
      <c r="H1074" s="19">
        <v>72</v>
      </c>
      <c r="I1074" s="19">
        <v>58</v>
      </c>
      <c r="J1074" s="19">
        <v>49</v>
      </c>
      <c r="K1074" s="19">
        <v>46</v>
      </c>
      <c r="L1074" s="19">
        <v>0</v>
      </c>
      <c r="M1074" s="19">
        <v>2021</v>
      </c>
      <c r="N1074" s="19">
        <f>VLOOKUP(E1074, '2021D'!$A$2:$G$339, 2, FALSE)</f>
        <v>153</v>
      </c>
      <c r="O1074" s="19">
        <f>VLOOKUP(E1074, '2021D'!$A$2:$G$339, 3, FALSE)</f>
        <v>34464</v>
      </c>
      <c r="P1074" s="19">
        <f>_2021[[#This Row],[最低排名]]-_2021[[#This Row],[同分人数]]+1</f>
        <v>34312</v>
      </c>
      <c r="Q1074" s="19">
        <f>IF(O1074&gt;=开始!$B$6, 1, 0)</f>
        <v>1</v>
      </c>
      <c r="R1074" s="19">
        <f>_2021[[#This Row],[最低排名]]-开始!$B$6</f>
        <v>34464</v>
      </c>
    </row>
    <row r="1075" spans="1:18">
      <c r="A1075" s="19">
        <v>76303</v>
      </c>
      <c r="B1075" s="19" t="s">
        <v>1600</v>
      </c>
      <c r="C1075" s="19" t="str">
        <f t="shared" si="32"/>
        <v>湖南工大</v>
      </c>
      <c r="D1075" s="19" t="str">
        <f t="shared" si="33"/>
        <v>03</v>
      </c>
      <c r="E1075" s="19" t="s">
        <v>381</v>
      </c>
      <c r="F1075" s="19">
        <v>176</v>
      </c>
      <c r="G1075" s="19">
        <v>90</v>
      </c>
      <c r="H1075" s="19">
        <v>88</v>
      </c>
      <c r="I1075" s="19">
        <v>67</v>
      </c>
      <c r="J1075" s="19">
        <v>55</v>
      </c>
      <c r="K1075" s="19">
        <v>43</v>
      </c>
      <c r="L1075" s="19">
        <v>0</v>
      </c>
      <c r="M1075" s="19">
        <v>2021</v>
      </c>
      <c r="N1075" s="19">
        <f>VLOOKUP(E1075, '2021D'!$A$2:$G$339, 2, FALSE)</f>
        <v>196</v>
      </c>
      <c r="O1075" s="19">
        <f>VLOOKUP(E1075, '2021D'!$A$2:$G$339, 3, FALSE)</f>
        <v>30861</v>
      </c>
      <c r="P1075" s="19">
        <f>_2021[[#This Row],[最低排名]]-_2021[[#This Row],[同分人数]]+1</f>
        <v>30666</v>
      </c>
      <c r="Q1075" s="19">
        <f>IF(O1075&gt;=开始!$B$6, 1, 0)</f>
        <v>1</v>
      </c>
      <c r="R1075" s="19">
        <f>_2021[[#This Row],[最低排名]]-开始!$B$6</f>
        <v>30861</v>
      </c>
    </row>
    <row r="1076" spans="1:18">
      <c r="A1076" s="19">
        <v>77101</v>
      </c>
      <c r="B1076" s="19" t="s">
        <v>1232</v>
      </c>
      <c r="C1076" s="19" t="str">
        <f t="shared" si="32"/>
        <v>中山大学</v>
      </c>
      <c r="D1076" s="19" t="str">
        <f t="shared" si="33"/>
        <v>01</v>
      </c>
      <c r="E1076" s="19" t="s">
        <v>265</v>
      </c>
      <c r="F1076" s="19">
        <v>218</v>
      </c>
      <c r="G1076" s="19">
        <v>114</v>
      </c>
      <c r="H1076" s="19">
        <v>137</v>
      </c>
      <c r="I1076" s="19">
        <v>67</v>
      </c>
      <c r="J1076" s="19">
        <v>67</v>
      </c>
      <c r="K1076" s="19">
        <v>64</v>
      </c>
      <c r="L1076" s="19">
        <v>5</v>
      </c>
      <c r="M1076" s="19">
        <v>2021</v>
      </c>
      <c r="N1076" s="19">
        <f>VLOOKUP(E1076, '2021D'!$A$2:$G$339, 2, FALSE)</f>
        <v>172</v>
      </c>
      <c r="O1076" s="19">
        <f>VLOOKUP(E1076, '2021D'!$A$2:$G$339, 3, FALSE)</f>
        <v>4266</v>
      </c>
      <c r="P1076" s="19">
        <f>_2021[[#This Row],[最低排名]]-_2021[[#This Row],[同分人数]]+1</f>
        <v>4095</v>
      </c>
      <c r="Q1076" s="19">
        <f>IF(O1076&gt;=开始!$B$6, 1, 0)</f>
        <v>1</v>
      </c>
      <c r="R1076" s="19">
        <f>_2021[[#This Row],[最低排名]]-开始!$B$6</f>
        <v>4266</v>
      </c>
    </row>
    <row r="1077" spans="1:18">
      <c r="A1077" s="19">
        <v>77102</v>
      </c>
      <c r="B1077" s="19" t="s">
        <v>1233</v>
      </c>
      <c r="C1077" s="19" t="str">
        <f t="shared" si="32"/>
        <v>中山大学</v>
      </c>
      <c r="D1077" s="19" t="str">
        <f t="shared" si="33"/>
        <v>02</v>
      </c>
      <c r="E1077" s="19" t="s">
        <v>16</v>
      </c>
      <c r="F1077" s="19">
        <v>239</v>
      </c>
      <c r="G1077" s="19">
        <v>132</v>
      </c>
      <c r="H1077" s="19">
        <v>123</v>
      </c>
      <c r="I1077" s="19">
        <v>70</v>
      </c>
      <c r="J1077" s="19">
        <v>64</v>
      </c>
      <c r="K1077" s="19">
        <v>58</v>
      </c>
      <c r="L1077" s="19">
        <v>0</v>
      </c>
      <c r="M1077" s="19">
        <v>2021</v>
      </c>
      <c r="N1077" s="19">
        <f>VLOOKUP(E1077, '2021D'!$A$2:$G$339, 2, FALSE)</f>
        <v>154</v>
      </c>
      <c r="O1077" s="19">
        <f>VLOOKUP(E1077, '2021D'!$A$2:$G$339, 3, FALSE)</f>
        <v>4880</v>
      </c>
      <c r="P1077" s="19">
        <f>_2021[[#This Row],[最低排名]]-_2021[[#This Row],[同分人数]]+1</f>
        <v>4727</v>
      </c>
      <c r="Q1077" s="19">
        <f>IF(O1077&gt;=开始!$B$6, 1, 0)</f>
        <v>1</v>
      </c>
      <c r="R1077" s="19">
        <f>_2021[[#This Row],[最低排名]]-开始!$B$6</f>
        <v>4880</v>
      </c>
    </row>
    <row r="1078" spans="1:18">
      <c r="A1078" s="19">
        <v>77103</v>
      </c>
      <c r="B1078" s="19" t="s">
        <v>1234</v>
      </c>
      <c r="C1078" s="19" t="str">
        <f t="shared" si="32"/>
        <v>中山大学</v>
      </c>
      <c r="D1078" s="19" t="str">
        <f t="shared" si="33"/>
        <v>03</v>
      </c>
      <c r="E1078" s="19" t="s">
        <v>265</v>
      </c>
      <c r="F1078" s="19">
        <v>229</v>
      </c>
      <c r="G1078" s="19">
        <v>123</v>
      </c>
      <c r="H1078" s="19">
        <v>125</v>
      </c>
      <c r="I1078" s="19">
        <v>70</v>
      </c>
      <c r="J1078" s="19">
        <v>67</v>
      </c>
      <c r="K1078" s="19">
        <v>67</v>
      </c>
      <c r="L1078" s="19">
        <v>0</v>
      </c>
      <c r="M1078" s="19">
        <v>2021</v>
      </c>
      <c r="N1078" s="19">
        <f>VLOOKUP(E1078, '2021D'!$A$2:$G$339, 2, FALSE)</f>
        <v>172</v>
      </c>
      <c r="O1078" s="19">
        <f>VLOOKUP(E1078, '2021D'!$A$2:$G$339, 3, FALSE)</f>
        <v>4266</v>
      </c>
      <c r="P1078" s="19">
        <f>_2021[[#This Row],[最低排名]]-_2021[[#This Row],[同分人数]]+1</f>
        <v>4095</v>
      </c>
      <c r="Q1078" s="19">
        <f>IF(O1078&gt;=开始!$B$6, 1, 0)</f>
        <v>1</v>
      </c>
      <c r="R1078" s="19">
        <f>_2021[[#This Row],[最低排名]]-开始!$B$6</f>
        <v>4266</v>
      </c>
    </row>
    <row r="1079" spans="1:18">
      <c r="A1079" s="19">
        <v>77201</v>
      </c>
      <c r="B1079" s="19" t="s">
        <v>1235</v>
      </c>
      <c r="C1079" s="19" t="str">
        <f t="shared" si="32"/>
        <v>华南理工</v>
      </c>
      <c r="D1079" s="19" t="str">
        <f t="shared" si="33"/>
        <v>01</v>
      </c>
      <c r="E1079" s="19" t="s">
        <v>33</v>
      </c>
      <c r="F1079" s="19">
        <v>227</v>
      </c>
      <c r="G1079" s="19">
        <v>126</v>
      </c>
      <c r="H1079" s="19">
        <v>123</v>
      </c>
      <c r="I1079" s="19">
        <v>70</v>
      </c>
      <c r="J1079" s="19">
        <v>70</v>
      </c>
      <c r="K1079" s="19">
        <v>67</v>
      </c>
      <c r="L1079" s="19">
        <v>0</v>
      </c>
      <c r="M1079" s="19">
        <v>2021</v>
      </c>
      <c r="N1079" s="19">
        <f>VLOOKUP(E1079, '2021D'!$A$2:$G$339, 2, FALSE)</f>
        <v>140</v>
      </c>
      <c r="O1079" s="19">
        <f>VLOOKUP(E1079, '2021D'!$A$2:$G$339, 3, FALSE)</f>
        <v>4406</v>
      </c>
      <c r="P1079" s="19">
        <f>_2021[[#This Row],[最低排名]]-_2021[[#This Row],[同分人数]]+1</f>
        <v>4267</v>
      </c>
      <c r="Q1079" s="19">
        <f>IF(O1079&gt;=开始!$B$6, 1, 0)</f>
        <v>1</v>
      </c>
      <c r="R1079" s="19">
        <f>_2021[[#This Row],[最低排名]]-开始!$B$6</f>
        <v>4406</v>
      </c>
    </row>
    <row r="1080" spans="1:18">
      <c r="A1080" s="19">
        <v>77202</v>
      </c>
      <c r="B1080" s="19" t="s">
        <v>1236</v>
      </c>
      <c r="C1080" s="19" t="str">
        <f t="shared" si="32"/>
        <v>华南理工</v>
      </c>
      <c r="D1080" s="19" t="str">
        <f t="shared" si="33"/>
        <v>02</v>
      </c>
      <c r="E1080" s="19" t="s">
        <v>265</v>
      </c>
      <c r="F1080" s="19">
        <v>227</v>
      </c>
      <c r="G1080" s="19">
        <v>119</v>
      </c>
      <c r="H1080" s="19">
        <v>127</v>
      </c>
      <c r="I1080" s="19">
        <v>70</v>
      </c>
      <c r="J1080" s="19">
        <v>70</v>
      </c>
      <c r="K1080" s="19">
        <v>64</v>
      </c>
      <c r="L1080" s="19">
        <v>0</v>
      </c>
      <c r="M1080" s="19">
        <v>2021</v>
      </c>
      <c r="N1080" s="19">
        <f>VLOOKUP(E1080, '2021D'!$A$2:$G$339, 2, FALSE)</f>
        <v>172</v>
      </c>
      <c r="O1080" s="19">
        <f>VLOOKUP(E1080, '2021D'!$A$2:$G$339, 3, FALSE)</f>
        <v>4266</v>
      </c>
      <c r="P1080" s="19">
        <f>_2021[[#This Row],[最低排名]]-_2021[[#This Row],[同分人数]]+1</f>
        <v>4095</v>
      </c>
      <c r="Q1080" s="19">
        <f>IF(O1080&gt;=开始!$B$6, 1, 0)</f>
        <v>1</v>
      </c>
      <c r="R1080" s="19">
        <f>_2021[[#This Row],[最低排名]]-开始!$B$6</f>
        <v>4266</v>
      </c>
    </row>
    <row r="1081" spans="1:18">
      <c r="A1081" s="19">
        <v>77203</v>
      </c>
      <c r="B1081" s="19" t="s">
        <v>1602</v>
      </c>
      <c r="C1081" s="19" t="str">
        <f t="shared" si="32"/>
        <v>华南理工</v>
      </c>
      <c r="D1081" s="19" t="str">
        <f t="shared" si="33"/>
        <v>03</v>
      </c>
      <c r="E1081" s="19" t="s">
        <v>16</v>
      </c>
      <c r="F1081" s="19">
        <v>241</v>
      </c>
      <c r="G1081" s="19">
        <v>121</v>
      </c>
      <c r="H1081" s="19">
        <v>127</v>
      </c>
      <c r="I1081" s="19">
        <v>67</v>
      </c>
      <c r="J1081" s="19">
        <v>67</v>
      </c>
      <c r="K1081" s="19">
        <v>52</v>
      </c>
      <c r="L1081" s="19">
        <v>0</v>
      </c>
      <c r="M1081" s="19">
        <v>2021</v>
      </c>
      <c r="N1081" s="19">
        <f>VLOOKUP(E1081, '2021D'!$A$2:$G$339, 2, FALSE)</f>
        <v>154</v>
      </c>
      <c r="O1081" s="19">
        <f>VLOOKUP(E1081, '2021D'!$A$2:$G$339, 3, FALSE)</f>
        <v>4880</v>
      </c>
      <c r="P1081" s="19">
        <f>_2021[[#This Row],[最低排名]]-_2021[[#This Row],[同分人数]]+1</f>
        <v>4727</v>
      </c>
      <c r="Q1081" s="19">
        <f>IF(O1081&gt;=开始!$B$6, 1, 0)</f>
        <v>1</v>
      </c>
      <c r="R1081" s="19">
        <f>_2021[[#This Row],[最低排名]]-开始!$B$6</f>
        <v>4880</v>
      </c>
    </row>
    <row r="1082" spans="1:18">
      <c r="A1082" s="19">
        <v>77301</v>
      </c>
      <c r="B1082" s="19" t="s">
        <v>1237</v>
      </c>
      <c r="C1082" s="19" t="str">
        <f t="shared" si="32"/>
        <v>暨南大学</v>
      </c>
      <c r="D1082" s="19" t="str">
        <f t="shared" si="33"/>
        <v>01</v>
      </c>
      <c r="E1082" s="19" t="s">
        <v>160</v>
      </c>
      <c r="F1082" s="19">
        <v>211</v>
      </c>
      <c r="G1082" s="19">
        <v>113</v>
      </c>
      <c r="H1082" s="19">
        <v>134</v>
      </c>
      <c r="I1082" s="19">
        <v>67</v>
      </c>
      <c r="J1082" s="19">
        <v>64</v>
      </c>
      <c r="K1082" s="19">
        <v>58</v>
      </c>
      <c r="L1082" s="19">
        <v>0</v>
      </c>
      <c r="M1082" s="19">
        <v>2021</v>
      </c>
      <c r="N1082" s="19">
        <f>VLOOKUP(E1082, '2021D'!$A$2:$G$339, 2, FALSE)</f>
        <v>198</v>
      </c>
      <c r="O1082" s="19">
        <f>VLOOKUP(E1082, '2021D'!$A$2:$G$339, 3, FALSE)</f>
        <v>8481</v>
      </c>
      <c r="P1082" s="19">
        <f>_2021[[#This Row],[最低排名]]-_2021[[#This Row],[同分人数]]+1</f>
        <v>8284</v>
      </c>
      <c r="Q1082" s="19">
        <f>IF(O1082&gt;=开始!$B$6, 1, 0)</f>
        <v>1</v>
      </c>
      <c r="R1082" s="19">
        <f>_2021[[#This Row],[最低排名]]-开始!$B$6</f>
        <v>8481</v>
      </c>
    </row>
    <row r="1083" spans="1:18">
      <c r="A1083" s="19">
        <v>77302</v>
      </c>
      <c r="B1083" s="19" t="s">
        <v>1238</v>
      </c>
      <c r="C1083" s="19" t="str">
        <f t="shared" si="32"/>
        <v>暨南大学</v>
      </c>
      <c r="D1083" s="19" t="str">
        <f t="shared" si="33"/>
        <v>02</v>
      </c>
      <c r="E1083" s="19" t="s">
        <v>87</v>
      </c>
      <c r="F1083" s="19">
        <v>229</v>
      </c>
      <c r="G1083" s="19">
        <v>127</v>
      </c>
      <c r="H1083" s="19">
        <v>117</v>
      </c>
      <c r="I1083" s="19">
        <v>64</v>
      </c>
      <c r="J1083" s="19">
        <v>64</v>
      </c>
      <c r="K1083" s="19">
        <v>52</v>
      </c>
      <c r="L1083" s="19">
        <v>0</v>
      </c>
      <c r="M1083" s="19">
        <v>2021</v>
      </c>
      <c r="N1083" s="19">
        <f>VLOOKUP(E1083, '2021D'!$A$2:$G$339, 2, FALSE)</f>
        <v>222</v>
      </c>
      <c r="O1083" s="19">
        <f>VLOOKUP(E1083, '2021D'!$A$2:$G$339, 3, FALSE)</f>
        <v>10117</v>
      </c>
      <c r="P1083" s="19">
        <f>_2021[[#This Row],[最低排名]]-_2021[[#This Row],[同分人数]]+1</f>
        <v>9896</v>
      </c>
      <c r="Q1083" s="19">
        <f>IF(O1083&gt;=开始!$B$6, 1, 0)</f>
        <v>1</v>
      </c>
      <c r="R1083" s="19">
        <f>_2021[[#This Row],[最低排名]]-开始!$B$6</f>
        <v>10117</v>
      </c>
    </row>
    <row r="1084" spans="1:18">
      <c r="A1084" s="19">
        <v>77303</v>
      </c>
      <c r="B1084" s="19" t="s">
        <v>1239</v>
      </c>
      <c r="C1084" s="19" t="str">
        <f t="shared" si="32"/>
        <v>暨南大学</v>
      </c>
      <c r="D1084" s="19" t="str">
        <f t="shared" si="33"/>
        <v>03</v>
      </c>
      <c r="E1084" s="19" t="s">
        <v>134</v>
      </c>
      <c r="F1084" s="19">
        <v>216</v>
      </c>
      <c r="G1084" s="19">
        <v>117</v>
      </c>
      <c r="H1084" s="19">
        <v>108</v>
      </c>
      <c r="I1084" s="19">
        <v>70</v>
      </c>
      <c r="J1084" s="19">
        <v>70</v>
      </c>
      <c r="K1084" s="19">
        <v>64</v>
      </c>
      <c r="L1084" s="19">
        <v>0</v>
      </c>
      <c r="M1084" s="19">
        <v>2021</v>
      </c>
      <c r="N1084" s="19">
        <f>VLOOKUP(E1084, '2021D'!$A$2:$G$339, 2, FALSE)</f>
        <v>203</v>
      </c>
      <c r="O1084" s="19">
        <f>VLOOKUP(E1084, '2021D'!$A$2:$G$339, 3, FALSE)</f>
        <v>9699</v>
      </c>
      <c r="P1084" s="19">
        <f>_2021[[#This Row],[最低排名]]-_2021[[#This Row],[同分人数]]+1</f>
        <v>9497</v>
      </c>
      <c r="Q1084" s="19">
        <f>IF(O1084&gt;=开始!$B$6, 1, 0)</f>
        <v>1</v>
      </c>
      <c r="R1084" s="19">
        <f>_2021[[#This Row],[最低排名]]-开始!$B$6</f>
        <v>9699</v>
      </c>
    </row>
    <row r="1085" spans="1:18">
      <c r="A1085" s="19">
        <v>77304</v>
      </c>
      <c r="B1085" s="19" t="s">
        <v>1240</v>
      </c>
      <c r="C1085" s="19" t="str">
        <f t="shared" si="32"/>
        <v>暨南大学</v>
      </c>
      <c r="D1085" s="19" t="str">
        <f t="shared" si="33"/>
        <v>04</v>
      </c>
      <c r="E1085" s="19" t="s">
        <v>64</v>
      </c>
      <c r="F1085" s="19">
        <v>222</v>
      </c>
      <c r="G1085" s="19">
        <v>116</v>
      </c>
      <c r="H1085" s="19">
        <v>126</v>
      </c>
      <c r="I1085" s="19">
        <v>64</v>
      </c>
      <c r="J1085" s="19">
        <v>64</v>
      </c>
      <c r="K1085" s="19">
        <v>64</v>
      </c>
      <c r="L1085" s="19">
        <v>0</v>
      </c>
      <c r="M1085" s="19">
        <v>2021</v>
      </c>
      <c r="N1085" s="19">
        <f>VLOOKUP(E1085, '2021D'!$A$2:$G$339, 2, FALSE)</f>
        <v>183</v>
      </c>
      <c r="O1085" s="19">
        <f>VLOOKUP(E1085, '2021D'!$A$2:$G$339, 3, FALSE)</f>
        <v>7328</v>
      </c>
      <c r="P1085" s="19">
        <f>_2021[[#This Row],[最低排名]]-_2021[[#This Row],[同分人数]]+1</f>
        <v>7146</v>
      </c>
      <c r="Q1085" s="19">
        <f>IF(O1085&gt;=开始!$B$6, 1, 0)</f>
        <v>1</v>
      </c>
      <c r="R1085" s="19">
        <f>_2021[[#This Row],[最低排名]]-开始!$B$6</f>
        <v>7328</v>
      </c>
    </row>
    <row r="1086" spans="1:18">
      <c r="A1086" s="19">
        <v>77401</v>
      </c>
      <c r="B1086" s="19" t="s">
        <v>1241</v>
      </c>
      <c r="C1086" s="19" t="str">
        <f t="shared" si="32"/>
        <v>广东海洋</v>
      </c>
      <c r="D1086" s="19" t="str">
        <f t="shared" si="33"/>
        <v>01</v>
      </c>
      <c r="E1086" s="19" t="s">
        <v>998</v>
      </c>
      <c r="F1086" s="19">
        <v>207</v>
      </c>
      <c r="G1086" s="19">
        <v>114</v>
      </c>
      <c r="H1086" s="19">
        <v>69</v>
      </c>
      <c r="I1086" s="19">
        <v>46</v>
      </c>
      <c r="J1086" s="19">
        <v>46</v>
      </c>
      <c r="K1086" s="19">
        <v>43</v>
      </c>
      <c r="L1086" s="19">
        <v>0</v>
      </c>
      <c r="M1086" s="19">
        <v>2021</v>
      </c>
      <c r="N1086" s="19">
        <f>VLOOKUP(E1086, '2021D'!$A$2:$G$339, 2, FALSE)</f>
        <v>172</v>
      </c>
      <c r="O1086" s="19">
        <f>VLOOKUP(E1086, '2021D'!$A$2:$G$339, 3, FALSE)</f>
        <v>33982</v>
      </c>
      <c r="P1086" s="19">
        <f>_2021[[#This Row],[最低排名]]-_2021[[#This Row],[同分人数]]+1</f>
        <v>33811</v>
      </c>
      <c r="Q1086" s="19">
        <f>IF(O1086&gt;=开始!$B$6, 1, 0)</f>
        <v>1</v>
      </c>
      <c r="R1086" s="19">
        <f>_2021[[#This Row],[最低排名]]-开始!$B$6</f>
        <v>33982</v>
      </c>
    </row>
    <row r="1087" spans="1:18">
      <c r="A1087" s="19">
        <v>77402</v>
      </c>
      <c r="B1087" s="19" t="s">
        <v>1242</v>
      </c>
      <c r="C1087" s="19" t="str">
        <f t="shared" si="32"/>
        <v>广东海洋</v>
      </c>
      <c r="D1087" s="19" t="str">
        <f t="shared" si="33"/>
        <v>02</v>
      </c>
      <c r="E1087" s="19" t="s">
        <v>309</v>
      </c>
      <c r="F1087" s="19">
        <v>185</v>
      </c>
      <c r="G1087" s="19">
        <v>97</v>
      </c>
      <c r="H1087" s="19">
        <v>98</v>
      </c>
      <c r="I1087" s="19">
        <v>61</v>
      </c>
      <c r="J1087" s="19">
        <v>55</v>
      </c>
      <c r="K1087" s="19">
        <v>43</v>
      </c>
      <c r="L1087" s="19">
        <v>0</v>
      </c>
      <c r="M1087" s="19">
        <v>2021</v>
      </c>
      <c r="N1087" s="19">
        <f>VLOOKUP(E1087, '2021D'!$A$2:$G$339, 2, FALSE)</f>
        <v>188</v>
      </c>
      <c r="O1087" s="19">
        <f>VLOOKUP(E1087, '2021D'!$A$2:$G$339, 3, FALSE)</f>
        <v>28283</v>
      </c>
      <c r="P1087" s="19">
        <f>_2021[[#This Row],[最低排名]]-_2021[[#This Row],[同分人数]]+1</f>
        <v>28096</v>
      </c>
      <c r="Q1087" s="19">
        <f>IF(O1087&gt;=开始!$B$6, 1, 0)</f>
        <v>1</v>
      </c>
      <c r="R1087" s="19">
        <f>_2021[[#This Row],[最低排名]]-开始!$B$6</f>
        <v>28283</v>
      </c>
    </row>
    <row r="1088" spans="1:18">
      <c r="A1088" s="19">
        <v>77403</v>
      </c>
      <c r="B1088" s="19" t="s">
        <v>1243</v>
      </c>
      <c r="C1088" s="19" t="str">
        <f t="shared" si="32"/>
        <v>广东海洋</v>
      </c>
      <c r="D1088" s="19" t="str">
        <f t="shared" si="33"/>
        <v>03</v>
      </c>
      <c r="E1088" s="19" t="s">
        <v>56</v>
      </c>
      <c r="F1088" s="19">
        <v>179</v>
      </c>
      <c r="G1088" s="19">
        <v>90</v>
      </c>
      <c r="H1088" s="19">
        <v>88</v>
      </c>
      <c r="I1088" s="19">
        <v>58</v>
      </c>
      <c r="J1088" s="19">
        <v>46</v>
      </c>
      <c r="K1088" s="19">
        <v>43</v>
      </c>
      <c r="L1088" s="19">
        <v>0</v>
      </c>
      <c r="M1088" s="19">
        <v>2021</v>
      </c>
      <c r="N1088" s="19">
        <f>VLOOKUP(E1088, '2021D'!$A$2:$G$339, 2, FALSE)</f>
        <v>199</v>
      </c>
      <c r="O1088" s="19">
        <f>VLOOKUP(E1088, '2021D'!$A$2:$G$339, 3, FALSE)</f>
        <v>33499</v>
      </c>
      <c r="P1088" s="19">
        <f>_2021[[#This Row],[最低排名]]-_2021[[#This Row],[同分人数]]+1</f>
        <v>33301</v>
      </c>
      <c r="Q1088" s="19">
        <f>IF(O1088&gt;=开始!$B$6, 1, 0)</f>
        <v>1</v>
      </c>
      <c r="R1088" s="19">
        <f>_2021[[#This Row],[最低排名]]-开始!$B$6</f>
        <v>33499</v>
      </c>
    </row>
    <row r="1089" spans="1:18">
      <c r="A1089" s="19">
        <v>77501</v>
      </c>
      <c r="B1089" s="19" t="s">
        <v>1246</v>
      </c>
      <c r="C1089" s="19" t="str">
        <f t="shared" si="32"/>
        <v>广州中医</v>
      </c>
      <c r="D1089" s="19" t="str">
        <f t="shared" si="33"/>
        <v>01</v>
      </c>
      <c r="E1089" s="19" t="s">
        <v>256</v>
      </c>
      <c r="F1089" s="19">
        <v>231</v>
      </c>
      <c r="G1089" s="19">
        <v>120</v>
      </c>
      <c r="H1089" s="19">
        <v>114</v>
      </c>
      <c r="I1089" s="19">
        <v>64</v>
      </c>
      <c r="J1089" s="19">
        <v>64</v>
      </c>
      <c r="K1089" s="19">
        <v>58</v>
      </c>
      <c r="L1089" s="19">
        <v>0</v>
      </c>
      <c r="M1089" s="19">
        <v>2021</v>
      </c>
      <c r="N1089" s="19">
        <f>VLOOKUP(E1089, '2021D'!$A$2:$G$339, 2, FALSE)</f>
        <v>213</v>
      </c>
      <c r="O1089" s="19">
        <f>VLOOKUP(E1089, '2021D'!$A$2:$G$339, 3, FALSE)</f>
        <v>9087</v>
      </c>
      <c r="P1089" s="19">
        <f>_2021[[#This Row],[最低排名]]-_2021[[#This Row],[同分人数]]+1</f>
        <v>8875</v>
      </c>
      <c r="Q1089" s="19">
        <f>IF(O1089&gt;=开始!$B$6, 1, 0)</f>
        <v>1</v>
      </c>
      <c r="R1089" s="19">
        <f>_2021[[#This Row],[最低排名]]-开始!$B$6</f>
        <v>9087</v>
      </c>
    </row>
    <row r="1090" spans="1:18">
      <c r="A1090" s="19">
        <v>77502</v>
      </c>
      <c r="B1090" s="19" t="s">
        <v>1247</v>
      </c>
      <c r="C1090" s="19" t="str">
        <f t="shared" ref="C1090:C1153" si="34">LEFT(B1090, FIND("(", B1090) - 1)</f>
        <v>广州中医</v>
      </c>
      <c r="D1090" s="19" t="str">
        <f t="shared" ref="D1090:D1153" si="35">MID(B1090, FIND("(", B1090) + 1, FIND(")", B1090) - FIND("(", B1090) - 1)</f>
        <v>02</v>
      </c>
      <c r="E1090" s="19" t="s">
        <v>149</v>
      </c>
      <c r="F1090" s="19">
        <v>212</v>
      </c>
      <c r="G1090" s="19">
        <v>109</v>
      </c>
      <c r="H1090" s="19">
        <v>99</v>
      </c>
      <c r="I1090" s="19">
        <v>64</v>
      </c>
      <c r="J1090" s="19">
        <v>61</v>
      </c>
      <c r="K1090" s="19">
        <v>61</v>
      </c>
      <c r="L1090" s="19">
        <v>0</v>
      </c>
      <c r="M1090" s="19">
        <v>2021</v>
      </c>
      <c r="N1090" s="19">
        <f>VLOOKUP(E1090, '2021D'!$A$2:$G$339, 2, FALSE)</f>
        <v>221</v>
      </c>
      <c r="O1090" s="19">
        <f>VLOOKUP(E1090, '2021D'!$A$2:$G$339, 3, FALSE)</f>
        <v>16381</v>
      </c>
      <c r="P1090" s="19">
        <f>_2021[[#This Row],[最低排名]]-_2021[[#This Row],[同分人数]]+1</f>
        <v>16161</v>
      </c>
      <c r="Q1090" s="19">
        <f>IF(O1090&gt;=开始!$B$6, 1, 0)</f>
        <v>1</v>
      </c>
      <c r="R1090" s="19">
        <f>_2021[[#This Row],[最低排名]]-开始!$B$6</f>
        <v>16381</v>
      </c>
    </row>
    <row r="1091" spans="1:18">
      <c r="A1091" s="19">
        <v>77601</v>
      </c>
      <c r="B1091" s="19" t="s">
        <v>1248</v>
      </c>
      <c r="C1091" s="19" t="str">
        <f t="shared" si="34"/>
        <v>广东药科</v>
      </c>
      <c r="D1091" s="19" t="str">
        <f t="shared" si="35"/>
        <v>01</v>
      </c>
      <c r="E1091" s="19" t="s">
        <v>577</v>
      </c>
      <c r="F1091" s="19">
        <v>206</v>
      </c>
      <c r="G1091" s="19">
        <v>110</v>
      </c>
      <c r="H1091" s="19">
        <v>95</v>
      </c>
      <c r="I1091" s="19">
        <v>64</v>
      </c>
      <c r="J1091" s="19">
        <v>64</v>
      </c>
      <c r="K1091" s="19">
        <v>49</v>
      </c>
      <c r="L1091" s="19">
        <v>0</v>
      </c>
      <c r="M1091" s="19">
        <v>2021</v>
      </c>
      <c r="N1091" s="19">
        <f>VLOOKUP(E1091, '2021D'!$A$2:$G$339, 2, FALSE)</f>
        <v>199</v>
      </c>
      <c r="O1091" s="19">
        <f>VLOOKUP(E1091, '2021D'!$A$2:$G$339, 3, FALSE)</f>
        <v>20596</v>
      </c>
      <c r="P1091" s="19">
        <f>_2021[[#This Row],[最低排名]]-_2021[[#This Row],[同分人数]]+1</f>
        <v>20398</v>
      </c>
      <c r="Q1091" s="19">
        <f>IF(O1091&gt;=开始!$B$6, 1, 0)</f>
        <v>1</v>
      </c>
      <c r="R1091" s="19">
        <f>_2021[[#This Row],[最低排名]]-开始!$B$6</f>
        <v>20596</v>
      </c>
    </row>
    <row r="1092" spans="1:18">
      <c r="A1092" s="19">
        <v>77701</v>
      </c>
      <c r="B1092" s="19" t="s">
        <v>1705</v>
      </c>
      <c r="C1092" s="19" t="str">
        <f t="shared" si="34"/>
        <v>惠州学院</v>
      </c>
      <c r="D1092" s="19" t="str">
        <f t="shared" si="35"/>
        <v>01</v>
      </c>
      <c r="E1092" s="19" t="s">
        <v>1542</v>
      </c>
      <c r="F1092" s="19">
        <v>184</v>
      </c>
      <c r="G1092" s="19">
        <v>94</v>
      </c>
      <c r="H1092" s="19">
        <v>79</v>
      </c>
      <c r="I1092" s="19">
        <v>46</v>
      </c>
      <c r="J1092" s="19">
        <v>46</v>
      </c>
      <c r="K1092" s="19">
        <v>46</v>
      </c>
      <c r="L1092" s="19">
        <v>0</v>
      </c>
      <c r="M1092" s="19">
        <v>2021</v>
      </c>
      <c r="N1092" s="19">
        <f>VLOOKUP(E1092, '2021D'!$A$2:$G$339, 2, FALSE)</f>
        <v>146</v>
      </c>
      <c r="O1092" s="19">
        <f>VLOOKUP(E1092, '2021D'!$A$2:$G$339, 3, FALSE)</f>
        <v>35527</v>
      </c>
      <c r="P1092" s="19">
        <f>_2021[[#This Row],[最低排名]]-_2021[[#This Row],[同分人数]]+1</f>
        <v>35382</v>
      </c>
      <c r="Q1092" s="19">
        <f>IF(O1092&gt;=开始!$B$6, 1, 0)</f>
        <v>1</v>
      </c>
      <c r="R1092" s="19">
        <f>_2021[[#This Row],[最低排名]]-开始!$B$6</f>
        <v>35527</v>
      </c>
    </row>
    <row r="1093" spans="1:18">
      <c r="A1093" s="19">
        <v>77801</v>
      </c>
      <c r="B1093" s="19" t="s">
        <v>1249</v>
      </c>
      <c r="C1093" s="19" t="str">
        <f t="shared" si="34"/>
        <v>广东金融</v>
      </c>
      <c r="D1093" s="19" t="str">
        <f t="shared" si="35"/>
        <v>01</v>
      </c>
      <c r="E1093" s="19" t="s">
        <v>469</v>
      </c>
      <c r="F1093" s="19">
        <v>207</v>
      </c>
      <c r="G1093" s="19">
        <v>109</v>
      </c>
      <c r="H1093" s="19">
        <v>78</v>
      </c>
      <c r="I1093" s="19">
        <v>52</v>
      </c>
      <c r="J1093" s="19">
        <v>49</v>
      </c>
      <c r="K1093" s="19">
        <v>46</v>
      </c>
      <c r="L1093" s="19">
        <v>0</v>
      </c>
      <c r="M1093" s="19">
        <v>2021</v>
      </c>
      <c r="N1093" s="19">
        <f>VLOOKUP(E1093, '2021D'!$A$2:$G$339, 2, FALSE)</f>
        <v>184</v>
      </c>
      <c r="O1093" s="19">
        <f>VLOOKUP(E1093, '2021D'!$A$2:$G$339, 3, FALSE)</f>
        <v>30254</v>
      </c>
      <c r="P1093" s="19">
        <f>_2021[[#This Row],[最低排名]]-_2021[[#This Row],[同分人数]]+1</f>
        <v>30071</v>
      </c>
      <c r="Q1093" s="19">
        <f>IF(O1093&gt;=开始!$B$6, 1, 0)</f>
        <v>1</v>
      </c>
      <c r="R1093" s="19">
        <f>_2021[[#This Row],[最低排名]]-开始!$B$6</f>
        <v>30254</v>
      </c>
    </row>
    <row r="1094" spans="1:18">
      <c r="A1094" s="19">
        <v>77802</v>
      </c>
      <c r="B1094" s="19" t="s">
        <v>1250</v>
      </c>
      <c r="C1094" s="19" t="str">
        <f t="shared" si="34"/>
        <v>广东金融</v>
      </c>
      <c r="D1094" s="19" t="str">
        <f t="shared" si="35"/>
        <v>02</v>
      </c>
      <c r="E1094" s="19" t="s">
        <v>383</v>
      </c>
      <c r="F1094" s="19">
        <v>185</v>
      </c>
      <c r="G1094" s="19">
        <v>93</v>
      </c>
      <c r="H1094" s="19">
        <v>76</v>
      </c>
      <c r="I1094" s="19">
        <v>58</v>
      </c>
      <c r="J1094" s="19">
        <v>55</v>
      </c>
      <c r="K1094" s="19">
        <v>49</v>
      </c>
      <c r="L1094" s="19">
        <v>0</v>
      </c>
      <c r="M1094" s="19">
        <v>2021</v>
      </c>
      <c r="N1094" s="19">
        <f>VLOOKUP(E1094, '2021D'!$A$2:$G$339, 2, FALSE)</f>
        <v>196</v>
      </c>
      <c r="O1094" s="19">
        <f>VLOOKUP(E1094, '2021D'!$A$2:$G$339, 3, FALSE)</f>
        <v>31931</v>
      </c>
      <c r="P1094" s="19">
        <f>_2021[[#This Row],[最低排名]]-_2021[[#This Row],[同分人数]]+1</f>
        <v>31736</v>
      </c>
      <c r="Q1094" s="19">
        <f>IF(O1094&gt;=开始!$B$6, 1, 0)</f>
        <v>1</v>
      </c>
      <c r="R1094" s="19">
        <f>_2021[[#This Row],[最低排名]]-开始!$B$6</f>
        <v>31931</v>
      </c>
    </row>
    <row r="1095" spans="1:18">
      <c r="A1095" s="19">
        <v>77901</v>
      </c>
      <c r="B1095" s="19" t="s">
        <v>1251</v>
      </c>
      <c r="C1095" s="19" t="str">
        <f t="shared" si="34"/>
        <v>南方医科</v>
      </c>
      <c r="D1095" s="19" t="str">
        <f t="shared" si="35"/>
        <v>01</v>
      </c>
      <c r="E1095" s="19" t="s">
        <v>23</v>
      </c>
      <c r="F1095" s="19">
        <v>230</v>
      </c>
      <c r="G1095" s="19">
        <v>119</v>
      </c>
      <c r="H1095" s="19">
        <v>127</v>
      </c>
      <c r="I1095" s="19">
        <v>64</v>
      </c>
      <c r="J1095" s="19">
        <v>64</v>
      </c>
      <c r="K1095" s="19">
        <v>61</v>
      </c>
      <c r="L1095" s="19">
        <v>0</v>
      </c>
      <c r="M1095" s="19">
        <v>2021</v>
      </c>
      <c r="N1095" s="19">
        <f>VLOOKUP(E1095, '2021D'!$A$2:$G$339, 2, FALSE)</f>
        <v>189</v>
      </c>
      <c r="O1095" s="19">
        <f>VLOOKUP(E1095, '2021D'!$A$2:$G$339, 3, FALSE)</f>
        <v>6270</v>
      </c>
      <c r="P1095" s="19">
        <f>_2021[[#This Row],[最低排名]]-_2021[[#This Row],[同分人数]]+1</f>
        <v>6082</v>
      </c>
      <c r="Q1095" s="19">
        <f>IF(O1095&gt;=开始!$B$6, 1, 0)</f>
        <v>1</v>
      </c>
      <c r="R1095" s="19">
        <f>_2021[[#This Row],[最低排名]]-开始!$B$6</f>
        <v>6270</v>
      </c>
    </row>
    <row r="1096" spans="1:18">
      <c r="A1096" s="19">
        <v>77902</v>
      </c>
      <c r="B1096" s="19" t="s">
        <v>1252</v>
      </c>
      <c r="C1096" s="19" t="str">
        <f t="shared" si="34"/>
        <v>南方医科</v>
      </c>
      <c r="D1096" s="19" t="str">
        <f t="shared" si="35"/>
        <v>02</v>
      </c>
      <c r="E1096" s="19" t="s">
        <v>649</v>
      </c>
      <c r="F1096" s="19">
        <v>231</v>
      </c>
      <c r="G1096" s="19">
        <v>125</v>
      </c>
      <c r="H1096" s="19">
        <v>97</v>
      </c>
      <c r="I1096" s="19">
        <v>61</v>
      </c>
      <c r="J1096" s="19">
        <v>61</v>
      </c>
      <c r="K1096" s="19">
        <v>58</v>
      </c>
      <c r="L1096" s="19">
        <v>0</v>
      </c>
      <c r="M1096" s="19">
        <v>2021</v>
      </c>
      <c r="N1096" s="19">
        <f>VLOOKUP(E1096, '2021D'!$A$2:$G$339, 2, FALSE)</f>
        <v>218</v>
      </c>
      <c r="O1096" s="19">
        <f>VLOOKUP(E1096, '2021D'!$A$2:$G$339, 3, FALSE)</f>
        <v>13979</v>
      </c>
      <c r="P1096" s="19">
        <f>_2021[[#This Row],[最低排名]]-_2021[[#This Row],[同分人数]]+1</f>
        <v>13762</v>
      </c>
      <c r="Q1096" s="19">
        <f>IF(O1096&gt;=开始!$B$6, 1, 0)</f>
        <v>1</v>
      </c>
      <c r="R1096" s="19">
        <f>_2021[[#This Row],[最低排名]]-开始!$B$6</f>
        <v>13979</v>
      </c>
    </row>
    <row r="1097" spans="1:18">
      <c r="A1097" s="19">
        <v>78001</v>
      </c>
      <c r="B1097" s="19" t="s">
        <v>1253</v>
      </c>
      <c r="C1097" s="19" t="str">
        <f t="shared" si="34"/>
        <v>华南农大</v>
      </c>
      <c r="D1097" s="19" t="str">
        <f t="shared" si="35"/>
        <v>01</v>
      </c>
      <c r="E1097" s="19" t="s">
        <v>94</v>
      </c>
      <c r="F1097" s="19">
        <v>199</v>
      </c>
      <c r="G1097" s="19">
        <v>109</v>
      </c>
      <c r="H1097" s="19">
        <v>112</v>
      </c>
      <c r="I1097" s="19">
        <v>67</v>
      </c>
      <c r="J1097" s="19">
        <v>58</v>
      </c>
      <c r="K1097" s="19">
        <v>49</v>
      </c>
      <c r="L1097" s="19">
        <v>0</v>
      </c>
      <c r="M1097" s="19">
        <v>2021</v>
      </c>
      <c r="N1097" s="19">
        <f>VLOOKUP(E1097, '2021D'!$A$2:$G$339, 2, FALSE)</f>
        <v>215</v>
      </c>
      <c r="O1097" s="19">
        <f>VLOOKUP(E1097, '2021D'!$A$2:$G$339, 3, FALSE)</f>
        <v>19080</v>
      </c>
      <c r="P1097" s="19">
        <f>_2021[[#This Row],[最低排名]]-_2021[[#This Row],[同分人数]]+1</f>
        <v>18866</v>
      </c>
      <c r="Q1097" s="19">
        <f>IF(O1097&gt;=开始!$B$6, 1, 0)</f>
        <v>1</v>
      </c>
      <c r="R1097" s="19">
        <f>_2021[[#This Row],[最低排名]]-开始!$B$6</f>
        <v>19080</v>
      </c>
    </row>
    <row r="1098" spans="1:18">
      <c r="A1098" s="19">
        <v>78002</v>
      </c>
      <c r="B1098" s="19" t="s">
        <v>1605</v>
      </c>
      <c r="C1098" s="19" t="str">
        <f t="shared" si="34"/>
        <v>华南农大</v>
      </c>
      <c r="D1098" s="19" t="str">
        <f t="shared" si="35"/>
        <v>02</v>
      </c>
      <c r="E1098" s="19" t="s">
        <v>48</v>
      </c>
      <c r="F1098" s="19">
        <v>208</v>
      </c>
      <c r="G1098" s="19">
        <v>110</v>
      </c>
      <c r="H1098" s="19">
        <v>109</v>
      </c>
      <c r="I1098" s="19">
        <v>67</v>
      </c>
      <c r="J1098" s="19">
        <v>67</v>
      </c>
      <c r="K1098" s="19">
        <v>58</v>
      </c>
      <c r="L1098" s="19">
        <v>0</v>
      </c>
      <c r="M1098" s="19">
        <v>2021</v>
      </c>
      <c r="N1098" s="19">
        <f>VLOOKUP(E1098, '2021D'!$A$2:$G$339, 2, FALSE)</f>
        <v>235</v>
      </c>
      <c r="O1098" s="19">
        <f>VLOOKUP(E1098, '2021D'!$A$2:$G$339, 3, FALSE)</f>
        <v>13761</v>
      </c>
      <c r="P1098" s="19">
        <f>_2021[[#This Row],[最低排名]]-_2021[[#This Row],[同分人数]]+1</f>
        <v>13527</v>
      </c>
      <c r="Q1098" s="19">
        <f>IF(O1098&gt;=开始!$B$6, 1, 0)</f>
        <v>1</v>
      </c>
      <c r="R1098" s="19">
        <f>_2021[[#This Row],[最低排名]]-开始!$B$6</f>
        <v>13761</v>
      </c>
    </row>
    <row r="1099" spans="1:18">
      <c r="A1099" s="19">
        <v>78003</v>
      </c>
      <c r="B1099" s="19" t="s">
        <v>1706</v>
      </c>
      <c r="C1099" s="19" t="str">
        <f t="shared" si="34"/>
        <v>华南农大</v>
      </c>
      <c r="D1099" s="19" t="str">
        <f t="shared" si="35"/>
        <v>03</v>
      </c>
      <c r="E1099" s="19" t="s">
        <v>77</v>
      </c>
      <c r="F1099" s="19">
        <v>228</v>
      </c>
      <c r="G1099" s="19">
        <v>116</v>
      </c>
      <c r="H1099" s="19">
        <v>99</v>
      </c>
      <c r="I1099" s="19">
        <v>58</v>
      </c>
      <c r="J1099" s="19">
        <v>58</v>
      </c>
      <c r="K1099" s="19">
        <v>55</v>
      </c>
      <c r="L1099" s="19">
        <v>0</v>
      </c>
      <c r="M1099" s="19">
        <v>2021</v>
      </c>
      <c r="N1099" s="19">
        <f>VLOOKUP(E1099, '2021D'!$A$2:$G$339, 2, FALSE)</f>
        <v>221</v>
      </c>
      <c r="O1099" s="19">
        <f>VLOOKUP(E1099, '2021D'!$A$2:$G$339, 3, FALSE)</f>
        <v>16160</v>
      </c>
      <c r="P1099" s="19">
        <f>_2021[[#This Row],[最低排名]]-_2021[[#This Row],[同分人数]]+1</f>
        <v>15940</v>
      </c>
      <c r="Q1099" s="19">
        <f>IF(O1099&gt;=开始!$B$6, 1, 0)</f>
        <v>1</v>
      </c>
      <c r="R1099" s="19">
        <f>_2021[[#This Row],[最低排名]]-开始!$B$6</f>
        <v>16160</v>
      </c>
    </row>
    <row r="1100" spans="1:18">
      <c r="A1100" s="19">
        <v>78101</v>
      </c>
      <c r="B1100" s="19" t="s">
        <v>1254</v>
      </c>
      <c r="C1100" s="19" t="str">
        <f t="shared" si="34"/>
        <v>珠海科院</v>
      </c>
      <c r="D1100" s="19" t="str">
        <f t="shared" si="35"/>
        <v>01</v>
      </c>
      <c r="E1100" s="19" t="s">
        <v>198</v>
      </c>
      <c r="F1100" s="19">
        <v>176</v>
      </c>
      <c r="G1100" s="19">
        <v>93</v>
      </c>
      <c r="H1100" s="19">
        <v>70</v>
      </c>
      <c r="I1100" s="19">
        <v>58</v>
      </c>
      <c r="J1100" s="19">
        <v>55</v>
      </c>
      <c r="K1100" s="19">
        <v>46</v>
      </c>
      <c r="L1100" s="19">
        <v>0</v>
      </c>
      <c r="M1100" s="19">
        <v>2021</v>
      </c>
      <c r="N1100" s="19">
        <f>VLOOKUP(E1100, '2021D'!$A$2:$G$339, 2, FALSE)</f>
        <v>148</v>
      </c>
      <c r="O1100" s="19">
        <f>VLOOKUP(E1100, '2021D'!$A$2:$G$339, 3, FALSE)</f>
        <v>34913</v>
      </c>
      <c r="P1100" s="19">
        <f>_2021[[#This Row],[最低排名]]-_2021[[#This Row],[同分人数]]+1</f>
        <v>34766</v>
      </c>
      <c r="Q1100" s="19">
        <f>IF(O1100&gt;=开始!$B$6, 1, 0)</f>
        <v>1</v>
      </c>
      <c r="R1100" s="19">
        <f>_2021[[#This Row],[最低排名]]-开始!$B$6</f>
        <v>34913</v>
      </c>
    </row>
    <row r="1101" spans="1:18">
      <c r="A1101" s="19">
        <v>78102</v>
      </c>
      <c r="B1101" s="19" t="s">
        <v>1255</v>
      </c>
      <c r="C1101" s="19" t="str">
        <f t="shared" si="34"/>
        <v>珠海科院</v>
      </c>
      <c r="D1101" s="19" t="str">
        <f t="shared" si="35"/>
        <v>02</v>
      </c>
      <c r="E1101" s="19" t="s">
        <v>1542</v>
      </c>
      <c r="F1101" s="19">
        <v>182</v>
      </c>
      <c r="G1101" s="19">
        <v>105</v>
      </c>
      <c r="H1101" s="19">
        <v>90</v>
      </c>
      <c r="I1101" s="19">
        <v>43</v>
      </c>
      <c r="J1101" s="19">
        <v>43</v>
      </c>
      <c r="K1101" s="19">
        <v>43</v>
      </c>
      <c r="L1101" s="19">
        <v>0</v>
      </c>
      <c r="M1101" s="19">
        <v>2021</v>
      </c>
      <c r="N1101" s="19">
        <f>VLOOKUP(E1101, '2021D'!$A$2:$G$339, 2, FALSE)</f>
        <v>146</v>
      </c>
      <c r="O1101" s="19">
        <f>VLOOKUP(E1101, '2021D'!$A$2:$G$339, 3, FALSE)</f>
        <v>35527</v>
      </c>
      <c r="P1101" s="19">
        <f>_2021[[#This Row],[最低排名]]-_2021[[#This Row],[同分人数]]+1</f>
        <v>35382</v>
      </c>
      <c r="Q1101" s="19">
        <f>IF(O1101&gt;=开始!$B$6, 1, 0)</f>
        <v>1</v>
      </c>
      <c r="R1101" s="19">
        <f>_2021[[#This Row],[最低排名]]-开始!$B$6</f>
        <v>35527</v>
      </c>
    </row>
    <row r="1102" spans="1:18">
      <c r="A1102" s="19">
        <v>78201</v>
      </c>
      <c r="B1102" s="19" t="s">
        <v>1256</v>
      </c>
      <c r="C1102" s="19" t="str">
        <f t="shared" si="34"/>
        <v>北师浸会</v>
      </c>
      <c r="D1102" s="19" t="str">
        <f t="shared" si="35"/>
        <v>01</v>
      </c>
      <c r="E1102" s="19" t="s">
        <v>122</v>
      </c>
      <c r="F1102" s="19">
        <v>203</v>
      </c>
      <c r="G1102" s="19">
        <v>106</v>
      </c>
      <c r="H1102" s="19">
        <v>114</v>
      </c>
      <c r="I1102" s="19">
        <v>67</v>
      </c>
      <c r="J1102" s="19">
        <v>61</v>
      </c>
      <c r="K1102" s="19">
        <v>61</v>
      </c>
      <c r="L1102" s="19">
        <v>0</v>
      </c>
      <c r="M1102" s="19">
        <v>2021</v>
      </c>
      <c r="N1102" s="19">
        <f>VLOOKUP(E1102, '2021D'!$A$2:$G$339, 2, FALSE)</f>
        <v>219</v>
      </c>
      <c r="O1102" s="19">
        <f>VLOOKUP(E1102, '2021D'!$A$2:$G$339, 3, FALSE)</f>
        <v>14431</v>
      </c>
      <c r="P1102" s="19">
        <f>_2021[[#This Row],[最低排名]]-_2021[[#This Row],[同分人数]]+1</f>
        <v>14213</v>
      </c>
      <c r="Q1102" s="19">
        <f>IF(O1102&gt;=开始!$B$6, 1, 0)</f>
        <v>1</v>
      </c>
      <c r="R1102" s="19">
        <f>_2021[[#This Row],[最低排名]]-开始!$B$6</f>
        <v>14431</v>
      </c>
    </row>
    <row r="1103" spans="1:18">
      <c r="A1103" s="19">
        <v>78301</v>
      </c>
      <c r="B1103" s="19" t="s">
        <v>1259</v>
      </c>
      <c r="C1103" s="19" t="str">
        <f t="shared" si="34"/>
        <v>深圳大学</v>
      </c>
      <c r="D1103" s="19" t="str">
        <f t="shared" si="35"/>
        <v>01</v>
      </c>
      <c r="E1103" s="19" t="s">
        <v>134</v>
      </c>
      <c r="F1103" s="19">
        <v>223</v>
      </c>
      <c r="G1103" s="19">
        <v>114</v>
      </c>
      <c r="H1103" s="19">
        <v>113</v>
      </c>
      <c r="I1103" s="19">
        <v>70</v>
      </c>
      <c r="J1103" s="19">
        <v>64</v>
      </c>
      <c r="K1103" s="19">
        <v>58</v>
      </c>
      <c r="L1103" s="19">
        <v>0</v>
      </c>
      <c r="M1103" s="19">
        <v>2021</v>
      </c>
      <c r="N1103" s="19">
        <f>VLOOKUP(E1103, '2021D'!$A$2:$G$339, 2, FALSE)</f>
        <v>203</v>
      </c>
      <c r="O1103" s="19">
        <f>VLOOKUP(E1103, '2021D'!$A$2:$G$339, 3, FALSE)</f>
        <v>9699</v>
      </c>
      <c r="P1103" s="19">
        <f>_2021[[#This Row],[最低排名]]-_2021[[#This Row],[同分人数]]+1</f>
        <v>9497</v>
      </c>
      <c r="Q1103" s="19">
        <f>IF(O1103&gt;=开始!$B$6, 1, 0)</f>
        <v>1</v>
      </c>
      <c r="R1103" s="19">
        <f>_2021[[#This Row],[最低排名]]-开始!$B$6</f>
        <v>9699</v>
      </c>
    </row>
    <row r="1104" spans="1:18">
      <c r="A1104" s="19">
        <v>78302</v>
      </c>
      <c r="B1104" s="19" t="s">
        <v>1260</v>
      </c>
      <c r="C1104" s="19" t="str">
        <f t="shared" si="34"/>
        <v>深圳大学</v>
      </c>
      <c r="D1104" s="19" t="str">
        <f t="shared" si="35"/>
        <v>02</v>
      </c>
      <c r="E1104" s="19" t="s">
        <v>115</v>
      </c>
      <c r="F1104" s="19">
        <v>222</v>
      </c>
      <c r="G1104" s="19">
        <v>128</v>
      </c>
      <c r="H1104" s="19">
        <v>122</v>
      </c>
      <c r="I1104" s="19">
        <v>64</v>
      </c>
      <c r="J1104" s="19">
        <v>64</v>
      </c>
      <c r="K1104" s="19">
        <v>58</v>
      </c>
      <c r="L1104" s="19">
        <v>0</v>
      </c>
      <c r="M1104" s="19">
        <v>2021</v>
      </c>
      <c r="N1104" s="19">
        <f>VLOOKUP(E1104, '2021D'!$A$2:$G$339, 2, FALSE)</f>
        <v>200</v>
      </c>
      <c r="O1104" s="19">
        <f>VLOOKUP(E1104, '2021D'!$A$2:$G$339, 3, FALSE)</f>
        <v>9287</v>
      </c>
      <c r="P1104" s="19">
        <f>_2021[[#This Row],[最低排名]]-_2021[[#This Row],[同分人数]]+1</f>
        <v>9088</v>
      </c>
      <c r="Q1104" s="19">
        <f>IF(O1104&gt;=开始!$B$6, 1, 0)</f>
        <v>1</v>
      </c>
      <c r="R1104" s="19">
        <f>_2021[[#This Row],[最低排名]]-开始!$B$6</f>
        <v>9287</v>
      </c>
    </row>
    <row r="1105" spans="1:18">
      <c r="A1105" s="19">
        <v>78303</v>
      </c>
      <c r="B1105" s="19" t="s">
        <v>1606</v>
      </c>
      <c r="C1105" s="19" t="str">
        <f t="shared" si="34"/>
        <v>深圳大学</v>
      </c>
      <c r="D1105" s="19" t="str">
        <f t="shared" si="35"/>
        <v>03</v>
      </c>
      <c r="E1105" s="19" t="s">
        <v>279</v>
      </c>
      <c r="F1105" s="19">
        <v>220</v>
      </c>
      <c r="G1105" s="19">
        <v>113</v>
      </c>
      <c r="H1105" s="19">
        <v>115</v>
      </c>
      <c r="I1105" s="19">
        <v>70</v>
      </c>
      <c r="J1105" s="19">
        <v>64</v>
      </c>
      <c r="K1105" s="19">
        <v>64</v>
      </c>
      <c r="L1105" s="19">
        <v>0</v>
      </c>
      <c r="M1105" s="19">
        <v>2021</v>
      </c>
      <c r="N1105" s="19">
        <f>VLOOKUP(E1105, '2021D'!$A$2:$G$339, 2, FALSE)</f>
        <v>197</v>
      </c>
      <c r="O1105" s="19">
        <f>VLOOKUP(E1105, '2021D'!$A$2:$G$339, 3, FALSE)</f>
        <v>8678</v>
      </c>
      <c r="P1105" s="19">
        <f>_2021[[#This Row],[最低排名]]-_2021[[#This Row],[同分人数]]+1</f>
        <v>8482</v>
      </c>
      <c r="Q1105" s="19">
        <f>IF(O1105&gt;=开始!$B$6, 1, 0)</f>
        <v>1</v>
      </c>
      <c r="R1105" s="19">
        <f>_2021[[#This Row],[最低排名]]-开始!$B$6</f>
        <v>8678</v>
      </c>
    </row>
    <row r="1106" spans="1:18">
      <c r="A1106" s="19">
        <v>78304</v>
      </c>
      <c r="B1106" s="19" t="s">
        <v>1707</v>
      </c>
      <c r="C1106" s="19" t="str">
        <f t="shared" si="34"/>
        <v>深圳大学</v>
      </c>
      <c r="D1106" s="19" t="str">
        <f t="shared" si="35"/>
        <v>04</v>
      </c>
      <c r="E1106" s="19" t="s">
        <v>48</v>
      </c>
      <c r="F1106" s="19">
        <v>217</v>
      </c>
      <c r="G1106" s="19">
        <v>114</v>
      </c>
      <c r="H1106" s="19">
        <v>115</v>
      </c>
      <c r="I1106" s="19">
        <v>67</v>
      </c>
      <c r="J1106" s="19">
        <v>55</v>
      </c>
      <c r="K1106" s="19">
        <v>55</v>
      </c>
      <c r="L1106" s="19">
        <v>0</v>
      </c>
      <c r="M1106" s="19">
        <v>2021</v>
      </c>
      <c r="N1106" s="19">
        <f>VLOOKUP(E1106, '2021D'!$A$2:$G$339, 2, FALSE)</f>
        <v>235</v>
      </c>
      <c r="O1106" s="19">
        <f>VLOOKUP(E1106, '2021D'!$A$2:$G$339, 3, FALSE)</f>
        <v>13761</v>
      </c>
      <c r="P1106" s="19">
        <f>_2021[[#This Row],[最低排名]]-_2021[[#This Row],[同分人数]]+1</f>
        <v>13527</v>
      </c>
      <c r="Q1106" s="19">
        <f>IF(O1106&gt;=开始!$B$6, 1, 0)</f>
        <v>1</v>
      </c>
      <c r="R1106" s="19">
        <f>_2021[[#This Row],[最低排名]]-开始!$B$6</f>
        <v>13761</v>
      </c>
    </row>
    <row r="1107" spans="1:18">
      <c r="A1107" s="19">
        <v>78401</v>
      </c>
      <c r="B1107" s="19" t="s">
        <v>1261</v>
      </c>
      <c r="C1107" s="19" t="str">
        <f t="shared" si="34"/>
        <v>广以理工</v>
      </c>
      <c r="D1107" s="19" t="str">
        <f t="shared" si="35"/>
        <v>01</v>
      </c>
      <c r="E1107" s="19" t="s">
        <v>39</v>
      </c>
      <c r="F1107" s="19">
        <v>216</v>
      </c>
      <c r="G1107" s="19">
        <v>119</v>
      </c>
      <c r="H1107" s="19">
        <v>106</v>
      </c>
      <c r="I1107" s="19">
        <v>67</v>
      </c>
      <c r="J1107" s="19">
        <v>64</v>
      </c>
      <c r="K1107" s="19">
        <v>49</v>
      </c>
      <c r="L1107" s="19">
        <v>0</v>
      </c>
      <c r="M1107" s="19">
        <v>2021</v>
      </c>
      <c r="N1107" s="19">
        <f>VLOOKUP(E1107, '2021D'!$A$2:$G$339, 2, FALSE)</f>
        <v>218</v>
      </c>
      <c r="O1107" s="19">
        <f>VLOOKUP(E1107, '2021D'!$A$2:$G$339, 3, FALSE)</f>
        <v>15285</v>
      </c>
      <c r="P1107" s="19">
        <f>_2021[[#This Row],[最低排名]]-_2021[[#This Row],[同分人数]]+1</f>
        <v>15068</v>
      </c>
      <c r="Q1107" s="19">
        <f>IF(O1107&gt;=开始!$B$6, 1, 0)</f>
        <v>1</v>
      </c>
      <c r="R1107" s="19">
        <f>_2021[[#This Row],[最低排名]]-开始!$B$6</f>
        <v>15285</v>
      </c>
    </row>
    <row r="1108" spans="1:18">
      <c r="A1108" s="19">
        <v>78501</v>
      </c>
      <c r="B1108" s="19" t="s">
        <v>1262</v>
      </c>
      <c r="C1108" s="19" t="str">
        <f t="shared" si="34"/>
        <v>广州医大</v>
      </c>
      <c r="D1108" s="19" t="str">
        <f t="shared" si="35"/>
        <v>01</v>
      </c>
      <c r="E1108" s="19" t="s">
        <v>138</v>
      </c>
      <c r="F1108" s="19">
        <v>212</v>
      </c>
      <c r="G1108" s="19">
        <v>108</v>
      </c>
      <c r="H1108" s="19">
        <v>111</v>
      </c>
      <c r="I1108" s="19">
        <v>67</v>
      </c>
      <c r="J1108" s="19">
        <v>64</v>
      </c>
      <c r="K1108" s="19">
        <v>61</v>
      </c>
      <c r="L1108" s="19">
        <v>0</v>
      </c>
      <c r="M1108" s="19">
        <v>2021</v>
      </c>
      <c r="N1108" s="19">
        <f>VLOOKUP(E1108, '2021D'!$A$2:$G$339, 2, FALSE)</f>
        <v>207</v>
      </c>
      <c r="O1108" s="19">
        <f>VLOOKUP(E1108, '2021D'!$A$2:$G$339, 3, FALSE)</f>
        <v>12432</v>
      </c>
      <c r="P1108" s="19">
        <f>_2021[[#This Row],[最低排名]]-_2021[[#This Row],[同分人数]]+1</f>
        <v>12226</v>
      </c>
      <c r="Q1108" s="19">
        <f>IF(O1108&gt;=开始!$B$6, 1, 0)</f>
        <v>1</v>
      </c>
      <c r="R1108" s="19">
        <f>_2021[[#This Row],[最低排名]]-开始!$B$6</f>
        <v>12432</v>
      </c>
    </row>
    <row r="1109" spans="1:18">
      <c r="A1109" s="19">
        <v>78601</v>
      </c>
      <c r="B1109" s="19" t="s">
        <v>1263</v>
      </c>
      <c r="C1109" s="19" t="str">
        <f t="shared" si="34"/>
        <v>岭南师院</v>
      </c>
      <c r="D1109" s="19" t="str">
        <f t="shared" si="35"/>
        <v>01</v>
      </c>
      <c r="E1109" s="19" t="s">
        <v>175</v>
      </c>
      <c r="F1109" s="19">
        <v>214</v>
      </c>
      <c r="G1109" s="19">
        <v>109</v>
      </c>
      <c r="H1109" s="19">
        <v>100</v>
      </c>
      <c r="I1109" s="19">
        <v>55</v>
      </c>
      <c r="J1109" s="19">
        <v>49</v>
      </c>
      <c r="K1109" s="19">
        <v>46</v>
      </c>
      <c r="L1109" s="19">
        <v>0</v>
      </c>
      <c r="M1109" s="19">
        <v>2021</v>
      </c>
      <c r="N1109" s="19">
        <f>VLOOKUP(E1109, '2021D'!$A$2:$G$339, 2, FALSE)</f>
        <v>213</v>
      </c>
      <c r="O1109" s="19">
        <f>VLOOKUP(E1109, '2021D'!$A$2:$G$339, 3, FALSE)</f>
        <v>23714</v>
      </c>
      <c r="P1109" s="19">
        <f>_2021[[#This Row],[最低排名]]-_2021[[#This Row],[同分人数]]+1</f>
        <v>23502</v>
      </c>
      <c r="Q1109" s="19">
        <f>IF(O1109&gt;=开始!$B$6, 1, 0)</f>
        <v>1</v>
      </c>
      <c r="R1109" s="19">
        <f>_2021[[#This Row],[最低排名]]-开始!$B$6</f>
        <v>23714</v>
      </c>
    </row>
    <row r="1110" spans="1:18">
      <c r="A1110" s="19">
        <v>78602</v>
      </c>
      <c r="B1110" s="19" t="s">
        <v>1264</v>
      </c>
      <c r="C1110" s="19" t="str">
        <f t="shared" si="34"/>
        <v>岭南师院</v>
      </c>
      <c r="D1110" s="19" t="str">
        <f t="shared" si="35"/>
        <v>02</v>
      </c>
      <c r="E1110" s="19" t="s">
        <v>1629</v>
      </c>
      <c r="F1110" s="19"/>
      <c r="G1110" s="19"/>
      <c r="H1110" s="19"/>
      <c r="I1110" s="19"/>
      <c r="J1110" s="19"/>
      <c r="K1110" s="19"/>
      <c r="L1110" s="19"/>
      <c r="M1110" s="19">
        <v>2021</v>
      </c>
      <c r="N1110" s="19" t="e">
        <f>VLOOKUP(E1110, '2021D'!$A$2:$G$339, 2, FALSE)</f>
        <v>#N/A</v>
      </c>
      <c r="O1110" s="19" t="e">
        <f>VLOOKUP(E1110, '2021D'!$A$2:$G$339, 3, FALSE)</f>
        <v>#N/A</v>
      </c>
      <c r="P1110" s="19" t="e">
        <f>_2021[[#This Row],[最低排名]]-_2021[[#This Row],[同分人数]]+1</f>
        <v>#N/A</v>
      </c>
      <c r="Q1110" s="19" t="e">
        <f>IF(O1110&gt;=开始!$B$6, 1, 0)</f>
        <v>#N/A</v>
      </c>
      <c r="R1110" s="19" t="e">
        <f>_2021[[#This Row],[最低排名]]-开始!$B$6</f>
        <v>#N/A</v>
      </c>
    </row>
    <row r="1111" spans="1:18">
      <c r="A1111" s="19">
        <v>78603</v>
      </c>
      <c r="B1111" s="19" t="s">
        <v>1708</v>
      </c>
      <c r="C1111" s="19" t="str">
        <f t="shared" si="34"/>
        <v>岭南师院</v>
      </c>
      <c r="D1111" s="19" t="str">
        <f t="shared" si="35"/>
        <v>03</v>
      </c>
      <c r="E1111" s="19" t="s">
        <v>1556</v>
      </c>
      <c r="F1111" s="19">
        <v>191</v>
      </c>
      <c r="G1111" s="19">
        <v>96</v>
      </c>
      <c r="H1111" s="19">
        <v>81</v>
      </c>
      <c r="I1111" s="19">
        <v>46</v>
      </c>
      <c r="J1111" s="19">
        <v>43</v>
      </c>
      <c r="K1111" s="19">
        <v>43</v>
      </c>
      <c r="L1111" s="19">
        <v>0</v>
      </c>
      <c r="M1111" s="19">
        <v>2021</v>
      </c>
      <c r="N1111" s="19">
        <f>VLOOKUP(E1111, '2021D'!$A$2:$G$339, 2, FALSE)</f>
        <v>162</v>
      </c>
      <c r="O1111" s="19">
        <f>VLOOKUP(E1111, '2021D'!$A$2:$G$339, 3, FALSE)</f>
        <v>35075</v>
      </c>
      <c r="P1111" s="19">
        <f>_2021[[#This Row],[最低排名]]-_2021[[#This Row],[同分人数]]+1</f>
        <v>34914</v>
      </c>
      <c r="Q1111" s="19">
        <f>IF(O1111&gt;=开始!$B$6, 1, 0)</f>
        <v>1</v>
      </c>
      <c r="R1111" s="19">
        <f>_2021[[#This Row],[最低排名]]-开始!$B$6</f>
        <v>35075</v>
      </c>
    </row>
    <row r="1112" spans="1:18">
      <c r="A1112" s="19">
        <v>78604</v>
      </c>
      <c r="B1112" s="19" t="s">
        <v>1709</v>
      </c>
      <c r="C1112" s="19" t="str">
        <f t="shared" si="34"/>
        <v>岭南师院</v>
      </c>
      <c r="D1112" s="19" t="str">
        <f t="shared" si="35"/>
        <v>04</v>
      </c>
      <c r="E1112" s="19" t="s">
        <v>209</v>
      </c>
      <c r="F1112" s="19">
        <v>186</v>
      </c>
      <c r="G1112" s="19">
        <v>97</v>
      </c>
      <c r="H1112" s="19">
        <v>91</v>
      </c>
      <c r="I1112" s="19">
        <v>52</v>
      </c>
      <c r="J1112" s="19">
        <v>43</v>
      </c>
      <c r="K1112" s="19">
        <v>43</v>
      </c>
      <c r="L1112" s="19">
        <v>0</v>
      </c>
      <c r="M1112" s="19">
        <v>2021</v>
      </c>
      <c r="N1112" s="19">
        <f>VLOOKUP(E1112, '2021D'!$A$2:$G$339, 2, FALSE)</f>
        <v>197</v>
      </c>
      <c r="O1112" s="19">
        <f>VLOOKUP(E1112, '2021D'!$A$2:$G$339, 3, FALSE)</f>
        <v>33300</v>
      </c>
      <c r="P1112" s="19">
        <f>_2021[[#This Row],[最低排名]]-_2021[[#This Row],[同分人数]]+1</f>
        <v>33104</v>
      </c>
      <c r="Q1112" s="19">
        <f>IF(O1112&gt;=开始!$B$6, 1, 0)</f>
        <v>1</v>
      </c>
      <c r="R1112" s="19">
        <f>_2021[[#This Row],[最低排名]]-开始!$B$6</f>
        <v>33300</v>
      </c>
    </row>
    <row r="1113" spans="1:18">
      <c r="A1113" s="19">
        <v>78701</v>
      </c>
      <c r="B1113" s="19" t="s">
        <v>1265</v>
      </c>
      <c r="C1113" s="19" t="str">
        <f t="shared" si="34"/>
        <v>汕头大学</v>
      </c>
      <c r="D1113" s="19" t="str">
        <f t="shared" si="35"/>
        <v>01</v>
      </c>
      <c r="E1113" s="19" t="s">
        <v>175</v>
      </c>
      <c r="F1113" s="19">
        <v>198</v>
      </c>
      <c r="G1113" s="19">
        <v>110</v>
      </c>
      <c r="H1113" s="19">
        <v>104</v>
      </c>
      <c r="I1113" s="19">
        <v>58</v>
      </c>
      <c r="J1113" s="19">
        <v>52</v>
      </c>
      <c r="K1113" s="19">
        <v>52</v>
      </c>
      <c r="L1113" s="19">
        <v>0</v>
      </c>
      <c r="M1113" s="19">
        <v>2021</v>
      </c>
      <c r="N1113" s="19">
        <f>VLOOKUP(E1113, '2021D'!$A$2:$G$339, 2, FALSE)</f>
        <v>213</v>
      </c>
      <c r="O1113" s="19">
        <f>VLOOKUP(E1113, '2021D'!$A$2:$G$339, 3, FALSE)</f>
        <v>23714</v>
      </c>
      <c r="P1113" s="19">
        <f>_2021[[#This Row],[最低排名]]-_2021[[#This Row],[同分人数]]+1</f>
        <v>23502</v>
      </c>
      <c r="Q1113" s="19">
        <f>IF(O1113&gt;=开始!$B$6, 1, 0)</f>
        <v>1</v>
      </c>
      <c r="R1113" s="19">
        <f>_2021[[#This Row],[最低排名]]-开始!$B$6</f>
        <v>23714</v>
      </c>
    </row>
    <row r="1114" spans="1:18">
      <c r="A1114" s="19">
        <v>79101</v>
      </c>
      <c r="B1114" s="19" t="s">
        <v>1270</v>
      </c>
      <c r="C1114" s="19" t="str">
        <f t="shared" si="34"/>
        <v>桂林电子</v>
      </c>
      <c r="D1114" s="19" t="str">
        <f t="shared" si="35"/>
        <v>01</v>
      </c>
      <c r="E1114" s="19" t="s">
        <v>207</v>
      </c>
      <c r="F1114" s="19">
        <v>199</v>
      </c>
      <c r="G1114" s="19">
        <v>104</v>
      </c>
      <c r="H1114" s="19">
        <v>76</v>
      </c>
      <c r="I1114" s="19">
        <v>49</v>
      </c>
      <c r="J1114" s="19">
        <v>46</v>
      </c>
      <c r="K1114" s="19">
        <v>43</v>
      </c>
      <c r="L1114" s="19">
        <v>0</v>
      </c>
      <c r="M1114" s="19">
        <v>2021</v>
      </c>
      <c r="N1114" s="19">
        <f>VLOOKUP(E1114, '2021D'!$A$2:$G$339, 2, FALSE)</f>
        <v>170</v>
      </c>
      <c r="O1114" s="19">
        <f>VLOOKUP(E1114, '2021D'!$A$2:$G$339, 3, FALSE)</f>
        <v>33669</v>
      </c>
      <c r="P1114" s="19">
        <f>_2021[[#This Row],[最低排名]]-_2021[[#This Row],[同分人数]]+1</f>
        <v>33500</v>
      </c>
      <c r="Q1114" s="19">
        <f>IF(O1114&gt;=开始!$B$6, 1, 0)</f>
        <v>1</v>
      </c>
      <c r="R1114" s="19">
        <f>_2021[[#This Row],[最低排名]]-开始!$B$6</f>
        <v>33669</v>
      </c>
    </row>
    <row r="1115" spans="1:18">
      <c r="A1115" s="19">
        <v>79102</v>
      </c>
      <c r="B1115" s="19" t="s">
        <v>1271</v>
      </c>
      <c r="C1115" s="19" t="str">
        <f t="shared" si="34"/>
        <v>桂林电子</v>
      </c>
      <c r="D1115" s="19" t="str">
        <f t="shared" si="35"/>
        <v>02</v>
      </c>
      <c r="E1115" s="19" t="s">
        <v>405</v>
      </c>
      <c r="F1115" s="19">
        <v>174</v>
      </c>
      <c r="G1115" s="19">
        <v>89</v>
      </c>
      <c r="H1115" s="19">
        <v>97</v>
      </c>
      <c r="I1115" s="19">
        <v>67</v>
      </c>
      <c r="J1115" s="19">
        <v>46</v>
      </c>
      <c r="K1115" s="19">
        <v>43</v>
      </c>
      <c r="L1115" s="19">
        <v>0</v>
      </c>
      <c r="M1115" s="19">
        <v>2021</v>
      </c>
      <c r="N1115" s="19">
        <f>VLOOKUP(E1115, '2021D'!$A$2:$G$339, 2, FALSE)</f>
        <v>169</v>
      </c>
      <c r="O1115" s="19">
        <f>VLOOKUP(E1115, '2021D'!$A$2:$G$339, 3, FALSE)</f>
        <v>31207</v>
      </c>
      <c r="P1115" s="19">
        <f>_2021[[#This Row],[最低排名]]-_2021[[#This Row],[同分人数]]+1</f>
        <v>31039</v>
      </c>
      <c r="Q1115" s="19">
        <f>IF(O1115&gt;=开始!$B$6, 1, 0)</f>
        <v>1</v>
      </c>
      <c r="R1115" s="19">
        <f>_2021[[#This Row],[最低排名]]-开始!$B$6</f>
        <v>31207</v>
      </c>
    </row>
    <row r="1116" spans="1:18">
      <c r="A1116" s="19">
        <v>79201</v>
      </c>
      <c r="B1116" s="19" t="s">
        <v>1272</v>
      </c>
      <c r="C1116" s="19" t="str">
        <f t="shared" si="34"/>
        <v>桂林理工</v>
      </c>
      <c r="D1116" s="19" t="str">
        <f t="shared" si="35"/>
        <v>01</v>
      </c>
      <c r="E1116" s="19" t="s">
        <v>479</v>
      </c>
      <c r="F1116" s="19">
        <v>189</v>
      </c>
      <c r="G1116" s="19">
        <v>102</v>
      </c>
      <c r="H1116" s="19">
        <v>74</v>
      </c>
      <c r="I1116" s="19">
        <v>64</v>
      </c>
      <c r="J1116" s="19">
        <v>49</v>
      </c>
      <c r="K1116" s="19">
        <v>46</v>
      </c>
      <c r="L1116" s="19">
        <v>0</v>
      </c>
      <c r="M1116" s="19">
        <v>2021</v>
      </c>
      <c r="N1116" s="19">
        <f>VLOOKUP(E1116, '2021D'!$A$2:$G$339, 2, FALSE)</f>
        <v>193</v>
      </c>
      <c r="O1116" s="19">
        <f>VLOOKUP(E1116, '2021D'!$A$2:$G$339, 3, FALSE)</f>
        <v>32124</v>
      </c>
      <c r="P1116" s="19">
        <f>_2021[[#This Row],[最低排名]]-_2021[[#This Row],[同分人数]]+1</f>
        <v>31932</v>
      </c>
      <c r="Q1116" s="19">
        <f>IF(O1116&gt;=开始!$B$6, 1, 0)</f>
        <v>1</v>
      </c>
      <c r="R1116" s="19">
        <f>_2021[[#This Row],[最低排名]]-开始!$B$6</f>
        <v>32124</v>
      </c>
    </row>
    <row r="1117" spans="1:18">
      <c r="A1117" s="19">
        <v>79301</v>
      </c>
      <c r="B1117" s="19" t="s">
        <v>1273</v>
      </c>
      <c r="C1117" s="19" t="str">
        <f t="shared" si="34"/>
        <v>广西师大</v>
      </c>
      <c r="D1117" s="19" t="str">
        <f t="shared" si="35"/>
        <v>01</v>
      </c>
      <c r="E1117" s="19" t="s">
        <v>141</v>
      </c>
      <c r="F1117" s="19">
        <v>196</v>
      </c>
      <c r="G1117" s="19">
        <v>109</v>
      </c>
      <c r="H1117" s="19">
        <v>88</v>
      </c>
      <c r="I1117" s="19">
        <v>67</v>
      </c>
      <c r="J1117" s="19">
        <v>64</v>
      </c>
      <c r="K1117" s="19">
        <v>55</v>
      </c>
      <c r="L1117" s="19">
        <v>0</v>
      </c>
      <c r="M1117" s="19">
        <v>2021</v>
      </c>
      <c r="N1117" s="19">
        <f>VLOOKUP(E1117, '2021D'!$A$2:$G$339, 2, FALSE)</f>
        <v>227</v>
      </c>
      <c r="O1117" s="19">
        <f>VLOOKUP(E1117, '2021D'!$A$2:$G$339, 3, FALSE)</f>
        <v>22407</v>
      </c>
      <c r="P1117" s="19">
        <f>_2021[[#This Row],[最低排名]]-_2021[[#This Row],[同分人数]]+1</f>
        <v>22181</v>
      </c>
      <c r="Q1117" s="19">
        <f>IF(O1117&gt;=开始!$B$6, 1, 0)</f>
        <v>1</v>
      </c>
      <c r="R1117" s="19">
        <f>_2021[[#This Row],[最低排名]]-开始!$B$6</f>
        <v>22407</v>
      </c>
    </row>
    <row r="1118" spans="1:18">
      <c r="A1118" s="19">
        <v>79302</v>
      </c>
      <c r="B1118" s="19" t="s">
        <v>1274</v>
      </c>
      <c r="C1118" s="19" t="str">
        <f t="shared" si="34"/>
        <v>广西师大</v>
      </c>
      <c r="D1118" s="19" t="str">
        <f t="shared" si="35"/>
        <v>02</v>
      </c>
      <c r="E1118" s="19" t="s">
        <v>752</v>
      </c>
      <c r="F1118" s="19">
        <v>180</v>
      </c>
      <c r="G1118" s="19">
        <v>95</v>
      </c>
      <c r="H1118" s="19">
        <v>95</v>
      </c>
      <c r="I1118" s="19">
        <v>58</v>
      </c>
      <c r="J1118" s="19">
        <v>49</v>
      </c>
      <c r="K1118" s="19">
        <v>43</v>
      </c>
      <c r="L1118" s="19">
        <v>0</v>
      </c>
      <c r="M1118" s="19">
        <v>2021</v>
      </c>
      <c r="N1118" s="19">
        <f>VLOOKUP(E1118, '2021D'!$A$2:$G$339, 2, FALSE)</f>
        <v>183</v>
      </c>
      <c r="O1118" s="19">
        <f>VLOOKUP(E1118, '2021D'!$A$2:$G$339, 3, FALSE)</f>
        <v>31547</v>
      </c>
      <c r="P1118" s="19">
        <f>_2021[[#This Row],[最低排名]]-_2021[[#This Row],[同分人数]]+1</f>
        <v>31365</v>
      </c>
      <c r="Q1118" s="19">
        <f>IF(O1118&gt;=开始!$B$6, 1, 0)</f>
        <v>1</v>
      </c>
      <c r="R1118" s="19">
        <f>_2021[[#This Row],[最低排名]]-开始!$B$6</f>
        <v>31547</v>
      </c>
    </row>
    <row r="1119" spans="1:18">
      <c r="A1119" s="19">
        <v>79303</v>
      </c>
      <c r="B1119" s="19" t="s">
        <v>1275</v>
      </c>
      <c r="C1119" s="19" t="str">
        <f t="shared" si="34"/>
        <v>广西师大</v>
      </c>
      <c r="D1119" s="19" t="str">
        <f t="shared" si="35"/>
        <v>03</v>
      </c>
      <c r="E1119" s="19" t="s">
        <v>381</v>
      </c>
      <c r="F1119" s="19">
        <v>188</v>
      </c>
      <c r="G1119" s="19">
        <v>98</v>
      </c>
      <c r="H1119" s="19">
        <v>55</v>
      </c>
      <c r="I1119" s="19">
        <v>64</v>
      </c>
      <c r="J1119" s="19">
        <v>61</v>
      </c>
      <c r="K1119" s="19">
        <v>61</v>
      </c>
      <c r="L1119" s="19">
        <v>0</v>
      </c>
      <c r="M1119" s="19">
        <v>2021</v>
      </c>
      <c r="N1119" s="19">
        <f>VLOOKUP(E1119, '2021D'!$A$2:$G$339, 2, FALSE)</f>
        <v>196</v>
      </c>
      <c r="O1119" s="19">
        <f>VLOOKUP(E1119, '2021D'!$A$2:$G$339, 3, FALSE)</f>
        <v>30861</v>
      </c>
      <c r="P1119" s="19">
        <f>_2021[[#This Row],[最低排名]]-_2021[[#This Row],[同分人数]]+1</f>
        <v>30666</v>
      </c>
      <c r="Q1119" s="19">
        <f>IF(O1119&gt;=开始!$B$6, 1, 0)</f>
        <v>1</v>
      </c>
      <c r="R1119" s="19">
        <f>_2021[[#This Row],[最低排名]]-开始!$B$6</f>
        <v>30861</v>
      </c>
    </row>
    <row r="1120" spans="1:18">
      <c r="A1120" s="19">
        <v>79304</v>
      </c>
      <c r="B1120" s="19" t="s">
        <v>1276</v>
      </c>
      <c r="C1120" s="19" t="str">
        <f t="shared" si="34"/>
        <v>广西师大</v>
      </c>
      <c r="D1120" s="19" t="str">
        <f t="shared" si="35"/>
        <v>04</v>
      </c>
      <c r="E1120" s="19" t="s">
        <v>381</v>
      </c>
      <c r="F1120" s="19">
        <v>202</v>
      </c>
      <c r="G1120" s="19">
        <v>107</v>
      </c>
      <c r="H1120" s="19">
        <v>80</v>
      </c>
      <c r="I1120" s="19">
        <v>52</v>
      </c>
      <c r="J1120" s="19">
        <v>52</v>
      </c>
      <c r="K1120" s="19">
        <v>43</v>
      </c>
      <c r="L1120" s="19">
        <v>0</v>
      </c>
      <c r="M1120" s="19">
        <v>2021</v>
      </c>
      <c r="N1120" s="19">
        <f>VLOOKUP(E1120, '2021D'!$A$2:$G$339, 2, FALSE)</f>
        <v>196</v>
      </c>
      <c r="O1120" s="19">
        <f>VLOOKUP(E1120, '2021D'!$A$2:$G$339, 3, FALSE)</f>
        <v>30861</v>
      </c>
      <c r="P1120" s="19">
        <f>_2021[[#This Row],[最低排名]]-_2021[[#This Row],[同分人数]]+1</f>
        <v>30666</v>
      </c>
      <c r="Q1120" s="19">
        <f>IF(O1120&gt;=开始!$B$6, 1, 0)</f>
        <v>1</v>
      </c>
      <c r="R1120" s="19">
        <f>_2021[[#This Row],[最低排名]]-开始!$B$6</f>
        <v>30861</v>
      </c>
    </row>
    <row r="1121" spans="1:18">
      <c r="A1121" s="19">
        <v>79401</v>
      </c>
      <c r="B1121" s="19" t="s">
        <v>1279</v>
      </c>
      <c r="C1121" s="19" t="str">
        <f t="shared" si="34"/>
        <v>广西大学</v>
      </c>
      <c r="D1121" s="19" t="str">
        <f t="shared" si="35"/>
        <v>01</v>
      </c>
      <c r="E1121" s="19" t="s">
        <v>155</v>
      </c>
      <c r="F1121" s="19">
        <v>213</v>
      </c>
      <c r="G1121" s="19">
        <v>110</v>
      </c>
      <c r="H1121" s="19">
        <v>87</v>
      </c>
      <c r="I1121" s="19">
        <v>70</v>
      </c>
      <c r="J1121" s="19">
        <v>61</v>
      </c>
      <c r="K1121" s="19">
        <v>58</v>
      </c>
      <c r="L1121" s="19">
        <v>0</v>
      </c>
      <c r="M1121" s="19">
        <v>2021</v>
      </c>
      <c r="N1121" s="19">
        <f>VLOOKUP(E1121, '2021D'!$A$2:$G$339, 2, FALSE)</f>
        <v>248</v>
      </c>
      <c r="O1121" s="19">
        <f>VLOOKUP(E1121, '2021D'!$A$2:$G$339, 3, FALSE)</f>
        <v>18200</v>
      </c>
      <c r="P1121" s="19">
        <f>_2021[[#This Row],[最低排名]]-_2021[[#This Row],[同分人数]]+1</f>
        <v>17953</v>
      </c>
      <c r="Q1121" s="19">
        <f>IF(O1121&gt;=开始!$B$6, 1, 0)</f>
        <v>1</v>
      </c>
      <c r="R1121" s="19">
        <f>_2021[[#This Row],[最低排名]]-开始!$B$6</f>
        <v>18200</v>
      </c>
    </row>
    <row r="1122" spans="1:18">
      <c r="A1122" s="19">
        <v>79501</v>
      </c>
      <c r="B1122" s="19" t="s">
        <v>1710</v>
      </c>
      <c r="C1122" s="19" t="str">
        <f t="shared" si="34"/>
        <v>北海艺术</v>
      </c>
      <c r="D1122" s="19" t="str">
        <f t="shared" si="35"/>
        <v>01</v>
      </c>
      <c r="E1122" s="19" t="s">
        <v>1534</v>
      </c>
      <c r="F1122" s="19">
        <v>165</v>
      </c>
      <c r="G1122" s="19">
        <v>83</v>
      </c>
      <c r="H1122" s="19">
        <v>88</v>
      </c>
      <c r="I1122" s="19">
        <v>58</v>
      </c>
      <c r="J1122" s="19">
        <v>46</v>
      </c>
      <c r="K1122" s="19">
        <v>43</v>
      </c>
      <c r="L1122" s="19">
        <v>0</v>
      </c>
      <c r="M1122" s="19">
        <v>2021</v>
      </c>
      <c r="N1122" s="19">
        <f>VLOOKUP(E1122, '2021D'!$A$2:$G$339, 2, FALSE)</f>
        <v>159</v>
      </c>
      <c r="O1122" s="19">
        <f>VLOOKUP(E1122, '2021D'!$A$2:$G$339, 3, FALSE)</f>
        <v>35686</v>
      </c>
      <c r="P1122" s="19">
        <f>_2021[[#This Row],[最低排名]]-_2021[[#This Row],[同分人数]]+1</f>
        <v>35528</v>
      </c>
      <c r="Q1122" s="19">
        <f>IF(O1122&gt;=开始!$B$6, 1, 0)</f>
        <v>1</v>
      </c>
      <c r="R1122" s="19">
        <f>_2021[[#This Row],[最低排名]]-开始!$B$6</f>
        <v>35686</v>
      </c>
    </row>
    <row r="1123" spans="1:18">
      <c r="A1123" s="19">
        <v>79502</v>
      </c>
      <c r="B1123" s="19" t="s">
        <v>1711</v>
      </c>
      <c r="C1123" s="19" t="str">
        <f t="shared" si="34"/>
        <v>北海艺术</v>
      </c>
      <c r="D1123" s="19" t="str">
        <f t="shared" si="35"/>
        <v>02</v>
      </c>
      <c r="E1123" s="19" t="s">
        <v>1629</v>
      </c>
      <c r="F1123" s="19"/>
      <c r="G1123" s="19"/>
      <c r="H1123" s="19"/>
      <c r="I1123" s="19"/>
      <c r="J1123" s="19"/>
      <c r="K1123" s="19"/>
      <c r="L1123" s="19"/>
      <c r="M1123" s="19">
        <v>2021</v>
      </c>
      <c r="N1123" s="19" t="e">
        <f>VLOOKUP(E1123, '2021D'!$A$2:$G$339, 2, FALSE)</f>
        <v>#N/A</v>
      </c>
      <c r="O1123" s="19" t="e">
        <f>VLOOKUP(E1123, '2021D'!$A$2:$G$339, 3, FALSE)</f>
        <v>#N/A</v>
      </c>
      <c r="P1123" s="19" t="e">
        <f>_2021[[#This Row],[最低排名]]-_2021[[#This Row],[同分人数]]+1</f>
        <v>#N/A</v>
      </c>
      <c r="Q1123" s="19" t="e">
        <f>IF(O1123&gt;=开始!$B$6, 1, 0)</f>
        <v>#N/A</v>
      </c>
      <c r="R1123" s="19" t="e">
        <f>_2021[[#This Row],[最低排名]]-开始!$B$6</f>
        <v>#N/A</v>
      </c>
    </row>
    <row r="1124" spans="1:18">
      <c r="A1124" s="19">
        <v>79503</v>
      </c>
      <c r="B1124" s="19" t="s">
        <v>1712</v>
      </c>
      <c r="C1124" s="19" t="str">
        <f t="shared" si="34"/>
        <v>北海艺术</v>
      </c>
      <c r="D1124" s="19" t="str">
        <f t="shared" si="35"/>
        <v>03</v>
      </c>
      <c r="E1124" s="19" t="s">
        <v>1534</v>
      </c>
      <c r="F1124" s="19">
        <v>191</v>
      </c>
      <c r="G1124" s="19">
        <v>101</v>
      </c>
      <c r="H1124" s="19">
        <v>71</v>
      </c>
      <c r="I1124" s="19">
        <v>52</v>
      </c>
      <c r="J1124" s="19">
        <v>43</v>
      </c>
      <c r="K1124" s="19">
        <v>43</v>
      </c>
      <c r="L1124" s="19">
        <v>0</v>
      </c>
      <c r="M1124" s="19">
        <v>2021</v>
      </c>
      <c r="N1124" s="19">
        <f>VLOOKUP(E1124, '2021D'!$A$2:$G$339, 2, FALSE)</f>
        <v>159</v>
      </c>
      <c r="O1124" s="19">
        <f>VLOOKUP(E1124, '2021D'!$A$2:$G$339, 3, FALSE)</f>
        <v>35686</v>
      </c>
      <c r="P1124" s="19">
        <f>_2021[[#This Row],[最低排名]]-_2021[[#This Row],[同分人数]]+1</f>
        <v>35528</v>
      </c>
      <c r="Q1124" s="19">
        <f>IF(O1124&gt;=开始!$B$6, 1, 0)</f>
        <v>1</v>
      </c>
      <c r="R1124" s="19">
        <f>_2021[[#This Row],[最低排名]]-开始!$B$6</f>
        <v>35686</v>
      </c>
    </row>
    <row r="1125" spans="1:18">
      <c r="A1125" s="19">
        <v>80101</v>
      </c>
      <c r="B1125" s="19" t="s">
        <v>1281</v>
      </c>
      <c r="C1125" s="19" t="str">
        <f t="shared" si="34"/>
        <v>海南大学</v>
      </c>
      <c r="D1125" s="19" t="str">
        <f t="shared" si="35"/>
        <v>01</v>
      </c>
      <c r="E1125" s="19" t="s">
        <v>195</v>
      </c>
      <c r="F1125" s="19">
        <v>214</v>
      </c>
      <c r="G1125" s="19">
        <v>116</v>
      </c>
      <c r="H1125" s="19">
        <v>116</v>
      </c>
      <c r="I1125" s="19">
        <v>61</v>
      </c>
      <c r="J1125" s="19">
        <v>61</v>
      </c>
      <c r="K1125" s="19">
        <v>58</v>
      </c>
      <c r="L1125" s="19">
        <v>0</v>
      </c>
      <c r="M1125" s="19">
        <v>2021</v>
      </c>
      <c r="N1125" s="19">
        <f>VLOOKUP(E1125, '2021D'!$A$2:$G$339, 2, FALSE)</f>
        <v>222</v>
      </c>
      <c r="O1125" s="19">
        <f>VLOOKUP(E1125, '2021D'!$A$2:$G$339, 3, FALSE)</f>
        <v>13526</v>
      </c>
      <c r="P1125" s="19">
        <f>_2021[[#This Row],[最低排名]]-_2021[[#This Row],[同分人数]]+1</f>
        <v>13305</v>
      </c>
      <c r="Q1125" s="19">
        <f>IF(O1125&gt;=开始!$B$6, 1, 0)</f>
        <v>1</v>
      </c>
      <c r="R1125" s="19">
        <f>_2021[[#This Row],[最低排名]]-开始!$B$6</f>
        <v>13526</v>
      </c>
    </row>
    <row r="1126" spans="1:18">
      <c r="A1126" s="19">
        <v>80102</v>
      </c>
      <c r="B1126" s="19" t="s">
        <v>1282</v>
      </c>
      <c r="C1126" s="19" t="str">
        <f t="shared" si="34"/>
        <v>海南大学</v>
      </c>
      <c r="D1126" s="19" t="str">
        <f t="shared" si="35"/>
        <v>02</v>
      </c>
      <c r="E1126" s="19" t="s">
        <v>749</v>
      </c>
      <c r="F1126" s="19">
        <v>204</v>
      </c>
      <c r="G1126" s="19">
        <v>117</v>
      </c>
      <c r="H1126" s="19">
        <v>114</v>
      </c>
      <c r="I1126" s="19">
        <v>64</v>
      </c>
      <c r="J1126" s="19">
        <v>64</v>
      </c>
      <c r="K1126" s="19">
        <v>58</v>
      </c>
      <c r="L1126" s="19">
        <v>0</v>
      </c>
      <c r="M1126" s="19">
        <v>2021</v>
      </c>
      <c r="N1126" s="19">
        <f>VLOOKUP(E1126, '2021D'!$A$2:$G$339, 2, FALSE)</f>
        <v>222</v>
      </c>
      <c r="O1126" s="19">
        <f>VLOOKUP(E1126, '2021D'!$A$2:$G$339, 3, FALSE)</f>
        <v>14850</v>
      </c>
      <c r="P1126" s="19">
        <f>_2021[[#This Row],[最低排名]]-_2021[[#This Row],[同分人数]]+1</f>
        <v>14629</v>
      </c>
      <c r="Q1126" s="19">
        <f>IF(O1126&gt;=开始!$B$6, 1, 0)</f>
        <v>1</v>
      </c>
      <c r="R1126" s="19">
        <f>_2021[[#This Row],[最低排名]]-开始!$B$6</f>
        <v>14850</v>
      </c>
    </row>
    <row r="1127" spans="1:18">
      <c r="A1127" s="19">
        <v>80103</v>
      </c>
      <c r="B1127" s="19" t="s">
        <v>1283</v>
      </c>
      <c r="C1127" s="19" t="str">
        <f t="shared" si="34"/>
        <v>海南大学</v>
      </c>
      <c r="D1127" s="19" t="str">
        <f t="shared" si="35"/>
        <v>03</v>
      </c>
      <c r="E1127" s="19" t="s">
        <v>100</v>
      </c>
      <c r="F1127" s="19">
        <v>192</v>
      </c>
      <c r="G1127" s="19">
        <v>103</v>
      </c>
      <c r="H1127" s="19">
        <v>123</v>
      </c>
      <c r="I1127" s="19">
        <v>67</v>
      </c>
      <c r="J1127" s="19">
        <v>64</v>
      </c>
      <c r="K1127" s="19">
        <v>61</v>
      </c>
      <c r="L1127" s="19">
        <v>0</v>
      </c>
      <c r="M1127" s="19">
        <v>2021</v>
      </c>
      <c r="N1127" s="19">
        <f>VLOOKUP(E1127, '2021D'!$A$2:$G$339, 2, FALSE)</f>
        <v>233</v>
      </c>
      <c r="O1127" s="19">
        <f>VLOOKUP(E1127, '2021D'!$A$2:$G$339, 3, FALSE)</f>
        <v>14212</v>
      </c>
      <c r="P1127" s="19">
        <f>_2021[[#This Row],[最低排名]]-_2021[[#This Row],[同分人数]]+1</f>
        <v>13980</v>
      </c>
      <c r="Q1127" s="19">
        <f>IF(O1127&gt;=开始!$B$6, 1, 0)</f>
        <v>1</v>
      </c>
      <c r="R1127" s="19">
        <f>_2021[[#This Row],[最低排名]]-开始!$B$6</f>
        <v>14212</v>
      </c>
    </row>
    <row r="1128" spans="1:18">
      <c r="A1128" s="19">
        <v>80201</v>
      </c>
      <c r="B1128" s="19" t="s">
        <v>1285</v>
      </c>
      <c r="C1128" s="19" t="str">
        <f t="shared" si="34"/>
        <v>海南师大</v>
      </c>
      <c r="D1128" s="19" t="str">
        <f t="shared" si="35"/>
        <v>01</v>
      </c>
      <c r="E1128" s="19" t="s">
        <v>701</v>
      </c>
      <c r="F1128" s="19">
        <v>196</v>
      </c>
      <c r="G1128" s="19">
        <v>105</v>
      </c>
      <c r="H1128" s="19">
        <v>92</v>
      </c>
      <c r="I1128" s="19">
        <v>58</v>
      </c>
      <c r="J1128" s="19">
        <v>49</v>
      </c>
      <c r="K1128" s="19">
        <v>49</v>
      </c>
      <c r="L1128" s="19">
        <v>0</v>
      </c>
      <c r="M1128" s="19">
        <v>2021</v>
      </c>
      <c r="N1128" s="19">
        <f>VLOOKUP(E1128, '2021D'!$A$2:$G$339, 2, FALSE)</f>
        <v>166</v>
      </c>
      <c r="O1128" s="19">
        <f>VLOOKUP(E1128, '2021D'!$A$2:$G$339, 3, FALSE)</f>
        <v>27904</v>
      </c>
      <c r="P1128" s="19">
        <f>_2021[[#This Row],[最低排名]]-_2021[[#This Row],[同分人数]]+1</f>
        <v>27739</v>
      </c>
      <c r="Q1128" s="19">
        <f>IF(O1128&gt;=开始!$B$6, 1, 0)</f>
        <v>1</v>
      </c>
      <c r="R1128" s="19">
        <f>_2021[[#This Row],[最低排名]]-开始!$B$6</f>
        <v>27904</v>
      </c>
    </row>
    <row r="1129" spans="1:18">
      <c r="A1129" s="19">
        <v>80202</v>
      </c>
      <c r="B1129" s="19" t="s">
        <v>1286</v>
      </c>
      <c r="C1129" s="19" t="str">
        <f t="shared" si="34"/>
        <v>海南师大</v>
      </c>
      <c r="D1129" s="19" t="str">
        <f t="shared" si="35"/>
        <v>02</v>
      </c>
      <c r="E1129" s="19" t="s">
        <v>433</v>
      </c>
      <c r="F1129" s="19">
        <v>204</v>
      </c>
      <c r="G1129" s="19">
        <v>104</v>
      </c>
      <c r="H1129" s="19">
        <v>85</v>
      </c>
      <c r="I1129" s="19">
        <v>61</v>
      </c>
      <c r="J1129" s="19">
        <v>52</v>
      </c>
      <c r="K1129" s="19">
        <v>52</v>
      </c>
      <c r="L1129" s="19">
        <v>0</v>
      </c>
      <c r="M1129" s="19">
        <v>2021</v>
      </c>
      <c r="N1129" s="19">
        <f>VLOOKUP(E1129, '2021D'!$A$2:$G$339, 2, FALSE)</f>
        <v>224</v>
      </c>
      <c r="O1129" s="19">
        <f>VLOOKUP(E1129, '2021D'!$A$2:$G$339, 3, FALSE)</f>
        <v>25900</v>
      </c>
      <c r="P1129" s="19">
        <f>_2021[[#This Row],[最低排名]]-_2021[[#This Row],[同分人数]]+1</f>
        <v>25677</v>
      </c>
      <c r="Q1129" s="19">
        <f>IF(O1129&gt;=开始!$B$6, 1, 0)</f>
        <v>1</v>
      </c>
      <c r="R1129" s="19">
        <f>_2021[[#This Row],[最低排名]]-开始!$B$6</f>
        <v>25900</v>
      </c>
    </row>
    <row r="1130" spans="1:18">
      <c r="A1130" s="19">
        <v>80203</v>
      </c>
      <c r="B1130" s="19" t="s">
        <v>1608</v>
      </c>
      <c r="C1130" s="19" t="str">
        <f t="shared" si="34"/>
        <v>海南师大</v>
      </c>
      <c r="D1130" s="19" t="str">
        <f t="shared" si="35"/>
        <v>03</v>
      </c>
      <c r="E1130" s="19" t="s">
        <v>372</v>
      </c>
      <c r="F1130" s="19">
        <v>228</v>
      </c>
      <c r="G1130" s="19">
        <v>124</v>
      </c>
      <c r="H1130" s="19">
        <v>92</v>
      </c>
      <c r="I1130" s="19">
        <v>52</v>
      </c>
      <c r="J1130" s="19">
        <v>52</v>
      </c>
      <c r="K1130" s="19">
        <v>52</v>
      </c>
      <c r="L1130" s="19">
        <v>0</v>
      </c>
      <c r="M1130" s="19">
        <v>2021</v>
      </c>
      <c r="N1130" s="19">
        <f>VLOOKUP(E1130, '2021D'!$A$2:$G$339, 2, FALSE)</f>
        <v>239</v>
      </c>
      <c r="O1130" s="19">
        <f>VLOOKUP(E1130, '2021D'!$A$2:$G$339, 3, FALSE)</f>
        <v>21058</v>
      </c>
      <c r="P1130" s="19">
        <f>_2021[[#This Row],[最低排名]]-_2021[[#This Row],[同分人数]]+1</f>
        <v>20820</v>
      </c>
      <c r="Q1130" s="19">
        <f>IF(O1130&gt;=开始!$B$6, 1, 0)</f>
        <v>1</v>
      </c>
      <c r="R1130" s="19">
        <f>_2021[[#This Row],[最低排名]]-开始!$B$6</f>
        <v>21058</v>
      </c>
    </row>
    <row r="1131" spans="1:18">
      <c r="A1131" s="19">
        <v>80204</v>
      </c>
      <c r="B1131" s="19" t="s">
        <v>1609</v>
      </c>
      <c r="C1131" s="19" t="str">
        <f t="shared" si="34"/>
        <v>海南师大</v>
      </c>
      <c r="D1131" s="19" t="str">
        <f t="shared" si="35"/>
        <v>04</v>
      </c>
      <c r="E1131" s="19" t="s">
        <v>175</v>
      </c>
      <c r="F1131" s="19">
        <v>176</v>
      </c>
      <c r="G1131" s="19">
        <v>107</v>
      </c>
      <c r="H1131" s="19">
        <v>117</v>
      </c>
      <c r="I1131" s="19">
        <v>67</v>
      </c>
      <c r="J1131" s="19">
        <v>58</v>
      </c>
      <c r="K1131" s="19">
        <v>46</v>
      </c>
      <c r="L1131" s="19">
        <v>0</v>
      </c>
      <c r="M1131" s="19">
        <v>2021</v>
      </c>
      <c r="N1131" s="19">
        <f>VLOOKUP(E1131, '2021D'!$A$2:$G$339, 2, FALSE)</f>
        <v>213</v>
      </c>
      <c r="O1131" s="19">
        <f>VLOOKUP(E1131, '2021D'!$A$2:$G$339, 3, FALSE)</f>
        <v>23714</v>
      </c>
      <c r="P1131" s="19">
        <f>_2021[[#This Row],[最低排名]]-_2021[[#This Row],[同分人数]]+1</f>
        <v>23502</v>
      </c>
      <c r="Q1131" s="19">
        <f>IF(O1131&gt;=开始!$B$6, 1, 0)</f>
        <v>1</v>
      </c>
      <c r="R1131" s="19">
        <f>_2021[[#This Row],[最低排名]]-开始!$B$6</f>
        <v>23714</v>
      </c>
    </row>
    <row r="1132" spans="1:18">
      <c r="A1132" s="19">
        <v>80205</v>
      </c>
      <c r="B1132" s="19" t="s">
        <v>1610</v>
      </c>
      <c r="C1132" s="19" t="str">
        <f t="shared" si="34"/>
        <v>海南师大</v>
      </c>
      <c r="D1132" s="19" t="str">
        <f t="shared" si="35"/>
        <v>05</v>
      </c>
      <c r="E1132" s="19" t="s">
        <v>175</v>
      </c>
      <c r="F1132" s="19">
        <v>200</v>
      </c>
      <c r="G1132" s="19">
        <v>102</v>
      </c>
      <c r="H1132" s="19">
        <v>99</v>
      </c>
      <c r="I1132" s="19">
        <v>64</v>
      </c>
      <c r="J1132" s="19">
        <v>55</v>
      </c>
      <c r="K1132" s="19">
        <v>46</v>
      </c>
      <c r="L1132" s="19">
        <v>0</v>
      </c>
      <c r="M1132" s="19">
        <v>2021</v>
      </c>
      <c r="N1132" s="19">
        <f>VLOOKUP(E1132, '2021D'!$A$2:$G$339, 2, FALSE)</f>
        <v>213</v>
      </c>
      <c r="O1132" s="19">
        <f>VLOOKUP(E1132, '2021D'!$A$2:$G$339, 3, FALSE)</f>
        <v>23714</v>
      </c>
      <c r="P1132" s="19">
        <f>_2021[[#This Row],[最低排名]]-_2021[[#This Row],[同分人数]]+1</f>
        <v>23502</v>
      </c>
      <c r="Q1132" s="19">
        <f>IF(O1132&gt;=开始!$B$6, 1, 0)</f>
        <v>1</v>
      </c>
      <c r="R1132" s="19">
        <f>_2021[[#This Row],[最低排名]]-开始!$B$6</f>
        <v>23714</v>
      </c>
    </row>
    <row r="1133" spans="1:18">
      <c r="A1133" s="19">
        <v>80301</v>
      </c>
      <c r="B1133" s="19" t="s">
        <v>1287</v>
      </c>
      <c r="C1133" s="19" t="str">
        <f t="shared" si="34"/>
        <v>海南医学</v>
      </c>
      <c r="D1133" s="19" t="str">
        <f t="shared" si="35"/>
        <v>01</v>
      </c>
      <c r="E1133" s="19" t="s">
        <v>187</v>
      </c>
      <c r="F1133" s="19">
        <v>199</v>
      </c>
      <c r="G1133" s="19">
        <v>100</v>
      </c>
      <c r="H1133" s="19">
        <v>108</v>
      </c>
      <c r="I1133" s="19">
        <v>52</v>
      </c>
      <c r="J1133" s="19">
        <v>46</v>
      </c>
      <c r="K1133" s="19">
        <v>43</v>
      </c>
      <c r="L1133" s="19">
        <v>0</v>
      </c>
      <c r="M1133" s="19">
        <v>2021</v>
      </c>
      <c r="N1133" s="19">
        <f>VLOOKUP(E1133, '2021D'!$A$2:$G$339, 2, FALSE)</f>
        <v>190</v>
      </c>
      <c r="O1133" s="19">
        <f>VLOOKUP(E1133, '2021D'!$A$2:$G$339, 3, FALSE)</f>
        <v>27131</v>
      </c>
      <c r="P1133" s="19">
        <f>_2021[[#This Row],[最低排名]]-_2021[[#This Row],[同分人数]]+1</f>
        <v>26942</v>
      </c>
      <c r="Q1133" s="19">
        <f>IF(O1133&gt;=开始!$B$6, 1, 0)</f>
        <v>1</v>
      </c>
      <c r="R1133" s="19">
        <f>_2021[[#This Row],[最低排名]]-开始!$B$6</f>
        <v>27131</v>
      </c>
    </row>
    <row r="1134" spans="1:18">
      <c r="A1134" s="19">
        <v>80302</v>
      </c>
      <c r="B1134" s="19" t="s">
        <v>1288</v>
      </c>
      <c r="C1134" s="19" t="str">
        <f t="shared" si="34"/>
        <v>海南医学</v>
      </c>
      <c r="D1134" s="19" t="str">
        <f t="shared" si="35"/>
        <v>02</v>
      </c>
      <c r="E1134" s="19" t="s">
        <v>54</v>
      </c>
      <c r="F1134" s="19">
        <v>207</v>
      </c>
      <c r="G1134" s="19">
        <v>115</v>
      </c>
      <c r="H1134" s="19">
        <v>69</v>
      </c>
      <c r="I1134" s="19">
        <v>61</v>
      </c>
      <c r="J1134" s="19">
        <v>58</v>
      </c>
      <c r="K1134" s="19">
        <v>46</v>
      </c>
      <c r="L1134" s="19">
        <v>0</v>
      </c>
      <c r="M1134" s="19">
        <v>2021</v>
      </c>
      <c r="N1134" s="19">
        <f>VLOOKUP(E1134, '2021D'!$A$2:$G$339, 2, FALSE)</f>
        <v>201</v>
      </c>
      <c r="O1134" s="19">
        <f>VLOOKUP(E1134, '2021D'!$A$2:$G$339, 3, FALSE)</f>
        <v>28484</v>
      </c>
      <c r="P1134" s="19">
        <f>_2021[[#This Row],[最低排名]]-_2021[[#This Row],[同分人数]]+1</f>
        <v>28284</v>
      </c>
      <c r="Q1134" s="19">
        <f>IF(O1134&gt;=开始!$B$6, 1, 0)</f>
        <v>1</v>
      </c>
      <c r="R1134" s="19">
        <f>_2021[[#This Row],[最低排名]]-开始!$B$6</f>
        <v>28484</v>
      </c>
    </row>
    <row r="1135" spans="1:18">
      <c r="A1135" s="19">
        <v>80401</v>
      </c>
      <c r="B1135" s="19" t="s">
        <v>1289</v>
      </c>
      <c r="C1135" s="19" t="str">
        <f t="shared" si="34"/>
        <v>三亚学院</v>
      </c>
      <c r="D1135" s="19" t="str">
        <f t="shared" si="35"/>
        <v>01</v>
      </c>
      <c r="E1135" s="19" t="s">
        <v>1629</v>
      </c>
      <c r="F1135" s="19"/>
      <c r="G1135" s="19"/>
      <c r="H1135" s="19"/>
      <c r="I1135" s="19"/>
      <c r="J1135" s="19"/>
      <c r="K1135" s="19"/>
      <c r="L1135" s="19"/>
      <c r="M1135" s="19">
        <v>2021</v>
      </c>
      <c r="N1135" s="19" t="e">
        <f>VLOOKUP(E1135, '2021D'!$A$2:$G$339, 2, FALSE)</f>
        <v>#N/A</v>
      </c>
      <c r="O1135" s="19" t="e">
        <f>VLOOKUP(E1135, '2021D'!$A$2:$G$339, 3, FALSE)</f>
        <v>#N/A</v>
      </c>
      <c r="P1135" s="19" t="e">
        <f>_2021[[#This Row],[最低排名]]-_2021[[#This Row],[同分人数]]+1</f>
        <v>#N/A</v>
      </c>
      <c r="Q1135" s="19" t="e">
        <f>IF(O1135&gt;=开始!$B$6, 1, 0)</f>
        <v>#N/A</v>
      </c>
      <c r="R1135" s="19" t="e">
        <f>_2021[[#This Row],[最低排名]]-开始!$B$6</f>
        <v>#N/A</v>
      </c>
    </row>
    <row r="1136" spans="1:18">
      <c r="A1136" s="19">
        <v>80402</v>
      </c>
      <c r="B1136" s="19" t="s">
        <v>1713</v>
      </c>
      <c r="C1136" s="19" t="str">
        <f t="shared" si="34"/>
        <v>三亚学院</v>
      </c>
      <c r="D1136" s="19" t="str">
        <f t="shared" si="35"/>
        <v>02</v>
      </c>
      <c r="E1136" s="19" t="s">
        <v>1534</v>
      </c>
      <c r="F1136" s="19">
        <v>194</v>
      </c>
      <c r="G1136" s="19">
        <v>107</v>
      </c>
      <c r="H1136" s="19">
        <v>59</v>
      </c>
      <c r="I1136" s="19">
        <v>52</v>
      </c>
      <c r="J1136" s="19">
        <v>49</v>
      </c>
      <c r="K1136" s="19">
        <v>46</v>
      </c>
      <c r="L1136" s="19">
        <v>0</v>
      </c>
      <c r="M1136" s="19">
        <v>2021</v>
      </c>
      <c r="N1136" s="19">
        <f>VLOOKUP(E1136, '2021D'!$A$2:$G$339, 2, FALSE)</f>
        <v>159</v>
      </c>
      <c r="O1136" s="19">
        <f>VLOOKUP(E1136, '2021D'!$A$2:$G$339, 3, FALSE)</f>
        <v>35686</v>
      </c>
      <c r="P1136" s="19">
        <f>_2021[[#This Row],[最低排名]]-_2021[[#This Row],[同分人数]]+1</f>
        <v>35528</v>
      </c>
      <c r="Q1136" s="19">
        <f>IF(O1136&gt;=开始!$B$6, 1, 0)</f>
        <v>1</v>
      </c>
      <c r="R1136" s="19">
        <f>_2021[[#This Row],[最低排名]]-开始!$B$6</f>
        <v>35686</v>
      </c>
    </row>
    <row r="1137" spans="1:18">
      <c r="A1137" s="19">
        <v>81101</v>
      </c>
      <c r="B1137" s="19" t="s">
        <v>1291</v>
      </c>
      <c r="C1137" s="19" t="str">
        <f t="shared" si="34"/>
        <v>重庆大学</v>
      </c>
      <c r="D1137" s="19" t="str">
        <f t="shared" si="35"/>
        <v>01</v>
      </c>
      <c r="E1137" s="19" t="s">
        <v>246</v>
      </c>
      <c r="F1137" s="19">
        <v>236</v>
      </c>
      <c r="G1137" s="19">
        <v>132</v>
      </c>
      <c r="H1137" s="19">
        <v>121</v>
      </c>
      <c r="I1137" s="19">
        <v>67</v>
      </c>
      <c r="J1137" s="19">
        <v>64</v>
      </c>
      <c r="K1137" s="19">
        <v>64</v>
      </c>
      <c r="L1137" s="19">
        <v>0</v>
      </c>
      <c r="M1137" s="19">
        <v>2021</v>
      </c>
      <c r="N1137" s="19">
        <f>VLOOKUP(E1137, '2021D'!$A$2:$G$339, 2, FALSE)</f>
        <v>170</v>
      </c>
      <c r="O1137" s="19">
        <f>VLOOKUP(E1137, '2021D'!$A$2:$G$339, 3, FALSE)</f>
        <v>5198</v>
      </c>
      <c r="P1137" s="19">
        <f>_2021[[#This Row],[最低排名]]-_2021[[#This Row],[同分人数]]+1</f>
        <v>5029</v>
      </c>
      <c r="Q1137" s="19">
        <f>IF(O1137&gt;=开始!$B$6, 1, 0)</f>
        <v>1</v>
      </c>
      <c r="R1137" s="19">
        <f>_2021[[#This Row],[最低排名]]-开始!$B$6</f>
        <v>5198</v>
      </c>
    </row>
    <row r="1138" spans="1:18">
      <c r="A1138" s="19">
        <v>81102</v>
      </c>
      <c r="B1138" s="19" t="s">
        <v>1292</v>
      </c>
      <c r="C1138" s="19" t="str">
        <f t="shared" si="34"/>
        <v>重庆大学</v>
      </c>
      <c r="D1138" s="19" t="str">
        <f t="shared" si="35"/>
        <v>02</v>
      </c>
      <c r="E1138" s="19" t="s">
        <v>1020</v>
      </c>
      <c r="F1138" s="19">
        <v>235</v>
      </c>
      <c r="G1138" s="19">
        <v>119</v>
      </c>
      <c r="H1138" s="19">
        <v>121</v>
      </c>
      <c r="I1138" s="19">
        <v>70</v>
      </c>
      <c r="J1138" s="19">
        <v>64</v>
      </c>
      <c r="K1138" s="19">
        <v>61</v>
      </c>
      <c r="L1138" s="19">
        <v>0</v>
      </c>
      <c r="M1138" s="19">
        <v>2021</v>
      </c>
      <c r="N1138" s="19">
        <f>VLOOKUP(E1138, '2021D'!$A$2:$G$339, 2, FALSE)</f>
        <v>158</v>
      </c>
      <c r="O1138" s="19">
        <f>VLOOKUP(E1138, '2021D'!$A$2:$G$339, 3, FALSE)</f>
        <v>5356</v>
      </c>
      <c r="P1138" s="19">
        <f>_2021[[#This Row],[最低排名]]-_2021[[#This Row],[同分人数]]+1</f>
        <v>5199</v>
      </c>
      <c r="Q1138" s="19">
        <f>IF(O1138&gt;=开始!$B$6, 1, 0)</f>
        <v>1</v>
      </c>
      <c r="R1138" s="19">
        <f>_2021[[#This Row],[最低排名]]-开始!$B$6</f>
        <v>5356</v>
      </c>
    </row>
    <row r="1139" spans="1:18">
      <c r="A1139" s="19">
        <v>81201</v>
      </c>
      <c r="B1139" s="19" t="s">
        <v>1293</v>
      </c>
      <c r="C1139" s="19" t="str">
        <f t="shared" si="34"/>
        <v>西南大学</v>
      </c>
      <c r="D1139" s="19" t="str">
        <f t="shared" si="35"/>
        <v>01</v>
      </c>
      <c r="E1139" s="19" t="s">
        <v>248</v>
      </c>
      <c r="F1139" s="19">
        <v>220</v>
      </c>
      <c r="G1139" s="19">
        <v>114</v>
      </c>
      <c r="H1139" s="19">
        <v>111</v>
      </c>
      <c r="I1139" s="19">
        <v>67</v>
      </c>
      <c r="J1139" s="19">
        <v>67</v>
      </c>
      <c r="K1139" s="19">
        <v>64</v>
      </c>
      <c r="L1139" s="19">
        <v>0</v>
      </c>
      <c r="M1139" s="19">
        <v>2021</v>
      </c>
      <c r="N1139" s="19">
        <f>VLOOKUP(E1139, '2021D'!$A$2:$G$339, 2, FALSE)</f>
        <v>209</v>
      </c>
      <c r="O1139" s="19">
        <f>VLOOKUP(E1139, '2021D'!$A$2:$G$339, 3, FALSE)</f>
        <v>9496</v>
      </c>
      <c r="P1139" s="19">
        <f>_2021[[#This Row],[最低排名]]-_2021[[#This Row],[同分人数]]+1</f>
        <v>9288</v>
      </c>
      <c r="Q1139" s="19">
        <f>IF(O1139&gt;=开始!$B$6, 1, 0)</f>
        <v>1</v>
      </c>
      <c r="R1139" s="19">
        <f>_2021[[#This Row],[最低排名]]-开始!$B$6</f>
        <v>9496</v>
      </c>
    </row>
    <row r="1140" spans="1:18">
      <c r="A1140" s="19">
        <v>81202</v>
      </c>
      <c r="B1140" s="19" t="s">
        <v>1294</v>
      </c>
      <c r="C1140" s="19" t="str">
        <f t="shared" si="34"/>
        <v>西南大学</v>
      </c>
      <c r="D1140" s="19" t="str">
        <f t="shared" si="35"/>
        <v>02</v>
      </c>
      <c r="E1140" s="19" t="s">
        <v>62</v>
      </c>
      <c r="F1140" s="19">
        <v>223</v>
      </c>
      <c r="G1140" s="19">
        <v>118</v>
      </c>
      <c r="H1140" s="19">
        <v>112</v>
      </c>
      <c r="I1140" s="19">
        <v>64</v>
      </c>
      <c r="J1140" s="19">
        <v>64</v>
      </c>
      <c r="K1140" s="19">
        <v>64</v>
      </c>
      <c r="L1140" s="19">
        <v>0</v>
      </c>
      <c r="M1140" s="19">
        <v>2021</v>
      </c>
      <c r="N1140" s="19">
        <f>VLOOKUP(E1140, '2021D'!$A$2:$G$339, 2, FALSE)</f>
        <v>196</v>
      </c>
      <c r="O1140" s="19">
        <f>VLOOKUP(E1140, '2021D'!$A$2:$G$339, 3, FALSE)</f>
        <v>9895</v>
      </c>
      <c r="P1140" s="19">
        <f>_2021[[#This Row],[最低排名]]-_2021[[#This Row],[同分人数]]+1</f>
        <v>9700</v>
      </c>
      <c r="Q1140" s="19">
        <f>IF(O1140&gt;=开始!$B$6, 1, 0)</f>
        <v>1</v>
      </c>
      <c r="R1140" s="19">
        <f>_2021[[#This Row],[最低排名]]-开始!$B$6</f>
        <v>9895</v>
      </c>
    </row>
    <row r="1141" spans="1:18">
      <c r="A1141" s="19">
        <v>81203</v>
      </c>
      <c r="B1141" s="19" t="s">
        <v>1295</v>
      </c>
      <c r="C1141" s="19" t="str">
        <f t="shared" si="34"/>
        <v>西南大学</v>
      </c>
      <c r="D1141" s="19" t="str">
        <f t="shared" si="35"/>
        <v>03</v>
      </c>
      <c r="E1141" s="19" t="s">
        <v>607</v>
      </c>
      <c r="F1141" s="19">
        <v>222</v>
      </c>
      <c r="G1141" s="19">
        <v>128</v>
      </c>
      <c r="H1141" s="19">
        <v>120</v>
      </c>
      <c r="I1141" s="19">
        <v>67</v>
      </c>
      <c r="J1141" s="19">
        <v>67</v>
      </c>
      <c r="K1141" s="19">
        <v>61</v>
      </c>
      <c r="L1141" s="19">
        <v>0</v>
      </c>
      <c r="M1141" s="19">
        <v>2021</v>
      </c>
      <c r="N1141" s="19">
        <f>VLOOKUP(E1141, '2021D'!$A$2:$G$339, 2, FALSE)</f>
        <v>172</v>
      </c>
      <c r="O1141" s="19">
        <f>VLOOKUP(E1141, '2021D'!$A$2:$G$339, 3, FALSE)</f>
        <v>7895</v>
      </c>
      <c r="P1141" s="19">
        <f>_2021[[#This Row],[最低排名]]-_2021[[#This Row],[同分人数]]+1</f>
        <v>7724</v>
      </c>
      <c r="Q1141" s="19">
        <f>IF(O1141&gt;=开始!$B$6, 1, 0)</f>
        <v>1</v>
      </c>
      <c r="R1141" s="19">
        <f>_2021[[#This Row],[最低排名]]-开始!$B$6</f>
        <v>7895</v>
      </c>
    </row>
    <row r="1142" spans="1:18">
      <c r="A1142" s="19">
        <v>81204</v>
      </c>
      <c r="B1142" s="19" t="s">
        <v>1296</v>
      </c>
      <c r="C1142" s="19" t="str">
        <f t="shared" si="34"/>
        <v>西南大学</v>
      </c>
      <c r="D1142" s="19" t="str">
        <f t="shared" si="35"/>
        <v>04</v>
      </c>
      <c r="E1142" s="19" t="s">
        <v>1130</v>
      </c>
      <c r="F1142" s="19">
        <v>232</v>
      </c>
      <c r="G1142" s="19">
        <v>128</v>
      </c>
      <c r="H1142" s="19">
        <v>107</v>
      </c>
      <c r="I1142" s="19">
        <v>67</v>
      </c>
      <c r="J1142" s="19">
        <v>67</v>
      </c>
      <c r="K1142" s="19">
        <v>52</v>
      </c>
      <c r="L1142" s="19">
        <v>0</v>
      </c>
      <c r="M1142" s="19">
        <v>2021</v>
      </c>
      <c r="N1142" s="19">
        <f>VLOOKUP(E1142, '2021D'!$A$2:$G$339, 2, FALSE)</f>
        <v>225</v>
      </c>
      <c r="O1142" s="19">
        <f>VLOOKUP(E1142, '2021D'!$A$2:$G$339, 3, FALSE)</f>
        <v>10342</v>
      </c>
      <c r="P1142" s="19">
        <f>_2021[[#This Row],[最低排名]]-_2021[[#This Row],[同分人数]]+1</f>
        <v>10118</v>
      </c>
      <c r="Q1142" s="19">
        <f>IF(O1142&gt;=开始!$B$6, 1, 0)</f>
        <v>1</v>
      </c>
      <c r="R1142" s="19">
        <f>_2021[[#This Row],[最低排名]]-开始!$B$6</f>
        <v>10342</v>
      </c>
    </row>
    <row r="1143" spans="1:18">
      <c r="A1143" s="19">
        <v>81301</v>
      </c>
      <c r="B1143" s="19" t="s">
        <v>1297</v>
      </c>
      <c r="C1143" s="19" t="str">
        <f t="shared" si="34"/>
        <v>重庆邮电</v>
      </c>
      <c r="D1143" s="19" t="str">
        <f t="shared" si="35"/>
        <v>01</v>
      </c>
      <c r="E1143" s="19" t="s">
        <v>39</v>
      </c>
      <c r="F1143" s="19">
        <v>197</v>
      </c>
      <c r="G1143" s="19">
        <v>103</v>
      </c>
      <c r="H1143" s="19">
        <v>122</v>
      </c>
      <c r="I1143" s="19">
        <v>64</v>
      </c>
      <c r="J1143" s="19">
        <v>61</v>
      </c>
      <c r="K1143" s="19">
        <v>58</v>
      </c>
      <c r="L1143" s="19">
        <v>0</v>
      </c>
      <c r="M1143" s="19">
        <v>2021</v>
      </c>
      <c r="N1143" s="19">
        <f>VLOOKUP(E1143, '2021D'!$A$2:$G$339, 2, FALSE)</f>
        <v>218</v>
      </c>
      <c r="O1143" s="19">
        <f>VLOOKUP(E1143, '2021D'!$A$2:$G$339, 3, FALSE)</f>
        <v>15285</v>
      </c>
      <c r="P1143" s="19">
        <f>_2021[[#This Row],[最低排名]]-_2021[[#This Row],[同分人数]]+1</f>
        <v>15068</v>
      </c>
      <c r="Q1143" s="19">
        <f>IF(O1143&gt;=开始!$B$6, 1, 0)</f>
        <v>1</v>
      </c>
      <c r="R1143" s="19">
        <f>_2021[[#This Row],[最低排名]]-开始!$B$6</f>
        <v>15285</v>
      </c>
    </row>
    <row r="1144" spans="1:18">
      <c r="A1144" s="19">
        <v>81401</v>
      </c>
      <c r="B1144" s="19" t="s">
        <v>1298</v>
      </c>
      <c r="C1144" s="19" t="str">
        <f t="shared" si="34"/>
        <v>重庆交大</v>
      </c>
      <c r="D1144" s="19" t="str">
        <f t="shared" si="35"/>
        <v>01</v>
      </c>
      <c r="E1144" s="19" t="s">
        <v>182</v>
      </c>
      <c r="F1144" s="19">
        <v>201</v>
      </c>
      <c r="G1144" s="19">
        <v>108</v>
      </c>
      <c r="H1144" s="19">
        <v>77</v>
      </c>
      <c r="I1144" s="19">
        <v>67</v>
      </c>
      <c r="J1144" s="19">
        <v>58</v>
      </c>
      <c r="K1144" s="19">
        <v>58</v>
      </c>
      <c r="L1144" s="19">
        <v>0</v>
      </c>
      <c r="M1144" s="19">
        <v>2021</v>
      </c>
      <c r="N1144" s="19">
        <f>VLOOKUP(E1144, '2021D'!$A$2:$G$339, 2, FALSE)</f>
        <v>230</v>
      </c>
      <c r="O1144" s="19">
        <f>VLOOKUP(E1144, '2021D'!$A$2:$G$339, 3, FALSE)</f>
        <v>24381</v>
      </c>
      <c r="P1144" s="19">
        <f>_2021[[#This Row],[最低排名]]-_2021[[#This Row],[同分人数]]+1</f>
        <v>24152</v>
      </c>
      <c r="Q1144" s="19">
        <f>IF(O1144&gt;=开始!$B$6, 1, 0)</f>
        <v>1</v>
      </c>
      <c r="R1144" s="19">
        <f>_2021[[#This Row],[最低排名]]-开始!$B$6</f>
        <v>24381</v>
      </c>
    </row>
    <row r="1145" spans="1:18">
      <c r="A1145" s="19">
        <v>81402</v>
      </c>
      <c r="B1145" s="19" t="s">
        <v>1299</v>
      </c>
      <c r="C1145" s="19" t="str">
        <f t="shared" si="34"/>
        <v>重庆交大</v>
      </c>
      <c r="D1145" s="19" t="str">
        <f t="shared" si="35"/>
        <v>02</v>
      </c>
      <c r="E1145" s="19" t="s">
        <v>118</v>
      </c>
      <c r="F1145" s="19">
        <v>207</v>
      </c>
      <c r="G1145" s="19">
        <v>112</v>
      </c>
      <c r="H1145" s="19">
        <v>87</v>
      </c>
      <c r="I1145" s="19">
        <v>64</v>
      </c>
      <c r="J1145" s="19">
        <v>52</v>
      </c>
      <c r="K1145" s="19">
        <v>46</v>
      </c>
      <c r="L1145" s="19">
        <v>0</v>
      </c>
      <c r="M1145" s="19">
        <v>2021</v>
      </c>
      <c r="N1145" s="19">
        <f>VLOOKUP(E1145, '2021D'!$A$2:$G$339, 2, FALSE)</f>
        <v>213</v>
      </c>
      <c r="O1145" s="19">
        <f>VLOOKUP(E1145, '2021D'!$A$2:$G$339, 3, FALSE)</f>
        <v>25460</v>
      </c>
      <c r="P1145" s="19">
        <f>_2021[[#This Row],[最低排名]]-_2021[[#This Row],[同分人数]]+1</f>
        <v>25248</v>
      </c>
      <c r="Q1145" s="19">
        <f>IF(O1145&gt;=开始!$B$6, 1, 0)</f>
        <v>1</v>
      </c>
      <c r="R1145" s="19">
        <f>_2021[[#This Row],[最低排名]]-开始!$B$6</f>
        <v>25460</v>
      </c>
    </row>
    <row r="1146" spans="1:18">
      <c r="A1146" s="19">
        <v>81501</v>
      </c>
      <c r="B1146" s="19" t="s">
        <v>1300</v>
      </c>
      <c r="C1146" s="19" t="str">
        <f t="shared" si="34"/>
        <v>重庆医大</v>
      </c>
      <c r="D1146" s="19" t="str">
        <f t="shared" si="35"/>
        <v>01</v>
      </c>
      <c r="E1146" s="19" t="s">
        <v>41</v>
      </c>
      <c r="F1146" s="19">
        <v>215</v>
      </c>
      <c r="G1146" s="19">
        <v>108</v>
      </c>
      <c r="H1146" s="19">
        <v>104</v>
      </c>
      <c r="I1146" s="19">
        <v>61</v>
      </c>
      <c r="J1146" s="19">
        <v>61</v>
      </c>
      <c r="K1146" s="19">
        <v>58</v>
      </c>
      <c r="L1146" s="19">
        <v>0</v>
      </c>
      <c r="M1146" s="19">
        <v>2021</v>
      </c>
      <c r="N1146" s="19">
        <f>VLOOKUP(E1146, '2021D'!$A$2:$G$339, 2, FALSE)</f>
        <v>216</v>
      </c>
      <c r="O1146" s="19">
        <f>VLOOKUP(E1146, '2021D'!$A$2:$G$339, 3, FALSE)</f>
        <v>15939</v>
      </c>
      <c r="P1146" s="19">
        <f>_2021[[#This Row],[最低排名]]-_2021[[#This Row],[同分人数]]+1</f>
        <v>15724</v>
      </c>
      <c r="Q1146" s="19">
        <f>IF(O1146&gt;=开始!$B$6, 1, 0)</f>
        <v>1</v>
      </c>
      <c r="R1146" s="19">
        <f>_2021[[#This Row],[最低排名]]-开始!$B$6</f>
        <v>15939</v>
      </c>
    </row>
    <row r="1147" spans="1:18">
      <c r="A1147" s="19">
        <v>81502</v>
      </c>
      <c r="B1147" s="19" t="s">
        <v>1301</v>
      </c>
      <c r="C1147" s="19" t="str">
        <f t="shared" si="34"/>
        <v>重庆医大</v>
      </c>
      <c r="D1147" s="19" t="str">
        <f t="shared" si="35"/>
        <v>02</v>
      </c>
      <c r="E1147" s="19" t="s">
        <v>450</v>
      </c>
      <c r="F1147" s="19">
        <v>220</v>
      </c>
      <c r="G1147" s="19">
        <v>115</v>
      </c>
      <c r="H1147" s="19">
        <v>88</v>
      </c>
      <c r="I1147" s="19">
        <v>64</v>
      </c>
      <c r="J1147" s="19">
        <v>64</v>
      </c>
      <c r="K1147" s="19">
        <v>58</v>
      </c>
      <c r="L1147" s="19">
        <v>0</v>
      </c>
      <c r="M1147" s="19">
        <v>2021</v>
      </c>
      <c r="N1147" s="19">
        <f>VLOOKUP(E1147, '2021D'!$A$2:$G$339, 2, FALSE)</f>
        <v>236</v>
      </c>
      <c r="O1147" s="19">
        <f>VLOOKUP(E1147, '2021D'!$A$2:$G$339, 3, FALSE)</f>
        <v>17057</v>
      </c>
      <c r="P1147" s="19">
        <f>_2021[[#This Row],[最低排名]]-_2021[[#This Row],[同分人数]]+1</f>
        <v>16822</v>
      </c>
      <c r="Q1147" s="19">
        <f>IF(O1147&gt;=开始!$B$6, 1, 0)</f>
        <v>1</v>
      </c>
      <c r="R1147" s="19">
        <f>_2021[[#This Row],[最低排名]]-开始!$B$6</f>
        <v>17057</v>
      </c>
    </row>
    <row r="1148" spans="1:18">
      <c r="A1148" s="19">
        <v>81503</v>
      </c>
      <c r="B1148" s="19" t="s">
        <v>1302</v>
      </c>
      <c r="C1148" s="19" t="str">
        <f t="shared" si="34"/>
        <v>重庆医大</v>
      </c>
      <c r="D1148" s="19" t="str">
        <f t="shared" si="35"/>
        <v>03</v>
      </c>
      <c r="E1148" s="19" t="s">
        <v>450</v>
      </c>
      <c r="F1148" s="19">
        <v>212</v>
      </c>
      <c r="G1148" s="19">
        <v>107</v>
      </c>
      <c r="H1148" s="19">
        <v>102</v>
      </c>
      <c r="I1148" s="19">
        <v>64</v>
      </c>
      <c r="J1148" s="19">
        <v>61</v>
      </c>
      <c r="K1148" s="19">
        <v>55</v>
      </c>
      <c r="L1148" s="19">
        <v>0</v>
      </c>
      <c r="M1148" s="19">
        <v>2021</v>
      </c>
      <c r="N1148" s="19">
        <f>VLOOKUP(E1148, '2021D'!$A$2:$G$339, 2, FALSE)</f>
        <v>236</v>
      </c>
      <c r="O1148" s="19">
        <f>VLOOKUP(E1148, '2021D'!$A$2:$G$339, 3, FALSE)</f>
        <v>17057</v>
      </c>
      <c r="P1148" s="19">
        <f>_2021[[#This Row],[最低排名]]-_2021[[#This Row],[同分人数]]+1</f>
        <v>16822</v>
      </c>
      <c r="Q1148" s="19">
        <f>IF(O1148&gt;=开始!$B$6, 1, 0)</f>
        <v>1</v>
      </c>
      <c r="R1148" s="19">
        <f>_2021[[#This Row],[最低排名]]-开始!$B$6</f>
        <v>17057</v>
      </c>
    </row>
    <row r="1149" spans="1:18">
      <c r="A1149" s="19">
        <v>81504</v>
      </c>
      <c r="B1149" s="19" t="s">
        <v>1303</v>
      </c>
      <c r="C1149" s="19" t="str">
        <f t="shared" si="34"/>
        <v>重庆医大</v>
      </c>
      <c r="D1149" s="19" t="str">
        <f t="shared" si="35"/>
        <v>04</v>
      </c>
      <c r="E1149" s="19" t="s">
        <v>546</v>
      </c>
      <c r="F1149" s="19">
        <v>215</v>
      </c>
      <c r="G1149" s="19">
        <v>119</v>
      </c>
      <c r="H1149" s="19">
        <v>111</v>
      </c>
      <c r="I1149" s="19">
        <v>61</v>
      </c>
      <c r="J1149" s="19">
        <v>52</v>
      </c>
      <c r="K1149" s="19">
        <v>49</v>
      </c>
      <c r="L1149" s="19">
        <v>0</v>
      </c>
      <c r="M1149" s="19">
        <v>2021</v>
      </c>
      <c r="N1149" s="19">
        <f>VLOOKUP(E1149, '2021D'!$A$2:$G$339, 2, FALSE)</f>
        <v>214</v>
      </c>
      <c r="O1149" s="19">
        <f>VLOOKUP(E1149, '2021D'!$A$2:$G$339, 3, FALSE)</f>
        <v>18414</v>
      </c>
      <c r="P1149" s="19">
        <f>_2021[[#This Row],[最低排名]]-_2021[[#This Row],[同分人数]]+1</f>
        <v>18201</v>
      </c>
      <c r="Q1149" s="19">
        <f>IF(O1149&gt;=开始!$B$6, 1, 0)</f>
        <v>1</v>
      </c>
      <c r="R1149" s="19">
        <f>_2021[[#This Row],[最低排名]]-开始!$B$6</f>
        <v>18414</v>
      </c>
    </row>
    <row r="1150" spans="1:18">
      <c r="A1150" s="19">
        <v>81505</v>
      </c>
      <c r="B1150" s="19" t="s">
        <v>1304</v>
      </c>
      <c r="C1150" s="19" t="str">
        <f t="shared" si="34"/>
        <v>重庆医大</v>
      </c>
      <c r="D1150" s="19" t="str">
        <f t="shared" si="35"/>
        <v>05</v>
      </c>
      <c r="E1150" s="19" t="s">
        <v>678</v>
      </c>
      <c r="F1150" s="19">
        <v>203</v>
      </c>
      <c r="G1150" s="19">
        <v>102</v>
      </c>
      <c r="H1150" s="19">
        <v>121</v>
      </c>
      <c r="I1150" s="19">
        <v>55</v>
      </c>
      <c r="J1150" s="19">
        <v>52</v>
      </c>
      <c r="K1150" s="19">
        <v>52</v>
      </c>
      <c r="L1150" s="19">
        <v>0</v>
      </c>
      <c r="M1150" s="19">
        <v>2021</v>
      </c>
      <c r="N1150" s="19">
        <f>VLOOKUP(E1150, '2021D'!$A$2:$G$339, 2, FALSE)</f>
        <v>230</v>
      </c>
      <c r="O1150" s="19">
        <f>VLOOKUP(E1150, '2021D'!$A$2:$G$339, 3, FALSE)</f>
        <v>19533</v>
      </c>
      <c r="P1150" s="19">
        <f>_2021[[#This Row],[最低排名]]-_2021[[#This Row],[同分人数]]+1</f>
        <v>19304</v>
      </c>
      <c r="Q1150" s="19">
        <f>IF(O1150&gt;=开始!$B$6, 1, 0)</f>
        <v>1</v>
      </c>
      <c r="R1150" s="19">
        <f>_2021[[#This Row],[最低排名]]-开始!$B$6</f>
        <v>19533</v>
      </c>
    </row>
    <row r="1151" spans="1:18">
      <c r="A1151" s="19">
        <v>81506</v>
      </c>
      <c r="B1151" s="19" t="s">
        <v>1305</v>
      </c>
      <c r="C1151" s="19" t="str">
        <f t="shared" si="34"/>
        <v>重庆医大</v>
      </c>
      <c r="D1151" s="19" t="str">
        <f t="shared" si="35"/>
        <v>06</v>
      </c>
      <c r="E1151" s="19" t="s">
        <v>248</v>
      </c>
      <c r="F1151" s="19">
        <v>216</v>
      </c>
      <c r="G1151" s="19">
        <v>119</v>
      </c>
      <c r="H1151" s="19">
        <v>115</v>
      </c>
      <c r="I1151" s="19">
        <v>67</v>
      </c>
      <c r="J1151" s="19">
        <v>67</v>
      </c>
      <c r="K1151" s="19">
        <v>64</v>
      </c>
      <c r="L1151" s="19">
        <v>0</v>
      </c>
      <c r="M1151" s="19">
        <v>2021</v>
      </c>
      <c r="N1151" s="19">
        <f>VLOOKUP(E1151, '2021D'!$A$2:$G$339, 2, FALSE)</f>
        <v>209</v>
      </c>
      <c r="O1151" s="19">
        <f>VLOOKUP(E1151, '2021D'!$A$2:$G$339, 3, FALSE)</f>
        <v>9496</v>
      </c>
      <c r="P1151" s="19">
        <f>_2021[[#This Row],[最低排名]]-_2021[[#This Row],[同分人数]]+1</f>
        <v>9288</v>
      </c>
      <c r="Q1151" s="19">
        <f>IF(O1151&gt;=开始!$B$6, 1, 0)</f>
        <v>1</v>
      </c>
      <c r="R1151" s="19">
        <f>_2021[[#This Row],[最低排名]]-开始!$B$6</f>
        <v>9496</v>
      </c>
    </row>
    <row r="1152" spans="1:18">
      <c r="A1152" s="19">
        <v>81601</v>
      </c>
      <c r="B1152" s="19" t="s">
        <v>1307</v>
      </c>
      <c r="C1152" s="19" t="str">
        <f t="shared" si="34"/>
        <v>重庆师大</v>
      </c>
      <c r="D1152" s="19" t="str">
        <f t="shared" si="35"/>
        <v>01</v>
      </c>
      <c r="E1152" s="19" t="s">
        <v>302</v>
      </c>
      <c r="F1152" s="19">
        <v>207</v>
      </c>
      <c r="G1152" s="19">
        <v>108</v>
      </c>
      <c r="H1152" s="19">
        <v>100</v>
      </c>
      <c r="I1152" s="19">
        <v>64</v>
      </c>
      <c r="J1152" s="19">
        <v>61</v>
      </c>
      <c r="K1152" s="19">
        <v>58</v>
      </c>
      <c r="L1152" s="19">
        <v>0</v>
      </c>
      <c r="M1152" s="19">
        <v>2021</v>
      </c>
      <c r="N1152" s="19">
        <f>VLOOKUP(E1152, '2021D'!$A$2:$G$339, 2, FALSE)</f>
        <v>226</v>
      </c>
      <c r="O1152" s="19">
        <f>VLOOKUP(E1152, '2021D'!$A$2:$G$339, 3, FALSE)</f>
        <v>17952</v>
      </c>
      <c r="P1152" s="19">
        <f>_2021[[#This Row],[最低排名]]-_2021[[#This Row],[同分人数]]+1</f>
        <v>17727</v>
      </c>
      <c r="Q1152" s="19">
        <f>IF(O1152&gt;=开始!$B$6, 1, 0)</f>
        <v>1</v>
      </c>
      <c r="R1152" s="19">
        <f>_2021[[#This Row],[最低排名]]-开始!$B$6</f>
        <v>17952</v>
      </c>
    </row>
    <row r="1153" spans="1:18">
      <c r="A1153" s="19">
        <v>81602</v>
      </c>
      <c r="B1153" s="19" t="s">
        <v>1308</v>
      </c>
      <c r="C1153" s="19" t="str">
        <f t="shared" si="34"/>
        <v>重庆师大</v>
      </c>
      <c r="D1153" s="19" t="str">
        <f t="shared" si="35"/>
        <v>02</v>
      </c>
      <c r="E1153" s="19" t="s">
        <v>126</v>
      </c>
      <c r="F1153" s="19">
        <v>190</v>
      </c>
      <c r="G1153" s="19">
        <v>96</v>
      </c>
      <c r="H1153" s="19">
        <v>108</v>
      </c>
      <c r="I1153" s="19">
        <v>61</v>
      </c>
      <c r="J1153" s="19">
        <v>55</v>
      </c>
      <c r="K1153" s="19">
        <v>55</v>
      </c>
      <c r="L1153" s="19">
        <v>0</v>
      </c>
      <c r="M1153" s="19">
        <v>2021</v>
      </c>
      <c r="N1153" s="19">
        <f>VLOOKUP(E1153, '2021D'!$A$2:$G$339, 2, FALSE)</f>
        <v>190</v>
      </c>
      <c r="O1153" s="19">
        <f>VLOOKUP(E1153, '2021D'!$A$2:$G$339, 3, FALSE)</f>
        <v>22597</v>
      </c>
      <c r="P1153" s="19">
        <f>_2021[[#This Row],[最低排名]]-_2021[[#This Row],[同分人数]]+1</f>
        <v>22408</v>
      </c>
      <c r="Q1153" s="19">
        <f>IF(O1153&gt;=开始!$B$6, 1, 0)</f>
        <v>1</v>
      </c>
      <c r="R1153" s="19">
        <f>_2021[[#This Row],[最低排名]]-开始!$B$6</f>
        <v>22597</v>
      </c>
    </row>
    <row r="1154" spans="1:18">
      <c r="A1154" s="19">
        <v>81603</v>
      </c>
      <c r="B1154" s="19" t="s">
        <v>1309</v>
      </c>
      <c r="C1154" s="19" t="str">
        <f t="shared" ref="C1154:C1217" si="36">LEFT(B1154, FIND("(", B1154) - 1)</f>
        <v>重庆师大</v>
      </c>
      <c r="D1154" s="19" t="str">
        <f t="shared" ref="D1154:D1217" si="37">MID(B1154, FIND("(", B1154) + 1, FIND(")", B1154) - FIND("(", B1154) - 1)</f>
        <v>03</v>
      </c>
      <c r="E1154" s="19" t="s">
        <v>94</v>
      </c>
      <c r="F1154" s="19">
        <v>193</v>
      </c>
      <c r="G1154" s="19">
        <v>101</v>
      </c>
      <c r="H1154" s="19">
        <v>106</v>
      </c>
      <c r="I1154" s="19">
        <v>64</v>
      </c>
      <c r="J1154" s="19">
        <v>61</v>
      </c>
      <c r="K1154" s="19">
        <v>61</v>
      </c>
      <c r="L1154" s="19">
        <v>0</v>
      </c>
      <c r="M1154" s="19">
        <v>2021</v>
      </c>
      <c r="N1154" s="19">
        <f>VLOOKUP(E1154, '2021D'!$A$2:$G$339, 2, FALSE)</f>
        <v>215</v>
      </c>
      <c r="O1154" s="19">
        <f>VLOOKUP(E1154, '2021D'!$A$2:$G$339, 3, FALSE)</f>
        <v>19080</v>
      </c>
      <c r="P1154" s="19">
        <f>_2021[[#This Row],[最低排名]]-_2021[[#This Row],[同分人数]]+1</f>
        <v>18866</v>
      </c>
      <c r="Q1154" s="19">
        <f>IF(O1154&gt;=开始!$B$6, 1, 0)</f>
        <v>1</v>
      </c>
      <c r="R1154" s="19">
        <f>_2021[[#This Row],[最低排名]]-开始!$B$6</f>
        <v>19080</v>
      </c>
    </row>
    <row r="1155" spans="1:18">
      <c r="A1155" s="19">
        <v>81604</v>
      </c>
      <c r="B1155" s="19" t="s">
        <v>1310</v>
      </c>
      <c r="C1155" s="19" t="str">
        <f t="shared" si="36"/>
        <v>重庆师大</v>
      </c>
      <c r="D1155" s="19" t="str">
        <f t="shared" si="37"/>
        <v>04</v>
      </c>
      <c r="E1155" s="19" t="s">
        <v>173</v>
      </c>
      <c r="F1155" s="19">
        <v>211</v>
      </c>
      <c r="G1155" s="19">
        <v>114</v>
      </c>
      <c r="H1155" s="19">
        <v>99</v>
      </c>
      <c r="I1155" s="19">
        <v>55</v>
      </c>
      <c r="J1155" s="19">
        <v>52</v>
      </c>
      <c r="K1155" s="19">
        <v>46</v>
      </c>
      <c r="L1155" s="19">
        <v>0</v>
      </c>
      <c r="M1155" s="19">
        <v>2021</v>
      </c>
      <c r="N1155" s="19">
        <f>VLOOKUP(E1155, '2021D'!$A$2:$G$339, 2, FALSE)</f>
        <v>234</v>
      </c>
      <c r="O1155" s="19">
        <f>VLOOKUP(E1155, '2021D'!$A$2:$G$339, 3, FALSE)</f>
        <v>23948</v>
      </c>
      <c r="P1155" s="19">
        <f>_2021[[#This Row],[最低排名]]-_2021[[#This Row],[同分人数]]+1</f>
        <v>23715</v>
      </c>
      <c r="Q1155" s="19">
        <f>IF(O1155&gt;=开始!$B$6, 1, 0)</f>
        <v>1</v>
      </c>
      <c r="R1155" s="19">
        <f>_2021[[#This Row],[最低排名]]-开始!$B$6</f>
        <v>23948</v>
      </c>
    </row>
    <row r="1156" spans="1:18">
      <c r="A1156" s="19">
        <v>81605</v>
      </c>
      <c r="B1156" s="19" t="s">
        <v>1311</v>
      </c>
      <c r="C1156" s="19" t="str">
        <f t="shared" si="36"/>
        <v>重庆师大</v>
      </c>
      <c r="D1156" s="19" t="str">
        <f t="shared" si="37"/>
        <v>05</v>
      </c>
      <c r="E1156" s="19" t="s">
        <v>173</v>
      </c>
      <c r="F1156" s="19">
        <v>211</v>
      </c>
      <c r="G1156" s="19">
        <v>112</v>
      </c>
      <c r="H1156" s="19">
        <v>87</v>
      </c>
      <c r="I1156" s="19">
        <v>67</v>
      </c>
      <c r="J1156" s="19">
        <v>52</v>
      </c>
      <c r="K1156" s="19">
        <v>46</v>
      </c>
      <c r="L1156" s="19">
        <v>0</v>
      </c>
      <c r="M1156" s="19">
        <v>2021</v>
      </c>
      <c r="N1156" s="19">
        <f>VLOOKUP(E1156, '2021D'!$A$2:$G$339, 2, FALSE)</f>
        <v>234</v>
      </c>
      <c r="O1156" s="19">
        <f>VLOOKUP(E1156, '2021D'!$A$2:$G$339, 3, FALSE)</f>
        <v>23948</v>
      </c>
      <c r="P1156" s="19">
        <f>_2021[[#This Row],[最低排名]]-_2021[[#This Row],[同分人数]]+1</f>
        <v>23715</v>
      </c>
      <c r="Q1156" s="19">
        <f>IF(O1156&gt;=开始!$B$6, 1, 0)</f>
        <v>1</v>
      </c>
      <c r="R1156" s="19">
        <f>_2021[[#This Row],[最低排名]]-开始!$B$6</f>
        <v>23948</v>
      </c>
    </row>
    <row r="1157" spans="1:18">
      <c r="A1157" s="19">
        <v>81606</v>
      </c>
      <c r="B1157" s="19" t="s">
        <v>1611</v>
      </c>
      <c r="C1157" s="19" t="str">
        <f t="shared" si="36"/>
        <v>重庆师大</v>
      </c>
      <c r="D1157" s="19" t="str">
        <f t="shared" si="37"/>
        <v>06</v>
      </c>
      <c r="E1157" s="19" t="s">
        <v>287</v>
      </c>
      <c r="F1157" s="19">
        <v>213</v>
      </c>
      <c r="G1157" s="19">
        <v>110</v>
      </c>
      <c r="H1157" s="19">
        <v>87</v>
      </c>
      <c r="I1157" s="19">
        <v>58</v>
      </c>
      <c r="J1157" s="19">
        <v>55</v>
      </c>
      <c r="K1157" s="19">
        <v>55</v>
      </c>
      <c r="L1157" s="19">
        <v>0</v>
      </c>
      <c r="M1157" s="19">
        <v>2021</v>
      </c>
      <c r="N1157" s="19">
        <f>VLOOKUP(E1157, '2021D'!$A$2:$G$339, 2, FALSE)</f>
        <v>238</v>
      </c>
      <c r="O1157" s="19">
        <f>VLOOKUP(E1157, '2021D'!$A$2:$G$339, 3, FALSE)</f>
        <v>22835</v>
      </c>
      <c r="P1157" s="19">
        <f>_2021[[#This Row],[最低排名]]-_2021[[#This Row],[同分人数]]+1</f>
        <v>22598</v>
      </c>
      <c r="Q1157" s="19">
        <f>IF(O1157&gt;=开始!$B$6, 1, 0)</f>
        <v>1</v>
      </c>
      <c r="R1157" s="19">
        <f>_2021[[#This Row],[最低排名]]-开始!$B$6</f>
        <v>22835</v>
      </c>
    </row>
    <row r="1158" spans="1:18">
      <c r="A1158" s="19">
        <v>81607</v>
      </c>
      <c r="B1158" s="19" t="s">
        <v>1714</v>
      </c>
      <c r="C1158" s="19" t="str">
        <f t="shared" si="36"/>
        <v>重庆师大</v>
      </c>
      <c r="D1158" s="19" t="str">
        <f t="shared" si="37"/>
        <v>07</v>
      </c>
      <c r="E1158" s="19" t="s">
        <v>440</v>
      </c>
      <c r="F1158" s="19">
        <v>189</v>
      </c>
      <c r="G1158" s="19">
        <v>102</v>
      </c>
      <c r="H1158" s="19">
        <v>92</v>
      </c>
      <c r="I1158" s="19">
        <v>58</v>
      </c>
      <c r="J1158" s="19">
        <v>55</v>
      </c>
      <c r="K1158" s="19">
        <v>43</v>
      </c>
      <c r="L1158" s="19">
        <v>0</v>
      </c>
      <c r="M1158" s="19">
        <v>2021</v>
      </c>
      <c r="N1158" s="19">
        <f>VLOOKUP(E1158, '2021D'!$A$2:$G$339, 2, FALSE)</f>
        <v>210</v>
      </c>
      <c r="O1158" s="19">
        <f>VLOOKUP(E1158, '2021D'!$A$2:$G$339, 3, FALSE)</f>
        <v>29272</v>
      </c>
      <c r="P1158" s="19">
        <f>_2021[[#This Row],[最低排名]]-_2021[[#This Row],[同分人数]]+1</f>
        <v>29063</v>
      </c>
      <c r="Q1158" s="19">
        <f>IF(O1158&gt;=开始!$B$6, 1, 0)</f>
        <v>1</v>
      </c>
      <c r="R1158" s="19">
        <f>_2021[[#This Row],[最低排名]]-开始!$B$6</f>
        <v>29272</v>
      </c>
    </row>
    <row r="1159" spans="1:18">
      <c r="A1159" s="19">
        <v>81701</v>
      </c>
      <c r="B1159" s="19" t="s">
        <v>1312</v>
      </c>
      <c r="C1159" s="19" t="str">
        <f t="shared" si="36"/>
        <v>川外国语</v>
      </c>
      <c r="D1159" s="19" t="str">
        <f t="shared" si="37"/>
        <v>01</v>
      </c>
      <c r="E1159" s="19" t="s">
        <v>643</v>
      </c>
      <c r="F1159" s="19">
        <v>174</v>
      </c>
      <c r="G1159" s="19">
        <v>104</v>
      </c>
      <c r="H1159" s="19">
        <v>114</v>
      </c>
      <c r="I1159" s="19">
        <v>64</v>
      </c>
      <c r="J1159" s="19">
        <v>64</v>
      </c>
      <c r="K1159" s="19">
        <v>61</v>
      </c>
      <c r="L1159" s="19">
        <v>0</v>
      </c>
      <c r="M1159" s="19">
        <v>2021</v>
      </c>
      <c r="N1159" s="19">
        <f>VLOOKUP(E1159, '2021D'!$A$2:$G$339, 2, FALSE)</f>
        <v>223</v>
      </c>
      <c r="O1159" s="19">
        <f>VLOOKUP(E1159, '2021D'!$A$2:$G$339, 3, FALSE)</f>
        <v>20819</v>
      </c>
      <c r="P1159" s="19">
        <f>_2021[[#This Row],[最低排名]]-_2021[[#This Row],[同分人数]]+1</f>
        <v>20597</v>
      </c>
      <c r="Q1159" s="19">
        <f>IF(O1159&gt;=开始!$B$6, 1, 0)</f>
        <v>1</v>
      </c>
      <c r="R1159" s="19">
        <f>_2021[[#This Row],[最低排名]]-开始!$B$6</f>
        <v>20819</v>
      </c>
    </row>
    <row r="1160" spans="1:18">
      <c r="A1160" s="19">
        <v>81702</v>
      </c>
      <c r="B1160" s="19" t="s">
        <v>1313</v>
      </c>
      <c r="C1160" s="19" t="str">
        <f t="shared" si="36"/>
        <v>川外国语</v>
      </c>
      <c r="D1160" s="19" t="str">
        <f t="shared" si="37"/>
        <v>02</v>
      </c>
      <c r="E1160" s="19" t="s">
        <v>96</v>
      </c>
      <c r="F1160" s="19">
        <v>208</v>
      </c>
      <c r="G1160" s="19">
        <v>108</v>
      </c>
      <c r="H1160" s="19">
        <v>102</v>
      </c>
      <c r="I1160" s="19">
        <v>58</v>
      </c>
      <c r="J1160" s="19">
        <v>58</v>
      </c>
      <c r="K1160" s="19">
        <v>46</v>
      </c>
      <c r="L1160" s="19">
        <v>0</v>
      </c>
      <c r="M1160" s="19">
        <v>2021</v>
      </c>
      <c r="N1160" s="19">
        <f>VLOOKUP(E1160, '2021D'!$A$2:$G$339, 2, FALSE)</f>
        <v>211</v>
      </c>
      <c r="O1160" s="19">
        <f>VLOOKUP(E1160, '2021D'!$A$2:$G$339, 3, FALSE)</f>
        <v>21949</v>
      </c>
      <c r="P1160" s="19">
        <f>_2021[[#This Row],[最低排名]]-_2021[[#This Row],[同分人数]]+1</f>
        <v>21739</v>
      </c>
      <c r="Q1160" s="19">
        <f>IF(O1160&gt;=开始!$B$6, 1, 0)</f>
        <v>1</v>
      </c>
      <c r="R1160" s="19">
        <f>_2021[[#This Row],[最低排名]]-开始!$B$6</f>
        <v>21949</v>
      </c>
    </row>
    <row r="1161" spans="1:18">
      <c r="A1161" s="19">
        <v>81801</v>
      </c>
      <c r="B1161" s="19" t="s">
        <v>1316</v>
      </c>
      <c r="C1161" s="19" t="str">
        <f t="shared" si="36"/>
        <v>西南政法</v>
      </c>
      <c r="D1161" s="19" t="str">
        <f t="shared" si="37"/>
        <v>01</v>
      </c>
      <c r="E1161" s="19" t="s">
        <v>607</v>
      </c>
      <c r="F1161" s="19">
        <v>221</v>
      </c>
      <c r="G1161" s="19">
        <v>111</v>
      </c>
      <c r="H1161" s="19">
        <v>124</v>
      </c>
      <c r="I1161" s="19">
        <v>67</v>
      </c>
      <c r="J1161" s="19">
        <v>67</v>
      </c>
      <c r="K1161" s="19">
        <v>58</v>
      </c>
      <c r="L1161" s="19">
        <v>0</v>
      </c>
      <c r="M1161" s="19">
        <v>2021</v>
      </c>
      <c r="N1161" s="19">
        <f>VLOOKUP(E1161, '2021D'!$A$2:$G$339, 2, FALSE)</f>
        <v>172</v>
      </c>
      <c r="O1161" s="19">
        <f>VLOOKUP(E1161, '2021D'!$A$2:$G$339, 3, FALSE)</f>
        <v>7895</v>
      </c>
      <c r="P1161" s="19">
        <f>_2021[[#This Row],[最低排名]]-_2021[[#This Row],[同分人数]]+1</f>
        <v>7724</v>
      </c>
      <c r="Q1161" s="19">
        <f>IF(O1161&gt;=开始!$B$6, 1, 0)</f>
        <v>1</v>
      </c>
      <c r="R1161" s="19">
        <f>_2021[[#This Row],[最低排名]]-开始!$B$6</f>
        <v>7895</v>
      </c>
    </row>
    <row r="1162" spans="1:18">
      <c r="A1162" s="19">
        <v>81901</v>
      </c>
      <c r="B1162" s="19" t="s">
        <v>1317</v>
      </c>
      <c r="C1162" s="19" t="str">
        <f t="shared" si="36"/>
        <v>重庆科院</v>
      </c>
      <c r="D1162" s="19" t="str">
        <f t="shared" si="37"/>
        <v>01</v>
      </c>
      <c r="E1162" s="19" t="s">
        <v>223</v>
      </c>
      <c r="F1162" s="19">
        <v>197</v>
      </c>
      <c r="G1162" s="19">
        <v>111</v>
      </c>
      <c r="H1162" s="19">
        <v>61</v>
      </c>
      <c r="I1162" s="19">
        <v>55</v>
      </c>
      <c r="J1162" s="19">
        <v>52</v>
      </c>
      <c r="K1162" s="19">
        <v>43</v>
      </c>
      <c r="L1162" s="19">
        <v>0</v>
      </c>
      <c r="M1162" s="19">
        <v>2021</v>
      </c>
      <c r="N1162" s="19">
        <f>VLOOKUP(E1162, '2021D'!$A$2:$G$339, 2, FALSE)</f>
        <v>153</v>
      </c>
      <c r="O1162" s="19">
        <f>VLOOKUP(E1162, '2021D'!$A$2:$G$339, 3, FALSE)</f>
        <v>34464</v>
      </c>
      <c r="P1162" s="19">
        <f>_2021[[#This Row],[最低排名]]-_2021[[#This Row],[同分人数]]+1</f>
        <v>34312</v>
      </c>
      <c r="Q1162" s="19">
        <f>IF(O1162&gt;=开始!$B$6, 1, 0)</f>
        <v>1</v>
      </c>
      <c r="R1162" s="19">
        <f>_2021[[#This Row],[最低排名]]-开始!$B$6</f>
        <v>34464</v>
      </c>
    </row>
    <row r="1163" spans="1:18">
      <c r="A1163" s="19">
        <v>81902</v>
      </c>
      <c r="B1163" s="19" t="s">
        <v>1318</v>
      </c>
      <c r="C1163" s="19" t="str">
        <f t="shared" si="36"/>
        <v>重庆科院</v>
      </c>
      <c r="D1163" s="19" t="str">
        <f t="shared" si="37"/>
        <v>02</v>
      </c>
      <c r="E1163" s="19" t="s">
        <v>363</v>
      </c>
      <c r="F1163" s="19">
        <v>189</v>
      </c>
      <c r="G1163" s="19">
        <v>95</v>
      </c>
      <c r="H1163" s="19">
        <v>94</v>
      </c>
      <c r="I1163" s="19">
        <v>55</v>
      </c>
      <c r="J1163" s="19">
        <v>49</v>
      </c>
      <c r="K1163" s="19">
        <v>49</v>
      </c>
      <c r="L1163" s="19">
        <v>0</v>
      </c>
      <c r="M1163" s="19">
        <v>2021</v>
      </c>
      <c r="N1163" s="19">
        <f>VLOOKUP(E1163, '2021D'!$A$2:$G$339, 2, FALSE)</f>
        <v>182</v>
      </c>
      <c r="O1163" s="19">
        <f>VLOOKUP(E1163, '2021D'!$A$2:$G$339, 3, FALSE)</f>
        <v>29454</v>
      </c>
      <c r="P1163" s="19">
        <f>_2021[[#This Row],[最低排名]]-_2021[[#This Row],[同分人数]]+1</f>
        <v>29273</v>
      </c>
      <c r="Q1163" s="19">
        <f>IF(O1163&gt;=开始!$B$6, 1, 0)</f>
        <v>1</v>
      </c>
      <c r="R1163" s="19">
        <f>_2021[[#This Row],[最低排名]]-开始!$B$6</f>
        <v>29454</v>
      </c>
    </row>
    <row r="1164" spans="1:18">
      <c r="A1164" s="19">
        <v>82001</v>
      </c>
      <c r="B1164" s="19" t="s">
        <v>1319</v>
      </c>
      <c r="C1164" s="19" t="str">
        <f t="shared" si="36"/>
        <v>重庆理工</v>
      </c>
      <c r="D1164" s="19" t="str">
        <f t="shared" si="37"/>
        <v>01</v>
      </c>
      <c r="E1164" s="19" t="s">
        <v>387</v>
      </c>
      <c r="F1164" s="19">
        <v>212</v>
      </c>
      <c r="G1164" s="19">
        <v>109</v>
      </c>
      <c r="H1164" s="19">
        <v>72</v>
      </c>
      <c r="I1164" s="19">
        <v>64</v>
      </c>
      <c r="J1164" s="19">
        <v>52</v>
      </c>
      <c r="K1164" s="19">
        <v>46</v>
      </c>
      <c r="L1164" s="19">
        <v>0</v>
      </c>
      <c r="M1164" s="19">
        <v>2021</v>
      </c>
      <c r="N1164" s="19">
        <f>VLOOKUP(E1164, '2021D'!$A$2:$G$339, 2, FALSE)</f>
        <v>201</v>
      </c>
      <c r="O1164" s="19">
        <f>VLOOKUP(E1164, '2021D'!$A$2:$G$339, 3, FALSE)</f>
        <v>27542</v>
      </c>
      <c r="P1164" s="19">
        <f>_2021[[#This Row],[最低排名]]-_2021[[#This Row],[同分人数]]+1</f>
        <v>27342</v>
      </c>
      <c r="Q1164" s="19">
        <f>IF(O1164&gt;=开始!$B$6, 1, 0)</f>
        <v>1</v>
      </c>
      <c r="R1164" s="19">
        <f>_2021[[#This Row],[最低排名]]-开始!$B$6</f>
        <v>27542</v>
      </c>
    </row>
    <row r="1165" spans="1:18">
      <c r="A1165" s="19">
        <v>82002</v>
      </c>
      <c r="B1165" s="19" t="s">
        <v>1320</v>
      </c>
      <c r="C1165" s="19" t="str">
        <f t="shared" si="36"/>
        <v>重庆理工</v>
      </c>
      <c r="D1165" s="19" t="str">
        <f t="shared" si="37"/>
        <v>02</v>
      </c>
      <c r="E1165" s="19" t="s">
        <v>383</v>
      </c>
      <c r="F1165" s="19">
        <v>175</v>
      </c>
      <c r="G1165" s="19">
        <v>96</v>
      </c>
      <c r="H1165" s="19">
        <v>101</v>
      </c>
      <c r="I1165" s="19">
        <v>55</v>
      </c>
      <c r="J1165" s="19">
        <v>46</v>
      </c>
      <c r="K1165" s="19">
        <v>46</v>
      </c>
      <c r="L1165" s="19">
        <v>0</v>
      </c>
      <c r="M1165" s="19">
        <v>2021</v>
      </c>
      <c r="N1165" s="19">
        <f>VLOOKUP(E1165, '2021D'!$A$2:$G$339, 2, FALSE)</f>
        <v>196</v>
      </c>
      <c r="O1165" s="19">
        <f>VLOOKUP(E1165, '2021D'!$A$2:$G$339, 3, FALSE)</f>
        <v>31931</v>
      </c>
      <c r="P1165" s="19">
        <f>_2021[[#This Row],[最低排名]]-_2021[[#This Row],[同分人数]]+1</f>
        <v>31736</v>
      </c>
      <c r="Q1165" s="19">
        <f>IF(O1165&gt;=开始!$B$6, 1, 0)</f>
        <v>1</v>
      </c>
      <c r="R1165" s="19">
        <f>_2021[[#This Row],[最低排名]]-开始!$B$6</f>
        <v>31931</v>
      </c>
    </row>
    <row r="1166" spans="1:18">
      <c r="A1166" s="19">
        <v>82101</v>
      </c>
      <c r="B1166" s="19" t="s">
        <v>1321</v>
      </c>
      <c r="C1166" s="19" t="str">
        <f t="shared" si="36"/>
        <v>重庆工商</v>
      </c>
      <c r="D1166" s="19" t="str">
        <f t="shared" si="37"/>
        <v>01</v>
      </c>
      <c r="E1166" s="19" t="s">
        <v>178</v>
      </c>
      <c r="F1166" s="19">
        <v>190</v>
      </c>
      <c r="G1166" s="19">
        <v>101</v>
      </c>
      <c r="H1166" s="19">
        <v>97</v>
      </c>
      <c r="I1166" s="19">
        <v>67</v>
      </c>
      <c r="J1166" s="19">
        <v>55</v>
      </c>
      <c r="K1166" s="19">
        <v>49</v>
      </c>
      <c r="L1166" s="19">
        <v>0</v>
      </c>
      <c r="M1166" s="19">
        <v>2021</v>
      </c>
      <c r="N1166" s="19">
        <f>VLOOKUP(E1166, '2021D'!$A$2:$G$339, 2, FALSE)</f>
        <v>201</v>
      </c>
      <c r="O1166" s="19">
        <f>VLOOKUP(E1166, '2021D'!$A$2:$G$339, 3, FALSE)</f>
        <v>25024</v>
      </c>
      <c r="P1166" s="19">
        <f>_2021[[#This Row],[最低排名]]-_2021[[#This Row],[同分人数]]+1</f>
        <v>24824</v>
      </c>
      <c r="Q1166" s="19">
        <f>IF(O1166&gt;=开始!$B$6, 1, 0)</f>
        <v>1</v>
      </c>
      <c r="R1166" s="19">
        <f>_2021[[#This Row],[最低排名]]-开始!$B$6</f>
        <v>25024</v>
      </c>
    </row>
    <row r="1167" spans="1:18">
      <c r="A1167" s="19">
        <v>82301</v>
      </c>
      <c r="B1167" s="19" t="s">
        <v>1322</v>
      </c>
      <c r="C1167" s="19" t="str">
        <f t="shared" si="36"/>
        <v>重庆外事</v>
      </c>
      <c r="D1167" s="19" t="str">
        <f t="shared" si="37"/>
        <v>01</v>
      </c>
      <c r="E1167" s="19" t="s">
        <v>1556</v>
      </c>
      <c r="F1167" s="19">
        <v>181</v>
      </c>
      <c r="G1167" s="19">
        <v>101</v>
      </c>
      <c r="H1167" s="19">
        <v>61</v>
      </c>
      <c r="I1167" s="19">
        <v>55</v>
      </c>
      <c r="J1167" s="19">
        <v>55</v>
      </c>
      <c r="K1167" s="19">
        <v>52</v>
      </c>
      <c r="L1167" s="19">
        <v>0</v>
      </c>
      <c r="M1167" s="19">
        <v>2021</v>
      </c>
      <c r="N1167" s="19">
        <f>VLOOKUP(E1167, '2021D'!$A$2:$G$339, 2, FALSE)</f>
        <v>162</v>
      </c>
      <c r="O1167" s="19">
        <f>VLOOKUP(E1167, '2021D'!$A$2:$G$339, 3, FALSE)</f>
        <v>35075</v>
      </c>
      <c r="P1167" s="19">
        <f>_2021[[#This Row],[最低排名]]-_2021[[#This Row],[同分人数]]+1</f>
        <v>34914</v>
      </c>
      <c r="Q1167" s="19">
        <f>IF(O1167&gt;=开始!$B$6, 1, 0)</f>
        <v>1</v>
      </c>
      <c r="R1167" s="19">
        <f>_2021[[#This Row],[最低排名]]-开始!$B$6</f>
        <v>35075</v>
      </c>
    </row>
    <row r="1168" spans="1:18">
      <c r="A1168" s="19">
        <v>82401</v>
      </c>
      <c r="B1168" s="19" t="s">
        <v>1323</v>
      </c>
      <c r="C1168" s="19" t="str">
        <f t="shared" si="36"/>
        <v>重庆外贸</v>
      </c>
      <c r="D1168" s="19" t="str">
        <f t="shared" si="37"/>
        <v>01</v>
      </c>
      <c r="E1168" s="19" t="s">
        <v>1533</v>
      </c>
      <c r="F1168" s="19">
        <v>187</v>
      </c>
      <c r="G1168" s="19">
        <v>97</v>
      </c>
      <c r="H1168" s="19">
        <v>80</v>
      </c>
      <c r="I1168" s="19">
        <v>49</v>
      </c>
      <c r="J1168" s="19">
        <v>43</v>
      </c>
      <c r="K1168" s="19">
        <v>43</v>
      </c>
      <c r="L1168" s="19">
        <v>0</v>
      </c>
      <c r="M1168" s="19">
        <v>2021</v>
      </c>
      <c r="N1168" s="19">
        <f>VLOOKUP(E1168, '2021D'!$A$2:$G$339, 2, FALSE)</f>
        <v>157</v>
      </c>
      <c r="O1168" s="19">
        <f>VLOOKUP(E1168, '2021D'!$A$2:$G$339, 3, FALSE)</f>
        <v>35381</v>
      </c>
      <c r="P1168" s="19">
        <f>_2021[[#This Row],[最低排名]]-_2021[[#This Row],[同分人数]]+1</f>
        <v>35225</v>
      </c>
      <c r="Q1168" s="19">
        <f>IF(O1168&gt;=开始!$B$6, 1, 0)</f>
        <v>1</v>
      </c>
      <c r="R1168" s="19">
        <f>_2021[[#This Row],[最低排名]]-开始!$B$6</f>
        <v>35381</v>
      </c>
    </row>
    <row r="1169" spans="1:18">
      <c r="A1169" s="19">
        <v>82501</v>
      </c>
      <c r="B1169" s="19" t="s">
        <v>1715</v>
      </c>
      <c r="C1169" s="19" t="str">
        <f t="shared" si="36"/>
        <v>重庆移通</v>
      </c>
      <c r="D1169" s="19" t="str">
        <f t="shared" si="37"/>
        <v>01</v>
      </c>
      <c r="E1169" s="19" t="s">
        <v>1629</v>
      </c>
      <c r="F1169" s="19"/>
      <c r="G1169" s="19"/>
      <c r="H1169" s="19"/>
      <c r="I1169" s="19"/>
      <c r="J1169" s="19"/>
      <c r="K1169" s="19"/>
      <c r="L1169" s="19"/>
      <c r="M1169" s="19">
        <v>2021</v>
      </c>
      <c r="N1169" s="19" t="e">
        <f>VLOOKUP(E1169, '2021D'!$A$2:$G$339, 2, FALSE)</f>
        <v>#N/A</v>
      </c>
      <c r="O1169" s="19" t="e">
        <f>VLOOKUP(E1169, '2021D'!$A$2:$G$339, 3, FALSE)</f>
        <v>#N/A</v>
      </c>
      <c r="P1169" s="19" t="e">
        <f>_2021[[#This Row],[最低排名]]-_2021[[#This Row],[同分人数]]+1</f>
        <v>#N/A</v>
      </c>
      <c r="Q1169" s="19" t="e">
        <f>IF(O1169&gt;=开始!$B$6, 1, 0)</f>
        <v>#N/A</v>
      </c>
      <c r="R1169" s="19" t="e">
        <f>_2021[[#This Row],[最低排名]]-开始!$B$6</f>
        <v>#N/A</v>
      </c>
    </row>
    <row r="1170" spans="1:18">
      <c r="A1170" s="19">
        <v>82502</v>
      </c>
      <c r="B1170" s="19" t="s">
        <v>1325</v>
      </c>
      <c r="C1170" s="19" t="str">
        <f t="shared" si="36"/>
        <v>重庆移通</v>
      </c>
      <c r="D1170" s="19" t="str">
        <f t="shared" si="37"/>
        <v>02</v>
      </c>
      <c r="E1170" s="19" t="s">
        <v>1534</v>
      </c>
      <c r="F1170" s="19">
        <v>181</v>
      </c>
      <c r="G1170" s="19">
        <v>93</v>
      </c>
      <c r="H1170" s="19">
        <v>72</v>
      </c>
      <c r="I1170" s="19">
        <v>55</v>
      </c>
      <c r="J1170" s="19">
        <v>46</v>
      </c>
      <c r="K1170" s="19">
        <v>46</v>
      </c>
      <c r="L1170" s="19">
        <v>0</v>
      </c>
      <c r="M1170" s="19">
        <v>2021</v>
      </c>
      <c r="N1170" s="19">
        <f>VLOOKUP(E1170, '2021D'!$A$2:$G$339, 2, FALSE)</f>
        <v>159</v>
      </c>
      <c r="O1170" s="19">
        <f>VLOOKUP(E1170, '2021D'!$A$2:$G$339, 3, FALSE)</f>
        <v>35686</v>
      </c>
      <c r="P1170" s="19">
        <f>_2021[[#This Row],[最低排名]]-_2021[[#This Row],[同分人数]]+1</f>
        <v>35528</v>
      </c>
      <c r="Q1170" s="19">
        <f>IF(O1170&gt;=开始!$B$6, 1, 0)</f>
        <v>1</v>
      </c>
      <c r="R1170" s="19">
        <f>_2021[[#This Row],[最低排名]]-开始!$B$6</f>
        <v>35686</v>
      </c>
    </row>
    <row r="1171" spans="1:18">
      <c r="A1171" s="19">
        <v>82601</v>
      </c>
      <c r="B1171" s="19" t="s">
        <v>1326</v>
      </c>
      <c r="C1171" s="19" t="str">
        <f t="shared" si="36"/>
        <v>四川美院</v>
      </c>
      <c r="D1171" s="19" t="str">
        <f t="shared" si="37"/>
        <v>01</v>
      </c>
      <c r="E1171" s="19" t="s">
        <v>122</v>
      </c>
      <c r="F1171" s="19">
        <v>224</v>
      </c>
      <c r="G1171" s="19">
        <v>117</v>
      </c>
      <c r="H1171" s="19">
        <v>117</v>
      </c>
      <c r="I1171" s="19">
        <v>58</v>
      </c>
      <c r="J1171" s="19">
        <v>55</v>
      </c>
      <c r="K1171" s="19">
        <v>52</v>
      </c>
      <c r="L1171" s="19">
        <v>0</v>
      </c>
      <c r="M1171" s="19">
        <v>2021</v>
      </c>
      <c r="N1171" s="19">
        <f>VLOOKUP(E1171, '2021D'!$A$2:$G$339, 2, FALSE)</f>
        <v>219</v>
      </c>
      <c r="O1171" s="19">
        <f>VLOOKUP(E1171, '2021D'!$A$2:$G$339, 3, FALSE)</f>
        <v>14431</v>
      </c>
      <c r="P1171" s="19">
        <f>_2021[[#This Row],[最低排名]]-_2021[[#This Row],[同分人数]]+1</f>
        <v>14213</v>
      </c>
      <c r="Q1171" s="19">
        <f>IF(O1171&gt;=开始!$B$6, 1, 0)</f>
        <v>1</v>
      </c>
      <c r="R1171" s="19">
        <f>_2021[[#This Row],[最低排名]]-开始!$B$6</f>
        <v>14431</v>
      </c>
    </row>
    <row r="1172" spans="1:18">
      <c r="A1172" s="19">
        <v>82602</v>
      </c>
      <c r="B1172" s="19" t="s">
        <v>1327</v>
      </c>
      <c r="C1172" s="19" t="str">
        <f t="shared" si="36"/>
        <v>四川美院</v>
      </c>
      <c r="D1172" s="19" t="str">
        <f t="shared" si="37"/>
        <v>02</v>
      </c>
      <c r="E1172" s="19" t="s">
        <v>75</v>
      </c>
      <c r="F1172" s="19">
        <v>216</v>
      </c>
      <c r="G1172" s="19">
        <v>110</v>
      </c>
      <c r="H1172" s="19">
        <v>113</v>
      </c>
      <c r="I1172" s="19">
        <v>64</v>
      </c>
      <c r="J1172" s="19">
        <v>58</v>
      </c>
      <c r="K1172" s="19">
        <v>49</v>
      </c>
      <c r="L1172" s="19">
        <v>0</v>
      </c>
      <c r="M1172" s="19">
        <v>2021</v>
      </c>
      <c r="N1172" s="19">
        <f>VLOOKUP(E1172, '2021D'!$A$2:$G$339, 2, FALSE)</f>
        <v>227</v>
      </c>
      <c r="O1172" s="19">
        <f>VLOOKUP(E1172, '2021D'!$A$2:$G$339, 3, FALSE)</f>
        <v>15723</v>
      </c>
      <c r="P1172" s="19">
        <f>_2021[[#This Row],[最低排名]]-_2021[[#This Row],[同分人数]]+1</f>
        <v>15497</v>
      </c>
      <c r="Q1172" s="19">
        <f>IF(O1172&gt;=开始!$B$6, 1, 0)</f>
        <v>1</v>
      </c>
      <c r="R1172" s="19">
        <f>_2021[[#This Row],[最低排名]]-开始!$B$6</f>
        <v>15723</v>
      </c>
    </row>
    <row r="1173" spans="1:18">
      <c r="A1173" s="19">
        <v>83101</v>
      </c>
      <c r="B1173" s="19" t="s">
        <v>1328</v>
      </c>
      <c r="C1173" s="19" t="str">
        <f t="shared" si="36"/>
        <v>西南民族</v>
      </c>
      <c r="D1173" s="19" t="str">
        <f t="shared" si="37"/>
        <v>01</v>
      </c>
      <c r="E1173" s="19" t="s">
        <v>387</v>
      </c>
      <c r="F1173" s="19">
        <v>196</v>
      </c>
      <c r="G1173" s="19">
        <v>104</v>
      </c>
      <c r="H1173" s="19">
        <v>85</v>
      </c>
      <c r="I1173" s="19">
        <v>58</v>
      </c>
      <c r="J1173" s="19">
        <v>58</v>
      </c>
      <c r="K1173" s="19">
        <v>49</v>
      </c>
      <c r="L1173" s="19">
        <v>0</v>
      </c>
      <c r="M1173" s="19">
        <v>2021</v>
      </c>
      <c r="N1173" s="19">
        <f>VLOOKUP(E1173, '2021D'!$A$2:$G$339, 2, FALSE)</f>
        <v>201</v>
      </c>
      <c r="O1173" s="19">
        <f>VLOOKUP(E1173, '2021D'!$A$2:$G$339, 3, FALSE)</f>
        <v>27542</v>
      </c>
      <c r="P1173" s="19">
        <f>_2021[[#This Row],[最低排名]]-_2021[[#This Row],[同分人数]]+1</f>
        <v>27342</v>
      </c>
      <c r="Q1173" s="19">
        <f>IF(O1173&gt;=开始!$B$6, 1, 0)</f>
        <v>1</v>
      </c>
      <c r="R1173" s="19">
        <f>_2021[[#This Row],[最低排名]]-开始!$B$6</f>
        <v>27542</v>
      </c>
    </row>
    <row r="1174" spans="1:18">
      <c r="A1174" s="19">
        <v>83102</v>
      </c>
      <c r="B1174" s="19" t="s">
        <v>1329</v>
      </c>
      <c r="C1174" s="19" t="str">
        <f t="shared" si="36"/>
        <v>西南民族</v>
      </c>
      <c r="D1174" s="19" t="str">
        <f t="shared" si="37"/>
        <v>02</v>
      </c>
      <c r="E1174" s="19" t="s">
        <v>230</v>
      </c>
      <c r="F1174" s="19">
        <v>202</v>
      </c>
      <c r="G1174" s="19">
        <v>106</v>
      </c>
      <c r="H1174" s="19">
        <v>100</v>
      </c>
      <c r="I1174" s="19">
        <v>49</v>
      </c>
      <c r="J1174" s="19">
        <v>49</v>
      </c>
      <c r="K1174" s="19">
        <v>43</v>
      </c>
      <c r="L1174" s="19">
        <v>0</v>
      </c>
      <c r="M1174" s="19">
        <v>2021</v>
      </c>
      <c r="N1174" s="19">
        <f>VLOOKUP(E1174, '2021D'!$A$2:$G$339, 2, FALSE)</f>
        <v>191</v>
      </c>
      <c r="O1174" s="19">
        <f>VLOOKUP(E1174, '2021D'!$A$2:$G$339, 3, FALSE)</f>
        <v>28095</v>
      </c>
      <c r="P1174" s="19">
        <f>_2021[[#This Row],[最低排名]]-_2021[[#This Row],[同分人数]]+1</f>
        <v>27905</v>
      </c>
      <c r="Q1174" s="19">
        <f>IF(O1174&gt;=开始!$B$6, 1, 0)</f>
        <v>1</v>
      </c>
      <c r="R1174" s="19">
        <f>_2021[[#This Row],[最低排名]]-开始!$B$6</f>
        <v>28095</v>
      </c>
    </row>
    <row r="1175" spans="1:18">
      <c r="A1175" s="19">
        <v>83201</v>
      </c>
      <c r="B1175" s="19" t="s">
        <v>1331</v>
      </c>
      <c r="C1175" s="19" t="str">
        <f t="shared" si="36"/>
        <v>四川大学</v>
      </c>
      <c r="D1175" s="19" t="str">
        <f t="shared" si="37"/>
        <v>01</v>
      </c>
      <c r="E1175" s="19" t="s">
        <v>244</v>
      </c>
      <c r="F1175" s="19">
        <v>237</v>
      </c>
      <c r="G1175" s="19">
        <v>127</v>
      </c>
      <c r="H1175" s="19">
        <v>123</v>
      </c>
      <c r="I1175" s="19">
        <v>67</v>
      </c>
      <c r="J1175" s="19">
        <v>64</v>
      </c>
      <c r="K1175" s="19">
        <v>64</v>
      </c>
      <c r="L1175" s="19">
        <v>0</v>
      </c>
      <c r="M1175" s="19">
        <v>2021</v>
      </c>
      <c r="N1175" s="19">
        <f>VLOOKUP(E1175, '2021D'!$A$2:$G$339, 2, FALSE)</f>
        <v>170</v>
      </c>
      <c r="O1175" s="19">
        <f>VLOOKUP(E1175, '2021D'!$A$2:$G$339, 3, FALSE)</f>
        <v>4726</v>
      </c>
      <c r="P1175" s="19">
        <f>_2021[[#This Row],[最低排名]]-_2021[[#This Row],[同分人数]]+1</f>
        <v>4557</v>
      </c>
      <c r="Q1175" s="19">
        <f>IF(O1175&gt;=开始!$B$6, 1, 0)</f>
        <v>1</v>
      </c>
      <c r="R1175" s="19">
        <f>_2021[[#This Row],[最低排名]]-开始!$B$6</f>
        <v>4726</v>
      </c>
    </row>
    <row r="1176" spans="1:18">
      <c r="A1176" s="19">
        <v>83202</v>
      </c>
      <c r="B1176" s="19" t="s">
        <v>1332</v>
      </c>
      <c r="C1176" s="19" t="str">
        <f t="shared" si="36"/>
        <v>四川大学</v>
      </c>
      <c r="D1176" s="19" t="str">
        <f t="shared" si="37"/>
        <v>02</v>
      </c>
      <c r="E1176" s="19" t="s">
        <v>332</v>
      </c>
      <c r="F1176" s="19">
        <v>246</v>
      </c>
      <c r="G1176" s="19">
        <v>139</v>
      </c>
      <c r="H1176" s="19">
        <v>125</v>
      </c>
      <c r="I1176" s="19">
        <v>64</v>
      </c>
      <c r="J1176" s="19">
        <v>64</v>
      </c>
      <c r="K1176" s="19">
        <v>64</v>
      </c>
      <c r="L1176" s="19">
        <v>0</v>
      </c>
      <c r="M1176" s="19">
        <v>2021</v>
      </c>
      <c r="N1176" s="19">
        <f>VLOOKUP(E1176, '2021D'!$A$2:$G$339, 2, FALSE)</f>
        <v>118</v>
      </c>
      <c r="O1176" s="19">
        <f>VLOOKUP(E1176, '2021D'!$A$2:$G$339, 3, FALSE)</f>
        <v>3504</v>
      </c>
      <c r="P1176" s="19">
        <f>_2021[[#This Row],[最低排名]]-_2021[[#This Row],[同分人数]]+1</f>
        <v>3387</v>
      </c>
      <c r="Q1176" s="19">
        <f>IF(O1176&gt;=开始!$B$6, 1, 0)</f>
        <v>1</v>
      </c>
      <c r="R1176" s="19">
        <f>_2021[[#This Row],[最低排名]]-开始!$B$6</f>
        <v>3504</v>
      </c>
    </row>
    <row r="1177" spans="1:18">
      <c r="A1177" s="19">
        <v>83203</v>
      </c>
      <c r="B1177" s="19" t="s">
        <v>1333</v>
      </c>
      <c r="C1177" s="19" t="str">
        <f t="shared" si="36"/>
        <v>四川大学</v>
      </c>
      <c r="D1177" s="19" t="str">
        <f t="shared" si="37"/>
        <v>03</v>
      </c>
      <c r="E1177" s="19" t="s">
        <v>244</v>
      </c>
      <c r="F1177" s="19">
        <v>243</v>
      </c>
      <c r="G1177" s="19">
        <v>143</v>
      </c>
      <c r="H1177" s="19">
        <v>111</v>
      </c>
      <c r="I1177" s="19">
        <v>70</v>
      </c>
      <c r="J1177" s="19">
        <v>67</v>
      </c>
      <c r="K1177" s="19">
        <v>64</v>
      </c>
      <c r="L1177" s="19">
        <v>0</v>
      </c>
      <c r="M1177" s="19">
        <v>2021</v>
      </c>
      <c r="N1177" s="19">
        <f>VLOOKUP(E1177, '2021D'!$A$2:$G$339, 2, FALSE)</f>
        <v>170</v>
      </c>
      <c r="O1177" s="19">
        <f>VLOOKUP(E1177, '2021D'!$A$2:$G$339, 3, FALSE)</f>
        <v>4726</v>
      </c>
      <c r="P1177" s="19">
        <f>_2021[[#This Row],[最低排名]]-_2021[[#This Row],[同分人数]]+1</f>
        <v>4557</v>
      </c>
      <c r="Q1177" s="19">
        <f>IF(O1177&gt;=开始!$B$6, 1, 0)</f>
        <v>1</v>
      </c>
      <c r="R1177" s="19">
        <f>_2021[[#This Row],[最低排名]]-开始!$B$6</f>
        <v>4726</v>
      </c>
    </row>
    <row r="1178" spans="1:18">
      <c r="A1178" s="19">
        <v>83204</v>
      </c>
      <c r="B1178" s="19" t="s">
        <v>1334</v>
      </c>
      <c r="C1178" s="19" t="str">
        <f t="shared" si="36"/>
        <v>四川大学</v>
      </c>
      <c r="D1178" s="19" t="str">
        <f t="shared" si="37"/>
        <v>04</v>
      </c>
      <c r="E1178" s="19" t="s">
        <v>328</v>
      </c>
      <c r="F1178" s="19">
        <v>239</v>
      </c>
      <c r="G1178" s="19">
        <v>124</v>
      </c>
      <c r="H1178" s="19">
        <v>132</v>
      </c>
      <c r="I1178" s="19">
        <v>70</v>
      </c>
      <c r="J1178" s="19">
        <v>67</v>
      </c>
      <c r="K1178" s="19">
        <v>67</v>
      </c>
      <c r="L1178" s="19">
        <v>0</v>
      </c>
      <c r="M1178" s="19">
        <v>2021</v>
      </c>
      <c r="N1178" s="19">
        <f>VLOOKUP(E1178, '2021D'!$A$2:$G$339, 2, FALSE)</f>
        <v>82</v>
      </c>
      <c r="O1178" s="19">
        <f>VLOOKUP(E1178, '2021D'!$A$2:$G$339, 3, FALSE)</f>
        <v>1998</v>
      </c>
      <c r="P1178" s="19">
        <f>_2021[[#This Row],[最低排名]]-_2021[[#This Row],[同分人数]]+1</f>
        <v>1917</v>
      </c>
      <c r="Q1178" s="19">
        <f>IF(O1178&gt;=开始!$B$6, 1, 0)</f>
        <v>1</v>
      </c>
      <c r="R1178" s="19">
        <f>_2021[[#This Row],[最低排名]]-开始!$B$6</f>
        <v>1998</v>
      </c>
    </row>
    <row r="1179" spans="1:18">
      <c r="A1179" s="19">
        <v>83205</v>
      </c>
      <c r="B1179" s="19" t="s">
        <v>1335</v>
      </c>
      <c r="C1179" s="19" t="str">
        <f t="shared" si="36"/>
        <v>四川大学</v>
      </c>
      <c r="D1179" s="19" t="str">
        <f t="shared" si="37"/>
        <v>05</v>
      </c>
      <c r="E1179" s="19" t="s">
        <v>20</v>
      </c>
      <c r="F1179" s="19">
        <v>220</v>
      </c>
      <c r="G1179" s="19">
        <v>124</v>
      </c>
      <c r="H1179" s="19">
        <v>138</v>
      </c>
      <c r="I1179" s="19">
        <v>64</v>
      </c>
      <c r="J1179" s="19">
        <v>61</v>
      </c>
      <c r="K1179" s="19">
        <v>58</v>
      </c>
      <c r="L1179" s="19">
        <v>0</v>
      </c>
      <c r="M1179" s="19">
        <v>2021</v>
      </c>
      <c r="N1179" s="19">
        <f>VLOOKUP(E1179, '2021D'!$A$2:$G$339, 2, FALSE)</f>
        <v>160</v>
      </c>
      <c r="O1179" s="19">
        <f>VLOOKUP(E1179, '2021D'!$A$2:$G$339, 3, FALSE)</f>
        <v>7145</v>
      </c>
      <c r="P1179" s="19">
        <f>_2021[[#This Row],[最低排名]]-_2021[[#This Row],[同分人数]]+1</f>
        <v>6986</v>
      </c>
      <c r="Q1179" s="19">
        <f>IF(O1179&gt;=开始!$B$6, 1, 0)</f>
        <v>1</v>
      </c>
      <c r="R1179" s="19">
        <f>_2021[[#This Row],[最低排名]]-开始!$B$6</f>
        <v>7145</v>
      </c>
    </row>
    <row r="1180" spans="1:18">
      <c r="A1180" s="19">
        <v>83301</v>
      </c>
      <c r="B1180" s="19" t="s">
        <v>1336</v>
      </c>
      <c r="C1180" s="19" t="str">
        <f t="shared" si="36"/>
        <v>西南交大</v>
      </c>
      <c r="D1180" s="19" t="str">
        <f t="shared" si="37"/>
        <v>01</v>
      </c>
      <c r="E1180" s="19" t="s">
        <v>62</v>
      </c>
      <c r="F1180" s="19">
        <v>213</v>
      </c>
      <c r="G1180" s="19">
        <v>113</v>
      </c>
      <c r="H1180" s="19">
        <v>116</v>
      </c>
      <c r="I1180" s="19">
        <v>70</v>
      </c>
      <c r="J1180" s="19">
        <v>67</v>
      </c>
      <c r="K1180" s="19">
        <v>61</v>
      </c>
      <c r="L1180" s="19">
        <v>0</v>
      </c>
      <c r="M1180" s="19">
        <v>2021</v>
      </c>
      <c r="N1180" s="19">
        <f>VLOOKUP(E1180, '2021D'!$A$2:$G$339, 2, FALSE)</f>
        <v>196</v>
      </c>
      <c r="O1180" s="19">
        <f>VLOOKUP(E1180, '2021D'!$A$2:$G$339, 3, FALSE)</f>
        <v>9895</v>
      </c>
      <c r="P1180" s="19">
        <f>_2021[[#This Row],[最低排名]]-_2021[[#This Row],[同分人数]]+1</f>
        <v>9700</v>
      </c>
      <c r="Q1180" s="19">
        <f>IF(O1180&gt;=开始!$B$6, 1, 0)</f>
        <v>1</v>
      </c>
      <c r="R1180" s="19">
        <f>_2021[[#This Row],[最低排名]]-开始!$B$6</f>
        <v>9895</v>
      </c>
    </row>
    <row r="1181" spans="1:18">
      <c r="A1181" s="19">
        <v>83302</v>
      </c>
      <c r="B1181" s="19" t="s">
        <v>1337</v>
      </c>
      <c r="C1181" s="19" t="str">
        <f t="shared" si="36"/>
        <v>西南交大</v>
      </c>
      <c r="D1181" s="19" t="str">
        <f t="shared" si="37"/>
        <v>02</v>
      </c>
      <c r="E1181" s="19" t="s">
        <v>98</v>
      </c>
      <c r="F1181" s="19">
        <v>214</v>
      </c>
      <c r="G1181" s="19">
        <v>120</v>
      </c>
      <c r="H1181" s="19">
        <v>110</v>
      </c>
      <c r="I1181" s="19">
        <v>70</v>
      </c>
      <c r="J1181" s="19">
        <v>67</v>
      </c>
      <c r="K1181" s="19">
        <v>52</v>
      </c>
      <c r="L1181" s="19">
        <v>0</v>
      </c>
      <c r="M1181" s="19">
        <v>2021</v>
      </c>
      <c r="N1181" s="19">
        <f>VLOOKUP(E1181, '2021D'!$A$2:$G$339, 2, FALSE)</f>
        <v>218</v>
      </c>
      <c r="O1181" s="19">
        <f>VLOOKUP(E1181, '2021D'!$A$2:$G$339, 3, FALSE)</f>
        <v>12866</v>
      </c>
      <c r="P1181" s="19">
        <f>_2021[[#This Row],[最低排名]]-_2021[[#This Row],[同分人数]]+1</f>
        <v>12649</v>
      </c>
      <c r="Q1181" s="19">
        <f>IF(O1181&gt;=开始!$B$6, 1, 0)</f>
        <v>1</v>
      </c>
      <c r="R1181" s="19">
        <f>_2021[[#This Row],[最低排名]]-开始!$B$6</f>
        <v>12866</v>
      </c>
    </row>
    <row r="1182" spans="1:18">
      <c r="A1182" s="19">
        <v>83303</v>
      </c>
      <c r="B1182" s="19" t="s">
        <v>1338</v>
      </c>
      <c r="C1182" s="19" t="str">
        <f t="shared" si="36"/>
        <v>西南交大</v>
      </c>
      <c r="D1182" s="19" t="str">
        <f t="shared" si="37"/>
        <v>03</v>
      </c>
      <c r="E1182" s="19" t="s">
        <v>70</v>
      </c>
      <c r="F1182" s="19">
        <v>219</v>
      </c>
      <c r="G1182" s="19">
        <v>114</v>
      </c>
      <c r="H1182" s="19">
        <v>113</v>
      </c>
      <c r="I1182" s="19">
        <v>64</v>
      </c>
      <c r="J1182" s="19">
        <v>61</v>
      </c>
      <c r="K1182" s="19">
        <v>61</v>
      </c>
      <c r="L1182" s="19">
        <v>0</v>
      </c>
      <c r="M1182" s="19">
        <v>2021</v>
      </c>
      <c r="N1182" s="19">
        <f>VLOOKUP(E1182, '2021D'!$A$2:$G$339, 2, FALSE)</f>
        <v>225</v>
      </c>
      <c r="O1182" s="19">
        <f>VLOOKUP(E1182, '2021D'!$A$2:$G$339, 3, FALSE)</f>
        <v>11839</v>
      </c>
      <c r="P1182" s="19">
        <f>_2021[[#This Row],[最低排名]]-_2021[[#This Row],[同分人数]]+1</f>
        <v>11615</v>
      </c>
      <c r="Q1182" s="19">
        <f>IF(O1182&gt;=开始!$B$6, 1, 0)</f>
        <v>1</v>
      </c>
      <c r="R1182" s="19">
        <f>_2021[[#This Row],[最低排名]]-开始!$B$6</f>
        <v>11839</v>
      </c>
    </row>
    <row r="1183" spans="1:18">
      <c r="A1183" s="19">
        <v>83304</v>
      </c>
      <c r="B1183" s="19" t="s">
        <v>1339</v>
      </c>
      <c r="C1183" s="19" t="str">
        <f t="shared" si="36"/>
        <v>西南交大</v>
      </c>
      <c r="D1183" s="19" t="str">
        <f t="shared" si="37"/>
        <v>04</v>
      </c>
      <c r="E1183" s="19" t="s">
        <v>115</v>
      </c>
      <c r="F1183" s="19">
        <v>213</v>
      </c>
      <c r="G1183" s="19">
        <v>116</v>
      </c>
      <c r="H1183" s="19">
        <v>122</v>
      </c>
      <c r="I1183" s="19">
        <v>67</v>
      </c>
      <c r="J1183" s="19">
        <v>64</v>
      </c>
      <c r="K1183" s="19">
        <v>64</v>
      </c>
      <c r="L1183" s="19">
        <v>0</v>
      </c>
      <c r="M1183" s="19">
        <v>2021</v>
      </c>
      <c r="N1183" s="19">
        <f>VLOOKUP(E1183, '2021D'!$A$2:$G$339, 2, FALSE)</f>
        <v>200</v>
      </c>
      <c r="O1183" s="19">
        <f>VLOOKUP(E1183, '2021D'!$A$2:$G$339, 3, FALSE)</f>
        <v>9287</v>
      </c>
      <c r="P1183" s="19">
        <f>_2021[[#This Row],[最低排名]]-_2021[[#This Row],[同分人数]]+1</f>
        <v>9088</v>
      </c>
      <c r="Q1183" s="19">
        <f>IF(O1183&gt;=开始!$B$6, 1, 0)</f>
        <v>1</v>
      </c>
      <c r="R1183" s="19">
        <f>_2021[[#This Row],[最低排名]]-开始!$B$6</f>
        <v>9287</v>
      </c>
    </row>
    <row r="1184" spans="1:18">
      <c r="A1184" s="19">
        <v>83401</v>
      </c>
      <c r="B1184" s="19" t="s">
        <v>1340</v>
      </c>
      <c r="C1184" s="19" t="str">
        <f t="shared" si="36"/>
        <v>电子科大</v>
      </c>
      <c r="D1184" s="19" t="str">
        <f t="shared" si="37"/>
        <v>01</v>
      </c>
      <c r="E1184" s="19" t="s">
        <v>1541</v>
      </c>
      <c r="F1184" s="19">
        <v>231</v>
      </c>
      <c r="G1184" s="19">
        <v>137</v>
      </c>
      <c r="H1184" s="19">
        <v>127</v>
      </c>
      <c r="I1184" s="19">
        <v>70</v>
      </c>
      <c r="J1184" s="19">
        <v>67</v>
      </c>
      <c r="K1184" s="19">
        <v>64</v>
      </c>
      <c r="L1184" s="19">
        <v>0</v>
      </c>
      <c r="M1184" s="19">
        <v>2021</v>
      </c>
      <c r="N1184" s="19">
        <f>VLOOKUP(E1184, '2021D'!$A$2:$G$339, 2, FALSE)</f>
        <v>129</v>
      </c>
      <c r="O1184" s="19">
        <f>VLOOKUP(E1184, '2021D'!$A$2:$G$339, 3, FALSE)</f>
        <v>4094</v>
      </c>
      <c r="P1184" s="19">
        <f>_2021[[#This Row],[最低排名]]-_2021[[#This Row],[同分人数]]+1</f>
        <v>3966</v>
      </c>
      <c r="Q1184" s="19">
        <f>IF(O1184&gt;=开始!$B$6, 1, 0)</f>
        <v>1</v>
      </c>
      <c r="R1184" s="19">
        <f>_2021[[#This Row],[最低排名]]-开始!$B$6</f>
        <v>4094</v>
      </c>
    </row>
    <row r="1185" spans="1:18">
      <c r="A1185" s="19">
        <v>83501</v>
      </c>
      <c r="B1185" s="19" t="s">
        <v>1341</v>
      </c>
      <c r="C1185" s="19" t="str">
        <f t="shared" si="36"/>
        <v>西南财大</v>
      </c>
      <c r="D1185" s="19" t="str">
        <f t="shared" si="37"/>
        <v>01</v>
      </c>
      <c r="E1185" s="19" t="s">
        <v>158</v>
      </c>
      <c r="F1185" s="19">
        <v>225</v>
      </c>
      <c r="G1185" s="19">
        <v>120</v>
      </c>
      <c r="H1185" s="19">
        <v>126</v>
      </c>
      <c r="I1185" s="19">
        <v>70</v>
      </c>
      <c r="J1185" s="19">
        <v>67</v>
      </c>
      <c r="K1185" s="19">
        <v>61</v>
      </c>
      <c r="L1185" s="19">
        <v>0</v>
      </c>
      <c r="M1185" s="19">
        <v>2021</v>
      </c>
      <c r="N1185" s="19">
        <f>VLOOKUP(E1185, '2021D'!$A$2:$G$339, 2, FALSE)</f>
        <v>189</v>
      </c>
      <c r="O1185" s="19">
        <f>VLOOKUP(E1185, '2021D'!$A$2:$G$339, 3, FALSE)</f>
        <v>5724</v>
      </c>
      <c r="P1185" s="19">
        <f>_2021[[#This Row],[最低排名]]-_2021[[#This Row],[同分人数]]+1</f>
        <v>5536</v>
      </c>
      <c r="Q1185" s="19">
        <f>IF(O1185&gt;=开始!$B$6, 1, 0)</f>
        <v>1</v>
      </c>
      <c r="R1185" s="19">
        <f>_2021[[#This Row],[最低排名]]-开始!$B$6</f>
        <v>5724</v>
      </c>
    </row>
    <row r="1186" spans="1:18">
      <c r="A1186" s="19">
        <v>83502</v>
      </c>
      <c r="B1186" s="19" t="s">
        <v>1342</v>
      </c>
      <c r="C1186" s="19" t="str">
        <f t="shared" si="36"/>
        <v>西南财大</v>
      </c>
      <c r="D1186" s="19" t="str">
        <f t="shared" si="37"/>
        <v>02</v>
      </c>
      <c r="E1186" s="19" t="s">
        <v>103</v>
      </c>
      <c r="F1186" s="19">
        <v>230</v>
      </c>
      <c r="G1186" s="19">
        <v>120</v>
      </c>
      <c r="H1186" s="19">
        <v>122</v>
      </c>
      <c r="I1186" s="19">
        <v>67</v>
      </c>
      <c r="J1186" s="19">
        <v>64</v>
      </c>
      <c r="K1186" s="19">
        <v>61</v>
      </c>
      <c r="L1186" s="19">
        <v>0</v>
      </c>
      <c r="M1186" s="19">
        <v>2021</v>
      </c>
      <c r="N1186" s="19">
        <f>VLOOKUP(E1186, '2021D'!$A$2:$G$339, 2, FALSE)</f>
        <v>170</v>
      </c>
      <c r="O1186" s="19">
        <f>VLOOKUP(E1186, '2021D'!$A$2:$G$339, 3, FALSE)</f>
        <v>6617</v>
      </c>
      <c r="P1186" s="19">
        <f>_2021[[#This Row],[最低排名]]-_2021[[#This Row],[同分人数]]+1</f>
        <v>6448</v>
      </c>
      <c r="Q1186" s="19">
        <f>IF(O1186&gt;=开始!$B$6, 1, 0)</f>
        <v>1</v>
      </c>
      <c r="R1186" s="19">
        <f>_2021[[#This Row],[最低排名]]-开始!$B$6</f>
        <v>6617</v>
      </c>
    </row>
    <row r="1187" spans="1:18">
      <c r="A1187" s="19">
        <v>83503</v>
      </c>
      <c r="B1187" s="19" t="s">
        <v>1343</v>
      </c>
      <c r="C1187" s="19" t="str">
        <f t="shared" si="36"/>
        <v>西南财大</v>
      </c>
      <c r="D1187" s="19" t="str">
        <f t="shared" si="37"/>
        <v>03</v>
      </c>
      <c r="E1187" s="19" t="s">
        <v>66</v>
      </c>
      <c r="F1187" s="19">
        <v>216</v>
      </c>
      <c r="G1187" s="19">
        <v>115</v>
      </c>
      <c r="H1187" s="19">
        <v>122</v>
      </c>
      <c r="I1187" s="19">
        <v>67</v>
      </c>
      <c r="J1187" s="19">
        <v>67</v>
      </c>
      <c r="K1187" s="19">
        <v>67</v>
      </c>
      <c r="L1187" s="19">
        <v>0</v>
      </c>
      <c r="M1187" s="19">
        <v>2021</v>
      </c>
      <c r="N1187" s="19">
        <f>VLOOKUP(E1187, '2021D'!$A$2:$G$339, 2, FALSE)</f>
        <v>203</v>
      </c>
      <c r="O1187" s="19">
        <f>VLOOKUP(E1187, '2021D'!$A$2:$G$339, 3, FALSE)</f>
        <v>7531</v>
      </c>
      <c r="P1187" s="19">
        <f>_2021[[#This Row],[最低排名]]-_2021[[#This Row],[同分人数]]+1</f>
        <v>7329</v>
      </c>
      <c r="Q1187" s="19">
        <f>IF(O1187&gt;=开始!$B$6, 1, 0)</f>
        <v>1</v>
      </c>
      <c r="R1187" s="19">
        <f>_2021[[#This Row],[最低排名]]-开始!$B$6</f>
        <v>7531</v>
      </c>
    </row>
    <row r="1188" spans="1:18">
      <c r="A1188" s="19">
        <v>83601</v>
      </c>
      <c r="B1188" s="19" t="s">
        <v>1345</v>
      </c>
      <c r="C1188" s="19" t="str">
        <f t="shared" si="36"/>
        <v>民航飞院</v>
      </c>
      <c r="D1188" s="19" t="str">
        <f t="shared" si="37"/>
        <v>01</v>
      </c>
      <c r="E1188" s="19" t="s">
        <v>1542</v>
      </c>
      <c r="F1188" s="19">
        <v>196</v>
      </c>
      <c r="G1188" s="19">
        <v>99</v>
      </c>
      <c r="H1188" s="19">
        <v>61</v>
      </c>
      <c r="I1188" s="19">
        <v>52</v>
      </c>
      <c r="J1188" s="19">
        <v>46</v>
      </c>
      <c r="K1188" s="19">
        <v>46</v>
      </c>
      <c r="L1188" s="19">
        <v>0</v>
      </c>
      <c r="M1188" s="19">
        <v>2021</v>
      </c>
      <c r="N1188" s="19">
        <f>VLOOKUP(E1188, '2021D'!$A$2:$G$339, 2, FALSE)</f>
        <v>146</v>
      </c>
      <c r="O1188" s="19">
        <f>VLOOKUP(E1188, '2021D'!$A$2:$G$339, 3, FALSE)</f>
        <v>35527</v>
      </c>
      <c r="P1188" s="19">
        <f>_2021[[#This Row],[最低排名]]-_2021[[#This Row],[同分人数]]+1</f>
        <v>35382</v>
      </c>
      <c r="Q1188" s="19">
        <f>IF(O1188&gt;=开始!$B$6, 1, 0)</f>
        <v>1</v>
      </c>
      <c r="R1188" s="19">
        <f>_2021[[#This Row],[最低排名]]-开始!$B$6</f>
        <v>35527</v>
      </c>
    </row>
    <row r="1189" spans="1:18">
      <c r="A1189" s="19">
        <v>83602</v>
      </c>
      <c r="B1189" s="19" t="s">
        <v>1346</v>
      </c>
      <c r="C1189" s="19" t="str">
        <f t="shared" si="36"/>
        <v>民航飞院</v>
      </c>
      <c r="D1189" s="19" t="str">
        <f t="shared" si="37"/>
        <v>02</v>
      </c>
      <c r="E1189" s="19" t="s">
        <v>1542</v>
      </c>
      <c r="F1189" s="19">
        <v>167</v>
      </c>
      <c r="G1189" s="19">
        <v>90</v>
      </c>
      <c r="H1189" s="19">
        <v>93</v>
      </c>
      <c r="I1189" s="19">
        <v>55</v>
      </c>
      <c r="J1189" s="19">
        <v>43</v>
      </c>
      <c r="K1189" s="19">
        <v>43</v>
      </c>
      <c r="L1189" s="19">
        <v>0</v>
      </c>
      <c r="M1189" s="19">
        <v>2021</v>
      </c>
      <c r="N1189" s="19">
        <f>VLOOKUP(E1189, '2021D'!$A$2:$G$339, 2, FALSE)</f>
        <v>146</v>
      </c>
      <c r="O1189" s="19">
        <f>VLOOKUP(E1189, '2021D'!$A$2:$G$339, 3, FALSE)</f>
        <v>35527</v>
      </c>
      <c r="P1189" s="19">
        <f>_2021[[#This Row],[最低排名]]-_2021[[#This Row],[同分人数]]+1</f>
        <v>35382</v>
      </c>
      <c r="Q1189" s="19">
        <f>IF(O1189&gt;=开始!$B$6, 1, 0)</f>
        <v>1</v>
      </c>
      <c r="R1189" s="19">
        <f>_2021[[#This Row],[最低排名]]-开始!$B$6</f>
        <v>35527</v>
      </c>
    </row>
    <row r="1190" spans="1:18">
      <c r="A1190" s="19">
        <v>83603</v>
      </c>
      <c r="B1190" s="19" t="s">
        <v>1347</v>
      </c>
      <c r="C1190" s="19" t="str">
        <f t="shared" si="36"/>
        <v>民航飞院</v>
      </c>
      <c r="D1190" s="19" t="str">
        <f t="shared" si="37"/>
        <v>03</v>
      </c>
      <c r="E1190" s="19" t="s">
        <v>383</v>
      </c>
      <c r="F1190" s="19">
        <v>191</v>
      </c>
      <c r="G1190" s="19">
        <v>103</v>
      </c>
      <c r="H1190" s="19">
        <v>73</v>
      </c>
      <c r="I1190" s="19">
        <v>58</v>
      </c>
      <c r="J1190" s="19">
        <v>55</v>
      </c>
      <c r="K1190" s="19">
        <v>46</v>
      </c>
      <c r="L1190" s="19">
        <v>0</v>
      </c>
      <c r="M1190" s="19">
        <v>2021</v>
      </c>
      <c r="N1190" s="19">
        <f>VLOOKUP(E1190, '2021D'!$A$2:$G$339, 2, FALSE)</f>
        <v>196</v>
      </c>
      <c r="O1190" s="19">
        <f>VLOOKUP(E1190, '2021D'!$A$2:$G$339, 3, FALSE)</f>
        <v>31931</v>
      </c>
      <c r="P1190" s="19">
        <f>_2021[[#This Row],[最低排名]]-_2021[[#This Row],[同分人数]]+1</f>
        <v>31736</v>
      </c>
      <c r="Q1190" s="19">
        <f>IF(O1190&gt;=开始!$B$6, 1, 0)</f>
        <v>1</v>
      </c>
      <c r="R1190" s="19">
        <f>_2021[[#This Row],[最低排名]]-开始!$B$6</f>
        <v>31931</v>
      </c>
    </row>
    <row r="1191" spans="1:18">
      <c r="A1191" s="19">
        <v>83604</v>
      </c>
      <c r="B1191" s="19" t="s">
        <v>1348</v>
      </c>
      <c r="C1191" s="19" t="str">
        <f t="shared" si="36"/>
        <v>民航飞院</v>
      </c>
      <c r="D1191" s="19" t="str">
        <f t="shared" si="37"/>
        <v>04</v>
      </c>
      <c r="E1191" s="19" t="s">
        <v>419</v>
      </c>
      <c r="F1191" s="19">
        <v>185</v>
      </c>
      <c r="G1191" s="19">
        <v>95</v>
      </c>
      <c r="H1191" s="19">
        <v>108</v>
      </c>
      <c r="I1191" s="19">
        <v>49</v>
      </c>
      <c r="J1191" s="19">
        <v>46</v>
      </c>
      <c r="K1191" s="19">
        <v>46</v>
      </c>
      <c r="L1191" s="19">
        <v>0</v>
      </c>
      <c r="M1191" s="19">
        <v>2021</v>
      </c>
      <c r="N1191" s="19">
        <f>VLOOKUP(E1191, '2021D'!$A$2:$G$339, 2, FALSE)</f>
        <v>190</v>
      </c>
      <c r="O1191" s="19">
        <f>VLOOKUP(E1191, '2021D'!$A$2:$G$339, 3, FALSE)</f>
        <v>29871</v>
      </c>
      <c r="P1191" s="19">
        <f>_2021[[#This Row],[最低排名]]-_2021[[#This Row],[同分人数]]+1</f>
        <v>29682</v>
      </c>
      <c r="Q1191" s="19">
        <f>IF(O1191&gt;=开始!$B$6, 1, 0)</f>
        <v>1</v>
      </c>
      <c r="R1191" s="19">
        <f>_2021[[#This Row],[最低排名]]-开始!$B$6</f>
        <v>29871</v>
      </c>
    </row>
    <row r="1192" spans="1:18">
      <c r="A1192" s="19">
        <v>83605</v>
      </c>
      <c r="B1192" s="19" t="s">
        <v>1716</v>
      </c>
      <c r="C1192" s="19" t="str">
        <f t="shared" si="36"/>
        <v>民航飞院</v>
      </c>
      <c r="D1192" s="19" t="str">
        <f t="shared" si="37"/>
        <v>05</v>
      </c>
      <c r="E1192" s="19" t="s">
        <v>419</v>
      </c>
      <c r="F1192" s="19">
        <v>186</v>
      </c>
      <c r="G1192" s="19">
        <v>106</v>
      </c>
      <c r="H1192" s="19">
        <v>95</v>
      </c>
      <c r="I1192" s="19">
        <v>52</v>
      </c>
      <c r="J1192" s="19">
        <v>52</v>
      </c>
      <c r="K1192" s="19">
        <v>49</v>
      </c>
      <c r="L1192" s="19">
        <v>0</v>
      </c>
      <c r="M1192" s="19">
        <v>2021</v>
      </c>
      <c r="N1192" s="19">
        <f>VLOOKUP(E1192, '2021D'!$A$2:$G$339, 2, FALSE)</f>
        <v>190</v>
      </c>
      <c r="O1192" s="19">
        <f>VLOOKUP(E1192, '2021D'!$A$2:$G$339, 3, FALSE)</f>
        <v>29871</v>
      </c>
      <c r="P1192" s="19">
        <f>_2021[[#This Row],[最低排名]]-_2021[[#This Row],[同分人数]]+1</f>
        <v>29682</v>
      </c>
      <c r="Q1192" s="19">
        <f>IF(O1192&gt;=开始!$B$6, 1, 0)</f>
        <v>1</v>
      </c>
      <c r="R1192" s="19">
        <f>_2021[[#This Row],[最低排名]]-开始!$B$6</f>
        <v>29871</v>
      </c>
    </row>
    <row r="1193" spans="1:18">
      <c r="A1193" s="19">
        <v>83701</v>
      </c>
      <c r="B1193" s="19" t="s">
        <v>1349</v>
      </c>
      <c r="C1193" s="19" t="str">
        <f t="shared" si="36"/>
        <v>西南石油</v>
      </c>
      <c r="D1193" s="19" t="str">
        <f t="shared" si="37"/>
        <v>01</v>
      </c>
      <c r="E1193" s="19" t="s">
        <v>340</v>
      </c>
      <c r="F1193" s="19">
        <v>199</v>
      </c>
      <c r="G1193" s="19">
        <v>105</v>
      </c>
      <c r="H1193" s="19">
        <v>93</v>
      </c>
      <c r="I1193" s="19">
        <v>64</v>
      </c>
      <c r="J1193" s="19">
        <v>58</v>
      </c>
      <c r="K1193" s="19">
        <v>43</v>
      </c>
      <c r="L1193" s="19">
        <v>0</v>
      </c>
      <c r="M1193" s="19">
        <v>2021</v>
      </c>
      <c r="N1193" s="19">
        <f>VLOOKUP(E1193, '2021D'!$A$2:$G$339, 2, FALSE)</f>
        <v>223</v>
      </c>
      <c r="O1193" s="19">
        <f>VLOOKUP(E1193, '2021D'!$A$2:$G$339, 3, FALSE)</f>
        <v>25247</v>
      </c>
      <c r="P1193" s="19">
        <f>_2021[[#This Row],[最低排名]]-_2021[[#This Row],[同分人数]]+1</f>
        <v>25025</v>
      </c>
      <c r="Q1193" s="19">
        <f>IF(O1193&gt;=开始!$B$6, 1, 0)</f>
        <v>1</v>
      </c>
      <c r="R1193" s="19">
        <f>_2021[[#This Row],[最低排名]]-开始!$B$6</f>
        <v>25247</v>
      </c>
    </row>
    <row r="1194" spans="1:18">
      <c r="A1194" s="19">
        <v>83702</v>
      </c>
      <c r="B1194" s="19" t="s">
        <v>1350</v>
      </c>
      <c r="C1194" s="19" t="str">
        <f t="shared" si="36"/>
        <v>西南石油</v>
      </c>
      <c r="D1194" s="19" t="str">
        <f t="shared" si="37"/>
        <v>02</v>
      </c>
      <c r="E1194" s="19" t="s">
        <v>175</v>
      </c>
      <c r="F1194" s="19">
        <v>183</v>
      </c>
      <c r="G1194" s="19">
        <v>98</v>
      </c>
      <c r="H1194" s="19">
        <v>116</v>
      </c>
      <c r="I1194" s="19">
        <v>58</v>
      </c>
      <c r="J1194" s="19">
        <v>55</v>
      </c>
      <c r="K1194" s="19">
        <v>52</v>
      </c>
      <c r="L1194" s="19">
        <v>0</v>
      </c>
      <c r="M1194" s="19">
        <v>2021</v>
      </c>
      <c r="N1194" s="19">
        <f>VLOOKUP(E1194, '2021D'!$A$2:$G$339, 2, FALSE)</f>
        <v>213</v>
      </c>
      <c r="O1194" s="19">
        <f>VLOOKUP(E1194, '2021D'!$A$2:$G$339, 3, FALSE)</f>
        <v>23714</v>
      </c>
      <c r="P1194" s="19">
        <f>_2021[[#This Row],[最低排名]]-_2021[[#This Row],[同分人数]]+1</f>
        <v>23502</v>
      </c>
      <c r="Q1194" s="19">
        <f>IF(O1194&gt;=开始!$B$6, 1, 0)</f>
        <v>1</v>
      </c>
      <c r="R1194" s="19">
        <f>_2021[[#This Row],[最低排名]]-开始!$B$6</f>
        <v>23714</v>
      </c>
    </row>
    <row r="1195" spans="1:18">
      <c r="A1195" s="19">
        <v>83801</v>
      </c>
      <c r="B1195" s="19" t="s">
        <v>1352</v>
      </c>
      <c r="C1195" s="19" t="str">
        <f t="shared" si="36"/>
        <v>成都理工</v>
      </c>
      <c r="D1195" s="19" t="str">
        <f t="shared" si="37"/>
        <v>01</v>
      </c>
      <c r="E1195" s="19" t="s">
        <v>124</v>
      </c>
      <c r="F1195" s="19">
        <v>199</v>
      </c>
      <c r="G1195" s="19">
        <v>107</v>
      </c>
      <c r="H1195" s="19">
        <v>113</v>
      </c>
      <c r="I1195" s="19">
        <v>55</v>
      </c>
      <c r="J1195" s="19">
        <v>52</v>
      </c>
      <c r="K1195" s="19">
        <v>46</v>
      </c>
      <c r="L1195" s="19">
        <v>0</v>
      </c>
      <c r="M1195" s="19">
        <v>2021</v>
      </c>
      <c r="N1195" s="19">
        <f>VLOOKUP(E1195, '2021D'!$A$2:$G$339, 2, FALSE)</f>
        <v>226</v>
      </c>
      <c r="O1195" s="19">
        <f>VLOOKUP(E1195, '2021D'!$A$2:$G$339, 3, FALSE)</f>
        <v>23501</v>
      </c>
      <c r="P1195" s="19">
        <f>_2021[[#This Row],[最低排名]]-_2021[[#This Row],[同分人数]]+1</f>
        <v>23276</v>
      </c>
      <c r="Q1195" s="19">
        <f>IF(O1195&gt;=开始!$B$6, 1, 0)</f>
        <v>1</v>
      </c>
      <c r="R1195" s="19">
        <f>_2021[[#This Row],[最低排名]]-开始!$B$6</f>
        <v>23501</v>
      </c>
    </row>
    <row r="1196" spans="1:18">
      <c r="A1196" s="19">
        <v>83802</v>
      </c>
      <c r="B1196" s="19" t="s">
        <v>1353</v>
      </c>
      <c r="C1196" s="19" t="str">
        <f t="shared" si="36"/>
        <v>成都理工</v>
      </c>
      <c r="D1196" s="19" t="str">
        <f t="shared" si="37"/>
        <v>02</v>
      </c>
      <c r="E1196" s="19" t="s">
        <v>141</v>
      </c>
      <c r="F1196" s="19">
        <v>201</v>
      </c>
      <c r="G1196" s="19">
        <v>103</v>
      </c>
      <c r="H1196" s="19">
        <v>104</v>
      </c>
      <c r="I1196" s="19">
        <v>64</v>
      </c>
      <c r="J1196" s="19">
        <v>55</v>
      </c>
      <c r="K1196" s="19">
        <v>46</v>
      </c>
      <c r="L1196" s="19">
        <v>0</v>
      </c>
      <c r="M1196" s="19">
        <v>2021</v>
      </c>
      <c r="N1196" s="19">
        <f>VLOOKUP(E1196, '2021D'!$A$2:$G$339, 2, FALSE)</f>
        <v>227</v>
      </c>
      <c r="O1196" s="19">
        <f>VLOOKUP(E1196, '2021D'!$A$2:$G$339, 3, FALSE)</f>
        <v>22407</v>
      </c>
      <c r="P1196" s="19">
        <f>_2021[[#This Row],[最低排名]]-_2021[[#This Row],[同分人数]]+1</f>
        <v>22181</v>
      </c>
      <c r="Q1196" s="19">
        <f>IF(O1196&gt;=开始!$B$6, 1, 0)</f>
        <v>1</v>
      </c>
      <c r="R1196" s="19">
        <f>_2021[[#This Row],[最低排名]]-开始!$B$6</f>
        <v>22407</v>
      </c>
    </row>
    <row r="1197" spans="1:18">
      <c r="A1197" s="19">
        <v>83901</v>
      </c>
      <c r="B1197" s="19" t="s">
        <v>1354</v>
      </c>
      <c r="C1197" s="19" t="str">
        <f t="shared" si="36"/>
        <v>西南科大</v>
      </c>
      <c r="D1197" s="19" t="str">
        <f t="shared" si="37"/>
        <v>01</v>
      </c>
      <c r="E1197" s="19" t="s">
        <v>56</v>
      </c>
      <c r="F1197" s="19">
        <v>207</v>
      </c>
      <c r="G1197" s="19">
        <v>110</v>
      </c>
      <c r="H1197" s="19">
        <v>72</v>
      </c>
      <c r="I1197" s="19">
        <v>49</v>
      </c>
      <c r="J1197" s="19">
        <v>43</v>
      </c>
      <c r="K1197" s="19">
        <v>43</v>
      </c>
      <c r="L1197" s="19">
        <v>0</v>
      </c>
      <c r="M1197" s="19">
        <v>2021</v>
      </c>
      <c r="N1197" s="19">
        <f>VLOOKUP(E1197, '2021D'!$A$2:$G$339, 2, FALSE)</f>
        <v>199</v>
      </c>
      <c r="O1197" s="19">
        <f>VLOOKUP(E1197, '2021D'!$A$2:$G$339, 3, FALSE)</f>
        <v>33499</v>
      </c>
      <c r="P1197" s="19">
        <f>_2021[[#This Row],[最低排名]]-_2021[[#This Row],[同分人数]]+1</f>
        <v>33301</v>
      </c>
      <c r="Q1197" s="19">
        <f>IF(O1197&gt;=开始!$B$6, 1, 0)</f>
        <v>1</v>
      </c>
      <c r="R1197" s="19">
        <f>_2021[[#This Row],[最低排名]]-开始!$B$6</f>
        <v>33499</v>
      </c>
    </row>
    <row r="1198" spans="1:18">
      <c r="A1198" s="19">
        <v>83902</v>
      </c>
      <c r="B1198" s="19" t="s">
        <v>1355</v>
      </c>
      <c r="C1198" s="19" t="str">
        <f t="shared" si="36"/>
        <v>西南科大</v>
      </c>
      <c r="D1198" s="19" t="str">
        <f t="shared" si="37"/>
        <v>02</v>
      </c>
      <c r="E1198" s="19" t="s">
        <v>427</v>
      </c>
      <c r="F1198" s="19">
        <v>196</v>
      </c>
      <c r="G1198" s="19">
        <v>104</v>
      </c>
      <c r="H1198" s="19">
        <v>98</v>
      </c>
      <c r="I1198" s="19">
        <v>49</v>
      </c>
      <c r="J1198" s="19">
        <v>46</v>
      </c>
      <c r="K1198" s="19">
        <v>46</v>
      </c>
      <c r="L1198" s="19">
        <v>0</v>
      </c>
      <c r="M1198" s="19">
        <v>2021</v>
      </c>
      <c r="N1198" s="19">
        <f>VLOOKUP(E1198, '2021D'!$A$2:$G$339, 2, FALSE)</f>
        <v>227</v>
      </c>
      <c r="O1198" s="19">
        <f>VLOOKUP(E1198, '2021D'!$A$2:$G$339, 3, FALSE)</f>
        <v>29681</v>
      </c>
      <c r="P1198" s="19">
        <f>_2021[[#This Row],[最低排名]]-_2021[[#This Row],[同分人数]]+1</f>
        <v>29455</v>
      </c>
      <c r="Q1198" s="19">
        <f>IF(O1198&gt;=开始!$B$6, 1, 0)</f>
        <v>1</v>
      </c>
      <c r="R1198" s="19">
        <f>_2021[[#This Row],[最低排名]]-开始!$B$6</f>
        <v>29681</v>
      </c>
    </row>
    <row r="1199" spans="1:18">
      <c r="A1199" s="19">
        <v>83903</v>
      </c>
      <c r="B1199" s="19" t="s">
        <v>1356</v>
      </c>
      <c r="C1199" s="19" t="str">
        <f t="shared" si="36"/>
        <v>西南科大</v>
      </c>
      <c r="D1199" s="19" t="str">
        <f t="shared" si="37"/>
        <v>03</v>
      </c>
      <c r="E1199" s="19" t="s">
        <v>354</v>
      </c>
      <c r="F1199" s="19">
        <v>195</v>
      </c>
      <c r="G1199" s="19">
        <v>105</v>
      </c>
      <c r="H1199" s="19">
        <v>86</v>
      </c>
      <c r="I1199" s="19">
        <v>52</v>
      </c>
      <c r="J1199" s="19">
        <v>49</v>
      </c>
      <c r="K1199" s="19">
        <v>46</v>
      </c>
      <c r="L1199" s="19">
        <v>0</v>
      </c>
      <c r="M1199" s="19">
        <v>2021</v>
      </c>
      <c r="N1199" s="19">
        <f>VLOOKUP(E1199, '2021D'!$A$2:$G$339, 2, FALSE)</f>
        <v>177</v>
      </c>
      <c r="O1199" s="19">
        <f>VLOOKUP(E1199, '2021D'!$A$2:$G$339, 3, FALSE)</f>
        <v>31038</v>
      </c>
      <c r="P1199" s="19">
        <f>_2021[[#This Row],[最低排名]]-_2021[[#This Row],[同分人数]]+1</f>
        <v>30862</v>
      </c>
      <c r="Q1199" s="19">
        <f>IF(O1199&gt;=开始!$B$6, 1, 0)</f>
        <v>1</v>
      </c>
      <c r="R1199" s="19">
        <f>_2021[[#This Row],[最低排名]]-开始!$B$6</f>
        <v>31038</v>
      </c>
    </row>
    <row r="1200" spans="1:18">
      <c r="A1200" s="19">
        <v>84001</v>
      </c>
      <c r="B1200" s="19" t="s">
        <v>1357</v>
      </c>
      <c r="C1200" s="19" t="str">
        <f t="shared" si="36"/>
        <v>成都信息</v>
      </c>
      <c r="D1200" s="19" t="str">
        <f t="shared" si="37"/>
        <v>01</v>
      </c>
      <c r="E1200" s="19" t="s">
        <v>381</v>
      </c>
      <c r="F1200" s="19">
        <v>191</v>
      </c>
      <c r="G1200" s="19">
        <v>99</v>
      </c>
      <c r="H1200" s="19">
        <v>88</v>
      </c>
      <c r="I1200" s="19">
        <v>52</v>
      </c>
      <c r="J1200" s="19">
        <v>49</v>
      </c>
      <c r="K1200" s="19">
        <v>49</v>
      </c>
      <c r="L1200" s="19">
        <v>0</v>
      </c>
      <c r="M1200" s="19">
        <v>2021</v>
      </c>
      <c r="N1200" s="19">
        <f>VLOOKUP(E1200, '2021D'!$A$2:$G$339, 2, FALSE)</f>
        <v>196</v>
      </c>
      <c r="O1200" s="19">
        <f>VLOOKUP(E1200, '2021D'!$A$2:$G$339, 3, FALSE)</f>
        <v>30861</v>
      </c>
      <c r="P1200" s="19">
        <f>_2021[[#This Row],[最低排名]]-_2021[[#This Row],[同分人数]]+1</f>
        <v>30666</v>
      </c>
      <c r="Q1200" s="19">
        <f>IF(O1200&gt;=开始!$B$6, 1, 0)</f>
        <v>1</v>
      </c>
      <c r="R1200" s="19">
        <f>_2021[[#This Row],[最低排名]]-开始!$B$6</f>
        <v>30861</v>
      </c>
    </row>
    <row r="1201" spans="1:18">
      <c r="A1201" s="19">
        <v>84002</v>
      </c>
      <c r="B1201" s="19" t="s">
        <v>1358</v>
      </c>
      <c r="C1201" s="19" t="str">
        <f t="shared" si="36"/>
        <v>成都信息</v>
      </c>
      <c r="D1201" s="19" t="str">
        <f t="shared" si="37"/>
        <v>02</v>
      </c>
      <c r="E1201" s="19" t="s">
        <v>228</v>
      </c>
      <c r="F1201" s="19">
        <v>202</v>
      </c>
      <c r="G1201" s="19">
        <v>104</v>
      </c>
      <c r="H1201" s="19">
        <v>90</v>
      </c>
      <c r="I1201" s="19">
        <v>55</v>
      </c>
      <c r="J1201" s="19">
        <v>49</v>
      </c>
      <c r="K1201" s="19">
        <v>43</v>
      </c>
      <c r="L1201" s="19">
        <v>0</v>
      </c>
      <c r="M1201" s="19">
        <v>2021</v>
      </c>
      <c r="N1201" s="19">
        <f>VLOOKUP(E1201, '2021D'!$A$2:$G$339, 2, FALSE)</f>
        <v>198</v>
      </c>
      <c r="O1201" s="19">
        <f>VLOOKUP(E1201, '2021D'!$A$2:$G$339, 3, FALSE)</f>
        <v>28864</v>
      </c>
      <c r="P1201" s="19">
        <f>_2021[[#This Row],[最低排名]]-_2021[[#This Row],[同分人数]]+1</f>
        <v>28667</v>
      </c>
      <c r="Q1201" s="19">
        <f>IF(O1201&gt;=开始!$B$6, 1, 0)</f>
        <v>1</v>
      </c>
      <c r="R1201" s="19">
        <f>_2021[[#This Row],[最低排名]]-开始!$B$6</f>
        <v>28864</v>
      </c>
    </row>
    <row r="1202" spans="1:18">
      <c r="A1202" s="19">
        <v>84101</v>
      </c>
      <c r="B1202" s="19" t="s">
        <v>1359</v>
      </c>
      <c r="C1202" s="19" t="str">
        <f t="shared" si="36"/>
        <v>西华大学</v>
      </c>
      <c r="D1202" s="19" t="str">
        <f t="shared" si="37"/>
        <v>01</v>
      </c>
      <c r="E1202" s="19" t="s">
        <v>427</v>
      </c>
      <c r="F1202" s="19">
        <v>169</v>
      </c>
      <c r="G1202" s="19">
        <v>88</v>
      </c>
      <c r="H1202" s="19">
        <v>104</v>
      </c>
      <c r="I1202" s="19">
        <v>58</v>
      </c>
      <c r="J1202" s="19">
        <v>52</v>
      </c>
      <c r="K1202" s="19">
        <v>52</v>
      </c>
      <c r="L1202" s="19">
        <v>0</v>
      </c>
      <c r="M1202" s="19">
        <v>2021</v>
      </c>
      <c r="N1202" s="19">
        <f>VLOOKUP(E1202, '2021D'!$A$2:$G$339, 2, FALSE)</f>
        <v>227</v>
      </c>
      <c r="O1202" s="19">
        <f>VLOOKUP(E1202, '2021D'!$A$2:$G$339, 3, FALSE)</f>
        <v>29681</v>
      </c>
      <c r="P1202" s="19">
        <f>_2021[[#This Row],[最低排名]]-_2021[[#This Row],[同分人数]]+1</f>
        <v>29455</v>
      </c>
      <c r="Q1202" s="19">
        <f>IF(O1202&gt;=开始!$B$6, 1, 0)</f>
        <v>1</v>
      </c>
      <c r="R1202" s="19">
        <f>_2021[[#This Row],[最低排名]]-开始!$B$6</f>
        <v>29681</v>
      </c>
    </row>
    <row r="1203" spans="1:18">
      <c r="A1203" s="19">
        <v>84102</v>
      </c>
      <c r="B1203" s="19" t="s">
        <v>1360</v>
      </c>
      <c r="C1203" s="19" t="str">
        <f t="shared" si="36"/>
        <v>西华大学</v>
      </c>
      <c r="D1203" s="19" t="str">
        <f t="shared" si="37"/>
        <v>02</v>
      </c>
      <c r="E1203" s="19" t="s">
        <v>528</v>
      </c>
      <c r="F1203" s="19">
        <v>196</v>
      </c>
      <c r="G1203" s="19">
        <v>104</v>
      </c>
      <c r="H1203" s="19">
        <v>79</v>
      </c>
      <c r="I1203" s="19">
        <v>61</v>
      </c>
      <c r="J1203" s="19">
        <v>52</v>
      </c>
      <c r="K1203" s="19">
        <v>52</v>
      </c>
      <c r="L1203" s="19">
        <v>0</v>
      </c>
      <c r="M1203" s="19">
        <v>2021</v>
      </c>
      <c r="N1203" s="19">
        <f>VLOOKUP(E1203, '2021D'!$A$2:$G$339, 2, FALSE)</f>
        <v>182</v>
      </c>
      <c r="O1203" s="19">
        <f>VLOOKUP(E1203, '2021D'!$A$2:$G$339, 3, FALSE)</f>
        <v>28666</v>
      </c>
      <c r="P1203" s="19">
        <f>_2021[[#This Row],[最低排名]]-_2021[[#This Row],[同分人数]]+1</f>
        <v>28485</v>
      </c>
      <c r="Q1203" s="19">
        <f>IF(O1203&gt;=开始!$B$6, 1, 0)</f>
        <v>1</v>
      </c>
      <c r="R1203" s="19">
        <f>_2021[[#This Row],[最低排名]]-开始!$B$6</f>
        <v>28666</v>
      </c>
    </row>
    <row r="1204" spans="1:18">
      <c r="A1204" s="19">
        <v>84201</v>
      </c>
      <c r="B1204" s="19" t="s">
        <v>1361</v>
      </c>
      <c r="C1204" s="19" t="str">
        <f t="shared" si="36"/>
        <v>西南医大</v>
      </c>
      <c r="D1204" s="19" t="str">
        <f t="shared" si="37"/>
        <v>01</v>
      </c>
      <c r="E1204" s="19" t="s">
        <v>146</v>
      </c>
      <c r="F1204" s="19">
        <v>208</v>
      </c>
      <c r="G1204" s="19">
        <v>108</v>
      </c>
      <c r="H1204" s="19">
        <v>111</v>
      </c>
      <c r="I1204" s="19">
        <v>58</v>
      </c>
      <c r="J1204" s="19">
        <v>58</v>
      </c>
      <c r="K1204" s="19">
        <v>49</v>
      </c>
      <c r="L1204" s="19">
        <v>0</v>
      </c>
      <c r="M1204" s="19">
        <v>2021</v>
      </c>
      <c r="N1204" s="19">
        <f>VLOOKUP(E1204, '2021D'!$A$2:$G$339, 2, FALSE)</f>
        <v>223</v>
      </c>
      <c r="O1204" s="19">
        <f>VLOOKUP(E1204, '2021D'!$A$2:$G$339, 3, FALSE)</f>
        <v>19303</v>
      </c>
      <c r="P1204" s="19">
        <f>_2021[[#This Row],[最低排名]]-_2021[[#This Row],[同分人数]]+1</f>
        <v>19081</v>
      </c>
      <c r="Q1204" s="19">
        <f>IF(O1204&gt;=开始!$B$6, 1, 0)</f>
        <v>1</v>
      </c>
      <c r="R1204" s="19">
        <f>_2021[[#This Row],[最低排名]]-开始!$B$6</f>
        <v>19303</v>
      </c>
    </row>
    <row r="1205" spans="1:18">
      <c r="A1205" s="19">
        <v>84301</v>
      </c>
      <c r="B1205" s="19" t="s">
        <v>1362</v>
      </c>
      <c r="C1205" s="19" t="str">
        <f t="shared" si="36"/>
        <v>西华师大</v>
      </c>
      <c r="D1205" s="19" t="str">
        <f t="shared" si="37"/>
        <v>01</v>
      </c>
      <c r="E1205" s="19" t="s">
        <v>405</v>
      </c>
      <c r="F1205" s="19">
        <v>194</v>
      </c>
      <c r="G1205" s="19">
        <v>104</v>
      </c>
      <c r="H1205" s="19">
        <v>83</v>
      </c>
      <c r="I1205" s="19">
        <v>52</v>
      </c>
      <c r="J1205" s="19">
        <v>52</v>
      </c>
      <c r="K1205" s="19">
        <v>46</v>
      </c>
      <c r="L1205" s="19">
        <v>0</v>
      </c>
      <c r="M1205" s="19">
        <v>2021</v>
      </c>
      <c r="N1205" s="19">
        <f>VLOOKUP(E1205, '2021D'!$A$2:$G$339, 2, FALSE)</f>
        <v>169</v>
      </c>
      <c r="O1205" s="19">
        <f>VLOOKUP(E1205, '2021D'!$A$2:$G$339, 3, FALSE)</f>
        <v>31207</v>
      </c>
      <c r="P1205" s="19">
        <f>_2021[[#This Row],[最低排名]]-_2021[[#This Row],[同分人数]]+1</f>
        <v>31039</v>
      </c>
      <c r="Q1205" s="19">
        <f>IF(O1205&gt;=开始!$B$6, 1, 0)</f>
        <v>1</v>
      </c>
      <c r="R1205" s="19">
        <f>_2021[[#This Row],[最低排名]]-开始!$B$6</f>
        <v>31207</v>
      </c>
    </row>
    <row r="1206" spans="1:18">
      <c r="A1206" s="19">
        <v>84401</v>
      </c>
      <c r="B1206" s="19" t="s">
        <v>1717</v>
      </c>
      <c r="C1206" s="19" t="str">
        <f t="shared" si="36"/>
        <v>成都东软</v>
      </c>
      <c r="D1206" s="19" t="str">
        <f t="shared" si="37"/>
        <v>01</v>
      </c>
      <c r="E1206" s="19" t="s">
        <v>1629</v>
      </c>
      <c r="F1206" s="19"/>
      <c r="G1206" s="19"/>
      <c r="H1206" s="19"/>
      <c r="I1206" s="19"/>
      <c r="J1206" s="19"/>
      <c r="K1206" s="19"/>
      <c r="L1206" s="19"/>
      <c r="M1206" s="19">
        <v>2021</v>
      </c>
      <c r="N1206" s="19" t="e">
        <f>VLOOKUP(E1206, '2021D'!$A$2:$G$339, 2, FALSE)</f>
        <v>#N/A</v>
      </c>
      <c r="O1206" s="19" t="e">
        <f>VLOOKUP(E1206, '2021D'!$A$2:$G$339, 3, FALSE)</f>
        <v>#N/A</v>
      </c>
      <c r="P1206" s="19" t="e">
        <f>_2021[[#This Row],[最低排名]]-_2021[[#This Row],[同分人数]]+1</f>
        <v>#N/A</v>
      </c>
      <c r="Q1206" s="19" t="e">
        <f>IF(O1206&gt;=开始!$B$6, 1, 0)</f>
        <v>#N/A</v>
      </c>
      <c r="R1206" s="19" t="e">
        <f>_2021[[#This Row],[最低排名]]-开始!$B$6</f>
        <v>#N/A</v>
      </c>
    </row>
    <row r="1207" spans="1:18">
      <c r="A1207" s="19">
        <v>84402</v>
      </c>
      <c r="B1207" s="19" t="s">
        <v>1363</v>
      </c>
      <c r="C1207" s="19" t="str">
        <f t="shared" si="36"/>
        <v>成都东软</v>
      </c>
      <c r="D1207" s="19" t="str">
        <f t="shared" si="37"/>
        <v>02</v>
      </c>
      <c r="E1207" s="19" t="s">
        <v>1534</v>
      </c>
      <c r="F1207" s="19">
        <v>169</v>
      </c>
      <c r="G1207" s="19">
        <v>93</v>
      </c>
      <c r="H1207" s="19">
        <v>87</v>
      </c>
      <c r="I1207" s="19">
        <v>49</v>
      </c>
      <c r="J1207" s="19">
        <v>49</v>
      </c>
      <c r="K1207" s="19">
        <v>46</v>
      </c>
      <c r="L1207" s="19">
        <v>0</v>
      </c>
      <c r="M1207" s="19">
        <v>2021</v>
      </c>
      <c r="N1207" s="19">
        <f>VLOOKUP(E1207, '2021D'!$A$2:$G$339, 2, FALSE)</f>
        <v>159</v>
      </c>
      <c r="O1207" s="19">
        <f>VLOOKUP(E1207, '2021D'!$A$2:$G$339, 3, FALSE)</f>
        <v>35686</v>
      </c>
      <c r="P1207" s="19">
        <f>_2021[[#This Row],[最低排名]]-_2021[[#This Row],[同分人数]]+1</f>
        <v>35528</v>
      </c>
      <c r="Q1207" s="19">
        <f>IF(O1207&gt;=开始!$B$6, 1, 0)</f>
        <v>1</v>
      </c>
      <c r="R1207" s="19">
        <f>_2021[[#This Row],[最低排名]]-开始!$B$6</f>
        <v>35686</v>
      </c>
    </row>
    <row r="1208" spans="1:18">
      <c r="A1208" s="19">
        <v>84501</v>
      </c>
      <c r="B1208" s="19" t="s">
        <v>1364</v>
      </c>
      <c r="C1208" s="19" t="str">
        <f t="shared" si="36"/>
        <v>西财天府</v>
      </c>
      <c r="D1208" s="19" t="str">
        <f t="shared" si="37"/>
        <v>01</v>
      </c>
      <c r="E1208" s="19" t="s">
        <v>1542</v>
      </c>
      <c r="F1208" s="19">
        <v>192</v>
      </c>
      <c r="G1208" s="19">
        <v>103</v>
      </c>
      <c r="H1208" s="19">
        <v>59</v>
      </c>
      <c r="I1208" s="19">
        <v>55</v>
      </c>
      <c r="J1208" s="19">
        <v>49</v>
      </c>
      <c r="K1208" s="19">
        <v>46</v>
      </c>
      <c r="L1208" s="19">
        <v>0</v>
      </c>
      <c r="M1208" s="19">
        <v>2021</v>
      </c>
      <c r="N1208" s="19">
        <f>VLOOKUP(E1208, '2021D'!$A$2:$G$339, 2, FALSE)</f>
        <v>146</v>
      </c>
      <c r="O1208" s="19">
        <f>VLOOKUP(E1208, '2021D'!$A$2:$G$339, 3, FALSE)</f>
        <v>35527</v>
      </c>
      <c r="P1208" s="19">
        <f>_2021[[#This Row],[最低排名]]-_2021[[#This Row],[同分人数]]+1</f>
        <v>35382</v>
      </c>
      <c r="Q1208" s="19">
        <f>IF(O1208&gt;=开始!$B$6, 1, 0)</f>
        <v>1</v>
      </c>
      <c r="R1208" s="19">
        <f>_2021[[#This Row],[最低排名]]-开始!$B$6</f>
        <v>35527</v>
      </c>
    </row>
    <row r="1209" spans="1:18">
      <c r="A1209" s="19">
        <v>84601</v>
      </c>
      <c r="B1209" s="19" t="s">
        <v>1365</v>
      </c>
      <c r="C1209" s="19" t="str">
        <f t="shared" si="36"/>
        <v>四川轻化</v>
      </c>
      <c r="D1209" s="19" t="str">
        <f t="shared" si="37"/>
        <v>01</v>
      </c>
      <c r="E1209" s="19" t="s">
        <v>419</v>
      </c>
      <c r="F1209" s="19">
        <v>191</v>
      </c>
      <c r="G1209" s="19">
        <v>97</v>
      </c>
      <c r="H1209" s="19">
        <v>75</v>
      </c>
      <c r="I1209" s="19">
        <v>61</v>
      </c>
      <c r="J1209" s="19">
        <v>55</v>
      </c>
      <c r="K1209" s="19">
        <v>52</v>
      </c>
      <c r="L1209" s="19">
        <v>0</v>
      </c>
      <c r="M1209" s="19">
        <v>2021</v>
      </c>
      <c r="N1209" s="19">
        <f>VLOOKUP(E1209, '2021D'!$A$2:$G$339, 2, FALSE)</f>
        <v>190</v>
      </c>
      <c r="O1209" s="19">
        <f>VLOOKUP(E1209, '2021D'!$A$2:$G$339, 3, FALSE)</f>
        <v>29871</v>
      </c>
      <c r="P1209" s="19">
        <f>_2021[[#This Row],[最低排名]]-_2021[[#This Row],[同分人数]]+1</f>
        <v>29682</v>
      </c>
      <c r="Q1209" s="19">
        <f>IF(O1209&gt;=开始!$B$6, 1, 0)</f>
        <v>1</v>
      </c>
      <c r="R1209" s="19">
        <f>_2021[[#This Row],[最低排名]]-开始!$B$6</f>
        <v>29871</v>
      </c>
    </row>
    <row r="1210" spans="1:18">
      <c r="A1210" s="19">
        <v>84602</v>
      </c>
      <c r="B1210" s="19" t="s">
        <v>1614</v>
      </c>
      <c r="C1210" s="19" t="str">
        <f t="shared" si="36"/>
        <v>四川轻化</v>
      </c>
      <c r="D1210" s="19" t="str">
        <f t="shared" si="37"/>
        <v>02</v>
      </c>
      <c r="E1210" s="19" t="s">
        <v>752</v>
      </c>
      <c r="F1210" s="19">
        <v>197</v>
      </c>
      <c r="G1210" s="19">
        <v>102</v>
      </c>
      <c r="H1210" s="19">
        <v>81</v>
      </c>
      <c r="I1210" s="19">
        <v>55</v>
      </c>
      <c r="J1210" s="19">
        <v>52</v>
      </c>
      <c r="K1210" s="19">
        <v>40</v>
      </c>
      <c r="L1210" s="19">
        <v>0</v>
      </c>
      <c r="M1210" s="19">
        <v>2021</v>
      </c>
      <c r="N1210" s="19">
        <f>VLOOKUP(E1210, '2021D'!$A$2:$G$339, 2, FALSE)</f>
        <v>183</v>
      </c>
      <c r="O1210" s="19">
        <f>VLOOKUP(E1210, '2021D'!$A$2:$G$339, 3, FALSE)</f>
        <v>31547</v>
      </c>
      <c r="P1210" s="19">
        <f>_2021[[#This Row],[最低排名]]-_2021[[#This Row],[同分人数]]+1</f>
        <v>31365</v>
      </c>
      <c r="Q1210" s="19">
        <f>IF(O1210&gt;=开始!$B$6, 1, 0)</f>
        <v>1</v>
      </c>
      <c r="R1210" s="19">
        <f>_2021[[#This Row],[最低排名]]-开始!$B$6</f>
        <v>31547</v>
      </c>
    </row>
    <row r="1211" spans="1:18">
      <c r="A1211" s="19">
        <v>84701</v>
      </c>
      <c r="B1211" s="19" t="s">
        <v>1366</v>
      </c>
      <c r="C1211" s="19" t="str">
        <f t="shared" si="36"/>
        <v>四川农大</v>
      </c>
      <c r="D1211" s="19" t="str">
        <f t="shared" si="37"/>
        <v>01</v>
      </c>
      <c r="E1211" s="19" t="s">
        <v>81</v>
      </c>
      <c r="F1211" s="19">
        <v>212</v>
      </c>
      <c r="G1211" s="19">
        <v>111</v>
      </c>
      <c r="H1211" s="19">
        <v>85</v>
      </c>
      <c r="I1211" s="19">
        <v>70</v>
      </c>
      <c r="J1211" s="19">
        <v>64</v>
      </c>
      <c r="K1211" s="19">
        <v>61</v>
      </c>
      <c r="L1211" s="19">
        <v>0</v>
      </c>
      <c r="M1211" s="19">
        <v>2021</v>
      </c>
      <c r="N1211" s="19">
        <f>VLOOKUP(E1211, '2021D'!$A$2:$G$339, 2, FALSE)</f>
        <v>222</v>
      </c>
      <c r="O1211" s="19">
        <f>VLOOKUP(E1211, '2021D'!$A$2:$G$339, 3, FALSE)</f>
        <v>17491</v>
      </c>
      <c r="P1211" s="19">
        <f>_2021[[#This Row],[最低排名]]-_2021[[#This Row],[同分人数]]+1</f>
        <v>17270</v>
      </c>
      <c r="Q1211" s="19">
        <f>IF(O1211&gt;=开始!$B$6, 1, 0)</f>
        <v>1</v>
      </c>
      <c r="R1211" s="19">
        <f>_2021[[#This Row],[最低排名]]-开始!$B$6</f>
        <v>17491</v>
      </c>
    </row>
    <row r="1212" spans="1:18">
      <c r="A1212" s="19">
        <v>84801</v>
      </c>
      <c r="B1212" s="19" t="s">
        <v>1367</v>
      </c>
      <c r="C1212" s="19" t="str">
        <f t="shared" si="36"/>
        <v>四川师大</v>
      </c>
      <c r="D1212" s="19" t="str">
        <f t="shared" si="37"/>
        <v>01</v>
      </c>
      <c r="E1212" s="19" t="s">
        <v>546</v>
      </c>
      <c r="F1212" s="19">
        <v>204</v>
      </c>
      <c r="G1212" s="19">
        <v>104</v>
      </c>
      <c r="H1212" s="19">
        <v>104</v>
      </c>
      <c r="I1212" s="19">
        <v>64</v>
      </c>
      <c r="J1212" s="19">
        <v>61</v>
      </c>
      <c r="K1212" s="19">
        <v>55</v>
      </c>
      <c r="L1212" s="19">
        <v>0</v>
      </c>
      <c r="M1212" s="19">
        <v>2021</v>
      </c>
      <c r="N1212" s="19">
        <f>VLOOKUP(E1212, '2021D'!$A$2:$G$339, 2, FALSE)</f>
        <v>214</v>
      </c>
      <c r="O1212" s="19">
        <f>VLOOKUP(E1212, '2021D'!$A$2:$G$339, 3, FALSE)</f>
        <v>18414</v>
      </c>
      <c r="P1212" s="19">
        <f>_2021[[#This Row],[最低排名]]-_2021[[#This Row],[同分人数]]+1</f>
        <v>18201</v>
      </c>
      <c r="Q1212" s="19">
        <f>IF(O1212&gt;=开始!$B$6, 1, 0)</f>
        <v>1</v>
      </c>
      <c r="R1212" s="19">
        <f>_2021[[#This Row],[最低排名]]-开始!$B$6</f>
        <v>18414</v>
      </c>
    </row>
    <row r="1213" spans="1:18">
      <c r="A1213" s="19">
        <v>84802</v>
      </c>
      <c r="B1213" s="19" t="s">
        <v>1368</v>
      </c>
      <c r="C1213" s="19" t="str">
        <f t="shared" si="36"/>
        <v>四川师大</v>
      </c>
      <c r="D1213" s="19" t="str">
        <f t="shared" si="37"/>
        <v>02</v>
      </c>
      <c r="E1213" s="19" t="s">
        <v>372</v>
      </c>
      <c r="F1213" s="19">
        <v>188</v>
      </c>
      <c r="G1213" s="19">
        <v>100</v>
      </c>
      <c r="H1213" s="19">
        <v>108</v>
      </c>
      <c r="I1213" s="19">
        <v>67</v>
      </c>
      <c r="J1213" s="19">
        <v>58</v>
      </c>
      <c r="K1213" s="19">
        <v>55</v>
      </c>
      <c r="L1213" s="19">
        <v>0</v>
      </c>
      <c r="M1213" s="19">
        <v>2021</v>
      </c>
      <c r="N1213" s="19">
        <f>VLOOKUP(E1213, '2021D'!$A$2:$G$339, 2, FALSE)</f>
        <v>239</v>
      </c>
      <c r="O1213" s="19">
        <f>VLOOKUP(E1213, '2021D'!$A$2:$G$339, 3, FALSE)</f>
        <v>21058</v>
      </c>
      <c r="P1213" s="19">
        <f>_2021[[#This Row],[最低排名]]-_2021[[#This Row],[同分人数]]+1</f>
        <v>20820</v>
      </c>
      <c r="Q1213" s="19">
        <f>IF(O1213&gt;=开始!$B$6, 1, 0)</f>
        <v>1</v>
      </c>
      <c r="R1213" s="19">
        <f>_2021[[#This Row],[最低排名]]-开始!$B$6</f>
        <v>21058</v>
      </c>
    </row>
    <row r="1214" spans="1:18">
      <c r="A1214" s="19">
        <v>84901</v>
      </c>
      <c r="B1214" s="19" t="s">
        <v>1369</v>
      </c>
      <c r="C1214" s="19" t="str">
        <f t="shared" si="36"/>
        <v>成都中医</v>
      </c>
      <c r="D1214" s="19" t="str">
        <f t="shared" si="37"/>
        <v>01</v>
      </c>
      <c r="E1214" s="19" t="s">
        <v>70</v>
      </c>
      <c r="F1214" s="19">
        <v>208</v>
      </c>
      <c r="G1214" s="19">
        <v>106</v>
      </c>
      <c r="H1214" s="19">
        <v>118</v>
      </c>
      <c r="I1214" s="19">
        <v>67</v>
      </c>
      <c r="J1214" s="19">
        <v>64</v>
      </c>
      <c r="K1214" s="19">
        <v>61</v>
      </c>
      <c r="L1214" s="19">
        <v>0</v>
      </c>
      <c r="M1214" s="19">
        <v>2021</v>
      </c>
      <c r="N1214" s="19">
        <f>VLOOKUP(E1214, '2021D'!$A$2:$G$339, 2, FALSE)</f>
        <v>225</v>
      </c>
      <c r="O1214" s="19">
        <f>VLOOKUP(E1214, '2021D'!$A$2:$G$339, 3, FALSE)</f>
        <v>11839</v>
      </c>
      <c r="P1214" s="19">
        <f>_2021[[#This Row],[最低排名]]-_2021[[#This Row],[同分人数]]+1</f>
        <v>11615</v>
      </c>
      <c r="Q1214" s="19">
        <f>IF(O1214&gt;=开始!$B$6, 1, 0)</f>
        <v>1</v>
      </c>
      <c r="R1214" s="19">
        <f>_2021[[#This Row],[最低排名]]-开始!$B$6</f>
        <v>11839</v>
      </c>
    </row>
    <row r="1215" spans="1:18">
      <c r="A1215" s="19">
        <v>85001</v>
      </c>
      <c r="B1215" s="19" t="s">
        <v>1370</v>
      </c>
      <c r="C1215" s="19" t="str">
        <f t="shared" si="36"/>
        <v>成都大学</v>
      </c>
      <c r="D1215" s="19" t="str">
        <f t="shared" si="37"/>
        <v>01</v>
      </c>
      <c r="E1215" s="19" t="s">
        <v>528</v>
      </c>
      <c r="F1215" s="19">
        <v>208</v>
      </c>
      <c r="G1215" s="19">
        <v>104</v>
      </c>
      <c r="H1215" s="19">
        <v>79</v>
      </c>
      <c r="I1215" s="19">
        <v>55</v>
      </c>
      <c r="J1215" s="19">
        <v>52</v>
      </c>
      <c r="K1215" s="19">
        <v>46</v>
      </c>
      <c r="L1215" s="19">
        <v>0</v>
      </c>
      <c r="M1215" s="19">
        <v>2021</v>
      </c>
      <c r="N1215" s="19">
        <f>VLOOKUP(E1215, '2021D'!$A$2:$G$339, 2, FALSE)</f>
        <v>182</v>
      </c>
      <c r="O1215" s="19">
        <f>VLOOKUP(E1215, '2021D'!$A$2:$G$339, 3, FALSE)</f>
        <v>28666</v>
      </c>
      <c r="P1215" s="19">
        <f>_2021[[#This Row],[最低排名]]-_2021[[#This Row],[同分人数]]+1</f>
        <v>28485</v>
      </c>
      <c r="Q1215" s="19">
        <f>IF(O1215&gt;=开始!$B$6, 1, 0)</f>
        <v>1</v>
      </c>
      <c r="R1215" s="19">
        <f>_2021[[#This Row],[最低排名]]-开始!$B$6</f>
        <v>28666</v>
      </c>
    </row>
    <row r="1216" spans="1:18">
      <c r="A1216" s="19">
        <v>85002</v>
      </c>
      <c r="B1216" s="19" t="s">
        <v>1371</v>
      </c>
      <c r="C1216" s="19" t="str">
        <f t="shared" si="36"/>
        <v>成都大学</v>
      </c>
      <c r="D1216" s="19" t="str">
        <f t="shared" si="37"/>
        <v>02</v>
      </c>
      <c r="E1216" s="19" t="s">
        <v>209</v>
      </c>
      <c r="F1216" s="19">
        <v>178</v>
      </c>
      <c r="G1216" s="19">
        <v>90</v>
      </c>
      <c r="H1216" s="19">
        <v>90</v>
      </c>
      <c r="I1216" s="19">
        <v>58</v>
      </c>
      <c r="J1216" s="19">
        <v>46</v>
      </c>
      <c r="K1216" s="19">
        <v>43</v>
      </c>
      <c r="L1216" s="19">
        <v>0</v>
      </c>
      <c r="M1216" s="19">
        <v>2021</v>
      </c>
      <c r="N1216" s="19">
        <f>VLOOKUP(E1216, '2021D'!$A$2:$G$339, 2, FALSE)</f>
        <v>197</v>
      </c>
      <c r="O1216" s="19">
        <f>VLOOKUP(E1216, '2021D'!$A$2:$G$339, 3, FALSE)</f>
        <v>33300</v>
      </c>
      <c r="P1216" s="19">
        <f>_2021[[#This Row],[最低排名]]-_2021[[#This Row],[同分人数]]+1</f>
        <v>33104</v>
      </c>
      <c r="Q1216" s="19">
        <f>IF(O1216&gt;=开始!$B$6, 1, 0)</f>
        <v>1</v>
      </c>
      <c r="R1216" s="19">
        <f>_2021[[#This Row],[最低排名]]-开始!$B$6</f>
        <v>33300</v>
      </c>
    </row>
    <row r="1217" spans="1:18">
      <c r="A1217" s="19">
        <v>85101</v>
      </c>
      <c r="B1217" s="19" t="s">
        <v>1372</v>
      </c>
      <c r="C1217" s="19" t="str">
        <f t="shared" si="36"/>
        <v>昆明理工</v>
      </c>
      <c r="D1217" s="19" t="str">
        <f t="shared" si="37"/>
        <v>01</v>
      </c>
      <c r="E1217" s="19" t="s">
        <v>203</v>
      </c>
      <c r="F1217" s="19">
        <v>193</v>
      </c>
      <c r="G1217" s="19">
        <v>97</v>
      </c>
      <c r="H1217" s="19">
        <v>84</v>
      </c>
      <c r="I1217" s="19">
        <v>52</v>
      </c>
      <c r="J1217" s="19">
        <v>52</v>
      </c>
      <c r="K1217" s="19">
        <v>49</v>
      </c>
      <c r="L1217" s="19">
        <v>0</v>
      </c>
      <c r="M1217" s="19">
        <v>2021</v>
      </c>
      <c r="N1217" s="19">
        <f>VLOOKUP(E1217, '2021D'!$A$2:$G$339, 2, FALSE)</f>
        <v>204</v>
      </c>
      <c r="O1217" s="19">
        <f>VLOOKUP(E1217, '2021D'!$A$2:$G$339, 3, FALSE)</f>
        <v>30665</v>
      </c>
      <c r="P1217" s="19">
        <f>_2021[[#This Row],[最低排名]]-_2021[[#This Row],[同分人数]]+1</f>
        <v>30462</v>
      </c>
      <c r="Q1217" s="19">
        <f>IF(O1217&gt;=开始!$B$6, 1, 0)</f>
        <v>1</v>
      </c>
      <c r="R1217" s="19">
        <f>_2021[[#This Row],[最低排名]]-开始!$B$6</f>
        <v>30665</v>
      </c>
    </row>
    <row r="1218" spans="1:18">
      <c r="A1218" s="19">
        <v>85201</v>
      </c>
      <c r="B1218" s="19" t="s">
        <v>1373</v>
      </c>
      <c r="C1218" s="19" t="str">
        <f t="shared" ref="C1218:C1281" si="38">LEFT(B1218, FIND("(", B1218) - 1)</f>
        <v>云南农大</v>
      </c>
      <c r="D1218" s="19" t="str">
        <f t="shared" ref="D1218:D1281" si="39">MID(B1218, FIND("(", B1218) + 1, FIND(")", B1218) - FIND("(", B1218) - 1)</f>
        <v>01</v>
      </c>
      <c r="E1218" s="19" t="s">
        <v>427</v>
      </c>
      <c r="F1218" s="19">
        <v>193</v>
      </c>
      <c r="G1218" s="19">
        <v>106</v>
      </c>
      <c r="H1218" s="19">
        <v>89</v>
      </c>
      <c r="I1218" s="19">
        <v>52</v>
      </c>
      <c r="J1218" s="19">
        <v>52</v>
      </c>
      <c r="K1218" s="19">
        <v>49</v>
      </c>
      <c r="L1218" s="19">
        <v>0</v>
      </c>
      <c r="M1218" s="19">
        <v>2021</v>
      </c>
      <c r="N1218" s="19">
        <f>VLOOKUP(E1218, '2021D'!$A$2:$G$339, 2, FALSE)</f>
        <v>227</v>
      </c>
      <c r="O1218" s="19">
        <f>VLOOKUP(E1218, '2021D'!$A$2:$G$339, 3, FALSE)</f>
        <v>29681</v>
      </c>
      <c r="P1218" s="19">
        <f>_2021[[#This Row],[最低排名]]-_2021[[#This Row],[同分人数]]+1</f>
        <v>29455</v>
      </c>
      <c r="Q1218" s="19">
        <f>IF(O1218&gt;=开始!$B$6, 1, 0)</f>
        <v>1</v>
      </c>
      <c r="R1218" s="19">
        <f>_2021[[#This Row],[最低排名]]-开始!$B$6</f>
        <v>29681</v>
      </c>
    </row>
    <row r="1219" spans="1:18">
      <c r="A1219" s="19">
        <v>85301</v>
      </c>
      <c r="B1219" s="19" t="s">
        <v>1374</v>
      </c>
      <c r="C1219" s="19" t="str">
        <f t="shared" si="38"/>
        <v>昆明医大</v>
      </c>
      <c r="D1219" s="19" t="str">
        <f t="shared" si="39"/>
        <v>01</v>
      </c>
      <c r="E1219" s="19" t="s">
        <v>155</v>
      </c>
      <c r="F1219" s="19">
        <v>217</v>
      </c>
      <c r="G1219" s="19">
        <v>109</v>
      </c>
      <c r="H1219" s="19">
        <v>101</v>
      </c>
      <c r="I1219" s="19">
        <v>61</v>
      </c>
      <c r="J1219" s="19">
        <v>55</v>
      </c>
      <c r="K1219" s="19">
        <v>55</v>
      </c>
      <c r="L1219" s="19">
        <v>0</v>
      </c>
      <c r="M1219" s="19">
        <v>2021</v>
      </c>
      <c r="N1219" s="19">
        <f>VLOOKUP(E1219, '2021D'!$A$2:$G$339, 2, FALSE)</f>
        <v>248</v>
      </c>
      <c r="O1219" s="19">
        <f>VLOOKUP(E1219, '2021D'!$A$2:$G$339, 3, FALSE)</f>
        <v>18200</v>
      </c>
      <c r="P1219" s="19">
        <f>_2021[[#This Row],[最低排名]]-_2021[[#This Row],[同分人数]]+1</f>
        <v>17953</v>
      </c>
      <c r="Q1219" s="19">
        <f>IF(O1219&gt;=开始!$B$6, 1, 0)</f>
        <v>1</v>
      </c>
      <c r="R1219" s="19">
        <f>_2021[[#This Row],[最低排名]]-开始!$B$6</f>
        <v>18200</v>
      </c>
    </row>
    <row r="1220" spans="1:18">
      <c r="A1220" s="19">
        <v>85302</v>
      </c>
      <c r="B1220" s="19" t="s">
        <v>1375</v>
      </c>
      <c r="C1220" s="19" t="str">
        <f t="shared" si="38"/>
        <v>昆明医大</v>
      </c>
      <c r="D1220" s="19" t="str">
        <f t="shared" si="39"/>
        <v>02</v>
      </c>
      <c r="E1220" s="19" t="s">
        <v>340</v>
      </c>
      <c r="F1220" s="19">
        <v>197</v>
      </c>
      <c r="G1220" s="19">
        <v>103</v>
      </c>
      <c r="H1220" s="19">
        <v>104</v>
      </c>
      <c r="I1220" s="19">
        <v>58</v>
      </c>
      <c r="J1220" s="19">
        <v>58</v>
      </c>
      <c r="K1220" s="19">
        <v>40</v>
      </c>
      <c r="L1220" s="19">
        <v>0</v>
      </c>
      <c r="M1220" s="19">
        <v>2021</v>
      </c>
      <c r="N1220" s="19">
        <f>VLOOKUP(E1220, '2021D'!$A$2:$G$339, 2, FALSE)</f>
        <v>223</v>
      </c>
      <c r="O1220" s="19">
        <f>VLOOKUP(E1220, '2021D'!$A$2:$G$339, 3, FALSE)</f>
        <v>25247</v>
      </c>
      <c r="P1220" s="19">
        <f>_2021[[#This Row],[最低排名]]-_2021[[#This Row],[同分人数]]+1</f>
        <v>25025</v>
      </c>
      <c r="Q1220" s="19">
        <f>IF(O1220&gt;=开始!$B$6, 1, 0)</f>
        <v>1</v>
      </c>
      <c r="R1220" s="19">
        <f>_2021[[#This Row],[最低排名]]-开始!$B$6</f>
        <v>25247</v>
      </c>
    </row>
    <row r="1221" spans="1:18">
      <c r="A1221" s="19">
        <v>85401</v>
      </c>
      <c r="B1221" s="19" t="s">
        <v>1376</v>
      </c>
      <c r="C1221" s="19" t="str">
        <f t="shared" si="38"/>
        <v>大理大学</v>
      </c>
      <c r="D1221" s="19" t="str">
        <f t="shared" si="39"/>
        <v>01</v>
      </c>
      <c r="E1221" s="19" t="s">
        <v>408</v>
      </c>
      <c r="F1221" s="19">
        <v>188</v>
      </c>
      <c r="G1221" s="19">
        <v>95</v>
      </c>
      <c r="H1221" s="19">
        <v>84</v>
      </c>
      <c r="I1221" s="19">
        <v>52</v>
      </c>
      <c r="J1221" s="19">
        <v>49</v>
      </c>
      <c r="K1221" s="19">
        <v>46</v>
      </c>
      <c r="L1221" s="19">
        <v>0</v>
      </c>
      <c r="M1221" s="19">
        <v>2021</v>
      </c>
      <c r="N1221" s="19">
        <f>VLOOKUP(E1221, '2021D'!$A$2:$G$339, 2, FALSE)</f>
        <v>169</v>
      </c>
      <c r="O1221" s="19">
        <f>VLOOKUP(E1221, '2021D'!$A$2:$G$339, 3, FALSE)</f>
        <v>32613</v>
      </c>
      <c r="P1221" s="19">
        <f>_2021[[#This Row],[最低排名]]-_2021[[#This Row],[同分人数]]+1</f>
        <v>32445</v>
      </c>
      <c r="Q1221" s="19">
        <f>IF(O1221&gt;=开始!$B$6, 1, 0)</f>
        <v>1</v>
      </c>
      <c r="R1221" s="19">
        <f>_2021[[#This Row],[最低排名]]-开始!$B$6</f>
        <v>32613</v>
      </c>
    </row>
    <row r="1222" spans="1:18">
      <c r="A1222" s="19">
        <v>85402</v>
      </c>
      <c r="B1222" s="19" t="s">
        <v>1377</v>
      </c>
      <c r="C1222" s="19" t="str">
        <f t="shared" si="38"/>
        <v>大理大学</v>
      </c>
      <c r="D1222" s="19" t="str">
        <f t="shared" si="39"/>
        <v>02</v>
      </c>
      <c r="E1222" s="19" t="s">
        <v>228</v>
      </c>
      <c r="F1222" s="19">
        <v>198</v>
      </c>
      <c r="G1222" s="19">
        <v>102</v>
      </c>
      <c r="H1222" s="19">
        <v>89</v>
      </c>
      <c r="I1222" s="19">
        <v>52</v>
      </c>
      <c r="J1222" s="19">
        <v>49</v>
      </c>
      <c r="K1222" s="19">
        <v>46</v>
      </c>
      <c r="L1222" s="19">
        <v>5</v>
      </c>
      <c r="M1222" s="19">
        <v>2021</v>
      </c>
      <c r="N1222" s="19">
        <f>VLOOKUP(E1222, '2021D'!$A$2:$G$339, 2, FALSE)</f>
        <v>198</v>
      </c>
      <c r="O1222" s="19">
        <f>VLOOKUP(E1222, '2021D'!$A$2:$G$339, 3, FALSE)</f>
        <v>28864</v>
      </c>
      <c r="P1222" s="19">
        <f>_2021[[#This Row],[最低排名]]-_2021[[#This Row],[同分人数]]+1</f>
        <v>28667</v>
      </c>
      <c r="Q1222" s="19">
        <f>IF(O1222&gt;=开始!$B$6, 1, 0)</f>
        <v>1</v>
      </c>
      <c r="R1222" s="19">
        <f>_2021[[#This Row],[最低排名]]-开始!$B$6</f>
        <v>28864</v>
      </c>
    </row>
    <row r="1223" spans="1:18">
      <c r="A1223" s="19">
        <v>85403</v>
      </c>
      <c r="B1223" s="19" t="s">
        <v>1378</v>
      </c>
      <c r="C1223" s="19" t="str">
        <f t="shared" si="38"/>
        <v>大理大学</v>
      </c>
      <c r="D1223" s="19" t="str">
        <f t="shared" si="39"/>
        <v>03</v>
      </c>
      <c r="E1223" s="19" t="s">
        <v>155</v>
      </c>
      <c r="F1223" s="19">
        <v>202</v>
      </c>
      <c r="G1223" s="19">
        <v>109</v>
      </c>
      <c r="H1223" s="19">
        <v>110</v>
      </c>
      <c r="I1223" s="19">
        <v>67</v>
      </c>
      <c r="J1223" s="19">
        <v>58</v>
      </c>
      <c r="K1223" s="19">
        <v>52</v>
      </c>
      <c r="L1223" s="19">
        <v>0</v>
      </c>
      <c r="M1223" s="19">
        <v>2021</v>
      </c>
      <c r="N1223" s="19">
        <f>VLOOKUP(E1223, '2021D'!$A$2:$G$339, 2, FALSE)</f>
        <v>248</v>
      </c>
      <c r="O1223" s="19">
        <f>VLOOKUP(E1223, '2021D'!$A$2:$G$339, 3, FALSE)</f>
        <v>18200</v>
      </c>
      <c r="P1223" s="19">
        <f>_2021[[#This Row],[最低排名]]-_2021[[#This Row],[同分人数]]+1</f>
        <v>17953</v>
      </c>
      <c r="Q1223" s="19">
        <f>IF(O1223&gt;=开始!$B$6, 1, 0)</f>
        <v>1</v>
      </c>
      <c r="R1223" s="19">
        <f>_2021[[#This Row],[最低排名]]-开始!$B$6</f>
        <v>18200</v>
      </c>
    </row>
    <row r="1224" spans="1:18">
      <c r="A1224" s="19">
        <v>85404</v>
      </c>
      <c r="B1224" s="19" t="s">
        <v>1379</v>
      </c>
      <c r="C1224" s="19" t="str">
        <f t="shared" si="38"/>
        <v>大理大学</v>
      </c>
      <c r="D1224" s="19" t="str">
        <f t="shared" si="39"/>
        <v>04</v>
      </c>
      <c r="E1224" s="19" t="s">
        <v>387</v>
      </c>
      <c r="F1224" s="19">
        <v>189</v>
      </c>
      <c r="G1224" s="19">
        <v>95</v>
      </c>
      <c r="H1224" s="19">
        <v>86</v>
      </c>
      <c r="I1224" s="19">
        <v>61</v>
      </c>
      <c r="J1224" s="19">
        <v>58</v>
      </c>
      <c r="K1224" s="19">
        <v>52</v>
      </c>
      <c r="L1224" s="19">
        <v>0</v>
      </c>
      <c r="M1224" s="19">
        <v>2021</v>
      </c>
      <c r="N1224" s="19">
        <f>VLOOKUP(E1224, '2021D'!$A$2:$G$339, 2, FALSE)</f>
        <v>201</v>
      </c>
      <c r="O1224" s="19">
        <f>VLOOKUP(E1224, '2021D'!$A$2:$G$339, 3, FALSE)</f>
        <v>27542</v>
      </c>
      <c r="P1224" s="19">
        <f>_2021[[#This Row],[最低排名]]-_2021[[#This Row],[同分人数]]+1</f>
        <v>27342</v>
      </c>
      <c r="Q1224" s="19">
        <f>IF(O1224&gt;=开始!$B$6, 1, 0)</f>
        <v>1</v>
      </c>
      <c r="R1224" s="19">
        <f>_2021[[#This Row],[最低排名]]-开始!$B$6</f>
        <v>27542</v>
      </c>
    </row>
    <row r="1225" spans="1:18">
      <c r="A1225" s="19">
        <v>85501</v>
      </c>
      <c r="B1225" s="19" t="s">
        <v>1380</v>
      </c>
      <c r="C1225" s="19" t="str">
        <f t="shared" si="38"/>
        <v>云南师大</v>
      </c>
      <c r="D1225" s="19" t="str">
        <f t="shared" si="39"/>
        <v>01</v>
      </c>
      <c r="E1225" s="19" t="s">
        <v>372</v>
      </c>
      <c r="F1225" s="19">
        <v>213</v>
      </c>
      <c r="G1225" s="19">
        <v>107</v>
      </c>
      <c r="H1225" s="19">
        <v>86</v>
      </c>
      <c r="I1225" s="19">
        <v>67</v>
      </c>
      <c r="J1225" s="19">
        <v>61</v>
      </c>
      <c r="K1225" s="19">
        <v>49</v>
      </c>
      <c r="L1225" s="19">
        <v>0</v>
      </c>
      <c r="M1225" s="19">
        <v>2021</v>
      </c>
      <c r="N1225" s="19">
        <f>VLOOKUP(E1225, '2021D'!$A$2:$G$339, 2, FALSE)</f>
        <v>239</v>
      </c>
      <c r="O1225" s="19">
        <f>VLOOKUP(E1225, '2021D'!$A$2:$G$339, 3, FALSE)</f>
        <v>21058</v>
      </c>
      <c r="P1225" s="19">
        <f>_2021[[#This Row],[最低排名]]-_2021[[#This Row],[同分人数]]+1</f>
        <v>20820</v>
      </c>
      <c r="Q1225" s="19">
        <f>IF(O1225&gt;=开始!$B$6, 1, 0)</f>
        <v>1</v>
      </c>
      <c r="R1225" s="19">
        <f>_2021[[#This Row],[最低排名]]-开始!$B$6</f>
        <v>21058</v>
      </c>
    </row>
    <row r="1226" spans="1:18">
      <c r="A1226" s="19">
        <v>85502</v>
      </c>
      <c r="B1226" s="19" t="s">
        <v>1381</v>
      </c>
      <c r="C1226" s="19" t="str">
        <f t="shared" si="38"/>
        <v>云南师大</v>
      </c>
      <c r="D1226" s="19" t="str">
        <f t="shared" si="39"/>
        <v>02</v>
      </c>
      <c r="E1226" s="19" t="s">
        <v>130</v>
      </c>
      <c r="F1226" s="19">
        <v>208</v>
      </c>
      <c r="G1226" s="19">
        <v>108</v>
      </c>
      <c r="H1226" s="19">
        <v>86</v>
      </c>
      <c r="I1226" s="19">
        <v>64</v>
      </c>
      <c r="J1226" s="19">
        <v>52</v>
      </c>
      <c r="K1226" s="19">
        <v>49</v>
      </c>
      <c r="L1226" s="19">
        <v>0</v>
      </c>
      <c r="M1226" s="19">
        <v>2021</v>
      </c>
      <c r="N1226" s="19">
        <f>VLOOKUP(E1226, '2021D'!$A$2:$G$339, 2, FALSE)</f>
        <v>231</v>
      </c>
      <c r="O1226" s="19">
        <f>VLOOKUP(E1226, '2021D'!$A$2:$G$339, 3, FALSE)</f>
        <v>24823</v>
      </c>
      <c r="P1226" s="19">
        <f>_2021[[#This Row],[最低排名]]-_2021[[#This Row],[同分人数]]+1</f>
        <v>24593</v>
      </c>
      <c r="Q1226" s="19">
        <f>IF(O1226&gt;=开始!$B$6, 1, 0)</f>
        <v>1</v>
      </c>
      <c r="R1226" s="19">
        <f>_2021[[#This Row],[最低排名]]-开始!$B$6</f>
        <v>24823</v>
      </c>
    </row>
    <row r="1227" spans="1:18">
      <c r="A1227" s="19">
        <v>85601</v>
      </c>
      <c r="B1227" s="19" t="s">
        <v>1382</v>
      </c>
      <c r="C1227" s="19" t="str">
        <f t="shared" si="38"/>
        <v>云南财大</v>
      </c>
      <c r="D1227" s="19" t="str">
        <f t="shared" si="39"/>
        <v>01</v>
      </c>
      <c r="E1227" s="19" t="s">
        <v>335</v>
      </c>
      <c r="F1227" s="19">
        <v>181</v>
      </c>
      <c r="G1227" s="19">
        <v>102</v>
      </c>
      <c r="H1227" s="19">
        <v>101</v>
      </c>
      <c r="I1227" s="19">
        <v>67</v>
      </c>
      <c r="J1227" s="19">
        <v>49</v>
      </c>
      <c r="K1227" s="19">
        <v>49</v>
      </c>
      <c r="L1227" s="19">
        <v>0</v>
      </c>
      <c r="M1227" s="19">
        <v>2021</v>
      </c>
      <c r="N1227" s="19">
        <f>VLOOKUP(E1227, '2021D'!$A$2:$G$339, 2, FALSE)</f>
        <v>210</v>
      </c>
      <c r="O1227" s="19">
        <f>VLOOKUP(E1227, '2021D'!$A$2:$G$339, 3, FALSE)</f>
        <v>27341</v>
      </c>
      <c r="P1227" s="19">
        <f>_2021[[#This Row],[最低排名]]-_2021[[#This Row],[同分人数]]+1</f>
        <v>27132</v>
      </c>
      <c r="Q1227" s="19">
        <f>IF(O1227&gt;=开始!$B$6, 1, 0)</f>
        <v>1</v>
      </c>
      <c r="R1227" s="19">
        <f>_2021[[#This Row],[最低排名]]-开始!$B$6</f>
        <v>27341</v>
      </c>
    </row>
    <row r="1228" spans="1:18">
      <c r="A1228" s="19">
        <v>85701</v>
      </c>
      <c r="B1228" s="19" t="s">
        <v>1383</v>
      </c>
      <c r="C1228" s="19" t="str">
        <f t="shared" si="38"/>
        <v>云南警官</v>
      </c>
      <c r="D1228" s="19" t="str">
        <f t="shared" si="39"/>
        <v>01</v>
      </c>
      <c r="E1228" s="19" t="s">
        <v>309</v>
      </c>
      <c r="F1228" s="19">
        <v>195</v>
      </c>
      <c r="G1228" s="19">
        <v>101</v>
      </c>
      <c r="H1228" s="19">
        <v>97</v>
      </c>
      <c r="I1228" s="19">
        <v>55</v>
      </c>
      <c r="J1228" s="19">
        <v>52</v>
      </c>
      <c r="K1228" s="19">
        <v>43</v>
      </c>
      <c r="L1228" s="19">
        <v>0</v>
      </c>
      <c r="M1228" s="19">
        <v>2021</v>
      </c>
      <c r="N1228" s="19">
        <f>VLOOKUP(E1228, '2021D'!$A$2:$G$339, 2, FALSE)</f>
        <v>188</v>
      </c>
      <c r="O1228" s="19">
        <f>VLOOKUP(E1228, '2021D'!$A$2:$G$339, 3, FALSE)</f>
        <v>28283</v>
      </c>
      <c r="P1228" s="19">
        <f>_2021[[#This Row],[最低排名]]-_2021[[#This Row],[同分人数]]+1</f>
        <v>28096</v>
      </c>
      <c r="Q1228" s="19">
        <f>IF(O1228&gt;=开始!$B$6, 1, 0)</f>
        <v>1</v>
      </c>
      <c r="R1228" s="19">
        <f>_2021[[#This Row],[最低排名]]-开始!$B$6</f>
        <v>28283</v>
      </c>
    </row>
    <row r="1229" spans="1:18">
      <c r="A1229" s="19">
        <v>85801</v>
      </c>
      <c r="B1229" s="19" t="s">
        <v>1718</v>
      </c>
      <c r="C1229" s="19" t="str">
        <f t="shared" si="38"/>
        <v>云大滇池</v>
      </c>
      <c r="D1229" s="19" t="str">
        <f t="shared" si="39"/>
        <v>01</v>
      </c>
      <c r="E1229" s="19" t="s">
        <v>1534</v>
      </c>
      <c r="F1229" s="19">
        <v>182</v>
      </c>
      <c r="G1229" s="19">
        <v>97</v>
      </c>
      <c r="H1229" s="19">
        <v>80</v>
      </c>
      <c r="I1229" s="19">
        <v>49</v>
      </c>
      <c r="J1229" s="19">
        <v>46</v>
      </c>
      <c r="K1229" s="19">
        <v>43</v>
      </c>
      <c r="L1229" s="19">
        <v>0</v>
      </c>
      <c r="M1229" s="19">
        <v>2021</v>
      </c>
      <c r="N1229" s="19">
        <f>VLOOKUP(E1229, '2021D'!$A$2:$G$339, 2, FALSE)</f>
        <v>159</v>
      </c>
      <c r="O1229" s="19">
        <f>VLOOKUP(E1229, '2021D'!$A$2:$G$339, 3, FALSE)</f>
        <v>35686</v>
      </c>
      <c r="P1229" s="19">
        <f>_2021[[#This Row],[最低排名]]-_2021[[#This Row],[同分人数]]+1</f>
        <v>35528</v>
      </c>
      <c r="Q1229" s="19">
        <f>IF(O1229&gt;=开始!$B$6, 1, 0)</f>
        <v>1</v>
      </c>
      <c r="R1229" s="19">
        <f>_2021[[#This Row],[最低排名]]-开始!$B$6</f>
        <v>35686</v>
      </c>
    </row>
    <row r="1230" spans="1:18">
      <c r="A1230" s="19">
        <v>85802</v>
      </c>
      <c r="B1230" s="19" t="s">
        <v>1384</v>
      </c>
      <c r="C1230" s="19" t="str">
        <f t="shared" si="38"/>
        <v>云大滇池</v>
      </c>
      <c r="D1230" s="19" t="str">
        <f t="shared" si="39"/>
        <v>02</v>
      </c>
      <c r="E1230" s="19" t="s">
        <v>1629</v>
      </c>
      <c r="F1230" s="19"/>
      <c r="G1230" s="19"/>
      <c r="H1230" s="19"/>
      <c r="I1230" s="19"/>
      <c r="J1230" s="19"/>
      <c r="K1230" s="19"/>
      <c r="L1230" s="19"/>
      <c r="M1230" s="19">
        <v>2021</v>
      </c>
      <c r="N1230" s="19" t="e">
        <f>VLOOKUP(E1230, '2021D'!$A$2:$G$339, 2, FALSE)</f>
        <v>#N/A</v>
      </c>
      <c r="O1230" s="19" t="e">
        <f>VLOOKUP(E1230, '2021D'!$A$2:$G$339, 3, FALSE)</f>
        <v>#N/A</v>
      </c>
      <c r="P1230" s="19" t="e">
        <f>_2021[[#This Row],[最低排名]]-_2021[[#This Row],[同分人数]]+1</f>
        <v>#N/A</v>
      </c>
      <c r="Q1230" s="19" t="e">
        <f>IF(O1230&gt;=开始!$B$6, 1, 0)</f>
        <v>#N/A</v>
      </c>
      <c r="R1230" s="19" t="e">
        <f>_2021[[#This Row],[最低排名]]-开始!$B$6</f>
        <v>#N/A</v>
      </c>
    </row>
    <row r="1231" spans="1:18">
      <c r="A1231" s="19">
        <v>85901</v>
      </c>
      <c r="B1231" s="19" t="s">
        <v>1385</v>
      </c>
      <c r="C1231" s="19" t="str">
        <f t="shared" si="38"/>
        <v>丽江文旅</v>
      </c>
      <c r="D1231" s="19" t="str">
        <f t="shared" si="39"/>
        <v>01</v>
      </c>
      <c r="E1231" s="19" t="s">
        <v>1534</v>
      </c>
      <c r="F1231" s="19">
        <v>168</v>
      </c>
      <c r="G1231" s="19">
        <v>88</v>
      </c>
      <c r="H1231" s="19">
        <v>85</v>
      </c>
      <c r="I1231" s="19">
        <v>52</v>
      </c>
      <c r="J1231" s="19">
        <v>49</v>
      </c>
      <c r="K1231" s="19">
        <v>46</v>
      </c>
      <c r="L1231" s="19">
        <v>0</v>
      </c>
      <c r="M1231" s="19">
        <v>2021</v>
      </c>
      <c r="N1231" s="19">
        <f>VLOOKUP(E1231, '2021D'!$A$2:$G$339, 2, FALSE)</f>
        <v>159</v>
      </c>
      <c r="O1231" s="19">
        <f>VLOOKUP(E1231, '2021D'!$A$2:$G$339, 3, FALSE)</f>
        <v>35686</v>
      </c>
      <c r="P1231" s="19">
        <f>_2021[[#This Row],[最低排名]]-_2021[[#This Row],[同分人数]]+1</f>
        <v>35528</v>
      </c>
      <c r="Q1231" s="19">
        <f>IF(O1231&gt;=开始!$B$6, 1, 0)</f>
        <v>1</v>
      </c>
      <c r="R1231" s="19">
        <f>_2021[[#This Row],[最低排名]]-开始!$B$6</f>
        <v>35686</v>
      </c>
    </row>
    <row r="1232" spans="1:18">
      <c r="A1232" s="19">
        <v>86001</v>
      </c>
      <c r="B1232" s="19" t="s">
        <v>1386</v>
      </c>
      <c r="C1232" s="19" t="str">
        <f t="shared" si="38"/>
        <v>昆医海源</v>
      </c>
      <c r="D1232" s="19" t="str">
        <f t="shared" si="39"/>
        <v>01</v>
      </c>
      <c r="E1232" s="19" t="s">
        <v>738</v>
      </c>
      <c r="F1232" s="19">
        <v>182</v>
      </c>
      <c r="G1232" s="19">
        <v>94</v>
      </c>
      <c r="H1232" s="19">
        <v>83</v>
      </c>
      <c r="I1232" s="19">
        <v>52</v>
      </c>
      <c r="J1232" s="19">
        <v>49</v>
      </c>
      <c r="K1232" s="19">
        <v>46</v>
      </c>
      <c r="L1232" s="19">
        <v>0</v>
      </c>
      <c r="M1232" s="19">
        <v>2021</v>
      </c>
      <c r="N1232" s="19">
        <f>VLOOKUP(E1232, '2021D'!$A$2:$G$339, 2, FALSE)</f>
        <v>141</v>
      </c>
      <c r="O1232" s="19">
        <f>VLOOKUP(E1232, '2021D'!$A$2:$G$339, 3, FALSE)</f>
        <v>33810</v>
      </c>
      <c r="P1232" s="19">
        <f>_2021[[#This Row],[最低排名]]-_2021[[#This Row],[同分人数]]+1</f>
        <v>33670</v>
      </c>
      <c r="Q1232" s="19">
        <f>IF(O1232&gt;=开始!$B$6, 1, 0)</f>
        <v>1</v>
      </c>
      <c r="R1232" s="19">
        <f>_2021[[#This Row],[最低排名]]-开始!$B$6</f>
        <v>33810</v>
      </c>
    </row>
    <row r="1233" spans="1:18">
      <c r="A1233" s="19">
        <v>86002</v>
      </c>
      <c r="B1233" s="19" t="s">
        <v>1387</v>
      </c>
      <c r="C1233" s="19" t="str">
        <f t="shared" si="38"/>
        <v>昆医海源</v>
      </c>
      <c r="D1233" s="19" t="str">
        <f t="shared" si="39"/>
        <v>02</v>
      </c>
      <c r="E1233" s="19" t="s">
        <v>312</v>
      </c>
      <c r="F1233" s="19">
        <v>199</v>
      </c>
      <c r="G1233" s="19">
        <v>100</v>
      </c>
      <c r="H1233" s="19">
        <v>108</v>
      </c>
      <c r="I1233" s="19">
        <v>55</v>
      </c>
      <c r="J1233" s="19">
        <v>52</v>
      </c>
      <c r="K1233" s="19">
        <v>46</v>
      </c>
      <c r="L1233" s="19">
        <v>0</v>
      </c>
      <c r="M1233" s="19">
        <v>2021</v>
      </c>
      <c r="N1233" s="19">
        <f>VLOOKUP(E1233, '2021D'!$A$2:$G$339, 2, FALSE)</f>
        <v>211</v>
      </c>
      <c r="O1233" s="19">
        <f>VLOOKUP(E1233, '2021D'!$A$2:$G$339, 3, FALSE)</f>
        <v>24592</v>
      </c>
      <c r="P1233" s="19">
        <f>_2021[[#This Row],[最低排名]]-_2021[[#This Row],[同分人数]]+1</f>
        <v>24382</v>
      </c>
      <c r="Q1233" s="19">
        <f>IF(O1233&gt;=开始!$B$6, 1, 0)</f>
        <v>1</v>
      </c>
      <c r="R1233" s="19">
        <f>_2021[[#This Row],[最低排名]]-开始!$B$6</f>
        <v>24592</v>
      </c>
    </row>
    <row r="1234" spans="1:18">
      <c r="A1234" s="19">
        <v>86101</v>
      </c>
      <c r="B1234" s="19" t="s">
        <v>1388</v>
      </c>
      <c r="C1234" s="19" t="str">
        <f t="shared" si="38"/>
        <v>昆理津桥</v>
      </c>
      <c r="D1234" s="19" t="str">
        <f t="shared" si="39"/>
        <v>01</v>
      </c>
      <c r="E1234" s="19" t="s">
        <v>1533</v>
      </c>
      <c r="F1234" s="19">
        <v>168</v>
      </c>
      <c r="G1234" s="19">
        <v>100</v>
      </c>
      <c r="H1234" s="19">
        <v>75</v>
      </c>
      <c r="I1234" s="19">
        <v>55</v>
      </c>
      <c r="J1234" s="19">
        <v>55</v>
      </c>
      <c r="K1234" s="19">
        <v>49</v>
      </c>
      <c r="L1234" s="19">
        <v>0</v>
      </c>
      <c r="M1234" s="19">
        <v>2021</v>
      </c>
      <c r="N1234" s="19">
        <f>VLOOKUP(E1234, '2021D'!$A$2:$G$339, 2, FALSE)</f>
        <v>157</v>
      </c>
      <c r="O1234" s="19">
        <f>VLOOKUP(E1234, '2021D'!$A$2:$G$339, 3, FALSE)</f>
        <v>35381</v>
      </c>
      <c r="P1234" s="19">
        <f>_2021[[#This Row],[最低排名]]-_2021[[#This Row],[同分人数]]+1</f>
        <v>35225</v>
      </c>
      <c r="Q1234" s="19">
        <f>IF(O1234&gt;=开始!$B$6, 1, 0)</f>
        <v>1</v>
      </c>
      <c r="R1234" s="19">
        <f>_2021[[#This Row],[最低排名]]-开始!$B$6</f>
        <v>35381</v>
      </c>
    </row>
    <row r="1235" spans="1:18">
      <c r="A1235" s="19">
        <v>86201</v>
      </c>
      <c r="B1235" s="19" t="s">
        <v>1389</v>
      </c>
      <c r="C1235" s="19" t="str">
        <f t="shared" si="38"/>
        <v>云南大学</v>
      </c>
      <c r="D1235" s="19" t="str">
        <f t="shared" si="39"/>
        <v>01</v>
      </c>
      <c r="E1235" s="19" t="s">
        <v>48</v>
      </c>
      <c r="F1235" s="19">
        <v>228</v>
      </c>
      <c r="G1235" s="19">
        <v>132</v>
      </c>
      <c r="H1235" s="19">
        <v>101</v>
      </c>
      <c r="I1235" s="19">
        <v>64</v>
      </c>
      <c r="J1235" s="19">
        <v>58</v>
      </c>
      <c r="K1235" s="19">
        <v>58</v>
      </c>
      <c r="L1235" s="19">
        <v>0</v>
      </c>
      <c r="M1235" s="19">
        <v>2021</v>
      </c>
      <c r="N1235" s="19">
        <f>VLOOKUP(E1235, '2021D'!$A$2:$G$339, 2, FALSE)</f>
        <v>235</v>
      </c>
      <c r="O1235" s="19">
        <f>VLOOKUP(E1235, '2021D'!$A$2:$G$339, 3, FALSE)</f>
        <v>13761</v>
      </c>
      <c r="P1235" s="19">
        <f>_2021[[#This Row],[最低排名]]-_2021[[#This Row],[同分人数]]+1</f>
        <v>13527</v>
      </c>
      <c r="Q1235" s="19">
        <f>IF(O1235&gt;=开始!$B$6, 1, 0)</f>
        <v>1</v>
      </c>
      <c r="R1235" s="19">
        <f>_2021[[#This Row],[最低排名]]-开始!$B$6</f>
        <v>13761</v>
      </c>
    </row>
    <row r="1236" spans="1:18">
      <c r="A1236" s="19">
        <v>86202</v>
      </c>
      <c r="B1236" s="19" t="s">
        <v>1390</v>
      </c>
      <c r="C1236" s="19" t="str">
        <f t="shared" si="38"/>
        <v>云南大学</v>
      </c>
      <c r="D1236" s="19" t="str">
        <f t="shared" si="39"/>
        <v>02</v>
      </c>
      <c r="E1236" s="19" t="s">
        <v>43</v>
      </c>
      <c r="F1236" s="19">
        <v>193</v>
      </c>
      <c r="G1236" s="19">
        <v>102</v>
      </c>
      <c r="H1236" s="19">
        <v>121</v>
      </c>
      <c r="I1236" s="19">
        <v>70</v>
      </c>
      <c r="J1236" s="19">
        <v>61</v>
      </c>
      <c r="K1236" s="19">
        <v>58</v>
      </c>
      <c r="L1236" s="19">
        <v>0</v>
      </c>
      <c r="M1236" s="19">
        <v>2021</v>
      </c>
      <c r="N1236" s="19">
        <f>VLOOKUP(E1236, '2021D'!$A$2:$G$339, 2, FALSE)</f>
        <v>217</v>
      </c>
      <c r="O1236" s="19">
        <f>VLOOKUP(E1236, '2021D'!$A$2:$G$339, 3, FALSE)</f>
        <v>15067</v>
      </c>
      <c r="P1236" s="19">
        <f>_2021[[#This Row],[最低排名]]-_2021[[#This Row],[同分人数]]+1</f>
        <v>14851</v>
      </c>
      <c r="Q1236" s="19">
        <f>IF(O1236&gt;=开始!$B$6, 1, 0)</f>
        <v>1</v>
      </c>
      <c r="R1236" s="19">
        <f>_2021[[#This Row],[最低排名]]-开始!$B$6</f>
        <v>15067</v>
      </c>
    </row>
    <row r="1237" spans="1:18">
      <c r="A1237" s="19">
        <v>86203</v>
      </c>
      <c r="B1237" s="19" t="s">
        <v>1391</v>
      </c>
      <c r="C1237" s="19" t="str">
        <f t="shared" si="38"/>
        <v>云南大学</v>
      </c>
      <c r="D1237" s="19" t="str">
        <f t="shared" si="39"/>
        <v>03</v>
      </c>
      <c r="E1237" s="19" t="s">
        <v>195</v>
      </c>
      <c r="F1237" s="19">
        <v>226</v>
      </c>
      <c r="G1237" s="19">
        <v>116</v>
      </c>
      <c r="H1237" s="19">
        <v>110</v>
      </c>
      <c r="I1237" s="19">
        <v>70</v>
      </c>
      <c r="J1237" s="19">
        <v>55</v>
      </c>
      <c r="K1237" s="19">
        <v>49</v>
      </c>
      <c r="L1237" s="19">
        <v>0</v>
      </c>
      <c r="M1237" s="19">
        <v>2021</v>
      </c>
      <c r="N1237" s="19">
        <f>VLOOKUP(E1237, '2021D'!$A$2:$G$339, 2, FALSE)</f>
        <v>222</v>
      </c>
      <c r="O1237" s="19">
        <f>VLOOKUP(E1237, '2021D'!$A$2:$G$339, 3, FALSE)</f>
        <v>13526</v>
      </c>
      <c r="P1237" s="19">
        <f>_2021[[#This Row],[最低排名]]-_2021[[#This Row],[同分人数]]+1</f>
        <v>13305</v>
      </c>
      <c r="Q1237" s="19">
        <f>IF(O1237&gt;=开始!$B$6, 1, 0)</f>
        <v>1</v>
      </c>
      <c r="R1237" s="19">
        <f>_2021[[#This Row],[最低排名]]-开始!$B$6</f>
        <v>13526</v>
      </c>
    </row>
    <row r="1238" spans="1:18">
      <c r="A1238" s="19">
        <v>86204</v>
      </c>
      <c r="B1238" s="19" t="s">
        <v>1392</v>
      </c>
      <c r="C1238" s="19" t="str">
        <f t="shared" si="38"/>
        <v>云南大学</v>
      </c>
      <c r="D1238" s="19" t="str">
        <f t="shared" si="39"/>
        <v>04</v>
      </c>
      <c r="E1238" s="19" t="s">
        <v>48</v>
      </c>
      <c r="F1238" s="19">
        <v>201</v>
      </c>
      <c r="G1238" s="19">
        <v>103</v>
      </c>
      <c r="H1238" s="19">
        <v>116</v>
      </c>
      <c r="I1238" s="19">
        <v>67</v>
      </c>
      <c r="J1238" s="19">
        <v>64</v>
      </c>
      <c r="K1238" s="19">
        <v>61</v>
      </c>
      <c r="L1238" s="19">
        <v>0</v>
      </c>
      <c r="M1238" s="19">
        <v>2021</v>
      </c>
      <c r="N1238" s="19">
        <f>VLOOKUP(E1238, '2021D'!$A$2:$G$339, 2, FALSE)</f>
        <v>235</v>
      </c>
      <c r="O1238" s="19">
        <f>VLOOKUP(E1238, '2021D'!$A$2:$G$339, 3, FALSE)</f>
        <v>13761</v>
      </c>
      <c r="P1238" s="19">
        <f>_2021[[#This Row],[最低排名]]-_2021[[#This Row],[同分人数]]+1</f>
        <v>13527</v>
      </c>
      <c r="Q1238" s="19">
        <f>IF(O1238&gt;=开始!$B$6, 1, 0)</f>
        <v>1</v>
      </c>
      <c r="R1238" s="19">
        <f>_2021[[#This Row],[最低排名]]-开始!$B$6</f>
        <v>13761</v>
      </c>
    </row>
    <row r="1239" spans="1:18">
      <c r="A1239" s="19">
        <v>86205</v>
      </c>
      <c r="B1239" s="19" t="s">
        <v>1393</v>
      </c>
      <c r="C1239" s="19" t="str">
        <f t="shared" si="38"/>
        <v>云南大学</v>
      </c>
      <c r="D1239" s="19" t="str">
        <f t="shared" si="39"/>
        <v>05</v>
      </c>
      <c r="E1239" s="19" t="s">
        <v>500</v>
      </c>
      <c r="F1239" s="19">
        <v>227</v>
      </c>
      <c r="G1239" s="19">
        <v>115</v>
      </c>
      <c r="H1239" s="19">
        <v>123</v>
      </c>
      <c r="I1239" s="19">
        <v>64</v>
      </c>
      <c r="J1239" s="19">
        <v>64</v>
      </c>
      <c r="K1239" s="19">
        <v>58</v>
      </c>
      <c r="L1239" s="19">
        <v>0</v>
      </c>
      <c r="M1239" s="19">
        <v>2021</v>
      </c>
      <c r="N1239" s="19">
        <f>VLOOKUP(E1239, '2021D'!$A$2:$G$339, 2, FALSE)</f>
        <v>187</v>
      </c>
      <c r="O1239" s="19">
        <f>VLOOKUP(E1239, '2021D'!$A$2:$G$339, 3, FALSE)</f>
        <v>8082</v>
      </c>
      <c r="P1239" s="19">
        <f>_2021[[#This Row],[最低排名]]-_2021[[#This Row],[同分人数]]+1</f>
        <v>7896</v>
      </c>
      <c r="Q1239" s="19">
        <f>IF(O1239&gt;=开始!$B$6, 1, 0)</f>
        <v>1</v>
      </c>
      <c r="R1239" s="19">
        <f>_2021[[#This Row],[最低排名]]-开始!$B$6</f>
        <v>8082</v>
      </c>
    </row>
    <row r="1240" spans="1:18">
      <c r="A1240" s="19">
        <v>86401</v>
      </c>
      <c r="B1240" s="19" t="s">
        <v>1394</v>
      </c>
      <c r="C1240" s="19" t="str">
        <f t="shared" si="38"/>
        <v>云南民大</v>
      </c>
      <c r="D1240" s="19" t="str">
        <f t="shared" si="39"/>
        <v>01</v>
      </c>
      <c r="E1240" s="19" t="s">
        <v>427</v>
      </c>
      <c r="F1240" s="19">
        <v>194</v>
      </c>
      <c r="G1240" s="19">
        <v>100</v>
      </c>
      <c r="H1240" s="19">
        <v>85</v>
      </c>
      <c r="I1240" s="19">
        <v>58</v>
      </c>
      <c r="J1240" s="19">
        <v>52</v>
      </c>
      <c r="K1240" s="19">
        <v>46</v>
      </c>
      <c r="L1240" s="19">
        <v>0</v>
      </c>
      <c r="M1240" s="19">
        <v>2021</v>
      </c>
      <c r="N1240" s="19">
        <f>VLOOKUP(E1240, '2021D'!$A$2:$G$339, 2, FALSE)</f>
        <v>227</v>
      </c>
      <c r="O1240" s="19">
        <f>VLOOKUP(E1240, '2021D'!$A$2:$G$339, 3, FALSE)</f>
        <v>29681</v>
      </c>
      <c r="P1240" s="19">
        <f>_2021[[#This Row],[最低排名]]-_2021[[#This Row],[同分人数]]+1</f>
        <v>29455</v>
      </c>
      <c r="Q1240" s="19">
        <f>IF(O1240&gt;=开始!$B$6, 1, 0)</f>
        <v>1</v>
      </c>
      <c r="R1240" s="19">
        <f>_2021[[#This Row],[最低排名]]-开始!$B$6</f>
        <v>29681</v>
      </c>
    </row>
    <row r="1241" spans="1:18">
      <c r="A1241" s="19">
        <v>86402</v>
      </c>
      <c r="B1241" s="19" t="s">
        <v>1395</v>
      </c>
      <c r="C1241" s="19" t="str">
        <f t="shared" si="38"/>
        <v>云南民大</v>
      </c>
      <c r="D1241" s="19" t="str">
        <f t="shared" si="39"/>
        <v>02</v>
      </c>
      <c r="E1241" s="19" t="s">
        <v>232</v>
      </c>
      <c r="F1241" s="19">
        <v>182</v>
      </c>
      <c r="G1241" s="19">
        <v>92</v>
      </c>
      <c r="H1241" s="19">
        <v>85</v>
      </c>
      <c r="I1241" s="19">
        <v>58</v>
      </c>
      <c r="J1241" s="19">
        <v>58</v>
      </c>
      <c r="K1241" s="19">
        <v>55</v>
      </c>
      <c r="L1241" s="19">
        <v>0</v>
      </c>
      <c r="M1241" s="19">
        <v>2021</v>
      </c>
      <c r="N1241" s="19">
        <f>VLOOKUP(E1241, '2021D'!$A$2:$G$339, 2, FALSE)</f>
        <v>198</v>
      </c>
      <c r="O1241" s="19">
        <f>VLOOKUP(E1241, '2021D'!$A$2:$G$339, 3, FALSE)</f>
        <v>29062</v>
      </c>
      <c r="P1241" s="19">
        <f>_2021[[#This Row],[最低排名]]-_2021[[#This Row],[同分人数]]+1</f>
        <v>28865</v>
      </c>
      <c r="Q1241" s="19">
        <f>IF(O1241&gt;=开始!$B$6, 1, 0)</f>
        <v>1</v>
      </c>
      <c r="R1241" s="19">
        <f>_2021[[#This Row],[最低排名]]-开始!$B$6</f>
        <v>29062</v>
      </c>
    </row>
    <row r="1242" spans="1:18">
      <c r="A1242" s="19">
        <v>86403</v>
      </c>
      <c r="B1242" s="19" t="s">
        <v>1396</v>
      </c>
      <c r="C1242" s="19" t="str">
        <f t="shared" si="38"/>
        <v>云南民大</v>
      </c>
      <c r="D1242" s="19" t="str">
        <f t="shared" si="39"/>
        <v>03</v>
      </c>
      <c r="E1242" s="19" t="s">
        <v>223</v>
      </c>
      <c r="F1242" s="19">
        <v>179</v>
      </c>
      <c r="G1242" s="19">
        <v>98</v>
      </c>
      <c r="H1242" s="19">
        <v>79</v>
      </c>
      <c r="I1242" s="19">
        <v>52</v>
      </c>
      <c r="J1242" s="19">
        <v>52</v>
      </c>
      <c r="K1242" s="19">
        <v>46</v>
      </c>
      <c r="L1242" s="19">
        <v>0</v>
      </c>
      <c r="M1242" s="19">
        <v>2021</v>
      </c>
      <c r="N1242" s="19">
        <f>VLOOKUP(E1242, '2021D'!$A$2:$G$339, 2, FALSE)</f>
        <v>153</v>
      </c>
      <c r="O1242" s="19">
        <f>VLOOKUP(E1242, '2021D'!$A$2:$G$339, 3, FALSE)</f>
        <v>34464</v>
      </c>
      <c r="P1242" s="19">
        <f>_2021[[#This Row],[最低排名]]-_2021[[#This Row],[同分人数]]+1</f>
        <v>34312</v>
      </c>
      <c r="Q1242" s="19">
        <f>IF(O1242&gt;=开始!$B$6, 1, 0)</f>
        <v>1</v>
      </c>
      <c r="R1242" s="19">
        <f>_2021[[#This Row],[最低排名]]-开始!$B$6</f>
        <v>34464</v>
      </c>
    </row>
    <row r="1243" spans="1:18">
      <c r="A1243" s="19">
        <v>86601</v>
      </c>
      <c r="B1243" s="19" t="s">
        <v>1397</v>
      </c>
      <c r="C1243" s="19" t="str">
        <f t="shared" si="38"/>
        <v>贵州大学</v>
      </c>
      <c r="D1243" s="19" t="str">
        <f t="shared" si="39"/>
        <v>01</v>
      </c>
      <c r="E1243" s="19" t="s">
        <v>323</v>
      </c>
      <c r="F1243" s="19">
        <v>215</v>
      </c>
      <c r="G1243" s="19">
        <v>110</v>
      </c>
      <c r="H1243" s="19">
        <v>95</v>
      </c>
      <c r="I1243" s="19">
        <v>61</v>
      </c>
      <c r="J1243" s="19">
        <v>58</v>
      </c>
      <c r="K1243" s="19">
        <v>52</v>
      </c>
      <c r="L1243" s="19">
        <v>0</v>
      </c>
      <c r="M1243" s="19">
        <v>2021</v>
      </c>
      <c r="N1243" s="19">
        <f>VLOOKUP(E1243, '2021D'!$A$2:$G$339, 2, FALSE)</f>
        <v>211</v>
      </c>
      <c r="O1243" s="19">
        <f>VLOOKUP(E1243, '2021D'!$A$2:$G$339, 3, FALSE)</f>
        <v>19970</v>
      </c>
      <c r="P1243" s="19">
        <f>_2021[[#This Row],[最低排名]]-_2021[[#This Row],[同分人数]]+1</f>
        <v>19760</v>
      </c>
      <c r="Q1243" s="19">
        <f>IF(O1243&gt;=开始!$B$6, 1, 0)</f>
        <v>1</v>
      </c>
      <c r="R1243" s="19">
        <f>_2021[[#This Row],[最低排名]]-开始!$B$6</f>
        <v>19970</v>
      </c>
    </row>
    <row r="1244" spans="1:18">
      <c r="A1244" s="19">
        <v>86602</v>
      </c>
      <c r="B1244" s="19" t="s">
        <v>1398</v>
      </c>
      <c r="C1244" s="19" t="str">
        <f t="shared" si="38"/>
        <v>贵州大学</v>
      </c>
      <c r="D1244" s="19" t="str">
        <f t="shared" si="39"/>
        <v>02</v>
      </c>
      <c r="E1244" s="19" t="s">
        <v>149</v>
      </c>
      <c r="F1244" s="19">
        <v>205</v>
      </c>
      <c r="G1244" s="19">
        <v>113</v>
      </c>
      <c r="H1244" s="19">
        <v>103</v>
      </c>
      <c r="I1244" s="19">
        <v>67</v>
      </c>
      <c r="J1244" s="19">
        <v>64</v>
      </c>
      <c r="K1244" s="19">
        <v>58</v>
      </c>
      <c r="L1244" s="19">
        <v>0</v>
      </c>
      <c r="M1244" s="19">
        <v>2021</v>
      </c>
      <c r="N1244" s="19">
        <f>VLOOKUP(E1244, '2021D'!$A$2:$G$339, 2, FALSE)</f>
        <v>221</v>
      </c>
      <c r="O1244" s="19">
        <f>VLOOKUP(E1244, '2021D'!$A$2:$G$339, 3, FALSE)</f>
        <v>16381</v>
      </c>
      <c r="P1244" s="19">
        <f>_2021[[#This Row],[最低排名]]-_2021[[#This Row],[同分人数]]+1</f>
        <v>16161</v>
      </c>
      <c r="Q1244" s="19">
        <f>IF(O1244&gt;=开始!$B$6, 1, 0)</f>
        <v>1</v>
      </c>
      <c r="R1244" s="19">
        <f>_2021[[#This Row],[最低排名]]-开始!$B$6</f>
        <v>16381</v>
      </c>
    </row>
    <row r="1245" spans="1:18">
      <c r="A1245" s="19">
        <v>86701</v>
      </c>
      <c r="B1245" s="19" t="s">
        <v>1402</v>
      </c>
      <c r="C1245" s="19" t="str">
        <f t="shared" si="38"/>
        <v>贵州财大</v>
      </c>
      <c r="D1245" s="19" t="str">
        <f t="shared" si="39"/>
        <v>01</v>
      </c>
      <c r="E1245" s="19" t="s">
        <v>1556</v>
      </c>
      <c r="F1245" s="19">
        <v>155</v>
      </c>
      <c r="G1245" s="19">
        <v>80</v>
      </c>
      <c r="H1245" s="19">
        <v>93</v>
      </c>
      <c r="I1245" s="19">
        <v>55</v>
      </c>
      <c r="J1245" s="19">
        <v>52</v>
      </c>
      <c r="K1245" s="19">
        <v>49</v>
      </c>
      <c r="L1245" s="19">
        <v>0</v>
      </c>
      <c r="M1245" s="19">
        <v>2021</v>
      </c>
      <c r="N1245" s="19">
        <f>VLOOKUP(E1245, '2021D'!$A$2:$G$339, 2, FALSE)</f>
        <v>162</v>
      </c>
      <c r="O1245" s="19">
        <f>VLOOKUP(E1245, '2021D'!$A$2:$G$339, 3, FALSE)</f>
        <v>35075</v>
      </c>
      <c r="P1245" s="19">
        <f>_2021[[#This Row],[最低排名]]-_2021[[#This Row],[同分人数]]+1</f>
        <v>34914</v>
      </c>
      <c r="Q1245" s="19">
        <f>IF(O1245&gt;=开始!$B$6, 1, 0)</f>
        <v>1</v>
      </c>
      <c r="R1245" s="19">
        <f>_2021[[#This Row],[最低排名]]-开始!$B$6</f>
        <v>35075</v>
      </c>
    </row>
    <row r="1246" spans="1:18">
      <c r="A1246" s="19">
        <v>86801</v>
      </c>
      <c r="B1246" s="19" t="s">
        <v>1403</v>
      </c>
      <c r="C1246" s="19" t="str">
        <f t="shared" si="38"/>
        <v>贵州中医</v>
      </c>
      <c r="D1246" s="19" t="str">
        <f t="shared" si="39"/>
        <v>01</v>
      </c>
      <c r="E1246" s="19" t="s">
        <v>162</v>
      </c>
      <c r="F1246" s="19">
        <v>200</v>
      </c>
      <c r="G1246" s="19">
        <v>107</v>
      </c>
      <c r="H1246" s="19">
        <v>101</v>
      </c>
      <c r="I1246" s="19">
        <v>67</v>
      </c>
      <c r="J1246" s="19">
        <v>61</v>
      </c>
      <c r="K1246" s="19">
        <v>46</v>
      </c>
      <c r="L1246" s="19">
        <v>0</v>
      </c>
      <c r="M1246" s="19">
        <v>2021</v>
      </c>
      <c r="N1246" s="19">
        <f>VLOOKUP(E1246, '2021D'!$A$2:$G$339, 2, FALSE)</f>
        <v>233</v>
      </c>
      <c r="O1246" s="19">
        <f>VLOOKUP(E1246, '2021D'!$A$2:$G$339, 3, FALSE)</f>
        <v>21291</v>
      </c>
      <c r="P1246" s="19">
        <f>_2021[[#This Row],[最低排名]]-_2021[[#This Row],[同分人数]]+1</f>
        <v>21059</v>
      </c>
      <c r="Q1246" s="19">
        <f>IF(O1246&gt;=开始!$B$6, 1, 0)</f>
        <v>1</v>
      </c>
      <c r="R1246" s="19">
        <f>_2021[[#This Row],[最低排名]]-开始!$B$6</f>
        <v>21291</v>
      </c>
    </row>
    <row r="1247" spans="1:18">
      <c r="A1247" s="19">
        <v>86802</v>
      </c>
      <c r="B1247" s="19" t="s">
        <v>1404</v>
      </c>
      <c r="C1247" s="19" t="str">
        <f t="shared" si="38"/>
        <v>贵州中医</v>
      </c>
      <c r="D1247" s="19" t="str">
        <f t="shared" si="39"/>
        <v>02</v>
      </c>
      <c r="E1247" s="19" t="s">
        <v>203</v>
      </c>
      <c r="F1247" s="19">
        <v>169</v>
      </c>
      <c r="G1247" s="19">
        <v>94</v>
      </c>
      <c r="H1247" s="19">
        <v>108</v>
      </c>
      <c r="I1247" s="19">
        <v>58</v>
      </c>
      <c r="J1247" s="19">
        <v>49</v>
      </c>
      <c r="K1247" s="19">
        <v>46</v>
      </c>
      <c r="L1247" s="19">
        <v>0</v>
      </c>
      <c r="M1247" s="19">
        <v>2021</v>
      </c>
      <c r="N1247" s="19">
        <f>VLOOKUP(E1247, '2021D'!$A$2:$G$339, 2, FALSE)</f>
        <v>204</v>
      </c>
      <c r="O1247" s="19">
        <f>VLOOKUP(E1247, '2021D'!$A$2:$G$339, 3, FALSE)</f>
        <v>30665</v>
      </c>
      <c r="P1247" s="19">
        <f>_2021[[#This Row],[最低排名]]-_2021[[#This Row],[同分人数]]+1</f>
        <v>30462</v>
      </c>
      <c r="Q1247" s="19">
        <f>IF(O1247&gt;=开始!$B$6, 1, 0)</f>
        <v>1</v>
      </c>
      <c r="R1247" s="19">
        <f>_2021[[#This Row],[最低排名]]-开始!$B$6</f>
        <v>30665</v>
      </c>
    </row>
    <row r="1248" spans="1:18">
      <c r="A1248" s="19">
        <v>87101</v>
      </c>
      <c r="B1248" s="19" t="s">
        <v>1405</v>
      </c>
      <c r="C1248" s="19" t="str">
        <f t="shared" si="38"/>
        <v>西安交大</v>
      </c>
      <c r="D1248" s="19" t="str">
        <f t="shared" si="39"/>
        <v>01</v>
      </c>
      <c r="E1248" s="19" t="s">
        <v>111</v>
      </c>
      <c r="F1248" s="19">
        <v>221</v>
      </c>
      <c r="G1248" s="19">
        <v>112</v>
      </c>
      <c r="H1248" s="19">
        <v>136</v>
      </c>
      <c r="I1248" s="19">
        <v>70</v>
      </c>
      <c r="J1248" s="19">
        <v>67</v>
      </c>
      <c r="K1248" s="19">
        <v>67</v>
      </c>
      <c r="L1248" s="19">
        <v>0</v>
      </c>
      <c r="M1248" s="19">
        <v>2021</v>
      </c>
      <c r="N1248" s="19">
        <f>VLOOKUP(E1248, '2021D'!$A$2:$G$339, 2, FALSE)</f>
        <v>141</v>
      </c>
      <c r="O1248" s="19">
        <f>VLOOKUP(E1248, '2021D'!$A$2:$G$339, 3, FALSE)</f>
        <v>3794</v>
      </c>
      <c r="P1248" s="19">
        <f>_2021[[#This Row],[最低排名]]-_2021[[#This Row],[同分人数]]+1</f>
        <v>3654</v>
      </c>
      <c r="Q1248" s="19">
        <f>IF(O1248&gt;=开始!$B$6, 1, 0)</f>
        <v>1</v>
      </c>
      <c r="R1248" s="19">
        <f>_2021[[#This Row],[最低排名]]-开始!$B$6</f>
        <v>3794</v>
      </c>
    </row>
    <row r="1249" spans="1:18">
      <c r="A1249" s="19">
        <v>87201</v>
      </c>
      <c r="B1249" s="19" t="s">
        <v>1407</v>
      </c>
      <c r="C1249" s="19" t="str">
        <f t="shared" si="38"/>
        <v>西电科大</v>
      </c>
      <c r="D1249" s="19" t="str">
        <f t="shared" si="39"/>
        <v>01</v>
      </c>
      <c r="E1249" s="19" t="s">
        <v>16</v>
      </c>
      <c r="F1249" s="19">
        <v>222</v>
      </c>
      <c r="G1249" s="19">
        <v>120</v>
      </c>
      <c r="H1249" s="19">
        <v>125</v>
      </c>
      <c r="I1249" s="19">
        <v>70</v>
      </c>
      <c r="J1249" s="19">
        <v>70</v>
      </c>
      <c r="K1249" s="19">
        <v>67</v>
      </c>
      <c r="L1249" s="19">
        <v>0</v>
      </c>
      <c r="M1249" s="19">
        <v>2021</v>
      </c>
      <c r="N1249" s="19">
        <f>VLOOKUP(E1249, '2021D'!$A$2:$G$339, 2, FALSE)</f>
        <v>154</v>
      </c>
      <c r="O1249" s="19">
        <f>VLOOKUP(E1249, '2021D'!$A$2:$G$339, 3, FALSE)</f>
        <v>4880</v>
      </c>
      <c r="P1249" s="19">
        <f>_2021[[#This Row],[最低排名]]-_2021[[#This Row],[同分人数]]+1</f>
        <v>4727</v>
      </c>
      <c r="Q1249" s="19">
        <f>IF(O1249&gt;=开始!$B$6, 1, 0)</f>
        <v>1</v>
      </c>
      <c r="R1249" s="19">
        <f>_2021[[#This Row],[最低排名]]-开始!$B$6</f>
        <v>4880</v>
      </c>
    </row>
    <row r="1250" spans="1:18">
      <c r="A1250" s="19">
        <v>87301</v>
      </c>
      <c r="B1250" s="19" t="s">
        <v>1408</v>
      </c>
      <c r="C1250" s="19" t="str">
        <f t="shared" si="38"/>
        <v>长安大学</v>
      </c>
      <c r="D1250" s="19" t="str">
        <f t="shared" si="39"/>
        <v>01</v>
      </c>
      <c r="E1250" s="19" t="s">
        <v>136</v>
      </c>
      <c r="F1250" s="19">
        <v>220</v>
      </c>
      <c r="G1250" s="19">
        <v>119</v>
      </c>
      <c r="H1250" s="19">
        <v>117</v>
      </c>
      <c r="I1250" s="19">
        <v>64</v>
      </c>
      <c r="J1250" s="19">
        <v>61</v>
      </c>
      <c r="K1250" s="19">
        <v>49</v>
      </c>
      <c r="L1250" s="19">
        <v>0</v>
      </c>
      <c r="M1250" s="19">
        <v>2021</v>
      </c>
      <c r="N1250" s="19">
        <f>VLOOKUP(E1250, '2021D'!$A$2:$G$339, 2, FALSE)</f>
        <v>224</v>
      </c>
      <c r="O1250" s="19">
        <f>VLOOKUP(E1250, '2021D'!$A$2:$G$339, 3, FALSE)</f>
        <v>13304</v>
      </c>
      <c r="P1250" s="19">
        <f>_2021[[#This Row],[最低排名]]-_2021[[#This Row],[同分人数]]+1</f>
        <v>13081</v>
      </c>
      <c r="Q1250" s="19">
        <f>IF(O1250&gt;=开始!$B$6, 1, 0)</f>
        <v>1</v>
      </c>
      <c r="R1250" s="19">
        <f>_2021[[#This Row],[最低排名]]-开始!$B$6</f>
        <v>13304</v>
      </c>
    </row>
    <row r="1251" spans="1:18">
      <c r="A1251" s="19">
        <v>87302</v>
      </c>
      <c r="B1251" s="19" t="s">
        <v>1409</v>
      </c>
      <c r="C1251" s="19" t="str">
        <f t="shared" si="38"/>
        <v>长安大学</v>
      </c>
      <c r="D1251" s="19" t="str">
        <f t="shared" si="39"/>
        <v>02</v>
      </c>
      <c r="E1251" s="19" t="s">
        <v>649</v>
      </c>
      <c r="F1251" s="19">
        <v>222</v>
      </c>
      <c r="G1251" s="19">
        <v>116</v>
      </c>
      <c r="H1251" s="19">
        <v>106</v>
      </c>
      <c r="I1251" s="19">
        <v>64</v>
      </c>
      <c r="J1251" s="19">
        <v>61</v>
      </c>
      <c r="K1251" s="19">
        <v>55</v>
      </c>
      <c r="L1251" s="19">
        <v>0</v>
      </c>
      <c r="M1251" s="19">
        <v>2021</v>
      </c>
      <c r="N1251" s="19">
        <f>VLOOKUP(E1251, '2021D'!$A$2:$G$339, 2, FALSE)</f>
        <v>218</v>
      </c>
      <c r="O1251" s="19">
        <f>VLOOKUP(E1251, '2021D'!$A$2:$G$339, 3, FALSE)</f>
        <v>13979</v>
      </c>
      <c r="P1251" s="19">
        <f>_2021[[#This Row],[最低排名]]-_2021[[#This Row],[同分人数]]+1</f>
        <v>13762</v>
      </c>
      <c r="Q1251" s="19">
        <f>IF(O1251&gt;=开始!$B$6, 1, 0)</f>
        <v>1</v>
      </c>
      <c r="R1251" s="19">
        <f>_2021[[#This Row],[最低排名]]-开始!$B$6</f>
        <v>13979</v>
      </c>
    </row>
    <row r="1252" spans="1:18">
      <c r="A1252" s="19">
        <v>87401</v>
      </c>
      <c r="B1252" s="19" t="s">
        <v>1411</v>
      </c>
      <c r="C1252" s="19" t="str">
        <f t="shared" si="38"/>
        <v>西北农林</v>
      </c>
      <c r="D1252" s="19" t="str">
        <f t="shared" si="39"/>
        <v>01</v>
      </c>
      <c r="E1252" s="19" t="s">
        <v>195</v>
      </c>
      <c r="F1252" s="19">
        <v>211</v>
      </c>
      <c r="G1252" s="19">
        <v>106</v>
      </c>
      <c r="H1252" s="19">
        <v>116</v>
      </c>
      <c r="I1252" s="19">
        <v>64</v>
      </c>
      <c r="J1252" s="19">
        <v>61</v>
      </c>
      <c r="K1252" s="19">
        <v>58</v>
      </c>
      <c r="L1252" s="19">
        <v>0</v>
      </c>
      <c r="M1252" s="19">
        <v>2021</v>
      </c>
      <c r="N1252" s="19">
        <f>VLOOKUP(E1252, '2021D'!$A$2:$G$339, 2, FALSE)</f>
        <v>222</v>
      </c>
      <c r="O1252" s="19">
        <f>VLOOKUP(E1252, '2021D'!$A$2:$G$339, 3, FALSE)</f>
        <v>13526</v>
      </c>
      <c r="P1252" s="19">
        <f>_2021[[#This Row],[最低排名]]-_2021[[#This Row],[同分人数]]+1</f>
        <v>13305</v>
      </c>
      <c r="Q1252" s="19">
        <f>IF(O1252&gt;=开始!$B$6, 1, 0)</f>
        <v>1</v>
      </c>
      <c r="R1252" s="19">
        <f>_2021[[#This Row],[最低排名]]-开始!$B$6</f>
        <v>13526</v>
      </c>
    </row>
    <row r="1253" spans="1:18">
      <c r="A1253" s="19">
        <v>87402</v>
      </c>
      <c r="B1253" s="19" t="s">
        <v>1412</v>
      </c>
      <c r="C1253" s="19" t="str">
        <f t="shared" si="38"/>
        <v>西北农林</v>
      </c>
      <c r="D1253" s="19" t="str">
        <f t="shared" si="39"/>
        <v>02</v>
      </c>
      <c r="E1253" s="19" t="s">
        <v>191</v>
      </c>
      <c r="F1253" s="19">
        <v>217</v>
      </c>
      <c r="G1253" s="19">
        <v>115</v>
      </c>
      <c r="H1253" s="19">
        <v>116</v>
      </c>
      <c r="I1253" s="19">
        <v>64</v>
      </c>
      <c r="J1253" s="19">
        <v>61</v>
      </c>
      <c r="K1253" s="19">
        <v>58</v>
      </c>
      <c r="L1253" s="19">
        <v>0</v>
      </c>
      <c r="M1253" s="19">
        <v>2021</v>
      </c>
      <c r="N1253" s="19">
        <f>VLOOKUP(E1253, '2021D'!$A$2:$G$339, 2, FALSE)</f>
        <v>186</v>
      </c>
      <c r="O1253" s="19">
        <f>VLOOKUP(E1253, '2021D'!$A$2:$G$339, 3, FALSE)</f>
        <v>12225</v>
      </c>
      <c r="P1253" s="19">
        <f>_2021[[#This Row],[最低排名]]-_2021[[#This Row],[同分人数]]+1</f>
        <v>12040</v>
      </c>
      <c r="Q1253" s="19">
        <f>IF(O1253&gt;=开始!$B$6, 1, 0)</f>
        <v>1</v>
      </c>
      <c r="R1253" s="19">
        <f>_2021[[#This Row],[最低排名]]-开始!$B$6</f>
        <v>12225</v>
      </c>
    </row>
    <row r="1254" spans="1:18">
      <c r="A1254" s="19">
        <v>87501</v>
      </c>
      <c r="B1254" s="19" t="s">
        <v>1413</v>
      </c>
      <c r="C1254" s="19" t="str">
        <f t="shared" si="38"/>
        <v>陕西师大</v>
      </c>
      <c r="D1254" s="19" t="str">
        <f t="shared" si="39"/>
        <v>01</v>
      </c>
      <c r="E1254" s="19" t="s">
        <v>87</v>
      </c>
      <c r="F1254" s="19">
        <v>217</v>
      </c>
      <c r="G1254" s="19">
        <v>114</v>
      </c>
      <c r="H1254" s="19">
        <v>120</v>
      </c>
      <c r="I1254" s="19">
        <v>67</v>
      </c>
      <c r="J1254" s="19">
        <v>67</v>
      </c>
      <c r="K1254" s="19">
        <v>55</v>
      </c>
      <c r="L1254" s="19">
        <v>0</v>
      </c>
      <c r="M1254" s="19">
        <v>2021</v>
      </c>
      <c r="N1254" s="19">
        <f>VLOOKUP(E1254, '2021D'!$A$2:$G$339, 2, FALSE)</f>
        <v>222</v>
      </c>
      <c r="O1254" s="19">
        <f>VLOOKUP(E1254, '2021D'!$A$2:$G$339, 3, FALSE)</f>
        <v>10117</v>
      </c>
      <c r="P1254" s="19">
        <f>_2021[[#This Row],[最低排名]]-_2021[[#This Row],[同分人数]]+1</f>
        <v>9896</v>
      </c>
      <c r="Q1254" s="19">
        <f>IF(O1254&gt;=开始!$B$6, 1, 0)</f>
        <v>1</v>
      </c>
      <c r="R1254" s="19">
        <f>_2021[[#This Row],[最低排名]]-开始!$B$6</f>
        <v>10117</v>
      </c>
    </row>
    <row r="1255" spans="1:18">
      <c r="A1255" s="19">
        <v>87502</v>
      </c>
      <c r="B1255" s="19" t="s">
        <v>1414</v>
      </c>
      <c r="C1255" s="19" t="str">
        <f t="shared" si="38"/>
        <v>陕西师大</v>
      </c>
      <c r="D1255" s="19" t="str">
        <f t="shared" si="39"/>
        <v>02</v>
      </c>
      <c r="E1255" s="19" t="s">
        <v>138</v>
      </c>
      <c r="F1255" s="19">
        <v>208</v>
      </c>
      <c r="G1255" s="19">
        <v>110</v>
      </c>
      <c r="H1255" s="19">
        <v>127</v>
      </c>
      <c r="I1255" s="19">
        <v>67</v>
      </c>
      <c r="J1255" s="19">
        <v>61</v>
      </c>
      <c r="K1255" s="19">
        <v>52</v>
      </c>
      <c r="L1255" s="19">
        <v>0</v>
      </c>
      <c r="M1255" s="19">
        <v>2021</v>
      </c>
      <c r="N1255" s="19">
        <f>VLOOKUP(E1255, '2021D'!$A$2:$G$339, 2, FALSE)</f>
        <v>207</v>
      </c>
      <c r="O1255" s="19">
        <f>VLOOKUP(E1255, '2021D'!$A$2:$G$339, 3, FALSE)</f>
        <v>12432</v>
      </c>
      <c r="P1255" s="19">
        <f>_2021[[#This Row],[最低排名]]-_2021[[#This Row],[同分人数]]+1</f>
        <v>12226</v>
      </c>
      <c r="Q1255" s="19">
        <f>IF(O1255&gt;=开始!$B$6, 1, 0)</f>
        <v>1</v>
      </c>
      <c r="R1255" s="19">
        <f>_2021[[#This Row],[最低排名]]-开始!$B$6</f>
        <v>12432</v>
      </c>
    </row>
    <row r="1256" spans="1:18">
      <c r="A1256" s="19">
        <v>87503</v>
      </c>
      <c r="B1256" s="19" t="s">
        <v>1415</v>
      </c>
      <c r="C1256" s="19" t="str">
        <f t="shared" si="38"/>
        <v>陕西师大</v>
      </c>
      <c r="D1256" s="19" t="str">
        <f t="shared" si="39"/>
        <v>03</v>
      </c>
      <c r="E1256" s="19" t="s">
        <v>506</v>
      </c>
      <c r="F1256" s="19">
        <v>223</v>
      </c>
      <c r="G1256" s="19">
        <v>115</v>
      </c>
      <c r="H1256" s="19">
        <v>108</v>
      </c>
      <c r="I1256" s="19">
        <v>64</v>
      </c>
      <c r="J1256" s="19">
        <v>64</v>
      </c>
      <c r="K1256" s="19">
        <v>58</v>
      </c>
      <c r="L1256" s="19">
        <v>0</v>
      </c>
      <c r="M1256" s="19">
        <v>2021</v>
      </c>
      <c r="N1256" s="19">
        <f>VLOOKUP(E1256, '2021D'!$A$2:$G$339, 2, FALSE)</f>
        <v>200</v>
      </c>
      <c r="O1256" s="19">
        <f>VLOOKUP(E1256, '2021D'!$A$2:$G$339, 3, FALSE)</f>
        <v>12039</v>
      </c>
      <c r="P1256" s="19">
        <f>_2021[[#This Row],[最低排名]]-_2021[[#This Row],[同分人数]]+1</f>
        <v>11840</v>
      </c>
      <c r="Q1256" s="19">
        <f>IF(O1256&gt;=开始!$B$6, 1, 0)</f>
        <v>1</v>
      </c>
      <c r="R1256" s="19">
        <f>_2021[[#This Row],[最低排名]]-开始!$B$6</f>
        <v>12039</v>
      </c>
    </row>
    <row r="1257" spans="1:18">
      <c r="A1257" s="19">
        <v>87504</v>
      </c>
      <c r="B1257" s="19" t="s">
        <v>1416</v>
      </c>
      <c r="C1257" s="19" t="str">
        <f t="shared" si="38"/>
        <v>陕西师大</v>
      </c>
      <c r="D1257" s="19" t="str">
        <f t="shared" si="39"/>
        <v>04</v>
      </c>
      <c r="E1257" s="19" t="s">
        <v>518</v>
      </c>
      <c r="F1257" s="19">
        <v>239</v>
      </c>
      <c r="G1257" s="19">
        <v>121</v>
      </c>
      <c r="H1257" s="19">
        <v>95</v>
      </c>
      <c r="I1257" s="19">
        <v>64</v>
      </c>
      <c r="J1257" s="19">
        <v>61</v>
      </c>
      <c r="K1257" s="19">
        <v>55</v>
      </c>
      <c r="L1257" s="19">
        <v>0</v>
      </c>
      <c r="M1257" s="19">
        <v>2021</v>
      </c>
      <c r="N1257" s="19">
        <f>VLOOKUP(E1257, '2021D'!$A$2:$G$339, 2, FALSE)</f>
        <v>216</v>
      </c>
      <c r="O1257" s="19">
        <f>VLOOKUP(E1257, '2021D'!$A$2:$G$339, 3, FALSE)</f>
        <v>12648</v>
      </c>
      <c r="P1257" s="19">
        <f>_2021[[#This Row],[最低排名]]-_2021[[#This Row],[同分人数]]+1</f>
        <v>12433</v>
      </c>
      <c r="Q1257" s="19">
        <f>IF(O1257&gt;=开始!$B$6, 1, 0)</f>
        <v>1</v>
      </c>
      <c r="R1257" s="19">
        <f>_2021[[#This Row],[最低排名]]-开始!$B$6</f>
        <v>12648</v>
      </c>
    </row>
    <row r="1258" spans="1:18">
      <c r="A1258" s="19">
        <v>87601</v>
      </c>
      <c r="B1258" s="19" t="s">
        <v>1417</v>
      </c>
      <c r="C1258" s="19" t="str">
        <f t="shared" si="38"/>
        <v>西北工大</v>
      </c>
      <c r="D1258" s="19" t="str">
        <f t="shared" si="39"/>
        <v>01</v>
      </c>
      <c r="E1258" s="19" t="s">
        <v>20</v>
      </c>
      <c r="F1258" s="19">
        <v>231</v>
      </c>
      <c r="G1258" s="19">
        <v>130</v>
      </c>
      <c r="H1258" s="19">
        <v>112</v>
      </c>
      <c r="I1258" s="19">
        <v>70</v>
      </c>
      <c r="J1258" s="19">
        <v>67</v>
      </c>
      <c r="K1258" s="19">
        <v>61</v>
      </c>
      <c r="L1258" s="19">
        <v>0</v>
      </c>
      <c r="M1258" s="19">
        <v>2021</v>
      </c>
      <c r="N1258" s="19">
        <f>VLOOKUP(E1258, '2021D'!$A$2:$G$339, 2, FALSE)</f>
        <v>160</v>
      </c>
      <c r="O1258" s="19">
        <f>VLOOKUP(E1258, '2021D'!$A$2:$G$339, 3, FALSE)</f>
        <v>7145</v>
      </c>
      <c r="P1258" s="19">
        <f>_2021[[#This Row],[最低排名]]-_2021[[#This Row],[同分人数]]+1</f>
        <v>6986</v>
      </c>
      <c r="Q1258" s="19">
        <f>IF(O1258&gt;=开始!$B$6, 1, 0)</f>
        <v>1</v>
      </c>
      <c r="R1258" s="19">
        <f>_2021[[#This Row],[最低排名]]-开始!$B$6</f>
        <v>7145</v>
      </c>
    </row>
    <row r="1259" spans="1:18">
      <c r="A1259" s="19">
        <v>87602</v>
      </c>
      <c r="B1259" s="19" t="s">
        <v>1418</v>
      </c>
      <c r="C1259" s="19" t="str">
        <f t="shared" si="38"/>
        <v>西北工大</v>
      </c>
      <c r="D1259" s="19" t="str">
        <f t="shared" si="39"/>
        <v>02</v>
      </c>
      <c r="E1259" s="19" t="s">
        <v>260</v>
      </c>
      <c r="F1259" s="19">
        <v>240</v>
      </c>
      <c r="G1259" s="19">
        <v>124</v>
      </c>
      <c r="H1259" s="19">
        <v>121</v>
      </c>
      <c r="I1259" s="19">
        <v>70</v>
      </c>
      <c r="J1259" s="19">
        <v>64</v>
      </c>
      <c r="K1259" s="19">
        <v>61</v>
      </c>
      <c r="L1259" s="19">
        <v>0</v>
      </c>
      <c r="M1259" s="19">
        <v>2021</v>
      </c>
      <c r="N1259" s="19">
        <f>VLOOKUP(E1259, '2021D'!$A$2:$G$339, 2, FALSE)</f>
        <v>150</v>
      </c>
      <c r="O1259" s="19">
        <f>VLOOKUP(E1259, '2021D'!$A$2:$G$339, 3, FALSE)</f>
        <v>4556</v>
      </c>
      <c r="P1259" s="19">
        <f>_2021[[#This Row],[最低排名]]-_2021[[#This Row],[同分人数]]+1</f>
        <v>4407</v>
      </c>
      <c r="Q1259" s="19">
        <f>IF(O1259&gt;=开始!$B$6, 1, 0)</f>
        <v>1</v>
      </c>
      <c r="R1259" s="19">
        <f>_2021[[#This Row],[最低排名]]-开始!$B$6</f>
        <v>4556</v>
      </c>
    </row>
    <row r="1260" spans="1:18">
      <c r="A1260" s="19">
        <v>87603</v>
      </c>
      <c r="B1260" s="19" t="s">
        <v>1419</v>
      </c>
      <c r="C1260" s="19" t="str">
        <f t="shared" si="38"/>
        <v>西北工大</v>
      </c>
      <c r="D1260" s="19" t="str">
        <f t="shared" si="39"/>
        <v>03</v>
      </c>
      <c r="E1260" s="19" t="s">
        <v>500</v>
      </c>
      <c r="F1260" s="19">
        <v>228</v>
      </c>
      <c r="G1260" s="19">
        <v>124</v>
      </c>
      <c r="H1260" s="19">
        <v>122</v>
      </c>
      <c r="I1260" s="19">
        <v>64</v>
      </c>
      <c r="J1260" s="19">
        <v>61</v>
      </c>
      <c r="K1260" s="19">
        <v>61</v>
      </c>
      <c r="L1260" s="19">
        <v>0</v>
      </c>
      <c r="M1260" s="19">
        <v>2021</v>
      </c>
      <c r="N1260" s="19">
        <f>VLOOKUP(E1260, '2021D'!$A$2:$G$339, 2, FALSE)</f>
        <v>187</v>
      </c>
      <c r="O1260" s="19">
        <f>VLOOKUP(E1260, '2021D'!$A$2:$G$339, 3, FALSE)</f>
        <v>8082</v>
      </c>
      <c r="P1260" s="19">
        <f>_2021[[#This Row],[最低排名]]-_2021[[#This Row],[同分人数]]+1</f>
        <v>7896</v>
      </c>
      <c r="Q1260" s="19">
        <f>IF(O1260&gt;=开始!$B$6, 1, 0)</f>
        <v>1</v>
      </c>
      <c r="R1260" s="19">
        <f>_2021[[#This Row],[最低排名]]-开始!$B$6</f>
        <v>8082</v>
      </c>
    </row>
    <row r="1261" spans="1:18">
      <c r="A1261" s="19">
        <v>87701</v>
      </c>
      <c r="B1261" s="19" t="s">
        <v>1421</v>
      </c>
      <c r="C1261" s="19" t="str">
        <f t="shared" si="38"/>
        <v>西北大学</v>
      </c>
      <c r="D1261" s="19" t="str">
        <f t="shared" si="39"/>
        <v>01</v>
      </c>
      <c r="E1261" s="19" t="s">
        <v>37</v>
      </c>
      <c r="F1261" s="19">
        <v>219</v>
      </c>
      <c r="G1261" s="19">
        <v>114</v>
      </c>
      <c r="H1261" s="19">
        <v>121</v>
      </c>
      <c r="I1261" s="19">
        <v>67</v>
      </c>
      <c r="J1261" s="19">
        <v>64</v>
      </c>
      <c r="K1261" s="19">
        <v>52</v>
      </c>
      <c r="L1261" s="19">
        <v>0</v>
      </c>
      <c r="M1261" s="19">
        <v>2021</v>
      </c>
      <c r="N1261" s="19">
        <f>VLOOKUP(E1261, '2021D'!$A$2:$G$339, 2, FALSE)</f>
        <v>202</v>
      </c>
      <c r="O1261" s="19">
        <f>VLOOKUP(E1261, '2021D'!$A$2:$G$339, 3, FALSE)</f>
        <v>10776</v>
      </c>
      <c r="P1261" s="19">
        <f>_2021[[#This Row],[最低排名]]-_2021[[#This Row],[同分人数]]+1</f>
        <v>10575</v>
      </c>
      <c r="Q1261" s="19">
        <f>IF(O1261&gt;=开始!$B$6, 1, 0)</f>
        <v>1</v>
      </c>
      <c r="R1261" s="19">
        <f>_2021[[#This Row],[最低排名]]-开始!$B$6</f>
        <v>10776</v>
      </c>
    </row>
    <row r="1262" spans="1:18">
      <c r="A1262" s="19">
        <v>87702</v>
      </c>
      <c r="B1262" s="19" t="s">
        <v>1422</v>
      </c>
      <c r="C1262" s="19" t="str">
        <f t="shared" si="38"/>
        <v>西北大学</v>
      </c>
      <c r="D1262" s="19" t="str">
        <f t="shared" si="39"/>
        <v>02</v>
      </c>
      <c r="E1262" s="19" t="s">
        <v>1020</v>
      </c>
      <c r="F1262" s="19">
        <v>222</v>
      </c>
      <c r="G1262" s="19">
        <v>112</v>
      </c>
      <c r="H1262" s="19">
        <v>128</v>
      </c>
      <c r="I1262" s="19">
        <v>67</v>
      </c>
      <c r="J1262" s="19">
        <v>67</v>
      </c>
      <c r="K1262" s="19">
        <v>67</v>
      </c>
      <c r="L1262" s="19">
        <v>0</v>
      </c>
      <c r="M1262" s="19">
        <v>2021</v>
      </c>
      <c r="N1262" s="19">
        <f>VLOOKUP(E1262, '2021D'!$A$2:$G$339, 2, FALSE)</f>
        <v>158</v>
      </c>
      <c r="O1262" s="19">
        <f>VLOOKUP(E1262, '2021D'!$A$2:$G$339, 3, FALSE)</f>
        <v>5356</v>
      </c>
      <c r="P1262" s="19">
        <f>_2021[[#This Row],[最低排名]]-_2021[[#This Row],[同分人数]]+1</f>
        <v>5199</v>
      </c>
      <c r="Q1262" s="19">
        <f>IF(O1262&gt;=开始!$B$6, 1, 0)</f>
        <v>1</v>
      </c>
      <c r="R1262" s="19">
        <f>_2021[[#This Row],[最低排名]]-开始!$B$6</f>
        <v>5356</v>
      </c>
    </row>
    <row r="1263" spans="1:18">
      <c r="A1263" s="19">
        <v>87703</v>
      </c>
      <c r="B1263" s="19" t="s">
        <v>1423</v>
      </c>
      <c r="C1263" s="19" t="str">
        <f t="shared" si="38"/>
        <v>西北大学</v>
      </c>
      <c r="D1263" s="19" t="str">
        <f t="shared" si="39"/>
        <v>03</v>
      </c>
      <c r="E1263" s="19" t="s">
        <v>307</v>
      </c>
      <c r="F1263" s="19">
        <v>216</v>
      </c>
      <c r="G1263" s="19">
        <v>118</v>
      </c>
      <c r="H1263" s="19">
        <v>117</v>
      </c>
      <c r="I1263" s="19">
        <v>64</v>
      </c>
      <c r="J1263" s="19">
        <v>64</v>
      </c>
      <c r="K1263" s="19">
        <v>58</v>
      </c>
      <c r="L1263" s="19">
        <v>0</v>
      </c>
      <c r="M1263" s="19">
        <v>2021</v>
      </c>
      <c r="N1263" s="19">
        <f>VLOOKUP(E1263, '2021D'!$A$2:$G$339, 2, FALSE)</f>
        <v>223</v>
      </c>
      <c r="O1263" s="19">
        <f>VLOOKUP(E1263, '2021D'!$A$2:$G$339, 3, FALSE)</f>
        <v>11614</v>
      </c>
      <c r="P1263" s="19">
        <f>_2021[[#This Row],[最低排名]]-_2021[[#This Row],[同分人数]]+1</f>
        <v>11392</v>
      </c>
      <c r="Q1263" s="19">
        <f>IF(O1263&gt;=开始!$B$6, 1, 0)</f>
        <v>1</v>
      </c>
      <c r="R1263" s="19">
        <f>_2021[[#This Row],[最低排名]]-开始!$B$6</f>
        <v>11614</v>
      </c>
    </row>
    <row r="1264" spans="1:18">
      <c r="A1264" s="19">
        <v>87801</v>
      </c>
      <c r="B1264" s="19" t="s">
        <v>1424</v>
      </c>
      <c r="C1264" s="19" t="str">
        <f t="shared" si="38"/>
        <v>西安理工</v>
      </c>
      <c r="D1264" s="19" t="str">
        <f t="shared" si="39"/>
        <v>01</v>
      </c>
      <c r="E1264" s="19" t="s">
        <v>130</v>
      </c>
      <c r="F1264" s="19">
        <v>203</v>
      </c>
      <c r="G1264" s="19">
        <v>115</v>
      </c>
      <c r="H1264" s="19">
        <v>100</v>
      </c>
      <c r="I1264" s="19">
        <v>55</v>
      </c>
      <c r="J1264" s="19">
        <v>52</v>
      </c>
      <c r="K1264" s="19">
        <v>49</v>
      </c>
      <c r="L1264" s="19">
        <v>0</v>
      </c>
      <c r="M1264" s="19">
        <v>2021</v>
      </c>
      <c r="N1264" s="19">
        <f>VLOOKUP(E1264, '2021D'!$A$2:$G$339, 2, FALSE)</f>
        <v>231</v>
      </c>
      <c r="O1264" s="19">
        <f>VLOOKUP(E1264, '2021D'!$A$2:$G$339, 3, FALSE)</f>
        <v>24823</v>
      </c>
      <c r="P1264" s="19">
        <f>_2021[[#This Row],[最低排名]]-_2021[[#This Row],[同分人数]]+1</f>
        <v>24593</v>
      </c>
      <c r="Q1264" s="19">
        <f>IF(O1264&gt;=开始!$B$6, 1, 0)</f>
        <v>1</v>
      </c>
      <c r="R1264" s="19">
        <f>_2021[[#This Row],[最低排名]]-开始!$B$6</f>
        <v>24823</v>
      </c>
    </row>
    <row r="1265" spans="1:18">
      <c r="A1265" s="19">
        <v>87901</v>
      </c>
      <c r="B1265" s="19" t="s">
        <v>1425</v>
      </c>
      <c r="C1265" s="19" t="str">
        <f t="shared" si="38"/>
        <v>西安工大</v>
      </c>
      <c r="D1265" s="19" t="str">
        <f t="shared" si="39"/>
        <v>01</v>
      </c>
      <c r="E1265" s="19" t="s">
        <v>513</v>
      </c>
      <c r="F1265" s="19">
        <v>190</v>
      </c>
      <c r="G1265" s="19">
        <v>101</v>
      </c>
      <c r="H1265" s="19">
        <v>77</v>
      </c>
      <c r="I1265" s="19">
        <v>52</v>
      </c>
      <c r="J1265" s="19">
        <v>52</v>
      </c>
      <c r="K1265" s="19">
        <v>49</v>
      </c>
      <c r="L1265" s="19">
        <v>0</v>
      </c>
      <c r="M1265" s="19">
        <v>2021</v>
      </c>
      <c r="N1265" s="19">
        <f>VLOOKUP(E1265, '2021D'!$A$2:$G$339, 2, FALSE)</f>
        <v>164</v>
      </c>
      <c r="O1265" s="19">
        <f>VLOOKUP(E1265, '2021D'!$A$2:$G$339, 3, FALSE)</f>
        <v>32444</v>
      </c>
      <c r="P1265" s="19">
        <f>_2021[[#This Row],[最低排名]]-_2021[[#This Row],[同分人数]]+1</f>
        <v>32281</v>
      </c>
      <c r="Q1265" s="19">
        <f>IF(O1265&gt;=开始!$B$6, 1, 0)</f>
        <v>1</v>
      </c>
      <c r="R1265" s="19">
        <f>_2021[[#This Row],[最低排名]]-开始!$B$6</f>
        <v>32444</v>
      </c>
    </row>
    <row r="1266" spans="1:18">
      <c r="A1266" s="19">
        <v>87902</v>
      </c>
      <c r="B1266" s="19" t="s">
        <v>1426</v>
      </c>
      <c r="C1266" s="19" t="str">
        <f t="shared" si="38"/>
        <v>西安工大</v>
      </c>
      <c r="D1266" s="19" t="str">
        <f t="shared" si="39"/>
        <v>02</v>
      </c>
      <c r="E1266" s="19" t="s">
        <v>180</v>
      </c>
      <c r="F1266" s="19">
        <v>202</v>
      </c>
      <c r="G1266" s="19">
        <v>108</v>
      </c>
      <c r="H1266" s="19">
        <v>89</v>
      </c>
      <c r="I1266" s="19">
        <v>61</v>
      </c>
      <c r="J1266" s="19">
        <v>52</v>
      </c>
      <c r="K1266" s="19">
        <v>46</v>
      </c>
      <c r="L1266" s="19">
        <v>0</v>
      </c>
      <c r="M1266" s="19">
        <v>2021</v>
      </c>
      <c r="N1266" s="19">
        <f>VLOOKUP(E1266, '2021D'!$A$2:$G$339, 2, FALSE)</f>
        <v>212</v>
      </c>
      <c r="O1266" s="19">
        <f>VLOOKUP(E1266, '2021D'!$A$2:$G$339, 3, FALSE)</f>
        <v>26748</v>
      </c>
      <c r="P1266" s="19">
        <f>_2021[[#This Row],[最低排名]]-_2021[[#This Row],[同分人数]]+1</f>
        <v>26537</v>
      </c>
      <c r="Q1266" s="19">
        <f>IF(O1266&gt;=开始!$B$6, 1, 0)</f>
        <v>1</v>
      </c>
      <c r="R1266" s="19">
        <f>_2021[[#This Row],[最低排名]]-开始!$B$6</f>
        <v>26748</v>
      </c>
    </row>
    <row r="1267" spans="1:18">
      <c r="A1267" s="19">
        <v>88001</v>
      </c>
      <c r="B1267" s="19" t="s">
        <v>1427</v>
      </c>
      <c r="C1267" s="19" t="str">
        <f t="shared" si="38"/>
        <v>西安建科</v>
      </c>
      <c r="D1267" s="19" t="str">
        <f t="shared" si="39"/>
        <v>01</v>
      </c>
      <c r="E1267" s="19" t="s">
        <v>701</v>
      </c>
      <c r="F1267" s="19">
        <v>213</v>
      </c>
      <c r="G1267" s="19">
        <v>114</v>
      </c>
      <c r="H1267" s="19">
        <v>72</v>
      </c>
      <c r="I1267" s="19">
        <v>58</v>
      </c>
      <c r="J1267" s="19">
        <v>55</v>
      </c>
      <c r="K1267" s="19">
        <v>46</v>
      </c>
      <c r="L1267" s="19">
        <v>0</v>
      </c>
      <c r="M1267" s="19">
        <v>2021</v>
      </c>
      <c r="N1267" s="19">
        <f>VLOOKUP(E1267, '2021D'!$A$2:$G$339, 2, FALSE)</f>
        <v>166</v>
      </c>
      <c r="O1267" s="19">
        <f>VLOOKUP(E1267, '2021D'!$A$2:$G$339, 3, FALSE)</f>
        <v>27904</v>
      </c>
      <c r="P1267" s="19">
        <f>_2021[[#This Row],[最低排名]]-_2021[[#This Row],[同分人数]]+1</f>
        <v>27739</v>
      </c>
      <c r="Q1267" s="19">
        <f>IF(O1267&gt;=开始!$B$6, 1, 0)</f>
        <v>1</v>
      </c>
      <c r="R1267" s="19">
        <f>_2021[[#This Row],[最低排名]]-开始!$B$6</f>
        <v>27904</v>
      </c>
    </row>
    <row r="1268" spans="1:18">
      <c r="A1268" s="19">
        <v>88002</v>
      </c>
      <c r="B1268" s="19" t="s">
        <v>1428</v>
      </c>
      <c r="C1268" s="19" t="str">
        <f t="shared" si="38"/>
        <v>西安建科</v>
      </c>
      <c r="D1268" s="19" t="str">
        <f t="shared" si="39"/>
        <v>02</v>
      </c>
      <c r="E1268" s="19" t="s">
        <v>533</v>
      </c>
      <c r="F1268" s="19">
        <v>206</v>
      </c>
      <c r="G1268" s="19">
        <v>113</v>
      </c>
      <c r="H1268" s="19">
        <v>73</v>
      </c>
      <c r="I1268" s="19">
        <v>67</v>
      </c>
      <c r="J1268" s="19">
        <v>67</v>
      </c>
      <c r="K1268" s="19">
        <v>58</v>
      </c>
      <c r="L1268" s="19">
        <v>0</v>
      </c>
      <c r="M1268" s="19">
        <v>2021</v>
      </c>
      <c r="N1268" s="19">
        <f>VLOOKUP(E1268, '2021D'!$A$2:$G$339, 2, FALSE)</f>
        <v>231</v>
      </c>
      <c r="O1268" s="19">
        <f>VLOOKUP(E1268, '2021D'!$A$2:$G$339, 3, FALSE)</f>
        <v>22180</v>
      </c>
      <c r="P1268" s="19">
        <f>_2021[[#This Row],[最低排名]]-_2021[[#This Row],[同分人数]]+1</f>
        <v>21950</v>
      </c>
      <c r="Q1268" s="19">
        <f>IF(O1268&gt;=开始!$B$6, 1, 0)</f>
        <v>1</v>
      </c>
      <c r="R1268" s="19">
        <f>_2021[[#This Row],[最低排名]]-开始!$B$6</f>
        <v>22180</v>
      </c>
    </row>
    <row r="1269" spans="1:18">
      <c r="A1269" s="19">
        <v>88003</v>
      </c>
      <c r="B1269" s="19" t="s">
        <v>1429</v>
      </c>
      <c r="C1269" s="19" t="str">
        <f t="shared" si="38"/>
        <v>西安建科</v>
      </c>
      <c r="D1269" s="19" t="str">
        <f t="shared" si="39"/>
        <v>03</v>
      </c>
      <c r="E1269" s="19" t="s">
        <v>48</v>
      </c>
      <c r="F1269" s="19">
        <v>212</v>
      </c>
      <c r="G1269" s="19">
        <v>113</v>
      </c>
      <c r="H1269" s="19">
        <v>126</v>
      </c>
      <c r="I1269" s="19">
        <v>64</v>
      </c>
      <c r="J1269" s="19">
        <v>55</v>
      </c>
      <c r="K1269" s="19">
        <v>52</v>
      </c>
      <c r="L1269" s="19">
        <v>0</v>
      </c>
      <c r="M1269" s="19">
        <v>2021</v>
      </c>
      <c r="N1269" s="19">
        <f>VLOOKUP(E1269, '2021D'!$A$2:$G$339, 2, FALSE)</f>
        <v>235</v>
      </c>
      <c r="O1269" s="19">
        <f>VLOOKUP(E1269, '2021D'!$A$2:$G$339, 3, FALSE)</f>
        <v>13761</v>
      </c>
      <c r="P1269" s="19">
        <f>_2021[[#This Row],[最低排名]]-_2021[[#This Row],[同分人数]]+1</f>
        <v>13527</v>
      </c>
      <c r="Q1269" s="19">
        <f>IF(O1269&gt;=开始!$B$6, 1, 0)</f>
        <v>1</v>
      </c>
      <c r="R1269" s="19">
        <f>_2021[[#This Row],[最低排名]]-开始!$B$6</f>
        <v>13761</v>
      </c>
    </row>
    <row r="1270" spans="1:18">
      <c r="A1270" s="19">
        <v>88004</v>
      </c>
      <c r="B1270" s="19" t="s">
        <v>1430</v>
      </c>
      <c r="C1270" s="19" t="str">
        <f t="shared" si="38"/>
        <v>西安建科</v>
      </c>
      <c r="D1270" s="19" t="str">
        <f t="shared" si="39"/>
        <v>04</v>
      </c>
      <c r="E1270" s="19" t="s">
        <v>387</v>
      </c>
      <c r="F1270" s="19">
        <v>181</v>
      </c>
      <c r="G1270" s="19">
        <v>108</v>
      </c>
      <c r="H1270" s="19">
        <v>97</v>
      </c>
      <c r="I1270" s="19">
        <v>64</v>
      </c>
      <c r="J1270" s="19">
        <v>55</v>
      </c>
      <c r="K1270" s="19">
        <v>49</v>
      </c>
      <c r="L1270" s="19">
        <v>0</v>
      </c>
      <c r="M1270" s="19">
        <v>2021</v>
      </c>
      <c r="N1270" s="19">
        <f>VLOOKUP(E1270, '2021D'!$A$2:$G$339, 2, FALSE)</f>
        <v>201</v>
      </c>
      <c r="O1270" s="19">
        <f>VLOOKUP(E1270, '2021D'!$A$2:$G$339, 3, FALSE)</f>
        <v>27542</v>
      </c>
      <c r="P1270" s="19">
        <f>_2021[[#This Row],[最低排名]]-_2021[[#This Row],[同分人数]]+1</f>
        <v>27342</v>
      </c>
      <c r="Q1270" s="19">
        <f>IF(O1270&gt;=开始!$B$6, 1, 0)</f>
        <v>1</v>
      </c>
      <c r="R1270" s="19">
        <f>_2021[[#This Row],[最低排名]]-开始!$B$6</f>
        <v>27542</v>
      </c>
    </row>
    <row r="1271" spans="1:18">
      <c r="A1271" s="19">
        <v>88005</v>
      </c>
      <c r="B1271" s="19" t="s">
        <v>1431</v>
      </c>
      <c r="C1271" s="19" t="str">
        <f t="shared" si="38"/>
        <v>西安建科</v>
      </c>
      <c r="D1271" s="19" t="str">
        <f t="shared" si="39"/>
        <v>05</v>
      </c>
      <c r="E1271" s="19" t="s">
        <v>387</v>
      </c>
      <c r="F1271" s="19">
        <v>183</v>
      </c>
      <c r="G1271" s="19">
        <v>97</v>
      </c>
      <c r="H1271" s="19">
        <v>89</v>
      </c>
      <c r="I1271" s="19">
        <v>64</v>
      </c>
      <c r="J1271" s="19">
        <v>64</v>
      </c>
      <c r="K1271" s="19">
        <v>46</v>
      </c>
      <c r="L1271" s="19">
        <v>0</v>
      </c>
      <c r="M1271" s="19">
        <v>2021</v>
      </c>
      <c r="N1271" s="19">
        <f>VLOOKUP(E1271, '2021D'!$A$2:$G$339, 2, FALSE)</f>
        <v>201</v>
      </c>
      <c r="O1271" s="19">
        <f>VLOOKUP(E1271, '2021D'!$A$2:$G$339, 3, FALSE)</f>
        <v>27542</v>
      </c>
      <c r="P1271" s="19">
        <f>_2021[[#This Row],[最低排名]]-_2021[[#This Row],[同分人数]]+1</f>
        <v>27342</v>
      </c>
      <c r="Q1271" s="19">
        <f>IF(O1271&gt;=开始!$B$6, 1, 0)</f>
        <v>1</v>
      </c>
      <c r="R1271" s="19">
        <f>_2021[[#This Row],[最低排名]]-开始!$B$6</f>
        <v>27542</v>
      </c>
    </row>
    <row r="1272" spans="1:18">
      <c r="A1272" s="19">
        <v>88101</v>
      </c>
      <c r="B1272" s="19" t="s">
        <v>1432</v>
      </c>
      <c r="C1272" s="19" t="str">
        <f t="shared" si="38"/>
        <v>西安科大</v>
      </c>
      <c r="D1272" s="19" t="str">
        <f t="shared" si="39"/>
        <v>01</v>
      </c>
      <c r="E1272" s="19" t="s">
        <v>485</v>
      </c>
      <c r="F1272" s="19">
        <v>184</v>
      </c>
      <c r="G1272" s="19">
        <v>104</v>
      </c>
      <c r="H1272" s="19">
        <v>84</v>
      </c>
      <c r="I1272" s="19">
        <v>64</v>
      </c>
      <c r="J1272" s="19">
        <v>58</v>
      </c>
      <c r="K1272" s="19">
        <v>55</v>
      </c>
      <c r="L1272" s="19">
        <v>0</v>
      </c>
      <c r="M1272" s="19">
        <v>2021</v>
      </c>
      <c r="N1272" s="19">
        <f>VLOOKUP(E1272, '2021D'!$A$2:$G$339, 2, FALSE)</f>
        <v>196</v>
      </c>
      <c r="O1272" s="19">
        <f>VLOOKUP(E1272, '2021D'!$A$2:$G$339, 3, FALSE)</f>
        <v>27738</v>
      </c>
      <c r="P1272" s="19">
        <f>_2021[[#This Row],[最低排名]]-_2021[[#This Row],[同分人数]]+1</f>
        <v>27543</v>
      </c>
      <c r="Q1272" s="19">
        <f>IF(O1272&gt;=开始!$B$6, 1, 0)</f>
        <v>1</v>
      </c>
      <c r="R1272" s="19">
        <f>_2021[[#This Row],[最低排名]]-开始!$B$6</f>
        <v>27738</v>
      </c>
    </row>
    <row r="1273" spans="1:18">
      <c r="A1273" s="19">
        <v>88102</v>
      </c>
      <c r="B1273" s="19" t="s">
        <v>1433</v>
      </c>
      <c r="C1273" s="19" t="str">
        <f t="shared" si="38"/>
        <v>西安科大</v>
      </c>
      <c r="D1273" s="19" t="str">
        <f t="shared" si="39"/>
        <v>02</v>
      </c>
      <c r="E1273" s="19" t="s">
        <v>469</v>
      </c>
      <c r="F1273" s="19">
        <v>203</v>
      </c>
      <c r="G1273" s="19">
        <v>109</v>
      </c>
      <c r="H1273" s="19">
        <v>91</v>
      </c>
      <c r="I1273" s="19">
        <v>49</v>
      </c>
      <c r="J1273" s="19">
        <v>46</v>
      </c>
      <c r="K1273" s="19">
        <v>43</v>
      </c>
      <c r="L1273" s="19">
        <v>0</v>
      </c>
      <c r="M1273" s="19">
        <v>2021</v>
      </c>
      <c r="N1273" s="19">
        <f>VLOOKUP(E1273, '2021D'!$A$2:$G$339, 2, FALSE)</f>
        <v>184</v>
      </c>
      <c r="O1273" s="19">
        <f>VLOOKUP(E1273, '2021D'!$A$2:$G$339, 3, FALSE)</f>
        <v>30254</v>
      </c>
      <c r="P1273" s="19">
        <f>_2021[[#This Row],[最低排名]]-_2021[[#This Row],[同分人数]]+1</f>
        <v>30071</v>
      </c>
      <c r="Q1273" s="19">
        <f>IF(O1273&gt;=开始!$B$6, 1, 0)</f>
        <v>1</v>
      </c>
      <c r="R1273" s="19">
        <f>_2021[[#This Row],[最低排名]]-开始!$B$6</f>
        <v>30254</v>
      </c>
    </row>
    <row r="1274" spans="1:18">
      <c r="A1274" s="19">
        <v>88201</v>
      </c>
      <c r="B1274" s="19" t="s">
        <v>1434</v>
      </c>
      <c r="C1274" s="19" t="str">
        <f t="shared" si="38"/>
        <v>西安石油</v>
      </c>
      <c r="D1274" s="19" t="str">
        <f t="shared" si="39"/>
        <v>01</v>
      </c>
      <c r="E1274" s="19" t="s">
        <v>309</v>
      </c>
      <c r="F1274" s="19">
        <v>170</v>
      </c>
      <c r="G1274" s="19">
        <v>90</v>
      </c>
      <c r="H1274" s="19">
        <v>110</v>
      </c>
      <c r="I1274" s="19">
        <v>61</v>
      </c>
      <c r="J1274" s="19">
        <v>52</v>
      </c>
      <c r="K1274" s="19">
        <v>49</v>
      </c>
      <c r="L1274" s="19">
        <v>0</v>
      </c>
      <c r="M1274" s="19">
        <v>2021</v>
      </c>
      <c r="N1274" s="19">
        <f>VLOOKUP(E1274, '2021D'!$A$2:$G$339, 2, FALSE)</f>
        <v>188</v>
      </c>
      <c r="O1274" s="19">
        <f>VLOOKUP(E1274, '2021D'!$A$2:$G$339, 3, FALSE)</f>
        <v>28283</v>
      </c>
      <c r="P1274" s="19">
        <f>_2021[[#This Row],[最低排名]]-_2021[[#This Row],[同分人数]]+1</f>
        <v>28096</v>
      </c>
      <c r="Q1274" s="19">
        <f>IF(O1274&gt;=开始!$B$6, 1, 0)</f>
        <v>1</v>
      </c>
      <c r="R1274" s="19">
        <f>_2021[[#This Row],[最低排名]]-开始!$B$6</f>
        <v>28283</v>
      </c>
    </row>
    <row r="1275" spans="1:18">
      <c r="A1275" s="19">
        <v>88202</v>
      </c>
      <c r="B1275" s="19" t="s">
        <v>1435</v>
      </c>
      <c r="C1275" s="19" t="str">
        <f t="shared" si="38"/>
        <v>西安石油</v>
      </c>
      <c r="D1275" s="19" t="str">
        <f t="shared" si="39"/>
        <v>02</v>
      </c>
      <c r="E1275" s="19" t="s">
        <v>513</v>
      </c>
      <c r="F1275" s="19">
        <v>195</v>
      </c>
      <c r="G1275" s="19">
        <v>102</v>
      </c>
      <c r="H1275" s="19">
        <v>87</v>
      </c>
      <c r="I1275" s="19">
        <v>49</v>
      </c>
      <c r="J1275" s="19">
        <v>46</v>
      </c>
      <c r="K1275" s="19">
        <v>43</v>
      </c>
      <c r="L1275" s="19">
        <v>0</v>
      </c>
      <c r="M1275" s="19">
        <v>2021</v>
      </c>
      <c r="N1275" s="19">
        <f>VLOOKUP(E1275, '2021D'!$A$2:$G$339, 2, FALSE)</f>
        <v>164</v>
      </c>
      <c r="O1275" s="19">
        <f>VLOOKUP(E1275, '2021D'!$A$2:$G$339, 3, FALSE)</f>
        <v>32444</v>
      </c>
      <c r="P1275" s="19">
        <f>_2021[[#This Row],[最低排名]]-_2021[[#This Row],[同分人数]]+1</f>
        <v>32281</v>
      </c>
      <c r="Q1275" s="19">
        <f>IF(O1275&gt;=开始!$B$6, 1, 0)</f>
        <v>1</v>
      </c>
      <c r="R1275" s="19">
        <f>_2021[[#This Row],[最低排名]]-开始!$B$6</f>
        <v>32444</v>
      </c>
    </row>
    <row r="1276" spans="1:18">
      <c r="A1276" s="19">
        <v>88203</v>
      </c>
      <c r="B1276" s="19" t="s">
        <v>1436</v>
      </c>
      <c r="C1276" s="19" t="str">
        <f t="shared" si="38"/>
        <v>西安石油</v>
      </c>
      <c r="D1276" s="19" t="str">
        <f t="shared" si="39"/>
        <v>03</v>
      </c>
      <c r="E1276" s="19" t="s">
        <v>228</v>
      </c>
      <c r="F1276" s="19">
        <v>188</v>
      </c>
      <c r="G1276" s="19">
        <v>96</v>
      </c>
      <c r="H1276" s="19">
        <v>107</v>
      </c>
      <c r="I1276" s="19">
        <v>55</v>
      </c>
      <c r="J1276" s="19">
        <v>46</v>
      </c>
      <c r="K1276" s="19">
        <v>43</v>
      </c>
      <c r="L1276" s="19">
        <v>0</v>
      </c>
      <c r="M1276" s="19">
        <v>2021</v>
      </c>
      <c r="N1276" s="19">
        <f>VLOOKUP(E1276, '2021D'!$A$2:$G$339, 2, FALSE)</f>
        <v>198</v>
      </c>
      <c r="O1276" s="19">
        <f>VLOOKUP(E1276, '2021D'!$A$2:$G$339, 3, FALSE)</f>
        <v>28864</v>
      </c>
      <c r="P1276" s="19">
        <f>_2021[[#This Row],[最低排名]]-_2021[[#This Row],[同分人数]]+1</f>
        <v>28667</v>
      </c>
      <c r="Q1276" s="19">
        <f>IF(O1276&gt;=开始!$B$6, 1, 0)</f>
        <v>1</v>
      </c>
      <c r="R1276" s="19">
        <f>_2021[[#This Row],[最低排名]]-开始!$B$6</f>
        <v>28864</v>
      </c>
    </row>
    <row r="1277" spans="1:18">
      <c r="A1277" s="19">
        <v>88204</v>
      </c>
      <c r="B1277" s="19" t="s">
        <v>1437</v>
      </c>
      <c r="C1277" s="19" t="str">
        <f t="shared" si="38"/>
        <v>西安石油</v>
      </c>
      <c r="D1277" s="19" t="str">
        <f t="shared" si="39"/>
        <v>04</v>
      </c>
      <c r="E1277" s="19" t="s">
        <v>309</v>
      </c>
      <c r="F1277" s="19">
        <v>188</v>
      </c>
      <c r="G1277" s="19">
        <v>99</v>
      </c>
      <c r="H1277" s="19">
        <v>104</v>
      </c>
      <c r="I1277" s="19">
        <v>52</v>
      </c>
      <c r="J1277" s="19">
        <v>49</v>
      </c>
      <c r="K1277" s="19">
        <v>49</v>
      </c>
      <c r="L1277" s="19">
        <v>0</v>
      </c>
      <c r="M1277" s="19">
        <v>2021</v>
      </c>
      <c r="N1277" s="19">
        <f>VLOOKUP(E1277, '2021D'!$A$2:$G$339, 2, FALSE)</f>
        <v>188</v>
      </c>
      <c r="O1277" s="19">
        <f>VLOOKUP(E1277, '2021D'!$A$2:$G$339, 3, FALSE)</f>
        <v>28283</v>
      </c>
      <c r="P1277" s="19">
        <f>_2021[[#This Row],[最低排名]]-_2021[[#This Row],[同分人数]]+1</f>
        <v>28096</v>
      </c>
      <c r="Q1277" s="19">
        <f>IF(O1277&gt;=开始!$B$6, 1, 0)</f>
        <v>1</v>
      </c>
      <c r="R1277" s="19">
        <f>_2021[[#This Row],[最低排名]]-开始!$B$6</f>
        <v>28283</v>
      </c>
    </row>
    <row r="1278" spans="1:18">
      <c r="A1278" s="19">
        <v>88301</v>
      </c>
      <c r="B1278" s="19" t="s">
        <v>1438</v>
      </c>
      <c r="C1278" s="19" t="str">
        <f t="shared" si="38"/>
        <v>陕西科大</v>
      </c>
      <c r="D1278" s="19" t="str">
        <f t="shared" si="39"/>
        <v>01</v>
      </c>
      <c r="E1278" s="19" t="s">
        <v>701</v>
      </c>
      <c r="F1278" s="19">
        <v>198</v>
      </c>
      <c r="G1278" s="19">
        <v>107</v>
      </c>
      <c r="H1278" s="19">
        <v>90</v>
      </c>
      <c r="I1278" s="19">
        <v>55</v>
      </c>
      <c r="J1278" s="19">
        <v>52</v>
      </c>
      <c r="K1278" s="19">
        <v>49</v>
      </c>
      <c r="L1278" s="19">
        <v>0</v>
      </c>
      <c r="M1278" s="19">
        <v>2021</v>
      </c>
      <c r="N1278" s="19">
        <f>VLOOKUP(E1278, '2021D'!$A$2:$G$339, 2, FALSE)</f>
        <v>166</v>
      </c>
      <c r="O1278" s="19">
        <f>VLOOKUP(E1278, '2021D'!$A$2:$G$339, 3, FALSE)</f>
        <v>27904</v>
      </c>
      <c r="P1278" s="19">
        <f>_2021[[#This Row],[最低排名]]-_2021[[#This Row],[同分人数]]+1</f>
        <v>27739</v>
      </c>
      <c r="Q1278" s="19">
        <f>IF(O1278&gt;=开始!$B$6, 1, 0)</f>
        <v>1</v>
      </c>
      <c r="R1278" s="19">
        <f>_2021[[#This Row],[最低排名]]-开始!$B$6</f>
        <v>27904</v>
      </c>
    </row>
    <row r="1279" spans="1:18">
      <c r="A1279" s="19">
        <v>88302</v>
      </c>
      <c r="B1279" s="19" t="s">
        <v>1439</v>
      </c>
      <c r="C1279" s="19" t="str">
        <f t="shared" si="38"/>
        <v>陕西科大</v>
      </c>
      <c r="D1279" s="19" t="str">
        <f t="shared" si="39"/>
        <v>02</v>
      </c>
      <c r="E1279" s="19" t="s">
        <v>440</v>
      </c>
      <c r="F1279" s="19">
        <v>192</v>
      </c>
      <c r="G1279" s="19">
        <v>100</v>
      </c>
      <c r="H1279" s="19">
        <v>98</v>
      </c>
      <c r="I1279" s="19">
        <v>55</v>
      </c>
      <c r="J1279" s="19">
        <v>49</v>
      </c>
      <c r="K1279" s="19">
        <v>43</v>
      </c>
      <c r="L1279" s="19">
        <v>0</v>
      </c>
      <c r="M1279" s="19">
        <v>2021</v>
      </c>
      <c r="N1279" s="19">
        <f>VLOOKUP(E1279, '2021D'!$A$2:$G$339, 2, FALSE)</f>
        <v>210</v>
      </c>
      <c r="O1279" s="19">
        <f>VLOOKUP(E1279, '2021D'!$A$2:$G$339, 3, FALSE)</f>
        <v>29272</v>
      </c>
      <c r="P1279" s="19">
        <f>_2021[[#This Row],[最低排名]]-_2021[[#This Row],[同分人数]]+1</f>
        <v>29063</v>
      </c>
      <c r="Q1279" s="19">
        <f>IF(O1279&gt;=开始!$B$6, 1, 0)</f>
        <v>1</v>
      </c>
      <c r="R1279" s="19">
        <f>_2021[[#This Row],[最低排名]]-开始!$B$6</f>
        <v>29272</v>
      </c>
    </row>
    <row r="1280" spans="1:18">
      <c r="A1280" s="19">
        <v>88303</v>
      </c>
      <c r="B1280" s="19" t="s">
        <v>1617</v>
      </c>
      <c r="C1280" s="19" t="str">
        <f t="shared" si="38"/>
        <v>陕西科大</v>
      </c>
      <c r="D1280" s="19" t="str">
        <f t="shared" si="39"/>
        <v>03</v>
      </c>
      <c r="E1280" s="19" t="s">
        <v>560</v>
      </c>
      <c r="F1280" s="19">
        <v>192</v>
      </c>
      <c r="G1280" s="19">
        <v>106</v>
      </c>
      <c r="H1280" s="19">
        <v>83</v>
      </c>
      <c r="I1280" s="19">
        <v>64</v>
      </c>
      <c r="J1280" s="19">
        <v>55</v>
      </c>
      <c r="K1280" s="19">
        <v>55</v>
      </c>
      <c r="L1280" s="19">
        <v>0</v>
      </c>
      <c r="M1280" s="19">
        <v>2021</v>
      </c>
      <c r="N1280" s="19">
        <f>VLOOKUP(E1280, '2021D'!$A$2:$G$339, 2, FALSE)</f>
        <v>193</v>
      </c>
      <c r="O1280" s="19">
        <f>VLOOKUP(E1280, '2021D'!$A$2:$G$339, 3, FALSE)</f>
        <v>26941</v>
      </c>
      <c r="P1280" s="19">
        <f>_2021[[#This Row],[最低排名]]-_2021[[#This Row],[同分人数]]+1</f>
        <v>26749</v>
      </c>
      <c r="Q1280" s="19">
        <f>IF(O1280&gt;=开始!$B$6, 1, 0)</f>
        <v>1</v>
      </c>
      <c r="R1280" s="19">
        <f>_2021[[#This Row],[最低排名]]-开始!$B$6</f>
        <v>26941</v>
      </c>
    </row>
    <row r="1281" spans="1:18">
      <c r="A1281" s="19">
        <v>88304</v>
      </c>
      <c r="B1281" s="19" t="s">
        <v>1618</v>
      </c>
      <c r="C1281" s="19" t="str">
        <f t="shared" si="38"/>
        <v>陕西科大</v>
      </c>
      <c r="D1281" s="19" t="str">
        <f t="shared" si="39"/>
        <v>04</v>
      </c>
      <c r="E1281" s="19" t="s">
        <v>50</v>
      </c>
      <c r="F1281" s="19">
        <v>182</v>
      </c>
      <c r="G1281" s="19">
        <v>98</v>
      </c>
      <c r="H1281" s="19">
        <v>99</v>
      </c>
      <c r="I1281" s="19">
        <v>61</v>
      </c>
      <c r="J1281" s="19">
        <v>46</v>
      </c>
      <c r="K1281" s="19">
        <v>43</v>
      </c>
      <c r="L1281" s="19">
        <v>0</v>
      </c>
      <c r="M1281" s="19">
        <v>2021</v>
      </c>
      <c r="N1281" s="19">
        <f>VLOOKUP(E1281, '2021D'!$A$2:$G$339, 2, FALSE)</f>
        <v>207</v>
      </c>
      <c r="O1281" s="19">
        <f>VLOOKUP(E1281, '2021D'!$A$2:$G$339, 3, FALSE)</f>
        <v>30461</v>
      </c>
      <c r="P1281" s="19">
        <f>_2021[[#This Row],[最低排名]]-_2021[[#This Row],[同分人数]]+1</f>
        <v>30255</v>
      </c>
      <c r="Q1281" s="19">
        <f>IF(O1281&gt;=开始!$B$6, 1, 0)</f>
        <v>1</v>
      </c>
      <c r="R1281" s="19">
        <f>_2021[[#This Row],[最低排名]]-开始!$B$6</f>
        <v>30461</v>
      </c>
    </row>
    <row r="1282" spans="1:18">
      <c r="A1282" s="19">
        <v>88401</v>
      </c>
      <c r="B1282" s="19" t="s">
        <v>1440</v>
      </c>
      <c r="C1282" s="19" t="str">
        <f t="shared" ref="C1282:C1345" si="40">LEFT(B1282, FIND("(", B1282) - 1)</f>
        <v>陕西理工</v>
      </c>
      <c r="D1282" s="19" t="str">
        <f t="shared" ref="D1282:D1346" si="41">MID(B1282, FIND("(", B1282) + 1, FIND(")", B1282) - FIND("(", B1282) - 1)</f>
        <v>01</v>
      </c>
      <c r="E1282" s="19" t="s">
        <v>752</v>
      </c>
      <c r="F1282" s="19">
        <v>203</v>
      </c>
      <c r="G1282" s="19">
        <v>109</v>
      </c>
      <c r="H1282" s="19">
        <v>75</v>
      </c>
      <c r="I1282" s="19">
        <v>52</v>
      </c>
      <c r="J1282" s="19">
        <v>49</v>
      </c>
      <c r="K1282" s="19">
        <v>46</v>
      </c>
      <c r="L1282" s="19">
        <v>0</v>
      </c>
      <c r="M1282" s="19">
        <v>2021</v>
      </c>
      <c r="N1282" s="19">
        <f>VLOOKUP(E1282, '2021D'!$A$2:$G$339, 2, FALSE)</f>
        <v>183</v>
      </c>
      <c r="O1282" s="19">
        <f>VLOOKUP(E1282, '2021D'!$A$2:$G$339, 3, FALSE)</f>
        <v>31547</v>
      </c>
      <c r="P1282" s="19">
        <f>_2021[[#This Row],[最低排名]]-_2021[[#This Row],[同分人数]]+1</f>
        <v>31365</v>
      </c>
      <c r="Q1282" s="19">
        <f>IF(O1282&gt;=开始!$B$6, 1, 0)</f>
        <v>1</v>
      </c>
      <c r="R1282" s="19">
        <f>_2021[[#This Row],[最低排名]]-开始!$B$6</f>
        <v>31547</v>
      </c>
    </row>
    <row r="1283" spans="1:18">
      <c r="A1283" s="19">
        <v>88402</v>
      </c>
      <c r="B1283" s="19" t="s">
        <v>1441</v>
      </c>
      <c r="C1283" s="19" t="str">
        <f t="shared" si="40"/>
        <v>陕西理工</v>
      </c>
      <c r="D1283" s="19" t="str">
        <f t="shared" si="41"/>
        <v>02</v>
      </c>
      <c r="E1283" s="19" t="s">
        <v>203</v>
      </c>
      <c r="F1283" s="19">
        <v>202</v>
      </c>
      <c r="G1283" s="19">
        <v>109</v>
      </c>
      <c r="H1283" s="19">
        <v>78</v>
      </c>
      <c r="I1283" s="19">
        <v>58</v>
      </c>
      <c r="J1283" s="19">
        <v>46</v>
      </c>
      <c r="K1283" s="19">
        <v>46</v>
      </c>
      <c r="L1283" s="19">
        <v>0</v>
      </c>
      <c r="M1283" s="19">
        <v>2021</v>
      </c>
      <c r="N1283" s="19">
        <f>VLOOKUP(E1283, '2021D'!$A$2:$G$339, 2, FALSE)</f>
        <v>204</v>
      </c>
      <c r="O1283" s="19">
        <f>VLOOKUP(E1283, '2021D'!$A$2:$G$339, 3, FALSE)</f>
        <v>30665</v>
      </c>
      <c r="P1283" s="19">
        <f>_2021[[#This Row],[最低排名]]-_2021[[#This Row],[同分人数]]+1</f>
        <v>30462</v>
      </c>
      <c r="Q1283" s="19">
        <f>IF(O1283&gt;=开始!$B$6, 1, 0)</f>
        <v>1</v>
      </c>
      <c r="R1283" s="19">
        <f>_2021[[#This Row],[最低排名]]-开始!$B$6</f>
        <v>30665</v>
      </c>
    </row>
    <row r="1284" spans="1:18">
      <c r="A1284" s="19">
        <v>88501</v>
      </c>
      <c r="B1284" s="19" t="s">
        <v>1442</v>
      </c>
      <c r="C1284" s="19" t="str">
        <f t="shared" si="40"/>
        <v>宝鸡文理</v>
      </c>
      <c r="D1284" s="19" t="str">
        <f t="shared" si="41"/>
        <v>01</v>
      </c>
      <c r="E1284" s="19" t="s">
        <v>479</v>
      </c>
      <c r="F1284" s="19">
        <v>193</v>
      </c>
      <c r="G1284" s="19">
        <v>108</v>
      </c>
      <c r="H1284" s="19">
        <v>73</v>
      </c>
      <c r="I1284" s="19">
        <v>61</v>
      </c>
      <c r="J1284" s="19">
        <v>52</v>
      </c>
      <c r="K1284" s="19">
        <v>43</v>
      </c>
      <c r="L1284" s="19">
        <v>0</v>
      </c>
      <c r="M1284" s="19">
        <v>2021</v>
      </c>
      <c r="N1284" s="19">
        <f>VLOOKUP(E1284, '2021D'!$A$2:$G$339, 2, FALSE)</f>
        <v>193</v>
      </c>
      <c r="O1284" s="19">
        <f>VLOOKUP(E1284, '2021D'!$A$2:$G$339, 3, FALSE)</f>
        <v>32124</v>
      </c>
      <c r="P1284" s="19">
        <f>_2021[[#This Row],[最低排名]]-_2021[[#This Row],[同分人数]]+1</f>
        <v>31932</v>
      </c>
      <c r="Q1284" s="19">
        <f>IF(O1284&gt;=开始!$B$6, 1, 0)</f>
        <v>1</v>
      </c>
      <c r="R1284" s="19">
        <f>_2021[[#This Row],[最低排名]]-开始!$B$6</f>
        <v>32124</v>
      </c>
    </row>
    <row r="1285" spans="1:18">
      <c r="A1285" s="19">
        <v>88502</v>
      </c>
      <c r="B1285" s="19" t="s">
        <v>1619</v>
      </c>
      <c r="C1285" s="19" t="str">
        <f t="shared" si="40"/>
        <v>宝鸡文理</v>
      </c>
      <c r="D1285" s="19" t="str">
        <f t="shared" si="41"/>
        <v>02</v>
      </c>
      <c r="E1285" s="19" t="s">
        <v>1556</v>
      </c>
      <c r="F1285" s="19">
        <v>182</v>
      </c>
      <c r="G1285" s="19">
        <v>108</v>
      </c>
      <c r="H1285" s="19">
        <v>66</v>
      </c>
      <c r="I1285" s="19">
        <v>58</v>
      </c>
      <c r="J1285" s="19">
        <v>52</v>
      </c>
      <c r="K1285" s="19">
        <v>46</v>
      </c>
      <c r="L1285" s="19">
        <v>0</v>
      </c>
      <c r="M1285" s="19">
        <v>2021</v>
      </c>
      <c r="N1285" s="19">
        <f>VLOOKUP(E1285, '2021D'!$A$2:$G$339, 2, FALSE)</f>
        <v>162</v>
      </c>
      <c r="O1285" s="19">
        <f>VLOOKUP(E1285, '2021D'!$A$2:$G$339, 3, FALSE)</f>
        <v>35075</v>
      </c>
      <c r="P1285" s="19">
        <f>_2021[[#This Row],[最低排名]]-_2021[[#This Row],[同分人数]]+1</f>
        <v>34914</v>
      </c>
      <c r="Q1285" s="19">
        <f>IF(O1285&gt;=开始!$B$6, 1, 0)</f>
        <v>1</v>
      </c>
      <c r="R1285" s="19">
        <f>_2021[[#This Row],[最低排名]]-开始!$B$6</f>
        <v>35075</v>
      </c>
    </row>
    <row r="1286" spans="1:18">
      <c r="A1286" s="19">
        <v>88601</v>
      </c>
      <c r="B1286" s="19" t="s">
        <v>1443</v>
      </c>
      <c r="C1286" s="19" t="str">
        <f t="shared" si="40"/>
        <v>渭南师范</v>
      </c>
      <c r="D1286" s="19" t="str">
        <f t="shared" si="41"/>
        <v>01</v>
      </c>
      <c r="E1286" s="19" t="s">
        <v>209</v>
      </c>
      <c r="F1286" s="19">
        <v>208</v>
      </c>
      <c r="G1286" s="19">
        <v>110</v>
      </c>
      <c r="H1286" s="19">
        <v>66</v>
      </c>
      <c r="I1286" s="19">
        <v>49</v>
      </c>
      <c r="J1286" s="19">
        <v>49</v>
      </c>
      <c r="K1286" s="19">
        <v>43</v>
      </c>
      <c r="L1286" s="19">
        <v>0</v>
      </c>
      <c r="M1286" s="19">
        <v>2021</v>
      </c>
      <c r="N1286" s="19">
        <f>VLOOKUP(E1286, '2021D'!$A$2:$G$339, 2, FALSE)</f>
        <v>197</v>
      </c>
      <c r="O1286" s="19">
        <f>VLOOKUP(E1286, '2021D'!$A$2:$G$339, 3, FALSE)</f>
        <v>33300</v>
      </c>
      <c r="P1286" s="19">
        <f>_2021[[#This Row],[最低排名]]-_2021[[#This Row],[同分人数]]+1</f>
        <v>33104</v>
      </c>
      <c r="Q1286" s="19">
        <f>IF(O1286&gt;=开始!$B$6, 1, 0)</f>
        <v>1</v>
      </c>
      <c r="R1286" s="19">
        <f>_2021[[#This Row],[最低排名]]-开始!$B$6</f>
        <v>33300</v>
      </c>
    </row>
    <row r="1287" spans="1:18">
      <c r="A1287" s="19">
        <v>88701</v>
      </c>
      <c r="B1287" s="19" t="s">
        <v>1444</v>
      </c>
      <c r="C1287" s="19" t="str">
        <f t="shared" si="40"/>
        <v>西安外大</v>
      </c>
      <c r="D1287" s="19" t="str">
        <f t="shared" si="41"/>
        <v>01</v>
      </c>
      <c r="E1287" s="19" t="s">
        <v>302</v>
      </c>
      <c r="F1287" s="19">
        <v>220</v>
      </c>
      <c r="G1287" s="19">
        <v>112</v>
      </c>
      <c r="H1287" s="19">
        <v>117</v>
      </c>
      <c r="I1287" s="19">
        <v>55</v>
      </c>
      <c r="J1287" s="19">
        <v>52</v>
      </c>
      <c r="K1287" s="19">
        <v>46</v>
      </c>
      <c r="L1287" s="19">
        <v>0</v>
      </c>
      <c r="M1287" s="19">
        <v>2021</v>
      </c>
      <c r="N1287" s="19">
        <f>VLOOKUP(E1287, '2021D'!$A$2:$G$339, 2, FALSE)</f>
        <v>226</v>
      </c>
      <c r="O1287" s="19">
        <f>VLOOKUP(E1287, '2021D'!$A$2:$G$339, 3, FALSE)</f>
        <v>17952</v>
      </c>
      <c r="P1287" s="19">
        <f>_2021[[#This Row],[最低排名]]-_2021[[#This Row],[同分人数]]+1</f>
        <v>17727</v>
      </c>
      <c r="Q1287" s="19">
        <f>IF(O1287&gt;=开始!$B$6, 1, 0)</f>
        <v>1</v>
      </c>
      <c r="R1287" s="19">
        <f>_2021[[#This Row],[最低排名]]-开始!$B$6</f>
        <v>17952</v>
      </c>
    </row>
    <row r="1288" spans="1:18">
      <c r="A1288" s="19">
        <v>88801</v>
      </c>
      <c r="B1288" s="19" t="s">
        <v>1445</v>
      </c>
      <c r="C1288" s="19" t="str">
        <f t="shared" si="40"/>
        <v>西北政法</v>
      </c>
      <c r="D1288" s="19" t="str">
        <f t="shared" si="41"/>
        <v>01</v>
      </c>
      <c r="E1288" s="19" t="s">
        <v>100</v>
      </c>
      <c r="F1288" s="19">
        <v>217</v>
      </c>
      <c r="G1288" s="19">
        <v>109</v>
      </c>
      <c r="H1288" s="19">
        <v>119</v>
      </c>
      <c r="I1288" s="19">
        <v>67</v>
      </c>
      <c r="J1288" s="19">
        <v>58</v>
      </c>
      <c r="K1288" s="19">
        <v>46</v>
      </c>
      <c r="L1288" s="19">
        <v>0</v>
      </c>
      <c r="M1288" s="19">
        <v>2021</v>
      </c>
      <c r="N1288" s="19">
        <f>VLOOKUP(E1288, '2021D'!$A$2:$G$339, 2, FALSE)</f>
        <v>233</v>
      </c>
      <c r="O1288" s="19">
        <f>VLOOKUP(E1288, '2021D'!$A$2:$G$339, 3, FALSE)</f>
        <v>14212</v>
      </c>
      <c r="P1288" s="19">
        <f>_2021[[#This Row],[最低排名]]-_2021[[#This Row],[同分人数]]+1</f>
        <v>13980</v>
      </c>
      <c r="Q1288" s="19">
        <f>IF(O1288&gt;=开始!$B$6, 1, 0)</f>
        <v>1</v>
      </c>
      <c r="R1288" s="19">
        <f>_2021[[#This Row],[最低排名]]-开始!$B$6</f>
        <v>14212</v>
      </c>
    </row>
    <row r="1289" spans="1:18">
      <c r="A1289" s="19">
        <v>88901</v>
      </c>
      <c r="B1289" s="19" t="s">
        <v>1446</v>
      </c>
      <c r="C1289" s="19" t="str">
        <f t="shared" si="40"/>
        <v>西安培华</v>
      </c>
      <c r="D1289" s="19" t="str">
        <f t="shared" si="41"/>
        <v>01</v>
      </c>
      <c r="E1289" s="19" t="s">
        <v>1629</v>
      </c>
      <c r="F1289" s="19"/>
      <c r="G1289" s="19"/>
      <c r="H1289" s="19"/>
      <c r="I1289" s="19"/>
      <c r="J1289" s="19"/>
      <c r="K1289" s="19"/>
      <c r="L1289" s="19"/>
      <c r="M1289" s="19">
        <v>2021</v>
      </c>
      <c r="N1289" s="19" t="e">
        <f>VLOOKUP(E1289, '2021D'!$A$2:$G$339, 2, FALSE)</f>
        <v>#N/A</v>
      </c>
      <c r="O1289" s="19" t="e">
        <f>VLOOKUP(E1289, '2021D'!$A$2:$G$339, 3, FALSE)</f>
        <v>#N/A</v>
      </c>
      <c r="P1289" s="19" t="e">
        <f>_2021[[#This Row],[最低排名]]-_2021[[#This Row],[同分人数]]+1</f>
        <v>#N/A</v>
      </c>
      <c r="Q1289" s="19" t="e">
        <f>IF(O1289&gt;=开始!$B$6, 1, 0)</f>
        <v>#N/A</v>
      </c>
      <c r="R1289" s="19" t="e">
        <f>_2021[[#This Row],[最低排名]]-开始!$B$6</f>
        <v>#N/A</v>
      </c>
    </row>
    <row r="1290" spans="1:18">
      <c r="A1290" s="19">
        <v>88902</v>
      </c>
      <c r="B1290" s="19" t="s">
        <v>1447</v>
      </c>
      <c r="C1290" s="19" t="str">
        <f t="shared" si="40"/>
        <v>西安培华</v>
      </c>
      <c r="D1290" s="19" t="str">
        <f t="shared" si="41"/>
        <v>02</v>
      </c>
      <c r="E1290" s="19" t="s">
        <v>1542</v>
      </c>
      <c r="F1290" s="19">
        <v>167</v>
      </c>
      <c r="G1290" s="19">
        <v>95</v>
      </c>
      <c r="H1290" s="19">
        <v>72</v>
      </c>
      <c r="I1290" s="19">
        <v>61</v>
      </c>
      <c r="J1290" s="19">
        <v>52</v>
      </c>
      <c r="K1290" s="19">
        <v>49</v>
      </c>
      <c r="L1290" s="19">
        <v>0</v>
      </c>
      <c r="M1290" s="19">
        <v>2021</v>
      </c>
      <c r="N1290" s="19">
        <f>VLOOKUP(E1290, '2021D'!$A$2:$G$339, 2, FALSE)</f>
        <v>146</v>
      </c>
      <c r="O1290" s="19">
        <f>VLOOKUP(E1290, '2021D'!$A$2:$G$339, 3, FALSE)</f>
        <v>35527</v>
      </c>
      <c r="P1290" s="19">
        <f>_2021[[#This Row],[最低排名]]-_2021[[#This Row],[同分人数]]+1</f>
        <v>35382</v>
      </c>
      <c r="Q1290" s="19">
        <f>IF(O1290&gt;=开始!$B$6, 1, 0)</f>
        <v>1</v>
      </c>
      <c r="R1290" s="19">
        <f>_2021[[#This Row],[最低排名]]-开始!$B$6</f>
        <v>35527</v>
      </c>
    </row>
    <row r="1291" spans="1:18">
      <c r="A1291" s="19">
        <v>88903</v>
      </c>
      <c r="B1291" s="19" t="s">
        <v>1448</v>
      </c>
      <c r="C1291" s="19" t="str">
        <f t="shared" si="40"/>
        <v>西安培华</v>
      </c>
      <c r="D1291" s="19" t="str">
        <f t="shared" si="41"/>
        <v>03</v>
      </c>
      <c r="E1291" s="19" t="s">
        <v>223</v>
      </c>
      <c r="F1291" s="19">
        <v>196</v>
      </c>
      <c r="G1291" s="19">
        <v>109</v>
      </c>
      <c r="H1291" s="19">
        <v>65</v>
      </c>
      <c r="I1291" s="19">
        <v>55</v>
      </c>
      <c r="J1291" s="19">
        <v>46</v>
      </c>
      <c r="K1291" s="19">
        <v>46</v>
      </c>
      <c r="L1291" s="19">
        <v>0</v>
      </c>
      <c r="M1291" s="19">
        <v>2021</v>
      </c>
      <c r="N1291" s="19">
        <f>VLOOKUP(E1291, '2021D'!$A$2:$G$339, 2, FALSE)</f>
        <v>153</v>
      </c>
      <c r="O1291" s="19">
        <f>VLOOKUP(E1291, '2021D'!$A$2:$G$339, 3, FALSE)</f>
        <v>34464</v>
      </c>
      <c r="P1291" s="19">
        <f>_2021[[#This Row],[最低排名]]-_2021[[#This Row],[同分人数]]+1</f>
        <v>34312</v>
      </c>
      <c r="Q1291" s="19">
        <f>IF(O1291&gt;=开始!$B$6, 1, 0)</f>
        <v>1</v>
      </c>
      <c r="R1291" s="19">
        <f>_2021[[#This Row],[最低排名]]-开始!$B$6</f>
        <v>34464</v>
      </c>
    </row>
    <row r="1292" spans="1:18">
      <c r="A1292" s="19">
        <v>88904</v>
      </c>
      <c r="B1292" s="19" t="s">
        <v>1449</v>
      </c>
      <c r="C1292" s="19" t="str">
        <f t="shared" si="40"/>
        <v>西安培华</v>
      </c>
      <c r="D1292" s="19" t="str">
        <f t="shared" si="41"/>
        <v>04</v>
      </c>
      <c r="E1292" s="19" t="s">
        <v>1533</v>
      </c>
      <c r="F1292" s="19">
        <v>179</v>
      </c>
      <c r="G1292" s="19">
        <v>91</v>
      </c>
      <c r="H1292" s="19">
        <v>88</v>
      </c>
      <c r="I1292" s="19">
        <v>46</v>
      </c>
      <c r="J1292" s="19">
        <v>46</v>
      </c>
      <c r="K1292" s="19">
        <v>43</v>
      </c>
      <c r="L1292" s="19">
        <v>0</v>
      </c>
      <c r="M1292" s="19">
        <v>2021</v>
      </c>
      <c r="N1292" s="19">
        <f>VLOOKUP(E1292, '2021D'!$A$2:$G$339, 2, FALSE)</f>
        <v>157</v>
      </c>
      <c r="O1292" s="19">
        <f>VLOOKUP(E1292, '2021D'!$A$2:$G$339, 3, FALSE)</f>
        <v>35381</v>
      </c>
      <c r="P1292" s="19">
        <f>_2021[[#This Row],[最低排名]]-_2021[[#This Row],[同分人数]]+1</f>
        <v>35225</v>
      </c>
      <c r="Q1292" s="19">
        <f>IF(O1292&gt;=开始!$B$6, 1, 0)</f>
        <v>1</v>
      </c>
      <c r="R1292" s="19">
        <f>_2021[[#This Row],[最低排名]]-开始!$B$6</f>
        <v>35381</v>
      </c>
    </row>
    <row r="1293" spans="1:18">
      <c r="A1293" s="19">
        <v>88905</v>
      </c>
      <c r="B1293" s="19" t="s">
        <v>1450</v>
      </c>
      <c r="C1293" s="19" t="str">
        <f t="shared" si="40"/>
        <v>西安培华</v>
      </c>
      <c r="D1293" s="19" t="str">
        <f t="shared" si="41"/>
        <v>05</v>
      </c>
      <c r="E1293" s="19" t="s">
        <v>1542</v>
      </c>
      <c r="F1293" s="19">
        <v>157</v>
      </c>
      <c r="G1293" s="19">
        <v>88</v>
      </c>
      <c r="H1293" s="19">
        <v>76</v>
      </c>
      <c r="I1293" s="19">
        <v>64</v>
      </c>
      <c r="J1293" s="19">
        <v>61</v>
      </c>
      <c r="K1293" s="19">
        <v>43</v>
      </c>
      <c r="L1293" s="19">
        <v>0</v>
      </c>
      <c r="M1293" s="19">
        <v>2021</v>
      </c>
      <c r="N1293" s="19">
        <f>VLOOKUP(E1293, '2021D'!$A$2:$G$339, 2, FALSE)</f>
        <v>146</v>
      </c>
      <c r="O1293" s="19">
        <f>VLOOKUP(E1293, '2021D'!$A$2:$G$339, 3, FALSE)</f>
        <v>35527</v>
      </c>
      <c r="P1293" s="19">
        <f>_2021[[#This Row],[最低排名]]-_2021[[#This Row],[同分人数]]+1</f>
        <v>35382</v>
      </c>
      <c r="Q1293" s="19">
        <f>IF(O1293&gt;=开始!$B$6, 1, 0)</f>
        <v>1</v>
      </c>
      <c r="R1293" s="19">
        <f>_2021[[#This Row],[最低排名]]-开始!$B$6</f>
        <v>35527</v>
      </c>
    </row>
    <row r="1294" spans="1:18">
      <c r="A1294" s="19">
        <v>89001</v>
      </c>
      <c r="B1294" s="19" t="s">
        <v>1451</v>
      </c>
      <c r="C1294" s="19" t="str">
        <f t="shared" si="40"/>
        <v>西安财大</v>
      </c>
      <c r="D1294" s="19" t="str">
        <f t="shared" si="41"/>
        <v>01</v>
      </c>
      <c r="E1294" s="19" t="s">
        <v>485</v>
      </c>
      <c r="F1294" s="19">
        <v>199</v>
      </c>
      <c r="G1294" s="19">
        <v>100</v>
      </c>
      <c r="H1294" s="19">
        <v>78</v>
      </c>
      <c r="I1294" s="19">
        <v>61</v>
      </c>
      <c r="J1294" s="19">
        <v>61</v>
      </c>
      <c r="K1294" s="19">
        <v>46</v>
      </c>
      <c r="L1294" s="19">
        <v>0</v>
      </c>
      <c r="M1294" s="19">
        <v>2021</v>
      </c>
      <c r="N1294" s="19">
        <f>VLOOKUP(E1294, '2021D'!$A$2:$G$339, 2, FALSE)</f>
        <v>196</v>
      </c>
      <c r="O1294" s="19">
        <f>VLOOKUP(E1294, '2021D'!$A$2:$G$339, 3, FALSE)</f>
        <v>27738</v>
      </c>
      <c r="P1294" s="19">
        <f>_2021[[#This Row],[最低排名]]-_2021[[#This Row],[同分人数]]+1</f>
        <v>27543</v>
      </c>
      <c r="Q1294" s="19">
        <f>IF(O1294&gt;=开始!$B$6, 1, 0)</f>
        <v>1</v>
      </c>
      <c r="R1294" s="19">
        <f>_2021[[#This Row],[最低排名]]-开始!$B$6</f>
        <v>27738</v>
      </c>
    </row>
    <row r="1295" spans="1:18">
      <c r="A1295" s="19">
        <v>89002</v>
      </c>
      <c r="B1295" s="19" t="s">
        <v>1719</v>
      </c>
      <c r="C1295" s="19" t="str">
        <f t="shared" si="40"/>
        <v>西安财大</v>
      </c>
      <c r="D1295" s="19" t="str">
        <f t="shared" si="41"/>
        <v>02</v>
      </c>
      <c r="E1295" s="19" t="s">
        <v>178</v>
      </c>
      <c r="F1295" s="19">
        <v>197</v>
      </c>
      <c r="G1295" s="19">
        <v>103</v>
      </c>
      <c r="H1295" s="19">
        <v>96</v>
      </c>
      <c r="I1295" s="19">
        <v>55</v>
      </c>
      <c r="J1295" s="19">
        <v>55</v>
      </c>
      <c r="K1295" s="19">
        <v>55</v>
      </c>
      <c r="L1295" s="19">
        <v>0</v>
      </c>
      <c r="M1295" s="19">
        <v>2021</v>
      </c>
      <c r="N1295" s="19">
        <f>VLOOKUP(E1295, '2021D'!$A$2:$G$339, 2, FALSE)</f>
        <v>201</v>
      </c>
      <c r="O1295" s="19">
        <f>VLOOKUP(E1295, '2021D'!$A$2:$G$339, 3, FALSE)</f>
        <v>25024</v>
      </c>
      <c r="P1295" s="19">
        <f>_2021[[#This Row],[最低排名]]-_2021[[#This Row],[同分人数]]+1</f>
        <v>24824</v>
      </c>
      <c r="Q1295" s="19">
        <f>IF(O1295&gt;=开始!$B$6, 1, 0)</f>
        <v>1</v>
      </c>
      <c r="R1295" s="19">
        <f>_2021[[#This Row],[最低排名]]-开始!$B$6</f>
        <v>25024</v>
      </c>
    </row>
    <row r="1296" spans="1:18">
      <c r="A1296" s="19">
        <v>89101</v>
      </c>
      <c r="B1296" s="19" t="s">
        <v>1452</v>
      </c>
      <c r="C1296" s="19" t="str">
        <f t="shared" si="40"/>
        <v>西安邮电</v>
      </c>
      <c r="D1296" s="19" t="str">
        <f t="shared" si="41"/>
        <v>01</v>
      </c>
      <c r="E1296" s="19" t="s">
        <v>128</v>
      </c>
      <c r="F1296" s="19">
        <v>209</v>
      </c>
      <c r="G1296" s="19">
        <v>120</v>
      </c>
      <c r="H1296" s="19">
        <v>93</v>
      </c>
      <c r="I1296" s="19">
        <v>64</v>
      </c>
      <c r="J1296" s="19">
        <v>58</v>
      </c>
      <c r="K1296" s="19">
        <v>55</v>
      </c>
      <c r="L1296" s="19">
        <v>0</v>
      </c>
      <c r="M1296" s="19">
        <v>2021</v>
      </c>
      <c r="N1296" s="19">
        <f>VLOOKUP(E1296, '2021D'!$A$2:$G$339, 2, FALSE)</f>
        <v>212</v>
      </c>
      <c r="O1296" s="19">
        <f>VLOOKUP(E1296, '2021D'!$A$2:$G$339, 3, FALSE)</f>
        <v>20397</v>
      </c>
      <c r="P1296" s="19">
        <f>_2021[[#This Row],[最低排名]]-_2021[[#This Row],[同分人数]]+1</f>
        <v>20186</v>
      </c>
      <c r="Q1296" s="19">
        <f>IF(O1296&gt;=开始!$B$6, 1, 0)</f>
        <v>1</v>
      </c>
      <c r="R1296" s="19">
        <f>_2021[[#This Row],[最低排名]]-开始!$B$6</f>
        <v>20397</v>
      </c>
    </row>
    <row r="1297" spans="1:18">
      <c r="A1297" s="19">
        <v>89102</v>
      </c>
      <c r="B1297" s="19" t="s">
        <v>1453</v>
      </c>
      <c r="C1297" s="19" t="str">
        <f t="shared" si="40"/>
        <v>西安邮电</v>
      </c>
      <c r="D1297" s="19" t="str">
        <f t="shared" si="41"/>
        <v>02</v>
      </c>
      <c r="E1297" s="19" t="s">
        <v>184</v>
      </c>
      <c r="F1297" s="19">
        <v>202</v>
      </c>
      <c r="G1297" s="19">
        <v>103</v>
      </c>
      <c r="H1297" s="19">
        <v>84</v>
      </c>
      <c r="I1297" s="19">
        <v>58</v>
      </c>
      <c r="J1297" s="19">
        <v>55</v>
      </c>
      <c r="K1297" s="19">
        <v>52</v>
      </c>
      <c r="L1297" s="19">
        <v>0</v>
      </c>
      <c r="M1297" s="19">
        <v>2021</v>
      </c>
      <c r="N1297" s="19">
        <f>VLOOKUP(E1297, '2021D'!$A$2:$G$339, 2, FALSE)</f>
        <v>225</v>
      </c>
      <c r="O1297" s="19">
        <f>VLOOKUP(E1297, '2021D'!$A$2:$G$339, 3, FALSE)</f>
        <v>26536</v>
      </c>
      <c r="P1297" s="19">
        <f>_2021[[#This Row],[最低排名]]-_2021[[#This Row],[同分人数]]+1</f>
        <v>26312</v>
      </c>
      <c r="Q1297" s="19">
        <f>IF(O1297&gt;=开始!$B$6, 1, 0)</f>
        <v>1</v>
      </c>
      <c r="R1297" s="19">
        <f>_2021[[#This Row],[最低排名]]-开始!$B$6</f>
        <v>26536</v>
      </c>
    </row>
    <row r="1298" spans="1:18">
      <c r="A1298" s="19">
        <v>89201</v>
      </c>
      <c r="B1298" s="19" t="s">
        <v>1454</v>
      </c>
      <c r="C1298" s="19" t="str">
        <f t="shared" si="40"/>
        <v>西安思源</v>
      </c>
      <c r="D1298" s="19" t="str">
        <f t="shared" si="41"/>
        <v>01</v>
      </c>
      <c r="E1298" s="19" t="s">
        <v>1533</v>
      </c>
      <c r="F1298" s="19">
        <v>175</v>
      </c>
      <c r="G1298" s="19">
        <v>92</v>
      </c>
      <c r="H1298" s="19">
        <v>86</v>
      </c>
      <c r="I1298" s="19">
        <v>49</v>
      </c>
      <c r="J1298" s="19">
        <v>46</v>
      </c>
      <c r="K1298" s="19">
        <v>46</v>
      </c>
      <c r="L1298" s="19">
        <v>0</v>
      </c>
      <c r="M1298" s="19">
        <v>2021</v>
      </c>
      <c r="N1298" s="19">
        <f>VLOOKUP(E1298, '2021D'!$A$2:$G$339, 2, FALSE)</f>
        <v>157</v>
      </c>
      <c r="O1298" s="19">
        <f>VLOOKUP(E1298, '2021D'!$A$2:$G$339, 3, FALSE)</f>
        <v>35381</v>
      </c>
      <c r="P1298" s="19">
        <f>_2021[[#This Row],[最低排名]]-_2021[[#This Row],[同分人数]]+1</f>
        <v>35225</v>
      </c>
      <c r="Q1298" s="19">
        <f>IF(O1298&gt;=开始!$B$6, 1, 0)</f>
        <v>1</v>
      </c>
      <c r="R1298" s="19">
        <f>_2021[[#This Row],[最低排名]]-开始!$B$6</f>
        <v>35381</v>
      </c>
    </row>
    <row r="1299" spans="1:18">
      <c r="A1299" s="19">
        <v>89202</v>
      </c>
      <c r="B1299" s="19" t="s">
        <v>1455</v>
      </c>
      <c r="C1299" s="19" t="str">
        <f t="shared" si="40"/>
        <v>西安思源</v>
      </c>
      <c r="D1299" s="19" t="str">
        <f t="shared" si="41"/>
        <v>02</v>
      </c>
      <c r="E1299" s="19" t="s">
        <v>1629</v>
      </c>
      <c r="F1299" s="19"/>
      <c r="G1299" s="19"/>
      <c r="H1299" s="19"/>
      <c r="I1299" s="19"/>
      <c r="J1299" s="19"/>
      <c r="K1299" s="19"/>
      <c r="L1299" s="19"/>
      <c r="M1299" s="19">
        <v>2021</v>
      </c>
      <c r="N1299" s="19" t="e">
        <f>VLOOKUP(E1299, '2021D'!$A$2:$G$339, 2, FALSE)</f>
        <v>#N/A</v>
      </c>
      <c r="O1299" s="19" t="e">
        <f>VLOOKUP(E1299, '2021D'!$A$2:$G$339, 3, FALSE)</f>
        <v>#N/A</v>
      </c>
      <c r="P1299" s="19" t="e">
        <f>_2021[[#This Row],[最低排名]]-_2021[[#This Row],[同分人数]]+1</f>
        <v>#N/A</v>
      </c>
      <c r="Q1299" s="19" t="e">
        <f>IF(O1299&gt;=开始!$B$6, 1, 0)</f>
        <v>#N/A</v>
      </c>
      <c r="R1299" s="19" t="e">
        <f>_2021[[#This Row],[最低排名]]-开始!$B$6</f>
        <v>#N/A</v>
      </c>
    </row>
    <row r="1300" spans="1:18">
      <c r="A1300" s="19">
        <v>89301</v>
      </c>
      <c r="B1300" s="19" t="s">
        <v>1456</v>
      </c>
      <c r="C1300" s="19" t="str">
        <f t="shared" si="40"/>
        <v>西交城市</v>
      </c>
      <c r="D1300" s="19" t="str">
        <f t="shared" si="41"/>
        <v>01</v>
      </c>
      <c r="E1300" s="19" t="s">
        <v>1548</v>
      </c>
      <c r="F1300" s="19">
        <v>176</v>
      </c>
      <c r="G1300" s="19">
        <v>94</v>
      </c>
      <c r="H1300" s="19">
        <v>56</v>
      </c>
      <c r="I1300" s="19">
        <v>67</v>
      </c>
      <c r="J1300" s="19">
        <v>55</v>
      </c>
      <c r="K1300" s="19">
        <v>49</v>
      </c>
      <c r="L1300" s="19">
        <v>0</v>
      </c>
      <c r="M1300" s="19">
        <v>2021</v>
      </c>
      <c r="N1300" s="19">
        <f>VLOOKUP(E1300, '2021D'!$A$2:$G$339, 2, FALSE)</f>
        <v>149</v>
      </c>
      <c r="O1300" s="19">
        <f>VLOOKUP(E1300, '2021D'!$A$2:$G$339, 3, FALSE)</f>
        <v>35224</v>
      </c>
      <c r="P1300" s="19">
        <f>_2021[[#This Row],[最低排名]]-_2021[[#This Row],[同分人数]]+1</f>
        <v>35076</v>
      </c>
      <c r="Q1300" s="19">
        <f>IF(O1300&gt;=开始!$B$6, 1, 0)</f>
        <v>1</v>
      </c>
      <c r="R1300" s="19">
        <f>_2021[[#This Row],[最低排名]]-开始!$B$6</f>
        <v>35224</v>
      </c>
    </row>
    <row r="1301" spans="1:18">
      <c r="A1301" s="19">
        <v>89401</v>
      </c>
      <c r="B1301" s="19" t="s">
        <v>1720</v>
      </c>
      <c r="C1301" s="19" t="str">
        <f t="shared" si="40"/>
        <v>西建华清</v>
      </c>
      <c r="D1301" s="19" t="str">
        <f t="shared" si="41"/>
        <v>01</v>
      </c>
      <c r="E1301" s="19" t="s">
        <v>1629</v>
      </c>
      <c r="F1301" s="19"/>
      <c r="G1301" s="19"/>
      <c r="H1301" s="19"/>
      <c r="I1301" s="19"/>
      <c r="J1301" s="19"/>
      <c r="K1301" s="19"/>
      <c r="L1301" s="19"/>
      <c r="M1301" s="19">
        <v>2021</v>
      </c>
      <c r="N1301" s="19" t="e">
        <f>VLOOKUP(E1301, '2021D'!$A$2:$G$339, 2, FALSE)</f>
        <v>#N/A</v>
      </c>
      <c r="O1301" s="19" t="e">
        <f>VLOOKUP(E1301, '2021D'!$A$2:$G$339, 3, FALSE)</f>
        <v>#N/A</v>
      </c>
      <c r="P1301" s="19" t="e">
        <f>_2021[[#This Row],[最低排名]]-_2021[[#This Row],[同分人数]]+1</f>
        <v>#N/A</v>
      </c>
      <c r="Q1301" s="19" t="e">
        <f>IF(O1301&gt;=开始!$B$6, 1, 0)</f>
        <v>#N/A</v>
      </c>
      <c r="R1301" s="19" t="e">
        <f>_2021[[#This Row],[最低排名]]-开始!$B$6</f>
        <v>#N/A</v>
      </c>
    </row>
    <row r="1302" spans="1:18">
      <c r="A1302" s="19">
        <v>89501</v>
      </c>
      <c r="B1302" s="19" t="s">
        <v>1721</v>
      </c>
      <c r="C1302" s="19" t="str">
        <f t="shared" si="40"/>
        <v>西财行知</v>
      </c>
      <c r="D1302" s="19" t="str">
        <f t="shared" si="41"/>
        <v>01</v>
      </c>
      <c r="E1302" s="19" t="s">
        <v>198</v>
      </c>
      <c r="F1302" s="19">
        <v>169</v>
      </c>
      <c r="G1302" s="19">
        <v>93</v>
      </c>
      <c r="H1302" s="19">
        <v>83</v>
      </c>
      <c r="I1302" s="19">
        <v>64</v>
      </c>
      <c r="J1302" s="19">
        <v>46</v>
      </c>
      <c r="K1302" s="19">
        <v>43</v>
      </c>
      <c r="L1302" s="19">
        <v>0</v>
      </c>
      <c r="M1302" s="19">
        <v>2021</v>
      </c>
      <c r="N1302" s="19">
        <f>VLOOKUP(E1302, '2021D'!$A$2:$G$339, 2, FALSE)</f>
        <v>148</v>
      </c>
      <c r="O1302" s="19">
        <f>VLOOKUP(E1302, '2021D'!$A$2:$G$339, 3, FALSE)</f>
        <v>34913</v>
      </c>
      <c r="P1302" s="19">
        <f>_2021[[#This Row],[最低排名]]-_2021[[#This Row],[同分人数]]+1</f>
        <v>34766</v>
      </c>
      <c r="Q1302" s="19">
        <f>IF(O1302&gt;=开始!$B$6, 1, 0)</f>
        <v>1</v>
      </c>
      <c r="R1302" s="19">
        <f>_2021[[#This Row],[最低排名]]-开始!$B$6</f>
        <v>34913</v>
      </c>
    </row>
    <row r="1303" spans="1:18">
      <c r="A1303" s="19">
        <v>89601</v>
      </c>
      <c r="B1303" s="19" t="s">
        <v>1457</v>
      </c>
      <c r="C1303" s="19" t="str">
        <f t="shared" si="40"/>
        <v>延安大学</v>
      </c>
      <c r="D1303" s="19" t="str">
        <f t="shared" si="41"/>
        <v>01</v>
      </c>
      <c r="E1303" s="19" t="s">
        <v>318</v>
      </c>
      <c r="F1303" s="19">
        <v>178</v>
      </c>
      <c r="G1303" s="19">
        <v>96</v>
      </c>
      <c r="H1303" s="19">
        <v>83</v>
      </c>
      <c r="I1303" s="19">
        <v>58</v>
      </c>
      <c r="J1303" s="19">
        <v>58</v>
      </c>
      <c r="K1303" s="19">
        <v>49</v>
      </c>
      <c r="L1303" s="19">
        <v>0</v>
      </c>
      <c r="M1303" s="19">
        <v>2021</v>
      </c>
      <c r="N1303" s="19">
        <f>VLOOKUP(E1303, '2021D'!$A$2:$G$339, 2, FALSE)</f>
        <v>157</v>
      </c>
      <c r="O1303" s="19">
        <f>VLOOKUP(E1303, '2021D'!$A$2:$G$339, 3, FALSE)</f>
        <v>31364</v>
      </c>
      <c r="P1303" s="19">
        <f>_2021[[#This Row],[最低排名]]-_2021[[#This Row],[同分人数]]+1</f>
        <v>31208</v>
      </c>
      <c r="Q1303" s="19">
        <f>IF(O1303&gt;=开始!$B$6, 1, 0)</f>
        <v>1</v>
      </c>
      <c r="R1303" s="19">
        <f>_2021[[#This Row],[最低排名]]-开始!$B$6</f>
        <v>31364</v>
      </c>
    </row>
    <row r="1304" spans="1:18">
      <c r="A1304" s="19">
        <v>89602</v>
      </c>
      <c r="B1304" s="19" t="s">
        <v>1458</v>
      </c>
      <c r="C1304" s="19" t="str">
        <f t="shared" si="40"/>
        <v>延安大学</v>
      </c>
      <c r="D1304" s="19" t="str">
        <f t="shared" si="41"/>
        <v>02</v>
      </c>
      <c r="E1304" s="19" t="s">
        <v>223</v>
      </c>
      <c r="F1304" s="19">
        <v>178</v>
      </c>
      <c r="G1304" s="19">
        <v>93</v>
      </c>
      <c r="H1304" s="19">
        <v>86</v>
      </c>
      <c r="I1304" s="19">
        <v>52</v>
      </c>
      <c r="J1304" s="19">
        <v>49</v>
      </c>
      <c r="K1304" s="19">
        <v>43</v>
      </c>
      <c r="L1304" s="19">
        <v>0</v>
      </c>
      <c r="M1304" s="19">
        <v>2021</v>
      </c>
      <c r="N1304" s="19">
        <f>VLOOKUP(E1304, '2021D'!$A$2:$G$339, 2, FALSE)</f>
        <v>153</v>
      </c>
      <c r="O1304" s="19">
        <f>VLOOKUP(E1304, '2021D'!$A$2:$G$339, 3, FALSE)</f>
        <v>34464</v>
      </c>
      <c r="P1304" s="19">
        <f>_2021[[#This Row],[最低排名]]-_2021[[#This Row],[同分人数]]+1</f>
        <v>34312</v>
      </c>
      <c r="Q1304" s="19">
        <f>IF(O1304&gt;=开始!$B$6, 1, 0)</f>
        <v>1</v>
      </c>
      <c r="R1304" s="19">
        <f>_2021[[#This Row],[最低排名]]-开始!$B$6</f>
        <v>34464</v>
      </c>
    </row>
    <row r="1305" spans="1:18">
      <c r="A1305" s="19">
        <v>91101</v>
      </c>
      <c r="B1305" s="19" t="s">
        <v>1459</v>
      </c>
      <c r="C1305" s="19" t="str">
        <f t="shared" si="40"/>
        <v>西北民族</v>
      </c>
      <c r="D1305" s="19" t="str">
        <f t="shared" si="41"/>
        <v>01</v>
      </c>
      <c r="E1305" s="19" t="s">
        <v>203</v>
      </c>
      <c r="F1305" s="19">
        <v>161</v>
      </c>
      <c r="G1305" s="19">
        <v>86</v>
      </c>
      <c r="H1305" s="19">
        <v>107</v>
      </c>
      <c r="I1305" s="19">
        <v>55</v>
      </c>
      <c r="J1305" s="19">
        <v>55</v>
      </c>
      <c r="K1305" s="19">
        <v>52</v>
      </c>
      <c r="L1305" s="19">
        <v>0</v>
      </c>
      <c r="M1305" s="19">
        <v>2021</v>
      </c>
      <c r="N1305" s="19">
        <f>VLOOKUP(E1305, '2021D'!$A$2:$G$339, 2, FALSE)</f>
        <v>204</v>
      </c>
      <c r="O1305" s="19">
        <f>VLOOKUP(E1305, '2021D'!$A$2:$G$339, 3, FALSE)</f>
        <v>30665</v>
      </c>
      <c r="P1305" s="19">
        <f>_2021[[#This Row],[最低排名]]-_2021[[#This Row],[同分人数]]+1</f>
        <v>30462</v>
      </c>
      <c r="Q1305" s="19">
        <f>IF(O1305&gt;=开始!$B$6, 1, 0)</f>
        <v>1</v>
      </c>
      <c r="R1305" s="19">
        <f>_2021[[#This Row],[最低排名]]-开始!$B$6</f>
        <v>30665</v>
      </c>
    </row>
    <row r="1306" spans="1:18">
      <c r="A1306" s="19">
        <v>91102</v>
      </c>
      <c r="B1306" s="19" t="s">
        <v>1460</v>
      </c>
      <c r="C1306" s="19" t="str">
        <f t="shared" si="40"/>
        <v>西北民族</v>
      </c>
      <c r="D1306" s="19" t="str">
        <f t="shared" si="41"/>
        <v>02</v>
      </c>
      <c r="E1306" s="19" t="s">
        <v>752</v>
      </c>
      <c r="F1306" s="19">
        <v>176</v>
      </c>
      <c r="G1306" s="19">
        <v>92</v>
      </c>
      <c r="H1306" s="19">
        <v>93</v>
      </c>
      <c r="I1306" s="19">
        <v>58</v>
      </c>
      <c r="J1306" s="19">
        <v>55</v>
      </c>
      <c r="K1306" s="19">
        <v>43</v>
      </c>
      <c r="L1306" s="19">
        <v>0</v>
      </c>
      <c r="M1306" s="19">
        <v>2021</v>
      </c>
      <c r="N1306" s="19">
        <f>VLOOKUP(E1306, '2021D'!$A$2:$G$339, 2, FALSE)</f>
        <v>183</v>
      </c>
      <c r="O1306" s="19">
        <f>VLOOKUP(E1306, '2021D'!$A$2:$G$339, 3, FALSE)</f>
        <v>31547</v>
      </c>
      <c r="P1306" s="19">
        <f>_2021[[#This Row],[最低排名]]-_2021[[#This Row],[同分人数]]+1</f>
        <v>31365</v>
      </c>
      <c r="Q1306" s="19">
        <f>IF(O1306&gt;=开始!$B$6, 1, 0)</f>
        <v>1</v>
      </c>
      <c r="R1306" s="19">
        <f>_2021[[#This Row],[最低排名]]-开始!$B$6</f>
        <v>31547</v>
      </c>
    </row>
    <row r="1307" spans="1:18">
      <c r="A1307" s="19">
        <v>91103</v>
      </c>
      <c r="B1307" s="19" t="s">
        <v>1461</v>
      </c>
      <c r="C1307" s="19" t="str">
        <f t="shared" si="40"/>
        <v>西北民族</v>
      </c>
      <c r="D1307" s="19" t="str">
        <f t="shared" si="41"/>
        <v>03</v>
      </c>
      <c r="E1307" s="19" t="s">
        <v>585</v>
      </c>
      <c r="F1307" s="19">
        <v>181</v>
      </c>
      <c r="G1307" s="19">
        <v>98</v>
      </c>
      <c r="H1307" s="19">
        <v>61</v>
      </c>
      <c r="I1307" s="19">
        <v>64</v>
      </c>
      <c r="J1307" s="19">
        <v>55</v>
      </c>
      <c r="K1307" s="19">
        <v>55</v>
      </c>
      <c r="L1307" s="19">
        <v>0</v>
      </c>
      <c r="M1307" s="19">
        <v>2021</v>
      </c>
      <c r="N1307" s="19">
        <f>VLOOKUP(E1307, '2021D'!$A$2:$G$339, 2, FALSE)</f>
        <v>162</v>
      </c>
      <c r="O1307" s="19">
        <f>VLOOKUP(E1307, '2021D'!$A$2:$G$339, 3, FALSE)</f>
        <v>33103</v>
      </c>
      <c r="P1307" s="19">
        <f>_2021[[#This Row],[最低排名]]-_2021[[#This Row],[同分人数]]+1</f>
        <v>32942</v>
      </c>
      <c r="Q1307" s="19">
        <f>IF(O1307&gt;=开始!$B$6, 1, 0)</f>
        <v>1</v>
      </c>
      <c r="R1307" s="19">
        <f>_2021[[#This Row],[最低排名]]-开始!$B$6</f>
        <v>33103</v>
      </c>
    </row>
    <row r="1308" spans="1:18">
      <c r="A1308" s="19">
        <v>91201</v>
      </c>
      <c r="B1308" s="19" t="s">
        <v>1462</v>
      </c>
      <c r="C1308" s="19" t="str">
        <f t="shared" si="40"/>
        <v>兰州大学</v>
      </c>
      <c r="D1308" s="19" t="str">
        <f t="shared" si="41"/>
        <v>01</v>
      </c>
      <c r="E1308" s="19" t="s">
        <v>189</v>
      </c>
      <c r="F1308" s="19">
        <v>222</v>
      </c>
      <c r="G1308" s="19">
        <v>113</v>
      </c>
      <c r="H1308" s="19">
        <v>118</v>
      </c>
      <c r="I1308" s="19">
        <v>67</v>
      </c>
      <c r="J1308" s="19">
        <v>67</v>
      </c>
      <c r="K1308" s="19">
        <v>61</v>
      </c>
      <c r="L1308" s="19">
        <v>0</v>
      </c>
      <c r="M1308" s="19">
        <v>2021</v>
      </c>
      <c r="N1308" s="19">
        <f>VLOOKUP(E1308, '2021D'!$A$2:$G$339, 2, FALSE)</f>
        <v>201</v>
      </c>
      <c r="O1308" s="19">
        <f>VLOOKUP(E1308, '2021D'!$A$2:$G$339, 3, FALSE)</f>
        <v>8283</v>
      </c>
      <c r="P1308" s="19">
        <f>_2021[[#This Row],[最低排名]]-_2021[[#This Row],[同分人数]]+1</f>
        <v>8083</v>
      </c>
      <c r="Q1308" s="19">
        <f>IF(O1308&gt;=开始!$B$6, 1, 0)</f>
        <v>1</v>
      </c>
      <c r="R1308" s="19">
        <f>_2021[[#This Row],[最低排名]]-开始!$B$6</f>
        <v>8283</v>
      </c>
    </row>
    <row r="1309" spans="1:18">
      <c r="A1309" s="19">
        <v>91202</v>
      </c>
      <c r="B1309" s="19" t="s">
        <v>1463</v>
      </c>
      <c r="C1309" s="19" t="str">
        <f t="shared" si="40"/>
        <v>兰州大学</v>
      </c>
      <c r="D1309" s="19" t="str">
        <f t="shared" si="41"/>
        <v>02</v>
      </c>
      <c r="E1309" s="19" t="s">
        <v>607</v>
      </c>
      <c r="F1309" s="19">
        <v>216</v>
      </c>
      <c r="G1309" s="19">
        <v>120</v>
      </c>
      <c r="H1309" s="19">
        <v>132</v>
      </c>
      <c r="I1309" s="19">
        <v>70</v>
      </c>
      <c r="J1309" s="19">
        <v>61</v>
      </c>
      <c r="K1309" s="19">
        <v>58</v>
      </c>
      <c r="L1309" s="19">
        <v>0</v>
      </c>
      <c r="M1309" s="19">
        <v>2021</v>
      </c>
      <c r="N1309" s="19">
        <f>VLOOKUP(E1309, '2021D'!$A$2:$G$339, 2, FALSE)</f>
        <v>172</v>
      </c>
      <c r="O1309" s="19">
        <f>VLOOKUP(E1309, '2021D'!$A$2:$G$339, 3, FALSE)</f>
        <v>7895</v>
      </c>
      <c r="P1309" s="19">
        <f>_2021[[#This Row],[最低排名]]-_2021[[#This Row],[同分人数]]+1</f>
        <v>7724</v>
      </c>
      <c r="Q1309" s="19">
        <f>IF(O1309&gt;=开始!$B$6, 1, 0)</f>
        <v>1</v>
      </c>
      <c r="R1309" s="19">
        <f>_2021[[#This Row],[最低排名]]-开始!$B$6</f>
        <v>7895</v>
      </c>
    </row>
    <row r="1310" spans="1:18">
      <c r="A1310" s="19">
        <v>91203</v>
      </c>
      <c r="B1310" s="19" t="s">
        <v>1464</v>
      </c>
      <c r="C1310" s="19" t="str">
        <f t="shared" si="40"/>
        <v>兰州大学</v>
      </c>
      <c r="D1310" s="19" t="str">
        <f t="shared" si="41"/>
        <v>03</v>
      </c>
      <c r="E1310" s="19" t="s">
        <v>307</v>
      </c>
      <c r="F1310" s="19">
        <v>228</v>
      </c>
      <c r="G1310" s="19">
        <v>117</v>
      </c>
      <c r="H1310" s="19">
        <v>111</v>
      </c>
      <c r="I1310" s="19">
        <v>64</v>
      </c>
      <c r="J1310" s="19">
        <v>58</v>
      </c>
      <c r="K1310" s="19">
        <v>58</v>
      </c>
      <c r="L1310" s="19">
        <v>0</v>
      </c>
      <c r="M1310" s="19">
        <v>2021</v>
      </c>
      <c r="N1310" s="19">
        <f>VLOOKUP(E1310, '2021D'!$A$2:$G$339, 2, FALSE)</f>
        <v>223</v>
      </c>
      <c r="O1310" s="19">
        <f>VLOOKUP(E1310, '2021D'!$A$2:$G$339, 3, FALSE)</f>
        <v>11614</v>
      </c>
      <c r="P1310" s="19">
        <f>_2021[[#This Row],[最低排名]]-_2021[[#This Row],[同分人数]]+1</f>
        <v>11392</v>
      </c>
      <c r="Q1310" s="19">
        <f>IF(O1310&gt;=开始!$B$6, 1, 0)</f>
        <v>1</v>
      </c>
      <c r="R1310" s="19">
        <f>_2021[[#This Row],[最低排名]]-开始!$B$6</f>
        <v>11614</v>
      </c>
    </row>
    <row r="1311" spans="1:18">
      <c r="A1311" s="19">
        <v>91204</v>
      </c>
      <c r="B1311" s="19" t="s">
        <v>1465</v>
      </c>
      <c r="C1311" s="19" t="str">
        <f t="shared" si="40"/>
        <v>兰州大学</v>
      </c>
      <c r="D1311" s="19" t="str">
        <f t="shared" si="41"/>
        <v>04</v>
      </c>
      <c r="E1311" s="19" t="s">
        <v>298</v>
      </c>
      <c r="F1311" s="19">
        <v>223</v>
      </c>
      <c r="G1311" s="19">
        <v>113</v>
      </c>
      <c r="H1311" s="19">
        <v>132</v>
      </c>
      <c r="I1311" s="19">
        <v>67</v>
      </c>
      <c r="J1311" s="19">
        <v>61</v>
      </c>
      <c r="K1311" s="19">
        <v>49</v>
      </c>
      <c r="L1311" s="19">
        <v>0</v>
      </c>
      <c r="M1311" s="19">
        <v>2021</v>
      </c>
      <c r="N1311" s="19">
        <f>VLOOKUP(E1311, '2021D'!$A$2:$G$339, 2, FALSE)</f>
        <v>196</v>
      </c>
      <c r="O1311" s="19">
        <f>VLOOKUP(E1311, '2021D'!$A$2:$G$339, 3, FALSE)</f>
        <v>8874</v>
      </c>
      <c r="P1311" s="19">
        <f>_2021[[#This Row],[最低排名]]-_2021[[#This Row],[同分人数]]+1</f>
        <v>8679</v>
      </c>
      <c r="Q1311" s="19">
        <f>IF(O1311&gt;=开始!$B$6, 1, 0)</f>
        <v>1</v>
      </c>
      <c r="R1311" s="19">
        <f>_2021[[#This Row],[最低排名]]-开始!$B$6</f>
        <v>8874</v>
      </c>
    </row>
    <row r="1312" spans="1:18">
      <c r="A1312" s="19">
        <v>91205</v>
      </c>
      <c r="B1312" s="19" t="s">
        <v>1620</v>
      </c>
      <c r="C1312" s="19" t="str">
        <f t="shared" si="40"/>
        <v>兰州大学</v>
      </c>
      <c r="D1312" s="19" t="str">
        <f t="shared" si="41"/>
        <v>05</v>
      </c>
      <c r="E1312" s="19" t="s">
        <v>115</v>
      </c>
      <c r="F1312" s="19">
        <v>234</v>
      </c>
      <c r="G1312" s="19">
        <v>129</v>
      </c>
      <c r="H1312" s="19">
        <v>110</v>
      </c>
      <c r="I1312" s="19">
        <v>67</v>
      </c>
      <c r="J1312" s="19">
        <v>64</v>
      </c>
      <c r="K1312" s="19">
        <v>55</v>
      </c>
      <c r="L1312" s="19">
        <v>0</v>
      </c>
      <c r="M1312" s="19">
        <v>2021</v>
      </c>
      <c r="N1312" s="19">
        <f>VLOOKUP(E1312, '2021D'!$A$2:$G$339, 2, FALSE)</f>
        <v>200</v>
      </c>
      <c r="O1312" s="19">
        <f>VLOOKUP(E1312, '2021D'!$A$2:$G$339, 3, FALSE)</f>
        <v>9287</v>
      </c>
      <c r="P1312" s="19">
        <f>_2021[[#This Row],[最低排名]]-_2021[[#This Row],[同分人数]]+1</f>
        <v>9088</v>
      </c>
      <c r="Q1312" s="19">
        <f>IF(O1312&gt;=开始!$B$6, 1, 0)</f>
        <v>1</v>
      </c>
      <c r="R1312" s="19">
        <f>_2021[[#This Row],[最低排名]]-开始!$B$6</f>
        <v>9287</v>
      </c>
    </row>
    <row r="1313" spans="1:18">
      <c r="A1313" s="19">
        <v>91301</v>
      </c>
      <c r="B1313" s="19" t="s">
        <v>1466</v>
      </c>
      <c r="C1313" s="19" t="str">
        <f t="shared" si="40"/>
        <v>兰州理工</v>
      </c>
      <c r="D1313" s="19" t="str">
        <f t="shared" si="41"/>
        <v>01</v>
      </c>
      <c r="E1313" s="19" t="s">
        <v>1533</v>
      </c>
      <c r="F1313" s="19">
        <v>173</v>
      </c>
      <c r="G1313" s="19">
        <v>91</v>
      </c>
      <c r="H1313" s="19">
        <v>76</v>
      </c>
      <c r="I1313" s="19">
        <v>55</v>
      </c>
      <c r="J1313" s="19">
        <v>52</v>
      </c>
      <c r="K1313" s="19">
        <v>46</v>
      </c>
      <c r="L1313" s="19">
        <v>0</v>
      </c>
      <c r="M1313" s="19">
        <v>2021</v>
      </c>
      <c r="N1313" s="19">
        <f>VLOOKUP(E1313, '2021D'!$A$2:$G$339, 2, FALSE)</f>
        <v>157</v>
      </c>
      <c r="O1313" s="19">
        <f>VLOOKUP(E1313, '2021D'!$A$2:$G$339, 3, FALSE)</f>
        <v>35381</v>
      </c>
      <c r="P1313" s="19">
        <f>_2021[[#This Row],[最低排名]]-_2021[[#This Row],[同分人数]]+1</f>
        <v>35225</v>
      </c>
      <c r="Q1313" s="19">
        <f>IF(O1313&gt;=开始!$B$6, 1, 0)</f>
        <v>1</v>
      </c>
      <c r="R1313" s="19">
        <f>_2021[[#This Row],[最低排名]]-开始!$B$6</f>
        <v>35381</v>
      </c>
    </row>
    <row r="1314" spans="1:18">
      <c r="A1314" s="19">
        <v>91302</v>
      </c>
      <c r="B1314" s="19" t="s">
        <v>1467</v>
      </c>
      <c r="C1314" s="19" t="str">
        <f t="shared" si="40"/>
        <v>兰州理工</v>
      </c>
      <c r="D1314" s="19" t="str">
        <f t="shared" si="41"/>
        <v>02</v>
      </c>
      <c r="E1314" s="19" t="s">
        <v>1629</v>
      </c>
      <c r="F1314" s="19"/>
      <c r="G1314" s="19"/>
      <c r="H1314" s="19"/>
      <c r="I1314" s="19"/>
      <c r="J1314" s="19"/>
      <c r="K1314" s="19"/>
      <c r="L1314" s="19"/>
      <c r="M1314" s="19">
        <v>2021</v>
      </c>
      <c r="N1314" s="19" t="e">
        <f>VLOOKUP(E1314, '2021D'!$A$2:$G$339, 2, FALSE)</f>
        <v>#N/A</v>
      </c>
      <c r="O1314" s="19" t="e">
        <f>VLOOKUP(E1314, '2021D'!$A$2:$G$339, 3, FALSE)</f>
        <v>#N/A</v>
      </c>
      <c r="P1314" s="19" t="e">
        <f>_2021[[#This Row],[最低排名]]-_2021[[#This Row],[同分人数]]+1</f>
        <v>#N/A</v>
      </c>
      <c r="Q1314" s="19" t="e">
        <f>IF(O1314&gt;=开始!$B$6, 1, 0)</f>
        <v>#N/A</v>
      </c>
      <c r="R1314" s="19" t="e">
        <f>_2021[[#This Row],[最低排名]]-开始!$B$6</f>
        <v>#N/A</v>
      </c>
    </row>
    <row r="1315" spans="1:18">
      <c r="A1315" s="19">
        <v>91303</v>
      </c>
      <c r="B1315" s="19" t="s">
        <v>1722</v>
      </c>
      <c r="C1315" s="19" t="str">
        <f t="shared" si="40"/>
        <v>兰州理工</v>
      </c>
      <c r="D1315" s="19" t="str">
        <f t="shared" si="41"/>
        <v>03</v>
      </c>
      <c r="E1315" s="19" t="s">
        <v>203</v>
      </c>
      <c r="F1315" s="19">
        <v>178</v>
      </c>
      <c r="G1315" s="19">
        <v>97</v>
      </c>
      <c r="H1315" s="19">
        <v>96</v>
      </c>
      <c r="I1315" s="19">
        <v>55</v>
      </c>
      <c r="J1315" s="19">
        <v>52</v>
      </c>
      <c r="K1315" s="19">
        <v>49</v>
      </c>
      <c r="L1315" s="19">
        <v>0</v>
      </c>
      <c r="M1315" s="19">
        <v>2021</v>
      </c>
      <c r="N1315" s="19">
        <f>VLOOKUP(E1315, '2021D'!$A$2:$G$339, 2, FALSE)</f>
        <v>204</v>
      </c>
      <c r="O1315" s="19">
        <f>VLOOKUP(E1315, '2021D'!$A$2:$G$339, 3, FALSE)</f>
        <v>30665</v>
      </c>
      <c r="P1315" s="19">
        <f>_2021[[#This Row],[最低排名]]-_2021[[#This Row],[同分人数]]+1</f>
        <v>30462</v>
      </c>
      <c r="Q1315" s="19">
        <f>IF(O1315&gt;=开始!$B$6, 1, 0)</f>
        <v>1</v>
      </c>
      <c r="R1315" s="19">
        <f>_2021[[#This Row],[最低排名]]-开始!$B$6</f>
        <v>30665</v>
      </c>
    </row>
    <row r="1316" spans="1:18">
      <c r="A1316" s="19">
        <v>91401</v>
      </c>
      <c r="B1316" s="19" t="s">
        <v>1468</v>
      </c>
      <c r="C1316" s="19" t="str">
        <f t="shared" si="40"/>
        <v>兰州交大</v>
      </c>
      <c r="D1316" s="19" t="str">
        <f t="shared" si="41"/>
        <v>01</v>
      </c>
      <c r="E1316" s="19" t="s">
        <v>479</v>
      </c>
      <c r="F1316" s="19">
        <v>176</v>
      </c>
      <c r="G1316" s="19">
        <v>94</v>
      </c>
      <c r="H1316" s="19">
        <v>93</v>
      </c>
      <c r="I1316" s="19">
        <v>52</v>
      </c>
      <c r="J1316" s="19">
        <v>52</v>
      </c>
      <c r="K1316" s="19">
        <v>49</v>
      </c>
      <c r="L1316" s="19">
        <v>0</v>
      </c>
      <c r="M1316" s="19">
        <v>2021</v>
      </c>
      <c r="N1316" s="19">
        <f>VLOOKUP(E1316, '2021D'!$A$2:$G$339, 2, FALSE)</f>
        <v>193</v>
      </c>
      <c r="O1316" s="19">
        <f>VLOOKUP(E1316, '2021D'!$A$2:$G$339, 3, FALSE)</f>
        <v>32124</v>
      </c>
      <c r="P1316" s="19">
        <f>_2021[[#This Row],[最低排名]]-_2021[[#This Row],[同分人数]]+1</f>
        <v>31932</v>
      </c>
      <c r="Q1316" s="19">
        <f>IF(O1316&gt;=开始!$B$6, 1, 0)</f>
        <v>1</v>
      </c>
      <c r="R1316" s="19">
        <f>_2021[[#This Row],[最低排名]]-开始!$B$6</f>
        <v>32124</v>
      </c>
    </row>
    <row r="1317" spans="1:18">
      <c r="A1317" s="19">
        <v>91501</v>
      </c>
      <c r="B1317" s="19" t="s">
        <v>1469</v>
      </c>
      <c r="C1317" s="19" t="str">
        <f t="shared" si="40"/>
        <v>西北师大</v>
      </c>
      <c r="D1317" s="19" t="str">
        <f t="shared" si="41"/>
        <v>01</v>
      </c>
      <c r="E1317" s="19" t="s">
        <v>528</v>
      </c>
      <c r="F1317" s="19">
        <v>180</v>
      </c>
      <c r="G1317" s="19">
        <v>96</v>
      </c>
      <c r="H1317" s="19">
        <v>107</v>
      </c>
      <c r="I1317" s="19">
        <v>52</v>
      </c>
      <c r="J1317" s="19">
        <v>52</v>
      </c>
      <c r="K1317" s="19">
        <v>49</v>
      </c>
      <c r="L1317" s="19">
        <v>0</v>
      </c>
      <c r="M1317" s="19">
        <v>2021</v>
      </c>
      <c r="N1317" s="19">
        <f>VLOOKUP(E1317, '2021D'!$A$2:$G$339, 2, FALSE)</f>
        <v>182</v>
      </c>
      <c r="O1317" s="19">
        <f>VLOOKUP(E1317, '2021D'!$A$2:$G$339, 3, FALSE)</f>
        <v>28666</v>
      </c>
      <c r="P1317" s="19">
        <f>_2021[[#This Row],[最低排名]]-_2021[[#This Row],[同分人数]]+1</f>
        <v>28485</v>
      </c>
      <c r="Q1317" s="19">
        <f>IF(O1317&gt;=开始!$B$6, 1, 0)</f>
        <v>1</v>
      </c>
      <c r="R1317" s="19">
        <f>_2021[[#This Row],[最低排名]]-开始!$B$6</f>
        <v>28666</v>
      </c>
    </row>
    <row r="1318" spans="1:18">
      <c r="A1318" s="19">
        <v>91502</v>
      </c>
      <c r="B1318" s="19" t="s">
        <v>1470</v>
      </c>
      <c r="C1318" s="19" t="str">
        <f t="shared" si="40"/>
        <v>西北师大</v>
      </c>
      <c r="D1318" s="19" t="str">
        <f t="shared" si="41"/>
        <v>02</v>
      </c>
      <c r="E1318" s="19" t="s">
        <v>752</v>
      </c>
      <c r="F1318" s="19">
        <v>188</v>
      </c>
      <c r="G1318" s="19">
        <v>101</v>
      </c>
      <c r="H1318" s="19">
        <v>78</v>
      </c>
      <c r="I1318" s="19">
        <v>58</v>
      </c>
      <c r="J1318" s="19">
        <v>52</v>
      </c>
      <c r="K1318" s="19">
        <v>49</v>
      </c>
      <c r="L1318" s="19">
        <v>0</v>
      </c>
      <c r="M1318" s="19">
        <v>2021</v>
      </c>
      <c r="N1318" s="19">
        <f>VLOOKUP(E1318, '2021D'!$A$2:$G$339, 2, FALSE)</f>
        <v>183</v>
      </c>
      <c r="O1318" s="19">
        <f>VLOOKUP(E1318, '2021D'!$A$2:$G$339, 3, FALSE)</f>
        <v>31547</v>
      </c>
      <c r="P1318" s="19">
        <f>_2021[[#This Row],[最低排名]]-_2021[[#This Row],[同分人数]]+1</f>
        <v>31365</v>
      </c>
      <c r="Q1318" s="19">
        <f>IF(O1318&gt;=开始!$B$6, 1, 0)</f>
        <v>1</v>
      </c>
      <c r="R1318" s="19">
        <f>_2021[[#This Row],[最低排名]]-开始!$B$6</f>
        <v>31547</v>
      </c>
    </row>
    <row r="1319" spans="1:18">
      <c r="A1319" s="19">
        <v>91503</v>
      </c>
      <c r="B1319" s="19" t="s">
        <v>1471</v>
      </c>
      <c r="C1319" s="19" t="str">
        <f t="shared" si="40"/>
        <v>西北师大</v>
      </c>
      <c r="D1319" s="19" t="str">
        <f t="shared" si="41"/>
        <v>03</v>
      </c>
      <c r="E1319" s="19" t="s">
        <v>54</v>
      </c>
      <c r="F1319" s="19">
        <v>197</v>
      </c>
      <c r="G1319" s="19">
        <v>104</v>
      </c>
      <c r="H1319" s="19">
        <v>103</v>
      </c>
      <c r="I1319" s="19">
        <v>52</v>
      </c>
      <c r="J1319" s="19">
        <v>46</v>
      </c>
      <c r="K1319" s="19">
        <v>43</v>
      </c>
      <c r="L1319" s="19">
        <v>0</v>
      </c>
      <c r="M1319" s="19">
        <v>2021</v>
      </c>
      <c r="N1319" s="19">
        <f>VLOOKUP(E1319, '2021D'!$A$2:$G$339, 2, FALSE)</f>
        <v>201</v>
      </c>
      <c r="O1319" s="19">
        <f>VLOOKUP(E1319, '2021D'!$A$2:$G$339, 3, FALSE)</f>
        <v>28484</v>
      </c>
      <c r="P1319" s="19">
        <f>_2021[[#This Row],[最低排名]]-_2021[[#This Row],[同分人数]]+1</f>
        <v>28284</v>
      </c>
      <c r="Q1319" s="19">
        <f>IF(O1319&gt;=开始!$B$6, 1, 0)</f>
        <v>1</v>
      </c>
      <c r="R1319" s="19">
        <f>_2021[[#This Row],[最低排名]]-开始!$B$6</f>
        <v>28484</v>
      </c>
    </row>
    <row r="1320" spans="1:18">
      <c r="A1320" s="19">
        <v>91504</v>
      </c>
      <c r="B1320" s="19" t="s">
        <v>1472</v>
      </c>
      <c r="C1320" s="19" t="str">
        <f t="shared" si="40"/>
        <v>西北师大</v>
      </c>
      <c r="D1320" s="19" t="str">
        <f t="shared" si="41"/>
        <v>04</v>
      </c>
      <c r="E1320" s="19" t="s">
        <v>387</v>
      </c>
      <c r="F1320" s="19">
        <v>196</v>
      </c>
      <c r="G1320" s="19">
        <v>99</v>
      </c>
      <c r="H1320" s="19">
        <v>76</v>
      </c>
      <c r="I1320" s="19">
        <v>64</v>
      </c>
      <c r="J1320" s="19">
        <v>58</v>
      </c>
      <c r="K1320" s="19">
        <v>52</v>
      </c>
      <c r="L1320" s="19">
        <v>0</v>
      </c>
      <c r="M1320" s="19">
        <v>2021</v>
      </c>
      <c r="N1320" s="19">
        <f>VLOOKUP(E1320, '2021D'!$A$2:$G$339, 2, FALSE)</f>
        <v>201</v>
      </c>
      <c r="O1320" s="19">
        <f>VLOOKUP(E1320, '2021D'!$A$2:$G$339, 3, FALSE)</f>
        <v>27542</v>
      </c>
      <c r="P1320" s="19">
        <f>_2021[[#This Row],[最低排名]]-_2021[[#This Row],[同分人数]]+1</f>
        <v>27342</v>
      </c>
      <c r="Q1320" s="19">
        <f>IF(O1320&gt;=开始!$B$6, 1, 0)</f>
        <v>1</v>
      </c>
      <c r="R1320" s="19">
        <f>_2021[[#This Row],[最低排名]]-开始!$B$6</f>
        <v>27542</v>
      </c>
    </row>
    <row r="1321" spans="1:18">
      <c r="A1321" s="19">
        <v>91601</v>
      </c>
      <c r="B1321" s="19" t="s">
        <v>1474</v>
      </c>
      <c r="C1321" s="19" t="str">
        <f t="shared" si="40"/>
        <v>兰州财大</v>
      </c>
      <c r="D1321" s="19" t="str">
        <f t="shared" si="41"/>
        <v>01</v>
      </c>
      <c r="E1321" s="19" t="s">
        <v>381</v>
      </c>
      <c r="F1321" s="19">
        <v>208</v>
      </c>
      <c r="G1321" s="19">
        <v>106</v>
      </c>
      <c r="H1321" s="19">
        <v>77</v>
      </c>
      <c r="I1321" s="19">
        <v>52</v>
      </c>
      <c r="J1321" s="19">
        <v>49</v>
      </c>
      <c r="K1321" s="19">
        <v>43</v>
      </c>
      <c r="L1321" s="19">
        <v>0</v>
      </c>
      <c r="M1321" s="19">
        <v>2021</v>
      </c>
      <c r="N1321" s="19">
        <f>VLOOKUP(E1321, '2021D'!$A$2:$G$339, 2, FALSE)</f>
        <v>196</v>
      </c>
      <c r="O1321" s="19">
        <f>VLOOKUP(E1321, '2021D'!$A$2:$G$339, 3, FALSE)</f>
        <v>30861</v>
      </c>
      <c r="P1321" s="19">
        <f>_2021[[#This Row],[最低排名]]-_2021[[#This Row],[同分人数]]+1</f>
        <v>30666</v>
      </c>
      <c r="Q1321" s="19">
        <f>IF(O1321&gt;=开始!$B$6, 1, 0)</f>
        <v>1</v>
      </c>
      <c r="R1321" s="19">
        <f>_2021[[#This Row],[最低排名]]-开始!$B$6</f>
        <v>30861</v>
      </c>
    </row>
    <row r="1322" spans="1:18">
      <c r="A1322" s="19">
        <v>91701</v>
      </c>
      <c r="B1322" s="19" t="s">
        <v>1476</v>
      </c>
      <c r="C1322" s="19" t="str">
        <f t="shared" si="40"/>
        <v>甘肃政法</v>
      </c>
      <c r="D1322" s="19" t="str">
        <f t="shared" si="41"/>
        <v>01</v>
      </c>
      <c r="E1322" s="19" t="s">
        <v>1534</v>
      </c>
      <c r="F1322" s="19">
        <v>174</v>
      </c>
      <c r="G1322" s="19">
        <v>88</v>
      </c>
      <c r="H1322" s="19">
        <v>82</v>
      </c>
      <c r="I1322" s="19">
        <v>49</v>
      </c>
      <c r="J1322" s="19">
        <v>49</v>
      </c>
      <c r="K1322" s="19">
        <v>46</v>
      </c>
      <c r="L1322" s="19">
        <v>0</v>
      </c>
      <c r="M1322" s="19">
        <v>2021</v>
      </c>
      <c r="N1322" s="19">
        <f>VLOOKUP(E1322, '2021D'!$A$2:$G$339, 2, FALSE)</f>
        <v>159</v>
      </c>
      <c r="O1322" s="19">
        <f>VLOOKUP(E1322, '2021D'!$A$2:$G$339, 3, FALSE)</f>
        <v>35686</v>
      </c>
      <c r="P1322" s="19">
        <f>_2021[[#This Row],[最低排名]]-_2021[[#This Row],[同分人数]]+1</f>
        <v>35528</v>
      </c>
      <c r="Q1322" s="19">
        <f>IF(O1322&gt;=开始!$B$6, 1, 0)</f>
        <v>1</v>
      </c>
      <c r="R1322" s="19">
        <f>_2021[[#This Row],[最低排名]]-开始!$B$6</f>
        <v>35686</v>
      </c>
    </row>
    <row r="1323" spans="1:18">
      <c r="A1323" s="19">
        <v>91702</v>
      </c>
      <c r="B1323" s="19" t="s">
        <v>1477</v>
      </c>
      <c r="C1323" s="19" t="str">
        <f t="shared" si="40"/>
        <v>甘肃政法</v>
      </c>
      <c r="D1323" s="19" t="str">
        <f t="shared" si="41"/>
        <v>02</v>
      </c>
      <c r="E1323" s="19" t="s">
        <v>752</v>
      </c>
      <c r="F1323" s="19">
        <v>204</v>
      </c>
      <c r="G1323" s="19">
        <v>102</v>
      </c>
      <c r="H1323" s="19">
        <v>62</v>
      </c>
      <c r="I1323" s="19">
        <v>58</v>
      </c>
      <c r="J1323" s="19">
        <v>52</v>
      </c>
      <c r="K1323" s="19">
        <v>49</v>
      </c>
      <c r="L1323" s="19">
        <v>0</v>
      </c>
      <c r="M1323" s="19">
        <v>2021</v>
      </c>
      <c r="N1323" s="19">
        <f>VLOOKUP(E1323, '2021D'!$A$2:$G$339, 2, FALSE)</f>
        <v>183</v>
      </c>
      <c r="O1323" s="19">
        <f>VLOOKUP(E1323, '2021D'!$A$2:$G$339, 3, FALSE)</f>
        <v>31547</v>
      </c>
      <c r="P1323" s="19">
        <f>_2021[[#This Row],[最低排名]]-_2021[[#This Row],[同分人数]]+1</f>
        <v>31365</v>
      </c>
      <c r="Q1323" s="19">
        <f>IF(O1323&gt;=开始!$B$6, 1, 0)</f>
        <v>1</v>
      </c>
      <c r="R1323" s="19">
        <f>_2021[[#This Row],[最低排名]]-开始!$B$6</f>
        <v>31547</v>
      </c>
    </row>
    <row r="1324" spans="1:18">
      <c r="A1324" s="19">
        <v>92101</v>
      </c>
      <c r="B1324" s="19" t="s">
        <v>1479</v>
      </c>
      <c r="C1324" s="19" t="str">
        <f t="shared" si="40"/>
        <v>青海大学</v>
      </c>
      <c r="D1324" s="19" t="str">
        <f t="shared" si="41"/>
        <v>01</v>
      </c>
      <c r="E1324" s="19" t="s">
        <v>287</v>
      </c>
      <c r="F1324" s="19">
        <v>204</v>
      </c>
      <c r="G1324" s="19">
        <v>122</v>
      </c>
      <c r="H1324" s="19">
        <v>87</v>
      </c>
      <c r="I1324" s="19">
        <v>64</v>
      </c>
      <c r="J1324" s="19">
        <v>58</v>
      </c>
      <c r="K1324" s="19">
        <v>55</v>
      </c>
      <c r="L1324" s="19">
        <v>0</v>
      </c>
      <c r="M1324" s="19">
        <v>2021</v>
      </c>
      <c r="N1324" s="19">
        <f>VLOOKUP(E1324, '2021D'!$A$2:$G$339, 2, FALSE)</f>
        <v>238</v>
      </c>
      <c r="O1324" s="19">
        <f>VLOOKUP(E1324, '2021D'!$A$2:$G$339, 3, FALSE)</f>
        <v>22835</v>
      </c>
      <c r="P1324" s="19">
        <f>_2021[[#This Row],[最低排名]]-_2021[[#This Row],[同分人数]]+1</f>
        <v>22598</v>
      </c>
      <c r="Q1324" s="19">
        <f>IF(O1324&gt;=开始!$B$6, 1, 0)</f>
        <v>1</v>
      </c>
      <c r="R1324" s="19">
        <f>_2021[[#This Row],[最低排名]]-开始!$B$6</f>
        <v>22835</v>
      </c>
    </row>
    <row r="1325" spans="1:18">
      <c r="A1325" s="19">
        <v>92102</v>
      </c>
      <c r="B1325" s="19" t="s">
        <v>1480</v>
      </c>
      <c r="C1325" s="19" t="str">
        <f t="shared" si="40"/>
        <v>青海大学</v>
      </c>
      <c r="D1325" s="19" t="str">
        <f t="shared" si="41"/>
        <v>02</v>
      </c>
      <c r="E1325" s="19" t="s">
        <v>128</v>
      </c>
      <c r="F1325" s="19">
        <v>183</v>
      </c>
      <c r="G1325" s="19">
        <v>92</v>
      </c>
      <c r="H1325" s="19">
        <v>95</v>
      </c>
      <c r="I1325" s="19">
        <v>70</v>
      </c>
      <c r="J1325" s="19">
        <v>67</v>
      </c>
      <c r="K1325" s="19">
        <v>64</v>
      </c>
      <c r="L1325" s="19">
        <v>0</v>
      </c>
      <c r="M1325" s="19">
        <v>2021</v>
      </c>
      <c r="N1325" s="19">
        <f>VLOOKUP(E1325, '2021D'!$A$2:$G$339, 2, FALSE)</f>
        <v>212</v>
      </c>
      <c r="O1325" s="19">
        <f>VLOOKUP(E1325, '2021D'!$A$2:$G$339, 3, FALSE)</f>
        <v>20397</v>
      </c>
      <c r="P1325" s="19">
        <f>_2021[[#This Row],[最低排名]]-_2021[[#This Row],[同分人数]]+1</f>
        <v>20186</v>
      </c>
      <c r="Q1325" s="19">
        <f>IF(O1325&gt;=开始!$B$6, 1, 0)</f>
        <v>1</v>
      </c>
      <c r="R1325" s="19">
        <f>_2021[[#This Row],[最低排名]]-开始!$B$6</f>
        <v>20397</v>
      </c>
    </row>
    <row r="1326" spans="1:18">
      <c r="A1326" s="19">
        <v>92103</v>
      </c>
      <c r="B1326" s="19" t="s">
        <v>1481</v>
      </c>
      <c r="C1326" s="19" t="str">
        <f t="shared" si="40"/>
        <v>青海大学</v>
      </c>
      <c r="D1326" s="19" t="str">
        <f t="shared" si="41"/>
        <v>03</v>
      </c>
      <c r="E1326" s="19" t="s">
        <v>643</v>
      </c>
      <c r="F1326" s="19">
        <v>206</v>
      </c>
      <c r="G1326" s="19">
        <v>114</v>
      </c>
      <c r="H1326" s="19">
        <v>100</v>
      </c>
      <c r="I1326" s="19">
        <v>64</v>
      </c>
      <c r="J1326" s="19">
        <v>55</v>
      </c>
      <c r="K1326" s="19">
        <v>52</v>
      </c>
      <c r="L1326" s="19">
        <v>0</v>
      </c>
      <c r="M1326" s="19">
        <v>2021</v>
      </c>
      <c r="N1326" s="19">
        <f>VLOOKUP(E1326, '2021D'!$A$2:$G$339, 2, FALSE)</f>
        <v>223</v>
      </c>
      <c r="O1326" s="19">
        <f>VLOOKUP(E1326, '2021D'!$A$2:$G$339, 3, FALSE)</f>
        <v>20819</v>
      </c>
      <c r="P1326" s="19">
        <f>_2021[[#This Row],[最低排名]]-_2021[[#This Row],[同分人数]]+1</f>
        <v>20597</v>
      </c>
      <c r="Q1326" s="19">
        <f>IF(O1326&gt;=开始!$B$6, 1, 0)</f>
        <v>1</v>
      </c>
      <c r="R1326" s="19">
        <f>_2021[[#This Row],[最低排名]]-开始!$B$6</f>
        <v>20819</v>
      </c>
    </row>
    <row r="1327" spans="1:18">
      <c r="A1327" s="19">
        <v>92104</v>
      </c>
      <c r="B1327" s="19" t="s">
        <v>1482</v>
      </c>
      <c r="C1327" s="19" t="str">
        <f t="shared" si="40"/>
        <v>青海大学</v>
      </c>
      <c r="D1327" s="19" t="str">
        <f t="shared" si="41"/>
        <v>04</v>
      </c>
      <c r="E1327" s="19" t="s">
        <v>347</v>
      </c>
      <c r="F1327" s="19">
        <v>202</v>
      </c>
      <c r="G1327" s="19">
        <v>103</v>
      </c>
      <c r="H1327" s="19">
        <v>100</v>
      </c>
      <c r="I1327" s="19">
        <v>58</v>
      </c>
      <c r="J1327" s="19">
        <v>58</v>
      </c>
      <c r="K1327" s="19">
        <v>55</v>
      </c>
      <c r="L1327" s="19">
        <v>0</v>
      </c>
      <c r="M1327" s="19">
        <v>2021</v>
      </c>
      <c r="N1327" s="19">
        <f>VLOOKUP(E1327, '2021D'!$A$2:$G$339, 2, FALSE)</f>
        <v>225</v>
      </c>
      <c r="O1327" s="19">
        <f>VLOOKUP(E1327, '2021D'!$A$2:$G$339, 3, FALSE)</f>
        <v>21738</v>
      </c>
      <c r="P1327" s="19">
        <f>_2021[[#This Row],[最低排名]]-_2021[[#This Row],[同分人数]]+1</f>
        <v>21514</v>
      </c>
      <c r="Q1327" s="19">
        <f>IF(O1327&gt;=开始!$B$6, 1, 0)</f>
        <v>1</v>
      </c>
      <c r="R1327" s="19">
        <f>_2021[[#This Row],[最低排名]]-开始!$B$6</f>
        <v>21738</v>
      </c>
    </row>
    <row r="1328" spans="1:18">
      <c r="A1328" s="19">
        <v>92105</v>
      </c>
      <c r="B1328" s="19" t="s">
        <v>1483</v>
      </c>
      <c r="C1328" s="19" t="str">
        <f t="shared" si="40"/>
        <v>青海大学</v>
      </c>
      <c r="D1328" s="19" t="str">
        <f t="shared" si="41"/>
        <v>05</v>
      </c>
      <c r="E1328" s="19" t="s">
        <v>323</v>
      </c>
      <c r="F1328" s="19">
        <v>204</v>
      </c>
      <c r="G1328" s="19">
        <v>103</v>
      </c>
      <c r="H1328" s="19">
        <v>109</v>
      </c>
      <c r="I1328" s="19">
        <v>58</v>
      </c>
      <c r="J1328" s="19">
        <v>58</v>
      </c>
      <c r="K1328" s="19">
        <v>52</v>
      </c>
      <c r="L1328" s="19">
        <v>0</v>
      </c>
      <c r="M1328" s="19">
        <v>2021</v>
      </c>
      <c r="N1328" s="19">
        <f>VLOOKUP(E1328, '2021D'!$A$2:$G$339, 2, FALSE)</f>
        <v>211</v>
      </c>
      <c r="O1328" s="19">
        <f>VLOOKUP(E1328, '2021D'!$A$2:$G$339, 3, FALSE)</f>
        <v>19970</v>
      </c>
      <c r="P1328" s="19">
        <f>_2021[[#This Row],[最低排名]]-_2021[[#This Row],[同分人数]]+1</f>
        <v>19760</v>
      </c>
      <c r="Q1328" s="19">
        <f>IF(O1328&gt;=开始!$B$6, 1, 0)</f>
        <v>1</v>
      </c>
      <c r="R1328" s="19">
        <f>_2021[[#This Row],[最低排名]]-开始!$B$6</f>
        <v>19970</v>
      </c>
    </row>
    <row r="1329" spans="1:18">
      <c r="A1329" s="19">
        <v>93101</v>
      </c>
      <c r="B1329" s="19" t="s">
        <v>1484</v>
      </c>
      <c r="C1329" s="19" t="str">
        <f t="shared" si="40"/>
        <v>北方民族</v>
      </c>
      <c r="D1329" s="19" t="str">
        <f t="shared" si="41"/>
        <v>01</v>
      </c>
      <c r="E1329" s="19" t="s">
        <v>52</v>
      </c>
      <c r="F1329" s="19">
        <v>173</v>
      </c>
      <c r="G1329" s="19">
        <v>89</v>
      </c>
      <c r="H1329" s="19">
        <v>101</v>
      </c>
      <c r="I1329" s="19">
        <v>52</v>
      </c>
      <c r="J1329" s="19">
        <v>52</v>
      </c>
      <c r="K1329" s="19">
        <v>46</v>
      </c>
      <c r="L1329" s="19">
        <v>0</v>
      </c>
      <c r="M1329" s="19">
        <v>2021</v>
      </c>
      <c r="N1329" s="19">
        <f>VLOOKUP(E1329, '2021D'!$A$2:$G$339, 2, FALSE)</f>
        <v>188</v>
      </c>
      <c r="O1329" s="19">
        <f>VLOOKUP(E1329, '2021D'!$A$2:$G$339, 3, FALSE)</f>
        <v>31735</v>
      </c>
      <c r="P1329" s="19">
        <f>_2021[[#This Row],[最低排名]]-_2021[[#This Row],[同分人数]]+1</f>
        <v>31548</v>
      </c>
      <c r="Q1329" s="19">
        <f>IF(O1329&gt;=开始!$B$6, 1, 0)</f>
        <v>1</v>
      </c>
      <c r="R1329" s="19">
        <f>_2021[[#This Row],[最低排名]]-开始!$B$6</f>
        <v>31735</v>
      </c>
    </row>
    <row r="1330" spans="1:18">
      <c r="A1330" s="19">
        <v>94101</v>
      </c>
      <c r="B1330" s="19" t="s">
        <v>1488</v>
      </c>
      <c r="C1330" s="19" t="str">
        <f t="shared" si="40"/>
        <v>石河子</v>
      </c>
      <c r="D1330" s="19" t="str">
        <f t="shared" si="41"/>
        <v>01</v>
      </c>
      <c r="E1330" s="19" t="s">
        <v>52</v>
      </c>
      <c r="F1330" s="19">
        <v>190</v>
      </c>
      <c r="G1330" s="19">
        <v>102</v>
      </c>
      <c r="H1330" s="19">
        <v>90</v>
      </c>
      <c r="I1330" s="19">
        <v>52</v>
      </c>
      <c r="J1330" s="19">
        <v>46</v>
      </c>
      <c r="K1330" s="19">
        <v>46</v>
      </c>
      <c r="L1330" s="19">
        <v>0</v>
      </c>
      <c r="M1330" s="19">
        <v>2021</v>
      </c>
      <c r="N1330" s="19">
        <f>VLOOKUP(E1330, '2021D'!$A$2:$G$339, 2, FALSE)</f>
        <v>188</v>
      </c>
      <c r="O1330" s="19">
        <f>VLOOKUP(E1330, '2021D'!$A$2:$G$339, 3, FALSE)</f>
        <v>31735</v>
      </c>
      <c r="P1330" s="19">
        <f>_2021[[#This Row],[最低排名]]-_2021[[#This Row],[同分人数]]+1</f>
        <v>31548</v>
      </c>
      <c r="Q1330" s="19">
        <f>IF(O1330&gt;=开始!$B$6, 1, 0)</f>
        <v>1</v>
      </c>
      <c r="R1330" s="19">
        <f>_2021[[#This Row],[最低排名]]-开始!$B$6</f>
        <v>31735</v>
      </c>
    </row>
    <row r="1331" spans="1:18">
      <c r="A1331" s="19">
        <v>94102</v>
      </c>
      <c r="B1331" s="19" t="s">
        <v>1489</v>
      </c>
      <c r="C1331" s="19" t="str">
        <f t="shared" si="40"/>
        <v>石河子</v>
      </c>
      <c r="D1331" s="19" t="str">
        <f t="shared" si="41"/>
        <v>02</v>
      </c>
      <c r="E1331" s="19" t="s">
        <v>180</v>
      </c>
      <c r="F1331" s="19">
        <v>212</v>
      </c>
      <c r="G1331" s="19">
        <v>116</v>
      </c>
      <c r="H1331" s="19">
        <v>76</v>
      </c>
      <c r="I1331" s="19">
        <v>55</v>
      </c>
      <c r="J1331" s="19">
        <v>55</v>
      </c>
      <c r="K1331" s="19">
        <v>52</v>
      </c>
      <c r="L1331" s="19">
        <v>0</v>
      </c>
      <c r="M1331" s="19">
        <v>2021</v>
      </c>
      <c r="N1331" s="19">
        <f>VLOOKUP(E1331, '2021D'!$A$2:$G$339, 2, FALSE)</f>
        <v>212</v>
      </c>
      <c r="O1331" s="19">
        <f>VLOOKUP(E1331, '2021D'!$A$2:$G$339, 3, FALSE)</f>
        <v>26748</v>
      </c>
      <c r="P1331" s="19">
        <f>_2021[[#This Row],[最低排名]]-_2021[[#This Row],[同分人数]]+1</f>
        <v>26537</v>
      </c>
      <c r="Q1331" s="19">
        <f>IF(O1331&gt;=开始!$B$6, 1, 0)</f>
        <v>1</v>
      </c>
      <c r="R1331" s="19">
        <f>_2021[[#This Row],[最低排名]]-开始!$B$6</f>
        <v>26748</v>
      </c>
    </row>
    <row r="1332" spans="1:18">
      <c r="A1332" s="19">
        <v>94103</v>
      </c>
      <c r="B1332" s="19" t="s">
        <v>1490</v>
      </c>
      <c r="C1332" s="19" t="str">
        <f t="shared" si="40"/>
        <v>石河子</v>
      </c>
      <c r="D1332" s="19" t="str">
        <f t="shared" si="41"/>
        <v>03</v>
      </c>
      <c r="E1332" s="19" t="s">
        <v>232</v>
      </c>
      <c r="F1332" s="19">
        <v>186</v>
      </c>
      <c r="G1332" s="19">
        <v>93</v>
      </c>
      <c r="H1332" s="19">
        <v>87</v>
      </c>
      <c r="I1332" s="19">
        <v>58</v>
      </c>
      <c r="J1332" s="19">
        <v>55</v>
      </c>
      <c r="K1332" s="19">
        <v>52</v>
      </c>
      <c r="L1332" s="19">
        <v>0</v>
      </c>
      <c r="M1332" s="19">
        <v>2021</v>
      </c>
      <c r="N1332" s="19">
        <f>VLOOKUP(E1332, '2021D'!$A$2:$G$339, 2, FALSE)</f>
        <v>198</v>
      </c>
      <c r="O1332" s="19">
        <f>VLOOKUP(E1332, '2021D'!$A$2:$G$339, 3, FALSE)</f>
        <v>29062</v>
      </c>
      <c r="P1332" s="19">
        <f>_2021[[#This Row],[最低排名]]-_2021[[#This Row],[同分人数]]+1</f>
        <v>28865</v>
      </c>
      <c r="Q1332" s="19">
        <f>IF(O1332&gt;=开始!$B$6, 1, 0)</f>
        <v>1</v>
      </c>
      <c r="R1332" s="19">
        <f>_2021[[#This Row],[最低排名]]-开始!$B$6</f>
        <v>29062</v>
      </c>
    </row>
    <row r="1333" spans="1:18">
      <c r="A1333" s="19">
        <v>94201</v>
      </c>
      <c r="B1333" s="19" t="s">
        <v>1491</v>
      </c>
      <c r="C1333" s="19" t="str">
        <f t="shared" si="40"/>
        <v>塔里木</v>
      </c>
      <c r="D1333" s="19" t="str">
        <f t="shared" si="41"/>
        <v>01</v>
      </c>
      <c r="E1333" s="19" t="s">
        <v>1542</v>
      </c>
      <c r="F1333" s="19">
        <v>190</v>
      </c>
      <c r="G1333" s="19">
        <v>106</v>
      </c>
      <c r="H1333" s="19">
        <v>52</v>
      </c>
      <c r="I1333" s="19">
        <v>58</v>
      </c>
      <c r="J1333" s="19">
        <v>58</v>
      </c>
      <c r="K1333" s="19">
        <v>43</v>
      </c>
      <c r="L1333" s="19">
        <v>0</v>
      </c>
      <c r="M1333" s="19">
        <v>2021</v>
      </c>
      <c r="N1333" s="19">
        <f>VLOOKUP(E1333, '2021D'!$A$2:$G$339, 2, FALSE)</f>
        <v>146</v>
      </c>
      <c r="O1333" s="19">
        <f>VLOOKUP(E1333, '2021D'!$A$2:$G$339, 3, FALSE)</f>
        <v>35527</v>
      </c>
      <c r="P1333" s="19">
        <f>_2021[[#This Row],[最低排名]]-_2021[[#This Row],[同分人数]]+1</f>
        <v>35382</v>
      </c>
      <c r="Q1333" s="19">
        <f>IF(O1333&gt;=开始!$B$6, 1, 0)</f>
        <v>1</v>
      </c>
      <c r="R1333" s="19">
        <f>_2021[[#This Row],[最低排名]]-开始!$B$6</f>
        <v>35527</v>
      </c>
    </row>
    <row r="1334" spans="1:18">
      <c r="A1334" s="19">
        <v>94202</v>
      </c>
      <c r="B1334" s="19" t="s">
        <v>1723</v>
      </c>
      <c r="C1334" s="19" t="str">
        <f t="shared" si="40"/>
        <v>塔里木</v>
      </c>
      <c r="D1334" s="19" t="str">
        <f t="shared" si="41"/>
        <v>02</v>
      </c>
      <c r="E1334" s="19" t="s">
        <v>1556</v>
      </c>
      <c r="F1334" s="19">
        <v>182</v>
      </c>
      <c r="G1334" s="19">
        <v>97</v>
      </c>
      <c r="H1334" s="19">
        <v>72</v>
      </c>
      <c r="I1334" s="19">
        <v>55</v>
      </c>
      <c r="J1334" s="19">
        <v>49</v>
      </c>
      <c r="K1334" s="19">
        <v>46</v>
      </c>
      <c r="L1334" s="19">
        <v>0</v>
      </c>
      <c r="M1334" s="19">
        <v>2021</v>
      </c>
      <c r="N1334" s="19">
        <f>VLOOKUP(E1334, '2021D'!$A$2:$G$339, 2, FALSE)</f>
        <v>162</v>
      </c>
      <c r="O1334" s="19">
        <f>VLOOKUP(E1334, '2021D'!$A$2:$G$339, 3, FALSE)</f>
        <v>35075</v>
      </c>
      <c r="P1334" s="19">
        <f>_2021[[#This Row],[最低排名]]-_2021[[#This Row],[同分人数]]+1</f>
        <v>34914</v>
      </c>
      <c r="Q1334" s="19">
        <f>IF(O1334&gt;=开始!$B$6, 1, 0)</f>
        <v>1</v>
      </c>
      <c r="R1334" s="19">
        <f>_2021[[#This Row],[最低排名]]-开始!$B$6</f>
        <v>35075</v>
      </c>
    </row>
    <row r="1335" spans="1:18">
      <c r="A1335" s="19">
        <v>94301</v>
      </c>
      <c r="B1335" s="19" t="s">
        <v>1492</v>
      </c>
      <c r="C1335" s="19" t="str">
        <f t="shared" si="40"/>
        <v>新疆大学</v>
      </c>
      <c r="D1335" s="19" t="str">
        <f t="shared" si="41"/>
        <v>01</v>
      </c>
      <c r="E1335" s="19" t="s">
        <v>173</v>
      </c>
      <c r="F1335" s="19">
        <v>199</v>
      </c>
      <c r="G1335" s="19">
        <v>105</v>
      </c>
      <c r="H1335" s="19">
        <v>96</v>
      </c>
      <c r="I1335" s="19">
        <v>64</v>
      </c>
      <c r="J1335" s="19">
        <v>55</v>
      </c>
      <c r="K1335" s="19">
        <v>49</v>
      </c>
      <c r="L1335" s="19">
        <v>0</v>
      </c>
      <c r="M1335" s="19">
        <v>2021</v>
      </c>
      <c r="N1335" s="19">
        <f>VLOOKUP(E1335, '2021D'!$A$2:$G$339, 2, FALSE)</f>
        <v>234</v>
      </c>
      <c r="O1335" s="19">
        <f>VLOOKUP(E1335, '2021D'!$A$2:$G$339, 3, FALSE)</f>
        <v>23948</v>
      </c>
      <c r="P1335" s="19">
        <f>_2021[[#This Row],[最低排名]]-_2021[[#This Row],[同分人数]]+1</f>
        <v>23715</v>
      </c>
      <c r="Q1335" s="19">
        <f>IF(O1335&gt;=开始!$B$6, 1, 0)</f>
        <v>1</v>
      </c>
      <c r="R1335" s="19">
        <f>_2021[[#This Row],[最低排名]]-开始!$B$6</f>
        <v>23948</v>
      </c>
    </row>
    <row r="1336" spans="1:18">
      <c r="A1336" s="19">
        <v>94302</v>
      </c>
      <c r="B1336" s="19" t="s">
        <v>1493</v>
      </c>
      <c r="C1336" s="19" t="str">
        <f t="shared" si="40"/>
        <v>新疆大学</v>
      </c>
      <c r="D1336" s="19" t="str">
        <f t="shared" si="41"/>
        <v>02</v>
      </c>
      <c r="E1336" s="19" t="s">
        <v>152</v>
      </c>
      <c r="F1336" s="19">
        <v>212</v>
      </c>
      <c r="G1336" s="19">
        <v>108</v>
      </c>
      <c r="H1336" s="19">
        <v>96</v>
      </c>
      <c r="I1336" s="19">
        <v>67</v>
      </c>
      <c r="J1336" s="19">
        <v>64</v>
      </c>
      <c r="K1336" s="19">
        <v>52</v>
      </c>
      <c r="L1336" s="19">
        <v>0</v>
      </c>
      <c r="M1336" s="19">
        <v>2021</v>
      </c>
      <c r="N1336" s="19">
        <f>VLOOKUP(E1336, '2021D'!$A$2:$G$339, 2, FALSE)</f>
        <v>235</v>
      </c>
      <c r="O1336" s="19">
        <f>VLOOKUP(E1336, '2021D'!$A$2:$G$339, 3, FALSE)</f>
        <v>17726</v>
      </c>
      <c r="P1336" s="19">
        <f>_2021[[#This Row],[最低排名]]-_2021[[#This Row],[同分人数]]+1</f>
        <v>17492</v>
      </c>
      <c r="Q1336" s="19">
        <f>IF(O1336&gt;=开始!$B$6, 1, 0)</f>
        <v>1</v>
      </c>
      <c r="R1336" s="19">
        <f>_2021[[#This Row],[最低排名]]-开始!$B$6</f>
        <v>17726</v>
      </c>
    </row>
    <row r="1337" spans="1:18">
      <c r="A1337" s="19">
        <v>94401</v>
      </c>
      <c r="B1337" s="19" t="s">
        <v>1494</v>
      </c>
      <c r="C1337" s="19" t="str">
        <f t="shared" si="40"/>
        <v>新疆农大</v>
      </c>
      <c r="D1337" s="19" t="str">
        <f t="shared" si="41"/>
        <v>01</v>
      </c>
      <c r="E1337" s="19" t="s">
        <v>1556</v>
      </c>
      <c r="F1337" s="19">
        <v>176</v>
      </c>
      <c r="G1337" s="19">
        <v>90</v>
      </c>
      <c r="H1337" s="19">
        <v>84</v>
      </c>
      <c r="I1337" s="19">
        <v>55</v>
      </c>
      <c r="J1337" s="19">
        <v>46</v>
      </c>
      <c r="K1337" s="19">
        <v>43</v>
      </c>
      <c r="L1337" s="19">
        <v>0</v>
      </c>
      <c r="M1337" s="19">
        <v>2021</v>
      </c>
      <c r="N1337" s="19">
        <f>VLOOKUP(E1337, '2021D'!$A$2:$G$339, 2, FALSE)</f>
        <v>162</v>
      </c>
      <c r="O1337" s="19">
        <f>VLOOKUP(E1337, '2021D'!$A$2:$G$339, 3, FALSE)</f>
        <v>35075</v>
      </c>
      <c r="P1337" s="19">
        <f>_2021[[#This Row],[最低排名]]-_2021[[#This Row],[同分人数]]+1</f>
        <v>34914</v>
      </c>
      <c r="Q1337" s="19">
        <f>IF(O1337&gt;=开始!$B$6, 1, 0)</f>
        <v>1</v>
      </c>
      <c r="R1337" s="19">
        <f>_2021[[#This Row],[最低排名]]-开始!$B$6</f>
        <v>35075</v>
      </c>
    </row>
    <row r="1338" spans="1:18">
      <c r="A1338" s="19">
        <v>94402</v>
      </c>
      <c r="B1338" s="19" t="s">
        <v>1495</v>
      </c>
      <c r="C1338" s="19" t="str">
        <f t="shared" si="40"/>
        <v>新疆农大</v>
      </c>
      <c r="D1338" s="19" t="str">
        <f t="shared" si="41"/>
        <v>02</v>
      </c>
      <c r="E1338" s="19" t="s">
        <v>1629</v>
      </c>
      <c r="F1338" s="19"/>
      <c r="G1338" s="19"/>
      <c r="H1338" s="19"/>
      <c r="I1338" s="19"/>
      <c r="J1338" s="19"/>
      <c r="K1338" s="19"/>
      <c r="L1338" s="19"/>
      <c r="M1338" s="19">
        <v>2021</v>
      </c>
      <c r="N1338" s="19" t="e">
        <f>VLOOKUP(E1338, '2021D'!$A$2:$G$339, 2, FALSE)</f>
        <v>#N/A</v>
      </c>
      <c r="O1338" s="19" t="e">
        <f>VLOOKUP(E1338, '2021D'!$A$2:$G$339, 3, FALSE)</f>
        <v>#N/A</v>
      </c>
      <c r="P1338" s="19" t="e">
        <f>_2021[[#This Row],[最低排名]]-_2021[[#This Row],[同分人数]]+1</f>
        <v>#N/A</v>
      </c>
      <c r="Q1338" s="19" t="e">
        <f>IF(O1338&gt;=开始!$B$6, 1, 0)</f>
        <v>#N/A</v>
      </c>
      <c r="R1338" s="19" t="e">
        <f>_2021[[#This Row],[最低排名]]-开始!$B$6</f>
        <v>#N/A</v>
      </c>
    </row>
    <row r="1339" spans="1:18">
      <c r="A1339" s="19">
        <v>94403</v>
      </c>
      <c r="B1339" s="19" t="s">
        <v>1724</v>
      </c>
      <c r="C1339" s="19" t="str">
        <f t="shared" si="40"/>
        <v>新疆农大</v>
      </c>
      <c r="D1339" s="19" t="str">
        <f t="shared" si="41"/>
        <v>03</v>
      </c>
      <c r="E1339" s="19" t="s">
        <v>738</v>
      </c>
      <c r="F1339" s="19">
        <v>157</v>
      </c>
      <c r="G1339" s="19">
        <v>82</v>
      </c>
      <c r="H1339" s="19">
        <v>99</v>
      </c>
      <c r="I1339" s="19">
        <v>61</v>
      </c>
      <c r="J1339" s="19">
        <v>49</v>
      </c>
      <c r="K1339" s="19">
        <v>46</v>
      </c>
      <c r="L1339" s="19">
        <v>0</v>
      </c>
      <c r="M1339" s="19">
        <v>2021</v>
      </c>
      <c r="N1339" s="19">
        <f>VLOOKUP(E1339, '2021D'!$A$2:$G$339, 2, FALSE)</f>
        <v>141</v>
      </c>
      <c r="O1339" s="19">
        <f>VLOOKUP(E1339, '2021D'!$A$2:$G$339, 3, FALSE)</f>
        <v>33810</v>
      </c>
      <c r="P1339" s="19">
        <f>_2021[[#This Row],[最低排名]]-_2021[[#This Row],[同分人数]]+1</f>
        <v>33670</v>
      </c>
      <c r="Q1339" s="19">
        <f>IF(O1339&gt;=开始!$B$6, 1, 0)</f>
        <v>1</v>
      </c>
      <c r="R1339" s="19">
        <f>_2021[[#This Row],[最低排名]]-开始!$B$6</f>
        <v>33810</v>
      </c>
    </row>
    <row r="1340" spans="1:18">
      <c r="A1340" s="19">
        <v>95101</v>
      </c>
      <c r="B1340" s="19" t="s">
        <v>1506</v>
      </c>
      <c r="C1340" s="19" t="str">
        <f t="shared" si="40"/>
        <v>西藏大学</v>
      </c>
      <c r="D1340" s="19" t="str">
        <f t="shared" si="41"/>
        <v>01</v>
      </c>
      <c r="E1340" s="19" t="s">
        <v>405</v>
      </c>
      <c r="F1340" s="19">
        <v>180</v>
      </c>
      <c r="G1340" s="19">
        <v>104</v>
      </c>
      <c r="H1340" s="19">
        <v>91</v>
      </c>
      <c r="I1340" s="19">
        <v>55</v>
      </c>
      <c r="J1340" s="19">
        <v>52</v>
      </c>
      <c r="K1340" s="19">
        <v>49</v>
      </c>
      <c r="L1340" s="19">
        <v>0</v>
      </c>
      <c r="M1340" s="19">
        <v>2021</v>
      </c>
      <c r="N1340" s="19">
        <f>VLOOKUP(E1340, '2021D'!$A$2:$G$339, 2, FALSE)</f>
        <v>169</v>
      </c>
      <c r="O1340" s="19">
        <f>VLOOKUP(E1340, '2021D'!$A$2:$G$339, 3, FALSE)</f>
        <v>31207</v>
      </c>
      <c r="P1340" s="19">
        <f>_2021[[#This Row],[最低排名]]-_2021[[#This Row],[同分人数]]+1</f>
        <v>31039</v>
      </c>
      <c r="Q1340" s="19">
        <f>IF(O1340&gt;=开始!$B$6, 1, 0)</f>
        <v>1</v>
      </c>
      <c r="R1340" s="19">
        <f>_2021[[#This Row],[最低排名]]-开始!$B$6</f>
        <v>31207</v>
      </c>
    </row>
    <row r="1341" spans="1:18">
      <c r="A1341" s="19">
        <v>95102</v>
      </c>
      <c r="B1341" s="19" t="s">
        <v>1507</v>
      </c>
      <c r="C1341" s="19" t="str">
        <f t="shared" si="40"/>
        <v>西藏大学</v>
      </c>
      <c r="D1341" s="19" t="str">
        <f t="shared" si="41"/>
        <v>02</v>
      </c>
      <c r="E1341" s="19" t="s">
        <v>187</v>
      </c>
      <c r="F1341" s="19">
        <v>199</v>
      </c>
      <c r="G1341" s="19">
        <v>100</v>
      </c>
      <c r="H1341" s="19">
        <v>84</v>
      </c>
      <c r="I1341" s="19">
        <v>61</v>
      </c>
      <c r="J1341" s="19">
        <v>55</v>
      </c>
      <c r="K1341" s="19">
        <v>49</v>
      </c>
      <c r="L1341" s="19">
        <v>0</v>
      </c>
      <c r="M1341" s="19">
        <v>2021</v>
      </c>
      <c r="N1341" s="19">
        <f>VLOOKUP(E1341, '2021D'!$A$2:$G$339, 2, FALSE)</f>
        <v>190</v>
      </c>
      <c r="O1341" s="19">
        <f>VLOOKUP(E1341, '2021D'!$A$2:$G$339, 3, FALSE)</f>
        <v>27131</v>
      </c>
      <c r="P1341" s="19">
        <f>_2021[[#This Row],[最低排名]]-_2021[[#This Row],[同分人数]]+1</f>
        <v>26942</v>
      </c>
      <c r="Q1341" s="19">
        <f>IF(O1341&gt;=开始!$B$6, 1, 0)</f>
        <v>1</v>
      </c>
      <c r="R1341" s="19">
        <f>_2021[[#This Row],[最低排名]]-开始!$B$6</f>
        <v>27131</v>
      </c>
    </row>
    <row r="1342" spans="1:18">
      <c r="A1342" s="19">
        <v>95103</v>
      </c>
      <c r="B1342" s="19" t="s">
        <v>1508</v>
      </c>
      <c r="C1342" s="19" t="str">
        <f t="shared" si="40"/>
        <v>西藏大学</v>
      </c>
      <c r="D1342" s="19" t="str">
        <f t="shared" si="41"/>
        <v>03</v>
      </c>
      <c r="E1342" s="19" t="s">
        <v>1629</v>
      </c>
      <c r="F1342" s="19"/>
      <c r="G1342" s="19"/>
      <c r="H1342" s="19"/>
      <c r="I1342" s="19"/>
      <c r="J1342" s="19"/>
      <c r="K1342" s="19"/>
      <c r="L1342" s="19"/>
      <c r="M1342" s="19">
        <v>2021</v>
      </c>
      <c r="N1342" s="19" t="e">
        <f>VLOOKUP(E1342, '2021D'!$A$2:$G$339, 2, FALSE)</f>
        <v>#N/A</v>
      </c>
      <c r="O1342" s="19" t="e">
        <f>VLOOKUP(E1342, '2021D'!$A$2:$G$339, 3, FALSE)</f>
        <v>#N/A</v>
      </c>
      <c r="P1342" s="19" t="e">
        <f>_2021[[#This Row],[最低排名]]-_2021[[#This Row],[同分人数]]+1</f>
        <v>#N/A</v>
      </c>
      <c r="Q1342" s="19" t="e">
        <f>IF(O1342&gt;=开始!$B$6, 1, 0)</f>
        <v>#N/A</v>
      </c>
      <c r="R1342" s="19" t="e">
        <f>_2021[[#This Row],[最低排名]]-开始!$B$6</f>
        <v>#N/A</v>
      </c>
    </row>
    <row r="1343" spans="1:18">
      <c r="A1343" s="19">
        <v>95104</v>
      </c>
      <c r="B1343" s="19" t="s">
        <v>1509</v>
      </c>
      <c r="C1343" s="19" t="str">
        <f t="shared" si="40"/>
        <v>西藏大学</v>
      </c>
      <c r="D1343" s="19" t="str">
        <f t="shared" si="41"/>
        <v>04</v>
      </c>
      <c r="E1343" s="19" t="s">
        <v>485</v>
      </c>
      <c r="F1343" s="19">
        <v>198</v>
      </c>
      <c r="G1343" s="19">
        <v>100</v>
      </c>
      <c r="H1343" s="19">
        <v>91</v>
      </c>
      <c r="I1343" s="19">
        <v>55</v>
      </c>
      <c r="J1343" s="19">
        <v>52</v>
      </c>
      <c r="K1343" s="19">
        <v>49</v>
      </c>
      <c r="L1343" s="19">
        <v>0</v>
      </c>
      <c r="M1343" s="19">
        <v>2021</v>
      </c>
      <c r="N1343" s="19">
        <f>VLOOKUP(E1343, '2021D'!$A$2:$G$339, 2, FALSE)</f>
        <v>196</v>
      </c>
      <c r="O1343" s="19">
        <f>VLOOKUP(E1343, '2021D'!$A$2:$G$339, 3, FALSE)</f>
        <v>27738</v>
      </c>
      <c r="P1343" s="19">
        <f>_2021[[#This Row],[最低排名]]-_2021[[#This Row],[同分人数]]+1</f>
        <v>27543</v>
      </c>
      <c r="Q1343" s="19">
        <f>IF(O1343&gt;=开始!$B$6, 1, 0)</f>
        <v>1</v>
      </c>
      <c r="R1343" s="19">
        <f>_2021[[#This Row],[最低排名]]-开始!$B$6</f>
        <v>27738</v>
      </c>
    </row>
    <row r="1344" spans="1:18">
      <c r="A1344" s="19">
        <v>95105</v>
      </c>
      <c r="B1344" s="19" t="s">
        <v>1510</v>
      </c>
      <c r="C1344" s="19" t="str">
        <f t="shared" si="40"/>
        <v>西藏大学</v>
      </c>
      <c r="D1344" s="19" t="str">
        <f t="shared" si="41"/>
        <v>05</v>
      </c>
      <c r="E1344" s="19" t="s">
        <v>427</v>
      </c>
      <c r="F1344" s="19">
        <v>193</v>
      </c>
      <c r="G1344" s="19">
        <v>101</v>
      </c>
      <c r="H1344" s="19">
        <v>74</v>
      </c>
      <c r="I1344" s="19">
        <v>61</v>
      </c>
      <c r="J1344" s="19">
        <v>55</v>
      </c>
      <c r="K1344" s="19">
        <v>52</v>
      </c>
      <c r="L1344" s="19">
        <v>0</v>
      </c>
      <c r="M1344" s="19">
        <v>2021</v>
      </c>
      <c r="N1344" s="19">
        <f>VLOOKUP(E1344, '2021D'!$A$2:$G$339, 2, FALSE)</f>
        <v>227</v>
      </c>
      <c r="O1344" s="19">
        <f>VLOOKUP(E1344, '2021D'!$A$2:$G$339, 3, FALSE)</f>
        <v>29681</v>
      </c>
      <c r="P1344" s="19">
        <f>_2021[[#This Row],[最低排名]]-_2021[[#This Row],[同分人数]]+1</f>
        <v>29455</v>
      </c>
      <c r="Q1344" s="19">
        <f>IF(O1344&gt;=开始!$B$6, 1, 0)</f>
        <v>1</v>
      </c>
      <c r="R1344" s="19">
        <f>_2021[[#This Row],[最低排名]]-开始!$B$6</f>
        <v>29681</v>
      </c>
    </row>
    <row r="1345" spans="1:18">
      <c r="A1345" s="19">
        <v>95106</v>
      </c>
      <c r="B1345" s="19" t="s">
        <v>2120</v>
      </c>
      <c r="C1345" s="19" t="str">
        <f t="shared" si="40"/>
        <v>西藏大学</v>
      </c>
      <c r="D1345" s="19" t="str">
        <f t="shared" si="41"/>
        <v>06</v>
      </c>
      <c r="E1345" s="19" t="s">
        <v>1629</v>
      </c>
      <c r="F1345" s="19"/>
      <c r="G1345" s="19"/>
      <c r="H1345" s="19"/>
      <c r="I1345" s="19"/>
      <c r="J1345" s="19"/>
      <c r="K1345" s="19"/>
      <c r="L1345" s="19"/>
      <c r="M1345" s="19">
        <v>2021</v>
      </c>
      <c r="N1345" s="19" t="e">
        <f>VLOOKUP(E1345, '2021D'!$A$2:$G$339, 2, FALSE)</f>
        <v>#N/A</v>
      </c>
      <c r="O1345" s="19" t="e">
        <f>VLOOKUP(E1345, '2021D'!$A$2:$G$339, 3, FALSE)</f>
        <v>#N/A</v>
      </c>
      <c r="P1345" s="19" t="e">
        <f>_2021[[#This Row],[最低排名]]-_2021[[#This Row],[同分人数]]+1</f>
        <v>#N/A</v>
      </c>
      <c r="Q1345" s="19" t="e">
        <f>IF(O1345&gt;=开始!$B$6, 1, 0)</f>
        <v>#N/A</v>
      </c>
      <c r="R1345" s="19" t="e">
        <f>_2021[[#This Row],[最低排名]]-开始!$B$6</f>
        <v>#N/A</v>
      </c>
    </row>
    <row r="1346" spans="1:18">
      <c r="A1346" s="19">
        <v>96001</v>
      </c>
      <c r="B1346" s="19" t="s">
        <v>1725</v>
      </c>
      <c r="C1346" s="19" t="str">
        <f t="shared" ref="C1346" si="42">LEFT(B1346, FIND("(", B1346) - 1)</f>
        <v>四川音乐</v>
      </c>
      <c r="D1346" s="19" t="str">
        <f t="shared" si="41"/>
        <v>01</v>
      </c>
      <c r="E1346" s="20" t="s">
        <v>2115</v>
      </c>
      <c r="F1346" s="19">
        <v>183</v>
      </c>
      <c r="G1346" s="19">
        <v>92</v>
      </c>
      <c r="H1346" s="19">
        <v>96</v>
      </c>
      <c r="I1346" s="19">
        <v>52</v>
      </c>
      <c r="J1346" s="19">
        <v>52</v>
      </c>
      <c r="K1346" s="19">
        <v>49</v>
      </c>
      <c r="L1346" s="19">
        <v>0</v>
      </c>
      <c r="M1346" s="19">
        <v>2021</v>
      </c>
      <c r="N1346" s="19">
        <f>VLOOKUP(E1346, '2021D'!$A$2:$G$339, 2, FALSE)</f>
        <v>184</v>
      </c>
      <c r="O1346" s="19">
        <f>VLOOKUP(E1346, '2021D'!$A$2:$G$339, 3, FALSE)</f>
        <v>30254</v>
      </c>
      <c r="P1346" s="19">
        <f>_2021[[#This Row],[最低排名]]-_2021[[#This Row],[同分人数]]+1</f>
        <v>30071</v>
      </c>
      <c r="Q1346" s="19">
        <f>IF(O1346&gt;=开始!$B$6, 1, 0)</f>
        <v>1</v>
      </c>
      <c r="R1346" s="19">
        <f>_2021[[#This Row],[最低排名]]-开始!$B$6</f>
        <v>30254</v>
      </c>
    </row>
    <row r="1347" spans="1:18">
      <c r="A1347" s="21" t="s">
        <v>2089</v>
      </c>
      <c r="B1347" s="19" t="s">
        <v>2121</v>
      </c>
      <c r="C1347" s="19" t="str">
        <f t="shared" ref="C1347:C1361" si="43">LEFT(B1347, FIND("(", B1347) - 1)</f>
        <v>上海交大</v>
      </c>
      <c r="D1347" s="19" t="str">
        <f t="shared" ref="D1347:D1361" si="44">MID(B1347, FIND("(", B1347) + 1, FIND(")", B1347) - FIND("(", B1347) - 1)</f>
        <v>Q2</v>
      </c>
      <c r="E1347" s="20" t="s">
        <v>2104</v>
      </c>
      <c r="F1347" s="19">
        <v>246</v>
      </c>
      <c r="G1347" s="19">
        <v>133</v>
      </c>
      <c r="H1347" s="19">
        <v>131</v>
      </c>
      <c r="I1347" s="19">
        <v>67</v>
      </c>
      <c r="J1347" s="19">
        <v>67</v>
      </c>
      <c r="K1347" s="19">
        <v>64</v>
      </c>
      <c r="L1347" s="19">
        <v>0</v>
      </c>
      <c r="M1347" s="19">
        <v>2021</v>
      </c>
      <c r="N1347" s="19">
        <f>VLOOKUP(E1347, '2021D'!$A$2:$G$339, 2, FALSE)</f>
        <v>82</v>
      </c>
      <c r="O1347" s="19">
        <f>VLOOKUP(E1347, '2021D'!$A$2:$G$339, 3, FALSE)</f>
        <v>1998</v>
      </c>
      <c r="P1347" s="19">
        <f>_2021[[#This Row],[最低排名]]-_2021[[#This Row],[同分人数]]+1</f>
        <v>1917</v>
      </c>
      <c r="Q1347" s="19">
        <f>IF(O1347&gt;=开始!$B$6, 1, 0)</f>
        <v>1</v>
      </c>
      <c r="R1347" s="19">
        <f>_2021[[#This Row],[最低排名]]-开始!$B$6</f>
        <v>1998</v>
      </c>
    </row>
    <row r="1348" spans="1:18">
      <c r="A1348" s="21" t="s">
        <v>2090</v>
      </c>
      <c r="B1348" s="19" t="s">
        <v>2122</v>
      </c>
      <c r="C1348" s="19" t="str">
        <f t="shared" si="43"/>
        <v>同济大学</v>
      </c>
      <c r="D1348" s="19" t="str">
        <f t="shared" si="44"/>
        <v>Q3</v>
      </c>
      <c r="E1348" s="20" t="s">
        <v>2105</v>
      </c>
      <c r="F1348" s="19">
        <v>223</v>
      </c>
      <c r="G1348" s="19">
        <v>112</v>
      </c>
      <c r="H1348" s="19">
        <v>108</v>
      </c>
      <c r="I1348" s="19">
        <v>67</v>
      </c>
      <c r="J1348" s="19">
        <v>58</v>
      </c>
      <c r="K1348" s="19">
        <v>55</v>
      </c>
      <c r="L1348" s="19">
        <v>0</v>
      </c>
      <c r="M1348" s="19">
        <v>2021</v>
      </c>
      <c r="N1348" s="19">
        <f>VLOOKUP(E1348, '2021D'!$A$2:$G$339, 2, FALSE)</f>
        <v>224</v>
      </c>
      <c r="O1348" s="19">
        <f>VLOOKUP(E1348, '2021D'!$A$2:$G$339, 3, FALSE)</f>
        <v>13304</v>
      </c>
      <c r="P1348" s="19">
        <f>_2021[[#This Row],[最低排名]]-_2021[[#This Row],[同分人数]]+1</f>
        <v>13081</v>
      </c>
      <c r="Q1348" s="19">
        <f>IF(O1348&gt;=开始!$B$6, 1, 0)</f>
        <v>1</v>
      </c>
      <c r="R1348" s="19">
        <f>_2021[[#This Row],[最低排名]]-开始!$B$6</f>
        <v>13304</v>
      </c>
    </row>
    <row r="1349" spans="1:18">
      <c r="A1349" s="21" t="s">
        <v>2091</v>
      </c>
      <c r="B1349" s="19" t="s">
        <v>2123</v>
      </c>
      <c r="C1349" s="19" t="str">
        <f t="shared" si="43"/>
        <v>同济大学</v>
      </c>
      <c r="D1349" s="19" t="str">
        <f t="shared" si="44"/>
        <v>Q4</v>
      </c>
      <c r="E1349" s="20" t="s">
        <v>2106</v>
      </c>
      <c r="F1349" s="19">
        <v>223</v>
      </c>
      <c r="G1349" s="19">
        <v>113</v>
      </c>
      <c r="H1349" s="19">
        <v>131</v>
      </c>
      <c r="I1349" s="19">
        <v>67</v>
      </c>
      <c r="J1349" s="19">
        <v>64</v>
      </c>
      <c r="K1349" s="19">
        <v>55</v>
      </c>
      <c r="L1349" s="19">
        <v>0</v>
      </c>
      <c r="M1349" s="19">
        <v>2021</v>
      </c>
      <c r="N1349" s="19">
        <f>VLOOKUP(E1349, '2021D'!$A$2:$G$339, 2, FALSE)</f>
        <v>183</v>
      </c>
      <c r="O1349" s="19">
        <f>VLOOKUP(E1349, '2021D'!$A$2:$G$339, 3, FALSE)</f>
        <v>7328</v>
      </c>
      <c r="P1349" s="19">
        <f>_2021[[#This Row],[最低排名]]-_2021[[#This Row],[同分人数]]+1</f>
        <v>7146</v>
      </c>
      <c r="Q1349" s="19">
        <f>IF(O1349&gt;=开始!$B$6, 1, 0)</f>
        <v>1</v>
      </c>
      <c r="R1349" s="19">
        <f>_2021[[#This Row],[最低排名]]-开始!$B$6</f>
        <v>7328</v>
      </c>
    </row>
    <row r="1350" spans="1:18">
      <c r="A1350" s="21" t="s">
        <v>2092</v>
      </c>
      <c r="B1350" s="19" t="s">
        <v>2124</v>
      </c>
      <c r="C1350" s="19" t="str">
        <f t="shared" si="43"/>
        <v>华东师大</v>
      </c>
      <c r="D1350" s="19" t="str">
        <f t="shared" si="44"/>
        <v>Q5</v>
      </c>
      <c r="E1350" s="20" t="s">
        <v>2107</v>
      </c>
      <c r="F1350" s="19">
        <v>231</v>
      </c>
      <c r="G1350" s="19">
        <v>128</v>
      </c>
      <c r="H1350" s="19">
        <v>122</v>
      </c>
      <c r="I1350" s="19">
        <v>67</v>
      </c>
      <c r="J1350" s="19">
        <v>67</v>
      </c>
      <c r="K1350" s="19">
        <v>64</v>
      </c>
      <c r="L1350" s="19">
        <v>0</v>
      </c>
      <c r="M1350" s="19">
        <v>2021</v>
      </c>
      <c r="N1350" s="19">
        <f>VLOOKUP(E1350, '2021D'!$A$2:$G$339, 2, FALSE)</f>
        <v>158</v>
      </c>
      <c r="O1350" s="19">
        <f>VLOOKUP(E1350, '2021D'!$A$2:$G$339, 3, FALSE)</f>
        <v>5356</v>
      </c>
      <c r="P1350" s="19">
        <f>_2021[[#This Row],[最低排名]]-_2021[[#This Row],[同分人数]]+1</f>
        <v>5199</v>
      </c>
      <c r="Q1350" s="19">
        <f>IF(O1350&gt;=开始!$B$6, 1, 0)</f>
        <v>1</v>
      </c>
      <c r="R1350" s="19">
        <f>_2021[[#This Row],[最低排名]]-开始!$B$6</f>
        <v>5356</v>
      </c>
    </row>
    <row r="1351" spans="1:18">
      <c r="A1351" s="21" t="s">
        <v>2093</v>
      </c>
      <c r="B1351" s="19" t="s">
        <v>2125</v>
      </c>
      <c r="C1351" s="19" t="str">
        <f t="shared" si="43"/>
        <v>东华大学</v>
      </c>
      <c r="D1351" s="19" t="str">
        <f t="shared" si="44"/>
        <v>Q5</v>
      </c>
      <c r="E1351" s="20" t="s">
        <v>2108</v>
      </c>
      <c r="F1351" s="19">
        <v>208</v>
      </c>
      <c r="G1351" s="19">
        <v>107</v>
      </c>
      <c r="H1351" s="19">
        <v>128</v>
      </c>
      <c r="I1351" s="19">
        <v>70</v>
      </c>
      <c r="J1351" s="19">
        <v>67</v>
      </c>
      <c r="K1351" s="19">
        <v>64</v>
      </c>
      <c r="L1351" s="19">
        <v>0</v>
      </c>
      <c r="M1351" s="19">
        <v>2021</v>
      </c>
      <c r="N1351" s="19">
        <f>VLOOKUP(E1351, '2021D'!$A$2:$G$339, 2, FALSE)</f>
        <v>172</v>
      </c>
      <c r="O1351" s="19">
        <f>VLOOKUP(E1351, '2021D'!$A$2:$G$339, 3, FALSE)</f>
        <v>7895</v>
      </c>
      <c r="P1351" s="19">
        <f>_2021[[#This Row],[最低排名]]-_2021[[#This Row],[同分人数]]+1</f>
        <v>7724</v>
      </c>
      <c r="Q1351" s="19">
        <f>IF(O1351&gt;=开始!$B$6, 1, 0)</f>
        <v>1</v>
      </c>
      <c r="R1351" s="19">
        <f>_2021[[#This Row],[最低排名]]-开始!$B$6</f>
        <v>7895</v>
      </c>
    </row>
    <row r="1352" spans="1:18">
      <c r="A1352" s="21" t="s">
        <v>2094</v>
      </c>
      <c r="B1352" s="19" t="s">
        <v>2126</v>
      </c>
      <c r="C1352" s="19" t="str">
        <f t="shared" si="43"/>
        <v>复旦医学</v>
      </c>
      <c r="D1352" s="19" t="str">
        <f t="shared" si="44"/>
        <v>Q2</v>
      </c>
      <c r="E1352" s="20" t="s">
        <v>2109</v>
      </c>
      <c r="F1352" s="19">
        <v>217</v>
      </c>
      <c r="G1352" s="19">
        <v>117</v>
      </c>
      <c r="H1352" s="19">
        <v>110</v>
      </c>
      <c r="I1352" s="19">
        <v>67</v>
      </c>
      <c r="J1352" s="19">
        <v>64</v>
      </c>
      <c r="K1352" s="19">
        <v>61</v>
      </c>
      <c r="L1352" s="19">
        <v>0</v>
      </c>
      <c r="M1352" s="19">
        <v>2021</v>
      </c>
      <c r="N1352" s="19">
        <f>VLOOKUP(E1352, '2021D'!$A$2:$G$339, 2, FALSE)</f>
        <v>223</v>
      </c>
      <c r="O1352" s="19">
        <f>VLOOKUP(E1352, '2021D'!$A$2:$G$339, 3, FALSE)</f>
        <v>11614</v>
      </c>
      <c r="P1352" s="19">
        <f>_2021[[#This Row],[最低排名]]-_2021[[#This Row],[同分人数]]+1</f>
        <v>11392</v>
      </c>
      <c r="Q1352" s="19">
        <f>IF(O1352&gt;=开始!$B$6, 1, 0)</f>
        <v>1</v>
      </c>
      <c r="R1352" s="19">
        <f>_2021[[#This Row],[最低排名]]-开始!$B$6</f>
        <v>11614</v>
      </c>
    </row>
    <row r="1353" spans="1:18">
      <c r="A1353" s="21" t="s">
        <v>2095</v>
      </c>
      <c r="B1353" s="19" t="s">
        <v>2127</v>
      </c>
      <c r="C1353" s="19" t="str">
        <f t="shared" si="43"/>
        <v>交大医学</v>
      </c>
      <c r="D1353" s="19" t="str">
        <f t="shared" si="44"/>
        <v>Q2</v>
      </c>
      <c r="E1353" s="20" t="s">
        <v>2110</v>
      </c>
      <c r="F1353" s="19">
        <v>234</v>
      </c>
      <c r="G1353" s="19">
        <v>120</v>
      </c>
      <c r="H1353" s="19">
        <v>124</v>
      </c>
      <c r="I1353" s="19">
        <v>70</v>
      </c>
      <c r="J1353" s="19">
        <v>67</v>
      </c>
      <c r="K1353" s="19">
        <v>61</v>
      </c>
      <c r="L1353" s="19">
        <v>0</v>
      </c>
      <c r="M1353" s="19">
        <v>2021</v>
      </c>
      <c r="N1353" s="19">
        <f>VLOOKUP(E1353, '2021D'!$A$2:$G$339, 2, FALSE)</f>
        <v>150</v>
      </c>
      <c r="O1353" s="19">
        <f>VLOOKUP(E1353, '2021D'!$A$2:$G$339, 3, FALSE)</f>
        <v>4556</v>
      </c>
      <c r="P1353" s="19">
        <f>_2021[[#This Row],[最低排名]]-_2021[[#This Row],[同分人数]]+1</f>
        <v>4407</v>
      </c>
      <c r="Q1353" s="19">
        <f>IF(O1353&gt;=开始!$B$6, 1, 0)</f>
        <v>1</v>
      </c>
      <c r="R1353" s="19">
        <f>_2021[[#This Row],[最低排名]]-开始!$B$6</f>
        <v>4556</v>
      </c>
    </row>
    <row r="1354" spans="1:18">
      <c r="A1354" s="21" t="s">
        <v>2096</v>
      </c>
      <c r="B1354" s="19" t="s">
        <v>2128</v>
      </c>
      <c r="C1354" s="19" t="str">
        <f t="shared" si="43"/>
        <v>上海商院</v>
      </c>
      <c r="D1354" s="19" t="str">
        <f t="shared" si="44"/>
        <v>Q4</v>
      </c>
      <c r="E1354" s="20" t="s">
        <v>2111</v>
      </c>
      <c r="F1354" s="19">
        <v>163</v>
      </c>
      <c r="G1354" s="19">
        <v>108</v>
      </c>
      <c r="H1354" s="19">
        <v>115</v>
      </c>
      <c r="I1354" s="19">
        <v>58</v>
      </c>
      <c r="J1354" s="19">
        <v>46</v>
      </c>
      <c r="K1354" s="19">
        <v>46</v>
      </c>
      <c r="L1354" s="19">
        <v>0</v>
      </c>
      <c r="M1354" s="19">
        <v>2021</v>
      </c>
      <c r="N1354" s="19">
        <f>VLOOKUP(E1354, '2021D'!$A$2:$G$339, 2, FALSE)</f>
        <v>177</v>
      </c>
      <c r="O1354" s="19">
        <f>VLOOKUP(E1354, '2021D'!$A$2:$G$339, 3, FALSE)</f>
        <v>31038</v>
      </c>
      <c r="P1354" s="19">
        <f>_2021[[#This Row],[最低排名]]-_2021[[#This Row],[同分人数]]+1</f>
        <v>30862</v>
      </c>
      <c r="Q1354" s="19">
        <f>IF(O1354&gt;=开始!$B$6, 1, 0)</f>
        <v>1</v>
      </c>
      <c r="R1354" s="19">
        <f>_2021[[#This Row],[最低排名]]-开始!$B$6</f>
        <v>31038</v>
      </c>
    </row>
    <row r="1355" spans="1:18">
      <c r="A1355" s="21" t="s">
        <v>2097</v>
      </c>
      <c r="B1355" s="19" t="s">
        <v>2129</v>
      </c>
      <c r="C1355" s="19" t="str">
        <f t="shared" si="43"/>
        <v>上海政法</v>
      </c>
      <c r="D1355" s="19" t="str">
        <f t="shared" si="44"/>
        <v>Q6</v>
      </c>
      <c r="E1355" s="20" t="s">
        <v>2112</v>
      </c>
      <c r="F1355" s="19">
        <v>192</v>
      </c>
      <c r="G1355" s="19">
        <v>101</v>
      </c>
      <c r="H1355" s="19">
        <v>116</v>
      </c>
      <c r="I1355" s="19">
        <v>70</v>
      </c>
      <c r="J1355" s="19">
        <v>61</v>
      </c>
      <c r="K1355" s="19">
        <v>55</v>
      </c>
      <c r="L1355" s="19">
        <v>0</v>
      </c>
      <c r="M1355" s="19">
        <v>2021</v>
      </c>
      <c r="N1355" s="19">
        <f>VLOOKUP(E1355, '2021D'!$A$2:$G$339, 2, FALSE)</f>
        <v>236</v>
      </c>
      <c r="O1355" s="19">
        <f>VLOOKUP(E1355, '2021D'!$A$2:$G$339, 3, FALSE)</f>
        <v>17057</v>
      </c>
      <c r="P1355" s="19">
        <f>_2021[[#This Row],[最低排名]]-_2021[[#This Row],[同分人数]]+1</f>
        <v>16822</v>
      </c>
      <c r="Q1355" s="19">
        <f>IF(O1355&gt;=开始!$B$6, 1, 0)</f>
        <v>1</v>
      </c>
      <c r="R1355" s="19">
        <f>_2021[[#This Row],[最低排名]]-开始!$B$6</f>
        <v>17057</v>
      </c>
    </row>
    <row r="1356" spans="1:18">
      <c r="A1356" s="21" t="s">
        <v>2098</v>
      </c>
      <c r="B1356" s="19" t="s">
        <v>2130</v>
      </c>
      <c r="C1356" s="19" t="str">
        <f t="shared" si="43"/>
        <v>健康医学</v>
      </c>
      <c r="D1356" s="19" t="str">
        <f t="shared" si="44"/>
        <v>Q6</v>
      </c>
      <c r="E1356" s="20" t="s">
        <v>2113</v>
      </c>
      <c r="F1356" s="19">
        <v>213</v>
      </c>
      <c r="G1356" s="19">
        <v>112</v>
      </c>
      <c r="H1356" s="19">
        <v>77</v>
      </c>
      <c r="I1356" s="19">
        <v>61</v>
      </c>
      <c r="J1356" s="19">
        <v>55</v>
      </c>
      <c r="K1356" s="19">
        <v>55</v>
      </c>
      <c r="L1356" s="19">
        <v>0</v>
      </c>
      <c r="M1356" s="19">
        <v>2021</v>
      </c>
      <c r="N1356" s="19">
        <f>VLOOKUP(E1356, '2021D'!$A$2:$G$339, 2, FALSE)</f>
        <v>230</v>
      </c>
      <c r="O1356" s="19">
        <f>VLOOKUP(E1356, '2021D'!$A$2:$G$339, 3, FALSE)</f>
        <v>24381</v>
      </c>
      <c r="P1356" s="19">
        <f>_2021[[#This Row],[最低排名]]-_2021[[#This Row],[同分人数]]+1</f>
        <v>24152</v>
      </c>
      <c r="Q1356" s="19">
        <f>IF(O1356&gt;=开始!$B$6, 1, 0)</f>
        <v>1</v>
      </c>
      <c r="R1356" s="19">
        <f>_2021[[#This Row],[最低排名]]-开始!$B$6</f>
        <v>24381</v>
      </c>
    </row>
    <row r="1357" spans="1:18">
      <c r="A1357" s="21" t="s">
        <v>2099</v>
      </c>
      <c r="B1357" s="19" t="s">
        <v>2131</v>
      </c>
      <c r="C1357" s="19" t="str">
        <f t="shared" si="43"/>
        <v>北京理工</v>
      </c>
      <c r="D1357" s="19" t="str">
        <f t="shared" si="44"/>
        <v>Q2</v>
      </c>
      <c r="E1357" s="20" t="s">
        <v>2114</v>
      </c>
      <c r="F1357" s="19">
        <v>232</v>
      </c>
      <c r="G1357" s="19">
        <v>123</v>
      </c>
      <c r="H1357" s="19">
        <v>121</v>
      </c>
      <c r="I1357" s="19">
        <v>70</v>
      </c>
      <c r="J1357" s="19">
        <v>70</v>
      </c>
      <c r="K1357" s="19">
        <v>67</v>
      </c>
      <c r="L1357" s="19">
        <v>0</v>
      </c>
      <c r="M1357" s="19">
        <v>2021</v>
      </c>
      <c r="N1357" s="19">
        <f>VLOOKUP(E1357, '2021D'!$A$2:$G$339, 2, FALSE)</f>
        <v>171</v>
      </c>
      <c r="O1357" s="19">
        <f>VLOOKUP(E1357, '2021D'!$A$2:$G$339, 3, FALSE)</f>
        <v>3965</v>
      </c>
      <c r="P1357" s="19">
        <f>_2021[[#This Row],[最低排名]]-_2021[[#This Row],[同分人数]]+1</f>
        <v>3795</v>
      </c>
      <c r="Q1357" s="19">
        <f>IF(O1357&gt;=开始!$B$6, 1, 0)</f>
        <v>1</v>
      </c>
      <c r="R1357" s="19">
        <f>_2021[[#This Row],[最低排名]]-开始!$B$6</f>
        <v>3965</v>
      </c>
    </row>
    <row r="1358" spans="1:18">
      <c r="A1358" s="21" t="s">
        <v>2100</v>
      </c>
      <c r="B1358" s="19" t="s">
        <v>2132</v>
      </c>
      <c r="C1358" s="19" t="str">
        <f t="shared" si="43"/>
        <v>天津大学</v>
      </c>
      <c r="D1358" s="19" t="str">
        <f t="shared" si="44"/>
        <v>Q5</v>
      </c>
      <c r="E1358" s="20" t="s">
        <v>2116</v>
      </c>
      <c r="F1358" s="19">
        <v>238</v>
      </c>
      <c r="G1358" s="19">
        <v>123</v>
      </c>
      <c r="H1358" s="19">
        <v>122</v>
      </c>
      <c r="I1358" s="19">
        <v>70</v>
      </c>
      <c r="J1358" s="19">
        <v>67</v>
      </c>
      <c r="K1358" s="19">
        <v>61</v>
      </c>
      <c r="L1358" s="19">
        <v>0</v>
      </c>
      <c r="M1358" s="19">
        <v>2021</v>
      </c>
      <c r="N1358" s="19">
        <f>VLOOKUP(E1358, '2021D'!$A$2:$G$339, 2, FALSE)</f>
        <v>172</v>
      </c>
      <c r="O1358" s="19">
        <f>VLOOKUP(E1358, '2021D'!$A$2:$G$339, 3, FALSE)</f>
        <v>4266</v>
      </c>
      <c r="P1358" s="19">
        <f>_2021[[#This Row],[最低排名]]-_2021[[#This Row],[同分人数]]+1</f>
        <v>4095</v>
      </c>
      <c r="Q1358" s="19">
        <f>IF(O1358&gt;=开始!$B$6, 1, 0)</f>
        <v>1</v>
      </c>
      <c r="R1358" s="19">
        <f>_2021[[#This Row],[最低排名]]-开始!$B$6</f>
        <v>4266</v>
      </c>
    </row>
    <row r="1359" spans="1:18">
      <c r="A1359" s="21" t="s">
        <v>2101</v>
      </c>
      <c r="B1359" s="19" t="s">
        <v>2133</v>
      </c>
      <c r="C1359" s="19" t="str">
        <f t="shared" si="43"/>
        <v>天津大学</v>
      </c>
      <c r="D1359" s="19" t="str">
        <f t="shared" si="44"/>
        <v>Q6</v>
      </c>
      <c r="E1359" s="20" t="s">
        <v>2117</v>
      </c>
      <c r="F1359" s="19">
        <v>239</v>
      </c>
      <c r="G1359" s="19">
        <v>123</v>
      </c>
      <c r="H1359" s="19">
        <v>119</v>
      </c>
      <c r="I1359" s="19">
        <v>70</v>
      </c>
      <c r="J1359" s="19">
        <v>67</v>
      </c>
      <c r="K1359" s="19">
        <v>64</v>
      </c>
      <c r="L1359" s="19">
        <v>0</v>
      </c>
      <c r="M1359" s="19">
        <v>2021</v>
      </c>
      <c r="N1359" s="19">
        <f>VLOOKUP(E1359, '2021D'!$A$2:$G$339, 2, FALSE)</f>
        <v>129</v>
      </c>
      <c r="O1359" s="19">
        <f>VLOOKUP(E1359, '2021D'!$A$2:$G$339, 3, FALSE)</f>
        <v>4094</v>
      </c>
      <c r="P1359" s="19">
        <f>_2021[[#This Row],[最低排名]]-_2021[[#This Row],[同分人数]]+1</f>
        <v>3966</v>
      </c>
      <c r="Q1359" s="19">
        <f>IF(O1359&gt;=开始!$B$6, 1, 0)</f>
        <v>1</v>
      </c>
      <c r="R1359" s="19">
        <f>_2021[[#This Row],[最低排名]]-开始!$B$6</f>
        <v>4094</v>
      </c>
    </row>
    <row r="1360" spans="1:18">
      <c r="A1360" s="21" t="s">
        <v>2102</v>
      </c>
      <c r="B1360" s="19" t="s">
        <v>2134</v>
      </c>
      <c r="C1360" s="19" t="str">
        <f t="shared" si="43"/>
        <v>西北工大</v>
      </c>
      <c r="D1360" s="19" t="str">
        <f t="shared" si="44"/>
        <v>Q4</v>
      </c>
      <c r="E1360" s="20" t="s">
        <v>2118</v>
      </c>
      <c r="F1360" s="19">
        <v>239</v>
      </c>
      <c r="G1360" s="19">
        <v>125</v>
      </c>
      <c r="H1360" s="19">
        <v>120</v>
      </c>
      <c r="I1360" s="19">
        <v>70</v>
      </c>
      <c r="J1360" s="19">
        <v>58</v>
      </c>
      <c r="K1360" s="19">
        <v>55</v>
      </c>
      <c r="L1360" s="19">
        <v>0</v>
      </c>
      <c r="M1360" s="19">
        <v>2021</v>
      </c>
      <c r="N1360" s="19">
        <f>VLOOKUP(E1360, '2021D'!$A$2:$G$339, 2, FALSE)</f>
        <v>185</v>
      </c>
      <c r="O1360" s="19">
        <f>VLOOKUP(E1360, '2021D'!$A$2:$G$339, 3, FALSE)</f>
        <v>6985</v>
      </c>
      <c r="P1360" s="19">
        <f>_2021[[#This Row],[最低排名]]-_2021[[#This Row],[同分人数]]+1</f>
        <v>6801</v>
      </c>
      <c r="Q1360" s="19">
        <f>IF(O1360&gt;=开始!$B$6, 1, 0)</f>
        <v>1</v>
      </c>
      <c r="R1360" s="19">
        <f>_2021[[#This Row],[最低排名]]-开始!$B$6</f>
        <v>6985</v>
      </c>
    </row>
    <row r="1361" spans="1:18">
      <c r="A1361" s="21" t="s">
        <v>2103</v>
      </c>
      <c r="B1361" s="19" t="s">
        <v>2135</v>
      </c>
      <c r="C1361" s="19" t="str">
        <f t="shared" si="43"/>
        <v>西北工大</v>
      </c>
      <c r="D1361" s="19" t="str">
        <f t="shared" si="44"/>
        <v>Q5</v>
      </c>
      <c r="E1361" s="20" t="s">
        <v>2119</v>
      </c>
      <c r="F1361" s="19">
        <v>233</v>
      </c>
      <c r="G1361" s="19">
        <v>119</v>
      </c>
      <c r="H1361" s="19">
        <v>122</v>
      </c>
      <c r="I1361" s="19">
        <v>67</v>
      </c>
      <c r="J1361" s="19">
        <v>61</v>
      </c>
      <c r="K1361" s="19">
        <v>61</v>
      </c>
      <c r="L1361" s="19">
        <v>0</v>
      </c>
      <c r="M1361" s="19">
        <v>2021</v>
      </c>
      <c r="N1361" s="19">
        <f>VLOOKUP(E1361, '2021D'!$A$2:$G$339, 2, FALSE)</f>
        <v>170</v>
      </c>
      <c r="O1361" s="19">
        <f>VLOOKUP(E1361, '2021D'!$A$2:$G$339, 3, FALSE)</f>
        <v>6617</v>
      </c>
      <c r="P1361" s="19">
        <f>_2021[[#This Row],[最低排名]]-_2021[[#This Row],[同分人数]]+1</f>
        <v>6448</v>
      </c>
      <c r="Q1361" s="19">
        <f>IF(O1361&gt;=开始!$B$6, 1, 0)</f>
        <v>1</v>
      </c>
      <c r="R1361" s="19">
        <f>_2021[[#This Row],[最低排名]]-开始!$B$6</f>
        <v>6617</v>
      </c>
    </row>
  </sheetData>
  <phoneticPr fontId="1" type="noConversion"/>
  <pageMargins left="0.7" right="0.7" top="0.75" bottom="0.75" header="0.3" footer="0.3"/>
  <pageSetup paperSize="9" orientation="portrait" horizontalDpi="0" verticalDpi="0"/>
  <ignoredErrors>
    <ignoredError sqref="N1356" evalError="1"/>
  </ignoredErrors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E9ACCA-AAA2-5548-A14B-B42CFF0A07B3}">
  <dimension ref="A1:C338"/>
  <sheetViews>
    <sheetView workbookViewId="0">
      <selection activeCell="C204" sqref="C204"/>
    </sheetView>
  </sheetViews>
  <sheetFormatPr baseColWidth="10" defaultColWidth="11.33203125" defaultRowHeight="16"/>
  <cols>
    <col min="1" max="1" width="13.1640625" bestFit="1" customWidth="1"/>
    <col min="2" max="2" width="8.5" bestFit="1" customWidth="1"/>
    <col min="3" max="3" width="12.5" bestFit="1" customWidth="1"/>
  </cols>
  <sheetData>
    <row r="1" spans="1:3">
      <c r="A1" t="s">
        <v>1870</v>
      </c>
      <c r="B1" t="s">
        <v>1871</v>
      </c>
      <c r="C1" t="s">
        <v>1872</v>
      </c>
    </row>
    <row r="2" spans="1:3">
      <c r="A2" t="s">
        <v>2049</v>
      </c>
      <c r="B2">
        <v>49</v>
      </c>
      <c r="C2">
        <v>49</v>
      </c>
    </row>
    <row r="3" spans="1:3">
      <c r="A3" t="s">
        <v>2050</v>
      </c>
      <c r="B3">
        <v>11</v>
      </c>
      <c r="C3">
        <v>60</v>
      </c>
    </row>
    <row r="4" spans="1:3">
      <c r="A4" t="s">
        <v>2051</v>
      </c>
      <c r="B4">
        <v>12</v>
      </c>
      <c r="C4">
        <v>72</v>
      </c>
    </row>
    <row r="5" spans="1:3">
      <c r="A5" t="s">
        <v>2052</v>
      </c>
      <c r="B5">
        <v>16</v>
      </c>
      <c r="C5">
        <v>88</v>
      </c>
    </row>
    <row r="6" spans="1:3">
      <c r="A6" t="s">
        <v>2053</v>
      </c>
      <c r="B6">
        <v>14</v>
      </c>
      <c r="C6">
        <v>102</v>
      </c>
    </row>
    <row r="7" spans="1:3">
      <c r="A7" t="s">
        <v>1874</v>
      </c>
      <c r="B7">
        <v>14</v>
      </c>
      <c r="C7">
        <v>116</v>
      </c>
    </row>
    <row r="8" spans="1:3">
      <c r="A8" t="s">
        <v>1875</v>
      </c>
      <c r="B8">
        <v>9</v>
      </c>
      <c r="C8">
        <v>125</v>
      </c>
    </row>
    <row r="9" spans="1:3">
      <c r="A9" t="s">
        <v>1876</v>
      </c>
      <c r="B9">
        <v>16</v>
      </c>
      <c r="C9">
        <v>141</v>
      </c>
    </row>
    <row r="10" spans="1:3">
      <c r="A10" t="s">
        <v>1877</v>
      </c>
      <c r="B10">
        <v>13</v>
      </c>
      <c r="C10">
        <v>154</v>
      </c>
    </row>
    <row r="11" spans="1:3">
      <c r="A11" t="s">
        <v>1878</v>
      </c>
      <c r="B11">
        <v>27</v>
      </c>
      <c r="C11">
        <v>181</v>
      </c>
    </row>
    <row r="12" spans="1:3">
      <c r="A12" t="s">
        <v>1879</v>
      </c>
      <c r="B12">
        <v>25</v>
      </c>
      <c r="C12">
        <v>206</v>
      </c>
    </row>
    <row r="13" spans="1:3">
      <c r="A13" t="s">
        <v>1880</v>
      </c>
      <c r="B13">
        <v>20</v>
      </c>
      <c r="C13">
        <v>226</v>
      </c>
    </row>
    <row r="14" spans="1:3">
      <c r="A14" t="s">
        <v>1881</v>
      </c>
      <c r="B14">
        <v>32</v>
      </c>
      <c r="C14">
        <v>258</v>
      </c>
    </row>
    <row r="15" spans="1:3">
      <c r="A15" t="s">
        <v>1882</v>
      </c>
      <c r="B15">
        <v>27</v>
      </c>
      <c r="C15">
        <v>285</v>
      </c>
    </row>
    <row r="16" spans="1:3">
      <c r="A16" t="s">
        <v>1883</v>
      </c>
      <c r="B16">
        <v>36</v>
      </c>
      <c r="C16">
        <v>321</v>
      </c>
    </row>
    <row r="17" spans="1:3">
      <c r="A17" t="s">
        <v>1884</v>
      </c>
      <c r="B17">
        <v>37</v>
      </c>
      <c r="C17">
        <v>358</v>
      </c>
    </row>
    <row r="18" spans="1:3">
      <c r="A18" t="s">
        <v>1885</v>
      </c>
      <c r="B18">
        <v>40</v>
      </c>
      <c r="C18">
        <v>398</v>
      </c>
    </row>
    <row r="19" spans="1:3">
      <c r="A19" t="s">
        <v>1886</v>
      </c>
      <c r="B19">
        <v>40</v>
      </c>
      <c r="C19">
        <v>438</v>
      </c>
    </row>
    <row r="20" spans="1:3">
      <c r="A20" t="s">
        <v>1887</v>
      </c>
      <c r="B20">
        <v>35</v>
      </c>
      <c r="C20">
        <v>473</v>
      </c>
    </row>
    <row r="21" spans="1:3">
      <c r="A21" t="s">
        <v>1888</v>
      </c>
      <c r="B21">
        <v>52</v>
      </c>
      <c r="C21">
        <v>525</v>
      </c>
    </row>
    <row r="22" spans="1:3">
      <c r="A22" t="s">
        <v>1889</v>
      </c>
      <c r="B22">
        <v>32</v>
      </c>
      <c r="C22">
        <v>557</v>
      </c>
    </row>
    <row r="23" spans="1:3">
      <c r="A23" t="s">
        <v>1890</v>
      </c>
      <c r="B23">
        <v>49</v>
      </c>
      <c r="C23">
        <v>606</v>
      </c>
    </row>
    <row r="24" spans="1:3">
      <c r="A24" t="s">
        <v>1891</v>
      </c>
      <c r="B24">
        <v>47</v>
      </c>
      <c r="C24">
        <v>653</v>
      </c>
    </row>
    <row r="25" spans="1:3">
      <c r="A25" t="s">
        <v>1892</v>
      </c>
      <c r="B25">
        <v>45</v>
      </c>
      <c r="C25">
        <v>698</v>
      </c>
    </row>
    <row r="26" spans="1:3">
      <c r="A26" t="s">
        <v>1893</v>
      </c>
      <c r="B26">
        <v>56</v>
      </c>
      <c r="C26">
        <v>754</v>
      </c>
    </row>
    <row r="27" spans="1:3">
      <c r="A27" t="s">
        <v>1894</v>
      </c>
      <c r="B27">
        <v>73</v>
      </c>
      <c r="C27">
        <v>827</v>
      </c>
    </row>
    <row r="28" spans="1:3">
      <c r="A28" t="s">
        <v>1895</v>
      </c>
      <c r="B28">
        <v>59</v>
      </c>
      <c r="C28">
        <v>886</v>
      </c>
    </row>
    <row r="29" spans="1:3">
      <c r="A29" t="s">
        <v>1896</v>
      </c>
      <c r="B29">
        <v>56</v>
      </c>
      <c r="C29">
        <v>942</v>
      </c>
    </row>
    <row r="30" spans="1:3">
      <c r="A30" t="s">
        <v>1897</v>
      </c>
      <c r="B30">
        <v>56</v>
      </c>
      <c r="C30">
        <v>998</v>
      </c>
    </row>
    <row r="31" spans="1:3">
      <c r="A31" t="s">
        <v>1898</v>
      </c>
      <c r="B31">
        <v>84</v>
      </c>
      <c r="C31">
        <v>1082</v>
      </c>
    </row>
    <row r="32" spans="1:3">
      <c r="A32" t="s">
        <v>1899</v>
      </c>
      <c r="B32">
        <v>60</v>
      </c>
      <c r="C32">
        <v>1142</v>
      </c>
    </row>
    <row r="33" spans="1:3">
      <c r="A33" t="s">
        <v>1900</v>
      </c>
      <c r="B33">
        <v>83</v>
      </c>
      <c r="C33">
        <v>1225</v>
      </c>
    </row>
    <row r="34" spans="1:3">
      <c r="A34" t="s">
        <v>1901</v>
      </c>
      <c r="B34">
        <v>70</v>
      </c>
      <c r="C34">
        <v>1295</v>
      </c>
    </row>
    <row r="35" spans="1:3">
      <c r="A35" t="s">
        <v>1902</v>
      </c>
      <c r="B35">
        <v>71</v>
      </c>
      <c r="C35">
        <v>1366</v>
      </c>
    </row>
    <row r="36" spans="1:3">
      <c r="A36" t="s">
        <v>1903</v>
      </c>
      <c r="B36">
        <v>87</v>
      </c>
      <c r="C36">
        <v>1453</v>
      </c>
    </row>
    <row r="37" spans="1:3">
      <c r="A37" t="s">
        <v>2054</v>
      </c>
      <c r="B37">
        <v>1529</v>
      </c>
      <c r="C37">
        <v>1529</v>
      </c>
    </row>
    <row r="38" spans="1:3">
      <c r="A38" t="s">
        <v>1904</v>
      </c>
      <c r="B38">
        <v>76</v>
      </c>
      <c r="C38">
        <v>1529</v>
      </c>
    </row>
    <row r="39" spans="1:3">
      <c r="A39" t="s">
        <v>1593</v>
      </c>
      <c r="B39">
        <v>90</v>
      </c>
      <c r="C39">
        <v>1619</v>
      </c>
    </row>
    <row r="40" spans="1:3">
      <c r="A40" t="s">
        <v>1127</v>
      </c>
      <c r="B40">
        <v>97</v>
      </c>
      <c r="C40">
        <v>1716</v>
      </c>
    </row>
    <row r="41" spans="1:3">
      <c r="A41" t="s">
        <v>1177</v>
      </c>
      <c r="B41">
        <v>96</v>
      </c>
      <c r="C41">
        <v>1812</v>
      </c>
    </row>
    <row r="42" spans="1:3">
      <c r="A42" t="s">
        <v>292</v>
      </c>
      <c r="B42">
        <v>104</v>
      </c>
      <c r="C42">
        <v>1916</v>
      </c>
    </row>
    <row r="43" spans="1:3">
      <c r="A43" t="s">
        <v>328</v>
      </c>
      <c r="B43">
        <v>82</v>
      </c>
      <c r="C43">
        <v>1998</v>
      </c>
    </row>
    <row r="44" spans="1:3">
      <c r="A44" t="s">
        <v>250</v>
      </c>
      <c r="B44">
        <v>104</v>
      </c>
      <c r="C44">
        <v>2102</v>
      </c>
    </row>
    <row r="45" spans="1:3">
      <c r="A45" t="s">
        <v>11</v>
      </c>
      <c r="B45">
        <v>109</v>
      </c>
      <c r="C45">
        <v>2211</v>
      </c>
    </row>
    <row r="46" spans="1:3">
      <c r="A46" t="s">
        <v>601</v>
      </c>
      <c r="B46">
        <v>112</v>
      </c>
      <c r="C46">
        <v>2323</v>
      </c>
    </row>
    <row r="47" spans="1:3">
      <c r="A47" t="s">
        <v>6</v>
      </c>
      <c r="B47">
        <v>105</v>
      </c>
      <c r="C47">
        <v>2428</v>
      </c>
    </row>
    <row r="48" spans="1:3">
      <c r="A48" t="s">
        <v>289</v>
      </c>
      <c r="B48">
        <v>112</v>
      </c>
      <c r="C48">
        <v>2540</v>
      </c>
    </row>
    <row r="49" spans="1:3">
      <c r="A49" t="s">
        <v>8</v>
      </c>
      <c r="B49">
        <v>124</v>
      </c>
      <c r="C49">
        <v>2664</v>
      </c>
    </row>
    <row r="50" spans="1:3">
      <c r="A50" t="s">
        <v>31</v>
      </c>
      <c r="B50">
        <v>131</v>
      </c>
      <c r="C50">
        <v>2795</v>
      </c>
    </row>
    <row r="51" spans="1:3">
      <c r="A51" t="s">
        <v>27</v>
      </c>
      <c r="B51">
        <v>140</v>
      </c>
      <c r="C51">
        <v>2935</v>
      </c>
    </row>
    <row r="52" spans="1:3">
      <c r="A52" t="s">
        <v>29</v>
      </c>
      <c r="B52">
        <v>141</v>
      </c>
      <c r="C52">
        <v>3076</v>
      </c>
    </row>
    <row r="53" spans="1:3">
      <c r="A53" t="s">
        <v>254</v>
      </c>
      <c r="B53">
        <v>150</v>
      </c>
      <c r="C53">
        <v>3226</v>
      </c>
    </row>
    <row r="54" spans="1:3">
      <c r="A54" t="s">
        <v>58</v>
      </c>
      <c r="B54">
        <v>160</v>
      </c>
      <c r="C54">
        <v>3386</v>
      </c>
    </row>
    <row r="55" spans="1:3">
      <c r="A55" t="s">
        <v>332</v>
      </c>
      <c r="B55">
        <v>118</v>
      </c>
      <c r="C55">
        <v>3504</v>
      </c>
    </row>
    <row r="56" spans="1:3">
      <c r="A56" t="s">
        <v>35</v>
      </c>
      <c r="B56">
        <v>149</v>
      </c>
      <c r="C56">
        <v>3653</v>
      </c>
    </row>
    <row r="57" spans="1:3">
      <c r="A57" t="s">
        <v>111</v>
      </c>
      <c r="B57">
        <v>141</v>
      </c>
      <c r="C57">
        <v>3794</v>
      </c>
    </row>
    <row r="58" spans="1:3">
      <c r="A58" t="s">
        <v>273</v>
      </c>
      <c r="B58">
        <v>171</v>
      </c>
      <c r="C58">
        <v>3965</v>
      </c>
    </row>
    <row r="59" spans="1:3">
      <c r="A59" t="s">
        <v>1541</v>
      </c>
      <c r="B59">
        <v>129</v>
      </c>
      <c r="C59">
        <v>4094</v>
      </c>
    </row>
    <row r="60" spans="1:3">
      <c r="A60" t="s">
        <v>265</v>
      </c>
      <c r="B60">
        <v>172</v>
      </c>
      <c r="C60">
        <v>4266</v>
      </c>
    </row>
    <row r="61" spans="1:3">
      <c r="A61" t="s">
        <v>33</v>
      </c>
      <c r="B61">
        <v>140</v>
      </c>
      <c r="C61">
        <v>4406</v>
      </c>
    </row>
    <row r="62" spans="1:3">
      <c r="A62" t="s">
        <v>260</v>
      </c>
      <c r="B62">
        <v>150</v>
      </c>
      <c r="C62">
        <v>4556</v>
      </c>
    </row>
    <row r="63" spans="1:3">
      <c r="A63" t="s">
        <v>244</v>
      </c>
      <c r="B63">
        <v>170</v>
      </c>
      <c r="C63">
        <v>4726</v>
      </c>
    </row>
    <row r="64" spans="1:3">
      <c r="A64" t="s">
        <v>16</v>
      </c>
      <c r="B64">
        <v>154</v>
      </c>
      <c r="C64">
        <v>4880</v>
      </c>
    </row>
    <row r="65" spans="1:3">
      <c r="A65" t="s">
        <v>14</v>
      </c>
      <c r="B65">
        <v>148</v>
      </c>
      <c r="C65">
        <v>5028</v>
      </c>
    </row>
    <row r="66" spans="1:3">
      <c r="A66" t="s">
        <v>246</v>
      </c>
      <c r="B66">
        <v>170</v>
      </c>
      <c r="C66">
        <v>5198</v>
      </c>
    </row>
    <row r="67" spans="1:3">
      <c r="A67" t="s">
        <v>1020</v>
      </c>
      <c r="B67">
        <v>158</v>
      </c>
      <c r="C67">
        <v>5356</v>
      </c>
    </row>
    <row r="68" spans="1:3">
      <c r="A68" t="s">
        <v>619</v>
      </c>
      <c r="B68">
        <v>179</v>
      </c>
      <c r="C68">
        <v>5535</v>
      </c>
    </row>
    <row r="69" spans="1:3">
      <c r="A69" t="s">
        <v>158</v>
      </c>
      <c r="B69">
        <v>189</v>
      </c>
      <c r="C69">
        <v>5724</v>
      </c>
    </row>
    <row r="70" spans="1:3">
      <c r="A70" t="s">
        <v>60</v>
      </c>
      <c r="B70">
        <v>176</v>
      </c>
      <c r="C70">
        <v>5900</v>
      </c>
    </row>
    <row r="71" spans="1:3">
      <c r="A71" t="s">
        <v>628</v>
      </c>
      <c r="B71">
        <v>181</v>
      </c>
      <c r="C71">
        <v>6081</v>
      </c>
    </row>
    <row r="72" spans="1:3">
      <c r="A72" t="s">
        <v>23</v>
      </c>
      <c r="B72">
        <v>189</v>
      </c>
      <c r="C72">
        <v>6270</v>
      </c>
    </row>
    <row r="73" spans="1:3">
      <c r="A73" t="s">
        <v>18</v>
      </c>
      <c r="B73">
        <v>177</v>
      </c>
      <c r="C73">
        <v>6447</v>
      </c>
    </row>
    <row r="74" spans="1:3">
      <c r="A74" t="s">
        <v>103</v>
      </c>
      <c r="B74">
        <v>170</v>
      </c>
      <c r="C74">
        <v>6617</v>
      </c>
    </row>
    <row r="75" spans="1:3">
      <c r="A75" t="s">
        <v>25</v>
      </c>
      <c r="B75">
        <v>183</v>
      </c>
      <c r="C75">
        <v>6800</v>
      </c>
    </row>
    <row r="76" spans="1:3">
      <c r="A76" t="s">
        <v>107</v>
      </c>
      <c r="B76">
        <v>185</v>
      </c>
      <c r="C76">
        <v>6985</v>
      </c>
    </row>
    <row r="77" spans="1:3">
      <c r="A77" t="s">
        <v>20</v>
      </c>
      <c r="B77">
        <v>160</v>
      </c>
      <c r="C77">
        <v>7145</v>
      </c>
    </row>
    <row r="78" spans="1:3">
      <c r="A78" t="s">
        <v>64</v>
      </c>
      <c r="B78">
        <v>183</v>
      </c>
      <c r="C78">
        <v>7328</v>
      </c>
    </row>
    <row r="79" spans="1:3">
      <c r="A79" t="s">
        <v>66</v>
      </c>
      <c r="B79">
        <v>203</v>
      </c>
      <c r="C79">
        <v>7531</v>
      </c>
    </row>
    <row r="80" spans="1:3">
      <c r="A80" t="s">
        <v>105</v>
      </c>
      <c r="B80">
        <v>192</v>
      </c>
      <c r="C80">
        <v>7723</v>
      </c>
    </row>
    <row r="81" spans="1:3">
      <c r="A81" t="s">
        <v>607</v>
      </c>
      <c r="B81">
        <v>172</v>
      </c>
      <c r="C81">
        <v>7895</v>
      </c>
    </row>
    <row r="82" spans="1:3">
      <c r="A82" t="s">
        <v>500</v>
      </c>
      <c r="B82">
        <v>187</v>
      </c>
      <c r="C82">
        <v>8082</v>
      </c>
    </row>
    <row r="83" spans="1:3">
      <c r="A83" t="s">
        <v>189</v>
      </c>
      <c r="B83">
        <v>201</v>
      </c>
      <c r="C83">
        <v>8283</v>
      </c>
    </row>
    <row r="84" spans="1:3">
      <c r="A84" t="s">
        <v>160</v>
      </c>
      <c r="B84">
        <v>198</v>
      </c>
      <c r="C84">
        <v>8481</v>
      </c>
    </row>
    <row r="85" spans="1:3">
      <c r="A85" t="s">
        <v>279</v>
      </c>
      <c r="B85">
        <v>197</v>
      </c>
      <c r="C85">
        <v>8678</v>
      </c>
    </row>
    <row r="86" spans="1:3">
      <c r="A86" t="s">
        <v>298</v>
      </c>
      <c r="B86">
        <v>196</v>
      </c>
      <c r="C86">
        <v>8874</v>
      </c>
    </row>
    <row r="87" spans="1:3">
      <c r="A87" t="s">
        <v>256</v>
      </c>
      <c r="B87">
        <v>213</v>
      </c>
      <c r="C87">
        <v>9087</v>
      </c>
    </row>
    <row r="88" spans="1:3">
      <c r="A88" t="s">
        <v>115</v>
      </c>
      <c r="B88">
        <v>200</v>
      </c>
      <c r="C88">
        <v>9287</v>
      </c>
    </row>
    <row r="89" spans="1:3">
      <c r="A89" t="s">
        <v>248</v>
      </c>
      <c r="B89">
        <v>209</v>
      </c>
      <c r="C89">
        <v>9496</v>
      </c>
    </row>
    <row r="90" spans="1:3">
      <c r="A90" t="s">
        <v>134</v>
      </c>
      <c r="B90">
        <v>203</v>
      </c>
      <c r="C90">
        <v>9699</v>
      </c>
    </row>
    <row r="91" spans="1:3">
      <c r="A91" t="s">
        <v>62</v>
      </c>
      <c r="B91">
        <v>196</v>
      </c>
      <c r="C91">
        <v>9895</v>
      </c>
    </row>
    <row r="92" spans="1:3">
      <c r="A92" t="s">
        <v>87</v>
      </c>
      <c r="B92">
        <v>222</v>
      </c>
      <c r="C92">
        <v>10117</v>
      </c>
    </row>
    <row r="93" spans="1:3">
      <c r="A93" t="s">
        <v>1130</v>
      </c>
      <c r="B93">
        <v>225</v>
      </c>
      <c r="C93">
        <v>10342</v>
      </c>
    </row>
    <row r="94" spans="1:3">
      <c r="A94" t="s">
        <v>424</v>
      </c>
      <c r="B94">
        <v>232</v>
      </c>
      <c r="C94">
        <v>10574</v>
      </c>
    </row>
    <row r="95" spans="1:3">
      <c r="A95" t="s">
        <v>37</v>
      </c>
      <c r="B95">
        <v>202</v>
      </c>
      <c r="C95">
        <v>10776</v>
      </c>
    </row>
    <row r="96" spans="1:3">
      <c r="A96" t="s">
        <v>72</v>
      </c>
      <c r="B96">
        <v>212</v>
      </c>
      <c r="C96">
        <v>10988</v>
      </c>
    </row>
    <row r="97" spans="1:3">
      <c r="A97" t="s">
        <v>502</v>
      </c>
      <c r="B97">
        <v>187</v>
      </c>
      <c r="C97">
        <v>11175</v>
      </c>
    </row>
    <row r="98" spans="1:3">
      <c r="A98" t="s">
        <v>68</v>
      </c>
      <c r="B98">
        <v>216</v>
      </c>
      <c r="C98">
        <v>11391</v>
      </c>
    </row>
    <row r="99" spans="1:3">
      <c r="A99" t="s">
        <v>307</v>
      </c>
      <c r="B99">
        <v>223</v>
      </c>
      <c r="C99">
        <v>11614</v>
      </c>
    </row>
    <row r="100" spans="1:3">
      <c r="A100" t="s">
        <v>70</v>
      </c>
      <c r="B100">
        <v>225</v>
      </c>
      <c r="C100">
        <v>11839</v>
      </c>
    </row>
    <row r="101" spans="1:3">
      <c r="A101" t="s">
        <v>506</v>
      </c>
      <c r="B101">
        <v>200</v>
      </c>
      <c r="C101">
        <v>12039</v>
      </c>
    </row>
    <row r="102" spans="1:3">
      <c r="A102" t="s">
        <v>191</v>
      </c>
      <c r="B102">
        <v>186</v>
      </c>
      <c r="C102">
        <v>12225</v>
      </c>
    </row>
    <row r="103" spans="1:3">
      <c r="A103" t="s">
        <v>138</v>
      </c>
      <c r="B103">
        <v>207</v>
      </c>
      <c r="C103">
        <v>12432</v>
      </c>
    </row>
    <row r="104" spans="1:3">
      <c r="A104" t="s">
        <v>518</v>
      </c>
      <c r="B104">
        <v>216</v>
      </c>
      <c r="C104">
        <v>12648</v>
      </c>
    </row>
    <row r="105" spans="1:3">
      <c r="A105" t="s">
        <v>98</v>
      </c>
      <c r="B105">
        <v>218</v>
      </c>
      <c r="C105">
        <v>12866</v>
      </c>
    </row>
    <row r="106" spans="1:3">
      <c r="A106" t="s">
        <v>132</v>
      </c>
      <c r="B106">
        <v>214</v>
      </c>
      <c r="C106">
        <v>13080</v>
      </c>
    </row>
    <row r="107" spans="1:3">
      <c r="A107" t="s">
        <v>136</v>
      </c>
      <c r="B107">
        <v>224</v>
      </c>
      <c r="C107">
        <v>13304</v>
      </c>
    </row>
    <row r="108" spans="1:3">
      <c r="A108" t="s">
        <v>195</v>
      </c>
      <c r="B108">
        <v>222</v>
      </c>
      <c r="C108">
        <v>13526</v>
      </c>
    </row>
    <row r="109" spans="1:3">
      <c r="A109" t="s">
        <v>48</v>
      </c>
      <c r="B109">
        <v>235</v>
      </c>
      <c r="C109">
        <v>13761</v>
      </c>
    </row>
    <row r="110" spans="1:3">
      <c r="A110" t="s">
        <v>649</v>
      </c>
      <c r="B110">
        <v>218</v>
      </c>
      <c r="C110">
        <v>13979</v>
      </c>
    </row>
    <row r="111" spans="1:3">
      <c r="A111" t="s">
        <v>100</v>
      </c>
      <c r="B111">
        <v>233</v>
      </c>
      <c r="C111">
        <v>14212</v>
      </c>
    </row>
    <row r="112" spans="1:3">
      <c r="A112" t="s">
        <v>122</v>
      </c>
      <c r="B112">
        <v>219</v>
      </c>
      <c r="C112">
        <v>14431</v>
      </c>
    </row>
    <row r="113" spans="1:3">
      <c r="A113" t="s">
        <v>296</v>
      </c>
      <c r="B113">
        <v>197</v>
      </c>
      <c r="C113">
        <v>14628</v>
      </c>
    </row>
    <row r="114" spans="1:3">
      <c r="A114" t="s">
        <v>749</v>
      </c>
      <c r="B114">
        <v>222</v>
      </c>
      <c r="C114">
        <v>14850</v>
      </c>
    </row>
    <row r="115" spans="1:3">
      <c r="A115" t="s">
        <v>43</v>
      </c>
      <c r="B115">
        <v>217</v>
      </c>
      <c r="C115">
        <v>15067</v>
      </c>
    </row>
    <row r="116" spans="1:3">
      <c r="A116" t="s">
        <v>39</v>
      </c>
      <c r="B116">
        <v>218</v>
      </c>
      <c r="C116">
        <v>15285</v>
      </c>
    </row>
    <row r="117" spans="1:3">
      <c r="A117" t="s">
        <v>79</v>
      </c>
      <c r="B117">
        <v>211</v>
      </c>
      <c r="C117">
        <v>15496</v>
      </c>
    </row>
    <row r="118" spans="1:3">
      <c r="A118" t="s">
        <v>75</v>
      </c>
      <c r="B118">
        <v>227</v>
      </c>
      <c r="C118">
        <v>15723</v>
      </c>
    </row>
    <row r="119" spans="1:3">
      <c r="A119" t="s">
        <v>41</v>
      </c>
      <c r="B119">
        <v>216</v>
      </c>
      <c r="C119">
        <v>15939</v>
      </c>
    </row>
    <row r="120" spans="1:3">
      <c r="A120" t="s">
        <v>77</v>
      </c>
      <c r="B120">
        <v>221</v>
      </c>
      <c r="C120">
        <v>16160</v>
      </c>
    </row>
    <row r="121" spans="1:3">
      <c r="A121" t="s">
        <v>149</v>
      </c>
      <c r="B121">
        <v>221</v>
      </c>
      <c r="C121">
        <v>16381</v>
      </c>
    </row>
    <row r="122" spans="1:3">
      <c r="A122" t="s">
        <v>300</v>
      </c>
      <c r="B122">
        <v>226</v>
      </c>
      <c r="C122">
        <v>16607</v>
      </c>
    </row>
    <row r="123" spans="1:3">
      <c r="A123" t="s">
        <v>168</v>
      </c>
      <c r="B123">
        <v>214</v>
      </c>
      <c r="C123">
        <v>16821</v>
      </c>
    </row>
    <row r="124" spans="1:3">
      <c r="A124" t="s">
        <v>450</v>
      </c>
      <c r="B124">
        <v>236</v>
      </c>
      <c r="C124">
        <v>17057</v>
      </c>
    </row>
    <row r="125" spans="1:3">
      <c r="A125" t="s">
        <v>90</v>
      </c>
      <c r="B125">
        <v>212</v>
      </c>
      <c r="C125">
        <v>17269</v>
      </c>
    </row>
    <row r="126" spans="1:3">
      <c r="A126" t="s">
        <v>81</v>
      </c>
      <c r="B126">
        <v>222</v>
      </c>
      <c r="C126">
        <v>17491</v>
      </c>
    </row>
    <row r="127" spans="1:3">
      <c r="A127" t="s">
        <v>152</v>
      </c>
      <c r="B127">
        <v>235</v>
      </c>
      <c r="C127">
        <v>17726</v>
      </c>
    </row>
    <row r="128" spans="1:3">
      <c r="A128" t="s">
        <v>302</v>
      </c>
      <c r="B128">
        <v>226</v>
      </c>
      <c r="C128">
        <v>17952</v>
      </c>
    </row>
    <row r="129" spans="1:3">
      <c r="A129" t="s">
        <v>155</v>
      </c>
      <c r="B129">
        <v>248</v>
      </c>
      <c r="C129">
        <v>18200</v>
      </c>
    </row>
    <row r="130" spans="1:3">
      <c r="A130" t="s">
        <v>546</v>
      </c>
      <c r="B130">
        <v>214</v>
      </c>
      <c r="C130">
        <v>18414</v>
      </c>
    </row>
    <row r="131" spans="1:3">
      <c r="A131" t="s">
        <v>83</v>
      </c>
      <c r="B131">
        <v>206</v>
      </c>
      <c r="C131">
        <v>18620</v>
      </c>
    </row>
    <row r="132" spans="1:3">
      <c r="A132" t="s">
        <v>85</v>
      </c>
      <c r="B132">
        <v>245</v>
      </c>
      <c r="C132">
        <v>18865</v>
      </c>
    </row>
    <row r="133" spans="1:3">
      <c r="A133" t="s">
        <v>94</v>
      </c>
      <c r="B133">
        <v>215</v>
      </c>
      <c r="C133">
        <v>19080</v>
      </c>
    </row>
    <row r="134" spans="1:3">
      <c r="A134" t="s">
        <v>146</v>
      </c>
      <c r="B134">
        <v>223</v>
      </c>
      <c r="C134">
        <v>19303</v>
      </c>
    </row>
    <row r="135" spans="1:3">
      <c r="A135" t="s">
        <v>678</v>
      </c>
      <c r="B135">
        <v>230</v>
      </c>
      <c r="C135">
        <v>19533</v>
      </c>
    </row>
    <row r="136" spans="1:3">
      <c r="A136" t="s">
        <v>92</v>
      </c>
      <c r="B136">
        <v>226</v>
      </c>
      <c r="C136">
        <v>19759</v>
      </c>
    </row>
    <row r="137" spans="1:3">
      <c r="A137" t="s">
        <v>323</v>
      </c>
      <c r="B137">
        <v>211</v>
      </c>
      <c r="C137">
        <v>19970</v>
      </c>
    </row>
    <row r="138" spans="1:3">
      <c r="A138" t="s">
        <v>120</v>
      </c>
      <c r="B138">
        <v>215</v>
      </c>
      <c r="C138">
        <v>20185</v>
      </c>
    </row>
    <row r="139" spans="1:3">
      <c r="A139" t="s">
        <v>128</v>
      </c>
      <c r="B139">
        <v>212</v>
      </c>
      <c r="C139">
        <v>20397</v>
      </c>
    </row>
    <row r="140" spans="1:3">
      <c r="A140" t="s">
        <v>577</v>
      </c>
      <c r="B140">
        <v>199</v>
      </c>
      <c r="C140">
        <v>20596</v>
      </c>
    </row>
    <row r="141" spans="1:3">
      <c r="A141" t="s">
        <v>643</v>
      </c>
      <c r="B141">
        <v>223</v>
      </c>
      <c r="C141">
        <v>20819</v>
      </c>
    </row>
    <row r="142" spans="1:3">
      <c r="A142" t="s">
        <v>372</v>
      </c>
      <c r="B142">
        <v>239</v>
      </c>
      <c r="C142">
        <v>21058</v>
      </c>
    </row>
    <row r="143" spans="1:3">
      <c r="A143" t="s">
        <v>162</v>
      </c>
      <c r="B143">
        <v>233</v>
      </c>
      <c r="C143">
        <v>21291</v>
      </c>
    </row>
    <row r="144" spans="1:3">
      <c r="A144" t="s">
        <v>217</v>
      </c>
      <c r="B144">
        <v>222</v>
      </c>
      <c r="C144">
        <v>21513</v>
      </c>
    </row>
    <row r="145" spans="1:3">
      <c r="A145" t="s">
        <v>347</v>
      </c>
      <c r="B145">
        <v>225</v>
      </c>
      <c r="C145">
        <v>21738</v>
      </c>
    </row>
    <row r="146" spans="1:3">
      <c r="A146" t="s">
        <v>96</v>
      </c>
      <c r="B146">
        <v>211</v>
      </c>
      <c r="C146">
        <v>21949</v>
      </c>
    </row>
    <row r="147" spans="1:3">
      <c r="A147" t="s">
        <v>533</v>
      </c>
      <c r="B147">
        <v>231</v>
      </c>
      <c r="C147">
        <v>22180</v>
      </c>
    </row>
    <row r="148" spans="1:3">
      <c r="A148" t="s">
        <v>141</v>
      </c>
      <c r="B148">
        <v>227</v>
      </c>
      <c r="C148">
        <v>22407</v>
      </c>
    </row>
    <row r="149" spans="1:3">
      <c r="A149" t="s">
        <v>126</v>
      </c>
      <c r="B149">
        <v>190</v>
      </c>
      <c r="C149">
        <v>22597</v>
      </c>
    </row>
    <row r="150" spans="1:3">
      <c r="A150" t="s">
        <v>287</v>
      </c>
      <c r="B150">
        <v>238</v>
      </c>
      <c r="C150">
        <v>22835</v>
      </c>
    </row>
    <row r="151" spans="1:3">
      <c r="A151" t="s">
        <v>144</v>
      </c>
      <c r="B151">
        <v>235</v>
      </c>
      <c r="C151">
        <v>23070</v>
      </c>
    </row>
    <row r="152" spans="1:3">
      <c r="A152" t="s">
        <v>863</v>
      </c>
      <c r="B152">
        <v>205</v>
      </c>
      <c r="C152">
        <v>23275</v>
      </c>
    </row>
    <row r="153" spans="1:3">
      <c r="A153" t="s">
        <v>124</v>
      </c>
      <c r="B153">
        <v>226</v>
      </c>
      <c r="C153">
        <v>23501</v>
      </c>
    </row>
    <row r="154" spans="1:3">
      <c r="A154" t="s">
        <v>175</v>
      </c>
      <c r="B154">
        <v>213</v>
      </c>
      <c r="C154">
        <v>23714</v>
      </c>
    </row>
    <row r="155" spans="1:3">
      <c r="A155" t="s">
        <v>173</v>
      </c>
      <c r="B155">
        <v>234</v>
      </c>
      <c r="C155">
        <v>23948</v>
      </c>
    </row>
    <row r="156" spans="1:3">
      <c r="A156" t="s">
        <v>431</v>
      </c>
      <c r="B156">
        <v>203</v>
      </c>
      <c r="C156">
        <v>24151</v>
      </c>
    </row>
    <row r="157" spans="1:3">
      <c r="A157" t="s">
        <v>182</v>
      </c>
      <c r="B157">
        <v>230</v>
      </c>
      <c r="C157">
        <v>24381</v>
      </c>
    </row>
    <row r="158" spans="1:3">
      <c r="A158" t="s">
        <v>312</v>
      </c>
      <c r="B158">
        <v>211</v>
      </c>
      <c r="C158">
        <v>24592</v>
      </c>
    </row>
    <row r="159" spans="1:3">
      <c r="A159" t="s">
        <v>130</v>
      </c>
      <c r="B159">
        <v>231</v>
      </c>
      <c r="C159">
        <v>24823</v>
      </c>
    </row>
    <row r="160" spans="1:3">
      <c r="A160" t="s">
        <v>178</v>
      </c>
      <c r="B160">
        <v>201</v>
      </c>
      <c r="C160">
        <v>25024</v>
      </c>
    </row>
    <row r="161" spans="1:3">
      <c r="A161" t="s">
        <v>340</v>
      </c>
      <c r="B161">
        <v>223</v>
      </c>
      <c r="C161">
        <v>25247</v>
      </c>
    </row>
    <row r="162" spans="1:3">
      <c r="A162" t="s">
        <v>118</v>
      </c>
      <c r="B162">
        <v>213</v>
      </c>
      <c r="C162">
        <v>25460</v>
      </c>
    </row>
    <row r="163" spans="1:3">
      <c r="A163" t="s">
        <v>165</v>
      </c>
      <c r="B163">
        <v>216</v>
      </c>
      <c r="C163">
        <v>25676</v>
      </c>
    </row>
    <row r="164" spans="1:3">
      <c r="A164" t="s">
        <v>433</v>
      </c>
      <c r="B164">
        <v>224</v>
      </c>
      <c r="C164">
        <v>25900</v>
      </c>
    </row>
    <row r="165" spans="1:3">
      <c r="A165" t="s">
        <v>170</v>
      </c>
      <c r="B165">
        <v>206</v>
      </c>
      <c r="C165">
        <v>26106</v>
      </c>
    </row>
    <row r="166" spans="1:3">
      <c r="A166" t="s">
        <v>389</v>
      </c>
      <c r="B166">
        <v>205</v>
      </c>
      <c r="C166">
        <v>26311</v>
      </c>
    </row>
    <row r="167" spans="1:3">
      <c r="A167" t="s">
        <v>184</v>
      </c>
      <c r="B167">
        <v>225</v>
      </c>
      <c r="C167">
        <v>26536</v>
      </c>
    </row>
    <row r="168" spans="1:3">
      <c r="A168" t="s">
        <v>180</v>
      </c>
      <c r="B168">
        <v>212</v>
      </c>
      <c r="C168">
        <v>26748</v>
      </c>
    </row>
    <row r="169" spans="1:3">
      <c r="A169" t="s">
        <v>560</v>
      </c>
      <c r="B169">
        <v>193</v>
      </c>
      <c r="C169">
        <v>26941</v>
      </c>
    </row>
    <row r="170" spans="1:3">
      <c r="A170" t="s">
        <v>187</v>
      </c>
      <c r="B170">
        <v>190</v>
      </c>
      <c r="C170">
        <v>27131</v>
      </c>
    </row>
    <row r="171" spans="1:3">
      <c r="A171" t="s">
        <v>335</v>
      </c>
      <c r="B171">
        <v>210</v>
      </c>
      <c r="C171">
        <v>27341</v>
      </c>
    </row>
    <row r="172" spans="1:3">
      <c r="A172" t="s">
        <v>387</v>
      </c>
      <c r="B172">
        <v>201</v>
      </c>
      <c r="C172">
        <v>27542</v>
      </c>
    </row>
    <row r="173" spans="1:3">
      <c r="A173" t="s">
        <v>485</v>
      </c>
      <c r="B173">
        <v>196</v>
      </c>
      <c r="C173">
        <v>27738</v>
      </c>
    </row>
    <row r="174" spans="1:3">
      <c r="A174" t="s">
        <v>701</v>
      </c>
      <c r="B174">
        <v>166</v>
      </c>
      <c r="C174">
        <v>27904</v>
      </c>
    </row>
    <row r="175" spans="1:3">
      <c r="A175" t="s">
        <v>230</v>
      </c>
      <c r="B175">
        <v>191</v>
      </c>
      <c r="C175">
        <v>28095</v>
      </c>
    </row>
    <row r="176" spans="1:3">
      <c r="A176" t="s">
        <v>309</v>
      </c>
      <c r="B176">
        <v>188</v>
      </c>
      <c r="C176">
        <v>28283</v>
      </c>
    </row>
    <row r="177" spans="1:3">
      <c r="A177" t="s">
        <v>54</v>
      </c>
      <c r="B177">
        <v>201</v>
      </c>
      <c r="C177">
        <v>28484</v>
      </c>
    </row>
    <row r="178" spans="1:3">
      <c r="A178" t="s">
        <v>528</v>
      </c>
      <c r="B178">
        <v>182</v>
      </c>
      <c r="C178">
        <v>28666</v>
      </c>
    </row>
    <row r="179" spans="1:3">
      <c r="A179" t="s">
        <v>228</v>
      </c>
      <c r="B179">
        <v>198</v>
      </c>
      <c r="C179">
        <v>28864</v>
      </c>
    </row>
    <row r="180" spans="1:3">
      <c r="A180" t="s">
        <v>232</v>
      </c>
      <c r="B180">
        <v>198</v>
      </c>
      <c r="C180">
        <v>29062</v>
      </c>
    </row>
    <row r="181" spans="1:3">
      <c r="A181" t="s">
        <v>440</v>
      </c>
      <c r="B181">
        <v>210</v>
      </c>
      <c r="C181">
        <v>29272</v>
      </c>
    </row>
    <row r="182" spans="1:3">
      <c r="A182" t="s">
        <v>363</v>
      </c>
      <c r="B182">
        <v>182</v>
      </c>
      <c r="C182">
        <v>29454</v>
      </c>
    </row>
    <row r="183" spans="1:3">
      <c r="A183" t="s">
        <v>427</v>
      </c>
      <c r="B183">
        <v>227</v>
      </c>
      <c r="C183">
        <v>29681</v>
      </c>
    </row>
    <row r="184" spans="1:3">
      <c r="A184" t="s">
        <v>419</v>
      </c>
      <c r="B184">
        <v>190</v>
      </c>
      <c r="C184">
        <v>29871</v>
      </c>
    </row>
    <row r="185" spans="1:3">
      <c r="A185" t="s">
        <v>398</v>
      </c>
      <c r="B185">
        <v>199</v>
      </c>
      <c r="C185">
        <v>30070</v>
      </c>
    </row>
    <row r="186" spans="1:3">
      <c r="A186" t="s">
        <v>469</v>
      </c>
      <c r="B186">
        <v>184</v>
      </c>
      <c r="C186">
        <v>30254</v>
      </c>
    </row>
    <row r="187" spans="1:3">
      <c r="A187" t="s">
        <v>50</v>
      </c>
      <c r="B187">
        <v>207</v>
      </c>
      <c r="C187">
        <v>30461</v>
      </c>
    </row>
    <row r="188" spans="1:3">
      <c r="A188" t="s">
        <v>203</v>
      </c>
      <c r="B188">
        <v>204</v>
      </c>
      <c r="C188">
        <v>30665</v>
      </c>
    </row>
    <row r="189" spans="1:3">
      <c r="A189" t="s">
        <v>381</v>
      </c>
      <c r="B189">
        <v>196</v>
      </c>
      <c r="C189">
        <v>30861</v>
      </c>
    </row>
    <row r="190" spans="1:3">
      <c r="A190" t="s">
        <v>354</v>
      </c>
      <c r="B190">
        <v>177</v>
      </c>
      <c r="C190">
        <v>31038</v>
      </c>
    </row>
    <row r="191" spans="1:3">
      <c r="A191" t="s">
        <v>405</v>
      </c>
      <c r="B191">
        <v>169</v>
      </c>
      <c r="C191">
        <v>31207</v>
      </c>
    </row>
    <row r="192" spans="1:3">
      <c r="A192" t="s">
        <v>318</v>
      </c>
      <c r="B192">
        <v>157</v>
      </c>
      <c r="C192">
        <v>31364</v>
      </c>
    </row>
    <row r="193" spans="1:3">
      <c r="A193" t="s">
        <v>752</v>
      </c>
      <c r="B193">
        <v>183</v>
      </c>
      <c r="C193">
        <v>31547</v>
      </c>
    </row>
    <row r="194" spans="1:3">
      <c r="A194" t="s">
        <v>52</v>
      </c>
      <c r="B194">
        <v>188</v>
      </c>
      <c r="C194">
        <v>31735</v>
      </c>
    </row>
    <row r="195" spans="1:3">
      <c r="A195" t="s">
        <v>383</v>
      </c>
      <c r="B195">
        <v>196</v>
      </c>
      <c r="C195">
        <v>31931</v>
      </c>
    </row>
    <row r="196" spans="1:3">
      <c r="A196" t="s">
        <v>479</v>
      </c>
      <c r="B196">
        <v>193</v>
      </c>
      <c r="C196">
        <v>32124</v>
      </c>
    </row>
    <row r="197" spans="1:3">
      <c r="A197" t="s">
        <v>447</v>
      </c>
      <c r="B197">
        <v>156</v>
      </c>
      <c r="C197">
        <v>32280</v>
      </c>
    </row>
    <row r="198" spans="1:3">
      <c r="A198" t="s">
        <v>513</v>
      </c>
      <c r="B198">
        <v>164</v>
      </c>
      <c r="C198">
        <v>32444</v>
      </c>
    </row>
    <row r="199" spans="1:3">
      <c r="A199" t="s">
        <v>408</v>
      </c>
      <c r="B199">
        <v>169</v>
      </c>
      <c r="C199">
        <v>32613</v>
      </c>
    </row>
    <row r="200" spans="1:3">
      <c r="A200" t="s">
        <v>205</v>
      </c>
      <c r="B200">
        <v>160</v>
      </c>
      <c r="C200">
        <v>32773</v>
      </c>
    </row>
    <row r="201" spans="1:3">
      <c r="A201" t="s">
        <v>412</v>
      </c>
      <c r="B201">
        <v>168</v>
      </c>
      <c r="C201">
        <v>32941</v>
      </c>
    </row>
    <row r="202" spans="1:3">
      <c r="A202" t="s">
        <v>585</v>
      </c>
      <c r="B202">
        <v>162</v>
      </c>
      <c r="C202">
        <v>33103</v>
      </c>
    </row>
    <row r="203" spans="1:3">
      <c r="A203" t="s">
        <v>209</v>
      </c>
      <c r="B203">
        <v>197</v>
      </c>
      <c r="C203">
        <v>33300</v>
      </c>
    </row>
    <row r="204" spans="1:3">
      <c r="A204" t="s">
        <v>56</v>
      </c>
      <c r="B204">
        <v>199</v>
      </c>
      <c r="C204">
        <v>33499</v>
      </c>
    </row>
    <row r="205" spans="1:3">
      <c r="A205" t="s">
        <v>207</v>
      </c>
      <c r="B205">
        <v>170</v>
      </c>
      <c r="C205">
        <v>33669</v>
      </c>
    </row>
    <row r="206" spans="1:3">
      <c r="A206" t="s">
        <v>738</v>
      </c>
      <c r="B206">
        <v>141</v>
      </c>
      <c r="C206">
        <v>33810</v>
      </c>
    </row>
    <row r="207" spans="1:3">
      <c r="A207" t="s">
        <v>998</v>
      </c>
      <c r="B207">
        <v>172</v>
      </c>
      <c r="C207">
        <v>33982</v>
      </c>
    </row>
    <row r="208" spans="1:3">
      <c r="A208" t="s">
        <v>320</v>
      </c>
      <c r="B208">
        <v>158</v>
      </c>
      <c r="C208">
        <v>34140</v>
      </c>
    </row>
    <row r="209" spans="1:3">
      <c r="A209" t="s">
        <v>221</v>
      </c>
      <c r="B209">
        <v>171</v>
      </c>
      <c r="C209">
        <v>34311</v>
      </c>
    </row>
    <row r="210" spans="1:3">
      <c r="A210" t="s">
        <v>223</v>
      </c>
      <c r="B210">
        <v>153</v>
      </c>
      <c r="C210">
        <v>34464</v>
      </c>
    </row>
    <row r="211" spans="1:3">
      <c r="A211" t="s">
        <v>366</v>
      </c>
      <c r="B211">
        <v>154</v>
      </c>
      <c r="C211">
        <v>34618</v>
      </c>
    </row>
    <row r="212" spans="1:3">
      <c r="A212" t="s">
        <v>316</v>
      </c>
      <c r="B212">
        <v>147</v>
      </c>
      <c r="C212">
        <v>34765</v>
      </c>
    </row>
    <row r="213" spans="1:3">
      <c r="A213" t="s">
        <v>198</v>
      </c>
      <c r="B213">
        <v>148</v>
      </c>
      <c r="C213">
        <v>34913</v>
      </c>
    </row>
    <row r="214" spans="1:3">
      <c r="A214" t="s">
        <v>1556</v>
      </c>
      <c r="B214">
        <v>162</v>
      </c>
      <c r="C214">
        <v>35075</v>
      </c>
    </row>
    <row r="215" spans="1:3">
      <c r="A215" t="s">
        <v>1548</v>
      </c>
      <c r="B215">
        <v>149</v>
      </c>
      <c r="C215">
        <v>35224</v>
      </c>
    </row>
    <row r="216" spans="1:3">
      <c r="A216" t="s">
        <v>1533</v>
      </c>
      <c r="B216">
        <v>157</v>
      </c>
      <c r="C216">
        <v>35381</v>
      </c>
    </row>
    <row r="217" spans="1:3">
      <c r="A217" t="s">
        <v>1542</v>
      </c>
      <c r="B217">
        <v>146</v>
      </c>
      <c r="C217">
        <v>35527</v>
      </c>
    </row>
    <row r="218" spans="1:3">
      <c r="A218" t="s">
        <v>1534</v>
      </c>
      <c r="B218">
        <v>159</v>
      </c>
      <c r="C218">
        <v>35686</v>
      </c>
    </row>
    <row r="219" spans="1:3">
      <c r="A219" t="s">
        <v>1905</v>
      </c>
      <c r="B219">
        <v>138</v>
      </c>
      <c r="C219">
        <v>35824</v>
      </c>
    </row>
    <row r="220" spans="1:3">
      <c r="A220" t="s">
        <v>1906</v>
      </c>
      <c r="B220">
        <v>144</v>
      </c>
      <c r="C220">
        <v>35968</v>
      </c>
    </row>
    <row r="221" spans="1:3">
      <c r="A221" t="s">
        <v>1907</v>
      </c>
      <c r="B221">
        <v>141</v>
      </c>
      <c r="C221">
        <v>36109</v>
      </c>
    </row>
    <row r="222" spans="1:3">
      <c r="A222" t="s">
        <v>1908</v>
      </c>
      <c r="B222">
        <v>162</v>
      </c>
      <c r="C222">
        <v>36271</v>
      </c>
    </row>
    <row r="223" spans="1:3">
      <c r="A223" t="s">
        <v>1909</v>
      </c>
      <c r="B223">
        <v>148</v>
      </c>
      <c r="C223">
        <v>36419</v>
      </c>
    </row>
    <row r="224" spans="1:3">
      <c r="A224" t="s">
        <v>1910</v>
      </c>
      <c r="B224">
        <v>130</v>
      </c>
      <c r="C224">
        <v>36549</v>
      </c>
    </row>
    <row r="225" spans="1:3">
      <c r="A225" t="s">
        <v>1911</v>
      </c>
      <c r="B225">
        <v>114</v>
      </c>
      <c r="C225">
        <v>36663</v>
      </c>
    </row>
    <row r="226" spans="1:3">
      <c r="A226" t="s">
        <v>1912</v>
      </c>
      <c r="B226">
        <v>138</v>
      </c>
      <c r="C226">
        <v>36801</v>
      </c>
    </row>
    <row r="227" spans="1:3">
      <c r="A227" t="s">
        <v>1913</v>
      </c>
      <c r="B227">
        <v>126</v>
      </c>
      <c r="C227">
        <v>36927</v>
      </c>
    </row>
    <row r="228" spans="1:3">
      <c r="A228" t="s">
        <v>1914</v>
      </c>
      <c r="B228">
        <v>136</v>
      </c>
      <c r="C228">
        <v>37063</v>
      </c>
    </row>
    <row r="229" spans="1:3">
      <c r="A229" t="s">
        <v>1915</v>
      </c>
      <c r="B229">
        <v>121</v>
      </c>
      <c r="C229">
        <v>37184</v>
      </c>
    </row>
    <row r="230" spans="1:3">
      <c r="A230" t="s">
        <v>1916</v>
      </c>
      <c r="B230">
        <v>126</v>
      </c>
      <c r="C230">
        <v>37310</v>
      </c>
    </row>
    <row r="231" spans="1:3">
      <c r="A231" t="s">
        <v>1917</v>
      </c>
      <c r="B231">
        <v>130</v>
      </c>
      <c r="C231">
        <v>37440</v>
      </c>
    </row>
    <row r="232" spans="1:3">
      <c r="A232" t="s">
        <v>1918</v>
      </c>
      <c r="B232">
        <v>111</v>
      </c>
      <c r="C232">
        <v>37551</v>
      </c>
    </row>
    <row r="233" spans="1:3">
      <c r="A233" t="s">
        <v>1919</v>
      </c>
      <c r="B233">
        <v>134</v>
      </c>
      <c r="C233">
        <v>37685</v>
      </c>
    </row>
    <row r="234" spans="1:3">
      <c r="A234" t="s">
        <v>1920</v>
      </c>
      <c r="B234">
        <v>118</v>
      </c>
      <c r="C234">
        <v>37803</v>
      </c>
    </row>
    <row r="235" spans="1:3">
      <c r="A235" t="s">
        <v>1921</v>
      </c>
      <c r="B235">
        <v>131</v>
      </c>
      <c r="C235">
        <v>37934</v>
      </c>
    </row>
    <row r="236" spans="1:3">
      <c r="A236" t="s">
        <v>1922</v>
      </c>
      <c r="B236">
        <v>147</v>
      </c>
      <c r="C236">
        <v>38081</v>
      </c>
    </row>
    <row r="237" spans="1:3">
      <c r="A237" t="s">
        <v>1923</v>
      </c>
      <c r="B237">
        <v>121</v>
      </c>
      <c r="C237">
        <v>38202</v>
      </c>
    </row>
    <row r="238" spans="1:3">
      <c r="A238" t="s">
        <v>1924</v>
      </c>
      <c r="B238">
        <v>110</v>
      </c>
      <c r="C238">
        <v>38312</v>
      </c>
    </row>
    <row r="239" spans="1:3">
      <c r="A239" t="s">
        <v>1925</v>
      </c>
      <c r="B239">
        <v>109</v>
      </c>
      <c r="C239">
        <v>38421</v>
      </c>
    </row>
    <row r="240" spans="1:3">
      <c r="A240" t="s">
        <v>1926</v>
      </c>
      <c r="B240">
        <v>125</v>
      </c>
      <c r="C240">
        <v>38546</v>
      </c>
    </row>
    <row r="241" spans="1:3">
      <c r="A241" t="s">
        <v>1927</v>
      </c>
      <c r="B241">
        <v>131</v>
      </c>
      <c r="C241">
        <v>38677</v>
      </c>
    </row>
    <row r="242" spans="1:3">
      <c r="A242" t="s">
        <v>1928</v>
      </c>
      <c r="B242">
        <v>146</v>
      </c>
      <c r="C242">
        <v>38823</v>
      </c>
    </row>
    <row r="243" spans="1:3">
      <c r="A243" t="s">
        <v>1929</v>
      </c>
      <c r="B243">
        <v>123</v>
      </c>
      <c r="C243">
        <v>38946</v>
      </c>
    </row>
    <row r="244" spans="1:3">
      <c r="A244" t="s">
        <v>1930</v>
      </c>
      <c r="B244">
        <v>111</v>
      </c>
      <c r="C244">
        <v>39057</v>
      </c>
    </row>
    <row r="245" spans="1:3">
      <c r="A245" t="s">
        <v>1931</v>
      </c>
      <c r="B245">
        <v>117</v>
      </c>
      <c r="C245">
        <v>39174</v>
      </c>
    </row>
    <row r="246" spans="1:3">
      <c r="A246" t="s">
        <v>1932</v>
      </c>
      <c r="B246">
        <v>124</v>
      </c>
      <c r="C246">
        <v>39298</v>
      </c>
    </row>
    <row r="247" spans="1:3">
      <c r="A247" t="s">
        <v>1933</v>
      </c>
      <c r="B247">
        <v>110</v>
      </c>
      <c r="C247">
        <v>39408</v>
      </c>
    </row>
    <row r="248" spans="1:3">
      <c r="A248" t="s">
        <v>1934</v>
      </c>
      <c r="B248">
        <v>120</v>
      </c>
      <c r="C248">
        <v>39528</v>
      </c>
    </row>
    <row r="249" spans="1:3">
      <c r="A249" t="s">
        <v>1935</v>
      </c>
      <c r="B249">
        <v>136</v>
      </c>
      <c r="C249">
        <v>39664</v>
      </c>
    </row>
    <row r="250" spans="1:3">
      <c r="A250" t="s">
        <v>1936</v>
      </c>
      <c r="B250">
        <v>122</v>
      </c>
      <c r="C250">
        <v>39786</v>
      </c>
    </row>
    <row r="251" spans="1:3">
      <c r="A251" t="s">
        <v>1937</v>
      </c>
      <c r="B251">
        <v>103</v>
      </c>
      <c r="C251">
        <v>39889</v>
      </c>
    </row>
    <row r="252" spans="1:3">
      <c r="A252" t="s">
        <v>1938</v>
      </c>
      <c r="B252">
        <v>89</v>
      </c>
      <c r="C252">
        <v>39978</v>
      </c>
    </row>
    <row r="253" spans="1:3">
      <c r="A253" t="s">
        <v>1939</v>
      </c>
      <c r="B253">
        <v>98</v>
      </c>
      <c r="C253">
        <v>40076</v>
      </c>
    </row>
    <row r="254" spans="1:3">
      <c r="A254" t="s">
        <v>1940</v>
      </c>
      <c r="B254">
        <v>90</v>
      </c>
      <c r="C254">
        <v>40166</v>
      </c>
    </row>
    <row r="255" spans="1:3">
      <c r="A255" t="s">
        <v>1941</v>
      </c>
      <c r="B255">
        <v>93</v>
      </c>
      <c r="C255">
        <v>40259</v>
      </c>
    </row>
    <row r="256" spans="1:3">
      <c r="A256" t="s">
        <v>1942</v>
      </c>
      <c r="B256">
        <v>95</v>
      </c>
      <c r="C256">
        <v>40354</v>
      </c>
    </row>
    <row r="257" spans="1:3">
      <c r="A257" t="s">
        <v>1943</v>
      </c>
      <c r="B257">
        <v>99</v>
      </c>
      <c r="C257">
        <v>40453</v>
      </c>
    </row>
    <row r="258" spans="1:3">
      <c r="A258" t="s">
        <v>1944</v>
      </c>
      <c r="B258">
        <v>116</v>
      </c>
      <c r="C258">
        <v>40569</v>
      </c>
    </row>
    <row r="259" spans="1:3">
      <c r="A259" t="s">
        <v>1945</v>
      </c>
      <c r="B259">
        <v>73</v>
      </c>
      <c r="C259">
        <v>40642</v>
      </c>
    </row>
    <row r="260" spans="1:3">
      <c r="A260" t="s">
        <v>1946</v>
      </c>
      <c r="B260">
        <v>87</v>
      </c>
      <c r="C260">
        <v>40729</v>
      </c>
    </row>
    <row r="261" spans="1:3">
      <c r="A261" t="s">
        <v>1947</v>
      </c>
      <c r="B261">
        <v>85</v>
      </c>
      <c r="C261">
        <v>40814</v>
      </c>
    </row>
    <row r="262" spans="1:3">
      <c r="A262" t="s">
        <v>1948</v>
      </c>
      <c r="B262">
        <v>102</v>
      </c>
      <c r="C262">
        <v>40916</v>
      </c>
    </row>
    <row r="263" spans="1:3">
      <c r="A263" t="s">
        <v>1949</v>
      </c>
      <c r="B263">
        <v>100</v>
      </c>
      <c r="C263">
        <v>41016</v>
      </c>
    </row>
    <row r="264" spans="1:3">
      <c r="A264" t="s">
        <v>1950</v>
      </c>
      <c r="B264">
        <v>70</v>
      </c>
      <c r="C264">
        <v>41086</v>
      </c>
    </row>
    <row r="265" spans="1:3">
      <c r="A265" t="s">
        <v>1951</v>
      </c>
      <c r="B265">
        <v>74</v>
      </c>
      <c r="C265">
        <v>41160</v>
      </c>
    </row>
    <row r="266" spans="1:3">
      <c r="A266" t="s">
        <v>1952</v>
      </c>
      <c r="B266">
        <v>79</v>
      </c>
      <c r="C266">
        <v>41239</v>
      </c>
    </row>
    <row r="267" spans="1:3">
      <c r="A267" t="s">
        <v>1953</v>
      </c>
      <c r="B267">
        <v>76</v>
      </c>
      <c r="C267">
        <v>41315</v>
      </c>
    </row>
    <row r="268" spans="1:3">
      <c r="A268" t="s">
        <v>1954</v>
      </c>
      <c r="B268">
        <v>83</v>
      </c>
      <c r="C268">
        <v>41398</v>
      </c>
    </row>
    <row r="269" spans="1:3">
      <c r="A269" t="s">
        <v>1955</v>
      </c>
      <c r="B269">
        <v>71</v>
      </c>
      <c r="C269">
        <v>41469</v>
      </c>
    </row>
    <row r="270" spans="1:3">
      <c r="A270" t="s">
        <v>1956</v>
      </c>
      <c r="B270">
        <v>69</v>
      </c>
      <c r="C270">
        <v>41538</v>
      </c>
    </row>
    <row r="271" spans="1:3">
      <c r="A271" t="s">
        <v>1957</v>
      </c>
      <c r="B271">
        <v>65</v>
      </c>
      <c r="C271">
        <v>41603</v>
      </c>
    </row>
    <row r="272" spans="1:3">
      <c r="A272" t="s">
        <v>1958</v>
      </c>
      <c r="B272">
        <v>72</v>
      </c>
      <c r="C272">
        <v>41675</v>
      </c>
    </row>
    <row r="273" spans="1:3">
      <c r="A273" t="s">
        <v>1959</v>
      </c>
      <c r="B273">
        <v>68</v>
      </c>
      <c r="C273">
        <v>41743</v>
      </c>
    </row>
    <row r="274" spans="1:3">
      <c r="A274" t="s">
        <v>1960</v>
      </c>
      <c r="B274">
        <v>60</v>
      </c>
      <c r="C274">
        <v>41803</v>
      </c>
    </row>
    <row r="275" spans="1:3">
      <c r="A275" t="s">
        <v>1961</v>
      </c>
      <c r="B275">
        <v>55</v>
      </c>
      <c r="C275">
        <v>41858</v>
      </c>
    </row>
    <row r="276" spans="1:3">
      <c r="A276" t="s">
        <v>1962</v>
      </c>
      <c r="B276">
        <v>74</v>
      </c>
      <c r="C276">
        <v>41932</v>
      </c>
    </row>
    <row r="277" spans="1:3">
      <c r="A277" t="s">
        <v>1963</v>
      </c>
      <c r="B277">
        <v>68</v>
      </c>
      <c r="C277">
        <v>42000</v>
      </c>
    </row>
    <row r="278" spans="1:3">
      <c r="A278" t="s">
        <v>1964</v>
      </c>
      <c r="B278">
        <v>62</v>
      </c>
      <c r="C278">
        <v>42062</v>
      </c>
    </row>
    <row r="279" spans="1:3">
      <c r="A279" t="s">
        <v>1965</v>
      </c>
      <c r="B279">
        <v>68</v>
      </c>
      <c r="C279">
        <v>42130</v>
      </c>
    </row>
    <row r="280" spans="1:3">
      <c r="A280" t="s">
        <v>1966</v>
      </c>
      <c r="B280">
        <v>64</v>
      </c>
      <c r="C280">
        <v>42194</v>
      </c>
    </row>
    <row r="281" spans="1:3">
      <c r="A281" t="s">
        <v>1967</v>
      </c>
      <c r="B281">
        <v>62</v>
      </c>
      <c r="C281">
        <v>42256</v>
      </c>
    </row>
    <row r="282" spans="1:3">
      <c r="A282" t="s">
        <v>1968</v>
      </c>
      <c r="B282">
        <v>53</v>
      </c>
      <c r="C282">
        <v>42309</v>
      </c>
    </row>
    <row r="283" spans="1:3">
      <c r="A283" t="s">
        <v>1969</v>
      </c>
      <c r="B283">
        <v>54</v>
      </c>
      <c r="C283">
        <v>42363</v>
      </c>
    </row>
    <row r="284" spans="1:3">
      <c r="A284" t="s">
        <v>1970</v>
      </c>
      <c r="B284">
        <v>56</v>
      </c>
      <c r="C284">
        <v>42419</v>
      </c>
    </row>
    <row r="285" spans="1:3">
      <c r="A285" t="s">
        <v>1971</v>
      </c>
      <c r="B285">
        <v>52</v>
      </c>
      <c r="C285">
        <v>42471</v>
      </c>
    </row>
    <row r="286" spans="1:3">
      <c r="A286" t="s">
        <v>1972</v>
      </c>
      <c r="B286">
        <v>49</v>
      </c>
      <c r="C286">
        <v>42520</v>
      </c>
    </row>
    <row r="287" spans="1:3">
      <c r="A287" t="s">
        <v>1973</v>
      </c>
      <c r="B287">
        <v>60</v>
      </c>
      <c r="C287">
        <v>42580</v>
      </c>
    </row>
    <row r="288" spans="1:3">
      <c r="A288" t="s">
        <v>1974</v>
      </c>
      <c r="B288">
        <v>48</v>
      </c>
      <c r="C288">
        <v>42628</v>
      </c>
    </row>
    <row r="289" spans="1:3">
      <c r="A289" t="s">
        <v>1975</v>
      </c>
      <c r="B289">
        <v>57</v>
      </c>
      <c r="C289">
        <v>42685</v>
      </c>
    </row>
    <row r="290" spans="1:3">
      <c r="A290" t="s">
        <v>1976</v>
      </c>
      <c r="B290">
        <v>56</v>
      </c>
      <c r="C290">
        <v>42741</v>
      </c>
    </row>
    <row r="291" spans="1:3">
      <c r="A291" t="s">
        <v>1977</v>
      </c>
      <c r="B291">
        <v>63</v>
      </c>
      <c r="C291">
        <v>42804</v>
      </c>
    </row>
    <row r="292" spans="1:3">
      <c r="A292" t="s">
        <v>1978</v>
      </c>
      <c r="B292">
        <v>49</v>
      </c>
      <c r="C292">
        <v>42853</v>
      </c>
    </row>
    <row r="293" spans="1:3">
      <c r="A293" t="s">
        <v>1979</v>
      </c>
      <c r="B293">
        <v>49</v>
      </c>
      <c r="C293">
        <v>42902</v>
      </c>
    </row>
    <row r="294" spans="1:3">
      <c r="A294" t="s">
        <v>1980</v>
      </c>
      <c r="B294">
        <v>46</v>
      </c>
      <c r="C294">
        <v>42948</v>
      </c>
    </row>
    <row r="295" spans="1:3">
      <c r="A295" t="s">
        <v>1981</v>
      </c>
      <c r="B295">
        <v>49</v>
      </c>
      <c r="C295">
        <v>42997</v>
      </c>
    </row>
    <row r="296" spans="1:3">
      <c r="A296" t="s">
        <v>1982</v>
      </c>
      <c r="B296">
        <v>49</v>
      </c>
      <c r="C296">
        <v>43046</v>
      </c>
    </row>
    <row r="297" spans="1:3">
      <c r="A297" t="s">
        <v>1983</v>
      </c>
      <c r="B297">
        <v>32</v>
      </c>
      <c r="C297">
        <v>43078</v>
      </c>
    </row>
    <row r="298" spans="1:3">
      <c r="A298" t="s">
        <v>1984</v>
      </c>
      <c r="B298">
        <v>43</v>
      </c>
      <c r="C298">
        <v>43121</v>
      </c>
    </row>
    <row r="299" spans="1:3">
      <c r="A299" t="s">
        <v>1985</v>
      </c>
      <c r="B299">
        <v>42</v>
      </c>
      <c r="C299">
        <v>43163</v>
      </c>
    </row>
    <row r="300" spans="1:3">
      <c r="A300" t="s">
        <v>1986</v>
      </c>
      <c r="B300">
        <v>43</v>
      </c>
      <c r="C300">
        <v>43206</v>
      </c>
    </row>
    <row r="301" spans="1:3">
      <c r="A301" t="s">
        <v>1987</v>
      </c>
      <c r="B301">
        <v>41</v>
      </c>
      <c r="C301">
        <v>43247</v>
      </c>
    </row>
    <row r="302" spans="1:3">
      <c r="A302" t="s">
        <v>1988</v>
      </c>
      <c r="B302">
        <v>33</v>
      </c>
      <c r="C302">
        <v>43280</v>
      </c>
    </row>
    <row r="303" spans="1:3">
      <c r="A303" t="s">
        <v>1989</v>
      </c>
      <c r="B303">
        <v>29</v>
      </c>
      <c r="C303">
        <v>43309</v>
      </c>
    </row>
    <row r="304" spans="1:3">
      <c r="A304" t="s">
        <v>1990</v>
      </c>
      <c r="B304">
        <v>41</v>
      </c>
      <c r="C304">
        <v>43350</v>
      </c>
    </row>
    <row r="305" spans="1:3">
      <c r="A305" t="s">
        <v>1991</v>
      </c>
      <c r="B305">
        <v>33</v>
      </c>
      <c r="C305">
        <v>43383</v>
      </c>
    </row>
    <row r="306" spans="1:3">
      <c r="A306" t="s">
        <v>1992</v>
      </c>
      <c r="B306">
        <v>29</v>
      </c>
      <c r="C306">
        <v>43412</v>
      </c>
    </row>
    <row r="307" spans="1:3">
      <c r="A307" t="s">
        <v>1993</v>
      </c>
      <c r="B307">
        <v>31</v>
      </c>
      <c r="C307">
        <v>43443</v>
      </c>
    </row>
    <row r="308" spans="1:3">
      <c r="A308" t="s">
        <v>1994</v>
      </c>
      <c r="B308">
        <v>28</v>
      </c>
      <c r="C308">
        <v>43471</v>
      </c>
    </row>
    <row r="309" spans="1:3">
      <c r="A309" t="s">
        <v>1995</v>
      </c>
      <c r="B309">
        <v>26</v>
      </c>
      <c r="C309">
        <v>43497</v>
      </c>
    </row>
    <row r="310" spans="1:3">
      <c r="A310" t="s">
        <v>1996</v>
      </c>
      <c r="B310">
        <v>36</v>
      </c>
      <c r="C310">
        <v>43533</v>
      </c>
    </row>
    <row r="311" spans="1:3">
      <c r="A311" t="s">
        <v>1997</v>
      </c>
      <c r="B311">
        <v>25</v>
      </c>
      <c r="C311">
        <v>43558</v>
      </c>
    </row>
    <row r="312" spans="1:3">
      <c r="A312" t="s">
        <v>1998</v>
      </c>
      <c r="B312">
        <v>21</v>
      </c>
      <c r="C312">
        <v>43579</v>
      </c>
    </row>
    <row r="313" spans="1:3">
      <c r="A313" t="s">
        <v>1999</v>
      </c>
      <c r="B313">
        <v>27</v>
      </c>
      <c r="C313">
        <v>43606</v>
      </c>
    </row>
    <row r="314" spans="1:3">
      <c r="A314" t="s">
        <v>2000</v>
      </c>
      <c r="B314">
        <v>24</v>
      </c>
      <c r="C314">
        <v>43630</v>
      </c>
    </row>
    <row r="315" spans="1:3">
      <c r="A315" t="s">
        <v>2001</v>
      </c>
      <c r="B315">
        <v>22</v>
      </c>
      <c r="C315">
        <v>43652</v>
      </c>
    </row>
    <row r="316" spans="1:3">
      <c r="A316" t="s">
        <v>2002</v>
      </c>
      <c r="B316">
        <v>28</v>
      </c>
      <c r="C316">
        <v>43680</v>
      </c>
    </row>
    <row r="317" spans="1:3">
      <c r="A317" t="s">
        <v>2003</v>
      </c>
      <c r="B317">
        <v>16</v>
      </c>
      <c r="C317">
        <v>43696</v>
      </c>
    </row>
    <row r="318" spans="1:3">
      <c r="A318" t="s">
        <v>2004</v>
      </c>
      <c r="B318">
        <v>23</v>
      </c>
      <c r="C318">
        <v>43719</v>
      </c>
    </row>
    <row r="319" spans="1:3">
      <c r="A319" t="s">
        <v>2005</v>
      </c>
      <c r="B319">
        <v>22</v>
      </c>
      <c r="C319">
        <v>43741</v>
      </c>
    </row>
    <row r="320" spans="1:3">
      <c r="A320" t="s">
        <v>2006</v>
      </c>
      <c r="B320">
        <v>30</v>
      </c>
      <c r="C320">
        <v>43771</v>
      </c>
    </row>
    <row r="321" spans="1:3">
      <c r="A321" t="s">
        <v>2007</v>
      </c>
      <c r="B321">
        <v>26</v>
      </c>
      <c r="C321">
        <v>43797</v>
      </c>
    </row>
    <row r="322" spans="1:3">
      <c r="A322" t="s">
        <v>2008</v>
      </c>
      <c r="B322">
        <v>16</v>
      </c>
      <c r="C322">
        <v>43813</v>
      </c>
    </row>
    <row r="323" spans="1:3">
      <c r="A323" t="s">
        <v>2009</v>
      </c>
      <c r="B323">
        <v>18</v>
      </c>
      <c r="C323">
        <v>43831</v>
      </c>
    </row>
    <row r="324" spans="1:3">
      <c r="A324" t="s">
        <v>2010</v>
      </c>
      <c r="B324">
        <v>16</v>
      </c>
      <c r="C324">
        <v>43847</v>
      </c>
    </row>
    <row r="325" spans="1:3">
      <c r="A325" t="s">
        <v>2011</v>
      </c>
      <c r="B325">
        <v>18</v>
      </c>
      <c r="C325">
        <v>43865</v>
      </c>
    </row>
    <row r="326" spans="1:3">
      <c r="A326" t="s">
        <v>2012</v>
      </c>
      <c r="B326">
        <v>21</v>
      </c>
      <c r="C326">
        <v>43886</v>
      </c>
    </row>
    <row r="327" spans="1:3">
      <c r="A327" t="s">
        <v>2013</v>
      </c>
      <c r="B327">
        <v>21</v>
      </c>
      <c r="C327">
        <v>43907</v>
      </c>
    </row>
    <row r="328" spans="1:3">
      <c r="A328" t="s">
        <v>2014</v>
      </c>
      <c r="B328">
        <v>21</v>
      </c>
      <c r="C328">
        <v>43928</v>
      </c>
    </row>
    <row r="329" spans="1:3">
      <c r="A329" t="s">
        <v>2015</v>
      </c>
      <c r="B329">
        <v>23</v>
      </c>
      <c r="C329">
        <v>43951</v>
      </c>
    </row>
    <row r="330" spans="1:3">
      <c r="A330" t="s">
        <v>2016</v>
      </c>
      <c r="B330">
        <v>16</v>
      </c>
      <c r="C330">
        <v>43967</v>
      </c>
    </row>
    <row r="331" spans="1:3">
      <c r="A331" t="s">
        <v>2017</v>
      </c>
      <c r="B331">
        <v>16</v>
      </c>
      <c r="C331">
        <v>43983</v>
      </c>
    </row>
    <row r="332" spans="1:3">
      <c r="A332" t="s">
        <v>2018</v>
      </c>
      <c r="B332">
        <v>13</v>
      </c>
      <c r="C332">
        <v>43996</v>
      </c>
    </row>
    <row r="333" spans="1:3">
      <c r="A333" t="s">
        <v>2019</v>
      </c>
      <c r="B333">
        <v>11</v>
      </c>
      <c r="C333">
        <v>44007</v>
      </c>
    </row>
    <row r="334" spans="1:3">
      <c r="A334" t="s">
        <v>2020</v>
      </c>
      <c r="B334">
        <v>17</v>
      </c>
      <c r="C334">
        <v>44024</v>
      </c>
    </row>
    <row r="335" spans="1:3">
      <c r="A335" t="s">
        <v>2021</v>
      </c>
      <c r="B335">
        <v>19</v>
      </c>
      <c r="C335">
        <v>44043</v>
      </c>
    </row>
    <row r="336" spans="1:3">
      <c r="A336" t="s">
        <v>2022</v>
      </c>
      <c r="B336">
        <v>19</v>
      </c>
      <c r="C336">
        <v>44062</v>
      </c>
    </row>
    <row r="337" spans="1:3">
      <c r="A337" t="s">
        <v>2023</v>
      </c>
      <c r="B337">
        <v>16</v>
      </c>
      <c r="C337">
        <v>44078</v>
      </c>
    </row>
    <row r="338" spans="1:3">
      <c r="A338" t="s">
        <v>2024</v>
      </c>
      <c r="B338">
        <v>8</v>
      </c>
      <c r="C338">
        <v>44086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B9EA6-54D7-1C48-892D-1F751CC20D6D}">
  <dimension ref="A1:R1287"/>
  <sheetViews>
    <sheetView zoomScale="59" workbookViewId="0">
      <selection activeCell="G26" sqref="G26"/>
    </sheetView>
  </sheetViews>
  <sheetFormatPr baseColWidth="10" defaultColWidth="11.33203125" defaultRowHeight="16"/>
  <cols>
    <col min="1" max="1" width="12.6640625" bestFit="1" customWidth="1"/>
    <col min="2" max="2" width="13.33203125" bestFit="1" customWidth="1"/>
    <col min="3" max="4" width="13.33203125" customWidth="1"/>
    <col min="5" max="5" width="13.1640625" bestFit="1" customWidth="1"/>
    <col min="6" max="11" width="12.6640625" bestFit="1" customWidth="1"/>
    <col min="12" max="12" width="13.83203125" bestFit="1" customWidth="1"/>
    <col min="13" max="13" width="13.83203125" customWidth="1"/>
  </cols>
  <sheetData>
    <row r="1" spans="1:18">
      <c r="A1" t="s">
        <v>1519</v>
      </c>
      <c r="B1" t="s">
        <v>1520</v>
      </c>
      <c r="C1" t="s">
        <v>1521</v>
      </c>
      <c r="D1" t="s">
        <v>1522</v>
      </c>
      <c r="E1" t="s">
        <v>1523</v>
      </c>
      <c r="F1" t="s">
        <v>1524</v>
      </c>
      <c r="G1" t="s">
        <v>1525</v>
      </c>
      <c r="H1" t="s">
        <v>1526</v>
      </c>
      <c r="I1" t="s">
        <v>1527</v>
      </c>
      <c r="J1" t="s">
        <v>1528</v>
      </c>
      <c r="K1" t="s">
        <v>1529</v>
      </c>
      <c r="L1" t="s">
        <v>1530</v>
      </c>
      <c r="M1" t="s">
        <v>1518</v>
      </c>
      <c r="N1" t="s">
        <v>2046</v>
      </c>
      <c r="O1" t="s">
        <v>2047</v>
      </c>
      <c r="P1" t="s">
        <v>2048</v>
      </c>
      <c r="Q1" t="s">
        <v>2077</v>
      </c>
      <c r="R1" t="s">
        <v>2086</v>
      </c>
    </row>
    <row r="2" spans="1:18">
      <c r="A2">
        <v>10101</v>
      </c>
      <c r="B2" t="s">
        <v>1531</v>
      </c>
      <c r="C2" t="str">
        <f t="shared" ref="C2:C65" si="0">LEFT(B2, FIND("(", B2) - 1)</f>
        <v>复旦大学</v>
      </c>
      <c r="D2" t="str">
        <f>MID(B2, FIND("(", B2) + 1, FIND(")", B2) - FIND("(", B2) - 1)</f>
        <v>01</v>
      </c>
      <c r="E2" t="s">
        <v>0</v>
      </c>
      <c r="M2">
        <v>2022</v>
      </c>
      <c r="N2">
        <f>VLOOKUP(E2, '2022D'!$A$2:$G$343, 2, FALSE)</f>
        <v>2335</v>
      </c>
      <c r="O2">
        <f>VLOOKUP(E2, '2022D'!$A$2:$G$343, 3, FALSE)</f>
        <v>2335</v>
      </c>
      <c r="P2">
        <f>_2022[[#This Row],[最低排名]]-_2022[[#This Row],[同分人数]]+1</f>
        <v>1</v>
      </c>
      <c r="Q2">
        <f>IF(O2&gt;=开始!$B$6, 1, 0)</f>
        <v>1</v>
      </c>
      <c r="R2">
        <f>_2022[[#This Row],[最低排名]]-开始!$B$6</f>
        <v>2335</v>
      </c>
    </row>
    <row r="3" spans="1:18">
      <c r="A3">
        <v>10102</v>
      </c>
      <c r="B3" t="s">
        <v>1</v>
      </c>
      <c r="C3" t="str">
        <f t="shared" si="0"/>
        <v>复旦大学</v>
      </c>
      <c r="D3" t="str">
        <f t="shared" ref="D3:D65" si="1">MID(B3, FIND("(", B3) + 1, FIND(")", B3) - FIND("(", B3) - 1)</f>
        <v>02</v>
      </c>
      <c r="E3" t="s">
        <v>0</v>
      </c>
      <c r="M3">
        <v>2022</v>
      </c>
      <c r="N3">
        <f>VLOOKUP(E3, '2022D'!$A$2:$G$343, 2, FALSE)</f>
        <v>2335</v>
      </c>
      <c r="O3">
        <f>VLOOKUP(E3, '2022D'!$A$2:$G$343, 3, FALSE)</f>
        <v>2335</v>
      </c>
      <c r="P3">
        <f>_2022[[#This Row],[最低排名]]-_2022[[#This Row],[同分人数]]+1</f>
        <v>1</v>
      </c>
      <c r="Q3">
        <f>IF(O3&gt;=开始!$B$6, 1, 0)</f>
        <v>1</v>
      </c>
      <c r="R3">
        <f>_2022[[#This Row],[最低排名]]-开始!$B$6</f>
        <v>2335</v>
      </c>
    </row>
    <row r="4" spans="1:18">
      <c r="A4">
        <v>10103</v>
      </c>
      <c r="B4" t="s">
        <v>2</v>
      </c>
      <c r="C4" t="str">
        <f t="shared" si="0"/>
        <v>复旦大学</v>
      </c>
      <c r="D4" t="str">
        <f t="shared" si="1"/>
        <v>03</v>
      </c>
      <c r="E4" t="s">
        <v>0</v>
      </c>
      <c r="M4">
        <v>2022</v>
      </c>
      <c r="N4">
        <f>VLOOKUP(E4, '2022D'!$A$2:$G$343, 2, FALSE)</f>
        <v>2335</v>
      </c>
      <c r="O4">
        <f>VLOOKUP(E4, '2022D'!$A$2:$G$343, 3, FALSE)</f>
        <v>2335</v>
      </c>
      <c r="P4">
        <f>_2022[[#This Row],[最低排名]]-_2022[[#This Row],[同分人数]]+1</f>
        <v>1</v>
      </c>
      <c r="Q4">
        <f>IF(O4&gt;=开始!$B$6, 1, 0)</f>
        <v>1</v>
      </c>
      <c r="R4">
        <f>_2022[[#This Row],[最低排名]]-开始!$B$6</f>
        <v>2335</v>
      </c>
    </row>
    <row r="5" spans="1:18">
      <c r="A5">
        <v>10201</v>
      </c>
      <c r="B5" t="s">
        <v>3</v>
      </c>
      <c r="C5" t="str">
        <f t="shared" si="0"/>
        <v>上海交大</v>
      </c>
      <c r="D5" t="str">
        <f t="shared" si="1"/>
        <v>01</v>
      </c>
      <c r="E5" t="s">
        <v>0</v>
      </c>
      <c r="M5">
        <v>2022</v>
      </c>
      <c r="N5">
        <f>VLOOKUP(E5, '2022D'!$A$2:$G$343, 2, FALSE)</f>
        <v>2335</v>
      </c>
      <c r="O5">
        <f>VLOOKUP(E5, '2022D'!$A$2:$G$343, 3, FALSE)</f>
        <v>2335</v>
      </c>
      <c r="P5">
        <f>_2022[[#This Row],[最低排名]]-_2022[[#This Row],[同分人数]]+1</f>
        <v>1</v>
      </c>
      <c r="Q5">
        <f>IF(O5&gt;=开始!$B$6, 1, 0)</f>
        <v>1</v>
      </c>
      <c r="R5">
        <f>_2022[[#This Row],[最低排名]]-开始!$B$6</f>
        <v>2335</v>
      </c>
    </row>
    <row r="6" spans="1:18">
      <c r="A6">
        <v>10301</v>
      </c>
      <c r="B6" t="s">
        <v>4</v>
      </c>
      <c r="C6" t="str">
        <f t="shared" si="0"/>
        <v>同济大学</v>
      </c>
      <c r="D6" t="str">
        <f t="shared" si="1"/>
        <v>01</v>
      </c>
      <c r="E6" t="s">
        <v>0</v>
      </c>
      <c r="M6">
        <v>2022</v>
      </c>
      <c r="N6">
        <f>VLOOKUP(E6, '2022D'!$A$2:$G$343, 2, FALSE)</f>
        <v>2335</v>
      </c>
      <c r="O6">
        <f>VLOOKUP(E6, '2022D'!$A$2:$G$343, 3, FALSE)</f>
        <v>2335</v>
      </c>
      <c r="P6">
        <f>_2022[[#This Row],[最低排名]]-_2022[[#This Row],[同分人数]]+1</f>
        <v>1</v>
      </c>
      <c r="Q6">
        <f>IF(O6&gt;=开始!$B$6, 1, 0)</f>
        <v>1</v>
      </c>
      <c r="R6">
        <f>_2022[[#This Row],[最低排名]]-开始!$B$6</f>
        <v>2335</v>
      </c>
    </row>
    <row r="7" spans="1:18">
      <c r="A7">
        <v>10302</v>
      </c>
      <c r="B7" t="s">
        <v>5</v>
      </c>
      <c r="C7" t="str">
        <f t="shared" si="0"/>
        <v>同济大学</v>
      </c>
      <c r="D7" t="str">
        <f t="shared" si="1"/>
        <v>02</v>
      </c>
      <c r="E7" t="s">
        <v>11</v>
      </c>
      <c r="F7">
        <v>246</v>
      </c>
      <c r="G7">
        <v>127</v>
      </c>
      <c r="H7">
        <v>138</v>
      </c>
      <c r="I7">
        <v>67</v>
      </c>
      <c r="J7">
        <v>64</v>
      </c>
      <c r="K7">
        <v>58</v>
      </c>
      <c r="L7">
        <v>0</v>
      </c>
      <c r="M7">
        <v>2022</v>
      </c>
      <c r="N7">
        <f>VLOOKUP(E7, '2022D'!$A$2:$G$343, 2, FALSE)</f>
        <v>141</v>
      </c>
      <c r="O7">
        <f>VLOOKUP(E7, '2022D'!$A$2:$G$343, 3, FALSE)</f>
        <v>3221</v>
      </c>
      <c r="P7">
        <f>_2022[[#This Row],[最低排名]]-_2022[[#This Row],[同分人数]]+1</f>
        <v>3081</v>
      </c>
      <c r="Q7">
        <f>IF(O7&gt;=开始!$B$6, 1, 0)</f>
        <v>1</v>
      </c>
      <c r="R7">
        <f>_2022[[#This Row],[最低排名]]-开始!$B$6</f>
        <v>3221</v>
      </c>
    </row>
    <row r="8" spans="1:18">
      <c r="A8">
        <v>10401</v>
      </c>
      <c r="B8" t="s">
        <v>7</v>
      </c>
      <c r="C8" t="str">
        <f t="shared" si="0"/>
        <v>华东师大</v>
      </c>
      <c r="D8" t="str">
        <f t="shared" si="1"/>
        <v>01</v>
      </c>
      <c r="E8" t="s">
        <v>11</v>
      </c>
      <c r="F8">
        <v>240</v>
      </c>
      <c r="G8">
        <v>122</v>
      </c>
      <c r="H8">
        <v>135</v>
      </c>
      <c r="I8">
        <v>67</v>
      </c>
      <c r="J8">
        <v>67</v>
      </c>
      <c r="K8">
        <v>64</v>
      </c>
      <c r="L8">
        <v>0</v>
      </c>
      <c r="M8">
        <v>2022</v>
      </c>
      <c r="N8">
        <f>VLOOKUP(E8, '2022D'!$A$2:$G$343, 2, FALSE)</f>
        <v>141</v>
      </c>
      <c r="O8">
        <f>VLOOKUP(E8, '2022D'!$A$2:$G$343, 3, FALSE)</f>
        <v>3221</v>
      </c>
      <c r="P8">
        <f>_2022[[#This Row],[最低排名]]-_2022[[#This Row],[同分人数]]+1</f>
        <v>3081</v>
      </c>
      <c r="Q8">
        <f>IF(O8&gt;=开始!$B$6, 1, 0)</f>
        <v>1</v>
      </c>
      <c r="R8">
        <f>_2022[[#This Row],[最低排名]]-开始!$B$6</f>
        <v>3221</v>
      </c>
    </row>
    <row r="9" spans="1:18">
      <c r="A9">
        <v>10402</v>
      </c>
      <c r="B9" t="s">
        <v>9</v>
      </c>
      <c r="C9" t="str">
        <f t="shared" si="0"/>
        <v>华东师大</v>
      </c>
      <c r="D9" t="str">
        <f t="shared" si="1"/>
        <v>02</v>
      </c>
      <c r="E9" t="s">
        <v>6</v>
      </c>
      <c r="F9">
        <v>236</v>
      </c>
      <c r="G9">
        <v>124</v>
      </c>
      <c r="H9">
        <v>125</v>
      </c>
      <c r="I9">
        <v>70</v>
      </c>
      <c r="J9">
        <v>70</v>
      </c>
      <c r="K9">
        <v>70</v>
      </c>
      <c r="L9">
        <v>0</v>
      </c>
      <c r="M9">
        <v>2022</v>
      </c>
      <c r="N9">
        <f>VLOOKUP(E9, '2022D'!$A$2:$G$343, 2, FALSE)</f>
        <v>144</v>
      </c>
      <c r="O9">
        <f>VLOOKUP(E9, '2022D'!$A$2:$G$343, 3, FALSE)</f>
        <v>3506</v>
      </c>
      <c r="P9">
        <f>_2022[[#This Row],[最低排名]]-_2022[[#This Row],[同分人数]]+1</f>
        <v>3363</v>
      </c>
      <c r="Q9">
        <f>IF(O9&gt;=开始!$B$6, 1, 0)</f>
        <v>1</v>
      </c>
      <c r="R9">
        <f>_2022[[#This Row],[最低排名]]-开始!$B$6</f>
        <v>3506</v>
      </c>
    </row>
    <row r="10" spans="1:18">
      <c r="A10">
        <v>10403</v>
      </c>
      <c r="B10" t="s">
        <v>10</v>
      </c>
      <c r="C10" t="str">
        <f t="shared" si="0"/>
        <v>华东师大</v>
      </c>
      <c r="D10" t="str">
        <f t="shared" si="1"/>
        <v>03</v>
      </c>
      <c r="E10" t="s">
        <v>11</v>
      </c>
      <c r="F10">
        <v>247</v>
      </c>
      <c r="G10">
        <v>132</v>
      </c>
      <c r="H10">
        <v>131</v>
      </c>
      <c r="I10">
        <v>67</v>
      </c>
      <c r="J10">
        <v>64</v>
      </c>
      <c r="K10">
        <v>64</v>
      </c>
      <c r="L10">
        <v>0</v>
      </c>
      <c r="M10">
        <v>2022</v>
      </c>
      <c r="N10">
        <f>VLOOKUP(E10, '2022D'!$A$2:$G$343, 2, FALSE)</f>
        <v>141</v>
      </c>
      <c r="O10">
        <f>VLOOKUP(E10, '2022D'!$A$2:$G$343, 3, FALSE)</f>
        <v>3221</v>
      </c>
      <c r="P10">
        <f>_2022[[#This Row],[最低排名]]-_2022[[#This Row],[同分人数]]+1</f>
        <v>3081</v>
      </c>
      <c r="Q10">
        <f>IF(O10&gt;=开始!$B$6, 1, 0)</f>
        <v>1</v>
      </c>
      <c r="R10">
        <f>_2022[[#This Row],[最低排名]]-开始!$B$6</f>
        <v>3221</v>
      </c>
    </row>
    <row r="11" spans="1:18">
      <c r="A11">
        <v>10404</v>
      </c>
      <c r="B11" t="s">
        <v>12</v>
      </c>
      <c r="C11" t="str">
        <f t="shared" si="0"/>
        <v>华东师大</v>
      </c>
      <c r="D11" t="str">
        <f t="shared" si="1"/>
        <v>04</v>
      </c>
      <c r="E11" t="s">
        <v>601</v>
      </c>
      <c r="F11">
        <v>231</v>
      </c>
      <c r="G11">
        <v>117</v>
      </c>
      <c r="H11">
        <v>134</v>
      </c>
      <c r="I11">
        <v>70</v>
      </c>
      <c r="J11">
        <v>70</v>
      </c>
      <c r="K11">
        <v>67</v>
      </c>
      <c r="L11">
        <v>0</v>
      </c>
      <c r="M11">
        <v>2022</v>
      </c>
      <c r="N11">
        <f>VLOOKUP(E11, '2022D'!$A$2:$G$343, 2, FALSE)</f>
        <v>141</v>
      </c>
      <c r="O11">
        <f>VLOOKUP(E11, '2022D'!$A$2:$G$343, 3, FALSE)</f>
        <v>3362</v>
      </c>
      <c r="P11">
        <f>_2022[[#This Row],[最低排名]]-_2022[[#This Row],[同分人数]]+1</f>
        <v>3222</v>
      </c>
      <c r="Q11">
        <f>IF(O11&gt;=开始!$B$6, 1, 0)</f>
        <v>1</v>
      </c>
      <c r="R11">
        <f>_2022[[#This Row],[最低排名]]-开始!$B$6</f>
        <v>3362</v>
      </c>
    </row>
    <row r="12" spans="1:18">
      <c r="A12">
        <v>10501</v>
      </c>
      <c r="B12" t="s">
        <v>13</v>
      </c>
      <c r="C12" t="str">
        <f t="shared" si="0"/>
        <v>华东理工</v>
      </c>
      <c r="D12" t="str">
        <f t="shared" si="1"/>
        <v>01</v>
      </c>
      <c r="E12" t="s">
        <v>246</v>
      </c>
      <c r="F12">
        <v>238</v>
      </c>
      <c r="G12">
        <v>127</v>
      </c>
      <c r="H12">
        <v>125</v>
      </c>
      <c r="I12">
        <v>67</v>
      </c>
      <c r="J12">
        <v>64</v>
      </c>
      <c r="K12">
        <v>58</v>
      </c>
      <c r="L12">
        <v>0</v>
      </c>
      <c r="M12">
        <v>2022</v>
      </c>
      <c r="N12">
        <f>VLOOKUP(E12, '2022D'!$A$2:$G$343, 2, FALSE)</f>
        <v>196</v>
      </c>
      <c r="O12">
        <f>VLOOKUP(E12, '2022D'!$A$2:$G$343, 3, FALSE)</f>
        <v>6653</v>
      </c>
      <c r="P12">
        <f>_2022[[#This Row],[最低排名]]-_2022[[#This Row],[同分人数]]+1</f>
        <v>6458</v>
      </c>
      <c r="Q12">
        <f>IF(O12&gt;=开始!$B$6, 1, 0)</f>
        <v>1</v>
      </c>
      <c r="R12">
        <f>_2022[[#This Row],[最低排名]]-开始!$B$6</f>
        <v>6653</v>
      </c>
    </row>
    <row r="13" spans="1:18">
      <c r="A13">
        <v>10502</v>
      </c>
      <c r="B13" t="s">
        <v>15</v>
      </c>
      <c r="C13" t="str">
        <f t="shared" si="0"/>
        <v>华东理工</v>
      </c>
      <c r="D13" t="str">
        <f t="shared" si="1"/>
        <v>02</v>
      </c>
      <c r="E13" t="s">
        <v>260</v>
      </c>
      <c r="F13">
        <v>246</v>
      </c>
      <c r="G13">
        <v>138</v>
      </c>
      <c r="H13">
        <v>118</v>
      </c>
      <c r="I13">
        <v>67</v>
      </c>
      <c r="J13">
        <v>64</v>
      </c>
      <c r="K13">
        <v>61</v>
      </c>
      <c r="L13">
        <v>0</v>
      </c>
      <c r="M13">
        <v>2022</v>
      </c>
      <c r="N13">
        <f>VLOOKUP(E13, '2022D'!$A$2:$G$343, 2, FALSE)</f>
        <v>195</v>
      </c>
      <c r="O13">
        <f>VLOOKUP(E13, '2022D'!$A$2:$G$343, 3, FALSE)</f>
        <v>5925</v>
      </c>
      <c r="P13">
        <f>_2022[[#This Row],[最低排名]]-_2022[[#This Row],[同分人数]]+1</f>
        <v>5731</v>
      </c>
      <c r="Q13">
        <f>IF(O13&gt;=开始!$B$6, 1, 0)</f>
        <v>1</v>
      </c>
      <c r="R13">
        <f>_2022[[#This Row],[最低排名]]-开始!$B$6</f>
        <v>5925</v>
      </c>
    </row>
    <row r="14" spans="1:18">
      <c r="A14">
        <v>10503</v>
      </c>
      <c r="B14" t="s">
        <v>17</v>
      </c>
      <c r="C14" t="str">
        <f t="shared" si="0"/>
        <v>华东理工</v>
      </c>
      <c r="D14" t="str">
        <f t="shared" si="1"/>
        <v>03</v>
      </c>
      <c r="E14" t="s">
        <v>628</v>
      </c>
      <c r="F14">
        <v>225</v>
      </c>
      <c r="G14">
        <v>114</v>
      </c>
      <c r="H14">
        <v>124</v>
      </c>
      <c r="I14">
        <v>67</v>
      </c>
      <c r="J14">
        <v>67</v>
      </c>
      <c r="K14">
        <v>64</v>
      </c>
      <c r="L14">
        <v>0</v>
      </c>
      <c r="M14">
        <v>2022</v>
      </c>
      <c r="N14">
        <f>VLOOKUP(E14, '2022D'!$A$2:$G$343, 2, FALSE)</f>
        <v>206</v>
      </c>
      <c r="O14">
        <f>VLOOKUP(E14, '2022D'!$A$2:$G$343, 3, FALSE)</f>
        <v>7633</v>
      </c>
      <c r="P14">
        <f>_2022[[#This Row],[最低排名]]-_2022[[#This Row],[同分人数]]+1</f>
        <v>7428</v>
      </c>
      <c r="Q14">
        <f>IF(O14&gt;=开始!$B$6, 1, 0)</f>
        <v>1</v>
      </c>
      <c r="R14">
        <f>_2022[[#This Row],[最低排名]]-开始!$B$6</f>
        <v>7633</v>
      </c>
    </row>
    <row r="15" spans="1:18">
      <c r="A15">
        <v>10504</v>
      </c>
      <c r="B15" t="s">
        <v>1532</v>
      </c>
      <c r="C15" t="str">
        <f t="shared" si="0"/>
        <v>华东理工</v>
      </c>
      <c r="D15" t="str">
        <f t="shared" si="1"/>
        <v>04</v>
      </c>
      <c r="E15" t="s">
        <v>23</v>
      </c>
      <c r="F15">
        <v>231</v>
      </c>
      <c r="G15">
        <v>128</v>
      </c>
      <c r="H15">
        <v>123</v>
      </c>
      <c r="I15">
        <v>67</v>
      </c>
      <c r="J15">
        <v>64</v>
      </c>
      <c r="K15">
        <v>61</v>
      </c>
      <c r="L15">
        <v>0</v>
      </c>
      <c r="M15">
        <v>2022</v>
      </c>
      <c r="N15">
        <f>VLOOKUP(E15, '2022D'!$A$2:$G$343, 2, FALSE)</f>
        <v>167</v>
      </c>
      <c r="O15">
        <f>VLOOKUP(E15, '2022D'!$A$2:$G$343, 3, FALSE)</f>
        <v>7800</v>
      </c>
      <c r="P15">
        <f>_2022[[#This Row],[最低排名]]-_2022[[#This Row],[同分人数]]+1</f>
        <v>7634</v>
      </c>
      <c r="Q15">
        <f>IF(O15&gt;=开始!$B$6, 1, 0)</f>
        <v>1</v>
      </c>
      <c r="R15">
        <f>_2022[[#This Row],[最低排名]]-开始!$B$6</f>
        <v>7800</v>
      </c>
    </row>
    <row r="16" spans="1:18">
      <c r="A16">
        <v>10601</v>
      </c>
      <c r="B16" t="s">
        <v>19</v>
      </c>
      <c r="C16" t="str">
        <f t="shared" si="0"/>
        <v>东华大学</v>
      </c>
      <c r="D16" t="str">
        <f t="shared" si="1"/>
        <v>01</v>
      </c>
      <c r="E16" t="s">
        <v>20</v>
      </c>
      <c r="F16">
        <v>222</v>
      </c>
      <c r="G16">
        <v>113</v>
      </c>
      <c r="H16">
        <v>124</v>
      </c>
      <c r="I16">
        <v>67</v>
      </c>
      <c r="J16">
        <v>64</v>
      </c>
      <c r="K16">
        <v>64</v>
      </c>
      <c r="L16">
        <v>0</v>
      </c>
      <c r="M16">
        <v>2022</v>
      </c>
      <c r="N16">
        <f>VLOOKUP(E16, '2022D'!$A$2:$G$343, 2, FALSE)</f>
        <v>223</v>
      </c>
      <c r="O16">
        <f>VLOOKUP(E16, '2022D'!$A$2:$G$343, 3, FALSE)</f>
        <v>8780</v>
      </c>
      <c r="P16">
        <f>_2022[[#This Row],[最低排名]]-_2022[[#This Row],[同分人数]]+1</f>
        <v>8558</v>
      </c>
      <c r="Q16">
        <f>IF(O16&gt;=开始!$B$6, 1, 0)</f>
        <v>1</v>
      </c>
      <c r="R16">
        <f>_2022[[#This Row],[最低排名]]-开始!$B$6</f>
        <v>8780</v>
      </c>
    </row>
    <row r="17" spans="1:18">
      <c r="A17">
        <v>10602</v>
      </c>
      <c r="B17" t="s">
        <v>21</v>
      </c>
      <c r="C17" t="str">
        <f t="shared" si="0"/>
        <v>东华大学</v>
      </c>
      <c r="D17" t="str">
        <f t="shared" si="1"/>
        <v>02</v>
      </c>
      <c r="E17" t="s">
        <v>66</v>
      </c>
      <c r="F17">
        <v>241</v>
      </c>
      <c r="G17">
        <v>131</v>
      </c>
      <c r="H17">
        <v>103</v>
      </c>
      <c r="I17">
        <v>70</v>
      </c>
      <c r="J17">
        <v>64</v>
      </c>
      <c r="K17">
        <v>61</v>
      </c>
      <c r="L17">
        <v>0</v>
      </c>
      <c r="M17">
        <v>2022</v>
      </c>
      <c r="N17">
        <f>VLOOKUP(E17, '2022D'!$A$2:$G$343, 2, FALSE)</f>
        <v>193</v>
      </c>
      <c r="O17">
        <f>VLOOKUP(E17, '2022D'!$A$2:$G$343, 3, FALSE)</f>
        <v>9192</v>
      </c>
      <c r="P17">
        <f>_2022[[#This Row],[最低排名]]-_2022[[#This Row],[同分人数]]+1</f>
        <v>9000</v>
      </c>
      <c r="Q17">
        <f>IF(O17&gt;=开始!$B$6, 1, 0)</f>
        <v>1</v>
      </c>
      <c r="R17">
        <f>_2022[[#This Row],[最低排名]]-开始!$B$6</f>
        <v>9192</v>
      </c>
    </row>
    <row r="18" spans="1:18">
      <c r="A18">
        <v>10603</v>
      </c>
      <c r="B18" t="s">
        <v>22</v>
      </c>
      <c r="C18" t="str">
        <f t="shared" si="0"/>
        <v>东华大学</v>
      </c>
      <c r="D18" t="str">
        <f t="shared" si="1"/>
        <v>03</v>
      </c>
      <c r="E18" t="s">
        <v>20</v>
      </c>
      <c r="F18">
        <v>226</v>
      </c>
      <c r="G18">
        <v>132</v>
      </c>
      <c r="H18">
        <v>120</v>
      </c>
      <c r="I18">
        <v>67</v>
      </c>
      <c r="J18">
        <v>64</v>
      </c>
      <c r="K18">
        <v>64</v>
      </c>
      <c r="L18">
        <v>0</v>
      </c>
      <c r="M18">
        <v>2022</v>
      </c>
      <c r="N18">
        <f>VLOOKUP(E18, '2022D'!$A$2:$G$343, 2, FALSE)</f>
        <v>223</v>
      </c>
      <c r="O18">
        <f>VLOOKUP(E18, '2022D'!$A$2:$G$343, 3, FALSE)</f>
        <v>8780</v>
      </c>
      <c r="P18">
        <f>_2022[[#This Row],[最低排名]]-_2022[[#This Row],[同分人数]]+1</f>
        <v>8558</v>
      </c>
      <c r="Q18">
        <f>IF(O18&gt;=开始!$B$6, 1, 0)</f>
        <v>1</v>
      </c>
      <c r="R18">
        <f>_2022[[#This Row],[最低排名]]-开始!$B$6</f>
        <v>8780</v>
      </c>
    </row>
    <row r="19" spans="1:18">
      <c r="A19">
        <v>10604</v>
      </c>
      <c r="B19" t="s">
        <v>24</v>
      </c>
      <c r="C19" t="str">
        <f t="shared" si="0"/>
        <v>东华大学</v>
      </c>
      <c r="D19" t="str">
        <f t="shared" si="1"/>
        <v>04</v>
      </c>
      <c r="E19" t="s">
        <v>66</v>
      </c>
      <c r="F19">
        <v>232</v>
      </c>
      <c r="G19">
        <v>116</v>
      </c>
      <c r="H19">
        <v>118</v>
      </c>
      <c r="I19">
        <v>67</v>
      </c>
      <c r="J19">
        <v>64</v>
      </c>
      <c r="K19">
        <v>58</v>
      </c>
      <c r="L19">
        <v>0</v>
      </c>
      <c r="M19">
        <v>2022</v>
      </c>
      <c r="N19">
        <f>VLOOKUP(E19, '2022D'!$A$2:$G$343, 2, FALSE)</f>
        <v>193</v>
      </c>
      <c r="O19">
        <f>VLOOKUP(E19, '2022D'!$A$2:$G$343, 3, FALSE)</f>
        <v>9192</v>
      </c>
      <c r="P19">
        <f>_2022[[#This Row],[最低排名]]-_2022[[#This Row],[同分人数]]+1</f>
        <v>9000</v>
      </c>
      <c r="Q19">
        <f>IF(O19&gt;=开始!$B$6, 1, 0)</f>
        <v>1</v>
      </c>
      <c r="R19">
        <f>_2022[[#This Row],[最低排名]]-开始!$B$6</f>
        <v>9192</v>
      </c>
    </row>
    <row r="20" spans="1:18">
      <c r="A20">
        <v>10701</v>
      </c>
      <c r="B20" t="s">
        <v>26</v>
      </c>
      <c r="C20" t="str">
        <f t="shared" si="0"/>
        <v>上海财大</v>
      </c>
      <c r="D20" t="str">
        <f t="shared" si="1"/>
        <v>01</v>
      </c>
      <c r="E20" t="s">
        <v>254</v>
      </c>
      <c r="F20">
        <v>238</v>
      </c>
      <c r="G20">
        <v>120</v>
      </c>
      <c r="H20">
        <v>126</v>
      </c>
      <c r="I20">
        <v>70</v>
      </c>
      <c r="J20">
        <v>67</v>
      </c>
      <c r="K20">
        <v>64</v>
      </c>
      <c r="L20">
        <v>0</v>
      </c>
      <c r="M20">
        <v>2022</v>
      </c>
      <c r="N20">
        <f>VLOOKUP(E20, '2022D'!$A$2:$G$343, 2, FALSE)</f>
        <v>134</v>
      </c>
      <c r="O20">
        <f>VLOOKUP(E20, '2022D'!$A$2:$G$343, 3, FALSE)</f>
        <v>4410</v>
      </c>
      <c r="P20">
        <f>_2022[[#This Row],[最低排名]]-_2022[[#This Row],[同分人数]]+1</f>
        <v>4277</v>
      </c>
      <c r="Q20">
        <f>IF(O20&gt;=开始!$B$6, 1, 0)</f>
        <v>1</v>
      </c>
      <c r="R20">
        <f>_2022[[#This Row],[最低排名]]-开始!$B$6</f>
        <v>4410</v>
      </c>
    </row>
    <row r="21" spans="1:18">
      <c r="A21">
        <v>10702</v>
      </c>
      <c r="B21" t="s">
        <v>28</v>
      </c>
      <c r="C21" t="str">
        <f t="shared" si="0"/>
        <v>上海财大</v>
      </c>
      <c r="D21" t="str">
        <f t="shared" si="1"/>
        <v>02</v>
      </c>
      <c r="E21" t="s">
        <v>29</v>
      </c>
      <c r="F21">
        <v>241</v>
      </c>
      <c r="G21">
        <v>128</v>
      </c>
      <c r="H21">
        <v>133</v>
      </c>
      <c r="I21">
        <v>67</v>
      </c>
      <c r="J21">
        <v>67</v>
      </c>
      <c r="K21">
        <v>58</v>
      </c>
      <c r="L21">
        <v>0</v>
      </c>
      <c r="M21">
        <v>2022</v>
      </c>
      <c r="N21">
        <f>VLOOKUP(E21, '2022D'!$A$2:$G$343, 2, FALSE)</f>
        <v>173</v>
      </c>
      <c r="O21">
        <f>VLOOKUP(E21, '2022D'!$A$2:$G$343, 3, FALSE)</f>
        <v>4276</v>
      </c>
      <c r="P21">
        <f>_2022[[#This Row],[最低排名]]-_2022[[#This Row],[同分人数]]+1</f>
        <v>4104</v>
      </c>
      <c r="Q21">
        <f>IF(O21&gt;=开始!$B$6, 1, 0)</f>
        <v>1</v>
      </c>
      <c r="R21">
        <f>_2022[[#This Row],[最低排名]]-开始!$B$6</f>
        <v>4276</v>
      </c>
    </row>
    <row r="22" spans="1:18">
      <c r="A22">
        <v>10703</v>
      </c>
      <c r="B22" t="s">
        <v>30</v>
      </c>
      <c r="C22" t="str">
        <f t="shared" si="0"/>
        <v>上海财大</v>
      </c>
      <c r="D22" t="str">
        <f t="shared" si="1"/>
        <v>03</v>
      </c>
      <c r="E22" t="s">
        <v>27</v>
      </c>
      <c r="F22">
        <v>234</v>
      </c>
      <c r="G22">
        <v>128</v>
      </c>
      <c r="H22">
        <v>132</v>
      </c>
      <c r="I22">
        <v>70</v>
      </c>
      <c r="J22">
        <v>67</v>
      </c>
      <c r="K22">
        <v>64</v>
      </c>
      <c r="L22">
        <v>0</v>
      </c>
      <c r="M22">
        <v>2022</v>
      </c>
      <c r="N22">
        <f>VLOOKUP(E22, '2022D'!$A$2:$G$343, 2, FALSE)</f>
        <v>161</v>
      </c>
      <c r="O22">
        <f>VLOOKUP(E22, '2022D'!$A$2:$G$343, 3, FALSE)</f>
        <v>4103</v>
      </c>
      <c r="P22">
        <f>_2022[[#This Row],[最低排名]]-_2022[[#This Row],[同分人数]]+1</f>
        <v>3943</v>
      </c>
      <c r="Q22">
        <f>IF(O22&gt;=开始!$B$6, 1, 0)</f>
        <v>1</v>
      </c>
      <c r="R22">
        <f>_2022[[#This Row],[最低排名]]-开始!$B$6</f>
        <v>4103</v>
      </c>
    </row>
    <row r="23" spans="1:18">
      <c r="A23">
        <v>10801</v>
      </c>
      <c r="B23" t="s">
        <v>32</v>
      </c>
      <c r="C23" t="str">
        <f t="shared" si="0"/>
        <v>上海外大</v>
      </c>
      <c r="D23" t="str">
        <f t="shared" si="1"/>
        <v>01</v>
      </c>
      <c r="E23" t="s">
        <v>111</v>
      </c>
      <c r="F23">
        <v>228</v>
      </c>
      <c r="G23">
        <v>117</v>
      </c>
      <c r="H23">
        <v>132</v>
      </c>
      <c r="I23">
        <v>70</v>
      </c>
      <c r="J23">
        <v>67</v>
      </c>
      <c r="K23">
        <v>64</v>
      </c>
      <c r="L23">
        <v>0</v>
      </c>
      <c r="M23">
        <v>2022</v>
      </c>
      <c r="N23">
        <f>VLOOKUP(E23, '2022D'!$A$2:$G$343, 2, FALSE)</f>
        <v>159</v>
      </c>
      <c r="O23">
        <f>VLOOKUP(E23, '2022D'!$A$2:$G$343, 3, FALSE)</f>
        <v>5036</v>
      </c>
      <c r="P23">
        <f>_2022[[#This Row],[最低排名]]-_2022[[#This Row],[同分人数]]+1</f>
        <v>4878</v>
      </c>
      <c r="Q23">
        <f>IF(O23&gt;=开始!$B$6, 1, 0)</f>
        <v>1</v>
      </c>
      <c r="R23">
        <f>_2022[[#This Row],[最低排名]]-开始!$B$6</f>
        <v>5036</v>
      </c>
    </row>
    <row r="24" spans="1:18">
      <c r="A24">
        <v>10802</v>
      </c>
      <c r="B24" t="s">
        <v>34</v>
      </c>
      <c r="C24" t="str">
        <f t="shared" si="0"/>
        <v>上海外大</v>
      </c>
      <c r="D24" t="str">
        <f t="shared" si="1"/>
        <v>02</v>
      </c>
      <c r="E24" t="s">
        <v>111</v>
      </c>
      <c r="F24">
        <v>219</v>
      </c>
      <c r="G24">
        <v>114</v>
      </c>
      <c r="H24">
        <v>138</v>
      </c>
      <c r="I24">
        <v>70</v>
      </c>
      <c r="J24">
        <v>67</v>
      </c>
      <c r="K24">
        <v>67</v>
      </c>
      <c r="L24">
        <v>0</v>
      </c>
      <c r="M24">
        <v>2022</v>
      </c>
      <c r="N24">
        <f>VLOOKUP(E24, '2022D'!$A$2:$G$343, 2, FALSE)</f>
        <v>159</v>
      </c>
      <c r="O24">
        <f>VLOOKUP(E24, '2022D'!$A$2:$G$343, 3, FALSE)</f>
        <v>5036</v>
      </c>
      <c r="P24">
        <f>_2022[[#This Row],[最低排名]]-_2022[[#This Row],[同分人数]]+1</f>
        <v>4878</v>
      </c>
      <c r="Q24">
        <f>IF(O24&gt;=开始!$B$6, 1, 0)</f>
        <v>1</v>
      </c>
      <c r="R24">
        <f>_2022[[#This Row],[最低排名]]-开始!$B$6</f>
        <v>5036</v>
      </c>
    </row>
    <row r="25" spans="1:18">
      <c r="A25">
        <v>10901</v>
      </c>
      <c r="B25" t="s">
        <v>36</v>
      </c>
      <c r="C25" t="str">
        <f t="shared" si="0"/>
        <v>上海海事</v>
      </c>
      <c r="D25" t="str">
        <f t="shared" si="1"/>
        <v>01</v>
      </c>
      <c r="E25" t="s">
        <v>70</v>
      </c>
      <c r="F25">
        <v>221</v>
      </c>
      <c r="G25">
        <v>122</v>
      </c>
      <c r="H25">
        <v>108</v>
      </c>
      <c r="I25">
        <v>67</v>
      </c>
      <c r="J25">
        <v>64</v>
      </c>
      <c r="K25">
        <v>58</v>
      </c>
      <c r="L25">
        <v>0</v>
      </c>
      <c r="M25">
        <v>2022</v>
      </c>
      <c r="N25">
        <f>VLOOKUP(E25, '2022D'!$A$2:$G$343, 2, FALSE)</f>
        <v>229</v>
      </c>
      <c r="O25">
        <f>VLOOKUP(E25, '2022D'!$A$2:$G$343, 3, FALSE)</f>
        <v>13736</v>
      </c>
      <c r="P25">
        <f>_2022[[#This Row],[最低排名]]-_2022[[#This Row],[同分人数]]+1</f>
        <v>13508</v>
      </c>
      <c r="Q25">
        <f>IF(O25&gt;=开始!$B$6, 1, 0)</f>
        <v>1</v>
      </c>
      <c r="R25">
        <f>_2022[[#This Row],[最低排名]]-开始!$B$6</f>
        <v>13736</v>
      </c>
    </row>
    <row r="26" spans="1:18">
      <c r="A26">
        <v>10902</v>
      </c>
      <c r="B26" t="s">
        <v>38</v>
      </c>
      <c r="C26" t="str">
        <f t="shared" si="0"/>
        <v>上海海事</v>
      </c>
      <c r="D26" t="str">
        <f t="shared" si="1"/>
        <v>02</v>
      </c>
      <c r="E26" t="s">
        <v>43</v>
      </c>
      <c r="F26">
        <v>218</v>
      </c>
      <c r="G26">
        <v>109</v>
      </c>
      <c r="H26">
        <v>117</v>
      </c>
      <c r="I26">
        <v>64</v>
      </c>
      <c r="J26">
        <v>52</v>
      </c>
      <c r="K26">
        <v>52</v>
      </c>
      <c r="L26">
        <v>0</v>
      </c>
      <c r="M26">
        <v>2022</v>
      </c>
      <c r="N26">
        <f>VLOOKUP(E26, '2022D'!$A$2:$G$343, 2, FALSE)</f>
        <v>212</v>
      </c>
      <c r="O26">
        <f>VLOOKUP(E26, '2022D'!$A$2:$G$343, 3, FALSE)</f>
        <v>16925</v>
      </c>
      <c r="P26">
        <f>_2022[[#This Row],[最低排名]]-_2022[[#This Row],[同分人数]]+1</f>
        <v>16714</v>
      </c>
      <c r="Q26">
        <f>IF(O26&gt;=开始!$B$6, 1, 0)</f>
        <v>1</v>
      </c>
      <c r="R26">
        <f>_2022[[#This Row],[最低排名]]-开始!$B$6</f>
        <v>16925</v>
      </c>
    </row>
    <row r="27" spans="1:18">
      <c r="A27">
        <v>10903</v>
      </c>
      <c r="B27" t="s">
        <v>40</v>
      </c>
      <c r="C27" t="str">
        <f t="shared" si="0"/>
        <v>上海海事</v>
      </c>
      <c r="D27" t="str">
        <f t="shared" si="1"/>
        <v>03</v>
      </c>
      <c r="E27" t="s">
        <v>152</v>
      </c>
      <c r="F27">
        <v>215</v>
      </c>
      <c r="G27">
        <v>111</v>
      </c>
      <c r="H27">
        <v>99</v>
      </c>
      <c r="I27">
        <v>61</v>
      </c>
      <c r="J27">
        <v>61</v>
      </c>
      <c r="K27">
        <v>55</v>
      </c>
      <c r="L27">
        <v>0</v>
      </c>
      <c r="M27">
        <v>2022</v>
      </c>
      <c r="N27">
        <f>VLOOKUP(E27, '2022D'!$A$2:$G$343, 2, FALSE)</f>
        <v>227</v>
      </c>
      <c r="O27">
        <f>VLOOKUP(E27, '2022D'!$A$2:$G$343, 3, FALSE)</f>
        <v>19548</v>
      </c>
      <c r="P27">
        <f>_2022[[#This Row],[最低排名]]-_2022[[#This Row],[同分人数]]+1</f>
        <v>19322</v>
      </c>
      <c r="Q27">
        <f>IF(O27&gt;=开始!$B$6, 1, 0)</f>
        <v>1</v>
      </c>
      <c r="R27">
        <f>_2022[[#This Row],[最低排名]]-开始!$B$6</f>
        <v>19548</v>
      </c>
    </row>
    <row r="28" spans="1:18">
      <c r="A28">
        <v>10904</v>
      </c>
      <c r="B28" t="s">
        <v>42</v>
      </c>
      <c r="C28" t="str">
        <f t="shared" si="0"/>
        <v>上海海事</v>
      </c>
      <c r="D28" t="str">
        <f t="shared" si="1"/>
        <v>04</v>
      </c>
      <c r="E28" t="s">
        <v>75</v>
      </c>
      <c r="F28">
        <v>216</v>
      </c>
      <c r="G28">
        <v>117</v>
      </c>
      <c r="H28">
        <v>101</v>
      </c>
      <c r="I28">
        <v>64</v>
      </c>
      <c r="J28">
        <v>61</v>
      </c>
      <c r="K28">
        <v>58</v>
      </c>
      <c r="L28">
        <v>0</v>
      </c>
      <c r="M28">
        <v>2022</v>
      </c>
      <c r="N28">
        <f>VLOOKUP(E28, '2022D'!$A$2:$G$343, 2, FALSE)</f>
        <v>216</v>
      </c>
      <c r="O28">
        <f>VLOOKUP(E28, '2022D'!$A$2:$G$343, 3, FALSE)</f>
        <v>17571</v>
      </c>
      <c r="P28">
        <f>_2022[[#This Row],[最低排名]]-_2022[[#This Row],[同分人数]]+1</f>
        <v>17356</v>
      </c>
      <c r="Q28">
        <f>IF(O28&gt;=开始!$B$6, 1, 0)</f>
        <v>1</v>
      </c>
      <c r="R28">
        <f>_2022[[#This Row],[最低排名]]-开始!$B$6</f>
        <v>17571</v>
      </c>
    </row>
    <row r="29" spans="1:18">
      <c r="A29">
        <v>11001</v>
      </c>
      <c r="B29" t="s">
        <v>44</v>
      </c>
      <c r="C29" t="str">
        <f t="shared" si="0"/>
        <v>上海理工</v>
      </c>
      <c r="D29" t="str">
        <f t="shared" si="1"/>
        <v>01</v>
      </c>
      <c r="E29" t="s">
        <v>160</v>
      </c>
      <c r="F29">
        <v>224</v>
      </c>
      <c r="G29">
        <v>133</v>
      </c>
      <c r="H29">
        <v>121</v>
      </c>
      <c r="I29">
        <v>70</v>
      </c>
      <c r="J29">
        <v>61</v>
      </c>
      <c r="K29">
        <v>58</v>
      </c>
      <c r="L29">
        <v>0</v>
      </c>
      <c r="M29">
        <v>2022</v>
      </c>
      <c r="N29">
        <f>VLOOKUP(E29, '2022D'!$A$2:$G$343, 2, FALSE)</f>
        <v>213</v>
      </c>
      <c r="O29">
        <f>VLOOKUP(E29, '2022D'!$A$2:$G$343, 3, FALSE)</f>
        <v>10296</v>
      </c>
      <c r="P29">
        <f>_2022[[#This Row],[最低排名]]-_2022[[#This Row],[同分人数]]+1</f>
        <v>10084</v>
      </c>
      <c r="Q29">
        <f>IF(O29&gt;=开始!$B$6, 1, 0)</f>
        <v>1</v>
      </c>
      <c r="R29">
        <f>_2022[[#This Row],[最低排名]]-开始!$B$6</f>
        <v>10296</v>
      </c>
    </row>
    <row r="30" spans="1:18">
      <c r="A30">
        <v>11002</v>
      </c>
      <c r="B30" t="s">
        <v>45</v>
      </c>
      <c r="C30" t="str">
        <f t="shared" si="0"/>
        <v>上海理工</v>
      </c>
      <c r="D30" t="str">
        <f t="shared" si="1"/>
        <v>02</v>
      </c>
      <c r="E30" t="s">
        <v>68</v>
      </c>
      <c r="F30">
        <v>222</v>
      </c>
      <c r="G30">
        <v>112</v>
      </c>
      <c r="H30">
        <v>115</v>
      </c>
      <c r="I30">
        <v>67</v>
      </c>
      <c r="J30">
        <v>61</v>
      </c>
      <c r="K30">
        <v>55</v>
      </c>
      <c r="L30">
        <v>0</v>
      </c>
      <c r="M30">
        <v>2022</v>
      </c>
      <c r="N30">
        <f>VLOOKUP(E30, '2022D'!$A$2:$G$343, 2, FALSE)</f>
        <v>211</v>
      </c>
      <c r="O30">
        <f>VLOOKUP(E30, '2022D'!$A$2:$G$343, 3, FALSE)</f>
        <v>13286</v>
      </c>
      <c r="P30">
        <f>_2022[[#This Row],[最低排名]]-_2022[[#This Row],[同分人数]]+1</f>
        <v>13076</v>
      </c>
      <c r="Q30">
        <f>IF(O30&gt;=开始!$B$6, 1, 0)</f>
        <v>1</v>
      </c>
      <c r="R30">
        <f>_2022[[#This Row],[最低排名]]-开始!$B$6</f>
        <v>13286</v>
      </c>
    </row>
    <row r="31" spans="1:18">
      <c r="A31">
        <v>11003</v>
      </c>
      <c r="B31" t="s">
        <v>46</v>
      </c>
      <c r="C31" t="str">
        <f t="shared" si="0"/>
        <v>上海理工</v>
      </c>
      <c r="D31" t="str">
        <f t="shared" si="1"/>
        <v>03</v>
      </c>
      <c r="E31" t="s">
        <v>138</v>
      </c>
      <c r="F31">
        <v>222</v>
      </c>
      <c r="G31">
        <v>119</v>
      </c>
      <c r="H31">
        <v>98</v>
      </c>
      <c r="I31">
        <v>67</v>
      </c>
      <c r="J31">
        <v>67</v>
      </c>
      <c r="K31">
        <v>61</v>
      </c>
      <c r="L31">
        <v>0</v>
      </c>
      <c r="M31">
        <v>2022</v>
      </c>
      <c r="N31">
        <f>VLOOKUP(E31, '2022D'!$A$2:$G$343, 2, FALSE)</f>
        <v>220</v>
      </c>
      <c r="O31">
        <f>VLOOKUP(E31, '2022D'!$A$2:$G$343, 3, FALSE)</f>
        <v>14379</v>
      </c>
      <c r="P31">
        <f>_2022[[#This Row],[最低排名]]-_2022[[#This Row],[同分人数]]+1</f>
        <v>14160</v>
      </c>
      <c r="Q31">
        <f>IF(O31&gt;=开始!$B$6, 1, 0)</f>
        <v>1</v>
      </c>
      <c r="R31">
        <f>_2022[[#This Row],[最低排名]]-开始!$B$6</f>
        <v>14379</v>
      </c>
    </row>
    <row r="32" spans="1:18">
      <c r="A32">
        <v>11004</v>
      </c>
      <c r="B32" t="s">
        <v>47</v>
      </c>
      <c r="C32" t="str">
        <f t="shared" si="0"/>
        <v>上海理工</v>
      </c>
      <c r="D32" t="str">
        <f t="shared" si="1"/>
        <v>04</v>
      </c>
      <c r="E32" t="s">
        <v>122</v>
      </c>
      <c r="F32">
        <v>212</v>
      </c>
      <c r="G32">
        <v>109</v>
      </c>
      <c r="H32">
        <v>114</v>
      </c>
      <c r="I32">
        <v>64</v>
      </c>
      <c r="J32">
        <v>61</v>
      </c>
      <c r="K32">
        <v>55</v>
      </c>
      <c r="L32">
        <v>0</v>
      </c>
      <c r="M32">
        <v>2022</v>
      </c>
      <c r="N32">
        <f>VLOOKUP(E32, '2022D'!$A$2:$G$343, 2, FALSE)</f>
        <v>208</v>
      </c>
      <c r="O32">
        <f>VLOOKUP(E32, '2022D'!$A$2:$G$343, 3, FALSE)</f>
        <v>16282</v>
      </c>
      <c r="P32">
        <f>_2022[[#This Row],[最低排名]]-_2022[[#This Row],[同分人数]]+1</f>
        <v>16075</v>
      </c>
      <c r="Q32">
        <f>IF(O32&gt;=开始!$B$6, 1, 0)</f>
        <v>1</v>
      </c>
      <c r="R32">
        <f>_2022[[#This Row],[最低排名]]-开始!$B$6</f>
        <v>16282</v>
      </c>
    </row>
    <row r="33" spans="1:18">
      <c r="A33">
        <v>11101</v>
      </c>
      <c r="B33" t="s">
        <v>49</v>
      </c>
      <c r="C33" t="str">
        <f t="shared" si="0"/>
        <v>上海杉达</v>
      </c>
      <c r="D33" t="str">
        <f t="shared" si="1"/>
        <v>01</v>
      </c>
      <c r="E33" t="s">
        <v>752</v>
      </c>
      <c r="F33">
        <v>189</v>
      </c>
      <c r="G33">
        <v>96</v>
      </c>
      <c r="H33">
        <v>86</v>
      </c>
      <c r="I33">
        <v>55</v>
      </c>
      <c r="J33">
        <v>49</v>
      </c>
      <c r="K33">
        <v>46</v>
      </c>
      <c r="L33">
        <v>0</v>
      </c>
      <c r="M33">
        <v>2022</v>
      </c>
      <c r="N33">
        <f>VLOOKUP(E33, '2022D'!$A$2:$G$343, 2, FALSE)</f>
        <v>167</v>
      </c>
      <c r="O33">
        <f>VLOOKUP(E33, '2022D'!$A$2:$G$343, 3, FALSE)</f>
        <v>32560</v>
      </c>
      <c r="P33">
        <f>_2022[[#This Row],[最低排名]]-_2022[[#This Row],[同分人数]]+1</f>
        <v>32394</v>
      </c>
      <c r="Q33">
        <f>IF(O33&gt;=开始!$B$6, 1, 0)</f>
        <v>1</v>
      </c>
      <c r="R33">
        <f>_2022[[#This Row],[最低排名]]-开始!$B$6</f>
        <v>32560</v>
      </c>
    </row>
    <row r="34" spans="1:18">
      <c r="A34">
        <v>11102</v>
      </c>
      <c r="B34" t="s">
        <v>51</v>
      </c>
      <c r="C34" t="str">
        <f t="shared" si="0"/>
        <v>上海杉达</v>
      </c>
      <c r="D34" t="str">
        <f t="shared" si="1"/>
        <v>02</v>
      </c>
      <c r="E34" t="s">
        <v>1533</v>
      </c>
      <c r="F34">
        <v>185</v>
      </c>
      <c r="G34">
        <v>101</v>
      </c>
      <c r="H34">
        <v>79</v>
      </c>
      <c r="I34">
        <v>49</v>
      </c>
      <c r="J34">
        <v>46</v>
      </c>
      <c r="K34">
        <v>43</v>
      </c>
      <c r="L34">
        <v>0</v>
      </c>
      <c r="M34">
        <v>2022</v>
      </c>
      <c r="N34">
        <f>VLOOKUP(E34, '2022D'!$A$2:$G$343, 2, FALSE)</f>
        <v>141</v>
      </c>
      <c r="O34">
        <f>VLOOKUP(E34, '2022D'!$A$2:$G$343, 3, FALSE)</f>
        <v>36115</v>
      </c>
      <c r="P34">
        <f>_2022[[#This Row],[最低排名]]-_2022[[#This Row],[同分人数]]+1</f>
        <v>35975</v>
      </c>
      <c r="Q34">
        <f>IF(O34&gt;=开始!$B$6, 1, 0)</f>
        <v>1</v>
      </c>
      <c r="R34">
        <f>_2022[[#This Row],[最低排名]]-开始!$B$6</f>
        <v>36115</v>
      </c>
    </row>
    <row r="35" spans="1:18">
      <c r="A35">
        <v>11103</v>
      </c>
      <c r="B35" t="s">
        <v>53</v>
      </c>
      <c r="C35" t="str">
        <f t="shared" si="0"/>
        <v>上海杉达</v>
      </c>
      <c r="D35" t="str">
        <f t="shared" si="1"/>
        <v>03</v>
      </c>
      <c r="E35" t="s">
        <v>440</v>
      </c>
      <c r="F35">
        <v>189</v>
      </c>
      <c r="G35">
        <v>98</v>
      </c>
      <c r="H35">
        <v>80</v>
      </c>
      <c r="I35">
        <v>58</v>
      </c>
      <c r="J35">
        <v>55</v>
      </c>
      <c r="K35">
        <v>55</v>
      </c>
      <c r="L35">
        <v>0</v>
      </c>
      <c r="M35">
        <v>2022</v>
      </c>
      <c r="N35">
        <f>VLOOKUP(E35, '2022D'!$A$2:$G$343, 2, FALSE)</f>
        <v>188</v>
      </c>
      <c r="O35">
        <f>VLOOKUP(E35, '2022D'!$A$2:$G$343, 3, FALSE)</f>
        <v>30533</v>
      </c>
      <c r="P35">
        <f>_2022[[#This Row],[最低排名]]-_2022[[#This Row],[同分人数]]+1</f>
        <v>30346</v>
      </c>
      <c r="Q35">
        <f>IF(O35&gt;=开始!$B$6, 1, 0)</f>
        <v>1</v>
      </c>
      <c r="R35">
        <f>_2022[[#This Row],[最低排名]]-开始!$B$6</f>
        <v>30533</v>
      </c>
    </row>
    <row r="36" spans="1:18">
      <c r="A36">
        <v>11104</v>
      </c>
      <c r="B36" t="s">
        <v>55</v>
      </c>
      <c r="C36" t="str">
        <f t="shared" si="0"/>
        <v>上海杉达</v>
      </c>
      <c r="D36" t="str">
        <f t="shared" si="1"/>
        <v>04</v>
      </c>
      <c r="E36" t="s">
        <v>1534</v>
      </c>
      <c r="F36">
        <v>173</v>
      </c>
      <c r="G36">
        <v>87</v>
      </c>
      <c r="H36">
        <v>92</v>
      </c>
      <c r="I36">
        <v>49</v>
      </c>
      <c r="J36">
        <v>43</v>
      </c>
      <c r="K36">
        <v>43</v>
      </c>
      <c r="L36">
        <v>0</v>
      </c>
      <c r="M36">
        <v>2022</v>
      </c>
      <c r="N36">
        <f>VLOOKUP(E36, '2022D'!$A$2:$G$343, 2, FALSE)</f>
        <v>161</v>
      </c>
      <c r="O36">
        <f>VLOOKUP(E36, '2022D'!$A$2:$G$343, 3, FALSE)</f>
        <v>36413</v>
      </c>
      <c r="P36">
        <f>_2022[[#This Row],[最低排名]]-_2022[[#This Row],[同分人数]]+1</f>
        <v>36253</v>
      </c>
      <c r="Q36">
        <f>IF(O36&gt;=开始!$B$6, 1, 0)</f>
        <v>1</v>
      </c>
      <c r="R36">
        <f>_2022[[#This Row],[最低排名]]-开始!$B$6</f>
        <v>36413</v>
      </c>
    </row>
    <row r="37" spans="1:18">
      <c r="A37">
        <v>11201</v>
      </c>
      <c r="B37" t="s">
        <v>57</v>
      </c>
      <c r="C37" t="str">
        <f t="shared" si="0"/>
        <v>华东政法</v>
      </c>
      <c r="D37" t="str">
        <f t="shared" si="1"/>
        <v>01</v>
      </c>
      <c r="E37" t="s">
        <v>58</v>
      </c>
      <c r="F37">
        <v>234</v>
      </c>
      <c r="G37">
        <v>123</v>
      </c>
      <c r="H37">
        <v>126</v>
      </c>
      <c r="I37">
        <v>70</v>
      </c>
      <c r="J37">
        <v>67</v>
      </c>
      <c r="K37">
        <v>67</v>
      </c>
      <c r="L37">
        <v>0</v>
      </c>
      <c r="M37">
        <v>2022</v>
      </c>
      <c r="N37">
        <f>VLOOKUP(E37, '2022D'!$A$2:$G$343, 2, FALSE)</f>
        <v>158</v>
      </c>
      <c r="O37">
        <f>VLOOKUP(E37, '2022D'!$A$2:$G$343, 3, FALSE)</f>
        <v>4568</v>
      </c>
      <c r="P37">
        <f>_2022[[#This Row],[最低排名]]-_2022[[#This Row],[同分人数]]+1</f>
        <v>4411</v>
      </c>
      <c r="Q37">
        <f>IF(O37&gt;=开始!$B$6, 1, 0)</f>
        <v>1</v>
      </c>
      <c r="R37">
        <f>_2022[[#This Row],[最低排名]]-开始!$B$6</f>
        <v>4568</v>
      </c>
    </row>
    <row r="38" spans="1:18">
      <c r="A38">
        <v>11202</v>
      </c>
      <c r="B38" t="s">
        <v>59</v>
      </c>
      <c r="C38" t="str">
        <f t="shared" si="0"/>
        <v>华东政法</v>
      </c>
      <c r="D38" t="str">
        <f t="shared" si="1"/>
        <v>02</v>
      </c>
      <c r="E38" t="s">
        <v>23</v>
      </c>
      <c r="F38">
        <v>228</v>
      </c>
      <c r="G38">
        <v>122</v>
      </c>
      <c r="H38">
        <v>120</v>
      </c>
      <c r="I38">
        <v>70</v>
      </c>
      <c r="J38">
        <v>67</v>
      </c>
      <c r="K38">
        <v>61</v>
      </c>
      <c r="L38">
        <v>0</v>
      </c>
      <c r="M38">
        <v>2022</v>
      </c>
      <c r="N38">
        <f>VLOOKUP(E38, '2022D'!$A$2:$G$343, 2, FALSE)</f>
        <v>167</v>
      </c>
      <c r="O38">
        <f>VLOOKUP(E38, '2022D'!$A$2:$G$343, 3, FALSE)</f>
        <v>7800</v>
      </c>
      <c r="P38">
        <f>_2022[[#This Row],[最低排名]]-_2022[[#This Row],[同分人数]]+1</f>
        <v>7634</v>
      </c>
      <c r="Q38">
        <f>IF(O38&gt;=开始!$B$6, 1, 0)</f>
        <v>1</v>
      </c>
      <c r="R38">
        <f>_2022[[#This Row],[最低排名]]-开始!$B$6</f>
        <v>7800</v>
      </c>
    </row>
    <row r="39" spans="1:18">
      <c r="A39">
        <v>11203</v>
      </c>
      <c r="B39" t="s">
        <v>61</v>
      </c>
      <c r="C39" t="str">
        <f t="shared" si="0"/>
        <v>华东政法</v>
      </c>
      <c r="D39" t="str">
        <f t="shared" si="1"/>
        <v>03</v>
      </c>
      <c r="E39" t="s">
        <v>115</v>
      </c>
      <c r="F39">
        <v>217</v>
      </c>
      <c r="G39">
        <v>111</v>
      </c>
      <c r="H39">
        <v>124</v>
      </c>
      <c r="I39">
        <v>70</v>
      </c>
      <c r="J39">
        <v>61</v>
      </c>
      <c r="K39">
        <v>58</v>
      </c>
      <c r="L39">
        <v>0</v>
      </c>
      <c r="M39">
        <v>2022</v>
      </c>
      <c r="N39">
        <f>VLOOKUP(E39, '2022D'!$A$2:$G$343, 2, FALSE)</f>
        <v>238</v>
      </c>
      <c r="O39">
        <f>VLOOKUP(E39, '2022D'!$A$2:$G$343, 3, FALSE)</f>
        <v>11182</v>
      </c>
      <c r="P39">
        <f>_2022[[#This Row],[最低排名]]-_2022[[#This Row],[同分人数]]+1</f>
        <v>10945</v>
      </c>
      <c r="Q39">
        <f>IF(O39&gt;=开始!$B$6, 1, 0)</f>
        <v>1</v>
      </c>
      <c r="R39">
        <f>_2022[[#This Row],[最低排名]]-开始!$B$6</f>
        <v>11182</v>
      </c>
    </row>
    <row r="40" spans="1:18">
      <c r="A40">
        <v>11204</v>
      </c>
      <c r="B40" t="s">
        <v>63</v>
      </c>
      <c r="C40" t="str">
        <f t="shared" si="0"/>
        <v>华东政法</v>
      </c>
      <c r="D40" t="str">
        <f t="shared" si="1"/>
        <v>04</v>
      </c>
      <c r="E40" t="s">
        <v>105</v>
      </c>
      <c r="F40">
        <v>223</v>
      </c>
      <c r="G40">
        <v>118</v>
      </c>
      <c r="H40">
        <v>120</v>
      </c>
      <c r="I40">
        <v>67</v>
      </c>
      <c r="J40">
        <v>64</v>
      </c>
      <c r="K40">
        <v>64</v>
      </c>
      <c r="L40">
        <v>0</v>
      </c>
      <c r="M40">
        <v>2022</v>
      </c>
      <c r="N40">
        <f>VLOOKUP(E40, '2022D'!$A$2:$G$343, 2, FALSE)</f>
        <v>217</v>
      </c>
      <c r="O40">
        <f>VLOOKUP(E40, '2022D'!$A$2:$G$343, 3, FALSE)</f>
        <v>9409</v>
      </c>
      <c r="P40">
        <f>_2022[[#This Row],[最低排名]]-_2022[[#This Row],[同分人数]]+1</f>
        <v>9193</v>
      </c>
      <c r="Q40">
        <f>IF(O40&gt;=开始!$B$6, 1, 0)</f>
        <v>1</v>
      </c>
      <c r="R40">
        <f>_2022[[#This Row],[最低排名]]-开始!$B$6</f>
        <v>9409</v>
      </c>
    </row>
    <row r="41" spans="1:18">
      <c r="A41">
        <v>11301</v>
      </c>
      <c r="B41" t="s">
        <v>65</v>
      </c>
      <c r="C41" t="str">
        <f t="shared" si="0"/>
        <v>上经贸大</v>
      </c>
      <c r="D41" t="str">
        <f t="shared" si="1"/>
        <v>01</v>
      </c>
      <c r="E41" t="s">
        <v>105</v>
      </c>
      <c r="F41">
        <v>221</v>
      </c>
      <c r="G41">
        <v>117</v>
      </c>
      <c r="H41">
        <v>131</v>
      </c>
      <c r="I41">
        <v>70</v>
      </c>
      <c r="J41">
        <v>64</v>
      </c>
      <c r="K41">
        <v>52</v>
      </c>
      <c r="L41">
        <v>0</v>
      </c>
      <c r="M41">
        <v>2022</v>
      </c>
      <c r="N41">
        <f>VLOOKUP(E41, '2022D'!$A$2:$G$343, 2, FALSE)</f>
        <v>217</v>
      </c>
      <c r="O41">
        <f>VLOOKUP(E41, '2022D'!$A$2:$G$343, 3, FALSE)</f>
        <v>9409</v>
      </c>
      <c r="P41">
        <f>_2022[[#This Row],[最低排名]]-_2022[[#This Row],[同分人数]]+1</f>
        <v>9193</v>
      </c>
      <c r="Q41">
        <f>IF(O41&gt;=开始!$B$6, 1, 0)</f>
        <v>1</v>
      </c>
      <c r="R41">
        <f>_2022[[#This Row],[最低排名]]-开始!$B$6</f>
        <v>9409</v>
      </c>
    </row>
    <row r="42" spans="1:18">
      <c r="A42">
        <v>11302</v>
      </c>
      <c r="B42" t="s">
        <v>67</v>
      </c>
      <c r="C42" t="str">
        <f t="shared" si="0"/>
        <v>上经贸大</v>
      </c>
      <c r="D42" t="str">
        <f t="shared" si="1"/>
        <v>02</v>
      </c>
      <c r="E42" t="s">
        <v>68</v>
      </c>
      <c r="F42">
        <v>207</v>
      </c>
      <c r="G42">
        <v>107</v>
      </c>
      <c r="H42">
        <v>127</v>
      </c>
      <c r="I42">
        <v>67</v>
      </c>
      <c r="J42">
        <v>61</v>
      </c>
      <c r="K42">
        <v>58</v>
      </c>
      <c r="L42">
        <v>0</v>
      </c>
      <c r="M42">
        <v>2022</v>
      </c>
      <c r="N42">
        <f>VLOOKUP(E42, '2022D'!$A$2:$G$343, 2, FALSE)</f>
        <v>211</v>
      </c>
      <c r="O42">
        <f>VLOOKUP(E42, '2022D'!$A$2:$G$343, 3, FALSE)</f>
        <v>13286</v>
      </c>
      <c r="P42">
        <f>_2022[[#This Row],[最低排名]]-_2022[[#This Row],[同分人数]]+1</f>
        <v>13076</v>
      </c>
      <c r="Q42">
        <f>IF(O42&gt;=开始!$B$6, 1, 0)</f>
        <v>1</v>
      </c>
      <c r="R42">
        <f>_2022[[#This Row],[最低排名]]-开始!$B$6</f>
        <v>13286</v>
      </c>
    </row>
    <row r="43" spans="1:18">
      <c r="A43">
        <v>11303</v>
      </c>
      <c r="B43" t="s">
        <v>69</v>
      </c>
      <c r="C43" t="str">
        <f t="shared" si="0"/>
        <v>上经贸大</v>
      </c>
      <c r="D43" t="str">
        <f t="shared" si="1"/>
        <v>03</v>
      </c>
      <c r="E43" t="s">
        <v>307</v>
      </c>
      <c r="F43">
        <v>211</v>
      </c>
      <c r="G43">
        <v>108</v>
      </c>
      <c r="H43">
        <v>119</v>
      </c>
      <c r="I43">
        <v>70</v>
      </c>
      <c r="J43">
        <v>64</v>
      </c>
      <c r="K43">
        <v>55</v>
      </c>
      <c r="L43">
        <v>0</v>
      </c>
      <c r="M43">
        <v>2022</v>
      </c>
      <c r="N43">
        <f>VLOOKUP(E43, '2022D'!$A$2:$G$343, 2, FALSE)</f>
        <v>221</v>
      </c>
      <c r="O43">
        <f>VLOOKUP(E43, '2022D'!$A$2:$G$343, 3, FALSE)</f>
        <v>13507</v>
      </c>
      <c r="P43">
        <f>_2022[[#This Row],[最低排名]]-_2022[[#This Row],[同分人数]]+1</f>
        <v>13287</v>
      </c>
      <c r="Q43">
        <f>IF(O43&gt;=开始!$B$6, 1, 0)</f>
        <v>1</v>
      </c>
      <c r="R43">
        <f>_2022[[#This Row],[最低排名]]-开始!$B$6</f>
        <v>13507</v>
      </c>
    </row>
    <row r="44" spans="1:18">
      <c r="A44">
        <v>11304</v>
      </c>
      <c r="B44" t="s">
        <v>71</v>
      </c>
      <c r="C44" t="str">
        <f t="shared" si="0"/>
        <v>上经贸大</v>
      </c>
      <c r="D44" t="str">
        <f t="shared" si="1"/>
        <v>04</v>
      </c>
      <c r="E44" t="s">
        <v>62</v>
      </c>
      <c r="F44">
        <v>220</v>
      </c>
      <c r="G44">
        <v>112</v>
      </c>
      <c r="H44">
        <v>118</v>
      </c>
      <c r="I44">
        <v>70</v>
      </c>
      <c r="J44">
        <v>64</v>
      </c>
      <c r="K44">
        <v>55</v>
      </c>
      <c r="L44">
        <v>0</v>
      </c>
      <c r="M44">
        <v>2022</v>
      </c>
      <c r="N44">
        <f>VLOOKUP(E44, '2022D'!$A$2:$G$343, 2, FALSE)</f>
        <v>206</v>
      </c>
      <c r="O44">
        <f>VLOOKUP(E44, '2022D'!$A$2:$G$343, 3, FALSE)</f>
        <v>11799</v>
      </c>
      <c r="P44">
        <f>_2022[[#This Row],[最低排名]]-_2022[[#This Row],[同分人数]]+1</f>
        <v>11594</v>
      </c>
      <c r="Q44">
        <f>IF(O44&gt;=开始!$B$6, 1, 0)</f>
        <v>1</v>
      </c>
      <c r="R44">
        <f>_2022[[#This Row],[最低排名]]-开始!$B$6</f>
        <v>11799</v>
      </c>
    </row>
    <row r="45" spans="1:18">
      <c r="A45">
        <v>11401</v>
      </c>
      <c r="B45" t="s">
        <v>73</v>
      </c>
      <c r="C45" t="str">
        <f t="shared" si="0"/>
        <v>复旦医学</v>
      </c>
      <c r="D45" t="str">
        <f t="shared" si="1"/>
        <v>01</v>
      </c>
      <c r="E45" t="s">
        <v>0</v>
      </c>
      <c r="M45">
        <v>2022</v>
      </c>
      <c r="N45">
        <f>VLOOKUP(E45, '2022D'!$A$2:$G$343, 2, FALSE)</f>
        <v>2335</v>
      </c>
      <c r="O45">
        <f>VLOOKUP(E45, '2022D'!$A$2:$G$343, 3, FALSE)</f>
        <v>2335</v>
      </c>
      <c r="P45">
        <f>_2022[[#This Row],[最低排名]]-_2022[[#This Row],[同分人数]]+1</f>
        <v>1</v>
      </c>
      <c r="Q45">
        <f>IF(O45&gt;=开始!$B$6, 1, 0)</f>
        <v>1</v>
      </c>
      <c r="R45">
        <f>_2022[[#This Row],[最低排名]]-开始!$B$6</f>
        <v>2335</v>
      </c>
    </row>
    <row r="46" spans="1:18">
      <c r="A46">
        <v>11501</v>
      </c>
      <c r="B46" t="s">
        <v>74</v>
      </c>
      <c r="C46" t="str">
        <f t="shared" si="0"/>
        <v>上海海大</v>
      </c>
      <c r="D46" t="str">
        <f t="shared" si="1"/>
        <v>01</v>
      </c>
      <c r="E46" t="s">
        <v>149</v>
      </c>
      <c r="F46">
        <v>202</v>
      </c>
      <c r="G46">
        <v>110</v>
      </c>
      <c r="H46">
        <v>115</v>
      </c>
      <c r="I46">
        <v>67</v>
      </c>
      <c r="J46">
        <v>58</v>
      </c>
      <c r="K46">
        <v>55</v>
      </c>
      <c r="L46">
        <v>0</v>
      </c>
      <c r="M46">
        <v>2022</v>
      </c>
      <c r="N46">
        <f>VLOOKUP(E46, '2022D'!$A$2:$G$343, 2, FALSE)</f>
        <v>218</v>
      </c>
      <c r="O46">
        <f>VLOOKUP(E46, '2022D'!$A$2:$G$343, 3, FALSE)</f>
        <v>18231</v>
      </c>
      <c r="P46">
        <f>_2022[[#This Row],[最低排名]]-_2022[[#This Row],[同分人数]]+1</f>
        <v>18014</v>
      </c>
      <c r="Q46">
        <f>IF(O46&gt;=开始!$B$6, 1, 0)</f>
        <v>1</v>
      </c>
      <c r="R46">
        <f>_2022[[#This Row],[最低排名]]-开始!$B$6</f>
        <v>18231</v>
      </c>
    </row>
    <row r="47" spans="1:18">
      <c r="A47">
        <v>11502</v>
      </c>
      <c r="B47" t="s">
        <v>76</v>
      </c>
      <c r="C47" t="str">
        <f t="shared" si="0"/>
        <v>上海海大</v>
      </c>
      <c r="D47" t="str">
        <f t="shared" si="1"/>
        <v>02</v>
      </c>
      <c r="E47" t="s">
        <v>81</v>
      </c>
      <c r="F47">
        <v>220</v>
      </c>
      <c r="G47">
        <v>118</v>
      </c>
      <c r="H47">
        <v>101</v>
      </c>
      <c r="I47">
        <v>64</v>
      </c>
      <c r="J47">
        <v>58</v>
      </c>
      <c r="K47">
        <v>49</v>
      </c>
      <c r="L47">
        <v>0</v>
      </c>
      <c r="M47">
        <v>2022</v>
      </c>
      <c r="N47">
        <f>VLOOKUP(E47, '2022D'!$A$2:$G$343, 2, FALSE)</f>
        <v>220</v>
      </c>
      <c r="O47">
        <f>VLOOKUP(E47, '2022D'!$A$2:$G$343, 3, FALSE)</f>
        <v>19321</v>
      </c>
      <c r="P47">
        <f>_2022[[#This Row],[最低排名]]-_2022[[#This Row],[同分人数]]+1</f>
        <v>19102</v>
      </c>
      <c r="Q47">
        <f>IF(O47&gt;=开始!$B$6, 1, 0)</f>
        <v>1</v>
      </c>
      <c r="R47">
        <f>_2022[[#This Row],[最低排名]]-开始!$B$6</f>
        <v>19321</v>
      </c>
    </row>
    <row r="48" spans="1:18">
      <c r="A48">
        <v>11503</v>
      </c>
      <c r="B48" t="s">
        <v>78</v>
      </c>
      <c r="C48" t="str">
        <f t="shared" si="0"/>
        <v>上海海大</v>
      </c>
      <c r="D48" t="str">
        <f t="shared" si="1"/>
        <v>03</v>
      </c>
      <c r="E48" t="s">
        <v>152</v>
      </c>
      <c r="F48">
        <v>210</v>
      </c>
      <c r="G48">
        <v>114</v>
      </c>
      <c r="H48">
        <v>104</v>
      </c>
      <c r="I48">
        <v>61</v>
      </c>
      <c r="J48">
        <v>61</v>
      </c>
      <c r="K48">
        <v>55</v>
      </c>
      <c r="L48">
        <v>0</v>
      </c>
      <c r="M48">
        <v>2022</v>
      </c>
      <c r="N48">
        <f>VLOOKUP(E48, '2022D'!$A$2:$G$343, 2, FALSE)</f>
        <v>227</v>
      </c>
      <c r="O48">
        <f>VLOOKUP(E48, '2022D'!$A$2:$G$343, 3, FALSE)</f>
        <v>19548</v>
      </c>
      <c r="P48">
        <f>_2022[[#This Row],[最低排名]]-_2022[[#This Row],[同分人数]]+1</f>
        <v>19322</v>
      </c>
      <c r="Q48">
        <f>IF(O48&gt;=开始!$B$6, 1, 0)</f>
        <v>1</v>
      </c>
      <c r="R48">
        <f>_2022[[#This Row],[最低排名]]-开始!$B$6</f>
        <v>19548</v>
      </c>
    </row>
    <row r="49" spans="1:18">
      <c r="A49">
        <v>11504</v>
      </c>
      <c r="B49" t="s">
        <v>80</v>
      </c>
      <c r="C49" t="str">
        <f t="shared" si="0"/>
        <v>上海海大</v>
      </c>
      <c r="D49" t="str">
        <f t="shared" si="1"/>
        <v>04</v>
      </c>
      <c r="E49" t="s">
        <v>152</v>
      </c>
      <c r="F49">
        <v>207</v>
      </c>
      <c r="G49">
        <v>115</v>
      </c>
      <c r="H49">
        <v>104</v>
      </c>
      <c r="I49">
        <v>64</v>
      </c>
      <c r="J49">
        <v>61</v>
      </c>
      <c r="K49">
        <v>55</v>
      </c>
      <c r="L49">
        <v>0</v>
      </c>
      <c r="M49">
        <v>2022</v>
      </c>
      <c r="N49">
        <f>VLOOKUP(E49, '2022D'!$A$2:$G$343, 2, FALSE)</f>
        <v>227</v>
      </c>
      <c r="O49">
        <f>VLOOKUP(E49, '2022D'!$A$2:$G$343, 3, FALSE)</f>
        <v>19548</v>
      </c>
      <c r="P49">
        <f>_2022[[#This Row],[最低排名]]-_2022[[#This Row],[同分人数]]+1</f>
        <v>19322</v>
      </c>
      <c r="Q49">
        <f>IF(O49&gt;=开始!$B$6, 1, 0)</f>
        <v>1</v>
      </c>
      <c r="R49">
        <f>_2022[[#This Row],[最低排名]]-开始!$B$6</f>
        <v>19548</v>
      </c>
    </row>
    <row r="50" spans="1:18">
      <c r="A50">
        <v>11505</v>
      </c>
      <c r="B50" t="s">
        <v>82</v>
      </c>
      <c r="C50" t="str">
        <f t="shared" si="0"/>
        <v>上海海大</v>
      </c>
      <c r="D50" t="str">
        <f t="shared" si="1"/>
        <v>05</v>
      </c>
      <c r="E50" t="s">
        <v>128</v>
      </c>
      <c r="F50">
        <v>219</v>
      </c>
      <c r="G50">
        <v>124</v>
      </c>
      <c r="H50">
        <v>92</v>
      </c>
      <c r="I50">
        <v>64</v>
      </c>
      <c r="J50">
        <v>55</v>
      </c>
      <c r="K50">
        <v>49</v>
      </c>
      <c r="L50">
        <v>0</v>
      </c>
      <c r="M50">
        <v>2022</v>
      </c>
      <c r="N50">
        <f>VLOOKUP(E50, '2022D'!$A$2:$G$343, 2, FALSE)</f>
        <v>228</v>
      </c>
      <c r="O50">
        <f>VLOOKUP(E50, '2022D'!$A$2:$G$343, 3, FALSE)</f>
        <v>22159</v>
      </c>
      <c r="P50">
        <f>_2022[[#This Row],[最低排名]]-_2022[[#This Row],[同分人数]]+1</f>
        <v>21932</v>
      </c>
      <c r="Q50">
        <f>IF(O50&gt;=开始!$B$6, 1, 0)</f>
        <v>1</v>
      </c>
      <c r="R50">
        <f>_2022[[#This Row],[最低排名]]-开始!$B$6</f>
        <v>22159</v>
      </c>
    </row>
    <row r="51" spans="1:18">
      <c r="A51">
        <v>11506</v>
      </c>
      <c r="B51" t="s">
        <v>84</v>
      </c>
      <c r="C51" t="str">
        <f t="shared" si="0"/>
        <v>上海海大</v>
      </c>
      <c r="D51" t="str">
        <f t="shared" si="1"/>
        <v>06</v>
      </c>
      <c r="E51" t="s">
        <v>678</v>
      </c>
      <c r="F51">
        <v>211</v>
      </c>
      <c r="G51">
        <v>107</v>
      </c>
      <c r="H51">
        <v>95</v>
      </c>
      <c r="I51">
        <v>67</v>
      </c>
      <c r="J51">
        <v>58</v>
      </c>
      <c r="K51">
        <v>52</v>
      </c>
      <c r="L51">
        <v>0</v>
      </c>
      <c r="M51">
        <v>2022</v>
      </c>
      <c r="N51">
        <f>VLOOKUP(E51, '2022D'!$A$2:$G$343, 2, FALSE)</f>
        <v>234</v>
      </c>
      <c r="O51">
        <f>VLOOKUP(E51, '2022D'!$A$2:$G$343, 3, FALSE)</f>
        <v>21316</v>
      </c>
      <c r="P51">
        <f>_2022[[#This Row],[最低排名]]-_2022[[#This Row],[同分人数]]+1</f>
        <v>21083</v>
      </c>
      <c r="Q51">
        <f>IF(O51&gt;=开始!$B$6, 1, 0)</f>
        <v>1</v>
      </c>
      <c r="R51">
        <f>_2022[[#This Row],[最低排名]]-开始!$B$6</f>
        <v>21316</v>
      </c>
    </row>
    <row r="52" spans="1:18">
      <c r="A52">
        <v>11601</v>
      </c>
      <c r="B52" t="s">
        <v>86</v>
      </c>
      <c r="C52" t="str">
        <f t="shared" si="0"/>
        <v>上海戏剧</v>
      </c>
      <c r="D52" t="str">
        <f t="shared" si="1"/>
        <v>01</v>
      </c>
      <c r="E52" t="s">
        <v>279</v>
      </c>
      <c r="F52">
        <v>223</v>
      </c>
      <c r="G52">
        <v>121</v>
      </c>
      <c r="H52">
        <v>118</v>
      </c>
      <c r="I52">
        <v>67</v>
      </c>
      <c r="J52">
        <v>64</v>
      </c>
      <c r="K52">
        <v>61</v>
      </c>
      <c r="L52">
        <v>0</v>
      </c>
      <c r="M52">
        <v>2022</v>
      </c>
      <c r="N52">
        <f>VLOOKUP(E52, '2022D'!$A$2:$G$343, 2, FALSE)</f>
        <v>197</v>
      </c>
      <c r="O52">
        <f>VLOOKUP(E52, '2022D'!$A$2:$G$343, 3, FALSE)</f>
        <v>10493</v>
      </c>
      <c r="P52">
        <f>_2022[[#This Row],[最低排名]]-_2022[[#This Row],[同分人数]]+1</f>
        <v>10297</v>
      </c>
      <c r="Q52">
        <f>IF(O52&gt;=开始!$B$6, 1, 0)</f>
        <v>1</v>
      </c>
      <c r="R52">
        <f>_2022[[#This Row],[最低排名]]-开始!$B$6</f>
        <v>10493</v>
      </c>
    </row>
    <row r="53" spans="1:18">
      <c r="A53">
        <v>11701</v>
      </c>
      <c r="B53" t="s">
        <v>88</v>
      </c>
      <c r="C53" t="str">
        <f t="shared" si="0"/>
        <v>上海电力</v>
      </c>
      <c r="D53" t="str">
        <f t="shared" si="1"/>
        <v>01</v>
      </c>
      <c r="E53" t="s">
        <v>649</v>
      </c>
      <c r="F53">
        <v>224</v>
      </c>
      <c r="G53">
        <v>126</v>
      </c>
      <c r="H53">
        <v>101</v>
      </c>
      <c r="I53">
        <v>67</v>
      </c>
      <c r="J53">
        <v>64</v>
      </c>
      <c r="K53">
        <v>52</v>
      </c>
      <c r="L53">
        <v>0</v>
      </c>
      <c r="M53">
        <v>2022</v>
      </c>
      <c r="N53">
        <f>VLOOKUP(E53, '2022D'!$A$2:$G$343, 2, FALSE)</f>
        <v>217</v>
      </c>
      <c r="O53">
        <f>VLOOKUP(E53, '2022D'!$A$2:$G$343, 3, FALSE)</f>
        <v>15882</v>
      </c>
      <c r="P53">
        <f>_2022[[#This Row],[最低排名]]-_2022[[#This Row],[同分人数]]+1</f>
        <v>15666</v>
      </c>
      <c r="Q53">
        <f>IF(O53&gt;=开始!$B$6, 1, 0)</f>
        <v>1</v>
      </c>
      <c r="R53">
        <f>_2022[[#This Row],[最低排名]]-开始!$B$6</f>
        <v>15882</v>
      </c>
    </row>
    <row r="54" spans="1:18">
      <c r="A54">
        <v>11702</v>
      </c>
      <c r="B54" t="s">
        <v>89</v>
      </c>
      <c r="C54" t="str">
        <f t="shared" si="0"/>
        <v>上海电力</v>
      </c>
      <c r="D54" t="str">
        <f t="shared" si="1"/>
        <v>02</v>
      </c>
      <c r="E54" t="s">
        <v>141</v>
      </c>
      <c r="F54">
        <v>213</v>
      </c>
      <c r="G54">
        <v>113</v>
      </c>
      <c r="H54">
        <v>92</v>
      </c>
      <c r="I54">
        <v>61</v>
      </c>
      <c r="J54">
        <v>55</v>
      </c>
      <c r="K54">
        <v>49</v>
      </c>
      <c r="L54">
        <v>0</v>
      </c>
      <c r="M54">
        <v>2022</v>
      </c>
      <c r="N54">
        <f>VLOOKUP(E54, '2022D'!$A$2:$G$343, 2, FALSE)</f>
        <v>187</v>
      </c>
      <c r="O54">
        <f>VLOOKUP(E54, '2022D'!$A$2:$G$343, 3, FALSE)</f>
        <v>24016</v>
      </c>
      <c r="P54">
        <f>_2022[[#This Row],[最低排名]]-_2022[[#This Row],[同分人数]]+1</f>
        <v>23830</v>
      </c>
      <c r="Q54">
        <f>IF(O54&gt;=开始!$B$6, 1, 0)</f>
        <v>1</v>
      </c>
      <c r="R54">
        <f>_2022[[#This Row],[最低排名]]-开始!$B$6</f>
        <v>24016</v>
      </c>
    </row>
    <row r="55" spans="1:18">
      <c r="A55">
        <v>11703</v>
      </c>
      <c r="B55" t="s">
        <v>91</v>
      </c>
      <c r="C55" t="str">
        <f t="shared" si="0"/>
        <v>上海电力</v>
      </c>
      <c r="D55" t="str">
        <f t="shared" si="1"/>
        <v>03</v>
      </c>
      <c r="E55" t="s">
        <v>863</v>
      </c>
      <c r="F55">
        <v>214</v>
      </c>
      <c r="G55">
        <v>108</v>
      </c>
      <c r="H55">
        <v>90</v>
      </c>
      <c r="I55">
        <v>58</v>
      </c>
      <c r="J55">
        <v>58</v>
      </c>
      <c r="K55">
        <v>46</v>
      </c>
      <c r="L55">
        <v>0</v>
      </c>
      <c r="M55">
        <v>2022</v>
      </c>
      <c r="N55">
        <f>VLOOKUP(E55, '2022D'!$A$2:$G$343, 2, FALSE)</f>
        <v>199</v>
      </c>
      <c r="O55">
        <f>VLOOKUP(E55, '2022D'!$A$2:$G$343, 3, FALSE)</f>
        <v>24851</v>
      </c>
      <c r="P55">
        <f>_2022[[#This Row],[最低排名]]-_2022[[#This Row],[同分人数]]+1</f>
        <v>24653</v>
      </c>
      <c r="Q55">
        <f>IF(O55&gt;=开始!$B$6, 1, 0)</f>
        <v>1</v>
      </c>
      <c r="R55">
        <f>_2022[[#This Row],[最低排名]]-开始!$B$6</f>
        <v>24851</v>
      </c>
    </row>
    <row r="56" spans="1:18">
      <c r="A56">
        <v>11704</v>
      </c>
      <c r="B56" t="s">
        <v>93</v>
      </c>
      <c r="C56" t="str">
        <f t="shared" si="0"/>
        <v>上海电力</v>
      </c>
      <c r="D56" t="str">
        <f t="shared" si="1"/>
        <v>04</v>
      </c>
      <c r="E56" t="s">
        <v>144</v>
      </c>
      <c r="F56">
        <v>218</v>
      </c>
      <c r="G56">
        <v>110</v>
      </c>
      <c r="H56">
        <v>99</v>
      </c>
      <c r="I56">
        <v>52</v>
      </c>
      <c r="J56">
        <v>49</v>
      </c>
      <c r="K56">
        <v>49</v>
      </c>
      <c r="L56">
        <v>0</v>
      </c>
      <c r="M56">
        <v>2022</v>
      </c>
      <c r="N56">
        <f>VLOOKUP(E56, '2022D'!$A$2:$G$343, 2, FALSE)</f>
        <v>221</v>
      </c>
      <c r="O56">
        <f>VLOOKUP(E56, '2022D'!$A$2:$G$343, 3, FALSE)</f>
        <v>24652</v>
      </c>
      <c r="P56">
        <f>_2022[[#This Row],[最低排名]]-_2022[[#This Row],[同分人数]]+1</f>
        <v>24432</v>
      </c>
      <c r="Q56">
        <f>IF(O56&gt;=开始!$B$6, 1, 0)</f>
        <v>1</v>
      </c>
      <c r="R56">
        <f>_2022[[#This Row],[最低排名]]-开始!$B$6</f>
        <v>24652</v>
      </c>
    </row>
    <row r="57" spans="1:18">
      <c r="A57">
        <v>11705</v>
      </c>
      <c r="B57" t="s">
        <v>95</v>
      </c>
      <c r="C57" t="str">
        <f t="shared" si="0"/>
        <v>上海电力</v>
      </c>
      <c r="D57" t="str">
        <f t="shared" si="1"/>
        <v>05</v>
      </c>
      <c r="E57" t="s">
        <v>144</v>
      </c>
      <c r="F57">
        <v>206</v>
      </c>
      <c r="G57">
        <v>107</v>
      </c>
      <c r="H57">
        <v>105</v>
      </c>
      <c r="I57">
        <v>55</v>
      </c>
      <c r="J57">
        <v>52</v>
      </c>
      <c r="K57">
        <v>49</v>
      </c>
      <c r="L57">
        <v>0</v>
      </c>
      <c r="M57">
        <v>2022</v>
      </c>
      <c r="N57">
        <f>VLOOKUP(E57, '2022D'!$A$2:$G$343, 2, FALSE)</f>
        <v>221</v>
      </c>
      <c r="O57">
        <f>VLOOKUP(E57, '2022D'!$A$2:$G$343, 3, FALSE)</f>
        <v>24652</v>
      </c>
      <c r="P57">
        <f>_2022[[#This Row],[最低排名]]-_2022[[#This Row],[同分人数]]+1</f>
        <v>24432</v>
      </c>
      <c r="Q57">
        <f>IF(O57&gt;=开始!$B$6, 1, 0)</f>
        <v>1</v>
      </c>
      <c r="R57">
        <f>_2022[[#This Row],[最低排名]]-开始!$B$6</f>
        <v>24652</v>
      </c>
    </row>
    <row r="58" spans="1:18">
      <c r="A58">
        <v>11801</v>
      </c>
      <c r="B58" t="s">
        <v>97</v>
      </c>
      <c r="C58" t="str">
        <f t="shared" si="0"/>
        <v>上海音乐</v>
      </c>
      <c r="D58" t="str">
        <f t="shared" si="1"/>
        <v>01</v>
      </c>
      <c r="E58" t="s">
        <v>70</v>
      </c>
      <c r="F58">
        <v>218</v>
      </c>
      <c r="G58">
        <v>123</v>
      </c>
      <c r="H58">
        <v>138</v>
      </c>
      <c r="I58">
        <v>64</v>
      </c>
      <c r="J58">
        <v>55</v>
      </c>
      <c r="K58">
        <v>43</v>
      </c>
      <c r="L58">
        <v>0</v>
      </c>
      <c r="M58">
        <v>2022</v>
      </c>
      <c r="N58">
        <f>VLOOKUP(E58, '2022D'!$A$2:$G$343, 2, FALSE)</f>
        <v>229</v>
      </c>
      <c r="O58">
        <f>VLOOKUP(E58, '2022D'!$A$2:$G$343, 3, FALSE)</f>
        <v>13736</v>
      </c>
      <c r="P58">
        <f>_2022[[#This Row],[最低排名]]-_2022[[#This Row],[同分人数]]+1</f>
        <v>13508</v>
      </c>
      <c r="Q58">
        <f>IF(O58&gt;=开始!$B$6, 1, 0)</f>
        <v>1</v>
      </c>
      <c r="R58">
        <f>_2022[[#This Row],[最低排名]]-开始!$B$6</f>
        <v>13736</v>
      </c>
    </row>
    <row r="59" spans="1:18">
      <c r="A59">
        <v>11802</v>
      </c>
      <c r="B59" t="s">
        <v>99</v>
      </c>
      <c r="C59" t="str">
        <f t="shared" si="0"/>
        <v>上海音乐</v>
      </c>
      <c r="D59" t="str">
        <f t="shared" si="1"/>
        <v>02</v>
      </c>
      <c r="E59" t="s">
        <v>195</v>
      </c>
      <c r="F59">
        <v>225</v>
      </c>
      <c r="G59">
        <v>116</v>
      </c>
      <c r="H59">
        <v>96</v>
      </c>
      <c r="I59">
        <v>67</v>
      </c>
      <c r="J59">
        <v>64</v>
      </c>
      <c r="K59">
        <v>58</v>
      </c>
      <c r="L59">
        <v>0</v>
      </c>
      <c r="M59">
        <v>2022</v>
      </c>
      <c r="N59">
        <f>VLOOKUP(E59, '2022D'!$A$2:$G$343, 2, FALSE)</f>
        <v>224</v>
      </c>
      <c r="O59">
        <f>VLOOKUP(E59, '2022D'!$A$2:$G$343, 3, FALSE)</f>
        <v>15437</v>
      </c>
      <c r="P59">
        <f>_2022[[#This Row],[最低排名]]-_2022[[#This Row],[同分人数]]+1</f>
        <v>15214</v>
      </c>
      <c r="Q59">
        <f>IF(O59&gt;=开始!$B$6, 1, 0)</f>
        <v>1</v>
      </c>
      <c r="R59">
        <f>_2022[[#This Row],[最低排名]]-开始!$B$6</f>
        <v>15437</v>
      </c>
    </row>
    <row r="60" spans="1:18">
      <c r="A60">
        <v>11901</v>
      </c>
      <c r="B60" t="s">
        <v>101</v>
      </c>
      <c r="C60" t="str">
        <f t="shared" si="0"/>
        <v>上海大学</v>
      </c>
      <c r="D60" t="str">
        <f t="shared" si="1"/>
        <v>01</v>
      </c>
      <c r="E60" t="s">
        <v>158</v>
      </c>
      <c r="F60">
        <v>239</v>
      </c>
      <c r="G60">
        <v>121</v>
      </c>
      <c r="H60">
        <v>112</v>
      </c>
      <c r="I60">
        <v>70</v>
      </c>
      <c r="J60">
        <v>70</v>
      </c>
      <c r="K60">
        <v>58</v>
      </c>
      <c r="L60">
        <v>0</v>
      </c>
      <c r="M60">
        <v>2022</v>
      </c>
      <c r="N60">
        <f>VLOOKUP(E60, '2022D'!$A$2:$G$343, 2, FALSE)</f>
        <v>205</v>
      </c>
      <c r="O60">
        <f>VLOOKUP(E60, '2022D'!$A$2:$G$343, 3, FALSE)</f>
        <v>7201</v>
      </c>
      <c r="P60">
        <f>_2022[[#This Row],[最低排名]]-_2022[[#This Row],[同分人数]]+1</f>
        <v>6997</v>
      </c>
      <c r="Q60">
        <f>IF(O60&gt;=开始!$B$6, 1, 0)</f>
        <v>1</v>
      </c>
      <c r="R60">
        <f>_2022[[#This Row],[最低排名]]-开始!$B$6</f>
        <v>7201</v>
      </c>
    </row>
    <row r="61" spans="1:18">
      <c r="A61">
        <v>11902</v>
      </c>
      <c r="B61" t="s">
        <v>102</v>
      </c>
      <c r="C61" t="str">
        <f t="shared" si="0"/>
        <v>上海大学</v>
      </c>
      <c r="D61" t="str">
        <f t="shared" si="1"/>
        <v>02</v>
      </c>
      <c r="E61" t="s">
        <v>105</v>
      </c>
      <c r="F61">
        <v>224</v>
      </c>
      <c r="G61">
        <v>121</v>
      </c>
      <c r="H61">
        <v>113</v>
      </c>
      <c r="I61">
        <v>70</v>
      </c>
      <c r="J61">
        <v>67</v>
      </c>
      <c r="K61">
        <v>64</v>
      </c>
      <c r="L61">
        <v>0</v>
      </c>
      <c r="M61">
        <v>2022</v>
      </c>
      <c r="N61">
        <f>VLOOKUP(E61, '2022D'!$A$2:$G$343, 2, FALSE)</f>
        <v>217</v>
      </c>
      <c r="O61">
        <f>VLOOKUP(E61, '2022D'!$A$2:$G$343, 3, FALSE)</f>
        <v>9409</v>
      </c>
      <c r="P61">
        <f>_2022[[#This Row],[最低排名]]-_2022[[#This Row],[同分人数]]+1</f>
        <v>9193</v>
      </c>
      <c r="Q61">
        <f>IF(O61&gt;=开始!$B$6, 1, 0)</f>
        <v>1</v>
      </c>
      <c r="R61">
        <f>_2022[[#This Row],[最低排名]]-开始!$B$6</f>
        <v>9409</v>
      </c>
    </row>
    <row r="62" spans="1:18">
      <c r="A62">
        <v>11903</v>
      </c>
      <c r="B62" t="s">
        <v>104</v>
      </c>
      <c r="C62" t="str">
        <f t="shared" si="0"/>
        <v>上海大学</v>
      </c>
      <c r="D62" t="str">
        <f t="shared" si="1"/>
        <v>03</v>
      </c>
      <c r="E62" t="s">
        <v>189</v>
      </c>
      <c r="F62">
        <v>232</v>
      </c>
      <c r="G62">
        <v>129</v>
      </c>
      <c r="H62">
        <v>120</v>
      </c>
      <c r="I62">
        <v>67</v>
      </c>
      <c r="J62">
        <v>61</v>
      </c>
      <c r="K62">
        <v>55</v>
      </c>
      <c r="L62">
        <v>0</v>
      </c>
      <c r="M62">
        <v>2022</v>
      </c>
      <c r="N62">
        <f>VLOOKUP(E62, '2022D'!$A$2:$G$343, 2, FALSE)</f>
        <v>232</v>
      </c>
      <c r="O62">
        <f>VLOOKUP(E62, '2022D'!$A$2:$G$343, 3, FALSE)</f>
        <v>10083</v>
      </c>
      <c r="P62">
        <f>_2022[[#This Row],[最低排名]]-_2022[[#This Row],[同分人数]]+1</f>
        <v>9852</v>
      </c>
      <c r="Q62">
        <f>IF(O62&gt;=开始!$B$6, 1, 0)</f>
        <v>1</v>
      </c>
      <c r="R62">
        <f>_2022[[#This Row],[最低排名]]-开始!$B$6</f>
        <v>10083</v>
      </c>
    </row>
    <row r="63" spans="1:18">
      <c r="A63">
        <v>11904</v>
      </c>
      <c r="B63" t="s">
        <v>106</v>
      </c>
      <c r="C63" t="str">
        <f t="shared" si="0"/>
        <v>上海大学</v>
      </c>
      <c r="D63" t="str">
        <f t="shared" si="1"/>
        <v>04</v>
      </c>
      <c r="E63" t="s">
        <v>25</v>
      </c>
      <c r="F63">
        <v>232</v>
      </c>
      <c r="G63">
        <v>121</v>
      </c>
      <c r="H63">
        <v>128</v>
      </c>
      <c r="I63">
        <v>70</v>
      </c>
      <c r="J63">
        <v>64</v>
      </c>
      <c r="K63">
        <v>49</v>
      </c>
      <c r="L63">
        <v>0</v>
      </c>
      <c r="M63">
        <v>2022</v>
      </c>
      <c r="N63">
        <f>VLOOKUP(E63, '2022D'!$A$2:$G$343, 2, FALSE)</f>
        <v>205</v>
      </c>
      <c r="O63">
        <f>VLOOKUP(E63, '2022D'!$A$2:$G$343, 3, FALSE)</f>
        <v>8365</v>
      </c>
      <c r="P63">
        <f>_2022[[#This Row],[最低排名]]-_2022[[#This Row],[同分人数]]+1</f>
        <v>8161</v>
      </c>
      <c r="Q63">
        <f>IF(O63&gt;=开始!$B$6, 1, 0)</f>
        <v>1</v>
      </c>
      <c r="R63">
        <f>_2022[[#This Row],[最低排名]]-开始!$B$6</f>
        <v>8365</v>
      </c>
    </row>
    <row r="64" spans="1:18">
      <c r="A64">
        <v>11905</v>
      </c>
      <c r="B64" t="s">
        <v>108</v>
      </c>
      <c r="C64" t="str">
        <f t="shared" si="0"/>
        <v>上海大学</v>
      </c>
      <c r="D64" t="str">
        <f t="shared" si="1"/>
        <v>05</v>
      </c>
      <c r="E64" t="s">
        <v>18</v>
      </c>
      <c r="F64">
        <v>209</v>
      </c>
      <c r="G64">
        <v>112</v>
      </c>
      <c r="H64">
        <v>132</v>
      </c>
      <c r="I64">
        <v>70</v>
      </c>
      <c r="J64">
        <v>67</v>
      </c>
      <c r="K64">
        <v>67</v>
      </c>
      <c r="L64">
        <v>0</v>
      </c>
      <c r="M64">
        <v>2022</v>
      </c>
      <c r="N64">
        <f>VLOOKUP(E64, '2022D'!$A$2:$G$343, 2, FALSE)</f>
        <v>177</v>
      </c>
      <c r="O64">
        <f>VLOOKUP(E64, '2022D'!$A$2:$G$343, 3, FALSE)</f>
        <v>7977</v>
      </c>
      <c r="P64">
        <f>_2022[[#This Row],[最低排名]]-_2022[[#This Row],[同分人数]]+1</f>
        <v>7801</v>
      </c>
      <c r="Q64">
        <f>IF(O64&gt;=开始!$B$6, 1, 0)</f>
        <v>1</v>
      </c>
      <c r="R64">
        <f>_2022[[#This Row],[最低排名]]-开始!$B$6</f>
        <v>7977</v>
      </c>
    </row>
    <row r="65" spans="1:18">
      <c r="A65">
        <v>12001</v>
      </c>
      <c r="B65" t="s">
        <v>109</v>
      </c>
      <c r="C65" t="str">
        <f t="shared" si="0"/>
        <v>交大医学</v>
      </c>
      <c r="D65" t="str">
        <f t="shared" si="1"/>
        <v>01</v>
      </c>
      <c r="E65" t="s">
        <v>0</v>
      </c>
      <c r="M65">
        <v>2022</v>
      </c>
      <c r="N65">
        <f>VLOOKUP(E65, '2022D'!$A$2:$G$343, 2, FALSE)</f>
        <v>2335</v>
      </c>
      <c r="O65">
        <f>VLOOKUP(E65, '2022D'!$A$2:$G$343, 3, FALSE)</f>
        <v>2335</v>
      </c>
      <c r="P65">
        <f>_2022[[#This Row],[最低排名]]-_2022[[#This Row],[同分人数]]+1</f>
        <v>1</v>
      </c>
      <c r="Q65">
        <f>IF(O65&gt;=开始!$B$6, 1, 0)</f>
        <v>1</v>
      </c>
      <c r="R65">
        <f>_2022[[#This Row],[最低排名]]-开始!$B$6</f>
        <v>2335</v>
      </c>
    </row>
    <row r="66" spans="1:18">
      <c r="A66">
        <v>12101</v>
      </c>
      <c r="B66" t="s">
        <v>110</v>
      </c>
      <c r="C66" t="str">
        <f t="shared" ref="C66:C129" si="2">LEFT(B66, FIND("(", B66) - 1)</f>
        <v>上海中医</v>
      </c>
      <c r="D66" t="str">
        <f t="shared" ref="D66:D129" si="3">MID(B66, FIND("(", B66) + 1, FIND(")", B66) - FIND("(", B66) - 1)</f>
        <v>01</v>
      </c>
      <c r="E66" t="s">
        <v>87</v>
      </c>
      <c r="F66">
        <v>214</v>
      </c>
      <c r="G66">
        <v>110</v>
      </c>
      <c r="H66">
        <v>123</v>
      </c>
      <c r="I66">
        <v>64</v>
      </c>
      <c r="J66">
        <v>64</v>
      </c>
      <c r="K66">
        <v>61</v>
      </c>
      <c r="L66">
        <v>0</v>
      </c>
      <c r="M66">
        <v>2022</v>
      </c>
      <c r="N66">
        <f>VLOOKUP(E66, '2022D'!$A$2:$G$343, 2, FALSE)</f>
        <v>231</v>
      </c>
      <c r="O66">
        <f>VLOOKUP(E66, '2022D'!$A$2:$G$343, 3, FALSE)</f>
        <v>12030</v>
      </c>
      <c r="P66">
        <f>_2022[[#This Row],[最低排名]]-_2022[[#This Row],[同分人数]]+1</f>
        <v>11800</v>
      </c>
      <c r="Q66">
        <f>IF(O66&gt;=开始!$B$6, 1, 0)</f>
        <v>1</v>
      </c>
      <c r="R66">
        <f>_2022[[#This Row],[最低排名]]-开始!$B$6</f>
        <v>12030</v>
      </c>
    </row>
    <row r="67" spans="1:18">
      <c r="A67">
        <v>12102</v>
      </c>
      <c r="B67" t="s">
        <v>112</v>
      </c>
      <c r="C67" t="str">
        <f t="shared" si="2"/>
        <v>上海中医</v>
      </c>
      <c r="D67" t="str">
        <f t="shared" si="3"/>
        <v>02</v>
      </c>
      <c r="E67" t="s">
        <v>136</v>
      </c>
      <c r="F67">
        <v>222</v>
      </c>
      <c r="G67">
        <v>115</v>
      </c>
      <c r="H67">
        <v>115</v>
      </c>
      <c r="I67">
        <v>61</v>
      </c>
      <c r="J67">
        <v>61</v>
      </c>
      <c r="K67">
        <v>52</v>
      </c>
      <c r="L67">
        <v>0</v>
      </c>
      <c r="M67">
        <v>2022</v>
      </c>
      <c r="N67">
        <f>VLOOKUP(E67, '2022D'!$A$2:$G$343, 2, FALSE)</f>
        <v>219</v>
      </c>
      <c r="O67">
        <f>VLOOKUP(E67, '2022D'!$A$2:$G$343, 3, FALSE)</f>
        <v>15213</v>
      </c>
      <c r="P67">
        <f>_2022[[#This Row],[最低排名]]-_2022[[#This Row],[同分人数]]+1</f>
        <v>14995</v>
      </c>
      <c r="Q67">
        <f>IF(O67&gt;=开始!$B$6, 1, 0)</f>
        <v>1</v>
      </c>
      <c r="R67">
        <f>_2022[[#This Row],[最低排名]]-开始!$B$6</f>
        <v>15213</v>
      </c>
    </row>
    <row r="68" spans="1:18">
      <c r="A68">
        <v>12201</v>
      </c>
      <c r="B68" t="s">
        <v>117</v>
      </c>
      <c r="C68" t="str">
        <f t="shared" si="2"/>
        <v>上应大</v>
      </c>
      <c r="D68" t="str">
        <f t="shared" si="3"/>
        <v>01</v>
      </c>
      <c r="E68" t="s">
        <v>440</v>
      </c>
      <c r="F68">
        <v>196</v>
      </c>
      <c r="G68">
        <v>100</v>
      </c>
      <c r="H68">
        <v>85</v>
      </c>
      <c r="I68">
        <v>64</v>
      </c>
      <c r="J68">
        <v>46</v>
      </c>
      <c r="K68">
        <v>46</v>
      </c>
      <c r="L68">
        <v>0</v>
      </c>
      <c r="M68">
        <v>2022</v>
      </c>
      <c r="N68">
        <f>VLOOKUP(E68, '2022D'!$A$2:$G$343, 2, FALSE)</f>
        <v>188</v>
      </c>
      <c r="O68">
        <f>VLOOKUP(E68, '2022D'!$A$2:$G$343, 3, FALSE)</f>
        <v>30533</v>
      </c>
      <c r="P68">
        <f>_2022[[#This Row],[最低排名]]-_2022[[#This Row],[同分人数]]+1</f>
        <v>30346</v>
      </c>
      <c r="Q68">
        <f>IF(O68&gt;=开始!$B$6, 1, 0)</f>
        <v>1</v>
      </c>
      <c r="R68">
        <f>_2022[[#This Row],[最低排名]]-开始!$B$6</f>
        <v>30533</v>
      </c>
    </row>
    <row r="69" spans="1:18">
      <c r="A69">
        <v>12202</v>
      </c>
      <c r="B69" t="s">
        <v>119</v>
      </c>
      <c r="C69" t="str">
        <f t="shared" si="2"/>
        <v>上应大</v>
      </c>
      <c r="D69" t="str">
        <f t="shared" si="3"/>
        <v>02</v>
      </c>
      <c r="E69" t="s">
        <v>96</v>
      </c>
      <c r="F69">
        <v>202</v>
      </c>
      <c r="G69">
        <v>111</v>
      </c>
      <c r="H69">
        <v>81</v>
      </c>
      <c r="I69">
        <v>64</v>
      </c>
      <c r="J69">
        <v>64</v>
      </c>
      <c r="K69">
        <v>61</v>
      </c>
      <c r="L69">
        <v>0</v>
      </c>
      <c r="M69">
        <v>2022</v>
      </c>
      <c r="N69">
        <f>VLOOKUP(E69, '2022D'!$A$2:$G$343, 2, FALSE)</f>
        <v>195</v>
      </c>
      <c r="O69">
        <f>VLOOKUP(E69, '2022D'!$A$2:$G$343, 3, FALSE)</f>
        <v>23636</v>
      </c>
      <c r="P69">
        <f>_2022[[#This Row],[最低排名]]-_2022[[#This Row],[同分人数]]+1</f>
        <v>23442</v>
      </c>
      <c r="Q69">
        <f>IF(O69&gt;=开始!$B$6, 1, 0)</f>
        <v>1</v>
      </c>
      <c r="R69">
        <f>_2022[[#This Row],[最低排名]]-开始!$B$6</f>
        <v>23636</v>
      </c>
    </row>
    <row r="70" spans="1:18">
      <c r="A70">
        <v>12203</v>
      </c>
      <c r="B70" t="s">
        <v>121</v>
      </c>
      <c r="C70" t="str">
        <f t="shared" si="2"/>
        <v>上应大</v>
      </c>
      <c r="D70" t="str">
        <f t="shared" si="3"/>
        <v>03</v>
      </c>
      <c r="E70" t="s">
        <v>77</v>
      </c>
      <c r="F70">
        <v>210</v>
      </c>
      <c r="G70">
        <v>109</v>
      </c>
      <c r="H70">
        <v>120</v>
      </c>
      <c r="I70">
        <v>58</v>
      </c>
      <c r="J70">
        <v>55</v>
      </c>
      <c r="K70">
        <v>55</v>
      </c>
      <c r="L70">
        <v>0</v>
      </c>
      <c r="M70">
        <v>2022</v>
      </c>
      <c r="N70">
        <f>VLOOKUP(E70, '2022D'!$A$2:$G$343, 2, FALSE)</f>
        <v>221</v>
      </c>
      <c r="O70">
        <f>VLOOKUP(E70, '2022D'!$A$2:$G$343, 3, FALSE)</f>
        <v>18013</v>
      </c>
      <c r="P70">
        <f>_2022[[#This Row],[最低排名]]-_2022[[#This Row],[同分人数]]+1</f>
        <v>17793</v>
      </c>
      <c r="Q70">
        <f>IF(O70&gt;=开始!$B$6, 1, 0)</f>
        <v>1</v>
      </c>
      <c r="R70">
        <f>_2022[[#This Row],[最低排名]]-开始!$B$6</f>
        <v>18013</v>
      </c>
    </row>
    <row r="71" spans="1:18">
      <c r="A71">
        <v>12204</v>
      </c>
      <c r="B71" t="s">
        <v>123</v>
      </c>
      <c r="C71" t="str">
        <f t="shared" si="2"/>
        <v>上应大</v>
      </c>
      <c r="D71" t="str">
        <f t="shared" si="3"/>
        <v>04</v>
      </c>
      <c r="E71" t="s">
        <v>340</v>
      </c>
      <c r="F71">
        <v>193</v>
      </c>
      <c r="G71">
        <v>100</v>
      </c>
      <c r="H71">
        <v>87</v>
      </c>
      <c r="I71">
        <v>70</v>
      </c>
      <c r="J71">
        <v>55</v>
      </c>
      <c r="K71">
        <v>52</v>
      </c>
      <c r="L71">
        <v>0</v>
      </c>
      <c r="M71">
        <v>2022</v>
      </c>
      <c r="N71">
        <f>VLOOKUP(E71, '2022D'!$A$2:$G$343, 2, FALSE)</f>
        <v>216</v>
      </c>
      <c r="O71">
        <f>VLOOKUP(E71, '2022D'!$A$2:$G$343, 3, FALSE)</f>
        <v>26729</v>
      </c>
      <c r="P71">
        <f>_2022[[#This Row],[最低排名]]-_2022[[#This Row],[同分人数]]+1</f>
        <v>26514</v>
      </c>
      <c r="Q71">
        <f>IF(O71&gt;=开始!$B$6, 1, 0)</f>
        <v>1</v>
      </c>
      <c r="R71">
        <f>_2022[[#This Row],[最低排名]]-开始!$B$6</f>
        <v>26729</v>
      </c>
    </row>
    <row r="72" spans="1:18">
      <c r="A72">
        <v>12205</v>
      </c>
      <c r="B72" t="s">
        <v>125</v>
      </c>
      <c r="C72" t="str">
        <f t="shared" si="2"/>
        <v>上应大</v>
      </c>
      <c r="D72" t="str">
        <f t="shared" si="3"/>
        <v>05</v>
      </c>
      <c r="E72" t="s">
        <v>431</v>
      </c>
      <c r="F72">
        <v>202</v>
      </c>
      <c r="G72">
        <v>103</v>
      </c>
      <c r="H72">
        <v>89</v>
      </c>
      <c r="I72">
        <v>64</v>
      </c>
      <c r="J72">
        <v>55</v>
      </c>
      <c r="K72">
        <v>52</v>
      </c>
      <c r="L72">
        <v>0</v>
      </c>
      <c r="M72">
        <v>2022</v>
      </c>
      <c r="N72">
        <f>VLOOKUP(E72, '2022D'!$A$2:$G$343, 2, FALSE)</f>
        <v>210</v>
      </c>
      <c r="O72">
        <f>VLOOKUP(E72, '2022D'!$A$2:$G$343, 3, FALSE)</f>
        <v>25688</v>
      </c>
      <c r="P72">
        <f>_2022[[#This Row],[最低排名]]-_2022[[#This Row],[同分人数]]+1</f>
        <v>25479</v>
      </c>
      <c r="Q72">
        <f>IF(O72&gt;=开始!$B$6, 1, 0)</f>
        <v>1</v>
      </c>
      <c r="R72">
        <f>_2022[[#This Row],[最低排名]]-开始!$B$6</f>
        <v>25688</v>
      </c>
    </row>
    <row r="73" spans="1:18">
      <c r="A73">
        <v>12206</v>
      </c>
      <c r="B73" t="s">
        <v>127</v>
      </c>
      <c r="C73" t="str">
        <f t="shared" si="2"/>
        <v>上应大</v>
      </c>
      <c r="D73" t="str">
        <f t="shared" si="3"/>
        <v>06</v>
      </c>
      <c r="E73" t="s">
        <v>217</v>
      </c>
      <c r="F73">
        <v>213</v>
      </c>
      <c r="G73">
        <v>108</v>
      </c>
      <c r="H73">
        <v>96</v>
      </c>
      <c r="I73">
        <v>58</v>
      </c>
      <c r="J73">
        <v>55</v>
      </c>
      <c r="K73">
        <v>52</v>
      </c>
      <c r="L73">
        <v>0</v>
      </c>
      <c r="M73">
        <v>2022</v>
      </c>
      <c r="N73">
        <f>VLOOKUP(E73, '2022D'!$A$2:$G$343, 2, FALSE)</f>
        <v>201</v>
      </c>
      <c r="O73">
        <f>VLOOKUP(E73, '2022D'!$A$2:$G$343, 3, FALSE)</f>
        <v>23219</v>
      </c>
      <c r="P73">
        <f>_2022[[#This Row],[最低排名]]-_2022[[#This Row],[同分人数]]+1</f>
        <v>23019</v>
      </c>
      <c r="Q73">
        <f>IF(O73&gt;=开始!$B$6, 1, 0)</f>
        <v>1</v>
      </c>
      <c r="R73">
        <f>_2022[[#This Row],[最低排名]]-开始!$B$6</f>
        <v>23219</v>
      </c>
    </row>
    <row r="74" spans="1:18">
      <c r="A74">
        <v>12207</v>
      </c>
      <c r="B74" t="s">
        <v>129</v>
      </c>
      <c r="C74" t="str">
        <f t="shared" si="2"/>
        <v>上应大</v>
      </c>
      <c r="D74" t="str">
        <f t="shared" si="3"/>
        <v>07</v>
      </c>
      <c r="E74" t="s">
        <v>184</v>
      </c>
      <c r="F74">
        <v>200</v>
      </c>
      <c r="G74">
        <v>106</v>
      </c>
      <c r="H74">
        <v>110</v>
      </c>
      <c r="I74">
        <v>58</v>
      </c>
      <c r="J74">
        <v>43</v>
      </c>
      <c r="K74">
        <v>40</v>
      </c>
      <c r="L74">
        <v>0</v>
      </c>
      <c r="M74">
        <v>2022</v>
      </c>
      <c r="N74">
        <f>VLOOKUP(E74, '2022D'!$A$2:$G$343, 2, FALSE)</f>
        <v>201</v>
      </c>
      <c r="O74">
        <f>VLOOKUP(E74, '2022D'!$A$2:$G$343, 3, FALSE)</f>
        <v>27920</v>
      </c>
      <c r="P74">
        <f>_2022[[#This Row],[最低排名]]-_2022[[#This Row],[同分人数]]+1</f>
        <v>27720</v>
      </c>
      <c r="Q74">
        <f>IF(O74&gt;=开始!$B$6, 1, 0)</f>
        <v>1</v>
      </c>
      <c r="R74">
        <f>_2022[[#This Row],[最低排名]]-开始!$B$6</f>
        <v>27920</v>
      </c>
    </row>
    <row r="75" spans="1:18">
      <c r="A75">
        <v>12301</v>
      </c>
      <c r="B75" t="s">
        <v>131</v>
      </c>
      <c r="C75" t="str">
        <f t="shared" si="2"/>
        <v>上海师大</v>
      </c>
      <c r="D75" t="str">
        <f t="shared" si="3"/>
        <v>01</v>
      </c>
      <c r="E75" t="s">
        <v>138</v>
      </c>
      <c r="F75">
        <v>212</v>
      </c>
      <c r="G75">
        <v>107</v>
      </c>
      <c r="H75">
        <v>123</v>
      </c>
      <c r="I75">
        <v>64</v>
      </c>
      <c r="J75">
        <v>61</v>
      </c>
      <c r="K75">
        <v>55</v>
      </c>
      <c r="L75">
        <v>0</v>
      </c>
      <c r="M75">
        <v>2022</v>
      </c>
      <c r="N75">
        <f>VLOOKUP(E75, '2022D'!$A$2:$G$343, 2, FALSE)</f>
        <v>220</v>
      </c>
      <c r="O75">
        <f>VLOOKUP(E75, '2022D'!$A$2:$G$343, 3, FALSE)</f>
        <v>14379</v>
      </c>
      <c r="P75">
        <f>_2022[[#This Row],[最低排名]]-_2022[[#This Row],[同分人数]]+1</f>
        <v>14160</v>
      </c>
      <c r="Q75">
        <f>IF(O75&gt;=开始!$B$6, 1, 0)</f>
        <v>1</v>
      </c>
      <c r="R75">
        <f>_2022[[#This Row],[最低排名]]-开始!$B$6</f>
        <v>14379</v>
      </c>
    </row>
    <row r="76" spans="1:18">
      <c r="A76">
        <v>12302</v>
      </c>
      <c r="B76" t="s">
        <v>133</v>
      </c>
      <c r="C76" t="str">
        <f t="shared" si="2"/>
        <v>上海师大</v>
      </c>
      <c r="D76" t="str">
        <f t="shared" si="3"/>
        <v>02</v>
      </c>
      <c r="E76" t="s">
        <v>256</v>
      </c>
      <c r="F76">
        <v>209</v>
      </c>
      <c r="G76">
        <v>107</v>
      </c>
      <c r="H76">
        <v>124</v>
      </c>
      <c r="I76">
        <v>67</v>
      </c>
      <c r="J76">
        <v>67</v>
      </c>
      <c r="K76">
        <v>64</v>
      </c>
      <c r="L76">
        <v>0</v>
      </c>
      <c r="M76">
        <v>2022</v>
      </c>
      <c r="N76">
        <f>VLOOKUP(E76, '2022D'!$A$2:$G$343, 2, FALSE)</f>
        <v>224</v>
      </c>
      <c r="O76">
        <f>VLOOKUP(E76, '2022D'!$A$2:$G$343, 3, FALSE)</f>
        <v>10944</v>
      </c>
      <c r="P76">
        <f>_2022[[#This Row],[最低排名]]-_2022[[#This Row],[同分人数]]+1</f>
        <v>10721</v>
      </c>
      <c r="Q76">
        <f>IF(O76&gt;=开始!$B$6, 1, 0)</f>
        <v>1</v>
      </c>
      <c r="R76">
        <f>_2022[[#This Row],[最低排名]]-开始!$B$6</f>
        <v>10944</v>
      </c>
    </row>
    <row r="77" spans="1:18">
      <c r="A77">
        <v>12303</v>
      </c>
      <c r="B77" t="s">
        <v>135</v>
      </c>
      <c r="C77" t="str">
        <f t="shared" si="2"/>
        <v>上海师大</v>
      </c>
      <c r="D77" t="str">
        <f t="shared" si="3"/>
        <v>03</v>
      </c>
      <c r="E77" t="s">
        <v>98</v>
      </c>
      <c r="F77">
        <v>214</v>
      </c>
      <c r="G77">
        <v>108</v>
      </c>
      <c r="H77">
        <v>110</v>
      </c>
      <c r="I77">
        <v>67</v>
      </c>
      <c r="J77">
        <v>64</v>
      </c>
      <c r="K77">
        <v>58</v>
      </c>
      <c r="L77">
        <v>0</v>
      </c>
      <c r="M77">
        <v>2022</v>
      </c>
      <c r="N77">
        <f>VLOOKUP(E77, '2022D'!$A$2:$G$343, 2, FALSE)</f>
        <v>218</v>
      </c>
      <c r="O77">
        <f>VLOOKUP(E77, '2022D'!$A$2:$G$343, 3, FALSE)</f>
        <v>14797</v>
      </c>
      <c r="P77">
        <f>_2022[[#This Row],[最低排名]]-_2022[[#This Row],[同分人数]]+1</f>
        <v>14580</v>
      </c>
      <c r="Q77">
        <f>IF(O77&gt;=开始!$B$6, 1, 0)</f>
        <v>1</v>
      </c>
      <c r="R77">
        <f>_2022[[#This Row],[最低排名]]-开始!$B$6</f>
        <v>14797</v>
      </c>
    </row>
    <row r="78" spans="1:18">
      <c r="A78">
        <v>12304</v>
      </c>
      <c r="B78" t="s">
        <v>137</v>
      </c>
      <c r="C78" t="str">
        <f t="shared" si="2"/>
        <v>上海师大</v>
      </c>
      <c r="D78" t="str">
        <f t="shared" si="3"/>
        <v>04</v>
      </c>
      <c r="E78" t="s">
        <v>649</v>
      </c>
      <c r="F78">
        <v>212</v>
      </c>
      <c r="G78">
        <v>111</v>
      </c>
      <c r="H78">
        <v>110</v>
      </c>
      <c r="I78">
        <v>67</v>
      </c>
      <c r="J78">
        <v>61</v>
      </c>
      <c r="K78">
        <v>58</v>
      </c>
      <c r="L78">
        <v>0</v>
      </c>
      <c r="M78">
        <v>2022</v>
      </c>
      <c r="N78">
        <f>VLOOKUP(E78, '2022D'!$A$2:$G$343, 2, FALSE)</f>
        <v>217</v>
      </c>
      <c r="O78">
        <f>VLOOKUP(E78, '2022D'!$A$2:$G$343, 3, FALSE)</f>
        <v>15882</v>
      </c>
      <c r="P78">
        <f>_2022[[#This Row],[最低排名]]-_2022[[#This Row],[同分人数]]+1</f>
        <v>15666</v>
      </c>
      <c r="Q78">
        <f>IF(O78&gt;=开始!$B$6, 1, 0)</f>
        <v>1</v>
      </c>
      <c r="R78">
        <f>_2022[[#This Row],[最低排名]]-开始!$B$6</f>
        <v>15882</v>
      </c>
    </row>
    <row r="79" spans="1:18">
      <c r="A79">
        <v>12401</v>
      </c>
      <c r="B79" t="s">
        <v>139</v>
      </c>
      <c r="C79" t="str">
        <f t="shared" si="2"/>
        <v>工程大</v>
      </c>
      <c r="D79" t="str">
        <f t="shared" si="3"/>
        <v>01</v>
      </c>
      <c r="E79" t="s">
        <v>863</v>
      </c>
      <c r="F79">
        <v>199</v>
      </c>
      <c r="G79">
        <v>105</v>
      </c>
      <c r="H79">
        <v>99</v>
      </c>
      <c r="I79">
        <v>61</v>
      </c>
      <c r="J79">
        <v>58</v>
      </c>
      <c r="K79">
        <v>49</v>
      </c>
      <c r="L79">
        <v>0</v>
      </c>
      <c r="M79">
        <v>2022</v>
      </c>
      <c r="N79">
        <f>VLOOKUP(E79, '2022D'!$A$2:$G$343, 2, FALSE)</f>
        <v>199</v>
      </c>
      <c r="O79">
        <f>VLOOKUP(E79, '2022D'!$A$2:$G$343, 3, FALSE)</f>
        <v>24851</v>
      </c>
      <c r="P79">
        <f>_2022[[#This Row],[最低排名]]-_2022[[#This Row],[同分人数]]+1</f>
        <v>24653</v>
      </c>
      <c r="Q79">
        <f>IF(O79&gt;=开始!$B$6, 1, 0)</f>
        <v>1</v>
      </c>
      <c r="R79">
        <f>_2022[[#This Row],[最低排名]]-开始!$B$6</f>
        <v>24851</v>
      </c>
    </row>
    <row r="80" spans="1:18">
      <c r="A80">
        <v>12402</v>
      </c>
      <c r="B80" t="s">
        <v>140</v>
      </c>
      <c r="C80" t="str">
        <f t="shared" si="2"/>
        <v>工程大</v>
      </c>
      <c r="D80" t="str">
        <f t="shared" si="3"/>
        <v>02</v>
      </c>
      <c r="E80" t="s">
        <v>170</v>
      </c>
      <c r="F80">
        <v>194</v>
      </c>
      <c r="G80">
        <v>103</v>
      </c>
      <c r="H80">
        <v>100</v>
      </c>
      <c r="I80">
        <v>70</v>
      </c>
      <c r="J80">
        <v>46</v>
      </c>
      <c r="K80">
        <v>43</v>
      </c>
      <c r="L80">
        <v>0</v>
      </c>
      <c r="M80">
        <v>2022</v>
      </c>
      <c r="N80">
        <f>VLOOKUP(E80, '2022D'!$A$2:$G$343, 2, FALSE)</f>
        <v>192</v>
      </c>
      <c r="O80">
        <f>VLOOKUP(E80, '2022D'!$A$2:$G$343, 3, FALSE)</f>
        <v>27530</v>
      </c>
      <c r="P80">
        <f>_2022[[#This Row],[最低排名]]-_2022[[#This Row],[同分人数]]+1</f>
        <v>27339</v>
      </c>
      <c r="Q80">
        <f>IF(O80&gt;=开始!$B$6, 1, 0)</f>
        <v>1</v>
      </c>
      <c r="R80">
        <f>_2022[[#This Row],[最低排名]]-开始!$B$6</f>
        <v>27530</v>
      </c>
    </row>
    <row r="81" spans="1:18">
      <c r="A81">
        <v>12403</v>
      </c>
      <c r="B81" t="s">
        <v>142</v>
      </c>
      <c r="C81" t="str">
        <f t="shared" si="2"/>
        <v>工程大</v>
      </c>
      <c r="D81" t="str">
        <f t="shared" si="3"/>
        <v>03</v>
      </c>
      <c r="E81" t="s">
        <v>126</v>
      </c>
      <c r="F81">
        <v>199</v>
      </c>
      <c r="G81">
        <v>101</v>
      </c>
      <c r="H81">
        <v>102</v>
      </c>
      <c r="I81">
        <v>64</v>
      </c>
      <c r="J81">
        <v>52</v>
      </c>
      <c r="K81">
        <v>52</v>
      </c>
      <c r="L81">
        <v>0</v>
      </c>
      <c r="M81">
        <v>2022</v>
      </c>
      <c r="N81">
        <f>VLOOKUP(E81, '2022D'!$A$2:$G$343, 2, FALSE)</f>
        <v>211</v>
      </c>
      <c r="O81">
        <f>VLOOKUP(E81, '2022D'!$A$2:$G$343, 3, FALSE)</f>
        <v>24227</v>
      </c>
      <c r="P81">
        <f>_2022[[#This Row],[最低排名]]-_2022[[#This Row],[同分人数]]+1</f>
        <v>24017</v>
      </c>
      <c r="Q81">
        <f>IF(O81&gt;=开始!$B$6, 1, 0)</f>
        <v>1</v>
      </c>
      <c r="R81">
        <f>_2022[[#This Row],[最低排名]]-开始!$B$6</f>
        <v>24227</v>
      </c>
    </row>
    <row r="82" spans="1:18">
      <c r="A82">
        <v>12404</v>
      </c>
      <c r="B82" t="s">
        <v>143</v>
      </c>
      <c r="C82" t="str">
        <f t="shared" si="2"/>
        <v>工程大</v>
      </c>
      <c r="D82" t="str">
        <f t="shared" si="3"/>
        <v>04</v>
      </c>
      <c r="E82" t="s">
        <v>173</v>
      </c>
      <c r="F82">
        <v>209</v>
      </c>
      <c r="G82">
        <v>107</v>
      </c>
      <c r="H82">
        <v>101</v>
      </c>
      <c r="I82">
        <v>55</v>
      </c>
      <c r="J82">
        <v>52</v>
      </c>
      <c r="K82">
        <v>46</v>
      </c>
      <c r="L82">
        <v>0</v>
      </c>
      <c r="M82">
        <v>2022</v>
      </c>
      <c r="N82">
        <f>VLOOKUP(E82, '2022D'!$A$2:$G$343, 2, FALSE)</f>
        <v>224</v>
      </c>
      <c r="O82">
        <f>VLOOKUP(E82, '2022D'!$A$2:$G$343, 3, FALSE)</f>
        <v>25478</v>
      </c>
      <c r="P82">
        <f>_2022[[#This Row],[最低排名]]-_2022[[#This Row],[同分人数]]+1</f>
        <v>25255</v>
      </c>
      <c r="Q82">
        <f>IF(O82&gt;=开始!$B$6, 1, 0)</f>
        <v>1</v>
      </c>
      <c r="R82">
        <f>_2022[[#This Row],[最低排名]]-开始!$B$6</f>
        <v>25478</v>
      </c>
    </row>
    <row r="83" spans="1:18">
      <c r="A83">
        <v>12405</v>
      </c>
      <c r="B83" t="s">
        <v>145</v>
      </c>
      <c r="C83" t="str">
        <f t="shared" si="2"/>
        <v>工程大</v>
      </c>
      <c r="D83" t="str">
        <f t="shared" si="3"/>
        <v>05</v>
      </c>
      <c r="E83" t="s">
        <v>120</v>
      </c>
      <c r="F83">
        <v>199</v>
      </c>
      <c r="G83">
        <v>115</v>
      </c>
      <c r="H83">
        <v>92</v>
      </c>
      <c r="I83">
        <v>64</v>
      </c>
      <c r="J83">
        <v>64</v>
      </c>
      <c r="K83">
        <v>61</v>
      </c>
      <c r="L83">
        <v>0</v>
      </c>
      <c r="M83">
        <v>2022</v>
      </c>
      <c r="N83">
        <f>VLOOKUP(E83, '2022D'!$A$2:$G$343, 2, FALSE)</f>
        <v>205</v>
      </c>
      <c r="O83">
        <f>VLOOKUP(E83, '2022D'!$A$2:$G$343, 3, FALSE)</f>
        <v>21931</v>
      </c>
      <c r="P83">
        <f>_2022[[#This Row],[最低排名]]-_2022[[#This Row],[同分人数]]+1</f>
        <v>21727</v>
      </c>
      <c r="Q83">
        <f>IF(O83&gt;=开始!$B$6, 1, 0)</f>
        <v>1</v>
      </c>
      <c r="R83">
        <f>_2022[[#This Row],[最低排名]]-开始!$B$6</f>
        <v>21931</v>
      </c>
    </row>
    <row r="84" spans="1:18">
      <c r="A84">
        <v>12501</v>
      </c>
      <c r="B84" t="s">
        <v>1535</v>
      </c>
      <c r="C84" t="str">
        <f t="shared" si="2"/>
        <v>上海体院</v>
      </c>
      <c r="D84" t="str">
        <f t="shared" si="3"/>
        <v>01</v>
      </c>
      <c r="E84" t="s">
        <v>195</v>
      </c>
      <c r="F84">
        <v>201</v>
      </c>
      <c r="G84">
        <v>115</v>
      </c>
      <c r="H84">
        <v>117</v>
      </c>
      <c r="I84">
        <v>67</v>
      </c>
      <c r="J84">
        <v>64</v>
      </c>
      <c r="K84">
        <v>61</v>
      </c>
      <c r="L84">
        <v>0</v>
      </c>
      <c r="M84">
        <v>2022</v>
      </c>
      <c r="N84">
        <f>VLOOKUP(E84, '2022D'!$A$2:$G$343, 2, FALSE)</f>
        <v>224</v>
      </c>
      <c r="O84">
        <f>VLOOKUP(E84, '2022D'!$A$2:$G$343, 3, FALSE)</f>
        <v>15437</v>
      </c>
      <c r="P84">
        <f>_2022[[#This Row],[最低排名]]-_2022[[#This Row],[同分人数]]+1</f>
        <v>15214</v>
      </c>
      <c r="Q84">
        <f>IF(O84&gt;=开始!$B$6, 1, 0)</f>
        <v>1</v>
      </c>
      <c r="R84">
        <f>_2022[[#This Row],[最低排名]]-开始!$B$6</f>
        <v>15437</v>
      </c>
    </row>
    <row r="85" spans="1:18">
      <c r="A85">
        <v>12502</v>
      </c>
      <c r="B85" t="s">
        <v>1536</v>
      </c>
      <c r="C85" t="str">
        <f t="shared" si="2"/>
        <v>上海体院</v>
      </c>
      <c r="D85" t="str">
        <f t="shared" si="3"/>
        <v>02</v>
      </c>
      <c r="E85" t="s">
        <v>302</v>
      </c>
      <c r="F85">
        <v>197</v>
      </c>
      <c r="G85">
        <v>121</v>
      </c>
      <c r="H85">
        <v>113</v>
      </c>
      <c r="I85">
        <v>64</v>
      </c>
      <c r="J85">
        <v>61</v>
      </c>
      <c r="K85">
        <v>55</v>
      </c>
      <c r="L85">
        <v>0</v>
      </c>
      <c r="M85">
        <v>2022</v>
      </c>
      <c r="N85">
        <f>VLOOKUP(E85, '2022D'!$A$2:$G$343, 2, FALSE)</f>
        <v>217</v>
      </c>
      <c r="O85">
        <f>VLOOKUP(E85, '2022D'!$A$2:$G$343, 3, FALSE)</f>
        <v>19765</v>
      </c>
      <c r="P85">
        <f>_2022[[#This Row],[最低排名]]-_2022[[#This Row],[同分人数]]+1</f>
        <v>19549</v>
      </c>
      <c r="Q85">
        <f>IF(O85&gt;=开始!$B$6, 1, 0)</f>
        <v>1</v>
      </c>
      <c r="R85">
        <f>_2022[[#This Row],[最低排名]]-开始!$B$6</f>
        <v>19765</v>
      </c>
    </row>
    <row r="86" spans="1:18">
      <c r="A86">
        <v>12503</v>
      </c>
      <c r="B86" t="s">
        <v>1537</v>
      </c>
      <c r="C86" t="str">
        <f t="shared" si="2"/>
        <v>上海体院</v>
      </c>
      <c r="D86" t="str">
        <f t="shared" si="3"/>
        <v>03</v>
      </c>
      <c r="E86" t="s">
        <v>152</v>
      </c>
      <c r="F86">
        <v>225</v>
      </c>
      <c r="G86">
        <v>117</v>
      </c>
      <c r="H86">
        <v>98</v>
      </c>
      <c r="I86">
        <v>58</v>
      </c>
      <c r="J86">
        <v>58</v>
      </c>
      <c r="K86">
        <v>52</v>
      </c>
      <c r="L86">
        <v>0</v>
      </c>
      <c r="M86">
        <v>2022</v>
      </c>
      <c r="N86">
        <f>VLOOKUP(E86, '2022D'!$A$2:$G$343, 2, FALSE)</f>
        <v>227</v>
      </c>
      <c r="O86">
        <f>VLOOKUP(E86, '2022D'!$A$2:$G$343, 3, FALSE)</f>
        <v>19548</v>
      </c>
      <c r="P86">
        <f>_2022[[#This Row],[最低排名]]-_2022[[#This Row],[同分人数]]+1</f>
        <v>19322</v>
      </c>
      <c r="Q86">
        <f>IF(O86&gt;=开始!$B$6, 1, 0)</f>
        <v>1</v>
      </c>
      <c r="R86">
        <f>_2022[[#This Row],[最低排名]]-开始!$B$6</f>
        <v>19548</v>
      </c>
    </row>
    <row r="87" spans="1:18">
      <c r="A87">
        <v>12504</v>
      </c>
      <c r="B87" t="s">
        <v>1538</v>
      </c>
      <c r="C87" t="str">
        <f t="shared" si="2"/>
        <v>上海体院</v>
      </c>
      <c r="D87" t="str">
        <f t="shared" si="3"/>
        <v>04</v>
      </c>
      <c r="E87" t="s">
        <v>302</v>
      </c>
      <c r="F87">
        <v>224</v>
      </c>
      <c r="G87">
        <v>120</v>
      </c>
      <c r="H87">
        <v>101</v>
      </c>
      <c r="I87">
        <v>64</v>
      </c>
      <c r="J87">
        <v>52</v>
      </c>
      <c r="K87">
        <v>49</v>
      </c>
      <c r="L87">
        <v>0</v>
      </c>
      <c r="M87">
        <v>2022</v>
      </c>
      <c r="N87">
        <f>VLOOKUP(E87, '2022D'!$A$2:$G$343, 2, FALSE)</f>
        <v>217</v>
      </c>
      <c r="O87">
        <f>VLOOKUP(E87, '2022D'!$A$2:$G$343, 3, FALSE)</f>
        <v>19765</v>
      </c>
      <c r="P87">
        <f>_2022[[#This Row],[最低排名]]-_2022[[#This Row],[同分人数]]+1</f>
        <v>19549</v>
      </c>
      <c r="Q87">
        <f>IF(O87&gt;=开始!$B$6, 1, 0)</f>
        <v>1</v>
      </c>
      <c r="R87">
        <f>_2022[[#This Row],[最低排名]]-开始!$B$6</f>
        <v>19765</v>
      </c>
    </row>
    <row r="88" spans="1:18">
      <c r="A88">
        <v>12505</v>
      </c>
      <c r="B88" t="s">
        <v>1539</v>
      </c>
      <c r="C88" t="str">
        <f t="shared" si="2"/>
        <v>上海体院</v>
      </c>
      <c r="D88" t="str">
        <f t="shared" si="3"/>
        <v>05</v>
      </c>
      <c r="E88" t="s">
        <v>678</v>
      </c>
      <c r="F88">
        <v>207</v>
      </c>
      <c r="G88">
        <v>108</v>
      </c>
      <c r="H88">
        <v>87</v>
      </c>
      <c r="I88">
        <v>64</v>
      </c>
      <c r="J88">
        <v>64</v>
      </c>
      <c r="K88">
        <v>61</v>
      </c>
      <c r="L88">
        <v>0</v>
      </c>
      <c r="M88">
        <v>2022</v>
      </c>
      <c r="N88">
        <f>VLOOKUP(E88, '2022D'!$A$2:$G$343, 2, FALSE)</f>
        <v>234</v>
      </c>
      <c r="O88">
        <f>VLOOKUP(E88, '2022D'!$A$2:$G$343, 3, FALSE)</f>
        <v>21316</v>
      </c>
      <c r="P88">
        <f>_2022[[#This Row],[最低排名]]-_2022[[#This Row],[同分人数]]+1</f>
        <v>21083</v>
      </c>
      <c r="Q88">
        <f>IF(O88&gt;=开始!$B$6, 1, 0)</f>
        <v>1</v>
      </c>
      <c r="R88">
        <f>_2022[[#This Row],[最低排名]]-开始!$B$6</f>
        <v>21316</v>
      </c>
    </row>
    <row r="89" spans="1:18">
      <c r="A89">
        <v>12506</v>
      </c>
      <c r="B89" t="s">
        <v>1540</v>
      </c>
      <c r="C89" t="str">
        <f t="shared" si="2"/>
        <v>上海体院</v>
      </c>
      <c r="D89" t="str">
        <f t="shared" si="3"/>
        <v>06</v>
      </c>
      <c r="E89" t="s">
        <v>141</v>
      </c>
      <c r="F89">
        <v>211</v>
      </c>
      <c r="G89">
        <v>116</v>
      </c>
      <c r="H89">
        <v>106</v>
      </c>
      <c r="I89">
        <v>52</v>
      </c>
      <c r="J89">
        <v>52</v>
      </c>
      <c r="K89">
        <v>49</v>
      </c>
      <c r="L89">
        <v>0</v>
      </c>
      <c r="M89">
        <v>2022</v>
      </c>
      <c r="N89">
        <f>VLOOKUP(E89, '2022D'!$A$2:$G$343, 2, FALSE)</f>
        <v>187</v>
      </c>
      <c r="O89">
        <f>VLOOKUP(E89, '2022D'!$A$2:$G$343, 3, FALSE)</f>
        <v>24016</v>
      </c>
      <c r="P89">
        <f>_2022[[#This Row],[最低排名]]-_2022[[#This Row],[同分人数]]+1</f>
        <v>23830</v>
      </c>
      <c r="Q89">
        <f>IF(O89&gt;=开始!$B$6, 1, 0)</f>
        <v>1</v>
      </c>
      <c r="R89">
        <f>_2022[[#This Row],[最低排名]]-开始!$B$6</f>
        <v>24016</v>
      </c>
    </row>
    <row r="90" spans="1:18">
      <c r="A90">
        <v>12601</v>
      </c>
      <c r="B90" t="s">
        <v>156</v>
      </c>
      <c r="C90" t="str">
        <f t="shared" si="2"/>
        <v>海医大</v>
      </c>
      <c r="D90" t="str">
        <f t="shared" si="3"/>
        <v>01</v>
      </c>
      <c r="E90" t="s">
        <v>1541</v>
      </c>
      <c r="F90">
        <v>229</v>
      </c>
      <c r="G90">
        <v>124</v>
      </c>
      <c r="H90">
        <v>141</v>
      </c>
      <c r="I90">
        <v>64</v>
      </c>
      <c r="J90">
        <v>64</v>
      </c>
      <c r="K90">
        <v>61</v>
      </c>
      <c r="L90">
        <v>0</v>
      </c>
      <c r="M90">
        <v>2022</v>
      </c>
      <c r="N90">
        <f>VLOOKUP(E90, '2022D'!$A$2:$G$343, 2, FALSE)</f>
        <v>171</v>
      </c>
      <c r="O90">
        <f>VLOOKUP(E90, '2022D'!$A$2:$G$343, 3, FALSE)</f>
        <v>5369</v>
      </c>
      <c r="P90">
        <f>_2022[[#This Row],[最低排名]]-_2022[[#This Row],[同分人数]]+1</f>
        <v>5199</v>
      </c>
      <c r="Q90">
        <f>IF(O90&gt;=开始!$B$6, 1, 0)</f>
        <v>1</v>
      </c>
      <c r="R90">
        <f>_2022[[#This Row],[最低排名]]-开始!$B$6</f>
        <v>5369</v>
      </c>
    </row>
    <row r="91" spans="1:18">
      <c r="A91">
        <v>12602</v>
      </c>
      <c r="B91" t="s">
        <v>157</v>
      </c>
      <c r="C91" t="str">
        <f t="shared" si="2"/>
        <v>海医大</v>
      </c>
      <c r="D91" t="str">
        <f t="shared" si="3"/>
        <v>02</v>
      </c>
      <c r="E91" t="s">
        <v>25</v>
      </c>
      <c r="F91">
        <v>240</v>
      </c>
      <c r="G91">
        <v>122</v>
      </c>
      <c r="H91">
        <v>120</v>
      </c>
      <c r="I91">
        <v>67</v>
      </c>
      <c r="J91">
        <v>61</v>
      </c>
      <c r="K91">
        <v>55</v>
      </c>
      <c r="L91">
        <v>0</v>
      </c>
      <c r="M91">
        <v>2022</v>
      </c>
      <c r="N91">
        <f>VLOOKUP(E91, '2022D'!$A$2:$G$343, 2, FALSE)</f>
        <v>205</v>
      </c>
      <c r="O91">
        <f>VLOOKUP(E91, '2022D'!$A$2:$G$343, 3, FALSE)</f>
        <v>8365</v>
      </c>
      <c r="P91">
        <f>_2022[[#This Row],[最低排名]]-_2022[[#This Row],[同分人数]]+1</f>
        <v>8161</v>
      </c>
      <c r="Q91">
        <f>IF(O91&gt;=开始!$B$6, 1, 0)</f>
        <v>1</v>
      </c>
      <c r="R91">
        <f>_2022[[#This Row],[最低排名]]-开始!$B$6</f>
        <v>8365</v>
      </c>
    </row>
    <row r="92" spans="1:18">
      <c r="A92">
        <v>12603</v>
      </c>
      <c r="B92" t="s">
        <v>159</v>
      </c>
      <c r="C92" t="str">
        <f t="shared" si="2"/>
        <v>海医大</v>
      </c>
      <c r="D92" t="str">
        <f t="shared" si="3"/>
        <v>03</v>
      </c>
      <c r="E92" t="s">
        <v>37</v>
      </c>
      <c r="F92">
        <v>220</v>
      </c>
      <c r="G92">
        <v>112</v>
      </c>
      <c r="H92">
        <v>126</v>
      </c>
      <c r="I92">
        <v>64</v>
      </c>
      <c r="J92">
        <v>58</v>
      </c>
      <c r="K92">
        <v>55</v>
      </c>
      <c r="L92">
        <v>0</v>
      </c>
      <c r="M92">
        <v>2022</v>
      </c>
      <c r="N92">
        <f>VLOOKUP(E92, '2022D'!$A$2:$G$343, 2, FALSE)</f>
        <v>201</v>
      </c>
      <c r="O92">
        <f>VLOOKUP(E92, '2022D'!$A$2:$G$343, 3, FALSE)</f>
        <v>12620</v>
      </c>
      <c r="P92">
        <f>_2022[[#This Row],[最低排名]]-_2022[[#This Row],[同分人数]]+1</f>
        <v>12420</v>
      </c>
      <c r="Q92">
        <f>IF(O92&gt;=开始!$B$6, 1, 0)</f>
        <v>1</v>
      </c>
      <c r="R92">
        <f>_2022[[#This Row],[最低排名]]-开始!$B$6</f>
        <v>12620</v>
      </c>
    </row>
    <row r="93" spans="1:18">
      <c r="A93">
        <v>12701</v>
      </c>
      <c r="B93" t="s">
        <v>161</v>
      </c>
      <c r="C93" t="str">
        <f t="shared" si="2"/>
        <v>立信金融</v>
      </c>
      <c r="D93" t="str">
        <f t="shared" si="3"/>
        <v>01</v>
      </c>
      <c r="E93" t="s">
        <v>217</v>
      </c>
      <c r="F93">
        <v>215</v>
      </c>
      <c r="G93">
        <v>110</v>
      </c>
      <c r="H93">
        <v>106</v>
      </c>
      <c r="I93">
        <v>55</v>
      </c>
      <c r="J93">
        <v>52</v>
      </c>
      <c r="K93">
        <v>46</v>
      </c>
      <c r="L93">
        <v>0</v>
      </c>
      <c r="M93">
        <v>2022</v>
      </c>
      <c r="N93">
        <f>VLOOKUP(E93, '2022D'!$A$2:$G$343, 2, FALSE)</f>
        <v>201</v>
      </c>
      <c r="O93">
        <f>VLOOKUP(E93, '2022D'!$A$2:$G$343, 3, FALSE)</f>
        <v>23219</v>
      </c>
      <c r="P93">
        <f>_2022[[#This Row],[最低排名]]-_2022[[#This Row],[同分人数]]+1</f>
        <v>23019</v>
      </c>
      <c r="Q93">
        <f>IF(O93&gt;=开始!$B$6, 1, 0)</f>
        <v>1</v>
      </c>
      <c r="R93">
        <f>_2022[[#This Row],[最低排名]]-开始!$B$6</f>
        <v>23219</v>
      </c>
    </row>
    <row r="94" spans="1:18">
      <c r="A94">
        <v>12702</v>
      </c>
      <c r="B94" t="s">
        <v>163</v>
      </c>
      <c r="C94" t="str">
        <f t="shared" si="2"/>
        <v>立信金融</v>
      </c>
      <c r="D94" t="str">
        <f t="shared" si="3"/>
        <v>02</v>
      </c>
      <c r="E94" t="s">
        <v>92</v>
      </c>
      <c r="F94">
        <v>216</v>
      </c>
      <c r="G94">
        <v>109</v>
      </c>
      <c r="H94">
        <v>104</v>
      </c>
      <c r="I94">
        <v>64</v>
      </c>
      <c r="J94">
        <v>49</v>
      </c>
      <c r="K94">
        <v>49</v>
      </c>
      <c r="L94">
        <v>0</v>
      </c>
      <c r="M94">
        <v>2022</v>
      </c>
      <c r="N94">
        <f>VLOOKUP(E94, '2022D'!$A$2:$G$343, 2, FALSE)</f>
        <v>198</v>
      </c>
      <c r="O94">
        <f>VLOOKUP(E94, '2022D'!$A$2:$G$343, 3, FALSE)</f>
        <v>21514</v>
      </c>
      <c r="P94">
        <f>_2022[[#This Row],[最低排名]]-_2022[[#This Row],[同分人数]]+1</f>
        <v>21317</v>
      </c>
      <c r="Q94">
        <f>IF(O94&gt;=开始!$B$6, 1, 0)</f>
        <v>1</v>
      </c>
      <c r="R94">
        <f>_2022[[#This Row],[最低排名]]-开始!$B$6</f>
        <v>21514</v>
      </c>
    </row>
    <row r="95" spans="1:18">
      <c r="A95">
        <v>12703</v>
      </c>
      <c r="B95" t="s">
        <v>164</v>
      </c>
      <c r="C95" t="str">
        <f t="shared" si="2"/>
        <v>立信金融</v>
      </c>
      <c r="D95" t="str">
        <f t="shared" si="3"/>
        <v>03</v>
      </c>
      <c r="E95" t="s">
        <v>387</v>
      </c>
      <c r="F95">
        <v>200</v>
      </c>
      <c r="G95">
        <v>116</v>
      </c>
      <c r="H95">
        <v>93</v>
      </c>
      <c r="I95">
        <v>55</v>
      </c>
      <c r="J95">
        <v>52</v>
      </c>
      <c r="K95">
        <v>46</v>
      </c>
      <c r="L95">
        <v>0</v>
      </c>
      <c r="M95">
        <v>2022</v>
      </c>
      <c r="N95">
        <f>VLOOKUP(E95, '2022D'!$A$2:$G$343, 2, FALSE)</f>
        <v>167</v>
      </c>
      <c r="O95">
        <f>VLOOKUP(E95, '2022D'!$A$2:$G$343, 3, FALSE)</f>
        <v>28846</v>
      </c>
      <c r="P95">
        <f>_2022[[#This Row],[最低排名]]-_2022[[#This Row],[同分人数]]+1</f>
        <v>28680</v>
      </c>
      <c r="Q95">
        <f>IF(O95&gt;=开始!$B$6, 1, 0)</f>
        <v>1</v>
      </c>
      <c r="R95">
        <f>_2022[[#This Row],[最低排名]]-开始!$B$6</f>
        <v>28846</v>
      </c>
    </row>
    <row r="96" spans="1:18">
      <c r="A96">
        <v>12704</v>
      </c>
      <c r="B96" t="s">
        <v>166</v>
      </c>
      <c r="C96" t="str">
        <f t="shared" si="2"/>
        <v>立信金融</v>
      </c>
      <c r="D96" t="str">
        <f t="shared" si="3"/>
        <v>04</v>
      </c>
      <c r="E96" t="s">
        <v>126</v>
      </c>
      <c r="F96">
        <v>217</v>
      </c>
      <c r="G96">
        <v>124</v>
      </c>
      <c r="H96">
        <v>93</v>
      </c>
      <c r="I96">
        <v>58</v>
      </c>
      <c r="J96">
        <v>52</v>
      </c>
      <c r="K96">
        <v>49</v>
      </c>
      <c r="L96">
        <v>0</v>
      </c>
      <c r="M96">
        <v>2022</v>
      </c>
      <c r="N96">
        <f>VLOOKUP(E96, '2022D'!$A$2:$G$343, 2, FALSE)</f>
        <v>211</v>
      </c>
      <c r="O96">
        <f>VLOOKUP(E96, '2022D'!$A$2:$G$343, 3, FALSE)</f>
        <v>24227</v>
      </c>
      <c r="P96">
        <f>_2022[[#This Row],[最低排名]]-_2022[[#This Row],[同分人数]]+1</f>
        <v>24017</v>
      </c>
      <c r="Q96">
        <f>IF(O96&gt;=开始!$B$6, 1, 0)</f>
        <v>1</v>
      </c>
      <c r="R96">
        <f>_2022[[#This Row],[最低排名]]-开始!$B$6</f>
        <v>24227</v>
      </c>
    </row>
    <row r="97" spans="1:18">
      <c r="A97">
        <v>12705</v>
      </c>
      <c r="B97" t="s">
        <v>167</v>
      </c>
      <c r="C97" t="str">
        <f t="shared" si="2"/>
        <v>立信金融</v>
      </c>
      <c r="D97" t="str">
        <f t="shared" si="3"/>
        <v>05</v>
      </c>
      <c r="E97" t="s">
        <v>450</v>
      </c>
      <c r="F97">
        <v>220</v>
      </c>
      <c r="G97">
        <v>120</v>
      </c>
      <c r="H97">
        <v>91</v>
      </c>
      <c r="I97">
        <v>64</v>
      </c>
      <c r="J97">
        <v>61</v>
      </c>
      <c r="K97">
        <v>58</v>
      </c>
      <c r="L97">
        <v>0</v>
      </c>
      <c r="M97">
        <v>2022</v>
      </c>
      <c r="N97">
        <f>VLOOKUP(E97, '2022D'!$A$2:$G$343, 2, FALSE)</f>
        <v>219</v>
      </c>
      <c r="O97">
        <f>VLOOKUP(E97, '2022D'!$A$2:$G$343, 3, FALSE)</f>
        <v>18893</v>
      </c>
      <c r="P97">
        <f>_2022[[#This Row],[最低排名]]-_2022[[#This Row],[同分人数]]+1</f>
        <v>18675</v>
      </c>
      <c r="Q97">
        <f>IF(O97&gt;=开始!$B$6, 1, 0)</f>
        <v>1</v>
      </c>
      <c r="R97">
        <f>_2022[[#This Row],[最低排名]]-开始!$B$6</f>
        <v>18893</v>
      </c>
    </row>
    <row r="98" spans="1:18">
      <c r="A98">
        <v>12801</v>
      </c>
      <c r="B98" t="s">
        <v>169</v>
      </c>
      <c r="C98" t="str">
        <f t="shared" si="2"/>
        <v>二工大</v>
      </c>
      <c r="D98" t="str">
        <f t="shared" si="3"/>
        <v>01</v>
      </c>
      <c r="E98" t="s">
        <v>54</v>
      </c>
      <c r="F98">
        <v>181</v>
      </c>
      <c r="G98">
        <v>91</v>
      </c>
      <c r="H98">
        <v>107</v>
      </c>
      <c r="I98">
        <v>52</v>
      </c>
      <c r="J98">
        <v>52</v>
      </c>
      <c r="K98">
        <v>49</v>
      </c>
      <c r="L98">
        <v>0</v>
      </c>
      <c r="M98">
        <v>2022</v>
      </c>
      <c r="N98">
        <f>VLOOKUP(E98, '2022D'!$A$2:$G$343, 2, FALSE)</f>
        <v>178</v>
      </c>
      <c r="O98">
        <f>VLOOKUP(E98, '2022D'!$A$2:$G$343, 3, FALSE)</f>
        <v>29768</v>
      </c>
      <c r="P98">
        <f>_2022[[#This Row],[最低排名]]-_2022[[#This Row],[同分人数]]+1</f>
        <v>29591</v>
      </c>
      <c r="Q98">
        <f>IF(O98&gt;=开始!$B$6, 1, 0)</f>
        <v>1</v>
      </c>
      <c r="R98">
        <f>_2022[[#This Row],[最低排名]]-开始!$B$6</f>
        <v>29768</v>
      </c>
    </row>
    <row r="99" spans="1:18">
      <c r="A99">
        <v>12802</v>
      </c>
      <c r="B99" t="s">
        <v>171</v>
      </c>
      <c r="C99" t="str">
        <f t="shared" si="2"/>
        <v>二工大</v>
      </c>
      <c r="D99" t="str">
        <f t="shared" si="3"/>
        <v>02</v>
      </c>
      <c r="E99" t="s">
        <v>178</v>
      </c>
      <c r="F99">
        <v>211</v>
      </c>
      <c r="G99">
        <v>109</v>
      </c>
      <c r="H99">
        <v>91</v>
      </c>
      <c r="I99">
        <v>61</v>
      </c>
      <c r="J99">
        <v>49</v>
      </c>
      <c r="K99">
        <v>46</v>
      </c>
      <c r="L99">
        <v>0</v>
      </c>
      <c r="M99">
        <v>2022</v>
      </c>
      <c r="N99">
        <f>VLOOKUP(E99, '2022D'!$A$2:$G$343, 2, FALSE)</f>
        <v>223</v>
      </c>
      <c r="O99">
        <f>VLOOKUP(E99, '2022D'!$A$2:$G$343, 3, FALSE)</f>
        <v>26513</v>
      </c>
      <c r="P99">
        <f>_2022[[#This Row],[最低排名]]-_2022[[#This Row],[同分人数]]+1</f>
        <v>26291</v>
      </c>
      <c r="Q99">
        <f>IF(O99&gt;=开始!$B$6, 1, 0)</f>
        <v>1</v>
      </c>
      <c r="R99">
        <f>_2022[[#This Row],[最低排名]]-开始!$B$6</f>
        <v>26513</v>
      </c>
    </row>
    <row r="100" spans="1:18">
      <c r="A100">
        <v>12803</v>
      </c>
      <c r="B100" t="s">
        <v>172</v>
      </c>
      <c r="C100" t="str">
        <f t="shared" si="2"/>
        <v>二工大</v>
      </c>
      <c r="D100" t="str">
        <f t="shared" si="3"/>
        <v>03</v>
      </c>
      <c r="E100" t="s">
        <v>340</v>
      </c>
      <c r="F100">
        <v>186</v>
      </c>
      <c r="G100">
        <v>94</v>
      </c>
      <c r="H100">
        <v>109</v>
      </c>
      <c r="I100">
        <v>58</v>
      </c>
      <c r="J100">
        <v>55</v>
      </c>
      <c r="K100">
        <v>49</v>
      </c>
      <c r="L100">
        <v>0</v>
      </c>
      <c r="M100">
        <v>2022</v>
      </c>
      <c r="N100">
        <f>VLOOKUP(E100, '2022D'!$A$2:$G$343, 2, FALSE)</f>
        <v>216</v>
      </c>
      <c r="O100">
        <f>VLOOKUP(E100, '2022D'!$A$2:$G$343, 3, FALSE)</f>
        <v>26729</v>
      </c>
      <c r="P100">
        <f>_2022[[#This Row],[最低排名]]-_2022[[#This Row],[同分人数]]+1</f>
        <v>26514</v>
      </c>
      <c r="Q100">
        <f>IF(O100&gt;=开始!$B$6, 1, 0)</f>
        <v>1</v>
      </c>
      <c r="R100">
        <f>_2022[[#This Row],[最低排名]]-开始!$B$6</f>
        <v>26729</v>
      </c>
    </row>
    <row r="101" spans="1:18">
      <c r="A101">
        <v>12804</v>
      </c>
      <c r="B101" t="s">
        <v>174</v>
      </c>
      <c r="C101" t="str">
        <f t="shared" si="2"/>
        <v>二工大</v>
      </c>
      <c r="D101" t="str">
        <f t="shared" si="3"/>
        <v>04</v>
      </c>
      <c r="E101" t="s">
        <v>178</v>
      </c>
      <c r="F101">
        <v>195</v>
      </c>
      <c r="G101">
        <v>102</v>
      </c>
      <c r="H101">
        <v>95</v>
      </c>
      <c r="I101">
        <v>58</v>
      </c>
      <c r="J101">
        <v>55</v>
      </c>
      <c r="K101">
        <v>55</v>
      </c>
      <c r="L101">
        <v>0</v>
      </c>
      <c r="M101">
        <v>2022</v>
      </c>
      <c r="N101">
        <f>VLOOKUP(E101, '2022D'!$A$2:$G$343, 2, FALSE)</f>
        <v>223</v>
      </c>
      <c r="O101">
        <f>VLOOKUP(E101, '2022D'!$A$2:$G$343, 3, FALSE)</f>
        <v>26513</v>
      </c>
      <c r="P101">
        <f>_2022[[#This Row],[最低排名]]-_2022[[#This Row],[同分人数]]+1</f>
        <v>26291</v>
      </c>
      <c r="Q101">
        <f>IF(O101&gt;=开始!$B$6, 1, 0)</f>
        <v>1</v>
      </c>
      <c r="R101">
        <f>_2022[[#This Row],[最低排名]]-开始!$B$6</f>
        <v>26513</v>
      </c>
    </row>
    <row r="102" spans="1:18">
      <c r="A102">
        <v>12805</v>
      </c>
      <c r="B102" t="s">
        <v>176</v>
      </c>
      <c r="C102" t="str">
        <f t="shared" si="2"/>
        <v>二工大</v>
      </c>
      <c r="D102" t="str">
        <f t="shared" si="3"/>
        <v>05</v>
      </c>
      <c r="E102" t="s">
        <v>184</v>
      </c>
      <c r="F102">
        <v>199</v>
      </c>
      <c r="G102">
        <v>107</v>
      </c>
      <c r="H102">
        <v>84</v>
      </c>
      <c r="I102">
        <v>64</v>
      </c>
      <c r="J102">
        <v>58</v>
      </c>
      <c r="K102">
        <v>46</v>
      </c>
      <c r="L102">
        <v>0</v>
      </c>
      <c r="M102">
        <v>2022</v>
      </c>
      <c r="N102">
        <f>VLOOKUP(E102, '2022D'!$A$2:$G$343, 2, FALSE)</f>
        <v>201</v>
      </c>
      <c r="O102">
        <f>VLOOKUP(E102, '2022D'!$A$2:$G$343, 3, FALSE)</f>
        <v>27920</v>
      </c>
      <c r="P102">
        <f>_2022[[#This Row],[最低排名]]-_2022[[#This Row],[同分人数]]+1</f>
        <v>27720</v>
      </c>
      <c r="Q102">
        <f>IF(O102&gt;=开始!$B$6, 1, 0)</f>
        <v>1</v>
      </c>
      <c r="R102">
        <f>_2022[[#This Row],[最低排名]]-开始!$B$6</f>
        <v>27920</v>
      </c>
    </row>
    <row r="103" spans="1:18">
      <c r="A103">
        <v>12901</v>
      </c>
      <c r="B103" t="s">
        <v>177</v>
      </c>
      <c r="C103" t="str">
        <f t="shared" si="2"/>
        <v>上海商院</v>
      </c>
      <c r="D103" t="str">
        <f t="shared" si="3"/>
        <v>01</v>
      </c>
      <c r="E103" t="s">
        <v>178</v>
      </c>
      <c r="F103">
        <v>219</v>
      </c>
      <c r="G103">
        <v>123</v>
      </c>
      <c r="H103">
        <v>101</v>
      </c>
      <c r="I103">
        <v>49</v>
      </c>
      <c r="J103">
        <v>46</v>
      </c>
      <c r="K103">
        <v>43</v>
      </c>
      <c r="L103">
        <v>0</v>
      </c>
      <c r="M103">
        <v>2022</v>
      </c>
      <c r="N103">
        <f>VLOOKUP(E103, '2022D'!$A$2:$G$343, 2, FALSE)</f>
        <v>223</v>
      </c>
      <c r="O103">
        <f>VLOOKUP(E103, '2022D'!$A$2:$G$343, 3, FALSE)</f>
        <v>26513</v>
      </c>
      <c r="P103">
        <f>_2022[[#This Row],[最低排名]]-_2022[[#This Row],[同分人数]]+1</f>
        <v>26291</v>
      </c>
      <c r="Q103">
        <f>IF(O103&gt;=开始!$B$6, 1, 0)</f>
        <v>1</v>
      </c>
      <c r="R103">
        <f>_2022[[#This Row],[最低排名]]-开始!$B$6</f>
        <v>26513</v>
      </c>
    </row>
    <row r="104" spans="1:18">
      <c r="A104">
        <v>12902</v>
      </c>
      <c r="B104" t="s">
        <v>179</v>
      </c>
      <c r="C104" t="str">
        <f t="shared" si="2"/>
        <v>上海商院</v>
      </c>
      <c r="D104" t="str">
        <f t="shared" si="3"/>
        <v>02</v>
      </c>
      <c r="E104" t="s">
        <v>228</v>
      </c>
      <c r="F104">
        <v>185</v>
      </c>
      <c r="G104">
        <v>105</v>
      </c>
      <c r="H104">
        <v>86</v>
      </c>
      <c r="I104">
        <v>61</v>
      </c>
      <c r="J104">
        <v>58</v>
      </c>
      <c r="K104">
        <v>49</v>
      </c>
      <c r="L104">
        <v>0</v>
      </c>
      <c r="M104">
        <v>2022</v>
      </c>
      <c r="N104">
        <f>VLOOKUP(E104, '2022D'!$A$2:$G$343, 2, FALSE)</f>
        <v>199</v>
      </c>
      <c r="O104">
        <f>VLOOKUP(E104, '2022D'!$A$2:$G$343, 3, FALSE)</f>
        <v>30154</v>
      </c>
      <c r="P104">
        <f>_2022[[#This Row],[最低排名]]-_2022[[#This Row],[同分人数]]+1</f>
        <v>29956</v>
      </c>
      <c r="Q104">
        <f>IF(O104&gt;=开始!$B$6, 1, 0)</f>
        <v>1</v>
      </c>
      <c r="R104">
        <f>_2022[[#This Row],[最低排名]]-开始!$B$6</f>
        <v>30154</v>
      </c>
    </row>
    <row r="105" spans="1:18">
      <c r="A105">
        <v>12903</v>
      </c>
      <c r="B105" t="s">
        <v>181</v>
      </c>
      <c r="C105" t="str">
        <f t="shared" si="2"/>
        <v>上海商院</v>
      </c>
      <c r="D105" t="str">
        <f t="shared" si="3"/>
        <v>03</v>
      </c>
      <c r="E105" t="s">
        <v>178</v>
      </c>
      <c r="F105">
        <v>215</v>
      </c>
      <c r="G105">
        <v>109</v>
      </c>
      <c r="H105">
        <v>84</v>
      </c>
      <c r="I105">
        <v>58</v>
      </c>
      <c r="J105">
        <v>52</v>
      </c>
      <c r="K105">
        <v>49</v>
      </c>
      <c r="L105">
        <v>0</v>
      </c>
      <c r="M105">
        <v>2022</v>
      </c>
      <c r="N105">
        <f>VLOOKUP(E105, '2022D'!$A$2:$G$343, 2, FALSE)</f>
        <v>223</v>
      </c>
      <c r="O105">
        <f>VLOOKUP(E105, '2022D'!$A$2:$G$343, 3, FALSE)</f>
        <v>26513</v>
      </c>
      <c r="P105">
        <f>_2022[[#This Row],[最低排名]]-_2022[[#This Row],[同分人数]]+1</f>
        <v>26291</v>
      </c>
      <c r="Q105">
        <f>IF(O105&gt;=开始!$B$6, 1, 0)</f>
        <v>1</v>
      </c>
      <c r="R105">
        <f>_2022[[#This Row],[最低排名]]-开始!$B$6</f>
        <v>26513</v>
      </c>
    </row>
    <row r="106" spans="1:18">
      <c r="A106">
        <v>13001</v>
      </c>
      <c r="B106" t="s">
        <v>183</v>
      </c>
      <c r="C106" t="str">
        <f t="shared" si="2"/>
        <v>上海电机</v>
      </c>
      <c r="D106" t="str">
        <f t="shared" si="3"/>
        <v>01</v>
      </c>
      <c r="E106" t="s">
        <v>363</v>
      </c>
      <c r="F106">
        <v>179</v>
      </c>
      <c r="G106">
        <v>96</v>
      </c>
      <c r="H106">
        <v>110</v>
      </c>
      <c r="I106">
        <v>55</v>
      </c>
      <c r="J106">
        <v>49</v>
      </c>
      <c r="K106">
        <v>43</v>
      </c>
      <c r="L106">
        <v>0</v>
      </c>
      <c r="M106">
        <v>2022</v>
      </c>
      <c r="N106">
        <f>VLOOKUP(E106, '2022D'!$A$2:$G$343, 2, FALSE)</f>
        <v>197</v>
      </c>
      <c r="O106">
        <f>VLOOKUP(E106, '2022D'!$A$2:$G$343, 3, FALSE)</f>
        <v>30730</v>
      </c>
      <c r="P106">
        <f>_2022[[#This Row],[最低排名]]-_2022[[#This Row],[同分人数]]+1</f>
        <v>30534</v>
      </c>
      <c r="Q106">
        <f>IF(O106&gt;=开始!$B$6, 1, 0)</f>
        <v>1</v>
      </c>
      <c r="R106">
        <f>_2022[[#This Row],[最低排名]]-开始!$B$6</f>
        <v>30730</v>
      </c>
    </row>
    <row r="107" spans="1:18">
      <c r="A107">
        <v>13002</v>
      </c>
      <c r="B107" t="s">
        <v>185</v>
      </c>
      <c r="C107" t="str">
        <f t="shared" si="2"/>
        <v>上海电机</v>
      </c>
      <c r="D107" t="str">
        <f t="shared" si="3"/>
        <v>02</v>
      </c>
      <c r="E107" t="s">
        <v>203</v>
      </c>
      <c r="F107">
        <v>204</v>
      </c>
      <c r="G107">
        <v>104</v>
      </c>
      <c r="H107">
        <v>70</v>
      </c>
      <c r="I107">
        <v>58</v>
      </c>
      <c r="J107">
        <v>52</v>
      </c>
      <c r="K107">
        <v>46</v>
      </c>
      <c r="L107">
        <v>0</v>
      </c>
      <c r="M107">
        <v>2022</v>
      </c>
      <c r="N107">
        <f>VLOOKUP(E107, '2022D'!$A$2:$G$343, 2, FALSE)</f>
        <v>183</v>
      </c>
      <c r="O107">
        <f>VLOOKUP(E107, '2022D'!$A$2:$G$343, 3, FALSE)</f>
        <v>31709</v>
      </c>
      <c r="P107">
        <f>_2022[[#This Row],[最低排名]]-_2022[[#This Row],[同分人数]]+1</f>
        <v>31527</v>
      </c>
      <c r="Q107">
        <f>IF(O107&gt;=开始!$B$6, 1, 0)</f>
        <v>1</v>
      </c>
      <c r="R107">
        <f>_2022[[#This Row],[最低排名]]-开始!$B$6</f>
        <v>31709</v>
      </c>
    </row>
    <row r="108" spans="1:18">
      <c r="A108">
        <v>13003</v>
      </c>
      <c r="B108" t="s">
        <v>186</v>
      </c>
      <c r="C108" t="str">
        <f t="shared" si="2"/>
        <v>上海电机</v>
      </c>
      <c r="D108" t="str">
        <f t="shared" si="3"/>
        <v>03</v>
      </c>
      <c r="E108" t="s">
        <v>230</v>
      </c>
      <c r="F108">
        <v>186</v>
      </c>
      <c r="G108">
        <v>100</v>
      </c>
      <c r="H108">
        <v>80</v>
      </c>
      <c r="I108">
        <v>64</v>
      </c>
      <c r="J108">
        <v>58</v>
      </c>
      <c r="K108">
        <v>55</v>
      </c>
      <c r="L108">
        <v>0</v>
      </c>
      <c r="M108">
        <v>2022</v>
      </c>
      <c r="N108">
        <f>VLOOKUP(E108, '2022D'!$A$2:$G$343, 2, FALSE)</f>
        <v>192</v>
      </c>
      <c r="O108">
        <f>VLOOKUP(E108, '2022D'!$A$2:$G$343, 3, FALSE)</f>
        <v>29402</v>
      </c>
      <c r="P108">
        <f>_2022[[#This Row],[最低排名]]-_2022[[#This Row],[同分人数]]+1</f>
        <v>29211</v>
      </c>
      <c r="Q108">
        <f>IF(O108&gt;=开始!$B$6, 1, 0)</f>
        <v>1</v>
      </c>
      <c r="R108">
        <f>_2022[[#This Row],[最低排名]]-开始!$B$6</f>
        <v>29402</v>
      </c>
    </row>
    <row r="109" spans="1:18">
      <c r="A109">
        <v>13101</v>
      </c>
      <c r="B109" t="s">
        <v>188</v>
      </c>
      <c r="C109" t="str">
        <f t="shared" si="2"/>
        <v>上海政法</v>
      </c>
      <c r="D109" t="str">
        <f t="shared" si="3"/>
        <v>01</v>
      </c>
      <c r="E109" t="s">
        <v>248</v>
      </c>
      <c r="F109">
        <v>233</v>
      </c>
      <c r="G109">
        <v>121</v>
      </c>
      <c r="H109">
        <v>116</v>
      </c>
      <c r="I109">
        <v>67</v>
      </c>
      <c r="J109">
        <v>58</v>
      </c>
      <c r="K109">
        <v>55</v>
      </c>
      <c r="L109">
        <v>0</v>
      </c>
      <c r="M109">
        <v>2022</v>
      </c>
      <c r="N109">
        <f>VLOOKUP(E109, '2022D'!$A$2:$G$343, 2, FALSE)</f>
        <v>203</v>
      </c>
      <c r="O109">
        <f>VLOOKUP(E109, '2022D'!$A$2:$G$343, 3, FALSE)</f>
        <v>11385</v>
      </c>
      <c r="P109">
        <f>_2022[[#This Row],[最低排名]]-_2022[[#This Row],[同分人数]]+1</f>
        <v>11183</v>
      </c>
      <c r="Q109">
        <f>IF(O109&gt;=开始!$B$6, 1, 0)</f>
        <v>1</v>
      </c>
      <c r="R109">
        <f>_2022[[#This Row],[最低排名]]-开始!$B$6</f>
        <v>11385</v>
      </c>
    </row>
    <row r="110" spans="1:18">
      <c r="A110">
        <v>13102</v>
      </c>
      <c r="B110" t="s">
        <v>190</v>
      </c>
      <c r="C110" t="str">
        <f t="shared" si="2"/>
        <v>上海政法</v>
      </c>
      <c r="D110" t="str">
        <f t="shared" si="3"/>
        <v>02</v>
      </c>
      <c r="E110" t="s">
        <v>136</v>
      </c>
      <c r="F110">
        <v>202</v>
      </c>
      <c r="G110">
        <v>103</v>
      </c>
      <c r="H110">
        <v>123</v>
      </c>
      <c r="I110">
        <v>67</v>
      </c>
      <c r="J110">
        <v>64</v>
      </c>
      <c r="K110">
        <v>55</v>
      </c>
      <c r="L110">
        <v>0</v>
      </c>
      <c r="M110">
        <v>2022</v>
      </c>
      <c r="N110">
        <f>VLOOKUP(E110, '2022D'!$A$2:$G$343, 2, FALSE)</f>
        <v>219</v>
      </c>
      <c r="O110">
        <f>VLOOKUP(E110, '2022D'!$A$2:$G$343, 3, FALSE)</f>
        <v>15213</v>
      </c>
      <c r="P110">
        <f>_2022[[#This Row],[最低排名]]-_2022[[#This Row],[同分人数]]+1</f>
        <v>14995</v>
      </c>
      <c r="Q110">
        <f>IF(O110&gt;=开始!$B$6, 1, 0)</f>
        <v>1</v>
      </c>
      <c r="R110">
        <f>_2022[[#This Row],[最低排名]]-开始!$B$6</f>
        <v>15213</v>
      </c>
    </row>
    <row r="111" spans="1:18">
      <c r="A111">
        <v>13103</v>
      </c>
      <c r="B111" t="s">
        <v>192</v>
      </c>
      <c r="C111" t="str">
        <f t="shared" si="2"/>
        <v>上海政法</v>
      </c>
      <c r="D111" t="str">
        <f t="shared" si="3"/>
        <v>03</v>
      </c>
      <c r="E111" t="s">
        <v>90</v>
      </c>
      <c r="F111">
        <v>225</v>
      </c>
      <c r="G111">
        <v>120</v>
      </c>
      <c r="H111">
        <v>106</v>
      </c>
      <c r="I111">
        <v>58</v>
      </c>
      <c r="J111">
        <v>52</v>
      </c>
      <c r="K111">
        <v>52</v>
      </c>
      <c r="L111">
        <v>0</v>
      </c>
      <c r="M111">
        <v>2022</v>
      </c>
      <c r="N111">
        <f>VLOOKUP(E111, '2022D'!$A$2:$G$343, 2, FALSE)</f>
        <v>208</v>
      </c>
      <c r="O111">
        <f>VLOOKUP(E111, '2022D'!$A$2:$G$343, 3, FALSE)</f>
        <v>19101</v>
      </c>
      <c r="P111">
        <f>_2022[[#This Row],[最低排名]]-_2022[[#This Row],[同分人数]]+1</f>
        <v>18894</v>
      </c>
      <c r="Q111">
        <f>IF(O111&gt;=开始!$B$6, 1, 0)</f>
        <v>1</v>
      </c>
      <c r="R111">
        <f>_2022[[#This Row],[最低排名]]-开始!$B$6</f>
        <v>19101</v>
      </c>
    </row>
    <row r="112" spans="1:18">
      <c r="A112">
        <v>13104</v>
      </c>
      <c r="B112" t="s">
        <v>193</v>
      </c>
      <c r="C112" t="str">
        <f t="shared" si="2"/>
        <v>上海政法</v>
      </c>
      <c r="D112" t="str">
        <f t="shared" si="3"/>
        <v>04</v>
      </c>
      <c r="E112" t="s">
        <v>41</v>
      </c>
      <c r="F112">
        <v>214</v>
      </c>
      <c r="G112">
        <v>109</v>
      </c>
      <c r="H112">
        <v>99</v>
      </c>
      <c r="I112">
        <v>64</v>
      </c>
      <c r="J112">
        <v>64</v>
      </c>
      <c r="K112">
        <v>58</v>
      </c>
      <c r="L112">
        <v>0</v>
      </c>
      <c r="M112">
        <v>2022</v>
      </c>
      <c r="N112">
        <f>VLOOKUP(E112, '2022D'!$A$2:$G$343, 2, FALSE)</f>
        <v>221</v>
      </c>
      <c r="O112">
        <f>VLOOKUP(E112, '2022D'!$A$2:$G$343, 3, FALSE)</f>
        <v>17792</v>
      </c>
      <c r="P112">
        <f>_2022[[#This Row],[最低排名]]-_2022[[#This Row],[同分人数]]+1</f>
        <v>17572</v>
      </c>
      <c r="Q112">
        <f>IF(O112&gt;=开始!$B$6, 1, 0)</f>
        <v>1</v>
      </c>
      <c r="R112">
        <f>_2022[[#This Row],[最低排名]]-开始!$B$6</f>
        <v>17792</v>
      </c>
    </row>
    <row r="113" spans="1:18">
      <c r="A113">
        <v>13105</v>
      </c>
      <c r="B113" t="s">
        <v>194</v>
      </c>
      <c r="C113" t="str">
        <f t="shared" si="2"/>
        <v>上海政法</v>
      </c>
      <c r="D113" t="str">
        <f t="shared" si="3"/>
        <v>05</v>
      </c>
      <c r="E113" t="s">
        <v>100</v>
      </c>
      <c r="F113">
        <v>240</v>
      </c>
      <c r="G113">
        <v>122</v>
      </c>
      <c r="H113">
        <v>105</v>
      </c>
      <c r="I113">
        <v>55</v>
      </c>
      <c r="J113">
        <v>55</v>
      </c>
      <c r="K113">
        <v>52</v>
      </c>
      <c r="L113">
        <v>0</v>
      </c>
      <c r="M113">
        <v>2022</v>
      </c>
      <c r="N113">
        <f>VLOOKUP(E113, '2022D'!$A$2:$G$343, 2, FALSE)</f>
        <v>192</v>
      </c>
      <c r="O113">
        <f>VLOOKUP(E113, '2022D'!$A$2:$G$343, 3, FALSE)</f>
        <v>16074</v>
      </c>
      <c r="P113">
        <f>_2022[[#This Row],[最低排名]]-_2022[[#This Row],[同分人数]]+1</f>
        <v>15883</v>
      </c>
      <c r="Q113">
        <f>IF(O113&gt;=开始!$B$6, 1, 0)</f>
        <v>1</v>
      </c>
      <c r="R113">
        <f>_2022[[#This Row],[最低排名]]-开始!$B$6</f>
        <v>16074</v>
      </c>
    </row>
    <row r="114" spans="1:18">
      <c r="A114">
        <v>13106</v>
      </c>
      <c r="B114" t="s">
        <v>196</v>
      </c>
      <c r="C114" t="str">
        <f t="shared" si="2"/>
        <v>上海政法</v>
      </c>
      <c r="D114" t="str">
        <f t="shared" si="3"/>
        <v>06</v>
      </c>
      <c r="E114" t="s">
        <v>39</v>
      </c>
      <c r="F114">
        <v>209</v>
      </c>
      <c r="G114">
        <v>114</v>
      </c>
      <c r="H114">
        <v>110</v>
      </c>
      <c r="I114">
        <v>61</v>
      </c>
      <c r="J114">
        <v>61</v>
      </c>
      <c r="K114">
        <v>61</v>
      </c>
      <c r="L114">
        <v>0</v>
      </c>
      <c r="M114">
        <v>2022</v>
      </c>
      <c r="N114">
        <f>VLOOKUP(E114, '2022D'!$A$2:$G$343, 2, FALSE)</f>
        <v>223</v>
      </c>
      <c r="O114">
        <f>VLOOKUP(E114, '2022D'!$A$2:$G$343, 3, FALSE)</f>
        <v>17148</v>
      </c>
      <c r="P114">
        <f>_2022[[#This Row],[最低排名]]-_2022[[#This Row],[同分人数]]+1</f>
        <v>16926</v>
      </c>
      <c r="Q114">
        <f>IF(O114&gt;=开始!$B$6, 1, 0)</f>
        <v>1</v>
      </c>
      <c r="R114">
        <f>_2022[[#This Row],[最低排名]]-开始!$B$6</f>
        <v>17148</v>
      </c>
    </row>
    <row r="115" spans="1:18">
      <c r="A115">
        <v>13301</v>
      </c>
      <c r="B115" t="s">
        <v>197</v>
      </c>
      <c r="C115" t="str">
        <f t="shared" si="2"/>
        <v>上外贤达</v>
      </c>
      <c r="D115" t="str">
        <f t="shared" si="3"/>
        <v>01</v>
      </c>
      <c r="E115" t="s">
        <v>1534</v>
      </c>
      <c r="F115">
        <v>142</v>
      </c>
      <c r="G115">
        <v>102</v>
      </c>
      <c r="H115">
        <v>105</v>
      </c>
      <c r="I115">
        <v>58</v>
      </c>
      <c r="J115">
        <v>52</v>
      </c>
      <c r="K115">
        <v>43</v>
      </c>
      <c r="L115">
        <v>0</v>
      </c>
      <c r="M115">
        <v>2022</v>
      </c>
      <c r="N115">
        <f>VLOOKUP(E115, '2022D'!$A$2:$G$343, 2, FALSE)</f>
        <v>161</v>
      </c>
      <c r="O115">
        <f>VLOOKUP(E115, '2022D'!$A$2:$G$343, 3, FALSE)</f>
        <v>36413</v>
      </c>
      <c r="P115">
        <f>_2022[[#This Row],[最低排名]]-_2022[[#This Row],[同分人数]]+1</f>
        <v>36253</v>
      </c>
      <c r="Q115">
        <f>IF(O115&gt;=开始!$B$6, 1, 0)</f>
        <v>1</v>
      </c>
      <c r="R115">
        <f>_2022[[#This Row],[最低排名]]-开始!$B$6</f>
        <v>36413</v>
      </c>
    </row>
    <row r="116" spans="1:18">
      <c r="A116">
        <v>13302</v>
      </c>
      <c r="B116" t="s">
        <v>199</v>
      </c>
      <c r="C116" t="str">
        <f t="shared" si="2"/>
        <v>上外贤达</v>
      </c>
      <c r="D116" t="str">
        <f t="shared" si="3"/>
        <v>02</v>
      </c>
      <c r="E116" t="s">
        <v>738</v>
      </c>
      <c r="F116">
        <v>184</v>
      </c>
      <c r="G116">
        <v>98</v>
      </c>
      <c r="H116">
        <v>81</v>
      </c>
      <c r="I116">
        <v>55</v>
      </c>
      <c r="J116">
        <v>49</v>
      </c>
      <c r="K116">
        <v>43</v>
      </c>
      <c r="L116">
        <v>0</v>
      </c>
      <c r="M116">
        <v>2022</v>
      </c>
      <c r="N116">
        <f>VLOOKUP(E116, '2022D'!$A$2:$G$343, 2, FALSE)</f>
        <v>131</v>
      </c>
      <c r="O116">
        <f>VLOOKUP(E116, '2022D'!$A$2:$G$343, 3, FALSE)</f>
        <v>34643</v>
      </c>
      <c r="P116">
        <f>_2022[[#This Row],[最低排名]]-_2022[[#This Row],[同分人数]]+1</f>
        <v>34513</v>
      </c>
      <c r="Q116">
        <f>IF(O116&gt;=开始!$B$6, 1, 0)</f>
        <v>1</v>
      </c>
      <c r="R116">
        <f>_2022[[#This Row],[最低排名]]-开始!$B$6</f>
        <v>34643</v>
      </c>
    </row>
    <row r="117" spans="1:18">
      <c r="A117">
        <v>13303</v>
      </c>
      <c r="B117" t="s">
        <v>200</v>
      </c>
      <c r="C117" t="str">
        <f t="shared" si="2"/>
        <v>上外贤达</v>
      </c>
      <c r="D117" t="str">
        <f t="shared" si="3"/>
        <v>03</v>
      </c>
      <c r="E117" t="s">
        <v>1534</v>
      </c>
      <c r="F117">
        <v>169</v>
      </c>
      <c r="G117">
        <v>90</v>
      </c>
      <c r="H117">
        <v>81</v>
      </c>
      <c r="I117">
        <v>55</v>
      </c>
      <c r="J117">
        <v>49</v>
      </c>
      <c r="K117">
        <v>46</v>
      </c>
      <c r="L117">
        <v>0</v>
      </c>
      <c r="M117">
        <v>2022</v>
      </c>
      <c r="N117">
        <f>VLOOKUP(E117, '2022D'!$A$2:$G$343, 2, FALSE)</f>
        <v>161</v>
      </c>
      <c r="O117">
        <f>VLOOKUP(E117, '2022D'!$A$2:$G$343, 3, FALSE)</f>
        <v>36413</v>
      </c>
      <c r="P117">
        <f>_2022[[#This Row],[最低排名]]-_2022[[#This Row],[同分人数]]+1</f>
        <v>36253</v>
      </c>
      <c r="Q117">
        <f>IF(O117&gt;=开始!$B$6, 1, 0)</f>
        <v>1</v>
      </c>
      <c r="R117">
        <f>_2022[[#This Row],[最低排名]]-开始!$B$6</f>
        <v>36413</v>
      </c>
    </row>
    <row r="118" spans="1:18">
      <c r="A118">
        <v>13304</v>
      </c>
      <c r="B118" t="s">
        <v>201</v>
      </c>
      <c r="C118" t="str">
        <f t="shared" si="2"/>
        <v>上外贤达</v>
      </c>
      <c r="D118" t="str">
        <f t="shared" si="3"/>
        <v>04</v>
      </c>
      <c r="E118" t="s">
        <v>1534</v>
      </c>
      <c r="F118">
        <v>184</v>
      </c>
      <c r="G118">
        <v>101</v>
      </c>
      <c r="H118">
        <v>72</v>
      </c>
      <c r="I118">
        <v>52</v>
      </c>
      <c r="J118">
        <v>46</v>
      </c>
      <c r="K118">
        <v>46</v>
      </c>
      <c r="L118">
        <v>0</v>
      </c>
      <c r="M118">
        <v>2022</v>
      </c>
      <c r="N118">
        <f>VLOOKUP(E118, '2022D'!$A$2:$G$343, 2, FALSE)</f>
        <v>161</v>
      </c>
      <c r="O118">
        <f>VLOOKUP(E118, '2022D'!$A$2:$G$343, 3, FALSE)</f>
        <v>36413</v>
      </c>
      <c r="P118">
        <f>_2022[[#This Row],[最低排名]]-_2022[[#This Row],[同分人数]]+1</f>
        <v>36253</v>
      </c>
      <c r="Q118">
        <f>IF(O118&gt;=开始!$B$6, 1, 0)</f>
        <v>1</v>
      </c>
      <c r="R118">
        <f>_2022[[#This Row],[最低排名]]-开始!$B$6</f>
        <v>36413</v>
      </c>
    </row>
    <row r="119" spans="1:18">
      <c r="A119">
        <v>13401</v>
      </c>
      <c r="B119" t="s">
        <v>202</v>
      </c>
      <c r="C119" t="str">
        <f t="shared" si="2"/>
        <v>建桥学院</v>
      </c>
      <c r="D119" t="str">
        <f t="shared" si="3"/>
        <v>01</v>
      </c>
      <c r="E119" t="s">
        <v>221</v>
      </c>
      <c r="F119">
        <v>208</v>
      </c>
      <c r="G119">
        <v>107</v>
      </c>
      <c r="H119">
        <v>54</v>
      </c>
      <c r="I119">
        <v>55</v>
      </c>
      <c r="J119">
        <v>46</v>
      </c>
      <c r="K119">
        <v>46</v>
      </c>
      <c r="L119">
        <v>0</v>
      </c>
      <c r="M119">
        <v>2022</v>
      </c>
      <c r="N119">
        <f>VLOOKUP(E119, '2022D'!$A$2:$G$343, 2, FALSE)</f>
        <v>156</v>
      </c>
      <c r="O119">
        <f>VLOOKUP(E119, '2022D'!$A$2:$G$343, 3, FALSE)</f>
        <v>35102</v>
      </c>
      <c r="P119">
        <f>_2022[[#This Row],[最低排名]]-_2022[[#This Row],[同分人数]]+1</f>
        <v>34947</v>
      </c>
      <c r="Q119">
        <f>IF(O119&gt;=开始!$B$6, 1, 0)</f>
        <v>1</v>
      </c>
      <c r="R119">
        <f>_2022[[#This Row],[最低排名]]-开始!$B$6</f>
        <v>35102</v>
      </c>
    </row>
    <row r="120" spans="1:18">
      <c r="A120">
        <v>13402</v>
      </c>
      <c r="B120" t="s">
        <v>204</v>
      </c>
      <c r="C120" t="str">
        <f t="shared" si="2"/>
        <v>建桥学院</v>
      </c>
      <c r="D120" t="str">
        <f t="shared" si="3"/>
        <v>02</v>
      </c>
      <c r="E120" t="s">
        <v>198</v>
      </c>
      <c r="F120">
        <v>166</v>
      </c>
      <c r="G120">
        <v>84</v>
      </c>
      <c r="H120">
        <v>89</v>
      </c>
      <c r="I120">
        <v>58</v>
      </c>
      <c r="J120">
        <v>46</v>
      </c>
      <c r="K120">
        <v>46</v>
      </c>
      <c r="L120">
        <v>0</v>
      </c>
      <c r="M120">
        <v>2022</v>
      </c>
      <c r="N120">
        <f>VLOOKUP(E120, '2022D'!$A$2:$G$343, 2, FALSE)</f>
        <v>137</v>
      </c>
      <c r="O120">
        <f>VLOOKUP(E120, '2022D'!$A$2:$G$343, 3, FALSE)</f>
        <v>35698</v>
      </c>
      <c r="P120">
        <f>_2022[[#This Row],[最低排名]]-_2022[[#This Row],[同分人数]]+1</f>
        <v>35562</v>
      </c>
      <c r="Q120">
        <f>IF(O120&gt;=开始!$B$6, 1, 0)</f>
        <v>1</v>
      </c>
      <c r="R120">
        <f>_2022[[#This Row],[最低排名]]-开始!$B$6</f>
        <v>35698</v>
      </c>
    </row>
    <row r="121" spans="1:18">
      <c r="A121">
        <v>13403</v>
      </c>
      <c r="B121" t="s">
        <v>206</v>
      </c>
      <c r="C121" t="str">
        <f t="shared" si="2"/>
        <v>建桥学院</v>
      </c>
      <c r="D121" t="str">
        <f t="shared" si="3"/>
        <v>03</v>
      </c>
      <c r="E121" t="s">
        <v>1542</v>
      </c>
      <c r="F121">
        <v>161</v>
      </c>
      <c r="G121">
        <v>83</v>
      </c>
      <c r="H121">
        <v>90</v>
      </c>
      <c r="I121">
        <v>58</v>
      </c>
      <c r="J121">
        <v>49</v>
      </c>
      <c r="K121">
        <v>43</v>
      </c>
      <c r="L121">
        <v>0</v>
      </c>
      <c r="M121">
        <v>2022</v>
      </c>
      <c r="N121">
        <f>VLOOKUP(E121, '2022D'!$A$2:$G$343, 2, FALSE)</f>
        <v>137</v>
      </c>
      <c r="O121">
        <f>VLOOKUP(E121, '2022D'!$A$2:$G$343, 3, FALSE)</f>
        <v>36252</v>
      </c>
      <c r="P121">
        <f>_2022[[#This Row],[最低排名]]-_2022[[#This Row],[同分人数]]+1</f>
        <v>36116</v>
      </c>
      <c r="Q121">
        <f>IF(O121&gt;=开始!$B$6, 1, 0)</f>
        <v>1</v>
      </c>
      <c r="R121">
        <f>_2022[[#This Row],[最低排名]]-开始!$B$6</f>
        <v>36252</v>
      </c>
    </row>
    <row r="122" spans="1:18">
      <c r="A122">
        <v>13404</v>
      </c>
      <c r="B122" t="s">
        <v>208</v>
      </c>
      <c r="C122" t="str">
        <f t="shared" si="2"/>
        <v>建桥学院</v>
      </c>
      <c r="D122" t="str">
        <f t="shared" si="3"/>
        <v>04</v>
      </c>
      <c r="E122" t="s">
        <v>1542</v>
      </c>
      <c r="F122">
        <v>165</v>
      </c>
      <c r="G122">
        <v>94</v>
      </c>
      <c r="H122">
        <v>95</v>
      </c>
      <c r="I122">
        <v>52</v>
      </c>
      <c r="J122">
        <v>46</v>
      </c>
      <c r="K122">
        <v>43</v>
      </c>
      <c r="L122">
        <v>0</v>
      </c>
      <c r="M122">
        <v>2022</v>
      </c>
      <c r="N122">
        <f>VLOOKUP(E122, '2022D'!$A$2:$G$343, 2, FALSE)</f>
        <v>137</v>
      </c>
      <c r="O122">
        <f>VLOOKUP(E122, '2022D'!$A$2:$G$343, 3, FALSE)</f>
        <v>36252</v>
      </c>
      <c r="P122">
        <f>_2022[[#This Row],[最低排名]]-_2022[[#This Row],[同分人数]]+1</f>
        <v>36116</v>
      </c>
      <c r="Q122">
        <f>IF(O122&gt;=开始!$B$6, 1, 0)</f>
        <v>1</v>
      </c>
      <c r="R122">
        <f>_2022[[#This Row],[最低排名]]-开始!$B$6</f>
        <v>36252</v>
      </c>
    </row>
    <row r="123" spans="1:18">
      <c r="A123">
        <v>13501</v>
      </c>
      <c r="B123" t="s">
        <v>210</v>
      </c>
      <c r="C123" t="str">
        <f t="shared" si="2"/>
        <v>健康医学</v>
      </c>
      <c r="D123" t="str">
        <f t="shared" si="3"/>
        <v>01</v>
      </c>
      <c r="E123" t="s">
        <v>149</v>
      </c>
      <c r="F123">
        <v>217</v>
      </c>
      <c r="G123">
        <v>111</v>
      </c>
      <c r="H123">
        <v>112</v>
      </c>
      <c r="I123">
        <v>61</v>
      </c>
      <c r="J123">
        <v>55</v>
      </c>
      <c r="K123">
        <v>52</v>
      </c>
      <c r="L123">
        <v>0</v>
      </c>
      <c r="M123">
        <v>2022</v>
      </c>
      <c r="N123">
        <f>VLOOKUP(E123, '2022D'!$A$2:$G$343, 2, FALSE)</f>
        <v>218</v>
      </c>
      <c r="O123">
        <f>VLOOKUP(E123, '2022D'!$A$2:$G$343, 3, FALSE)</f>
        <v>18231</v>
      </c>
      <c r="P123">
        <f>_2022[[#This Row],[最低排名]]-_2022[[#This Row],[同分人数]]+1</f>
        <v>18014</v>
      </c>
      <c r="Q123">
        <f>IF(O123&gt;=开始!$B$6, 1, 0)</f>
        <v>1</v>
      </c>
      <c r="R123">
        <f>_2022[[#This Row],[最低排名]]-开始!$B$6</f>
        <v>18231</v>
      </c>
    </row>
    <row r="124" spans="1:18">
      <c r="A124">
        <v>13502</v>
      </c>
      <c r="B124" t="s">
        <v>211</v>
      </c>
      <c r="C124" t="str">
        <f t="shared" si="2"/>
        <v>健康医学</v>
      </c>
      <c r="D124" t="str">
        <f t="shared" si="3"/>
        <v>02</v>
      </c>
      <c r="E124" t="s">
        <v>79</v>
      </c>
      <c r="F124">
        <v>218</v>
      </c>
      <c r="G124">
        <v>119</v>
      </c>
      <c r="H124">
        <v>106</v>
      </c>
      <c r="I124">
        <v>64</v>
      </c>
      <c r="J124">
        <v>61</v>
      </c>
      <c r="K124">
        <v>52</v>
      </c>
      <c r="L124">
        <v>0</v>
      </c>
      <c r="M124">
        <v>2022</v>
      </c>
      <c r="N124">
        <f>VLOOKUP(E124, '2022D'!$A$2:$G$343, 2, FALSE)</f>
        <v>207</v>
      </c>
      <c r="O124">
        <f>VLOOKUP(E124, '2022D'!$A$2:$G$343, 3, FALSE)</f>
        <v>17355</v>
      </c>
      <c r="P124">
        <f>_2022[[#This Row],[最低排名]]-_2022[[#This Row],[同分人数]]+1</f>
        <v>17149</v>
      </c>
      <c r="Q124">
        <f>IF(O124&gt;=开始!$B$6, 1, 0)</f>
        <v>1</v>
      </c>
      <c r="R124">
        <f>_2022[[#This Row],[最低排名]]-开始!$B$6</f>
        <v>17355</v>
      </c>
    </row>
    <row r="125" spans="1:18">
      <c r="A125">
        <v>13503</v>
      </c>
      <c r="B125" t="s">
        <v>212</v>
      </c>
      <c r="C125" t="str">
        <f t="shared" si="2"/>
        <v>健康医学</v>
      </c>
      <c r="D125" t="str">
        <f t="shared" si="3"/>
        <v>03</v>
      </c>
      <c r="E125" t="s">
        <v>146</v>
      </c>
      <c r="F125">
        <v>194</v>
      </c>
      <c r="G125">
        <v>100</v>
      </c>
      <c r="H125">
        <v>107</v>
      </c>
      <c r="I125">
        <v>64</v>
      </c>
      <c r="J125">
        <v>61</v>
      </c>
      <c r="K125">
        <v>58</v>
      </c>
      <c r="L125">
        <v>0</v>
      </c>
      <c r="M125">
        <v>2022</v>
      </c>
      <c r="N125">
        <f>VLOOKUP(E125, '2022D'!$A$2:$G$343, 2, FALSE)</f>
        <v>233</v>
      </c>
      <c r="O125">
        <f>VLOOKUP(E125, '2022D'!$A$2:$G$343, 3, FALSE)</f>
        <v>21082</v>
      </c>
      <c r="P125">
        <f>_2022[[#This Row],[最低排名]]-_2022[[#This Row],[同分人数]]+1</f>
        <v>20850</v>
      </c>
      <c r="Q125">
        <f>IF(O125&gt;=开始!$B$6, 1, 0)</f>
        <v>1</v>
      </c>
      <c r="R125">
        <f>_2022[[#This Row],[最低排名]]-开始!$B$6</f>
        <v>21082</v>
      </c>
    </row>
    <row r="126" spans="1:18">
      <c r="A126">
        <v>13504</v>
      </c>
      <c r="B126" t="s">
        <v>213</v>
      </c>
      <c r="C126" t="str">
        <f t="shared" si="2"/>
        <v>健康医学</v>
      </c>
      <c r="D126" t="str">
        <f t="shared" si="3"/>
        <v>04</v>
      </c>
      <c r="E126" t="s">
        <v>162</v>
      </c>
      <c r="F126">
        <v>219</v>
      </c>
      <c r="G126">
        <v>116</v>
      </c>
      <c r="H126">
        <v>88</v>
      </c>
      <c r="I126">
        <v>61</v>
      </c>
      <c r="J126">
        <v>58</v>
      </c>
      <c r="K126">
        <v>49</v>
      </c>
      <c r="L126">
        <v>0</v>
      </c>
      <c r="M126">
        <v>2022</v>
      </c>
      <c r="N126">
        <f>VLOOKUP(E126, '2022D'!$A$2:$G$343, 2, FALSE)</f>
        <v>214</v>
      </c>
      <c r="O126">
        <f>VLOOKUP(E126, '2022D'!$A$2:$G$343, 3, FALSE)</f>
        <v>23018</v>
      </c>
      <c r="P126">
        <f>_2022[[#This Row],[最低排名]]-_2022[[#This Row],[同分人数]]+1</f>
        <v>22805</v>
      </c>
      <c r="Q126">
        <f>IF(O126&gt;=开始!$B$6, 1, 0)</f>
        <v>1</v>
      </c>
      <c r="R126">
        <f>_2022[[#This Row],[最低排名]]-开始!$B$6</f>
        <v>23018</v>
      </c>
    </row>
    <row r="127" spans="1:18">
      <c r="A127">
        <v>13505</v>
      </c>
      <c r="B127" t="s">
        <v>214</v>
      </c>
      <c r="C127" t="str">
        <f t="shared" si="2"/>
        <v>健康医学</v>
      </c>
      <c r="D127" t="str">
        <f t="shared" si="3"/>
        <v>05</v>
      </c>
      <c r="E127" t="s">
        <v>144</v>
      </c>
      <c r="F127">
        <v>212</v>
      </c>
      <c r="G127">
        <v>118</v>
      </c>
      <c r="H127">
        <v>78</v>
      </c>
      <c r="I127">
        <v>64</v>
      </c>
      <c r="J127">
        <v>58</v>
      </c>
      <c r="K127">
        <v>55</v>
      </c>
      <c r="L127">
        <v>0</v>
      </c>
      <c r="M127">
        <v>2022</v>
      </c>
      <c r="N127">
        <f>VLOOKUP(E127, '2022D'!$A$2:$G$343, 2, FALSE)</f>
        <v>221</v>
      </c>
      <c r="O127">
        <f>VLOOKUP(E127, '2022D'!$A$2:$G$343, 3, FALSE)</f>
        <v>24652</v>
      </c>
      <c r="P127">
        <f>_2022[[#This Row],[最低排名]]-_2022[[#This Row],[同分人数]]+1</f>
        <v>24432</v>
      </c>
      <c r="Q127">
        <f>IF(O127&gt;=开始!$B$6, 1, 0)</f>
        <v>1</v>
      </c>
      <c r="R127">
        <f>_2022[[#This Row],[最低排名]]-开始!$B$6</f>
        <v>24652</v>
      </c>
    </row>
    <row r="128" spans="1:18">
      <c r="A128">
        <v>13506</v>
      </c>
      <c r="B128" t="s">
        <v>215</v>
      </c>
      <c r="C128" t="str">
        <f t="shared" si="2"/>
        <v>健康医学</v>
      </c>
      <c r="D128" t="str">
        <f t="shared" si="3"/>
        <v>06</v>
      </c>
      <c r="E128" t="s">
        <v>431</v>
      </c>
      <c r="F128">
        <v>206</v>
      </c>
      <c r="G128">
        <v>108</v>
      </c>
      <c r="H128">
        <v>103</v>
      </c>
      <c r="I128">
        <v>55</v>
      </c>
      <c r="J128">
        <v>49</v>
      </c>
      <c r="K128">
        <v>49</v>
      </c>
      <c r="L128">
        <v>0</v>
      </c>
      <c r="M128">
        <v>2022</v>
      </c>
      <c r="N128">
        <f>VLOOKUP(E128, '2022D'!$A$2:$G$343, 2, FALSE)</f>
        <v>210</v>
      </c>
      <c r="O128">
        <f>VLOOKUP(E128, '2022D'!$A$2:$G$343, 3, FALSE)</f>
        <v>25688</v>
      </c>
      <c r="P128">
        <f>_2022[[#This Row],[最低排名]]-_2022[[#This Row],[同分人数]]+1</f>
        <v>25479</v>
      </c>
      <c r="Q128">
        <f>IF(O128&gt;=开始!$B$6, 1, 0)</f>
        <v>1</v>
      </c>
      <c r="R128">
        <f>_2022[[#This Row],[最低排名]]-开始!$B$6</f>
        <v>25688</v>
      </c>
    </row>
    <row r="129" spans="1:18">
      <c r="A129">
        <v>13507</v>
      </c>
      <c r="B129" t="s">
        <v>216</v>
      </c>
      <c r="C129" t="str">
        <f t="shared" si="2"/>
        <v>健康医学</v>
      </c>
      <c r="D129" t="str">
        <f t="shared" si="3"/>
        <v>07</v>
      </c>
      <c r="E129" t="s">
        <v>126</v>
      </c>
      <c r="F129">
        <v>208</v>
      </c>
      <c r="G129">
        <v>107</v>
      </c>
      <c r="H129">
        <v>99</v>
      </c>
      <c r="I129">
        <v>61</v>
      </c>
      <c r="J129">
        <v>52</v>
      </c>
      <c r="K129">
        <v>49</v>
      </c>
      <c r="L129">
        <v>0</v>
      </c>
      <c r="M129">
        <v>2022</v>
      </c>
      <c r="N129">
        <f>VLOOKUP(E129, '2022D'!$A$2:$G$343, 2, FALSE)</f>
        <v>211</v>
      </c>
      <c r="O129">
        <f>VLOOKUP(E129, '2022D'!$A$2:$G$343, 3, FALSE)</f>
        <v>24227</v>
      </c>
      <c r="P129">
        <f>_2022[[#This Row],[最低排名]]-_2022[[#This Row],[同分人数]]+1</f>
        <v>24017</v>
      </c>
      <c r="Q129">
        <f>IF(O129&gt;=开始!$B$6, 1, 0)</f>
        <v>1</v>
      </c>
      <c r="R129">
        <f>_2022[[#This Row],[最低排名]]-开始!$B$6</f>
        <v>24227</v>
      </c>
    </row>
    <row r="130" spans="1:18">
      <c r="A130">
        <v>13601</v>
      </c>
      <c r="B130" t="s">
        <v>219</v>
      </c>
      <c r="C130" t="str">
        <f t="shared" ref="C130:C193" si="4">LEFT(B130, FIND("(", B130) - 1)</f>
        <v>海关学院</v>
      </c>
      <c r="D130" t="str">
        <f t="shared" ref="D130:D193" si="5">MID(B130, FIND("(", B130) + 1, FIND(")", B130) - FIND("(", B130) - 1)</f>
        <v>01</v>
      </c>
      <c r="E130" t="s">
        <v>132</v>
      </c>
      <c r="F130">
        <v>210</v>
      </c>
      <c r="G130">
        <v>107</v>
      </c>
      <c r="H130">
        <v>110</v>
      </c>
      <c r="I130">
        <v>70</v>
      </c>
      <c r="J130">
        <v>64</v>
      </c>
      <c r="K130">
        <v>58</v>
      </c>
      <c r="L130">
        <v>0</v>
      </c>
      <c r="M130">
        <v>2022</v>
      </c>
      <c r="N130">
        <f>VLOOKUP(E130, '2022D'!$A$2:$G$343, 2, FALSE)</f>
        <v>197</v>
      </c>
      <c r="O130">
        <f>VLOOKUP(E130, '2022D'!$A$2:$G$343, 3, FALSE)</f>
        <v>14994</v>
      </c>
      <c r="P130">
        <f>_2022[[#This Row],[最低排名]]-_2022[[#This Row],[同分人数]]+1</f>
        <v>14798</v>
      </c>
      <c r="Q130">
        <f>IF(O130&gt;=开始!$B$6, 1, 0)</f>
        <v>1</v>
      </c>
      <c r="R130">
        <f>_2022[[#This Row],[最低排名]]-开始!$B$6</f>
        <v>14994</v>
      </c>
    </row>
    <row r="131" spans="1:18">
      <c r="A131">
        <v>16201</v>
      </c>
      <c r="B131" t="s">
        <v>220</v>
      </c>
      <c r="C131" t="str">
        <f t="shared" si="4"/>
        <v>中侨大学</v>
      </c>
      <c r="D131" t="str">
        <f t="shared" si="5"/>
        <v>01</v>
      </c>
      <c r="E131" t="s">
        <v>1534</v>
      </c>
      <c r="F131">
        <v>173</v>
      </c>
      <c r="G131">
        <v>97</v>
      </c>
      <c r="H131">
        <v>71</v>
      </c>
      <c r="I131">
        <v>58</v>
      </c>
      <c r="J131">
        <v>55</v>
      </c>
      <c r="K131">
        <v>43</v>
      </c>
      <c r="L131">
        <v>0</v>
      </c>
      <c r="M131">
        <v>2022</v>
      </c>
      <c r="N131">
        <f>VLOOKUP(E131, '2022D'!$A$2:$G$343, 2, FALSE)</f>
        <v>161</v>
      </c>
      <c r="O131">
        <f>VLOOKUP(E131, '2022D'!$A$2:$G$343, 3, FALSE)</f>
        <v>36413</v>
      </c>
      <c r="P131">
        <f>_2022[[#This Row],[最低排名]]-_2022[[#This Row],[同分人数]]+1</f>
        <v>36253</v>
      </c>
      <c r="Q131">
        <f>IF(O131&gt;=开始!$B$6, 1, 0)</f>
        <v>1</v>
      </c>
      <c r="R131">
        <f>_2022[[#This Row],[最低排名]]-开始!$B$6</f>
        <v>36413</v>
      </c>
    </row>
    <row r="132" spans="1:18">
      <c r="A132">
        <v>16202</v>
      </c>
      <c r="B132" t="s">
        <v>222</v>
      </c>
      <c r="C132" t="str">
        <f t="shared" si="4"/>
        <v>中侨大学</v>
      </c>
      <c r="D132" t="str">
        <f t="shared" si="5"/>
        <v>02</v>
      </c>
      <c r="E132" t="s">
        <v>205</v>
      </c>
      <c r="F132">
        <v>192</v>
      </c>
      <c r="G132">
        <v>102</v>
      </c>
      <c r="H132">
        <v>73</v>
      </c>
      <c r="I132">
        <v>64</v>
      </c>
      <c r="J132">
        <v>46</v>
      </c>
      <c r="K132">
        <v>43</v>
      </c>
      <c r="L132">
        <v>0</v>
      </c>
      <c r="M132">
        <v>2022</v>
      </c>
      <c r="N132">
        <f>VLOOKUP(E132, '2022D'!$A$2:$G$343, 2, FALSE)</f>
        <v>162</v>
      </c>
      <c r="O132">
        <f>VLOOKUP(E132, '2022D'!$A$2:$G$343, 3, FALSE)</f>
        <v>33700</v>
      </c>
      <c r="P132">
        <f>_2022[[#This Row],[最低排名]]-_2022[[#This Row],[同分人数]]+1</f>
        <v>33539</v>
      </c>
      <c r="Q132">
        <f>IF(O132&gt;=开始!$B$6, 1, 0)</f>
        <v>1</v>
      </c>
      <c r="R132">
        <f>_2022[[#This Row],[最低排名]]-开始!$B$6</f>
        <v>33700</v>
      </c>
    </row>
    <row r="133" spans="1:18">
      <c r="A133">
        <v>16203</v>
      </c>
      <c r="B133" t="s">
        <v>224</v>
      </c>
      <c r="C133" t="str">
        <f t="shared" si="4"/>
        <v>中侨大学</v>
      </c>
      <c r="D133" t="str">
        <f t="shared" si="5"/>
        <v>03</v>
      </c>
      <c r="E133" t="s">
        <v>1534</v>
      </c>
      <c r="F133">
        <v>166</v>
      </c>
      <c r="G133">
        <v>90</v>
      </c>
      <c r="H133">
        <v>75</v>
      </c>
      <c r="I133">
        <v>58</v>
      </c>
      <c r="J133">
        <v>52</v>
      </c>
      <c r="K133">
        <v>49</v>
      </c>
      <c r="L133">
        <v>0</v>
      </c>
      <c r="M133">
        <v>2022</v>
      </c>
      <c r="N133">
        <f>VLOOKUP(E133, '2022D'!$A$2:$G$343, 2, FALSE)</f>
        <v>161</v>
      </c>
      <c r="O133">
        <f>VLOOKUP(E133, '2022D'!$A$2:$G$343, 3, FALSE)</f>
        <v>36413</v>
      </c>
      <c r="P133">
        <f>_2022[[#This Row],[最低排名]]-_2022[[#This Row],[同分人数]]+1</f>
        <v>36253</v>
      </c>
      <c r="Q133">
        <f>IF(O133&gt;=开始!$B$6, 1, 0)</f>
        <v>1</v>
      </c>
      <c r="R133">
        <f>_2022[[#This Row],[最低排名]]-开始!$B$6</f>
        <v>36413</v>
      </c>
    </row>
    <row r="134" spans="1:18">
      <c r="A134">
        <v>16501</v>
      </c>
      <c r="B134" t="s">
        <v>225</v>
      </c>
      <c r="C134" t="str">
        <f t="shared" si="4"/>
        <v>立达学院</v>
      </c>
      <c r="D134" t="str">
        <f t="shared" si="5"/>
        <v>01</v>
      </c>
      <c r="E134" t="s">
        <v>1534</v>
      </c>
      <c r="F134">
        <v>173</v>
      </c>
      <c r="G134">
        <v>94</v>
      </c>
      <c r="H134">
        <v>77</v>
      </c>
      <c r="I134">
        <v>52</v>
      </c>
      <c r="J134">
        <v>49</v>
      </c>
      <c r="K134">
        <v>49</v>
      </c>
      <c r="L134">
        <v>0</v>
      </c>
      <c r="M134">
        <v>2022</v>
      </c>
      <c r="N134">
        <f>VLOOKUP(E134, '2022D'!$A$2:$G$343, 2, FALSE)</f>
        <v>161</v>
      </c>
      <c r="O134">
        <f>VLOOKUP(E134, '2022D'!$A$2:$G$343, 3, FALSE)</f>
        <v>36413</v>
      </c>
      <c r="P134">
        <f>_2022[[#This Row],[最低排名]]-_2022[[#This Row],[同分人数]]+1</f>
        <v>36253</v>
      </c>
      <c r="Q134">
        <f>IF(O134&gt;=开始!$B$6, 1, 0)</f>
        <v>1</v>
      </c>
      <c r="R134">
        <f>_2022[[#This Row],[最低排名]]-开始!$B$6</f>
        <v>36413</v>
      </c>
    </row>
    <row r="135" spans="1:18">
      <c r="A135">
        <v>17001</v>
      </c>
      <c r="B135" t="s">
        <v>227</v>
      </c>
      <c r="C135" t="str">
        <f t="shared" si="4"/>
        <v>上海视觉</v>
      </c>
      <c r="D135" t="str">
        <f t="shared" si="5"/>
        <v>01</v>
      </c>
      <c r="E135" t="s">
        <v>387</v>
      </c>
      <c r="F135">
        <v>209</v>
      </c>
      <c r="G135">
        <v>106</v>
      </c>
      <c r="H135">
        <v>81</v>
      </c>
      <c r="I135">
        <v>61</v>
      </c>
      <c r="J135">
        <v>49</v>
      </c>
      <c r="K135">
        <v>46</v>
      </c>
      <c r="L135">
        <v>0</v>
      </c>
      <c r="M135">
        <v>2022</v>
      </c>
      <c r="N135">
        <f>VLOOKUP(E135, '2022D'!$A$2:$G$343, 2, FALSE)</f>
        <v>167</v>
      </c>
      <c r="O135">
        <f>VLOOKUP(E135, '2022D'!$A$2:$G$343, 3, FALSE)</f>
        <v>28846</v>
      </c>
      <c r="P135">
        <f>_2022[[#This Row],[最低排名]]-_2022[[#This Row],[同分人数]]+1</f>
        <v>28680</v>
      </c>
      <c r="Q135">
        <f>IF(O135&gt;=开始!$B$6, 1, 0)</f>
        <v>1</v>
      </c>
      <c r="R135">
        <f>_2022[[#This Row],[最低排名]]-开始!$B$6</f>
        <v>28846</v>
      </c>
    </row>
    <row r="136" spans="1:18">
      <c r="A136">
        <v>17201</v>
      </c>
      <c r="B136" t="s">
        <v>229</v>
      </c>
      <c r="C136" t="str">
        <f t="shared" si="4"/>
        <v>上师天华</v>
      </c>
      <c r="D136" t="str">
        <f t="shared" si="5"/>
        <v>01</v>
      </c>
      <c r="E136" t="s">
        <v>228</v>
      </c>
      <c r="F136">
        <v>185</v>
      </c>
      <c r="G136">
        <v>102</v>
      </c>
      <c r="H136">
        <v>107</v>
      </c>
      <c r="I136">
        <v>55</v>
      </c>
      <c r="J136">
        <v>46</v>
      </c>
      <c r="K136">
        <v>46</v>
      </c>
      <c r="L136">
        <v>0</v>
      </c>
      <c r="M136">
        <v>2022</v>
      </c>
      <c r="N136">
        <f>VLOOKUP(E136, '2022D'!$A$2:$G$343, 2, FALSE)</f>
        <v>199</v>
      </c>
      <c r="O136">
        <f>VLOOKUP(E136, '2022D'!$A$2:$G$343, 3, FALSE)</f>
        <v>30154</v>
      </c>
      <c r="P136">
        <f>_2022[[#This Row],[最低排名]]-_2022[[#This Row],[同分人数]]+1</f>
        <v>29956</v>
      </c>
      <c r="Q136">
        <f>IF(O136&gt;=开始!$B$6, 1, 0)</f>
        <v>1</v>
      </c>
      <c r="R136">
        <f>_2022[[#This Row],[最低排名]]-开始!$B$6</f>
        <v>30154</v>
      </c>
    </row>
    <row r="137" spans="1:18">
      <c r="A137">
        <v>17202</v>
      </c>
      <c r="B137" t="s">
        <v>231</v>
      </c>
      <c r="C137" t="str">
        <f t="shared" si="4"/>
        <v>上师天华</v>
      </c>
      <c r="D137" t="str">
        <f t="shared" si="5"/>
        <v>02</v>
      </c>
      <c r="E137" t="s">
        <v>398</v>
      </c>
      <c r="F137">
        <v>187</v>
      </c>
      <c r="G137">
        <v>101</v>
      </c>
      <c r="H137">
        <v>87</v>
      </c>
      <c r="I137">
        <v>58</v>
      </c>
      <c r="J137">
        <v>58</v>
      </c>
      <c r="K137">
        <v>43</v>
      </c>
      <c r="L137">
        <v>0</v>
      </c>
      <c r="M137">
        <v>2022</v>
      </c>
      <c r="N137">
        <f>VLOOKUP(E137, '2022D'!$A$2:$G$343, 2, FALSE)</f>
        <v>183</v>
      </c>
      <c r="O137">
        <f>VLOOKUP(E137, '2022D'!$A$2:$G$343, 3, FALSE)</f>
        <v>31228</v>
      </c>
      <c r="P137">
        <f>_2022[[#This Row],[最低排名]]-_2022[[#This Row],[同分人数]]+1</f>
        <v>31046</v>
      </c>
      <c r="Q137">
        <f>IF(O137&gt;=开始!$B$6, 1, 0)</f>
        <v>1</v>
      </c>
      <c r="R137">
        <f>_2022[[#This Row],[最低排名]]-开始!$B$6</f>
        <v>31228</v>
      </c>
    </row>
    <row r="138" spans="1:18">
      <c r="A138">
        <v>20101</v>
      </c>
      <c r="B138" t="s">
        <v>233</v>
      </c>
      <c r="C138" t="str">
        <f t="shared" si="4"/>
        <v>中央民族</v>
      </c>
      <c r="D138" t="str">
        <f t="shared" si="5"/>
        <v>01</v>
      </c>
      <c r="E138" t="s">
        <v>20</v>
      </c>
      <c r="F138">
        <v>227</v>
      </c>
      <c r="G138">
        <v>115</v>
      </c>
      <c r="H138">
        <v>128</v>
      </c>
      <c r="I138">
        <v>64</v>
      </c>
      <c r="J138">
        <v>64</v>
      </c>
      <c r="K138">
        <v>58</v>
      </c>
      <c r="L138">
        <v>0</v>
      </c>
      <c r="M138">
        <v>2022</v>
      </c>
      <c r="N138">
        <f>VLOOKUP(E138, '2022D'!$A$2:$G$343, 2, FALSE)</f>
        <v>223</v>
      </c>
      <c r="O138">
        <f>VLOOKUP(E138, '2022D'!$A$2:$G$343, 3, FALSE)</f>
        <v>8780</v>
      </c>
      <c r="P138">
        <f>_2022[[#This Row],[最低排名]]-_2022[[#This Row],[同分人数]]+1</f>
        <v>8558</v>
      </c>
      <c r="Q138">
        <f>IF(O138&gt;=开始!$B$6, 1, 0)</f>
        <v>1</v>
      </c>
      <c r="R138">
        <f>_2022[[#This Row],[最低排名]]-开始!$B$6</f>
        <v>8780</v>
      </c>
    </row>
    <row r="139" spans="1:18">
      <c r="A139">
        <v>20102</v>
      </c>
      <c r="B139" t="s">
        <v>234</v>
      </c>
      <c r="C139" t="str">
        <f t="shared" si="4"/>
        <v>中央民族</v>
      </c>
      <c r="D139" t="str">
        <f t="shared" si="5"/>
        <v>02</v>
      </c>
      <c r="E139" t="s">
        <v>107</v>
      </c>
      <c r="F139">
        <v>230</v>
      </c>
      <c r="G139">
        <v>126</v>
      </c>
      <c r="H139">
        <v>117</v>
      </c>
      <c r="I139">
        <v>67</v>
      </c>
      <c r="J139">
        <v>64</v>
      </c>
      <c r="K139">
        <v>64</v>
      </c>
      <c r="L139">
        <v>0</v>
      </c>
      <c r="M139">
        <v>2022</v>
      </c>
      <c r="N139">
        <f>VLOOKUP(E139, '2022D'!$A$2:$G$343, 2, FALSE)</f>
        <v>192</v>
      </c>
      <c r="O139">
        <f>VLOOKUP(E139, '2022D'!$A$2:$G$343, 3, FALSE)</f>
        <v>8557</v>
      </c>
      <c r="P139">
        <f>_2022[[#This Row],[最低排名]]-_2022[[#This Row],[同分人数]]+1</f>
        <v>8366</v>
      </c>
      <c r="Q139">
        <f>IF(O139&gt;=开始!$B$6, 1, 0)</f>
        <v>1</v>
      </c>
      <c r="R139">
        <f>_2022[[#This Row],[最低排名]]-开始!$B$6</f>
        <v>8557</v>
      </c>
    </row>
    <row r="140" spans="1:18">
      <c r="A140">
        <v>20201</v>
      </c>
      <c r="B140" t="s">
        <v>236</v>
      </c>
      <c r="C140" t="str">
        <f t="shared" si="4"/>
        <v>中国人大</v>
      </c>
      <c r="D140" t="str">
        <f t="shared" si="5"/>
        <v>01</v>
      </c>
      <c r="E140" t="s">
        <v>0</v>
      </c>
      <c r="M140">
        <v>2022</v>
      </c>
      <c r="N140">
        <f>VLOOKUP(E140, '2022D'!$A$2:$G$343, 2, FALSE)</f>
        <v>2335</v>
      </c>
      <c r="O140">
        <f>VLOOKUP(E140, '2022D'!$A$2:$G$343, 3, FALSE)</f>
        <v>2335</v>
      </c>
      <c r="P140">
        <f>_2022[[#This Row],[最低排名]]-_2022[[#This Row],[同分人数]]+1</f>
        <v>1</v>
      </c>
      <c r="Q140">
        <f>IF(O140&gt;=开始!$B$6, 1, 0)</f>
        <v>1</v>
      </c>
      <c r="R140">
        <f>_2022[[#This Row],[最低排名]]-开始!$B$6</f>
        <v>2335</v>
      </c>
    </row>
    <row r="141" spans="1:18">
      <c r="A141">
        <v>20202</v>
      </c>
      <c r="B141" t="s">
        <v>237</v>
      </c>
      <c r="C141" t="str">
        <f t="shared" si="4"/>
        <v>中国人大</v>
      </c>
      <c r="D141" t="str">
        <f t="shared" si="5"/>
        <v>02</v>
      </c>
      <c r="E141" t="s">
        <v>0</v>
      </c>
      <c r="M141">
        <v>2022</v>
      </c>
      <c r="N141">
        <f>VLOOKUP(E141, '2022D'!$A$2:$G$343, 2, FALSE)</f>
        <v>2335</v>
      </c>
      <c r="O141">
        <f>VLOOKUP(E141, '2022D'!$A$2:$G$343, 3, FALSE)</f>
        <v>2335</v>
      </c>
      <c r="P141">
        <f>_2022[[#This Row],[最低排名]]-_2022[[#This Row],[同分人数]]+1</f>
        <v>1</v>
      </c>
      <c r="Q141">
        <f>IF(O141&gt;=开始!$B$6, 1, 0)</f>
        <v>1</v>
      </c>
      <c r="R141">
        <f>_2022[[#This Row],[最低排名]]-开始!$B$6</f>
        <v>2335</v>
      </c>
    </row>
    <row r="142" spans="1:18">
      <c r="A142">
        <v>20203</v>
      </c>
      <c r="B142" t="s">
        <v>238</v>
      </c>
      <c r="C142" t="str">
        <f t="shared" si="4"/>
        <v>中国人大</v>
      </c>
      <c r="D142" t="str">
        <f t="shared" si="5"/>
        <v>03</v>
      </c>
      <c r="E142" t="s">
        <v>0</v>
      </c>
      <c r="M142">
        <v>2022</v>
      </c>
      <c r="N142">
        <f>VLOOKUP(E142, '2022D'!$A$2:$G$343, 2, FALSE)</f>
        <v>2335</v>
      </c>
      <c r="O142">
        <f>VLOOKUP(E142, '2022D'!$A$2:$G$343, 3, FALSE)</f>
        <v>2335</v>
      </c>
      <c r="P142">
        <f>_2022[[#This Row],[最低排名]]-_2022[[#This Row],[同分人数]]+1</f>
        <v>1</v>
      </c>
      <c r="Q142">
        <f>IF(O142&gt;=开始!$B$6, 1, 0)</f>
        <v>1</v>
      </c>
      <c r="R142">
        <f>_2022[[#This Row],[最低排名]]-开始!$B$6</f>
        <v>2335</v>
      </c>
    </row>
    <row r="143" spans="1:18">
      <c r="A143">
        <v>20301</v>
      </c>
      <c r="B143" t="s">
        <v>239</v>
      </c>
      <c r="C143" t="str">
        <f t="shared" si="4"/>
        <v>北京交大</v>
      </c>
      <c r="D143" t="str">
        <f t="shared" si="5"/>
        <v>01</v>
      </c>
      <c r="E143" t="s">
        <v>619</v>
      </c>
      <c r="F143">
        <v>222</v>
      </c>
      <c r="G143">
        <v>135</v>
      </c>
      <c r="H143">
        <v>122</v>
      </c>
      <c r="I143">
        <v>67</v>
      </c>
      <c r="J143">
        <v>67</v>
      </c>
      <c r="K143">
        <v>67</v>
      </c>
      <c r="L143">
        <v>5</v>
      </c>
      <c r="M143">
        <v>2022</v>
      </c>
      <c r="N143">
        <f>VLOOKUP(E143, '2022D'!$A$2:$G$343, 2, FALSE)</f>
        <v>172</v>
      </c>
      <c r="O143">
        <f>VLOOKUP(E143, '2022D'!$A$2:$G$343, 3, FALSE)</f>
        <v>6996</v>
      </c>
      <c r="P143">
        <f>_2022[[#This Row],[最低排名]]-_2022[[#This Row],[同分人数]]+1</f>
        <v>6825</v>
      </c>
      <c r="Q143">
        <f>IF(O143&gt;=开始!$B$6, 1, 0)</f>
        <v>1</v>
      </c>
      <c r="R143">
        <f>_2022[[#This Row],[最低排名]]-开始!$B$6</f>
        <v>6996</v>
      </c>
    </row>
    <row r="144" spans="1:18">
      <c r="A144">
        <v>20302</v>
      </c>
      <c r="B144" t="s">
        <v>240</v>
      </c>
      <c r="C144" t="str">
        <f t="shared" si="4"/>
        <v>北京交大</v>
      </c>
      <c r="D144" t="str">
        <f t="shared" si="5"/>
        <v>02</v>
      </c>
      <c r="E144" t="s">
        <v>273</v>
      </c>
      <c r="F144">
        <v>241</v>
      </c>
      <c r="G144">
        <v>138</v>
      </c>
      <c r="H144">
        <v>130</v>
      </c>
      <c r="I144">
        <v>64</v>
      </c>
      <c r="J144">
        <v>64</v>
      </c>
      <c r="K144">
        <v>61</v>
      </c>
      <c r="L144">
        <v>0</v>
      </c>
      <c r="M144">
        <v>2022</v>
      </c>
      <c r="N144">
        <f>VLOOKUP(E144, '2022D'!$A$2:$G$343, 2, FALSE)</f>
        <v>162</v>
      </c>
      <c r="O144">
        <f>VLOOKUP(E144, '2022D'!$A$2:$G$343, 3, FALSE)</f>
        <v>5198</v>
      </c>
      <c r="P144">
        <f>_2022[[#This Row],[最低排名]]-_2022[[#This Row],[同分人数]]+1</f>
        <v>5037</v>
      </c>
      <c r="Q144">
        <f>IF(O144&gt;=开始!$B$6, 1, 0)</f>
        <v>1</v>
      </c>
      <c r="R144">
        <f>_2022[[#This Row],[最低排名]]-开始!$B$6</f>
        <v>5198</v>
      </c>
    </row>
    <row r="145" spans="1:18">
      <c r="A145">
        <v>20303</v>
      </c>
      <c r="B145" t="s">
        <v>241</v>
      </c>
      <c r="C145" t="str">
        <f t="shared" si="4"/>
        <v>北京交大</v>
      </c>
      <c r="D145" t="str">
        <f t="shared" si="5"/>
        <v>03</v>
      </c>
      <c r="E145" t="s">
        <v>25</v>
      </c>
      <c r="F145">
        <v>230</v>
      </c>
      <c r="G145">
        <v>126</v>
      </c>
      <c r="H145">
        <v>121</v>
      </c>
      <c r="I145">
        <v>67</v>
      </c>
      <c r="J145">
        <v>64</v>
      </c>
      <c r="K145">
        <v>61</v>
      </c>
      <c r="L145">
        <v>0</v>
      </c>
      <c r="M145">
        <v>2022</v>
      </c>
      <c r="N145">
        <f>VLOOKUP(E145, '2022D'!$A$2:$G$343, 2, FALSE)</f>
        <v>205</v>
      </c>
      <c r="O145">
        <f>VLOOKUP(E145, '2022D'!$A$2:$G$343, 3, FALSE)</f>
        <v>8365</v>
      </c>
      <c r="P145">
        <f>_2022[[#This Row],[最低排名]]-_2022[[#This Row],[同分人数]]+1</f>
        <v>8161</v>
      </c>
      <c r="Q145">
        <f>IF(O145&gt;=开始!$B$6, 1, 0)</f>
        <v>1</v>
      </c>
      <c r="R145">
        <f>_2022[[#This Row],[最低排名]]-开始!$B$6</f>
        <v>8365</v>
      </c>
    </row>
    <row r="146" spans="1:18">
      <c r="A146">
        <v>20401</v>
      </c>
      <c r="B146" t="s">
        <v>243</v>
      </c>
      <c r="C146" t="str">
        <f t="shared" si="4"/>
        <v>北京科大</v>
      </c>
      <c r="D146" t="str">
        <f t="shared" si="5"/>
        <v>01</v>
      </c>
      <c r="E146" t="s">
        <v>158</v>
      </c>
      <c r="F146">
        <v>243</v>
      </c>
      <c r="G146">
        <v>128</v>
      </c>
      <c r="H146">
        <v>120</v>
      </c>
      <c r="I146">
        <v>67</v>
      </c>
      <c r="J146">
        <v>61</v>
      </c>
      <c r="K146">
        <v>58</v>
      </c>
      <c r="L146">
        <v>0</v>
      </c>
      <c r="M146">
        <v>2022</v>
      </c>
      <c r="N146">
        <f>VLOOKUP(E146, '2022D'!$A$2:$G$343, 2, FALSE)</f>
        <v>205</v>
      </c>
      <c r="O146">
        <f>VLOOKUP(E146, '2022D'!$A$2:$G$343, 3, FALSE)</f>
        <v>7201</v>
      </c>
      <c r="P146">
        <f>_2022[[#This Row],[最低排名]]-_2022[[#This Row],[同分人数]]+1</f>
        <v>6997</v>
      </c>
      <c r="Q146">
        <f>IF(O146&gt;=开始!$B$6, 1, 0)</f>
        <v>1</v>
      </c>
      <c r="R146">
        <f>_2022[[#This Row],[最低排名]]-开始!$B$6</f>
        <v>7201</v>
      </c>
    </row>
    <row r="147" spans="1:18">
      <c r="A147">
        <v>20402</v>
      </c>
      <c r="B147" t="s">
        <v>245</v>
      </c>
      <c r="C147" t="str">
        <f t="shared" si="4"/>
        <v>北京科大</v>
      </c>
      <c r="D147" t="str">
        <f t="shared" si="5"/>
        <v>02</v>
      </c>
      <c r="E147" t="s">
        <v>18</v>
      </c>
      <c r="F147">
        <v>228</v>
      </c>
      <c r="G147">
        <v>120</v>
      </c>
      <c r="H147">
        <v>122</v>
      </c>
      <c r="I147">
        <v>70</v>
      </c>
      <c r="J147">
        <v>64</v>
      </c>
      <c r="K147">
        <v>61</v>
      </c>
      <c r="L147">
        <v>0</v>
      </c>
      <c r="M147">
        <v>2022</v>
      </c>
      <c r="N147">
        <f>VLOOKUP(E147, '2022D'!$A$2:$G$343, 2, FALSE)</f>
        <v>177</v>
      </c>
      <c r="O147">
        <f>VLOOKUP(E147, '2022D'!$A$2:$G$343, 3, FALSE)</f>
        <v>7977</v>
      </c>
      <c r="P147">
        <f>_2022[[#This Row],[最低排名]]-_2022[[#This Row],[同分人数]]+1</f>
        <v>7801</v>
      </c>
      <c r="Q147">
        <f>IF(O147&gt;=开始!$B$6, 1, 0)</f>
        <v>1</v>
      </c>
      <c r="R147">
        <f>_2022[[#This Row],[最低排名]]-开始!$B$6</f>
        <v>7977</v>
      </c>
    </row>
    <row r="148" spans="1:18">
      <c r="A148">
        <v>20501</v>
      </c>
      <c r="B148" t="s">
        <v>247</v>
      </c>
      <c r="C148" t="str">
        <f t="shared" si="4"/>
        <v>北京化工</v>
      </c>
      <c r="D148" t="str">
        <f t="shared" si="5"/>
        <v>01</v>
      </c>
      <c r="E148" t="s">
        <v>307</v>
      </c>
      <c r="F148">
        <v>221</v>
      </c>
      <c r="G148">
        <v>115</v>
      </c>
      <c r="H148">
        <v>133</v>
      </c>
      <c r="I148">
        <v>67</v>
      </c>
      <c r="J148">
        <v>49</v>
      </c>
      <c r="K148">
        <v>49</v>
      </c>
      <c r="L148">
        <v>0</v>
      </c>
      <c r="M148">
        <v>2022</v>
      </c>
      <c r="N148">
        <f>VLOOKUP(E148, '2022D'!$A$2:$G$343, 2, FALSE)</f>
        <v>221</v>
      </c>
      <c r="O148">
        <f>VLOOKUP(E148, '2022D'!$A$2:$G$343, 3, FALSE)</f>
        <v>13507</v>
      </c>
      <c r="P148">
        <f>_2022[[#This Row],[最低排名]]-_2022[[#This Row],[同分人数]]+1</f>
        <v>13287</v>
      </c>
      <c r="Q148">
        <f>IF(O148&gt;=开始!$B$6, 1, 0)</f>
        <v>1</v>
      </c>
      <c r="R148">
        <f>_2022[[#This Row],[最低排名]]-开始!$B$6</f>
        <v>13507</v>
      </c>
    </row>
    <row r="149" spans="1:18">
      <c r="A149">
        <v>20601</v>
      </c>
      <c r="B149" t="s">
        <v>249</v>
      </c>
      <c r="C149" t="str">
        <f t="shared" si="4"/>
        <v>北京邮电</v>
      </c>
      <c r="D149" t="str">
        <f t="shared" si="5"/>
        <v>01</v>
      </c>
      <c r="E149" t="s">
        <v>601</v>
      </c>
      <c r="F149">
        <v>238</v>
      </c>
      <c r="G149">
        <v>126</v>
      </c>
      <c r="H149">
        <v>127</v>
      </c>
      <c r="I149">
        <v>70</v>
      </c>
      <c r="J149">
        <v>70</v>
      </c>
      <c r="K149">
        <v>67</v>
      </c>
      <c r="L149">
        <v>0</v>
      </c>
      <c r="M149">
        <v>2022</v>
      </c>
      <c r="N149">
        <f>VLOOKUP(E149, '2022D'!$A$2:$G$343, 2, FALSE)</f>
        <v>141</v>
      </c>
      <c r="O149">
        <f>VLOOKUP(E149, '2022D'!$A$2:$G$343, 3, FALSE)</f>
        <v>3362</v>
      </c>
      <c r="P149">
        <f>_2022[[#This Row],[最低排名]]-_2022[[#This Row],[同分人数]]+1</f>
        <v>3222</v>
      </c>
      <c r="Q149">
        <f>IF(O149&gt;=开始!$B$6, 1, 0)</f>
        <v>1</v>
      </c>
      <c r="R149">
        <f>_2022[[#This Row],[最低排名]]-开始!$B$6</f>
        <v>3362</v>
      </c>
    </row>
    <row r="150" spans="1:18">
      <c r="A150">
        <v>20602</v>
      </c>
      <c r="B150" t="s">
        <v>251</v>
      </c>
      <c r="C150" t="str">
        <f t="shared" si="4"/>
        <v>北京邮电</v>
      </c>
      <c r="D150" t="str">
        <f t="shared" si="5"/>
        <v>02</v>
      </c>
      <c r="E150" t="s">
        <v>29</v>
      </c>
      <c r="F150">
        <v>237</v>
      </c>
      <c r="G150">
        <v>129</v>
      </c>
      <c r="H150">
        <v>128</v>
      </c>
      <c r="I150">
        <v>70</v>
      </c>
      <c r="J150">
        <v>67</v>
      </c>
      <c r="K150">
        <v>64</v>
      </c>
      <c r="L150">
        <v>0</v>
      </c>
      <c r="M150">
        <v>2022</v>
      </c>
      <c r="N150">
        <f>VLOOKUP(E150, '2022D'!$A$2:$G$343, 2, FALSE)</f>
        <v>173</v>
      </c>
      <c r="O150">
        <f>VLOOKUP(E150, '2022D'!$A$2:$G$343, 3, FALSE)</f>
        <v>4276</v>
      </c>
      <c r="P150">
        <f>_2022[[#This Row],[最低排名]]-_2022[[#This Row],[同分人数]]+1</f>
        <v>4104</v>
      </c>
      <c r="Q150">
        <f>IF(O150&gt;=开始!$B$6, 1, 0)</f>
        <v>1</v>
      </c>
      <c r="R150">
        <f>_2022[[#This Row],[最低排名]]-开始!$B$6</f>
        <v>4276</v>
      </c>
    </row>
    <row r="151" spans="1:18">
      <c r="A151">
        <v>20701</v>
      </c>
      <c r="B151" t="s">
        <v>252</v>
      </c>
      <c r="C151" t="str">
        <f t="shared" si="4"/>
        <v>中国农大</v>
      </c>
      <c r="D151" t="str">
        <f t="shared" si="5"/>
        <v>01</v>
      </c>
      <c r="E151" t="s">
        <v>260</v>
      </c>
      <c r="F151">
        <v>238</v>
      </c>
      <c r="G151">
        <v>122</v>
      </c>
      <c r="H151">
        <v>126</v>
      </c>
      <c r="I151">
        <v>70</v>
      </c>
      <c r="J151">
        <v>67</v>
      </c>
      <c r="K151">
        <v>55</v>
      </c>
      <c r="L151">
        <v>0</v>
      </c>
      <c r="M151">
        <v>2022</v>
      </c>
      <c r="N151">
        <f>VLOOKUP(E151, '2022D'!$A$2:$G$343, 2, FALSE)</f>
        <v>195</v>
      </c>
      <c r="O151">
        <f>VLOOKUP(E151, '2022D'!$A$2:$G$343, 3, FALSE)</f>
        <v>5925</v>
      </c>
      <c r="P151">
        <f>_2022[[#This Row],[最低排名]]-_2022[[#This Row],[同分人数]]+1</f>
        <v>5731</v>
      </c>
      <c r="Q151">
        <f>IF(O151&gt;=开始!$B$6, 1, 0)</f>
        <v>1</v>
      </c>
      <c r="R151">
        <f>_2022[[#This Row],[最低排名]]-开始!$B$6</f>
        <v>5925</v>
      </c>
    </row>
    <row r="152" spans="1:18">
      <c r="A152">
        <v>20702</v>
      </c>
      <c r="B152" t="s">
        <v>253</v>
      </c>
      <c r="C152" t="str">
        <f t="shared" si="4"/>
        <v>中国农大</v>
      </c>
      <c r="D152" t="str">
        <f t="shared" si="5"/>
        <v>02</v>
      </c>
      <c r="E152" t="s">
        <v>16</v>
      </c>
      <c r="F152">
        <v>237</v>
      </c>
      <c r="G152">
        <v>127</v>
      </c>
      <c r="H152">
        <v>119</v>
      </c>
      <c r="I152">
        <v>70</v>
      </c>
      <c r="J152">
        <v>64</v>
      </c>
      <c r="K152">
        <v>64</v>
      </c>
      <c r="L152">
        <v>0</v>
      </c>
      <c r="M152">
        <v>2022</v>
      </c>
      <c r="N152">
        <f>VLOOKUP(E152, '2022D'!$A$2:$G$343, 2, FALSE)</f>
        <v>174</v>
      </c>
      <c r="O152">
        <f>VLOOKUP(E152, '2022D'!$A$2:$G$343, 3, FALSE)</f>
        <v>6263</v>
      </c>
      <c r="P152">
        <f>_2022[[#This Row],[最低排名]]-_2022[[#This Row],[同分人数]]+1</f>
        <v>6090</v>
      </c>
      <c r="Q152">
        <f>IF(O152&gt;=开始!$B$6, 1, 0)</f>
        <v>1</v>
      </c>
      <c r="R152">
        <f>_2022[[#This Row],[最低排名]]-开始!$B$6</f>
        <v>6263</v>
      </c>
    </row>
    <row r="153" spans="1:18">
      <c r="A153">
        <v>20801</v>
      </c>
      <c r="B153" t="s">
        <v>255</v>
      </c>
      <c r="C153" t="str">
        <f t="shared" si="4"/>
        <v>北京林大</v>
      </c>
      <c r="D153" t="str">
        <f t="shared" si="5"/>
        <v>01</v>
      </c>
      <c r="E153" t="s">
        <v>160</v>
      </c>
      <c r="F153">
        <v>231</v>
      </c>
      <c r="G153">
        <v>117</v>
      </c>
      <c r="H153">
        <v>114</v>
      </c>
      <c r="I153">
        <v>64</v>
      </c>
      <c r="J153">
        <v>64</v>
      </c>
      <c r="K153">
        <v>61</v>
      </c>
      <c r="L153">
        <v>0</v>
      </c>
      <c r="M153">
        <v>2022</v>
      </c>
      <c r="N153">
        <f>VLOOKUP(E153, '2022D'!$A$2:$G$343, 2, FALSE)</f>
        <v>213</v>
      </c>
      <c r="O153">
        <f>VLOOKUP(E153, '2022D'!$A$2:$G$343, 3, FALSE)</f>
        <v>10296</v>
      </c>
      <c r="P153">
        <f>_2022[[#This Row],[最低排名]]-_2022[[#This Row],[同分人数]]+1</f>
        <v>10084</v>
      </c>
      <c r="Q153">
        <f>IF(O153&gt;=开始!$B$6, 1, 0)</f>
        <v>1</v>
      </c>
      <c r="R153">
        <f>_2022[[#This Row],[最低排名]]-开始!$B$6</f>
        <v>10296</v>
      </c>
    </row>
    <row r="154" spans="1:18">
      <c r="A154">
        <v>20802</v>
      </c>
      <c r="B154" t="s">
        <v>257</v>
      </c>
      <c r="C154" t="str">
        <f t="shared" si="4"/>
        <v>北京林大</v>
      </c>
      <c r="D154" t="str">
        <f t="shared" si="5"/>
        <v>02</v>
      </c>
      <c r="E154" t="s">
        <v>500</v>
      </c>
      <c r="F154">
        <v>225</v>
      </c>
      <c r="G154">
        <v>124</v>
      </c>
      <c r="H154">
        <v>128</v>
      </c>
      <c r="I154">
        <v>67</v>
      </c>
      <c r="J154">
        <v>64</v>
      </c>
      <c r="K154">
        <v>52</v>
      </c>
      <c r="L154">
        <v>0</v>
      </c>
      <c r="M154">
        <v>2022</v>
      </c>
      <c r="N154">
        <f>VLOOKUP(E154, '2022D'!$A$2:$G$343, 2, FALSE)</f>
        <v>231</v>
      </c>
      <c r="O154">
        <f>VLOOKUP(E154, '2022D'!$A$2:$G$343, 3, FALSE)</f>
        <v>9851</v>
      </c>
      <c r="P154">
        <f>_2022[[#This Row],[最低排名]]-_2022[[#This Row],[同分人数]]+1</f>
        <v>9621</v>
      </c>
      <c r="Q154">
        <f>IF(O154&gt;=开始!$B$6, 1, 0)</f>
        <v>1</v>
      </c>
      <c r="R154">
        <f>_2022[[#This Row],[最低排名]]-开始!$B$6</f>
        <v>9851</v>
      </c>
    </row>
    <row r="155" spans="1:18">
      <c r="A155">
        <v>20803</v>
      </c>
      <c r="B155" t="s">
        <v>258</v>
      </c>
      <c r="C155" t="str">
        <f t="shared" si="4"/>
        <v>北京林大</v>
      </c>
      <c r="D155" t="str">
        <f t="shared" si="5"/>
        <v>03</v>
      </c>
      <c r="E155" t="s">
        <v>87</v>
      </c>
      <c r="F155">
        <v>223</v>
      </c>
      <c r="G155">
        <v>122</v>
      </c>
      <c r="H155">
        <v>114</v>
      </c>
      <c r="I155">
        <v>67</v>
      </c>
      <c r="J155">
        <v>64</v>
      </c>
      <c r="K155">
        <v>58</v>
      </c>
      <c r="L155">
        <v>0</v>
      </c>
      <c r="M155">
        <v>2022</v>
      </c>
      <c r="N155">
        <f>VLOOKUP(E155, '2022D'!$A$2:$G$343, 2, FALSE)</f>
        <v>231</v>
      </c>
      <c r="O155">
        <f>VLOOKUP(E155, '2022D'!$A$2:$G$343, 3, FALSE)</f>
        <v>12030</v>
      </c>
      <c r="P155">
        <f>_2022[[#This Row],[最低排名]]-_2022[[#This Row],[同分人数]]+1</f>
        <v>11800</v>
      </c>
      <c r="Q155">
        <f>IF(O155&gt;=开始!$B$6, 1, 0)</f>
        <v>1</v>
      </c>
      <c r="R155">
        <f>_2022[[#This Row],[最低排名]]-开始!$B$6</f>
        <v>12030</v>
      </c>
    </row>
    <row r="156" spans="1:18">
      <c r="A156">
        <v>20804</v>
      </c>
      <c r="B156" t="s">
        <v>259</v>
      </c>
      <c r="C156" t="str">
        <f t="shared" si="4"/>
        <v>北京林大</v>
      </c>
      <c r="D156" t="str">
        <f t="shared" si="5"/>
        <v>04</v>
      </c>
      <c r="E156" t="s">
        <v>628</v>
      </c>
      <c r="F156">
        <v>240</v>
      </c>
      <c r="G156">
        <v>128</v>
      </c>
      <c r="H156">
        <v>124</v>
      </c>
      <c r="I156">
        <v>64</v>
      </c>
      <c r="J156">
        <v>64</v>
      </c>
      <c r="K156">
        <v>55</v>
      </c>
      <c r="L156">
        <v>0</v>
      </c>
      <c r="M156">
        <v>2022</v>
      </c>
      <c r="N156">
        <f>VLOOKUP(E156, '2022D'!$A$2:$G$343, 2, FALSE)</f>
        <v>206</v>
      </c>
      <c r="O156">
        <f>VLOOKUP(E156, '2022D'!$A$2:$G$343, 3, FALSE)</f>
        <v>7633</v>
      </c>
      <c r="P156">
        <f>_2022[[#This Row],[最低排名]]-_2022[[#This Row],[同分人数]]+1</f>
        <v>7428</v>
      </c>
      <c r="Q156">
        <f>IF(O156&gt;=开始!$B$6, 1, 0)</f>
        <v>1</v>
      </c>
      <c r="R156">
        <f>_2022[[#This Row],[最低排名]]-开始!$B$6</f>
        <v>7633</v>
      </c>
    </row>
    <row r="157" spans="1:18">
      <c r="A157">
        <v>20805</v>
      </c>
      <c r="B157" t="s">
        <v>261</v>
      </c>
      <c r="C157" t="str">
        <f t="shared" si="4"/>
        <v>北京林大</v>
      </c>
      <c r="D157" t="str">
        <f t="shared" si="5"/>
        <v>05</v>
      </c>
      <c r="E157" t="s">
        <v>1130</v>
      </c>
      <c r="F157">
        <v>208</v>
      </c>
      <c r="G157">
        <v>124</v>
      </c>
      <c r="H157">
        <v>119</v>
      </c>
      <c r="I157">
        <v>67</v>
      </c>
      <c r="J157">
        <v>67</v>
      </c>
      <c r="K157">
        <v>64</v>
      </c>
      <c r="L157">
        <v>0</v>
      </c>
      <c r="M157">
        <v>2022</v>
      </c>
      <c r="N157">
        <f>VLOOKUP(E157, '2022D'!$A$2:$G$343, 2, FALSE)</f>
        <v>194</v>
      </c>
      <c r="O157">
        <f>VLOOKUP(E157, '2022D'!$A$2:$G$343, 3, FALSE)</f>
        <v>12224</v>
      </c>
      <c r="P157">
        <f>_2022[[#This Row],[最低排名]]-_2022[[#This Row],[同分人数]]+1</f>
        <v>12031</v>
      </c>
      <c r="Q157">
        <f>IF(O157&gt;=开始!$B$6, 1, 0)</f>
        <v>1</v>
      </c>
      <c r="R157">
        <f>_2022[[#This Row],[最低排名]]-开始!$B$6</f>
        <v>12224</v>
      </c>
    </row>
    <row r="158" spans="1:18">
      <c r="A158">
        <v>20901</v>
      </c>
      <c r="B158" t="s">
        <v>262</v>
      </c>
      <c r="C158" t="str">
        <f t="shared" si="4"/>
        <v>北京中医</v>
      </c>
      <c r="D158" t="str">
        <f t="shared" si="5"/>
        <v>01</v>
      </c>
      <c r="E158" t="s">
        <v>244</v>
      </c>
      <c r="F158">
        <v>241</v>
      </c>
      <c r="G158">
        <v>129</v>
      </c>
      <c r="H158">
        <v>119</v>
      </c>
      <c r="I158">
        <v>67</v>
      </c>
      <c r="J158">
        <v>67</v>
      </c>
      <c r="K158">
        <v>61</v>
      </c>
      <c r="L158">
        <v>0</v>
      </c>
      <c r="M158">
        <v>2022</v>
      </c>
      <c r="N158">
        <f>VLOOKUP(E158, '2022D'!$A$2:$G$343, 2, FALSE)</f>
        <v>164</v>
      </c>
      <c r="O158">
        <f>VLOOKUP(E158, '2022D'!$A$2:$G$343, 3, FALSE)</f>
        <v>6089</v>
      </c>
      <c r="P158">
        <f>_2022[[#This Row],[最低排名]]-_2022[[#This Row],[同分人数]]+1</f>
        <v>5926</v>
      </c>
      <c r="Q158">
        <f>IF(O158&gt;=开始!$B$6, 1, 0)</f>
        <v>1</v>
      </c>
      <c r="R158">
        <f>_2022[[#This Row],[最低排名]]-开始!$B$6</f>
        <v>6089</v>
      </c>
    </row>
    <row r="159" spans="1:18">
      <c r="A159">
        <v>21001</v>
      </c>
      <c r="B159" t="s">
        <v>263</v>
      </c>
      <c r="C159" t="str">
        <f t="shared" si="4"/>
        <v>北师大</v>
      </c>
      <c r="D159" t="str">
        <f t="shared" si="5"/>
        <v>01</v>
      </c>
      <c r="E159" t="s">
        <v>8</v>
      </c>
      <c r="F159">
        <v>232</v>
      </c>
      <c r="G159">
        <v>119</v>
      </c>
      <c r="H159">
        <v>133</v>
      </c>
      <c r="I159">
        <v>70</v>
      </c>
      <c r="J159">
        <v>67</v>
      </c>
      <c r="K159">
        <v>67</v>
      </c>
      <c r="L159">
        <v>0</v>
      </c>
      <c r="M159">
        <v>2022</v>
      </c>
      <c r="N159">
        <f>VLOOKUP(E159, '2022D'!$A$2:$G$343, 2, FALSE)</f>
        <v>130</v>
      </c>
      <c r="O159">
        <f>VLOOKUP(E159, '2022D'!$A$2:$G$343, 3, FALSE)</f>
        <v>3780</v>
      </c>
      <c r="P159">
        <f>_2022[[#This Row],[最低排名]]-_2022[[#This Row],[同分人数]]+1</f>
        <v>3651</v>
      </c>
      <c r="Q159">
        <f>IF(O159&gt;=开始!$B$6, 1, 0)</f>
        <v>1</v>
      </c>
      <c r="R159">
        <f>_2022[[#This Row],[最低排名]]-开始!$B$6</f>
        <v>3780</v>
      </c>
    </row>
    <row r="160" spans="1:18">
      <c r="A160">
        <v>21101</v>
      </c>
      <c r="B160" t="s">
        <v>264</v>
      </c>
      <c r="C160" t="str">
        <f t="shared" si="4"/>
        <v>北外大</v>
      </c>
      <c r="D160" t="str">
        <f t="shared" si="5"/>
        <v>01</v>
      </c>
      <c r="E160" t="s">
        <v>273</v>
      </c>
      <c r="F160">
        <v>251</v>
      </c>
      <c r="G160">
        <v>130</v>
      </c>
      <c r="H160">
        <v>129</v>
      </c>
      <c r="I160">
        <v>64</v>
      </c>
      <c r="J160">
        <v>58</v>
      </c>
      <c r="K160">
        <v>58</v>
      </c>
      <c r="L160">
        <v>0</v>
      </c>
      <c r="M160">
        <v>2022</v>
      </c>
      <c r="N160">
        <f>VLOOKUP(E160, '2022D'!$A$2:$G$343, 2, FALSE)</f>
        <v>162</v>
      </c>
      <c r="O160">
        <f>VLOOKUP(E160, '2022D'!$A$2:$G$343, 3, FALSE)</f>
        <v>5198</v>
      </c>
      <c r="P160">
        <f>_2022[[#This Row],[最低排名]]-_2022[[#This Row],[同分人数]]+1</f>
        <v>5037</v>
      </c>
      <c r="Q160">
        <f>IF(O160&gt;=开始!$B$6, 1, 0)</f>
        <v>1</v>
      </c>
      <c r="R160">
        <f>_2022[[#This Row],[最低排名]]-开始!$B$6</f>
        <v>5198</v>
      </c>
    </row>
    <row r="161" spans="1:18">
      <c r="A161">
        <v>21102</v>
      </c>
      <c r="B161" t="s">
        <v>1543</v>
      </c>
      <c r="C161" t="str">
        <f t="shared" si="4"/>
        <v>北外大</v>
      </c>
      <c r="D161" t="str">
        <f t="shared" si="5"/>
        <v>02</v>
      </c>
      <c r="E161" t="s">
        <v>254</v>
      </c>
      <c r="F161">
        <v>237</v>
      </c>
      <c r="G161">
        <v>122</v>
      </c>
      <c r="H161">
        <v>124</v>
      </c>
      <c r="I161">
        <v>70</v>
      </c>
      <c r="J161">
        <v>70</v>
      </c>
      <c r="K161">
        <v>64</v>
      </c>
      <c r="L161">
        <v>0</v>
      </c>
      <c r="M161">
        <v>2022</v>
      </c>
      <c r="N161">
        <f>VLOOKUP(E161, '2022D'!$A$2:$G$343, 2, FALSE)</f>
        <v>134</v>
      </c>
      <c r="O161">
        <f>VLOOKUP(E161, '2022D'!$A$2:$G$343, 3, FALSE)</f>
        <v>4410</v>
      </c>
      <c r="P161">
        <f>_2022[[#This Row],[最低排名]]-_2022[[#This Row],[同分人数]]+1</f>
        <v>4277</v>
      </c>
      <c r="Q161">
        <f>IF(O161&gt;=开始!$B$6, 1, 0)</f>
        <v>1</v>
      </c>
      <c r="R161">
        <f>_2022[[#This Row],[最低排名]]-开始!$B$6</f>
        <v>4410</v>
      </c>
    </row>
    <row r="162" spans="1:18">
      <c r="A162">
        <v>21201</v>
      </c>
      <c r="B162" t="s">
        <v>266</v>
      </c>
      <c r="C162" t="str">
        <f t="shared" si="4"/>
        <v>中国传媒</v>
      </c>
      <c r="D162" t="str">
        <f t="shared" si="5"/>
        <v>01</v>
      </c>
      <c r="E162" t="s">
        <v>35</v>
      </c>
      <c r="F162">
        <v>235</v>
      </c>
      <c r="G162">
        <v>121</v>
      </c>
      <c r="H162">
        <v>129</v>
      </c>
      <c r="I162">
        <v>70</v>
      </c>
      <c r="J162">
        <v>67</v>
      </c>
      <c r="K162">
        <v>61</v>
      </c>
      <c r="L162">
        <v>0</v>
      </c>
      <c r="M162">
        <v>2022</v>
      </c>
      <c r="N162">
        <f>VLOOKUP(E162, '2022D'!$A$2:$G$343, 2, FALSE)</f>
        <v>150</v>
      </c>
      <c r="O162">
        <f>VLOOKUP(E162, '2022D'!$A$2:$G$343, 3, FALSE)</f>
        <v>4877</v>
      </c>
      <c r="P162">
        <f>_2022[[#This Row],[最低排名]]-_2022[[#This Row],[同分人数]]+1</f>
        <v>4728</v>
      </c>
      <c r="Q162">
        <f>IF(O162&gt;=开始!$B$6, 1, 0)</f>
        <v>1</v>
      </c>
      <c r="R162">
        <f>_2022[[#This Row],[最低排名]]-开始!$B$6</f>
        <v>4877</v>
      </c>
    </row>
    <row r="163" spans="1:18">
      <c r="A163">
        <v>21202</v>
      </c>
      <c r="B163" t="s">
        <v>267</v>
      </c>
      <c r="C163" t="str">
        <f t="shared" si="4"/>
        <v>中国传媒</v>
      </c>
      <c r="D163" t="str">
        <f t="shared" si="5"/>
        <v>02</v>
      </c>
      <c r="E163" t="s">
        <v>244</v>
      </c>
      <c r="F163">
        <v>238</v>
      </c>
      <c r="G163">
        <v>119</v>
      </c>
      <c r="H163">
        <v>125</v>
      </c>
      <c r="I163">
        <v>64</v>
      </c>
      <c r="J163">
        <v>64</v>
      </c>
      <c r="K163">
        <v>64</v>
      </c>
      <c r="L163">
        <v>0</v>
      </c>
      <c r="M163">
        <v>2022</v>
      </c>
      <c r="N163">
        <f>VLOOKUP(E163, '2022D'!$A$2:$G$343, 2, FALSE)</f>
        <v>164</v>
      </c>
      <c r="O163">
        <f>VLOOKUP(E163, '2022D'!$A$2:$G$343, 3, FALSE)</f>
        <v>6089</v>
      </c>
      <c r="P163">
        <f>_2022[[#This Row],[最低排名]]-_2022[[#This Row],[同分人数]]+1</f>
        <v>5926</v>
      </c>
      <c r="Q163">
        <f>IF(O163&gt;=开始!$B$6, 1, 0)</f>
        <v>1</v>
      </c>
      <c r="R163">
        <f>_2022[[#This Row],[最低排名]]-开始!$B$6</f>
        <v>6089</v>
      </c>
    </row>
    <row r="164" spans="1:18">
      <c r="A164">
        <v>21203</v>
      </c>
      <c r="B164" t="s">
        <v>268</v>
      </c>
      <c r="C164" t="str">
        <f t="shared" si="4"/>
        <v>中国传媒</v>
      </c>
      <c r="D164" t="str">
        <f t="shared" si="5"/>
        <v>03</v>
      </c>
      <c r="E164" t="s">
        <v>33</v>
      </c>
      <c r="F164">
        <v>222</v>
      </c>
      <c r="G164">
        <v>118</v>
      </c>
      <c r="H164">
        <v>134</v>
      </c>
      <c r="I164">
        <v>70</v>
      </c>
      <c r="J164">
        <v>67</v>
      </c>
      <c r="K164">
        <v>64</v>
      </c>
      <c r="L164">
        <v>0</v>
      </c>
      <c r="M164">
        <v>2022</v>
      </c>
      <c r="N164">
        <f>VLOOKUP(E164, '2022D'!$A$2:$G$343, 2, FALSE)</f>
        <v>179</v>
      </c>
      <c r="O164">
        <f>VLOOKUP(E164, '2022D'!$A$2:$G$343, 3, FALSE)</f>
        <v>5730</v>
      </c>
      <c r="P164">
        <f>_2022[[#This Row],[最低排名]]-_2022[[#This Row],[同分人数]]+1</f>
        <v>5552</v>
      </c>
      <c r="Q164">
        <f>IF(O164&gt;=开始!$B$6, 1, 0)</f>
        <v>1</v>
      </c>
      <c r="R164">
        <f>_2022[[#This Row],[最低排名]]-开始!$B$6</f>
        <v>5730</v>
      </c>
    </row>
    <row r="165" spans="1:18">
      <c r="A165">
        <v>21204</v>
      </c>
      <c r="B165" t="s">
        <v>269</v>
      </c>
      <c r="C165" t="str">
        <f t="shared" si="4"/>
        <v>中国传媒</v>
      </c>
      <c r="D165" t="str">
        <f t="shared" si="5"/>
        <v>04</v>
      </c>
      <c r="E165" t="s">
        <v>132</v>
      </c>
      <c r="F165">
        <v>226</v>
      </c>
      <c r="G165">
        <v>128</v>
      </c>
      <c r="H165">
        <v>103</v>
      </c>
      <c r="I165">
        <v>64</v>
      </c>
      <c r="J165">
        <v>64</v>
      </c>
      <c r="K165">
        <v>55</v>
      </c>
      <c r="L165">
        <v>0</v>
      </c>
      <c r="M165">
        <v>2022</v>
      </c>
      <c r="N165">
        <f>VLOOKUP(E165, '2022D'!$A$2:$G$343, 2, FALSE)</f>
        <v>197</v>
      </c>
      <c r="O165">
        <f>VLOOKUP(E165, '2022D'!$A$2:$G$343, 3, FALSE)</f>
        <v>14994</v>
      </c>
      <c r="P165">
        <f>_2022[[#This Row],[最低排名]]-_2022[[#This Row],[同分人数]]+1</f>
        <v>14798</v>
      </c>
      <c r="Q165">
        <f>IF(O165&gt;=开始!$B$6, 1, 0)</f>
        <v>1</v>
      </c>
      <c r="R165">
        <f>_2022[[#This Row],[最低排名]]-开始!$B$6</f>
        <v>14994</v>
      </c>
    </row>
    <row r="166" spans="1:18">
      <c r="A166">
        <v>21301</v>
      </c>
      <c r="B166" t="s">
        <v>270</v>
      </c>
      <c r="C166" t="str">
        <f t="shared" si="4"/>
        <v>中央财大</v>
      </c>
      <c r="D166" t="str">
        <f t="shared" si="5"/>
        <v>01</v>
      </c>
      <c r="E166" t="s">
        <v>332</v>
      </c>
      <c r="F166">
        <v>238</v>
      </c>
      <c r="G166">
        <v>125</v>
      </c>
      <c r="H166">
        <v>121</v>
      </c>
      <c r="I166">
        <v>70</v>
      </c>
      <c r="J166">
        <v>67</v>
      </c>
      <c r="K166">
        <v>67</v>
      </c>
      <c r="L166">
        <v>0</v>
      </c>
      <c r="M166">
        <v>2022</v>
      </c>
      <c r="N166">
        <f>VLOOKUP(E166, '2022D'!$A$2:$G$343, 2, FALSE)</f>
        <v>159</v>
      </c>
      <c r="O166">
        <f>VLOOKUP(E166, '2022D'!$A$2:$G$343, 3, FALSE)</f>
        <v>4727</v>
      </c>
      <c r="P166">
        <f>_2022[[#This Row],[最低排名]]-_2022[[#This Row],[同分人数]]+1</f>
        <v>4569</v>
      </c>
      <c r="Q166">
        <f>IF(O166&gt;=开始!$B$6, 1, 0)</f>
        <v>1</v>
      </c>
      <c r="R166">
        <f>_2022[[#This Row],[最低排名]]-开始!$B$6</f>
        <v>4727</v>
      </c>
    </row>
    <row r="167" spans="1:18">
      <c r="A167">
        <v>21302</v>
      </c>
      <c r="B167" t="s">
        <v>271</v>
      </c>
      <c r="C167" t="str">
        <f t="shared" si="4"/>
        <v>中央财大</v>
      </c>
      <c r="D167" t="str">
        <f t="shared" si="5"/>
        <v>02</v>
      </c>
      <c r="E167" t="s">
        <v>254</v>
      </c>
      <c r="F167">
        <v>236</v>
      </c>
      <c r="G167">
        <v>125</v>
      </c>
      <c r="H167">
        <v>128</v>
      </c>
      <c r="I167">
        <v>70</v>
      </c>
      <c r="J167">
        <v>67</v>
      </c>
      <c r="K167">
        <v>64</v>
      </c>
      <c r="L167">
        <v>0</v>
      </c>
      <c r="M167">
        <v>2022</v>
      </c>
      <c r="N167">
        <f>VLOOKUP(E167, '2022D'!$A$2:$G$343, 2, FALSE)</f>
        <v>134</v>
      </c>
      <c r="O167">
        <f>VLOOKUP(E167, '2022D'!$A$2:$G$343, 3, FALSE)</f>
        <v>4410</v>
      </c>
      <c r="P167">
        <f>_2022[[#This Row],[最低排名]]-_2022[[#This Row],[同分人数]]+1</f>
        <v>4277</v>
      </c>
      <c r="Q167">
        <f>IF(O167&gt;=开始!$B$6, 1, 0)</f>
        <v>1</v>
      </c>
      <c r="R167">
        <f>_2022[[#This Row],[最低排名]]-开始!$B$6</f>
        <v>4410</v>
      </c>
    </row>
    <row r="168" spans="1:18">
      <c r="A168">
        <v>21401</v>
      </c>
      <c r="B168" t="s">
        <v>272</v>
      </c>
      <c r="C168" t="str">
        <f t="shared" si="4"/>
        <v>外经贸大</v>
      </c>
      <c r="D168" t="str">
        <f t="shared" si="5"/>
        <v>01</v>
      </c>
      <c r="E168" t="s">
        <v>35</v>
      </c>
      <c r="F168">
        <v>229</v>
      </c>
      <c r="G168">
        <v>125</v>
      </c>
      <c r="H168">
        <v>129</v>
      </c>
      <c r="I168">
        <v>70</v>
      </c>
      <c r="J168">
        <v>67</v>
      </c>
      <c r="K168">
        <v>67</v>
      </c>
      <c r="L168">
        <v>0</v>
      </c>
      <c r="M168">
        <v>2022</v>
      </c>
      <c r="N168">
        <f>VLOOKUP(E168, '2022D'!$A$2:$G$343, 2, FALSE)</f>
        <v>150</v>
      </c>
      <c r="O168">
        <f>VLOOKUP(E168, '2022D'!$A$2:$G$343, 3, FALSE)</f>
        <v>4877</v>
      </c>
      <c r="P168">
        <f>_2022[[#This Row],[最低排名]]-_2022[[#This Row],[同分人数]]+1</f>
        <v>4728</v>
      </c>
      <c r="Q168">
        <f>IF(O168&gt;=开始!$B$6, 1, 0)</f>
        <v>1</v>
      </c>
      <c r="R168">
        <f>_2022[[#This Row],[最低排名]]-开始!$B$6</f>
        <v>4877</v>
      </c>
    </row>
    <row r="169" spans="1:18">
      <c r="A169">
        <v>21402</v>
      </c>
      <c r="B169" t="s">
        <v>274</v>
      </c>
      <c r="C169" t="str">
        <f t="shared" si="4"/>
        <v>外经贸大</v>
      </c>
      <c r="D169" t="str">
        <f t="shared" si="5"/>
        <v>02</v>
      </c>
      <c r="E169" t="s">
        <v>254</v>
      </c>
      <c r="F169">
        <v>229</v>
      </c>
      <c r="G169">
        <v>124</v>
      </c>
      <c r="H169">
        <v>135</v>
      </c>
      <c r="I169">
        <v>70</v>
      </c>
      <c r="J169">
        <v>67</v>
      </c>
      <c r="K169">
        <v>64</v>
      </c>
      <c r="L169">
        <v>0</v>
      </c>
      <c r="M169">
        <v>2022</v>
      </c>
      <c r="N169">
        <f>VLOOKUP(E169, '2022D'!$A$2:$G$343, 2, FALSE)</f>
        <v>134</v>
      </c>
      <c r="O169">
        <f>VLOOKUP(E169, '2022D'!$A$2:$G$343, 3, FALSE)</f>
        <v>4410</v>
      </c>
      <c r="P169">
        <f>_2022[[#This Row],[最低排名]]-_2022[[#This Row],[同分人数]]+1</f>
        <v>4277</v>
      </c>
      <c r="Q169">
        <f>IF(O169&gt;=开始!$B$6, 1, 0)</f>
        <v>1</v>
      </c>
      <c r="R169">
        <f>_2022[[#This Row],[最低排名]]-开始!$B$6</f>
        <v>4410</v>
      </c>
    </row>
    <row r="170" spans="1:18">
      <c r="A170">
        <v>21501</v>
      </c>
      <c r="B170" t="s">
        <v>275</v>
      </c>
      <c r="C170" t="str">
        <f t="shared" si="4"/>
        <v>中国政法</v>
      </c>
      <c r="D170" t="str">
        <f t="shared" si="5"/>
        <v>01</v>
      </c>
      <c r="E170" t="s">
        <v>332</v>
      </c>
      <c r="F170">
        <v>239</v>
      </c>
      <c r="G170">
        <v>120</v>
      </c>
      <c r="H170">
        <v>132</v>
      </c>
      <c r="I170">
        <v>70</v>
      </c>
      <c r="J170">
        <v>67</v>
      </c>
      <c r="K170">
        <v>55</v>
      </c>
      <c r="L170">
        <v>0</v>
      </c>
      <c r="M170">
        <v>2022</v>
      </c>
      <c r="N170">
        <f>VLOOKUP(E170, '2022D'!$A$2:$G$343, 2, FALSE)</f>
        <v>159</v>
      </c>
      <c r="O170">
        <f>VLOOKUP(E170, '2022D'!$A$2:$G$343, 3, FALSE)</f>
        <v>4727</v>
      </c>
      <c r="P170">
        <f>_2022[[#This Row],[最低排名]]-_2022[[#This Row],[同分人数]]+1</f>
        <v>4569</v>
      </c>
      <c r="Q170">
        <f>IF(O170&gt;=开始!$B$6, 1, 0)</f>
        <v>1</v>
      </c>
      <c r="R170">
        <f>_2022[[#This Row],[最低排名]]-开始!$B$6</f>
        <v>4727</v>
      </c>
    </row>
    <row r="171" spans="1:18">
      <c r="A171">
        <v>21601</v>
      </c>
      <c r="B171" t="s">
        <v>276</v>
      </c>
      <c r="C171" t="str">
        <f t="shared" si="4"/>
        <v>华电北京</v>
      </c>
      <c r="D171" t="str">
        <f t="shared" si="5"/>
        <v>01</v>
      </c>
      <c r="E171" t="s">
        <v>607</v>
      </c>
      <c r="F171">
        <v>223</v>
      </c>
      <c r="G171">
        <v>115</v>
      </c>
      <c r="H171">
        <v>134</v>
      </c>
      <c r="I171">
        <v>67</v>
      </c>
      <c r="J171">
        <v>61</v>
      </c>
      <c r="K171">
        <v>52</v>
      </c>
      <c r="L171">
        <v>0</v>
      </c>
      <c r="M171">
        <v>2022</v>
      </c>
      <c r="N171">
        <f>VLOOKUP(E171, '2022D'!$A$2:$G$343, 2, FALSE)</f>
        <v>211</v>
      </c>
      <c r="O171">
        <f>VLOOKUP(E171, '2022D'!$A$2:$G$343, 3, FALSE)</f>
        <v>9620</v>
      </c>
      <c r="P171">
        <f>_2022[[#This Row],[最低排名]]-_2022[[#This Row],[同分人数]]+1</f>
        <v>9410</v>
      </c>
      <c r="Q171">
        <f>IF(O171&gt;=开始!$B$6, 1, 0)</f>
        <v>1</v>
      </c>
      <c r="R171">
        <f>_2022[[#This Row],[最低排名]]-开始!$B$6</f>
        <v>9620</v>
      </c>
    </row>
    <row r="172" spans="1:18">
      <c r="A172">
        <v>21602</v>
      </c>
      <c r="B172" t="s">
        <v>277</v>
      </c>
      <c r="C172" t="str">
        <f t="shared" si="4"/>
        <v>华电北京</v>
      </c>
      <c r="D172" t="str">
        <f t="shared" si="5"/>
        <v>02</v>
      </c>
      <c r="E172" t="s">
        <v>298</v>
      </c>
      <c r="F172">
        <v>229</v>
      </c>
      <c r="G172">
        <v>118</v>
      </c>
      <c r="H172">
        <v>126</v>
      </c>
      <c r="I172">
        <v>61</v>
      </c>
      <c r="J172">
        <v>58</v>
      </c>
      <c r="K172">
        <v>58</v>
      </c>
      <c r="L172">
        <v>0</v>
      </c>
      <c r="M172">
        <v>2022</v>
      </c>
      <c r="N172">
        <f>VLOOKUP(E172, '2022D'!$A$2:$G$343, 2, FALSE)</f>
        <v>227</v>
      </c>
      <c r="O172">
        <f>VLOOKUP(E172, '2022D'!$A$2:$G$343, 3, FALSE)</f>
        <v>10720</v>
      </c>
      <c r="P172">
        <f>_2022[[#This Row],[最低排名]]-_2022[[#This Row],[同分人数]]+1</f>
        <v>10494</v>
      </c>
      <c r="Q172">
        <f>IF(O172&gt;=开始!$B$6, 1, 0)</f>
        <v>1</v>
      </c>
      <c r="R172">
        <f>_2022[[#This Row],[最低排名]]-开始!$B$6</f>
        <v>10720</v>
      </c>
    </row>
    <row r="173" spans="1:18">
      <c r="A173">
        <v>21701</v>
      </c>
      <c r="B173" t="s">
        <v>278</v>
      </c>
      <c r="C173" t="str">
        <f t="shared" si="4"/>
        <v>石油北京</v>
      </c>
      <c r="D173" t="str">
        <f t="shared" si="5"/>
        <v>01</v>
      </c>
      <c r="E173" t="s">
        <v>37</v>
      </c>
      <c r="F173">
        <v>237</v>
      </c>
      <c r="G173">
        <v>122</v>
      </c>
      <c r="H173">
        <v>118</v>
      </c>
      <c r="I173">
        <v>64</v>
      </c>
      <c r="J173">
        <v>55</v>
      </c>
      <c r="K173">
        <v>49</v>
      </c>
      <c r="L173">
        <v>0</v>
      </c>
      <c r="M173">
        <v>2022</v>
      </c>
      <c r="N173">
        <f>VLOOKUP(E173, '2022D'!$A$2:$G$343, 2, FALSE)</f>
        <v>201</v>
      </c>
      <c r="O173">
        <f>VLOOKUP(E173, '2022D'!$A$2:$G$343, 3, FALSE)</f>
        <v>12620</v>
      </c>
      <c r="P173">
        <f>_2022[[#This Row],[最低排名]]-_2022[[#This Row],[同分人数]]+1</f>
        <v>12420</v>
      </c>
      <c r="Q173">
        <f>IF(O173&gt;=开始!$B$6, 1, 0)</f>
        <v>1</v>
      </c>
      <c r="R173">
        <f>_2022[[#This Row],[最低排名]]-开始!$B$6</f>
        <v>12620</v>
      </c>
    </row>
    <row r="174" spans="1:18">
      <c r="A174">
        <v>21702</v>
      </c>
      <c r="B174" t="s">
        <v>280</v>
      </c>
      <c r="C174" t="str">
        <f t="shared" si="4"/>
        <v>石油北京</v>
      </c>
      <c r="D174" t="str">
        <f t="shared" si="5"/>
        <v>02</v>
      </c>
      <c r="E174" t="s">
        <v>160</v>
      </c>
      <c r="F174">
        <v>232</v>
      </c>
      <c r="G174">
        <v>119</v>
      </c>
      <c r="H174">
        <v>122</v>
      </c>
      <c r="I174">
        <v>64</v>
      </c>
      <c r="J174">
        <v>61</v>
      </c>
      <c r="K174">
        <v>55</v>
      </c>
      <c r="L174">
        <v>0</v>
      </c>
      <c r="M174">
        <v>2022</v>
      </c>
      <c r="N174">
        <f>VLOOKUP(E174, '2022D'!$A$2:$G$343, 2, FALSE)</f>
        <v>213</v>
      </c>
      <c r="O174">
        <f>VLOOKUP(E174, '2022D'!$A$2:$G$343, 3, FALSE)</f>
        <v>10296</v>
      </c>
      <c r="P174">
        <f>_2022[[#This Row],[最低排名]]-_2022[[#This Row],[同分人数]]+1</f>
        <v>10084</v>
      </c>
      <c r="Q174">
        <f>IF(O174&gt;=开始!$B$6, 1, 0)</f>
        <v>1</v>
      </c>
      <c r="R174">
        <f>_2022[[#This Row],[最低排名]]-开始!$B$6</f>
        <v>10296</v>
      </c>
    </row>
    <row r="175" spans="1:18">
      <c r="A175">
        <v>21703</v>
      </c>
      <c r="B175" t="s">
        <v>281</v>
      </c>
      <c r="C175" t="str">
        <f t="shared" si="4"/>
        <v>石油北京</v>
      </c>
      <c r="D175" t="str">
        <f t="shared" si="5"/>
        <v>03</v>
      </c>
      <c r="E175" t="s">
        <v>160</v>
      </c>
      <c r="F175">
        <v>227</v>
      </c>
      <c r="G175">
        <v>124</v>
      </c>
      <c r="H175">
        <v>115</v>
      </c>
      <c r="I175">
        <v>67</v>
      </c>
      <c r="J175">
        <v>64</v>
      </c>
      <c r="K175">
        <v>61</v>
      </c>
      <c r="L175">
        <v>0</v>
      </c>
      <c r="M175">
        <v>2022</v>
      </c>
      <c r="N175">
        <f>VLOOKUP(E175, '2022D'!$A$2:$G$343, 2, FALSE)</f>
        <v>213</v>
      </c>
      <c r="O175">
        <f>VLOOKUP(E175, '2022D'!$A$2:$G$343, 3, FALSE)</f>
        <v>10296</v>
      </c>
      <c r="P175">
        <f>_2022[[#This Row],[最低排名]]-_2022[[#This Row],[同分人数]]+1</f>
        <v>10084</v>
      </c>
      <c r="Q175">
        <f>IF(O175&gt;=开始!$B$6, 1, 0)</f>
        <v>1</v>
      </c>
      <c r="R175">
        <f>_2022[[#This Row],[最低排名]]-开始!$B$6</f>
        <v>10296</v>
      </c>
    </row>
    <row r="176" spans="1:18">
      <c r="A176">
        <v>21801</v>
      </c>
      <c r="B176" t="s">
        <v>282</v>
      </c>
      <c r="C176" t="str">
        <f t="shared" si="4"/>
        <v>地大北京</v>
      </c>
      <c r="D176" t="str">
        <f t="shared" si="5"/>
        <v>01</v>
      </c>
      <c r="E176" t="s">
        <v>68</v>
      </c>
      <c r="F176">
        <v>216</v>
      </c>
      <c r="G176">
        <v>114</v>
      </c>
      <c r="H176">
        <v>127</v>
      </c>
      <c r="I176">
        <v>64</v>
      </c>
      <c r="J176">
        <v>61</v>
      </c>
      <c r="K176">
        <v>52</v>
      </c>
      <c r="L176">
        <v>0</v>
      </c>
      <c r="M176">
        <v>2022</v>
      </c>
      <c r="N176">
        <f>VLOOKUP(E176, '2022D'!$A$2:$G$343, 2, FALSE)</f>
        <v>211</v>
      </c>
      <c r="O176">
        <f>VLOOKUP(E176, '2022D'!$A$2:$G$343, 3, FALSE)</f>
        <v>13286</v>
      </c>
      <c r="P176">
        <f>_2022[[#This Row],[最低排名]]-_2022[[#This Row],[同分人数]]+1</f>
        <v>13076</v>
      </c>
      <c r="Q176">
        <f>IF(O176&gt;=开始!$B$6, 1, 0)</f>
        <v>1</v>
      </c>
      <c r="R176">
        <f>_2022[[#This Row],[最低排名]]-开始!$B$6</f>
        <v>13286</v>
      </c>
    </row>
    <row r="177" spans="1:18">
      <c r="A177">
        <v>21802</v>
      </c>
      <c r="B177" t="s">
        <v>283</v>
      </c>
      <c r="C177" t="str">
        <f t="shared" si="4"/>
        <v>地大北京</v>
      </c>
      <c r="D177" t="str">
        <f t="shared" si="5"/>
        <v>02</v>
      </c>
      <c r="E177" t="s">
        <v>518</v>
      </c>
      <c r="F177">
        <v>226</v>
      </c>
      <c r="G177">
        <v>117</v>
      </c>
      <c r="H177">
        <v>117</v>
      </c>
      <c r="I177">
        <v>64</v>
      </c>
      <c r="J177">
        <v>55</v>
      </c>
      <c r="K177">
        <v>52</v>
      </c>
      <c r="L177">
        <v>0</v>
      </c>
      <c r="M177">
        <v>2022</v>
      </c>
      <c r="N177">
        <f>VLOOKUP(E177, '2022D'!$A$2:$G$343, 2, FALSE)</f>
        <v>200</v>
      </c>
      <c r="O177">
        <f>VLOOKUP(E177, '2022D'!$A$2:$G$343, 3, FALSE)</f>
        <v>14579</v>
      </c>
      <c r="P177">
        <f>_2022[[#This Row],[最低排名]]-_2022[[#This Row],[同分人数]]+1</f>
        <v>14380</v>
      </c>
      <c r="Q177">
        <f>IF(O177&gt;=开始!$B$6, 1, 0)</f>
        <v>1</v>
      </c>
      <c r="R177">
        <f>_2022[[#This Row],[最低排名]]-开始!$B$6</f>
        <v>14579</v>
      </c>
    </row>
    <row r="178" spans="1:18">
      <c r="A178">
        <v>21901</v>
      </c>
      <c r="B178" t="s">
        <v>284</v>
      </c>
      <c r="C178" t="str">
        <f t="shared" si="4"/>
        <v>北邮宏福</v>
      </c>
      <c r="D178" t="str">
        <f t="shared" si="5"/>
        <v>01</v>
      </c>
      <c r="E178" t="s">
        <v>273</v>
      </c>
      <c r="F178">
        <v>241</v>
      </c>
      <c r="G178">
        <v>128</v>
      </c>
      <c r="H178">
        <v>127</v>
      </c>
      <c r="I178">
        <v>70</v>
      </c>
      <c r="J178">
        <v>61</v>
      </c>
      <c r="K178">
        <v>61</v>
      </c>
      <c r="L178">
        <v>0</v>
      </c>
      <c r="M178">
        <v>2022</v>
      </c>
      <c r="N178">
        <f>VLOOKUP(E178, '2022D'!$A$2:$G$343, 2, FALSE)</f>
        <v>162</v>
      </c>
      <c r="O178">
        <f>VLOOKUP(E178, '2022D'!$A$2:$G$343, 3, FALSE)</f>
        <v>5198</v>
      </c>
      <c r="P178">
        <f>_2022[[#This Row],[最低排名]]-_2022[[#This Row],[同分人数]]+1</f>
        <v>5037</v>
      </c>
      <c r="Q178">
        <f>IF(O178&gt;=开始!$B$6, 1, 0)</f>
        <v>1</v>
      </c>
      <c r="R178">
        <f>_2022[[#This Row],[最低排名]]-开始!$B$6</f>
        <v>5198</v>
      </c>
    </row>
    <row r="179" spans="1:18">
      <c r="A179">
        <v>21902</v>
      </c>
      <c r="B179" t="s">
        <v>285</v>
      </c>
      <c r="C179" t="str">
        <f t="shared" si="4"/>
        <v>北邮宏福</v>
      </c>
      <c r="D179" t="str">
        <f t="shared" si="5"/>
        <v>02</v>
      </c>
      <c r="E179" t="s">
        <v>14</v>
      </c>
      <c r="F179">
        <v>235</v>
      </c>
      <c r="G179">
        <v>119</v>
      </c>
      <c r="H179">
        <v>120</v>
      </c>
      <c r="I179">
        <v>67</v>
      </c>
      <c r="J179">
        <v>67</v>
      </c>
      <c r="K179">
        <v>64</v>
      </c>
      <c r="L179">
        <v>0</v>
      </c>
      <c r="M179">
        <v>2022</v>
      </c>
      <c r="N179">
        <f>VLOOKUP(E179, '2022D'!$A$2:$G$343, 2, FALSE)</f>
        <v>194</v>
      </c>
      <c r="O179">
        <f>VLOOKUP(E179, '2022D'!$A$2:$G$343, 3, FALSE)</f>
        <v>6457</v>
      </c>
      <c r="P179">
        <f>_2022[[#This Row],[最低排名]]-_2022[[#This Row],[同分人数]]+1</f>
        <v>6264</v>
      </c>
      <c r="Q179">
        <f>IF(O179&gt;=开始!$B$6, 1, 0)</f>
        <v>1</v>
      </c>
      <c r="R179">
        <f>_2022[[#This Row],[最低排名]]-开始!$B$6</f>
        <v>6457</v>
      </c>
    </row>
    <row r="180" spans="1:18">
      <c r="A180">
        <v>22001</v>
      </c>
      <c r="B180" t="s">
        <v>286</v>
      </c>
      <c r="C180" t="str">
        <f t="shared" si="4"/>
        <v>北京体育</v>
      </c>
      <c r="D180" t="str">
        <f t="shared" si="5"/>
        <v>01</v>
      </c>
      <c r="E180" t="s">
        <v>607</v>
      </c>
      <c r="F180">
        <v>230</v>
      </c>
      <c r="G180">
        <v>118</v>
      </c>
      <c r="H180">
        <v>112</v>
      </c>
      <c r="I180">
        <v>70</v>
      </c>
      <c r="J180">
        <v>67</v>
      </c>
      <c r="K180">
        <v>58</v>
      </c>
      <c r="L180">
        <v>0</v>
      </c>
      <c r="M180">
        <v>2022</v>
      </c>
      <c r="N180">
        <f>VLOOKUP(E180, '2022D'!$A$2:$G$343, 2, FALSE)</f>
        <v>211</v>
      </c>
      <c r="O180">
        <f>VLOOKUP(E180, '2022D'!$A$2:$G$343, 3, FALSE)</f>
        <v>9620</v>
      </c>
      <c r="P180">
        <f>_2022[[#This Row],[最低排名]]-_2022[[#This Row],[同分人数]]+1</f>
        <v>9410</v>
      </c>
      <c r="Q180">
        <f>IF(O180&gt;=开始!$B$6, 1, 0)</f>
        <v>1</v>
      </c>
      <c r="R180">
        <f>_2022[[#This Row],[最低排名]]-开始!$B$6</f>
        <v>9620</v>
      </c>
    </row>
    <row r="181" spans="1:18">
      <c r="A181">
        <v>22101</v>
      </c>
      <c r="B181" t="s">
        <v>288</v>
      </c>
      <c r="C181" t="str">
        <f t="shared" si="4"/>
        <v>北京航大</v>
      </c>
      <c r="D181" t="str">
        <f t="shared" si="5"/>
        <v>01</v>
      </c>
      <c r="E181" t="s">
        <v>29</v>
      </c>
      <c r="F181">
        <v>246</v>
      </c>
      <c r="G181">
        <v>125</v>
      </c>
      <c r="H181">
        <v>131</v>
      </c>
      <c r="I181">
        <v>67</v>
      </c>
      <c r="J181">
        <v>64</v>
      </c>
      <c r="K181">
        <v>58</v>
      </c>
      <c r="L181">
        <v>0</v>
      </c>
      <c r="M181">
        <v>2022</v>
      </c>
      <c r="N181">
        <f>VLOOKUP(E181, '2022D'!$A$2:$G$343, 2, FALSE)</f>
        <v>173</v>
      </c>
      <c r="O181">
        <f>VLOOKUP(E181, '2022D'!$A$2:$G$343, 3, FALSE)</f>
        <v>4276</v>
      </c>
      <c r="P181">
        <f>_2022[[#This Row],[最低排名]]-_2022[[#This Row],[同分人数]]+1</f>
        <v>4104</v>
      </c>
      <c r="Q181">
        <f>IF(O181&gt;=开始!$B$6, 1, 0)</f>
        <v>1</v>
      </c>
      <c r="R181">
        <f>_2022[[#This Row],[最低排名]]-开始!$B$6</f>
        <v>4276</v>
      </c>
    </row>
    <row r="182" spans="1:18">
      <c r="A182">
        <v>22102</v>
      </c>
      <c r="B182" t="s">
        <v>290</v>
      </c>
      <c r="C182" t="str">
        <f t="shared" si="4"/>
        <v>北京航大</v>
      </c>
      <c r="D182" t="str">
        <f t="shared" si="5"/>
        <v>02</v>
      </c>
      <c r="E182" t="s">
        <v>0</v>
      </c>
      <c r="M182">
        <v>2022</v>
      </c>
      <c r="N182">
        <f>VLOOKUP(E182, '2022D'!$A$2:$G$343, 2, FALSE)</f>
        <v>2335</v>
      </c>
      <c r="O182">
        <f>VLOOKUP(E182, '2022D'!$A$2:$G$343, 3, FALSE)</f>
        <v>2335</v>
      </c>
      <c r="P182">
        <f>_2022[[#This Row],[最低排名]]-_2022[[#This Row],[同分人数]]+1</f>
        <v>1</v>
      </c>
      <c r="Q182">
        <f>IF(O182&gt;=开始!$B$6, 1, 0)</f>
        <v>1</v>
      </c>
      <c r="R182">
        <f>_2022[[#This Row],[最低排名]]-开始!$B$6</f>
        <v>2335</v>
      </c>
    </row>
    <row r="183" spans="1:18">
      <c r="A183">
        <v>22201</v>
      </c>
      <c r="B183" t="s">
        <v>291</v>
      </c>
      <c r="C183" t="str">
        <f t="shared" si="4"/>
        <v>北京理工</v>
      </c>
      <c r="D183" t="str">
        <f t="shared" si="5"/>
        <v>01</v>
      </c>
      <c r="E183" t="s">
        <v>250</v>
      </c>
      <c r="F183">
        <v>249</v>
      </c>
      <c r="G183">
        <v>137</v>
      </c>
      <c r="H183">
        <v>130</v>
      </c>
      <c r="I183">
        <v>70</v>
      </c>
      <c r="J183">
        <v>64</v>
      </c>
      <c r="K183">
        <v>61</v>
      </c>
      <c r="L183">
        <v>0</v>
      </c>
      <c r="M183">
        <v>2022</v>
      </c>
      <c r="N183">
        <f>VLOOKUP(E183, '2022D'!$A$2:$G$343, 2, FALSE)</f>
        <v>132</v>
      </c>
      <c r="O183">
        <f>VLOOKUP(E183, '2022D'!$A$2:$G$343, 3, FALSE)</f>
        <v>3080</v>
      </c>
      <c r="P183">
        <f>_2022[[#This Row],[最低排名]]-_2022[[#This Row],[同分人数]]+1</f>
        <v>2949</v>
      </c>
      <c r="Q183">
        <f>IF(O183&gt;=开始!$B$6, 1, 0)</f>
        <v>1</v>
      </c>
      <c r="R183">
        <f>_2022[[#This Row],[最低排名]]-开始!$B$6</f>
        <v>3080</v>
      </c>
    </row>
    <row r="184" spans="1:18">
      <c r="A184">
        <v>22301</v>
      </c>
      <c r="B184" t="s">
        <v>293</v>
      </c>
      <c r="C184" t="str">
        <f t="shared" si="4"/>
        <v>中国劳关</v>
      </c>
      <c r="D184" t="str">
        <f t="shared" si="5"/>
        <v>01</v>
      </c>
      <c r="E184" t="s">
        <v>528</v>
      </c>
      <c r="F184">
        <v>182</v>
      </c>
      <c r="G184">
        <v>98</v>
      </c>
      <c r="H184">
        <v>93</v>
      </c>
      <c r="I184">
        <v>61</v>
      </c>
      <c r="J184">
        <v>58</v>
      </c>
      <c r="K184">
        <v>46</v>
      </c>
      <c r="L184">
        <v>0</v>
      </c>
      <c r="M184">
        <v>2022</v>
      </c>
      <c r="N184">
        <f>VLOOKUP(E184, '2022D'!$A$2:$G$343, 2, FALSE)</f>
        <v>187</v>
      </c>
      <c r="O184">
        <f>VLOOKUP(E184, '2022D'!$A$2:$G$343, 3, FALSE)</f>
        <v>29955</v>
      </c>
      <c r="P184">
        <f>_2022[[#This Row],[最低排名]]-_2022[[#This Row],[同分人数]]+1</f>
        <v>29769</v>
      </c>
      <c r="Q184">
        <f>IF(O184&gt;=开始!$B$6, 1, 0)</f>
        <v>1</v>
      </c>
      <c r="R184">
        <f>_2022[[#This Row],[最低排名]]-开始!$B$6</f>
        <v>29955</v>
      </c>
    </row>
    <row r="185" spans="1:18">
      <c r="A185">
        <v>22401</v>
      </c>
      <c r="B185" t="s">
        <v>294</v>
      </c>
      <c r="C185" t="str">
        <f t="shared" si="4"/>
        <v>中华女子</v>
      </c>
      <c r="D185" t="str">
        <f t="shared" si="5"/>
        <v>01</v>
      </c>
      <c r="E185" t="s">
        <v>427</v>
      </c>
      <c r="F185">
        <v>181</v>
      </c>
      <c r="G185">
        <v>112</v>
      </c>
      <c r="H185">
        <v>98</v>
      </c>
      <c r="I185">
        <v>55</v>
      </c>
      <c r="J185">
        <v>52</v>
      </c>
      <c r="K185">
        <v>49</v>
      </c>
      <c r="L185">
        <v>0</v>
      </c>
      <c r="M185">
        <v>2022</v>
      </c>
      <c r="N185">
        <f>VLOOKUP(E185, '2022D'!$A$2:$G$343, 2, FALSE)</f>
        <v>157</v>
      </c>
      <c r="O185">
        <f>VLOOKUP(E185, '2022D'!$A$2:$G$343, 3, FALSE)</f>
        <v>30887</v>
      </c>
      <c r="P185">
        <f>_2022[[#This Row],[最低排名]]-_2022[[#This Row],[同分人数]]+1</f>
        <v>30731</v>
      </c>
      <c r="Q185">
        <f>IF(O185&gt;=开始!$B$6, 1, 0)</f>
        <v>1</v>
      </c>
      <c r="R185">
        <f>_2022[[#This Row],[最低排名]]-开始!$B$6</f>
        <v>30887</v>
      </c>
    </row>
    <row r="186" spans="1:18">
      <c r="A186">
        <v>22501</v>
      </c>
      <c r="B186" t="s">
        <v>295</v>
      </c>
      <c r="C186" t="str">
        <f t="shared" si="4"/>
        <v>北京工商</v>
      </c>
      <c r="D186" t="str">
        <f t="shared" si="5"/>
        <v>01</v>
      </c>
      <c r="E186" t="s">
        <v>41</v>
      </c>
      <c r="F186">
        <v>209</v>
      </c>
      <c r="G186">
        <v>108</v>
      </c>
      <c r="H186">
        <v>125</v>
      </c>
      <c r="I186">
        <v>64</v>
      </c>
      <c r="J186">
        <v>52</v>
      </c>
      <c r="K186">
        <v>49</v>
      </c>
      <c r="L186">
        <v>0</v>
      </c>
      <c r="M186">
        <v>2022</v>
      </c>
      <c r="N186">
        <f>VLOOKUP(E186, '2022D'!$A$2:$G$343, 2, FALSE)</f>
        <v>221</v>
      </c>
      <c r="O186">
        <f>VLOOKUP(E186, '2022D'!$A$2:$G$343, 3, FALSE)</f>
        <v>17792</v>
      </c>
      <c r="P186">
        <f>_2022[[#This Row],[最低排名]]-_2022[[#This Row],[同分人数]]+1</f>
        <v>17572</v>
      </c>
      <c r="Q186">
        <f>IF(O186&gt;=开始!$B$6, 1, 0)</f>
        <v>1</v>
      </c>
      <c r="R186">
        <f>_2022[[#This Row],[最低排名]]-开始!$B$6</f>
        <v>17792</v>
      </c>
    </row>
    <row r="187" spans="1:18">
      <c r="A187">
        <v>22601</v>
      </c>
      <c r="B187" t="s">
        <v>297</v>
      </c>
      <c r="C187" t="str">
        <f t="shared" si="4"/>
        <v>北京建筑</v>
      </c>
      <c r="D187" t="str">
        <f t="shared" si="5"/>
        <v>01</v>
      </c>
      <c r="E187" t="s">
        <v>81</v>
      </c>
      <c r="F187">
        <v>204</v>
      </c>
      <c r="G187">
        <v>102</v>
      </c>
      <c r="H187">
        <v>102</v>
      </c>
      <c r="I187">
        <v>67</v>
      </c>
      <c r="J187">
        <v>64</v>
      </c>
      <c r="K187">
        <v>55</v>
      </c>
      <c r="L187">
        <v>0</v>
      </c>
      <c r="M187">
        <v>2022</v>
      </c>
      <c r="N187">
        <f>VLOOKUP(E187, '2022D'!$A$2:$G$343, 2, FALSE)</f>
        <v>220</v>
      </c>
      <c r="O187">
        <f>VLOOKUP(E187, '2022D'!$A$2:$G$343, 3, FALSE)</f>
        <v>19321</v>
      </c>
      <c r="P187">
        <f>_2022[[#This Row],[最低排名]]-_2022[[#This Row],[同分人数]]+1</f>
        <v>19102</v>
      </c>
      <c r="Q187">
        <f>IF(O187&gt;=开始!$B$6, 1, 0)</f>
        <v>1</v>
      </c>
      <c r="R187">
        <f>_2022[[#This Row],[最低排名]]-开始!$B$6</f>
        <v>19321</v>
      </c>
    </row>
    <row r="188" spans="1:18">
      <c r="A188">
        <v>22602</v>
      </c>
      <c r="B188" t="s">
        <v>299</v>
      </c>
      <c r="C188" t="str">
        <f t="shared" si="4"/>
        <v>北京建筑</v>
      </c>
      <c r="D188" t="str">
        <f t="shared" si="5"/>
        <v>02</v>
      </c>
      <c r="E188" t="s">
        <v>128</v>
      </c>
      <c r="F188">
        <v>210</v>
      </c>
      <c r="G188">
        <v>114</v>
      </c>
      <c r="H188">
        <v>92</v>
      </c>
      <c r="I188">
        <v>64</v>
      </c>
      <c r="J188">
        <v>64</v>
      </c>
      <c r="K188">
        <v>49</v>
      </c>
      <c r="L188">
        <v>0</v>
      </c>
      <c r="M188">
        <v>2022</v>
      </c>
      <c r="N188">
        <f>VLOOKUP(E188, '2022D'!$A$2:$G$343, 2, FALSE)</f>
        <v>228</v>
      </c>
      <c r="O188">
        <f>VLOOKUP(E188, '2022D'!$A$2:$G$343, 3, FALSE)</f>
        <v>22159</v>
      </c>
      <c r="P188">
        <f>_2022[[#This Row],[最低排名]]-_2022[[#This Row],[同分人数]]+1</f>
        <v>21932</v>
      </c>
      <c r="Q188">
        <f>IF(O188&gt;=开始!$B$6, 1, 0)</f>
        <v>1</v>
      </c>
      <c r="R188">
        <f>_2022[[#This Row],[最低排名]]-开始!$B$6</f>
        <v>22159</v>
      </c>
    </row>
    <row r="189" spans="1:18">
      <c r="A189">
        <v>22603</v>
      </c>
      <c r="B189" t="s">
        <v>301</v>
      </c>
      <c r="C189" t="str">
        <f t="shared" si="4"/>
        <v>北京建筑</v>
      </c>
      <c r="D189" t="str">
        <f t="shared" si="5"/>
        <v>03</v>
      </c>
      <c r="E189" t="s">
        <v>115</v>
      </c>
      <c r="F189">
        <v>227</v>
      </c>
      <c r="G189">
        <v>125</v>
      </c>
      <c r="H189">
        <v>114</v>
      </c>
      <c r="I189">
        <v>67</v>
      </c>
      <c r="J189">
        <v>64</v>
      </c>
      <c r="K189">
        <v>58</v>
      </c>
      <c r="L189">
        <v>0</v>
      </c>
      <c r="M189">
        <v>2022</v>
      </c>
      <c r="N189">
        <f>VLOOKUP(E189, '2022D'!$A$2:$G$343, 2, FALSE)</f>
        <v>238</v>
      </c>
      <c r="O189">
        <f>VLOOKUP(E189, '2022D'!$A$2:$G$343, 3, FALSE)</f>
        <v>11182</v>
      </c>
      <c r="P189">
        <f>_2022[[#This Row],[最低排名]]-_2022[[#This Row],[同分人数]]+1</f>
        <v>10945</v>
      </c>
      <c r="Q189">
        <f>IF(O189&gt;=开始!$B$6, 1, 0)</f>
        <v>1</v>
      </c>
      <c r="R189">
        <f>_2022[[#This Row],[最低排名]]-开始!$B$6</f>
        <v>11182</v>
      </c>
    </row>
    <row r="190" spans="1:18">
      <c r="A190">
        <v>22701</v>
      </c>
      <c r="B190" t="s">
        <v>303</v>
      </c>
      <c r="C190" t="str">
        <f t="shared" si="4"/>
        <v>北京协和</v>
      </c>
      <c r="D190" t="str">
        <f t="shared" si="5"/>
        <v>01</v>
      </c>
      <c r="E190" t="s">
        <v>307</v>
      </c>
      <c r="F190">
        <v>224</v>
      </c>
      <c r="G190">
        <v>113</v>
      </c>
      <c r="H190">
        <v>115</v>
      </c>
      <c r="I190">
        <v>70</v>
      </c>
      <c r="J190">
        <v>55</v>
      </c>
      <c r="K190">
        <v>55</v>
      </c>
      <c r="L190">
        <v>0</v>
      </c>
      <c r="M190">
        <v>2022</v>
      </c>
      <c r="N190">
        <f>VLOOKUP(E190, '2022D'!$A$2:$G$343, 2, FALSE)</f>
        <v>221</v>
      </c>
      <c r="O190">
        <f>VLOOKUP(E190, '2022D'!$A$2:$G$343, 3, FALSE)</f>
        <v>13507</v>
      </c>
      <c r="P190">
        <f>_2022[[#This Row],[最低排名]]-_2022[[#This Row],[同分人数]]+1</f>
        <v>13287</v>
      </c>
      <c r="Q190">
        <f>IF(O190&gt;=开始!$B$6, 1, 0)</f>
        <v>1</v>
      </c>
      <c r="R190">
        <f>_2022[[#This Row],[最低排名]]-开始!$B$6</f>
        <v>13507</v>
      </c>
    </row>
    <row r="191" spans="1:18">
      <c r="A191">
        <v>22801</v>
      </c>
      <c r="B191" t="s">
        <v>304</v>
      </c>
      <c r="C191" t="str">
        <f t="shared" si="4"/>
        <v>北京二外</v>
      </c>
      <c r="D191" t="str">
        <f t="shared" si="5"/>
        <v>01</v>
      </c>
      <c r="E191" t="s">
        <v>132</v>
      </c>
      <c r="F191">
        <v>199</v>
      </c>
      <c r="G191">
        <v>109</v>
      </c>
      <c r="H191">
        <v>127</v>
      </c>
      <c r="I191">
        <v>67</v>
      </c>
      <c r="J191">
        <v>61</v>
      </c>
      <c r="K191">
        <v>58</v>
      </c>
      <c r="L191">
        <v>0</v>
      </c>
      <c r="M191">
        <v>2022</v>
      </c>
      <c r="N191">
        <f>VLOOKUP(E191, '2022D'!$A$2:$G$343, 2, FALSE)</f>
        <v>197</v>
      </c>
      <c r="O191">
        <f>VLOOKUP(E191, '2022D'!$A$2:$G$343, 3, FALSE)</f>
        <v>14994</v>
      </c>
      <c r="P191">
        <f>_2022[[#This Row],[最低排名]]-_2022[[#This Row],[同分人数]]+1</f>
        <v>14798</v>
      </c>
      <c r="Q191">
        <f>IF(O191&gt;=开始!$B$6, 1, 0)</f>
        <v>1</v>
      </c>
      <c r="R191">
        <f>_2022[[#This Row],[最低排名]]-开始!$B$6</f>
        <v>14994</v>
      </c>
    </row>
    <row r="192" spans="1:18">
      <c r="A192">
        <v>22901</v>
      </c>
      <c r="B192" t="s">
        <v>305</v>
      </c>
      <c r="C192" t="str">
        <f t="shared" si="4"/>
        <v>北京物资</v>
      </c>
      <c r="D192" t="str">
        <f t="shared" si="5"/>
        <v>01</v>
      </c>
      <c r="E192" t="s">
        <v>701</v>
      </c>
      <c r="F192">
        <v>195</v>
      </c>
      <c r="G192">
        <v>98</v>
      </c>
      <c r="H192">
        <v>99</v>
      </c>
      <c r="I192">
        <v>55</v>
      </c>
      <c r="J192">
        <v>49</v>
      </c>
      <c r="K192">
        <v>46</v>
      </c>
      <c r="L192">
        <v>0</v>
      </c>
      <c r="M192">
        <v>2022</v>
      </c>
      <c r="N192">
        <f>VLOOKUP(E192, '2022D'!$A$2:$G$343, 2, FALSE)</f>
        <v>180</v>
      </c>
      <c r="O192">
        <f>VLOOKUP(E192, '2022D'!$A$2:$G$343, 3, FALSE)</f>
        <v>29210</v>
      </c>
      <c r="P192">
        <f>_2022[[#This Row],[最低排名]]-_2022[[#This Row],[同分人数]]+1</f>
        <v>29031</v>
      </c>
      <c r="Q192">
        <f>IF(O192&gt;=开始!$B$6, 1, 0)</f>
        <v>1</v>
      </c>
      <c r="R192">
        <f>_2022[[#This Row],[最低排名]]-开始!$B$6</f>
        <v>29210</v>
      </c>
    </row>
    <row r="193" spans="1:18">
      <c r="A193">
        <v>22902</v>
      </c>
      <c r="B193" t="s">
        <v>1544</v>
      </c>
      <c r="C193" t="str">
        <f t="shared" si="4"/>
        <v>北京物资</v>
      </c>
      <c r="D193" t="str">
        <f t="shared" si="5"/>
        <v>02</v>
      </c>
      <c r="E193" t="s">
        <v>389</v>
      </c>
      <c r="F193">
        <v>203</v>
      </c>
      <c r="G193">
        <v>106</v>
      </c>
      <c r="H193">
        <v>81</v>
      </c>
      <c r="I193">
        <v>67</v>
      </c>
      <c r="J193">
        <v>52</v>
      </c>
      <c r="K193">
        <v>49</v>
      </c>
      <c r="L193">
        <v>0</v>
      </c>
      <c r="M193">
        <v>2022</v>
      </c>
      <c r="N193">
        <f>VLOOKUP(E193, '2022D'!$A$2:$G$343, 2, FALSE)</f>
        <v>189</v>
      </c>
      <c r="O193">
        <f>VLOOKUP(E193, '2022D'!$A$2:$G$343, 3, FALSE)</f>
        <v>27719</v>
      </c>
      <c r="P193">
        <f>_2022[[#This Row],[最低排名]]-_2022[[#This Row],[同分人数]]+1</f>
        <v>27531</v>
      </c>
      <c r="Q193">
        <f>IF(O193&gt;=开始!$B$6, 1, 0)</f>
        <v>1</v>
      </c>
      <c r="R193">
        <f>_2022[[#This Row],[最低排名]]-开始!$B$6</f>
        <v>27719</v>
      </c>
    </row>
    <row r="194" spans="1:18">
      <c r="A194">
        <v>23001</v>
      </c>
      <c r="B194" t="s">
        <v>306</v>
      </c>
      <c r="C194" t="str">
        <f t="shared" ref="C194:C257" si="6">LEFT(B194, FIND("(", B194) - 1)</f>
        <v>首都经贸</v>
      </c>
      <c r="D194" t="str">
        <f t="shared" ref="D194:D257" si="7">MID(B194, FIND("(", B194) + 1, FIND(")", B194) - FIND("(", B194) - 1)</f>
        <v>01</v>
      </c>
      <c r="E194" t="s">
        <v>68</v>
      </c>
      <c r="F194">
        <v>233</v>
      </c>
      <c r="G194">
        <v>123</v>
      </c>
      <c r="H194">
        <v>110</v>
      </c>
      <c r="I194">
        <v>64</v>
      </c>
      <c r="J194">
        <v>61</v>
      </c>
      <c r="K194">
        <v>52</v>
      </c>
      <c r="L194">
        <v>0</v>
      </c>
      <c r="M194">
        <v>2022</v>
      </c>
      <c r="N194">
        <f>VLOOKUP(E194, '2022D'!$A$2:$G$343, 2, FALSE)</f>
        <v>211</v>
      </c>
      <c r="O194">
        <f>VLOOKUP(E194, '2022D'!$A$2:$G$343, 3, FALSE)</f>
        <v>13286</v>
      </c>
      <c r="P194">
        <f>_2022[[#This Row],[最低排名]]-_2022[[#This Row],[同分人数]]+1</f>
        <v>13076</v>
      </c>
      <c r="Q194">
        <f>IF(O194&gt;=开始!$B$6, 1, 0)</f>
        <v>1</v>
      </c>
      <c r="R194">
        <f>_2022[[#This Row],[最低排名]]-开始!$B$6</f>
        <v>13286</v>
      </c>
    </row>
    <row r="195" spans="1:18">
      <c r="A195">
        <v>23101</v>
      </c>
      <c r="B195" t="s">
        <v>308</v>
      </c>
      <c r="C195" t="str">
        <f t="shared" si="6"/>
        <v>北京联大</v>
      </c>
      <c r="D195" t="str">
        <f t="shared" si="7"/>
        <v>01</v>
      </c>
      <c r="E195" t="s">
        <v>309</v>
      </c>
      <c r="F195">
        <v>201</v>
      </c>
      <c r="G195">
        <v>104</v>
      </c>
      <c r="H195">
        <v>94</v>
      </c>
      <c r="I195">
        <v>52</v>
      </c>
      <c r="J195">
        <v>49</v>
      </c>
      <c r="K195">
        <v>46</v>
      </c>
      <c r="L195">
        <v>0</v>
      </c>
      <c r="M195">
        <v>2022</v>
      </c>
      <c r="N195">
        <f>VLOOKUP(E195, '2022D'!$A$2:$G$343, 2, FALSE)</f>
        <v>188</v>
      </c>
      <c r="O195">
        <f>VLOOKUP(E195, '2022D'!$A$2:$G$343, 3, FALSE)</f>
        <v>29590</v>
      </c>
      <c r="P195">
        <f>_2022[[#This Row],[最低排名]]-_2022[[#This Row],[同分人数]]+1</f>
        <v>29403</v>
      </c>
      <c r="Q195">
        <f>IF(O195&gt;=开始!$B$6, 1, 0)</f>
        <v>1</v>
      </c>
      <c r="R195">
        <f>_2022[[#This Row],[最低排名]]-开始!$B$6</f>
        <v>29590</v>
      </c>
    </row>
    <row r="196" spans="1:18">
      <c r="A196">
        <v>23102</v>
      </c>
      <c r="B196" t="s">
        <v>310</v>
      </c>
      <c r="C196" t="str">
        <f t="shared" si="6"/>
        <v>北京联大</v>
      </c>
      <c r="D196" t="str">
        <f t="shared" si="7"/>
        <v>02</v>
      </c>
      <c r="E196" t="s">
        <v>405</v>
      </c>
      <c r="F196">
        <v>211</v>
      </c>
      <c r="G196">
        <v>116</v>
      </c>
      <c r="H196">
        <v>72</v>
      </c>
      <c r="I196">
        <v>55</v>
      </c>
      <c r="J196">
        <v>46</v>
      </c>
      <c r="K196">
        <v>43</v>
      </c>
      <c r="L196">
        <v>0</v>
      </c>
      <c r="M196">
        <v>2022</v>
      </c>
      <c r="N196">
        <f>VLOOKUP(E196, '2022D'!$A$2:$G$343, 2, FALSE)</f>
        <v>164</v>
      </c>
      <c r="O196">
        <f>VLOOKUP(E196, '2022D'!$A$2:$G$343, 3, FALSE)</f>
        <v>32225</v>
      </c>
      <c r="P196">
        <f>_2022[[#This Row],[最低排名]]-_2022[[#This Row],[同分人数]]+1</f>
        <v>32062</v>
      </c>
      <c r="Q196">
        <f>IF(O196&gt;=开始!$B$6, 1, 0)</f>
        <v>1</v>
      </c>
      <c r="R196">
        <f>_2022[[#This Row],[最低排名]]-开始!$B$6</f>
        <v>32225</v>
      </c>
    </row>
    <row r="197" spans="1:18">
      <c r="A197">
        <v>23103</v>
      </c>
      <c r="B197" t="s">
        <v>311</v>
      </c>
      <c r="C197" t="str">
        <f t="shared" si="6"/>
        <v>北京联大</v>
      </c>
      <c r="D197" t="str">
        <f t="shared" si="7"/>
        <v>03</v>
      </c>
      <c r="E197" t="s">
        <v>528</v>
      </c>
      <c r="F197">
        <v>192</v>
      </c>
      <c r="G197">
        <v>98</v>
      </c>
      <c r="H197">
        <v>86</v>
      </c>
      <c r="I197">
        <v>64</v>
      </c>
      <c r="J197">
        <v>55</v>
      </c>
      <c r="K197">
        <v>43</v>
      </c>
      <c r="L197">
        <v>0</v>
      </c>
      <c r="M197">
        <v>2022</v>
      </c>
      <c r="N197">
        <f>VLOOKUP(E197, '2022D'!$A$2:$G$343, 2, FALSE)</f>
        <v>187</v>
      </c>
      <c r="O197">
        <f>VLOOKUP(E197, '2022D'!$A$2:$G$343, 3, FALSE)</f>
        <v>29955</v>
      </c>
      <c r="P197">
        <f>_2022[[#This Row],[最低排名]]-_2022[[#This Row],[同分人数]]+1</f>
        <v>29769</v>
      </c>
      <c r="Q197">
        <f>IF(O197&gt;=开始!$B$6, 1, 0)</f>
        <v>1</v>
      </c>
      <c r="R197">
        <f>_2022[[#This Row],[最低排名]]-开始!$B$6</f>
        <v>29955</v>
      </c>
    </row>
    <row r="198" spans="1:18">
      <c r="A198">
        <v>23201</v>
      </c>
      <c r="B198" t="s">
        <v>313</v>
      </c>
      <c r="C198" t="str">
        <f t="shared" si="6"/>
        <v>中国公安</v>
      </c>
      <c r="D198" t="str">
        <f t="shared" si="7"/>
        <v>01</v>
      </c>
      <c r="E198" t="s">
        <v>66</v>
      </c>
      <c r="F198">
        <v>229</v>
      </c>
      <c r="G198">
        <v>117</v>
      </c>
      <c r="H198">
        <v>118</v>
      </c>
      <c r="I198">
        <v>70</v>
      </c>
      <c r="J198">
        <v>67</v>
      </c>
      <c r="K198">
        <v>55</v>
      </c>
      <c r="L198">
        <v>0</v>
      </c>
      <c r="M198">
        <v>2022</v>
      </c>
      <c r="N198">
        <f>VLOOKUP(E198, '2022D'!$A$2:$G$343, 2, FALSE)</f>
        <v>193</v>
      </c>
      <c r="O198">
        <f>VLOOKUP(E198, '2022D'!$A$2:$G$343, 3, FALSE)</f>
        <v>9192</v>
      </c>
      <c r="P198">
        <f>_2022[[#This Row],[最低排名]]-_2022[[#This Row],[同分人数]]+1</f>
        <v>9000</v>
      </c>
      <c r="Q198">
        <f>IF(O198&gt;=开始!$B$6, 1, 0)</f>
        <v>1</v>
      </c>
      <c r="R198">
        <f>_2022[[#This Row],[最低排名]]-开始!$B$6</f>
        <v>9192</v>
      </c>
    </row>
    <row r="199" spans="1:18">
      <c r="A199">
        <v>23301</v>
      </c>
      <c r="B199" t="s">
        <v>314</v>
      </c>
      <c r="C199" t="str">
        <f t="shared" si="6"/>
        <v>中国戏曲</v>
      </c>
      <c r="D199" t="str">
        <f t="shared" si="7"/>
        <v>01</v>
      </c>
      <c r="E199" t="s">
        <v>300</v>
      </c>
      <c r="F199">
        <v>196</v>
      </c>
      <c r="G199">
        <v>112</v>
      </c>
      <c r="H199">
        <v>123</v>
      </c>
      <c r="I199">
        <v>64</v>
      </c>
      <c r="J199">
        <v>58</v>
      </c>
      <c r="K199">
        <v>55</v>
      </c>
      <c r="L199">
        <v>0</v>
      </c>
      <c r="M199">
        <v>2022</v>
      </c>
      <c r="N199">
        <f>VLOOKUP(E199, '2022D'!$A$2:$G$343, 2, FALSE)</f>
        <v>217</v>
      </c>
      <c r="O199">
        <f>VLOOKUP(E199, '2022D'!$A$2:$G$343, 3, FALSE)</f>
        <v>18448</v>
      </c>
      <c r="P199">
        <f>_2022[[#This Row],[最低排名]]-_2022[[#This Row],[同分人数]]+1</f>
        <v>18232</v>
      </c>
      <c r="Q199">
        <f>IF(O199&gt;=开始!$B$6, 1, 0)</f>
        <v>1</v>
      </c>
      <c r="R199">
        <f>_2022[[#This Row],[最低排名]]-开始!$B$6</f>
        <v>18448</v>
      </c>
    </row>
    <row r="200" spans="1:18">
      <c r="A200">
        <v>23402</v>
      </c>
      <c r="B200" t="s">
        <v>1545</v>
      </c>
      <c r="C200" t="str">
        <f t="shared" si="6"/>
        <v>京工耿丹</v>
      </c>
      <c r="D200" t="str">
        <f t="shared" si="7"/>
        <v>02</v>
      </c>
      <c r="E200" t="s">
        <v>749</v>
      </c>
      <c r="F200">
        <v>211</v>
      </c>
      <c r="G200">
        <v>111</v>
      </c>
      <c r="H200">
        <v>113</v>
      </c>
      <c r="I200">
        <v>67</v>
      </c>
      <c r="J200">
        <v>64</v>
      </c>
      <c r="K200">
        <v>49</v>
      </c>
      <c r="L200">
        <v>0</v>
      </c>
      <c r="M200">
        <v>2022</v>
      </c>
      <c r="N200">
        <f>VLOOKUP(E200, '2022D'!$A$2:$G$343, 2, FALSE)</f>
        <v>229</v>
      </c>
      <c r="O200">
        <f>VLOOKUP(E200, '2022D'!$A$2:$G$343, 3, FALSE)</f>
        <v>16713</v>
      </c>
      <c r="P200">
        <f>_2022[[#This Row],[最低排名]]-_2022[[#This Row],[同分人数]]+1</f>
        <v>16485</v>
      </c>
      <c r="Q200">
        <f>IF(O200&gt;=开始!$B$6, 1, 0)</f>
        <v>1</v>
      </c>
      <c r="R200">
        <f>_2022[[#This Row],[最低排名]]-开始!$B$6</f>
        <v>16713</v>
      </c>
    </row>
    <row r="201" spans="1:18">
      <c r="A201">
        <v>23501</v>
      </c>
      <c r="B201" t="s">
        <v>1546</v>
      </c>
      <c r="C201" t="str">
        <f t="shared" si="6"/>
        <v>二外中瑞</v>
      </c>
      <c r="D201" t="str">
        <f t="shared" si="7"/>
        <v>01</v>
      </c>
      <c r="E201" t="s">
        <v>479</v>
      </c>
      <c r="F201">
        <v>184</v>
      </c>
      <c r="G201">
        <v>99</v>
      </c>
      <c r="H201">
        <v>97</v>
      </c>
      <c r="I201">
        <v>52</v>
      </c>
      <c r="J201">
        <v>49</v>
      </c>
      <c r="K201">
        <v>40</v>
      </c>
      <c r="L201">
        <v>0</v>
      </c>
      <c r="M201">
        <v>2022</v>
      </c>
      <c r="N201">
        <f>VLOOKUP(E201, '2022D'!$A$2:$G$343, 2, FALSE)</f>
        <v>163</v>
      </c>
      <c r="O201">
        <f>VLOOKUP(E201, '2022D'!$A$2:$G$343, 3, FALSE)</f>
        <v>33024</v>
      </c>
      <c r="P201">
        <f>_2022[[#This Row],[最低排名]]-_2022[[#This Row],[同分人数]]+1</f>
        <v>32862</v>
      </c>
      <c r="Q201">
        <f>IF(O201&gt;=开始!$B$6, 1, 0)</f>
        <v>1</v>
      </c>
      <c r="R201">
        <f>_2022[[#This Row],[最低排名]]-开始!$B$6</f>
        <v>33024</v>
      </c>
    </row>
    <row r="202" spans="1:18">
      <c r="A202">
        <v>23601</v>
      </c>
      <c r="B202" t="s">
        <v>315</v>
      </c>
      <c r="C202" t="str">
        <f t="shared" si="6"/>
        <v>北京城市</v>
      </c>
      <c r="D202" t="str">
        <f t="shared" si="7"/>
        <v>01</v>
      </c>
      <c r="E202" t="s">
        <v>752</v>
      </c>
      <c r="F202">
        <v>204</v>
      </c>
      <c r="G202">
        <v>112</v>
      </c>
      <c r="H202">
        <v>53</v>
      </c>
      <c r="I202">
        <v>58</v>
      </c>
      <c r="J202">
        <v>55</v>
      </c>
      <c r="K202">
        <v>55</v>
      </c>
      <c r="L202">
        <v>0</v>
      </c>
      <c r="M202">
        <v>2022</v>
      </c>
      <c r="N202">
        <f>VLOOKUP(E202, '2022D'!$A$2:$G$343, 2, FALSE)</f>
        <v>167</v>
      </c>
      <c r="O202">
        <f>VLOOKUP(E202, '2022D'!$A$2:$G$343, 3, FALSE)</f>
        <v>32560</v>
      </c>
      <c r="P202">
        <f>_2022[[#This Row],[最低排名]]-_2022[[#This Row],[同分人数]]+1</f>
        <v>32394</v>
      </c>
      <c r="Q202">
        <f>IF(O202&gt;=开始!$B$6, 1, 0)</f>
        <v>1</v>
      </c>
      <c r="R202">
        <f>_2022[[#This Row],[最低排名]]-开始!$B$6</f>
        <v>32560</v>
      </c>
    </row>
    <row r="203" spans="1:18">
      <c r="A203">
        <v>23602</v>
      </c>
      <c r="B203" t="s">
        <v>317</v>
      </c>
      <c r="C203" t="str">
        <f t="shared" si="6"/>
        <v>北京城市</v>
      </c>
      <c r="D203" t="str">
        <f t="shared" si="7"/>
        <v>02</v>
      </c>
      <c r="E203" t="s">
        <v>316</v>
      </c>
      <c r="F203">
        <v>198</v>
      </c>
      <c r="G203">
        <v>99</v>
      </c>
      <c r="H203">
        <v>70</v>
      </c>
      <c r="I203">
        <v>49</v>
      </c>
      <c r="J203">
        <v>46</v>
      </c>
      <c r="K203">
        <v>43</v>
      </c>
      <c r="L203">
        <v>0</v>
      </c>
      <c r="M203">
        <v>2022</v>
      </c>
      <c r="N203">
        <f>VLOOKUP(E203, '2022D'!$A$2:$G$343, 2, FALSE)</f>
        <v>139</v>
      </c>
      <c r="O203">
        <f>VLOOKUP(E203, '2022D'!$A$2:$G$343, 3, FALSE)</f>
        <v>35561</v>
      </c>
      <c r="P203">
        <f>_2022[[#This Row],[最低排名]]-_2022[[#This Row],[同分人数]]+1</f>
        <v>35423</v>
      </c>
      <c r="Q203">
        <f>IF(O203&gt;=开始!$B$6, 1, 0)</f>
        <v>1</v>
      </c>
      <c r="R203">
        <f>_2022[[#This Row],[最低排名]]-开始!$B$6</f>
        <v>35561</v>
      </c>
    </row>
    <row r="204" spans="1:18">
      <c r="A204">
        <v>23701</v>
      </c>
      <c r="B204" t="s">
        <v>321</v>
      </c>
      <c r="C204" t="str">
        <f t="shared" si="6"/>
        <v>北京印刷</v>
      </c>
      <c r="D204" t="str">
        <f t="shared" si="7"/>
        <v>01</v>
      </c>
      <c r="E204" t="s">
        <v>431</v>
      </c>
      <c r="F204">
        <v>188</v>
      </c>
      <c r="G204">
        <v>104</v>
      </c>
      <c r="H204">
        <v>97</v>
      </c>
      <c r="I204">
        <v>61</v>
      </c>
      <c r="J204">
        <v>58</v>
      </c>
      <c r="K204">
        <v>58</v>
      </c>
      <c r="L204">
        <v>0</v>
      </c>
      <c r="M204">
        <v>2022</v>
      </c>
      <c r="N204">
        <f>VLOOKUP(E204, '2022D'!$A$2:$G$343, 2, FALSE)</f>
        <v>210</v>
      </c>
      <c r="O204">
        <f>VLOOKUP(E204, '2022D'!$A$2:$G$343, 3, FALSE)</f>
        <v>25688</v>
      </c>
      <c r="P204">
        <f>_2022[[#This Row],[最低排名]]-_2022[[#This Row],[同分人数]]+1</f>
        <v>25479</v>
      </c>
      <c r="Q204">
        <f>IF(O204&gt;=开始!$B$6, 1, 0)</f>
        <v>1</v>
      </c>
      <c r="R204">
        <f>_2022[[#This Row],[最低排名]]-开始!$B$6</f>
        <v>25688</v>
      </c>
    </row>
    <row r="205" spans="1:18">
      <c r="A205">
        <v>23901</v>
      </c>
      <c r="B205" t="s">
        <v>322</v>
      </c>
      <c r="C205" t="str">
        <f t="shared" si="6"/>
        <v>首都体院</v>
      </c>
      <c r="D205" t="str">
        <f t="shared" si="7"/>
        <v>01</v>
      </c>
      <c r="E205" t="s">
        <v>431</v>
      </c>
      <c r="F205">
        <v>217</v>
      </c>
      <c r="G205">
        <v>112</v>
      </c>
      <c r="H205">
        <v>80</v>
      </c>
      <c r="I205">
        <v>58</v>
      </c>
      <c r="J205">
        <v>58</v>
      </c>
      <c r="K205">
        <v>49</v>
      </c>
      <c r="L205">
        <v>0</v>
      </c>
      <c r="M205">
        <v>2022</v>
      </c>
      <c r="N205">
        <f>VLOOKUP(E205, '2022D'!$A$2:$G$343, 2, FALSE)</f>
        <v>210</v>
      </c>
      <c r="O205">
        <f>VLOOKUP(E205, '2022D'!$A$2:$G$343, 3, FALSE)</f>
        <v>25688</v>
      </c>
      <c r="P205">
        <f>_2022[[#This Row],[最低排名]]-_2022[[#This Row],[同分人数]]+1</f>
        <v>25479</v>
      </c>
      <c r="Q205">
        <f>IF(O205&gt;=开始!$B$6, 1, 0)</f>
        <v>1</v>
      </c>
      <c r="R205">
        <f>_2022[[#This Row],[最低排名]]-开始!$B$6</f>
        <v>25688</v>
      </c>
    </row>
    <row r="206" spans="1:18">
      <c r="A206">
        <v>24001</v>
      </c>
      <c r="B206" t="s">
        <v>324</v>
      </c>
      <c r="C206" t="str">
        <f t="shared" si="6"/>
        <v>北京语言</v>
      </c>
      <c r="D206" t="str">
        <f t="shared" si="7"/>
        <v>01</v>
      </c>
      <c r="E206" t="s">
        <v>138</v>
      </c>
      <c r="F206">
        <v>211</v>
      </c>
      <c r="G206">
        <v>113</v>
      </c>
      <c r="H206">
        <v>127</v>
      </c>
      <c r="I206">
        <v>61</v>
      </c>
      <c r="J206">
        <v>58</v>
      </c>
      <c r="K206">
        <v>58</v>
      </c>
      <c r="L206">
        <v>0</v>
      </c>
      <c r="M206">
        <v>2022</v>
      </c>
      <c r="N206">
        <f>VLOOKUP(E206, '2022D'!$A$2:$G$343, 2, FALSE)</f>
        <v>220</v>
      </c>
      <c r="O206">
        <f>VLOOKUP(E206, '2022D'!$A$2:$G$343, 3, FALSE)</f>
        <v>14379</v>
      </c>
      <c r="P206">
        <f>_2022[[#This Row],[最低排名]]-_2022[[#This Row],[同分人数]]+1</f>
        <v>14160</v>
      </c>
      <c r="Q206">
        <f>IF(O206&gt;=开始!$B$6, 1, 0)</f>
        <v>1</v>
      </c>
      <c r="R206">
        <f>_2022[[#This Row],[最低排名]]-开始!$B$6</f>
        <v>14379</v>
      </c>
    </row>
    <row r="207" spans="1:18">
      <c r="A207">
        <v>24101</v>
      </c>
      <c r="B207" t="s">
        <v>1547</v>
      </c>
      <c r="C207" t="str">
        <f t="shared" si="6"/>
        <v>北京电影</v>
      </c>
      <c r="D207" t="str">
        <f t="shared" si="7"/>
        <v>01</v>
      </c>
      <c r="E207" t="s">
        <v>20</v>
      </c>
      <c r="F207">
        <v>232</v>
      </c>
      <c r="G207">
        <v>120</v>
      </c>
      <c r="H207">
        <v>120</v>
      </c>
      <c r="I207">
        <v>64</v>
      </c>
      <c r="J207">
        <v>64</v>
      </c>
      <c r="K207">
        <v>61</v>
      </c>
      <c r="L207">
        <v>0</v>
      </c>
      <c r="M207">
        <v>2022</v>
      </c>
      <c r="N207">
        <f>VLOOKUP(E207, '2022D'!$A$2:$G$343, 2, FALSE)</f>
        <v>223</v>
      </c>
      <c r="O207">
        <f>VLOOKUP(E207, '2022D'!$A$2:$G$343, 3, FALSE)</f>
        <v>8780</v>
      </c>
      <c r="P207">
        <f>_2022[[#This Row],[最低排名]]-_2022[[#This Row],[同分人数]]+1</f>
        <v>8558</v>
      </c>
      <c r="Q207">
        <f>IF(O207&gt;=开始!$B$6, 1, 0)</f>
        <v>1</v>
      </c>
      <c r="R207">
        <f>_2022[[#This Row],[最低排名]]-开始!$B$6</f>
        <v>8780</v>
      </c>
    </row>
    <row r="208" spans="1:18">
      <c r="A208">
        <v>25101</v>
      </c>
      <c r="B208" t="s">
        <v>326</v>
      </c>
      <c r="C208" t="str">
        <f t="shared" si="6"/>
        <v>南开大学</v>
      </c>
      <c r="D208" t="str">
        <f t="shared" si="7"/>
        <v>01</v>
      </c>
      <c r="E208" t="s">
        <v>6</v>
      </c>
      <c r="F208">
        <v>241</v>
      </c>
      <c r="G208">
        <v>124</v>
      </c>
      <c r="H208">
        <v>129</v>
      </c>
      <c r="I208">
        <v>67</v>
      </c>
      <c r="J208">
        <v>67</v>
      </c>
      <c r="K208">
        <v>67</v>
      </c>
      <c r="L208">
        <v>0</v>
      </c>
      <c r="M208">
        <v>2022</v>
      </c>
      <c r="N208">
        <f>VLOOKUP(E208, '2022D'!$A$2:$G$343, 2, FALSE)</f>
        <v>144</v>
      </c>
      <c r="O208">
        <f>VLOOKUP(E208, '2022D'!$A$2:$G$343, 3, FALSE)</f>
        <v>3506</v>
      </c>
      <c r="P208">
        <f>_2022[[#This Row],[最低排名]]-_2022[[#This Row],[同分人数]]+1</f>
        <v>3363</v>
      </c>
      <c r="Q208">
        <f>IF(O208&gt;=开始!$B$6, 1, 0)</f>
        <v>1</v>
      </c>
      <c r="R208">
        <f>_2022[[#This Row],[最低排名]]-开始!$B$6</f>
        <v>3506</v>
      </c>
    </row>
    <row r="209" spans="1:18">
      <c r="A209">
        <v>25102</v>
      </c>
      <c r="B209" t="s">
        <v>327</v>
      </c>
      <c r="C209" t="str">
        <f t="shared" si="6"/>
        <v>南开大学</v>
      </c>
      <c r="D209" t="str">
        <f t="shared" si="7"/>
        <v>02</v>
      </c>
      <c r="E209" t="s">
        <v>6</v>
      </c>
      <c r="F209">
        <v>239</v>
      </c>
      <c r="G209">
        <v>126</v>
      </c>
      <c r="H209">
        <v>131</v>
      </c>
      <c r="I209">
        <v>70</v>
      </c>
      <c r="J209">
        <v>67</v>
      </c>
      <c r="K209">
        <v>64</v>
      </c>
      <c r="L209">
        <v>0</v>
      </c>
      <c r="M209">
        <v>2022</v>
      </c>
      <c r="N209">
        <f>VLOOKUP(E209, '2022D'!$A$2:$G$343, 2, FALSE)</f>
        <v>144</v>
      </c>
      <c r="O209">
        <f>VLOOKUP(E209, '2022D'!$A$2:$G$343, 3, FALSE)</f>
        <v>3506</v>
      </c>
      <c r="P209">
        <f>_2022[[#This Row],[最低排名]]-_2022[[#This Row],[同分人数]]+1</f>
        <v>3363</v>
      </c>
      <c r="Q209">
        <f>IF(O209&gt;=开始!$B$6, 1, 0)</f>
        <v>1</v>
      </c>
      <c r="R209">
        <f>_2022[[#This Row],[最低排名]]-开始!$B$6</f>
        <v>3506</v>
      </c>
    </row>
    <row r="210" spans="1:18">
      <c r="A210">
        <v>25201</v>
      </c>
      <c r="B210" t="s">
        <v>329</v>
      </c>
      <c r="C210" t="str">
        <f t="shared" si="6"/>
        <v>天津大学</v>
      </c>
      <c r="D210" t="str">
        <f t="shared" si="7"/>
        <v>01</v>
      </c>
      <c r="E210" t="s">
        <v>332</v>
      </c>
      <c r="F210">
        <v>232</v>
      </c>
      <c r="G210">
        <v>121</v>
      </c>
      <c r="H210">
        <v>136</v>
      </c>
      <c r="I210">
        <v>67</v>
      </c>
      <c r="J210">
        <v>67</v>
      </c>
      <c r="K210">
        <v>61</v>
      </c>
      <c r="L210">
        <v>0</v>
      </c>
      <c r="M210">
        <v>2022</v>
      </c>
      <c r="N210">
        <f>VLOOKUP(E210, '2022D'!$A$2:$G$343, 2, FALSE)</f>
        <v>159</v>
      </c>
      <c r="O210">
        <f>VLOOKUP(E210, '2022D'!$A$2:$G$343, 3, FALSE)</f>
        <v>4727</v>
      </c>
      <c r="P210">
        <f>_2022[[#This Row],[最低排名]]-_2022[[#This Row],[同分人数]]+1</f>
        <v>4569</v>
      </c>
      <c r="Q210">
        <f>IF(O210&gt;=开始!$B$6, 1, 0)</f>
        <v>1</v>
      </c>
      <c r="R210">
        <f>_2022[[#This Row],[最低排名]]-开始!$B$6</f>
        <v>4727</v>
      </c>
    </row>
    <row r="211" spans="1:18">
      <c r="A211">
        <v>25202</v>
      </c>
      <c r="B211" t="s">
        <v>330</v>
      </c>
      <c r="C211" t="str">
        <f t="shared" si="6"/>
        <v>天津大学</v>
      </c>
      <c r="D211" t="str">
        <f t="shared" si="7"/>
        <v>02</v>
      </c>
      <c r="E211" t="s">
        <v>35</v>
      </c>
      <c r="F211">
        <v>229</v>
      </c>
      <c r="G211">
        <v>116</v>
      </c>
      <c r="H211">
        <v>132</v>
      </c>
      <c r="I211">
        <v>70</v>
      </c>
      <c r="J211">
        <v>70</v>
      </c>
      <c r="K211">
        <v>61</v>
      </c>
      <c r="L211">
        <v>0</v>
      </c>
      <c r="M211">
        <v>2022</v>
      </c>
      <c r="N211">
        <f>VLOOKUP(E211, '2022D'!$A$2:$G$343, 2, FALSE)</f>
        <v>150</v>
      </c>
      <c r="O211">
        <f>VLOOKUP(E211, '2022D'!$A$2:$G$343, 3, FALSE)</f>
        <v>4877</v>
      </c>
      <c r="P211">
        <f>_2022[[#This Row],[最低排名]]-_2022[[#This Row],[同分人数]]+1</f>
        <v>4728</v>
      </c>
      <c r="Q211">
        <f>IF(O211&gt;=开始!$B$6, 1, 0)</f>
        <v>1</v>
      </c>
      <c r="R211">
        <f>_2022[[#This Row],[最低排名]]-开始!$B$6</f>
        <v>4877</v>
      </c>
    </row>
    <row r="212" spans="1:18">
      <c r="A212">
        <v>25203</v>
      </c>
      <c r="B212" t="s">
        <v>331</v>
      </c>
      <c r="C212" t="str">
        <f t="shared" si="6"/>
        <v>天津大学</v>
      </c>
      <c r="D212" t="str">
        <f t="shared" si="7"/>
        <v>03</v>
      </c>
      <c r="E212" t="s">
        <v>29</v>
      </c>
      <c r="F212">
        <v>244</v>
      </c>
      <c r="G212">
        <v>128</v>
      </c>
      <c r="H212">
        <v>130</v>
      </c>
      <c r="I212">
        <v>67</v>
      </c>
      <c r="J212">
        <v>67</v>
      </c>
      <c r="K212">
        <v>58</v>
      </c>
      <c r="L212">
        <v>0</v>
      </c>
      <c r="M212">
        <v>2022</v>
      </c>
      <c r="N212">
        <f>VLOOKUP(E212, '2022D'!$A$2:$G$343, 2, FALSE)</f>
        <v>173</v>
      </c>
      <c r="O212">
        <f>VLOOKUP(E212, '2022D'!$A$2:$G$343, 3, FALSE)</f>
        <v>4276</v>
      </c>
      <c r="P212">
        <f>_2022[[#This Row],[最低排名]]-_2022[[#This Row],[同分人数]]+1</f>
        <v>4104</v>
      </c>
      <c r="Q212">
        <f>IF(O212&gt;=开始!$B$6, 1, 0)</f>
        <v>1</v>
      </c>
      <c r="R212">
        <f>_2022[[#This Row],[最低排名]]-开始!$B$6</f>
        <v>4276</v>
      </c>
    </row>
    <row r="213" spans="1:18">
      <c r="A213">
        <v>25204</v>
      </c>
      <c r="B213" t="s">
        <v>333</v>
      </c>
      <c r="C213" t="str">
        <f t="shared" si="6"/>
        <v>天津大学</v>
      </c>
      <c r="D213" t="str">
        <f t="shared" si="7"/>
        <v>04</v>
      </c>
      <c r="E213" t="s">
        <v>58</v>
      </c>
      <c r="F213">
        <v>254</v>
      </c>
      <c r="G213">
        <v>131</v>
      </c>
      <c r="H213">
        <v>115</v>
      </c>
      <c r="I213">
        <v>70</v>
      </c>
      <c r="J213">
        <v>67</v>
      </c>
      <c r="K213">
        <v>58</v>
      </c>
      <c r="L213">
        <v>0</v>
      </c>
      <c r="M213">
        <v>2022</v>
      </c>
      <c r="N213">
        <f>VLOOKUP(E213, '2022D'!$A$2:$G$343, 2, FALSE)</f>
        <v>158</v>
      </c>
      <c r="O213">
        <f>VLOOKUP(E213, '2022D'!$A$2:$G$343, 3, FALSE)</f>
        <v>4568</v>
      </c>
      <c r="P213">
        <f>_2022[[#This Row],[最低排名]]-_2022[[#This Row],[同分人数]]+1</f>
        <v>4411</v>
      </c>
      <c r="Q213">
        <f>IF(O213&gt;=开始!$B$6, 1, 0)</f>
        <v>1</v>
      </c>
      <c r="R213">
        <f>_2022[[#This Row],[最低排名]]-开始!$B$6</f>
        <v>4568</v>
      </c>
    </row>
    <row r="214" spans="1:18">
      <c r="A214">
        <v>25301</v>
      </c>
      <c r="B214" t="s">
        <v>334</v>
      </c>
      <c r="C214" t="str">
        <f t="shared" si="6"/>
        <v>中国民航</v>
      </c>
      <c r="D214" t="str">
        <f t="shared" si="7"/>
        <v>01</v>
      </c>
      <c r="E214" t="s">
        <v>335</v>
      </c>
      <c r="F214">
        <v>190</v>
      </c>
      <c r="G214">
        <v>96</v>
      </c>
      <c r="H214">
        <v>86</v>
      </c>
      <c r="I214">
        <v>67</v>
      </c>
      <c r="J214">
        <v>55</v>
      </c>
      <c r="K214">
        <v>49</v>
      </c>
      <c r="L214">
        <v>0</v>
      </c>
      <c r="M214">
        <v>2022</v>
      </c>
      <c r="N214">
        <f>VLOOKUP(E214, '2022D'!$A$2:$G$343, 2, FALSE)</f>
        <v>188</v>
      </c>
      <c r="O214">
        <f>VLOOKUP(E214, '2022D'!$A$2:$G$343, 3, FALSE)</f>
        <v>28679</v>
      </c>
      <c r="P214">
        <f>_2022[[#This Row],[最低排名]]-_2022[[#This Row],[同分人数]]+1</f>
        <v>28492</v>
      </c>
      <c r="Q214">
        <f>IF(O214&gt;=开始!$B$6, 1, 0)</f>
        <v>1</v>
      </c>
      <c r="R214">
        <f>_2022[[#This Row],[最低排名]]-开始!$B$6</f>
        <v>28679</v>
      </c>
    </row>
    <row r="215" spans="1:18">
      <c r="A215">
        <v>25302</v>
      </c>
      <c r="B215" t="s">
        <v>336</v>
      </c>
      <c r="C215" t="str">
        <f t="shared" si="6"/>
        <v>中国民航</v>
      </c>
      <c r="D215" t="str">
        <f t="shared" si="7"/>
        <v>02</v>
      </c>
      <c r="E215" t="s">
        <v>205</v>
      </c>
      <c r="F215">
        <v>181</v>
      </c>
      <c r="G215">
        <v>92</v>
      </c>
      <c r="H215">
        <v>99</v>
      </c>
      <c r="I215">
        <v>49</v>
      </c>
      <c r="J215">
        <v>46</v>
      </c>
      <c r="K215">
        <v>43</v>
      </c>
      <c r="L215">
        <v>0</v>
      </c>
      <c r="M215">
        <v>2022</v>
      </c>
      <c r="N215">
        <f>VLOOKUP(E215, '2022D'!$A$2:$G$343, 2, FALSE)</f>
        <v>162</v>
      </c>
      <c r="O215">
        <f>VLOOKUP(E215, '2022D'!$A$2:$G$343, 3, FALSE)</f>
        <v>33700</v>
      </c>
      <c r="P215">
        <f>_2022[[#This Row],[最低排名]]-_2022[[#This Row],[同分人数]]+1</f>
        <v>33539</v>
      </c>
      <c r="Q215">
        <f>IF(O215&gt;=开始!$B$6, 1, 0)</f>
        <v>1</v>
      </c>
      <c r="R215">
        <f>_2022[[#This Row],[最低排名]]-开始!$B$6</f>
        <v>33700</v>
      </c>
    </row>
    <row r="216" spans="1:18">
      <c r="A216">
        <v>25303</v>
      </c>
      <c r="B216" t="s">
        <v>337</v>
      </c>
      <c r="C216" t="str">
        <f t="shared" si="6"/>
        <v>中国民航</v>
      </c>
      <c r="D216" t="str">
        <f t="shared" si="7"/>
        <v>03</v>
      </c>
      <c r="E216" t="s">
        <v>96</v>
      </c>
      <c r="F216">
        <v>184</v>
      </c>
      <c r="G216">
        <v>113</v>
      </c>
      <c r="H216">
        <v>114</v>
      </c>
      <c r="I216">
        <v>64</v>
      </c>
      <c r="J216">
        <v>58</v>
      </c>
      <c r="K216">
        <v>52</v>
      </c>
      <c r="L216">
        <v>0</v>
      </c>
      <c r="M216">
        <v>2022</v>
      </c>
      <c r="N216">
        <f>VLOOKUP(E216, '2022D'!$A$2:$G$343, 2, FALSE)</f>
        <v>195</v>
      </c>
      <c r="O216">
        <f>VLOOKUP(E216, '2022D'!$A$2:$G$343, 3, FALSE)</f>
        <v>23636</v>
      </c>
      <c r="P216">
        <f>_2022[[#This Row],[最低排名]]-_2022[[#This Row],[同分人数]]+1</f>
        <v>23442</v>
      </c>
      <c r="Q216">
        <f>IF(O216&gt;=开始!$B$6, 1, 0)</f>
        <v>1</v>
      </c>
      <c r="R216">
        <f>_2022[[#This Row],[最低排名]]-开始!$B$6</f>
        <v>23636</v>
      </c>
    </row>
    <row r="217" spans="1:18">
      <c r="A217">
        <v>25304</v>
      </c>
      <c r="B217" t="s">
        <v>338</v>
      </c>
      <c r="C217" t="str">
        <f t="shared" si="6"/>
        <v>中国民航</v>
      </c>
      <c r="D217" t="str">
        <f t="shared" si="7"/>
        <v>04</v>
      </c>
      <c r="E217" t="s">
        <v>182</v>
      </c>
      <c r="F217">
        <v>219</v>
      </c>
      <c r="G217">
        <v>110</v>
      </c>
      <c r="H217">
        <v>89</v>
      </c>
      <c r="I217">
        <v>58</v>
      </c>
      <c r="J217">
        <v>49</v>
      </c>
      <c r="K217">
        <v>46</v>
      </c>
      <c r="L217">
        <v>0</v>
      </c>
      <c r="M217">
        <v>2022</v>
      </c>
      <c r="N217">
        <f>VLOOKUP(E217, '2022D'!$A$2:$G$343, 2, FALSE)</f>
        <v>212</v>
      </c>
      <c r="O217">
        <f>VLOOKUP(E217, '2022D'!$A$2:$G$343, 3, FALSE)</f>
        <v>25900</v>
      </c>
      <c r="P217">
        <f>_2022[[#This Row],[最低排名]]-_2022[[#This Row],[同分人数]]+1</f>
        <v>25689</v>
      </c>
      <c r="Q217">
        <f>IF(O217&gt;=开始!$B$6, 1, 0)</f>
        <v>1</v>
      </c>
      <c r="R217">
        <f>_2022[[#This Row],[最低排名]]-开始!$B$6</f>
        <v>25900</v>
      </c>
    </row>
    <row r="218" spans="1:18">
      <c r="A218">
        <v>25401</v>
      </c>
      <c r="B218" t="s">
        <v>339</v>
      </c>
      <c r="C218" t="str">
        <f t="shared" si="6"/>
        <v>天津科大</v>
      </c>
      <c r="D218" t="str">
        <f t="shared" si="7"/>
        <v>01</v>
      </c>
      <c r="E218" t="s">
        <v>335</v>
      </c>
      <c r="F218">
        <v>183</v>
      </c>
      <c r="G218">
        <v>106</v>
      </c>
      <c r="H218">
        <v>102</v>
      </c>
      <c r="I218">
        <v>55</v>
      </c>
      <c r="J218">
        <v>55</v>
      </c>
      <c r="K218">
        <v>52</v>
      </c>
      <c r="L218">
        <v>0</v>
      </c>
      <c r="M218">
        <v>2022</v>
      </c>
      <c r="N218">
        <f>VLOOKUP(E218, '2022D'!$A$2:$G$343, 2, FALSE)</f>
        <v>188</v>
      </c>
      <c r="O218">
        <f>VLOOKUP(E218, '2022D'!$A$2:$G$343, 3, FALSE)</f>
        <v>28679</v>
      </c>
      <c r="P218">
        <f>_2022[[#This Row],[最低排名]]-_2022[[#This Row],[同分人数]]+1</f>
        <v>28492</v>
      </c>
      <c r="Q218">
        <f>IF(O218&gt;=开始!$B$6, 1, 0)</f>
        <v>1</v>
      </c>
      <c r="R218">
        <f>_2022[[#This Row],[最低排名]]-开始!$B$6</f>
        <v>28679</v>
      </c>
    </row>
    <row r="219" spans="1:18">
      <c r="A219">
        <v>25402</v>
      </c>
      <c r="B219" t="s">
        <v>341</v>
      </c>
      <c r="C219" t="str">
        <f t="shared" si="6"/>
        <v>天津科大</v>
      </c>
      <c r="D219" t="str">
        <f t="shared" si="7"/>
        <v>02</v>
      </c>
      <c r="E219" t="s">
        <v>419</v>
      </c>
      <c r="F219">
        <v>208</v>
      </c>
      <c r="G219">
        <v>115</v>
      </c>
      <c r="H219">
        <v>76</v>
      </c>
      <c r="I219">
        <v>55</v>
      </c>
      <c r="J219">
        <v>52</v>
      </c>
      <c r="K219">
        <v>43</v>
      </c>
      <c r="L219">
        <v>0</v>
      </c>
      <c r="M219">
        <v>2022</v>
      </c>
      <c r="N219">
        <f>VLOOKUP(E219, '2022D'!$A$2:$G$343, 2, FALSE)</f>
        <v>158</v>
      </c>
      <c r="O219">
        <f>VLOOKUP(E219, '2022D'!$A$2:$G$343, 3, FALSE)</f>
        <v>31045</v>
      </c>
      <c r="P219">
        <f>_2022[[#This Row],[最低排名]]-_2022[[#This Row],[同分人数]]+1</f>
        <v>30888</v>
      </c>
      <c r="Q219">
        <f>IF(O219&gt;=开始!$B$6, 1, 0)</f>
        <v>1</v>
      </c>
      <c r="R219">
        <f>_2022[[#This Row],[最低排名]]-开始!$B$6</f>
        <v>31045</v>
      </c>
    </row>
    <row r="220" spans="1:18">
      <c r="A220">
        <v>25403</v>
      </c>
      <c r="B220" t="s">
        <v>342</v>
      </c>
      <c r="C220" t="str">
        <f t="shared" si="6"/>
        <v>天津科大</v>
      </c>
      <c r="D220" t="str">
        <f t="shared" si="7"/>
        <v>03</v>
      </c>
      <c r="E220" t="s">
        <v>389</v>
      </c>
      <c r="F220">
        <v>186</v>
      </c>
      <c r="G220">
        <v>95</v>
      </c>
      <c r="H220">
        <v>98</v>
      </c>
      <c r="I220">
        <v>58</v>
      </c>
      <c r="J220">
        <v>58</v>
      </c>
      <c r="K220">
        <v>52</v>
      </c>
      <c r="L220">
        <v>0</v>
      </c>
      <c r="M220">
        <v>2022</v>
      </c>
      <c r="N220">
        <f>VLOOKUP(E220, '2022D'!$A$2:$G$343, 2, FALSE)</f>
        <v>189</v>
      </c>
      <c r="O220">
        <f>VLOOKUP(E220, '2022D'!$A$2:$G$343, 3, FALSE)</f>
        <v>27719</v>
      </c>
      <c r="P220">
        <f>_2022[[#This Row],[最低排名]]-_2022[[#This Row],[同分人数]]+1</f>
        <v>27531</v>
      </c>
      <c r="Q220">
        <f>IF(O220&gt;=开始!$B$6, 1, 0)</f>
        <v>1</v>
      </c>
      <c r="R220">
        <f>_2022[[#This Row],[最低排名]]-开始!$B$6</f>
        <v>27719</v>
      </c>
    </row>
    <row r="221" spans="1:18">
      <c r="A221">
        <v>25404</v>
      </c>
      <c r="B221" t="s">
        <v>343</v>
      </c>
      <c r="C221" t="str">
        <f t="shared" si="6"/>
        <v>天津科大</v>
      </c>
      <c r="D221" t="str">
        <f t="shared" si="7"/>
        <v>04</v>
      </c>
      <c r="E221" t="s">
        <v>175</v>
      </c>
      <c r="F221">
        <v>215</v>
      </c>
      <c r="G221">
        <v>117</v>
      </c>
      <c r="H221">
        <v>81</v>
      </c>
      <c r="I221">
        <v>61</v>
      </c>
      <c r="J221">
        <v>58</v>
      </c>
      <c r="K221">
        <v>49</v>
      </c>
      <c r="L221">
        <v>0</v>
      </c>
      <c r="M221">
        <v>2022</v>
      </c>
      <c r="N221">
        <f>VLOOKUP(E221, '2022D'!$A$2:$G$343, 2, FALSE)</f>
        <v>211</v>
      </c>
      <c r="O221">
        <f>VLOOKUP(E221, '2022D'!$A$2:$G$343, 3, FALSE)</f>
        <v>25254</v>
      </c>
      <c r="P221">
        <f>_2022[[#This Row],[最低排名]]-_2022[[#This Row],[同分人数]]+1</f>
        <v>25044</v>
      </c>
      <c r="Q221">
        <f>IF(O221&gt;=开始!$B$6, 1, 0)</f>
        <v>1</v>
      </c>
      <c r="R221">
        <f>_2022[[#This Row],[最低排名]]-开始!$B$6</f>
        <v>25254</v>
      </c>
    </row>
    <row r="222" spans="1:18">
      <c r="A222">
        <v>25501</v>
      </c>
      <c r="B222" t="s">
        <v>344</v>
      </c>
      <c r="C222" t="str">
        <f t="shared" si="6"/>
        <v>天津工大</v>
      </c>
      <c r="D222" t="str">
        <f t="shared" si="7"/>
        <v>01</v>
      </c>
      <c r="E222" t="s">
        <v>85</v>
      </c>
      <c r="F222">
        <v>226</v>
      </c>
      <c r="G222">
        <v>114</v>
      </c>
      <c r="H222">
        <v>95</v>
      </c>
      <c r="I222">
        <v>61</v>
      </c>
      <c r="J222">
        <v>55</v>
      </c>
      <c r="K222">
        <v>49</v>
      </c>
      <c r="L222">
        <v>0</v>
      </c>
      <c r="M222">
        <v>2022</v>
      </c>
      <c r="N222">
        <f>VLOOKUP(E222, '2022D'!$A$2:$G$343, 2, FALSE)</f>
        <v>231</v>
      </c>
      <c r="O222">
        <f>VLOOKUP(E222, '2022D'!$A$2:$G$343, 3, FALSE)</f>
        <v>20634</v>
      </c>
      <c r="P222">
        <f>_2022[[#This Row],[最低排名]]-_2022[[#This Row],[同分人数]]+1</f>
        <v>20404</v>
      </c>
      <c r="Q222">
        <f>IF(O222&gt;=开始!$B$6, 1, 0)</f>
        <v>1</v>
      </c>
      <c r="R222">
        <f>_2022[[#This Row],[最低排名]]-开始!$B$6</f>
        <v>20634</v>
      </c>
    </row>
    <row r="223" spans="1:18">
      <c r="A223">
        <v>25502</v>
      </c>
      <c r="B223" t="s">
        <v>345</v>
      </c>
      <c r="C223" t="str">
        <f t="shared" si="6"/>
        <v>天津工大</v>
      </c>
      <c r="D223" t="str">
        <f t="shared" si="7"/>
        <v>02</v>
      </c>
      <c r="E223" t="s">
        <v>77</v>
      </c>
      <c r="F223">
        <v>219</v>
      </c>
      <c r="G223">
        <v>123</v>
      </c>
      <c r="H223">
        <v>93</v>
      </c>
      <c r="I223">
        <v>64</v>
      </c>
      <c r="J223">
        <v>64</v>
      </c>
      <c r="K223">
        <v>58</v>
      </c>
      <c r="L223">
        <v>0</v>
      </c>
      <c r="M223">
        <v>2022</v>
      </c>
      <c r="N223">
        <f>VLOOKUP(E223, '2022D'!$A$2:$G$343, 2, FALSE)</f>
        <v>221</v>
      </c>
      <c r="O223">
        <f>VLOOKUP(E223, '2022D'!$A$2:$G$343, 3, FALSE)</f>
        <v>18013</v>
      </c>
      <c r="P223">
        <f>_2022[[#This Row],[最低排名]]-_2022[[#This Row],[同分人数]]+1</f>
        <v>17793</v>
      </c>
      <c r="Q223">
        <f>IF(O223&gt;=开始!$B$6, 1, 0)</f>
        <v>1</v>
      </c>
      <c r="R223">
        <f>_2022[[#This Row],[最低排名]]-开始!$B$6</f>
        <v>18013</v>
      </c>
    </row>
    <row r="224" spans="1:18">
      <c r="A224">
        <v>25601</v>
      </c>
      <c r="B224" t="s">
        <v>346</v>
      </c>
      <c r="C224" t="str">
        <f t="shared" si="6"/>
        <v>天津中医</v>
      </c>
      <c r="D224" t="str">
        <f t="shared" si="7"/>
        <v>01</v>
      </c>
      <c r="E224" t="s">
        <v>678</v>
      </c>
      <c r="F224">
        <v>187</v>
      </c>
      <c r="G224">
        <v>109</v>
      </c>
      <c r="H224">
        <v>125</v>
      </c>
      <c r="I224">
        <v>64</v>
      </c>
      <c r="J224">
        <v>55</v>
      </c>
      <c r="K224">
        <v>52</v>
      </c>
      <c r="L224">
        <v>0</v>
      </c>
      <c r="M224">
        <v>2022</v>
      </c>
      <c r="N224">
        <f>VLOOKUP(E224, '2022D'!$A$2:$G$343, 2, FALSE)</f>
        <v>234</v>
      </c>
      <c r="O224">
        <f>VLOOKUP(E224, '2022D'!$A$2:$G$343, 3, FALSE)</f>
        <v>21316</v>
      </c>
      <c r="P224">
        <f>_2022[[#This Row],[最低排名]]-_2022[[#This Row],[同分人数]]+1</f>
        <v>21083</v>
      </c>
      <c r="Q224">
        <f>IF(O224&gt;=开始!$B$6, 1, 0)</f>
        <v>1</v>
      </c>
      <c r="R224">
        <f>_2022[[#This Row],[最低排名]]-开始!$B$6</f>
        <v>21316</v>
      </c>
    </row>
    <row r="225" spans="1:18">
      <c r="A225">
        <v>25602</v>
      </c>
      <c r="B225" t="s">
        <v>348</v>
      </c>
      <c r="C225" t="str">
        <f t="shared" si="6"/>
        <v>天津中医</v>
      </c>
      <c r="D225" t="str">
        <f t="shared" si="7"/>
        <v>02</v>
      </c>
      <c r="E225" t="s">
        <v>533</v>
      </c>
      <c r="F225">
        <v>214</v>
      </c>
      <c r="G225">
        <v>111</v>
      </c>
      <c r="H225">
        <v>98</v>
      </c>
      <c r="I225">
        <v>55</v>
      </c>
      <c r="J225">
        <v>52</v>
      </c>
      <c r="K225">
        <v>52</v>
      </c>
      <c r="L225">
        <v>0</v>
      </c>
      <c r="M225">
        <v>2022</v>
      </c>
      <c r="N225">
        <f>VLOOKUP(E225, '2022D'!$A$2:$G$343, 2, FALSE)</f>
        <v>193</v>
      </c>
      <c r="O225">
        <f>VLOOKUP(E225, '2022D'!$A$2:$G$343, 3, FALSE)</f>
        <v>23829</v>
      </c>
      <c r="P225">
        <f>_2022[[#This Row],[最低排名]]-_2022[[#This Row],[同分人数]]+1</f>
        <v>23637</v>
      </c>
      <c r="Q225">
        <f>IF(O225&gt;=开始!$B$6, 1, 0)</f>
        <v>1</v>
      </c>
      <c r="R225">
        <f>_2022[[#This Row],[最低排名]]-开始!$B$6</f>
        <v>23829</v>
      </c>
    </row>
    <row r="226" spans="1:18">
      <c r="A226">
        <v>25603</v>
      </c>
      <c r="B226" t="s">
        <v>349</v>
      </c>
      <c r="C226" t="str">
        <f t="shared" si="6"/>
        <v>天津中医</v>
      </c>
      <c r="D226" t="str">
        <f t="shared" si="7"/>
        <v>03</v>
      </c>
      <c r="E226" t="s">
        <v>39</v>
      </c>
      <c r="F226">
        <v>225</v>
      </c>
      <c r="G226">
        <v>124</v>
      </c>
      <c r="H226">
        <v>85</v>
      </c>
      <c r="I226">
        <v>67</v>
      </c>
      <c r="J226">
        <v>67</v>
      </c>
      <c r="K226">
        <v>58</v>
      </c>
      <c r="L226">
        <v>0</v>
      </c>
      <c r="M226">
        <v>2022</v>
      </c>
      <c r="N226">
        <f>VLOOKUP(E226, '2022D'!$A$2:$G$343, 2, FALSE)</f>
        <v>223</v>
      </c>
      <c r="O226">
        <f>VLOOKUP(E226, '2022D'!$A$2:$G$343, 3, FALSE)</f>
        <v>17148</v>
      </c>
      <c r="P226">
        <f>_2022[[#This Row],[最低排名]]-_2022[[#This Row],[同分人数]]+1</f>
        <v>16926</v>
      </c>
      <c r="Q226">
        <f>IF(O226&gt;=开始!$B$6, 1, 0)</f>
        <v>1</v>
      </c>
      <c r="R226">
        <f>_2022[[#This Row],[最低排名]]-开始!$B$6</f>
        <v>17148</v>
      </c>
    </row>
    <row r="227" spans="1:18">
      <c r="A227">
        <v>25604</v>
      </c>
      <c r="B227" t="s">
        <v>350</v>
      </c>
      <c r="C227" t="str">
        <f t="shared" si="6"/>
        <v>天津中医</v>
      </c>
      <c r="D227" t="str">
        <f t="shared" si="7"/>
        <v>04</v>
      </c>
      <c r="E227" t="s">
        <v>100</v>
      </c>
      <c r="F227">
        <v>221</v>
      </c>
      <c r="G227">
        <v>118</v>
      </c>
      <c r="H227">
        <v>121</v>
      </c>
      <c r="I227">
        <v>64</v>
      </c>
      <c r="J227">
        <v>52</v>
      </c>
      <c r="K227">
        <v>49</v>
      </c>
      <c r="L227">
        <v>0</v>
      </c>
      <c r="M227">
        <v>2022</v>
      </c>
      <c r="N227">
        <f>VLOOKUP(E227, '2022D'!$A$2:$G$343, 2, FALSE)</f>
        <v>192</v>
      </c>
      <c r="O227">
        <f>VLOOKUP(E227, '2022D'!$A$2:$G$343, 3, FALSE)</f>
        <v>16074</v>
      </c>
      <c r="P227">
        <f>_2022[[#This Row],[最低排名]]-_2022[[#This Row],[同分人数]]+1</f>
        <v>15883</v>
      </c>
      <c r="Q227">
        <f>IF(O227&gt;=开始!$B$6, 1, 0)</f>
        <v>1</v>
      </c>
      <c r="R227">
        <f>_2022[[#This Row],[最低排名]]-开始!$B$6</f>
        <v>16074</v>
      </c>
    </row>
    <row r="228" spans="1:18">
      <c r="A228">
        <v>25605</v>
      </c>
      <c r="B228" t="s">
        <v>351</v>
      </c>
      <c r="C228" t="str">
        <f t="shared" si="6"/>
        <v>天津中医</v>
      </c>
      <c r="D228" t="str">
        <f t="shared" si="7"/>
        <v>05</v>
      </c>
      <c r="E228" t="s">
        <v>300</v>
      </c>
      <c r="F228">
        <v>221</v>
      </c>
      <c r="G228">
        <v>115</v>
      </c>
      <c r="H228">
        <v>104</v>
      </c>
      <c r="I228">
        <v>61</v>
      </c>
      <c r="J228">
        <v>58</v>
      </c>
      <c r="K228">
        <v>52</v>
      </c>
      <c r="L228">
        <v>0</v>
      </c>
      <c r="M228">
        <v>2022</v>
      </c>
      <c r="N228">
        <f>VLOOKUP(E228, '2022D'!$A$2:$G$343, 2, FALSE)</f>
        <v>217</v>
      </c>
      <c r="O228">
        <f>VLOOKUP(E228, '2022D'!$A$2:$G$343, 3, FALSE)</f>
        <v>18448</v>
      </c>
      <c r="P228">
        <f>_2022[[#This Row],[最低排名]]-_2022[[#This Row],[同分人数]]+1</f>
        <v>18232</v>
      </c>
      <c r="Q228">
        <f>IF(O228&gt;=开始!$B$6, 1, 0)</f>
        <v>1</v>
      </c>
      <c r="R228">
        <f>_2022[[#This Row],[最低排名]]-开始!$B$6</f>
        <v>18448</v>
      </c>
    </row>
    <row r="229" spans="1:18">
      <c r="A229">
        <v>25701</v>
      </c>
      <c r="B229" t="s">
        <v>352</v>
      </c>
      <c r="C229" t="str">
        <f t="shared" si="6"/>
        <v>天津职师</v>
      </c>
      <c r="D229" t="str">
        <f t="shared" si="7"/>
        <v>01</v>
      </c>
      <c r="E229" t="s">
        <v>398</v>
      </c>
      <c r="F229">
        <v>200</v>
      </c>
      <c r="G229">
        <v>102</v>
      </c>
      <c r="H229">
        <v>86</v>
      </c>
      <c r="I229">
        <v>52</v>
      </c>
      <c r="J229">
        <v>49</v>
      </c>
      <c r="K229">
        <v>46</v>
      </c>
      <c r="L229">
        <v>0</v>
      </c>
      <c r="M229">
        <v>2022</v>
      </c>
      <c r="N229">
        <f>VLOOKUP(E229, '2022D'!$A$2:$G$343, 2, FALSE)</f>
        <v>183</v>
      </c>
      <c r="O229">
        <f>VLOOKUP(E229, '2022D'!$A$2:$G$343, 3, FALSE)</f>
        <v>31228</v>
      </c>
      <c r="P229">
        <f>_2022[[#This Row],[最低排名]]-_2022[[#This Row],[同分人数]]+1</f>
        <v>31046</v>
      </c>
      <c r="Q229">
        <f>IF(O229&gt;=开始!$B$6, 1, 0)</f>
        <v>1</v>
      </c>
      <c r="R229">
        <f>_2022[[#This Row],[最低排名]]-开始!$B$6</f>
        <v>31228</v>
      </c>
    </row>
    <row r="230" spans="1:18">
      <c r="A230">
        <v>25702</v>
      </c>
      <c r="B230" t="s">
        <v>353</v>
      </c>
      <c r="C230" t="str">
        <f t="shared" si="6"/>
        <v>天津职师</v>
      </c>
      <c r="D230" t="str">
        <f t="shared" si="7"/>
        <v>02</v>
      </c>
      <c r="E230" t="s">
        <v>1548</v>
      </c>
      <c r="F230">
        <v>181</v>
      </c>
      <c r="G230">
        <v>93</v>
      </c>
      <c r="H230">
        <v>66</v>
      </c>
      <c r="I230">
        <v>61</v>
      </c>
      <c r="J230">
        <v>49</v>
      </c>
      <c r="K230">
        <v>46</v>
      </c>
      <c r="L230">
        <v>0</v>
      </c>
      <c r="M230">
        <v>2022</v>
      </c>
      <c r="N230">
        <f>VLOOKUP(E230, '2022D'!$A$2:$G$343, 2, FALSE)</f>
        <v>137</v>
      </c>
      <c r="O230">
        <f>VLOOKUP(E230, '2022D'!$A$2:$G$343, 3, FALSE)</f>
        <v>35974</v>
      </c>
      <c r="P230">
        <f>_2022[[#This Row],[最低排名]]-_2022[[#This Row],[同分人数]]+1</f>
        <v>35838</v>
      </c>
      <c r="Q230">
        <f>IF(O230&gt;=开始!$B$6, 1, 0)</f>
        <v>1</v>
      </c>
      <c r="R230">
        <f>_2022[[#This Row],[最低排名]]-开始!$B$6</f>
        <v>35974</v>
      </c>
    </row>
    <row r="231" spans="1:18">
      <c r="A231">
        <v>25801</v>
      </c>
      <c r="B231" t="s">
        <v>355</v>
      </c>
      <c r="C231" t="str">
        <f t="shared" si="6"/>
        <v>天津商大</v>
      </c>
      <c r="D231" t="str">
        <f t="shared" si="7"/>
        <v>01</v>
      </c>
      <c r="E231" t="s">
        <v>205</v>
      </c>
      <c r="F231">
        <v>177</v>
      </c>
      <c r="G231">
        <v>96</v>
      </c>
      <c r="H231">
        <v>67</v>
      </c>
      <c r="I231">
        <v>61</v>
      </c>
      <c r="J231">
        <v>61</v>
      </c>
      <c r="K231">
        <v>52</v>
      </c>
      <c r="L231">
        <v>0</v>
      </c>
      <c r="M231">
        <v>2022</v>
      </c>
      <c r="N231">
        <f>VLOOKUP(E231, '2022D'!$A$2:$G$343, 2, FALSE)</f>
        <v>162</v>
      </c>
      <c r="O231">
        <f>VLOOKUP(E231, '2022D'!$A$2:$G$343, 3, FALSE)</f>
        <v>33700</v>
      </c>
      <c r="P231">
        <f>_2022[[#This Row],[最低排名]]-_2022[[#This Row],[同分人数]]+1</f>
        <v>33539</v>
      </c>
      <c r="Q231">
        <f>IF(O231&gt;=开始!$B$6, 1, 0)</f>
        <v>1</v>
      </c>
      <c r="R231">
        <f>_2022[[#This Row],[最低排名]]-开始!$B$6</f>
        <v>33700</v>
      </c>
    </row>
    <row r="232" spans="1:18">
      <c r="A232">
        <v>25802</v>
      </c>
      <c r="B232" t="s">
        <v>356</v>
      </c>
      <c r="C232" t="str">
        <f t="shared" si="6"/>
        <v>天津商大</v>
      </c>
      <c r="D232" t="str">
        <f t="shared" si="7"/>
        <v>02</v>
      </c>
      <c r="E232" t="s">
        <v>752</v>
      </c>
      <c r="F232">
        <v>184</v>
      </c>
      <c r="G232">
        <v>94</v>
      </c>
      <c r="H232">
        <v>91</v>
      </c>
      <c r="I232">
        <v>52</v>
      </c>
      <c r="J232">
        <v>49</v>
      </c>
      <c r="K232">
        <v>49</v>
      </c>
      <c r="L232">
        <v>0</v>
      </c>
      <c r="M232">
        <v>2022</v>
      </c>
      <c r="N232">
        <f>VLOOKUP(E232, '2022D'!$A$2:$G$343, 2, FALSE)</f>
        <v>167</v>
      </c>
      <c r="O232">
        <f>VLOOKUP(E232, '2022D'!$A$2:$G$343, 3, FALSE)</f>
        <v>32560</v>
      </c>
      <c r="P232">
        <f>_2022[[#This Row],[最低排名]]-_2022[[#This Row],[同分人数]]+1</f>
        <v>32394</v>
      </c>
      <c r="Q232">
        <f>IF(O232&gt;=开始!$B$6, 1, 0)</f>
        <v>1</v>
      </c>
      <c r="R232">
        <f>_2022[[#This Row],[最低排名]]-开始!$B$6</f>
        <v>32560</v>
      </c>
    </row>
    <row r="233" spans="1:18">
      <c r="A233">
        <v>25901</v>
      </c>
      <c r="B233" t="s">
        <v>357</v>
      </c>
      <c r="C233" t="str">
        <f t="shared" si="6"/>
        <v>天津财大</v>
      </c>
      <c r="D233" t="str">
        <f t="shared" si="7"/>
        <v>01</v>
      </c>
      <c r="E233" t="s">
        <v>302</v>
      </c>
      <c r="F233">
        <v>218</v>
      </c>
      <c r="G233">
        <v>114</v>
      </c>
      <c r="H233">
        <v>107</v>
      </c>
      <c r="I233">
        <v>61</v>
      </c>
      <c r="J233">
        <v>55</v>
      </c>
      <c r="K233">
        <v>49</v>
      </c>
      <c r="L233">
        <v>0</v>
      </c>
      <c r="M233">
        <v>2022</v>
      </c>
      <c r="N233">
        <f>VLOOKUP(E233, '2022D'!$A$2:$G$343, 2, FALSE)</f>
        <v>217</v>
      </c>
      <c r="O233">
        <f>VLOOKUP(E233, '2022D'!$A$2:$G$343, 3, FALSE)</f>
        <v>19765</v>
      </c>
      <c r="P233">
        <f>_2022[[#This Row],[最低排名]]-_2022[[#This Row],[同分人数]]+1</f>
        <v>19549</v>
      </c>
      <c r="Q233">
        <f>IF(O233&gt;=开始!$B$6, 1, 0)</f>
        <v>1</v>
      </c>
      <c r="R233">
        <f>_2022[[#This Row],[最低排名]]-开始!$B$6</f>
        <v>19765</v>
      </c>
    </row>
    <row r="234" spans="1:18">
      <c r="A234">
        <v>25902</v>
      </c>
      <c r="B234" t="s">
        <v>358</v>
      </c>
      <c r="C234" t="str">
        <f t="shared" si="6"/>
        <v>天津财大</v>
      </c>
      <c r="D234" t="str">
        <f t="shared" si="7"/>
        <v>02</v>
      </c>
      <c r="E234" t="s">
        <v>300</v>
      </c>
      <c r="F234">
        <v>213</v>
      </c>
      <c r="G234">
        <v>114</v>
      </c>
      <c r="H234">
        <v>121</v>
      </c>
      <c r="I234">
        <v>61</v>
      </c>
      <c r="J234">
        <v>52</v>
      </c>
      <c r="K234">
        <v>49</v>
      </c>
      <c r="L234">
        <v>0</v>
      </c>
      <c r="M234">
        <v>2022</v>
      </c>
      <c r="N234">
        <f>VLOOKUP(E234, '2022D'!$A$2:$G$343, 2, FALSE)</f>
        <v>217</v>
      </c>
      <c r="O234">
        <f>VLOOKUP(E234, '2022D'!$A$2:$G$343, 3, FALSE)</f>
        <v>18448</v>
      </c>
      <c r="P234">
        <f>_2022[[#This Row],[最低排名]]-_2022[[#This Row],[同分人数]]+1</f>
        <v>18232</v>
      </c>
      <c r="Q234">
        <f>IF(O234&gt;=开始!$B$6, 1, 0)</f>
        <v>1</v>
      </c>
      <c r="R234">
        <f>_2022[[#This Row],[最低排名]]-开始!$B$6</f>
        <v>18448</v>
      </c>
    </row>
    <row r="235" spans="1:18">
      <c r="A235">
        <v>26001</v>
      </c>
      <c r="B235" t="s">
        <v>359</v>
      </c>
      <c r="C235" t="str">
        <f t="shared" si="6"/>
        <v>天津城建</v>
      </c>
      <c r="D235" t="str">
        <f t="shared" si="7"/>
        <v>01</v>
      </c>
      <c r="E235" t="s">
        <v>221</v>
      </c>
      <c r="F235">
        <v>196</v>
      </c>
      <c r="G235">
        <v>111</v>
      </c>
      <c r="H235">
        <v>63</v>
      </c>
      <c r="I235">
        <v>55</v>
      </c>
      <c r="J235">
        <v>49</v>
      </c>
      <c r="K235">
        <v>46</v>
      </c>
      <c r="L235">
        <v>0</v>
      </c>
      <c r="M235">
        <v>2022</v>
      </c>
      <c r="N235">
        <f>VLOOKUP(E235, '2022D'!$A$2:$G$343, 2, FALSE)</f>
        <v>156</v>
      </c>
      <c r="O235">
        <f>VLOOKUP(E235, '2022D'!$A$2:$G$343, 3, FALSE)</f>
        <v>35102</v>
      </c>
      <c r="P235">
        <f>_2022[[#This Row],[最低排名]]-_2022[[#This Row],[同分人数]]+1</f>
        <v>34947</v>
      </c>
      <c r="Q235">
        <f>IF(O235&gt;=开始!$B$6, 1, 0)</f>
        <v>1</v>
      </c>
      <c r="R235">
        <f>_2022[[#This Row],[最低排名]]-开始!$B$6</f>
        <v>35102</v>
      </c>
    </row>
    <row r="236" spans="1:18">
      <c r="A236">
        <v>26002</v>
      </c>
      <c r="B236" t="s">
        <v>1549</v>
      </c>
      <c r="C236" t="str">
        <f t="shared" si="6"/>
        <v>天津城建</v>
      </c>
      <c r="D236" t="str">
        <f t="shared" si="7"/>
        <v>02</v>
      </c>
      <c r="E236" t="s">
        <v>187</v>
      </c>
      <c r="F236">
        <v>182</v>
      </c>
      <c r="G236">
        <v>98</v>
      </c>
      <c r="H236">
        <v>95</v>
      </c>
      <c r="I236">
        <v>58</v>
      </c>
      <c r="J236">
        <v>58</v>
      </c>
      <c r="K236">
        <v>55</v>
      </c>
      <c r="L236">
        <v>0</v>
      </c>
      <c r="M236">
        <v>2022</v>
      </c>
      <c r="N236">
        <f>VLOOKUP(E236, '2022D'!$A$2:$G$343, 2, FALSE)</f>
        <v>205</v>
      </c>
      <c r="O236">
        <f>VLOOKUP(E236, '2022D'!$A$2:$G$343, 3, FALSE)</f>
        <v>28491</v>
      </c>
      <c r="P236">
        <f>_2022[[#This Row],[最低排名]]-_2022[[#This Row],[同分人数]]+1</f>
        <v>28287</v>
      </c>
      <c r="Q236">
        <f>IF(O236&gt;=开始!$B$6, 1, 0)</f>
        <v>1</v>
      </c>
      <c r="R236">
        <f>_2022[[#This Row],[最低排名]]-开始!$B$6</f>
        <v>28491</v>
      </c>
    </row>
    <row r="237" spans="1:18">
      <c r="A237">
        <v>26201</v>
      </c>
      <c r="B237" t="s">
        <v>360</v>
      </c>
      <c r="C237" t="str">
        <f t="shared" si="6"/>
        <v>津医临床</v>
      </c>
      <c r="D237" t="str">
        <f t="shared" si="7"/>
        <v>01</v>
      </c>
      <c r="E237" t="s">
        <v>419</v>
      </c>
      <c r="F237">
        <v>200</v>
      </c>
      <c r="G237">
        <v>100</v>
      </c>
      <c r="H237">
        <v>87</v>
      </c>
      <c r="I237">
        <v>55</v>
      </c>
      <c r="J237">
        <v>46</v>
      </c>
      <c r="K237">
        <v>46</v>
      </c>
      <c r="L237">
        <v>0</v>
      </c>
      <c r="M237">
        <v>2022</v>
      </c>
      <c r="N237">
        <f>VLOOKUP(E237, '2022D'!$A$2:$G$343, 2, FALSE)</f>
        <v>158</v>
      </c>
      <c r="O237">
        <f>VLOOKUP(E237, '2022D'!$A$2:$G$343, 3, FALSE)</f>
        <v>31045</v>
      </c>
      <c r="P237">
        <f>_2022[[#This Row],[最低排名]]-_2022[[#This Row],[同分人数]]+1</f>
        <v>30888</v>
      </c>
      <c r="Q237">
        <f>IF(O237&gt;=开始!$B$6, 1, 0)</f>
        <v>1</v>
      </c>
      <c r="R237">
        <f>_2022[[#This Row],[最低排名]]-开始!$B$6</f>
        <v>31045</v>
      </c>
    </row>
    <row r="238" spans="1:18">
      <c r="A238">
        <v>26202</v>
      </c>
      <c r="B238" t="s">
        <v>361</v>
      </c>
      <c r="C238" t="str">
        <f t="shared" si="6"/>
        <v>津医临床</v>
      </c>
      <c r="D238" t="str">
        <f t="shared" si="7"/>
        <v>02</v>
      </c>
      <c r="E238" t="s">
        <v>1534</v>
      </c>
      <c r="F238">
        <v>188</v>
      </c>
      <c r="G238">
        <v>98</v>
      </c>
      <c r="H238">
        <v>74</v>
      </c>
      <c r="I238">
        <v>49</v>
      </c>
      <c r="J238">
        <v>46</v>
      </c>
      <c r="K238">
        <v>43</v>
      </c>
      <c r="L238">
        <v>0</v>
      </c>
      <c r="M238">
        <v>2022</v>
      </c>
      <c r="N238">
        <f>VLOOKUP(E238, '2022D'!$A$2:$G$343, 2, FALSE)</f>
        <v>161</v>
      </c>
      <c r="O238">
        <f>VLOOKUP(E238, '2022D'!$A$2:$G$343, 3, FALSE)</f>
        <v>36413</v>
      </c>
      <c r="P238">
        <f>_2022[[#This Row],[最低排名]]-_2022[[#This Row],[同分人数]]+1</f>
        <v>36253</v>
      </c>
      <c r="Q238">
        <f>IF(O238&gt;=开始!$B$6, 1, 0)</f>
        <v>1</v>
      </c>
      <c r="R238">
        <f>_2022[[#This Row],[最低排名]]-开始!$B$6</f>
        <v>36413</v>
      </c>
    </row>
    <row r="239" spans="1:18">
      <c r="A239">
        <v>26203</v>
      </c>
      <c r="B239" t="s">
        <v>362</v>
      </c>
      <c r="C239" t="str">
        <f t="shared" si="6"/>
        <v>津医临床</v>
      </c>
      <c r="D239" t="str">
        <f t="shared" si="7"/>
        <v>03</v>
      </c>
      <c r="E239" t="s">
        <v>479</v>
      </c>
      <c r="F239">
        <v>193</v>
      </c>
      <c r="G239">
        <v>100</v>
      </c>
      <c r="H239">
        <v>76</v>
      </c>
      <c r="I239">
        <v>58</v>
      </c>
      <c r="J239">
        <v>49</v>
      </c>
      <c r="K239">
        <v>46</v>
      </c>
      <c r="L239">
        <v>0</v>
      </c>
      <c r="M239">
        <v>2022</v>
      </c>
      <c r="N239">
        <f>VLOOKUP(E239, '2022D'!$A$2:$G$343, 2, FALSE)</f>
        <v>163</v>
      </c>
      <c r="O239">
        <f>VLOOKUP(E239, '2022D'!$A$2:$G$343, 3, FALSE)</f>
        <v>33024</v>
      </c>
      <c r="P239">
        <f>_2022[[#This Row],[最低排名]]-_2022[[#This Row],[同分人数]]+1</f>
        <v>32862</v>
      </c>
      <c r="Q239">
        <f>IF(O239&gt;=开始!$B$6, 1, 0)</f>
        <v>1</v>
      </c>
      <c r="R239">
        <f>_2022[[#This Row],[最低排名]]-开始!$B$6</f>
        <v>33024</v>
      </c>
    </row>
    <row r="240" spans="1:18">
      <c r="A240">
        <v>26204</v>
      </c>
      <c r="B240" t="s">
        <v>364</v>
      </c>
      <c r="C240" t="str">
        <f t="shared" si="6"/>
        <v>津医临床</v>
      </c>
      <c r="D240" t="str">
        <f t="shared" si="7"/>
        <v>04</v>
      </c>
      <c r="E240" t="s">
        <v>440</v>
      </c>
      <c r="F240">
        <v>167</v>
      </c>
      <c r="G240">
        <v>88</v>
      </c>
      <c r="H240">
        <v>108</v>
      </c>
      <c r="I240">
        <v>61</v>
      </c>
      <c r="J240">
        <v>52</v>
      </c>
      <c r="K240">
        <v>49</v>
      </c>
      <c r="L240">
        <v>0</v>
      </c>
      <c r="M240">
        <v>2022</v>
      </c>
      <c r="N240">
        <f>VLOOKUP(E240, '2022D'!$A$2:$G$343, 2, FALSE)</f>
        <v>188</v>
      </c>
      <c r="O240">
        <f>VLOOKUP(E240, '2022D'!$A$2:$G$343, 3, FALSE)</f>
        <v>30533</v>
      </c>
      <c r="P240">
        <f>_2022[[#This Row],[最低排名]]-_2022[[#This Row],[同分人数]]+1</f>
        <v>30346</v>
      </c>
      <c r="Q240">
        <f>IF(O240&gt;=开始!$B$6, 1, 0)</f>
        <v>1</v>
      </c>
      <c r="R240">
        <f>_2022[[#This Row],[最低排名]]-开始!$B$6</f>
        <v>30533</v>
      </c>
    </row>
    <row r="241" spans="1:18">
      <c r="A241">
        <v>26403</v>
      </c>
      <c r="B241" t="s">
        <v>1550</v>
      </c>
      <c r="C241" t="str">
        <f t="shared" si="6"/>
        <v>京科天津</v>
      </c>
      <c r="D241" t="str">
        <f t="shared" si="7"/>
        <v>03</v>
      </c>
      <c r="E241" t="s">
        <v>320</v>
      </c>
      <c r="F241">
        <v>182</v>
      </c>
      <c r="G241">
        <v>99</v>
      </c>
      <c r="H241">
        <v>78</v>
      </c>
      <c r="I241">
        <v>58</v>
      </c>
      <c r="J241">
        <v>46</v>
      </c>
      <c r="K241">
        <v>46</v>
      </c>
      <c r="L241">
        <v>0</v>
      </c>
      <c r="M241">
        <v>2022</v>
      </c>
      <c r="N241">
        <f>VLOOKUP(E241, '2022D'!$A$2:$G$343, 2, FALSE)</f>
        <v>133</v>
      </c>
      <c r="O241">
        <f>VLOOKUP(E241, '2022D'!$A$2:$G$343, 3, FALSE)</f>
        <v>34946</v>
      </c>
      <c r="P241">
        <f>_2022[[#This Row],[最低排名]]-_2022[[#This Row],[同分人数]]+1</f>
        <v>34814</v>
      </c>
      <c r="Q241">
        <f>IF(O241&gt;=开始!$B$6, 1, 0)</f>
        <v>1</v>
      </c>
      <c r="R241">
        <f>_2022[[#This Row],[最低排名]]-开始!$B$6</f>
        <v>34946</v>
      </c>
    </row>
    <row r="242" spans="1:18">
      <c r="A242">
        <v>26501</v>
      </c>
      <c r="B242" t="s">
        <v>369</v>
      </c>
      <c r="C242" t="str">
        <f t="shared" si="6"/>
        <v>津财珠江</v>
      </c>
      <c r="D242" t="str">
        <f t="shared" si="7"/>
        <v>01</v>
      </c>
      <c r="E242" t="s">
        <v>738</v>
      </c>
      <c r="F242">
        <v>173</v>
      </c>
      <c r="G242">
        <v>95</v>
      </c>
      <c r="H242">
        <v>71</v>
      </c>
      <c r="I242">
        <v>64</v>
      </c>
      <c r="J242">
        <v>52</v>
      </c>
      <c r="K242">
        <v>52</v>
      </c>
      <c r="L242">
        <v>0</v>
      </c>
      <c r="M242">
        <v>2022</v>
      </c>
      <c r="N242">
        <f>VLOOKUP(E242, '2022D'!$A$2:$G$343, 2, FALSE)</f>
        <v>131</v>
      </c>
      <c r="O242">
        <f>VLOOKUP(E242, '2022D'!$A$2:$G$343, 3, FALSE)</f>
        <v>34643</v>
      </c>
      <c r="P242">
        <f>_2022[[#This Row],[最低排名]]-_2022[[#This Row],[同分人数]]+1</f>
        <v>34513</v>
      </c>
      <c r="Q242">
        <f>IF(O242&gt;=开始!$B$6, 1, 0)</f>
        <v>1</v>
      </c>
      <c r="R242">
        <f>_2022[[#This Row],[最低排名]]-开始!$B$6</f>
        <v>34643</v>
      </c>
    </row>
    <row r="243" spans="1:18">
      <c r="A243">
        <v>26601</v>
      </c>
      <c r="B243" t="s">
        <v>370</v>
      </c>
      <c r="C243" t="str">
        <f t="shared" si="6"/>
        <v>河北工大</v>
      </c>
      <c r="D243" t="str">
        <f t="shared" si="7"/>
        <v>01</v>
      </c>
      <c r="E243" t="s">
        <v>72</v>
      </c>
      <c r="F243">
        <v>231</v>
      </c>
      <c r="G243">
        <v>125</v>
      </c>
      <c r="H243">
        <v>114</v>
      </c>
      <c r="I243">
        <v>67</v>
      </c>
      <c r="J243">
        <v>61</v>
      </c>
      <c r="K243">
        <v>49</v>
      </c>
      <c r="L243">
        <v>0</v>
      </c>
      <c r="M243">
        <v>2022</v>
      </c>
      <c r="N243">
        <f>VLOOKUP(E243, '2022D'!$A$2:$G$343, 2, FALSE)</f>
        <v>242</v>
      </c>
      <c r="O243">
        <f>VLOOKUP(E243, '2022D'!$A$2:$G$343, 3, FALSE)</f>
        <v>12862</v>
      </c>
      <c r="P243">
        <f>_2022[[#This Row],[最低排名]]-_2022[[#This Row],[同分人数]]+1</f>
        <v>12621</v>
      </c>
      <c r="Q243">
        <f>IF(O243&gt;=开始!$B$6, 1, 0)</f>
        <v>1</v>
      </c>
      <c r="R243">
        <f>_2022[[#This Row],[最低排名]]-开始!$B$6</f>
        <v>12862</v>
      </c>
    </row>
    <row r="244" spans="1:18">
      <c r="A244">
        <v>26701</v>
      </c>
      <c r="B244" t="s">
        <v>371</v>
      </c>
      <c r="C244" t="str">
        <f t="shared" si="6"/>
        <v>天津理工</v>
      </c>
      <c r="D244" t="str">
        <f t="shared" si="7"/>
        <v>01</v>
      </c>
      <c r="E244" t="s">
        <v>165</v>
      </c>
      <c r="F244">
        <v>205</v>
      </c>
      <c r="G244">
        <v>103</v>
      </c>
      <c r="H244">
        <v>103</v>
      </c>
      <c r="I244">
        <v>52</v>
      </c>
      <c r="J244">
        <v>49</v>
      </c>
      <c r="K244">
        <v>46</v>
      </c>
      <c r="L244">
        <v>0</v>
      </c>
      <c r="M244">
        <v>2022</v>
      </c>
      <c r="N244">
        <f>VLOOKUP(E244, '2022D'!$A$2:$G$343, 2, FALSE)</f>
        <v>186</v>
      </c>
      <c r="O244">
        <f>VLOOKUP(E244, '2022D'!$A$2:$G$343, 3, FALSE)</f>
        <v>27129</v>
      </c>
      <c r="P244">
        <f>_2022[[#This Row],[最低排名]]-_2022[[#This Row],[同分人数]]+1</f>
        <v>26944</v>
      </c>
      <c r="Q244">
        <f>IF(O244&gt;=开始!$B$6, 1, 0)</f>
        <v>1</v>
      </c>
      <c r="R244">
        <f>_2022[[#This Row],[最低排名]]-开始!$B$6</f>
        <v>27129</v>
      </c>
    </row>
    <row r="245" spans="1:18">
      <c r="A245">
        <v>26801</v>
      </c>
      <c r="B245" t="s">
        <v>373</v>
      </c>
      <c r="C245" t="str">
        <f t="shared" si="6"/>
        <v>天津外大</v>
      </c>
      <c r="D245" t="str">
        <f t="shared" si="7"/>
        <v>01</v>
      </c>
      <c r="E245" t="s">
        <v>130</v>
      </c>
      <c r="F245">
        <v>209</v>
      </c>
      <c r="G245">
        <v>108</v>
      </c>
      <c r="H245">
        <v>97</v>
      </c>
      <c r="I245">
        <v>52</v>
      </c>
      <c r="J245">
        <v>52</v>
      </c>
      <c r="K245">
        <v>49</v>
      </c>
      <c r="L245">
        <v>0</v>
      </c>
      <c r="M245">
        <v>2022</v>
      </c>
      <c r="N245">
        <f>VLOOKUP(E245, '2022D'!$A$2:$G$343, 2, FALSE)</f>
        <v>205</v>
      </c>
      <c r="O245">
        <f>VLOOKUP(E245, '2022D'!$A$2:$G$343, 3, FALSE)</f>
        <v>26290</v>
      </c>
      <c r="P245">
        <f>_2022[[#This Row],[最低排名]]-_2022[[#This Row],[同分人数]]+1</f>
        <v>26086</v>
      </c>
      <c r="Q245">
        <f>IF(O245&gt;=开始!$B$6, 1, 0)</f>
        <v>1</v>
      </c>
      <c r="R245">
        <f>_2022[[#This Row],[最低排名]]-开始!$B$6</f>
        <v>26290</v>
      </c>
    </row>
    <row r="246" spans="1:18">
      <c r="A246">
        <v>26802</v>
      </c>
      <c r="B246" t="s">
        <v>1551</v>
      </c>
      <c r="C246" t="str">
        <f t="shared" si="6"/>
        <v>天津外大</v>
      </c>
      <c r="D246" t="str">
        <f t="shared" si="7"/>
        <v>02</v>
      </c>
      <c r="E246" t="s">
        <v>124</v>
      </c>
      <c r="F246">
        <v>200</v>
      </c>
      <c r="G246">
        <v>105</v>
      </c>
      <c r="H246">
        <v>82</v>
      </c>
      <c r="I246">
        <v>67</v>
      </c>
      <c r="J246">
        <v>58</v>
      </c>
      <c r="K246">
        <v>58</v>
      </c>
      <c r="L246">
        <v>0</v>
      </c>
      <c r="M246">
        <v>2022</v>
      </c>
      <c r="N246">
        <f>VLOOKUP(E246, '2022D'!$A$2:$G$343, 2, FALSE)</f>
        <v>192</v>
      </c>
      <c r="O246">
        <f>VLOOKUP(E246, '2022D'!$A$2:$G$343, 3, FALSE)</f>
        <v>25043</v>
      </c>
      <c r="P246">
        <f>_2022[[#This Row],[最低排名]]-_2022[[#This Row],[同分人数]]+1</f>
        <v>24852</v>
      </c>
      <c r="Q246">
        <f>IF(O246&gt;=开始!$B$6, 1, 0)</f>
        <v>1</v>
      </c>
      <c r="R246">
        <f>_2022[[#This Row],[最低排名]]-开始!$B$6</f>
        <v>25043</v>
      </c>
    </row>
    <row r="247" spans="1:18">
      <c r="A247">
        <v>28101</v>
      </c>
      <c r="B247" t="s">
        <v>374</v>
      </c>
      <c r="C247" t="str">
        <f t="shared" si="6"/>
        <v>华电保定</v>
      </c>
      <c r="D247" t="str">
        <f t="shared" si="7"/>
        <v>01</v>
      </c>
      <c r="E247" t="s">
        <v>500</v>
      </c>
      <c r="F247">
        <v>237</v>
      </c>
      <c r="G247">
        <v>130</v>
      </c>
      <c r="H247">
        <v>119</v>
      </c>
      <c r="I247">
        <v>64</v>
      </c>
      <c r="J247">
        <v>61</v>
      </c>
      <c r="K247">
        <v>55</v>
      </c>
      <c r="L247">
        <v>0</v>
      </c>
      <c r="M247">
        <v>2022</v>
      </c>
      <c r="N247">
        <f>VLOOKUP(E247, '2022D'!$A$2:$G$343, 2, FALSE)</f>
        <v>231</v>
      </c>
      <c r="O247">
        <f>VLOOKUP(E247, '2022D'!$A$2:$G$343, 3, FALSE)</f>
        <v>9851</v>
      </c>
      <c r="P247">
        <f>_2022[[#This Row],[最低排名]]-_2022[[#This Row],[同分人数]]+1</f>
        <v>9621</v>
      </c>
      <c r="Q247">
        <f>IF(O247&gt;=开始!$B$6, 1, 0)</f>
        <v>1</v>
      </c>
      <c r="R247">
        <f>_2022[[#This Row],[最低排名]]-开始!$B$6</f>
        <v>9851</v>
      </c>
    </row>
    <row r="248" spans="1:18">
      <c r="A248">
        <v>28201</v>
      </c>
      <c r="B248" t="s">
        <v>375</v>
      </c>
      <c r="C248" t="str">
        <f t="shared" si="6"/>
        <v>东大秦岛</v>
      </c>
      <c r="D248" t="str">
        <f t="shared" si="7"/>
        <v>01</v>
      </c>
      <c r="E248" t="s">
        <v>134</v>
      </c>
      <c r="F248">
        <v>215</v>
      </c>
      <c r="G248">
        <v>109</v>
      </c>
      <c r="H248">
        <v>127</v>
      </c>
      <c r="I248">
        <v>67</v>
      </c>
      <c r="J248">
        <v>64</v>
      </c>
      <c r="K248">
        <v>55</v>
      </c>
      <c r="L248">
        <v>0</v>
      </c>
      <c r="M248">
        <v>2022</v>
      </c>
      <c r="N248">
        <f>VLOOKUP(E248, '2022D'!$A$2:$G$343, 2, FALSE)</f>
        <v>208</v>
      </c>
      <c r="O248">
        <f>VLOOKUP(E248, '2022D'!$A$2:$G$343, 3, FALSE)</f>
        <v>11593</v>
      </c>
      <c r="P248">
        <f>_2022[[#This Row],[最低排名]]-_2022[[#This Row],[同分人数]]+1</f>
        <v>11386</v>
      </c>
      <c r="Q248">
        <f>IF(O248&gt;=开始!$B$6, 1, 0)</f>
        <v>1</v>
      </c>
      <c r="R248">
        <f>_2022[[#This Row],[最低排名]]-开始!$B$6</f>
        <v>11593</v>
      </c>
    </row>
    <row r="249" spans="1:18">
      <c r="A249">
        <v>28202</v>
      </c>
      <c r="B249" t="s">
        <v>376</v>
      </c>
      <c r="C249" t="str">
        <f t="shared" si="6"/>
        <v>东大秦岛</v>
      </c>
      <c r="D249" t="str">
        <f t="shared" si="7"/>
        <v>02</v>
      </c>
      <c r="E249" t="s">
        <v>607</v>
      </c>
      <c r="F249">
        <v>237</v>
      </c>
      <c r="G249">
        <v>131</v>
      </c>
      <c r="H249">
        <v>120</v>
      </c>
      <c r="I249">
        <v>67</v>
      </c>
      <c r="J249">
        <v>58</v>
      </c>
      <c r="K249">
        <v>55</v>
      </c>
      <c r="L249">
        <v>0</v>
      </c>
      <c r="M249">
        <v>2022</v>
      </c>
      <c r="N249">
        <f>VLOOKUP(E249, '2022D'!$A$2:$G$343, 2, FALSE)</f>
        <v>211</v>
      </c>
      <c r="O249">
        <f>VLOOKUP(E249, '2022D'!$A$2:$G$343, 3, FALSE)</f>
        <v>9620</v>
      </c>
      <c r="P249">
        <f>_2022[[#This Row],[最低排名]]-_2022[[#This Row],[同分人数]]+1</f>
        <v>9410</v>
      </c>
      <c r="Q249">
        <f>IF(O249&gt;=开始!$B$6, 1, 0)</f>
        <v>1</v>
      </c>
      <c r="R249">
        <f>_2022[[#This Row],[最低排名]]-开始!$B$6</f>
        <v>9620</v>
      </c>
    </row>
    <row r="250" spans="1:18">
      <c r="A250">
        <v>28203</v>
      </c>
      <c r="B250" t="s">
        <v>377</v>
      </c>
      <c r="C250" t="str">
        <f t="shared" si="6"/>
        <v>东大秦岛</v>
      </c>
      <c r="D250" t="str">
        <f t="shared" si="7"/>
        <v>03</v>
      </c>
      <c r="E250" t="s">
        <v>64</v>
      </c>
      <c r="F250">
        <v>223</v>
      </c>
      <c r="G250">
        <v>116</v>
      </c>
      <c r="H250">
        <v>125</v>
      </c>
      <c r="I250">
        <v>67</v>
      </c>
      <c r="J250">
        <v>64</v>
      </c>
      <c r="K250">
        <v>61</v>
      </c>
      <c r="L250">
        <v>0</v>
      </c>
      <c r="M250">
        <v>2022</v>
      </c>
      <c r="N250">
        <f>VLOOKUP(E250, '2022D'!$A$2:$G$343, 2, FALSE)</f>
        <v>219</v>
      </c>
      <c r="O250">
        <f>VLOOKUP(E250, '2022D'!$A$2:$G$343, 3, FALSE)</f>
        <v>8999</v>
      </c>
      <c r="P250">
        <f>_2022[[#This Row],[最低排名]]-_2022[[#This Row],[同分人数]]+1</f>
        <v>8781</v>
      </c>
      <c r="Q250">
        <f>IF(O250&gt;=开始!$B$6, 1, 0)</f>
        <v>1</v>
      </c>
      <c r="R250">
        <f>_2022[[#This Row],[最低排名]]-开始!$B$6</f>
        <v>8999</v>
      </c>
    </row>
    <row r="251" spans="1:18">
      <c r="A251">
        <v>28301</v>
      </c>
      <c r="B251" t="s">
        <v>378</v>
      </c>
      <c r="C251" t="str">
        <f t="shared" si="6"/>
        <v>河北工程</v>
      </c>
      <c r="D251" t="str">
        <f t="shared" si="7"/>
        <v>01</v>
      </c>
      <c r="E251" t="s">
        <v>479</v>
      </c>
      <c r="F251">
        <v>175</v>
      </c>
      <c r="G251">
        <v>92</v>
      </c>
      <c r="H251">
        <v>97</v>
      </c>
      <c r="I251">
        <v>52</v>
      </c>
      <c r="J251">
        <v>52</v>
      </c>
      <c r="K251">
        <v>46</v>
      </c>
      <c r="L251">
        <v>0</v>
      </c>
      <c r="M251">
        <v>2022</v>
      </c>
      <c r="N251">
        <f>VLOOKUP(E251, '2022D'!$A$2:$G$343, 2, FALSE)</f>
        <v>163</v>
      </c>
      <c r="O251">
        <f>VLOOKUP(E251, '2022D'!$A$2:$G$343, 3, FALSE)</f>
        <v>33024</v>
      </c>
      <c r="P251">
        <f>_2022[[#This Row],[最低排名]]-_2022[[#This Row],[同分人数]]+1</f>
        <v>32862</v>
      </c>
      <c r="Q251">
        <f>IF(O251&gt;=开始!$B$6, 1, 0)</f>
        <v>1</v>
      </c>
      <c r="R251">
        <f>_2022[[#This Row],[最低排名]]-开始!$B$6</f>
        <v>33024</v>
      </c>
    </row>
    <row r="252" spans="1:18">
      <c r="A252">
        <v>28302</v>
      </c>
      <c r="B252" t="s">
        <v>379</v>
      </c>
      <c r="C252" t="str">
        <f t="shared" si="6"/>
        <v>河北工程</v>
      </c>
      <c r="D252" t="str">
        <f t="shared" si="7"/>
        <v>02</v>
      </c>
      <c r="E252" t="s">
        <v>1548</v>
      </c>
      <c r="F252">
        <v>180</v>
      </c>
      <c r="G252">
        <v>92</v>
      </c>
      <c r="H252">
        <v>76</v>
      </c>
      <c r="I252">
        <v>58</v>
      </c>
      <c r="J252">
        <v>49</v>
      </c>
      <c r="K252">
        <v>40</v>
      </c>
      <c r="L252">
        <v>0</v>
      </c>
      <c r="M252">
        <v>2022</v>
      </c>
      <c r="N252">
        <f>VLOOKUP(E252, '2022D'!$A$2:$G$343, 2, FALSE)</f>
        <v>137</v>
      </c>
      <c r="O252">
        <f>VLOOKUP(E252, '2022D'!$A$2:$G$343, 3, FALSE)</f>
        <v>35974</v>
      </c>
      <c r="P252">
        <f>_2022[[#This Row],[最低排名]]-_2022[[#This Row],[同分人数]]+1</f>
        <v>35838</v>
      </c>
      <c r="Q252">
        <f>IF(O252&gt;=开始!$B$6, 1, 0)</f>
        <v>1</v>
      </c>
      <c r="R252">
        <f>_2022[[#This Row],[最低排名]]-开始!$B$6</f>
        <v>35974</v>
      </c>
    </row>
    <row r="253" spans="1:18">
      <c r="A253">
        <v>28401</v>
      </c>
      <c r="B253" t="s">
        <v>380</v>
      </c>
      <c r="C253" t="str">
        <f t="shared" si="6"/>
        <v>河北地质</v>
      </c>
      <c r="D253" t="str">
        <f t="shared" si="7"/>
        <v>01</v>
      </c>
      <c r="E253" t="s">
        <v>412</v>
      </c>
      <c r="F253">
        <v>183</v>
      </c>
      <c r="G253">
        <v>95</v>
      </c>
      <c r="H253">
        <v>81</v>
      </c>
      <c r="I253">
        <v>55</v>
      </c>
      <c r="J253">
        <v>55</v>
      </c>
      <c r="K253">
        <v>43</v>
      </c>
      <c r="L253">
        <v>0</v>
      </c>
      <c r="M253">
        <v>2022</v>
      </c>
      <c r="N253">
        <f>VLOOKUP(E253, '2022D'!$A$2:$G$343, 2, FALSE)</f>
        <v>164</v>
      </c>
      <c r="O253">
        <f>VLOOKUP(E253, '2022D'!$A$2:$G$343, 3, FALSE)</f>
        <v>33864</v>
      </c>
      <c r="P253">
        <f>_2022[[#This Row],[最低排名]]-_2022[[#This Row],[同分人数]]+1</f>
        <v>33701</v>
      </c>
      <c r="Q253">
        <f>IF(O253&gt;=开始!$B$6, 1, 0)</f>
        <v>1</v>
      </c>
      <c r="R253">
        <f>_2022[[#This Row],[最低排名]]-开始!$B$6</f>
        <v>33864</v>
      </c>
    </row>
    <row r="254" spans="1:18">
      <c r="A254">
        <v>28403</v>
      </c>
      <c r="B254" t="s">
        <v>384</v>
      </c>
      <c r="C254" t="str">
        <f t="shared" si="6"/>
        <v>河北地质</v>
      </c>
      <c r="D254" t="str">
        <f t="shared" si="7"/>
        <v>03</v>
      </c>
      <c r="E254" t="s">
        <v>405</v>
      </c>
      <c r="F254">
        <v>192</v>
      </c>
      <c r="G254">
        <v>98</v>
      </c>
      <c r="H254">
        <v>82</v>
      </c>
      <c r="I254">
        <v>61</v>
      </c>
      <c r="J254">
        <v>49</v>
      </c>
      <c r="K254">
        <v>43</v>
      </c>
      <c r="L254">
        <v>0</v>
      </c>
      <c r="M254">
        <v>2022</v>
      </c>
      <c r="N254">
        <f>VLOOKUP(E254, '2022D'!$A$2:$G$343, 2, FALSE)</f>
        <v>164</v>
      </c>
      <c r="O254">
        <f>VLOOKUP(E254, '2022D'!$A$2:$G$343, 3, FALSE)</f>
        <v>32225</v>
      </c>
      <c r="P254">
        <f>_2022[[#This Row],[最低排名]]-_2022[[#This Row],[同分人数]]+1</f>
        <v>32062</v>
      </c>
      <c r="Q254">
        <f>IF(O254&gt;=开始!$B$6, 1, 0)</f>
        <v>1</v>
      </c>
      <c r="R254">
        <f>_2022[[#This Row],[最低排名]]-开始!$B$6</f>
        <v>32225</v>
      </c>
    </row>
    <row r="255" spans="1:18">
      <c r="A255">
        <v>28404</v>
      </c>
      <c r="B255" t="s">
        <v>385</v>
      </c>
      <c r="C255" t="str">
        <f t="shared" si="6"/>
        <v>河北地质</v>
      </c>
      <c r="D255" t="str">
        <f t="shared" si="7"/>
        <v>04</v>
      </c>
      <c r="E255" t="s">
        <v>383</v>
      </c>
      <c r="F255">
        <v>191</v>
      </c>
      <c r="G255">
        <v>98</v>
      </c>
      <c r="H255">
        <v>79</v>
      </c>
      <c r="I255">
        <v>58</v>
      </c>
      <c r="J255">
        <v>49</v>
      </c>
      <c r="K255">
        <v>46</v>
      </c>
      <c r="L255">
        <v>0</v>
      </c>
      <c r="M255">
        <v>2022</v>
      </c>
      <c r="N255">
        <f>VLOOKUP(E255, '2022D'!$A$2:$G$343, 2, FALSE)</f>
        <v>139</v>
      </c>
      <c r="O255">
        <f>VLOOKUP(E255, '2022D'!$A$2:$G$343, 3, FALSE)</f>
        <v>32861</v>
      </c>
      <c r="P255">
        <f>_2022[[#This Row],[最低排名]]-_2022[[#This Row],[同分人数]]+1</f>
        <v>32723</v>
      </c>
      <c r="Q255">
        <f>IF(O255&gt;=开始!$B$6, 1, 0)</f>
        <v>1</v>
      </c>
      <c r="R255">
        <f>_2022[[#This Row],[最低排名]]-开始!$B$6</f>
        <v>32861</v>
      </c>
    </row>
    <row r="256" spans="1:18">
      <c r="A256">
        <v>28501</v>
      </c>
      <c r="B256" t="s">
        <v>386</v>
      </c>
      <c r="C256" t="str">
        <f t="shared" si="6"/>
        <v>华北理工</v>
      </c>
      <c r="D256" t="str">
        <f t="shared" si="7"/>
        <v>01</v>
      </c>
      <c r="E256" t="s">
        <v>398</v>
      </c>
      <c r="F256">
        <v>177</v>
      </c>
      <c r="G256">
        <v>90</v>
      </c>
      <c r="H256">
        <v>85</v>
      </c>
      <c r="I256">
        <v>64</v>
      </c>
      <c r="J256">
        <v>55</v>
      </c>
      <c r="K256">
        <v>52</v>
      </c>
      <c r="L256">
        <v>0</v>
      </c>
      <c r="M256">
        <v>2022</v>
      </c>
      <c r="N256">
        <f>VLOOKUP(E256, '2022D'!$A$2:$G$343, 2, FALSE)</f>
        <v>183</v>
      </c>
      <c r="O256">
        <f>VLOOKUP(E256, '2022D'!$A$2:$G$343, 3, FALSE)</f>
        <v>31228</v>
      </c>
      <c r="P256">
        <f>_2022[[#This Row],[最低排名]]-_2022[[#This Row],[同分人数]]+1</f>
        <v>31046</v>
      </c>
      <c r="Q256">
        <f>IF(O256&gt;=开始!$B$6, 1, 0)</f>
        <v>1</v>
      </c>
      <c r="R256">
        <f>_2022[[#This Row],[最低排名]]-开始!$B$6</f>
        <v>31228</v>
      </c>
    </row>
    <row r="257" spans="1:18">
      <c r="A257">
        <v>28502</v>
      </c>
      <c r="B257" t="s">
        <v>388</v>
      </c>
      <c r="C257" t="str">
        <f t="shared" si="6"/>
        <v>华北理工</v>
      </c>
      <c r="D257" t="str">
        <f t="shared" si="7"/>
        <v>02</v>
      </c>
      <c r="E257" t="s">
        <v>381</v>
      </c>
      <c r="F257">
        <v>191</v>
      </c>
      <c r="G257">
        <v>96</v>
      </c>
      <c r="H257">
        <v>94</v>
      </c>
      <c r="I257">
        <v>55</v>
      </c>
      <c r="J257">
        <v>46</v>
      </c>
      <c r="K257">
        <v>43</v>
      </c>
      <c r="L257">
        <v>0</v>
      </c>
      <c r="M257">
        <v>2022</v>
      </c>
      <c r="N257">
        <f>VLOOKUP(E257, '2022D'!$A$2:$G$343, 2, FALSE)</f>
        <v>177</v>
      </c>
      <c r="O257">
        <f>VLOOKUP(E257, '2022D'!$A$2:$G$343, 3, FALSE)</f>
        <v>31886</v>
      </c>
      <c r="P257">
        <f>_2022[[#This Row],[最低排名]]-_2022[[#This Row],[同分人数]]+1</f>
        <v>31710</v>
      </c>
      <c r="Q257">
        <f>IF(O257&gt;=开始!$B$6, 1, 0)</f>
        <v>1</v>
      </c>
      <c r="R257">
        <f>_2022[[#This Row],[最低排名]]-开始!$B$6</f>
        <v>31886</v>
      </c>
    </row>
    <row r="258" spans="1:18">
      <c r="A258">
        <v>28503</v>
      </c>
      <c r="B258" t="s">
        <v>390</v>
      </c>
      <c r="C258" t="str">
        <f t="shared" ref="C258:C321" si="8">LEFT(B258, FIND("(", B258) - 1)</f>
        <v>华北理工</v>
      </c>
      <c r="D258" t="str">
        <f t="shared" ref="D258:D321" si="9">MID(B258, FIND("(", B258) + 1, FIND(")", B258) - FIND("(", B258) - 1)</f>
        <v>03</v>
      </c>
      <c r="E258" t="s">
        <v>440</v>
      </c>
      <c r="F258">
        <v>207</v>
      </c>
      <c r="G258">
        <v>114</v>
      </c>
      <c r="H258">
        <v>80</v>
      </c>
      <c r="I258">
        <v>52</v>
      </c>
      <c r="J258">
        <v>49</v>
      </c>
      <c r="K258">
        <v>49</v>
      </c>
      <c r="L258">
        <v>0</v>
      </c>
      <c r="M258">
        <v>2022</v>
      </c>
      <c r="N258">
        <f>VLOOKUP(E258, '2022D'!$A$2:$G$343, 2, FALSE)</f>
        <v>188</v>
      </c>
      <c r="O258">
        <f>VLOOKUP(E258, '2022D'!$A$2:$G$343, 3, FALSE)</f>
        <v>30533</v>
      </c>
      <c r="P258">
        <f>_2022[[#This Row],[最低排名]]-_2022[[#This Row],[同分人数]]+1</f>
        <v>30346</v>
      </c>
      <c r="Q258">
        <f>IF(O258&gt;=开始!$B$6, 1, 0)</f>
        <v>1</v>
      </c>
      <c r="R258">
        <f>_2022[[#This Row],[最低排名]]-开始!$B$6</f>
        <v>30533</v>
      </c>
    </row>
    <row r="259" spans="1:18">
      <c r="A259">
        <v>28504</v>
      </c>
      <c r="B259" t="s">
        <v>1552</v>
      </c>
      <c r="C259" t="str">
        <f t="shared" si="8"/>
        <v>华北理工</v>
      </c>
      <c r="D259" t="str">
        <f t="shared" si="9"/>
        <v>04</v>
      </c>
      <c r="E259" t="s">
        <v>162</v>
      </c>
      <c r="F259">
        <v>209</v>
      </c>
      <c r="G259">
        <v>109</v>
      </c>
      <c r="H259">
        <v>104</v>
      </c>
      <c r="I259">
        <v>64</v>
      </c>
      <c r="J259">
        <v>55</v>
      </c>
      <c r="K259">
        <v>43</v>
      </c>
      <c r="L259">
        <v>0</v>
      </c>
      <c r="M259">
        <v>2022</v>
      </c>
      <c r="N259">
        <f>VLOOKUP(E259, '2022D'!$A$2:$G$343, 2, FALSE)</f>
        <v>214</v>
      </c>
      <c r="O259">
        <f>VLOOKUP(E259, '2022D'!$A$2:$G$343, 3, FALSE)</f>
        <v>23018</v>
      </c>
      <c r="P259">
        <f>_2022[[#This Row],[最低排名]]-_2022[[#This Row],[同分人数]]+1</f>
        <v>22805</v>
      </c>
      <c r="Q259">
        <f>IF(O259&gt;=开始!$B$6, 1, 0)</f>
        <v>1</v>
      </c>
      <c r="R259">
        <f>_2022[[#This Row],[最低排名]]-开始!$B$6</f>
        <v>23018</v>
      </c>
    </row>
    <row r="260" spans="1:18">
      <c r="A260">
        <v>28601</v>
      </c>
      <c r="B260" t="s">
        <v>391</v>
      </c>
      <c r="C260" t="str">
        <f t="shared" si="8"/>
        <v>河北医科</v>
      </c>
      <c r="D260" t="str">
        <f t="shared" si="9"/>
        <v>01</v>
      </c>
      <c r="E260" t="s">
        <v>296</v>
      </c>
      <c r="F260">
        <v>222</v>
      </c>
      <c r="G260">
        <v>118</v>
      </c>
      <c r="H260">
        <v>112</v>
      </c>
      <c r="I260">
        <v>61</v>
      </c>
      <c r="J260">
        <v>55</v>
      </c>
      <c r="K260">
        <v>55</v>
      </c>
      <c r="L260">
        <v>0</v>
      </c>
      <c r="M260">
        <v>2022</v>
      </c>
      <c r="N260">
        <f>VLOOKUP(E260, '2022D'!$A$2:$G$343, 2, FALSE)</f>
        <v>202</v>
      </c>
      <c r="O260">
        <f>VLOOKUP(E260, '2022D'!$A$2:$G$343, 3, FALSE)</f>
        <v>16484</v>
      </c>
      <c r="P260">
        <f>_2022[[#This Row],[最低排名]]-_2022[[#This Row],[同分人数]]+1</f>
        <v>16283</v>
      </c>
      <c r="Q260">
        <f>IF(O260&gt;=开始!$B$6, 1, 0)</f>
        <v>1</v>
      </c>
      <c r="R260">
        <f>_2022[[#This Row],[最低排名]]-开始!$B$6</f>
        <v>16484</v>
      </c>
    </row>
    <row r="261" spans="1:18">
      <c r="A261">
        <v>28602</v>
      </c>
      <c r="B261" t="s">
        <v>392</v>
      </c>
      <c r="C261" t="str">
        <f t="shared" si="8"/>
        <v>河北医科</v>
      </c>
      <c r="D261" t="str">
        <f t="shared" si="9"/>
        <v>02</v>
      </c>
      <c r="E261" t="s">
        <v>182</v>
      </c>
      <c r="F261">
        <v>198</v>
      </c>
      <c r="G261">
        <v>101</v>
      </c>
      <c r="H261">
        <v>116</v>
      </c>
      <c r="I261">
        <v>52</v>
      </c>
      <c r="J261">
        <v>49</v>
      </c>
      <c r="K261">
        <v>46</v>
      </c>
      <c r="L261">
        <v>0</v>
      </c>
      <c r="M261">
        <v>2022</v>
      </c>
      <c r="N261">
        <f>VLOOKUP(E261, '2022D'!$A$2:$G$343, 2, FALSE)</f>
        <v>212</v>
      </c>
      <c r="O261">
        <f>VLOOKUP(E261, '2022D'!$A$2:$G$343, 3, FALSE)</f>
        <v>25900</v>
      </c>
      <c r="P261">
        <f>_2022[[#This Row],[最低排名]]-_2022[[#This Row],[同分人数]]+1</f>
        <v>25689</v>
      </c>
      <c r="Q261">
        <f>IF(O261&gt;=开始!$B$6, 1, 0)</f>
        <v>1</v>
      </c>
      <c r="R261">
        <f>_2022[[#This Row],[最低排名]]-开始!$B$6</f>
        <v>25900</v>
      </c>
    </row>
    <row r="262" spans="1:18">
      <c r="A262">
        <v>28603</v>
      </c>
      <c r="B262" t="s">
        <v>1553</v>
      </c>
      <c r="C262" t="str">
        <f t="shared" si="8"/>
        <v>河北医科</v>
      </c>
      <c r="D262" t="str">
        <f t="shared" si="9"/>
        <v>03</v>
      </c>
      <c r="E262" t="s">
        <v>232</v>
      </c>
      <c r="F262">
        <v>192</v>
      </c>
      <c r="G262">
        <v>98</v>
      </c>
      <c r="H262">
        <v>105</v>
      </c>
      <c r="I262">
        <v>55</v>
      </c>
      <c r="J262">
        <v>43</v>
      </c>
      <c r="K262">
        <v>43</v>
      </c>
      <c r="L262">
        <v>0</v>
      </c>
      <c r="M262">
        <v>2022</v>
      </c>
      <c r="N262">
        <f>VLOOKUP(E262, '2022D'!$A$2:$G$343, 2, FALSE)</f>
        <v>191</v>
      </c>
      <c r="O262">
        <f>VLOOKUP(E262, '2022D'!$A$2:$G$343, 3, FALSE)</f>
        <v>30345</v>
      </c>
      <c r="P262">
        <f>_2022[[#This Row],[最低排名]]-_2022[[#This Row],[同分人数]]+1</f>
        <v>30155</v>
      </c>
      <c r="Q262">
        <f>IF(O262&gt;=开始!$B$6, 1, 0)</f>
        <v>1</v>
      </c>
      <c r="R262">
        <f>_2022[[#This Row],[最低排名]]-开始!$B$6</f>
        <v>30345</v>
      </c>
    </row>
    <row r="263" spans="1:18">
      <c r="A263">
        <v>28604</v>
      </c>
      <c r="B263" t="s">
        <v>1554</v>
      </c>
      <c r="C263" t="str">
        <f t="shared" si="8"/>
        <v>河北医科</v>
      </c>
      <c r="D263" t="str">
        <f t="shared" si="9"/>
        <v>04</v>
      </c>
      <c r="E263" t="s">
        <v>187</v>
      </c>
      <c r="F263">
        <v>202</v>
      </c>
      <c r="G263">
        <v>104</v>
      </c>
      <c r="H263">
        <v>72</v>
      </c>
      <c r="I263">
        <v>58</v>
      </c>
      <c r="J263">
        <v>58</v>
      </c>
      <c r="K263">
        <v>58</v>
      </c>
      <c r="L263">
        <v>0</v>
      </c>
      <c r="M263">
        <v>2022</v>
      </c>
      <c r="N263">
        <f>VLOOKUP(E263, '2022D'!$A$2:$G$343, 2, FALSE)</f>
        <v>205</v>
      </c>
      <c r="O263">
        <f>VLOOKUP(E263, '2022D'!$A$2:$G$343, 3, FALSE)</f>
        <v>28491</v>
      </c>
      <c r="P263">
        <f>_2022[[#This Row],[最低排名]]-_2022[[#This Row],[同分人数]]+1</f>
        <v>28287</v>
      </c>
      <c r="Q263">
        <f>IF(O263&gt;=开始!$B$6, 1, 0)</f>
        <v>1</v>
      </c>
      <c r="R263">
        <f>_2022[[#This Row],[最低排名]]-开始!$B$6</f>
        <v>28491</v>
      </c>
    </row>
    <row r="264" spans="1:18">
      <c r="A264">
        <v>28701</v>
      </c>
      <c r="B264" t="s">
        <v>393</v>
      </c>
      <c r="C264" t="str">
        <f t="shared" si="8"/>
        <v>承德医学</v>
      </c>
      <c r="D264" t="str">
        <f t="shared" si="9"/>
        <v>01</v>
      </c>
      <c r="E264" t="s">
        <v>387</v>
      </c>
      <c r="F264">
        <v>204</v>
      </c>
      <c r="G264">
        <v>110</v>
      </c>
      <c r="H264">
        <v>101</v>
      </c>
      <c r="I264">
        <v>49</v>
      </c>
      <c r="J264">
        <v>46</v>
      </c>
      <c r="K264">
        <v>46</v>
      </c>
      <c r="L264">
        <v>0</v>
      </c>
      <c r="M264">
        <v>2022</v>
      </c>
      <c r="N264">
        <f>VLOOKUP(E264, '2022D'!$A$2:$G$343, 2, FALSE)</f>
        <v>167</v>
      </c>
      <c r="O264">
        <f>VLOOKUP(E264, '2022D'!$A$2:$G$343, 3, FALSE)</f>
        <v>28846</v>
      </c>
      <c r="P264">
        <f>_2022[[#This Row],[最低排名]]-_2022[[#This Row],[同分人数]]+1</f>
        <v>28680</v>
      </c>
      <c r="Q264">
        <f>IF(O264&gt;=开始!$B$6, 1, 0)</f>
        <v>1</v>
      </c>
      <c r="R264">
        <f>_2022[[#This Row],[最低排名]]-开始!$B$6</f>
        <v>28846</v>
      </c>
    </row>
    <row r="265" spans="1:18">
      <c r="A265">
        <v>28801</v>
      </c>
      <c r="B265" t="s">
        <v>394</v>
      </c>
      <c r="C265" t="str">
        <f t="shared" si="8"/>
        <v>衡水学院</v>
      </c>
      <c r="D265" t="str">
        <f t="shared" si="9"/>
        <v>01</v>
      </c>
      <c r="E265" t="s">
        <v>998</v>
      </c>
      <c r="F265">
        <v>190</v>
      </c>
      <c r="G265">
        <v>96</v>
      </c>
      <c r="H265">
        <v>77</v>
      </c>
      <c r="I265">
        <v>52</v>
      </c>
      <c r="J265">
        <v>49</v>
      </c>
      <c r="K265">
        <v>43</v>
      </c>
      <c r="L265">
        <v>0</v>
      </c>
      <c r="M265">
        <v>2022</v>
      </c>
      <c r="N265">
        <f>VLOOKUP(E265, '2022D'!$A$2:$G$343, 2, FALSE)</f>
        <v>170</v>
      </c>
      <c r="O265">
        <f>VLOOKUP(E265, '2022D'!$A$2:$G$343, 3, FALSE)</f>
        <v>34813</v>
      </c>
      <c r="P265">
        <f>_2022[[#This Row],[最低排名]]-_2022[[#This Row],[同分人数]]+1</f>
        <v>34644</v>
      </c>
      <c r="Q265">
        <f>IF(O265&gt;=开始!$B$6, 1, 0)</f>
        <v>1</v>
      </c>
      <c r="R265">
        <f>_2022[[#This Row],[最低排名]]-开始!$B$6</f>
        <v>34813</v>
      </c>
    </row>
    <row r="266" spans="1:18">
      <c r="A266">
        <v>28901</v>
      </c>
      <c r="B266" t="s">
        <v>395</v>
      </c>
      <c r="C266" t="str">
        <f t="shared" si="8"/>
        <v>燕山大学</v>
      </c>
      <c r="D266" t="str">
        <f t="shared" si="9"/>
        <v>01</v>
      </c>
      <c r="E266" t="s">
        <v>678</v>
      </c>
      <c r="F266">
        <v>196</v>
      </c>
      <c r="G266">
        <v>102</v>
      </c>
      <c r="H266">
        <v>95</v>
      </c>
      <c r="I266">
        <v>67</v>
      </c>
      <c r="J266">
        <v>64</v>
      </c>
      <c r="K266">
        <v>61</v>
      </c>
      <c r="L266">
        <v>0</v>
      </c>
      <c r="M266">
        <v>2022</v>
      </c>
      <c r="N266">
        <f>VLOOKUP(E266, '2022D'!$A$2:$G$343, 2, FALSE)</f>
        <v>234</v>
      </c>
      <c r="O266">
        <f>VLOOKUP(E266, '2022D'!$A$2:$G$343, 3, FALSE)</f>
        <v>21316</v>
      </c>
      <c r="P266">
        <f>_2022[[#This Row],[最低排名]]-_2022[[#This Row],[同分人数]]+1</f>
        <v>21083</v>
      </c>
      <c r="Q266">
        <f>IF(O266&gt;=开始!$B$6, 1, 0)</f>
        <v>1</v>
      </c>
      <c r="R266">
        <f>_2022[[#This Row],[最低排名]]-开始!$B$6</f>
        <v>21316</v>
      </c>
    </row>
    <row r="267" spans="1:18">
      <c r="A267">
        <v>28902</v>
      </c>
      <c r="B267" t="s">
        <v>396</v>
      </c>
      <c r="C267" t="str">
        <f t="shared" si="8"/>
        <v>燕山大学</v>
      </c>
      <c r="D267" t="str">
        <f t="shared" si="9"/>
        <v>02</v>
      </c>
      <c r="E267" t="s">
        <v>450</v>
      </c>
      <c r="F267">
        <v>227</v>
      </c>
      <c r="G267">
        <v>126</v>
      </c>
      <c r="H267">
        <v>87</v>
      </c>
      <c r="I267">
        <v>61</v>
      </c>
      <c r="J267">
        <v>61</v>
      </c>
      <c r="K267">
        <v>58</v>
      </c>
      <c r="L267">
        <v>0</v>
      </c>
      <c r="M267">
        <v>2022</v>
      </c>
      <c r="N267">
        <f>VLOOKUP(E267, '2022D'!$A$2:$G$343, 2, FALSE)</f>
        <v>219</v>
      </c>
      <c r="O267">
        <f>VLOOKUP(E267, '2022D'!$A$2:$G$343, 3, FALSE)</f>
        <v>18893</v>
      </c>
      <c r="P267">
        <f>_2022[[#This Row],[最低排名]]-_2022[[#This Row],[同分人数]]+1</f>
        <v>18675</v>
      </c>
      <c r="Q267">
        <f>IF(O267&gt;=开始!$B$6, 1, 0)</f>
        <v>1</v>
      </c>
      <c r="R267">
        <f>_2022[[#This Row],[最低排名]]-开始!$B$6</f>
        <v>18893</v>
      </c>
    </row>
    <row r="268" spans="1:18">
      <c r="A268">
        <v>29001</v>
      </c>
      <c r="B268" t="s">
        <v>397</v>
      </c>
      <c r="C268" t="str">
        <f t="shared" si="8"/>
        <v>北华航工</v>
      </c>
      <c r="D268" t="str">
        <f t="shared" si="9"/>
        <v>01</v>
      </c>
      <c r="E268" t="s">
        <v>998</v>
      </c>
      <c r="F268">
        <v>169</v>
      </c>
      <c r="G268">
        <v>92</v>
      </c>
      <c r="H268">
        <v>101</v>
      </c>
      <c r="I268">
        <v>49</v>
      </c>
      <c r="J268">
        <v>46</v>
      </c>
      <c r="K268">
        <v>46</v>
      </c>
      <c r="L268">
        <v>0</v>
      </c>
      <c r="M268">
        <v>2022</v>
      </c>
      <c r="N268">
        <f>VLOOKUP(E268, '2022D'!$A$2:$G$343, 2, FALSE)</f>
        <v>170</v>
      </c>
      <c r="O268">
        <f>VLOOKUP(E268, '2022D'!$A$2:$G$343, 3, FALSE)</f>
        <v>34813</v>
      </c>
      <c r="P268">
        <f>_2022[[#This Row],[最低排名]]-_2022[[#This Row],[同分人数]]+1</f>
        <v>34644</v>
      </c>
      <c r="Q268">
        <f>IF(O268&gt;=开始!$B$6, 1, 0)</f>
        <v>1</v>
      </c>
      <c r="R268">
        <f>_2022[[#This Row],[最低排名]]-开始!$B$6</f>
        <v>34813</v>
      </c>
    </row>
    <row r="269" spans="1:18">
      <c r="A269">
        <v>29002</v>
      </c>
      <c r="B269" t="s">
        <v>399</v>
      </c>
      <c r="C269" t="str">
        <f t="shared" si="8"/>
        <v>北华航工</v>
      </c>
      <c r="D269" t="str">
        <f t="shared" si="9"/>
        <v>02</v>
      </c>
      <c r="E269" t="s">
        <v>316</v>
      </c>
      <c r="F269">
        <v>185</v>
      </c>
      <c r="G269">
        <v>93</v>
      </c>
      <c r="H269">
        <v>77</v>
      </c>
      <c r="I269">
        <v>52</v>
      </c>
      <c r="J269">
        <v>49</v>
      </c>
      <c r="K269">
        <v>43</v>
      </c>
      <c r="L269">
        <v>0</v>
      </c>
      <c r="M269">
        <v>2022</v>
      </c>
      <c r="N269">
        <f>VLOOKUP(E269, '2022D'!$A$2:$G$343, 2, FALSE)</f>
        <v>139</v>
      </c>
      <c r="O269">
        <f>VLOOKUP(E269, '2022D'!$A$2:$G$343, 3, FALSE)</f>
        <v>35561</v>
      </c>
      <c r="P269">
        <f>_2022[[#This Row],[最低排名]]-_2022[[#This Row],[同分人数]]+1</f>
        <v>35423</v>
      </c>
      <c r="Q269">
        <f>IF(O269&gt;=开始!$B$6, 1, 0)</f>
        <v>1</v>
      </c>
      <c r="R269">
        <f>_2022[[#This Row],[最低排名]]-开始!$B$6</f>
        <v>35561</v>
      </c>
    </row>
    <row r="270" spans="1:18">
      <c r="A270">
        <v>29501</v>
      </c>
      <c r="B270" t="s">
        <v>403</v>
      </c>
      <c r="C270" t="str">
        <f t="shared" si="8"/>
        <v>京中东方</v>
      </c>
      <c r="D270" t="str">
        <f t="shared" si="9"/>
        <v>01</v>
      </c>
      <c r="E270" t="s">
        <v>1542</v>
      </c>
      <c r="F270">
        <v>189</v>
      </c>
      <c r="G270">
        <v>103</v>
      </c>
      <c r="H270">
        <v>77</v>
      </c>
      <c r="I270">
        <v>49</v>
      </c>
      <c r="J270">
        <v>43</v>
      </c>
      <c r="K270">
        <v>43</v>
      </c>
      <c r="L270">
        <v>0</v>
      </c>
      <c r="M270">
        <v>2022</v>
      </c>
      <c r="N270">
        <f>VLOOKUP(E270, '2022D'!$A$2:$G$343, 2, FALSE)</f>
        <v>137</v>
      </c>
      <c r="O270">
        <f>VLOOKUP(E270, '2022D'!$A$2:$G$343, 3, FALSE)</f>
        <v>36252</v>
      </c>
      <c r="P270">
        <f>_2022[[#This Row],[最低排名]]-_2022[[#This Row],[同分人数]]+1</f>
        <v>36116</v>
      </c>
      <c r="Q270">
        <f>IF(O270&gt;=开始!$B$6, 1, 0)</f>
        <v>1</v>
      </c>
      <c r="R270">
        <f>_2022[[#This Row],[最低排名]]-开始!$B$6</f>
        <v>36252</v>
      </c>
    </row>
    <row r="271" spans="1:18">
      <c r="A271">
        <v>29503</v>
      </c>
      <c r="B271" t="s">
        <v>1555</v>
      </c>
      <c r="C271" t="str">
        <f t="shared" si="8"/>
        <v>京中东方</v>
      </c>
      <c r="D271" t="str">
        <f t="shared" si="9"/>
        <v>03</v>
      </c>
      <c r="E271" t="s">
        <v>1548</v>
      </c>
      <c r="F271">
        <v>187</v>
      </c>
      <c r="G271">
        <v>94</v>
      </c>
      <c r="H271">
        <v>63</v>
      </c>
      <c r="I271">
        <v>61</v>
      </c>
      <c r="J271">
        <v>49</v>
      </c>
      <c r="K271">
        <v>43</v>
      </c>
      <c r="L271">
        <v>0</v>
      </c>
      <c r="M271">
        <v>2022</v>
      </c>
      <c r="N271">
        <f>VLOOKUP(E271, '2022D'!$A$2:$G$343, 2, FALSE)</f>
        <v>137</v>
      </c>
      <c r="O271">
        <f>VLOOKUP(E271, '2022D'!$A$2:$G$343, 3, FALSE)</f>
        <v>35974</v>
      </c>
      <c r="P271">
        <f>_2022[[#This Row],[最低排名]]-_2022[[#This Row],[同分人数]]+1</f>
        <v>35838</v>
      </c>
      <c r="Q271">
        <f>IF(O271&gt;=开始!$B$6, 1, 0)</f>
        <v>1</v>
      </c>
      <c r="R271">
        <f>_2022[[#This Row],[最低排名]]-开始!$B$6</f>
        <v>35974</v>
      </c>
    </row>
    <row r="272" spans="1:18">
      <c r="A272">
        <v>29701</v>
      </c>
      <c r="B272" t="s">
        <v>406</v>
      </c>
      <c r="C272" t="str">
        <f t="shared" si="8"/>
        <v>河北环境</v>
      </c>
      <c r="D272" t="str">
        <f t="shared" si="9"/>
        <v>01</v>
      </c>
      <c r="E272" t="s">
        <v>207</v>
      </c>
      <c r="F272">
        <v>190</v>
      </c>
      <c r="G272">
        <v>97</v>
      </c>
      <c r="H272">
        <v>88</v>
      </c>
      <c r="I272">
        <v>46</v>
      </c>
      <c r="J272">
        <v>46</v>
      </c>
      <c r="K272">
        <v>43</v>
      </c>
      <c r="L272">
        <v>0</v>
      </c>
      <c r="M272">
        <v>2022</v>
      </c>
      <c r="N272">
        <f>VLOOKUP(E272, '2022D'!$A$2:$G$343, 2, FALSE)</f>
        <v>173</v>
      </c>
      <c r="O272">
        <f>VLOOKUP(E272, '2022D'!$A$2:$G$343, 3, FALSE)</f>
        <v>34512</v>
      </c>
      <c r="P272">
        <f>_2022[[#This Row],[最低排名]]-_2022[[#This Row],[同分人数]]+1</f>
        <v>34340</v>
      </c>
      <c r="Q272">
        <f>IF(O272&gt;=开始!$B$6, 1, 0)</f>
        <v>1</v>
      </c>
      <c r="R272">
        <f>_2022[[#This Row],[最低排名]]-开始!$B$6</f>
        <v>34512</v>
      </c>
    </row>
    <row r="273" spans="1:18">
      <c r="A273">
        <v>29702</v>
      </c>
      <c r="B273" t="s">
        <v>407</v>
      </c>
      <c r="C273" t="str">
        <f t="shared" si="8"/>
        <v>河北环境</v>
      </c>
      <c r="D273" t="str">
        <f t="shared" si="9"/>
        <v>02</v>
      </c>
      <c r="E273" t="s">
        <v>366</v>
      </c>
      <c r="F273">
        <v>181</v>
      </c>
      <c r="G273">
        <v>97</v>
      </c>
      <c r="H273">
        <v>76</v>
      </c>
      <c r="I273">
        <v>52</v>
      </c>
      <c r="J273">
        <v>49</v>
      </c>
      <c r="K273">
        <v>49</v>
      </c>
      <c r="L273">
        <v>0</v>
      </c>
      <c r="M273">
        <v>2022</v>
      </c>
      <c r="N273">
        <f>VLOOKUP(E273, '2022D'!$A$2:$G$343, 2, FALSE)</f>
        <v>161</v>
      </c>
      <c r="O273">
        <f>VLOOKUP(E273, '2022D'!$A$2:$G$343, 3, FALSE)</f>
        <v>35422</v>
      </c>
      <c r="P273">
        <f>_2022[[#This Row],[最低排名]]-_2022[[#This Row],[同分人数]]+1</f>
        <v>35262</v>
      </c>
      <c r="Q273">
        <f>IF(O273&gt;=开始!$B$6, 1, 0)</f>
        <v>1</v>
      </c>
      <c r="R273">
        <f>_2022[[#This Row],[最低排名]]-开始!$B$6</f>
        <v>35422</v>
      </c>
    </row>
    <row r="274" spans="1:18">
      <c r="A274">
        <v>29703</v>
      </c>
      <c r="B274" t="s">
        <v>409</v>
      </c>
      <c r="C274" t="str">
        <f t="shared" si="8"/>
        <v>河北环境</v>
      </c>
      <c r="D274" t="str">
        <f t="shared" si="9"/>
        <v>03</v>
      </c>
      <c r="E274" t="s">
        <v>1542</v>
      </c>
      <c r="F274">
        <v>188</v>
      </c>
      <c r="G274">
        <v>102</v>
      </c>
      <c r="H274">
        <v>72</v>
      </c>
      <c r="I274">
        <v>52</v>
      </c>
      <c r="J274">
        <v>46</v>
      </c>
      <c r="K274">
        <v>43</v>
      </c>
      <c r="L274">
        <v>0</v>
      </c>
      <c r="M274">
        <v>2022</v>
      </c>
      <c r="N274">
        <f>VLOOKUP(E274, '2022D'!$A$2:$G$343, 2, FALSE)</f>
        <v>137</v>
      </c>
      <c r="O274">
        <f>VLOOKUP(E274, '2022D'!$A$2:$G$343, 3, FALSE)</f>
        <v>36252</v>
      </c>
      <c r="P274">
        <f>_2022[[#This Row],[最低排名]]-_2022[[#This Row],[同分人数]]+1</f>
        <v>36116</v>
      </c>
      <c r="Q274">
        <f>IF(O274&gt;=开始!$B$6, 1, 0)</f>
        <v>1</v>
      </c>
      <c r="R274">
        <f>_2022[[#This Row],[最低排名]]-开始!$B$6</f>
        <v>36252</v>
      </c>
    </row>
    <row r="275" spans="1:18">
      <c r="A275">
        <v>29704</v>
      </c>
      <c r="B275" t="s">
        <v>410</v>
      </c>
      <c r="C275" t="str">
        <f t="shared" si="8"/>
        <v>河北环境</v>
      </c>
      <c r="D275" t="str">
        <f t="shared" si="9"/>
        <v>04</v>
      </c>
      <c r="E275" t="s">
        <v>1542</v>
      </c>
      <c r="F275">
        <v>168</v>
      </c>
      <c r="G275">
        <v>85</v>
      </c>
      <c r="H275">
        <v>86</v>
      </c>
      <c r="I275">
        <v>58</v>
      </c>
      <c r="J275">
        <v>46</v>
      </c>
      <c r="K275">
        <v>43</v>
      </c>
      <c r="L275">
        <v>0</v>
      </c>
      <c r="M275">
        <v>2022</v>
      </c>
      <c r="N275">
        <f>VLOOKUP(E275, '2022D'!$A$2:$G$343, 2, FALSE)</f>
        <v>137</v>
      </c>
      <c r="O275">
        <f>VLOOKUP(E275, '2022D'!$A$2:$G$343, 3, FALSE)</f>
        <v>36252</v>
      </c>
      <c r="P275">
        <f>_2022[[#This Row],[最低排名]]-_2022[[#This Row],[同分人数]]+1</f>
        <v>36116</v>
      </c>
      <c r="Q275">
        <f>IF(O275&gt;=开始!$B$6, 1, 0)</f>
        <v>1</v>
      </c>
      <c r="R275">
        <f>_2022[[#This Row],[最低排名]]-开始!$B$6</f>
        <v>36252</v>
      </c>
    </row>
    <row r="276" spans="1:18">
      <c r="A276">
        <v>29705</v>
      </c>
      <c r="B276" t="s">
        <v>411</v>
      </c>
      <c r="C276" t="str">
        <f t="shared" si="8"/>
        <v>河北环境</v>
      </c>
      <c r="D276" t="str">
        <f t="shared" si="9"/>
        <v>05</v>
      </c>
      <c r="E276" t="s">
        <v>1556</v>
      </c>
      <c r="F276">
        <v>178</v>
      </c>
      <c r="G276">
        <v>92</v>
      </c>
      <c r="H276">
        <v>79</v>
      </c>
      <c r="I276">
        <v>52</v>
      </c>
      <c r="J276">
        <v>49</v>
      </c>
      <c r="K276">
        <v>46</v>
      </c>
      <c r="L276">
        <v>0</v>
      </c>
      <c r="M276">
        <v>2022</v>
      </c>
      <c r="N276">
        <f>VLOOKUP(E276, '2022D'!$A$2:$G$343, 2, FALSE)</f>
        <v>139</v>
      </c>
      <c r="O276">
        <f>VLOOKUP(E276, '2022D'!$A$2:$G$343, 3, FALSE)</f>
        <v>35837</v>
      </c>
      <c r="P276">
        <f>_2022[[#This Row],[最低排名]]-_2022[[#This Row],[同分人数]]+1</f>
        <v>35699</v>
      </c>
      <c r="Q276">
        <f>IF(O276&gt;=开始!$B$6, 1, 0)</f>
        <v>1</v>
      </c>
      <c r="R276">
        <f>_2022[[#This Row],[最低排名]]-开始!$B$6</f>
        <v>35837</v>
      </c>
    </row>
    <row r="277" spans="1:18">
      <c r="A277">
        <v>29901</v>
      </c>
      <c r="B277" t="s">
        <v>414</v>
      </c>
      <c r="C277" t="str">
        <f t="shared" si="8"/>
        <v>中国警察</v>
      </c>
      <c r="D277" t="str">
        <f t="shared" si="9"/>
        <v>01</v>
      </c>
      <c r="E277" t="s">
        <v>431</v>
      </c>
      <c r="F277">
        <v>221</v>
      </c>
      <c r="G277">
        <v>114</v>
      </c>
      <c r="H277">
        <v>79</v>
      </c>
      <c r="I277">
        <v>58</v>
      </c>
      <c r="J277">
        <v>55</v>
      </c>
      <c r="K277">
        <v>49</v>
      </c>
      <c r="L277">
        <v>0</v>
      </c>
      <c r="M277">
        <v>2022</v>
      </c>
      <c r="N277">
        <f>VLOOKUP(E277, '2022D'!$A$2:$G$343, 2, FALSE)</f>
        <v>210</v>
      </c>
      <c r="O277">
        <f>VLOOKUP(E277, '2022D'!$A$2:$G$343, 3, FALSE)</f>
        <v>25688</v>
      </c>
      <c r="P277">
        <f>_2022[[#This Row],[最低排名]]-_2022[[#This Row],[同分人数]]+1</f>
        <v>25479</v>
      </c>
      <c r="Q277">
        <f>IF(O277&gt;=开始!$B$6, 1, 0)</f>
        <v>1</v>
      </c>
      <c r="R277">
        <f>_2022[[#This Row],[最低排名]]-开始!$B$6</f>
        <v>25688</v>
      </c>
    </row>
    <row r="278" spans="1:18">
      <c r="A278">
        <v>29902</v>
      </c>
      <c r="B278" t="s">
        <v>415</v>
      </c>
      <c r="C278" t="str">
        <f t="shared" si="8"/>
        <v>中国警察</v>
      </c>
      <c r="D278" t="str">
        <f t="shared" si="9"/>
        <v>02</v>
      </c>
      <c r="E278" t="s">
        <v>354</v>
      </c>
      <c r="F278">
        <v>187</v>
      </c>
      <c r="G278">
        <v>97</v>
      </c>
      <c r="H278">
        <v>79</v>
      </c>
      <c r="I278">
        <v>61</v>
      </c>
      <c r="J278">
        <v>55</v>
      </c>
      <c r="K278">
        <v>46</v>
      </c>
      <c r="L278">
        <v>0</v>
      </c>
      <c r="M278">
        <v>2022</v>
      </c>
      <c r="N278">
        <f>VLOOKUP(E278, '2022D'!$A$2:$G$343, 2, FALSE)</f>
        <v>175</v>
      </c>
      <c r="O278">
        <f>VLOOKUP(E278, '2022D'!$A$2:$G$343, 3, FALSE)</f>
        <v>32061</v>
      </c>
      <c r="P278">
        <f>_2022[[#This Row],[最低排名]]-_2022[[#This Row],[同分人数]]+1</f>
        <v>31887</v>
      </c>
      <c r="Q278">
        <f>IF(O278&gt;=开始!$B$6, 1, 0)</f>
        <v>1</v>
      </c>
      <c r="R278">
        <f>_2022[[#This Row],[最低排名]]-开始!$B$6</f>
        <v>32061</v>
      </c>
    </row>
    <row r="279" spans="1:18">
      <c r="A279">
        <v>30103</v>
      </c>
      <c r="B279" t="s">
        <v>1557</v>
      </c>
      <c r="C279" t="str">
        <f t="shared" si="8"/>
        <v>河北传媒</v>
      </c>
      <c r="D279" t="str">
        <f t="shared" si="9"/>
        <v>03</v>
      </c>
      <c r="E279" t="s">
        <v>118</v>
      </c>
      <c r="F279">
        <v>188</v>
      </c>
      <c r="G279">
        <v>98</v>
      </c>
      <c r="H279">
        <v>100</v>
      </c>
      <c r="I279">
        <v>61</v>
      </c>
      <c r="J279">
        <v>58</v>
      </c>
      <c r="K279">
        <v>49</v>
      </c>
      <c r="L279">
        <v>0</v>
      </c>
      <c r="M279">
        <v>2022</v>
      </c>
      <c r="N279">
        <f>VLOOKUP(E279, '2022D'!$A$2:$G$343, 2, FALSE)</f>
        <v>214</v>
      </c>
      <c r="O279">
        <f>VLOOKUP(E279, '2022D'!$A$2:$G$343, 3, FALSE)</f>
        <v>26943</v>
      </c>
      <c r="P279">
        <f>_2022[[#This Row],[最低排名]]-_2022[[#This Row],[同分人数]]+1</f>
        <v>26730</v>
      </c>
      <c r="Q279">
        <f>IF(O279&gt;=开始!$B$6, 1, 0)</f>
        <v>1</v>
      </c>
      <c r="R279">
        <f>_2022[[#This Row],[最低排名]]-开始!$B$6</f>
        <v>26943</v>
      </c>
    </row>
    <row r="280" spans="1:18">
      <c r="A280">
        <v>30202</v>
      </c>
      <c r="B280" t="s">
        <v>417</v>
      </c>
      <c r="C280" t="str">
        <f t="shared" si="8"/>
        <v>冀油职大</v>
      </c>
      <c r="D280" t="str">
        <f t="shared" si="9"/>
        <v>02</v>
      </c>
      <c r="E280" t="s">
        <v>1533</v>
      </c>
      <c r="F280">
        <v>165</v>
      </c>
      <c r="G280">
        <v>90</v>
      </c>
      <c r="H280">
        <v>96</v>
      </c>
      <c r="I280">
        <v>55</v>
      </c>
      <c r="J280">
        <v>43</v>
      </c>
      <c r="K280">
        <v>43</v>
      </c>
      <c r="L280">
        <v>0</v>
      </c>
      <c r="M280">
        <v>2022</v>
      </c>
      <c r="N280">
        <f>VLOOKUP(E280, '2022D'!$A$2:$G$343, 2, FALSE)</f>
        <v>141</v>
      </c>
      <c r="O280">
        <f>VLOOKUP(E280, '2022D'!$A$2:$G$343, 3, FALSE)</f>
        <v>36115</v>
      </c>
      <c r="P280">
        <f>_2022[[#This Row],[最低排名]]-_2022[[#This Row],[同分人数]]+1</f>
        <v>35975</v>
      </c>
      <c r="Q280">
        <f>IF(O280&gt;=开始!$B$6, 1, 0)</f>
        <v>1</v>
      </c>
      <c r="R280">
        <f>_2022[[#This Row],[最低排名]]-开始!$B$6</f>
        <v>36115</v>
      </c>
    </row>
    <row r="281" spans="1:18">
      <c r="A281">
        <v>31201</v>
      </c>
      <c r="B281" t="s">
        <v>420</v>
      </c>
      <c r="C281" t="str">
        <f t="shared" si="8"/>
        <v>中北大学</v>
      </c>
      <c r="D281" t="str">
        <f t="shared" si="9"/>
        <v>01</v>
      </c>
      <c r="E281" t="s">
        <v>412</v>
      </c>
      <c r="F281">
        <v>193</v>
      </c>
      <c r="G281">
        <v>102</v>
      </c>
      <c r="H281">
        <v>74</v>
      </c>
      <c r="I281">
        <v>58</v>
      </c>
      <c r="J281">
        <v>46</v>
      </c>
      <c r="K281">
        <v>46</v>
      </c>
      <c r="L281">
        <v>0</v>
      </c>
      <c r="M281">
        <v>2022</v>
      </c>
      <c r="N281">
        <f>VLOOKUP(E281, '2022D'!$A$2:$G$343, 2, FALSE)</f>
        <v>164</v>
      </c>
      <c r="O281">
        <f>VLOOKUP(E281, '2022D'!$A$2:$G$343, 3, FALSE)</f>
        <v>33864</v>
      </c>
      <c r="P281">
        <f>_2022[[#This Row],[最低排名]]-_2022[[#This Row],[同分人数]]+1</f>
        <v>33701</v>
      </c>
      <c r="Q281">
        <f>IF(O281&gt;=开始!$B$6, 1, 0)</f>
        <v>1</v>
      </c>
      <c r="R281">
        <f>_2022[[#This Row],[最低排名]]-开始!$B$6</f>
        <v>33864</v>
      </c>
    </row>
    <row r="282" spans="1:18">
      <c r="A282">
        <v>31202</v>
      </c>
      <c r="B282" t="s">
        <v>421</v>
      </c>
      <c r="C282" t="str">
        <f t="shared" si="8"/>
        <v>中北大学</v>
      </c>
      <c r="D282" t="str">
        <f t="shared" si="9"/>
        <v>02</v>
      </c>
      <c r="E282" t="s">
        <v>479</v>
      </c>
      <c r="F282">
        <v>186</v>
      </c>
      <c r="G282">
        <v>94</v>
      </c>
      <c r="H282">
        <v>71</v>
      </c>
      <c r="I282">
        <v>64</v>
      </c>
      <c r="J282">
        <v>52</v>
      </c>
      <c r="K282">
        <v>49</v>
      </c>
      <c r="L282">
        <v>0</v>
      </c>
      <c r="M282">
        <v>2022</v>
      </c>
      <c r="N282">
        <f>VLOOKUP(E282, '2022D'!$A$2:$G$343, 2, FALSE)</f>
        <v>163</v>
      </c>
      <c r="O282">
        <f>VLOOKUP(E282, '2022D'!$A$2:$G$343, 3, FALSE)</f>
        <v>33024</v>
      </c>
      <c r="P282">
        <f>_2022[[#This Row],[最低排名]]-_2022[[#This Row],[同分人数]]+1</f>
        <v>32862</v>
      </c>
      <c r="Q282">
        <f>IF(O282&gt;=开始!$B$6, 1, 0)</f>
        <v>1</v>
      </c>
      <c r="R282">
        <f>_2022[[#This Row],[最低排名]]-开始!$B$6</f>
        <v>33024</v>
      </c>
    </row>
    <row r="283" spans="1:18">
      <c r="A283">
        <v>31301</v>
      </c>
      <c r="B283" t="s">
        <v>422</v>
      </c>
      <c r="C283" t="str">
        <f t="shared" si="8"/>
        <v>太原理工</v>
      </c>
      <c r="D283" t="str">
        <f t="shared" si="9"/>
        <v>01</v>
      </c>
      <c r="E283" t="s">
        <v>518</v>
      </c>
      <c r="F283">
        <v>210</v>
      </c>
      <c r="G283">
        <v>106</v>
      </c>
      <c r="H283">
        <v>121</v>
      </c>
      <c r="I283">
        <v>61</v>
      </c>
      <c r="J283">
        <v>61</v>
      </c>
      <c r="K283">
        <v>61</v>
      </c>
      <c r="L283">
        <v>0</v>
      </c>
      <c r="M283">
        <v>2022</v>
      </c>
      <c r="N283">
        <f>VLOOKUP(E283, '2022D'!$A$2:$G$343, 2, FALSE)</f>
        <v>200</v>
      </c>
      <c r="O283">
        <f>VLOOKUP(E283, '2022D'!$A$2:$G$343, 3, FALSE)</f>
        <v>14579</v>
      </c>
      <c r="P283">
        <f>_2022[[#This Row],[最低排名]]-_2022[[#This Row],[同分人数]]+1</f>
        <v>14380</v>
      </c>
      <c r="Q283">
        <f>IF(O283&gt;=开始!$B$6, 1, 0)</f>
        <v>1</v>
      </c>
      <c r="R283">
        <f>_2022[[#This Row],[最低排名]]-开始!$B$6</f>
        <v>14579</v>
      </c>
    </row>
    <row r="284" spans="1:18">
      <c r="A284">
        <v>31302</v>
      </c>
      <c r="B284" t="s">
        <v>423</v>
      </c>
      <c r="C284" t="str">
        <f t="shared" si="8"/>
        <v>太原理工</v>
      </c>
      <c r="D284" t="str">
        <f t="shared" si="9"/>
        <v>02</v>
      </c>
      <c r="E284" t="s">
        <v>502</v>
      </c>
      <c r="F284">
        <v>218</v>
      </c>
      <c r="G284">
        <v>118</v>
      </c>
      <c r="H284">
        <v>126</v>
      </c>
      <c r="I284">
        <v>61</v>
      </c>
      <c r="J284">
        <v>61</v>
      </c>
      <c r="K284">
        <v>55</v>
      </c>
      <c r="L284">
        <v>0</v>
      </c>
      <c r="M284">
        <v>2022</v>
      </c>
      <c r="N284">
        <f>VLOOKUP(E284, '2022D'!$A$2:$G$343, 2, FALSE)</f>
        <v>213</v>
      </c>
      <c r="O284">
        <f>VLOOKUP(E284, '2022D'!$A$2:$G$343, 3, FALSE)</f>
        <v>13075</v>
      </c>
      <c r="P284">
        <f>_2022[[#This Row],[最低排名]]-_2022[[#This Row],[同分人数]]+1</f>
        <v>12863</v>
      </c>
      <c r="Q284">
        <f>IF(O284&gt;=开始!$B$6, 1, 0)</f>
        <v>1</v>
      </c>
      <c r="R284">
        <f>_2022[[#This Row],[最低排名]]-开始!$B$6</f>
        <v>13075</v>
      </c>
    </row>
    <row r="285" spans="1:18">
      <c r="A285">
        <v>31401</v>
      </c>
      <c r="B285" t="s">
        <v>425</v>
      </c>
      <c r="C285" t="str">
        <f t="shared" si="8"/>
        <v>山西农大</v>
      </c>
      <c r="D285" t="str">
        <f t="shared" si="9"/>
        <v>01</v>
      </c>
      <c r="E285" t="s">
        <v>998</v>
      </c>
      <c r="F285">
        <v>174</v>
      </c>
      <c r="G285">
        <v>103</v>
      </c>
      <c r="H285">
        <v>84</v>
      </c>
      <c r="I285">
        <v>52</v>
      </c>
      <c r="J285">
        <v>52</v>
      </c>
      <c r="K285">
        <v>49</v>
      </c>
      <c r="L285">
        <v>0</v>
      </c>
      <c r="M285">
        <v>2022</v>
      </c>
      <c r="N285">
        <f>VLOOKUP(E285, '2022D'!$A$2:$G$343, 2, FALSE)</f>
        <v>170</v>
      </c>
      <c r="O285">
        <f>VLOOKUP(E285, '2022D'!$A$2:$G$343, 3, FALSE)</f>
        <v>34813</v>
      </c>
      <c r="P285">
        <f>_2022[[#This Row],[最低排名]]-_2022[[#This Row],[同分人数]]+1</f>
        <v>34644</v>
      </c>
      <c r="Q285">
        <f>IF(O285&gt;=开始!$B$6, 1, 0)</f>
        <v>1</v>
      </c>
      <c r="R285">
        <f>_2022[[#This Row],[最低排名]]-开始!$B$6</f>
        <v>34813</v>
      </c>
    </row>
    <row r="286" spans="1:18">
      <c r="A286">
        <v>31402</v>
      </c>
      <c r="B286" t="s">
        <v>426</v>
      </c>
      <c r="C286" t="str">
        <f t="shared" si="8"/>
        <v>山西农大</v>
      </c>
      <c r="D286" t="str">
        <f t="shared" si="9"/>
        <v>02</v>
      </c>
      <c r="E286" t="s">
        <v>479</v>
      </c>
      <c r="F286">
        <v>179</v>
      </c>
      <c r="G286">
        <v>101</v>
      </c>
      <c r="H286">
        <v>96</v>
      </c>
      <c r="I286">
        <v>58</v>
      </c>
      <c r="J286">
        <v>46</v>
      </c>
      <c r="K286">
        <v>43</v>
      </c>
      <c r="L286">
        <v>0</v>
      </c>
      <c r="M286">
        <v>2022</v>
      </c>
      <c r="N286">
        <f>VLOOKUP(E286, '2022D'!$A$2:$G$343, 2, FALSE)</f>
        <v>163</v>
      </c>
      <c r="O286">
        <f>VLOOKUP(E286, '2022D'!$A$2:$G$343, 3, FALSE)</f>
        <v>33024</v>
      </c>
      <c r="P286">
        <f>_2022[[#This Row],[最低排名]]-_2022[[#This Row],[同分人数]]+1</f>
        <v>32862</v>
      </c>
      <c r="Q286">
        <f>IF(O286&gt;=开始!$B$6, 1, 0)</f>
        <v>1</v>
      </c>
      <c r="R286">
        <f>_2022[[#This Row],[最低排名]]-开始!$B$6</f>
        <v>33024</v>
      </c>
    </row>
    <row r="287" spans="1:18">
      <c r="A287">
        <v>31403</v>
      </c>
      <c r="B287" t="s">
        <v>428</v>
      </c>
      <c r="C287" t="str">
        <f t="shared" si="8"/>
        <v>山西农大</v>
      </c>
      <c r="D287" t="str">
        <f t="shared" si="9"/>
        <v>03</v>
      </c>
      <c r="E287" t="s">
        <v>412</v>
      </c>
      <c r="F287">
        <v>181</v>
      </c>
      <c r="G287">
        <v>91</v>
      </c>
      <c r="H287">
        <v>77</v>
      </c>
      <c r="I287">
        <v>58</v>
      </c>
      <c r="J287">
        <v>55</v>
      </c>
      <c r="K287">
        <v>46</v>
      </c>
      <c r="L287">
        <v>0</v>
      </c>
      <c r="M287">
        <v>2022</v>
      </c>
      <c r="N287">
        <f>VLOOKUP(E287, '2022D'!$A$2:$G$343, 2, FALSE)</f>
        <v>164</v>
      </c>
      <c r="O287">
        <f>VLOOKUP(E287, '2022D'!$A$2:$G$343, 3, FALSE)</f>
        <v>33864</v>
      </c>
      <c r="P287">
        <f>_2022[[#This Row],[最低排名]]-_2022[[#This Row],[同分人数]]+1</f>
        <v>33701</v>
      </c>
      <c r="Q287">
        <f>IF(O287&gt;=开始!$B$6, 1, 0)</f>
        <v>1</v>
      </c>
      <c r="R287">
        <f>_2022[[#This Row],[最低排名]]-开始!$B$6</f>
        <v>33864</v>
      </c>
    </row>
    <row r="288" spans="1:18">
      <c r="A288">
        <v>31501</v>
      </c>
      <c r="B288" t="s">
        <v>429</v>
      </c>
      <c r="C288" t="str">
        <f t="shared" si="8"/>
        <v>山西医大</v>
      </c>
      <c r="D288" t="str">
        <f t="shared" si="9"/>
        <v>01</v>
      </c>
      <c r="E288" t="s">
        <v>155</v>
      </c>
      <c r="F288">
        <v>196</v>
      </c>
      <c r="G288">
        <v>98</v>
      </c>
      <c r="H288">
        <v>119</v>
      </c>
      <c r="I288">
        <v>61</v>
      </c>
      <c r="J288">
        <v>61</v>
      </c>
      <c r="K288">
        <v>52</v>
      </c>
      <c r="L288">
        <v>0</v>
      </c>
      <c r="M288">
        <v>2022</v>
      </c>
      <c r="N288">
        <f>VLOOKUP(E288, '2022D'!$A$2:$G$343, 2, FALSE)</f>
        <v>198</v>
      </c>
      <c r="O288">
        <f>VLOOKUP(E288, '2022D'!$A$2:$G$343, 3, FALSE)</f>
        <v>19963</v>
      </c>
      <c r="P288">
        <f>_2022[[#This Row],[最低排名]]-_2022[[#This Row],[同分人数]]+1</f>
        <v>19766</v>
      </c>
      <c r="Q288">
        <f>IF(O288&gt;=开始!$B$6, 1, 0)</f>
        <v>1</v>
      </c>
      <c r="R288">
        <f>_2022[[#This Row],[最低排名]]-开始!$B$6</f>
        <v>19963</v>
      </c>
    </row>
    <row r="289" spans="1:18">
      <c r="A289">
        <v>31502</v>
      </c>
      <c r="B289" t="s">
        <v>430</v>
      </c>
      <c r="C289" t="str">
        <f t="shared" si="8"/>
        <v>山西医大</v>
      </c>
      <c r="D289" t="str">
        <f t="shared" si="9"/>
        <v>02</v>
      </c>
      <c r="E289" t="s">
        <v>528</v>
      </c>
      <c r="F289">
        <v>190</v>
      </c>
      <c r="G289">
        <v>102</v>
      </c>
      <c r="H289">
        <v>100</v>
      </c>
      <c r="I289">
        <v>52</v>
      </c>
      <c r="J289">
        <v>49</v>
      </c>
      <c r="K289">
        <v>49</v>
      </c>
      <c r="L289">
        <v>0</v>
      </c>
      <c r="M289">
        <v>2022</v>
      </c>
      <c r="N289">
        <f>VLOOKUP(E289, '2022D'!$A$2:$G$343, 2, FALSE)</f>
        <v>187</v>
      </c>
      <c r="O289">
        <f>VLOOKUP(E289, '2022D'!$A$2:$G$343, 3, FALSE)</f>
        <v>29955</v>
      </c>
      <c r="P289">
        <f>_2022[[#This Row],[最低排名]]-_2022[[#This Row],[同分人数]]+1</f>
        <v>29769</v>
      </c>
      <c r="Q289">
        <f>IF(O289&gt;=开始!$B$6, 1, 0)</f>
        <v>1</v>
      </c>
      <c r="R289">
        <f>_2022[[#This Row],[最低排名]]-开始!$B$6</f>
        <v>29955</v>
      </c>
    </row>
    <row r="290" spans="1:18">
      <c r="A290">
        <v>31601</v>
      </c>
      <c r="B290" t="s">
        <v>432</v>
      </c>
      <c r="C290" t="str">
        <f t="shared" si="8"/>
        <v>大同大学</v>
      </c>
      <c r="D290" t="str">
        <f t="shared" si="9"/>
        <v>01</v>
      </c>
      <c r="E290" t="s">
        <v>205</v>
      </c>
      <c r="F290">
        <v>183</v>
      </c>
      <c r="G290">
        <v>94</v>
      </c>
      <c r="H290">
        <v>82</v>
      </c>
      <c r="I290">
        <v>52</v>
      </c>
      <c r="J290">
        <v>52</v>
      </c>
      <c r="K290">
        <v>49</v>
      </c>
      <c r="L290">
        <v>0</v>
      </c>
      <c r="M290">
        <v>2022</v>
      </c>
      <c r="N290">
        <f>VLOOKUP(E290, '2022D'!$A$2:$G$343, 2, FALSE)</f>
        <v>162</v>
      </c>
      <c r="O290">
        <f>VLOOKUP(E290, '2022D'!$A$2:$G$343, 3, FALSE)</f>
        <v>33700</v>
      </c>
      <c r="P290">
        <f>_2022[[#This Row],[最低排名]]-_2022[[#This Row],[同分人数]]+1</f>
        <v>33539</v>
      </c>
      <c r="Q290">
        <f>IF(O290&gt;=开始!$B$6, 1, 0)</f>
        <v>1</v>
      </c>
      <c r="R290">
        <f>_2022[[#This Row],[最低排名]]-开始!$B$6</f>
        <v>33700</v>
      </c>
    </row>
    <row r="291" spans="1:18">
      <c r="A291">
        <v>31602</v>
      </c>
      <c r="B291" t="s">
        <v>434</v>
      </c>
      <c r="C291" t="str">
        <f t="shared" si="8"/>
        <v>大同大学</v>
      </c>
      <c r="D291" t="str">
        <f t="shared" si="9"/>
        <v>02</v>
      </c>
      <c r="E291" t="s">
        <v>513</v>
      </c>
      <c r="F291">
        <v>211</v>
      </c>
      <c r="G291">
        <v>113</v>
      </c>
      <c r="H291">
        <v>68</v>
      </c>
      <c r="I291">
        <v>49</v>
      </c>
      <c r="J291">
        <v>46</v>
      </c>
      <c r="K291">
        <v>46</v>
      </c>
      <c r="L291">
        <v>0</v>
      </c>
      <c r="M291">
        <v>2022</v>
      </c>
      <c r="N291">
        <f>VLOOKUP(E291, '2022D'!$A$2:$G$343, 2, FALSE)</f>
        <v>181</v>
      </c>
      <c r="O291">
        <f>VLOOKUP(E291, '2022D'!$A$2:$G$343, 3, FALSE)</f>
        <v>33357</v>
      </c>
      <c r="P291">
        <f>_2022[[#This Row],[最低排名]]-_2022[[#This Row],[同分人数]]+1</f>
        <v>33177</v>
      </c>
      <c r="Q291">
        <f>IF(O291&gt;=开始!$B$6, 1, 0)</f>
        <v>1</v>
      </c>
      <c r="R291">
        <f>_2022[[#This Row],[最低排名]]-开始!$B$6</f>
        <v>33357</v>
      </c>
    </row>
    <row r="292" spans="1:18">
      <c r="A292">
        <v>31701</v>
      </c>
      <c r="B292" t="s">
        <v>435</v>
      </c>
      <c r="C292" t="str">
        <f t="shared" si="8"/>
        <v>忻州师院</v>
      </c>
      <c r="D292" t="str">
        <f t="shared" si="9"/>
        <v>01</v>
      </c>
      <c r="E292" t="s">
        <v>203</v>
      </c>
      <c r="F292">
        <v>189</v>
      </c>
      <c r="G292">
        <v>99</v>
      </c>
      <c r="H292">
        <v>88</v>
      </c>
      <c r="I292">
        <v>55</v>
      </c>
      <c r="J292">
        <v>52</v>
      </c>
      <c r="K292">
        <v>46</v>
      </c>
      <c r="L292">
        <v>0</v>
      </c>
      <c r="M292">
        <v>2022</v>
      </c>
      <c r="N292">
        <f>VLOOKUP(E292, '2022D'!$A$2:$G$343, 2, FALSE)</f>
        <v>183</v>
      </c>
      <c r="O292">
        <f>VLOOKUP(E292, '2022D'!$A$2:$G$343, 3, FALSE)</f>
        <v>31709</v>
      </c>
      <c r="P292">
        <f>_2022[[#This Row],[最低排名]]-_2022[[#This Row],[同分人数]]+1</f>
        <v>31527</v>
      </c>
      <c r="Q292">
        <f>IF(O292&gt;=开始!$B$6, 1, 0)</f>
        <v>1</v>
      </c>
      <c r="R292">
        <f>_2022[[#This Row],[最低排名]]-开始!$B$6</f>
        <v>31709</v>
      </c>
    </row>
    <row r="293" spans="1:18">
      <c r="A293">
        <v>31702</v>
      </c>
      <c r="B293" t="s">
        <v>436</v>
      </c>
      <c r="C293" t="str">
        <f t="shared" si="8"/>
        <v>忻州师院</v>
      </c>
      <c r="D293" t="str">
        <f t="shared" si="9"/>
        <v>02</v>
      </c>
      <c r="E293" t="s">
        <v>354</v>
      </c>
      <c r="F293">
        <v>201</v>
      </c>
      <c r="G293">
        <v>109</v>
      </c>
      <c r="H293">
        <v>77</v>
      </c>
      <c r="I293">
        <v>55</v>
      </c>
      <c r="J293">
        <v>52</v>
      </c>
      <c r="K293">
        <v>43</v>
      </c>
      <c r="L293">
        <v>0</v>
      </c>
      <c r="M293">
        <v>2022</v>
      </c>
      <c r="N293">
        <f>VLOOKUP(E293, '2022D'!$A$2:$G$343, 2, FALSE)</f>
        <v>175</v>
      </c>
      <c r="O293">
        <f>VLOOKUP(E293, '2022D'!$A$2:$G$343, 3, FALSE)</f>
        <v>32061</v>
      </c>
      <c r="P293">
        <f>_2022[[#This Row],[最低排名]]-_2022[[#This Row],[同分人数]]+1</f>
        <v>31887</v>
      </c>
      <c r="Q293">
        <f>IF(O293&gt;=开始!$B$6, 1, 0)</f>
        <v>1</v>
      </c>
      <c r="R293">
        <f>_2022[[#This Row],[最低排名]]-开始!$B$6</f>
        <v>32061</v>
      </c>
    </row>
    <row r="294" spans="1:18">
      <c r="A294">
        <v>31703</v>
      </c>
      <c r="B294" t="s">
        <v>437</v>
      </c>
      <c r="C294" t="str">
        <f t="shared" si="8"/>
        <v>忻州师院</v>
      </c>
      <c r="D294" t="str">
        <f t="shared" si="9"/>
        <v>03</v>
      </c>
      <c r="E294" t="s">
        <v>479</v>
      </c>
      <c r="F294">
        <v>185</v>
      </c>
      <c r="G294">
        <v>97</v>
      </c>
      <c r="H294">
        <v>87</v>
      </c>
      <c r="I294">
        <v>58</v>
      </c>
      <c r="J294">
        <v>49</v>
      </c>
      <c r="K294">
        <v>43</v>
      </c>
      <c r="L294">
        <v>0</v>
      </c>
      <c r="M294">
        <v>2022</v>
      </c>
      <c r="N294">
        <f>VLOOKUP(E294, '2022D'!$A$2:$G$343, 2, FALSE)</f>
        <v>163</v>
      </c>
      <c r="O294">
        <f>VLOOKUP(E294, '2022D'!$A$2:$G$343, 3, FALSE)</f>
        <v>33024</v>
      </c>
      <c r="P294">
        <f>_2022[[#This Row],[最低排名]]-_2022[[#This Row],[同分人数]]+1</f>
        <v>32862</v>
      </c>
      <c r="Q294">
        <f>IF(O294&gt;=开始!$B$6, 1, 0)</f>
        <v>1</v>
      </c>
      <c r="R294">
        <f>_2022[[#This Row],[最低排名]]-开始!$B$6</f>
        <v>33024</v>
      </c>
    </row>
    <row r="295" spans="1:18">
      <c r="A295">
        <v>31704</v>
      </c>
      <c r="B295" t="s">
        <v>438</v>
      </c>
      <c r="C295" t="str">
        <f t="shared" si="8"/>
        <v>忻州师院</v>
      </c>
      <c r="D295" t="str">
        <f t="shared" si="9"/>
        <v>04</v>
      </c>
      <c r="E295" t="s">
        <v>340</v>
      </c>
      <c r="F295">
        <v>207</v>
      </c>
      <c r="G295">
        <v>111</v>
      </c>
      <c r="H295">
        <v>73</v>
      </c>
      <c r="I295">
        <v>67</v>
      </c>
      <c r="J295">
        <v>55</v>
      </c>
      <c r="K295">
        <v>55</v>
      </c>
      <c r="L295">
        <v>0</v>
      </c>
      <c r="M295">
        <v>2022</v>
      </c>
      <c r="N295">
        <f>VLOOKUP(E295, '2022D'!$A$2:$G$343, 2, FALSE)</f>
        <v>216</v>
      </c>
      <c r="O295">
        <f>VLOOKUP(E295, '2022D'!$A$2:$G$343, 3, FALSE)</f>
        <v>26729</v>
      </c>
      <c r="P295">
        <f>_2022[[#This Row],[最低排名]]-_2022[[#This Row],[同分人数]]+1</f>
        <v>26514</v>
      </c>
      <c r="Q295">
        <f>IF(O295&gt;=开始!$B$6, 1, 0)</f>
        <v>1</v>
      </c>
      <c r="R295">
        <f>_2022[[#This Row],[最低排名]]-开始!$B$6</f>
        <v>26729</v>
      </c>
    </row>
    <row r="296" spans="1:18">
      <c r="A296">
        <v>31705</v>
      </c>
      <c r="B296" t="s">
        <v>439</v>
      </c>
      <c r="C296" t="str">
        <f t="shared" si="8"/>
        <v>忻州师院</v>
      </c>
      <c r="D296" t="str">
        <f t="shared" si="9"/>
        <v>05</v>
      </c>
      <c r="E296" t="s">
        <v>354</v>
      </c>
      <c r="F296">
        <v>195</v>
      </c>
      <c r="G296">
        <v>99</v>
      </c>
      <c r="H296">
        <v>98</v>
      </c>
      <c r="I296">
        <v>49</v>
      </c>
      <c r="J296">
        <v>43</v>
      </c>
      <c r="K296">
        <v>43</v>
      </c>
      <c r="L296">
        <v>0</v>
      </c>
      <c r="M296">
        <v>2022</v>
      </c>
      <c r="N296">
        <f>VLOOKUP(E296, '2022D'!$A$2:$G$343, 2, FALSE)</f>
        <v>175</v>
      </c>
      <c r="O296">
        <f>VLOOKUP(E296, '2022D'!$A$2:$G$343, 3, FALSE)</f>
        <v>32061</v>
      </c>
      <c r="P296">
        <f>_2022[[#This Row],[最低排名]]-_2022[[#This Row],[同分人数]]+1</f>
        <v>31887</v>
      </c>
      <c r="Q296">
        <f>IF(O296&gt;=开始!$B$6, 1, 0)</f>
        <v>1</v>
      </c>
      <c r="R296">
        <f>_2022[[#This Row],[最低排名]]-开始!$B$6</f>
        <v>32061</v>
      </c>
    </row>
    <row r="297" spans="1:18">
      <c r="A297">
        <v>31801</v>
      </c>
      <c r="B297" t="s">
        <v>441</v>
      </c>
      <c r="C297" t="str">
        <f t="shared" si="8"/>
        <v>山西财大</v>
      </c>
      <c r="D297" t="str">
        <f t="shared" si="9"/>
        <v>01</v>
      </c>
      <c r="E297" t="s">
        <v>228</v>
      </c>
      <c r="F297">
        <v>192</v>
      </c>
      <c r="G297">
        <v>100</v>
      </c>
      <c r="H297">
        <v>91</v>
      </c>
      <c r="I297">
        <v>61</v>
      </c>
      <c r="J297">
        <v>52</v>
      </c>
      <c r="K297">
        <v>43</v>
      </c>
      <c r="L297">
        <v>0</v>
      </c>
      <c r="M297">
        <v>2022</v>
      </c>
      <c r="N297">
        <f>VLOOKUP(E297, '2022D'!$A$2:$G$343, 2, FALSE)</f>
        <v>199</v>
      </c>
      <c r="O297">
        <f>VLOOKUP(E297, '2022D'!$A$2:$G$343, 3, FALSE)</f>
        <v>30154</v>
      </c>
      <c r="P297">
        <f>_2022[[#This Row],[最低排名]]-_2022[[#This Row],[同分人数]]+1</f>
        <v>29956</v>
      </c>
      <c r="Q297">
        <f>IF(O297&gt;=开始!$B$6, 1, 0)</f>
        <v>1</v>
      </c>
      <c r="R297">
        <f>_2022[[#This Row],[最低排名]]-开始!$B$6</f>
        <v>30154</v>
      </c>
    </row>
    <row r="298" spans="1:18">
      <c r="A298">
        <v>31802</v>
      </c>
      <c r="B298" t="s">
        <v>442</v>
      </c>
      <c r="C298" t="str">
        <f t="shared" si="8"/>
        <v>山西财大</v>
      </c>
      <c r="D298" t="str">
        <f t="shared" si="9"/>
        <v>02</v>
      </c>
      <c r="E298" t="s">
        <v>56</v>
      </c>
      <c r="F298">
        <v>178</v>
      </c>
      <c r="G298">
        <v>94</v>
      </c>
      <c r="H298">
        <v>86</v>
      </c>
      <c r="I298">
        <v>55</v>
      </c>
      <c r="J298">
        <v>52</v>
      </c>
      <c r="K298">
        <v>43</v>
      </c>
      <c r="L298">
        <v>0</v>
      </c>
      <c r="M298">
        <v>2022</v>
      </c>
      <c r="N298">
        <f>VLOOKUP(E298, '2022D'!$A$2:$G$343, 2, FALSE)</f>
        <v>160</v>
      </c>
      <c r="O298">
        <f>VLOOKUP(E298, '2022D'!$A$2:$G$343, 3, FALSE)</f>
        <v>34339</v>
      </c>
      <c r="P298">
        <f>_2022[[#This Row],[最低排名]]-_2022[[#This Row],[同分人数]]+1</f>
        <v>34180</v>
      </c>
      <c r="Q298">
        <f>IF(O298&gt;=开始!$B$6, 1, 0)</f>
        <v>1</v>
      </c>
      <c r="R298">
        <f>_2022[[#This Row],[最低排名]]-开始!$B$6</f>
        <v>34339</v>
      </c>
    </row>
    <row r="299" spans="1:18">
      <c r="A299">
        <v>31803</v>
      </c>
      <c r="B299" t="s">
        <v>443</v>
      </c>
      <c r="C299" t="str">
        <f t="shared" si="8"/>
        <v>山西财大</v>
      </c>
      <c r="D299" t="str">
        <f t="shared" si="9"/>
        <v>03</v>
      </c>
      <c r="E299" t="s">
        <v>863</v>
      </c>
      <c r="F299">
        <v>197</v>
      </c>
      <c r="G299">
        <v>107</v>
      </c>
      <c r="H299">
        <v>89</v>
      </c>
      <c r="I299">
        <v>67</v>
      </c>
      <c r="J299">
        <v>58</v>
      </c>
      <c r="K299">
        <v>55</v>
      </c>
      <c r="L299">
        <v>0</v>
      </c>
      <c r="M299">
        <v>2022</v>
      </c>
      <c r="N299">
        <f>VLOOKUP(E299, '2022D'!$A$2:$G$343, 2, FALSE)</f>
        <v>199</v>
      </c>
      <c r="O299">
        <f>VLOOKUP(E299, '2022D'!$A$2:$G$343, 3, FALSE)</f>
        <v>24851</v>
      </c>
      <c r="P299">
        <f>_2022[[#This Row],[最低排名]]-_2022[[#This Row],[同分人数]]+1</f>
        <v>24653</v>
      </c>
      <c r="Q299">
        <f>IF(O299&gt;=开始!$B$6, 1, 0)</f>
        <v>1</v>
      </c>
      <c r="R299">
        <f>_2022[[#This Row],[最低排名]]-开始!$B$6</f>
        <v>24851</v>
      </c>
    </row>
    <row r="300" spans="1:18">
      <c r="A300">
        <v>31901</v>
      </c>
      <c r="B300" t="s">
        <v>444</v>
      </c>
      <c r="C300" t="str">
        <f t="shared" si="8"/>
        <v>山西中医</v>
      </c>
      <c r="D300" t="str">
        <f t="shared" si="9"/>
        <v>01</v>
      </c>
      <c r="E300" t="s">
        <v>433</v>
      </c>
      <c r="F300">
        <v>213</v>
      </c>
      <c r="G300">
        <v>109</v>
      </c>
      <c r="H300">
        <v>76</v>
      </c>
      <c r="I300">
        <v>61</v>
      </c>
      <c r="J300">
        <v>55</v>
      </c>
      <c r="K300">
        <v>49</v>
      </c>
      <c r="L300">
        <v>0</v>
      </c>
      <c r="M300">
        <v>2022</v>
      </c>
      <c r="N300">
        <f>VLOOKUP(E300, '2022D'!$A$2:$G$343, 2, FALSE)</f>
        <v>209</v>
      </c>
      <c r="O300">
        <f>VLOOKUP(E300, '2022D'!$A$2:$G$343, 3, FALSE)</f>
        <v>27338</v>
      </c>
      <c r="P300">
        <f>_2022[[#This Row],[最低排名]]-_2022[[#This Row],[同分人数]]+1</f>
        <v>27130</v>
      </c>
      <c r="Q300">
        <f>IF(O300&gt;=开始!$B$6, 1, 0)</f>
        <v>1</v>
      </c>
      <c r="R300">
        <f>_2022[[#This Row],[最低排名]]-开始!$B$6</f>
        <v>27338</v>
      </c>
    </row>
    <row r="301" spans="1:18">
      <c r="A301">
        <v>31902</v>
      </c>
      <c r="B301" t="s">
        <v>1558</v>
      </c>
      <c r="C301" t="str">
        <f t="shared" si="8"/>
        <v>山西中医</v>
      </c>
      <c r="D301" t="str">
        <f t="shared" si="9"/>
        <v>02</v>
      </c>
      <c r="E301" t="s">
        <v>863</v>
      </c>
      <c r="F301">
        <v>202</v>
      </c>
      <c r="G301">
        <v>106</v>
      </c>
      <c r="H301">
        <v>105</v>
      </c>
      <c r="I301">
        <v>58</v>
      </c>
      <c r="J301">
        <v>52</v>
      </c>
      <c r="K301">
        <v>49</v>
      </c>
      <c r="L301">
        <v>0</v>
      </c>
      <c r="M301">
        <v>2022</v>
      </c>
      <c r="N301">
        <f>VLOOKUP(E301, '2022D'!$A$2:$G$343, 2, FALSE)</f>
        <v>199</v>
      </c>
      <c r="O301">
        <f>VLOOKUP(E301, '2022D'!$A$2:$G$343, 3, FALSE)</f>
        <v>24851</v>
      </c>
      <c r="P301">
        <f>_2022[[#This Row],[最低排名]]-_2022[[#This Row],[同分人数]]+1</f>
        <v>24653</v>
      </c>
      <c r="Q301">
        <f>IF(O301&gt;=开始!$B$6, 1, 0)</f>
        <v>1</v>
      </c>
      <c r="R301">
        <f>_2022[[#This Row],[最低排名]]-开始!$B$6</f>
        <v>24851</v>
      </c>
    </row>
    <row r="302" spans="1:18">
      <c r="A302">
        <v>32001</v>
      </c>
      <c r="B302" t="s">
        <v>445</v>
      </c>
      <c r="C302" t="str">
        <f t="shared" si="8"/>
        <v>吕梁学院</v>
      </c>
      <c r="D302" t="str">
        <f t="shared" si="9"/>
        <v>01</v>
      </c>
      <c r="E302" t="s">
        <v>56</v>
      </c>
      <c r="F302">
        <v>176</v>
      </c>
      <c r="G302">
        <v>90</v>
      </c>
      <c r="H302">
        <v>88</v>
      </c>
      <c r="I302">
        <v>61</v>
      </c>
      <c r="J302">
        <v>46</v>
      </c>
      <c r="K302">
        <v>43</v>
      </c>
      <c r="L302">
        <v>0</v>
      </c>
      <c r="M302">
        <v>2022</v>
      </c>
      <c r="N302">
        <f>VLOOKUP(E302, '2022D'!$A$2:$G$343, 2, FALSE)</f>
        <v>160</v>
      </c>
      <c r="O302">
        <f>VLOOKUP(E302, '2022D'!$A$2:$G$343, 3, FALSE)</f>
        <v>34339</v>
      </c>
      <c r="P302">
        <f>_2022[[#This Row],[最低排名]]-_2022[[#This Row],[同分人数]]+1</f>
        <v>34180</v>
      </c>
      <c r="Q302">
        <f>IF(O302&gt;=开始!$B$6, 1, 0)</f>
        <v>1</v>
      </c>
      <c r="R302">
        <f>_2022[[#This Row],[最低排名]]-开始!$B$6</f>
        <v>34339</v>
      </c>
    </row>
    <row r="303" spans="1:18">
      <c r="A303">
        <v>32202</v>
      </c>
      <c r="B303" t="s">
        <v>1559</v>
      </c>
      <c r="C303" t="str">
        <f t="shared" si="8"/>
        <v>山西工院</v>
      </c>
      <c r="D303" t="str">
        <f t="shared" si="9"/>
        <v>02</v>
      </c>
      <c r="E303" t="s">
        <v>316</v>
      </c>
      <c r="F303">
        <v>189</v>
      </c>
      <c r="G303">
        <v>98</v>
      </c>
      <c r="H303">
        <v>64</v>
      </c>
      <c r="I303">
        <v>58</v>
      </c>
      <c r="J303">
        <v>49</v>
      </c>
      <c r="K303">
        <v>46</v>
      </c>
      <c r="L303">
        <v>0</v>
      </c>
      <c r="M303">
        <v>2022</v>
      </c>
      <c r="N303">
        <f>VLOOKUP(E303, '2022D'!$A$2:$G$343, 2, FALSE)</f>
        <v>139</v>
      </c>
      <c r="O303">
        <f>VLOOKUP(E303, '2022D'!$A$2:$G$343, 3, FALSE)</f>
        <v>35561</v>
      </c>
      <c r="P303">
        <f>_2022[[#This Row],[最低排名]]-_2022[[#This Row],[同分人数]]+1</f>
        <v>35423</v>
      </c>
      <c r="Q303">
        <f>IF(O303&gt;=开始!$B$6, 1, 0)</f>
        <v>1</v>
      </c>
      <c r="R303">
        <f>_2022[[#This Row],[最低排名]]-开始!$B$6</f>
        <v>35561</v>
      </c>
    </row>
    <row r="304" spans="1:18">
      <c r="A304">
        <v>32203</v>
      </c>
      <c r="B304" t="s">
        <v>1560</v>
      </c>
      <c r="C304" t="str">
        <f t="shared" si="8"/>
        <v>山西工院</v>
      </c>
      <c r="D304" t="str">
        <f t="shared" si="9"/>
        <v>03</v>
      </c>
      <c r="E304" t="s">
        <v>1556</v>
      </c>
      <c r="F304">
        <v>190</v>
      </c>
      <c r="G304">
        <v>95</v>
      </c>
      <c r="H304">
        <v>55</v>
      </c>
      <c r="I304">
        <v>61</v>
      </c>
      <c r="J304">
        <v>49</v>
      </c>
      <c r="K304">
        <v>49</v>
      </c>
      <c r="L304">
        <v>0</v>
      </c>
      <c r="M304">
        <v>2022</v>
      </c>
      <c r="N304">
        <f>VLOOKUP(E304, '2022D'!$A$2:$G$343, 2, FALSE)</f>
        <v>139</v>
      </c>
      <c r="O304">
        <f>VLOOKUP(E304, '2022D'!$A$2:$G$343, 3, FALSE)</f>
        <v>35837</v>
      </c>
      <c r="P304">
        <f>_2022[[#This Row],[最低排名]]-_2022[[#This Row],[同分人数]]+1</f>
        <v>35699</v>
      </c>
      <c r="Q304">
        <f>IF(O304&gt;=开始!$B$6, 1, 0)</f>
        <v>1</v>
      </c>
      <c r="R304">
        <f>_2022[[#This Row],[最低排名]]-开始!$B$6</f>
        <v>35837</v>
      </c>
    </row>
    <row r="305" spans="1:18">
      <c r="A305">
        <v>32301</v>
      </c>
      <c r="B305" t="s">
        <v>449</v>
      </c>
      <c r="C305" t="str">
        <f t="shared" si="8"/>
        <v>山西大学</v>
      </c>
      <c r="D305" t="str">
        <f t="shared" si="9"/>
        <v>01</v>
      </c>
      <c r="E305" t="s">
        <v>77</v>
      </c>
      <c r="F305">
        <v>220</v>
      </c>
      <c r="G305">
        <v>113</v>
      </c>
      <c r="H305">
        <v>95</v>
      </c>
      <c r="I305">
        <v>64</v>
      </c>
      <c r="J305">
        <v>61</v>
      </c>
      <c r="K305">
        <v>58</v>
      </c>
      <c r="L305">
        <v>0</v>
      </c>
      <c r="M305">
        <v>2022</v>
      </c>
      <c r="N305">
        <f>VLOOKUP(E305, '2022D'!$A$2:$G$343, 2, FALSE)</f>
        <v>221</v>
      </c>
      <c r="O305">
        <f>VLOOKUP(E305, '2022D'!$A$2:$G$343, 3, FALSE)</f>
        <v>18013</v>
      </c>
      <c r="P305">
        <f>_2022[[#This Row],[最低排名]]-_2022[[#This Row],[同分人数]]+1</f>
        <v>17793</v>
      </c>
      <c r="Q305">
        <f>IF(O305&gt;=开始!$B$6, 1, 0)</f>
        <v>1</v>
      </c>
      <c r="R305">
        <f>_2022[[#This Row],[最低排名]]-开始!$B$6</f>
        <v>18013</v>
      </c>
    </row>
    <row r="306" spans="1:18">
      <c r="A306">
        <v>32302</v>
      </c>
      <c r="B306" t="s">
        <v>451</v>
      </c>
      <c r="C306" t="str">
        <f t="shared" si="8"/>
        <v>山西大学</v>
      </c>
      <c r="D306" t="str">
        <f t="shared" si="9"/>
        <v>02</v>
      </c>
      <c r="E306" t="s">
        <v>77</v>
      </c>
      <c r="F306">
        <v>200</v>
      </c>
      <c r="G306">
        <v>106</v>
      </c>
      <c r="H306">
        <v>124</v>
      </c>
      <c r="I306">
        <v>61</v>
      </c>
      <c r="J306">
        <v>58</v>
      </c>
      <c r="K306">
        <v>55</v>
      </c>
      <c r="L306">
        <v>0</v>
      </c>
      <c r="M306">
        <v>2022</v>
      </c>
      <c r="N306">
        <f>VLOOKUP(E306, '2022D'!$A$2:$G$343, 2, FALSE)</f>
        <v>221</v>
      </c>
      <c r="O306">
        <f>VLOOKUP(E306, '2022D'!$A$2:$G$343, 3, FALSE)</f>
        <v>18013</v>
      </c>
      <c r="P306">
        <f>_2022[[#This Row],[最低排名]]-_2022[[#This Row],[同分人数]]+1</f>
        <v>17793</v>
      </c>
      <c r="Q306">
        <f>IF(O306&gt;=开始!$B$6, 1, 0)</f>
        <v>1</v>
      </c>
      <c r="R306">
        <f>_2022[[#This Row],[最低排名]]-开始!$B$6</f>
        <v>18013</v>
      </c>
    </row>
    <row r="307" spans="1:18">
      <c r="A307">
        <v>32303</v>
      </c>
      <c r="B307" t="s">
        <v>452</v>
      </c>
      <c r="C307" t="str">
        <f t="shared" si="8"/>
        <v>山西大学</v>
      </c>
      <c r="D307" t="str">
        <f t="shared" si="9"/>
        <v>03</v>
      </c>
      <c r="E307" t="s">
        <v>546</v>
      </c>
      <c r="F307">
        <v>203</v>
      </c>
      <c r="G307">
        <v>106</v>
      </c>
      <c r="H307">
        <v>111</v>
      </c>
      <c r="I307">
        <v>64</v>
      </c>
      <c r="J307">
        <v>58</v>
      </c>
      <c r="K307">
        <v>52</v>
      </c>
      <c r="L307">
        <v>0</v>
      </c>
      <c r="M307">
        <v>2022</v>
      </c>
      <c r="N307">
        <f>VLOOKUP(E307, '2022D'!$A$2:$G$343, 2, FALSE)</f>
        <v>238</v>
      </c>
      <c r="O307">
        <f>VLOOKUP(E307, '2022D'!$A$2:$G$343, 3, FALSE)</f>
        <v>20201</v>
      </c>
      <c r="P307">
        <f>_2022[[#This Row],[最低排名]]-_2022[[#This Row],[同分人数]]+1</f>
        <v>19964</v>
      </c>
      <c r="Q307">
        <f>IF(O307&gt;=开始!$B$6, 1, 0)</f>
        <v>1</v>
      </c>
      <c r="R307">
        <f>_2022[[#This Row],[最低排名]]-开始!$B$6</f>
        <v>20201</v>
      </c>
    </row>
    <row r="308" spans="1:18">
      <c r="A308">
        <v>32304</v>
      </c>
      <c r="B308" t="s">
        <v>1561</v>
      </c>
      <c r="C308" t="str">
        <f t="shared" si="8"/>
        <v>山西大学</v>
      </c>
      <c r="D308" t="str">
        <f t="shared" si="9"/>
        <v>04</v>
      </c>
      <c r="E308" t="s">
        <v>546</v>
      </c>
      <c r="F308">
        <v>204</v>
      </c>
      <c r="G308">
        <v>104</v>
      </c>
      <c r="H308">
        <v>92</v>
      </c>
      <c r="I308">
        <v>67</v>
      </c>
      <c r="J308">
        <v>64</v>
      </c>
      <c r="K308">
        <v>61</v>
      </c>
      <c r="L308">
        <v>0</v>
      </c>
      <c r="M308">
        <v>2022</v>
      </c>
      <c r="N308">
        <f>VLOOKUP(E308, '2022D'!$A$2:$G$343, 2, FALSE)</f>
        <v>238</v>
      </c>
      <c r="O308">
        <f>VLOOKUP(E308, '2022D'!$A$2:$G$343, 3, FALSE)</f>
        <v>20201</v>
      </c>
      <c r="P308">
        <f>_2022[[#This Row],[最低排名]]-_2022[[#This Row],[同分人数]]+1</f>
        <v>19964</v>
      </c>
      <c r="Q308">
        <f>IF(O308&gt;=开始!$B$6, 1, 0)</f>
        <v>1</v>
      </c>
      <c r="R308">
        <f>_2022[[#This Row],[最低排名]]-开始!$B$6</f>
        <v>20201</v>
      </c>
    </row>
    <row r="309" spans="1:18">
      <c r="A309">
        <v>32305</v>
      </c>
      <c r="B309" t="s">
        <v>1562</v>
      </c>
      <c r="C309" t="str">
        <f t="shared" si="8"/>
        <v>山西大学</v>
      </c>
      <c r="D309" t="str">
        <f t="shared" si="9"/>
        <v>05</v>
      </c>
      <c r="E309" t="s">
        <v>48</v>
      </c>
      <c r="F309">
        <v>199</v>
      </c>
      <c r="G309">
        <v>106</v>
      </c>
      <c r="H309">
        <v>127</v>
      </c>
      <c r="I309">
        <v>67</v>
      </c>
      <c r="J309">
        <v>61</v>
      </c>
      <c r="K309">
        <v>55</v>
      </c>
      <c r="L309">
        <v>0</v>
      </c>
      <c r="M309">
        <v>2022</v>
      </c>
      <c r="N309">
        <f>VLOOKUP(E309, '2022D'!$A$2:$G$343, 2, FALSE)</f>
        <v>228</v>
      </c>
      <c r="O309">
        <f>VLOOKUP(E309, '2022D'!$A$2:$G$343, 3, FALSE)</f>
        <v>15665</v>
      </c>
      <c r="P309">
        <f>_2022[[#This Row],[最低排名]]-_2022[[#This Row],[同分人数]]+1</f>
        <v>15438</v>
      </c>
      <c r="Q309">
        <f>IF(O309&gt;=开始!$B$6, 1, 0)</f>
        <v>1</v>
      </c>
      <c r="R309">
        <f>_2022[[#This Row],[最低排名]]-开始!$B$6</f>
        <v>15665</v>
      </c>
    </row>
    <row r="310" spans="1:18">
      <c r="A310">
        <v>33101</v>
      </c>
      <c r="B310" t="s">
        <v>454</v>
      </c>
      <c r="C310" t="str">
        <f t="shared" si="8"/>
        <v>大连民族</v>
      </c>
      <c r="D310" t="str">
        <f t="shared" si="9"/>
        <v>01</v>
      </c>
      <c r="E310" t="s">
        <v>1542</v>
      </c>
      <c r="F310">
        <v>174</v>
      </c>
      <c r="G310">
        <v>95</v>
      </c>
      <c r="H310">
        <v>80</v>
      </c>
      <c r="I310">
        <v>55</v>
      </c>
      <c r="J310">
        <v>49</v>
      </c>
      <c r="K310">
        <v>43</v>
      </c>
      <c r="L310">
        <v>0</v>
      </c>
      <c r="M310">
        <v>2022</v>
      </c>
      <c r="N310">
        <f>VLOOKUP(E310, '2022D'!$A$2:$G$343, 2, FALSE)</f>
        <v>137</v>
      </c>
      <c r="O310">
        <f>VLOOKUP(E310, '2022D'!$A$2:$G$343, 3, FALSE)</f>
        <v>36252</v>
      </c>
      <c r="P310">
        <f>_2022[[#This Row],[最低排名]]-_2022[[#This Row],[同分人数]]+1</f>
        <v>36116</v>
      </c>
      <c r="Q310">
        <f>IF(O310&gt;=开始!$B$6, 1, 0)</f>
        <v>1</v>
      </c>
      <c r="R310">
        <f>_2022[[#This Row],[最低排名]]-开始!$B$6</f>
        <v>36252</v>
      </c>
    </row>
    <row r="311" spans="1:18">
      <c r="A311">
        <v>33201</v>
      </c>
      <c r="B311" t="s">
        <v>455</v>
      </c>
      <c r="C311" t="str">
        <f t="shared" si="8"/>
        <v>大连海事</v>
      </c>
      <c r="D311" t="str">
        <f t="shared" si="9"/>
        <v>01</v>
      </c>
      <c r="E311" t="s">
        <v>72</v>
      </c>
      <c r="F311">
        <v>236</v>
      </c>
      <c r="G311">
        <v>126</v>
      </c>
      <c r="H311">
        <v>106</v>
      </c>
      <c r="I311">
        <v>64</v>
      </c>
      <c r="J311">
        <v>61</v>
      </c>
      <c r="K311">
        <v>55</v>
      </c>
      <c r="L311">
        <v>0</v>
      </c>
      <c r="M311">
        <v>2022</v>
      </c>
      <c r="N311">
        <f>VLOOKUP(E311, '2022D'!$A$2:$G$343, 2, FALSE)</f>
        <v>242</v>
      </c>
      <c r="O311">
        <f>VLOOKUP(E311, '2022D'!$A$2:$G$343, 3, FALSE)</f>
        <v>12862</v>
      </c>
      <c r="P311">
        <f>_2022[[#This Row],[最低排名]]-_2022[[#This Row],[同分人数]]+1</f>
        <v>12621</v>
      </c>
      <c r="Q311">
        <f>IF(O311&gt;=开始!$B$6, 1, 0)</f>
        <v>1</v>
      </c>
      <c r="R311">
        <f>_2022[[#This Row],[最低排名]]-开始!$B$6</f>
        <v>12862</v>
      </c>
    </row>
    <row r="312" spans="1:18">
      <c r="A312">
        <v>33202</v>
      </c>
      <c r="B312" t="s">
        <v>456</v>
      </c>
      <c r="C312" t="str">
        <f t="shared" si="8"/>
        <v>大连海事</v>
      </c>
      <c r="D312" t="str">
        <f t="shared" si="9"/>
        <v>02</v>
      </c>
      <c r="E312" t="s">
        <v>138</v>
      </c>
      <c r="F312">
        <v>214</v>
      </c>
      <c r="G312">
        <v>109</v>
      </c>
      <c r="H312">
        <v>121</v>
      </c>
      <c r="I312">
        <v>64</v>
      </c>
      <c r="J312">
        <v>58</v>
      </c>
      <c r="K312">
        <v>58</v>
      </c>
      <c r="L312">
        <v>0</v>
      </c>
      <c r="M312">
        <v>2022</v>
      </c>
      <c r="N312">
        <f>VLOOKUP(E312, '2022D'!$A$2:$G$343, 2, FALSE)</f>
        <v>220</v>
      </c>
      <c r="O312">
        <f>VLOOKUP(E312, '2022D'!$A$2:$G$343, 3, FALSE)</f>
        <v>14379</v>
      </c>
      <c r="P312">
        <f>_2022[[#This Row],[最低排名]]-_2022[[#This Row],[同分人数]]+1</f>
        <v>14160</v>
      </c>
      <c r="Q312">
        <f>IF(O312&gt;=开始!$B$6, 1, 0)</f>
        <v>1</v>
      </c>
      <c r="R312">
        <f>_2022[[#This Row],[最低排名]]-开始!$B$6</f>
        <v>14379</v>
      </c>
    </row>
    <row r="313" spans="1:18">
      <c r="A313">
        <v>33203</v>
      </c>
      <c r="B313" t="s">
        <v>457</v>
      </c>
      <c r="C313" t="str">
        <f t="shared" si="8"/>
        <v>大连海事</v>
      </c>
      <c r="D313" t="str">
        <f t="shared" si="9"/>
        <v>03</v>
      </c>
      <c r="E313" t="s">
        <v>72</v>
      </c>
      <c r="F313">
        <v>221</v>
      </c>
      <c r="G313">
        <v>123</v>
      </c>
      <c r="H313">
        <v>115</v>
      </c>
      <c r="I313">
        <v>67</v>
      </c>
      <c r="J313">
        <v>61</v>
      </c>
      <c r="K313">
        <v>58</v>
      </c>
      <c r="L313">
        <v>0</v>
      </c>
      <c r="M313">
        <v>2022</v>
      </c>
      <c r="N313">
        <f>VLOOKUP(E313, '2022D'!$A$2:$G$343, 2, FALSE)</f>
        <v>242</v>
      </c>
      <c r="O313">
        <f>VLOOKUP(E313, '2022D'!$A$2:$G$343, 3, FALSE)</f>
        <v>12862</v>
      </c>
      <c r="P313">
        <f>_2022[[#This Row],[最低排名]]-_2022[[#This Row],[同分人数]]+1</f>
        <v>12621</v>
      </c>
      <c r="Q313">
        <f>IF(O313&gt;=开始!$B$6, 1, 0)</f>
        <v>1</v>
      </c>
      <c r="R313">
        <f>_2022[[#This Row],[最低排名]]-开始!$B$6</f>
        <v>12862</v>
      </c>
    </row>
    <row r="314" spans="1:18">
      <c r="A314">
        <v>33301</v>
      </c>
      <c r="B314" t="s">
        <v>458</v>
      </c>
      <c r="C314" t="str">
        <f t="shared" si="8"/>
        <v>大连理工</v>
      </c>
      <c r="D314" t="str">
        <f t="shared" si="9"/>
        <v>01</v>
      </c>
      <c r="E314" t="s">
        <v>35</v>
      </c>
      <c r="F314">
        <v>236</v>
      </c>
      <c r="G314">
        <v>132</v>
      </c>
      <c r="H314">
        <v>125</v>
      </c>
      <c r="I314">
        <v>70</v>
      </c>
      <c r="J314">
        <v>67</v>
      </c>
      <c r="K314">
        <v>64</v>
      </c>
      <c r="L314">
        <v>0</v>
      </c>
      <c r="M314">
        <v>2022</v>
      </c>
      <c r="N314">
        <f>VLOOKUP(E314, '2022D'!$A$2:$G$343, 2, FALSE)</f>
        <v>150</v>
      </c>
      <c r="O314">
        <f>VLOOKUP(E314, '2022D'!$A$2:$G$343, 3, FALSE)</f>
        <v>4877</v>
      </c>
      <c r="P314">
        <f>_2022[[#This Row],[最低排名]]-_2022[[#This Row],[同分人数]]+1</f>
        <v>4728</v>
      </c>
      <c r="Q314">
        <f>IF(O314&gt;=开始!$B$6, 1, 0)</f>
        <v>1</v>
      </c>
      <c r="R314">
        <f>_2022[[#This Row],[最低排名]]-开始!$B$6</f>
        <v>4877</v>
      </c>
    </row>
    <row r="315" spans="1:18">
      <c r="A315">
        <v>33302</v>
      </c>
      <c r="B315" t="s">
        <v>459</v>
      </c>
      <c r="C315" t="str">
        <f t="shared" si="8"/>
        <v>大连理工</v>
      </c>
      <c r="D315" t="str">
        <f t="shared" si="9"/>
        <v>02</v>
      </c>
      <c r="E315" t="s">
        <v>265</v>
      </c>
      <c r="F315">
        <v>234</v>
      </c>
      <c r="G315">
        <v>126</v>
      </c>
      <c r="H315">
        <v>129</v>
      </c>
      <c r="I315">
        <v>67</v>
      </c>
      <c r="J315">
        <v>64</v>
      </c>
      <c r="K315">
        <v>64</v>
      </c>
      <c r="L315">
        <v>0</v>
      </c>
      <c r="M315">
        <v>2022</v>
      </c>
      <c r="N315">
        <f>VLOOKUP(E315, '2022D'!$A$2:$G$343, 2, FALSE)</f>
        <v>182</v>
      </c>
      <c r="O315">
        <f>VLOOKUP(E315, '2022D'!$A$2:$G$343, 3, FALSE)</f>
        <v>5551</v>
      </c>
      <c r="P315">
        <f>_2022[[#This Row],[最低排名]]-_2022[[#This Row],[同分人数]]+1</f>
        <v>5370</v>
      </c>
      <c r="Q315">
        <f>IF(O315&gt;=开始!$B$6, 1, 0)</f>
        <v>1</v>
      </c>
      <c r="R315">
        <f>_2022[[#This Row],[最低排名]]-开始!$B$6</f>
        <v>5551</v>
      </c>
    </row>
    <row r="316" spans="1:18">
      <c r="A316">
        <v>33401</v>
      </c>
      <c r="B316" t="s">
        <v>460</v>
      </c>
      <c r="C316" t="str">
        <f t="shared" si="8"/>
        <v>东北大学</v>
      </c>
      <c r="D316" t="str">
        <f t="shared" si="9"/>
        <v>01</v>
      </c>
      <c r="E316" t="s">
        <v>244</v>
      </c>
      <c r="F316">
        <v>232</v>
      </c>
      <c r="G316">
        <v>130</v>
      </c>
      <c r="H316">
        <v>125</v>
      </c>
      <c r="I316">
        <v>67</v>
      </c>
      <c r="J316">
        <v>67</v>
      </c>
      <c r="K316">
        <v>64</v>
      </c>
      <c r="L316">
        <v>0</v>
      </c>
      <c r="M316">
        <v>2022</v>
      </c>
      <c r="N316">
        <f>VLOOKUP(E316, '2022D'!$A$2:$G$343, 2, FALSE)</f>
        <v>164</v>
      </c>
      <c r="O316">
        <f>VLOOKUP(E316, '2022D'!$A$2:$G$343, 3, FALSE)</f>
        <v>6089</v>
      </c>
      <c r="P316">
        <f>_2022[[#This Row],[最低排名]]-_2022[[#This Row],[同分人数]]+1</f>
        <v>5926</v>
      </c>
      <c r="Q316">
        <f>IF(O316&gt;=开始!$B$6, 1, 0)</f>
        <v>1</v>
      </c>
      <c r="R316">
        <f>_2022[[#This Row],[最低排名]]-开始!$B$6</f>
        <v>6089</v>
      </c>
    </row>
    <row r="317" spans="1:18">
      <c r="A317">
        <v>33501</v>
      </c>
      <c r="B317" t="s">
        <v>461</v>
      </c>
      <c r="C317" t="str">
        <f t="shared" si="8"/>
        <v>理工盘锦</v>
      </c>
      <c r="D317" t="str">
        <f t="shared" si="9"/>
        <v>01</v>
      </c>
      <c r="E317" t="s">
        <v>20</v>
      </c>
      <c r="F317">
        <v>214</v>
      </c>
      <c r="G317">
        <v>110</v>
      </c>
      <c r="H317">
        <v>135</v>
      </c>
      <c r="I317">
        <v>67</v>
      </c>
      <c r="J317">
        <v>64</v>
      </c>
      <c r="K317">
        <v>61</v>
      </c>
      <c r="L317">
        <v>0</v>
      </c>
      <c r="M317">
        <v>2022</v>
      </c>
      <c r="N317">
        <f>VLOOKUP(E317, '2022D'!$A$2:$G$343, 2, FALSE)</f>
        <v>223</v>
      </c>
      <c r="O317">
        <f>VLOOKUP(E317, '2022D'!$A$2:$G$343, 3, FALSE)</f>
        <v>8780</v>
      </c>
      <c r="P317">
        <f>_2022[[#This Row],[最低排名]]-_2022[[#This Row],[同分人数]]+1</f>
        <v>8558</v>
      </c>
      <c r="Q317">
        <f>IF(O317&gt;=开始!$B$6, 1, 0)</f>
        <v>1</v>
      </c>
      <c r="R317">
        <f>_2022[[#This Row],[最低排名]]-开始!$B$6</f>
        <v>8780</v>
      </c>
    </row>
    <row r="318" spans="1:18">
      <c r="A318">
        <v>33601</v>
      </c>
      <c r="B318" t="s">
        <v>462</v>
      </c>
      <c r="C318" t="str">
        <f t="shared" si="8"/>
        <v>辽宁大学</v>
      </c>
      <c r="D318" t="str">
        <f t="shared" si="9"/>
        <v>01</v>
      </c>
      <c r="E318" t="s">
        <v>152</v>
      </c>
      <c r="F318">
        <v>213</v>
      </c>
      <c r="G318">
        <v>113</v>
      </c>
      <c r="H318">
        <v>107</v>
      </c>
      <c r="I318">
        <v>67</v>
      </c>
      <c r="J318">
        <v>58</v>
      </c>
      <c r="K318">
        <v>46</v>
      </c>
      <c r="L318">
        <v>0</v>
      </c>
      <c r="M318">
        <v>2022</v>
      </c>
      <c r="N318">
        <f>VLOOKUP(E318, '2022D'!$A$2:$G$343, 2, FALSE)</f>
        <v>227</v>
      </c>
      <c r="O318">
        <f>VLOOKUP(E318, '2022D'!$A$2:$G$343, 3, FALSE)</f>
        <v>19548</v>
      </c>
      <c r="P318">
        <f>_2022[[#This Row],[最低排名]]-_2022[[#This Row],[同分人数]]+1</f>
        <v>19322</v>
      </c>
      <c r="Q318">
        <f>IF(O318&gt;=开始!$B$6, 1, 0)</f>
        <v>1</v>
      </c>
      <c r="R318">
        <f>_2022[[#This Row],[最低排名]]-开始!$B$6</f>
        <v>19548</v>
      </c>
    </row>
    <row r="319" spans="1:18">
      <c r="A319">
        <v>33701</v>
      </c>
      <c r="B319" t="s">
        <v>463</v>
      </c>
      <c r="C319" t="str">
        <f t="shared" si="8"/>
        <v>沈阳工大</v>
      </c>
      <c r="D319" t="str">
        <f t="shared" si="9"/>
        <v>01</v>
      </c>
      <c r="E319" t="s">
        <v>223</v>
      </c>
      <c r="F319">
        <v>160</v>
      </c>
      <c r="G319">
        <v>90</v>
      </c>
      <c r="H319">
        <v>95</v>
      </c>
      <c r="I319">
        <v>55</v>
      </c>
      <c r="J319">
        <v>55</v>
      </c>
      <c r="K319">
        <v>43</v>
      </c>
      <c r="L319">
        <v>0</v>
      </c>
      <c r="M319">
        <v>2022</v>
      </c>
      <c r="N319">
        <f>VLOOKUP(E319, '2022D'!$A$2:$G$343, 2, FALSE)</f>
        <v>159</v>
      </c>
      <c r="O319">
        <f>VLOOKUP(E319, '2022D'!$A$2:$G$343, 3, FALSE)</f>
        <v>35261</v>
      </c>
      <c r="P319">
        <f>_2022[[#This Row],[最低排名]]-_2022[[#This Row],[同分人数]]+1</f>
        <v>35103</v>
      </c>
      <c r="Q319">
        <f>IF(O319&gt;=开始!$B$6, 1, 0)</f>
        <v>1</v>
      </c>
      <c r="R319">
        <f>_2022[[#This Row],[最低排名]]-开始!$B$6</f>
        <v>35261</v>
      </c>
    </row>
    <row r="320" spans="1:18">
      <c r="A320">
        <v>33702</v>
      </c>
      <c r="B320" t="s">
        <v>464</v>
      </c>
      <c r="C320" t="str">
        <f t="shared" si="8"/>
        <v>沈阳工大</v>
      </c>
      <c r="D320" t="str">
        <f t="shared" si="9"/>
        <v>02</v>
      </c>
      <c r="E320" t="s">
        <v>479</v>
      </c>
      <c r="F320">
        <v>198</v>
      </c>
      <c r="G320">
        <v>106</v>
      </c>
      <c r="H320">
        <v>65</v>
      </c>
      <c r="I320">
        <v>61</v>
      </c>
      <c r="J320">
        <v>49</v>
      </c>
      <c r="K320">
        <v>49</v>
      </c>
      <c r="L320">
        <v>0</v>
      </c>
      <c r="M320">
        <v>2022</v>
      </c>
      <c r="N320">
        <f>VLOOKUP(E320, '2022D'!$A$2:$G$343, 2, FALSE)</f>
        <v>163</v>
      </c>
      <c r="O320">
        <f>VLOOKUP(E320, '2022D'!$A$2:$G$343, 3, FALSE)</f>
        <v>33024</v>
      </c>
      <c r="P320">
        <f>_2022[[#This Row],[最低排名]]-_2022[[#This Row],[同分人数]]+1</f>
        <v>32862</v>
      </c>
      <c r="Q320">
        <f>IF(O320&gt;=开始!$B$6, 1, 0)</f>
        <v>1</v>
      </c>
      <c r="R320">
        <f>_2022[[#This Row],[最低排名]]-开始!$B$6</f>
        <v>33024</v>
      </c>
    </row>
    <row r="321" spans="1:18">
      <c r="A321">
        <v>33801</v>
      </c>
      <c r="B321" t="s">
        <v>465</v>
      </c>
      <c r="C321" t="str">
        <f t="shared" si="8"/>
        <v>沈阳航空</v>
      </c>
      <c r="D321" t="str">
        <f t="shared" si="9"/>
        <v>01</v>
      </c>
      <c r="E321" t="s">
        <v>387</v>
      </c>
      <c r="F321">
        <v>198</v>
      </c>
      <c r="G321">
        <v>100</v>
      </c>
      <c r="H321">
        <v>74</v>
      </c>
      <c r="I321">
        <v>67</v>
      </c>
      <c r="J321">
        <v>55</v>
      </c>
      <c r="K321">
        <v>52</v>
      </c>
      <c r="L321">
        <v>0</v>
      </c>
      <c r="M321">
        <v>2022</v>
      </c>
      <c r="N321">
        <f>VLOOKUP(E321, '2022D'!$A$2:$G$343, 2, FALSE)</f>
        <v>167</v>
      </c>
      <c r="O321">
        <f>VLOOKUP(E321, '2022D'!$A$2:$G$343, 3, FALSE)</f>
        <v>28846</v>
      </c>
      <c r="P321">
        <f>_2022[[#This Row],[最低排名]]-_2022[[#This Row],[同分人数]]+1</f>
        <v>28680</v>
      </c>
      <c r="Q321">
        <f>IF(O321&gt;=开始!$B$6, 1, 0)</f>
        <v>1</v>
      </c>
      <c r="R321">
        <f>_2022[[#This Row],[最低排名]]-开始!$B$6</f>
        <v>28846</v>
      </c>
    </row>
    <row r="322" spans="1:18">
      <c r="A322">
        <v>33901</v>
      </c>
      <c r="B322" t="s">
        <v>466</v>
      </c>
      <c r="C322" t="str">
        <f t="shared" ref="C322:C385" si="10">LEFT(B322, FIND("(", B322) - 1)</f>
        <v>沈阳理工</v>
      </c>
      <c r="D322" t="str">
        <f t="shared" ref="D322:D385" si="11">MID(B322, FIND("(", B322) + 1, FIND(")", B322) - FIND("(", B322) - 1)</f>
        <v>01</v>
      </c>
      <c r="E322" t="s">
        <v>366</v>
      </c>
      <c r="F322">
        <v>184</v>
      </c>
      <c r="G322">
        <v>99</v>
      </c>
      <c r="H322">
        <v>64</v>
      </c>
      <c r="I322">
        <v>61</v>
      </c>
      <c r="J322">
        <v>55</v>
      </c>
      <c r="K322">
        <v>43</v>
      </c>
      <c r="L322">
        <v>0</v>
      </c>
      <c r="M322">
        <v>2022</v>
      </c>
      <c r="N322">
        <f>VLOOKUP(E322, '2022D'!$A$2:$G$343, 2, FALSE)</f>
        <v>161</v>
      </c>
      <c r="O322">
        <f>VLOOKUP(E322, '2022D'!$A$2:$G$343, 3, FALSE)</f>
        <v>35422</v>
      </c>
      <c r="P322">
        <f>_2022[[#This Row],[最低排名]]-_2022[[#This Row],[同分人数]]+1</f>
        <v>35262</v>
      </c>
      <c r="Q322">
        <f>IF(O322&gt;=开始!$B$6, 1, 0)</f>
        <v>1</v>
      </c>
      <c r="R322">
        <f>_2022[[#This Row],[最低排名]]-开始!$B$6</f>
        <v>35422</v>
      </c>
    </row>
    <row r="323" spans="1:18">
      <c r="A323">
        <v>33902</v>
      </c>
      <c r="B323" t="s">
        <v>467</v>
      </c>
      <c r="C323" t="str">
        <f t="shared" si="10"/>
        <v>沈阳理工</v>
      </c>
      <c r="D323" t="str">
        <f t="shared" si="11"/>
        <v>02</v>
      </c>
      <c r="E323" t="s">
        <v>513</v>
      </c>
      <c r="F323">
        <v>198</v>
      </c>
      <c r="G323">
        <v>104</v>
      </c>
      <c r="H323">
        <v>63</v>
      </c>
      <c r="I323">
        <v>58</v>
      </c>
      <c r="J323">
        <v>52</v>
      </c>
      <c r="K323">
        <v>49</v>
      </c>
      <c r="L323">
        <v>0</v>
      </c>
      <c r="M323">
        <v>2022</v>
      </c>
      <c r="N323">
        <f>VLOOKUP(E323, '2022D'!$A$2:$G$343, 2, FALSE)</f>
        <v>181</v>
      </c>
      <c r="O323">
        <f>VLOOKUP(E323, '2022D'!$A$2:$G$343, 3, FALSE)</f>
        <v>33357</v>
      </c>
      <c r="P323">
        <f>_2022[[#This Row],[最低排名]]-_2022[[#This Row],[同分人数]]+1</f>
        <v>33177</v>
      </c>
      <c r="Q323">
        <f>IF(O323&gt;=开始!$B$6, 1, 0)</f>
        <v>1</v>
      </c>
      <c r="R323">
        <f>_2022[[#This Row],[最低排名]]-开始!$B$6</f>
        <v>33357</v>
      </c>
    </row>
    <row r="324" spans="1:18">
      <c r="A324">
        <v>33903</v>
      </c>
      <c r="B324" t="s">
        <v>468</v>
      </c>
      <c r="C324" t="str">
        <f t="shared" si="10"/>
        <v>沈阳理工</v>
      </c>
      <c r="D324" t="str">
        <f t="shared" si="11"/>
        <v>03</v>
      </c>
      <c r="E324" t="s">
        <v>52</v>
      </c>
      <c r="F324">
        <v>190</v>
      </c>
      <c r="G324">
        <v>99</v>
      </c>
      <c r="H324">
        <v>78</v>
      </c>
      <c r="I324">
        <v>55</v>
      </c>
      <c r="J324">
        <v>52</v>
      </c>
      <c r="K324">
        <v>49</v>
      </c>
      <c r="L324">
        <v>0</v>
      </c>
      <c r="M324">
        <v>2022</v>
      </c>
      <c r="N324">
        <f>VLOOKUP(E324, '2022D'!$A$2:$G$343, 2, FALSE)</f>
        <v>162</v>
      </c>
      <c r="O324">
        <f>VLOOKUP(E324, '2022D'!$A$2:$G$343, 3, FALSE)</f>
        <v>32722</v>
      </c>
      <c r="P324">
        <f>_2022[[#This Row],[最低排名]]-_2022[[#This Row],[同分人数]]+1</f>
        <v>32561</v>
      </c>
      <c r="Q324">
        <f>IF(O324&gt;=开始!$B$6, 1, 0)</f>
        <v>1</v>
      </c>
      <c r="R324">
        <f>_2022[[#This Row],[最低排名]]-开始!$B$6</f>
        <v>32722</v>
      </c>
    </row>
    <row r="325" spans="1:18">
      <c r="A325">
        <v>34001</v>
      </c>
      <c r="B325" t="s">
        <v>470</v>
      </c>
      <c r="C325" t="str">
        <f t="shared" si="10"/>
        <v>辽宁科大</v>
      </c>
      <c r="D325" t="str">
        <f t="shared" si="11"/>
        <v>01</v>
      </c>
      <c r="E325" t="s">
        <v>52</v>
      </c>
      <c r="F325">
        <v>204</v>
      </c>
      <c r="G325">
        <v>112</v>
      </c>
      <c r="H325">
        <v>73</v>
      </c>
      <c r="I325">
        <v>55</v>
      </c>
      <c r="J325">
        <v>46</v>
      </c>
      <c r="K325">
        <v>46</v>
      </c>
      <c r="L325">
        <v>0</v>
      </c>
      <c r="M325">
        <v>2022</v>
      </c>
      <c r="N325">
        <f>VLOOKUP(E325, '2022D'!$A$2:$G$343, 2, FALSE)</f>
        <v>162</v>
      </c>
      <c r="O325">
        <f>VLOOKUP(E325, '2022D'!$A$2:$G$343, 3, FALSE)</f>
        <v>32722</v>
      </c>
      <c r="P325">
        <f>_2022[[#This Row],[最低排名]]-_2022[[#This Row],[同分人数]]+1</f>
        <v>32561</v>
      </c>
      <c r="Q325">
        <f>IF(O325&gt;=开始!$B$6, 1, 0)</f>
        <v>1</v>
      </c>
      <c r="R325">
        <f>_2022[[#This Row],[最低排名]]-开始!$B$6</f>
        <v>32722</v>
      </c>
    </row>
    <row r="326" spans="1:18">
      <c r="A326">
        <v>34002</v>
      </c>
      <c r="B326" t="s">
        <v>471</v>
      </c>
      <c r="C326" t="str">
        <f t="shared" si="10"/>
        <v>辽宁科大</v>
      </c>
      <c r="D326" t="str">
        <f t="shared" si="11"/>
        <v>02</v>
      </c>
      <c r="E326" t="s">
        <v>1542</v>
      </c>
      <c r="F326">
        <v>184</v>
      </c>
      <c r="G326">
        <v>95</v>
      </c>
      <c r="H326">
        <v>82</v>
      </c>
      <c r="I326">
        <v>49</v>
      </c>
      <c r="J326">
        <v>43</v>
      </c>
      <c r="K326">
        <v>43</v>
      </c>
      <c r="L326">
        <v>0</v>
      </c>
      <c r="M326">
        <v>2022</v>
      </c>
      <c r="N326">
        <f>VLOOKUP(E326, '2022D'!$A$2:$G$343, 2, FALSE)</f>
        <v>137</v>
      </c>
      <c r="O326">
        <f>VLOOKUP(E326, '2022D'!$A$2:$G$343, 3, FALSE)</f>
        <v>36252</v>
      </c>
      <c r="P326">
        <f>_2022[[#This Row],[最低排名]]-_2022[[#This Row],[同分人数]]+1</f>
        <v>36116</v>
      </c>
      <c r="Q326">
        <f>IF(O326&gt;=开始!$B$6, 1, 0)</f>
        <v>1</v>
      </c>
      <c r="R326">
        <f>_2022[[#This Row],[最低排名]]-开始!$B$6</f>
        <v>36252</v>
      </c>
    </row>
    <row r="327" spans="1:18">
      <c r="A327">
        <v>34003</v>
      </c>
      <c r="B327" t="s">
        <v>472</v>
      </c>
      <c r="C327" t="str">
        <f t="shared" si="10"/>
        <v>辽宁科大</v>
      </c>
      <c r="D327" t="str">
        <f t="shared" si="11"/>
        <v>03</v>
      </c>
      <c r="E327" t="s">
        <v>440</v>
      </c>
      <c r="F327">
        <v>201</v>
      </c>
      <c r="G327">
        <v>101</v>
      </c>
      <c r="H327">
        <v>86</v>
      </c>
      <c r="I327">
        <v>55</v>
      </c>
      <c r="J327">
        <v>52</v>
      </c>
      <c r="K327">
        <v>43</v>
      </c>
      <c r="L327">
        <v>0</v>
      </c>
      <c r="M327">
        <v>2022</v>
      </c>
      <c r="N327">
        <f>VLOOKUP(E327, '2022D'!$A$2:$G$343, 2, FALSE)</f>
        <v>188</v>
      </c>
      <c r="O327">
        <f>VLOOKUP(E327, '2022D'!$A$2:$G$343, 3, FALSE)</f>
        <v>30533</v>
      </c>
      <c r="P327">
        <f>_2022[[#This Row],[最低排名]]-_2022[[#This Row],[同分人数]]+1</f>
        <v>30346</v>
      </c>
      <c r="Q327">
        <f>IF(O327&gt;=开始!$B$6, 1, 0)</f>
        <v>1</v>
      </c>
      <c r="R327">
        <f>_2022[[#This Row],[最低排名]]-开始!$B$6</f>
        <v>30533</v>
      </c>
    </row>
    <row r="328" spans="1:18">
      <c r="A328">
        <v>34004</v>
      </c>
      <c r="B328" t="s">
        <v>473</v>
      </c>
      <c r="C328" t="str">
        <f t="shared" si="10"/>
        <v>辽宁科大</v>
      </c>
      <c r="D328" t="str">
        <f t="shared" si="11"/>
        <v>04</v>
      </c>
      <c r="E328" t="s">
        <v>205</v>
      </c>
      <c r="F328">
        <v>192</v>
      </c>
      <c r="G328">
        <v>99</v>
      </c>
      <c r="H328">
        <v>79</v>
      </c>
      <c r="I328">
        <v>55</v>
      </c>
      <c r="J328">
        <v>46</v>
      </c>
      <c r="K328">
        <v>46</v>
      </c>
      <c r="L328">
        <v>0</v>
      </c>
      <c r="M328">
        <v>2022</v>
      </c>
      <c r="N328">
        <f>VLOOKUP(E328, '2022D'!$A$2:$G$343, 2, FALSE)</f>
        <v>162</v>
      </c>
      <c r="O328">
        <f>VLOOKUP(E328, '2022D'!$A$2:$G$343, 3, FALSE)</f>
        <v>33700</v>
      </c>
      <c r="P328">
        <f>_2022[[#This Row],[最低排名]]-_2022[[#This Row],[同分人数]]+1</f>
        <v>33539</v>
      </c>
      <c r="Q328">
        <f>IF(O328&gt;=开始!$B$6, 1, 0)</f>
        <v>1</v>
      </c>
      <c r="R328">
        <f>_2022[[#This Row],[最低排名]]-开始!$B$6</f>
        <v>33700</v>
      </c>
    </row>
    <row r="329" spans="1:18">
      <c r="A329">
        <v>34101</v>
      </c>
      <c r="B329" t="s">
        <v>474</v>
      </c>
      <c r="C329" t="str">
        <f t="shared" si="10"/>
        <v>辽宁工程</v>
      </c>
      <c r="D329" t="str">
        <f t="shared" si="11"/>
        <v>01</v>
      </c>
      <c r="E329" t="s">
        <v>1548</v>
      </c>
      <c r="F329">
        <v>170</v>
      </c>
      <c r="G329">
        <v>87</v>
      </c>
      <c r="H329">
        <v>77</v>
      </c>
      <c r="I329">
        <v>61</v>
      </c>
      <c r="J329">
        <v>49</v>
      </c>
      <c r="K329">
        <v>46</v>
      </c>
      <c r="L329">
        <v>0</v>
      </c>
      <c r="M329">
        <v>2022</v>
      </c>
      <c r="N329">
        <f>VLOOKUP(E329, '2022D'!$A$2:$G$343, 2, FALSE)</f>
        <v>137</v>
      </c>
      <c r="O329">
        <f>VLOOKUP(E329, '2022D'!$A$2:$G$343, 3, FALSE)</f>
        <v>35974</v>
      </c>
      <c r="P329">
        <f>_2022[[#This Row],[最低排名]]-_2022[[#This Row],[同分人数]]+1</f>
        <v>35838</v>
      </c>
      <c r="Q329">
        <f>IF(O329&gt;=开始!$B$6, 1, 0)</f>
        <v>1</v>
      </c>
      <c r="R329">
        <f>_2022[[#This Row],[最低排名]]-开始!$B$6</f>
        <v>35974</v>
      </c>
    </row>
    <row r="330" spans="1:18">
      <c r="A330">
        <v>34102</v>
      </c>
      <c r="B330" t="s">
        <v>475</v>
      </c>
      <c r="C330" t="str">
        <f t="shared" si="10"/>
        <v>辽宁工程</v>
      </c>
      <c r="D330" t="str">
        <f t="shared" si="11"/>
        <v>02</v>
      </c>
      <c r="E330" t="s">
        <v>1542</v>
      </c>
      <c r="F330">
        <v>185</v>
      </c>
      <c r="G330">
        <v>95</v>
      </c>
      <c r="H330">
        <v>78</v>
      </c>
      <c r="I330">
        <v>49</v>
      </c>
      <c r="J330">
        <v>46</v>
      </c>
      <c r="K330">
        <v>43</v>
      </c>
      <c r="L330">
        <v>0</v>
      </c>
      <c r="M330">
        <v>2022</v>
      </c>
      <c r="N330">
        <f>VLOOKUP(E330, '2022D'!$A$2:$G$343, 2, FALSE)</f>
        <v>137</v>
      </c>
      <c r="O330">
        <f>VLOOKUP(E330, '2022D'!$A$2:$G$343, 3, FALSE)</f>
        <v>36252</v>
      </c>
      <c r="P330">
        <f>_2022[[#This Row],[最低排名]]-_2022[[#This Row],[同分人数]]+1</f>
        <v>36116</v>
      </c>
      <c r="Q330">
        <f>IF(O330&gt;=开始!$B$6, 1, 0)</f>
        <v>1</v>
      </c>
      <c r="R330">
        <f>_2022[[#This Row],[最低排名]]-开始!$B$6</f>
        <v>36252</v>
      </c>
    </row>
    <row r="331" spans="1:18">
      <c r="A331">
        <v>34103</v>
      </c>
      <c r="B331" t="s">
        <v>476</v>
      </c>
      <c r="C331" t="str">
        <f t="shared" si="10"/>
        <v>辽宁工程</v>
      </c>
      <c r="D331" t="str">
        <f t="shared" si="11"/>
        <v>03</v>
      </c>
      <c r="E331" t="s">
        <v>998</v>
      </c>
      <c r="F331">
        <v>181</v>
      </c>
      <c r="G331">
        <v>96</v>
      </c>
      <c r="H331">
        <v>77</v>
      </c>
      <c r="I331">
        <v>61</v>
      </c>
      <c r="J331">
        <v>49</v>
      </c>
      <c r="K331">
        <v>43</v>
      </c>
      <c r="L331">
        <v>0</v>
      </c>
      <c r="M331">
        <v>2022</v>
      </c>
      <c r="N331">
        <f>VLOOKUP(E331, '2022D'!$A$2:$G$343, 2, FALSE)</f>
        <v>170</v>
      </c>
      <c r="O331">
        <f>VLOOKUP(E331, '2022D'!$A$2:$G$343, 3, FALSE)</f>
        <v>34813</v>
      </c>
      <c r="P331">
        <f>_2022[[#This Row],[最低排名]]-_2022[[#This Row],[同分人数]]+1</f>
        <v>34644</v>
      </c>
      <c r="Q331">
        <f>IF(O331&gt;=开始!$B$6, 1, 0)</f>
        <v>1</v>
      </c>
      <c r="R331">
        <f>_2022[[#This Row],[最低排名]]-开始!$B$6</f>
        <v>34813</v>
      </c>
    </row>
    <row r="332" spans="1:18">
      <c r="A332">
        <v>34104</v>
      </c>
      <c r="B332" t="s">
        <v>477</v>
      </c>
      <c r="C332" t="str">
        <f t="shared" si="10"/>
        <v>辽宁工程</v>
      </c>
      <c r="D332" t="str">
        <f t="shared" si="11"/>
        <v>04</v>
      </c>
      <c r="E332" t="s">
        <v>1533</v>
      </c>
      <c r="F332">
        <v>159</v>
      </c>
      <c r="G332">
        <v>99</v>
      </c>
      <c r="H332">
        <v>105</v>
      </c>
      <c r="I332">
        <v>52</v>
      </c>
      <c r="J332">
        <v>46</v>
      </c>
      <c r="K332">
        <v>40</v>
      </c>
      <c r="L332">
        <v>0</v>
      </c>
      <c r="M332">
        <v>2022</v>
      </c>
      <c r="N332">
        <f>VLOOKUP(E332, '2022D'!$A$2:$G$343, 2, FALSE)</f>
        <v>141</v>
      </c>
      <c r="O332">
        <f>VLOOKUP(E332, '2022D'!$A$2:$G$343, 3, FALSE)</f>
        <v>36115</v>
      </c>
      <c r="P332">
        <f>_2022[[#This Row],[最低排名]]-_2022[[#This Row],[同分人数]]+1</f>
        <v>35975</v>
      </c>
      <c r="Q332">
        <f>IF(O332&gt;=开始!$B$6, 1, 0)</f>
        <v>1</v>
      </c>
      <c r="R332">
        <f>_2022[[#This Row],[最低排名]]-开始!$B$6</f>
        <v>36115</v>
      </c>
    </row>
    <row r="333" spans="1:18">
      <c r="A333">
        <v>34201</v>
      </c>
      <c r="B333" t="s">
        <v>478</v>
      </c>
      <c r="C333" t="str">
        <f t="shared" si="10"/>
        <v>辽宁石化</v>
      </c>
      <c r="D333" t="str">
        <f t="shared" si="11"/>
        <v>01</v>
      </c>
      <c r="E333" t="s">
        <v>1548</v>
      </c>
      <c r="F333">
        <v>185</v>
      </c>
      <c r="G333">
        <v>96</v>
      </c>
      <c r="H333">
        <v>83</v>
      </c>
      <c r="I333">
        <v>46</v>
      </c>
      <c r="J333">
        <v>46</v>
      </c>
      <c r="K333">
        <v>43</v>
      </c>
      <c r="L333">
        <v>0</v>
      </c>
      <c r="M333">
        <v>2022</v>
      </c>
      <c r="N333">
        <f>VLOOKUP(E333, '2022D'!$A$2:$G$343, 2, FALSE)</f>
        <v>137</v>
      </c>
      <c r="O333">
        <f>VLOOKUP(E333, '2022D'!$A$2:$G$343, 3, FALSE)</f>
        <v>35974</v>
      </c>
      <c r="P333">
        <f>_2022[[#This Row],[最低排名]]-_2022[[#This Row],[同分人数]]+1</f>
        <v>35838</v>
      </c>
      <c r="Q333">
        <f>IF(O333&gt;=开始!$B$6, 1, 0)</f>
        <v>1</v>
      </c>
      <c r="R333">
        <f>_2022[[#This Row],[最低排名]]-开始!$B$6</f>
        <v>35974</v>
      </c>
    </row>
    <row r="334" spans="1:18">
      <c r="A334">
        <v>34202</v>
      </c>
      <c r="B334" t="s">
        <v>480</v>
      </c>
      <c r="C334" t="str">
        <f t="shared" si="10"/>
        <v>辽宁石化</v>
      </c>
      <c r="D334" t="str">
        <f t="shared" si="11"/>
        <v>02</v>
      </c>
      <c r="E334" t="s">
        <v>366</v>
      </c>
      <c r="F334">
        <v>158</v>
      </c>
      <c r="G334">
        <v>100</v>
      </c>
      <c r="H334">
        <v>99</v>
      </c>
      <c r="I334">
        <v>58</v>
      </c>
      <c r="J334">
        <v>49</v>
      </c>
      <c r="K334">
        <v>43</v>
      </c>
      <c r="L334">
        <v>0</v>
      </c>
      <c r="M334">
        <v>2022</v>
      </c>
      <c r="N334">
        <f>VLOOKUP(E334, '2022D'!$A$2:$G$343, 2, FALSE)</f>
        <v>161</v>
      </c>
      <c r="O334">
        <f>VLOOKUP(E334, '2022D'!$A$2:$G$343, 3, FALSE)</f>
        <v>35422</v>
      </c>
      <c r="P334">
        <f>_2022[[#This Row],[最低排名]]-_2022[[#This Row],[同分人数]]+1</f>
        <v>35262</v>
      </c>
      <c r="Q334">
        <f>IF(O334&gt;=开始!$B$6, 1, 0)</f>
        <v>1</v>
      </c>
      <c r="R334">
        <f>_2022[[#This Row],[最低排名]]-开始!$B$6</f>
        <v>35422</v>
      </c>
    </row>
    <row r="335" spans="1:18">
      <c r="A335">
        <v>34301</v>
      </c>
      <c r="B335" t="s">
        <v>482</v>
      </c>
      <c r="C335" t="str">
        <f t="shared" si="10"/>
        <v>沈阳化工</v>
      </c>
      <c r="D335" t="str">
        <f t="shared" si="11"/>
        <v>01</v>
      </c>
      <c r="E335" t="s">
        <v>1548</v>
      </c>
      <c r="F335">
        <v>181</v>
      </c>
      <c r="G335">
        <v>108</v>
      </c>
      <c r="H335">
        <v>63</v>
      </c>
      <c r="I335">
        <v>55</v>
      </c>
      <c r="J335">
        <v>52</v>
      </c>
      <c r="K335">
        <v>52</v>
      </c>
      <c r="L335">
        <v>0</v>
      </c>
      <c r="M335">
        <v>2022</v>
      </c>
      <c r="N335">
        <f>VLOOKUP(E335, '2022D'!$A$2:$G$343, 2, FALSE)</f>
        <v>137</v>
      </c>
      <c r="O335">
        <f>VLOOKUP(E335, '2022D'!$A$2:$G$343, 3, FALSE)</f>
        <v>35974</v>
      </c>
      <c r="P335">
        <f>_2022[[#This Row],[最低排名]]-_2022[[#This Row],[同分人数]]+1</f>
        <v>35838</v>
      </c>
      <c r="Q335">
        <f>IF(O335&gt;=开始!$B$6, 1, 0)</f>
        <v>1</v>
      </c>
      <c r="R335">
        <f>_2022[[#This Row],[最低排名]]-开始!$B$6</f>
        <v>35974</v>
      </c>
    </row>
    <row r="336" spans="1:18">
      <c r="A336">
        <v>34302</v>
      </c>
      <c r="B336" t="s">
        <v>483</v>
      </c>
      <c r="C336" t="str">
        <f t="shared" si="10"/>
        <v>沈阳化工</v>
      </c>
      <c r="D336" t="str">
        <f t="shared" si="11"/>
        <v>02</v>
      </c>
      <c r="E336" t="s">
        <v>513</v>
      </c>
      <c r="F336">
        <v>194</v>
      </c>
      <c r="G336">
        <v>102</v>
      </c>
      <c r="H336">
        <v>67</v>
      </c>
      <c r="I336">
        <v>55</v>
      </c>
      <c r="J336">
        <v>55</v>
      </c>
      <c r="K336">
        <v>49</v>
      </c>
      <c r="L336">
        <v>0</v>
      </c>
      <c r="M336">
        <v>2022</v>
      </c>
      <c r="N336">
        <f>VLOOKUP(E336, '2022D'!$A$2:$G$343, 2, FALSE)</f>
        <v>181</v>
      </c>
      <c r="O336">
        <f>VLOOKUP(E336, '2022D'!$A$2:$G$343, 3, FALSE)</f>
        <v>33357</v>
      </c>
      <c r="P336">
        <f>_2022[[#This Row],[最低排名]]-_2022[[#This Row],[同分人数]]+1</f>
        <v>33177</v>
      </c>
      <c r="Q336">
        <f>IF(O336&gt;=开始!$B$6, 1, 0)</f>
        <v>1</v>
      </c>
      <c r="R336">
        <f>_2022[[#This Row],[最低排名]]-开始!$B$6</f>
        <v>33357</v>
      </c>
    </row>
    <row r="337" spans="1:18">
      <c r="A337">
        <v>34303</v>
      </c>
      <c r="B337" t="s">
        <v>484</v>
      </c>
      <c r="C337" t="str">
        <f t="shared" si="10"/>
        <v>沈阳化工</v>
      </c>
      <c r="D337" t="str">
        <f t="shared" si="11"/>
        <v>03</v>
      </c>
      <c r="E337" t="s">
        <v>412</v>
      </c>
      <c r="F337">
        <v>181</v>
      </c>
      <c r="G337">
        <v>108</v>
      </c>
      <c r="H337">
        <v>83</v>
      </c>
      <c r="I337">
        <v>55</v>
      </c>
      <c r="J337">
        <v>49</v>
      </c>
      <c r="K337">
        <v>49</v>
      </c>
      <c r="L337">
        <v>0</v>
      </c>
      <c r="M337">
        <v>2022</v>
      </c>
      <c r="N337">
        <f>VLOOKUP(E337, '2022D'!$A$2:$G$343, 2, FALSE)</f>
        <v>164</v>
      </c>
      <c r="O337">
        <f>VLOOKUP(E337, '2022D'!$A$2:$G$343, 3, FALSE)</f>
        <v>33864</v>
      </c>
      <c r="P337">
        <f>_2022[[#This Row],[最低排名]]-_2022[[#This Row],[同分人数]]+1</f>
        <v>33701</v>
      </c>
      <c r="Q337">
        <f>IF(O337&gt;=开始!$B$6, 1, 0)</f>
        <v>1</v>
      </c>
      <c r="R337">
        <f>_2022[[#This Row],[最低排名]]-开始!$B$6</f>
        <v>33864</v>
      </c>
    </row>
    <row r="338" spans="1:18">
      <c r="A338">
        <v>34304</v>
      </c>
      <c r="B338" t="s">
        <v>486</v>
      </c>
      <c r="C338" t="str">
        <f t="shared" si="10"/>
        <v>沈阳化工</v>
      </c>
      <c r="D338" t="str">
        <f t="shared" si="11"/>
        <v>04</v>
      </c>
      <c r="E338" t="s">
        <v>52</v>
      </c>
      <c r="F338">
        <v>207</v>
      </c>
      <c r="G338">
        <v>108</v>
      </c>
      <c r="H338">
        <v>52</v>
      </c>
      <c r="I338">
        <v>58</v>
      </c>
      <c r="J338">
        <v>55</v>
      </c>
      <c r="K338">
        <v>52</v>
      </c>
      <c r="L338">
        <v>0</v>
      </c>
      <c r="M338">
        <v>2022</v>
      </c>
      <c r="N338">
        <f>VLOOKUP(E338, '2022D'!$A$2:$G$343, 2, FALSE)</f>
        <v>162</v>
      </c>
      <c r="O338">
        <f>VLOOKUP(E338, '2022D'!$A$2:$G$343, 3, FALSE)</f>
        <v>32722</v>
      </c>
      <c r="P338">
        <f>_2022[[#This Row],[最低排名]]-_2022[[#This Row],[同分人数]]+1</f>
        <v>32561</v>
      </c>
      <c r="Q338">
        <f>IF(O338&gt;=开始!$B$6, 1, 0)</f>
        <v>1</v>
      </c>
      <c r="R338">
        <f>_2022[[#This Row],[最低排名]]-开始!$B$6</f>
        <v>32722</v>
      </c>
    </row>
    <row r="339" spans="1:18">
      <c r="A339">
        <v>34401</v>
      </c>
      <c r="B339" t="s">
        <v>487</v>
      </c>
      <c r="C339" t="str">
        <f t="shared" si="10"/>
        <v>大连交大</v>
      </c>
      <c r="D339" t="str">
        <f t="shared" si="11"/>
        <v>01</v>
      </c>
      <c r="E339" t="s">
        <v>205</v>
      </c>
      <c r="F339">
        <v>166</v>
      </c>
      <c r="G339">
        <v>88</v>
      </c>
      <c r="H339">
        <v>90</v>
      </c>
      <c r="I339">
        <v>61</v>
      </c>
      <c r="J339">
        <v>58</v>
      </c>
      <c r="K339">
        <v>43</v>
      </c>
      <c r="L339">
        <v>0</v>
      </c>
      <c r="M339">
        <v>2022</v>
      </c>
      <c r="N339">
        <f>VLOOKUP(E339, '2022D'!$A$2:$G$343, 2, FALSE)</f>
        <v>162</v>
      </c>
      <c r="O339">
        <f>VLOOKUP(E339, '2022D'!$A$2:$G$343, 3, FALSE)</f>
        <v>33700</v>
      </c>
      <c r="P339">
        <f>_2022[[#This Row],[最低排名]]-_2022[[#This Row],[同分人数]]+1</f>
        <v>33539</v>
      </c>
      <c r="Q339">
        <f>IF(O339&gt;=开始!$B$6, 1, 0)</f>
        <v>1</v>
      </c>
      <c r="R339">
        <f>_2022[[#This Row],[最低排名]]-开始!$B$6</f>
        <v>33700</v>
      </c>
    </row>
    <row r="340" spans="1:18">
      <c r="A340">
        <v>34402</v>
      </c>
      <c r="B340" t="s">
        <v>488</v>
      </c>
      <c r="C340" t="str">
        <f t="shared" si="10"/>
        <v>大连交大</v>
      </c>
      <c r="D340" t="str">
        <f t="shared" si="11"/>
        <v>02</v>
      </c>
      <c r="E340" t="s">
        <v>479</v>
      </c>
      <c r="F340">
        <v>190</v>
      </c>
      <c r="G340">
        <v>97</v>
      </c>
      <c r="H340">
        <v>88</v>
      </c>
      <c r="I340">
        <v>52</v>
      </c>
      <c r="J340">
        <v>49</v>
      </c>
      <c r="K340">
        <v>43</v>
      </c>
      <c r="L340">
        <v>0</v>
      </c>
      <c r="M340">
        <v>2022</v>
      </c>
      <c r="N340">
        <f>VLOOKUP(E340, '2022D'!$A$2:$G$343, 2, FALSE)</f>
        <v>163</v>
      </c>
      <c r="O340">
        <f>VLOOKUP(E340, '2022D'!$A$2:$G$343, 3, FALSE)</f>
        <v>33024</v>
      </c>
      <c r="P340">
        <f>_2022[[#This Row],[最低排名]]-_2022[[#This Row],[同分人数]]+1</f>
        <v>32862</v>
      </c>
      <c r="Q340">
        <f>IF(O340&gt;=开始!$B$6, 1, 0)</f>
        <v>1</v>
      </c>
      <c r="R340">
        <f>_2022[[#This Row],[最低排名]]-开始!$B$6</f>
        <v>33024</v>
      </c>
    </row>
    <row r="341" spans="1:18">
      <c r="A341">
        <v>34403</v>
      </c>
      <c r="B341" t="s">
        <v>1563</v>
      </c>
      <c r="C341" t="str">
        <f t="shared" si="10"/>
        <v>大连交大</v>
      </c>
      <c r="D341" t="str">
        <f t="shared" si="11"/>
        <v>03</v>
      </c>
      <c r="E341" t="s">
        <v>56</v>
      </c>
      <c r="F341">
        <v>180</v>
      </c>
      <c r="G341">
        <v>94</v>
      </c>
      <c r="H341">
        <v>93</v>
      </c>
      <c r="I341">
        <v>52</v>
      </c>
      <c r="J341">
        <v>46</v>
      </c>
      <c r="K341">
        <v>43</v>
      </c>
      <c r="L341">
        <v>0</v>
      </c>
      <c r="M341">
        <v>2022</v>
      </c>
      <c r="N341">
        <f>VLOOKUP(E341, '2022D'!$A$2:$G$343, 2, FALSE)</f>
        <v>160</v>
      </c>
      <c r="O341">
        <f>VLOOKUP(E341, '2022D'!$A$2:$G$343, 3, FALSE)</f>
        <v>34339</v>
      </c>
      <c r="P341">
        <f>_2022[[#This Row],[最低排名]]-_2022[[#This Row],[同分人数]]+1</f>
        <v>34180</v>
      </c>
      <c r="Q341">
        <f>IF(O341&gt;=开始!$B$6, 1, 0)</f>
        <v>1</v>
      </c>
      <c r="R341">
        <f>_2022[[#This Row],[最低排名]]-开始!$B$6</f>
        <v>34339</v>
      </c>
    </row>
    <row r="342" spans="1:18">
      <c r="A342">
        <v>34601</v>
      </c>
      <c r="B342" t="s">
        <v>489</v>
      </c>
      <c r="C342" t="str">
        <f t="shared" si="10"/>
        <v>沈阳建筑</v>
      </c>
      <c r="D342" t="str">
        <f t="shared" si="11"/>
        <v>01</v>
      </c>
      <c r="E342" t="s">
        <v>366</v>
      </c>
      <c r="F342">
        <v>178</v>
      </c>
      <c r="G342">
        <v>99</v>
      </c>
      <c r="H342">
        <v>76</v>
      </c>
      <c r="I342">
        <v>58</v>
      </c>
      <c r="J342">
        <v>52</v>
      </c>
      <c r="K342">
        <v>43</v>
      </c>
      <c r="L342">
        <v>0</v>
      </c>
      <c r="M342">
        <v>2022</v>
      </c>
      <c r="N342">
        <f>VLOOKUP(E342, '2022D'!$A$2:$G$343, 2, FALSE)</f>
        <v>161</v>
      </c>
      <c r="O342">
        <f>VLOOKUP(E342, '2022D'!$A$2:$G$343, 3, FALSE)</f>
        <v>35422</v>
      </c>
      <c r="P342">
        <f>_2022[[#This Row],[最低排名]]-_2022[[#This Row],[同分人数]]+1</f>
        <v>35262</v>
      </c>
      <c r="Q342">
        <f>IF(O342&gt;=开始!$B$6, 1, 0)</f>
        <v>1</v>
      </c>
      <c r="R342">
        <f>_2022[[#This Row],[最低排名]]-开始!$B$6</f>
        <v>35422</v>
      </c>
    </row>
    <row r="343" spans="1:18">
      <c r="A343">
        <v>34602</v>
      </c>
      <c r="B343" t="s">
        <v>490</v>
      </c>
      <c r="C343" t="str">
        <f t="shared" si="10"/>
        <v>沈阳建筑</v>
      </c>
      <c r="D343" t="str">
        <f t="shared" si="11"/>
        <v>02</v>
      </c>
      <c r="E343" t="s">
        <v>300</v>
      </c>
      <c r="F343">
        <v>201</v>
      </c>
      <c r="G343">
        <v>102</v>
      </c>
      <c r="H343">
        <v>112</v>
      </c>
      <c r="I343">
        <v>64</v>
      </c>
      <c r="J343">
        <v>61</v>
      </c>
      <c r="K343">
        <v>58</v>
      </c>
      <c r="L343">
        <v>0</v>
      </c>
      <c r="M343">
        <v>2022</v>
      </c>
      <c r="N343">
        <f>VLOOKUP(E343, '2022D'!$A$2:$G$343, 2, FALSE)</f>
        <v>217</v>
      </c>
      <c r="O343">
        <f>VLOOKUP(E343, '2022D'!$A$2:$G$343, 3, FALSE)</f>
        <v>18448</v>
      </c>
      <c r="P343">
        <f>_2022[[#This Row],[最低排名]]-_2022[[#This Row],[同分人数]]+1</f>
        <v>18232</v>
      </c>
      <c r="Q343">
        <f>IF(O343&gt;=开始!$B$6, 1, 0)</f>
        <v>1</v>
      </c>
      <c r="R343">
        <f>_2022[[#This Row],[最低排名]]-开始!$B$6</f>
        <v>18448</v>
      </c>
    </row>
    <row r="344" spans="1:18">
      <c r="A344">
        <v>34701</v>
      </c>
      <c r="B344" t="s">
        <v>491</v>
      </c>
      <c r="C344" t="str">
        <f t="shared" si="10"/>
        <v>沈阳农大</v>
      </c>
      <c r="D344" t="str">
        <f t="shared" si="11"/>
        <v>01</v>
      </c>
      <c r="E344" t="s">
        <v>318</v>
      </c>
      <c r="F344">
        <v>203</v>
      </c>
      <c r="G344">
        <v>108</v>
      </c>
      <c r="H344">
        <v>76</v>
      </c>
      <c r="I344">
        <v>52</v>
      </c>
      <c r="J344">
        <v>49</v>
      </c>
      <c r="K344">
        <v>46</v>
      </c>
      <c r="L344">
        <v>0</v>
      </c>
      <c r="M344">
        <v>2022</v>
      </c>
      <c r="N344">
        <f>VLOOKUP(E344, '2022D'!$A$2:$G$343, 2, FALSE)</f>
        <v>168</v>
      </c>
      <c r="O344">
        <f>VLOOKUP(E344, '2022D'!$A$2:$G$343, 3, FALSE)</f>
        <v>32393</v>
      </c>
      <c r="P344">
        <f>_2022[[#This Row],[最低排名]]-_2022[[#This Row],[同分人数]]+1</f>
        <v>32226</v>
      </c>
      <c r="Q344">
        <f>IF(O344&gt;=开始!$B$6, 1, 0)</f>
        <v>1</v>
      </c>
      <c r="R344">
        <f>_2022[[#This Row],[最低排名]]-开始!$B$6</f>
        <v>32393</v>
      </c>
    </row>
    <row r="345" spans="1:18">
      <c r="A345">
        <v>34702</v>
      </c>
      <c r="B345" t="s">
        <v>492</v>
      </c>
      <c r="C345" t="str">
        <f t="shared" si="10"/>
        <v>沈阳农大</v>
      </c>
      <c r="D345" t="str">
        <f t="shared" si="11"/>
        <v>02</v>
      </c>
      <c r="E345" t="s">
        <v>998</v>
      </c>
      <c r="F345">
        <v>197</v>
      </c>
      <c r="G345">
        <v>100</v>
      </c>
      <c r="H345">
        <v>61</v>
      </c>
      <c r="I345">
        <v>52</v>
      </c>
      <c r="J345">
        <v>52</v>
      </c>
      <c r="K345">
        <v>49</v>
      </c>
      <c r="L345">
        <v>0</v>
      </c>
      <c r="M345">
        <v>2022</v>
      </c>
      <c r="N345">
        <f>VLOOKUP(E345, '2022D'!$A$2:$G$343, 2, FALSE)</f>
        <v>170</v>
      </c>
      <c r="O345">
        <f>VLOOKUP(E345, '2022D'!$A$2:$G$343, 3, FALSE)</f>
        <v>34813</v>
      </c>
      <c r="P345">
        <f>_2022[[#This Row],[最低排名]]-_2022[[#This Row],[同分人数]]+1</f>
        <v>34644</v>
      </c>
      <c r="Q345">
        <f>IF(O345&gt;=开始!$B$6, 1, 0)</f>
        <v>1</v>
      </c>
      <c r="R345">
        <f>_2022[[#This Row],[最低排名]]-开始!$B$6</f>
        <v>34813</v>
      </c>
    </row>
    <row r="346" spans="1:18">
      <c r="A346">
        <v>34801</v>
      </c>
      <c r="B346" t="s">
        <v>493</v>
      </c>
      <c r="C346" t="str">
        <f t="shared" si="10"/>
        <v>大连海洋</v>
      </c>
      <c r="D346" t="str">
        <f t="shared" si="11"/>
        <v>01</v>
      </c>
      <c r="E346" t="s">
        <v>207</v>
      </c>
      <c r="F346">
        <v>201</v>
      </c>
      <c r="G346">
        <v>105</v>
      </c>
      <c r="H346">
        <v>50</v>
      </c>
      <c r="I346">
        <v>61</v>
      </c>
      <c r="J346">
        <v>55</v>
      </c>
      <c r="K346">
        <v>46</v>
      </c>
      <c r="L346">
        <v>0</v>
      </c>
      <c r="M346">
        <v>2022</v>
      </c>
      <c r="N346">
        <f>VLOOKUP(E346, '2022D'!$A$2:$G$343, 2, FALSE)</f>
        <v>173</v>
      </c>
      <c r="O346">
        <f>VLOOKUP(E346, '2022D'!$A$2:$G$343, 3, FALSE)</f>
        <v>34512</v>
      </c>
      <c r="P346">
        <f>_2022[[#This Row],[最低排名]]-_2022[[#This Row],[同分人数]]+1</f>
        <v>34340</v>
      </c>
      <c r="Q346">
        <f>IF(O346&gt;=开始!$B$6, 1, 0)</f>
        <v>1</v>
      </c>
      <c r="R346">
        <f>_2022[[#This Row],[最低排名]]-开始!$B$6</f>
        <v>34512</v>
      </c>
    </row>
    <row r="347" spans="1:18">
      <c r="A347">
        <v>34802</v>
      </c>
      <c r="B347" t="s">
        <v>494</v>
      </c>
      <c r="C347" t="str">
        <f t="shared" si="10"/>
        <v>大连海洋</v>
      </c>
      <c r="D347" t="str">
        <f t="shared" si="11"/>
        <v>02</v>
      </c>
      <c r="E347" t="s">
        <v>318</v>
      </c>
      <c r="F347">
        <v>185</v>
      </c>
      <c r="G347">
        <v>96</v>
      </c>
      <c r="H347">
        <v>100</v>
      </c>
      <c r="I347">
        <v>52</v>
      </c>
      <c r="J347">
        <v>46</v>
      </c>
      <c r="K347">
        <v>43</v>
      </c>
      <c r="L347">
        <v>0</v>
      </c>
      <c r="M347">
        <v>2022</v>
      </c>
      <c r="N347">
        <f>VLOOKUP(E347, '2022D'!$A$2:$G$343, 2, FALSE)</f>
        <v>168</v>
      </c>
      <c r="O347">
        <f>VLOOKUP(E347, '2022D'!$A$2:$G$343, 3, FALSE)</f>
        <v>32393</v>
      </c>
      <c r="P347">
        <f>_2022[[#This Row],[最低排名]]-_2022[[#This Row],[同分人数]]+1</f>
        <v>32226</v>
      </c>
      <c r="Q347">
        <f>IF(O347&gt;=开始!$B$6, 1, 0)</f>
        <v>1</v>
      </c>
      <c r="R347">
        <f>_2022[[#This Row],[最低排名]]-开始!$B$6</f>
        <v>32393</v>
      </c>
    </row>
    <row r="348" spans="1:18">
      <c r="A348">
        <v>34901</v>
      </c>
      <c r="B348" t="s">
        <v>495</v>
      </c>
      <c r="C348" t="str">
        <f t="shared" si="10"/>
        <v>中国医大</v>
      </c>
      <c r="D348" t="str">
        <f t="shared" si="11"/>
        <v>01</v>
      </c>
      <c r="E348" t="s">
        <v>105</v>
      </c>
      <c r="F348">
        <v>241</v>
      </c>
      <c r="G348">
        <v>126</v>
      </c>
      <c r="H348">
        <v>123</v>
      </c>
      <c r="I348">
        <v>61</v>
      </c>
      <c r="J348">
        <v>58</v>
      </c>
      <c r="K348">
        <v>55</v>
      </c>
      <c r="L348">
        <v>0</v>
      </c>
      <c r="M348">
        <v>2022</v>
      </c>
      <c r="N348">
        <f>VLOOKUP(E348, '2022D'!$A$2:$G$343, 2, FALSE)</f>
        <v>217</v>
      </c>
      <c r="O348">
        <f>VLOOKUP(E348, '2022D'!$A$2:$G$343, 3, FALSE)</f>
        <v>9409</v>
      </c>
      <c r="P348">
        <f>_2022[[#This Row],[最低排名]]-_2022[[#This Row],[同分人数]]+1</f>
        <v>9193</v>
      </c>
      <c r="Q348">
        <f>IF(O348&gt;=开始!$B$6, 1, 0)</f>
        <v>1</v>
      </c>
      <c r="R348">
        <f>_2022[[#This Row],[最低排名]]-开始!$B$6</f>
        <v>9409</v>
      </c>
    </row>
    <row r="349" spans="1:18">
      <c r="A349">
        <v>34902</v>
      </c>
      <c r="B349" t="s">
        <v>496</v>
      </c>
      <c r="C349" t="str">
        <f t="shared" si="10"/>
        <v>中国医大</v>
      </c>
      <c r="D349" t="str">
        <f t="shared" si="11"/>
        <v>02</v>
      </c>
      <c r="E349" t="s">
        <v>141</v>
      </c>
      <c r="F349">
        <v>199</v>
      </c>
      <c r="G349">
        <v>101</v>
      </c>
      <c r="H349">
        <v>106</v>
      </c>
      <c r="I349">
        <v>58</v>
      </c>
      <c r="J349">
        <v>58</v>
      </c>
      <c r="K349">
        <v>49</v>
      </c>
      <c r="L349">
        <v>0</v>
      </c>
      <c r="M349">
        <v>2022</v>
      </c>
      <c r="N349">
        <f>VLOOKUP(E349, '2022D'!$A$2:$G$343, 2, FALSE)</f>
        <v>187</v>
      </c>
      <c r="O349">
        <f>VLOOKUP(E349, '2022D'!$A$2:$G$343, 3, FALSE)</f>
        <v>24016</v>
      </c>
      <c r="P349">
        <f>_2022[[#This Row],[最低排名]]-_2022[[#This Row],[同分人数]]+1</f>
        <v>23830</v>
      </c>
      <c r="Q349">
        <f>IF(O349&gt;=开始!$B$6, 1, 0)</f>
        <v>1</v>
      </c>
      <c r="R349">
        <f>_2022[[#This Row],[最低排名]]-开始!$B$6</f>
        <v>24016</v>
      </c>
    </row>
    <row r="350" spans="1:18">
      <c r="A350">
        <v>35001</v>
      </c>
      <c r="B350" t="s">
        <v>497</v>
      </c>
      <c r="C350" t="str">
        <f t="shared" si="10"/>
        <v>锦州医大</v>
      </c>
      <c r="D350" t="str">
        <f t="shared" si="11"/>
        <v>01</v>
      </c>
      <c r="E350" t="s">
        <v>533</v>
      </c>
      <c r="F350">
        <v>222</v>
      </c>
      <c r="G350">
        <v>116</v>
      </c>
      <c r="H350">
        <v>99</v>
      </c>
      <c r="I350">
        <v>52</v>
      </c>
      <c r="J350">
        <v>49</v>
      </c>
      <c r="K350">
        <v>49</v>
      </c>
      <c r="L350">
        <v>0</v>
      </c>
      <c r="M350">
        <v>2022</v>
      </c>
      <c r="N350">
        <f>VLOOKUP(E350, '2022D'!$A$2:$G$343, 2, FALSE)</f>
        <v>193</v>
      </c>
      <c r="O350">
        <f>VLOOKUP(E350, '2022D'!$A$2:$G$343, 3, FALSE)</f>
        <v>23829</v>
      </c>
      <c r="P350">
        <f>_2022[[#This Row],[最低排名]]-_2022[[#This Row],[同分人数]]+1</f>
        <v>23637</v>
      </c>
      <c r="Q350">
        <f>IF(O350&gt;=开始!$B$6, 1, 0)</f>
        <v>1</v>
      </c>
      <c r="R350">
        <f>_2022[[#This Row],[最低排名]]-开始!$B$6</f>
        <v>23829</v>
      </c>
    </row>
    <row r="351" spans="1:18">
      <c r="A351">
        <v>35002</v>
      </c>
      <c r="B351" t="s">
        <v>498</v>
      </c>
      <c r="C351" t="str">
        <f t="shared" si="10"/>
        <v>锦州医大</v>
      </c>
      <c r="D351" t="str">
        <f t="shared" si="11"/>
        <v>02</v>
      </c>
      <c r="E351" t="s">
        <v>1556</v>
      </c>
      <c r="F351">
        <v>170</v>
      </c>
      <c r="G351">
        <v>102</v>
      </c>
      <c r="H351">
        <v>90</v>
      </c>
      <c r="I351">
        <v>52</v>
      </c>
      <c r="J351">
        <v>49</v>
      </c>
      <c r="K351">
        <v>43</v>
      </c>
      <c r="L351">
        <v>0</v>
      </c>
      <c r="M351">
        <v>2022</v>
      </c>
      <c r="N351">
        <f>VLOOKUP(E351, '2022D'!$A$2:$G$343, 2, FALSE)</f>
        <v>139</v>
      </c>
      <c r="O351">
        <f>VLOOKUP(E351, '2022D'!$A$2:$G$343, 3, FALSE)</f>
        <v>35837</v>
      </c>
      <c r="P351">
        <f>_2022[[#This Row],[最低排名]]-_2022[[#This Row],[同分人数]]+1</f>
        <v>35699</v>
      </c>
      <c r="Q351">
        <f>IF(O351&gt;=开始!$B$6, 1, 0)</f>
        <v>1</v>
      </c>
      <c r="R351">
        <f>_2022[[#This Row],[最低排名]]-开始!$B$6</f>
        <v>35837</v>
      </c>
    </row>
    <row r="352" spans="1:18">
      <c r="A352">
        <v>35101</v>
      </c>
      <c r="B352" t="s">
        <v>499</v>
      </c>
      <c r="C352" t="str">
        <f t="shared" si="10"/>
        <v>大连医科</v>
      </c>
      <c r="D352" t="str">
        <f t="shared" si="11"/>
        <v>01</v>
      </c>
      <c r="E352" t="s">
        <v>502</v>
      </c>
      <c r="F352">
        <v>224</v>
      </c>
      <c r="G352">
        <v>119</v>
      </c>
      <c r="H352">
        <v>108</v>
      </c>
      <c r="I352">
        <v>64</v>
      </c>
      <c r="J352">
        <v>64</v>
      </c>
      <c r="K352">
        <v>61</v>
      </c>
      <c r="L352">
        <v>0</v>
      </c>
      <c r="M352">
        <v>2022</v>
      </c>
      <c r="N352">
        <f>VLOOKUP(E352, '2022D'!$A$2:$G$343, 2, FALSE)</f>
        <v>213</v>
      </c>
      <c r="O352">
        <f>VLOOKUP(E352, '2022D'!$A$2:$G$343, 3, FALSE)</f>
        <v>13075</v>
      </c>
      <c r="P352">
        <f>_2022[[#This Row],[最低排名]]-_2022[[#This Row],[同分人数]]+1</f>
        <v>12863</v>
      </c>
      <c r="Q352">
        <f>IF(O352&gt;=开始!$B$6, 1, 0)</f>
        <v>1</v>
      </c>
      <c r="R352">
        <f>_2022[[#This Row],[最低排名]]-开始!$B$6</f>
        <v>13075</v>
      </c>
    </row>
    <row r="353" spans="1:18">
      <c r="A353">
        <v>35201</v>
      </c>
      <c r="B353" t="s">
        <v>501</v>
      </c>
      <c r="C353" t="str">
        <f t="shared" si="10"/>
        <v>沈阳药大</v>
      </c>
      <c r="D353" t="str">
        <f t="shared" si="11"/>
        <v>01</v>
      </c>
      <c r="E353" t="s">
        <v>149</v>
      </c>
      <c r="F353">
        <v>208</v>
      </c>
      <c r="G353">
        <v>111</v>
      </c>
      <c r="H353">
        <v>121</v>
      </c>
      <c r="I353">
        <v>58</v>
      </c>
      <c r="J353">
        <v>55</v>
      </c>
      <c r="K353">
        <v>55</v>
      </c>
      <c r="L353">
        <v>0</v>
      </c>
      <c r="M353">
        <v>2022</v>
      </c>
      <c r="N353">
        <f>VLOOKUP(E353, '2022D'!$A$2:$G$343, 2, FALSE)</f>
        <v>218</v>
      </c>
      <c r="O353">
        <f>VLOOKUP(E353, '2022D'!$A$2:$G$343, 3, FALSE)</f>
        <v>18231</v>
      </c>
      <c r="P353">
        <f>_2022[[#This Row],[最低排名]]-_2022[[#This Row],[同分人数]]+1</f>
        <v>18014</v>
      </c>
      <c r="Q353">
        <f>IF(O353&gt;=开始!$B$6, 1, 0)</f>
        <v>1</v>
      </c>
      <c r="R353">
        <f>_2022[[#This Row],[最低排名]]-开始!$B$6</f>
        <v>18231</v>
      </c>
    </row>
    <row r="354" spans="1:18">
      <c r="A354">
        <v>35301</v>
      </c>
      <c r="B354" t="s">
        <v>503</v>
      </c>
      <c r="C354" t="str">
        <f t="shared" si="10"/>
        <v>辽宁师大</v>
      </c>
      <c r="D354" t="str">
        <f t="shared" si="11"/>
        <v>01</v>
      </c>
      <c r="E354" t="s">
        <v>309</v>
      </c>
      <c r="F354">
        <v>186</v>
      </c>
      <c r="G354">
        <v>97</v>
      </c>
      <c r="H354">
        <v>88</v>
      </c>
      <c r="I354">
        <v>61</v>
      </c>
      <c r="J354">
        <v>55</v>
      </c>
      <c r="K354">
        <v>52</v>
      </c>
      <c r="L354">
        <v>0</v>
      </c>
      <c r="M354">
        <v>2022</v>
      </c>
      <c r="N354">
        <f>VLOOKUP(E354, '2022D'!$A$2:$G$343, 2, FALSE)</f>
        <v>188</v>
      </c>
      <c r="O354">
        <f>VLOOKUP(E354, '2022D'!$A$2:$G$343, 3, FALSE)</f>
        <v>29590</v>
      </c>
      <c r="P354">
        <f>_2022[[#This Row],[最低排名]]-_2022[[#This Row],[同分人数]]+1</f>
        <v>29403</v>
      </c>
      <c r="Q354">
        <f>IF(O354&gt;=开始!$B$6, 1, 0)</f>
        <v>1</v>
      </c>
      <c r="R354">
        <f>_2022[[#This Row],[最低排名]]-开始!$B$6</f>
        <v>29590</v>
      </c>
    </row>
    <row r="355" spans="1:18">
      <c r="A355">
        <v>35302</v>
      </c>
      <c r="B355" t="s">
        <v>504</v>
      </c>
      <c r="C355" t="str">
        <f t="shared" si="10"/>
        <v>辽宁师大</v>
      </c>
      <c r="D355" t="str">
        <f t="shared" si="11"/>
        <v>02</v>
      </c>
      <c r="E355" t="s">
        <v>447</v>
      </c>
      <c r="F355">
        <v>185</v>
      </c>
      <c r="G355">
        <v>103</v>
      </c>
      <c r="H355">
        <v>86</v>
      </c>
      <c r="I355">
        <v>52</v>
      </c>
      <c r="J355">
        <v>49</v>
      </c>
      <c r="K355">
        <v>49</v>
      </c>
      <c r="L355">
        <v>0</v>
      </c>
      <c r="M355">
        <v>2022</v>
      </c>
      <c r="N355">
        <f>VLOOKUP(E355, '2022D'!$A$2:$G$343, 2, FALSE)</f>
        <v>152</v>
      </c>
      <c r="O355">
        <f>VLOOKUP(E355, '2022D'!$A$2:$G$343, 3, FALSE)</f>
        <v>33176</v>
      </c>
      <c r="P355">
        <f>_2022[[#This Row],[最低排名]]-_2022[[#This Row],[同分人数]]+1</f>
        <v>33025</v>
      </c>
      <c r="Q355">
        <f>IF(O355&gt;=开始!$B$6, 1, 0)</f>
        <v>1</v>
      </c>
      <c r="R355">
        <f>_2022[[#This Row],[最低排名]]-开始!$B$6</f>
        <v>33176</v>
      </c>
    </row>
    <row r="356" spans="1:18">
      <c r="A356">
        <v>35401</v>
      </c>
      <c r="B356" t="s">
        <v>505</v>
      </c>
      <c r="C356" t="str">
        <f t="shared" si="10"/>
        <v>东北财大</v>
      </c>
      <c r="D356" t="str">
        <f t="shared" si="11"/>
        <v>01</v>
      </c>
      <c r="E356" t="s">
        <v>37</v>
      </c>
      <c r="F356">
        <v>228</v>
      </c>
      <c r="G356">
        <v>128</v>
      </c>
      <c r="H356">
        <v>106</v>
      </c>
      <c r="I356">
        <v>67</v>
      </c>
      <c r="J356">
        <v>64</v>
      </c>
      <c r="K356">
        <v>58</v>
      </c>
      <c r="L356">
        <v>0</v>
      </c>
      <c r="M356">
        <v>2022</v>
      </c>
      <c r="N356">
        <f>VLOOKUP(E356, '2022D'!$A$2:$G$343, 2, FALSE)</f>
        <v>201</v>
      </c>
      <c r="O356">
        <f>VLOOKUP(E356, '2022D'!$A$2:$G$343, 3, FALSE)</f>
        <v>12620</v>
      </c>
      <c r="P356">
        <f>_2022[[#This Row],[最低排名]]-_2022[[#This Row],[同分人数]]+1</f>
        <v>12420</v>
      </c>
      <c r="Q356">
        <f>IF(O356&gt;=开始!$B$6, 1, 0)</f>
        <v>1</v>
      </c>
      <c r="R356">
        <f>_2022[[#This Row],[最低排名]]-开始!$B$6</f>
        <v>12620</v>
      </c>
    </row>
    <row r="357" spans="1:18">
      <c r="A357">
        <v>35402</v>
      </c>
      <c r="B357" t="s">
        <v>507</v>
      </c>
      <c r="C357" t="str">
        <f t="shared" si="10"/>
        <v>东北财大</v>
      </c>
      <c r="D357" t="str">
        <f t="shared" si="11"/>
        <v>02</v>
      </c>
      <c r="E357" t="s">
        <v>100</v>
      </c>
      <c r="F357">
        <v>210</v>
      </c>
      <c r="G357">
        <v>111</v>
      </c>
      <c r="H357">
        <v>117</v>
      </c>
      <c r="I357">
        <v>64</v>
      </c>
      <c r="J357">
        <v>58</v>
      </c>
      <c r="K357">
        <v>58</v>
      </c>
      <c r="L357">
        <v>0</v>
      </c>
      <c r="M357">
        <v>2022</v>
      </c>
      <c r="N357">
        <f>VLOOKUP(E357, '2022D'!$A$2:$G$343, 2, FALSE)</f>
        <v>192</v>
      </c>
      <c r="O357">
        <f>VLOOKUP(E357, '2022D'!$A$2:$G$343, 3, FALSE)</f>
        <v>16074</v>
      </c>
      <c r="P357">
        <f>_2022[[#This Row],[最低排名]]-_2022[[#This Row],[同分人数]]+1</f>
        <v>15883</v>
      </c>
      <c r="Q357">
        <f>IF(O357&gt;=开始!$B$6, 1, 0)</f>
        <v>1</v>
      </c>
      <c r="R357">
        <f>_2022[[#This Row],[最低排名]]-开始!$B$6</f>
        <v>16074</v>
      </c>
    </row>
    <row r="358" spans="1:18">
      <c r="A358">
        <v>35601</v>
      </c>
      <c r="B358" t="s">
        <v>508</v>
      </c>
      <c r="C358" t="str">
        <f t="shared" si="10"/>
        <v>大连大学</v>
      </c>
      <c r="D358" t="str">
        <f t="shared" si="11"/>
        <v>01</v>
      </c>
      <c r="E358" t="s">
        <v>440</v>
      </c>
      <c r="F358">
        <v>203</v>
      </c>
      <c r="G358">
        <v>107</v>
      </c>
      <c r="H358">
        <v>87</v>
      </c>
      <c r="I358">
        <v>52</v>
      </c>
      <c r="J358">
        <v>49</v>
      </c>
      <c r="K358">
        <v>46</v>
      </c>
      <c r="L358">
        <v>0</v>
      </c>
      <c r="M358">
        <v>2022</v>
      </c>
      <c r="N358">
        <f>VLOOKUP(E358, '2022D'!$A$2:$G$343, 2, FALSE)</f>
        <v>188</v>
      </c>
      <c r="O358">
        <f>VLOOKUP(E358, '2022D'!$A$2:$G$343, 3, FALSE)</f>
        <v>30533</v>
      </c>
      <c r="P358">
        <f>_2022[[#This Row],[最低排名]]-_2022[[#This Row],[同分人数]]+1</f>
        <v>30346</v>
      </c>
      <c r="Q358">
        <f>IF(O358&gt;=开始!$B$6, 1, 0)</f>
        <v>1</v>
      </c>
      <c r="R358">
        <f>_2022[[#This Row],[最低排名]]-开始!$B$6</f>
        <v>30533</v>
      </c>
    </row>
    <row r="359" spans="1:18">
      <c r="A359">
        <v>35602</v>
      </c>
      <c r="B359" t="s">
        <v>509</v>
      </c>
      <c r="C359" t="str">
        <f t="shared" si="10"/>
        <v>大连大学</v>
      </c>
      <c r="D359" t="str">
        <f t="shared" si="11"/>
        <v>02</v>
      </c>
      <c r="E359" t="s">
        <v>408</v>
      </c>
      <c r="F359">
        <v>195</v>
      </c>
      <c r="G359">
        <v>106</v>
      </c>
      <c r="H359">
        <v>77</v>
      </c>
      <c r="I359">
        <v>55</v>
      </c>
      <c r="J359">
        <v>46</v>
      </c>
      <c r="K359">
        <v>46</v>
      </c>
      <c r="L359">
        <v>0</v>
      </c>
      <c r="M359">
        <v>2022</v>
      </c>
      <c r="N359">
        <f>VLOOKUP(E359, '2022D'!$A$2:$G$343, 2, FALSE)</f>
        <v>181</v>
      </c>
      <c r="O359">
        <f>VLOOKUP(E359, '2022D'!$A$2:$G$343, 3, FALSE)</f>
        <v>33538</v>
      </c>
      <c r="P359">
        <f>_2022[[#This Row],[最低排名]]-_2022[[#This Row],[同分人数]]+1</f>
        <v>33358</v>
      </c>
      <c r="Q359">
        <f>IF(O359&gt;=开始!$B$6, 1, 0)</f>
        <v>1</v>
      </c>
      <c r="R359">
        <f>_2022[[#This Row],[最低排名]]-开始!$B$6</f>
        <v>33538</v>
      </c>
    </row>
    <row r="360" spans="1:18">
      <c r="A360">
        <v>35603</v>
      </c>
      <c r="B360" t="s">
        <v>510</v>
      </c>
      <c r="C360" t="str">
        <f t="shared" si="10"/>
        <v>大连大学</v>
      </c>
      <c r="D360" t="str">
        <f t="shared" si="11"/>
        <v>03</v>
      </c>
      <c r="E360" t="s">
        <v>309</v>
      </c>
      <c r="F360">
        <v>182</v>
      </c>
      <c r="G360">
        <v>93</v>
      </c>
      <c r="H360">
        <v>104</v>
      </c>
      <c r="I360">
        <v>55</v>
      </c>
      <c r="J360">
        <v>52</v>
      </c>
      <c r="K360">
        <v>49</v>
      </c>
      <c r="L360">
        <v>0</v>
      </c>
      <c r="M360">
        <v>2022</v>
      </c>
      <c r="N360">
        <f>VLOOKUP(E360, '2022D'!$A$2:$G$343, 2, FALSE)</f>
        <v>188</v>
      </c>
      <c r="O360">
        <f>VLOOKUP(E360, '2022D'!$A$2:$G$343, 3, FALSE)</f>
        <v>29590</v>
      </c>
      <c r="P360">
        <f>_2022[[#This Row],[最低排名]]-_2022[[#This Row],[同分人数]]+1</f>
        <v>29403</v>
      </c>
      <c r="Q360">
        <f>IF(O360&gt;=开始!$B$6, 1, 0)</f>
        <v>1</v>
      </c>
      <c r="R360">
        <f>_2022[[#This Row],[最低排名]]-开始!$B$6</f>
        <v>29590</v>
      </c>
    </row>
    <row r="361" spans="1:18">
      <c r="A361">
        <v>35701</v>
      </c>
      <c r="B361" t="s">
        <v>511</v>
      </c>
      <c r="C361" t="str">
        <f t="shared" si="10"/>
        <v>沈阳工程</v>
      </c>
      <c r="D361" t="str">
        <f t="shared" si="11"/>
        <v>01</v>
      </c>
      <c r="E361" t="s">
        <v>1534</v>
      </c>
      <c r="F361">
        <v>169</v>
      </c>
      <c r="G361">
        <v>87</v>
      </c>
      <c r="H361">
        <v>90</v>
      </c>
      <c r="I361">
        <v>49</v>
      </c>
      <c r="J361">
        <v>49</v>
      </c>
      <c r="K361">
        <v>43</v>
      </c>
      <c r="L361">
        <v>0</v>
      </c>
      <c r="M361">
        <v>2022</v>
      </c>
      <c r="N361">
        <f>VLOOKUP(E361, '2022D'!$A$2:$G$343, 2, FALSE)</f>
        <v>161</v>
      </c>
      <c r="O361">
        <f>VLOOKUP(E361, '2022D'!$A$2:$G$343, 3, FALSE)</f>
        <v>36413</v>
      </c>
      <c r="P361">
        <f>_2022[[#This Row],[最低排名]]-_2022[[#This Row],[同分人数]]+1</f>
        <v>36253</v>
      </c>
      <c r="Q361">
        <f>IF(O361&gt;=开始!$B$6, 1, 0)</f>
        <v>1</v>
      </c>
      <c r="R361">
        <f>_2022[[#This Row],[最低排名]]-开始!$B$6</f>
        <v>36413</v>
      </c>
    </row>
    <row r="362" spans="1:18">
      <c r="A362">
        <v>35801</v>
      </c>
      <c r="B362" t="s">
        <v>1564</v>
      </c>
      <c r="C362" t="str">
        <f t="shared" si="10"/>
        <v>理大城市</v>
      </c>
      <c r="D362" t="str">
        <f t="shared" si="11"/>
        <v>01</v>
      </c>
      <c r="E362" t="s">
        <v>1533</v>
      </c>
      <c r="F362">
        <v>172</v>
      </c>
      <c r="G362">
        <v>88</v>
      </c>
      <c r="H362">
        <v>68</v>
      </c>
      <c r="I362">
        <v>58</v>
      </c>
      <c r="J362">
        <v>55</v>
      </c>
      <c r="K362">
        <v>49</v>
      </c>
      <c r="L362">
        <v>0</v>
      </c>
      <c r="M362">
        <v>2022</v>
      </c>
      <c r="N362">
        <f>VLOOKUP(E362, '2022D'!$A$2:$G$343, 2, FALSE)</f>
        <v>141</v>
      </c>
      <c r="O362">
        <f>VLOOKUP(E362, '2022D'!$A$2:$G$343, 3, FALSE)</f>
        <v>36115</v>
      </c>
      <c r="P362">
        <f>_2022[[#This Row],[最低排名]]-_2022[[#This Row],[同分人数]]+1</f>
        <v>35975</v>
      </c>
      <c r="Q362">
        <f>IF(O362&gt;=开始!$B$6, 1, 0)</f>
        <v>1</v>
      </c>
      <c r="R362">
        <f>_2022[[#This Row],[最低排名]]-开始!$B$6</f>
        <v>36115</v>
      </c>
    </row>
    <row r="363" spans="1:18">
      <c r="A363">
        <v>35901</v>
      </c>
      <c r="B363" t="s">
        <v>1565</v>
      </c>
      <c r="C363" t="str">
        <f t="shared" si="10"/>
        <v>大连财经</v>
      </c>
      <c r="D363" t="str">
        <f t="shared" si="11"/>
        <v>01</v>
      </c>
      <c r="E363" t="s">
        <v>1542</v>
      </c>
      <c r="F363">
        <v>185</v>
      </c>
      <c r="G363">
        <v>95</v>
      </c>
      <c r="H363">
        <v>63</v>
      </c>
      <c r="I363">
        <v>52</v>
      </c>
      <c r="J363">
        <v>52</v>
      </c>
      <c r="K363">
        <v>49</v>
      </c>
      <c r="L363">
        <v>0</v>
      </c>
      <c r="M363">
        <v>2022</v>
      </c>
      <c r="N363">
        <f>VLOOKUP(E363, '2022D'!$A$2:$G$343, 2, FALSE)</f>
        <v>137</v>
      </c>
      <c r="O363">
        <f>VLOOKUP(E363, '2022D'!$A$2:$G$343, 3, FALSE)</f>
        <v>36252</v>
      </c>
      <c r="P363">
        <f>_2022[[#This Row],[最低排名]]-_2022[[#This Row],[同分人数]]+1</f>
        <v>36116</v>
      </c>
      <c r="Q363">
        <f>IF(O363&gt;=开始!$B$6, 1, 0)</f>
        <v>1</v>
      </c>
      <c r="R363">
        <f>_2022[[#This Row],[最低排名]]-开始!$B$6</f>
        <v>36252</v>
      </c>
    </row>
    <row r="364" spans="1:18">
      <c r="A364">
        <v>36001</v>
      </c>
      <c r="B364" t="s">
        <v>514</v>
      </c>
      <c r="C364" t="str">
        <f t="shared" si="10"/>
        <v>辽宁何氏</v>
      </c>
      <c r="D364" t="str">
        <f t="shared" si="11"/>
        <v>01</v>
      </c>
      <c r="E364" t="s">
        <v>1533</v>
      </c>
      <c r="F364">
        <v>189</v>
      </c>
      <c r="G364">
        <v>99</v>
      </c>
      <c r="H364">
        <v>48</v>
      </c>
      <c r="I364">
        <v>61</v>
      </c>
      <c r="J364">
        <v>58</v>
      </c>
      <c r="K364">
        <v>46</v>
      </c>
      <c r="L364">
        <v>0</v>
      </c>
      <c r="M364">
        <v>2022</v>
      </c>
      <c r="N364">
        <f>VLOOKUP(E364, '2022D'!$A$2:$G$343, 2, FALSE)</f>
        <v>141</v>
      </c>
      <c r="O364">
        <f>VLOOKUP(E364, '2022D'!$A$2:$G$343, 3, FALSE)</f>
        <v>36115</v>
      </c>
      <c r="P364">
        <f>_2022[[#This Row],[最低排名]]-_2022[[#This Row],[同分人数]]+1</f>
        <v>35975</v>
      </c>
      <c r="Q364">
        <f>IF(O364&gt;=开始!$B$6, 1, 0)</f>
        <v>1</v>
      </c>
      <c r="R364">
        <f>_2022[[#This Row],[最低排名]]-开始!$B$6</f>
        <v>36115</v>
      </c>
    </row>
    <row r="365" spans="1:18">
      <c r="A365">
        <v>36002</v>
      </c>
      <c r="B365" t="s">
        <v>515</v>
      </c>
      <c r="C365" t="str">
        <f t="shared" si="10"/>
        <v>辽宁何氏</v>
      </c>
      <c r="D365" t="str">
        <f t="shared" si="11"/>
        <v>02</v>
      </c>
      <c r="E365" t="s">
        <v>1542</v>
      </c>
      <c r="F365">
        <v>191</v>
      </c>
      <c r="G365">
        <v>98</v>
      </c>
      <c r="H365">
        <v>48</v>
      </c>
      <c r="I365">
        <v>58</v>
      </c>
      <c r="J365">
        <v>58</v>
      </c>
      <c r="K365">
        <v>46</v>
      </c>
      <c r="L365">
        <v>0</v>
      </c>
      <c r="M365">
        <v>2022</v>
      </c>
      <c r="N365">
        <f>VLOOKUP(E365, '2022D'!$A$2:$G$343, 2, FALSE)</f>
        <v>137</v>
      </c>
      <c r="O365">
        <f>VLOOKUP(E365, '2022D'!$A$2:$G$343, 3, FALSE)</f>
        <v>36252</v>
      </c>
      <c r="P365">
        <f>_2022[[#This Row],[最低排名]]-_2022[[#This Row],[同分人数]]+1</f>
        <v>36116</v>
      </c>
      <c r="Q365">
        <f>IF(O365&gt;=开始!$B$6, 1, 0)</f>
        <v>1</v>
      </c>
      <c r="R365">
        <f>_2022[[#This Row],[最低排名]]-开始!$B$6</f>
        <v>36252</v>
      </c>
    </row>
    <row r="366" spans="1:18">
      <c r="A366">
        <v>36201</v>
      </c>
      <c r="B366" t="s">
        <v>517</v>
      </c>
      <c r="C366" t="str">
        <f t="shared" si="10"/>
        <v>辽宁中医</v>
      </c>
      <c r="D366" t="str">
        <f t="shared" si="11"/>
        <v>01</v>
      </c>
      <c r="E366" t="s">
        <v>155</v>
      </c>
      <c r="F366">
        <v>213</v>
      </c>
      <c r="G366">
        <v>112</v>
      </c>
      <c r="H366">
        <v>90</v>
      </c>
      <c r="I366">
        <v>64</v>
      </c>
      <c r="J366">
        <v>61</v>
      </c>
      <c r="K366">
        <v>61</v>
      </c>
      <c r="L366">
        <v>0</v>
      </c>
      <c r="M366">
        <v>2022</v>
      </c>
      <c r="N366">
        <f>VLOOKUP(E366, '2022D'!$A$2:$G$343, 2, FALSE)</f>
        <v>198</v>
      </c>
      <c r="O366">
        <f>VLOOKUP(E366, '2022D'!$A$2:$G$343, 3, FALSE)</f>
        <v>19963</v>
      </c>
      <c r="P366">
        <f>_2022[[#This Row],[最低排名]]-_2022[[#This Row],[同分人数]]+1</f>
        <v>19766</v>
      </c>
      <c r="Q366">
        <f>IF(O366&gt;=开始!$B$6, 1, 0)</f>
        <v>1</v>
      </c>
      <c r="R366">
        <f>_2022[[#This Row],[最低排名]]-开始!$B$6</f>
        <v>19963</v>
      </c>
    </row>
    <row r="367" spans="1:18">
      <c r="A367">
        <v>37101</v>
      </c>
      <c r="B367" t="s">
        <v>519</v>
      </c>
      <c r="C367" t="str">
        <f t="shared" si="10"/>
        <v>吉林大学</v>
      </c>
      <c r="D367" t="str">
        <f t="shared" si="11"/>
        <v>01</v>
      </c>
      <c r="E367" t="s">
        <v>1541</v>
      </c>
      <c r="F367">
        <v>248</v>
      </c>
      <c r="G367">
        <v>128</v>
      </c>
      <c r="H367">
        <v>122</v>
      </c>
      <c r="I367">
        <v>67</v>
      </c>
      <c r="J367">
        <v>64</v>
      </c>
      <c r="K367">
        <v>58</v>
      </c>
      <c r="L367">
        <v>0</v>
      </c>
      <c r="M367">
        <v>2022</v>
      </c>
      <c r="N367">
        <f>VLOOKUP(E367, '2022D'!$A$2:$G$343, 2, FALSE)</f>
        <v>171</v>
      </c>
      <c r="O367">
        <f>VLOOKUP(E367, '2022D'!$A$2:$G$343, 3, FALSE)</f>
        <v>5369</v>
      </c>
      <c r="P367">
        <f>_2022[[#This Row],[最低排名]]-_2022[[#This Row],[同分人数]]+1</f>
        <v>5199</v>
      </c>
      <c r="Q367">
        <f>IF(O367&gt;=开始!$B$6, 1, 0)</f>
        <v>1</v>
      </c>
      <c r="R367">
        <f>_2022[[#This Row],[最低排名]]-开始!$B$6</f>
        <v>5369</v>
      </c>
    </row>
    <row r="368" spans="1:18">
      <c r="A368">
        <v>37102</v>
      </c>
      <c r="B368" t="s">
        <v>520</v>
      </c>
      <c r="C368" t="str">
        <f t="shared" si="10"/>
        <v>吉林大学</v>
      </c>
      <c r="D368" t="str">
        <f t="shared" si="11"/>
        <v>02</v>
      </c>
      <c r="E368" t="s">
        <v>60</v>
      </c>
      <c r="F368">
        <v>242</v>
      </c>
      <c r="G368">
        <v>127</v>
      </c>
      <c r="H368">
        <v>129</v>
      </c>
      <c r="I368">
        <v>67</v>
      </c>
      <c r="J368">
        <v>58</v>
      </c>
      <c r="K368">
        <v>52</v>
      </c>
      <c r="L368">
        <v>0</v>
      </c>
      <c r="M368">
        <v>2022</v>
      </c>
      <c r="N368">
        <f>VLOOKUP(E368, '2022D'!$A$2:$G$343, 2, FALSE)</f>
        <v>226</v>
      </c>
      <c r="O368">
        <f>VLOOKUP(E368, '2022D'!$A$2:$G$343, 3, FALSE)</f>
        <v>7427</v>
      </c>
      <c r="P368">
        <f>_2022[[#This Row],[最低排名]]-_2022[[#This Row],[同分人数]]+1</f>
        <v>7202</v>
      </c>
      <c r="Q368">
        <f>IF(O368&gt;=开始!$B$6, 1, 0)</f>
        <v>1</v>
      </c>
      <c r="R368">
        <f>_2022[[#This Row],[最低排名]]-开始!$B$6</f>
        <v>7427</v>
      </c>
    </row>
    <row r="369" spans="1:18">
      <c r="A369">
        <v>37103</v>
      </c>
      <c r="B369" t="s">
        <v>521</v>
      </c>
      <c r="C369" t="str">
        <f t="shared" si="10"/>
        <v>吉林大学</v>
      </c>
      <c r="D369" t="str">
        <f t="shared" si="11"/>
        <v>03</v>
      </c>
      <c r="E369" t="s">
        <v>158</v>
      </c>
      <c r="F369">
        <v>224</v>
      </c>
      <c r="G369">
        <v>116</v>
      </c>
      <c r="H369">
        <v>121</v>
      </c>
      <c r="I369">
        <v>70</v>
      </c>
      <c r="J369">
        <v>70</v>
      </c>
      <c r="K369">
        <v>64</v>
      </c>
      <c r="L369">
        <v>0</v>
      </c>
      <c r="M369">
        <v>2022</v>
      </c>
      <c r="N369">
        <f>VLOOKUP(E369, '2022D'!$A$2:$G$343, 2, FALSE)</f>
        <v>205</v>
      </c>
      <c r="O369">
        <f>VLOOKUP(E369, '2022D'!$A$2:$G$343, 3, FALSE)</f>
        <v>7201</v>
      </c>
      <c r="P369">
        <f>_2022[[#This Row],[最低排名]]-_2022[[#This Row],[同分人数]]+1</f>
        <v>6997</v>
      </c>
      <c r="Q369">
        <f>IF(O369&gt;=开始!$B$6, 1, 0)</f>
        <v>1</v>
      </c>
      <c r="R369">
        <f>_2022[[#This Row],[最低排名]]-开始!$B$6</f>
        <v>7201</v>
      </c>
    </row>
    <row r="370" spans="1:18">
      <c r="A370">
        <v>37104</v>
      </c>
      <c r="B370" t="s">
        <v>522</v>
      </c>
      <c r="C370" t="str">
        <f t="shared" si="10"/>
        <v>吉林大学</v>
      </c>
      <c r="D370" t="str">
        <f t="shared" si="11"/>
        <v>04</v>
      </c>
      <c r="E370" t="s">
        <v>244</v>
      </c>
      <c r="F370">
        <v>232</v>
      </c>
      <c r="G370">
        <v>117</v>
      </c>
      <c r="H370">
        <v>125</v>
      </c>
      <c r="I370">
        <v>70</v>
      </c>
      <c r="J370">
        <v>67</v>
      </c>
      <c r="K370">
        <v>61</v>
      </c>
      <c r="L370">
        <v>0</v>
      </c>
      <c r="M370">
        <v>2022</v>
      </c>
      <c r="N370">
        <f>VLOOKUP(E370, '2022D'!$A$2:$G$343, 2, FALSE)</f>
        <v>164</v>
      </c>
      <c r="O370">
        <f>VLOOKUP(E370, '2022D'!$A$2:$G$343, 3, FALSE)</f>
        <v>6089</v>
      </c>
      <c r="P370">
        <f>_2022[[#This Row],[最低排名]]-_2022[[#This Row],[同分人数]]+1</f>
        <v>5926</v>
      </c>
      <c r="Q370">
        <f>IF(O370&gt;=开始!$B$6, 1, 0)</f>
        <v>1</v>
      </c>
      <c r="R370">
        <f>_2022[[#This Row],[最低排名]]-开始!$B$6</f>
        <v>6089</v>
      </c>
    </row>
    <row r="371" spans="1:18">
      <c r="A371">
        <v>37105</v>
      </c>
      <c r="B371" t="s">
        <v>523</v>
      </c>
      <c r="C371" t="str">
        <f t="shared" si="10"/>
        <v>吉林大学</v>
      </c>
      <c r="D371" t="str">
        <f t="shared" si="11"/>
        <v>05</v>
      </c>
      <c r="E371" t="s">
        <v>1020</v>
      </c>
      <c r="F371">
        <v>230</v>
      </c>
      <c r="G371">
        <v>123</v>
      </c>
      <c r="H371">
        <v>126</v>
      </c>
      <c r="I371">
        <v>67</v>
      </c>
      <c r="J371">
        <v>67</v>
      </c>
      <c r="K371">
        <v>61</v>
      </c>
      <c r="L371">
        <v>0</v>
      </c>
      <c r="M371">
        <v>2022</v>
      </c>
      <c r="N371">
        <f>VLOOKUP(E371, '2022D'!$A$2:$G$343, 2, FALSE)</f>
        <v>171</v>
      </c>
      <c r="O371">
        <f>VLOOKUP(E371, '2022D'!$A$2:$G$343, 3, FALSE)</f>
        <v>6824</v>
      </c>
      <c r="P371">
        <f>_2022[[#This Row],[最低排名]]-_2022[[#This Row],[同分人数]]+1</f>
        <v>6654</v>
      </c>
      <c r="Q371">
        <f>IF(O371&gt;=开始!$B$6, 1, 0)</f>
        <v>1</v>
      </c>
      <c r="R371">
        <f>_2022[[#This Row],[最低排名]]-开始!$B$6</f>
        <v>6824</v>
      </c>
    </row>
    <row r="372" spans="1:18">
      <c r="A372">
        <v>37201</v>
      </c>
      <c r="B372" t="s">
        <v>525</v>
      </c>
      <c r="C372" t="str">
        <f t="shared" si="10"/>
        <v>东北师大</v>
      </c>
      <c r="D372" t="str">
        <f t="shared" si="11"/>
        <v>01</v>
      </c>
      <c r="E372" t="s">
        <v>502</v>
      </c>
      <c r="F372">
        <v>211</v>
      </c>
      <c r="G372">
        <v>116</v>
      </c>
      <c r="H372">
        <v>121</v>
      </c>
      <c r="I372">
        <v>67</v>
      </c>
      <c r="J372">
        <v>61</v>
      </c>
      <c r="K372">
        <v>61</v>
      </c>
      <c r="L372">
        <v>0</v>
      </c>
      <c r="M372">
        <v>2022</v>
      </c>
      <c r="N372">
        <f>VLOOKUP(E372, '2022D'!$A$2:$G$343, 2, FALSE)</f>
        <v>213</v>
      </c>
      <c r="O372">
        <f>VLOOKUP(E372, '2022D'!$A$2:$G$343, 3, FALSE)</f>
        <v>13075</v>
      </c>
      <c r="P372">
        <f>_2022[[#This Row],[最低排名]]-_2022[[#This Row],[同分人数]]+1</f>
        <v>12863</v>
      </c>
      <c r="Q372">
        <f>IF(O372&gt;=开始!$B$6, 1, 0)</f>
        <v>1</v>
      </c>
      <c r="R372">
        <f>_2022[[#This Row],[最低排名]]-开始!$B$6</f>
        <v>13075</v>
      </c>
    </row>
    <row r="373" spans="1:18">
      <c r="A373">
        <v>37202</v>
      </c>
      <c r="B373" t="s">
        <v>526</v>
      </c>
      <c r="C373" t="str">
        <f t="shared" si="10"/>
        <v>东北师大</v>
      </c>
      <c r="D373" t="str">
        <f t="shared" si="11"/>
        <v>02</v>
      </c>
      <c r="E373" t="s">
        <v>37</v>
      </c>
      <c r="F373">
        <v>222</v>
      </c>
      <c r="G373">
        <v>116</v>
      </c>
      <c r="H373">
        <v>112</v>
      </c>
      <c r="I373">
        <v>70</v>
      </c>
      <c r="J373">
        <v>64</v>
      </c>
      <c r="K373">
        <v>55</v>
      </c>
      <c r="L373">
        <v>0</v>
      </c>
      <c r="M373">
        <v>2022</v>
      </c>
      <c r="N373">
        <f>VLOOKUP(E373, '2022D'!$A$2:$G$343, 2, FALSE)</f>
        <v>201</v>
      </c>
      <c r="O373">
        <f>VLOOKUP(E373, '2022D'!$A$2:$G$343, 3, FALSE)</f>
        <v>12620</v>
      </c>
      <c r="P373">
        <f>_2022[[#This Row],[最低排名]]-_2022[[#This Row],[同分人数]]+1</f>
        <v>12420</v>
      </c>
      <c r="Q373">
        <f>IF(O373&gt;=开始!$B$6, 1, 0)</f>
        <v>1</v>
      </c>
      <c r="R373">
        <f>_2022[[#This Row],[最低排名]]-开始!$B$6</f>
        <v>12620</v>
      </c>
    </row>
    <row r="374" spans="1:18">
      <c r="A374">
        <v>37203</v>
      </c>
      <c r="B374" t="s">
        <v>527</v>
      </c>
      <c r="C374" t="str">
        <f t="shared" si="10"/>
        <v>东北师大</v>
      </c>
      <c r="D374" t="str">
        <f t="shared" si="11"/>
        <v>03</v>
      </c>
      <c r="E374" t="s">
        <v>132</v>
      </c>
      <c r="F374">
        <v>224</v>
      </c>
      <c r="G374">
        <v>114</v>
      </c>
      <c r="H374">
        <v>108</v>
      </c>
      <c r="I374">
        <v>64</v>
      </c>
      <c r="J374">
        <v>61</v>
      </c>
      <c r="K374">
        <v>55</v>
      </c>
      <c r="L374">
        <v>0</v>
      </c>
      <c r="M374">
        <v>2022</v>
      </c>
      <c r="N374">
        <f>VLOOKUP(E374, '2022D'!$A$2:$G$343, 2, FALSE)</f>
        <v>197</v>
      </c>
      <c r="O374">
        <f>VLOOKUP(E374, '2022D'!$A$2:$G$343, 3, FALSE)</f>
        <v>14994</v>
      </c>
      <c r="P374">
        <f>_2022[[#This Row],[最低排名]]-_2022[[#This Row],[同分人数]]+1</f>
        <v>14798</v>
      </c>
      <c r="Q374">
        <f>IF(O374&gt;=开始!$B$6, 1, 0)</f>
        <v>1</v>
      </c>
      <c r="R374">
        <f>_2022[[#This Row],[最低排名]]-开始!$B$6</f>
        <v>14994</v>
      </c>
    </row>
    <row r="375" spans="1:18">
      <c r="A375">
        <v>37301</v>
      </c>
      <c r="B375" t="s">
        <v>529</v>
      </c>
      <c r="C375" t="str">
        <f t="shared" si="10"/>
        <v>延边大学</v>
      </c>
      <c r="D375" t="str">
        <f t="shared" si="11"/>
        <v>01</v>
      </c>
      <c r="E375" t="s">
        <v>340</v>
      </c>
      <c r="F375">
        <v>192</v>
      </c>
      <c r="G375">
        <v>101</v>
      </c>
      <c r="H375">
        <v>112</v>
      </c>
      <c r="I375">
        <v>58</v>
      </c>
      <c r="J375">
        <v>49</v>
      </c>
      <c r="K375">
        <v>46</v>
      </c>
      <c r="L375">
        <v>0</v>
      </c>
      <c r="M375">
        <v>2022</v>
      </c>
      <c r="N375">
        <f>VLOOKUP(E375, '2022D'!$A$2:$G$343, 2, FALSE)</f>
        <v>216</v>
      </c>
      <c r="O375">
        <f>VLOOKUP(E375, '2022D'!$A$2:$G$343, 3, FALSE)</f>
        <v>26729</v>
      </c>
      <c r="P375">
        <f>_2022[[#This Row],[最低排名]]-_2022[[#This Row],[同分人数]]+1</f>
        <v>26514</v>
      </c>
      <c r="Q375">
        <f>IF(O375&gt;=开始!$B$6, 1, 0)</f>
        <v>1</v>
      </c>
      <c r="R375">
        <f>_2022[[#This Row],[最低排名]]-开始!$B$6</f>
        <v>26729</v>
      </c>
    </row>
    <row r="376" spans="1:18">
      <c r="A376">
        <v>37302</v>
      </c>
      <c r="B376" t="s">
        <v>530</v>
      </c>
      <c r="C376" t="str">
        <f t="shared" si="10"/>
        <v>延边大学</v>
      </c>
      <c r="D376" t="str">
        <f t="shared" si="11"/>
        <v>02</v>
      </c>
      <c r="E376" t="s">
        <v>228</v>
      </c>
      <c r="F376">
        <v>193</v>
      </c>
      <c r="G376">
        <v>102</v>
      </c>
      <c r="H376">
        <v>78</v>
      </c>
      <c r="I376">
        <v>64</v>
      </c>
      <c r="J376">
        <v>52</v>
      </c>
      <c r="K376">
        <v>52</v>
      </c>
      <c r="L376">
        <v>0</v>
      </c>
      <c r="M376">
        <v>2022</v>
      </c>
      <c r="N376">
        <f>VLOOKUP(E376, '2022D'!$A$2:$G$343, 2, FALSE)</f>
        <v>199</v>
      </c>
      <c r="O376">
        <f>VLOOKUP(E376, '2022D'!$A$2:$G$343, 3, FALSE)</f>
        <v>30154</v>
      </c>
      <c r="P376">
        <f>_2022[[#This Row],[最低排名]]-_2022[[#This Row],[同分人数]]+1</f>
        <v>29956</v>
      </c>
      <c r="Q376">
        <f>IF(O376&gt;=开始!$B$6, 1, 0)</f>
        <v>1</v>
      </c>
      <c r="R376">
        <f>_2022[[#This Row],[最低排名]]-开始!$B$6</f>
        <v>30154</v>
      </c>
    </row>
    <row r="377" spans="1:18">
      <c r="A377">
        <v>37303</v>
      </c>
      <c r="B377" t="s">
        <v>531</v>
      </c>
      <c r="C377" t="str">
        <f t="shared" si="10"/>
        <v>延边大学</v>
      </c>
      <c r="D377" t="str">
        <f t="shared" si="11"/>
        <v>03</v>
      </c>
      <c r="E377" t="s">
        <v>643</v>
      </c>
      <c r="F377">
        <v>210</v>
      </c>
      <c r="G377">
        <v>106</v>
      </c>
      <c r="H377">
        <v>105</v>
      </c>
      <c r="I377">
        <v>61</v>
      </c>
      <c r="J377">
        <v>58</v>
      </c>
      <c r="K377">
        <v>43</v>
      </c>
      <c r="L377">
        <v>0</v>
      </c>
      <c r="M377">
        <v>2022</v>
      </c>
      <c r="N377">
        <f>VLOOKUP(E377, '2022D'!$A$2:$G$343, 2, FALSE)</f>
        <v>211</v>
      </c>
      <c r="O377">
        <f>VLOOKUP(E377, '2022D'!$A$2:$G$343, 3, FALSE)</f>
        <v>22579</v>
      </c>
      <c r="P377">
        <f>_2022[[#This Row],[最低排名]]-_2022[[#This Row],[同分人数]]+1</f>
        <v>22369</v>
      </c>
      <c r="Q377">
        <f>IF(O377&gt;=开始!$B$6, 1, 0)</f>
        <v>1</v>
      </c>
      <c r="R377">
        <f>_2022[[#This Row],[最低排名]]-开始!$B$6</f>
        <v>22579</v>
      </c>
    </row>
    <row r="378" spans="1:18">
      <c r="A378">
        <v>37401</v>
      </c>
      <c r="B378" t="s">
        <v>532</v>
      </c>
      <c r="C378" t="str">
        <f t="shared" si="10"/>
        <v>长春理工</v>
      </c>
      <c r="D378" t="str">
        <f t="shared" si="11"/>
        <v>01</v>
      </c>
      <c r="E378" t="s">
        <v>408</v>
      </c>
      <c r="F378">
        <v>188</v>
      </c>
      <c r="G378">
        <v>100</v>
      </c>
      <c r="H378">
        <v>93</v>
      </c>
      <c r="I378">
        <v>49</v>
      </c>
      <c r="J378">
        <v>46</v>
      </c>
      <c r="K378">
        <v>43</v>
      </c>
      <c r="L378">
        <v>0</v>
      </c>
      <c r="M378">
        <v>2022</v>
      </c>
      <c r="N378">
        <f>VLOOKUP(E378, '2022D'!$A$2:$G$343, 2, FALSE)</f>
        <v>181</v>
      </c>
      <c r="O378">
        <f>VLOOKUP(E378, '2022D'!$A$2:$G$343, 3, FALSE)</f>
        <v>33538</v>
      </c>
      <c r="P378">
        <f>_2022[[#This Row],[最低排名]]-_2022[[#This Row],[同分人数]]+1</f>
        <v>33358</v>
      </c>
      <c r="Q378">
        <f>IF(O378&gt;=开始!$B$6, 1, 0)</f>
        <v>1</v>
      </c>
      <c r="R378">
        <f>_2022[[#This Row],[最低排名]]-开始!$B$6</f>
        <v>33538</v>
      </c>
    </row>
    <row r="379" spans="1:18">
      <c r="A379">
        <v>37402</v>
      </c>
      <c r="B379" t="s">
        <v>534</v>
      </c>
      <c r="C379" t="str">
        <f t="shared" si="10"/>
        <v>长春理工</v>
      </c>
      <c r="D379" t="str">
        <f t="shared" si="11"/>
        <v>02</v>
      </c>
      <c r="E379" t="s">
        <v>998</v>
      </c>
      <c r="F379">
        <v>196</v>
      </c>
      <c r="G379">
        <v>100</v>
      </c>
      <c r="H379">
        <v>74</v>
      </c>
      <c r="I379">
        <v>49</v>
      </c>
      <c r="J379">
        <v>49</v>
      </c>
      <c r="K379">
        <v>43</v>
      </c>
      <c r="L379">
        <v>0</v>
      </c>
      <c r="M379">
        <v>2022</v>
      </c>
      <c r="N379">
        <f>VLOOKUP(E379, '2022D'!$A$2:$G$343, 2, FALSE)</f>
        <v>170</v>
      </c>
      <c r="O379">
        <f>VLOOKUP(E379, '2022D'!$A$2:$G$343, 3, FALSE)</f>
        <v>34813</v>
      </c>
      <c r="P379">
        <f>_2022[[#This Row],[最低排名]]-_2022[[#This Row],[同分人数]]+1</f>
        <v>34644</v>
      </c>
      <c r="Q379">
        <f>IF(O379&gt;=开始!$B$6, 1, 0)</f>
        <v>1</v>
      </c>
      <c r="R379">
        <f>_2022[[#This Row],[最低排名]]-开始!$B$6</f>
        <v>34813</v>
      </c>
    </row>
    <row r="380" spans="1:18">
      <c r="A380">
        <v>37501</v>
      </c>
      <c r="B380" t="s">
        <v>535</v>
      </c>
      <c r="C380" t="str">
        <f t="shared" si="10"/>
        <v>东北电力</v>
      </c>
      <c r="D380" t="str">
        <f t="shared" si="11"/>
        <v>01</v>
      </c>
      <c r="E380" t="s">
        <v>419</v>
      </c>
      <c r="F380">
        <v>182</v>
      </c>
      <c r="G380">
        <v>102</v>
      </c>
      <c r="H380">
        <v>84</v>
      </c>
      <c r="I380">
        <v>64</v>
      </c>
      <c r="J380">
        <v>52</v>
      </c>
      <c r="K380">
        <v>52</v>
      </c>
      <c r="L380">
        <v>0</v>
      </c>
      <c r="M380">
        <v>2022</v>
      </c>
      <c r="N380">
        <f>VLOOKUP(E380, '2022D'!$A$2:$G$343, 2, FALSE)</f>
        <v>158</v>
      </c>
      <c r="O380">
        <f>VLOOKUP(E380, '2022D'!$A$2:$G$343, 3, FALSE)</f>
        <v>31045</v>
      </c>
      <c r="P380">
        <f>_2022[[#This Row],[最低排名]]-_2022[[#This Row],[同分人数]]+1</f>
        <v>30888</v>
      </c>
      <c r="Q380">
        <f>IF(O380&gt;=开始!$B$6, 1, 0)</f>
        <v>1</v>
      </c>
      <c r="R380">
        <f>_2022[[#This Row],[最低排名]]-开始!$B$6</f>
        <v>31045</v>
      </c>
    </row>
    <row r="381" spans="1:18">
      <c r="A381">
        <v>37601</v>
      </c>
      <c r="B381" t="s">
        <v>536</v>
      </c>
      <c r="C381" t="str">
        <f t="shared" si="10"/>
        <v>长春工大</v>
      </c>
      <c r="D381" t="str">
        <f t="shared" si="11"/>
        <v>01</v>
      </c>
      <c r="E381" t="s">
        <v>1533</v>
      </c>
      <c r="F381">
        <v>208</v>
      </c>
      <c r="G381">
        <v>123</v>
      </c>
      <c r="H381">
        <v>65</v>
      </c>
      <c r="I381">
        <v>43</v>
      </c>
      <c r="J381">
        <v>43</v>
      </c>
      <c r="K381">
        <v>43</v>
      </c>
      <c r="L381">
        <v>0</v>
      </c>
      <c r="M381">
        <v>2022</v>
      </c>
      <c r="N381">
        <f>VLOOKUP(E381, '2022D'!$A$2:$G$343, 2, FALSE)</f>
        <v>141</v>
      </c>
      <c r="O381">
        <f>VLOOKUP(E381, '2022D'!$A$2:$G$343, 3, FALSE)</f>
        <v>36115</v>
      </c>
      <c r="P381">
        <f>_2022[[#This Row],[最低排名]]-_2022[[#This Row],[同分人数]]+1</f>
        <v>35975</v>
      </c>
      <c r="Q381">
        <f>IF(O381&gt;=开始!$B$6, 1, 0)</f>
        <v>1</v>
      </c>
      <c r="R381">
        <f>_2022[[#This Row],[最低排名]]-开始!$B$6</f>
        <v>36115</v>
      </c>
    </row>
    <row r="382" spans="1:18">
      <c r="A382">
        <v>37602</v>
      </c>
      <c r="B382" t="s">
        <v>537</v>
      </c>
      <c r="C382" t="str">
        <f t="shared" si="10"/>
        <v>长春工大</v>
      </c>
      <c r="D382" t="str">
        <f t="shared" si="11"/>
        <v>02</v>
      </c>
      <c r="E382" t="s">
        <v>221</v>
      </c>
      <c r="F382">
        <v>198</v>
      </c>
      <c r="G382">
        <v>103</v>
      </c>
      <c r="H382">
        <v>64</v>
      </c>
      <c r="I382">
        <v>52</v>
      </c>
      <c r="J382">
        <v>49</v>
      </c>
      <c r="K382">
        <v>46</v>
      </c>
      <c r="L382">
        <v>0</v>
      </c>
      <c r="M382">
        <v>2022</v>
      </c>
      <c r="N382">
        <f>VLOOKUP(E382, '2022D'!$A$2:$G$343, 2, FALSE)</f>
        <v>156</v>
      </c>
      <c r="O382">
        <f>VLOOKUP(E382, '2022D'!$A$2:$G$343, 3, FALSE)</f>
        <v>35102</v>
      </c>
      <c r="P382">
        <f>_2022[[#This Row],[最低排名]]-_2022[[#This Row],[同分人数]]+1</f>
        <v>34947</v>
      </c>
      <c r="Q382">
        <f>IF(O382&gt;=开始!$B$6, 1, 0)</f>
        <v>1</v>
      </c>
      <c r="R382">
        <f>_2022[[#This Row],[最低排名]]-开始!$B$6</f>
        <v>35102</v>
      </c>
    </row>
    <row r="383" spans="1:18">
      <c r="A383">
        <v>37603</v>
      </c>
      <c r="B383" t="s">
        <v>1566</v>
      </c>
      <c r="C383" t="str">
        <f t="shared" si="10"/>
        <v>长春工大</v>
      </c>
      <c r="D383" t="str">
        <f t="shared" si="11"/>
        <v>03</v>
      </c>
      <c r="E383" t="s">
        <v>366</v>
      </c>
      <c r="F383">
        <v>183</v>
      </c>
      <c r="G383">
        <v>105</v>
      </c>
      <c r="H383">
        <v>89</v>
      </c>
      <c r="I383">
        <v>49</v>
      </c>
      <c r="J383">
        <v>43</v>
      </c>
      <c r="K383">
        <v>43</v>
      </c>
      <c r="L383">
        <v>0</v>
      </c>
      <c r="M383">
        <v>2022</v>
      </c>
      <c r="N383">
        <f>VLOOKUP(E383, '2022D'!$A$2:$G$343, 2, FALSE)</f>
        <v>161</v>
      </c>
      <c r="O383">
        <f>VLOOKUP(E383, '2022D'!$A$2:$G$343, 3, FALSE)</f>
        <v>35422</v>
      </c>
      <c r="P383">
        <f>_2022[[#This Row],[最低排名]]-_2022[[#This Row],[同分人数]]+1</f>
        <v>35262</v>
      </c>
      <c r="Q383">
        <f>IF(O383&gt;=开始!$B$6, 1, 0)</f>
        <v>1</v>
      </c>
      <c r="R383">
        <f>_2022[[#This Row],[最低排名]]-开始!$B$6</f>
        <v>35422</v>
      </c>
    </row>
    <row r="384" spans="1:18">
      <c r="A384">
        <v>37701</v>
      </c>
      <c r="B384" t="s">
        <v>538</v>
      </c>
      <c r="C384" t="str">
        <f t="shared" si="10"/>
        <v>北华大学</v>
      </c>
      <c r="D384" t="str">
        <f t="shared" si="11"/>
        <v>01</v>
      </c>
      <c r="E384" t="s">
        <v>318</v>
      </c>
      <c r="F384">
        <v>186</v>
      </c>
      <c r="G384">
        <v>94</v>
      </c>
      <c r="H384">
        <v>105</v>
      </c>
      <c r="I384">
        <v>49</v>
      </c>
      <c r="J384">
        <v>43</v>
      </c>
      <c r="K384">
        <v>43</v>
      </c>
      <c r="L384">
        <v>0</v>
      </c>
      <c r="M384">
        <v>2022</v>
      </c>
      <c r="N384">
        <f>VLOOKUP(E384, '2022D'!$A$2:$G$343, 2, FALSE)</f>
        <v>168</v>
      </c>
      <c r="O384">
        <f>VLOOKUP(E384, '2022D'!$A$2:$G$343, 3, FALSE)</f>
        <v>32393</v>
      </c>
      <c r="P384">
        <f>_2022[[#This Row],[最低排名]]-_2022[[#This Row],[同分人数]]+1</f>
        <v>32226</v>
      </c>
      <c r="Q384">
        <f>IF(O384&gt;=开始!$B$6, 1, 0)</f>
        <v>1</v>
      </c>
      <c r="R384">
        <f>_2022[[#This Row],[最低排名]]-开始!$B$6</f>
        <v>32393</v>
      </c>
    </row>
    <row r="385" spans="1:18">
      <c r="A385">
        <v>37702</v>
      </c>
      <c r="B385" t="s">
        <v>539</v>
      </c>
      <c r="C385" t="str">
        <f t="shared" si="10"/>
        <v>北华大学</v>
      </c>
      <c r="D385" t="str">
        <f t="shared" si="11"/>
        <v>02</v>
      </c>
      <c r="E385" t="s">
        <v>205</v>
      </c>
      <c r="F385">
        <v>172</v>
      </c>
      <c r="G385">
        <v>95</v>
      </c>
      <c r="H385">
        <v>87</v>
      </c>
      <c r="I385">
        <v>58</v>
      </c>
      <c r="J385">
        <v>55</v>
      </c>
      <c r="K385">
        <v>46</v>
      </c>
      <c r="L385">
        <v>0</v>
      </c>
      <c r="M385">
        <v>2022</v>
      </c>
      <c r="N385">
        <f>VLOOKUP(E385, '2022D'!$A$2:$G$343, 2, FALSE)</f>
        <v>162</v>
      </c>
      <c r="O385">
        <f>VLOOKUP(E385, '2022D'!$A$2:$G$343, 3, FALSE)</f>
        <v>33700</v>
      </c>
      <c r="P385">
        <f>_2022[[#This Row],[最低排名]]-_2022[[#This Row],[同分人数]]+1</f>
        <v>33539</v>
      </c>
      <c r="Q385">
        <f>IF(O385&gt;=开始!$B$6, 1, 0)</f>
        <v>1</v>
      </c>
      <c r="R385">
        <f>_2022[[#This Row],[最低排名]]-开始!$B$6</f>
        <v>33700</v>
      </c>
    </row>
    <row r="386" spans="1:18">
      <c r="A386">
        <v>37801</v>
      </c>
      <c r="B386" t="s">
        <v>540</v>
      </c>
      <c r="C386" t="str">
        <f t="shared" ref="C386:C449" si="12">LEFT(B386, FIND("(", B386) - 1)</f>
        <v>吉林师大</v>
      </c>
      <c r="D386" t="str">
        <f t="shared" ref="D386:D449" si="13">MID(B386, FIND("(", B386) + 1, FIND(")", B386) - FIND("(", B386) - 1)</f>
        <v>01</v>
      </c>
      <c r="E386" t="s">
        <v>318</v>
      </c>
      <c r="F386">
        <v>188</v>
      </c>
      <c r="G386">
        <v>99</v>
      </c>
      <c r="H386">
        <v>94</v>
      </c>
      <c r="I386">
        <v>49</v>
      </c>
      <c r="J386">
        <v>49</v>
      </c>
      <c r="K386">
        <v>46</v>
      </c>
      <c r="L386">
        <v>0</v>
      </c>
      <c r="M386">
        <v>2022</v>
      </c>
      <c r="N386">
        <f>VLOOKUP(E386, '2022D'!$A$2:$G$343, 2, FALSE)</f>
        <v>168</v>
      </c>
      <c r="O386">
        <f>VLOOKUP(E386, '2022D'!$A$2:$G$343, 3, FALSE)</f>
        <v>32393</v>
      </c>
      <c r="P386">
        <f>_2022[[#This Row],[最低排名]]-_2022[[#This Row],[同分人数]]+1</f>
        <v>32226</v>
      </c>
      <c r="Q386">
        <f>IF(O386&gt;=开始!$B$6, 1, 0)</f>
        <v>1</v>
      </c>
      <c r="R386">
        <f>_2022[[#This Row],[最低排名]]-开始!$B$6</f>
        <v>32393</v>
      </c>
    </row>
    <row r="387" spans="1:18">
      <c r="A387">
        <v>37802</v>
      </c>
      <c r="B387" t="s">
        <v>541</v>
      </c>
      <c r="C387" t="str">
        <f t="shared" si="12"/>
        <v>吉林师大</v>
      </c>
      <c r="D387" t="str">
        <f t="shared" si="13"/>
        <v>02</v>
      </c>
      <c r="E387" t="s">
        <v>203</v>
      </c>
      <c r="F387">
        <v>192</v>
      </c>
      <c r="G387">
        <v>101</v>
      </c>
      <c r="H387">
        <v>91</v>
      </c>
      <c r="I387">
        <v>55</v>
      </c>
      <c r="J387">
        <v>49</v>
      </c>
      <c r="K387">
        <v>43</v>
      </c>
      <c r="L387">
        <v>0</v>
      </c>
      <c r="M387">
        <v>2022</v>
      </c>
      <c r="N387">
        <f>VLOOKUP(E387, '2022D'!$A$2:$G$343, 2, FALSE)</f>
        <v>183</v>
      </c>
      <c r="O387">
        <f>VLOOKUP(E387, '2022D'!$A$2:$G$343, 3, FALSE)</f>
        <v>31709</v>
      </c>
      <c r="P387">
        <f>_2022[[#This Row],[最低排名]]-_2022[[#This Row],[同分人数]]+1</f>
        <v>31527</v>
      </c>
      <c r="Q387">
        <f>IF(O387&gt;=开始!$B$6, 1, 0)</f>
        <v>1</v>
      </c>
      <c r="R387">
        <f>_2022[[#This Row],[最低排名]]-开始!$B$6</f>
        <v>31709</v>
      </c>
    </row>
    <row r="388" spans="1:18">
      <c r="A388">
        <v>37901</v>
      </c>
      <c r="B388" t="s">
        <v>542</v>
      </c>
      <c r="C388" t="str">
        <f t="shared" si="12"/>
        <v>吉林财大</v>
      </c>
      <c r="D388" t="str">
        <f t="shared" si="13"/>
        <v>01</v>
      </c>
      <c r="E388" t="s">
        <v>50</v>
      </c>
      <c r="F388">
        <v>197</v>
      </c>
      <c r="G388">
        <v>101</v>
      </c>
      <c r="H388">
        <v>87</v>
      </c>
      <c r="I388">
        <v>61</v>
      </c>
      <c r="J388">
        <v>43</v>
      </c>
      <c r="K388">
        <v>43</v>
      </c>
      <c r="L388">
        <v>0</v>
      </c>
      <c r="M388">
        <v>2022</v>
      </c>
      <c r="N388">
        <f>VLOOKUP(E388, '2022D'!$A$2:$G$343, 2, FALSE)</f>
        <v>151</v>
      </c>
      <c r="O388">
        <f>VLOOKUP(E388, '2022D'!$A$2:$G$343, 3, FALSE)</f>
        <v>31526</v>
      </c>
      <c r="P388">
        <f>_2022[[#This Row],[最低排名]]-_2022[[#This Row],[同分人数]]+1</f>
        <v>31376</v>
      </c>
      <c r="Q388">
        <f>IF(O388&gt;=开始!$B$6, 1, 0)</f>
        <v>1</v>
      </c>
      <c r="R388">
        <f>_2022[[#This Row],[最低排名]]-开始!$B$6</f>
        <v>31526</v>
      </c>
    </row>
    <row r="389" spans="1:18">
      <c r="A389">
        <v>38201</v>
      </c>
      <c r="B389" t="s">
        <v>543</v>
      </c>
      <c r="C389" t="str">
        <f t="shared" si="12"/>
        <v>长春工程</v>
      </c>
      <c r="D389" t="str">
        <f t="shared" si="13"/>
        <v>01</v>
      </c>
      <c r="E389" t="s">
        <v>1534</v>
      </c>
      <c r="F389">
        <v>156</v>
      </c>
      <c r="G389">
        <v>86</v>
      </c>
      <c r="H389">
        <v>91</v>
      </c>
      <c r="I389">
        <v>55</v>
      </c>
      <c r="J389">
        <v>52</v>
      </c>
      <c r="K389">
        <v>46</v>
      </c>
      <c r="L389">
        <v>0</v>
      </c>
      <c r="M389">
        <v>2022</v>
      </c>
      <c r="N389">
        <f>VLOOKUP(E389, '2022D'!$A$2:$G$343, 2, FALSE)</f>
        <v>161</v>
      </c>
      <c r="O389">
        <f>VLOOKUP(E389, '2022D'!$A$2:$G$343, 3, FALSE)</f>
        <v>36413</v>
      </c>
      <c r="P389">
        <f>_2022[[#This Row],[最低排名]]-_2022[[#This Row],[同分人数]]+1</f>
        <v>36253</v>
      </c>
      <c r="Q389">
        <f>IF(O389&gt;=开始!$B$6, 1, 0)</f>
        <v>1</v>
      </c>
      <c r="R389">
        <f>_2022[[#This Row],[最低排名]]-开始!$B$6</f>
        <v>36413</v>
      </c>
    </row>
    <row r="390" spans="1:18">
      <c r="A390">
        <v>38301</v>
      </c>
      <c r="B390" t="s">
        <v>544</v>
      </c>
      <c r="C390" t="str">
        <f t="shared" si="12"/>
        <v>吉林工商</v>
      </c>
      <c r="D390" t="str">
        <f t="shared" si="13"/>
        <v>01</v>
      </c>
      <c r="E390" t="s">
        <v>221</v>
      </c>
      <c r="F390">
        <v>177</v>
      </c>
      <c r="G390">
        <v>95</v>
      </c>
      <c r="H390">
        <v>67</v>
      </c>
      <c r="I390">
        <v>64</v>
      </c>
      <c r="J390">
        <v>58</v>
      </c>
      <c r="K390">
        <v>43</v>
      </c>
      <c r="L390">
        <v>0</v>
      </c>
      <c r="M390">
        <v>2022</v>
      </c>
      <c r="N390">
        <f>VLOOKUP(E390, '2022D'!$A$2:$G$343, 2, FALSE)</f>
        <v>156</v>
      </c>
      <c r="O390">
        <f>VLOOKUP(E390, '2022D'!$A$2:$G$343, 3, FALSE)</f>
        <v>35102</v>
      </c>
      <c r="P390">
        <f>_2022[[#This Row],[最低排名]]-_2022[[#This Row],[同分人数]]+1</f>
        <v>34947</v>
      </c>
      <c r="Q390">
        <f>IF(O390&gt;=开始!$B$6, 1, 0)</f>
        <v>1</v>
      </c>
      <c r="R390">
        <f>_2022[[#This Row],[最低排名]]-开始!$B$6</f>
        <v>35102</v>
      </c>
    </row>
    <row r="391" spans="1:18">
      <c r="A391">
        <v>39101</v>
      </c>
      <c r="B391" t="s">
        <v>548</v>
      </c>
      <c r="C391" t="str">
        <f t="shared" si="12"/>
        <v>东北林大</v>
      </c>
      <c r="D391" t="str">
        <f t="shared" si="13"/>
        <v>01</v>
      </c>
      <c r="E391" t="s">
        <v>749</v>
      </c>
      <c r="F391">
        <v>230</v>
      </c>
      <c r="G391">
        <v>116</v>
      </c>
      <c r="H391">
        <v>112</v>
      </c>
      <c r="I391">
        <v>67</v>
      </c>
      <c r="J391">
        <v>49</v>
      </c>
      <c r="K391">
        <v>46</v>
      </c>
      <c r="L391">
        <v>0</v>
      </c>
      <c r="M391">
        <v>2022</v>
      </c>
      <c r="N391">
        <f>VLOOKUP(E391, '2022D'!$A$2:$G$343, 2, FALSE)</f>
        <v>229</v>
      </c>
      <c r="O391">
        <f>VLOOKUP(E391, '2022D'!$A$2:$G$343, 3, FALSE)</f>
        <v>16713</v>
      </c>
      <c r="P391">
        <f>_2022[[#This Row],[最低排名]]-_2022[[#This Row],[同分人数]]+1</f>
        <v>16485</v>
      </c>
      <c r="Q391">
        <f>IF(O391&gt;=开始!$B$6, 1, 0)</f>
        <v>1</v>
      </c>
      <c r="R391">
        <f>_2022[[#This Row],[最低排名]]-开始!$B$6</f>
        <v>16713</v>
      </c>
    </row>
    <row r="392" spans="1:18">
      <c r="A392">
        <v>39201</v>
      </c>
      <c r="B392" t="s">
        <v>549</v>
      </c>
      <c r="C392" t="str">
        <f t="shared" si="12"/>
        <v>哈工大</v>
      </c>
      <c r="D392" t="str">
        <f t="shared" si="13"/>
        <v>01</v>
      </c>
      <c r="E392" t="s">
        <v>1127</v>
      </c>
      <c r="F392">
        <v>250</v>
      </c>
      <c r="G392">
        <v>141</v>
      </c>
      <c r="H392">
        <v>136</v>
      </c>
      <c r="I392">
        <v>67</v>
      </c>
      <c r="J392">
        <v>67</v>
      </c>
      <c r="K392">
        <v>58</v>
      </c>
      <c r="L392">
        <v>0</v>
      </c>
      <c r="M392">
        <v>2022</v>
      </c>
      <c r="N392">
        <f>VLOOKUP(E392, '2022D'!$A$2:$G$343, 2, FALSE)</f>
        <v>118</v>
      </c>
      <c r="O392">
        <f>VLOOKUP(E392, '2022D'!$A$2:$G$343, 3, FALSE)</f>
        <v>2579</v>
      </c>
      <c r="P392">
        <f>_2022[[#This Row],[最低排名]]-_2022[[#This Row],[同分人数]]+1</f>
        <v>2462</v>
      </c>
      <c r="Q392">
        <f>IF(O392&gt;=开始!$B$6, 1, 0)</f>
        <v>1</v>
      </c>
      <c r="R392">
        <f>_2022[[#This Row],[最低排名]]-开始!$B$6</f>
        <v>2579</v>
      </c>
    </row>
    <row r="393" spans="1:18">
      <c r="A393">
        <v>39202</v>
      </c>
      <c r="B393" t="s">
        <v>550</v>
      </c>
      <c r="C393" t="str">
        <f t="shared" si="12"/>
        <v>哈工大</v>
      </c>
      <c r="D393" t="str">
        <f t="shared" si="13"/>
        <v>02</v>
      </c>
      <c r="E393" t="s">
        <v>6</v>
      </c>
      <c r="F393">
        <v>245</v>
      </c>
      <c r="G393">
        <v>136</v>
      </c>
      <c r="H393">
        <v>128</v>
      </c>
      <c r="I393">
        <v>70</v>
      </c>
      <c r="J393">
        <v>64</v>
      </c>
      <c r="K393">
        <v>64</v>
      </c>
      <c r="L393">
        <v>0</v>
      </c>
      <c r="M393">
        <v>2022</v>
      </c>
      <c r="N393">
        <f>VLOOKUP(E393, '2022D'!$A$2:$G$343, 2, FALSE)</f>
        <v>144</v>
      </c>
      <c r="O393">
        <f>VLOOKUP(E393, '2022D'!$A$2:$G$343, 3, FALSE)</f>
        <v>3506</v>
      </c>
      <c r="P393">
        <f>_2022[[#This Row],[最低排名]]-_2022[[#This Row],[同分人数]]+1</f>
        <v>3363</v>
      </c>
      <c r="Q393">
        <f>IF(O393&gt;=开始!$B$6, 1, 0)</f>
        <v>1</v>
      </c>
      <c r="R393">
        <f>_2022[[#This Row],[最低排名]]-开始!$B$6</f>
        <v>3506</v>
      </c>
    </row>
    <row r="394" spans="1:18">
      <c r="A394">
        <v>39203</v>
      </c>
      <c r="B394" t="s">
        <v>551</v>
      </c>
      <c r="C394" t="str">
        <f t="shared" si="12"/>
        <v>哈工大</v>
      </c>
      <c r="D394" t="str">
        <f t="shared" si="13"/>
        <v>03</v>
      </c>
      <c r="E394" t="s">
        <v>33</v>
      </c>
      <c r="F394">
        <v>242</v>
      </c>
      <c r="G394">
        <v>128</v>
      </c>
      <c r="H394">
        <v>129</v>
      </c>
      <c r="I394">
        <v>64</v>
      </c>
      <c r="J394">
        <v>61</v>
      </c>
      <c r="K394">
        <v>61</v>
      </c>
      <c r="L394">
        <v>0</v>
      </c>
      <c r="M394">
        <v>2022</v>
      </c>
      <c r="N394">
        <f>VLOOKUP(E394, '2022D'!$A$2:$G$343, 2, FALSE)</f>
        <v>179</v>
      </c>
      <c r="O394">
        <f>VLOOKUP(E394, '2022D'!$A$2:$G$343, 3, FALSE)</f>
        <v>5730</v>
      </c>
      <c r="P394">
        <f>_2022[[#This Row],[最低排名]]-_2022[[#This Row],[同分人数]]+1</f>
        <v>5552</v>
      </c>
      <c r="Q394">
        <f>IF(O394&gt;=开始!$B$6, 1, 0)</f>
        <v>1</v>
      </c>
      <c r="R394">
        <f>_2022[[#This Row],[最低排名]]-开始!$B$6</f>
        <v>5730</v>
      </c>
    </row>
    <row r="395" spans="1:18">
      <c r="A395">
        <v>39301</v>
      </c>
      <c r="B395" t="s">
        <v>553</v>
      </c>
      <c r="C395" t="str">
        <f t="shared" si="12"/>
        <v>哈工程</v>
      </c>
      <c r="D395" t="str">
        <f t="shared" si="13"/>
        <v>01</v>
      </c>
      <c r="E395" t="s">
        <v>105</v>
      </c>
      <c r="F395">
        <v>230</v>
      </c>
      <c r="G395">
        <v>116</v>
      </c>
      <c r="H395">
        <v>113</v>
      </c>
      <c r="I395">
        <v>67</v>
      </c>
      <c r="J395">
        <v>67</v>
      </c>
      <c r="K395">
        <v>61</v>
      </c>
      <c r="L395">
        <v>0</v>
      </c>
      <c r="M395">
        <v>2022</v>
      </c>
      <c r="N395">
        <f>VLOOKUP(E395, '2022D'!$A$2:$G$343, 2, FALSE)</f>
        <v>217</v>
      </c>
      <c r="O395">
        <f>VLOOKUP(E395, '2022D'!$A$2:$G$343, 3, FALSE)</f>
        <v>9409</v>
      </c>
      <c r="P395">
        <f>_2022[[#This Row],[最低排名]]-_2022[[#This Row],[同分人数]]+1</f>
        <v>9193</v>
      </c>
      <c r="Q395">
        <f>IF(O395&gt;=开始!$B$6, 1, 0)</f>
        <v>1</v>
      </c>
      <c r="R395">
        <f>_2022[[#This Row],[最低排名]]-开始!$B$6</f>
        <v>9409</v>
      </c>
    </row>
    <row r="396" spans="1:18">
      <c r="A396">
        <v>39401</v>
      </c>
      <c r="B396" t="s">
        <v>554</v>
      </c>
      <c r="C396" t="str">
        <f t="shared" si="12"/>
        <v>黑龙江大</v>
      </c>
      <c r="D396" t="str">
        <f t="shared" si="13"/>
        <v>01</v>
      </c>
      <c r="E396" t="s">
        <v>52</v>
      </c>
      <c r="F396">
        <v>174</v>
      </c>
      <c r="G396">
        <v>100</v>
      </c>
      <c r="H396">
        <v>85</v>
      </c>
      <c r="I396">
        <v>58</v>
      </c>
      <c r="J396">
        <v>58</v>
      </c>
      <c r="K396">
        <v>49</v>
      </c>
      <c r="L396">
        <v>0</v>
      </c>
      <c r="M396">
        <v>2022</v>
      </c>
      <c r="N396">
        <f>VLOOKUP(E396, '2022D'!$A$2:$G$343, 2, FALSE)</f>
        <v>162</v>
      </c>
      <c r="O396">
        <f>VLOOKUP(E396, '2022D'!$A$2:$G$343, 3, FALSE)</f>
        <v>32722</v>
      </c>
      <c r="P396">
        <f>_2022[[#This Row],[最低排名]]-_2022[[#This Row],[同分人数]]+1</f>
        <v>32561</v>
      </c>
      <c r="Q396">
        <f>IF(O396&gt;=开始!$B$6, 1, 0)</f>
        <v>1</v>
      </c>
      <c r="R396">
        <f>_2022[[#This Row],[最低排名]]-开始!$B$6</f>
        <v>32722</v>
      </c>
    </row>
    <row r="397" spans="1:18">
      <c r="A397">
        <v>39402</v>
      </c>
      <c r="B397" t="s">
        <v>555</v>
      </c>
      <c r="C397" t="str">
        <f t="shared" si="12"/>
        <v>黑龙江大</v>
      </c>
      <c r="D397" t="str">
        <f t="shared" si="13"/>
        <v>02</v>
      </c>
      <c r="E397" t="s">
        <v>585</v>
      </c>
      <c r="F397">
        <v>194</v>
      </c>
      <c r="G397">
        <v>101</v>
      </c>
      <c r="H397">
        <v>84</v>
      </c>
      <c r="I397">
        <v>49</v>
      </c>
      <c r="J397">
        <v>46</v>
      </c>
      <c r="K397">
        <v>43</v>
      </c>
      <c r="L397">
        <v>0</v>
      </c>
      <c r="M397">
        <v>2022</v>
      </c>
      <c r="N397">
        <f>VLOOKUP(E397, '2022D'!$A$2:$G$343, 2, FALSE)</f>
        <v>145</v>
      </c>
      <c r="O397">
        <f>VLOOKUP(E397, '2022D'!$A$2:$G$343, 3, FALSE)</f>
        <v>34009</v>
      </c>
      <c r="P397">
        <f>_2022[[#This Row],[最低排名]]-_2022[[#This Row],[同分人数]]+1</f>
        <v>33865</v>
      </c>
      <c r="Q397">
        <f>IF(O397&gt;=开始!$B$6, 1, 0)</f>
        <v>1</v>
      </c>
      <c r="R397">
        <f>_2022[[#This Row],[最低排名]]-开始!$B$6</f>
        <v>34009</v>
      </c>
    </row>
    <row r="398" spans="1:18">
      <c r="A398">
        <v>39403</v>
      </c>
      <c r="B398" t="s">
        <v>556</v>
      </c>
      <c r="C398" t="str">
        <f t="shared" si="12"/>
        <v>黑龙江大</v>
      </c>
      <c r="D398" t="str">
        <f t="shared" si="13"/>
        <v>03</v>
      </c>
      <c r="E398" t="s">
        <v>50</v>
      </c>
      <c r="F398">
        <v>207</v>
      </c>
      <c r="G398">
        <v>106</v>
      </c>
      <c r="H398">
        <v>71</v>
      </c>
      <c r="I398">
        <v>58</v>
      </c>
      <c r="J398">
        <v>49</v>
      </c>
      <c r="K398">
        <v>46</v>
      </c>
      <c r="L398">
        <v>0</v>
      </c>
      <c r="M398">
        <v>2022</v>
      </c>
      <c r="N398">
        <f>VLOOKUP(E398, '2022D'!$A$2:$G$343, 2, FALSE)</f>
        <v>151</v>
      </c>
      <c r="O398">
        <f>VLOOKUP(E398, '2022D'!$A$2:$G$343, 3, FALSE)</f>
        <v>31526</v>
      </c>
      <c r="P398">
        <f>_2022[[#This Row],[最低排名]]-_2022[[#This Row],[同分人数]]+1</f>
        <v>31376</v>
      </c>
      <c r="Q398">
        <f>IF(O398&gt;=开始!$B$6, 1, 0)</f>
        <v>1</v>
      </c>
      <c r="R398">
        <f>_2022[[#This Row],[最低排名]]-开始!$B$6</f>
        <v>31526</v>
      </c>
    </row>
    <row r="399" spans="1:18">
      <c r="A399">
        <v>39501</v>
      </c>
      <c r="B399" t="s">
        <v>557</v>
      </c>
      <c r="C399" t="str">
        <f t="shared" si="12"/>
        <v>哈理工</v>
      </c>
      <c r="D399" t="str">
        <f t="shared" si="13"/>
        <v>01</v>
      </c>
      <c r="E399" t="s">
        <v>56</v>
      </c>
      <c r="F399">
        <v>174</v>
      </c>
      <c r="G399">
        <v>99</v>
      </c>
      <c r="H399">
        <v>96</v>
      </c>
      <c r="I399">
        <v>58</v>
      </c>
      <c r="J399">
        <v>43</v>
      </c>
      <c r="K399">
        <v>43</v>
      </c>
      <c r="L399">
        <v>0</v>
      </c>
      <c r="M399">
        <v>2022</v>
      </c>
      <c r="N399">
        <f>VLOOKUP(E399, '2022D'!$A$2:$G$343, 2, FALSE)</f>
        <v>160</v>
      </c>
      <c r="O399">
        <f>VLOOKUP(E399, '2022D'!$A$2:$G$343, 3, FALSE)</f>
        <v>34339</v>
      </c>
      <c r="P399">
        <f>_2022[[#This Row],[最低排名]]-_2022[[#This Row],[同分人数]]+1</f>
        <v>34180</v>
      </c>
      <c r="Q399">
        <f>IF(O399&gt;=开始!$B$6, 1, 0)</f>
        <v>1</v>
      </c>
      <c r="R399">
        <f>_2022[[#This Row],[最低排名]]-开始!$B$6</f>
        <v>34339</v>
      </c>
    </row>
    <row r="400" spans="1:18">
      <c r="A400">
        <v>39502</v>
      </c>
      <c r="B400" t="s">
        <v>558</v>
      </c>
      <c r="C400" t="str">
        <f t="shared" si="12"/>
        <v>哈理工</v>
      </c>
      <c r="D400" t="str">
        <f t="shared" si="13"/>
        <v>02</v>
      </c>
      <c r="E400" t="s">
        <v>412</v>
      </c>
      <c r="F400">
        <v>184</v>
      </c>
      <c r="G400">
        <v>94</v>
      </c>
      <c r="H400">
        <v>80</v>
      </c>
      <c r="I400">
        <v>58</v>
      </c>
      <c r="J400">
        <v>52</v>
      </c>
      <c r="K400">
        <v>43</v>
      </c>
      <c r="L400">
        <v>0</v>
      </c>
      <c r="M400">
        <v>2022</v>
      </c>
      <c r="N400">
        <f>VLOOKUP(E400, '2022D'!$A$2:$G$343, 2, FALSE)</f>
        <v>164</v>
      </c>
      <c r="O400">
        <f>VLOOKUP(E400, '2022D'!$A$2:$G$343, 3, FALSE)</f>
        <v>33864</v>
      </c>
      <c r="P400">
        <f>_2022[[#This Row],[最低排名]]-_2022[[#This Row],[同分人数]]+1</f>
        <v>33701</v>
      </c>
      <c r="Q400">
        <f>IF(O400&gt;=开始!$B$6, 1, 0)</f>
        <v>1</v>
      </c>
      <c r="R400">
        <f>_2022[[#This Row],[最低排名]]-开始!$B$6</f>
        <v>33864</v>
      </c>
    </row>
    <row r="401" spans="1:18">
      <c r="A401">
        <v>39503</v>
      </c>
      <c r="B401" t="s">
        <v>559</v>
      </c>
      <c r="C401" t="str">
        <f t="shared" si="12"/>
        <v>哈理工</v>
      </c>
      <c r="D401" t="str">
        <f t="shared" si="13"/>
        <v>03</v>
      </c>
      <c r="E401" t="s">
        <v>381</v>
      </c>
      <c r="F401">
        <v>174</v>
      </c>
      <c r="G401">
        <v>95</v>
      </c>
      <c r="H401">
        <v>96</v>
      </c>
      <c r="I401">
        <v>55</v>
      </c>
      <c r="J401">
        <v>52</v>
      </c>
      <c r="K401">
        <v>52</v>
      </c>
      <c r="L401">
        <v>0</v>
      </c>
      <c r="M401">
        <v>2022</v>
      </c>
      <c r="N401">
        <f>VLOOKUP(E401, '2022D'!$A$2:$G$343, 2, FALSE)</f>
        <v>177</v>
      </c>
      <c r="O401">
        <f>VLOOKUP(E401, '2022D'!$A$2:$G$343, 3, FALSE)</f>
        <v>31886</v>
      </c>
      <c r="P401">
        <f>_2022[[#This Row],[最低排名]]-_2022[[#This Row],[同分人数]]+1</f>
        <v>31710</v>
      </c>
      <c r="Q401">
        <f>IF(O401&gt;=开始!$B$6, 1, 0)</f>
        <v>1</v>
      </c>
      <c r="R401">
        <f>_2022[[#This Row],[最低排名]]-开始!$B$6</f>
        <v>31886</v>
      </c>
    </row>
    <row r="402" spans="1:18">
      <c r="A402">
        <v>39504</v>
      </c>
      <c r="B402" t="s">
        <v>561</v>
      </c>
      <c r="C402" t="str">
        <f t="shared" si="12"/>
        <v>哈理工</v>
      </c>
      <c r="D402" t="str">
        <f t="shared" si="13"/>
        <v>04</v>
      </c>
      <c r="E402" t="s">
        <v>232</v>
      </c>
      <c r="F402">
        <v>193</v>
      </c>
      <c r="G402">
        <v>97</v>
      </c>
      <c r="H402">
        <v>92</v>
      </c>
      <c r="I402">
        <v>61</v>
      </c>
      <c r="J402">
        <v>46</v>
      </c>
      <c r="K402">
        <v>46</v>
      </c>
      <c r="L402">
        <v>0</v>
      </c>
      <c r="M402">
        <v>2022</v>
      </c>
      <c r="N402">
        <f>VLOOKUP(E402, '2022D'!$A$2:$G$343, 2, FALSE)</f>
        <v>191</v>
      </c>
      <c r="O402">
        <f>VLOOKUP(E402, '2022D'!$A$2:$G$343, 3, FALSE)</f>
        <v>30345</v>
      </c>
      <c r="P402">
        <f>_2022[[#This Row],[最低排名]]-_2022[[#This Row],[同分人数]]+1</f>
        <v>30155</v>
      </c>
      <c r="Q402">
        <f>IF(O402&gt;=开始!$B$6, 1, 0)</f>
        <v>1</v>
      </c>
      <c r="R402">
        <f>_2022[[#This Row],[最低排名]]-开始!$B$6</f>
        <v>30345</v>
      </c>
    </row>
    <row r="403" spans="1:18">
      <c r="A403">
        <v>39601</v>
      </c>
      <c r="B403" t="s">
        <v>562</v>
      </c>
      <c r="C403" t="str">
        <f t="shared" si="12"/>
        <v>黑科大</v>
      </c>
      <c r="D403" t="str">
        <f t="shared" si="13"/>
        <v>01</v>
      </c>
      <c r="E403" t="s">
        <v>316</v>
      </c>
      <c r="F403">
        <v>175</v>
      </c>
      <c r="G403">
        <v>96</v>
      </c>
      <c r="H403">
        <v>81</v>
      </c>
      <c r="I403">
        <v>52</v>
      </c>
      <c r="J403">
        <v>49</v>
      </c>
      <c r="K403">
        <v>49</v>
      </c>
      <c r="L403">
        <v>0</v>
      </c>
      <c r="M403">
        <v>2022</v>
      </c>
      <c r="N403">
        <f>VLOOKUP(E403, '2022D'!$A$2:$G$343, 2, FALSE)</f>
        <v>139</v>
      </c>
      <c r="O403">
        <f>VLOOKUP(E403, '2022D'!$A$2:$G$343, 3, FALSE)</f>
        <v>35561</v>
      </c>
      <c r="P403">
        <f>_2022[[#This Row],[最低排名]]-_2022[[#This Row],[同分人数]]+1</f>
        <v>35423</v>
      </c>
      <c r="Q403">
        <f>IF(O403&gt;=开始!$B$6, 1, 0)</f>
        <v>1</v>
      </c>
      <c r="R403">
        <f>_2022[[#This Row],[最低排名]]-开始!$B$6</f>
        <v>35561</v>
      </c>
    </row>
    <row r="404" spans="1:18">
      <c r="A404">
        <v>39701</v>
      </c>
      <c r="B404" t="s">
        <v>563</v>
      </c>
      <c r="C404" t="str">
        <f t="shared" si="12"/>
        <v>东北石油</v>
      </c>
      <c r="D404" t="str">
        <f t="shared" si="13"/>
        <v>01</v>
      </c>
      <c r="E404" t="s">
        <v>209</v>
      </c>
      <c r="F404">
        <v>192</v>
      </c>
      <c r="G404">
        <v>103</v>
      </c>
      <c r="H404">
        <v>61</v>
      </c>
      <c r="I404">
        <v>61</v>
      </c>
      <c r="J404">
        <v>55</v>
      </c>
      <c r="K404">
        <v>46</v>
      </c>
      <c r="L404">
        <v>0</v>
      </c>
      <c r="M404">
        <v>2022</v>
      </c>
      <c r="N404">
        <f>VLOOKUP(E404, '2022D'!$A$2:$G$343, 2, FALSE)</f>
        <v>170</v>
      </c>
      <c r="O404">
        <f>VLOOKUP(E404, '2022D'!$A$2:$G$343, 3, FALSE)</f>
        <v>34179</v>
      </c>
      <c r="P404">
        <f>_2022[[#This Row],[最低排名]]-_2022[[#This Row],[同分人数]]+1</f>
        <v>34010</v>
      </c>
      <c r="Q404">
        <f>IF(O404&gt;=开始!$B$6, 1, 0)</f>
        <v>1</v>
      </c>
      <c r="R404">
        <f>_2022[[#This Row],[最低排名]]-开始!$B$6</f>
        <v>34179</v>
      </c>
    </row>
    <row r="405" spans="1:18">
      <c r="A405">
        <v>39702</v>
      </c>
      <c r="B405" t="s">
        <v>564</v>
      </c>
      <c r="C405" t="str">
        <f t="shared" si="12"/>
        <v>东北石油</v>
      </c>
      <c r="D405" t="str">
        <f t="shared" si="13"/>
        <v>02</v>
      </c>
      <c r="E405" t="s">
        <v>205</v>
      </c>
      <c r="F405">
        <v>189</v>
      </c>
      <c r="G405">
        <v>100</v>
      </c>
      <c r="H405">
        <v>88</v>
      </c>
      <c r="I405">
        <v>49</v>
      </c>
      <c r="J405">
        <v>46</v>
      </c>
      <c r="K405">
        <v>46</v>
      </c>
      <c r="L405">
        <v>0</v>
      </c>
      <c r="M405">
        <v>2022</v>
      </c>
      <c r="N405">
        <f>VLOOKUP(E405, '2022D'!$A$2:$G$343, 2, FALSE)</f>
        <v>162</v>
      </c>
      <c r="O405">
        <f>VLOOKUP(E405, '2022D'!$A$2:$G$343, 3, FALSE)</f>
        <v>33700</v>
      </c>
      <c r="P405">
        <f>_2022[[#This Row],[最低排名]]-_2022[[#This Row],[同分人数]]+1</f>
        <v>33539</v>
      </c>
      <c r="Q405">
        <f>IF(O405&gt;=开始!$B$6, 1, 0)</f>
        <v>1</v>
      </c>
      <c r="R405">
        <f>_2022[[#This Row],[最低排名]]-开始!$B$6</f>
        <v>33700</v>
      </c>
    </row>
    <row r="406" spans="1:18">
      <c r="A406">
        <v>39703</v>
      </c>
      <c r="B406" t="s">
        <v>565</v>
      </c>
      <c r="C406" t="str">
        <f t="shared" si="12"/>
        <v>东北石油</v>
      </c>
      <c r="D406" t="str">
        <f t="shared" si="13"/>
        <v>03</v>
      </c>
      <c r="E406" t="s">
        <v>998</v>
      </c>
      <c r="F406">
        <v>189</v>
      </c>
      <c r="G406">
        <v>100</v>
      </c>
      <c r="H406">
        <v>81</v>
      </c>
      <c r="I406">
        <v>52</v>
      </c>
      <c r="J406">
        <v>46</v>
      </c>
      <c r="K406">
        <v>43</v>
      </c>
      <c r="L406">
        <v>0</v>
      </c>
      <c r="M406">
        <v>2022</v>
      </c>
      <c r="N406">
        <f>VLOOKUP(E406, '2022D'!$A$2:$G$343, 2, FALSE)</f>
        <v>170</v>
      </c>
      <c r="O406">
        <f>VLOOKUP(E406, '2022D'!$A$2:$G$343, 3, FALSE)</f>
        <v>34813</v>
      </c>
      <c r="P406">
        <f>_2022[[#This Row],[最低排名]]-_2022[[#This Row],[同分人数]]+1</f>
        <v>34644</v>
      </c>
      <c r="Q406">
        <f>IF(O406&gt;=开始!$B$6, 1, 0)</f>
        <v>1</v>
      </c>
      <c r="R406">
        <f>_2022[[#This Row],[最低排名]]-开始!$B$6</f>
        <v>34813</v>
      </c>
    </row>
    <row r="407" spans="1:18">
      <c r="A407">
        <v>39704</v>
      </c>
      <c r="B407" t="s">
        <v>566</v>
      </c>
      <c r="C407" t="str">
        <f t="shared" si="12"/>
        <v>东北石油</v>
      </c>
      <c r="D407" t="str">
        <f t="shared" si="13"/>
        <v>04</v>
      </c>
      <c r="E407" t="s">
        <v>366</v>
      </c>
      <c r="F407">
        <v>189</v>
      </c>
      <c r="G407">
        <v>100</v>
      </c>
      <c r="H407">
        <v>71</v>
      </c>
      <c r="I407">
        <v>52</v>
      </c>
      <c r="J407">
        <v>49</v>
      </c>
      <c r="K407">
        <v>46</v>
      </c>
      <c r="L407">
        <v>0</v>
      </c>
      <c r="M407">
        <v>2022</v>
      </c>
      <c r="N407">
        <f>VLOOKUP(E407, '2022D'!$A$2:$G$343, 2, FALSE)</f>
        <v>161</v>
      </c>
      <c r="O407">
        <f>VLOOKUP(E407, '2022D'!$A$2:$G$343, 3, FALSE)</f>
        <v>35422</v>
      </c>
      <c r="P407">
        <f>_2022[[#This Row],[最低排名]]-_2022[[#This Row],[同分人数]]+1</f>
        <v>35262</v>
      </c>
      <c r="Q407">
        <f>IF(O407&gt;=开始!$B$6, 1, 0)</f>
        <v>1</v>
      </c>
      <c r="R407">
        <f>_2022[[#This Row],[最低排名]]-开始!$B$6</f>
        <v>35422</v>
      </c>
    </row>
    <row r="408" spans="1:18">
      <c r="A408">
        <v>39705</v>
      </c>
      <c r="B408" t="s">
        <v>567</v>
      </c>
      <c r="C408" t="str">
        <f t="shared" si="12"/>
        <v>东北石油</v>
      </c>
      <c r="D408" t="str">
        <f t="shared" si="13"/>
        <v>05</v>
      </c>
      <c r="E408" t="s">
        <v>320</v>
      </c>
      <c r="F408">
        <v>181</v>
      </c>
      <c r="G408">
        <v>93</v>
      </c>
      <c r="H408">
        <v>79</v>
      </c>
      <c r="I408">
        <v>55</v>
      </c>
      <c r="J408">
        <v>49</v>
      </c>
      <c r="K408">
        <v>46</v>
      </c>
      <c r="L408">
        <v>0</v>
      </c>
      <c r="M408">
        <v>2022</v>
      </c>
      <c r="N408">
        <f>VLOOKUP(E408, '2022D'!$A$2:$G$343, 2, FALSE)</f>
        <v>133</v>
      </c>
      <c r="O408">
        <f>VLOOKUP(E408, '2022D'!$A$2:$G$343, 3, FALSE)</f>
        <v>34946</v>
      </c>
      <c r="P408">
        <f>_2022[[#This Row],[最低排名]]-_2022[[#This Row],[同分人数]]+1</f>
        <v>34814</v>
      </c>
      <c r="Q408">
        <f>IF(O408&gt;=开始!$B$6, 1, 0)</f>
        <v>1</v>
      </c>
      <c r="R408">
        <f>_2022[[#This Row],[最低排名]]-开始!$B$6</f>
        <v>34946</v>
      </c>
    </row>
    <row r="409" spans="1:18">
      <c r="A409">
        <v>39801</v>
      </c>
      <c r="B409" t="s">
        <v>569</v>
      </c>
      <c r="C409" t="str">
        <f t="shared" si="12"/>
        <v>佳木斯大</v>
      </c>
      <c r="D409" t="str">
        <f t="shared" si="13"/>
        <v>01</v>
      </c>
      <c r="E409" t="s">
        <v>447</v>
      </c>
      <c r="F409">
        <v>191</v>
      </c>
      <c r="G409">
        <v>98</v>
      </c>
      <c r="H409">
        <v>86</v>
      </c>
      <c r="I409">
        <v>52</v>
      </c>
      <c r="J409">
        <v>46</v>
      </c>
      <c r="K409">
        <v>46</v>
      </c>
      <c r="L409">
        <v>0</v>
      </c>
      <c r="M409">
        <v>2022</v>
      </c>
      <c r="N409">
        <f>VLOOKUP(E409, '2022D'!$A$2:$G$343, 2, FALSE)</f>
        <v>152</v>
      </c>
      <c r="O409">
        <f>VLOOKUP(E409, '2022D'!$A$2:$G$343, 3, FALSE)</f>
        <v>33176</v>
      </c>
      <c r="P409">
        <f>_2022[[#This Row],[最低排名]]-_2022[[#This Row],[同分人数]]+1</f>
        <v>33025</v>
      </c>
      <c r="Q409">
        <f>IF(O409&gt;=开始!$B$6, 1, 0)</f>
        <v>1</v>
      </c>
      <c r="R409">
        <f>_2022[[#This Row],[最低排名]]-开始!$B$6</f>
        <v>33176</v>
      </c>
    </row>
    <row r="410" spans="1:18">
      <c r="A410">
        <v>39901</v>
      </c>
      <c r="B410" t="s">
        <v>570</v>
      </c>
      <c r="C410" t="str">
        <f t="shared" si="12"/>
        <v>东北农大</v>
      </c>
      <c r="D410" t="str">
        <f t="shared" si="13"/>
        <v>01</v>
      </c>
      <c r="E410" t="s">
        <v>302</v>
      </c>
      <c r="F410">
        <v>210</v>
      </c>
      <c r="G410">
        <v>116</v>
      </c>
      <c r="H410">
        <v>100</v>
      </c>
      <c r="I410">
        <v>64</v>
      </c>
      <c r="J410">
        <v>61</v>
      </c>
      <c r="K410">
        <v>55</v>
      </c>
      <c r="L410">
        <v>0</v>
      </c>
      <c r="M410">
        <v>2022</v>
      </c>
      <c r="N410">
        <f>VLOOKUP(E410, '2022D'!$A$2:$G$343, 2, FALSE)</f>
        <v>217</v>
      </c>
      <c r="O410">
        <f>VLOOKUP(E410, '2022D'!$A$2:$G$343, 3, FALSE)</f>
        <v>19765</v>
      </c>
      <c r="P410">
        <f>_2022[[#This Row],[最低排名]]-_2022[[#This Row],[同分人数]]+1</f>
        <v>19549</v>
      </c>
      <c r="Q410">
        <f>IF(O410&gt;=开始!$B$6, 1, 0)</f>
        <v>1</v>
      </c>
      <c r="R410">
        <f>_2022[[#This Row],[最低排名]]-开始!$B$6</f>
        <v>19765</v>
      </c>
    </row>
    <row r="411" spans="1:18">
      <c r="A411">
        <v>39902</v>
      </c>
      <c r="B411" t="s">
        <v>571</v>
      </c>
      <c r="C411" t="str">
        <f t="shared" si="12"/>
        <v>东北农大</v>
      </c>
      <c r="D411" t="str">
        <f t="shared" si="13"/>
        <v>02</v>
      </c>
      <c r="E411" t="s">
        <v>450</v>
      </c>
      <c r="F411">
        <v>205</v>
      </c>
      <c r="G411">
        <v>103</v>
      </c>
      <c r="H411">
        <v>106</v>
      </c>
      <c r="I411">
        <v>67</v>
      </c>
      <c r="J411">
        <v>58</v>
      </c>
      <c r="K411">
        <v>58</v>
      </c>
      <c r="L411">
        <v>0</v>
      </c>
      <c r="M411">
        <v>2022</v>
      </c>
      <c r="N411">
        <f>VLOOKUP(E411, '2022D'!$A$2:$G$343, 2, FALSE)</f>
        <v>219</v>
      </c>
      <c r="O411">
        <f>VLOOKUP(E411, '2022D'!$A$2:$G$343, 3, FALSE)</f>
        <v>18893</v>
      </c>
      <c r="P411">
        <f>_2022[[#This Row],[最低排名]]-_2022[[#This Row],[同分人数]]+1</f>
        <v>18675</v>
      </c>
      <c r="Q411">
        <f>IF(O411&gt;=开始!$B$6, 1, 0)</f>
        <v>1</v>
      </c>
      <c r="R411">
        <f>_2022[[#This Row],[最低排名]]-开始!$B$6</f>
        <v>18893</v>
      </c>
    </row>
    <row r="412" spans="1:18">
      <c r="A412">
        <v>40001</v>
      </c>
      <c r="B412" t="s">
        <v>572</v>
      </c>
      <c r="C412" t="str">
        <f t="shared" si="12"/>
        <v>哈医大</v>
      </c>
      <c r="D412" t="str">
        <f t="shared" si="13"/>
        <v>01</v>
      </c>
      <c r="E412" t="s">
        <v>502</v>
      </c>
      <c r="F412">
        <v>219</v>
      </c>
      <c r="G412">
        <v>121</v>
      </c>
      <c r="H412">
        <v>119</v>
      </c>
      <c r="I412">
        <v>64</v>
      </c>
      <c r="J412">
        <v>61</v>
      </c>
      <c r="K412">
        <v>58</v>
      </c>
      <c r="L412">
        <v>0</v>
      </c>
      <c r="M412">
        <v>2022</v>
      </c>
      <c r="N412">
        <f>VLOOKUP(E412, '2022D'!$A$2:$G$343, 2, FALSE)</f>
        <v>213</v>
      </c>
      <c r="O412">
        <f>VLOOKUP(E412, '2022D'!$A$2:$G$343, 3, FALSE)</f>
        <v>13075</v>
      </c>
      <c r="P412">
        <f>_2022[[#This Row],[最低排名]]-_2022[[#This Row],[同分人数]]+1</f>
        <v>12863</v>
      </c>
      <c r="Q412">
        <f>IF(O412&gt;=开始!$B$6, 1, 0)</f>
        <v>1</v>
      </c>
      <c r="R412">
        <f>_2022[[#This Row],[最低排名]]-开始!$B$6</f>
        <v>13075</v>
      </c>
    </row>
    <row r="413" spans="1:18">
      <c r="A413">
        <v>40002</v>
      </c>
      <c r="B413" t="s">
        <v>573</v>
      </c>
      <c r="C413" t="str">
        <f t="shared" si="12"/>
        <v>哈医大</v>
      </c>
      <c r="D413" t="str">
        <f t="shared" si="13"/>
        <v>02</v>
      </c>
      <c r="E413" t="s">
        <v>130</v>
      </c>
      <c r="F413">
        <v>190</v>
      </c>
      <c r="G413">
        <v>98</v>
      </c>
      <c r="H413">
        <v>107</v>
      </c>
      <c r="I413">
        <v>64</v>
      </c>
      <c r="J413">
        <v>52</v>
      </c>
      <c r="K413">
        <v>46</v>
      </c>
      <c r="L413">
        <v>0</v>
      </c>
      <c r="M413">
        <v>2022</v>
      </c>
      <c r="N413">
        <f>VLOOKUP(E413, '2022D'!$A$2:$G$343, 2, FALSE)</f>
        <v>205</v>
      </c>
      <c r="O413">
        <f>VLOOKUP(E413, '2022D'!$A$2:$G$343, 3, FALSE)</f>
        <v>26290</v>
      </c>
      <c r="P413">
        <f>_2022[[#This Row],[最低排名]]-_2022[[#This Row],[同分人数]]+1</f>
        <v>26086</v>
      </c>
      <c r="Q413">
        <f>IF(O413&gt;=开始!$B$6, 1, 0)</f>
        <v>1</v>
      </c>
      <c r="R413">
        <f>_2022[[#This Row],[最低排名]]-开始!$B$6</f>
        <v>26290</v>
      </c>
    </row>
    <row r="414" spans="1:18">
      <c r="A414">
        <v>40003</v>
      </c>
      <c r="B414" t="s">
        <v>574</v>
      </c>
      <c r="C414" t="str">
        <f t="shared" si="12"/>
        <v>哈医大</v>
      </c>
      <c r="D414" t="str">
        <f t="shared" si="13"/>
        <v>03</v>
      </c>
      <c r="E414" t="s">
        <v>83</v>
      </c>
      <c r="F414">
        <v>208</v>
      </c>
      <c r="G414">
        <v>117</v>
      </c>
      <c r="H414">
        <v>105</v>
      </c>
      <c r="I414">
        <v>64</v>
      </c>
      <c r="J414">
        <v>61</v>
      </c>
      <c r="K414">
        <v>49</v>
      </c>
      <c r="L414">
        <v>0</v>
      </c>
      <c r="M414">
        <v>2022</v>
      </c>
      <c r="N414">
        <f>VLOOKUP(E414, '2022D'!$A$2:$G$343, 2, FALSE)</f>
        <v>202</v>
      </c>
      <c r="O414">
        <f>VLOOKUP(E414, '2022D'!$A$2:$G$343, 3, FALSE)</f>
        <v>20403</v>
      </c>
      <c r="P414">
        <f>_2022[[#This Row],[最低排名]]-_2022[[#This Row],[同分人数]]+1</f>
        <v>20202</v>
      </c>
      <c r="Q414">
        <f>IF(O414&gt;=开始!$B$6, 1, 0)</f>
        <v>1</v>
      </c>
      <c r="R414">
        <f>_2022[[#This Row],[最低排名]]-开始!$B$6</f>
        <v>20403</v>
      </c>
    </row>
    <row r="415" spans="1:18">
      <c r="A415">
        <v>40004</v>
      </c>
      <c r="B415" t="s">
        <v>575</v>
      </c>
      <c r="C415" t="str">
        <f t="shared" si="12"/>
        <v>哈医大</v>
      </c>
      <c r="D415" t="str">
        <f t="shared" si="13"/>
        <v>04</v>
      </c>
      <c r="E415" t="s">
        <v>863</v>
      </c>
      <c r="F415">
        <v>198</v>
      </c>
      <c r="G415">
        <v>99</v>
      </c>
      <c r="H415">
        <v>103</v>
      </c>
      <c r="I415">
        <v>61</v>
      </c>
      <c r="J415">
        <v>52</v>
      </c>
      <c r="K415">
        <v>52</v>
      </c>
      <c r="L415">
        <v>0</v>
      </c>
      <c r="M415">
        <v>2022</v>
      </c>
      <c r="N415">
        <f>VLOOKUP(E415, '2022D'!$A$2:$G$343, 2, FALSE)</f>
        <v>199</v>
      </c>
      <c r="O415">
        <f>VLOOKUP(E415, '2022D'!$A$2:$G$343, 3, FALSE)</f>
        <v>24851</v>
      </c>
      <c r="P415">
        <f>_2022[[#This Row],[最低排名]]-_2022[[#This Row],[同分人数]]+1</f>
        <v>24653</v>
      </c>
      <c r="Q415">
        <f>IF(O415&gt;=开始!$B$6, 1, 0)</f>
        <v>1</v>
      </c>
      <c r="R415">
        <f>_2022[[#This Row],[最低排名]]-开始!$B$6</f>
        <v>24851</v>
      </c>
    </row>
    <row r="416" spans="1:18">
      <c r="A416">
        <v>40005</v>
      </c>
      <c r="B416" t="s">
        <v>576</v>
      </c>
      <c r="C416" t="str">
        <f t="shared" si="12"/>
        <v>哈医大</v>
      </c>
      <c r="D416" t="str">
        <f t="shared" si="13"/>
        <v>05</v>
      </c>
      <c r="E416" t="s">
        <v>130</v>
      </c>
      <c r="F416">
        <v>205</v>
      </c>
      <c r="G416">
        <v>106</v>
      </c>
      <c r="H416">
        <v>104</v>
      </c>
      <c r="I416">
        <v>55</v>
      </c>
      <c r="J416">
        <v>49</v>
      </c>
      <c r="K416">
        <v>46</v>
      </c>
      <c r="L416">
        <v>0</v>
      </c>
      <c r="M416">
        <v>2022</v>
      </c>
      <c r="N416">
        <f>VLOOKUP(E416, '2022D'!$A$2:$G$343, 2, FALSE)</f>
        <v>205</v>
      </c>
      <c r="O416">
        <f>VLOOKUP(E416, '2022D'!$A$2:$G$343, 3, FALSE)</f>
        <v>26290</v>
      </c>
      <c r="P416">
        <f>_2022[[#This Row],[最低排名]]-_2022[[#This Row],[同分人数]]+1</f>
        <v>26086</v>
      </c>
      <c r="Q416">
        <f>IF(O416&gt;=开始!$B$6, 1, 0)</f>
        <v>1</v>
      </c>
      <c r="R416">
        <f>_2022[[#This Row],[最低排名]]-开始!$B$6</f>
        <v>26290</v>
      </c>
    </row>
    <row r="417" spans="1:18">
      <c r="A417">
        <v>40101</v>
      </c>
      <c r="B417" t="s">
        <v>578</v>
      </c>
      <c r="C417" t="str">
        <f t="shared" si="12"/>
        <v>哈师大</v>
      </c>
      <c r="D417" t="str">
        <f t="shared" si="13"/>
        <v>01</v>
      </c>
      <c r="E417" t="s">
        <v>50</v>
      </c>
      <c r="F417">
        <v>197</v>
      </c>
      <c r="G417">
        <v>113</v>
      </c>
      <c r="H417">
        <v>78</v>
      </c>
      <c r="I417">
        <v>58</v>
      </c>
      <c r="J417">
        <v>52</v>
      </c>
      <c r="K417">
        <v>46</v>
      </c>
      <c r="L417">
        <v>0</v>
      </c>
      <c r="M417">
        <v>2022</v>
      </c>
      <c r="N417">
        <f>VLOOKUP(E417, '2022D'!$A$2:$G$343, 2, FALSE)</f>
        <v>151</v>
      </c>
      <c r="O417">
        <f>VLOOKUP(E417, '2022D'!$A$2:$G$343, 3, FALSE)</f>
        <v>31526</v>
      </c>
      <c r="P417">
        <f>_2022[[#This Row],[最低排名]]-_2022[[#This Row],[同分人数]]+1</f>
        <v>31376</v>
      </c>
      <c r="Q417">
        <f>IF(O417&gt;=开始!$B$6, 1, 0)</f>
        <v>1</v>
      </c>
      <c r="R417">
        <f>_2022[[#This Row],[最低排名]]-开始!$B$6</f>
        <v>31526</v>
      </c>
    </row>
    <row r="418" spans="1:18">
      <c r="A418">
        <v>40102</v>
      </c>
      <c r="B418" t="s">
        <v>579</v>
      </c>
      <c r="C418" t="str">
        <f t="shared" si="12"/>
        <v>哈师大</v>
      </c>
      <c r="D418" t="str">
        <f t="shared" si="13"/>
        <v>02</v>
      </c>
      <c r="E418" t="s">
        <v>48</v>
      </c>
      <c r="F418">
        <v>215</v>
      </c>
      <c r="G418">
        <v>109</v>
      </c>
      <c r="H418">
        <v>117</v>
      </c>
      <c r="I418">
        <v>64</v>
      </c>
      <c r="J418">
        <v>64</v>
      </c>
      <c r="K418">
        <v>49</v>
      </c>
      <c r="L418">
        <v>0</v>
      </c>
      <c r="M418">
        <v>2022</v>
      </c>
      <c r="N418">
        <f>VLOOKUP(E418, '2022D'!$A$2:$G$343, 2, FALSE)</f>
        <v>228</v>
      </c>
      <c r="O418">
        <f>VLOOKUP(E418, '2022D'!$A$2:$G$343, 3, FALSE)</f>
        <v>15665</v>
      </c>
      <c r="P418">
        <f>_2022[[#This Row],[最低排名]]-_2022[[#This Row],[同分人数]]+1</f>
        <v>15438</v>
      </c>
      <c r="Q418">
        <f>IF(O418&gt;=开始!$B$6, 1, 0)</f>
        <v>1</v>
      </c>
      <c r="R418">
        <f>_2022[[#This Row],[最低排名]]-开始!$B$6</f>
        <v>15665</v>
      </c>
    </row>
    <row r="419" spans="1:18">
      <c r="A419">
        <v>40103</v>
      </c>
      <c r="B419" t="s">
        <v>580</v>
      </c>
      <c r="C419" t="str">
        <f t="shared" si="12"/>
        <v>哈师大</v>
      </c>
      <c r="D419" t="str">
        <f t="shared" si="13"/>
        <v>03</v>
      </c>
      <c r="E419" t="s">
        <v>323</v>
      </c>
      <c r="F419">
        <v>210</v>
      </c>
      <c r="G419">
        <v>109</v>
      </c>
      <c r="H419">
        <v>118</v>
      </c>
      <c r="I419">
        <v>55</v>
      </c>
      <c r="J419">
        <v>49</v>
      </c>
      <c r="K419">
        <v>49</v>
      </c>
      <c r="L419">
        <v>0</v>
      </c>
      <c r="M419">
        <v>2022</v>
      </c>
      <c r="N419">
        <f>VLOOKUP(E419, '2022D'!$A$2:$G$343, 2, FALSE)</f>
        <v>212</v>
      </c>
      <c r="O419">
        <f>VLOOKUP(E419, '2022D'!$A$2:$G$343, 3, FALSE)</f>
        <v>21726</v>
      </c>
      <c r="P419">
        <f>_2022[[#This Row],[最低排名]]-_2022[[#This Row],[同分人数]]+1</f>
        <v>21515</v>
      </c>
      <c r="Q419">
        <f>IF(O419&gt;=开始!$B$6, 1, 0)</f>
        <v>1</v>
      </c>
      <c r="R419">
        <f>_2022[[#This Row],[最低排名]]-开始!$B$6</f>
        <v>21726</v>
      </c>
    </row>
    <row r="420" spans="1:18">
      <c r="A420">
        <v>40201</v>
      </c>
      <c r="B420" t="s">
        <v>581</v>
      </c>
      <c r="C420" t="str">
        <f t="shared" si="12"/>
        <v>齐齐哈尔</v>
      </c>
      <c r="D420" t="str">
        <f t="shared" si="13"/>
        <v>01</v>
      </c>
      <c r="E420" t="s">
        <v>1556</v>
      </c>
      <c r="F420">
        <v>167</v>
      </c>
      <c r="G420">
        <v>92</v>
      </c>
      <c r="H420">
        <v>102</v>
      </c>
      <c r="I420">
        <v>49</v>
      </c>
      <c r="J420">
        <v>43</v>
      </c>
      <c r="K420">
        <v>43</v>
      </c>
      <c r="L420">
        <v>0</v>
      </c>
      <c r="M420">
        <v>2022</v>
      </c>
      <c r="N420">
        <f>VLOOKUP(E420, '2022D'!$A$2:$G$343, 2, FALSE)</f>
        <v>139</v>
      </c>
      <c r="O420">
        <f>VLOOKUP(E420, '2022D'!$A$2:$G$343, 3, FALSE)</f>
        <v>35837</v>
      </c>
      <c r="P420">
        <f>_2022[[#This Row],[最低排名]]-_2022[[#This Row],[同分人数]]+1</f>
        <v>35699</v>
      </c>
      <c r="Q420">
        <f>IF(O420&gt;=开始!$B$6, 1, 0)</f>
        <v>1</v>
      </c>
      <c r="R420">
        <f>_2022[[#This Row],[最低排名]]-开始!$B$6</f>
        <v>35837</v>
      </c>
    </row>
    <row r="421" spans="1:18">
      <c r="A421">
        <v>40202</v>
      </c>
      <c r="B421" t="s">
        <v>582</v>
      </c>
      <c r="C421" t="str">
        <f t="shared" si="12"/>
        <v>齐齐哈尔</v>
      </c>
      <c r="D421" t="str">
        <f t="shared" si="13"/>
        <v>02</v>
      </c>
      <c r="E421" t="s">
        <v>1542</v>
      </c>
      <c r="F421">
        <v>201</v>
      </c>
      <c r="G421">
        <v>108</v>
      </c>
      <c r="H421">
        <v>65</v>
      </c>
      <c r="I421">
        <v>49</v>
      </c>
      <c r="J421">
        <v>43</v>
      </c>
      <c r="K421">
        <v>43</v>
      </c>
      <c r="L421">
        <v>0</v>
      </c>
      <c r="M421">
        <v>2022</v>
      </c>
      <c r="N421">
        <f>VLOOKUP(E421, '2022D'!$A$2:$G$343, 2, FALSE)</f>
        <v>137</v>
      </c>
      <c r="O421">
        <f>VLOOKUP(E421, '2022D'!$A$2:$G$343, 3, FALSE)</f>
        <v>36252</v>
      </c>
      <c r="P421">
        <f>_2022[[#This Row],[最低排名]]-_2022[[#This Row],[同分人数]]+1</f>
        <v>36116</v>
      </c>
      <c r="Q421">
        <f>IF(O421&gt;=开始!$B$6, 1, 0)</f>
        <v>1</v>
      </c>
      <c r="R421">
        <f>_2022[[#This Row],[最低排名]]-开始!$B$6</f>
        <v>36252</v>
      </c>
    </row>
    <row r="422" spans="1:18">
      <c r="A422">
        <v>40203</v>
      </c>
      <c r="B422" t="s">
        <v>583</v>
      </c>
      <c r="C422" t="str">
        <f t="shared" si="12"/>
        <v>齐齐哈尔</v>
      </c>
      <c r="D422" t="str">
        <f t="shared" si="13"/>
        <v>03</v>
      </c>
      <c r="E422" t="s">
        <v>1533</v>
      </c>
      <c r="F422">
        <v>181</v>
      </c>
      <c r="G422">
        <v>100</v>
      </c>
      <c r="H422">
        <v>77</v>
      </c>
      <c r="I422">
        <v>52</v>
      </c>
      <c r="J422">
        <v>46</v>
      </c>
      <c r="K422">
        <v>46</v>
      </c>
      <c r="L422">
        <v>0</v>
      </c>
      <c r="M422">
        <v>2022</v>
      </c>
      <c r="N422">
        <f>VLOOKUP(E422, '2022D'!$A$2:$G$343, 2, FALSE)</f>
        <v>141</v>
      </c>
      <c r="O422">
        <f>VLOOKUP(E422, '2022D'!$A$2:$G$343, 3, FALSE)</f>
        <v>36115</v>
      </c>
      <c r="P422">
        <f>_2022[[#This Row],[最低排名]]-_2022[[#This Row],[同分人数]]+1</f>
        <v>35975</v>
      </c>
      <c r="Q422">
        <f>IF(O422&gt;=开始!$B$6, 1, 0)</f>
        <v>1</v>
      </c>
      <c r="R422">
        <f>_2022[[#This Row],[最低排名]]-开始!$B$6</f>
        <v>36115</v>
      </c>
    </row>
    <row r="423" spans="1:18">
      <c r="A423">
        <v>40204</v>
      </c>
      <c r="B423" t="s">
        <v>584</v>
      </c>
      <c r="C423" t="str">
        <f t="shared" si="12"/>
        <v>齐齐哈尔</v>
      </c>
      <c r="D423" t="str">
        <f t="shared" si="13"/>
        <v>04</v>
      </c>
      <c r="E423" t="s">
        <v>1533</v>
      </c>
      <c r="F423">
        <v>189</v>
      </c>
      <c r="G423">
        <v>96</v>
      </c>
      <c r="H423">
        <v>72</v>
      </c>
      <c r="I423">
        <v>52</v>
      </c>
      <c r="J423">
        <v>46</v>
      </c>
      <c r="K423">
        <v>43</v>
      </c>
      <c r="L423">
        <v>0</v>
      </c>
      <c r="M423">
        <v>2022</v>
      </c>
      <c r="N423">
        <f>VLOOKUP(E423, '2022D'!$A$2:$G$343, 2, FALSE)</f>
        <v>141</v>
      </c>
      <c r="O423">
        <f>VLOOKUP(E423, '2022D'!$A$2:$G$343, 3, FALSE)</f>
        <v>36115</v>
      </c>
      <c r="P423">
        <f>_2022[[#This Row],[最低排名]]-_2022[[#This Row],[同分人数]]+1</f>
        <v>35975</v>
      </c>
      <c r="Q423">
        <f>IF(O423&gt;=开始!$B$6, 1, 0)</f>
        <v>1</v>
      </c>
      <c r="R423">
        <f>_2022[[#This Row],[最低排名]]-开始!$B$6</f>
        <v>36115</v>
      </c>
    </row>
    <row r="424" spans="1:18">
      <c r="A424">
        <v>40205</v>
      </c>
      <c r="B424" t="s">
        <v>586</v>
      </c>
      <c r="C424" t="str">
        <f t="shared" si="12"/>
        <v>齐齐哈尔</v>
      </c>
      <c r="D424" t="str">
        <f t="shared" si="13"/>
        <v>05</v>
      </c>
      <c r="E424" t="s">
        <v>56</v>
      </c>
      <c r="F424">
        <v>180</v>
      </c>
      <c r="G424">
        <v>102</v>
      </c>
      <c r="H424">
        <v>66</v>
      </c>
      <c r="I424">
        <v>58</v>
      </c>
      <c r="J424">
        <v>55</v>
      </c>
      <c r="K424">
        <v>55</v>
      </c>
      <c r="L424">
        <v>0</v>
      </c>
      <c r="M424">
        <v>2022</v>
      </c>
      <c r="N424">
        <f>VLOOKUP(E424, '2022D'!$A$2:$G$343, 2, FALSE)</f>
        <v>160</v>
      </c>
      <c r="O424">
        <f>VLOOKUP(E424, '2022D'!$A$2:$G$343, 3, FALSE)</f>
        <v>34339</v>
      </c>
      <c r="P424">
        <f>_2022[[#This Row],[最低排名]]-_2022[[#This Row],[同分人数]]+1</f>
        <v>34180</v>
      </c>
      <c r="Q424">
        <f>IF(O424&gt;=开始!$B$6, 1, 0)</f>
        <v>1</v>
      </c>
      <c r="R424">
        <f>_2022[[#This Row],[最低排名]]-开始!$B$6</f>
        <v>34339</v>
      </c>
    </row>
    <row r="425" spans="1:18">
      <c r="A425">
        <v>40301</v>
      </c>
      <c r="B425" t="s">
        <v>587</v>
      </c>
      <c r="C425" t="str">
        <f t="shared" si="12"/>
        <v>哈商大</v>
      </c>
      <c r="D425" t="str">
        <f t="shared" si="13"/>
        <v>01</v>
      </c>
      <c r="E425" t="s">
        <v>998</v>
      </c>
      <c r="F425">
        <v>186</v>
      </c>
      <c r="G425">
        <v>102</v>
      </c>
      <c r="H425">
        <v>75</v>
      </c>
      <c r="I425">
        <v>52</v>
      </c>
      <c r="J425">
        <v>49</v>
      </c>
      <c r="K425">
        <v>49</v>
      </c>
      <c r="L425">
        <v>0</v>
      </c>
      <c r="M425">
        <v>2022</v>
      </c>
      <c r="N425">
        <f>VLOOKUP(E425, '2022D'!$A$2:$G$343, 2, FALSE)</f>
        <v>170</v>
      </c>
      <c r="O425">
        <f>VLOOKUP(E425, '2022D'!$A$2:$G$343, 3, FALSE)</f>
        <v>34813</v>
      </c>
      <c r="P425">
        <f>_2022[[#This Row],[最低排名]]-_2022[[#This Row],[同分人数]]+1</f>
        <v>34644</v>
      </c>
      <c r="Q425">
        <f>IF(O425&gt;=开始!$B$6, 1, 0)</f>
        <v>1</v>
      </c>
      <c r="R425">
        <f>_2022[[#This Row],[最低排名]]-开始!$B$6</f>
        <v>34813</v>
      </c>
    </row>
    <row r="426" spans="1:18">
      <c r="A426">
        <v>40302</v>
      </c>
      <c r="B426" t="s">
        <v>588</v>
      </c>
      <c r="C426" t="str">
        <f t="shared" si="12"/>
        <v>哈商大</v>
      </c>
      <c r="D426" t="str">
        <f t="shared" si="13"/>
        <v>02</v>
      </c>
      <c r="E426" t="s">
        <v>1542</v>
      </c>
      <c r="F426">
        <v>191</v>
      </c>
      <c r="G426">
        <v>106</v>
      </c>
      <c r="H426">
        <v>66</v>
      </c>
      <c r="I426">
        <v>49</v>
      </c>
      <c r="J426">
        <v>49</v>
      </c>
      <c r="K426">
        <v>46</v>
      </c>
      <c r="L426">
        <v>0</v>
      </c>
      <c r="M426">
        <v>2022</v>
      </c>
      <c r="N426">
        <f>VLOOKUP(E426, '2022D'!$A$2:$G$343, 2, FALSE)</f>
        <v>137</v>
      </c>
      <c r="O426">
        <f>VLOOKUP(E426, '2022D'!$A$2:$G$343, 3, FALSE)</f>
        <v>36252</v>
      </c>
      <c r="P426">
        <f>_2022[[#This Row],[最低排名]]-_2022[[#This Row],[同分人数]]+1</f>
        <v>36116</v>
      </c>
      <c r="Q426">
        <f>IF(O426&gt;=开始!$B$6, 1, 0)</f>
        <v>1</v>
      </c>
      <c r="R426">
        <f>_2022[[#This Row],[最低排名]]-开始!$B$6</f>
        <v>36252</v>
      </c>
    </row>
    <row r="427" spans="1:18">
      <c r="A427">
        <v>40303</v>
      </c>
      <c r="B427" t="s">
        <v>589</v>
      </c>
      <c r="C427" t="str">
        <f t="shared" si="12"/>
        <v>哈商大</v>
      </c>
      <c r="D427" t="str">
        <f t="shared" si="13"/>
        <v>03</v>
      </c>
      <c r="E427" t="s">
        <v>447</v>
      </c>
      <c r="F427">
        <v>190</v>
      </c>
      <c r="G427">
        <v>97</v>
      </c>
      <c r="H427">
        <v>78</v>
      </c>
      <c r="I427">
        <v>58</v>
      </c>
      <c r="J427">
        <v>49</v>
      </c>
      <c r="K427">
        <v>46</v>
      </c>
      <c r="L427">
        <v>0</v>
      </c>
      <c r="M427">
        <v>2022</v>
      </c>
      <c r="N427">
        <f>VLOOKUP(E427, '2022D'!$A$2:$G$343, 2, FALSE)</f>
        <v>152</v>
      </c>
      <c r="O427">
        <f>VLOOKUP(E427, '2022D'!$A$2:$G$343, 3, FALSE)</f>
        <v>33176</v>
      </c>
      <c r="P427">
        <f>_2022[[#This Row],[最低排名]]-_2022[[#This Row],[同分人数]]+1</f>
        <v>33025</v>
      </c>
      <c r="Q427">
        <f>IF(O427&gt;=开始!$B$6, 1, 0)</f>
        <v>1</v>
      </c>
      <c r="R427">
        <f>_2022[[#This Row],[最低排名]]-开始!$B$6</f>
        <v>33176</v>
      </c>
    </row>
    <row r="428" spans="1:18">
      <c r="A428">
        <v>40401</v>
      </c>
      <c r="B428" t="s">
        <v>591</v>
      </c>
      <c r="C428" t="str">
        <f t="shared" si="12"/>
        <v>哈金融</v>
      </c>
      <c r="D428" t="str">
        <f t="shared" si="13"/>
        <v>01</v>
      </c>
      <c r="E428" t="s">
        <v>1534</v>
      </c>
      <c r="F428">
        <v>188</v>
      </c>
      <c r="G428">
        <v>95</v>
      </c>
      <c r="H428">
        <v>65</v>
      </c>
      <c r="I428">
        <v>55</v>
      </c>
      <c r="J428">
        <v>46</v>
      </c>
      <c r="K428">
        <v>46</v>
      </c>
      <c r="L428">
        <v>0</v>
      </c>
      <c r="M428">
        <v>2022</v>
      </c>
      <c r="N428">
        <f>VLOOKUP(E428, '2022D'!$A$2:$G$343, 2, FALSE)</f>
        <v>161</v>
      </c>
      <c r="O428">
        <f>VLOOKUP(E428, '2022D'!$A$2:$G$343, 3, FALSE)</f>
        <v>36413</v>
      </c>
      <c r="P428">
        <f>_2022[[#This Row],[最低排名]]-_2022[[#This Row],[同分人数]]+1</f>
        <v>36253</v>
      </c>
      <c r="Q428">
        <f>IF(O428&gt;=开始!$B$6, 1, 0)</f>
        <v>1</v>
      </c>
      <c r="R428">
        <f>_2022[[#This Row],[最低排名]]-开始!$B$6</f>
        <v>36413</v>
      </c>
    </row>
    <row r="429" spans="1:18">
      <c r="A429">
        <v>40501</v>
      </c>
      <c r="B429" t="s">
        <v>592</v>
      </c>
      <c r="C429" t="str">
        <f t="shared" si="12"/>
        <v>齐医学院</v>
      </c>
      <c r="D429" t="str">
        <f t="shared" si="13"/>
        <v>01</v>
      </c>
      <c r="E429" t="s">
        <v>56</v>
      </c>
      <c r="F429">
        <v>173</v>
      </c>
      <c r="G429">
        <v>95</v>
      </c>
      <c r="H429">
        <v>109</v>
      </c>
      <c r="I429">
        <v>46</v>
      </c>
      <c r="J429">
        <v>43</v>
      </c>
      <c r="K429">
        <v>43</v>
      </c>
      <c r="L429">
        <v>0</v>
      </c>
      <c r="M429">
        <v>2022</v>
      </c>
      <c r="N429">
        <f>VLOOKUP(E429, '2022D'!$A$2:$G$343, 2, FALSE)</f>
        <v>160</v>
      </c>
      <c r="O429">
        <f>VLOOKUP(E429, '2022D'!$A$2:$G$343, 3, FALSE)</f>
        <v>34339</v>
      </c>
      <c r="P429">
        <f>_2022[[#This Row],[最低排名]]-_2022[[#This Row],[同分人数]]+1</f>
        <v>34180</v>
      </c>
      <c r="Q429">
        <f>IF(O429&gt;=开始!$B$6, 1, 0)</f>
        <v>1</v>
      </c>
      <c r="R429">
        <f>_2022[[#This Row],[最低排名]]-开始!$B$6</f>
        <v>34339</v>
      </c>
    </row>
    <row r="430" spans="1:18">
      <c r="A430">
        <v>40502</v>
      </c>
      <c r="B430" t="s">
        <v>593</v>
      </c>
      <c r="C430" t="str">
        <f t="shared" si="12"/>
        <v>齐医学院</v>
      </c>
      <c r="D430" t="str">
        <f t="shared" si="13"/>
        <v>02</v>
      </c>
      <c r="E430" t="s">
        <v>998</v>
      </c>
      <c r="F430">
        <v>185</v>
      </c>
      <c r="G430">
        <v>93</v>
      </c>
      <c r="H430">
        <v>79</v>
      </c>
      <c r="I430">
        <v>55</v>
      </c>
      <c r="J430">
        <v>46</v>
      </c>
      <c r="K430">
        <v>46</v>
      </c>
      <c r="L430">
        <v>0</v>
      </c>
      <c r="M430">
        <v>2022</v>
      </c>
      <c r="N430">
        <f>VLOOKUP(E430, '2022D'!$A$2:$G$343, 2, FALSE)</f>
        <v>170</v>
      </c>
      <c r="O430">
        <f>VLOOKUP(E430, '2022D'!$A$2:$G$343, 3, FALSE)</f>
        <v>34813</v>
      </c>
      <c r="P430">
        <f>_2022[[#This Row],[最低排名]]-_2022[[#This Row],[同分人数]]+1</f>
        <v>34644</v>
      </c>
      <c r="Q430">
        <f>IF(O430&gt;=开始!$B$6, 1, 0)</f>
        <v>1</v>
      </c>
      <c r="R430">
        <f>_2022[[#This Row],[最低排名]]-开始!$B$6</f>
        <v>34813</v>
      </c>
    </row>
    <row r="431" spans="1:18">
      <c r="A431">
        <v>40503</v>
      </c>
      <c r="B431" t="s">
        <v>594</v>
      </c>
      <c r="C431" t="str">
        <f t="shared" si="12"/>
        <v>齐医学院</v>
      </c>
      <c r="D431" t="str">
        <f t="shared" si="13"/>
        <v>03</v>
      </c>
      <c r="E431" t="s">
        <v>408</v>
      </c>
      <c r="F431">
        <v>181</v>
      </c>
      <c r="G431">
        <v>92</v>
      </c>
      <c r="H431">
        <v>70</v>
      </c>
      <c r="I431">
        <v>58</v>
      </c>
      <c r="J431">
        <v>55</v>
      </c>
      <c r="K431">
        <v>55</v>
      </c>
      <c r="L431">
        <v>0</v>
      </c>
      <c r="M431">
        <v>2022</v>
      </c>
      <c r="N431">
        <f>VLOOKUP(E431, '2022D'!$A$2:$G$343, 2, FALSE)</f>
        <v>181</v>
      </c>
      <c r="O431">
        <f>VLOOKUP(E431, '2022D'!$A$2:$G$343, 3, FALSE)</f>
        <v>33538</v>
      </c>
      <c r="P431">
        <f>_2022[[#This Row],[最低排名]]-_2022[[#This Row],[同分人数]]+1</f>
        <v>33358</v>
      </c>
      <c r="Q431">
        <f>IF(O431&gt;=开始!$B$6, 1, 0)</f>
        <v>1</v>
      </c>
      <c r="R431">
        <f>_2022[[#This Row],[最低排名]]-开始!$B$6</f>
        <v>33538</v>
      </c>
    </row>
    <row r="432" spans="1:18">
      <c r="A432">
        <v>40504</v>
      </c>
      <c r="B432" t="s">
        <v>595</v>
      </c>
      <c r="C432" t="str">
        <f t="shared" si="12"/>
        <v>齐医学院</v>
      </c>
      <c r="D432" t="str">
        <f t="shared" si="13"/>
        <v>04</v>
      </c>
      <c r="E432" t="s">
        <v>412</v>
      </c>
      <c r="F432">
        <v>198</v>
      </c>
      <c r="G432">
        <v>100</v>
      </c>
      <c r="H432">
        <v>60</v>
      </c>
      <c r="I432">
        <v>58</v>
      </c>
      <c r="J432">
        <v>55</v>
      </c>
      <c r="K432">
        <v>46</v>
      </c>
      <c r="L432">
        <v>0</v>
      </c>
      <c r="M432">
        <v>2022</v>
      </c>
      <c r="N432">
        <f>VLOOKUP(E432, '2022D'!$A$2:$G$343, 2, FALSE)</f>
        <v>164</v>
      </c>
      <c r="O432">
        <f>VLOOKUP(E432, '2022D'!$A$2:$G$343, 3, FALSE)</f>
        <v>33864</v>
      </c>
      <c r="P432">
        <f>_2022[[#This Row],[最低排名]]-_2022[[#This Row],[同分人数]]+1</f>
        <v>33701</v>
      </c>
      <c r="Q432">
        <f>IF(O432&gt;=开始!$B$6, 1, 0)</f>
        <v>1</v>
      </c>
      <c r="R432">
        <f>_2022[[#This Row],[最低排名]]-开始!$B$6</f>
        <v>33864</v>
      </c>
    </row>
    <row r="433" spans="1:18">
      <c r="A433">
        <v>40601</v>
      </c>
      <c r="B433" t="s">
        <v>1567</v>
      </c>
      <c r="C433" t="str">
        <f t="shared" si="12"/>
        <v>黑外国语</v>
      </c>
      <c r="D433" t="str">
        <f t="shared" si="13"/>
        <v>01</v>
      </c>
      <c r="E433" t="s">
        <v>1534</v>
      </c>
      <c r="F433">
        <v>175</v>
      </c>
      <c r="G433">
        <v>91</v>
      </c>
      <c r="H433">
        <v>69</v>
      </c>
      <c r="I433">
        <v>64</v>
      </c>
      <c r="J433">
        <v>49</v>
      </c>
      <c r="K433">
        <v>43</v>
      </c>
      <c r="L433">
        <v>0</v>
      </c>
      <c r="M433">
        <v>2022</v>
      </c>
      <c r="N433">
        <f>VLOOKUP(E433, '2022D'!$A$2:$G$343, 2, FALSE)</f>
        <v>161</v>
      </c>
      <c r="O433">
        <f>VLOOKUP(E433, '2022D'!$A$2:$G$343, 3, FALSE)</f>
        <v>36413</v>
      </c>
      <c r="P433">
        <f>_2022[[#This Row],[最低排名]]-_2022[[#This Row],[同分人数]]+1</f>
        <v>36253</v>
      </c>
      <c r="Q433">
        <f>IF(O433&gt;=开始!$B$6, 1, 0)</f>
        <v>1</v>
      </c>
      <c r="R433">
        <f>_2022[[#This Row],[最低排名]]-开始!$B$6</f>
        <v>36413</v>
      </c>
    </row>
    <row r="434" spans="1:18">
      <c r="A434">
        <v>42101</v>
      </c>
      <c r="B434" t="s">
        <v>597</v>
      </c>
      <c r="C434" t="str">
        <f t="shared" si="12"/>
        <v>南京大学</v>
      </c>
      <c r="D434" t="str">
        <f t="shared" si="13"/>
        <v>01</v>
      </c>
      <c r="E434" t="s">
        <v>0</v>
      </c>
      <c r="M434">
        <v>2022</v>
      </c>
      <c r="N434">
        <f>VLOOKUP(E434, '2022D'!$A$2:$G$343, 2, FALSE)</f>
        <v>2335</v>
      </c>
      <c r="O434">
        <f>VLOOKUP(E434, '2022D'!$A$2:$G$343, 3, FALSE)</f>
        <v>2335</v>
      </c>
      <c r="P434">
        <f>_2022[[#This Row],[最低排名]]-_2022[[#This Row],[同分人数]]+1</f>
        <v>1</v>
      </c>
      <c r="Q434">
        <f>IF(O434&gt;=开始!$B$6, 1, 0)</f>
        <v>1</v>
      </c>
      <c r="R434">
        <f>_2022[[#This Row],[最低排名]]-开始!$B$6</f>
        <v>2335</v>
      </c>
    </row>
    <row r="435" spans="1:18">
      <c r="A435">
        <v>42102</v>
      </c>
      <c r="B435" t="s">
        <v>598</v>
      </c>
      <c r="C435" t="str">
        <f t="shared" si="12"/>
        <v>南京大学</v>
      </c>
      <c r="D435" t="str">
        <f t="shared" si="13"/>
        <v>02</v>
      </c>
      <c r="E435" t="s">
        <v>0</v>
      </c>
      <c r="M435">
        <v>2022</v>
      </c>
      <c r="N435">
        <f>VLOOKUP(E435, '2022D'!$A$2:$G$343, 2, FALSE)</f>
        <v>2335</v>
      </c>
      <c r="O435">
        <f>VLOOKUP(E435, '2022D'!$A$2:$G$343, 3, FALSE)</f>
        <v>2335</v>
      </c>
      <c r="P435">
        <f>_2022[[#This Row],[最低排名]]-_2022[[#This Row],[同分人数]]+1</f>
        <v>1</v>
      </c>
      <c r="Q435">
        <f>IF(O435&gt;=开始!$B$6, 1, 0)</f>
        <v>1</v>
      </c>
      <c r="R435">
        <f>_2022[[#This Row],[最低排名]]-开始!$B$6</f>
        <v>2335</v>
      </c>
    </row>
    <row r="436" spans="1:18">
      <c r="A436">
        <v>42103</v>
      </c>
      <c r="B436" t="s">
        <v>599</v>
      </c>
      <c r="C436" t="str">
        <f t="shared" si="12"/>
        <v>南京大学</v>
      </c>
      <c r="D436" t="str">
        <f t="shared" si="13"/>
        <v>03</v>
      </c>
      <c r="E436" t="s">
        <v>0</v>
      </c>
      <c r="M436">
        <v>2022</v>
      </c>
      <c r="N436">
        <f>VLOOKUP(E436, '2022D'!$A$2:$G$343, 2, FALSE)</f>
        <v>2335</v>
      </c>
      <c r="O436">
        <f>VLOOKUP(E436, '2022D'!$A$2:$G$343, 3, FALSE)</f>
        <v>2335</v>
      </c>
      <c r="P436">
        <f>_2022[[#This Row],[最低排名]]-_2022[[#This Row],[同分人数]]+1</f>
        <v>1</v>
      </c>
      <c r="Q436">
        <f>IF(O436&gt;=开始!$B$6, 1, 0)</f>
        <v>1</v>
      </c>
      <c r="R436">
        <f>_2022[[#This Row],[最低排名]]-开始!$B$6</f>
        <v>2335</v>
      </c>
    </row>
    <row r="437" spans="1:18">
      <c r="A437">
        <v>42201</v>
      </c>
      <c r="B437" t="s">
        <v>600</v>
      </c>
      <c r="C437" t="str">
        <f t="shared" si="12"/>
        <v>东南大学</v>
      </c>
      <c r="D437" t="str">
        <f t="shared" si="13"/>
        <v>01</v>
      </c>
      <c r="E437" t="s">
        <v>601</v>
      </c>
      <c r="F437">
        <v>233</v>
      </c>
      <c r="G437">
        <v>122</v>
      </c>
      <c r="H437">
        <v>138</v>
      </c>
      <c r="I437">
        <v>70</v>
      </c>
      <c r="J437">
        <v>67</v>
      </c>
      <c r="K437">
        <v>64</v>
      </c>
      <c r="L437">
        <v>0</v>
      </c>
      <c r="M437">
        <v>2022</v>
      </c>
      <c r="N437">
        <f>VLOOKUP(E437, '2022D'!$A$2:$G$343, 2, FALSE)</f>
        <v>141</v>
      </c>
      <c r="O437">
        <f>VLOOKUP(E437, '2022D'!$A$2:$G$343, 3, FALSE)</f>
        <v>3362</v>
      </c>
      <c r="P437">
        <f>_2022[[#This Row],[最低排名]]-_2022[[#This Row],[同分人数]]+1</f>
        <v>3222</v>
      </c>
      <c r="Q437">
        <f>IF(O437&gt;=开始!$B$6, 1, 0)</f>
        <v>1</v>
      </c>
      <c r="R437">
        <f>_2022[[#This Row],[最低排名]]-开始!$B$6</f>
        <v>3362</v>
      </c>
    </row>
    <row r="438" spans="1:18">
      <c r="A438">
        <v>42202</v>
      </c>
      <c r="B438" t="s">
        <v>602</v>
      </c>
      <c r="C438" t="str">
        <f t="shared" si="12"/>
        <v>东南大学</v>
      </c>
      <c r="D438" t="str">
        <f t="shared" si="13"/>
        <v>02</v>
      </c>
      <c r="E438" t="s">
        <v>8</v>
      </c>
      <c r="F438">
        <v>239</v>
      </c>
      <c r="G438">
        <v>130</v>
      </c>
      <c r="H438">
        <v>126</v>
      </c>
      <c r="I438">
        <v>70</v>
      </c>
      <c r="J438">
        <v>67</v>
      </c>
      <c r="K438">
        <v>67</v>
      </c>
      <c r="L438">
        <v>0</v>
      </c>
      <c r="M438">
        <v>2022</v>
      </c>
      <c r="N438">
        <f>VLOOKUP(E438, '2022D'!$A$2:$G$343, 2, FALSE)</f>
        <v>130</v>
      </c>
      <c r="O438">
        <f>VLOOKUP(E438, '2022D'!$A$2:$G$343, 3, FALSE)</f>
        <v>3780</v>
      </c>
      <c r="P438">
        <f>_2022[[#This Row],[最低排名]]-_2022[[#This Row],[同分人数]]+1</f>
        <v>3651</v>
      </c>
      <c r="Q438">
        <f>IF(O438&gt;=开始!$B$6, 1, 0)</f>
        <v>1</v>
      </c>
      <c r="R438">
        <f>_2022[[#This Row],[最低排名]]-开始!$B$6</f>
        <v>3780</v>
      </c>
    </row>
    <row r="439" spans="1:18">
      <c r="A439">
        <v>42301</v>
      </c>
      <c r="B439" t="s">
        <v>603</v>
      </c>
      <c r="C439" t="str">
        <f t="shared" si="12"/>
        <v>中国矿大</v>
      </c>
      <c r="D439" t="str">
        <f t="shared" si="13"/>
        <v>01</v>
      </c>
      <c r="E439" t="s">
        <v>500</v>
      </c>
      <c r="F439">
        <v>219</v>
      </c>
      <c r="G439">
        <v>120</v>
      </c>
      <c r="H439">
        <v>119</v>
      </c>
      <c r="I439">
        <v>70</v>
      </c>
      <c r="J439">
        <v>70</v>
      </c>
      <c r="K439">
        <v>58</v>
      </c>
      <c r="L439">
        <v>0</v>
      </c>
      <c r="M439">
        <v>2022</v>
      </c>
      <c r="N439">
        <f>VLOOKUP(E439, '2022D'!$A$2:$G$343, 2, FALSE)</f>
        <v>231</v>
      </c>
      <c r="O439">
        <f>VLOOKUP(E439, '2022D'!$A$2:$G$343, 3, FALSE)</f>
        <v>9851</v>
      </c>
      <c r="P439">
        <f>_2022[[#This Row],[最低排名]]-_2022[[#This Row],[同分人数]]+1</f>
        <v>9621</v>
      </c>
      <c r="Q439">
        <f>IF(O439&gt;=开始!$B$6, 1, 0)</f>
        <v>1</v>
      </c>
      <c r="R439">
        <f>_2022[[#This Row],[最低排名]]-开始!$B$6</f>
        <v>9851</v>
      </c>
    </row>
    <row r="440" spans="1:18">
      <c r="A440">
        <v>42302</v>
      </c>
      <c r="B440" t="s">
        <v>604</v>
      </c>
      <c r="C440" t="str">
        <f t="shared" si="12"/>
        <v>中国矿大</v>
      </c>
      <c r="D440" t="str">
        <f t="shared" si="13"/>
        <v>02</v>
      </c>
      <c r="E440" t="s">
        <v>37</v>
      </c>
      <c r="F440">
        <v>214</v>
      </c>
      <c r="G440">
        <v>108</v>
      </c>
      <c r="H440">
        <v>114</v>
      </c>
      <c r="I440">
        <v>67</v>
      </c>
      <c r="J440">
        <v>64</v>
      </c>
      <c r="K440">
        <v>64</v>
      </c>
      <c r="L440">
        <v>0</v>
      </c>
      <c r="M440">
        <v>2022</v>
      </c>
      <c r="N440">
        <f>VLOOKUP(E440, '2022D'!$A$2:$G$343, 2, FALSE)</f>
        <v>201</v>
      </c>
      <c r="O440">
        <f>VLOOKUP(E440, '2022D'!$A$2:$G$343, 3, FALSE)</f>
        <v>12620</v>
      </c>
      <c r="P440">
        <f>_2022[[#This Row],[最低排名]]-_2022[[#This Row],[同分人数]]+1</f>
        <v>12420</v>
      </c>
      <c r="Q440">
        <f>IF(O440&gt;=开始!$B$6, 1, 0)</f>
        <v>1</v>
      </c>
      <c r="R440">
        <f>_2022[[#This Row],[最低排名]]-开始!$B$6</f>
        <v>12620</v>
      </c>
    </row>
    <row r="441" spans="1:18">
      <c r="A441">
        <v>42401</v>
      </c>
      <c r="B441" t="s">
        <v>605</v>
      </c>
      <c r="C441" t="str">
        <f t="shared" si="12"/>
        <v>河海大学</v>
      </c>
      <c r="D441" t="str">
        <f t="shared" si="13"/>
        <v>01</v>
      </c>
      <c r="E441" t="s">
        <v>607</v>
      </c>
      <c r="F441">
        <v>226</v>
      </c>
      <c r="G441">
        <v>129</v>
      </c>
      <c r="H441">
        <v>119</v>
      </c>
      <c r="I441">
        <v>67</v>
      </c>
      <c r="J441">
        <v>67</v>
      </c>
      <c r="K441">
        <v>58</v>
      </c>
      <c r="L441">
        <v>0</v>
      </c>
      <c r="M441">
        <v>2022</v>
      </c>
      <c r="N441">
        <f>VLOOKUP(E441, '2022D'!$A$2:$G$343, 2, FALSE)</f>
        <v>211</v>
      </c>
      <c r="O441">
        <f>VLOOKUP(E441, '2022D'!$A$2:$G$343, 3, FALSE)</f>
        <v>9620</v>
      </c>
      <c r="P441">
        <f>_2022[[#This Row],[最低排名]]-_2022[[#This Row],[同分人数]]+1</f>
        <v>9410</v>
      </c>
      <c r="Q441">
        <f>IF(O441&gt;=开始!$B$6, 1, 0)</f>
        <v>1</v>
      </c>
      <c r="R441">
        <f>_2022[[#This Row],[最低排名]]-开始!$B$6</f>
        <v>9620</v>
      </c>
    </row>
    <row r="442" spans="1:18">
      <c r="A442">
        <v>42402</v>
      </c>
      <c r="B442" t="s">
        <v>606</v>
      </c>
      <c r="C442" t="str">
        <f t="shared" si="12"/>
        <v>河海大学</v>
      </c>
      <c r="D442" t="str">
        <f t="shared" si="13"/>
        <v>02</v>
      </c>
      <c r="E442" t="s">
        <v>298</v>
      </c>
      <c r="F442">
        <v>215</v>
      </c>
      <c r="G442">
        <v>116</v>
      </c>
      <c r="H442">
        <v>122</v>
      </c>
      <c r="I442">
        <v>67</v>
      </c>
      <c r="J442">
        <v>64</v>
      </c>
      <c r="K442">
        <v>64</v>
      </c>
      <c r="L442">
        <v>0</v>
      </c>
      <c r="M442">
        <v>2022</v>
      </c>
      <c r="N442">
        <f>VLOOKUP(E442, '2022D'!$A$2:$G$343, 2, FALSE)</f>
        <v>227</v>
      </c>
      <c r="O442">
        <f>VLOOKUP(E442, '2022D'!$A$2:$G$343, 3, FALSE)</f>
        <v>10720</v>
      </c>
      <c r="P442">
        <f>_2022[[#This Row],[最低排名]]-_2022[[#This Row],[同分人数]]+1</f>
        <v>10494</v>
      </c>
      <c r="Q442">
        <f>IF(O442&gt;=开始!$B$6, 1, 0)</f>
        <v>1</v>
      </c>
      <c r="R442">
        <f>_2022[[#This Row],[最低排名]]-开始!$B$6</f>
        <v>10720</v>
      </c>
    </row>
    <row r="443" spans="1:18">
      <c r="A443">
        <v>42403</v>
      </c>
      <c r="B443" t="s">
        <v>608</v>
      </c>
      <c r="C443" t="str">
        <f t="shared" si="12"/>
        <v>河海大学</v>
      </c>
      <c r="D443" t="str">
        <f t="shared" si="13"/>
        <v>03</v>
      </c>
      <c r="E443" t="s">
        <v>607</v>
      </c>
      <c r="F443">
        <v>236</v>
      </c>
      <c r="G443">
        <v>132</v>
      </c>
      <c r="H443">
        <v>115</v>
      </c>
      <c r="I443">
        <v>67</v>
      </c>
      <c r="J443">
        <v>64</v>
      </c>
      <c r="K443">
        <v>55</v>
      </c>
      <c r="L443">
        <v>0</v>
      </c>
      <c r="M443">
        <v>2022</v>
      </c>
      <c r="N443">
        <f>VLOOKUP(E443, '2022D'!$A$2:$G$343, 2, FALSE)</f>
        <v>211</v>
      </c>
      <c r="O443">
        <f>VLOOKUP(E443, '2022D'!$A$2:$G$343, 3, FALSE)</f>
        <v>9620</v>
      </c>
      <c r="P443">
        <f>_2022[[#This Row],[最低排名]]-_2022[[#This Row],[同分人数]]+1</f>
        <v>9410</v>
      </c>
      <c r="Q443">
        <f>IF(O443&gt;=开始!$B$6, 1, 0)</f>
        <v>1</v>
      </c>
      <c r="R443">
        <f>_2022[[#This Row],[最低排名]]-开始!$B$6</f>
        <v>9620</v>
      </c>
    </row>
    <row r="444" spans="1:18">
      <c r="A444">
        <v>42501</v>
      </c>
      <c r="B444" t="s">
        <v>609</v>
      </c>
      <c r="C444" t="str">
        <f t="shared" si="12"/>
        <v>江南大学</v>
      </c>
      <c r="D444" t="str">
        <f t="shared" si="13"/>
        <v>01</v>
      </c>
      <c r="E444" t="s">
        <v>160</v>
      </c>
      <c r="F444">
        <v>219</v>
      </c>
      <c r="G444">
        <v>113</v>
      </c>
      <c r="H444">
        <v>120</v>
      </c>
      <c r="I444">
        <v>67</v>
      </c>
      <c r="J444">
        <v>67</v>
      </c>
      <c r="K444">
        <v>61</v>
      </c>
      <c r="L444">
        <v>0</v>
      </c>
      <c r="M444">
        <v>2022</v>
      </c>
      <c r="N444">
        <f>VLOOKUP(E444, '2022D'!$A$2:$G$343, 2, FALSE)</f>
        <v>213</v>
      </c>
      <c r="O444">
        <f>VLOOKUP(E444, '2022D'!$A$2:$G$343, 3, FALSE)</f>
        <v>10296</v>
      </c>
      <c r="P444">
        <f>_2022[[#This Row],[最低排名]]-_2022[[#This Row],[同分人数]]+1</f>
        <v>10084</v>
      </c>
      <c r="Q444">
        <f>IF(O444&gt;=开始!$B$6, 1, 0)</f>
        <v>1</v>
      </c>
      <c r="R444">
        <f>_2022[[#This Row],[最低排名]]-开始!$B$6</f>
        <v>10296</v>
      </c>
    </row>
    <row r="445" spans="1:18">
      <c r="A445">
        <v>42502</v>
      </c>
      <c r="B445" t="s">
        <v>610</v>
      </c>
      <c r="C445" t="str">
        <f t="shared" si="12"/>
        <v>江南大学</v>
      </c>
      <c r="D445" t="str">
        <f t="shared" si="13"/>
        <v>02</v>
      </c>
      <c r="E445" t="s">
        <v>256</v>
      </c>
      <c r="F445">
        <v>207</v>
      </c>
      <c r="G445">
        <v>105</v>
      </c>
      <c r="H445">
        <v>126</v>
      </c>
      <c r="I445">
        <v>70</v>
      </c>
      <c r="J445">
        <v>67</v>
      </c>
      <c r="K445">
        <v>61</v>
      </c>
      <c r="L445">
        <v>0</v>
      </c>
      <c r="M445">
        <v>2022</v>
      </c>
      <c r="N445">
        <f>VLOOKUP(E445, '2022D'!$A$2:$G$343, 2, FALSE)</f>
        <v>224</v>
      </c>
      <c r="O445">
        <f>VLOOKUP(E445, '2022D'!$A$2:$G$343, 3, FALSE)</f>
        <v>10944</v>
      </c>
      <c r="P445">
        <f>_2022[[#This Row],[最低排名]]-_2022[[#This Row],[同分人数]]+1</f>
        <v>10721</v>
      </c>
      <c r="Q445">
        <f>IF(O445&gt;=开始!$B$6, 1, 0)</f>
        <v>1</v>
      </c>
      <c r="R445">
        <f>_2022[[#This Row],[最低排名]]-开始!$B$6</f>
        <v>10944</v>
      </c>
    </row>
    <row r="446" spans="1:18">
      <c r="A446">
        <v>42503</v>
      </c>
      <c r="B446" t="s">
        <v>611</v>
      </c>
      <c r="C446" t="str">
        <f t="shared" si="12"/>
        <v>江南大学</v>
      </c>
      <c r="D446" t="str">
        <f t="shared" si="13"/>
        <v>03</v>
      </c>
      <c r="E446" t="s">
        <v>424</v>
      </c>
      <c r="F446">
        <v>214</v>
      </c>
      <c r="G446">
        <v>112</v>
      </c>
      <c r="H446">
        <v>115</v>
      </c>
      <c r="I446">
        <v>67</v>
      </c>
      <c r="J446">
        <v>67</v>
      </c>
      <c r="K446">
        <v>61</v>
      </c>
      <c r="L446">
        <v>0</v>
      </c>
      <c r="M446">
        <v>2022</v>
      </c>
      <c r="N446">
        <f>VLOOKUP(E446, '2022D'!$A$2:$G$343, 2, FALSE)</f>
        <v>195</v>
      </c>
      <c r="O446">
        <f>VLOOKUP(E446, '2022D'!$A$2:$G$343, 3, FALSE)</f>
        <v>12419</v>
      </c>
      <c r="P446">
        <f>_2022[[#This Row],[最低排名]]-_2022[[#This Row],[同分人数]]+1</f>
        <v>12225</v>
      </c>
      <c r="Q446">
        <f>IF(O446&gt;=开始!$B$6, 1, 0)</f>
        <v>1</v>
      </c>
      <c r="R446">
        <f>_2022[[#This Row],[最低排名]]-开始!$B$6</f>
        <v>12419</v>
      </c>
    </row>
    <row r="447" spans="1:18">
      <c r="A447">
        <v>42504</v>
      </c>
      <c r="B447" t="s">
        <v>612</v>
      </c>
      <c r="C447" t="str">
        <f t="shared" si="12"/>
        <v>江南大学</v>
      </c>
      <c r="D447" t="str">
        <f t="shared" si="13"/>
        <v>04</v>
      </c>
      <c r="E447" t="s">
        <v>43</v>
      </c>
      <c r="F447">
        <v>228</v>
      </c>
      <c r="G447">
        <v>132</v>
      </c>
      <c r="H447">
        <v>95</v>
      </c>
      <c r="I447">
        <v>64</v>
      </c>
      <c r="J447">
        <v>61</v>
      </c>
      <c r="K447">
        <v>55</v>
      </c>
      <c r="L447">
        <v>0</v>
      </c>
      <c r="M447">
        <v>2022</v>
      </c>
      <c r="N447">
        <f>VLOOKUP(E447, '2022D'!$A$2:$G$343, 2, FALSE)</f>
        <v>212</v>
      </c>
      <c r="O447">
        <f>VLOOKUP(E447, '2022D'!$A$2:$G$343, 3, FALSE)</f>
        <v>16925</v>
      </c>
      <c r="P447">
        <f>_2022[[#This Row],[最低排名]]-_2022[[#This Row],[同分人数]]+1</f>
        <v>16714</v>
      </c>
      <c r="Q447">
        <f>IF(O447&gt;=开始!$B$6, 1, 0)</f>
        <v>1</v>
      </c>
      <c r="R447">
        <f>_2022[[#This Row],[最低排名]]-开始!$B$6</f>
        <v>16925</v>
      </c>
    </row>
    <row r="448" spans="1:18">
      <c r="A448">
        <v>42601</v>
      </c>
      <c r="B448" t="s">
        <v>614</v>
      </c>
      <c r="C448" t="str">
        <f t="shared" si="12"/>
        <v>南京农大</v>
      </c>
      <c r="D448" t="str">
        <f t="shared" si="13"/>
        <v>01</v>
      </c>
      <c r="E448" t="s">
        <v>87</v>
      </c>
      <c r="F448">
        <v>217</v>
      </c>
      <c r="G448">
        <v>109</v>
      </c>
      <c r="H448">
        <v>123</v>
      </c>
      <c r="I448">
        <v>64</v>
      </c>
      <c r="J448">
        <v>61</v>
      </c>
      <c r="K448">
        <v>61</v>
      </c>
      <c r="L448">
        <v>0</v>
      </c>
      <c r="M448">
        <v>2022</v>
      </c>
      <c r="N448">
        <f>VLOOKUP(E448, '2022D'!$A$2:$G$343, 2, FALSE)</f>
        <v>231</v>
      </c>
      <c r="O448">
        <f>VLOOKUP(E448, '2022D'!$A$2:$G$343, 3, FALSE)</f>
        <v>12030</v>
      </c>
      <c r="P448">
        <f>_2022[[#This Row],[最低排名]]-_2022[[#This Row],[同分人数]]+1</f>
        <v>11800</v>
      </c>
      <c r="Q448">
        <f>IF(O448&gt;=开始!$B$6, 1, 0)</f>
        <v>1</v>
      </c>
      <c r="R448">
        <f>_2022[[#This Row],[最低排名]]-开始!$B$6</f>
        <v>12030</v>
      </c>
    </row>
    <row r="449" spans="1:18">
      <c r="A449">
        <v>42602</v>
      </c>
      <c r="B449" t="s">
        <v>615</v>
      </c>
      <c r="C449" t="str">
        <f t="shared" si="12"/>
        <v>南京农大</v>
      </c>
      <c r="D449" t="str">
        <f t="shared" si="13"/>
        <v>02</v>
      </c>
      <c r="E449" t="s">
        <v>134</v>
      </c>
      <c r="F449">
        <v>215</v>
      </c>
      <c r="G449">
        <v>111</v>
      </c>
      <c r="H449">
        <v>133</v>
      </c>
      <c r="I449">
        <v>61</v>
      </c>
      <c r="J449">
        <v>61</v>
      </c>
      <c r="K449">
        <v>58</v>
      </c>
      <c r="L449">
        <v>0</v>
      </c>
      <c r="M449">
        <v>2022</v>
      </c>
      <c r="N449">
        <f>VLOOKUP(E449, '2022D'!$A$2:$G$343, 2, FALSE)</f>
        <v>208</v>
      </c>
      <c r="O449">
        <f>VLOOKUP(E449, '2022D'!$A$2:$G$343, 3, FALSE)</f>
        <v>11593</v>
      </c>
      <c r="P449">
        <f>_2022[[#This Row],[最低排名]]-_2022[[#This Row],[同分人数]]+1</f>
        <v>11386</v>
      </c>
      <c r="Q449">
        <f>IF(O449&gt;=开始!$B$6, 1, 0)</f>
        <v>1</v>
      </c>
      <c r="R449">
        <f>_2022[[#This Row],[最低排名]]-开始!$B$6</f>
        <v>11593</v>
      </c>
    </row>
    <row r="450" spans="1:18">
      <c r="A450">
        <v>42701</v>
      </c>
      <c r="B450" t="s">
        <v>616</v>
      </c>
      <c r="C450" t="str">
        <f t="shared" ref="C450:C513" si="14">LEFT(B450, FIND("(", B450) - 1)</f>
        <v>中国药大</v>
      </c>
      <c r="D450" t="str">
        <f t="shared" ref="D450:D513" si="15">MID(B450, FIND("(", B450) + 1, FIND(")", B450) - FIND("(", B450) - 1)</f>
        <v>01</v>
      </c>
      <c r="E450" t="s">
        <v>60</v>
      </c>
      <c r="F450">
        <v>232</v>
      </c>
      <c r="G450">
        <v>122</v>
      </c>
      <c r="H450">
        <v>121</v>
      </c>
      <c r="I450">
        <v>67</v>
      </c>
      <c r="J450">
        <v>64</v>
      </c>
      <c r="K450">
        <v>64</v>
      </c>
      <c r="L450">
        <v>0</v>
      </c>
      <c r="M450">
        <v>2022</v>
      </c>
      <c r="N450">
        <f>VLOOKUP(E450, '2022D'!$A$2:$G$343, 2, FALSE)</f>
        <v>226</v>
      </c>
      <c r="O450">
        <f>VLOOKUP(E450, '2022D'!$A$2:$G$343, 3, FALSE)</f>
        <v>7427</v>
      </c>
      <c r="P450">
        <f>_2022[[#This Row],[最低排名]]-_2022[[#This Row],[同分人数]]+1</f>
        <v>7202</v>
      </c>
      <c r="Q450">
        <f>IF(O450&gt;=开始!$B$6, 1, 0)</f>
        <v>1</v>
      </c>
      <c r="R450">
        <f>_2022[[#This Row],[最低排名]]-开始!$B$6</f>
        <v>7427</v>
      </c>
    </row>
    <row r="451" spans="1:18">
      <c r="A451">
        <v>42702</v>
      </c>
      <c r="B451" t="s">
        <v>617</v>
      </c>
      <c r="C451" t="str">
        <f t="shared" si="14"/>
        <v>中国药大</v>
      </c>
      <c r="D451" t="str">
        <f t="shared" si="15"/>
        <v>02</v>
      </c>
      <c r="E451" t="s">
        <v>23</v>
      </c>
      <c r="F451">
        <v>232</v>
      </c>
      <c r="G451">
        <v>121</v>
      </c>
      <c r="H451">
        <v>128</v>
      </c>
      <c r="I451">
        <v>64</v>
      </c>
      <c r="J451">
        <v>61</v>
      </c>
      <c r="K451">
        <v>61</v>
      </c>
      <c r="L451">
        <v>0</v>
      </c>
      <c r="M451">
        <v>2022</v>
      </c>
      <c r="N451">
        <f>VLOOKUP(E451, '2022D'!$A$2:$G$343, 2, FALSE)</f>
        <v>167</v>
      </c>
      <c r="O451">
        <f>VLOOKUP(E451, '2022D'!$A$2:$G$343, 3, FALSE)</f>
        <v>7800</v>
      </c>
      <c r="P451">
        <f>_2022[[#This Row],[最低排名]]-_2022[[#This Row],[同分人数]]+1</f>
        <v>7634</v>
      </c>
      <c r="Q451">
        <f>IF(O451&gt;=开始!$B$6, 1, 0)</f>
        <v>1</v>
      </c>
      <c r="R451">
        <f>_2022[[#This Row],[最低排名]]-开始!$B$6</f>
        <v>7800</v>
      </c>
    </row>
    <row r="452" spans="1:18">
      <c r="A452">
        <v>42703</v>
      </c>
      <c r="B452" t="s">
        <v>618</v>
      </c>
      <c r="C452" t="str">
        <f t="shared" si="14"/>
        <v>中国药大</v>
      </c>
      <c r="D452" t="str">
        <f t="shared" si="15"/>
        <v>03</v>
      </c>
      <c r="E452" t="s">
        <v>20</v>
      </c>
      <c r="F452">
        <v>229</v>
      </c>
      <c r="G452">
        <v>118</v>
      </c>
      <c r="H452">
        <v>126</v>
      </c>
      <c r="I452">
        <v>67</v>
      </c>
      <c r="J452">
        <v>64</v>
      </c>
      <c r="K452">
        <v>55</v>
      </c>
      <c r="L452">
        <v>0</v>
      </c>
      <c r="M452">
        <v>2022</v>
      </c>
      <c r="N452">
        <f>VLOOKUP(E452, '2022D'!$A$2:$G$343, 2, FALSE)</f>
        <v>223</v>
      </c>
      <c r="O452">
        <f>VLOOKUP(E452, '2022D'!$A$2:$G$343, 3, FALSE)</f>
        <v>8780</v>
      </c>
      <c r="P452">
        <f>_2022[[#This Row],[最低排名]]-_2022[[#This Row],[同分人数]]+1</f>
        <v>8558</v>
      </c>
      <c r="Q452">
        <f>IF(O452&gt;=开始!$B$6, 1, 0)</f>
        <v>1</v>
      </c>
      <c r="R452">
        <f>_2022[[#This Row],[最低排名]]-开始!$B$6</f>
        <v>8780</v>
      </c>
    </row>
    <row r="453" spans="1:18">
      <c r="A453">
        <v>42801</v>
      </c>
      <c r="B453" t="s">
        <v>620</v>
      </c>
      <c r="C453" t="str">
        <f t="shared" si="14"/>
        <v>人大苏州</v>
      </c>
      <c r="D453" t="str">
        <f t="shared" si="15"/>
        <v>01</v>
      </c>
      <c r="E453" t="s">
        <v>8</v>
      </c>
      <c r="F453">
        <v>240</v>
      </c>
      <c r="G453">
        <v>121</v>
      </c>
      <c r="H453">
        <v>125</v>
      </c>
      <c r="I453">
        <v>70</v>
      </c>
      <c r="J453">
        <v>70</v>
      </c>
      <c r="K453">
        <v>64</v>
      </c>
      <c r="L453">
        <v>0</v>
      </c>
      <c r="M453">
        <v>2022</v>
      </c>
      <c r="N453">
        <f>VLOOKUP(E453, '2022D'!$A$2:$G$343, 2, FALSE)</f>
        <v>130</v>
      </c>
      <c r="O453">
        <f>VLOOKUP(E453, '2022D'!$A$2:$G$343, 3, FALSE)</f>
        <v>3780</v>
      </c>
      <c r="P453">
        <f>_2022[[#This Row],[最低排名]]-_2022[[#This Row],[同分人数]]+1</f>
        <v>3651</v>
      </c>
      <c r="Q453">
        <f>IF(O453&gt;=开始!$B$6, 1, 0)</f>
        <v>1</v>
      </c>
      <c r="R453">
        <f>_2022[[#This Row],[最低排名]]-开始!$B$6</f>
        <v>3780</v>
      </c>
    </row>
    <row r="454" spans="1:18">
      <c r="A454">
        <v>42802</v>
      </c>
      <c r="B454" t="s">
        <v>621</v>
      </c>
      <c r="C454" t="str">
        <f t="shared" si="14"/>
        <v>人大苏州</v>
      </c>
      <c r="D454" t="str">
        <f t="shared" si="15"/>
        <v>02</v>
      </c>
      <c r="E454" t="s">
        <v>8</v>
      </c>
      <c r="F454">
        <v>251</v>
      </c>
      <c r="G454">
        <v>135</v>
      </c>
      <c r="H454">
        <v>123</v>
      </c>
      <c r="I454">
        <v>70</v>
      </c>
      <c r="J454">
        <v>64</v>
      </c>
      <c r="K454">
        <v>61</v>
      </c>
      <c r="L454">
        <v>0</v>
      </c>
      <c r="M454">
        <v>2022</v>
      </c>
      <c r="N454">
        <f>VLOOKUP(E454, '2022D'!$A$2:$G$343, 2, FALSE)</f>
        <v>130</v>
      </c>
      <c r="O454">
        <f>VLOOKUP(E454, '2022D'!$A$2:$G$343, 3, FALSE)</f>
        <v>3780</v>
      </c>
      <c r="P454">
        <f>_2022[[#This Row],[最低排名]]-_2022[[#This Row],[同分人数]]+1</f>
        <v>3651</v>
      </c>
      <c r="Q454">
        <f>IF(O454&gt;=开始!$B$6, 1, 0)</f>
        <v>1</v>
      </c>
      <c r="R454">
        <f>_2022[[#This Row],[最低排名]]-开始!$B$6</f>
        <v>3780</v>
      </c>
    </row>
    <row r="455" spans="1:18">
      <c r="A455">
        <v>42901</v>
      </c>
      <c r="B455" t="s">
        <v>622</v>
      </c>
      <c r="C455" t="str">
        <f t="shared" si="14"/>
        <v>南京航大</v>
      </c>
      <c r="D455" t="str">
        <f t="shared" si="15"/>
        <v>01</v>
      </c>
      <c r="E455" t="s">
        <v>103</v>
      </c>
      <c r="F455">
        <v>246</v>
      </c>
      <c r="G455">
        <v>129</v>
      </c>
      <c r="H455">
        <v>112</v>
      </c>
      <c r="I455">
        <v>64</v>
      </c>
      <c r="J455">
        <v>64</v>
      </c>
      <c r="K455">
        <v>58</v>
      </c>
      <c r="L455">
        <v>0</v>
      </c>
      <c r="M455">
        <v>2022</v>
      </c>
      <c r="N455">
        <f>VLOOKUP(E455, '2022D'!$A$2:$G$343, 2, FALSE)</f>
        <v>183</v>
      </c>
      <c r="O455">
        <f>VLOOKUP(E455, '2022D'!$A$2:$G$343, 3, FALSE)</f>
        <v>8160</v>
      </c>
      <c r="P455">
        <f>_2022[[#This Row],[最低排名]]-_2022[[#This Row],[同分人数]]+1</f>
        <v>7978</v>
      </c>
      <c r="Q455">
        <f>IF(O455&gt;=开始!$B$6, 1, 0)</f>
        <v>1</v>
      </c>
      <c r="R455">
        <f>_2022[[#This Row],[最低排名]]-开始!$B$6</f>
        <v>8160</v>
      </c>
    </row>
    <row r="456" spans="1:18">
      <c r="A456">
        <v>42902</v>
      </c>
      <c r="B456" t="s">
        <v>623</v>
      </c>
      <c r="C456" t="str">
        <f t="shared" si="14"/>
        <v>南京航大</v>
      </c>
      <c r="D456" t="str">
        <f t="shared" si="15"/>
        <v>02</v>
      </c>
      <c r="E456" t="s">
        <v>619</v>
      </c>
      <c r="F456">
        <v>227</v>
      </c>
      <c r="G456">
        <v>133</v>
      </c>
      <c r="H456">
        <v>128</v>
      </c>
      <c r="I456">
        <v>67</v>
      </c>
      <c r="J456">
        <v>64</v>
      </c>
      <c r="K456">
        <v>64</v>
      </c>
      <c r="L456">
        <v>0</v>
      </c>
      <c r="M456">
        <v>2022</v>
      </c>
      <c r="N456">
        <f>VLOOKUP(E456, '2022D'!$A$2:$G$343, 2, FALSE)</f>
        <v>172</v>
      </c>
      <c r="O456">
        <f>VLOOKUP(E456, '2022D'!$A$2:$G$343, 3, FALSE)</f>
        <v>6996</v>
      </c>
      <c r="P456">
        <f>_2022[[#This Row],[最低排名]]-_2022[[#This Row],[同分人数]]+1</f>
        <v>6825</v>
      </c>
      <c r="Q456">
        <f>IF(O456&gt;=开始!$B$6, 1, 0)</f>
        <v>1</v>
      </c>
      <c r="R456">
        <f>_2022[[#This Row],[最低排名]]-开始!$B$6</f>
        <v>6996</v>
      </c>
    </row>
    <row r="457" spans="1:18">
      <c r="A457">
        <v>43001</v>
      </c>
      <c r="B457" t="s">
        <v>625</v>
      </c>
      <c r="C457" t="str">
        <f t="shared" si="14"/>
        <v>南京理工</v>
      </c>
      <c r="D457" t="str">
        <f t="shared" si="15"/>
        <v>01</v>
      </c>
      <c r="E457" t="s">
        <v>60</v>
      </c>
      <c r="F457">
        <v>238</v>
      </c>
      <c r="G457">
        <v>129</v>
      </c>
      <c r="H457">
        <v>118</v>
      </c>
      <c r="I457">
        <v>70</v>
      </c>
      <c r="J457">
        <v>64</v>
      </c>
      <c r="K457">
        <v>58</v>
      </c>
      <c r="L457">
        <v>0</v>
      </c>
      <c r="M457">
        <v>2022</v>
      </c>
      <c r="N457">
        <f>VLOOKUP(E457, '2022D'!$A$2:$G$343, 2, FALSE)</f>
        <v>226</v>
      </c>
      <c r="O457">
        <f>VLOOKUP(E457, '2022D'!$A$2:$G$343, 3, FALSE)</f>
        <v>7427</v>
      </c>
      <c r="P457">
        <f>_2022[[#This Row],[最低排名]]-_2022[[#This Row],[同分人数]]+1</f>
        <v>7202</v>
      </c>
      <c r="Q457">
        <f>IF(O457&gt;=开始!$B$6, 1, 0)</f>
        <v>1</v>
      </c>
      <c r="R457">
        <f>_2022[[#This Row],[最低排名]]-开始!$B$6</f>
        <v>7427</v>
      </c>
    </row>
    <row r="458" spans="1:18">
      <c r="A458">
        <v>43101</v>
      </c>
      <c r="B458" t="s">
        <v>626</v>
      </c>
      <c r="C458" t="str">
        <f t="shared" si="14"/>
        <v>苏州大学</v>
      </c>
      <c r="D458" t="str">
        <f t="shared" si="15"/>
        <v>01</v>
      </c>
      <c r="E458" t="s">
        <v>23</v>
      </c>
      <c r="F458">
        <v>231</v>
      </c>
      <c r="G458">
        <v>127</v>
      </c>
      <c r="H458">
        <v>135</v>
      </c>
      <c r="I458">
        <v>67</v>
      </c>
      <c r="J458">
        <v>61</v>
      </c>
      <c r="K458">
        <v>52</v>
      </c>
      <c r="L458">
        <v>0</v>
      </c>
      <c r="M458">
        <v>2022</v>
      </c>
      <c r="N458">
        <f>VLOOKUP(E458, '2022D'!$A$2:$G$343, 2, FALSE)</f>
        <v>167</v>
      </c>
      <c r="O458">
        <f>VLOOKUP(E458, '2022D'!$A$2:$G$343, 3, FALSE)</f>
        <v>7800</v>
      </c>
      <c r="P458">
        <f>_2022[[#This Row],[最低排名]]-_2022[[#This Row],[同分人数]]+1</f>
        <v>7634</v>
      </c>
      <c r="Q458">
        <f>IF(O458&gt;=开始!$B$6, 1, 0)</f>
        <v>1</v>
      </c>
      <c r="R458">
        <f>_2022[[#This Row],[最低排名]]-开始!$B$6</f>
        <v>7800</v>
      </c>
    </row>
    <row r="459" spans="1:18">
      <c r="A459">
        <v>43102</v>
      </c>
      <c r="B459" t="s">
        <v>627</v>
      </c>
      <c r="C459" t="str">
        <f t="shared" si="14"/>
        <v>苏州大学</v>
      </c>
      <c r="D459" t="str">
        <f t="shared" si="15"/>
        <v>02</v>
      </c>
      <c r="E459" t="s">
        <v>25</v>
      </c>
      <c r="F459">
        <v>228</v>
      </c>
      <c r="G459">
        <v>117</v>
      </c>
      <c r="H459">
        <v>123</v>
      </c>
      <c r="I459">
        <v>70</v>
      </c>
      <c r="J459">
        <v>61</v>
      </c>
      <c r="K459">
        <v>61</v>
      </c>
      <c r="L459">
        <v>0</v>
      </c>
      <c r="M459">
        <v>2022</v>
      </c>
      <c r="N459">
        <f>VLOOKUP(E459, '2022D'!$A$2:$G$343, 2, FALSE)</f>
        <v>205</v>
      </c>
      <c r="O459">
        <f>VLOOKUP(E459, '2022D'!$A$2:$G$343, 3, FALSE)</f>
        <v>8365</v>
      </c>
      <c r="P459">
        <f>_2022[[#This Row],[最低排名]]-_2022[[#This Row],[同分人数]]+1</f>
        <v>8161</v>
      </c>
      <c r="Q459">
        <f>IF(O459&gt;=开始!$B$6, 1, 0)</f>
        <v>1</v>
      </c>
      <c r="R459">
        <f>_2022[[#This Row],[最低排名]]-开始!$B$6</f>
        <v>8365</v>
      </c>
    </row>
    <row r="460" spans="1:18">
      <c r="A460">
        <v>43103</v>
      </c>
      <c r="B460" t="s">
        <v>629</v>
      </c>
      <c r="C460" t="str">
        <f t="shared" si="14"/>
        <v>苏州大学</v>
      </c>
      <c r="D460" t="str">
        <f t="shared" si="15"/>
        <v>03</v>
      </c>
      <c r="E460" t="s">
        <v>105</v>
      </c>
      <c r="F460">
        <v>228</v>
      </c>
      <c r="G460">
        <v>122</v>
      </c>
      <c r="H460">
        <v>121</v>
      </c>
      <c r="I460">
        <v>67</v>
      </c>
      <c r="J460">
        <v>64</v>
      </c>
      <c r="K460">
        <v>58</v>
      </c>
      <c r="L460">
        <v>0</v>
      </c>
      <c r="M460">
        <v>2022</v>
      </c>
      <c r="N460">
        <f>VLOOKUP(E460, '2022D'!$A$2:$G$343, 2, FALSE)</f>
        <v>217</v>
      </c>
      <c r="O460">
        <f>VLOOKUP(E460, '2022D'!$A$2:$G$343, 3, FALSE)</f>
        <v>9409</v>
      </c>
      <c r="P460">
        <f>_2022[[#This Row],[最低排名]]-_2022[[#This Row],[同分人数]]+1</f>
        <v>9193</v>
      </c>
      <c r="Q460">
        <f>IF(O460&gt;=开始!$B$6, 1, 0)</f>
        <v>1</v>
      </c>
      <c r="R460">
        <f>_2022[[#This Row],[最低排名]]-开始!$B$6</f>
        <v>9409</v>
      </c>
    </row>
    <row r="461" spans="1:18">
      <c r="A461">
        <v>43104</v>
      </c>
      <c r="B461" t="s">
        <v>630</v>
      </c>
      <c r="C461" t="str">
        <f t="shared" si="14"/>
        <v>苏州大学</v>
      </c>
      <c r="D461" t="str">
        <f t="shared" si="15"/>
        <v>04</v>
      </c>
      <c r="E461" t="s">
        <v>289</v>
      </c>
      <c r="F461">
        <v>240</v>
      </c>
      <c r="G461">
        <v>122</v>
      </c>
      <c r="H461">
        <v>132</v>
      </c>
      <c r="I461">
        <v>70</v>
      </c>
      <c r="J461">
        <v>67</v>
      </c>
      <c r="K461">
        <v>61</v>
      </c>
      <c r="L461">
        <v>0</v>
      </c>
      <c r="M461">
        <v>2022</v>
      </c>
      <c r="N461">
        <f>VLOOKUP(E461, '2022D'!$A$2:$G$343, 2, FALSE)</f>
        <v>144</v>
      </c>
      <c r="O461">
        <f>VLOOKUP(E461, '2022D'!$A$2:$G$343, 3, FALSE)</f>
        <v>3650</v>
      </c>
      <c r="P461">
        <f>_2022[[#This Row],[最低排名]]-_2022[[#This Row],[同分人数]]+1</f>
        <v>3507</v>
      </c>
      <c r="Q461">
        <f>IF(O461&gt;=开始!$B$6, 1, 0)</f>
        <v>1</v>
      </c>
      <c r="R461">
        <f>_2022[[#This Row],[最低排名]]-开始!$B$6</f>
        <v>3650</v>
      </c>
    </row>
    <row r="462" spans="1:18">
      <c r="A462">
        <v>43105</v>
      </c>
      <c r="B462" t="s">
        <v>631</v>
      </c>
      <c r="C462" t="str">
        <f t="shared" si="14"/>
        <v>苏州大学</v>
      </c>
      <c r="D462" t="str">
        <f t="shared" si="15"/>
        <v>05</v>
      </c>
      <c r="E462" t="s">
        <v>628</v>
      </c>
      <c r="F462">
        <v>226</v>
      </c>
      <c r="G462">
        <v>128</v>
      </c>
      <c r="H462">
        <v>126</v>
      </c>
      <c r="I462">
        <v>67</v>
      </c>
      <c r="J462">
        <v>64</v>
      </c>
      <c r="K462">
        <v>64</v>
      </c>
      <c r="L462">
        <v>0</v>
      </c>
      <c r="M462">
        <v>2022</v>
      </c>
      <c r="N462">
        <f>VLOOKUP(E462, '2022D'!$A$2:$G$343, 2, FALSE)</f>
        <v>206</v>
      </c>
      <c r="O462">
        <f>VLOOKUP(E462, '2022D'!$A$2:$G$343, 3, FALSE)</f>
        <v>7633</v>
      </c>
      <c r="P462">
        <f>_2022[[#This Row],[最低排名]]-_2022[[#This Row],[同分人数]]+1</f>
        <v>7428</v>
      </c>
      <c r="Q462">
        <f>IF(O462&gt;=开始!$B$6, 1, 0)</f>
        <v>1</v>
      </c>
      <c r="R462">
        <f>_2022[[#This Row],[最低排名]]-开始!$B$6</f>
        <v>7633</v>
      </c>
    </row>
    <row r="463" spans="1:18">
      <c r="A463">
        <v>43106</v>
      </c>
      <c r="B463" t="s">
        <v>632</v>
      </c>
      <c r="C463" t="str">
        <f t="shared" si="14"/>
        <v>苏州大学</v>
      </c>
      <c r="D463" t="str">
        <f t="shared" si="15"/>
        <v>06</v>
      </c>
      <c r="E463" t="s">
        <v>20</v>
      </c>
      <c r="F463">
        <v>225</v>
      </c>
      <c r="G463">
        <v>119</v>
      </c>
      <c r="H463">
        <v>109</v>
      </c>
      <c r="I463">
        <v>70</v>
      </c>
      <c r="J463">
        <v>70</v>
      </c>
      <c r="K463">
        <v>67</v>
      </c>
      <c r="L463">
        <v>0</v>
      </c>
      <c r="M463">
        <v>2022</v>
      </c>
      <c r="N463">
        <f>VLOOKUP(E463, '2022D'!$A$2:$G$343, 2, FALSE)</f>
        <v>223</v>
      </c>
      <c r="O463">
        <f>VLOOKUP(E463, '2022D'!$A$2:$G$343, 3, FALSE)</f>
        <v>8780</v>
      </c>
      <c r="P463">
        <f>_2022[[#This Row],[最低排名]]-_2022[[#This Row],[同分人数]]+1</f>
        <v>8558</v>
      </c>
      <c r="Q463">
        <f>IF(O463&gt;=开始!$B$6, 1, 0)</f>
        <v>1</v>
      </c>
      <c r="R463">
        <f>_2022[[#This Row],[最低排名]]-开始!$B$6</f>
        <v>8780</v>
      </c>
    </row>
    <row r="464" spans="1:18">
      <c r="A464">
        <v>43201</v>
      </c>
      <c r="B464" t="s">
        <v>633</v>
      </c>
      <c r="C464" t="str">
        <f t="shared" si="14"/>
        <v>江苏科大</v>
      </c>
      <c r="D464" t="str">
        <f t="shared" si="15"/>
        <v>01</v>
      </c>
      <c r="E464" t="s">
        <v>170</v>
      </c>
      <c r="F464">
        <v>201</v>
      </c>
      <c r="G464">
        <v>101</v>
      </c>
      <c r="H464">
        <v>111</v>
      </c>
      <c r="I464">
        <v>49</v>
      </c>
      <c r="J464">
        <v>49</v>
      </c>
      <c r="K464">
        <v>43</v>
      </c>
      <c r="L464">
        <v>0</v>
      </c>
      <c r="M464">
        <v>2022</v>
      </c>
      <c r="N464">
        <f>VLOOKUP(E464, '2022D'!$A$2:$G$343, 2, FALSE)</f>
        <v>192</v>
      </c>
      <c r="O464">
        <f>VLOOKUP(E464, '2022D'!$A$2:$G$343, 3, FALSE)</f>
        <v>27530</v>
      </c>
      <c r="P464">
        <f>_2022[[#This Row],[最低排名]]-_2022[[#This Row],[同分人数]]+1</f>
        <v>27339</v>
      </c>
      <c r="Q464">
        <f>IF(O464&gt;=开始!$B$6, 1, 0)</f>
        <v>1</v>
      </c>
      <c r="R464">
        <f>_2022[[#This Row],[最低排名]]-开始!$B$6</f>
        <v>27530</v>
      </c>
    </row>
    <row r="465" spans="1:18">
      <c r="A465">
        <v>43202</v>
      </c>
      <c r="B465" t="s">
        <v>634</v>
      </c>
      <c r="C465" t="str">
        <f t="shared" si="14"/>
        <v>江苏科大</v>
      </c>
      <c r="D465" t="str">
        <f t="shared" si="15"/>
        <v>02</v>
      </c>
      <c r="E465" t="s">
        <v>398</v>
      </c>
      <c r="F465">
        <v>193</v>
      </c>
      <c r="G465">
        <v>103</v>
      </c>
      <c r="H465">
        <v>87</v>
      </c>
      <c r="I465">
        <v>55</v>
      </c>
      <c r="J465">
        <v>49</v>
      </c>
      <c r="K465">
        <v>49</v>
      </c>
      <c r="L465">
        <v>0</v>
      </c>
      <c r="M465">
        <v>2022</v>
      </c>
      <c r="N465">
        <f>VLOOKUP(E465, '2022D'!$A$2:$G$343, 2, FALSE)</f>
        <v>183</v>
      </c>
      <c r="O465">
        <f>VLOOKUP(E465, '2022D'!$A$2:$G$343, 3, FALSE)</f>
        <v>31228</v>
      </c>
      <c r="P465">
        <f>_2022[[#This Row],[最低排名]]-_2022[[#This Row],[同分人数]]+1</f>
        <v>31046</v>
      </c>
      <c r="Q465">
        <f>IF(O465&gt;=开始!$B$6, 1, 0)</f>
        <v>1</v>
      </c>
      <c r="R465">
        <f>_2022[[#This Row],[最低排名]]-开始!$B$6</f>
        <v>31228</v>
      </c>
    </row>
    <row r="466" spans="1:18">
      <c r="A466">
        <v>43203</v>
      </c>
      <c r="B466" t="s">
        <v>635</v>
      </c>
      <c r="C466" t="str">
        <f t="shared" si="14"/>
        <v>江苏科大</v>
      </c>
      <c r="D466" t="str">
        <f t="shared" si="15"/>
        <v>03</v>
      </c>
      <c r="E466" t="s">
        <v>312</v>
      </c>
      <c r="F466">
        <v>210</v>
      </c>
      <c r="G466">
        <v>120</v>
      </c>
      <c r="H466">
        <v>97</v>
      </c>
      <c r="I466">
        <v>52</v>
      </c>
      <c r="J466">
        <v>52</v>
      </c>
      <c r="K466">
        <v>49</v>
      </c>
      <c r="L466">
        <v>0</v>
      </c>
      <c r="M466">
        <v>2022</v>
      </c>
      <c r="N466">
        <f>VLOOKUP(E466, '2022D'!$A$2:$G$343, 2, FALSE)</f>
        <v>185</v>
      </c>
      <c r="O466">
        <f>VLOOKUP(E466, '2022D'!$A$2:$G$343, 3, FALSE)</f>
        <v>26085</v>
      </c>
      <c r="P466">
        <f>_2022[[#This Row],[最低排名]]-_2022[[#This Row],[同分人数]]+1</f>
        <v>25901</v>
      </c>
      <c r="Q466">
        <f>IF(O466&gt;=开始!$B$6, 1, 0)</f>
        <v>1</v>
      </c>
      <c r="R466">
        <f>_2022[[#This Row],[最低排名]]-开始!$B$6</f>
        <v>26085</v>
      </c>
    </row>
    <row r="467" spans="1:18">
      <c r="A467">
        <v>43301</v>
      </c>
      <c r="B467" t="s">
        <v>636</v>
      </c>
      <c r="C467" t="str">
        <f t="shared" si="14"/>
        <v>南京工大</v>
      </c>
      <c r="D467" t="str">
        <f t="shared" si="15"/>
        <v>01</v>
      </c>
      <c r="E467" t="s">
        <v>302</v>
      </c>
      <c r="F467">
        <v>208</v>
      </c>
      <c r="G467">
        <v>107</v>
      </c>
      <c r="H467">
        <v>108</v>
      </c>
      <c r="I467">
        <v>61</v>
      </c>
      <c r="J467">
        <v>58</v>
      </c>
      <c r="K467">
        <v>55</v>
      </c>
      <c r="L467">
        <v>0</v>
      </c>
      <c r="M467">
        <v>2022</v>
      </c>
      <c r="N467">
        <f>VLOOKUP(E467, '2022D'!$A$2:$G$343, 2, FALSE)</f>
        <v>217</v>
      </c>
      <c r="O467">
        <f>VLOOKUP(E467, '2022D'!$A$2:$G$343, 3, FALSE)</f>
        <v>19765</v>
      </c>
      <c r="P467">
        <f>_2022[[#This Row],[最低排名]]-_2022[[#This Row],[同分人数]]+1</f>
        <v>19549</v>
      </c>
      <c r="Q467">
        <f>IF(O467&gt;=开始!$B$6, 1, 0)</f>
        <v>1</v>
      </c>
      <c r="R467">
        <f>_2022[[#This Row],[最低排名]]-开始!$B$6</f>
        <v>19765</v>
      </c>
    </row>
    <row r="468" spans="1:18">
      <c r="A468">
        <v>43302</v>
      </c>
      <c r="B468" t="s">
        <v>637</v>
      </c>
      <c r="C468" t="str">
        <f t="shared" si="14"/>
        <v>南京工大</v>
      </c>
      <c r="D468" t="str">
        <f t="shared" si="15"/>
        <v>02</v>
      </c>
      <c r="E468" t="s">
        <v>149</v>
      </c>
      <c r="F468">
        <v>211</v>
      </c>
      <c r="G468">
        <v>114</v>
      </c>
      <c r="H468">
        <v>109</v>
      </c>
      <c r="I468">
        <v>64</v>
      </c>
      <c r="J468">
        <v>58</v>
      </c>
      <c r="K468">
        <v>55</v>
      </c>
      <c r="L468">
        <v>0</v>
      </c>
      <c r="M468">
        <v>2022</v>
      </c>
      <c r="N468">
        <f>VLOOKUP(E468, '2022D'!$A$2:$G$343, 2, FALSE)</f>
        <v>218</v>
      </c>
      <c r="O468">
        <f>VLOOKUP(E468, '2022D'!$A$2:$G$343, 3, FALSE)</f>
        <v>18231</v>
      </c>
      <c r="P468">
        <f>_2022[[#This Row],[最低排名]]-_2022[[#This Row],[同分人数]]+1</f>
        <v>18014</v>
      </c>
      <c r="Q468">
        <f>IF(O468&gt;=开始!$B$6, 1, 0)</f>
        <v>1</v>
      </c>
      <c r="R468">
        <f>_2022[[#This Row],[最低排名]]-开始!$B$6</f>
        <v>18231</v>
      </c>
    </row>
    <row r="469" spans="1:18">
      <c r="A469">
        <v>43303</v>
      </c>
      <c r="B469" t="s">
        <v>638</v>
      </c>
      <c r="C469" t="str">
        <f t="shared" si="14"/>
        <v>南京工大</v>
      </c>
      <c r="D469" t="str">
        <f t="shared" si="15"/>
        <v>03</v>
      </c>
      <c r="E469" t="s">
        <v>138</v>
      </c>
      <c r="F469">
        <v>232</v>
      </c>
      <c r="G469">
        <v>128</v>
      </c>
      <c r="H469">
        <v>91</v>
      </c>
      <c r="I469">
        <v>67</v>
      </c>
      <c r="J469">
        <v>64</v>
      </c>
      <c r="K469">
        <v>61</v>
      </c>
      <c r="L469">
        <v>0</v>
      </c>
      <c r="M469">
        <v>2022</v>
      </c>
      <c r="N469">
        <f>VLOOKUP(E469, '2022D'!$A$2:$G$343, 2, FALSE)</f>
        <v>220</v>
      </c>
      <c r="O469">
        <f>VLOOKUP(E469, '2022D'!$A$2:$G$343, 3, FALSE)</f>
        <v>14379</v>
      </c>
      <c r="P469">
        <f>_2022[[#This Row],[最低排名]]-_2022[[#This Row],[同分人数]]+1</f>
        <v>14160</v>
      </c>
      <c r="Q469">
        <f>IF(O469&gt;=开始!$B$6, 1, 0)</f>
        <v>1</v>
      </c>
      <c r="R469">
        <f>_2022[[#This Row],[最低排名]]-开始!$B$6</f>
        <v>14379</v>
      </c>
    </row>
    <row r="470" spans="1:18">
      <c r="A470">
        <v>43304</v>
      </c>
      <c r="B470" t="s">
        <v>639</v>
      </c>
      <c r="C470" t="str">
        <f t="shared" si="14"/>
        <v>南京工大</v>
      </c>
      <c r="D470" t="str">
        <f t="shared" si="15"/>
        <v>04</v>
      </c>
      <c r="E470" t="s">
        <v>122</v>
      </c>
      <c r="F470">
        <v>213</v>
      </c>
      <c r="G470">
        <v>108</v>
      </c>
      <c r="H470">
        <v>119</v>
      </c>
      <c r="I470">
        <v>64</v>
      </c>
      <c r="J470">
        <v>58</v>
      </c>
      <c r="K470">
        <v>52</v>
      </c>
      <c r="L470">
        <v>0</v>
      </c>
      <c r="M470">
        <v>2022</v>
      </c>
      <c r="N470">
        <f>VLOOKUP(E470, '2022D'!$A$2:$G$343, 2, FALSE)</f>
        <v>208</v>
      </c>
      <c r="O470">
        <f>VLOOKUP(E470, '2022D'!$A$2:$G$343, 3, FALSE)</f>
        <v>16282</v>
      </c>
      <c r="P470">
        <f>_2022[[#This Row],[最低排名]]-_2022[[#This Row],[同分人数]]+1</f>
        <v>16075</v>
      </c>
      <c r="Q470">
        <f>IF(O470&gt;=开始!$B$6, 1, 0)</f>
        <v>1</v>
      </c>
      <c r="R470">
        <f>_2022[[#This Row],[最低排名]]-开始!$B$6</f>
        <v>16282</v>
      </c>
    </row>
    <row r="471" spans="1:18">
      <c r="A471">
        <v>43401</v>
      </c>
      <c r="B471" t="s">
        <v>640</v>
      </c>
      <c r="C471" t="str">
        <f t="shared" si="14"/>
        <v>常州大学</v>
      </c>
      <c r="D471" t="str">
        <f t="shared" si="15"/>
        <v>01</v>
      </c>
      <c r="E471" t="s">
        <v>173</v>
      </c>
      <c r="F471">
        <v>201</v>
      </c>
      <c r="G471">
        <v>113</v>
      </c>
      <c r="H471">
        <v>94</v>
      </c>
      <c r="I471">
        <v>64</v>
      </c>
      <c r="J471">
        <v>55</v>
      </c>
      <c r="K471">
        <v>49</v>
      </c>
      <c r="L471">
        <v>0</v>
      </c>
      <c r="M471">
        <v>2022</v>
      </c>
      <c r="N471">
        <f>VLOOKUP(E471, '2022D'!$A$2:$G$343, 2, FALSE)</f>
        <v>224</v>
      </c>
      <c r="O471">
        <f>VLOOKUP(E471, '2022D'!$A$2:$G$343, 3, FALSE)</f>
        <v>25478</v>
      </c>
      <c r="P471">
        <f>_2022[[#This Row],[最低排名]]-_2022[[#This Row],[同分人数]]+1</f>
        <v>25255</v>
      </c>
      <c r="Q471">
        <f>IF(O471&gt;=开始!$B$6, 1, 0)</f>
        <v>1</v>
      </c>
      <c r="R471">
        <f>_2022[[#This Row],[最低排名]]-开始!$B$6</f>
        <v>25478</v>
      </c>
    </row>
    <row r="472" spans="1:18">
      <c r="A472">
        <v>43402</v>
      </c>
      <c r="B472" t="s">
        <v>641</v>
      </c>
      <c r="C472" t="str">
        <f t="shared" si="14"/>
        <v>常州大学</v>
      </c>
      <c r="D472" t="str">
        <f t="shared" si="15"/>
        <v>02</v>
      </c>
      <c r="E472" t="s">
        <v>528</v>
      </c>
      <c r="F472">
        <v>197</v>
      </c>
      <c r="G472">
        <v>101</v>
      </c>
      <c r="H472">
        <v>75</v>
      </c>
      <c r="I472">
        <v>58</v>
      </c>
      <c r="J472">
        <v>58</v>
      </c>
      <c r="K472">
        <v>52</v>
      </c>
      <c r="L472">
        <v>0</v>
      </c>
      <c r="M472">
        <v>2022</v>
      </c>
      <c r="N472">
        <f>VLOOKUP(E472, '2022D'!$A$2:$G$343, 2, FALSE)</f>
        <v>187</v>
      </c>
      <c r="O472">
        <f>VLOOKUP(E472, '2022D'!$A$2:$G$343, 3, FALSE)</f>
        <v>29955</v>
      </c>
      <c r="P472">
        <f>_2022[[#This Row],[最低排名]]-_2022[[#This Row],[同分人数]]+1</f>
        <v>29769</v>
      </c>
      <c r="Q472">
        <f>IF(O472&gt;=开始!$B$6, 1, 0)</f>
        <v>1</v>
      </c>
      <c r="R472">
        <f>_2022[[#This Row],[最低排名]]-开始!$B$6</f>
        <v>29955</v>
      </c>
    </row>
    <row r="473" spans="1:18">
      <c r="A473">
        <v>43403</v>
      </c>
      <c r="B473" t="s">
        <v>642</v>
      </c>
      <c r="C473" t="str">
        <f t="shared" si="14"/>
        <v>常州大学</v>
      </c>
      <c r="D473" t="str">
        <f t="shared" si="15"/>
        <v>03</v>
      </c>
      <c r="E473" t="s">
        <v>182</v>
      </c>
      <c r="F473">
        <v>210</v>
      </c>
      <c r="G473">
        <v>109</v>
      </c>
      <c r="H473">
        <v>95</v>
      </c>
      <c r="I473">
        <v>58</v>
      </c>
      <c r="J473">
        <v>52</v>
      </c>
      <c r="K473">
        <v>46</v>
      </c>
      <c r="L473">
        <v>0</v>
      </c>
      <c r="M473">
        <v>2022</v>
      </c>
      <c r="N473">
        <f>VLOOKUP(E473, '2022D'!$A$2:$G$343, 2, FALSE)</f>
        <v>212</v>
      </c>
      <c r="O473">
        <f>VLOOKUP(E473, '2022D'!$A$2:$G$343, 3, FALSE)</f>
        <v>25900</v>
      </c>
      <c r="P473">
        <f>_2022[[#This Row],[最低排名]]-_2022[[#This Row],[同分人数]]+1</f>
        <v>25689</v>
      </c>
      <c r="Q473">
        <f>IF(O473&gt;=开始!$B$6, 1, 0)</f>
        <v>1</v>
      </c>
      <c r="R473">
        <f>_2022[[#This Row],[最低排名]]-开始!$B$6</f>
        <v>25900</v>
      </c>
    </row>
    <row r="474" spans="1:18">
      <c r="A474">
        <v>43501</v>
      </c>
      <c r="B474" t="s">
        <v>645</v>
      </c>
      <c r="C474" t="str">
        <f t="shared" si="14"/>
        <v>南京邮电</v>
      </c>
      <c r="D474" t="str">
        <f t="shared" si="15"/>
        <v>01</v>
      </c>
      <c r="E474" t="s">
        <v>607</v>
      </c>
      <c r="F474">
        <v>229</v>
      </c>
      <c r="G474">
        <v>127</v>
      </c>
      <c r="H474">
        <v>122</v>
      </c>
      <c r="I474">
        <v>64</v>
      </c>
      <c r="J474">
        <v>64</v>
      </c>
      <c r="K474">
        <v>58</v>
      </c>
      <c r="L474">
        <v>0</v>
      </c>
      <c r="M474">
        <v>2022</v>
      </c>
      <c r="N474">
        <f>VLOOKUP(E474, '2022D'!$A$2:$G$343, 2, FALSE)</f>
        <v>211</v>
      </c>
      <c r="O474">
        <f>VLOOKUP(E474, '2022D'!$A$2:$G$343, 3, FALSE)</f>
        <v>9620</v>
      </c>
      <c r="P474">
        <f>_2022[[#This Row],[最低排名]]-_2022[[#This Row],[同分人数]]+1</f>
        <v>9410</v>
      </c>
      <c r="Q474">
        <f>IF(O474&gt;=开始!$B$6, 1, 0)</f>
        <v>1</v>
      </c>
      <c r="R474">
        <f>_2022[[#This Row],[最低排名]]-开始!$B$6</f>
        <v>9620</v>
      </c>
    </row>
    <row r="475" spans="1:18">
      <c r="A475">
        <v>43601</v>
      </c>
      <c r="B475" t="s">
        <v>646</v>
      </c>
      <c r="C475" t="str">
        <f t="shared" si="14"/>
        <v>南京林大</v>
      </c>
      <c r="D475" t="str">
        <f t="shared" si="15"/>
        <v>01</v>
      </c>
      <c r="E475" t="s">
        <v>85</v>
      </c>
      <c r="F475">
        <v>202</v>
      </c>
      <c r="G475">
        <v>108</v>
      </c>
      <c r="H475">
        <v>104</v>
      </c>
      <c r="I475">
        <v>61</v>
      </c>
      <c r="J475">
        <v>61</v>
      </c>
      <c r="K475">
        <v>58</v>
      </c>
      <c r="L475">
        <v>0</v>
      </c>
      <c r="M475">
        <v>2022</v>
      </c>
      <c r="N475">
        <f>VLOOKUP(E475, '2022D'!$A$2:$G$343, 2, FALSE)</f>
        <v>231</v>
      </c>
      <c r="O475">
        <f>VLOOKUP(E475, '2022D'!$A$2:$G$343, 3, FALSE)</f>
        <v>20634</v>
      </c>
      <c r="P475">
        <f>_2022[[#This Row],[最低排名]]-_2022[[#This Row],[同分人数]]+1</f>
        <v>20404</v>
      </c>
      <c r="Q475">
        <f>IF(O475&gt;=开始!$B$6, 1, 0)</f>
        <v>1</v>
      </c>
      <c r="R475">
        <f>_2022[[#This Row],[最低排名]]-开始!$B$6</f>
        <v>20634</v>
      </c>
    </row>
    <row r="476" spans="1:18">
      <c r="A476">
        <v>43602</v>
      </c>
      <c r="B476" t="s">
        <v>647</v>
      </c>
      <c r="C476" t="str">
        <f t="shared" si="14"/>
        <v>南京林大</v>
      </c>
      <c r="D476" t="str">
        <f t="shared" si="15"/>
        <v>02</v>
      </c>
      <c r="E476" t="s">
        <v>132</v>
      </c>
      <c r="F476">
        <v>210</v>
      </c>
      <c r="G476">
        <v>109</v>
      </c>
      <c r="H476">
        <v>113</v>
      </c>
      <c r="I476">
        <v>64</v>
      </c>
      <c r="J476">
        <v>64</v>
      </c>
      <c r="K476">
        <v>61</v>
      </c>
      <c r="L476">
        <v>0</v>
      </c>
      <c r="M476">
        <v>2022</v>
      </c>
      <c r="N476">
        <f>VLOOKUP(E476, '2022D'!$A$2:$G$343, 2, FALSE)</f>
        <v>197</v>
      </c>
      <c r="O476">
        <f>VLOOKUP(E476, '2022D'!$A$2:$G$343, 3, FALSE)</f>
        <v>14994</v>
      </c>
      <c r="P476">
        <f>_2022[[#This Row],[最低排名]]-_2022[[#This Row],[同分人数]]+1</f>
        <v>14798</v>
      </c>
      <c r="Q476">
        <f>IF(O476&gt;=开始!$B$6, 1, 0)</f>
        <v>1</v>
      </c>
      <c r="R476">
        <f>_2022[[#This Row],[最低排名]]-开始!$B$6</f>
        <v>14994</v>
      </c>
    </row>
    <row r="477" spans="1:18">
      <c r="A477">
        <v>43603</v>
      </c>
      <c r="B477" t="s">
        <v>648</v>
      </c>
      <c r="C477" t="str">
        <f t="shared" si="14"/>
        <v>南京林大</v>
      </c>
      <c r="D477" t="str">
        <f t="shared" si="15"/>
        <v>03</v>
      </c>
      <c r="E477" t="s">
        <v>300</v>
      </c>
      <c r="F477">
        <v>205</v>
      </c>
      <c r="G477">
        <v>104</v>
      </c>
      <c r="H477">
        <v>120</v>
      </c>
      <c r="I477">
        <v>61</v>
      </c>
      <c r="J477">
        <v>55</v>
      </c>
      <c r="K477">
        <v>55</v>
      </c>
      <c r="L477">
        <v>0</v>
      </c>
      <c r="M477">
        <v>2022</v>
      </c>
      <c r="N477">
        <f>VLOOKUP(E477, '2022D'!$A$2:$G$343, 2, FALSE)</f>
        <v>217</v>
      </c>
      <c r="O477">
        <f>VLOOKUP(E477, '2022D'!$A$2:$G$343, 3, FALSE)</f>
        <v>18448</v>
      </c>
      <c r="P477">
        <f>_2022[[#This Row],[最低排名]]-_2022[[#This Row],[同分人数]]+1</f>
        <v>18232</v>
      </c>
      <c r="Q477">
        <f>IF(O477&gt;=开始!$B$6, 1, 0)</f>
        <v>1</v>
      </c>
      <c r="R477">
        <f>_2022[[#This Row],[最低排名]]-开始!$B$6</f>
        <v>18448</v>
      </c>
    </row>
    <row r="478" spans="1:18">
      <c r="A478">
        <v>43701</v>
      </c>
      <c r="B478" t="s">
        <v>650</v>
      </c>
      <c r="C478" t="str">
        <f t="shared" si="14"/>
        <v>江苏大学</v>
      </c>
      <c r="D478" t="str">
        <f t="shared" si="15"/>
        <v>01</v>
      </c>
      <c r="E478" t="s">
        <v>195</v>
      </c>
      <c r="F478">
        <v>219</v>
      </c>
      <c r="G478">
        <v>110</v>
      </c>
      <c r="H478">
        <v>108</v>
      </c>
      <c r="I478">
        <v>64</v>
      </c>
      <c r="J478">
        <v>61</v>
      </c>
      <c r="K478">
        <v>58</v>
      </c>
      <c r="L478">
        <v>0</v>
      </c>
      <c r="M478">
        <v>2022</v>
      </c>
      <c r="N478">
        <f>VLOOKUP(E478, '2022D'!$A$2:$G$343, 2, FALSE)</f>
        <v>224</v>
      </c>
      <c r="O478">
        <f>VLOOKUP(E478, '2022D'!$A$2:$G$343, 3, FALSE)</f>
        <v>15437</v>
      </c>
      <c r="P478">
        <f>_2022[[#This Row],[最低排名]]-_2022[[#This Row],[同分人数]]+1</f>
        <v>15214</v>
      </c>
      <c r="Q478">
        <f>IF(O478&gt;=开始!$B$6, 1, 0)</f>
        <v>1</v>
      </c>
      <c r="R478">
        <f>_2022[[#This Row],[最低排名]]-开始!$B$6</f>
        <v>15437</v>
      </c>
    </row>
    <row r="479" spans="1:18">
      <c r="A479">
        <v>43702</v>
      </c>
      <c r="B479" t="s">
        <v>651</v>
      </c>
      <c r="C479" t="str">
        <f t="shared" si="14"/>
        <v>江苏大学</v>
      </c>
      <c r="D479" t="str">
        <f t="shared" si="15"/>
        <v>02</v>
      </c>
      <c r="E479" t="s">
        <v>152</v>
      </c>
      <c r="F479">
        <v>226</v>
      </c>
      <c r="G479">
        <v>118</v>
      </c>
      <c r="H479">
        <v>91</v>
      </c>
      <c r="I479">
        <v>64</v>
      </c>
      <c r="J479">
        <v>58</v>
      </c>
      <c r="K479">
        <v>52</v>
      </c>
      <c r="L479">
        <v>0</v>
      </c>
      <c r="M479">
        <v>2022</v>
      </c>
      <c r="N479">
        <f>VLOOKUP(E479, '2022D'!$A$2:$G$343, 2, FALSE)</f>
        <v>227</v>
      </c>
      <c r="O479">
        <f>VLOOKUP(E479, '2022D'!$A$2:$G$343, 3, FALSE)</f>
        <v>19548</v>
      </c>
      <c r="P479">
        <f>_2022[[#This Row],[最低排名]]-_2022[[#This Row],[同分人数]]+1</f>
        <v>19322</v>
      </c>
      <c r="Q479">
        <f>IF(O479&gt;=开始!$B$6, 1, 0)</f>
        <v>1</v>
      </c>
      <c r="R479">
        <f>_2022[[#This Row],[最低排名]]-开始!$B$6</f>
        <v>19548</v>
      </c>
    </row>
    <row r="480" spans="1:18">
      <c r="A480">
        <v>43801</v>
      </c>
      <c r="B480" t="s">
        <v>652</v>
      </c>
      <c r="C480" t="str">
        <f t="shared" si="14"/>
        <v>南京信息</v>
      </c>
      <c r="D480" t="str">
        <f t="shared" si="15"/>
        <v>01</v>
      </c>
      <c r="E480" t="s">
        <v>100</v>
      </c>
      <c r="F480">
        <v>216</v>
      </c>
      <c r="G480">
        <v>110</v>
      </c>
      <c r="H480">
        <v>126</v>
      </c>
      <c r="I480">
        <v>64</v>
      </c>
      <c r="J480">
        <v>52</v>
      </c>
      <c r="K480">
        <v>49</v>
      </c>
      <c r="L480">
        <v>0</v>
      </c>
      <c r="M480">
        <v>2022</v>
      </c>
      <c r="N480">
        <f>VLOOKUP(E480, '2022D'!$A$2:$G$343, 2, FALSE)</f>
        <v>192</v>
      </c>
      <c r="O480">
        <f>VLOOKUP(E480, '2022D'!$A$2:$G$343, 3, FALSE)</f>
        <v>16074</v>
      </c>
      <c r="P480">
        <f>_2022[[#This Row],[最低排名]]-_2022[[#This Row],[同分人数]]+1</f>
        <v>15883</v>
      </c>
      <c r="Q480">
        <f>IF(O480&gt;=开始!$B$6, 1, 0)</f>
        <v>1</v>
      </c>
      <c r="R480">
        <f>_2022[[#This Row],[最低排名]]-开始!$B$6</f>
        <v>16074</v>
      </c>
    </row>
    <row r="481" spans="1:18">
      <c r="A481">
        <v>43802</v>
      </c>
      <c r="B481" t="s">
        <v>653</v>
      </c>
      <c r="C481" t="str">
        <f t="shared" si="14"/>
        <v>南京信息</v>
      </c>
      <c r="D481" t="str">
        <f t="shared" si="15"/>
        <v>02</v>
      </c>
      <c r="E481" t="s">
        <v>279</v>
      </c>
      <c r="F481">
        <v>217</v>
      </c>
      <c r="G481">
        <v>112</v>
      </c>
      <c r="H481">
        <v>127</v>
      </c>
      <c r="I481">
        <v>70</v>
      </c>
      <c r="J481">
        <v>61</v>
      </c>
      <c r="K481">
        <v>58</v>
      </c>
      <c r="L481">
        <v>0</v>
      </c>
      <c r="M481">
        <v>2022</v>
      </c>
      <c r="N481">
        <f>VLOOKUP(E481, '2022D'!$A$2:$G$343, 2, FALSE)</f>
        <v>197</v>
      </c>
      <c r="O481">
        <f>VLOOKUP(E481, '2022D'!$A$2:$G$343, 3, FALSE)</f>
        <v>10493</v>
      </c>
      <c r="P481">
        <f>_2022[[#This Row],[最低排名]]-_2022[[#This Row],[同分人数]]+1</f>
        <v>10297</v>
      </c>
      <c r="Q481">
        <f>IF(O481&gt;=开始!$B$6, 1, 0)</f>
        <v>1</v>
      </c>
      <c r="R481">
        <f>_2022[[#This Row],[最低排名]]-开始!$B$6</f>
        <v>10493</v>
      </c>
    </row>
    <row r="482" spans="1:18">
      <c r="A482">
        <v>43803</v>
      </c>
      <c r="B482" t="s">
        <v>654</v>
      </c>
      <c r="C482" t="str">
        <f t="shared" si="14"/>
        <v>南京信息</v>
      </c>
      <c r="D482" t="str">
        <f t="shared" si="15"/>
        <v>03</v>
      </c>
      <c r="E482" t="s">
        <v>136</v>
      </c>
      <c r="F482">
        <v>228</v>
      </c>
      <c r="G482">
        <v>121</v>
      </c>
      <c r="H482">
        <v>94</v>
      </c>
      <c r="I482">
        <v>67</v>
      </c>
      <c r="J482">
        <v>64</v>
      </c>
      <c r="K482">
        <v>58</v>
      </c>
      <c r="L482">
        <v>0</v>
      </c>
      <c r="M482">
        <v>2022</v>
      </c>
      <c r="N482">
        <f>VLOOKUP(E482, '2022D'!$A$2:$G$343, 2, FALSE)</f>
        <v>219</v>
      </c>
      <c r="O482">
        <f>VLOOKUP(E482, '2022D'!$A$2:$G$343, 3, FALSE)</f>
        <v>15213</v>
      </c>
      <c r="P482">
        <f>_2022[[#This Row],[最低排名]]-_2022[[#This Row],[同分人数]]+1</f>
        <v>14995</v>
      </c>
      <c r="Q482">
        <f>IF(O482&gt;=开始!$B$6, 1, 0)</f>
        <v>1</v>
      </c>
      <c r="R482">
        <f>_2022[[#This Row],[最低排名]]-开始!$B$6</f>
        <v>15213</v>
      </c>
    </row>
    <row r="483" spans="1:18">
      <c r="A483">
        <v>43901</v>
      </c>
      <c r="B483" t="s">
        <v>655</v>
      </c>
      <c r="C483" t="str">
        <f t="shared" si="14"/>
        <v>南通大学</v>
      </c>
      <c r="D483" t="str">
        <f t="shared" si="15"/>
        <v>01</v>
      </c>
      <c r="E483" t="s">
        <v>749</v>
      </c>
      <c r="F483">
        <v>236</v>
      </c>
      <c r="G483">
        <v>127</v>
      </c>
      <c r="H483">
        <v>112</v>
      </c>
      <c r="I483">
        <v>58</v>
      </c>
      <c r="J483">
        <v>52</v>
      </c>
      <c r="K483">
        <v>46</v>
      </c>
      <c r="L483">
        <v>0</v>
      </c>
      <c r="M483">
        <v>2022</v>
      </c>
      <c r="N483">
        <f>VLOOKUP(E483, '2022D'!$A$2:$G$343, 2, FALSE)</f>
        <v>229</v>
      </c>
      <c r="O483">
        <f>VLOOKUP(E483, '2022D'!$A$2:$G$343, 3, FALSE)</f>
        <v>16713</v>
      </c>
      <c r="P483">
        <f>_2022[[#This Row],[最低排名]]-_2022[[#This Row],[同分人数]]+1</f>
        <v>16485</v>
      </c>
      <c r="Q483">
        <f>IF(O483&gt;=开始!$B$6, 1, 0)</f>
        <v>1</v>
      </c>
      <c r="R483">
        <f>_2022[[#This Row],[最低排名]]-开始!$B$6</f>
        <v>16713</v>
      </c>
    </row>
    <row r="484" spans="1:18">
      <c r="A484">
        <v>43902</v>
      </c>
      <c r="B484" t="s">
        <v>656</v>
      </c>
      <c r="C484" t="str">
        <f t="shared" si="14"/>
        <v>南通大学</v>
      </c>
      <c r="D484" t="str">
        <f t="shared" si="15"/>
        <v>02</v>
      </c>
      <c r="E484" t="s">
        <v>518</v>
      </c>
      <c r="F484">
        <v>219</v>
      </c>
      <c r="G484">
        <v>123</v>
      </c>
      <c r="H484">
        <v>112</v>
      </c>
      <c r="I484">
        <v>67</v>
      </c>
      <c r="J484">
        <v>67</v>
      </c>
      <c r="K484">
        <v>49</v>
      </c>
      <c r="L484">
        <v>0</v>
      </c>
      <c r="M484">
        <v>2022</v>
      </c>
      <c r="N484">
        <f>VLOOKUP(E484, '2022D'!$A$2:$G$343, 2, FALSE)</f>
        <v>200</v>
      </c>
      <c r="O484">
        <f>VLOOKUP(E484, '2022D'!$A$2:$G$343, 3, FALSE)</f>
        <v>14579</v>
      </c>
      <c r="P484">
        <f>_2022[[#This Row],[最低排名]]-_2022[[#This Row],[同分人数]]+1</f>
        <v>14380</v>
      </c>
      <c r="Q484">
        <f>IF(O484&gt;=开始!$B$6, 1, 0)</f>
        <v>1</v>
      </c>
      <c r="R484">
        <f>_2022[[#This Row],[最低排名]]-开始!$B$6</f>
        <v>14579</v>
      </c>
    </row>
    <row r="485" spans="1:18">
      <c r="A485">
        <v>43903</v>
      </c>
      <c r="B485" t="s">
        <v>657</v>
      </c>
      <c r="C485" t="str">
        <f t="shared" si="14"/>
        <v>南通大学</v>
      </c>
      <c r="D485" t="str">
        <f t="shared" si="15"/>
        <v>03</v>
      </c>
      <c r="E485" t="s">
        <v>83</v>
      </c>
      <c r="F485">
        <v>208</v>
      </c>
      <c r="G485">
        <v>104</v>
      </c>
      <c r="H485">
        <v>105</v>
      </c>
      <c r="I485">
        <v>67</v>
      </c>
      <c r="J485">
        <v>58</v>
      </c>
      <c r="K485">
        <v>49</v>
      </c>
      <c r="L485">
        <v>0</v>
      </c>
      <c r="M485">
        <v>2022</v>
      </c>
      <c r="N485">
        <f>VLOOKUP(E485, '2022D'!$A$2:$G$343, 2, FALSE)</f>
        <v>202</v>
      </c>
      <c r="O485">
        <f>VLOOKUP(E485, '2022D'!$A$2:$G$343, 3, FALSE)</f>
        <v>20403</v>
      </c>
      <c r="P485">
        <f>_2022[[#This Row],[最低排名]]-_2022[[#This Row],[同分人数]]+1</f>
        <v>20202</v>
      </c>
      <c r="Q485">
        <f>IF(O485&gt;=开始!$B$6, 1, 0)</f>
        <v>1</v>
      </c>
      <c r="R485">
        <f>_2022[[#This Row],[最低排名]]-开始!$B$6</f>
        <v>20403</v>
      </c>
    </row>
    <row r="486" spans="1:18">
      <c r="A486">
        <v>44001</v>
      </c>
      <c r="B486" t="s">
        <v>658</v>
      </c>
      <c r="C486" t="str">
        <f t="shared" si="14"/>
        <v>盐城工院</v>
      </c>
      <c r="D486" t="str">
        <f t="shared" si="15"/>
        <v>01</v>
      </c>
      <c r="E486" t="s">
        <v>752</v>
      </c>
      <c r="F486">
        <v>184</v>
      </c>
      <c r="G486">
        <v>94</v>
      </c>
      <c r="H486">
        <v>94</v>
      </c>
      <c r="I486">
        <v>52</v>
      </c>
      <c r="J486">
        <v>49</v>
      </c>
      <c r="K486">
        <v>46</v>
      </c>
      <c r="L486">
        <v>0</v>
      </c>
      <c r="M486">
        <v>2022</v>
      </c>
      <c r="N486">
        <f>VLOOKUP(E486, '2022D'!$A$2:$G$343, 2, FALSE)</f>
        <v>167</v>
      </c>
      <c r="O486">
        <f>VLOOKUP(E486, '2022D'!$A$2:$G$343, 3, FALSE)</f>
        <v>32560</v>
      </c>
      <c r="P486">
        <f>_2022[[#This Row],[最低排名]]-_2022[[#This Row],[同分人数]]+1</f>
        <v>32394</v>
      </c>
      <c r="Q486">
        <f>IF(O486&gt;=开始!$B$6, 1, 0)</f>
        <v>1</v>
      </c>
      <c r="R486">
        <f>_2022[[#This Row],[最低排名]]-开始!$B$6</f>
        <v>32560</v>
      </c>
    </row>
    <row r="487" spans="1:18">
      <c r="A487">
        <v>44002</v>
      </c>
      <c r="B487" t="s">
        <v>659</v>
      </c>
      <c r="C487" t="str">
        <f t="shared" si="14"/>
        <v>盐城工院</v>
      </c>
      <c r="D487" t="str">
        <f t="shared" si="15"/>
        <v>02</v>
      </c>
      <c r="E487" t="s">
        <v>528</v>
      </c>
      <c r="F487">
        <v>188</v>
      </c>
      <c r="G487">
        <v>96</v>
      </c>
      <c r="H487">
        <v>96</v>
      </c>
      <c r="I487">
        <v>58</v>
      </c>
      <c r="J487">
        <v>52</v>
      </c>
      <c r="K487">
        <v>46</v>
      </c>
      <c r="L487">
        <v>0</v>
      </c>
      <c r="M487">
        <v>2022</v>
      </c>
      <c r="N487">
        <f>VLOOKUP(E487, '2022D'!$A$2:$G$343, 2, FALSE)</f>
        <v>187</v>
      </c>
      <c r="O487">
        <f>VLOOKUP(E487, '2022D'!$A$2:$G$343, 3, FALSE)</f>
        <v>29955</v>
      </c>
      <c r="P487">
        <f>_2022[[#This Row],[最低排名]]-_2022[[#This Row],[同分人数]]+1</f>
        <v>29769</v>
      </c>
      <c r="Q487">
        <f>IF(O487&gt;=开始!$B$6, 1, 0)</f>
        <v>1</v>
      </c>
      <c r="R487">
        <f>_2022[[#This Row],[最低排名]]-开始!$B$6</f>
        <v>29955</v>
      </c>
    </row>
    <row r="488" spans="1:18">
      <c r="A488">
        <v>44101</v>
      </c>
      <c r="B488" t="s">
        <v>660</v>
      </c>
      <c r="C488" t="str">
        <f t="shared" si="14"/>
        <v>南京医大</v>
      </c>
      <c r="D488" t="str">
        <f t="shared" si="15"/>
        <v>01</v>
      </c>
      <c r="E488" t="s">
        <v>134</v>
      </c>
      <c r="F488">
        <v>232</v>
      </c>
      <c r="G488">
        <v>125</v>
      </c>
      <c r="H488">
        <v>110</v>
      </c>
      <c r="I488">
        <v>67</v>
      </c>
      <c r="J488">
        <v>67</v>
      </c>
      <c r="K488">
        <v>52</v>
      </c>
      <c r="L488">
        <v>0</v>
      </c>
      <c r="M488">
        <v>2022</v>
      </c>
      <c r="N488">
        <f>VLOOKUP(E488, '2022D'!$A$2:$G$343, 2, FALSE)</f>
        <v>208</v>
      </c>
      <c r="O488">
        <f>VLOOKUP(E488, '2022D'!$A$2:$G$343, 3, FALSE)</f>
        <v>11593</v>
      </c>
      <c r="P488">
        <f>_2022[[#This Row],[最低排名]]-_2022[[#This Row],[同分人数]]+1</f>
        <v>11386</v>
      </c>
      <c r="Q488">
        <f>IF(O488&gt;=开始!$B$6, 1, 0)</f>
        <v>1</v>
      </c>
      <c r="R488">
        <f>_2022[[#This Row],[最低排名]]-开始!$B$6</f>
        <v>11593</v>
      </c>
    </row>
    <row r="489" spans="1:18">
      <c r="A489">
        <v>44102</v>
      </c>
      <c r="B489" t="s">
        <v>661</v>
      </c>
      <c r="C489" t="str">
        <f t="shared" si="14"/>
        <v>南京医大</v>
      </c>
      <c r="D489" t="str">
        <f t="shared" si="15"/>
        <v>02</v>
      </c>
      <c r="E489" t="s">
        <v>100</v>
      </c>
      <c r="F489">
        <v>219</v>
      </c>
      <c r="G489">
        <v>115</v>
      </c>
      <c r="H489">
        <v>105</v>
      </c>
      <c r="I489">
        <v>64</v>
      </c>
      <c r="J489">
        <v>61</v>
      </c>
      <c r="K489">
        <v>58</v>
      </c>
      <c r="L489">
        <v>0</v>
      </c>
      <c r="M489">
        <v>2022</v>
      </c>
      <c r="N489">
        <f>VLOOKUP(E489, '2022D'!$A$2:$G$343, 2, FALSE)</f>
        <v>192</v>
      </c>
      <c r="O489">
        <f>VLOOKUP(E489, '2022D'!$A$2:$G$343, 3, FALSE)</f>
        <v>16074</v>
      </c>
      <c r="P489">
        <f>_2022[[#This Row],[最低排名]]-_2022[[#This Row],[同分人数]]+1</f>
        <v>15883</v>
      </c>
      <c r="Q489">
        <f>IF(O489&gt;=开始!$B$6, 1, 0)</f>
        <v>1</v>
      </c>
      <c r="R489">
        <f>_2022[[#This Row],[最低排名]]-开始!$B$6</f>
        <v>16074</v>
      </c>
    </row>
    <row r="490" spans="1:18">
      <c r="A490">
        <v>44103</v>
      </c>
      <c r="B490" t="s">
        <v>662</v>
      </c>
      <c r="C490" t="str">
        <f t="shared" si="14"/>
        <v>南京医大</v>
      </c>
      <c r="D490" t="str">
        <f t="shared" si="15"/>
        <v>03</v>
      </c>
      <c r="E490" t="s">
        <v>649</v>
      </c>
      <c r="F490">
        <v>214</v>
      </c>
      <c r="G490">
        <v>112</v>
      </c>
      <c r="H490">
        <v>108</v>
      </c>
      <c r="I490">
        <v>67</v>
      </c>
      <c r="J490">
        <v>61</v>
      </c>
      <c r="K490">
        <v>58</v>
      </c>
      <c r="L490">
        <v>0</v>
      </c>
      <c r="M490">
        <v>2022</v>
      </c>
      <c r="N490">
        <f>VLOOKUP(E490, '2022D'!$A$2:$G$343, 2, FALSE)</f>
        <v>217</v>
      </c>
      <c r="O490">
        <f>VLOOKUP(E490, '2022D'!$A$2:$G$343, 3, FALSE)</f>
        <v>15882</v>
      </c>
      <c r="P490">
        <f>_2022[[#This Row],[最低排名]]-_2022[[#This Row],[同分人数]]+1</f>
        <v>15666</v>
      </c>
      <c r="Q490">
        <f>IF(O490&gt;=开始!$B$6, 1, 0)</f>
        <v>1</v>
      </c>
      <c r="R490">
        <f>_2022[[#This Row],[最低排名]]-开始!$B$6</f>
        <v>15882</v>
      </c>
    </row>
    <row r="491" spans="1:18">
      <c r="A491">
        <v>44201</v>
      </c>
      <c r="B491" t="s">
        <v>663</v>
      </c>
      <c r="C491" t="str">
        <f t="shared" si="14"/>
        <v>南京中医</v>
      </c>
      <c r="D491" t="str">
        <f t="shared" si="15"/>
        <v>01</v>
      </c>
      <c r="E491" t="s">
        <v>37</v>
      </c>
      <c r="F491">
        <v>224</v>
      </c>
      <c r="G491">
        <v>114</v>
      </c>
      <c r="H491">
        <v>128</v>
      </c>
      <c r="I491">
        <v>61</v>
      </c>
      <c r="J491">
        <v>55</v>
      </c>
      <c r="K491">
        <v>55</v>
      </c>
      <c r="L491">
        <v>0</v>
      </c>
      <c r="M491">
        <v>2022</v>
      </c>
      <c r="N491">
        <f>VLOOKUP(E491, '2022D'!$A$2:$G$343, 2, FALSE)</f>
        <v>201</v>
      </c>
      <c r="O491">
        <f>VLOOKUP(E491, '2022D'!$A$2:$G$343, 3, FALSE)</f>
        <v>12620</v>
      </c>
      <c r="P491">
        <f>_2022[[#This Row],[最低排名]]-_2022[[#This Row],[同分人数]]+1</f>
        <v>12420</v>
      </c>
      <c r="Q491">
        <f>IF(O491&gt;=开始!$B$6, 1, 0)</f>
        <v>1</v>
      </c>
      <c r="R491">
        <f>_2022[[#This Row],[最低排名]]-开始!$B$6</f>
        <v>12620</v>
      </c>
    </row>
    <row r="492" spans="1:18">
      <c r="A492">
        <v>44202</v>
      </c>
      <c r="B492" t="s">
        <v>664</v>
      </c>
      <c r="C492" t="str">
        <f t="shared" si="14"/>
        <v>南京中医</v>
      </c>
      <c r="D492" t="str">
        <f t="shared" si="15"/>
        <v>02</v>
      </c>
      <c r="E492" t="s">
        <v>122</v>
      </c>
      <c r="F492">
        <v>217</v>
      </c>
      <c r="G492">
        <v>114</v>
      </c>
      <c r="H492">
        <v>106</v>
      </c>
      <c r="I492">
        <v>64</v>
      </c>
      <c r="J492">
        <v>61</v>
      </c>
      <c r="K492">
        <v>58</v>
      </c>
      <c r="L492">
        <v>0</v>
      </c>
      <c r="M492">
        <v>2022</v>
      </c>
      <c r="N492">
        <f>VLOOKUP(E492, '2022D'!$A$2:$G$343, 2, FALSE)</f>
        <v>208</v>
      </c>
      <c r="O492">
        <f>VLOOKUP(E492, '2022D'!$A$2:$G$343, 3, FALSE)</f>
        <v>16282</v>
      </c>
      <c r="P492">
        <f>_2022[[#This Row],[最低排名]]-_2022[[#This Row],[同分人数]]+1</f>
        <v>16075</v>
      </c>
      <c r="Q492">
        <f>IF(O492&gt;=开始!$B$6, 1, 0)</f>
        <v>1</v>
      </c>
      <c r="R492">
        <f>_2022[[#This Row],[最低排名]]-开始!$B$6</f>
        <v>16282</v>
      </c>
    </row>
    <row r="493" spans="1:18">
      <c r="A493">
        <v>44301</v>
      </c>
      <c r="B493" t="s">
        <v>665</v>
      </c>
      <c r="C493" t="str">
        <f t="shared" si="14"/>
        <v>南京师大</v>
      </c>
      <c r="D493" t="str">
        <f t="shared" si="15"/>
        <v>01</v>
      </c>
      <c r="E493" t="s">
        <v>18</v>
      </c>
      <c r="F493">
        <v>230</v>
      </c>
      <c r="G493">
        <v>116</v>
      </c>
      <c r="H493">
        <v>126</v>
      </c>
      <c r="I493">
        <v>70</v>
      </c>
      <c r="J493">
        <v>61</v>
      </c>
      <c r="K493">
        <v>58</v>
      </c>
      <c r="L493">
        <v>0</v>
      </c>
      <c r="M493">
        <v>2022</v>
      </c>
      <c r="N493">
        <f>VLOOKUP(E493, '2022D'!$A$2:$G$343, 2, FALSE)</f>
        <v>177</v>
      </c>
      <c r="O493">
        <f>VLOOKUP(E493, '2022D'!$A$2:$G$343, 3, FALSE)</f>
        <v>7977</v>
      </c>
      <c r="P493">
        <f>_2022[[#This Row],[最低排名]]-_2022[[#This Row],[同分人数]]+1</f>
        <v>7801</v>
      </c>
      <c r="Q493">
        <f>IF(O493&gt;=开始!$B$6, 1, 0)</f>
        <v>1</v>
      </c>
      <c r="R493">
        <f>_2022[[#This Row],[最低排名]]-开始!$B$6</f>
        <v>7977</v>
      </c>
    </row>
    <row r="494" spans="1:18">
      <c r="A494">
        <v>44302</v>
      </c>
      <c r="B494" t="s">
        <v>666</v>
      </c>
      <c r="C494" t="str">
        <f t="shared" si="14"/>
        <v>南京师大</v>
      </c>
      <c r="D494" t="str">
        <f t="shared" si="15"/>
        <v>02</v>
      </c>
      <c r="E494" t="s">
        <v>260</v>
      </c>
      <c r="F494">
        <v>241</v>
      </c>
      <c r="G494">
        <v>124</v>
      </c>
      <c r="H494">
        <v>117</v>
      </c>
      <c r="I494">
        <v>67</v>
      </c>
      <c r="J494">
        <v>67</v>
      </c>
      <c r="K494">
        <v>64</v>
      </c>
      <c r="L494">
        <v>0</v>
      </c>
      <c r="M494">
        <v>2022</v>
      </c>
      <c r="N494">
        <f>VLOOKUP(E494, '2022D'!$A$2:$G$343, 2, FALSE)</f>
        <v>195</v>
      </c>
      <c r="O494">
        <f>VLOOKUP(E494, '2022D'!$A$2:$G$343, 3, FALSE)</f>
        <v>5925</v>
      </c>
      <c r="P494">
        <f>_2022[[#This Row],[最低排名]]-_2022[[#This Row],[同分人数]]+1</f>
        <v>5731</v>
      </c>
      <c r="Q494">
        <f>IF(O494&gt;=开始!$B$6, 1, 0)</f>
        <v>1</v>
      </c>
      <c r="R494">
        <f>_2022[[#This Row],[最低排名]]-开始!$B$6</f>
        <v>5925</v>
      </c>
    </row>
    <row r="495" spans="1:18">
      <c r="A495">
        <v>44303</v>
      </c>
      <c r="B495" t="s">
        <v>667</v>
      </c>
      <c r="C495" t="str">
        <f t="shared" si="14"/>
        <v>南京师大</v>
      </c>
      <c r="D495" t="str">
        <f t="shared" si="15"/>
        <v>03</v>
      </c>
      <c r="E495" t="s">
        <v>246</v>
      </c>
      <c r="F495">
        <v>229</v>
      </c>
      <c r="G495">
        <v>118</v>
      </c>
      <c r="H495">
        <v>125</v>
      </c>
      <c r="I495">
        <v>67</v>
      </c>
      <c r="J495">
        <v>67</v>
      </c>
      <c r="K495">
        <v>64</v>
      </c>
      <c r="L495">
        <v>0</v>
      </c>
      <c r="M495">
        <v>2022</v>
      </c>
      <c r="N495">
        <f>VLOOKUP(E495, '2022D'!$A$2:$G$343, 2, FALSE)</f>
        <v>196</v>
      </c>
      <c r="O495">
        <f>VLOOKUP(E495, '2022D'!$A$2:$G$343, 3, FALSE)</f>
        <v>6653</v>
      </c>
      <c r="P495">
        <f>_2022[[#This Row],[最低排名]]-_2022[[#This Row],[同分人数]]+1</f>
        <v>6458</v>
      </c>
      <c r="Q495">
        <f>IF(O495&gt;=开始!$B$6, 1, 0)</f>
        <v>1</v>
      </c>
      <c r="R495">
        <f>_2022[[#This Row],[最低排名]]-开始!$B$6</f>
        <v>6653</v>
      </c>
    </row>
    <row r="496" spans="1:18">
      <c r="A496">
        <v>44304</v>
      </c>
      <c r="B496" t="s">
        <v>668</v>
      </c>
      <c r="C496" t="str">
        <f t="shared" si="14"/>
        <v>南京师大</v>
      </c>
      <c r="D496" t="str">
        <f t="shared" si="15"/>
        <v>04</v>
      </c>
      <c r="E496" t="s">
        <v>87</v>
      </c>
      <c r="F496">
        <v>246</v>
      </c>
      <c r="G496">
        <v>139</v>
      </c>
      <c r="H496">
        <v>109</v>
      </c>
      <c r="I496">
        <v>61</v>
      </c>
      <c r="J496">
        <v>58</v>
      </c>
      <c r="K496">
        <v>52</v>
      </c>
      <c r="L496">
        <v>0</v>
      </c>
      <c r="M496">
        <v>2022</v>
      </c>
      <c r="N496">
        <f>VLOOKUP(E496, '2022D'!$A$2:$G$343, 2, FALSE)</f>
        <v>231</v>
      </c>
      <c r="O496">
        <f>VLOOKUP(E496, '2022D'!$A$2:$G$343, 3, FALSE)</f>
        <v>12030</v>
      </c>
      <c r="P496">
        <f>_2022[[#This Row],[最低排名]]-_2022[[#This Row],[同分人数]]+1</f>
        <v>11800</v>
      </c>
      <c r="Q496">
        <f>IF(O496&gt;=开始!$B$6, 1, 0)</f>
        <v>1</v>
      </c>
      <c r="R496">
        <f>_2022[[#This Row],[最低排名]]-开始!$B$6</f>
        <v>12030</v>
      </c>
    </row>
    <row r="497" spans="1:18">
      <c r="A497">
        <v>44401</v>
      </c>
      <c r="B497" t="s">
        <v>669</v>
      </c>
      <c r="C497" t="str">
        <f t="shared" si="14"/>
        <v>淮阴师范</v>
      </c>
      <c r="D497" t="str">
        <f t="shared" si="15"/>
        <v>01</v>
      </c>
      <c r="E497" t="s">
        <v>863</v>
      </c>
      <c r="F497">
        <v>212</v>
      </c>
      <c r="G497">
        <v>110</v>
      </c>
      <c r="H497">
        <v>92</v>
      </c>
      <c r="I497">
        <v>58</v>
      </c>
      <c r="J497">
        <v>55</v>
      </c>
      <c r="K497">
        <v>49</v>
      </c>
      <c r="L497">
        <v>0</v>
      </c>
      <c r="M497">
        <v>2022</v>
      </c>
      <c r="N497">
        <f>VLOOKUP(E497, '2022D'!$A$2:$G$343, 2, FALSE)</f>
        <v>199</v>
      </c>
      <c r="O497">
        <f>VLOOKUP(E497, '2022D'!$A$2:$G$343, 3, FALSE)</f>
        <v>24851</v>
      </c>
      <c r="P497">
        <f>_2022[[#This Row],[最低排名]]-_2022[[#This Row],[同分人数]]+1</f>
        <v>24653</v>
      </c>
      <c r="Q497">
        <f>IF(O497&gt;=开始!$B$6, 1, 0)</f>
        <v>1</v>
      </c>
      <c r="R497">
        <f>_2022[[#This Row],[最低排名]]-开始!$B$6</f>
        <v>24851</v>
      </c>
    </row>
    <row r="498" spans="1:18">
      <c r="A498">
        <v>44402</v>
      </c>
      <c r="B498" t="s">
        <v>1568</v>
      </c>
      <c r="C498" t="str">
        <f t="shared" si="14"/>
        <v>淮阴师范</v>
      </c>
      <c r="D498" t="str">
        <f t="shared" si="15"/>
        <v>02</v>
      </c>
      <c r="E498" t="s">
        <v>320</v>
      </c>
      <c r="F498">
        <v>183</v>
      </c>
      <c r="G498">
        <v>98</v>
      </c>
      <c r="H498">
        <v>89</v>
      </c>
      <c r="I498">
        <v>49</v>
      </c>
      <c r="J498">
        <v>49</v>
      </c>
      <c r="K498">
        <v>40</v>
      </c>
      <c r="L498">
        <v>0</v>
      </c>
      <c r="M498">
        <v>2022</v>
      </c>
      <c r="N498">
        <f>VLOOKUP(E498, '2022D'!$A$2:$G$343, 2, FALSE)</f>
        <v>133</v>
      </c>
      <c r="O498">
        <f>VLOOKUP(E498, '2022D'!$A$2:$G$343, 3, FALSE)</f>
        <v>34946</v>
      </c>
      <c r="P498">
        <f>_2022[[#This Row],[最低排名]]-_2022[[#This Row],[同分人数]]+1</f>
        <v>34814</v>
      </c>
      <c r="Q498">
        <f>IF(O498&gt;=开始!$B$6, 1, 0)</f>
        <v>1</v>
      </c>
      <c r="R498">
        <f>_2022[[#This Row],[最低排名]]-开始!$B$6</f>
        <v>34946</v>
      </c>
    </row>
    <row r="499" spans="1:18">
      <c r="A499">
        <v>44501</v>
      </c>
      <c r="B499" t="s">
        <v>670</v>
      </c>
      <c r="C499" t="str">
        <f t="shared" si="14"/>
        <v>盐城师范</v>
      </c>
      <c r="D499" t="str">
        <f t="shared" si="15"/>
        <v>01</v>
      </c>
      <c r="E499" t="s">
        <v>528</v>
      </c>
      <c r="F499">
        <v>209</v>
      </c>
      <c r="G499">
        <v>113</v>
      </c>
      <c r="H499">
        <v>66</v>
      </c>
      <c r="I499">
        <v>58</v>
      </c>
      <c r="J499">
        <v>55</v>
      </c>
      <c r="K499">
        <v>52</v>
      </c>
      <c r="L499">
        <v>0</v>
      </c>
      <c r="M499">
        <v>2022</v>
      </c>
      <c r="N499">
        <f>VLOOKUP(E499, '2022D'!$A$2:$G$343, 2, FALSE)</f>
        <v>187</v>
      </c>
      <c r="O499">
        <f>VLOOKUP(E499, '2022D'!$A$2:$G$343, 3, FALSE)</f>
        <v>29955</v>
      </c>
      <c r="P499">
        <f>_2022[[#This Row],[最低排名]]-_2022[[#This Row],[同分人数]]+1</f>
        <v>29769</v>
      </c>
      <c r="Q499">
        <f>IF(O499&gt;=开始!$B$6, 1, 0)</f>
        <v>1</v>
      </c>
      <c r="R499">
        <f>_2022[[#This Row],[最低排名]]-开始!$B$6</f>
        <v>29955</v>
      </c>
    </row>
    <row r="500" spans="1:18">
      <c r="A500">
        <v>44601</v>
      </c>
      <c r="B500" t="s">
        <v>671</v>
      </c>
      <c r="C500" t="str">
        <f t="shared" si="14"/>
        <v>南京财大</v>
      </c>
      <c r="D500" t="str">
        <f t="shared" si="15"/>
        <v>01</v>
      </c>
      <c r="E500" t="s">
        <v>168</v>
      </c>
      <c r="F500">
        <v>211</v>
      </c>
      <c r="G500">
        <v>110</v>
      </c>
      <c r="H500">
        <v>107</v>
      </c>
      <c r="I500">
        <v>64</v>
      </c>
      <c r="J500">
        <v>58</v>
      </c>
      <c r="K500">
        <v>55</v>
      </c>
      <c r="L500">
        <v>0</v>
      </c>
      <c r="M500">
        <v>2022</v>
      </c>
      <c r="N500">
        <f>VLOOKUP(E500, '2022D'!$A$2:$G$343, 2, FALSE)</f>
        <v>226</v>
      </c>
      <c r="O500">
        <f>VLOOKUP(E500, '2022D'!$A$2:$G$343, 3, FALSE)</f>
        <v>18674</v>
      </c>
      <c r="P500">
        <f>_2022[[#This Row],[最低排名]]-_2022[[#This Row],[同分人数]]+1</f>
        <v>18449</v>
      </c>
      <c r="Q500">
        <f>IF(O500&gt;=开始!$B$6, 1, 0)</f>
        <v>1</v>
      </c>
      <c r="R500">
        <f>_2022[[#This Row],[最低排名]]-开始!$B$6</f>
        <v>18674</v>
      </c>
    </row>
    <row r="501" spans="1:18">
      <c r="A501">
        <v>44602</v>
      </c>
      <c r="B501" t="s">
        <v>672</v>
      </c>
      <c r="C501" t="str">
        <f t="shared" si="14"/>
        <v>南京财大</v>
      </c>
      <c r="D501" t="str">
        <f t="shared" si="15"/>
        <v>02</v>
      </c>
      <c r="E501" t="s">
        <v>92</v>
      </c>
      <c r="F501">
        <v>211</v>
      </c>
      <c r="G501">
        <v>114</v>
      </c>
      <c r="H501">
        <v>124</v>
      </c>
      <c r="I501">
        <v>52</v>
      </c>
      <c r="J501">
        <v>52</v>
      </c>
      <c r="K501">
        <v>43</v>
      </c>
      <c r="L501">
        <v>0</v>
      </c>
      <c r="M501">
        <v>2022</v>
      </c>
      <c r="N501">
        <f>VLOOKUP(E501, '2022D'!$A$2:$G$343, 2, FALSE)</f>
        <v>198</v>
      </c>
      <c r="O501">
        <f>VLOOKUP(E501, '2022D'!$A$2:$G$343, 3, FALSE)</f>
        <v>21514</v>
      </c>
      <c r="P501">
        <f>_2022[[#This Row],[最低排名]]-_2022[[#This Row],[同分人数]]+1</f>
        <v>21317</v>
      </c>
      <c r="Q501">
        <f>IF(O501&gt;=开始!$B$6, 1, 0)</f>
        <v>1</v>
      </c>
      <c r="R501">
        <f>_2022[[#This Row],[最低排名]]-开始!$B$6</f>
        <v>21514</v>
      </c>
    </row>
    <row r="502" spans="1:18">
      <c r="A502">
        <v>44701</v>
      </c>
      <c r="B502" t="s">
        <v>1569</v>
      </c>
      <c r="C502" t="str">
        <f t="shared" si="14"/>
        <v>江苏警官</v>
      </c>
      <c r="D502" t="str">
        <f t="shared" si="15"/>
        <v>01</v>
      </c>
      <c r="E502" t="s">
        <v>340</v>
      </c>
      <c r="F502">
        <v>194</v>
      </c>
      <c r="G502">
        <v>100</v>
      </c>
      <c r="H502">
        <v>104</v>
      </c>
      <c r="I502">
        <v>58</v>
      </c>
      <c r="J502">
        <v>55</v>
      </c>
      <c r="K502">
        <v>46</v>
      </c>
      <c r="L502">
        <v>0</v>
      </c>
      <c r="M502">
        <v>2022</v>
      </c>
      <c r="N502">
        <f>VLOOKUP(E502, '2022D'!$A$2:$G$343, 2, FALSE)</f>
        <v>216</v>
      </c>
      <c r="O502">
        <f>VLOOKUP(E502, '2022D'!$A$2:$G$343, 3, FALSE)</f>
        <v>26729</v>
      </c>
      <c r="P502">
        <f>_2022[[#This Row],[最低排名]]-_2022[[#This Row],[同分人数]]+1</f>
        <v>26514</v>
      </c>
      <c r="Q502">
        <f>IF(O502&gt;=开始!$B$6, 1, 0)</f>
        <v>1</v>
      </c>
      <c r="R502">
        <f>_2022[[#This Row],[最低排名]]-开始!$B$6</f>
        <v>26729</v>
      </c>
    </row>
    <row r="503" spans="1:18">
      <c r="A503">
        <v>44702</v>
      </c>
      <c r="B503" t="s">
        <v>1570</v>
      </c>
      <c r="C503" t="str">
        <f t="shared" si="14"/>
        <v>江苏警官</v>
      </c>
      <c r="D503" t="str">
        <f t="shared" si="15"/>
        <v>02</v>
      </c>
      <c r="E503" t="s">
        <v>381</v>
      </c>
      <c r="F503">
        <v>199</v>
      </c>
      <c r="G503">
        <v>104</v>
      </c>
      <c r="H503">
        <v>80</v>
      </c>
      <c r="I503">
        <v>58</v>
      </c>
      <c r="J503">
        <v>49</v>
      </c>
      <c r="K503">
        <v>43</v>
      </c>
      <c r="L503">
        <v>0</v>
      </c>
      <c r="M503">
        <v>2022</v>
      </c>
      <c r="N503">
        <f>VLOOKUP(E503, '2022D'!$A$2:$G$343, 2, FALSE)</f>
        <v>177</v>
      </c>
      <c r="O503">
        <f>VLOOKUP(E503, '2022D'!$A$2:$G$343, 3, FALSE)</f>
        <v>31886</v>
      </c>
      <c r="P503">
        <f>_2022[[#This Row],[最低排名]]-_2022[[#This Row],[同分人数]]+1</f>
        <v>31710</v>
      </c>
      <c r="Q503">
        <f>IF(O503&gt;=开始!$B$6, 1, 0)</f>
        <v>1</v>
      </c>
      <c r="R503">
        <f>_2022[[#This Row],[最低排名]]-开始!$B$6</f>
        <v>31886</v>
      </c>
    </row>
    <row r="504" spans="1:18">
      <c r="A504">
        <v>44801</v>
      </c>
      <c r="B504" t="s">
        <v>673</v>
      </c>
      <c r="C504" t="str">
        <f t="shared" si="14"/>
        <v>苏州科大</v>
      </c>
      <c r="D504" t="str">
        <f t="shared" si="15"/>
        <v>01</v>
      </c>
      <c r="E504" t="s">
        <v>546</v>
      </c>
      <c r="F504">
        <v>200</v>
      </c>
      <c r="G504">
        <v>105</v>
      </c>
      <c r="H504">
        <v>120</v>
      </c>
      <c r="I504">
        <v>64</v>
      </c>
      <c r="J504">
        <v>58</v>
      </c>
      <c r="K504">
        <v>46</v>
      </c>
      <c r="L504">
        <v>0</v>
      </c>
      <c r="M504">
        <v>2022</v>
      </c>
      <c r="N504">
        <f>VLOOKUP(E504, '2022D'!$A$2:$G$343, 2, FALSE)</f>
        <v>238</v>
      </c>
      <c r="O504">
        <f>VLOOKUP(E504, '2022D'!$A$2:$G$343, 3, FALSE)</f>
        <v>20201</v>
      </c>
      <c r="P504">
        <f>_2022[[#This Row],[最低排名]]-_2022[[#This Row],[同分人数]]+1</f>
        <v>19964</v>
      </c>
      <c r="Q504">
        <f>IF(O504&gt;=开始!$B$6, 1, 0)</f>
        <v>1</v>
      </c>
      <c r="R504">
        <f>_2022[[#This Row],[最低排名]]-开始!$B$6</f>
        <v>20201</v>
      </c>
    </row>
    <row r="505" spans="1:18">
      <c r="A505">
        <v>44802</v>
      </c>
      <c r="B505" t="s">
        <v>674</v>
      </c>
      <c r="C505" t="str">
        <f t="shared" si="14"/>
        <v>苏州科大</v>
      </c>
      <c r="D505" t="str">
        <f t="shared" si="15"/>
        <v>02</v>
      </c>
      <c r="E505" t="s">
        <v>643</v>
      </c>
      <c r="F505">
        <v>221</v>
      </c>
      <c r="G505">
        <v>117</v>
      </c>
      <c r="H505">
        <v>88</v>
      </c>
      <c r="I505">
        <v>61</v>
      </c>
      <c r="J505">
        <v>55</v>
      </c>
      <c r="K505">
        <v>52</v>
      </c>
      <c r="L505">
        <v>0</v>
      </c>
      <c r="M505">
        <v>2022</v>
      </c>
      <c r="N505">
        <f>VLOOKUP(E505, '2022D'!$A$2:$G$343, 2, FALSE)</f>
        <v>211</v>
      </c>
      <c r="O505">
        <f>VLOOKUP(E505, '2022D'!$A$2:$G$343, 3, FALSE)</f>
        <v>22579</v>
      </c>
      <c r="P505">
        <f>_2022[[#This Row],[最低排名]]-_2022[[#This Row],[同分人数]]+1</f>
        <v>22369</v>
      </c>
      <c r="Q505">
        <f>IF(O505&gt;=开始!$B$6, 1, 0)</f>
        <v>1</v>
      </c>
      <c r="R505">
        <f>_2022[[#This Row],[最低排名]]-开始!$B$6</f>
        <v>22579</v>
      </c>
    </row>
    <row r="506" spans="1:18">
      <c r="A506">
        <v>44803</v>
      </c>
      <c r="B506" t="s">
        <v>675</v>
      </c>
      <c r="C506" t="str">
        <f t="shared" si="14"/>
        <v>苏州科大</v>
      </c>
      <c r="D506" t="str">
        <f t="shared" si="15"/>
        <v>03</v>
      </c>
      <c r="E506" t="s">
        <v>387</v>
      </c>
      <c r="F506">
        <v>201</v>
      </c>
      <c r="G506">
        <v>101</v>
      </c>
      <c r="H506">
        <v>92</v>
      </c>
      <c r="I506">
        <v>58</v>
      </c>
      <c r="J506">
        <v>49</v>
      </c>
      <c r="K506">
        <v>46</v>
      </c>
      <c r="L506">
        <v>0</v>
      </c>
      <c r="M506">
        <v>2022</v>
      </c>
      <c r="N506">
        <f>VLOOKUP(E506, '2022D'!$A$2:$G$343, 2, FALSE)</f>
        <v>167</v>
      </c>
      <c r="O506">
        <f>VLOOKUP(E506, '2022D'!$A$2:$G$343, 3, FALSE)</f>
        <v>28846</v>
      </c>
      <c r="P506">
        <f>_2022[[#This Row],[最低排名]]-_2022[[#This Row],[同分人数]]+1</f>
        <v>28680</v>
      </c>
      <c r="Q506">
        <f>IF(O506&gt;=开始!$B$6, 1, 0)</f>
        <v>1</v>
      </c>
      <c r="R506">
        <f>_2022[[#This Row],[最低排名]]-开始!$B$6</f>
        <v>28846</v>
      </c>
    </row>
    <row r="507" spans="1:18">
      <c r="A507">
        <v>44804</v>
      </c>
      <c r="B507" t="s">
        <v>676</v>
      </c>
      <c r="C507" t="str">
        <f t="shared" si="14"/>
        <v>苏州科大</v>
      </c>
      <c r="D507" t="str">
        <f t="shared" si="15"/>
        <v>04</v>
      </c>
      <c r="E507" t="s">
        <v>178</v>
      </c>
      <c r="F507">
        <v>205</v>
      </c>
      <c r="G507">
        <v>112</v>
      </c>
      <c r="H507">
        <v>85</v>
      </c>
      <c r="I507">
        <v>67</v>
      </c>
      <c r="J507">
        <v>52</v>
      </c>
      <c r="K507">
        <v>49</v>
      </c>
      <c r="L507">
        <v>0</v>
      </c>
      <c r="M507">
        <v>2022</v>
      </c>
      <c r="N507">
        <f>VLOOKUP(E507, '2022D'!$A$2:$G$343, 2, FALSE)</f>
        <v>223</v>
      </c>
      <c r="O507">
        <f>VLOOKUP(E507, '2022D'!$A$2:$G$343, 3, FALSE)</f>
        <v>26513</v>
      </c>
      <c r="P507">
        <f>_2022[[#This Row],[最低排名]]-_2022[[#This Row],[同分人数]]+1</f>
        <v>26291</v>
      </c>
      <c r="Q507">
        <f>IF(O507&gt;=开始!$B$6, 1, 0)</f>
        <v>1</v>
      </c>
      <c r="R507">
        <f>_2022[[#This Row],[最低排名]]-开始!$B$6</f>
        <v>26513</v>
      </c>
    </row>
    <row r="508" spans="1:18">
      <c r="A508">
        <v>44805</v>
      </c>
      <c r="B508" t="s">
        <v>677</v>
      </c>
      <c r="C508" t="str">
        <f t="shared" si="14"/>
        <v>苏州科大</v>
      </c>
      <c r="D508" t="str">
        <f t="shared" si="15"/>
        <v>05</v>
      </c>
      <c r="E508" t="s">
        <v>347</v>
      </c>
      <c r="F508">
        <v>188</v>
      </c>
      <c r="G508">
        <v>112</v>
      </c>
      <c r="H508">
        <v>117</v>
      </c>
      <c r="I508">
        <v>61</v>
      </c>
      <c r="J508">
        <v>58</v>
      </c>
      <c r="K508">
        <v>49</v>
      </c>
      <c r="L508">
        <v>0</v>
      </c>
      <c r="M508">
        <v>2022</v>
      </c>
      <c r="N508">
        <f>VLOOKUP(E508, '2022D'!$A$2:$G$343, 2, FALSE)</f>
        <v>222</v>
      </c>
      <c r="O508">
        <f>VLOOKUP(E508, '2022D'!$A$2:$G$343, 3, FALSE)</f>
        <v>23441</v>
      </c>
      <c r="P508">
        <f>_2022[[#This Row],[最低排名]]-_2022[[#This Row],[同分人数]]+1</f>
        <v>23220</v>
      </c>
      <c r="Q508">
        <f>IF(O508&gt;=开始!$B$6, 1, 0)</f>
        <v>1</v>
      </c>
      <c r="R508">
        <f>_2022[[#This Row],[最低排名]]-开始!$B$6</f>
        <v>23441</v>
      </c>
    </row>
    <row r="509" spans="1:18">
      <c r="A509">
        <v>44806</v>
      </c>
      <c r="B509" t="s">
        <v>679</v>
      </c>
      <c r="C509" t="str">
        <f t="shared" si="14"/>
        <v>苏州科大</v>
      </c>
      <c r="D509" t="str">
        <f t="shared" si="15"/>
        <v>06</v>
      </c>
      <c r="E509" t="s">
        <v>405</v>
      </c>
      <c r="F509">
        <v>183</v>
      </c>
      <c r="G509">
        <v>96</v>
      </c>
      <c r="H509">
        <v>94</v>
      </c>
      <c r="I509">
        <v>58</v>
      </c>
      <c r="J509">
        <v>49</v>
      </c>
      <c r="K509">
        <v>43</v>
      </c>
      <c r="L509">
        <v>0</v>
      </c>
      <c r="M509">
        <v>2022</v>
      </c>
      <c r="N509">
        <f>VLOOKUP(E509, '2022D'!$A$2:$G$343, 2, FALSE)</f>
        <v>164</v>
      </c>
      <c r="O509">
        <f>VLOOKUP(E509, '2022D'!$A$2:$G$343, 3, FALSE)</f>
        <v>32225</v>
      </c>
      <c r="P509">
        <f>_2022[[#This Row],[最低排名]]-_2022[[#This Row],[同分人数]]+1</f>
        <v>32062</v>
      </c>
      <c r="Q509">
        <f>IF(O509&gt;=开始!$B$6, 1, 0)</f>
        <v>1</v>
      </c>
      <c r="R509">
        <f>_2022[[#This Row],[最低排名]]-开始!$B$6</f>
        <v>32225</v>
      </c>
    </row>
    <row r="510" spans="1:18">
      <c r="A510">
        <v>44901</v>
      </c>
      <c r="B510" t="s">
        <v>680</v>
      </c>
      <c r="C510" t="str">
        <f t="shared" si="14"/>
        <v>常熟理工</v>
      </c>
      <c r="D510" t="str">
        <f t="shared" si="15"/>
        <v>01</v>
      </c>
      <c r="E510" t="s">
        <v>309</v>
      </c>
      <c r="F510">
        <v>194</v>
      </c>
      <c r="G510">
        <v>100</v>
      </c>
      <c r="H510">
        <v>101</v>
      </c>
      <c r="I510">
        <v>52</v>
      </c>
      <c r="J510">
        <v>52</v>
      </c>
      <c r="K510">
        <v>43</v>
      </c>
      <c r="L510">
        <v>0</v>
      </c>
      <c r="M510">
        <v>2022</v>
      </c>
      <c r="N510">
        <f>VLOOKUP(E510, '2022D'!$A$2:$G$343, 2, FALSE)</f>
        <v>188</v>
      </c>
      <c r="O510">
        <f>VLOOKUP(E510, '2022D'!$A$2:$G$343, 3, FALSE)</f>
        <v>29590</v>
      </c>
      <c r="P510">
        <f>_2022[[#This Row],[最低排名]]-_2022[[#This Row],[同分人数]]+1</f>
        <v>29403</v>
      </c>
      <c r="Q510">
        <f>IF(O510&gt;=开始!$B$6, 1, 0)</f>
        <v>1</v>
      </c>
      <c r="R510">
        <f>_2022[[#This Row],[最低排名]]-开始!$B$6</f>
        <v>29590</v>
      </c>
    </row>
    <row r="511" spans="1:18">
      <c r="A511">
        <v>44902</v>
      </c>
      <c r="B511" t="s">
        <v>1571</v>
      </c>
      <c r="C511" t="str">
        <f t="shared" si="14"/>
        <v>常熟理工</v>
      </c>
      <c r="D511" t="str">
        <f t="shared" si="15"/>
        <v>02</v>
      </c>
      <c r="E511" t="s">
        <v>433</v>
      </c>
      <c r="F511">
        <v>204</v>
      </c>
      <c r="G511">
        <v>108</v>
      </c>
      <c r="H511">
        <v>73</v>
      </c>
      <c r="I511">
        <v>67</v>
      </c>
      <c r="J511">
        <v>67</v>
      </c>
      <c r="K511">
        <v>43</v>
      </c>
      <c r="L511">
        <v>0</v>
      </c>
      <c r="M511">
        <v>2022</v>
      </c>
      <c r="N511">
        <f>VLOOKUP(E511, '2022D'!$A$2:$G$343, 2, FALSE)</f>
        <v>209</v>
      </c>
      <c r="O511">
        <f>VLOOKUP(E511, '2022D'!$A$2:$G$343, 3, FALSE)</f>
        <v>27338</v>
      </c>
      <c r="P511">
        <f>_2022[[#This Row],[最低排名]]-_2022[[#This Row],[同分人数]]+1</f>
        <v>27130</v>
      </c>
      <c r="Q511">
        <f>IF(O511&gt;=开始!$B$6, 1, 0)</f>
        <v>1</v>
      </c>
      <c r="R511">
        <f>_2022[[#This Row],[最低排名]]-开始!$B$6</f>
        <v>27338</v>
      </c>
    </row>
    <row r="512" spans="1:18">
      <c r="A512">
        <v>45001</v>
      </c>
      <c r="B512" t="s">
        <v>681</v>
      </c>
      <c r="C512" t="str">
        <f t="shared" si="14"/>
        <v>金陵科技</v>
      </c>
      <c r="D512" t="str">
        <f t="shared" si="15"/>
        <v>01</v>
      </c>
      <c r="E512" t="s">
        <v>228</v>
      </c>
      <c r="F512">
        <v>199</v>
      </c>
      <c r="G512">
        <v>112</v>
      </c>
      <c r="H512">
        <v>102</v>
      </c>
      <c r="I512">
        <v>49</v>
      </c>
      <c r="J512">
        <v>46</v>
      </c>
      <c r="K512">
        <v>43</v>
      </c>
      <c r="L512">
        <v>0</v>
      </c>
      <c r="M512">
        <v>2022</v>
      </c>
      <c r="N512">
        <f>VLOOKUP(E512, '2022D'!$A$2:$G$343, 2, FALSE)</f>
        <v>199</v>
      </c>
      <c r="O512">
        <f>VLOOKUP(E512, '2022D'!$A$2:$G$343, 3, FALSE)</f>
        <v>30154</v>
      </c>
      <c r="P512">
        <f>_2022[[#This Row],[最低排名]]-_2022[[#This Row],[同分人数]]+1</f>
        <v>29956</v>
      </c>
      <c r="Q512">
        <f>IF(O512&gt;=开始!$B$6, 1, 0)</f>
        <v>1</v>
      </c>
      <c r="R512">
        <f>_2022[[#This Row],[最低排名]]-开始!$B$6</f>
        <v>30154</v>
      </c>
    </row>
    <row r="513" spans="1:18">
      <c r="A513">
        <v>45002</v>
      </c>
      <c r="B513" t="s">
        <v>682</v>
      </c>
      <c r="C513" t="str">
        <f t="shared" si="14"/>
        <v>金陵科技</v>
      </c>
      <c r="D513" t="str">
        <f t="shared" si="15"/>
        <v>02</v>
      </c>
      <c r="E513" t="s">
        <v>318</v>
      </c>
      <c r="F513">
        <v>197</v>
      </c>
      <c r="G513">
        <v>104</v>
      </c>
      <c r="H513">
        <v>70</v>
      </c>
      <c r="I513">
        <v>61</v>
      </c>
      <c r="J513">
        <v>55</v>
      </c>
      <c r="K513">
        <v>43</v>
      </c>
      <c r="L513">
        <v>0</v>
      </c>
      <c r="M513">
        <v>2022</v>
      </c>
      <c r="N513">
        <f>VLOOKUP(E513, '2022D'!$A$2:$G$343, 2, FALSE)</f>
        <v>168</v>
      </c>
      <c r="O513">
        <f>VLOOKUP(E513, '2022D'!$A$2:$G$343, 3, FALSE)</f>
        <v>32393</v>
      </c>
      <c r="P513">
        <f>_2022[[#This Row],[最低排名]]-_2022[[#This Row],[同分人数]]+1</f>
        <v>32226</v>
      </c>
      <c r="Q513">
        <f>IF(O513&gt;=开始!$B$6, 1, 0)</f>
        <v>1</v>
      </c>
      <c r="R513">
        <f>_2022[[#This Row],[最低排名]]-开始!$B$6</f>
        <v>32393</v>
      </c>
    </row>
    <row r="514" spans="1:18">
      <c r="A514">
        <v>45003</v>
      </c>
      <c r="B514" t="s">
        <v>683</v>
      </c>
      <c r="C514" t="str">
        <f t="shared" ref="C514:C577" si="16">LEFT(B514, FIND("(", B514) - 1)</f>
        <v>金陵科技</v>
      </c>
      <c r="D514" t="str">
        <f t="shared" ref="D514:D577" si="17">MID(B514, FIND("(", B514) + 1, FIND(")", B514) - FIND("(", B514) - 1)</f>
        <v>03</v>
      </c>
      <c r="E514" t="s">
        <v>170</v>
      </c>
      <c r="F514">
        <v>195</v>
      </c>
      <c r="G514">
        <v>98</v>
      </c>
      <c r="H514">
        <v>90</v>
      </c>
      <c r="I514">
        <v>58</v>
      </c>
      <c r="J514">
        <v>58</v>
      </c>
      <c r="K514">
        <v>52</v>
      </c>
      <c r="L514">
        <v>0</v>
      </c>
      <c r="M514">
        <v>2022</v>
      </c>
      <c r="N514">
        <f>VLOOKUP(E514, '2022D'!$A$2:$G$343, 2, FALSE)</f>
        <v>192</v>
      </c>
      <c r="O514">
        <f>VLOOKUP(E514, '2022D'!$A$2:$G$343, 3, FALSE)</f>
        <v>27530</v>
      </c>
      <c r="P514">
        <f>_2022[[#This Row],[最低排名]]-_2022[[#This Row],[同分人数]]+1</f>
        <v>27339</v>
      </c>
      <c r="Q514">
        <f>IF(O514&gt;=开始!$B$6, 1, 0)</f>
        <v>1</v>
      </c>
      <c r="R514">
        <f>_2022[[#This Row],[最低排名]]-开始!$B$6</f>
        <v>27530</v>
      </c>
    </row>
    <row r="515" spans="1:18">
      <c r="A515">
        <v>45101</v>
      </c>
      <c r="B515" t="s">
        <v>684</v>
      </c>
      <c r="C515" t="str">
        <f t="shared" si="16"/>
        <v>徐州工程</v>
      </c>
      <c r="D515" t="str">
        <f t="shared" si="17"/>
        <v>01</v>
      </c>
      <c r="E515" t="s">
        <v>479</v>
      </c>
      <c r="F515">
        <v>198</v>
      </c>
      <c r="G515">
        <v>110</v>
      </c>
      <c r="H515">
        <v>71</v>
      </c>
      <c r="I515">
        <v>55</v>
      </c>
      <c r="J515">
        <v>52</v>
      </c>
      <c r="K515">
        <v>46</v>
      </c>
      <c r="L515">
        <v>0</v>
      </c>
      <c r="M515">
        <v>2022</v>
      </c>
      <c r="N515">
        <f>VLOOKUP(E515, '2022D'!$A$2:$G$343, 2, FALSE)</f>
        <v>163</v>
      </c>
      <c r="O515">
        <f>VLOOKUP(E515, '2022D'!$A$2:$G$343, 3, FALSE)</f>
        <v>33024</v>
      </c>
      <c r="P515">
        <f>_2022[[#This Row],[最低排名]]-_2022[[#This Row],[同分人数]]+1</f>
        <v>32862</v>
      </c>
      <c r="Q515">
        <f>IF(O515&gt;=开始!$B$6, 1, 0)</f>
        <v>1</v>
      </c>
      <c r="R515">
        <f>_2022[[#This Row],[最低排名]]-开始!$B$6</f>
        <v>33024</v>
      </c>
    </row>
    <row r="516" spans="1:18">
      <c r="A516">
        <v>45102</v>
      </c>
      <c r="B516" t="s">
        <v>685</v>
      </c>
      <c r="C516" t="str">
        <f t="shared" si="16"/>
        <v>徐州工程</v>
      </c>
      <c r="D516" t="str">
        <f t="shared" si="17"/>
        <v>02</v>
      </c>
      <c r="E516" t="s">
        <v>232</v>
      </c>
      <c r="F516">
        <v>201</v>
      </c>
      <c r="G516">
        <v>104</v>
      </c>
      <c r="H516">
        <v>75</v>
      </c>
      <c r="I516">
        <v>64</v>
      </c>
      <c r="J516">
        <v>52</v>
      </c>
      <c r="K516">
        <v>46</v>
      </c>
      <c r="L516">
        <v>0</v>
      </c>
      <c r="M516">
        <v>2022</v>
      </c>
      <c r="N516">
        <f>VLOOKUP(E516, '2022D'!$A$2:$G$343, 2, FALSE)</f>
        <v>191</v>
      </c>
      <c r="O516">
        <f>VLOOKUP(E516, '2022D'!$A$2:$G$343, 3, FALSE)</f>
        <v>30345</v>
      </c>
      <c r="P516">
        <f>_2022[[#This Row],[最低排名]]-_2022[[#This Row],[同分人数]]+1</f>
        <v>30155</v>
      </c>
      <c r="Q516">
        <f>IF(O516&gt;=开始!$B$6, 1, 0)</f>
        <v>1</v>
      </c>
      <c r="R516">
        <f>_2022[[#This Row],[最低排名]]-开始!$B$6</f>
        <v>30345</v>
      </c>
    </row>
    <row r="517" spans="1:18">
      <c r="A517">
        <v>45201</v>
      </c>
      <c r="B517" t="s">
        <v>686</v>
      </c>
      <c r="C517" t="str">
        <f t="shared" si="16"/>
        <v>常州工院</v>
      </c>
      <c r="D517" t="str">
        <f t="shared" si="17"/>
        <v>01</v>
      </c>
      <c r="E517" t="s">
        <v>752</v>
      </c>
      <c r="F517">
        <v>188</v>
      </c>
      <c r="G517">
        <v>100</v>
      </c>
      <c r="H517">
        <v>99</v>
      </c>
      <c r="I517">
        <v>52</v>
      </c>
      <c r="J517">
        <v>43</v>
      </c>
      <c r="K517">
        <v>43</v>
      </c>
      <c r="L517">
        <v>0</v>
      </c>
      <c r="M517">
        <v>2022</v>
      </c>
      <c r="N517">
        <f>VLOOKUP(E517, '2022D'!$A$2:$G$343, 2, FALSE)</f>
        <v>167</v>
      </c>
      <c r="O517">
        <f>VLOOKUP(E517, '2022D'!$A$2:$G$343, 3, FALSE)</f>
        <v>32560</v>
      </c>
      <c r="P517">
        <f>_2022[[#This Row],[最低排名]]-_2022[[#This Row],[同分人数]]+1</f>
        <v>32394</v>
      </c>
      <c r="Q517">
        <f>IF(O517&gt;=开始!$B$6, 1, 0)</f>
        <v>1</v>
      </c>
      <c r="R517">
        <f>_2022[[#This Row],[最低排名]]-开始!$B$6</f>
        <v>32560</v>
      </c>
    </row>
    <row r="518" spans="1:18">
      <c r="A518">
        <v>45301</v>
      </c>
      <c r="B518" t="s">
        <v>688</v>
      </c>
      <c r="C518" t="str">
        <f t="shared" si="16"/>
        <v>扬州大学</v>
      </c>
      <c r="D518" t="str">
        <f t="shared" si="17"/>
        <v>01</v>
      </c>
      <c r="E518" t="s">
        <v>649</v>
      </c>
      <c r="F518">
        <v>218</v>
      </c>
      <c r="G518">
        <v>110</v>
      </c>
      <c r="H518">
        <v>107</v>
      </c>
      <c r="I518">
        <v>67</v>
      </c>
      <c r="J518">
        <v>61</v>
      </c>
      <c r="K518">
        <v>55</v>
      </c>
      <c r="L518">
        <v>0</v>
      </c>
      <c r="M518">
        <v>2022</v>
      </c>
      <c r="N518">
        <f>VLOOKUP(E518, '2022D'!$A$2:$G$343, 2, FALSE)</f>
        <v>217</v>
      </c>
      <c r="O518">
        <f>VLOOKUP(E518, '2022D'!$A$2:$G$343, 3, FALSE)</f>
        <v>15882</v>
      </c>
      <c r="P518">
        <f>_2022[[#This Row],[最低排名]]-_2022[[#This Row],[同分人数]]+1</f>
        <v>15666</v>
      </c>
      <c r="Q518">
        <f>IF(O518&gt;=开始!$B$6, 1, 0)</f>
        <v>1</v>
      </c>
      <c r="R518">
        <f>_2022[[#This Row],[最低排名]]-开始!$B$6</f>
        <v>15882</v>
      </c>
    </row>
    <row r="519" spans="1:18">
      <c r="A519">
        <v>45302</v>
      </c>
      <c r="B519" t="s">
        <v>689</v>
      </c>
      <c r="C519" t="str">
        <f t="shared" si="16"/>
        <v>扬州大学</v>
      </c>
      <c r="D519" t="str">
        <f t="shared" si="17"/>
        <v>02</v>
      </c>
      <c r="E519" t="s">
        <v>168</v>
      </c>
      <c r="F519">
        <v>231</v>
      </c>
      <c r="G519">
        <v>128</v>
      </c>
      <c r="H519">
        <v>96</v>
      </c>
      <c r="I519">
        <v>58</v>
      </c>
      <c r="J519">
        <v>55</v>
      </c>
      <c r="K519">
        <v>55</v>
      </c>
      <c r="L519">
        <v>0</v>
      </c>
      <c r="M519">
        <v>2022</v>
      </c>
      <c r="N519">
        <f>VLOOKUP(E519, '2022D'!$A$2:$G$343, 2, FALSE)</f>
        <v>226</v>
      </c>
      <c r="O519">
        <f>VLOOKUP(E519, '2022D'!$A$2:$G$343, 3, FALSE)</f>
        <v>18674</v>
      </c>
      <c r="P519">
        <f>_2022[[#This Row],[最低排名]]-_2022[[#This Row],[同分人数]]+1</f>
        <v>18449</v>
      </c>
      <c r="Q519">
        <f>IF(O519&gt;=开始!$B$6, 1, 0)</f>
        <v>1</v>
      </c>
      <c r="R519">
        <f>_2022[[#This Row],[最低排名]]-开始!$B$6</f>
        <v>18674</v>
      </c>
    </row>
    <row r="520" spans="1:18">
      <c r="A520">
        <v>45303</v>
      </c>
      <c r="B520" t="s">
        <v>690</v>
      </c>
      <c r="C520" t="str">
        <f t="shared" si="16"/>
        <v>扬州大学</v>
      </c>
      <c r="D520" t="str">
        <f t="shared" si="17"/>
        <v>03</v>
      </c>
      <c r="E520" t="s">
        <v>43</v>
      </c>
      <c r="F520">
        <v>224</v>
      </c>
      <c r="G520">
        <v>128</v>
      </c>
      <c r="H520">
        <v>99</v>
      </c>
      <c r="I520">
        <v>64</v>
      </c>
      <c r="J520">
        <v>61</v>
      </c>
      <c r="K520">
        <v>55</v>
      </c>
      <c r="L520">
        <v>0</v>
      </c>
      <c r="M520">
        <v>2022</v>
      </c>
      <c r="N520">
        <f>VLOOKUP(E520, '2022D'!$A$2:$G$343, 2, FALSE)</f>
        <v>212</v>
      </c>
      <c r="O520">
        <f>VLOOKUP(E520, '2022D'!$A$2:$G$343, 3, FALSE)</f>
        <v>16925</v>
      </c>
      <c r="P520">
        <f>_2022[[#This Row],[最低排名]]-_2022[[#This Row],[同分人数]]+1</f>
        <v>16714</v>
      </c>
      <c r="Q520">
        <f>IF(O520&gt;=开始!$B$6, 1, 0)</f>
        <v>1</v>
      </c>
      <c r="R520">
        <f>_2022[[#This Row],[最低排名]]-开始!$B$6</f>
        <v>16925</v>
      </c>
    </row>
    <row r="521" spans="1:18">
      <c r="A521">
        <v>45304</v>
      </c>
      <c r="B521" t="s">
        <v>691</v>
      </c>
      <c r="C521" t="str">
        <f t="shared" si="16"/>
        <v>扬州大学</v>
      </c>
      <c r="D521" t="str">
        <f t="shared" si="17"/>
        <v>04</v>
      </c>
      <c r="E521" t="s">
        <v>749</v>
      </c>
      <c r="F521">
        <v>222</v>
      </c>
      <c r="G521">
        <v>112</v>
      </c>
      <c r="H521">
        <v>111</v>
      </c>
      <c r="I521">
        <v>64</v>
      </c>
      <c r="J521">
        <v>55</v>
      </c>
      <c r="K521">
        <v>52</v>
      </c>
      <c r="L521">
        <v>0</v>
      </c>
      <c r="M521">
        <v>2022</v>
      </c>
      <c r="N521">
        <f>VLOOKUP(E521, '2022D'!$A$2:$G$343, 2, FALSE)</f>
        <v>229</v>
      </c>
      <c r="O521">
        <f>VLOOKUP(E521, '2022D'!$A$2:$G$343, 3, FALSE)</f>
        <v>16713</v>
      </c>
      <c r="P521">
        <f>_2022[[#This Row],[最低排名]]-_2022[[#This Row],[同分人数]]+1</f>
        <v>16485</v>
      </c>
      <c r="Q521">
        <f>IF(O521&gt;=开始!$B$6, 1, 0)</f>
        <v>1</v>
      </c>
      <c r="R521">
        <f>_2022[[#This Row],[最低排名]]-开始!$B$6</f>
        <v>16713</v>
      </c>
    </row>
    <row r="522" spans="1:18">
      <c r="A522">
        <v>45401</v>
      </c>
      <c r="B522" t="s">
        <v>692</v>
      </c>
      <c r="C522" t="str">
        <f t="shared" si="16"/>
        <v>南京工程</v>
      </c>
      <c r="D522" t="str">
        <f t="shared" si="17"/>
        <v>01</v>
      </c>
      <c r="E522" t="s">
        <v>354</v>
      </c>
      <c r="F522">
        <v>207</v>
      </c>
      <c r="G522">
        <v>116</v>
      </c>
      <c r="H522">
        <v>86</v>
      </c>
      <c r="I522">
        <v>49</v>
      </c>
      <c r="J522">
        <v>43</v>
      </c>
      <c r="K522">
        <v>43</v>
      </c>
      <c r="L522">
        <v>0</v>
      </c>
      <c r="M522">
        <v>2022</v>
      </c>
      <c r="N522">
        <f>VLOOKUP(E522, '2022D'!$A$2:$G$343, 2, FALSE)</f>
        <v>175</v>
      </c>
      <c r="O522">
        <f>VLOOKUP(E522, '2022D'!$A$2:$G$343, 3, FALSE)</f>
        <v>32061</v>
      </c>
      <c r="P522">
        <f>_2022[[#This Row],[最低排名]]-_2022[[#This Row],[同分人数]]+1</f>
        <v>31887</v>
      </c>
      <c r="Q522">
        <f>IF(O522&gt;=开始!$B$6, 1, 0)</f>
        <v>1</v>
      </c>
      <c r="R522">
        <f>_2022[[#This Row],[最低排名]]-开始!$B$6</f>
        <v>32061</v>
      </c>
    </row>
    <row r="523" spans="1:18">
      <c r="A523">
        <v>45402</v>
      </c>
      <c r="B523" t="s">
        <v>693</v>
      </c>
      <c r="C523" t="str">
        <f t="shared" si="16"/>
        <v>南京工程</v>
      </c>
      <c r="D523" t="str">
        <f t="shared" si="17"/>
        <v>02</v>
      </c>
      <c r="E523" t="s">
        <v>170</v>
      </c>
      <c r="F523">
        <v>203</v>
      </c>
      <c r="G523">
        <v>109</v>
      </c>
      <c r="H523">
        <v>97</v>
      </c>
      <c r="I523">
        <v>52</v>
      </c>
      <c r="J523">
        <v>52</v>
      </c>
      <c r="K523">
        <v>49</v>
      </c>
      <c r="L523">
        <v>0</v>
      </c>
      <c r="M523">
        <v>2022</v>
      </c>
      <c r="N523">
        <f>VLOOKUP(E523, '2022D'!$A$2:$G$343, 2, FALSE)</f>
        <v>192</v>
      </c>
      <c r="O523">
        <f>VLOOKUP(E523, '2022D'!$A$2:$G$343, 3, FALSE)</f>
        <v>27530</v>
      </c>
      <c r="P523">
        <f>_2022[[#This Row],[最低排名]]-_2022[[#This Row],[同分人数]]+1</f>
        <v>27339</v>
      </c>
      <c r="Q523">
        <f>IF(O523&gt;=开始!$B$6, 1, 0)</f>
        <v>1</v>
      </c>
      <c r="R523">
        <f>_2022[[#This Row],[最低排名]]-开始!$B$6</f>
        <v>27530</v>
      </c>
    </row>
    <row r="524" spans="1:18">
      <c r="A524">
        <v>45403</v>
      </c>
      <c r="B524" t="s">
        <v>694</v>
      </c>
      <c r="C524" t="str">
        <f t="shared" si="16"/>
        <v>南京工程</v>
      </c>
      <c r="D524" t="str">
        <f t="shared" si="17"/>
        <v>03</v>
      </c>
      <c r="E524" t="s">
        <v>752</v>
      </c>
      <c r="F524">
        <v>197</v>
      </c>
      <c r="G524">
        <v>108</v>
      </c>
      <c r="H524">
        <v>81</v>
      </c>
      <c r="I524">
        <v>52</v>
      </c>
      <c r="J524">
        <v>49</v>
      </c>
      <c r="K524">
        <v>46</v>
      </c>
      <c r="L524">
        <v>0</v>
      </c>
      <c r="M524">
        <v>2022</v>
      </c>
      <c r="N524">
        <f>VLOOKUP(E524, '2022D'!$A$2:$G$343, 2, FALSE)</f>
        <v>167</v>
      </c>
      <c r="O524">
        <f>VLOOKUP(E524, '2022D'!$A$2:$G$343, 3, FALSE)</f>
        <v>32560</v>
      </c>
      <c r="P524">
        <f>_2022[[#This Row],[最低排名]]-_2022[[#This Row],[同分人数]]+1</f>
        <v>32394</v>
      </c>
      <c r="Q524">
        <f>IF(O524&gt;=开始!$B$6, 1, 0)</f>
        <v>1</v>
      </c>
      <c r="R524">
        <f>_2022[[#This Row],[最低排名]]-开始!$B$6</f>
        <v>32560</v>
      </c>
    </row>
    <row r="525" spans="1:18">
      <c r="A525">
        <v>45501</v>
      </c>
      <c r="B525" t="s">
        <v>695</v>
      </c>
      <c r="C525" t="str">
        <f t="shared" si="16"/>
        <v>南京审计</v>
      </c>
      <c r="D525" t="str">
        <f t="shared" si="17"/>
        <v>01</v>
      </c>
      <c r="E525" t="s">
        <v>450</v>
      </c>
      <c r="F525">
        <v>225</v>
      </c>
      <c r="G525">
        <v>123</v>
      </c>
      <c r="H525">
        <v>95</v>
      </c>
      <c r="I525">
        <v>61</v>
      </c>
      <c r="J525">
        <v>58</v>
      </c>
      <c r="K525">
        <v>55</v>
      </c>
      <c r="L525">
        <v>0</v>
      </c>
      <c r="M525">
        <v>2022</v>
      </c>
      <c r="N525">
        <f>VLOOKUP(E525, '2022D'!$A$2:$G$343, 2, FALSE)</f>
        <v>219</v>
      </c>
      <c r="O525">
        <f>VLOOKUP(E525, '2022D'!$A$2:$G$343, 3, FALSE)</f>
        <v>18893</v>
      </c>
      <c r="P525">
        <f>_2022[[#This Row],[最低排名]]-_2022[[#This Row],[同分人数]]+1</f>
        <v>18675</v>
      </c>
      <c r="Q525">
        <f>IF(O525&gt;=开始!$B$6, 1, 0)</f>
        <v>1</v>
      </c>
      <c r="R525">
        <f>_2022[[#This Row],[最低排名]]-开始!$B$6</f>
        <v>18893</v>
      </c>
    </row>
    <row r="526" spans="1:18">
      <c r="A526">
        <v>45502</v>
      </c>
      <c r="B526" t="s">
        <v>696</v>
      </c>
      <c r="C526" t="str">
        <f t="shared" si="16"/>
        <v>南京审计</v>
      </c>
      <c r="D526" t="str">
        <f t="shared" si="17"/>
        <v>02</v>
      </c>
      <c r="E526" t="s">
        <v>39</v>
      </c>
      <c r="F526">
        <v>199</v>
      </c>
      <c r="G526">
        <v>105</v>
      </c>
      <c r="H526">
        <v>120</v>
      </c>
      <c r="I526">
        <v>64</v>
      </c>
      <c r="J526">
        <v>61</v>
      </c>
      <c r="K526">
        <v>58</v>
      </c>
      <c r="L526">
        <v>0</v>
      </c>
      <c r="M526">
        <v>2022</v>
      </c>
      <c r="N526">
        <f>VLOOKUP(E526, '2022D'!$A$2:$G$343, 2, FALSE)</f>
        <v>223</v>
      </c>
      <c r="O526">
        <f>VLOOKUP(E526, '2022D'!$A$2:$G$343, 3, FALSE)</f>
        <v>17148</v>
      </c>
      <c r="P526">
        <f>_2022[[#This Row],[最低排名]]-_2022[[#This Row],[同分人数]]+1</f>
        <v>16926</v>
      </c>
      <c r="Q526">
        <f>IF(O526&gt;=开始!$B$6, 1, 0)</f>
        <v>1</v>
      </c>
      <c r="R526">
        <f>_2022[[#This Row],[最低排名]]-开始!$B$6</f>
        <v>17148</v>
      </c>
    </row>
    <row r="527" spans="1:18">
      <c r="A527">
        <v>45503</v>
      </c>
      <c r="B527" t="s">
        <v>697</v>
      </c>
      <c r="C527" t="str">
        <f t="shared" si="16"/>
        <v>南京审计</v>
      </c>
      <c r="D527" t="str">
        <f t="shared" si="17"/>
        <v>03</v>
      </c>
      <c r="E527" t="s">
        <v>141</v>
      </c>
      <c r="F527">
        <v>196</v>
      </c>
      <c r="G527">
        <v>106</v>
      </c>
      <c r="H527">
        <v>109</v>
      </c>
      <c r="I527">
        <v>58</v>
      </c>
      <c r="J527">
        <v>55</v>
      </c>
      <c r="K527">
        <v>52</v>
      </c>
      <c r="L527">
        <v>0</v>
      </c>
      <c r="M527">
        <v>2022</v>
      </c>
      <c r="N527">
        <f>VLOOKUP(E527, '2022D'!$A$2:$G$343, 2, FALSE)</f>
        <v>187</v>
      </c>
      <c r="O527">
        <f>VLOOKUP(E527, '2022D'!$A$2:$G$343, 3, FALSE)</f>
        <v>24016</v>
      </c>
      <c r="P527">
        <f>_2022[[#This Row],[最低排名]]-_2022[[#This Row],[同分人数]]+1</f>
        <v>23830</v>
      </c>
      <c r="Q527">
        <f>IF(O527&gt;=开始!$B$6, 1, 0)</f>
        <v>1</v>
      </c>
      <c r="R527">
        <f>_2022[[#This Row],[最低排名]]-开始!$B$6</f>
        <v>24016</v>
      </c>
    </row>
    <row r="528" spans="1:18">
      <c r="A528">
        <v>45601</v>
      </c>
      <c r="B528" t="s">
        <v>698</v>
      </c>
      <c r="C528" t="str">
        <f t="shared" si="16"/>
        <v>江苏理工</v>
      </c>
      <c r="D528" t="str">
        <f t="shared" si="17"/>
        <v>01</v>
      </c>
      <c r="E528" t="s">
        <v>354</v>
      </c>
      <c r="F528">
        <v>203</v>
      </c>
      <c r="G528">
        <v>119</v>
      </c>
      <c r="H528">
        <v>78</v>
      </c>
      <c r="I528">
        <v>58</v>
      </c>
      <c r="J528">
        <v>46</v>
      </c>
      <c r="K528">
        <v>43</v>
      </c>
      <c r="L528">
        <v>0</v>
      </c>
      <c r="M528">
        <v>2022</v>
      </c>
      <c r="N528">
        <f>VLOOKUP(E528, '2022D'!$A$2:$G$343, 2, FALSE)</f>
        <v>175</v>
      </c>
      <c r="O528">
        <f>VLOOKUP(E528, '2022D'!$A$2:$G$343, 3, FALSE)</f>
        <v>32061</v>
      </c>
      <c r="P528">
        <f>_2022[[#This Row],[最低排名]]-_2022[[#This Row],[同分人数]]+1</f>
        <v>31887</v>
      </c>
      <c r="Q528">
        <f>IF(O528&gt;=开始!$B$6, 1, 0)</f>
        <v>1</v>
      </c>
      <c r="R528">
        <f>_2022[[#This Row],[最低排名]]-开始!$B$6</f>
        <v>32061</v>
      </c>
    </row>
    <row r="529" spans="1:18">
      <c r="A529">
        <v>45602</v>
      </c>
      <c r="B529" t="s">
        <v>699</v>
      </c>
      <c r="C529" t="str">
        <f t="shared" si="16"/>
        <v>江苏理工</v>
      </c>
      <c r="D529" t="str">
        <f t="shared" si="17"/>
        <v>02</v>
      </c>
      <c r="E529" t="s">
        <v>180</v>
      </c>
      <c r="F529">
        <v>199</v>
      </c>
      <c r="G529">
        <v>103</v>
      </c>
      <c r="H529">
        <v>89</v>
      </c>
      <c r="I529">
        <v>64</v>
      </c>
      <c r="J529">
        <v>52</v>
      </c>
      <c r="K529">
        <v>46</v>
      </c>
      <c r="L529">
        <v>0</v>
      </c>
      <c r="M529">
        <v>2022</v>
      </c>
      <c r="N529">
        <f>VLOOKUP(E529, '2022D'!$A$2:$G$343, 2, FALSE)</f>
        <v>175</v>
      </c>
      <c r="O529">
        <f>VLOOKUP(E529, '2022D'!$A$2:$G$343, 3, FALSE)</f>
        <v>28095</v>
      </c>
      <c r="P529">
        <f>_2022[[#This Row],[最低排名]]-_2022[[#This Row],[同分人数]]+1</f>
        <v>27921</v>
      </c>
      <c r="Q529">
        <f>IF(O529&gt;=开始!$B$6, 1, 0)</f>
        <v>1</v>
      </c>
      <c r="R529">
        <f>_2022[[#This Row],[最低排名]]-开始!$B$6</f>
        <v>28095</v>
      </c>
    </row>
    <row r="530" spans="1:18">
      <c r="A530">
        <v>45603</v>
      </c>
      <c r="B530" t="s">
        <v>700</v>
      </c>
      <c r="C530" t="str">
        <f t="shared" si="16"/>
        <v>江苏理工</v>
      </c>
      <c r="D530" t="str">
        <f t="shared" si="17"/>
        <v>03</v>
      </c>
      <c r="E530" t="s">
        <v>230</v>
      </c>
      <c r="F530">
        <v>199</v>
      </c>
      <c r="G530">
        <v>108</v>
      </c>
      <c r="H530">
        <v>88</v>
      </c>
      <c r="I530">
        <v>58</v>
      </c>
      <c r="J530">
        <v>52</v>
      </c>
      <c r="K530">
        <v>46</v>
      </c>
      <c r="L530">
        <v>0</v>
      </c>
      <c r="M530">
        <v>2022</v>
      </c>
      <c r="N530">
        <f>VLOOKUP(E530, '2022D'!$A$2:$G$343, 2, FALSE)</f>
        <v>192</v>
      </c>
      <c r="O530">
        <f>VLOOKUP(E530, '2022D'!$A$2:$G$343, 3, FALSE)</f>
        <v>29402</v>
      </c>
      <c r="P530">
        <f>_2022[[#This Row],[最低排名]]-_2022[[#This Row],[同分人数]]+1</f>
        <v>29211</v>
      </c>
      <c r="Q530">
        <f>IF(O530&gt;=开始!$B$6, 1, 0)</f>
        <v>1</v>
      </c>
      <c r="R530">
        <f>_2022[[#This Row],[最低排名]]-开始!$B$6</f>
        <v>29402</v>
      </c>
    </row>
    <row r="531" spans="1:18">
      <c r="A531">
        <v>45701</v>
      </c>
      <c r="B531" t="s">
        <v>702</v>
      </c>
      <c r="C531" t="str">
        <f t="shared" si="16"/>
        <v>江苏海大</v>
      </c>
      <c r="D531" t="str">
        <f t="shared" si="17"/>
        <v>01</v>
      </c>
      <c r="E531" t="s">
        <v>560</v>
      </c>
      <c r="F531">
        <v>203</v>
      </c>
      <c r="G531">
        <v>106</v>
      </c>
      <c r="H531">
        <v>93</v>
      </c>
      <c r="I531">
        <v>52</v>
      </c>
      <c r="J531">
        <v>52</v>
      </c>
      <c r="K531">
        <v>49</v>
      </c>
      <c r="L531">
        <v>0</v>
      </c>
      <c r="M531">
        <v>2022</v>
      </c>
      <c r="N531">
        <f>VLOOKUP(E531, '2022D'!$A$2:$G$343, 2, FALSE)</f>
        <v>191</v>
      </c>
      <c r="O531">
        <f>VLOOKUP(E531, '2022D'!$A$2:$G$343, 3, FALSE)</f>
        <v>28286</v>
      </c>
      <c r="P531">
        <f>_2022[[#This Row],[最低排名]]-_2022[[#This Row],[同分人数]]+1</f>
        <v>28096</v>
      </c>
      <c r="Q531">
        <f>IF(O531&gt;=开始!$B$6, 1, 0)</f>
        <v>1</v>
      </c>
      <c r="R531">
        <f>_2022[[#This Row],[最低排名]]-开始!$B$6</f>
        <v>28286</v>
      </c>
    </row>
    <row r="532" spans="1:18">
      <c r="A532">
        <v>45702</v>
      </c>
      <c r="B532" t="s">
        <v>703</v>
      </c>
      <c r="C532" t="str">
        <f t="shared" si="16"/>
        <v>江苏海大</v>
      </c>
      <c r="D532" t="str">
        <f t="shared" si="17"/>
        <v>02</v>
      </c>
      <c r="E532" t="s">
        <v>318</v>
      </c>
      <c r="F532">
        <v>208</v>
      </c>
      <c r="G532">
        <v>110</v>
      </c>
      <c r="H532">
        <v>86</v>
      </c>
      <c r="I532">
        <v>46</v>
      </c>
      <c r="J532">
        <v>43</v>
      </c>
      <c r="K532">
        <v>43</v>
      </c>
      <c r="L532">
        <v>0</v>
      </c>
      <c r="M532">
        <v>2022</v>
      </c>
      <c r="N532">
        <f>VLOOKUP(E532, '2022D'!$A$2:$G$343, 2, FALSE)</f>
        <v>168</v>
      </c>
      <c r="O532">
        <f>VLOOKUP(E532, '2022D'!$A$2:$G$343, 3, FALSE)</f>
        <v>32393</v>
      </c>
      <c r="P532">
        <f>_2022[[#This Row],[最低排名]]-_2022[[#This Row],[同分人数]]+1</f>
        <v>32226</v>
      </c>
      <c r="Q532">
        <f>IF(O532&gt;=开始!$B$6, 1, 0)</f>
        <v>1</v>
      </c>
      <c r="R532">
        <f>_2022[[#This Row],[最低排名]]-开始!$B$6</f>
        <v>32393</v>
      </c>
    </row>
    <row r="533" spans="1:18">
      <c r="A533">
        <v>45801</v>
      </c>
      <c r="B533" t="s">
        <v>704</v>
      </c>
      <c r="C533" t="str">
        <f t="shared" si="16"/>
        <v>南京特师</v>
      </c>
      <c r="D533" t="str">
        <f t="shared" si="17"/>
        <v>01</v>
      </c>
      <c r="E533" t="s">
        <v>335</v>
      </c>
      <c r="F533">
        <v>212</v>
      </c>
      <c r="G533">
        <v>113</v>
      </c>
      <c r="H533">
        <v>88</v>
      </c>
      <c r="I533">
        <v>52</v>
      </c>
      <c r="J533">
        <v>52</v>
      </c>
      <c r="K533">
        <v>43</v>
      </c>
      <c r="L533">
        <v>0</v>
      </c>
      <c r="M533">
        <v>2022</v>
      </c>
      <c r="N533">
        <f>VLOOKUP(E533, '2022D'!$A$2:$G$343, 2, FALSE)</f>
        <v>188</v>
      </c>
      <c r="O533">
        <f>VLOOKUP(E533, '2022D'!$A$2:$G$343, 3, FALSE)</f>
        <v>28679</v>
      </c>
      <c r="P533">
        <f>_2022[[#This Row],[最低排名]]-_2022[[#This Row],[同分人数]]+1</f>
        <v>28492</v>
      </c>
      <c r="Q533">
        <f>IF(O533&gt;=开始!$B$6, 1, 0)</f>
        <v>1</v>
      </c>
      <c r="R533">
        <f>_2022[[#This Row],[最低排名]]-开始!$B$6</f>
        <v>28679</v>
      </c>
    </row>
    <row r="534" spans="1:18">
      <c r="A534">
        <v>45802</v>
      </c>
      <c r="B534" t="s">
        <v>705</v>
      </c>
      <c r="C534" t="str">
        <f t="shared" si="16"/>
        <v>南京特师</v>
      </c>
      <c r="D534" t="str">
        <f t="shared" si="17"/>
        <v>02</v>
      </c>
      <c r="E534" t="s">
        <v>209</v>
      </c>
      <c r="F534">
        <v>203</v>
      </c>
      <c r="G534">
        <v>116</v>
      </c>
      <c r="H534">
        <v>80</v>
      </c>
      <c r="I534">
        <v>46</v>
      </c>
      <c r="J534">
        <v>43</v>
      </c>
      <c r="K534">
        <v>43</v>
      </c>
      <c r="L534">
        <v>0</v>
      </c>
      <c r="M534">
        <v>2022</v>
      </c>
      <c r="N534">
        <f>VLOOKUP(E534, '2022D'!$A$2:$G$343, 2, FALSE)</f>
        <v>170</v>
      </c>
      <c r="O534">
        <f>VLOOKUP(E534, '2022D'!$A$2:$G$343, 3, FALSE)</f>
        <v>34179</v>
      </c>
      <c r="P534">
        <f>_2022[[#This Row],[最低排名]]-_2022[[#This Row],[同分人数]]+1</f>
        <v>34010</v>
      </c>
      <c r="Q534">
        <f>IF(O534&gt;=开始!$B$6, 1, 0)</f>
        <v>1</v>
      </c>
      <c r="R534">
        <f>_2022[[#This Row],[最低排名]]-开始!$B$6</f>
        <v>34179</v>
      </c>
    </row>
    <row r="535" spans="1:18">
      <c r="A535">
        <v>45901</v>
      </c>
      <c r="B535" t="s">
        <v>706</v>
      </c>
      <c r="C535" t="str">
        <f t="shared" si="16"/>
        <v>南通理工</v>
      </c>
      <c r="D535" t="str">
        <f t="shared" si="17"/>
        <v>01</v>
      </c>
      <c r="E535" t="s">
        <v>1533</v>
      </c>
      <c r="F535">
        <v>187</v>
      </c>
      <c r="G535">
        <v>95</v>
      </c>
      <c r="H535">
        <v>74</v>
      </c>
      <c r="I535">
        <v>55</v>
      </c>
      <c r="J535">
        <v>43</v>
      </c>
      <c r="K535">
        <v>43</v>
      </c>
      <c r="L535">
        <v>0</v>
      </c>
      <c r="M535">
        <v>2022</v>
      </c>
      <c r="N535">
        <f>VLOOKUP(E535, '2022D'!$A$2:$G$343, 2, FALSE)</f>
        <v>141</v>
      </c>
      <c r="O535">
        <f>VLOOKUP(E535, '2022D'!$A$2:$G$343, 3, FALSE)</f>
        <v>36115</v>
      </c>
      <c r="P535">
        <f>_2022[[#This Row],[最低排名]]-_2022[[#This Row],[同分人数]]+1</f>
        <v>35975</v>
      </c>
      <c r="Q535">
        <f>IF(O535&gt;=开始!$B$6, 1, 0)</f>
        <v>1</v>
      </c>
      <c r="R535">
        <f>_2022[[#This Row],[最低排名]]-开始!$B$6</f>
        <v>36115</v>
      </c>
    </row>
    <row r="536" spans="1:18">
      <c r="A536">
        <v>45902</v>
      </c>
      <c r="B536" t="s">
        <v>707</v>
      </c>
      <c r="C536" t="str">
        <f t="shared" si="16"/>
        <v>南通理工</v>
      </c>
      <c r="D536" t="str">
        <f t="shared" si="17"/>
        <v>02</v>
      </c>
      <c r="E536" t="s">
        <v>1534</v>
      </c>
      <c r="F536">
        <v>182</v>
      </c>
      <c r="G536">
        <v>94</v>
      </c>
      <c r="H536">
        <v>68</v>
      </c>
      <c r="I536">
        <v>58</v>
      </c>
      <c r="J536">
        <v>49</v>
      </c>
      <c r="K536">
        <v>43</v>
      </c>
      <c r="L536">
        <v>0</v>
      </c>
      <c r="M536">
        <v>2022</v>
      </c>
      <c r="N536">
        <f>VLOOKUP(E536, '2022D'!$A$2:$G$343, 2, FALSE)</f>
        <v>161</v>
      </c>
      <c r="O536">
        <f>VLOOKUP(E536, '2022D'!$A$2:$G$343, 3, FALSE)</f>
        <v>36413</v>
      </c>
      <c r="P536">
        <f>_2022[[#This Row],[最低排名]]-_2022[[#This Row],[同分人数]]+1</f>
        <v>36253</v>
      </c>
      <c r="Q536">
        <f>IF(O536&gt;=开始!$B$6, 1, 0)</f>
        <v>1</v>
      </c>
      <c r="R536">
        <f>_2022[[#This Row],[最低排名]]-开始!$B$6</f>
        <v>36413</v>
      </c>
    </row>
    <row r="537" spans="1:18">
      <c r="A537">
        <v>46001</v>
      </c>
      <c r="B537" t="s">
        <v>708</v>
      </c>
      <c r="C537" t="str">
        <f t="shared" si="16"/>
        <v>东南成贤</v>
      </c>
      <c r="D537" t="str">
        <f t="shared" si="17"/>
        <v>01</v>
      </c>
      <c r="E537" t="s">
        <v>738</v>
      </c>
      <c r="F537">
        <v>167</v>
      </c>
      <c r="G537">
        <v>98</v>
      </c>
      <c r="H537">
        <v>95</v>
      </c>
      <c r="I537">
        <v>52</v>
      </c>
      <c r="J537">
        <v>52</v>
      </c>
      <c r="K537">
        <v>46</v>
      </c>
      <c r="L537">
        <v>0</v>
      </c>
      <c r="M537">
        <v>2022</v>
      </c>
      <c r="N537">
        <f>VLOOKUP(E537, '2022D'!$A$2:$G$343, 2, FALSE)</f>
        <v>131</v>
      </c>
      <c r="O537">
        <f>VLOOKUP(E537, '2022D'!$A$2:$G$343, 3, FALSE)</f>
        <v>34643</v>
      </c>
      <c r="P537">
        <f>_2022[[#This Row],[最低排名]]-_2022[[#This Row],[同分人数]]+1</f>
        <v>34513</v>
      </c>
      <c r="Q537">
        <f>IF(O537&gt;=开始!$B$6, 1, 0)</f>
        <v>1</v>
      </c>
      <c r="R537">
        <f>_2022[[#This Row],[最低排名]]-开始!$B$6</f>
        <v>34643</v>
      </c>
    </row>
    <row r="538" spans="1:18">
      <c r="A538">
        <v>46002</v>
      </c>
      <c r="B538" t="s">
        <v>709</v>
      </c>
      <c r="C538" t="str">
        <f t="shared" si="16"/>
        <v>东南成贤</v>
      </c>
      <c r="D538" t="str">
        <f t="shared" si="17"/>
        <v>02</v>
      </c>
      <c r="E538" t="s">
        <v>513</v>
      </c>
      <c r="F538">
        <v>198</v>
      </c>
      <c r="G538">
        <v>100</v>
      </c>
      <c r="H538">
        <v>66</v>
      </c>
      <c r="I538">
        <v>58</v>
      </c>
      <c r="J538">
        <v>55</v>
      </c>
      <c r="K538">
        <v>43</v>
      </c>
      <c r="L538">
        <v>0</v>
      </c>
      <c r="M538">
        <v>2022</v>
      </c>
      <c r="N538">
        <f>VLOOKUP(E538, '2022D'!$A$2:$G$343, 2, FALSE)</f>
        <v>181</v>
      </c>
      <c r="O538">
        <f>VLOOKUP(E538, '2022D'!$A$2:$G$343, 3, FALSE)</f>
        <v>33357</v>
      </c>
      <c r="P538">
        <f>_2022[[#This Row],[最低排名]]-_2022[[#This Row],[同分人数]]+1</f>
        <v>33177</v>
      </c>
      <c r="Q538">
        <f>IF(O538&gt;=开始!$B$6, 1, 0)</f>
        <v>1</v>
      </c>
      <c r="R538">
        <f>_2022[[#This Row],[最低排名]]-开始!$B$6</f>
        <v>33357</v>
      </c>
    </row>
    <row r="539" spans="1:18">
      <c r="A539">
        <v>46003</v>
      </c>
      <c r="B539" t="s">
        <v>1572</v>
      </c>
      <c r="C539" t="str">
        <f t="shared" si="16"/>
        <v>东南成贤</v>
      </c>
      <c r="D539" t="str">
        <f t="shared" si="17"/>
        <v>03</v>
      </c>
      <c r="E539" t="s">
        <v>205</v>
      </c>
      <c r="F539">
        <v>184</v>
      </c>
      <c r="G539">
        <v>93</v>
      </c>
      <c r="H539">
        <v>87</v>
      </c>
      <c r="I539">
        <v>55</v>
      </c>
      <c r="J539">
        <v>49</v>
      </c>
      <c r="K539">
        <v>43</v>
      </c>
      <c r="L539">
        <v>0</v>
      </c>
      <c r="M539">
        <v>2022</v>
      </c>
      <c r="N539">
        <f>VLOOKUP(E539, '2022D'!$A$2:$G$343, 2, FALSE)</f>
        <v>162</v>
      </c>
      <c r="O539">
        <f>VLOOKUP(E539, '2022D'!$A$2:$G$343, 3, FALSE)</f>
        <v>33700</v>
      </c>
      <c r="P539">
        <f>_2022[[#This Row],[最低排名]]-_2022[[#This Row],[同分人数]]+1</f>
        <v>33539</v>
      </c>
      <c r="Q539">
        <f>IF(O539&gt;=开始!$B$6, 1, 0)</f>
        <v>1</v>
      </c>
      <c r="R539">
        <f>_2022[[#This Row],[最低排名]]-开始!$B$6</f>
        <v>33700</v>
      </c>
    </row>
    <row r="540" spans="1:18">
      <c r="A540">
        <v>46004</v>
      </c>
      <c r="B540" t="s">
        <v>1573</v>
      </c>
      <c r="C540" t="str">
        <f t="shared" si="16"/>
        <v>东南成贤</v>
      </c>
      <c r="D540" t="str">
        <f t="shared" si="17"/>
        <v>04</v>
      </c>
      <c r="E540" t="s">
        <v>354</v>
      </c>
      <c r="F540">
        <v>184</v>
      </c>
      <c r="G540">
        <v>98</v>
      </c>
      <c r="H540">
        <v>94</v>
      </c>
      <c r="I540">
        <v>58</v>
      </c>
      <c r="J540">
        <v>46</v>
      </c>
      <c r="K540">
        <v>46</v>
      </c>
      <c r="L540">
        <v>0</v>
      </c>
      <c r="M540">
        <v>2022</v>
      </c>
      <c r="N540">
        <f>VLOOKUP(E540, '2022D'!$A$2:$G$343, 2, FALSE)</f>
        <v>175</v>
      </c>
      <c r="O540">
        <f>VLOOKUP(E540, '2022D'!$A$2:$G$343, 3, FALSE)</f>
        <v>32061</v>
      </c>
      <c r="P540">
        <f>_2022[[#This Row],[最低排名]]-_2022[[#This Row],[同分人数]]+1</f>
        <v>31887</v>
      </c>
      <c r="Q540">
        <f>IF(O540&gt;=开始!$B$6, 1, 0)</f>
        <v>1</v>
      </c>
      <c r="R540">
        <f>_2022[[#This Row],[最低排名]]-开始!$B$6</f>
        <v>32061</v>
      </c>
    </row>
    <row r="541" spans="1:18">
      <c r="A541">
        <v>46101</v>
      </c>
      <c r="B541" t="s">
        <v>710</v>
      </c>
      <c r="C541" t="str">
        <f t="shared" si="16"/>
        <v>太湖学院</v>
      </c>
      <c r="D541" t="str">
        <f t="shared" si="17"/>
        <v>01</v>
      </c>
      <c r="E541" t="s">
        <v>1534</v>
      </c>
      <c r="F541">
        <v>175</v>
      </c>
      <c r="G541">
        <v>93</v>
      </c>
      <c r="H541">
        <v>75</v>
      </c>
      <c r="I541">
        <v>58</v>
      </c>
      <c r="J541">
        <v>46</v>
      </c>
      <c r="K541">
        <v>46</v>
      </c>
      <c r="L541">
        <v>0</v>
      </c>
      <c r="M541">
        <v>2022</v>
      </c>
      <c r="N541">
        <f>VLOOKUP(E541, '2022D'!$A$2:$G$343, 2, FALSE)</f>
        <v>161</v>
      </c>
      <c r="O541">
        <f>VLOOKUP(E541, '2022D'!$A$2:$G$343, 3, FALSE)</f>
        <v>36413</v>
      </c>
      <c r="P541">
        <f>_2022[[#This Row],[最低排名]]-_2022[[#This Row],[同分人数]]+1</f>
        <v>36253</v>
      </c>
      <c r="Q541">
        <f>IF(O541&gt;=开始!$B$6, 1, 0)</f>
        <v>1</v>
      </c>
      <c r="R541">
        <f>_2022[[#This Row],[最低排名]]-开始!$B$6</f>
        <v>36413</v>
      </c>
    </row>
    <row r="542" spans="1:18">
      <c r="A542">
        <v>46201</v>
      </c>
      <c r="B542" t="s">
        <v>711</v>
      </c>
      <c r="C542" t="str">
        <f t="shared" si="16"/>
        <v>南理紫金</v>
      </c>
      <c r="D542" t="str">
        <f t="shared" si="17"/>
        <v>01</v>
      </c>
      <c r="E542" t="s">
        <v>320</v>
      </c>
      <c r="F542">
        <v>177</v>
      </c>
      <c r="G542">
        <v>98</v>
      </c>
      <c r="H542">
        <v>95</v>
      </c>
      <c r="I542">
        <v>49</v>
      </c>
      <c r="J542">
        <v>46</v>
      </c>
      <c r="K542">
        <v>43</v>
      </c>
      <c r="L542">
        <v>0</v>
      </c>
      <c r="M542">
        <v>2022</v>
      </c>
      <c r="N542">
        <f>VLOOKUP(E542, '2022D'!$A$2:$G$343, 2, FALSE)</f>
        <v>133</v>
      </c>
      <c r="O542">
        <f>VLOOKUP(E542, '2022D'!$A$2:$G$343, 3, FALSE)</f>
        <v>34946</v>
      </c>
      <c r="P542">
        <f>_2022[[#This Row],[最低排名]]-_2022[[#This Row],[同分人数]]+1</f>
        <v>34814</v>
      </c>
      <c r="Q542">
        <f>IF(O542&gt;=开始!$B$6, 1, 0)</f>
        <v>1</v>
      </c>
      <c r="R542">
        <f>_2022[[#This Row],[最低排名]]-开始!$B$6</f>
        <v>34946</v>
      </c>
    </row>
    <row r="543" spans="1:18">
      <c r="A543">
        <v>46202</v>
      </c>
      <c r="B543" t="s">
        <v>712</v>
      </c>
      <c r="C543" t="str">
        <f t="shared" si="16"/>
        <v>南理紫金</v>
      </c>
      <c r="D543" t="str">
        <f t="shared" si="17"/>
        <v>02</v>
      </c>
      <c r="E543" t="s">
        <v>1534</v>
      </c>
      <c r="F543">
        <v>170</v>
      </c>
      <c r="G543">
        <v>93</v>
      </c>
      <c r="H543">
        <v>80</v>
      </c>
      <c r="I543">
        <v>55</v>
      </c>
      <c r="J543">
        <v>52</v>
      </c>
      <c r="K543">
        <v>43</v>
      </c>
      <c r="L543">
        <v>0</v>
      </c>
      <c r="M543">
        <v>2022</v>
      </c>
      <c r="N543">
        <f>VLOOKUP(E543, '2022D'!$A$2:$G$343, 2, FALSE)</f>
        <v>161</v>
      </c>
      <c r="O543">
        <f>VLOOKUP(E543, '2022D'!$A$2:$G$343, 3, FALSE)</f>
        <v>36413</v>
      </c>
      <c r="P543">
        <f>_2022[[#This Row],[最低排名]]-_2022[[#This Row],[同分人数]]+1</f>
        <v>36253</v>
      </c>
      <c r="Q543">
        <f>IF(O543&gt;=开始!$B$6, 1, 0)</f>
        <v>1</v>
      </c>
      <c r="R543">
        <f>_2022[[#This Row],[最低排名]]-开始!$B$6</f>
        <v>36413</v>
      </c>
    </row>
    <row r="544" spans="1:18">
      <c r="A544">
        <v>46301</v>
      </c>
      <c r="B544" t="s">
        <v>713</v>
      </c>
      <c r="C544" t="str">
        <f t="shared" si="16"/>
        <v>南航金城</v>
      </c>
      <c r="D544" t="str">
        <f t="shared" si="17"/>
        <v>01</v>
      </c>
      <c r="E544" t="s">
        <v>1533</v>
      </c>
      <c r="F544">
        <v>170</v>
      </c>
      <c r="G544">
        <v>93</v>
      </c>
      <c r="H544">
        <v>100</v>
      </c>
      <c r="I544">
        <v>46</v>
      </c>
      <c r="J544">
        <v>43</v>
      </c>
      <c r="K544">
        <v>43</v>
      </c>
      <c r="L544">
        <v>0</v>
      </c>
      <c r="M544">
        <v>2022</v>
      </c>
      <c r="N544">
        <f>VLOOKUP(E544, '2022D'!$A$2:$G$343, 2, FALSE)</f>
        <v>141</v>
      </c>
      <c r="O544">
        <f>VLOOKUP(E544, '2022D'!$A$2:$G$343, 3, FALSE)</f>
        <v>36115</v>
      </c>
      <c r="P544">
        <f>_2022[[#This Row],[最低排名]]-_2022[[#This Row],[同分人数]]+1</f>
        <v>35975</v>
      </c>
      <c r="Q544">
        <f>IF(O544&gt;=开始!$B$6, 1, 0)</f>
        <v>1</v>
      </c>
      <c r="R544">
        <f>_2022[[#This Row],[最低排名]]-开始!$B$6</f>
        <v>36115</v>
      </c>
    </row>
    <row r="545" spans="1:18">
      <c r="A545">
        <v>46401</v>
      </c>
      <c r="B545" t="s">
        <v>715</v>
      </c>
      <c r="C545" t="str">
        <f t="shared" si="16"/>
        <v>南京传媒</v>
      </c>
      <c r="D545" t="str">
        <f t="shared" si="17"/>
        <v>01</v>
      </c>
      <c r="E545" t="s">
        <v>165</v>
      </c>
      <c r="F545">
        <v>190</v>
      </c>
      <c r="G545">
        <v>99</v>
      </c>
      <c r="H545">
        <v>94</v>
      </c>
      <c r="I545">
        <v>58</v>
      </c>
      <c r="J545">
        <v>58</v>
      </c>
      <c r="K545">
        <v>55</v>
      </c>
      <c r="L545">
        <v>0</v>
      </c>
      <c r="M545">
        <v>2022</v>
      </c>
      <c r="N545">
        <f>VLOOKUP(E545, '2022D'!$A$2:$G$343, 2, FALSE)</f>
        <v>186</v>
      </c>
      <c r="O545">
        <f>VLOOKUP(E545, '2022D'!$A$2:$G$343, 3, FALSE)</f>
        <v>27129</v>
      </c>
      <c r="P545">
        <f>_2022[[#This Row],[最低排名]]-_2022[[#This Row],[同分人数]]+1</f>
        <v>26944</v>
      </c>
      <c r="Q545">
        <f>IF(O545&gt;=开始!$B$6, 1, 0)</f>
        <v>1</v>
      </c>
      <c r="R545">
        <f>_2022[[#This Row],[最低排名]]-开始!$B$6</f>
        <v>27129</v>
      </c>
    </row>
    <row r="546" spans="1:18">
      <c r="A546">
        <v>46501</v>
      </c>
      <c r="B546" t="s">
        <v>716</v>
      </c>
      <c r="C546" t="str">
        <f t="shared" si="16"/>
        <v>南师泰州</v>
      </c>
      <c r="D546" t="str">
        <f t="shared" si="17"/>
        <v>01</v>
      </c>
      <c r="E546" t="s">
        <v>447</v>
      </c>
      <c r="F546">
        <v>183</v>
      </c>
      <c r="G546">
        <v>92</v>
      </c>
      <c r="H546">
        <v>100</v>
      </c>
      <c r="I546">
        <v>49</v>
      </c>
      <c r="J546">
        <v>46</v>
      </c>
      <c r="K546">
        <v>43</v>
      </c>
      <c r="L546">
        <v>0</v>
      </c>
      <c r="M546">
        <v>2022</v>
      </c>
      <c r="N546">
        <f>VLOOKUP(E546, '2022D'!$A$2:$G$343, 2, FALSE)</f>
        <v>152</v>
      </c>
      <c r="O546">
        <f>VLOOKUP(E546, '2022D'!$A$2:$G$343, 3, FALSE)</f>
        <v>33176</v>
      </c>
      <c r="P546">
        <f>_2022[[#This Row],[最低排名]]-_2022[[#This Row],[同分人数]]+1</f>
        <v>33025</v>
      </c>
      <c r="Q546">
        <f>IF(O546&gt;=开始!$B$6, 1, 0)</f>
        <v>1</v>
      </c>
      <c r="R546">
        <f>_2022[[#This Row],[最低排名]]-开始!$B$6</f>
        <v>33176</v>
      </c>
    </row>
    <row r="547" spans="1:18">
      <c r="A547">
        <v>46502</v>
      </c>
      <c r="B547" t="s">
        <v>717</v>
      </c>
      <c r="C547" t="str">
        <f t="shared" si="16"/>
        <v>南师泰州</v>
      </c>
      <c r="D547" t="str">
        <f t="shared" si="17"/>
        <v>02</v>
      </c>
      <c r="E547" t="s">
        <v>316</v>
      </c>
      <c r="F547">
        <v>184</v>
      </c>
      <c r="G547">
        <v>95</v>
      </c>
      <c r="H547">
        <v>90</v>
      </c>
      <c r="I547">
        <v>49</v>
      </c>
      <c r="J547">
        <v>43</v>
      </c>
      <c r="K547">
        <v>40</v>
      </c>
      <c r="L547">
        <v>0</v>
      </c>
      <c r="M547">
        <v>2022</v>
      </c>
      <c r="N547">
        <f>VLOOKUP(E547, '2022D'!$A$2:$G$343, 2, FALSE)</f>
        <v>139</v>
      </c>
      <c r="O547">
        <f>VLOOKUP(E547, '2022D'!$A$2:$G$343, 3, FALSE)</f>
        <v>35561</v>
      </c>
      <c r="P547">
        <f>_2022[[#This Row],[最低排名]]-_2022[[#This Row],[同分人数]]+1</f>
        <v>35423</v>
      </c>
      <c r="Q547">
        <f>IF(O547&gt;=开始!$B$6, 1, 0)</f>
        <v>1</v>
      </c>
      <c r="R547">
        <f>_2022[[#This Row],[最低排名]]-开始!$B$6</f>
        <v>35561</v>
      </c>
    </row>
    <row r="548" spans="1:18">
      <c r="A548">
        <v>46503</v>
      </c>
      <c r="B548" t="s">
        <v>1574</v>
      </c>
      <c r="C548" t="str">
        <f t="shared" si="16"/>
        <v>南师泰州</v>
      </c>
      <c r="D548" t="str">
        <f t="shared" si="17"/>
        <v>03</v>
      </c>
      <c r="E548" t="s">
        <v>207</v>
      </c>
      <c r="F548">
        <v>184</v>
      </c>
      <c r="G548">
        <v>94</v>
      </c>
      <c r="H548">
        <v>79</v>
      </c>
      <c r="I548">
        <v>58</v>
      </c>
      <c r="J548">
        <v>46</v>
      </c>
      <c r="K548">
        <v>46</v>
      </c>
      <c r="L548">
        <v>0</v>
      </c>
      <c r="M548">
        <v>2022</v>
      </c>
      <c r="N548">
        <f>VLOOKUP(E548, '2022D'!$A$2:$G$343, 2, FALSE)</f>
        <v>173</v>
      </c>
      <c r="O548">
        <f>VLOOKUP(E548, '2022D'!$A$2:$G$343, 3, FALSE)</f>
        <v>34512</v>
      </c>
      <c r="P548">
        <f>_2022[[#This Row],[最低排名]]-_2022[[#This Row],[同分人数]]+1</f>
        <v>34340</v>
      </c>
      <c r="Q548">
        <f>IF(O548&gt;=开始!$B$6, 1, 0)</f>
        <v>1</v>
      </c>
      <c r="R548">
        <f>_2022[[#This Row],[最低排名]]-开始!$B$6</f>
        <v>34512</v>
      </c>
    </row>
    <row r="549" spans="1:18">
      <c r="A549">
        <v>46601</v>
      </c>
      <c r="B549" t="s">
        <v>718</v>
      </c>
      <c r="C549" t="str">
        <f t="shared" si="16"/>
        <v>南工浦江</v>
      </c>
      <c r="D549" t="str">
        <f t="shared" si="17"/>
        <v>01</v>
      </c>
      <c r="E549" t="s">
        <v>1533</v>
      </c>
      <c r="F549">
        <v>172</v>
      </c>
      <c r="G549">
        <v>102</v>
      </c>
      <c r="H549">
        <v>77</v>
      </c>
      <c r="I549">
        <v>61</v>
      </c>
      <c r="J549">
        <v>49</v>
      </c>
      <c r="K549">
        <v>43</v>
      </c>
      <c r="L549">
        <v>0</v>
      </c>
      <c r="M549">
        <v>2022</v>
      </c>
      <c r="N549">
        <f>VLOOKUP(E549, '2022D'!$A$2:$G$343, 2, FALSE)</f>
        <v>141</v>
      </c>
      <c r="O549">
        <f>VLOOKUP(E549, '2022D'!$A$2:$G$343, 3, FALSE)</f>
        <v>36115</v>
      </c>
      <c r="P549">
        <f>_2022[[#This Row],[最低排名]]-_2022[[#This Row],[同分人数]]+1</f>
        <v>35975</v>
      </c>
      <c r="Q549">
        <f>IF(O549&gt;=开始!$B$6, 1, 0)</f>
        <v>1</v>
      </c>
      <c r="R549">
        <f>_2022[[#This Row],[最低排名]]-开始!$B$6</f>
        <v>36115</v>
      </c>
    </row>
    <row r="550" spans="1:18">
      <c r="A550">
        <v>46602</v>
      </c>
      <c r="B550" t="s">
        <v>719</v>
      </c>
      <c r="C550" t="str">
        <f t="shared" si="16"/>
        <v>南工浦江</v>
      </c>
      <c r="D550" t="str">
        <f t="shared" si="17"/>
        <v>02</v>
      </c>
      <c r="E550" t="s">
        <v>1534</v>
      </c>
      <c r="F550">
        <v>189</v>
      </c>
      <c r="G550">
        <v>97</v>
      </c>
      <c r="H550">
        <v>64</v>
      </c>
      <c r="I550">
        <v>58</v>
      </c>
      <c r="J550">
        <v>46</v>
      </c>
      <c r="K550">
        <v>43</v>
      </c>
      <c r="L550">
        <v>0</v>
      </c>
      <c r="M550">
        <v>2022</v>
      </c>
      <c r="N550">
        <f>VLOOKUP(E550, '2022D'!$A$2:$G$343, 2, FALSE)</f>
        <v>161</v>
      </c>
      <c r="O550">
        <f>VLOOKUP(E550, '2022D'!$A$2:$G$343, 3, FALSE)</f>
        <v>36413</v>
      </c>
      <c r="P550">
        <f>_2022[[#This Row],[最低排名]]-_2022[[#This Row],[同分人数]]+1</f>
        <v>36253</v>
      </c>
      <c r="Q550">
        <f>IF(O550&gt;=开始!$B$6, 1, 0)</f>
        <v>1</v>
      </c>
      <c r="R550">
        <f>_2022[[#This Row],[最低排名]]-开始!$B$6</f>
        <v>36413</v>
      </c>
    </row>
    <row r="551" spans="1:18">
      <c r="A551">
        <v>46603</v>
      </c>
      <c r="B551" t="s">
        <v>720</v>
      </c>
      <c r="C551" t="str">
        <f t="shared" si="16"/>
        <v>南工浦江</v>
      </c>
      <c r="D551" t="str">
        <f t="shared" si="17"/>
        <v>03</v>
      </c>
      <c r="E551" t="s">
        <v>1533</v>
      </c>
      <c r="F551">
        <v>158</v>
      </c>
      <c r="G551">
        <v>92</v>
      </c>
      <c r="H551">
        <v>112</v>
      </c>
      <c r="I551">
        <v>46</v>
      </c>
      <c r="J551">
        <v>43</v>
      </c>
      <c r="K551">
        <v>43</v>
      </c>
      <c r="L551">
        <v>0</v>
      </c>
      <c r="M551">
        <v>2022</v>
      </c>
      <c r="N551">
        <f>VLOOKUP(E551, '2022D'!$A$2:$G$343, 2, FALSE)</f>
        <v>141</v>
      </c>
      <c r="O551">
        <f>VLOOKUP(E551, '2022D'!$A$2:$G$343, 3, FALSE)</f>
        <v>36115</v>
      </c>
      <c r="P551">
        <f>_2022[[#This Row],[最低排名]]-_2022[[#This Row],[同分人数]]+1</f>
        <v>35975</v>
      </c>
      <c r="Q551">
        <f>IF(O551&gt;=开始!$B$6, 1, 0)</f>
        <v>1</v>
      </c>
      <c r="R551">
        <f>_2022[[#This Row],[最低排名]]-开始!$B$6</f>
        <v>36115</v>
      </c>
    </row>
    <row r="552" spans="1:18">
      <c r="A552">
        <v>46701</v>
      </c>
      <c r="B552" t="s">
        <v>721</v>
      </c>
      <c r="C552" t="str">
        <f t="shared" si="16"/>
        <v>南医康达</v>
      </c>
      <c r="D552" t="str">
        <f t="shared" si="17"/>
        <v>01</v>
      </c>
      <c r="E552" t="s">
        <v>318</v>
      </c>
      <c r="F552">
        <v>183</v>
      </c>
      <c r="G552">
        <v>92</v>
      </c>
      <c r="H552">
        <v>96</v>
      </c>
      <c r="I552">
        <v>55</v>
      </c>
      <c r="J552">
        <v>46</v>
      </c>
      <c r="K552">
        <v>46</v>
      </c>
      <c r="L552">
        <v>0</v>
      </c>
      <c r="M552">
        <v>2022</v>
      </c>
      <c r="N552">
        <f>VLOOKUP(E552, '2022D'!$A$2:$G$343, 2, FALSE)</f>
        <v>168</v>
      </c>
      <c r="O552">
        <f>VLOOKUP(E552, '2022D'!$A$2:$G$343, 3, FALSE)</f>
        <v>32393</v>
      </c>
      <c r="P552">
        <f>_2022[[#This Row],[最低排名]]-_2022[[#This Row],[同分人数]]+1</f>
        <v>32226</v>
      </c>
      <c r="Q552">
        <f>IF(O552&gt;=开始!$B$6, 1, 0)</f>
        <v>1</v>
      </c>
      <c r="R552">
        <f>_2022[[#This Row],[最低排名]]-开始!$B$6</f>
        <v>32393</v>
      </c>
    </row>
    <row r="553" spans="1:18">
      <c r="A553">
        <v>46703</v>
      </c>
      <c r="B553" t="s">
        <v>723</v>
      </c>
      <c r="C553" t="str">
        <f t="shared" si="16"/>
        <v>南医康达</v>
      </c>
      <c r="D553" t="str">
        <f t="shared" si="17"/>
        <v>03</v>
      </c>
      <c r="E553" t="s">
        <v>383</v>
      </c>
      <c r="F553">
        <v>180</v>
      </c>
      <c r="G553">
        <v>97</v>
      </c>
      <c r="H553">
        <v>87</v>
      </c>
      <c r="I553">
        <v>52</v>
      </c>
      <c r="J553">
        <v>52</v>
      </c>
      <c r="K553">
        <v>52</v>
      </c>
      <c r="L553">
        <v>0</v>
      </c>
      <c r="M553">
        <v>2022</v>
      </c>
      <c r="N553">
        <f>VLOOKUP(E553, '2022D'!$A$2:$G$343, 2, FALSE)</f>
        <v>139</v>
      </c>
      <c r="O553">
        <f>VLOOKUP(E553, '2022D'!$A$2:$G$343, 3, FALSE)</f>
        <v>32861</v>
      </c>
      <c r="P553">
        <f>_2022[[#This Row],[最低排名]]-_2022[[#This Row],[同分人数]]+1</f>
        <v>32723</v>
      </c>
      <c r="Q553">
        <f>IF(O553&gt;=开始!$B$6, 1, 0)</f>
        <v>1</v>
      </c>
      <c r="R553">
        <f>_2022[[#This Row],[最低排名]]-开始!$B$6</f>
        <v>32861</v>
      </c>
    </row>
    <row r="554" spans="1:18">
      <c r="A554">
        <v>46704</v>
      </c>
      <c r="B554" t="s">
        <v>724</v>
      </c>
      <c r="C554" t="str">
        <f t="shared" si="16"/>
        <v>南医康达</v>
      </c>
      <c r="D554" t="str">
        <f t="shared" si="17"/>
        <v>04</v>
      </c>
      <c r="E554" t="s">
        <v>198</v>
      </c>
      <c r="F554">
        <v>188</v>
      </c>
      <c r="G554">
        <v>99</v>
      </c>
      <c r="H554">
        <v>79</v>
      </c>
      <c r="I554">
        <v>49</v>
      </c>
      <c r="J554">
        <v>46</v>
      </c>
      <c r="K554">
        <v>43</v>
      </c>
      <c r="L554">
        <v>0</v>
      </c>
      <c r="M554">
        <v>2022</v>
      </c>
      <c r="N554">
        <f>VLOOKUP(E554, '2022D'!$A$2:$G$343, 2, FALSE)</f>
        <v>137</v>
      </c>
      <c r="O554">
        <f>VLOOKUP(E554, '2022D'!$A$2:$G$343, 3, FALSE)</f>
        <v>35698</v>
      </c>
      <c r="P554">
        <f>_2022[[#This Row],[最低排名]]-_2022[[#This Row],[同分人数]]+1</f>
        <v>35562</v>
      </c>
      <c r="Q554">
        <f>IF(O554&gt;=开始!$B$6, 1, 0)</f>
        <v>1</v>
      </c>
      <c r="R554">
        <f>_2022[[#This Row],[最低排名]]-开始!$B$6</f>
        <v>35698</v>
      </c>
    </row>
    <row r="555" spans="1:18">
      <c r="A555">
        <v>46901</v>
      </c>
      <c r="B555" t="s">
        <v>725</v>
      </c>
      <c r="C555" t="str">
        <f t="shared" si="16"/>
        <v>无锡学院</v>
      </c>
      <c r="D555" t="str">
        <f t="shared" si="17"/>
        <v>01</v>
      </c>
      <c r="E555" t="s">
        <v>513</v>
      </c>
      <c r="F555">
        <v>203</v>
      </c>
      <c r="G555">
        <v>105</v>
      </c>
      <c r="H555">
        <v>73</v>
      </c>
      <c r="I555">
        <v>55</v>
      </c>
      <c r="J555">
        <v>46</v>
      </c>
      <c r="K555">
        <v>43</v>
      </c>
      <c r="L555">
        <v>0</v>
      </c>
      <c r="M555">
        <v>2022</v>
      </c>
      <c r="N555">
        <f>VLOOKUP(E555, '2022D'!$A$2:$G$343, 2, FALSE)</f>
        <v>181</v>
      </c>
      <c r="O555">
        <f>VLOOKUP(E555, '2022D'!$A$2:$G$343, 3, FALSE)</f>
        <v>33357</v>
      </c>
      <c r="P555">
        <f>_2022[[#This Row],[最低排名]]-_2022[[#This Row],[同分人数]]+1</f>
        <v>33177</v>
      </c>
      <c r="Q555">
        <f>IF(O555&gt;=开始!$B$6, 1, 0)</f>
        <v>1</v>
      </c>
      <c r="R555">
        <f>_2022[[#This Row],[最低排名]]-开始!$B$6</f>
        <v>33357</v>
      </c>
    </row>
    <row r="556" spans="1:18">
      <c r="A556">
        <v>46902</v>
      </c>
      <c r="B556" t="s">
        <v>726</v>
      </c>
      <c r="C556" t="str">
        <f t="shared" si="16"/>
        <v>无锡学院</v>
      </c>
      <c r="D556" t="str">
        <f t="shared" si="17"/>
        <v>02</v>
      </c>
      <c r="E556" t="s">
        <v>309</v>
      </c>
      <c r="F556">
        <v>195</v>
      </c>
      <c r="G556">
        <v>100</v>
      </c>
      <c r="H556">
        <v>85</v>
      </c>
      <c r="I556">
        <v>61</v>
      </c>
      <c r="J556">
        <v>55</v>
      </c>
      <c r="K556">
        <v>46</v>
      </c>
      <c r="L556">
        <v>0</v>
      </c>
      <c r="M556">
        <v>2022</v>
      </c>
      <c r="N556">
        <f>VLOOKUP(E556, '2022D'!$A$2:$G$343, 2, FALSE)</f>
        <v>188</v>
      </c>
      <c r="O556">
        <f>VLOOKUP(E556, '2022D'!$A$2:$G$343, 3, FALSE)</f>
        <v>29590</v>
      </c>
      <c r="P556">
        <f>_2022[[#This Row],[最低排名]]-_2022[[#This Row],[同分人数]]+1</f>
        <v>29403</v>
      </c>
      <c r="Q556">
        <f>IF(O556&gt;=开始!$B$6, 1, 0)</f>
        <v>1</v>
      </c>
      <c r="R556">
        <f>_2022[[#This Row],[最低排名]]-开始!$B$6</f>
        <v>29590</v>
      </c>
    </row>
    <row r="557" spans="1:18">
      <c r="A557">
        <v>46903</v>
      </c>
      <c r="B557" t="s">
        <v>727</v>
      </c>
      <c r="C557" t="str">
        <f t="shared" si="16"/>
        <v>无锡学院</v>
      </c>
      <c r="D557" t="str">
        <f t="shared" si="17"/>
        <v>03</v>
      </c>
      <c r="E557" t="s">
        <v>184</v>
      </c>
      <c r="F557">
        <v>211</v>
      </c>
      <c r="G557">
        <v>119</v>
      </c>
      <c r="H557">
        <v>84</v>
      </c>
      <c r="I557">
        <v>58</v>
      </c>
      <c r="J557">
        <v>55</v>
      </c>
      <c r="K557">
        <v>43</v>
      </c>
      <c r="L557">
        <v>0</v>
      </c>
      <c r="M557">
        <v>2022</v>
      </c>
      <c r="N557">
        <f>VLOOKUP(E557, '2022D'!$A$2:$G$343, 2, FALSE)</f>
        <v>201</v>
      </c>
      <c r="O557">
        <f>VLOOKUP(E557, '2022D'!$A$2:$G$343, 3, FALSE)</f>
        <v>27920</v>
      </c>
      <c r="P557">
        <f>_2022[[#This Row],[最低排名]]-_2022[[#This Row],[同分人数]]+1</f>
        <v>27720</v>
      </c>
      <c r="Q557">
        <f>IF(O557&gt;=开始!$B$6, 1, 0)</f>
        <v>1</v>
      </c>
      <c r="R557">
        <f>_2022[[#This Row],[最低排名]]-开始!$B$6</f>
        <v>27920</v>
      </c>
    </row>
    <row r="558" spans="1:18">
      <c r="A558">
        <v>47001</v>
      </c>
      <c r="B558" t="s">
        <v>728</v>
      </c>
      <c r="C558" t="str">
        <f t="shared" si="16"/>
        <v>苏州城院</v>
      </c>
      <c r="D558" t="str">
        <f t="shared" si="17"/>
        <v>01</v>
      </c>
      <c r="E558" t="s">
        <v>54</v>
      </c>
      <c r="F558">
        <v>195</v>
      </c>
      <c r="G558">
        <v>107</v>
      </c>
      <c r="H558">
        <v>99</v>
      </c>
      <c r="I558">
        <v>52</v>
      </c>
      <c r="J558">
        <v>52</v>
      </c>
      <c r="K558">
        <v>43</v>
      </c>
      <c r="L558">
        <v>0</v>
      </c>
      <c r="M558">
        <v>2022</v>
      </c>
      <c r="N558">
        <f>VLOOKUP(E558, '2022D'!$A$2:$G$343, 2, FALSE)</f>
        <v>178</v>
      </c>
      <c r="O558">
        <f>VLOOKUP(E558, '2022D'!$A$2:$G$343, 3, FALSE)</f>
        <v>29768</v>
      </c>
      <c r="P558">
        <f>_2022[[#This Row],[最低排名]]-_2022[[#This Row],[同分人数]]+1</f>
        <v>29591</v>
      </c>
      <c r="Q558">
        <f>IF(O558&gt;=开始!$B$6, 1, 0)</f>
        <v>1</v>
      </c>
      <c r="R558">
        <f>_2022[[#This Row],[最低排名]]-开始!$B$6</f>
        <v>29768</v>
      </c>
    </row>
    <row r="559" spans="1:18">
      <c r="A559">
        <v>47002</v>
      </c>
      <c r="B559" t="s">
        <v>729</v>
      </c>
      <c r="C559" t="str">
        <f t="shared" si="16"/>
        <v>苏州城院</v>
      </c>
      <c r="D559" t="str">
        <f t="shared" si="17"/>
        <v>02</v>
      </c>
      <c r="E559" t="s">
        <v>205</v>
      </c>
      <c r="F559">
        <v>185</v>
      </c>
      <c r="G559">
        <v>95</v>
      </c>
      <c r="H559">
        <v>80</v>
      </c>
      <c r="I559">
        <v>58</v>
      </c>
      <c r="J559">
        <v>52</v>
      </c>
      <c r="K559">
        <v>43</v>
      </c>
      <c r="L559">
        <v>0</v>
      </c>
      <c r="M559">
        <v>2022</v>
      </c>
      <c r="N559">
        <f>VLOOKUP(E559, '2022D'!$A$2:$G$343, 2, FALSE)</f>
        <v>162</v>
      </c>
      <c r="O559">
        <f>VLOOKUP(E559, '2022D'!$A$2:$G$343, 3, FALSE)</f>
        <v>33700</v>
      </c>
      <c r="P559">
        <f>_2022[[#This Row],[最低排名]]-_2022[[#This Row],[同分人数]]+1</f>
        <v>33539</v>
      </c>
      <c r="Q559">
        <f>IF(O559&gt;=开始!$B$6, 1, 0)</f>
        <v>1</v>
      </c>
      <c r="R559">
        <f>_2022[[#This Row],[最低排名]]-开始!$B$6</f>
        <v>33700</v>
      </c>
    </row>
    <row r="560" spans="1:18">
      <c r="A560">
        <v>47101</v>
      </c>
      <c r="B560" t="s">
        <v>730</v>
      </c>
      <c r="C560" t="str">
        <f t="shared" si="16"/>
        <v>苏大应用</v>
      </c>
      <c r="D560" t="str">
        <f t="shared" si="17"/>
        <v>01</v>
      </c>
      <c r="E560" t="s">
        <v>998</v>
      </c>
      <c r="F560">
        <v>165</v>
      </c>
      <c r="G560">
        <v>85</v>
      </c>
      <c r="H560">
        <v>84</v>
      </c>
      <c r="I560">
        <v>64</v>
      </c>
      <c r="J560">
        <v>52</v>
      </c>
      <c r="K560">
        <v>46</v>
      </c>
      <c r="L560">
        <v>0</v>
      </c>
      <c r="M560">
        <v>2022</v>
      </c>
      <c r="N560">
        <f>VLOOKUP(E560, '2022D'!$A$2:$G$343, 2, FALSE)</f>
        <v>170</v>
      </c>
      <c r="O560">
        <f>VLOOKUP(E560, '2022D'!$A$2:$G$343, 3, FALSE)</f>
        <v>34813</v>
      </c>
      <c r="P560">
        <f>_2022[[#This Row],[最低排名]]-_2022[[#This Row],[同分人数]]+1</f>
        <v>34644</v>
      </c>
      <c r="Q560">
        <f>IF(O560&gt;=开始!$B$6, 1, 0)</f>
        <v>1</v>
      </c>
      <c r="R560">
        <f>_2022[[#This Row],[最低排名]]-开始!$B$6</f>
        <v>34813</v>
      </c>
    </row>
    <row r="561" spans="1:18">
      <c r="A561">
        <v>47301</v>
      </c>
      <c r="B561" t="s">
        <v>731</v>
      </c>
      <c r="C561" t="str">
        <f t="shared" si="16"/>
        <v>江大京江</v>
      </c>
      <c r="D561" t="str">
        <f t="shared" si="17"/>
        <v>01</v>
      </c>
      <c r="E561" t="s">
        <v>366</v>
      </c>
      <c r="F561">
        <v>175</v>
      </c>
      <c r="G561">
        <v>96</v>
      </c>
      <c r="H561">
        <v>85</v>
      </c>
      <c r="I561">
        <v>58</v>
      </c>
      <c r="J561">
        <v>46</v>
      </c>
      <c r="K561">
        <v>43</v>
      </c>
      <c r="L561">
        <v>0</v>
      </c>
      <c r="M561">
        <v>2022</v>
      </c>
      <c r="N561">
        <f>VLOOKUP(E561, '2022D'!$A$2:$G$343, 2, FALSE)</f>
        <v>161</v>
      </c>
      <c r="O561">
        <f>VLOOKUP(E561, '2022D'!$A$2:$G$343, 3, FALSE)</f>
        <v>35422</v>
      </c>
      <c r="P561">
        <f>_2022[[#This Row],[最低排名]]-_2022[[#This Row],[同分人数]]+1</f>
        <v>35262</v>
      </c>
      <c r="Q561">
        <f>IF(O561&gt;=开始!$B$6, 1, 0)</f>
        <v>1</v>
      </c>
      <c r="R561">
        <f>_2022[[#This Row],[最低排名]]-开始!$B$6</f>
        <v>35422</v>
      </c>
    </row>
    <row r="562" spans="1:18">
      <c r="A562">
        <v>47401</v>
      </c>
      <c r="B562" t="s">
        <v>732</v>
      </c>
      <c r="C562" t="str">
        <f t="shared" si="16"/>
        <v>南邮通达</v>
      </c>
      <c r="D562" t="str">
        <f t="shared" si="17"/>
        <v>01</v>
      </c>
      <c r="E562" t="s">
        <v>440</v>
      </c>
      <c r="F562">
        <v>191</v>
      </c>
      <c r="G562">
        <v>102</v>
      </c>
      <c r="H562">
        <v>78</v>
      </c>
      <c r="I562">
        <v>58</v>
      </c>
      <c r="J562">
        <v>58</v>
      </c>
      <c r="K562">
        <v>52</v>
      </c>
      <c r="L562">
        <v>0</v>
      </c>
      <c r="M562">
        <v>2022</v>
      </c>
      <c r="N562">
        <f>VLOOKUP(E562, '2022D'!$A$2:$G$343, 2, FALSE)</f>
        <v>188</v>
      </c>
      <c r="O562">
        <f>VLOOKUP(E562, '2022D'!$A$2:$G$343, 3, FALSE)</f>
        <v>30533</v>
      </c>
      <c r="P562">
        <f>_2022[[#This Row],[最低排名]]-_2022[[#This Row],[同分人数]]+1</f>
        <v>30346</v>
      </c>
      <c r="Q562">
        <f>IF(O562&gt;=开始!$B$6, 1, 0)</f>
        <v>1</v>
      </c>
      <c r="R562">
        <f>_2022[[#This Row],[最低排名]]-开始!$B$6</f>
        <v>30533</v>
      </c>
    </row>
    <row r="563" spans="1:18">
      <c r="A563">
        <v>47402</v>
      </c>
      <c r="B563" t="s">
        <v>733</v>
      </c>
      <c r="C563" t="str">
        <f t="shared" si="16"/>
        <v>南邮通达</v>
      </c>
      <c r="D563" t="str">
        <f t="shared" si="17"/>
        <v>02</v>
      </c>
      <c r="E563" t="s">
        <v>1534</v>
      </c>
      <c r="F563">
        <v>173</v>
      </c>
      <c r="G563">
        <v>93</v>
      </c>
      <c r="H563">
        <v>74</v>
      </c>
      <c r="I563">
        <v>58</v>
      </c>
      <c r="J563">
        <v>49</v>
      </c>
      <c r="K563">
        <v>46</v>
      </c>
      <c r="L563">
        <v>0</v>
      </c>
      <c r="M563">
        <v>2022</v>
      </c>
      <c r="N563">
        <f>VLOOKUP(E563, '2022D'!$A$2:$G$343, 2, FALSE)</f>
        <v>161</v>
      </c>
      <c r="O563">
        <f>VLOOKUP(E563, '2022D'!$A$2:$G$343, 3, FALSE)</f>
        <v>36413</v>
      </c>
      <c r="P563">
        <f>_2022[[#This Row],[最低排名]]-_2022[[#This Row],[同分人数]]+1</f>
        <v>36253</v>
      </c>
      <c r="Q563">
        <f>IF(O563&gt;=开始!$B$6, 1, 0)</f>
        <v>1</v>
      </c>
      <c r="R563">
        <f>_2022[[#This Row],[最低排名]]-开始!$B$6</f>
        <v>36413</v>
      </c>
    </row>
    <row r="564" spans="1:18">
      <c r="A564">
        <v>47501</v>
      </c>
      <c r="B564" t="s">
        <v>734</v>
      </c>
      <c r="C564" t="str">
        <f t="shared" si="16"/>
        <v>江科苏理</v>
      </c>
      <c r="D564" t="str">
        <f t="shared" si="17"/>
        <v>01</v>
      </c>
      <c r="E564" t="s">
        <v>1534</v>
      </c>
      <c r="F564">
        <v>175</v>
      </c>
      <c r="G564">
        <v>94</v>
      </c>
      <c r="H564">
        <v>84</v>
      </c>
      <c r="I564">
        <v>52</v>
      </c>
      <c r="J564">
        <v>46</v>
      </c>
      <c r="K564">
        <v>43</v>
      </c>
      <c r="L564">
        <v>0</v>
      </c>
      <c r="M564">
        <v>2022</v>
      </c>
      <c r="N564">
        <f>VLOOKUP(E564, '2022D'!$A$2:$G$343, 2, FALSE)</f>
        <v>161</v>
      </c>
      <c r="O564">
        <f>VLOOKUP(E564, '2022D'!$A$2:$G$343, 3, FALSE)</f>
        <v>36413</v>
      </c>
      <c r="P564">
        <f>_2022[[#This Row],[最低排名]]-_2022[[#This Row],[同分人数]]+1</f>
        <v>36253</v>
      </c>
      <c r="Q564">
        <f>IF(O564&gt;=开始!$B$6, 1, 0)</f>
        <v>1</v>
      </c>
      <c r="R564">
        <f>_2022[[#This Row],[最低排名]]-开始!$B$6</f>
        <v>36413</v>
      </c>
    </row>
    <row r="565" spans="1:18">
      <c r="A565">
        <v>47502</v>
      </c>
      <c r="B565" t="s">
        <v>735</v>
      </c>
      <c r="C565" t="str">
        <f t="shared" si="16"/>
        <v>江科苏理</v>
      </c>
      <c r="D565" t="str">
        <f t="shared" si="17"/>
        <v>02</v>
      </c>
      <c r="E565" t="s">
        <v>752</v>
      </c>
      <c r="F565">
        <v>197</v>
      </c>
      <c r="G565">
        <v>101</v>
      </c>
      <c r="H565">
        <v>69</v>
      </c>
      <c r="I565">
        <v>55</v>
      </c>
      <c r="J565">
        <v>52</v>
      </c>
      <c r="K565">
        <v>52</v>
      </c>
      <c r="L565">
        <v>0</v>
      </c>
      <c r="M565">
        <v>2022</v>
      </c>
      <c r="N565">
        <f>VLOOKUP(E565, '2022D'!$A$2:$G$343, 2, FALSE)</f>
        <v>167</v>
      </c>
      <c r="O565">
        <f>VLOOKUP(E565, '2022D'!$A$2:$G$343, 3, FALSE)</f>
        <v>32560</v>
      </c>
      <c r="P565">
        <f>_2022[[#This Row],[最低排名]]-_2022[[#This Row],[同分人数]]+1</f>
        <v>32394</v>
      </c>
      <c r="Q565">
        <f>IF(O565&gt;=开始!$B$6, 1, 0)</f>
        <v>1</v>
      </c>
      <c r="R565">
        <f>_2022[[#This Row],[最低排名]]-开始!$B$6</f>
        <v>32560</v>
      </c>
    </row>
    <row r="566" spans="1:18">
      <c r="A566">
        <v>47601</v>
      </c>
      <c r="B566" t="s">
        <v>736</v>
      </c>
      <c r="C566" t="str">
        <f t="shared" si="16"/>
        <v>南通杏林</v>
      </c>
      <c r="D566" t="str">
        <f t="shared" si="17"/>
        <v>01</v>
      </c>
      <c r="E566" t="s">
        <v>1533</v>
      </c>
      <c r="F566">
        <v>167</v>
      </c>
      <c r="G566">
        <v>89</v>
      </c>
      <c r="H566">
        <v>67</v>
      </c>
      <c r="I566">
        <v>61</v>
      </c>
      <c r="J566">
        <v>58</v>
      </c>
      <c r="K566">
        <v>49</v>
      </c>
      <c r="L566">
        <v>0</v>
      </c>
      <c r="M566">
        <v>2022</v>
      </c>
      <c r="N566">
        <f>VLOOKUP(E566, '2022D'!$A$2:$G$343, 2, FALSE)</f>
        <v>141</v>
      </c>
      <c r="O566">
        <f>VLOOKUP(E566, '2022D'!$A$2:$G$343, 3, FALSE)</f>
        <v>36115</v>
      </c>
      <c r="P566">
        <f>_2022[[#This Row],[最低排名]]-_2022[[#This Row],[同分人数]]+1</f>
        <v>35975</v>
      </c>
      <c r="Q566">
        <f>IF(O566&gt;=开始!$B$6, 1, 0)</f>
        <v>1</v>
      </c>
      <c r="R566">
        <f>_2022[[#This Row],[最低排名]]-开始!$B$6</f>
        <v>36115</v>
      </c>
    </row>
    <row r="567" spans="1:18">
      <c r="A567">
        <v>47701</v>
      </c>
      <c r="B567" t="s">
        <v>739</v>
      </c>
      <c r="C567" t="str">
        <f t="shared" si="16"/>
        <v>南审金审</v>
      </c>
      <c r="D567" t="str">
        <f t="shared" si="17"/>
        <v>01</v>
      </c>
      <c r="E567" t="s">
        <v>1534</v>
      </c>
      <c r="F567">
        <v>181</v>
      </c>
      <c r="G567">
        <v>93</v>
      </c>
      <c r="H567">
        <v>57</v>
      </c>
      <c r="I567">
        <v>58</v>
      </c>
      <c r="J567">
        <v>58</v>
      </c>
      <c r="K567">
        <v>46</v>
      </c>
      <c r="L567">
        <v>0</v>
      </c>
      <c r="M567">
        <v>2022</v>
      </c>
      <c r="N567">
        <f>VLOOKUP(E567, '2022D'!$A$2:$G$343, 2, FALSE)</f>
        <v>161</v>
      </c>
      <c r="O567">
        <f>VLOOKUP(E567, '2022D'!$A$2:$G$343, 3, FALSE)</f>
        <v>36413</v>
      </c>
      <c r="P567">
        <f>_2022[[#This Row],[最低排名]]-_2022[[#This Row],[同分人数]]+1</f>
        <v>36253</v>
      </c>
      <c r="Q567">
        <f>IF(O567&gt;=开始!$B$6, 1, 0)</f>
        <v>1</v>
      </c>
      <c r="R567">
        <f>_2022[[#This Row],[最低排名]]-开始!$B$6</f>
        <v>36413</v>
      </c>
    </row>
    <row r="568" spans="1:18">
      <c r="A568">
        <v>47801</v>
      </c>
      <c r="B568" t="s">
        <v>741</v>
      </c>
      <c r="C568" t="str">
        <f t="shared" si="16"/>
        <v>西浦大学</v>
      </c>
      <c r="D568" t="str">
        <f t="shared" si="17"/>
        <v>01</v>
      </c>
      <c r="E568" t="s">
        <v>62</v>
      </c>
      <c r="F568">
        <v>219</v>
      </c>
      <c r="G568">
        <v>116</v>
      </c>
      <c r="H568">
        <v>131</v>
      </c>
      <c r="I568">
        <v>61</v>
      </c>
      <c r="J568">
        <v>58</v>
      </c>
      <c r="K568">
        <v>58</v>
      </c>
      <c r="L568">
        <v>0</v>
      </c>
      <c r="M568">
        <v>2022</v>
      </c>
      <c r="N568">
        <f>VLOOKUP(E568, '2022D'!$A$2:$G$343, 2, FALSE)</f>
        <v>206</v>
      </c>
      <c r="O568">
        <f>VLOOKUP(E568, '2022D'!$A$2:$G$343, 3, FALSE)</f>
        <v>11799</v>
      </c>
      <c r="P568">
        <f>_2022[[#This Row],[最低排名]]-_2022[[#This Row],[同分人数]]+1</f>
        <v>11594</v>
      </c>
      <c r="Q568">
        <f>IF(O568&gt;=开始!$B$6, 1, 0)</f>
        <v>1</v>
      </c>
      <c r="R568">
        <f>_2022[[#This Row],[最低排名]]-开始!$B$6</f>
        <v>11799</v>
      </c>
    </row>
    <row r="569" spans="1:18">
      <c r="A569">
        <v>47802</v>
      </c>
      <c r="B569" t="s">
        <v>742</v>
      </c>
      <c r="C569" t="str">
        <f t="shared" si="16"/>
        <v>西浦大学</v>
      </c>
      <c r="D569" t="str">
        <f t="shared" si="17"/>
        <v>02</v>
      </c>
      <c r="E569" t="s">
        <v>72</v>
      </c>
      <c r="F569">
        <v>226</v>
      </c>
      <c r="G569">
        <v>123</v>
      </c>
      <c r="H569">
        <v>125</v>
      </c>
      <c r="I569">
        <v>61</v>
      </c>
      <c r="J569">
        <v>61</v>
      </c>
      <c r="K569">
        <v>49</v>
      </c>
      <c r="L569">
        <v>0</v>
      </c>
      <c r="M569">
        <v>2022</v>
      </c>
      <c r="N569">
        <f>VLOOKUP(E569, '2022D'!$A$2:$G$343, 2, FALSE)</f>
        <v>242</v>
      </c>
      <c r="O569">
        <f>VLOOKUP(E569, '2022D'!$A$2:$G$343, 3, FALSE)</f>
        <v>12862</v>
      </c>
      <c r="P569">
        <f>_2022[[#This Row],[最低排名]]-_2022[[#This Row],[同分人数]]+1</f>
        <v>12621</v>
      </c>
      <c r="Q569">
        <f>IF(O569&gt;=开始!$B$6, 1, 0)</f>
        <v>1</v>
      </c>
      <c r="R569">
        <f>_2022[[#This Row],[最低排名]]-开始!$B$6</f>
        <v>12862</v>
      </c>
    </row>
    <row r="570" spans="1:18">
      <c r="A570">
        <v>47803</v>
      </c>
      <c r="B570" t="s">
        <v>743</v>
      </c>
      <c r="C570" t="str">
        <f t="shared" si="16"/>
        <v>西浦大学</v>
      </c>
      <c r="D570" t="str">
        <f t="shared" si="17"/>
        <v>03</v>
      </c>
      <c r="E570" t="s">
        <v>256</v>
      </c>
      <c r="F570">
        <v>222</v>
      </c>
      <c r="G570">
        <v>119</v>
      </c>
      <c r="H570">
        <v>111</v>
      </c>
      <c r="I570">
        <v>67</v>
      </c>
      <c r="J570">
        <v>67</v>
      </c>
      <c r="K570">
        <v>64</v>
      </c>
      <c r="L570">
        <v>0</v>
      </c>
      <c r="M570">
        <v>2022</v>
      </c>
      <c r="N570">
        <f>VLOOKUP(E570, '2022D'!$A$2:$G$343, 2, FALSE)</f>
        <v>224</v>
      </c>
      <c r="O570">
        <f>VLOOKUP(E570, '2022D'!$A$2:$G$343, 3, FALSE)</f>
        <v>10944</v>
      </c>
      <c r="P570">
        <f>_2022[[#This Row],[最低排名]]-_2022[[#This Row],[同分人数]]+1</f>
        <v>10721</v>
      </c>
      <c r="Q570">
        <f>IF(O570&gt;=开始!$B$6, 1, 0)</f>
        <v>1</v>
      </c>
      <c r="R570">
        <f>_2022[[#This Row],[最低排名]]-开始!$B$6</f>
        <v>10944</v>
      </c>
    </row>
    <row r="571" spans="1:18">
      <c r="A571">
        <v>47804</v>
      </c>
      <c r="B571" t="s">
        <v>744</v>
      </c>
      <c r="C571" t="str">
        <f t="shared" si="16"/>
        <v>西浦大学</v>
      </c>
      <c r="D571" t="str">
        <f t="shared" si="17"/>
        <v>04</v>
      </c>
      <c r="E571" t="s">
        <v>298</v>
      </c>
      <c r="F571">
        <v>225</v>
      </c>
      <c r="G571">
        <v>125</v>
      </c>
      <c r="H571">
        <v>115</v>
      </c>
      <c r="I571">
        <v>70</v>
      </c>
      <c r="J571">
        <v>67</v>
      </c>
      <c r="K571">
        <v>55</v>
      </c>
      <c r="L571">
        <v>0</v>
      </c>
      <c r="M571">
        <v>2022</v>
      </c>
      <c r="N571">
        <f>VLOOKUP(E571, '2022D'!$A$2:$G$343, 2, FALSE)</f>
        <v>227</v>
      </c>
      <c r="O571">
        <f>VLOOKUP(E571, '2022D'!$A$2:$G$343, 3, FALSE)</f>
        <v>10720</v>
      </c>
      <c r="P571">
        <f>_2022[[#This Row],[最低排名]]-_2022[[#This Row],[同分人数]]+1</f>
        <v>10494</v>
      </c>
      <c r="Q571">
        <f>IF(O571&gt;=开始!$B$6, 1, 0)</f>
        <v>1</v>
      </c>
      <c r="R571">
        <f>_2022[[#This Row],[最低排名]]-开始!$B$6</f>
        <v>10720</v>
      </c>
    </row>
    <row r="572" spans="1:18">
      <c r="A572">
        <v>47805</v>
      </c>
      <c r="B572" t="s">
        <v>745</v>
      </c>
      <c r="C572" t="str">
        <f t="shared" si="16"/>
        <v>西浦大学</v>
      </c>
      <c r="D572" t="str">
        <f t="shared" si="17"/>
        <v>05</v>
      </c>
      <c r="E572" t="s">
        <v>87</v>
      </c>
      <c r="F572">
        <v>223</v>
      </c>
      <c r="G572">
        <v>117</v>
      </c>
      <c r="H572">
        <v>114</v>
      </c>
      <c r="I572">
        <v>67</v>
      </c>
      <c r="J572">
        <v>61</v>
      </c>
      <c r="K572">
        <v>61</v>
      </c>
      <c r="L572">
        <v>0</v>
      </c>
      <c r="M572">
        <v>2022</v>
      </c>
      <c r="N572">
        <f>VLOOKUP(E572, '2022D'!$A$2:$G$343, 2, FALSE)</f>
        <v>231</v>
      </c>
      <c r="O572">
        <f>VLOOKUP(E572, '2022D'!$A$2:$G$343, 3, FALSE)</f>
        <v>12030</v>
      </c>
      <c r="P572">
        <f>_2022[[#This Row],[最低排名]]-_2022[[#This Row],[同分人数]]+1</f>
        <v>11800</v>
      </c>
      <c r="Q572">
        <f>IF(O572&gt;=开始!$B$6, 1, 0)</f>
        <v>1</v>
      </c>
      <c r="R572">
        <f>_2022[[#This Row],[最低排名]]-开始!$B$6</f>
        <v>12030</v>
      </c>
    </row>
    <row r="573" spans="1:18">
      <c r="A573">
        <v>47901</v>
      </c>
      <c r="B573" t="s">
        <v>746</v>
      </c>
      <c r="C573" t="str">
        <f t="shared" si="16"/>
        <v>徐州医大</v>
      </c>
      <c r="D573" t="str">
        <f t="shared" si="17"/>
        <v>01</v>
      </c>
      <c r="E573" t="s">
        <v>39</v>
      </c>
      <c r="F573">
        <v>219</v>
      </c>
      <c r="G573">
        <v>120</v>
      </c>
      <c r="H573">
        <v>109</v>
      </c>
      <c r="I573">
        <v>61</v>
      </c>
      <c r="J573">
        <v>58</v>
      </c>
      <c r="K573">
        <v>55</v>
      </c>
      <c r="L573">
        <v>0</v>
      </c>
      <c r="M573">
        <v>2022</v>
      </c>
      <c r="N573">
        <f>VLOOKUP(E573, '2022D'!$A$2:$G$343, 2, FALSE)</f>
        <v>223</v>
      </c>
      <c r="O573">
        <f>VLOOKUP(E573, '2022D'!$A$2:$G$343, 3, FALSE)</f>
        <v>17148</v>
      </c>
      <c r="P573">
        <f>_2022[[#This Row],[最低排名]]-_2022[[#This Row],[同分人数]]+1</f>
        <v>16926</v>
      </c>
      <c r="Q573">
        <f>IF(O573&gt;=开始!$B$6, 1, 0)</f>
        <v>1</v>
      </c>
      <c r="R573">
        <f>_2022[[#This Row],[最低排名]]-开始!$B$6</f>
        <v>17148</v>
      </c>
    </row>
    <row r="574" spans="1:18">
      <c r="A574">
        <v>48001</v>
      </c>
      <c r="B574" t="s">
        <v>747</v>
      </c>
      <c r="C574" t="str">
        <f t="shared" si="16"/>
        <v>南京艺术</v>
      </c>
      <c r="D574" t="str">
        <f t="shared" si="17"/>
        <v>01</v>
      </c>
      <c r="E574" t="s">
        <v>77</v>
      </c>
      <c r="F574">
        <v>217</v>
      </c>
      <c r="G574">
        <v>112</v>
      </c>
      <c r="H574">
        <v>119</v>
      </c>
      <c r="I574">
        <v>61</v>
      </c>
      <c r="J574">
        <v>52</v>
      </c>
      <c r="K574">
        <v>49</v>
      </c>
      <c r="L574">
        <v>0</v>
      </c>
      <c r="M574">
        <v>2022</v>
      </c>
      <c r="N574">
        <f>VLOOKUP(E574, '2022D'!$A$2:$G$343, 2, FALSE)</f>
        <v>221</v>
      </c>
      <c r="O574">
        <f>VLOOKUP(E574, '2022D'!$A$2:$G$343, 3, FALSE)</f>
        <v>18013</v>
      </c>
      <c r="P574">
        <f>_2022[[#This Row],[最低排名]]-_2022[[#This Row],[同分人数]]+1</f>
        <v>17793</v>
      </c>
      <c r="Q574">
        <f>IF(O574&gt;=开始!$B$6, 1, 0)</f>
        <v>1</v>
      </c>
      <c r="R574">
        <f>_2022[[#This Row],[最低排名]]-开始!$B$6</f>
        <v>18013</v>
      </c>
    </row>
    <row r="575" spans="1:18">
      <c r="A575">
        <v>48101</v>
      </c>
      <c r="B575" t="s">
        <v>748</v>
      </c>
      <c r="C575" t="str">
        <f t="shared" si="16"/>
        <v>南京晓庄</v>
      </c>
      <c r="D575" t="str">
        <f t="shared" si="17"/>
        <v>01</v>
      </c>
      <c r="E575" t="s">
        <v>191</v>
      </c>
      <c r="F575">
        <v>213</v>
      </c>
      <c r="G575">
        <v>108</v>
      </c>
      <c r="H575">
        <v>123</v>
      </c>
      <c r="I575">
        <v>64</v>
      </c>
      <c r="J575">
        <v>58</v>
      </c>
      <c r="K575">
        <v>58</v>
      </c>
      <c r="L575">
        <v>0</v>
      </c>
      <c r="M575">
        <v>2022</v>
      </c>
      <c r="N575">
        <f>VLOOKUP(E575, '2022D'!$A$2:$G$343, 2, FALSE)</f>
        <v>213</v>
      </c>
      <c r="O575">
        <f>VLOOKUP(E575, '2022D'!$A$2:$G$343, 3, FALSE)</f>
        <v>14159</v>
      </c>
      <c r="P575">
        <f>_2022[[#This Row],[最低排名]]-_2022[[#This Row],[同分人数]]+1</f>
        <v>13947</v>
      </c>
      <c r="Q575">
        <f>IF(O575&gt;=开始!$B$6, 1, 0)</f>
        <v>1</v>
      </c>
      <c r="R575">
        <f>_2022[[#This Row],[最低排名]]-开始!$B$6</f>
        <v>14159</v>
      </c>
    </row>
    <row r="576" spans="1:18">
      <c r="A576">
        <v>49101</v>
      </c>
      <c r="B576" t="s">
        <v>753</v>
      </c>
      <c r="C576" t="str">
        <f t="shared" si="16"/>
        <v>浙江大学</v>
      </c>
      <c r="D576" t="str">
        <f t="shared" si="17"/>
        <v>01</v>
      </c>
      <c r="E576" t="s">
        <v>0</v>
      </c>
      <c r="M576">
        <v>2022</v>
      </c>
      <c r="N576">
        <f>VLOOKUP(E576, '2022D'!$A$2:$G$343, 2, FALSE)</f>
        <v>2335</v>
      </c>
      <c r="O576">
        <f>VLOOKUP(E576, '2022D'!$A$2:$G$343, 3, FALSE)</f>
        <v>2335</v>
      </c>
      <c r="P576">
        <f>_2022[[#This Row],[最低排名]]-_2022[[#This Row],[同分人数]]+1</f>
        <v>1</v>
      </c>
      <c r="Q576">
        <f>IF(O576&gt;=开始!$B$6, 1, 0)</f>
        <v>1</v>
      </c>
      <c r="R576">
        <f>_2022[[#This Row],[最低排名]]-开始!$B$6</f>
        <v>2335</v>
      </c>
    </row>
    <row r="577" spans="1:18">
      <c r="A577">
        <v>49102</v>
      </c>
      <c r="B577" t="s">
        <v>754</v>
      </c>
      <c r="C577" t="str">
        <f t="shared" si="16"/>
        <v>浙江大学</v>
      </c>
      <c r="D577" t="str">
        <f t="shared" si="17"/>
        <v>02</v>
      </c>
      <c r="E577" t="s">
        <v>0</v>
      </c>
      <c r="M577">
        <v>2022</v>
      </c>
      <c r="N577">
        <f>VLOOKUP(E577, '2022D'!$A$2:$G$343, 2, FALSE)</f>
        <v>2335</v>
      </c>
      <c r="O577">
        <f>VLOOKUP(E577, '2022D'!$A$2:$G$343, 3, FALSE)</f>
        <v>2335</v>
      </c>
      <c r="P577">
        <f>_2022[[#This Row],[最低排名]]-_2022[[#This Row],[同分人数]]+1</f>
        <v>1</v>
      </c>
      <c r="Q577">
        <f>IF(O577&gt;=开始!$B$6, 1, 0)</f>
        <v>1</v>
      </c>
      <c r="R577">
        <f>_2022[[#This Row],[最低排名]]-开始!$B$6</f>
        <v>2335</v>
      </c>
    </row>
    <row r="578" spans="1:18">
      <c r="A578">
        <v>49201</v>
      </c>
      <c r="B578" t="s">
        <v>755</v>
      </c>
      <c r="C578" t="str">
        <f t="shared" ref="C578:C641" si="18">LEFT(B578, FIND("(", B578) - 1)</f>
        <v>杭州电子</v>
      </c>
      <c r="D578" t="str">
        <f t="shared" ref="D578:D641" si="19">MID(B578, FIND("(", B578) + 1, FIND(")", B578) - FIND("(", B578) - 1)</f>
        <v>01</v>
      </c>
      <c r="E578" t="s">
        <v>546</v>
      </c>
      <c r="F578">
        <v>208</v>
      </c>
      <c r="G578">
        <v>106</v>
      </c>
      <c r="H578">
        <v>103</v>
      </c>
      <c r="I578">
        <v>67</v>
      </c>
      <c r="J578">
        <v>58</v>
      </c>
      <c r="K578">
        <v>52</v>
      </c>
      <c r="L578">
        <v>0</v>
      </c>
      <c r="M578">
        <v>2022</v>
      </c>
      <c r="N578">
        <f>VLOOKUP(E578, '2022D'!$A$2:$G$343, 2, FALSE)</f>
        <v>238</v>
      </c>
      <c r="O578">
        <f>VLOOKUP(E578, '2022D'!$A$2:$G$343, 3, FALSE)</f>
        <v>20201</v>
      </c>
      <c r="P578">
        <f>_2022[[#This Row],[最低排名]]-_2022[[#This Row],[同分人数]]+1</f>
        <v>19964</v>
      </c>
      <c r="Q578">
        <f>IF(O578&gt;=开始!$B$6, 1, 0)</f>
        <v>1</v>
      </c>
      <c r="R578">
        <f>_2022[[#This Row],[最低排名]]-开始!$B$6</f>
        <v>20201</v>
      </c>
    </row>
    <row r="579" spans="1:18">
      <c r="A579">
        <v>49202</v>
      </c>
      <c r="B579" t="s">
        <v>756</v>
      </c>
      <c r="C579" t="str">
        <f t="shared" si="18"/>
        <v>杭州电子</v>
      </c>
      <c r="D579" t="str">
        <f t="shared" si="19"/>
        <v>02</v>
      </c>
      <c r="E579" t="s">
        <v>37</v>
      </c>
      <c r="F579">
        <v>220</v>
      </c>
      <c r="G579">
        <v>120</v>
      </c>
      <c r="H579">
        <v>99</v>
      </c>
      <c r="I579">
        <v>70</v>
      </c>
      <c r="J579">
        <v>67</v>
      </c>
      <c r="K579">
        <v>67</v>
      </c>
      <c r="L579">
        <v>0</v>
      </c>
      <c r="M579">
        <v>2022</v>
      </c>
      <c r="N579">
        <f>VLOOKUP(E579, '2022D'!$A$2:$G$343, 2, FALSE)</f>
        <v>201</v>
      </c>
      <c r="O579">
        <f>VLOOKUP(E579, '2022D'!$A$2:$G$343, 3, FALSE)</f>
        <v>12620</v>
      </c>
      <c r="P579">
        <f>_2022[[#This Row],[最低排名]]-_2022[[#This Row],[同分人数]]+1</f>
        <v>12420</v>
      </c>
      <c r="Q579">
        <f>IF(O579&gt;=开始!$B$6, 1, 0)</f>
        <v>1</v>
      </c>
      <c r="R579">
        <f>_2022[[#This Row],[最低排名]]-开始!$B$6</f>
        <v>12620</v>
      </c>
    </row>
    <row r="580" spans="1:18">
      <c r="A580">
        <v>49301</v>
      </c>
      <c r="B580" t="s">
        <v>758</v>
      </c>
      <c r="C580" t="str">
        <f t="shared" si="18"/>
        <v>浙江工大</v>
      </c>
      <c r="D580" t="str">
        <f t="shared" si="19"/>
        <v>01</v>
      </c>
      <c r="E580" t="s">
        <v>68</v>
      </c>
      <c r="F580">
        <v>211</v>
      </c>
      <c r="G580">
        <v>107</v>
      </c>
      <c r="H580">
        <v>120</v>
      </c>
      <c r="I580">
        <v>70</v>
      </c>
      <c r="J580">
        <v>64</v>
      </c>
      <c r="K580">
        <v>55</v>
      </c>
      <c r="L580">
        <v>0</v>
      </c>
      <c r="M580">
        <v>2022</v>
      </c>
      <c r="N580">
        <f>VLOOKUP(E580, '2022D'!$A$2:$G$343, 2, FALSE)</f>
        <v>211</v>
      </c>
      <c r="O580">
        <f>VLOOKUP(E580, '2022D'!$A$2:$G$343, 3, FALSE)</f>
        <v>13286</v>
      </c>
      <c r="P580">
        <f>_2022[[#This Row],[最低排名]]-_2022[[#This Row],[同分人数]]+1</f>
        <v>13076</v>
      </c>
      <c r="Q580">
        <f>IF(O580&gt;=开始!$B$6, 1, 0)</f>
        <v>1</v>
      </c>
      <c r="R580">
        <f>_2022[[#This Row],[最低排名]]-开始!$B$6</f>
        <v>13286</v>
      </c>
    </row>
    <row r="581" spans="1:18">
      <c r="A581">
        <v>49302</v>
      </c>
      <c r="B581" t="s">
        <v>759</v>
      </c>
      <c r="C581" t="str">
        <f t="shared" si="18"/>
        <v>浙江工大</v>
      </c>
      <c r="D581" t="str">
        <f t="shared" si="19"/>
        <v>02</v>
      </c>
      <c r="E581" t="s">
        <v>195</v>
      </c>
      <c r="F581">
        <v>224</v>
      </c>
      <c r="G581">
        <v>118</v>
      </c>
      <c r="H581">
        <v>100</v>
      </c>
      <c r="I581">
        <v>70</v>
      </c>
      <c r="J581">
        <v>64</v>
      </c>
      <c r="K581">
        <v>52</v>
      </c>
      <c r="L581">
        <v>0</v>
      </c>
      <c r="M581">
        <v>2022</v>
      </c>
      <c r="N581">
        <f>VLOOKUP(E581, '2022D'!$A$2:$G$343, 2, FALSE)</f>
        <v>224</v>
      </c>
      <c r="O581">
        <f>VLOOKUP(E581, '2022D'!$A$2:$G$343, 3, FALSE)</f>
        <v>15437</v>
      </c>
      <c r="P581">
        <f>_2022[[#This Row],[最低排名]]-_2022[[#This Row],[同分人数]]+1</f>
        <v>15214</v>
      </c>
      <c r="Q581">
        <f>IF(O581&gt;=开始!$B$6, 1, 0)</f>
        <v>1</v>
      </c>
      <c r="R581">
        <f>_2022[[#This Row],[最低排名]]-开始!$B$6</f>
        <v>15437</v>
      </c>
    </row>
    <row r="582" spans="1:18">
      <c r="A582">
        <v>49303</v>
      </c>
      <c r="B582" t="s">
        <v>760</v>
      </c>
      <c r="C582" t="str">
        <f t="shared" si="18"/>
        <v>浙江工大</v>
      </c>
      <c r="D582" t="str">
        <f t="shared" si="19"/>
        <v>03</v>
      </c>
      <c r="E582" t="s">
        <v>122</v>
      </c>
      <c r="F582">
        <v>228</v>
      </c>
      <c r="G582">
        <v>120</v>
      </c>
      <c r="H582">
        <v>101</v>
      </c>
      <c r="I582">
        <v>64</v>
      </c>
      <c r="J582">
        <v>58</v>
      </c>
      <c r="K582">
        <v>55</v>
      </c>
      <c r="L582">
        <v>0</v>
      </c>
      <c r="M582">
        <v>2022</v>
      </c>
      <c r="N582">
        <f>VLOOKUP(E582, '2022D'!$A$2:$G$343, 2, FALSE)</f>
        <v>208</v>
      </c>
      <c r="O582">
        <f>VLOOKUP(E582, '2022D'!$A$2:$G$343, 3, FALSE)</f>
        <v>16282</v>
      </c>
      <c r="P582">
        <f>_2022[[#This Row],[最低排名]]-_2022[[#This Row],[同分人数]]+1</f>
        <v>16075</v>
      </c>
      <c r="Q582">
        <f>IF(O582&gt;=开始!$B$6, 1, 0)</f>
        <v>1</v>
      </c>
      <c r="R582">
        <f>_2022[[#This Row],[最低排名]]-开始!$B$6</f>
        <v>16282</v>
      </c>
    </row>
    <row r="583" spans="1:18">
      <c r="A583">
        <v>49304</v>
      </c>
      <c r="B583" t="s">
        <v>761</v>
      </c>
      <c r="C583" t="str">
        <f t="shared" si="18"/>
        <v>浙江工大</v>
      </c>
      <c r="D583" t="str">
        <f t="shared" si="19"/>
        <v>04</v>
      </c>
      <c r="E583" t="s">
        <v>100</v>
      </c>
      <c r="F583">
        <v>227</v>
      </c>
      <c r="G583">
        <v>124</v>
      </c>
      <c r="H583">
        <v>100</v>
      </c>
      <c r="I583">
        <v>64</v>
      </c>
      <c r="J583">
        <v>58</v>
      </c>
      <c r="K583">
        <v>58</v>
      </c>
      <c r="L583">
        <v>0</v>
      </c>
      <c r="M583">
        <v>2022</v>
      </c>
      <c r="N583">
        <f>VLOOKUP(E583, '2022D'!$A$2:$G$343, 2, FALSE)</f>
        <v>192</v>
      </c>
      <c r="O583">
        <f>VLOOKUP(E583, '2022D'!$A$2:$G$343, 3, FALSE)</f>
        <v>16074</v>
      </c>
      <c r="P583">
        <f>_2022[[#This Row],[最低排名]]-_2022[[#This Row],[同分人数]]+1</f>
        <v>15883</v>
      </c>
      <c r="Q583">
        <f>IF(O583&gt;=开始!$B$6, 1, 0)</f>
        <v>1</v>
      </c>
      <c r="R583">
        <f>_2022[[#This Row],[最低排名]]-开始!$B$6</f>
        <v>16074</v>
      </c>
    </row>
    <row r="584" spans="1:18">
      <c r="A584">
        <v>49305</v>
      </c>
      <c r="B584" t="s">
        <v>762</v>
      </c>
      <c r="C584" t="str">
        <f t="shared" si="18"/>
        <v>浙江工大</v>
      </c>
      <c r="D584" t="str">
        <f t="shared" si="19"/>
        <v>05</v>
      </c>
      <c r="E584" t="s">
        <v>79</v>
      </c>
      <c r="F584">
        <v>215</v>
      </c>
      <c r="G584">
        <v>109</v>
      </c>
      <c r="H584">
        <v>91</v>
      </c>
      <c r="I584">
        <v>70</v>
      </c>
      <c r="J584">
        <v>67</v>
      </c>
      <c r="K584">
        <v>58</v>
      </c>
      <c r="L584">
        <v>0</v>
      </c>
      <c r="M584">
        <v>2022</v>
      </c>
      <c r="N584">
        <f>VLOOKUP(E584, '2022D'!$A$2:$G$343, 2, FALSE)</f>
        <v>207</v>
      </c>
      <c r="O584">
        <f>VLOOKUP(E584, '2022D'!$A$2:$G$343, 3, FALSE)</f>
        <v>17355</v>
      </c>
      <c r="P584">
        <f>_2022[[#This Row],[最低排名]]-_2022[[#This Row],[同分人数]]+1</f>
        <v>17149</v>
      </c>
      <c r="Q584">
        <f>IF(O584&gt;=开始!$B$6, 1, 0)</f>
        <v>1</v>
      </c>
      <c r="R584">
        <f>_2022[[#This Row],[最低排名]]-开始!$B$6</f>
        <v>17355</v>
      </c>
    </row>
    <row r="585" spans="1:18">
      <c r="A585">
        <v>49401</v>
      </c>
      <c r="B585" t="s">
        <v>763</v>
      </c>
      <c r="C585" t="str">
        <f t="shared" si="18"/>
        <v>浙江理工</v>
      </c>
      <c r="D585" t="str">
        <f t="shared" si="19"/>
        <v>01</v>
      </c>
      <c r="E585" t="s">
        <v>546</v>
      </c>
      <c r="F585">
        <v>227</v>
      </c>
      <c r="G585">
        <v>120</v>
      </c>
      <c r="H585">
        <v>108</v>
      </c>
      <c r="I585">
        <v>55</v>
      </c>
      <c r="J585">
        <v>52</v>
      </c>
      <c r="K585">
        <v>46</v>
      </c>
      <c r="L585">
        <v>0</v>
      </c>
      <c r="M585">
        <v>2022</v>
      </c>
      <c r="N585">
        <f>VLOOKUP(E585, '2022D'!$A$2:$G$343, 2, FALSE)</f>
        <v>238</v>
      </c>
      <c r="O585">
        <f>VLOOKUP(E585, '2022D'!$A$2:$G$343, 3, FALSE)</f>
        <v>20201</v>
      </c>
      <c r="P585">
        <f>_2022[[#This Row],[最低排名]]-_2022[[#This Row],[同分人数]]+1</f>
        <v>19964</v>
      </c>
      <c r="Q585">
        <f>IF(O585&gt;=开始!$B$6, 1, 0)</f>
        <v>1</v>
      </c>
      <c r="R585">
        <f>_2022[[#This Row],[最低排名]]-开始!$B$6</f>
        <v>20201</v>
      </c>
    </row>
    <row r="586" spans="1:18">
      <c r="A586">
        <v>49402</v>
      </c>
      <c r="B586" t="s">
        <v>1575</v>
      </c>
      <c r="C586" t="str">
        <f t="shared" si="18"/>
        <v>浙江理工</v>
      </c>
      <c r="D586" t="str">
        <f t="shared" si="19"/>
        <v>02</v>
      </c>
      <c r="E586" t="s">
        <v>577</v>
      </c>
      <c r="F586">
        <v>194</v>
      </c>
      <c r="G586">
        <v>103</v>
      </c>
      <c r="H586">
        <v>128</v>
      </c>
      <c r="I586">
        <v>55</v>
      </c>
      <c r="J586">
        <v>55</v>
      </c>
      <c r="K586">
        <v>46</v>
      </c>
      <c r="L586">
        <v>0</v>
      </c>
      <c r="M586">
        <v>2022</v>
      </c>
      <c r="N586">
        <f>VLOOKUP(E586, '2022D'!$A$2:$G$343, 2, FALSE)</f>
        <v>209</v>
      </c>
      <c r="O586">
        <f>VLOOKUP(E586, '2022D'!$A$2:$G$343, 3, FALSE)</f>
        <v>22368</v>
      </c>
      <c r="P586">
        <f>_2022[[#This Row],[最低排名]]-_2022[[#This Row],[同分人数]]+1</f>
        <v>22160</v>
      </c>
      <c r="Q586">
        <f>IF(O586&gt;=开始!$B$6, 1, 0)</f>
        <v>1</v>
      </c>
      <c r="R586">
        <f>_2022[[#This Row],[最低排名]]-开始!$B$6</f>
        <v>22368</v>
      </c>
    </row>
    <row r="587" spans="1:18">
      <c r="A587">
        <v>49403</v>
      </c>
      <c r="B587" t="s">
        <v>764</v>
      </c>
      <c r="C587" t="str">
        <f t="shared" si="18"/>
        <v>浙江理工</v>
      </c>
      <c r="D587" t="str">
        <f t="shared" si="19"/>
        <v>03</v>
      </c>
      <c r="E587" t="s">
        <v>155</v>
      </c>
      <c r="F587">
        <v>205</v>
      </c>
      <c r="G587">
        <v>109</v>
      </c>
      <c r="H587">
        <v>116</v>
      </c>
      <c r="I587">
        <v>58</v>
      </c>
      <c r="J587">
        <v>58</v>
      </c>
      <c r="K587">
        <v>52</v>
      </c>
      <c r="L587">
        <v>0</v>
      </c>
      <c r="M587">
        <v>2022</v>
      </c>
      <c r="N587">
        <f>VLOOKUP(E587, '2022D'!$A$2:$G$343, 2, FALSE)</f>
        <v>198</v>
      </c>
      <c r="O587">
        <f>VLOOKUP(E587, '2022D'!$A$2:$G$343, 3, FALSE)</f>
        <v>19963</v>
      </c>
      <c r="P587">
        <f>_2022[[#This Row],[最低排名]]-_2022[[#This Row],[同分人数]]+1</f>
        <v>19766</v>
      </c>
      <c r="Q587">
        <f>IF(O587&gt;=开始!$B$6, 1, 0)</f>
        <v>1</v>
      </c>
      <c r="R587">
        <f>_2022[[#This Row],[最低排名]]-开始!$B$6</f>
        <v>19963</v>
      </c>
    </row>
    <row r="588" spans="1:18">
      <c r="A588">
        <v>49404</v>
      </c>
      <c r="B588" t="s">
        <v>765</v>
      </c>
      <c r="C588" t="str">
        <f t="shared" si="18"/>
        <v>浙江理工</v>
      </c>
      <c r="D588" t="str">
        <f t="shared" si="19"/>
        <v>04</v>
      </c>
      <c r="E588" t="s">
        <v>146</v>
      </c>
      <c r="F588">
        <v>211</v>
      </c>
      <c r="G588">
        <v>109</v>
      </c>
      <c r="H588">
        <v>93</v>
      </c>
      <c r="I588">
        <v>67</v>
      </c>
      <c r="J588">
        <v>58</v>
      </c>
      <c r="K588">
        <v>55</v>
      </c>
      <c r="L588">
        <v>0</v>
      </c>
      <c r="M588">
        <v>2022</v>
      </c>
      <c r="N588">
        <f>VLOOKUP(E588, '2022D'!$A$2:$G$343, 2, FALSE)</f>
        <v>233</v>
      </c>
      <c r="O588">
        <f>VLOOKUP(E588, '2022D'!$A$2:$G$343, 3, FALSE)</f>
        <v>21082</v>
      </c>
      <c r="P588">
        <f>_2022[[#This Row],[最低排名]]-_2022[[#This Row],[同分人数]]+1</f>
        <v>20850</v>
      </c>
      <c r="Q588">
        <f>IF(O588&gt;=开始!$B$6, 1, 0)</f>
        <v>1</v>
      </c>
      <c r="R588">
        <f>_2022[[#This Row],[最低排名]]-开始!$B$6</f>
        <v>21082</v>
      </c>
    </row>
    <row r="589" spans="1:18">
      <c r="A589">
        <v>49405</v>
      </c>
      <c r="B589" t="s">
        <v>766</v>
      </c>
      <c r="C589" t="str">
        <f t="shared" si="18"/>
        <v>浙江理工</v>
      </c>
      <c r="D589" t="str">
        <f t="shared" si="19"/>
        <v>05</v>
      </c>
      <c r="E589" t="s">
        <v>81</v>
      </c>
      <c r="F589">
        <v>202</v>
      </c>
      <c r="G589">
        <v>103</v>
      </c>
      <c r="H589">
        <v>104</v>
      </c>
      <c r="I589">
        <v>70</v>
      </c>
      <c r="J589">
        <v>67</v>
      </c>
      <c r="K589">
        <v>49</v>
      </c>
      <c r="L589">
        <v>0</v>
      </c>
      <c r="M589">
        <v>2022</v>
      </c>
      <c r="N589">
        <f>VLOOKUP(E589, '2022D'!$A$2:$G$343, 2, FALSE)</f>
        <v>220</v>
      </c>
      <c r="O589">
        <f>VLOOKUP(E589, '2022D'!$A$2:$G$343, 3, FALSE)</f>
        <v>19321</v>
      </c>
      <c r="P589">
        <f>_2022[[#This Row],[最低排名]]-_2022[[#This Row],[同分人数]]+1</f>
        <v>19102</v>
      </c>
      <c r="Q589">
        <f>IF(O589&gt;=开始!$B$6, 1, 0)</f>
        <v>1</v>
      </c>
      <c r="R589">
        <f>_2022[[#This Row],[最低排名]]-开始!$B$6</f>
        <v>19321</v>
      </c>
    </row>
    <row r="590" spans="1:18">
      <c r="A590">
        <v>49501</v>
      </c>
      <c r="B590" t="s">
        <v>768</v>
      </c>
      <c r="C590" t="str">
        <f t="shared" si="18"/>
        <v>浙江海洋</v>
      </c>
      <c r="D590" t="str">
        <f t="shared" si="19"/>
        <v>01</v>
      </c>
      <c r="E590" t="s">
        <v>354</v>
      </c>
      <c r="F590">
        <v>188</v>
      </c>
      <c r="G590">
        <v>95</v>
      </c>
      <c r="H590">
        <v>72</v>
      </c>
      <c r="I590">
        <v>67</v>
      </c>
      <c r="J590">
        <v>55</v>
      </c>
      <c r="K590">
        <v>46</v>
      </c>
      <c r="L590">
        <v>0</v>
      </c>
      <c r="M590">
        <v>2022</v>
      </c>
      <c r="N590">
        <f>VLOOKUP(E590, '2022D'!$A$2:$G$343, 2, FALSE)</f>
        <v>175</v>
      </c>
      <c r="O590">
        <f>VLOOKUP(E590, '2022D'!$A$2:$G$343, 3, FALSE)</f>
        <v>32061</v>
      </c>
      <c r="P590">
        <f>_2022[[#This Row],[最低排名]]-_2022[[#This Row],[同分人数]]+1</f>
        <v>31887</v>
      </c>
      <c r="Q590">
        <f>IF(O590&gt;=开始!$B$6, 1, 0)</f>
        <v>1</v>
      </c>
      <c r="R590">
        <f>_2022[[#This Row],[最低排名]]-开始!$B$6</f>
        <v>32061</v>
      </c>
    </row>
    <row r="591" spans="1:18">
      <c r="A591">
        <v>49502</v>
      </c>
      <c r="B591" t="s">
        <v>769</v>
      </c>
      <c r="C591" t="str">
        <f t="shared" si="18"/>
        <v>浙江海洋</v>
      </c>
      <c r="D591" t="str">
        <f t="shared" si="19"/>
        <v>02</v>
      </c>
      <c r="E591" t="s">
        <v>165</v>
      </c>
      <c r="F591">
        <v>200</v>
      </c>
      <c r="G591">
        <v>102</v>
      </c>
      <c r="H591">
        <v>87</v>
      </c>
      <c r="I591">
        <v>61</v>
      </c>
      <c r="J591">
        <v>55</v>
      </c>
      <c r="K591">
        <v>52</v>
      </c>
      <c r="L591">
        <v>0</v>
      </c>
      <c r="M591">
        <v>2022</v>
      </c>
      <c r="N591">
        <f>VLOOKUP(E591, '2022D'!$A$2:$G$343, 2, FALSE)</f>
        <v>186</v>
      </c>
      <c r="O591">
        <f>VLOOKUP(E591, '2022D'!$A$2:$G$343, 3, FALSE)</f>
        <v>27129</v>
      </c>
      <c r="P591">
        <f>_2022[[#This Row],[最低排名]]-_2022[[#This Row],[同分人数]]+1</f>
        <v>26944</v>
      </c>
      <c r="Q591">
        <f>IF(O591&gt;=开始!$B$6, 1, 0)</f>
        <v>1</v>
      </c>
      <c r="R591">
        <f>_2022[[#This Row],[最低排名]]-开始!$B$6</f>
        <v>27129</v>
      </c>
    </row>
    <row r="592" spans="1:18">
      <c r="A592">
        <v>49601</v>
      </c>
      <c r="B592" t="s">
        <v>770</v>
      </c>
      <c r="C592" t="str">
        <f t="shared" si="18"/>
        <v>浙江农林</v>
      </c>
      <c r="D592" t="str">
        <f t="shared" si="19"/>
        <v>01</v>
      </c>
      <c r="E592" t="s">
        <v>126</v>
      </c>
      <c r="F592">
        <v>220</v>
      </c>
      <c r="G592">
        <v>121</v>
      </c>
      <c r="H592">
        <v>90</v>
      </c>
      <c r="I592">
        <v>58</v>
      </c>
      <c r="J592">
        <v>55</v>
      </c>
      <c r="K592">
        <v>46</v>
      </c>
      <c r="L592">
        <v>0</v>
      </c>
      <c r="M592">
        <v>2022</v>
      </c>
      <c r="N592">
        <f>VLOOKUP(E592, '2022D'!$A$2:$G$343, 2, FALSE)</f>
        <v>211</v>
      </c>
      <c r="O592">
        <f>VLOOKUP(E592, '2022D'!$A$2:$G$343, 3, FALSE)</f>
        <v>24227</v>
      </c>
      <c r="P592">
        <f>_2022[[#This Row],[最低排名]]-_2022[[#This Row],[同分人数]]+1</f>
        <v>24017</v>
      </c>
      <c r="Q592">
        <f>IF(O592&gt;=开始!$B$6, 1, 0)</f>
        <v>1</v>
      </c>
      <c r="R592">
        <f>_2022[[#This Row],[最低排名]]-开始!$B$6</f>
        <v>24227</v>
      </c>
    </row>
    <row r="593" spans="1:18">
      <c r="A593">
        <v>49602</v>
      </c>
      <c r="B593" t="s">
        <v>771</v>
      </c>
      <c r="C593" t="str">
        <f t="shared" si="18"/>
        <v>浙江农林</v>
      </c>
      <c r="D593" t="str">
        <f t="shared" si="19"/>
        <v>02</v>
      </c>
      <c r="E593" t="s">
        <v>372</v>
      </c>
      <c r="F593">
        <v>237</v>
      </c>
      <c r="G593">
        <v>125</v>
      </c>
      <c r="H593">
        <v>86</v>
      </c>
      <c r="I593">
        <v>58</v>
      </c>
      <c r="J593">
        <v>52</v>
      </c>
      <c r="K593">
        <v>43</v>
      </c>
      <c r="L593">
        <v>0</v>
      </c>
      <c r="M593">
        <v>2022</v>
      </c>
      <c r="N593">
        <f>VLOOKUP(E593, '2022D'!$A$2:$G$343, 2, FALSE)</f>
        <v>225</v>
      </c>
      <c r="O593">
        <f>VLOOKUP(E593, '2022D'!$A$2:$G$343, 3, FALSE)</f>
        <v>22804</v>
      </c>
      <c r="P593">
        <f>_2022[[#This Row],[最低排名]]-_2022[[#This Row],[同分人数]]+1</f>
        <v>22580</v>
      </c>
      <c r="Q593">
        <f>IF(O593&gt;=开始!$B$6, 1, 0)</f>
        <v>1</v>
      </c>
      <c r="R593">
        <f>_2022[[#This Row],[最低排名]]-开始!$B$6</f>
        <v>22804</v>
      </c>
    </row>
    <row r="594" spans="1:18">
      <c r="A594">
        <v>49603</v>
      </c>
      <c r="B594" t="s">
        <v>772</v>
      </c>
      <c r="C594" t="str">
        <f t="shared" si="18"/>
        <v>浙江农林</v>
      </c>
      <c r="D594" t="str">
        <f t="shared" si="19"/>
        <v>03</v>
      </c>
      <c r="E594" t="s">
        <v>450</v>
      </c>
      <c r="F594">
        <v>213</v>
      </c>
      <c r="G594">
        <v>111</v>
      </c>
      <c r="H594">
        <v>101</v>
      </c>
      <c r="I594">
        <v>64</v>
      </c>
      <c r="J594">
        <v>58</v>
      </c>
      <c r="K594">
        <v>58</v>
      </c>
      <c r="L594">
        <v>0</v>
      </c>
      <c r="M594">
        <v>2022</v>
      </c>
      <c r="N594">
        <f>VLOOKUP(E594, '2022D'!$A$2:$G$343, 2, FALSE)</f>
        <v>219</v>
      </c>
      <c r="O594">
        <f>VLOOKUP(E594, '2022D'!$A$2:$G$343, 3, FALSE)</f>
        <v>18893</v>
      </c>
      <c r="P594">
        <f>_2022[[#This Row],[最低排名]]-_2022[[#This Row],[同分人数]]+1</f>
        <v>18675</v>
      </c>
      <c r="Q594">
        <f>IF(O594&gt;=开始!$B$6, 1, 0)</f>
        <v>1</v>
      </c>
      <c r="R594">
        <f>_2022[[#This Row],[最低排名]]-开始!$B$6</f>
        <v>18893</v>
      </c>
    </row>
    <row r="595" spans="1:18">
      <c r="A595">
        <v>49604</v>
      </c>
      <c r="B595" t="s">
        <v>773</v>
      </c>
      <c r="C595" t="str">
        <f t="shared" si="18"/>
        <v>浙江农林</v>
      </c>
      <c r="D595" t="str">
        <f t="shared" si="19"/>
        <v>04</v>
      </c>
      <c r="E595" t="s">
        <v>126</v>
      </c>
      <c r="F595">
        <v>206</v>
      </c>
      <c r="G595">
        <v>105</v>
      </c>
      <c r="H595">
        <v>101</v>
      </c>
      <c r="I595">
        <v>61</v>
      </c>
      <c r="J595">
        <v>52</v>
      </c>
      <c r="K595">
        <v>49</v>
      </c>
      <c r="L595">
        <v>0</v>
      </c>
      <c r="M595">
        <v>2022</v>
      </c>
      <c r="N595">
        <f>VLOOKUP(E595, '2022D'!$A$2:$G$343, 2, FALSE)</f>
        <v>211</v>
      </c>
      <c r="O595">
        <f>VLOOKUP(E595, '2022D'!$A$2:$G$343, 3, FALSE)</f>
        <v>24227</v>
      </c>
      <c r="P595">
        <f>_2022[[#This Row],[最低排名]]-_2022[[#This Row],[同分人数]]+1</f>
        <v>24017</v>
      </c>
      <c r="Q595">
        <f>IF(O595&gt;=开始!$B$6, 1, 0)</f>
        <v>1</v>
      </c>
      <c r="R595">
        <f>_2022[[#This Row],[最低排名]]-开始!$B$6</f>
        <v>24227</v>
      </c>
    </row>
    <row r="596" spans="1:18">
      <c r="A596">
        <v>49701</v>
      </c>
      <c r="B596" t="s">
        <v>774</v>
      </c>
      <c r="C596" t="str">
        <f t="shared" si="18"/>
        <v>温州医大</v>
      </c>
      <c r="D596" t="str">
        <f t="shared" si="19"/>
        <v>01</v>
      </c>
      <c r="E596" t="s">
        <v>87</v>
      </c>
      <c r="F596">
        <v>215</v>
      </c>
      <c r="G596">
        <v>112</v>
      </c>
      <c r="H596">
        <v>137</v>
      </c>
      <c r="I596">
        <v>67</v>
      </c>
      <c r="J596">
        <v>55</v>
      </c>
      <c r="K596">
        <v>52</v>
      </c>
      <c r="L596">
        <v>0</v>
      </c>
      <c r="M596">
        <v>2022</v>
      </c>
      <c r="N596">
        <f>VLOOKUP(E596, '2022D'!$A$2:$G$343, 2, FALSE)</f>
        <v>231</v>
      </c>
      <c r="O596">
        <f>VLOOKUP(E596, '2022D'!$A$2:$G$343, 3, FALSE)</f>
        <v>12030</v>
      </c>
      <c r="P596">
        <f>_2022[[#This Row],[最低排名]]-_2022[[#This Row],[同分人数]]+1</f>
        <v>11800</v>
      </c>
      <c r="Q596">
        <f>IF(O596&gt;=开始!$B$6, 1, 0)</f>
        <v>1</v>
      </c>
      <c r="R596">
        <f>_2022[[#This Row],[最低排名]]-开始!$B$6</f>
        <v>12030</v>
      </c>
    </row>
    <row r="597" spans="1:18">
      <c r="A597">
        <v>49702</v>
      </c>
      <c r="B597" t="s">
        <v>775</v>
      </c>
      <c r="C597" t="str">
        <f t="shared" si="18"/>
        <v>温州医大</v>
      </c>
      <c r="D597" t="str">
        <f t="shared" si="19"/>
        <v>02</v>
      </c>
      <c r="E597" t="s">
        <v>111</v>
      </c>
      <c r="F597">
        <v>239</v>
      </c>
      <c r="G597">
        <v>126</v>
      </c>
      <c r="H597">
        <v>127</v>
      </c>
      <c r="I597">
        <v>70</v>
      </c>
      <c r="J597">
        <v>67</v>
      </c>
      <c r="K597">
        <v>58</v>
      </c>
      <c r="L597">
        <v>0</v>
      </c>
      <c r="M597">
        <v>2022</v>
      </c>
      <c r="N597">
        <f>VLOOKUP(E597, '2022D'!$A$2:$G$343, 2, FALSE)</f>
        <v>159</v>
      </c>
      <c r="O597">
        <f>VLOOKUP(E597, '2022D'!$A$2:$G$343, 3, FALSE)</f>
        <v>5036</v>
      </c>
      <c r="P597">
        <f>_2022[[#This Row],[最低排名]]-_2022[[#This Row],[同分人数]]+1</f>
        <v>4878</v>
      </c>
      <c r="Q597">
        <f>IF(O597&gt;=开始!$B$6, 1, 0)</f>
        <v>1</v>
      </c>
      <c r="R597">
        <f>_2022[[#This Row],[最低排名]]-开始!$B$6</f>
        <v>5036</v>
      </c>
    </row>
    <row r="598" spans="1:18">
      <c r="A598">
        <v>49703</v>
      </c>
      <c r="B598" t="s">
        <v>776</v>
      </c>
      <c r="C598" t="str">
        <f t="shared" si="18"/>
        <v>温州医大</v>
      </c>
      <c r="D598" t="str">
        <f t="shared" si="19"/>
        <v>03</v>
      </c>
      <c r="E598" t="s">
        <v>279</v>
      </c>
      <c r="F598">
        <v>213</v>
      </c>
      <c r="G598">
        <v>110</v>
      </c>
      <c r="H598">
        <v>134</v>
      </c>
      <c r="I598">
        <v>67</v>
      </c>
      <c r="J598">
        <v>67</v>
      </c>
      <c r="K598">
        <v>52</v>
      </c>
      <c r="L598">
        <v>0</v>
      </c>
      <c r="M598">
        <v>2022</v>
      </c>
      <c r="N598">
        <f>VLOOKUP(E598, '2022D'!$A$2:$G$343, 2, FALSE)</f>
        <v>197</v>
      </c>
      <c r="O598">
        <f>VLOOKUP(E598, '2022D'!$A$2:$G$343, 3, FALSE)</f>
        <v>10493</v>
      </c>
      <c r="P598">
        <f>_2022[[#This Row],[最低排名]]-_2022[[#This Row],[同分人数]]+1</f>
        <v>10297</v>
      </c>
      <c r="Q598">
        <f>IF(O598&gt;=开始!$B$6, 1, 0)</f>
        <v>1</v>
      </c>
      <c r="R598">
        <f>_2022[[#This Row],[最低排名]]-开始!$B$6</f>
        <v>10493</v>
      </c>
    </row>
    <row r="599" spans="1:18">
      <c r="A599">
        <v>49801</v>
      </c>
      <c r="B599" t="s">
        <v>777</v>
      </c>
      <c r="C599" t="str">
        <f t="shared" si="18"/>
        <v>浙江师大</v>
      </c>
      <c r="D599" t="str">
        <f t="shared" si="19"/>
        <v>01</v>
      </c>
      <c r="E599" t="s">
        <v>300</v>
      </c>
      <c r="F599">
        <v>236</v>
      </c>
      <c r="G599">
        <v>129</v>
      </c>
      <c r="H599">
        <v>98</v>
      </c>
      <c r="I599">
        <v>55</v>
      </c>
      <c r="J599">
        <v>55</v>
      </c>
      <c r="K599">
        <v>52</v>
      </c>
      <c r="L599">
        <v>0</v>
      </c>
      <c r="M599">
        <v>2022</v>
      </c>
      <c r="N599">
        <f>VLOOKUP(E599, '2022D'!$A$2:$G$343, 2, FALSE)</f>
        <v>217</v>
      </c>
      <c r="O599">
        <f>VLOOKUP(E599, '2022D'!$A$2:$G$343, 3, FALSE)</f>
        <v>18448</v>
      </c>
      <c r="P599">
        <f>_2022[[#This Row],[最低排名]]-_2022[[#This Row],[同分人数]]+1</f>
        <v>18232</v>
      </c>
      <c r="Q599">
        <f>IF(O599&gt;=开始!$B$6, 1, 0)</f>
        <v>1</v>
      </c>
      <c r="R599">
        <f>_2022[[#This Row],[最低排名]]-开始!$B$6</f>
        <v>18448</v>
      </c>
    </row>
    <row r="600" spans="1:18">
      <c r="A600">
        <v>49802</v>
      </c>
      <c r="B600" t="s">
        <v>778</v>
      </c>
      <c r="C600" t="str">
        <f t="shared" si="18"/>
        <v>浙江师大</v>
      </c>
      <c r="D600" t="str">
        <f t="shared" si="19"/>
        <v>02</v>
      </c>
      <c r="E600" t="s">
        <v>749</v>
      </c>
      <c r="F600">
        <v>211</v>
      </c>
      <c r="G600">
        <v>115</v>
      </c>
      <c r="H600">
        <v>119</v>
      </c>
      <c r="I600">
        <v>61</v>
      </c>
      <c r="J600">
        <v>58</v>
      </c>
      <c r="K600">
        <v>55</v>
      </c>
      <c r="L600">
        <v>0</v>
      </c>
      <c r="M600">
        <v>2022</v>
      </c>
      <c r="N600">
        <f>VLOOKUP(E600, '2022D'!$A$2:$G$343, 2, FALSE)</f>
        <v>229</v>
      </c>
      <c r="O600">
        <f>VLOOKUP(E600, '2022D'!$A$2:$G$343, 3, FALSE)</f>
        <v>16713</v>
      </c>
      <c r="P600">
        <f>_2022[[#This Row],[最低排名]]-_2022[[#This Row],[同分人数]]+1</f>
        <v>16485</v>
      </c>
      <c r="Q600">
        <f>IF(O600&gt;=开始!$B$6, 1, 0)</f>
        <v>1</v>
      </c>
      <c r="R600">
        <f>_2022[[#This Row],[最低排名]]-开始!$B$6</f>
        <v>16713</v>
      </c>
    </row>
    <row r="601" spans="1:18">
      <c r="A601">
        <v>49803</v>
      </c>
      <c r="B601" t="s">
        <v>779</v>
      </c>
      <c r="C601" t="str">
        <f t="shared" si="18"/>
        <v>浙江师大</v>
      </c>
      <c r="D601" t="str">
        <f t="shared" si="19"/>
        <v>03</v>
      </c>
      <c r="E601" t="s">
        <v>195</v>
      </c>
      <c r="F601">
        <v>224</v>
      </c>
      <c r="G601">
        <v>117</v>
      </c>
      <c r="H601">
        <v>88</v>
      </c>
      <c r="I601">
        <v>67</v>
      </c>
      <c r="J601">
        <v>67</v>
      </c>
      <c r="K601">
        <v>64</v>
      </c>
      <c r="L601">
        <v>0</v>
      </c>
      <c r="M601">
        <v>2022</v>
      </c>
      <c r="N601">
        <f>VLOOKUP(E601, '2022D'!$A$2:$G$343, 2, FALSE)</f>
        <v>224</v>
      </c>
      <c r="O601">
        <f>VLOOKUP(E601, '2022D'!$A$2:$G$343, 3, FALSE)</f>
        <v>15437</v>
      </c>
      <c r="P601">
        <f>_2022[[#This Row],[最低排名]]-_2022[[#This Row],[同分人数]]+1</f>
        <v>15214</v>
      </c>
      <c r="Q601">
        <f>IF(O601&gt;=开始!$B$6, 1, 0)</f>
        <v>1</v>
      </c>
      <c r="R601">
        <f>_2022[[#This Row],[最低排名]]-开始!$B$6</f>
        <v>15437</v>
      </c>
    </row>
    <row r="602" spans="1:18">
      <c r="A602">
        <v>49804</v>
      </c>
      <c r="B602" t="s">
        <v>780</v>
      </c>
      <c r="C602" t="str">
        <f t="shared" si="18"/>
        <v>浙江师大</v>
      </c>
      <c r="D602" t="str">
        <f t="shared" si="19"/>
        <v>04</v>
      </c>
      <c r="E602" t="s">
        <v>126</v>
      </c>
      <c r="F602">
        <v>223</v>
      </c>
      <c r="G602">
        <v>127</v>
      </c>
      <c r="H602">
        <v>57</v>
      </c>
      <c r="I602">
        <v>67</v>
      </c>
      <c r="J602">
        <v>64</v>
      </c>
      <c r="K602">
        <v>58</v>
      </c>
      <c r="L602">
        <v>0</v>
      </c>
      <c r="M602">
        <v>2022</v>
      </c>
      <c r="N602">
        <f>VLOOKUP(E602, '2022D'!$A$2:$G$343, 2, FALSE)</f>
        <v>211</v>
      </c>
      <c r="O602">
        <f>VLOOKUP(E602, '2022D'!$A$2:$G$343, 3, FALSE)</f>
        <v>24227</v>
      </c>
      <c r="P602">
        <f>_2022[[#This Row],[最低排名]]-_2022[[#This Row],[同分人数]]+1</f>
        <v>24017</v>
      </c>
      <c r="Q602">
        <f>IF(O602&gt;=开始!$B$6, 1, 0)</f>
        <v>1</v>
      </c>
      <c r="R602">
        <f>_2022[[#This Row],[最低排名]]-开始!$B$6</f>
        <v>24227</v>
      </c>
    </row>
    <row r="603" spans="1:18">
      <c r="A603">
        <v>49901</v>
      </c>
      <c r="B603" t="s">
        <v>782</v>
      </c>
      <c r="C603" t="str">
        <f t="shared" si="18"/>
        <v>杭州师大</v>
      </c>
      <c r="D603" t="str">
        <f t="shared" si="19"/>
        <v>01</v>
      </c>
      <c r="E603" t="s">
        <v>323</v>
      </c>
      <c r="F603">
        <v>203</v>
      </c>
      <c r="G603">
        <v>118</v>
      </c>
      <c r="H603">
        <v>110</v>
      </c>
      <c r="I603">
        <v>58</v>
      </c>
      <c r="J603">
        <v>58</v>
      </c>
      <c r="K603">
        <v>52</v>
      </c>
      <c r="L603">
        <v>0</v>
      </c>
      <c r="M603">
        <v>2022</v>
      </c>
      <c r="N603">
        <f>VLOOKUP(E603, '2022D'!$A$2:$G$343, 2, FALSE)</f>
        <v>212</v>
      </c>
      <c r="O603">
        <f>VLOOKUP(E603, '2022D'!$A$2:$G$343, 3, FALSE)</f>
        <v>21726</v>
      </c>
      <c r="P603">
        <f>_2022[[#This Row],[最低排名]]-_2022[[#This Row],[同分人数]]+1</f>
        <v>21515</v>
      </c>
      <c r="Q603">
        <f>IF(O603&gt;=开始!$B$6, 1, 0)</f>
        <v>1</v>
      </c>
      <c r="R603">
        <f>_2022[[#This Row],[最低排名]]-开始!$B$6</f>
        <v>21726</v>
      </c>
    </row>
    <row r="604" spans="1:18">
      <c r="A604">
        <v>49902</v>
      </c>
      <c r="B604" t="s">
        <v>783</v>
      </c>
      <c r="C604" t="str">
        <f t="shared" si="18"/>
        <v>杭州师大</v>
      </c>
      <c r="D604" t="str">
        <f t="shared" si="19"/>
        <v>02</v>
      </c>
      <c r="E604" t="s">
        <v>94</v>
      </c>
      <c r="F604">
        <v>217</v>
      </c>
      <c r="G604">
        <v>120</v>
      </c>
      <c r="H604">
        <v>112</v>
      </c>
      <c r="I604">
        <v>58</v>
      </c>
      <c r="J604">
        <v>52</v>
      </c>
      <c r="K604">
        <v>46</v>
      </c>
      <c r="L604">
        <v>0</v>
      </c>
      <c r="M604">
        <v>2022</v>
      </c>
      <c r="N604">
        <f>VLOOKUP(E604, '2022D'!$A$2:$G$343, 2, FALSE)</f>
        <v>215</v>
      </c>
      <c r="O604">
        <f>VLOOKUP(E604, '2022D'!$A$2:$G$343, 3, FALSE)</f>
        <v>20849</v>
      </c>
      <c r="P604">
        <f>_2022[[#This Row],[最低排名]]-_2022[[#This Row],[同分人数]]+1</f>
        <v>20635</v>
      </c>
      <c r="Q604">
        <f>IF(O604&gt;=开始!$B$6, 1, 0)</f>
        <v>1</v>
      </c>
      <c r="R604">
        <f>_2022[[#This Row],[最低排名]]-开始!$B$6</f>
        <v>20849</v>
      </c>
    </row>
    <row r="605" spans="1:18">
      <c r="A605">
        <v>49903</v>
      </c>
      <c r="B605" t="s">
        <v>784</v>
      </c>
      <c r="C605" t="str">
        <f t="shared" si="18"/>
        <v>杭州师大</v>
      </c>
      <c r="D605" t="str">
        <f t="shared" si="19"/>
        <v>03</v>
      </c>
      <c r="E605" t="s">
        <v>162</v>
      </c>
      <c r="F605">
        <v>180</v>
      </c>
      <c r="G605">
        <v>99</v>
      </c>
      <c r="H605">
        <v>115</v>
      </c>
      <c r="I605">
        <v>67</v>
      </c>
      <c r="J605">
        <v>64</v>
      </c>
      <c r="K605">
        <v>49</v>
      </c>
      <c r="L605">
        <v>0</v>
      </c>
      <c r="M605">
        <v>2022</v>
      </c>
      <c r="N605">
        <f>VLOOKUP(E605, '2022D'!$A$2:$G$343, 2, FALSE)</f>
        <v>214</v>
      </c>
      <c r="O605">
        <f>VLOOKUP(E605, '2022D'!$A$2:$G$343, 3, FALSE)</f>
        <v>23018</v>
      </c>
      <c r="P605">
        <f>_2022[[#This Row],[最低排名]]-_2022[[#This Row],[同分人数]]+1</f>
        <v>22805</v>
      </c>
      <c r="Q605">
        <f>IF(O605&gt;=开始!$B$6, 1, 0)</f>
        <v>1</v>
      </c>
      <c r="R605">
        <f>_2022[[#This Row],[最低排名]]-开始!$B$6</f>
        <v>23018</v>
      </c>
    </row>
    <row r="606" spans="1:18">
      <c r="A606">
        <v>49904</v>
      </c>
      <c r="B606" t="s">
        <v>1576</v>
      </c>
      <c r="C606" t="str">
        <f t="shared" si="18"/>
        <v>杭州师大</v>
      </c>
      <c r="D606" t="str">
        <f t="shared" si="19"/>
        <v>04</v>
      </c>
      <c r="E606" t="s">
        <v>312</v>
      </c>
      <c r="F606">
        <v>211</v>
      </c>
      <c r="G606">
        <v>112</v>
      </c>
      <c r="H606">
        <v>96</v>
      </c>
      <c r="I606">
        <v>61</v>
      </c>
      <c r="J606">
        <v>46</v>
      </c>
      <c r="K606">
        <v>46</v>
      </c>
      <c r="L606">
        <v>0</v>
      </c>
      <c r="M606">
        <v>2022</v>
      </c>
      <c r="N606">
        <f>VLOOKUP(E606, '2022D'!$A$2:$G$343, 2, FALSE)</f>
        <v>185</v>
      </c>
      <c r="O606">
        <f>VLOOKUP(E606, '2022D'!$A$2:$G$343, 3, FALSE)</f>
        <v>26085</v>
      </c>
      <c r="P606">
        <f>_2022[[#This Row],[最低排名]]-_2022[[#This Row],[同分人数]]+1</f>
        <v>25901</v>
      </c>
      <c r="Q606">
        <f>IF(O606&gt;=开始!$B$6, 1, 0)</f>
        <v>1</v>
      </c>
      <c r="R606">
        <f>_2022[[#This Row],[最低排名]]-开始!$B$6</f>
        <v>26085</v>
      </c>
    </row>
    <row r="607" spans="1:18">
      <c r="A607">
        <v>50001</v>
      </c>
      <c r="B607" t="s">
        <v>785</v>
      </c>
      <c r="C607" t="str">
        <f t="shared" si="18"/>
        <v>湖州师范</v>
      </c>
      <c r="D607" t="str">
        <f t="shared" si="19"/>
        <v>01</v>
      </c>
      <c r="E607" t="s">
        <v>560</v>
      </c>
      <c r="F607">
        <v>191</v>
      </c>
      <c r="G607">
        <v>100</v>
      </c>
      <c r="H607">
        <v>90</v>
      </c>
      <c r="I607">
        <v>58</v>
      </c>
      <c r="J607">
        <v>58</v>
      </c>
      <c r="K607">
        <v>52</v>
      </c>
      <c r="L607">
        <v>0</v>
      </c>
      <c r="M607">
        <v>2022</v>
      </c>
      <c r="N607">
        <f>VLOOKUP(E607, '2022D'!$A$2:$G$343, 2, FALSE)</f>
        <v>191</v>
      </c>
      <c r="O607">
        <f>VLOOKUP(E607, '2022D'!$A$2:$G$343, 3, FALSE)</f>
        <v>28286</v>
      </c>
      <c r="P607">
        <f>_2022[[#This Row],[最低排名]]-_2022[[#This Row],[同分人数]]+1</f>
        <v>28096</v>
      </c>
      <c r="Q607">
        <f>IF(O607&gt;=开始!$B$6, 1, 0)</f>
        <v>1</v>
      </c>
      <c r="R607">
        <f>_2022[[#This Row],[最低排名]]-开始!$B$6</f>
        <v>28286</v>
      </c>
    </row>
    <row r="608" spans="1:18">
      <c r="A608">
        <v>50002</v>
      </c>
      <c r="B608" t="s">
        <v>786</v>
      </c>
      <c r="C608" t="str">
        <f t="shared" si="18"/>
        <v>湖州师范</v>
      </c>
      <c r="D608" t="str">
        <f t="shared" si="19"/>
        <v>02</v>
      </c>
      <c r="E608" t="s">
        <v>318</v>
      </c>
      <c r="F608">
        <v>208</v>
      </c>
      <c r="G608">
        <v>106</v>
      </c>
      <c r="H608">
        <v>77</v>
      </c>
      <c r="I608">
        <v>49</v>
      </c>
      <c r="J608">
        <v>46</v>
      </c>
      <c r="K608">
        <v>46</v>
      </c>
      <c r="L608">
        <v>0</v>
      </c>
      <c r="M608">
        <v>2022</v>
      </c>
      <c r="N608">
        <f>VLOOKUP(E608, '2022D'!$A$2:$G$343, 2, FALSE)</f>
        <v>168</v>
      </c>
      <c r="O608">
        <f>VLOOKUP(E608, '2022D'!$A$2:$G$343, 3, FALSE)</f>
        <v>32393</v>
      </c>
      <c r="P608">
        <f>_2022[[#This Row],[最低排名]]-_2022[[#This Row],[同分人数]]+1</f>
        <v>32226</v>
      </c>
      <c r="Q608">
        <f>IF(O608&gt;=开始!$B$6, 1, 0)</f>
        <v>1</v>
      </c>
      <c r="R608">
        <f>_2022[[#This Row],[最低排名]]-开始!$B$6</f>
        <v>32393</v>
      </c>
    </row>
    <row r="609" spans="1:18">
      <c r="A609">
        <v>50003</v>
      </c>
      <c r="B609" t="s">
        <v>787</v>
      </c>
      <c r="C609" t="str">
        <f t="shared" si="18"/>
        <v>湖州师范</v>
      </c>
      <c r="D609" t="str">
        <f t="shared" si="19"/>
        <v>03</v>
      </c>
      <c r="E609" t="s">
        <v>146</v>
      </c>
      <c r="F609">
        <v>206</v>
      </c>
      <c r="G609">
        <v>105</v>
      </c>
      <c r="H609">
        <v>95</v>
      </c>
      <c r="I609">
        <v>64</v>
      </c>
      <c r="J609">
        <v>61</v>
      </c>
      <c r="K609">
        <v>58</v>
      </c>
      <c r="L609">
        <v>0</v>
      </c>
      <c r="M609">
        <v>2022</v>
      </c>
      <c r="N609">
        <f>VLOOKUP(E609, '2022D'!$A$2:$G$343, 2, FALSE)</f>
        <v>233</v>
      </c>
      <c r="O609">
        <f>VLOOKUP(E609, '2022D'!$A$2:$G$343, 3, FALSE)</f>
        <v>21082</v>
      </c>
      <c r="P609">
        <f>_2022[[#This Row],[最低排名]]-_2022[[#This Row],[同分人数]]+1</f>
        <v>20850</v>
      </c>
      <c r="Q609">
        <f>IF(O609&gt;=开始!$B$6, 1, 0)</f>
        <v>1</v>
      </c>
      <c r="R609">
        <f>_2022[[#This Row],[最低排名]]-开始!$B$6</f>
        <v>21082</v>
      </c>
    </row>
    <row r="610" spans="1:18">
      <c r="A610">
        <v>50004</v>
      </c>
      <c r="B610" t="s">
        <v>788</v>
      </c>
      <c r="C610" t="str">
        <f t="shared" si="18"/>
        <v>湖州师范</v>
      </c>
      <c r="D610" t="str">
        <f t="shared" si="19"/>
        <v>04</v>
      </c>
      <c r="E610" t="s">
        <v>309</v>
      </c>
      <c r="F610">
        <v>190</v>
      </c>
      <c r="G610">
        <v>96</v>
      </c>
      <c r="H610">
        <v>102</v>
      </c>
      <c r="I610">
        <v>58</v>
      </c>
      <c r="J610">
        <v>49</v>
      </c>
      <c r="K610">
        <v>43</v>
      </c>
      <c r="L610">
        <v>0</v>
      </c>
      <c r="M610">
        <v>2022</v>
      </c>
      <c r="N610">
        <f>VLOOKUP(E610, '2022D'!$A$2:$G$343, 2, FALSE)</f>
        <v>188</v>
      </c>
      <c r="O610">
        <f>VLOOKUP(E610, '2022D'!$A$2:$G$343, 3, FALSE)</f>
        <v>29590</v>
      </c>
      <c r="P610">
        <f>_2022[[#This Row],[最低排名]]-_2022[[#This Row],[同分人数]]+1</f>
        <v>29403</v>
      </c>
      <c r="Q610">
        <f>IF(O610&gt;=开始!$B$6, 1, 0)</f>
        <v>1</v>
      </c>
      <c r="R610">
        <f>_2022[[#This Row],[最低排名]]-开始!$B$6</f>
        <v>29590</v>
      </c>
    </row>
    <row r="611" spans="1:18">
      <c r="A611">
        <v>50005</v>
      </c>
      <c r="B611" t="s">
        <v>789</v>
      </c>
      <c r="C611" t="str">
        <f t="shared" si="18"/>
        <v>湖州师范</v>
      </c>
      <c r="D611" t="str">
        <f t="shared" si="19"/>
        <v>05</v>
      </c>
      <c r="E611" t="s">
        <v>126</v>
      </c>
      <c r="F611">
        <v>199</v>
      </c>
      <c r="G611">
        <v>104</v>
      </c>
      <c r="H611">
        <v>93</v>
      </c>
      <c r="I611">
        <v>67</v>
      </c>
      <c r="J611">
        <v>58</v>
      </c>
      <c r="K611">
        <v>52</v>
      </c>
      <c r="L611">
        <v>0</v>
      </c>
      <c r="M611">
        <v>2022</v>
      </c>
      <c r="N611">
        <f>VLOOKUP(E611, '2022D'!$A$2:$G$343, 2, FALSE)</f>
        <v>211</v>
      </c>
      <c r="O611">
        <f>VLOOKUP(E611, '2022D'!$A$2:$G$343, 3, FALSE)</f>
        <v>24227</v>
      </c>
      <c r="P611">
        <f>_2022[[#This Row],[最低排名]]-_2022[[#This Row],[同分人数]]+1</f>
        <v>24017</v>
      </c>
      <c r="Q611">
        <f>IF(O611&gt;=开始!$B$6, 1, 0)</f>
        <v>1</v>
      </c>
      <c r="R611">
        <f>_2022[[#This Row],[最低排名]]-开始!$B$6</f>
        <v>24227</v>
      </c>
    </row>
    <row r="612" spans="1:18">
      <c r="A612">
        <v>50006</v>
      </c>
      <c r="B612" t="s">
        <v>790</v>
      </c>
      <c r="C612" t="str">
        <f t="shared" si="18"/>
        <v>湖州师范</v>
      </c>
      <c r="D612" t="str">
        <f t="shared" si="19"/>
        <v>06</v>
      </c>
      <c r="E612" t="s">
        <v>83</v>
      </c>
      <c r="F612">
        <v>214</v>
      </c>
      <c r="G612">
        <v>114</v>
      </c>
      <c r="H612">
        <v>114</v>
      </c>
      <c r="I612">
        <v>61</v>
      </c>
      <c r="J612">
        <v>52</v>
      </c>
      <c r="K612">
        <v>46</v>
      </c>
      <c r="L612">
        <v>0</v>
      </c>
      <c r="M612">
        <v>2022</v>
      </c>
      <c r="N612">
        <f>VLOOKUP(E612, '2022D'!$A$2:$G$343, 2, FALSE)</f>
        <v>202</v>
      </c>
      <c r="O612">
        <f>VLOOKUP(E612, '2022D'!$A$2:$G$343, 3, FALSE)</f>
        <v>20403</v>
      </c>
      <c r="P612">
        <f>_2022[[#This Row],[最低排名]]-_2022[[#This Row],[同分人数]]+1</f>
        <v>20202</v>
      </c>
      <c r="Q612">
        <f>IF(O612&gt;=开始!$B$6, 1, 0)</f>
        <v>1</v>
      </c>
      <c r="R612">
        <f>_2022[[#This Row],[最低排名]]-开始!$B$6</f>
        <v>20403</v>
      </c>
    </row>
    <row r="613" spans="1:18">
      <c r="A613">
        <v>50007</v>
      </c>
      <c r="B613" t="s">
        <v>791</v>
      </c>
      <c r="C613" t="str">
        <f t="shared" si="18"/>
        <v>湖州师范</v>
      </c>
      <c r="D613" t="str">
        <f t="shared" si="19"/>
        <v>07</v>
      </c>
      <c r="E613" t="s">
        <v>168</v>
      </c>
      <c r="F613">
        <v>217</v>
      </c>
      <c r="G613">
        <v>119</v>
      </c>
      <c r="H613">
        <v>86</v>
      </c>
      <c r="I613">
        <v>70</v>
      </c>
      <c r="J613">
        <v>67</v>
      </c>
      <c r="K613">
        <v>55</v>
      </c>
      <c r="L613">
        <v>0</v>
      </c>
      <c r="M613">
        <v>2022</v>
      </c>
      <c r="N613">
        <f>VLOOKUP(E613, '2022D'!$A$2:$G$343, 2, FALSE)</f>
        <v>226</v>
      </c>
      <c r="O613">
        <f>VLOOKUP(E613, '2022D'!$A$2:$G$343, 3, FALSE)</f>
        <v>18674</v>
      </c>
      <c r="P613">
        <f>_2022[[#This Row],[最低排名]]-_2022[[#This Row],[同分人数]]+1</f>
        <v>18449</v>
      </c>
      <c r="Q613">
        <f>IF(O613&gt;=开始!$B$6, 1, 0)</f>
        <v>1</v>
      </c>
      <c r="R613">
        <f>_2022[[#This Row],[最低排名]]-开始!$B$6</f>
        <v>18674</v>
      </c>
    </row>
    <row r="614" spans="1:18">
      <c r="A614">
        <v>50008</v>
      </c>
      <c r="B614" t="s">
        <v>1577</v>
      </c>
      <c r="C614" t="str">
        <f t="shared" si="18"/>
        <v>湖州师范</v>
      </c>
      <c r="D614" t="str">
        <f t="shared" si="19"/>
        <v>08</v>
      </c>
      <c r="E614" t="s">
        <v>335</v>
      </c>
      <c r="F614">
        <v>184</v>
      </c>
      <c r="G614">
        <v>106</v>
      </c>
      <c r="H614">
        <v>92</v>
      </c>
      <c r="I614">
        <v>58</v>
      </c>
      <c r="J614">
        <v>58</v>
      </c>
      <c r="K614">
        <v>55</v>
      </c>
      <c r="L614">
        <v>0</v>
      </c>
      <c r="M614">
        <v>2022</v>
      </c>
      <c r="N614">
        <f>VLOOKUP(E614, '2022D'!$A$2:$G$343, 2, FALSE)</f>
        <v>188</v>
      </c>
      <c r="O614">
        <f>VLOOKUP(E614, '2022D'!$A$2:$G$343, 3, FALSE)</f>
        <v>28679</v>
      </c>
      <c r="P614">
        <f>_2022[[#This Row],[最低排名]]-_2022[[#This Row],[同分人数]]+1</f>
        <v>28492</v>
      </c>
      <c r="Q614">
        <f>IF(O614&gt;=开始!$B$6, 1, 0)</f>
        <v>1</v>
      </c>
      <c r="R614">
        <f>_2022[[#This Row],[最低排名]]-开始!$B$6</f>
        <v>28679</v>
      </c>
    </row>
    <row r="615" spans="1:18">
      <c r="A615">
        <v>50101</v>
      </c>
      <c r="B615" t="s">
        <v>792</v>
      </c>
      <c r="C615" t="str">
        <f t="shared" si="18"/>
        <v>浙江工商</v>
      </c>
      <c r="D615" t="str">
        <f t="shared" si="19"/>
        <v>01</v>
      </c>
      <c r="E615" t="s">
        <v>90</v>
      </c>
      <c r="F615">
        <v>206</v>
      </c>
      <c r="G615">
        <v>105</v>
      </c>
      <c r="H615">
        <v>116</v>
      </c>
      <c r="I615">
        <v>64</v>
      </c>
      <c r="J615">
        <v>55</v>
      </c>
      <c r="K615">
        <v>52</v>
      </c>
      <c r="L615">
        <v>0</v>
      </c>
      <c r="M615">
        <v>2022</v>
      </c>
      <c r="N615">
        <f>VLOOKUP(E615, '2022D'!$A$2:$G$343, 2, FALSE)</f>
        <v>208</v>
      </c>
      <c r="O615">
        <f>VLOOKUP(E615, '2022D'!$A$2:$G$343, 3, FALSE)</f>
        <v>19101</v>
      </c>
      <c r="P615">
        <f>_2022[[#This Row],[最低排名]]-_2022[[#This Row],[同分人数]]+1</f>
        <v>18894</v>
      </c>
      <c r="Q615">
        <f>IF(O615&gt;=开始!$B$6, 1, 0)</f>
        <v>1</v>
      </c>
      <c r="R615">
        <f>_2022[[#This Row],[最低排名]]-开始!$B$6</f>
        <v>19101</v>
      </c>
    </row>
    <row r="616" spans="1:18">
      <c r="A616">
        <v>50102</v>
      </c>
      <c r="B616" t="s">
        <v>793</v>
      </c>
      <c r="C616" t="str">
        <f t="shared" si="18"/>
        <v>浙江工商</v>
      </c>
      <c r="D616" t="str">
        <f t="shared" si="19"/>
        <v>02</v>
      </c>
      <c r="E616" t="s">
        <v>79</v>
      </c>
      <c r="F616">
        <v>230</v>
      </c>
      <c r="G616">
        <v>124</v>
      </c>
      <c r="H616">
        <v>91</v>
      </c>
      <c r="I616">
        <v>67</v>
      </c>
      <c r="J616">
        <v>58</v>
      </c>
      <c r="K616">
        <v>55</v>
      </c>
      <c r="L616">
        <v>0</v>
      </c>
      <c r="M616">
        <v>2022</v>
      </c>
      <c r="N616">
        <f>VLOOKUP(E616, '2022D'!$A$2:$G$343, 2, FALSE)</f>
        <v>207</v>
      </c>
      <c r="O616">
        <f>VLOOKUP(E616, '2022D'!$A$2:$G$343, 3, FALSE)</f>
        <v>17355</v>
      </c>
      <c r="P616">
        <f>_2022[[#This Row],[最低排名]]-_2022[[#This Row],[同分人数]]+1</f>
        <v>17149</v>
      </c>
      <c r="Q616">
        <f>IF(O616&gt;=开始!$B$6, 1, 0)</f>
        <v>1</v>
      </c>
      <c r="R616">
        <f>_2022[[#This Row],[最低排名]]-开始!$B$6</f>
        <v>17355</v>
      </c>
    </row>
    <row r="617" spans="1:18">
      <c r="A617">
        <v>50103</v>
      </c>
      <c r="B617" t="s">
        <v>794</v>
      </c>
      <c r="C617" t="str">
        <f t="shared" si="18"/>
        <v>浙江工商</v>
      </c>
      <c r="D617" t="str">
        <f t="shared" si="19"/>
        <v>03</v>
      </c>
      <c r="E617" t="s">
        <v>546</v>
      </c>
      <c r="F617">
        <v>212</v>
      </c>
      <c r="G617">
        <v>109</v>
      </c>
      <c r="H617">
        <v>108</v>
      </c>
      <c r="I617">
        <v>64</v>
      </c>
      <c r="J617">
        <v>58</v>
      </c>
      <c r="K617">
        <v>46</v>
      </c>
      <c r="L617">
        <v>0</v>
      </c>
      <c r="M617">
        <v>2022</v>
      </c>
      <c r="N617">
        <f>VLOOKUP(E617, '2022D'!$A$2:$G$343, 2, FALSE)</f>
        <v>238</v>
      </c>
      <c r="O617">
        <f>VLOOKUP(E617, '2022D'!$A$2:$G$343, 3, FALSE)</f>
        <v>20201</v>
      </c>
      <c r="P617">
        <f>_2022[[#This Row],[最低排名]]-_2022[[#This Row],[同分人数]]+1</f>
        <v>19964</v>
      </c>
      <c r="Q617">
        <f>IF(O617&gt;=开始!$B$6, 1, 0)</f>
        <v>1</v>
      </c>
      <c r="R617">
        <f>_2022[[#This Row],[最低排名]]-开始!$B$6</f>
        <v>20201</v>
      </c>
    </row>
    <row r="618" spans="1:18">
      <c r="A618">
        <v>50201</v>
      </c>
      <c r="B618" t="s">
        <v>795</v>
      </c>
      <c r="C618" t="str">
        <f t="shared" si="18"/>
        <v>嘉兴学院</v>
      </c>
      <c r="D618" t="str">
        <f t="shared" si="19"/>
        <v>01</v>
      </c>
      <c r="E618" t="s">
        <v>701</v>
      </c>
      <c r="F618">
        <v>188</v>
      </c>
      <c r="G618">
        <v>107</v>
      </c>
      <c r="H618">
        <v>100</v>
      </c>
      <c r="I618">
        <v>55</v>
      </c>
      <c r="J618">
        <v>52</v>
      </c>
      <c r="K618">
        <v>49</v>
      </c>
      <c r="L618">
        <v>0</v>
      </c>
      <c r="M618">
        <v>2022</v>
      </c>
      <c r="N618">
        <f>VLOOKUP(E618, '2022D'!$A$2:$G$343, 2, FALSE)</f>
        <v>180</v>
      </c>
      <c r="O618">
        <f>VLOOKUP(E618, '2022D'!$A$2:$G$343, 3, FALSE)</f>
        <v>29210</v>
      </c>
      <c r="P618">
        <f>_2022[[#This Row],[最低排名]]-_2022[[#This Row],[同分人数]]+1</f>
        <v>29031</v>
      </c>
      <c r="Q618">
        <f>IF(O618&gt;=开始!$B$6, 1, 0)</f>
        <v>1</v>
      </c>
      <c r="R618">
        <f>_2022[[#This Row],[最低排名]]-开始!$B$6</f>
        <v>29210</v>
      </c>
    </row>
    <row r="619" spans="1:18">
      <c r="A619">
        <v>50202</v>
      </c>
      <c r="B619" t="s">
        <v>796</v>
      </c>
      <c r="C619" t="str">
        <f t="shared" si="18"/>
        <v>嘉兴学院</v>
      </c>
      <c r="D619" t="str">
        <f t="shared" si="19"/>
        <v>02</v>
      </c>
      <c r="E619" t="s">
        <v>408</v>
      </c>
      <c r="F619">
        <v>208</v>
      </c>
      <c r="G619">
        <v>115</v>
      </c>
      <c r="H619">
        <v>55</v>
      </c>
      <c r="I619">
        <v>58</v>
      </c>
      <c r="J619">
        <v>49</v>
      </c>
      <c r="K619">
        <v>49</v>
      </c>
      <c r="L619">
        <v>0</v>
      </c>
      <c r="M619">
        <v>2022</v>
      </c>
      <c r="N619">
        <f>VLOOKUP(E619, '2022D'!$A$2:$G$343, 2, FALSE)</f>
        <v>181</v>
      </c>
      <c r="O619">
        <f>VLOOKUP(E619, '2022D'!$A$2:$G$343, 3, FALSE)</f>
        <v>33538</v>
      </c>
      <c r="P619">
        <f>_2022[[#This Row],[最低排名]]-_2022[[#This Row],[同分人数]]+1</f>
        <v>33358</v>
      </c>
      <c r="Q619">
        <f>IF(O619&gt;=开始!$B$6, 1, 0)</f>
        <v>1</v>
      </c>
      <c r="R619">
        <f>_2022[[#This Row],[最低排名]]-开始!$B$6</f>
        <v>33538</v>
      </c>
    </row>
    <row r="620" spans="1:18">
      <c r="A620">
        <v>50301</v>
      </c>
      <c r="B620" t="s">
        <v>797</v>
      </c>
      <c r="C620" t="str">
        <f t="shared" si="18"/>
        <v>中国计量</v>
      </c>
      <c r="D620" t="str">
        <f t="shared" si="19"/>
        <v>01</v>
      </c>
      <c r="E620" t="s">
        <v>175</v>
      </c>
      <c r="F620">
        <v>220</v>
      </c>
      <c r="G620">
        <v>118</v>
      </c>
      <c r="H620">
        <v>94</v>
      </c>
      <c r="I620">
        <v>55</v>
      </c>
      <c r="J620">
        <v>55</v>
      </c>
      <c r="K620">
        <v>40</v>
      </c>
      <c r="L620">
        <v>0</v>
      </c>
      <c r="M620">
        <v>2022</v>
      </c>
      <c r="N620">
        <f>VLOOKUP(E620, '2022D'!$A$2:$G$343, 2, FALSE)</f>
        <v>211</v>
      </c>
      <c r="O620">
        <f>VLOOKUP(E620, '2022D'!$A$2:$G$343, 3, FALSE)</f>
        <v>25254</v>
      </c>
      <c r="P620">
        <f>_2022[[#This Row],[最低排名]]-_2022[[#This Row],[同分人数]]+1</f>
        <v>25044</v>
      </c>
      <c r="Q620">
        <f>IF(O620&gt;=开始!$B$6, 1, 0)</f>
        <v>1</v>
      </c>
      <c r="R620">
        <f>_2022[[#This Row],[最低排名]]-开始!$B$6</f>
        <v>25254</v>
      </c>
    </row>
    <row r="621" spans="1:18">
      <c r="A621">
        <v>50302</v>
      </c>
      <c r="B621" t="s">
        <v>798</v>
      </c>
      <c r="C621" t="str">
        <f t="shared" si="18"/>
        <v>中国计量</v>
      </c>
      <c r="D621" t="str">
        <f t="shared" si="19"/>
        <v>02</v>
      </c>
      <c r="E621" t="s">
        <v>96</v>
      </c>
      <c r="F621">
        <v>217</v>
      </c>
      <c r="G621">
        <v>110</v>
      </c>
      <c r="H621">
        <v>87</v>
      </c>
      <c r="I621">
        <v>61</v>
      </c>
      <c r="J621">
        <v>55</v>
      </c>
      <c r="K621">
        <v>52</v>
      </c>
      <c r="L621">
        <v>0</v>
      </c>
      <c r="M621">
        <v>2022</v>
      </c>
      <c r="N621">
        <f>VLOOKUP(E621, '2022D'!$A$2:$G$343, 2, FALSE)</f>
        <v>195</v>
      </c>
      <c r="O621">
        <f>VLOOKUP(E621, '2022D'!$A$2:$G$343, 3, FALSE)</f>
        <v>23636</v>
      </c>
      <c r="P621">
        <f>_2022[[#This Row],[最低排名]]-_2022[[#This Row],[同分人数]]+1</f>
        <v>23442</v>
      </c>
      <c r="Q621">
        <f>IF(O621&gt;=开始!$B$6, 1, 0)</f>
        <v>1</v>
      </c>
      <c r="R621">
        <f>_2022[[#This Row],[最低排名]]-开始!$B$6</f>
        <v>23636</v>
      </c>
    </row>
    <row r="622" spans="1:18">
      <c r="A622">
        <v>50303</v>
      </c>
      <c r="B622" t="s">
        <v>799</v>
      </c>
      <c r="C622" t="str">
        <f t="shared" si="18"/>
        <v>中国计量</v>
      </c>
      <c r="D622" t="str">
        <f t="shared" si="19"/>
        <v>03</v>
      </c>
      <c r="E622" t="s">
        <v>533</v>
      </c>
      <c r="F622">
        <v>224</v>
      </c>
      <c r="G622">
        <v>124</v>
      </c>
      <c r="H622">
        <v>76</v>
      </c>
      <c r="I622">
        <v>67</v>
      </c>
      <c r="J622">
        <v>52</v>
      </c>
      <c r="K622">
        <v>52</v>
      </c>
      <c r="L622">
        <v>0</v>
      </c>
      <c r="M622">
        <v>2022</v>
      </c>
      <c r="N622">
        <f>VLOOKUP(E622, '2022D'!$A$2:$G$343, 2, FALSE)</f>
        <v>193</v>
      </c>
      <c r="O622">
        <f>VLOOKUP(E622, '2022D'!$A$2:$G$343, 3, FALSE)</f>
        <v>23829</v>
      </c>
      <c r="P622">
        <f>_2022[[#This Row],[最低排名]]-_2022[[#This Row],[同分人数]]+1</f>
        <v>23637</v>
      </c>
      <c r="Q622">
        <f>IF(O622&gt;=开始!$B$6, 1, 0)</f>
        <v>1</v>
      </c>
      <c r="R622">
        <f>_2022[[#This Row],[最低排名]]-开始!$B$6</f>
        <v>23829</v>
      </c>
    </row>
    <row r="623" spans="1:18">
      <c r="A623">
        <v>50304</v>
      </c>
      <c r="B623" t="s">
        <v>800</v>
      </c>
      <c r="C623" t="str">
        <f t="shared" si="18"/>
        <v>中国计量</v>
      </c>
      <c r="D623" t="str">
        <f t="shared" si="19"/>
        <v>04</v>
      </c>
      <c r="E623" t="s">
        <v>128</v>
      </c>
      <c r="F623">
        <v>200</v>
      </c>
      <c r="G623">
        <v>115</v>
      </c>
      <c r="H623">
        <v>96</v>
      </c>
      <c r="I623">
        <v>67</v>
      </c>
      <c r="J623">
        <v>58</v>
      </c>
      <c r="K623">
        <v>58</v>
      </c>
      <c r="L623">
        <v>0</v>
      </c>
      <c r="M623">
        <v>2022</v>
      </c>
      <c r="N623">
        <f>VLOOKUP(E623, '2022D'!$A$2:$G$343, 2, FALSE)</f>
        <v>228</v>
      </c>
      <c r="O623">
        <f>VLOOKUP(E623, '2022D'!$A$2:$G$343, 3, FALSE)</f>
        <v>22159</v>
      </c>
      <c r="P623">
        <f>_2022[[#This Row],[最低排名]]-_2022[[#This Row],[同分人数]]+1</f>
        <v>21932</v>
      </c>
      <c r="Q623">
        <f>IF(O623&gt;=开始!$B$6, 1, 0)</f>
        <v>1</v>
      </c>
      <c r="R623">
        <f>_2022[[#This Row],[最低排名]]-开始!$B$6</f>
        <v>22159</v>
      </c>
    </row>
    <row r="624" spans="1:18">
      <c r="A624">
        <v>50305</v>
      </c>
      <c r="B624" t="s">
        <v>801</v>
      </c>
      <c r="C624" t="str">
        <f t="shared" si="18"/>
        <v>中国计量</v>
      </c>
      <c r="D624" t="str">
        <f t="shared" si="19"/>
        <v>05</v>
      </c>
      <c r="E624" t="s">
        <v>678</v>
      </c>
      <c r="F624">
        <v>206</v>
      </c>
      <c r="G624">
        <v>110</v>
      </c>
      <c r="H624">
        <v>112</v>
      </c>
      <c r="I624">
        <v>61</v>
      </c>
      <c r="J624">
        <v>55</v>
      </c>
      <c r="K624">
        <v>49</v>
      </c>
      <c r="L624">
        <v>0</v>
      </c>
      <c r="M624">
        <v>2022</v>
      </c>
      <c r="N624">
        <f>VLOOKUP(E624, '2022D'!$A$2:$G$343, 2, FALSE)</f>
        <v>234</v>
      </c>
      <c r="O624">
        <f>VLOOKUP(E624, '2022D'!$A$2:$G$343, 3, FALSE)</f>
        <v>21316</v>
      </c>
      <c r="P624">
        <f>_2022[[#This Row],[最低排名]]-_2022[[#This Row],[同分人数]]+1</f>
        <v>21083</v>
      </c>
      <c r="Q624">
        <f>IF(O624&gt;=开始!$B$6, 1, 0)</f>
        <v>1</v>
      </c>
      <c r="R624">
        <f>_2022[[#This Row],[最低排名]]-开始!$B$6</f>
        <v>21316</v>
      </c>
    </row>
    <row r="625" spans="1:18">
      <c r="A625">
        <v>50401</v>
      </c>
      <c r="B625" t="s">
        <v>802</v>
      </c>
      <c r="C625" t="str">
        <f t="shared" si="18"/>
        <v>浙江财大</v>
      </c>
      <c r="D625" t="str">
        <f t="shared" si="19"/>
        <v>01</v>
      </c>
      <c r="E625" t="s">
        <v>300</v>
      </c>
      <c r="F625">
        <v>201</v>
      </c>
      <c r="G625">
        <v>111</v>
      </c>
      <c r="H625">
        <v>130</v>
      </c>
      <c r="I625">
        <v>58</v>
      </c>
      <c r="J625">
        <v>58</v>
      </c>
      <c r="K625">
        <v>49</v>
      </c>
      <c r="L625">
        <v>0</v>
      </c>
      <c r="M625">
        <v>2022</v>
      </c>
      <c r="N625">
        <f>VLOOKUP(E625, '2022D'!$A$2:$G$343, 2, FALSE)</f>
        <v>217</v>
      </c>
      <c r="O625">
        <f>VLOOKUP(E625, '2022D'!$A$2:$G$343, 3, FALSE)</f>
        <v>18448</v>
      </c>
      <c r="P625">
        <f>_2022[[#This Row],[最低排名]]-_2022[[#This Row],[同分人数]]+1</f>
        <v>18232</v>
      </c>
      <c r="Q625">
        <f>IF(O625&gt;=开始!$B$6, 1, 0)</f>
        <v>1</v>
      </c>
      <c r="R625">
        <f>_2022[[#This Row],[最低排名]]-开始!$B$6</f>
        <v>18448</v>
      </c>
    </row>
    <row r="626" spans="1:18">
      <c r="A626">
        <v>50402</v>
      </c>
      <c r="B626" t="s">
        <v>803</v>
      </c>
      <c r="C626" t="str">
        <f t="shared" si="18"/>
        <v>浙江财大</v>
      </c>
      <c r="D626" t="str">
        <f t="shared" si="19"/>
        <v>02</v>
      </c>
      <c r="E626" t="s">
        <v>128</v>
      </c>
      <c r="F626">
        <v>208</v>
      </c>
      <c r="G626">
        <v>104</v>
      </c>
      <c r="H626">
        <v>91</v>
      </c>
      <c r="I626">
        <v>64</v>
      </c>
      <c r="J626">
        <v>58</v>
      </c>
      <c r="K626">
        <v>58</v>
      </c>
      <c r="L626">
        <v>0</v>
      </c>
      <c r="M626">
        <v>2022</v>
      </c>
      <c r="N626">
        <f>VLOOKUP(E626, '2022D'!$A$2:$G$343, 2, FALSE)</f>
        <v>228</v>
      </c>
      <c r="O626">
        <f>VLOOKUP(E626, '2022D'!$A$2:$G$343, 3, FALSE)</f>
        <v>22159</v>
      </c>
      <c r="P626">
        <f>_2022[[#This Row],[最低排名]]-_2022[[#This Row],[同分人数]]+1</f>
        <v>21932</v>
      </c>
      <c r="Q626">
        <f>IF(O626&gt;=开始!$B$6, 1, 0)</f>
        <v>1</v>
      </c>
      <c r="R626">
        <f>_2022[[#This Row],[最低排名]]-开始!$B$6</f>
        <v>22159</v>
      </c>
    </row>
    <row r="627" spans="1:18">
      <c r="A627">
        <v>50403</v>
      </c>
      <c r="B627" t="s">
        <v>804</v>
      </c>
      <c r="C627" t="str">
        <f t="shared" si="18"/>
        <v>浙江财大</v>
      </c>
      <c r="D627" t="str">
        <f t="shared" si="19"/>
        <v>03</v>
      </c>
      <c r="E627" t="s">
        <v>546</v>
      </c>
      <c r="F627">
        <v>185</v>
      </c>
      <c r="G627">
        <v>101</v>
      </c>
      <c r="H627">
        <v>120</v>
      </c>
      <c r="I627">
        <v>64</v>
      </c>
      <c r="J627">
        <v>61</v>
      </c>
      <c r="K627">
        <v>58</v>
      </c>
      <c r="L627">
        <v>0</v>
      </c>
      <c r="M627">
        <v>2022</v>
      </c>
      <c r="N627">
        <f>VLOOKUP(E627, '2022D'!$A$2:$G$343, 2, FALSE)</f>
        <v>238</v>
      </c>
      <c r="O627">
        <f>VLOOKUP(E627, '2022D'!$A$2:$G$343, 3, FALSE)</f>
        <v>20201</v>
      </c>
      <c r="P627">
        <f>_2022[[#This Row],[最低排名]]-_2022[[#This Row],[同分人数]]+1</f>
        <v>19964</v>
      </c>
      <c r="Q627">
        <f>IF(O627&gt;=开始!$B$6, 1, 0)</f>
        <v>1</v>
      </c>
      <c r="R627">
        <f>_2022[[#This Row],[最低排名]]-开始!$B$6</f>
        <v>20201</v>
      </c>
    </row>
    <row r="628" spans="1:18">
      <c r="A628">
        <v>50404</v>
      </c>
      <c r="B628" t="s">
        <v>805</v>
      </c>
      <c r="C628" t="str">
        <f t="shared" si="18"/>
        <v>浙江财大</v>
      </c>
      <c r="D628" t="str">
        <f t="shared" si="19"/>
        <v>04</v>
      </c>
      <c r="E628" t="s">
        <v>155</v>
      </c>
      <c r="F628">
        <v>214</v>
      </c>
      <c r="G628">
        <v>113</v>
      </c>
      <c r="H628">
        <v>116</v>
      </c>
      <c r="I628">
        <v>58</v>
      </c>
      <c r="J628">
        <v>55</v>
      </c>
      <c r="K628">
        <v>46</v>
      </c>
      <c r="L628">
        <v>0</v>
      </c>
      <c r="M628">
        <v>2022</v>
      </c>
      <c r="N628">
        <f>VLOOKUP(E628, '2022D'!$A$2:$G$343, 2, FALSE)</f>
        <v>198</v>
      </c>
      <c r="O628">
        <f>VLOOKUP(E628, '2022D'!$A$2:$G$343, 3, FALSE)</f>
        <v>19963</v>
      </c>
      <c r="P628">
        <f>_2022[[#This Row],[最低排名]]-_2022[[#This Row],[同分人数]]+1</f>
        <v>19766</v>
      </c>
      <c r="Q628">
        <f>IF(O628&gt;=开始!$B$6, 1, 0)</f>
        <v>1</v>
      </c>
      <c r="R628">
        <f>_2022[[#This Row],[最低排名]]-开始!$B$6</f>
        <v>19963</v>
      </c>
    </row>
    <row r="629" spans="1:18">
      <c r="A629">
        <v>50405</v>
      </c>
      <c r="B629" t="s">
        <v>806</v>
      </c>
      <c r="C629" t="str">
        <f t="shared" si="18"/>
        <v>浙江财大</v>
      </c>
      <c r="D629" t="str">
        <f t="shared" si="19"/>
        <v>05</v>
      </c>
      <c r="E629" t="s">
        <v>136</v>
      </c>
      <c r="F629">
        <v>228</v>
      </c>
      <c r="G629">
        <v>117</v>
      </c>
      <c r="H629">
        <v>94</v>
      </c>
      <c r="I629">
        <v>64</v>
      </c>
      <c r="J629">
        <v>64</v>
      </c>
      <c r="K629">
        <v>61</v>
      </c>
      <c r="L629">
        <v>0</v>
      </c>
      <c r="M629">
        <v>2022</v>
      </c>
      <c r="N629">
        <f>VLOOKUP(E629, '2022D'!$A$2:$G$343, 2, FALSE)</f>
        <v>219</v>
      </c>
      <c r="O629">
        <f>VLOOKUP(E629, '2022D'!$A$2:$G$343, 3, FALSE)</f>
        <v>15213</v>
      </c>
      <c r="P629">
        <f>_2022[[#This Row],[最低排名]]-_2022[[#This Row],[同分人数]]+1</f>
        <v>14995</v>
      </c>
      <c r="Q629">
        <f>IF(O629&gt;=开始!$B$6, 1, 0)</f>
        <v>1</v>
      </c>
      <c r="R629">
        <f>_2022[[#This Row],[最低排名]]-开始!$B$6</f>
        <v>15213</v>
      </c>
    </row>
    <row r="630" spans="1:18">
      <c r="A630">
        <v>50406</v>
      </c>
      <c r="B630" t="s">
        <v>807</v>
      </c>
      <c r="C630" t="str">
        <f t="shared" si="18"/>
        <v>浙江财大</v>
      </c>
      <c r="D630" t="str">
        <f t="shared" si="19"/>
        <v>06</v>
      </c>
      <c r="E630" t="s">
        <v>155</v>
      </c>
      <c r="F630">
        <v>208</v>
      </c>
      <c r="G630">
        <v>109</v>
      </c>
      <c r="H630">
        <v>119</v>
      </c>
      <c r="I630">
        <v>58</v>
      </c>
      <c r="J630">
        <v>58</v>
      </c>
      <c r="K630">
        <v>46</v>
      </c>
      <c r="L630">
        <v>0</v>
      </c>
      <c r="M630">
        <v>2022</v>
      </c>
      <c r="N630">
        <f>VLOOKUP(E630, '2022D'!$A$2:$G$343, 2, FALSE)</f>
        <v>198</v>
      </c>
      <c r="O630">
        <f>VLOOKUP(E630, '2022D'!$A$2:$G$343, 3, FALSE)</f>
        <v>19963</v>
      </c>
      <c r="P630">
        <f>_2022[[#This Row],[最低排名]]-_2022[[#This Row],[同分人数]]+1</f>
        <v>19766</v>
      </c>
      <c r="Q630">
        <f>IF(O630&gt;=开始!$B$6, 1, 0)</f>
        <v>1</v>
      </c>
      <c r="R630">
        <f>_2022[[#This Row],[最低排名]]-开始!$B$6</f>
        <v>19963</v>
      </c>
    </row>
    <row r="631" spans="1:18">
      <c r="A631">
        <v>50501</v>
      </c>
      <c r="B631" t="s">
        <v>808</v>
      </c>
      <c r="C631" t="str">
        <f t="shared" si="18"/>
        <v>宁波大学</v>
      </c>
      <c r="D631" t="str">
        <f t="shared" si="19"/>
        <v>01</v>
      </c>
      <c r="E631" t="s">
        <v>138</v>
      </c>
      <c r="F631">
        <v>236</v>
      </c>
      <c r="G631">
        <v>126</v>
      </c>
      <c r="H631">
        <v>96</v>
      </c>
      <c r="I631">
        <v>70</v>
      </c>
      <c r="J631">
        <v>58</v>
      </c>
      <c r="K631">
        <v>55</v>
      </c>
      <c r="L631">
        <v>0</v>
      </c>
      <c r="M631">
        <v>2022</v>
      </c>
      <c r="N631">
        <f>VLOOKUP(E631, '2022D'!$A$2:$G$343, 2, FALSE)</f>
        <v>220</v>
      </c>
      <c r="O631">
        <f>VLOOKUP(E631, '2022D'!$A$2:$G$343, 3, FALSE)</f>
        <v>14379</v>
      </c>
      <c r="P631">
        <f>_2022[[#This Row],[最低排名]]-_2022[[#This Row],[同分人数]]+1</f>
        <v>14160</v>
      </c>
      <c r="Q631">
        <f>IF(O631&gt;=开始!$B$6, 1, 0)</f>
        <v>1</v>
      </c>
      <c r="R631">
        <f>_2022[[#This Row],[最低排名]]-开始!$B$6</f>
        <v>14379</v>
      </c>
    </row>
    <row r="632" spans="1:18">
      <c r="A632">
        <v>50502</v>
      </c>
      <c r="B632" t="s">
        <v>809</v>
      </c>
      <c r="C632" t="str">
        <f t="shared" si="18"/>
        <v>宁波大学</v>
      </c>
      <c r="D632" t="str">
        <f t="shared" si="19"/>
        <v>02</v>
      </c>
      <c r="E632" t="s">
        <v>136</v>
      </c>
      <c r="F632">
        <v>216</v>
      </c>
      <c r="G632">
        <v>114</v>
      </c>
      <c r="H632">
        <v>118</v>
      </c>
      <c r="I632">
        <v>67</v>
      </c>
      <c r="J632">
        <v>58</v>
      </c>
      <c r="K632">
        <v>52</v>
      </c>
      <c r="L632">
        <v>0</v>
      </c>
      <c r="M632">
        <v>2022</v>
      </c>
      <c r="N632">
        <f>VLOOKUP(E632, '2022D'!$A$2:$G$343, 2, FALSE)</f>
        <v>219</v>
      </c>
      <c r="O632">
        <f>VLOOKUP(E632, '2022D'!$A$2:$G$343, 3, FALSE)</f>
        <v>15213</v>
      </c>
      <c r="P632">
        <f>_2022[[#This Row],[最低排名]]-_2022[[#This Row],[同分人数]]+1</f>
        <v>14995</v>
      </c>
      <c r="Q632">
        <f>IF(O632&gt;=开始!$B$6, 1, 0)</f>
        <v>1</v>
      </c>
      <c r="R632">
        <f>_2022[[#This Row],[最低排名]]-开始!$B$6</f>
        <v>15213</v>
      </c>
    </row>
    <row r="633" spans="1:18">
      <c r="A633">
        <v>50503</v>
      </c>
      <c r="B633" t="s">
        <v>810</v>
      </c>
      <c r="C633" t="str">
        <f t="shared" si="18"/>
        <v>宁波大学</v>
      </c>
      <c r="D633" t="str">
        <f t="shared" si="19"/>
        <v>03</v>
      </c>
      <c r="E633" t="s">
        <v>43</v>
      </c>
      <c r="F633">
        <v>199</v>
      </c>
      <c r="G633">
        <v>109</v>
      </c>
      <c r="H633">
        <v>106</v>
      </c>
      <c r="I633">
        <v>67</v>
      </c>
      <c r="J633">
        <v>67</v>
      </c>
      <c r="K633">
        <v>64</v>
      </c>
      <c r="L633">
        <v>0</v>
      </c>
      <c r="M633">
        <v>2022</v>
      </c>
      <c r="N633">
        <f>VLOOKUP(E633, '2022D'!$A$2:$G$343, 2, FALSE)</f>
        <v>212</v>
      </c>
      <c r="O633">
        <f>VLOOKUP(E633, '2022D'!$A$2:$G$343, 3, FALSE)</f>
        <v>16925</v>
      </c>
      <c r="P633">
        <f>_2022[[#This Row],[最低排名]]-_2022[[#This Row],[同分人数]]+1</f>
        <v>16714</v>
      </c>
      <c r="Q633">
        <f>IF(O633&gt;=开始!$B$6, 1, 0)</f>
        <v>1</v>
      </c>
      <c r="R633">
        <f>_2022[[#This Row],[最低排名]]-开始!$B$6</f>
        <v>16925</v>
      </c>
    </row>
    <row r="634" spans="1:18">
      <c r="A634">
        <v>50504</v>
      </c>
      <c r="B634" t="s">
        <v>1578</v>
      </c>
      <c r="C634" t="str">
        <f t="shared" si="18"/>
        <v>宁波大学</v>
      </c>
      <c r="D634" t="str">
        <f t="shared" si="19"/>
        <v>04</v>
      </c>
      <c r="E634" t="s">
        <v>195</v>
      </c>
      <c r="F634">
        <v>205</v>
      </c>
      <c r="G634">
        <v>103</v>
      </c>
      <c r="H634">
        <v>110</v>
      </c>
      <c r="I634">
        <v>67</v>
      </c>
      <c r="J634">
        <v>67</v>
      </c>
      <c r="K634">
        <v>61</v>
      </c>
      <c r="L634">
        <v>0</v>
      </c>
      <c r="M634">
        <v>2022</v>
      </c>
      <c r="N634">
        <f>VLOOKUP(E634, '2022D'!$A$2:$G$343, 2, FALSE)</f>
        <v>224</v>
      </c>
      <c r="O634">
        <f>VLOOKUP(E634, '2022D'!$A$2:$G$343, 3, FALSE)</f>
        <v>15437</v>
      </c>
      <c r="P634">
        <f>_2022[[#This Row],[最低排名]]-_2022[[#This Row],[同分人数]]+1</f>
        <v>15214</v>
      </c>
      <c r="Q634">
        <f>IF(O634&gt;=开始!$B$6, 1, 0)</f>
        <v>1</v>
      </c>
      <c r="R634">
        <f>_2022[[#This Row],[最低排名]]-开始!$B$6</f>
        <v>15437</v>
      </c>
    </row>
    <row r="635" spans="1:18">
      <c r="A635">
        <v>50601</v>
      </c>
      <c r="B635" t="s">
        <v>811</v>
      </c>
      <c r="C635" t="str">
        <f t="shared" si="18"/>
        <v>浙江传媒</v>
      </c>
      <c r="D635" t="str">
        <f t="shared" si="19"/>
        <v>01</v>
      </c>
      <c r="E635" t="s">
        <v>132</v>
      </c>
      <c r="F635">
        <v>219</v>
      </c>
      <c r="G635">
        <v>117</v>
      </c>
      <c r="H635">
        <v>119</v>
      </c>
      <c r="I635">
        <v>64</v>
      </c>
      <c r="J635">
        <v>64</v>
      </c>
      <c r="K635">
        <v>46</v>
      </c>
      <c r="L635">
        <v>0</v>
      </c>
      <c r="M635">
        <v>2022</v>
      </c>
      <c r="N635">
        <f>VLOOKUP(E635, '2022D'!$A$2:$G$343, 2, FALSE)</f>
        <v>197</v>
      </c>
      <c r="O635">
        <f>VLOOKUP(E635, '2022D'!$A$2:$G$343, 3, FALSE)</f>
        <v>14994</v>
      </c>
      <c r="P635">
        <f>_2022[[#This Row],[最低排名]]-_2022[[#This Row],[同分人数]]+1</f>
        <v>14798</v>
      </c>
      <c r="Q635">
        <f>IF(O635&gt;=开始!$B$6, 1, 0)</f>
        <v>1</v>
      </c>
      <c r="R635">
        <f>_2022[[#This Row],[最低排名]]-开始!$B$6</f>
        <v>14994</v>
      </c>
    </row>
    <row r="636" spans="1:18">
      <c r="A636">
        <v>50602</v>
      </c>
      <c r="B636" t="s">
        <v>812</v>
      </c>
      <c r="C636" t="str">
        <f t="shared" si="18"/>
        <v>浙江传媒</v>
      </c>
      <c r="D636" t="str">
        <f t="shared" si="19"/>
        <v>02</v>
      </c>
      <c r="E636" t="s">
        <v>296</v>
      </c>
      <c r="F636">
        <v>207</v>
      </c>
      <c r="G636">
        <v>105</v>
      </c>
      <c r="H636">
        <v>121</v>
      </c>
      <c r="I636">
        <v>64</v>
      </c>
      <c r="J636">
        <v>58</v>
      </c>
      <c r="K636">
        <v>55</v>
      </c>
      <c r="L636">
        <v>0</v>
      </c>
      <c r="M636">
        <v>2022</v>
      </c>
      <c r="N636">
        <f>VLOOKUP(E636, '2022D'!$A$2:$G$343, 2, FALSE)</f>
        <v>202</v>
      </c>
      <c r="O636">
        <f>VLOOKUP(E636, '2022D'!$A$2:$G$343, 3, FALSE)</f>
        <v>16484</v>
      </c>
      <c r="P636">
        <f>_2022[[#This Row],[最低排名]]-_2022[[#This Row],[同分人数]]+1</f>
        <v>16283</v>
      </c>
      <c r="Q636">
        <f>IF(O636&gt;=开始!$B$6, 1, 0)</f>
        <v>1</v>
      </c>
      <c r="R636">
        <f>_2022[[#This Row],[最低排名]]-开始!$B$6</f>
        <v>16484</v>
      </c>
    </row>
    <row r="637" spans="1:18">
      <c r="A637">
        <v>50603</v>
      </c>
      <c r="B637" t="s">
        <v>813</v>
      </c>
      <c r="C637" t="str">
        <f t="shared" si="18"/>
        <v>浙江传媒</v>
      </c>
      <c r="D637" t="str">
        <f t="shared" si="19"/>
        <v>03</v>
      </c>
      <c r="E637" t="s">
        <v>296</v>
      </c>
      <c r="F637">
        <v>206</v>
      </c>
      <c r="G637">
        <v>106</v>
      </c>
      <c r="H637">
        <v>107</v>
      </c>
      <c r="I637">
        <v>67</v>
      </c>
      <c r="J637">
        <v>64</v>
      </c>
      <c r="K637">
        <v>61</v>
      </c>
      <c r="L637">
        <v>0</v>
      </c>
      <c r="M637">
        <v>2022</v>
      </c>
      <c r="N637">
        <f>VLOOKUP(E637, '2022D'!$A$2:$G$343, 2, FALSE)</f>
        <v>202</v>
      </c>
      <c r="O637">
        <f>VLOOKUP(E637, '2022D'!$A$2:$G$343, 3, FALSE)</f>
        <v>16484</v>
      </c>
      <c r="P637">
        <f>_2022[[#This Row],[最低排名]]-_2022[[#This Row],[同分人数]]+1</f>
        <v>16283</v>
      </c>
      <c r="Q637">
        <f>IF(O637&gt;=开始!$B$6, 1, 0)</f>
        <v>1</v>
      </c>
      <c r="R637">
        <f>_2022[[#This Row],[最低排名]]-开始!$B$6</f>
        <v>16484</v>
      </c>
    </row>
    <row r="638" spans="1:18">
      <c r="A638">
        <v>50604</v>
      </c>
      <c r="B638" t="s">
        <v>814</v>
      </c>
      <c r="C638" t="str">
        <f t="shared" si="18"/>
        <v>浙江传媒</v>
      </c>
      <c r="D638" t="str">
        <f t="shared" si="19"/>
        <v>04</v>
      </c>
      <c r="E638" t="s">
        <v>155</v>
      </c>
      <c r="F638">
        <v>227</v>
      </c>
      <c r="G638">
        <v>135</v>
      </c>
      <c r="H638">
        <v>97</v>
      </c>
      <c r="I638">
        <v>61</v>
      </c>
      <c r="J638">
        <v>55</v>
      </c>
      <c r="K638">
        <v>49</v>
      </c>
      <c r="L638">
        <v>0</v>
      </c>
      <c r="M638">
        <v>2022</v>
      </c>
      <c r="N638">
        <f>VLOOKUP(E638, '2022D'!$A$2:$G$343, 2, FALSE)</f>
        <v>198</v>
      </c>
      <c r="O638">
        <f>VLOOKUP(E638, '2022D'!$A$2:$G$343, 3, FALSE)</f>
        <v>19963</v>
      </c>
      <c r="P638">
        <f>_2022[[#This Row],[最低排名]]-_2022[[#This Row],[同分人数]]+1</f>
        <v>19766</v>
      </c>
      <c r="Q638">
        <f>IF(O638&gt;=开始!$B$6, 1, 0)</f>
        <v>1</v>
      </c>
      <c r="R638">
        <f>_2022[[#This Row],[最低排名]]-开始!$B$6</f>
        <v>19963</v>
      </c>
    </row>
    <row r="639" spans="1:18">
      <c r="A639">
        <v>50701</v>
      </c>
      <c r="B639" t="s">
        <v>816</v>
      </c>
      <c r="C639" t="str">
        <f t="shared" si="18"/>
        <v>温医仁济</v>
      </c>
      <c r="D639" t="str">
        <f t="shared" si="19"/>
        <v>01</v>
      </c>
      <c r="E639" t="s">
        <v>387</v>
      </c>
      <c r="F639">
        <v>172</v>
      </c>
      <c r="G639">
        <v>88</v>
      </c>
      <c r="H639">
        <v>91</v>
      </c>
      <c r="I639">
        <v>70</v>
      </c>
      <c r="J639">
        <v>61</v>
      </c>
      <c r="K639">
        <v>52</v>
      </c>
      <c r="L639">
        <v>0</v>
      </c>
      <c r="M639">
        <v>2022</v>
      </c>
      <c r="N639">
        <f>VLOOKUP(E639, '2022D'!$A$2:$G$343, 2, FALSE)</f>
        <v>167</v>
      </c>
      <c r="O639">
        <f>VLOOKUP(E639, '2022D'!$A$2:$G$343, 3, FALSE)</f>
        <v>28846</v>
      </c>
      <c r="P639">
        <f>_2022[[#This Row],[最低排名]]-_2022[[#This Row],[同分人数]]+1</f>
        <v>28680</v>
      </c>
      <c r="Q639">
        <f>IF(O639&gt;=开始!$B$6, 1, 0)</f>
        <v>1</v>
      </c>
      <c r="R639">
        <f>_2022[[#This Row],[最低排名]]-开始!$B$6</f>
        <v>28846</v>
      </c>
    </row>
    <row r="640" spans="1:18">
      <c r="A640">
        <v>50702</v>
      </c>
      <c r="B640" t="s">
        <v>817</v>
      </c>
      <c r="C640" t="str">
        <f t="shared" si="18"/>
        <v>温医仁济</v>
      </c>
      <c r="D640" t="str">
        <f t="shared" si="19"/>
        <v>02</v>
      </c>
      <c r="E640" t="s">
        <v>50</v>
      </c>
      <c r="F640">
        <v>183</v>
      </c>
      <c r="G640">
        <v>98</v>
      </c>
      <c r="H640">
        <v>95</v>
      </c>
      <c r="I640">
        <v>55</v>
      </c>
      <c r="J640">
        <v>49</v>
      </c>
      <c r="K640">
        <v>49</v>
      </c>
      <c r="L640">
        <v>0</v>
      </c>
      <c r="M640">
        <v>2022</v>
      </c>
      <c r="N640">
        <f>VLOOKUP(E640, '2022D'!$A$2:$G$343, 2, FALSE)</f>
        <v>151</v>
      </c>
      <c r="O640">
        <f>VLOOKUP(E640, '2022D'!$A$2:$G$343, 3, FALSE)</f>
        <v>31526</v>
      </c>
      <c r="P640">
        <f>_2022[[#This Row],[最低排名]]-_2022[[#This Row],[同分人数]]+1</f>
        <v>31376</v>
      </c>
      <c r="Q640">
        <f>IF(O640&gt;=开始!$B$6, 1, 0)</f>
        <v>1</v>
      </c>
      <c r="R640">
        <f>_2022[[#This Row],[最低排名]]-开始!$B$6</f>
        <v>31526</v>
      </c>
    </row>
    <row r="641" spans="1:18">
      <c r="A641">
        <v>50801</v>
      </c>
      <c r="B641" t="s">
        <v>818</v>
      </c>
      <c r="C641" t="str">
        <f t="shared" si="18"/>
        <v>湖州学院</v>
      </c>
      <c r="D641" t="str">
        <f t="shared" si="19"/>
        <v>01</v>
      </c>
      <c r="E641" t="s">
        <v>232</v>
      </c>
      <c r="F641">
        <v>182</v>
      </c>
      <c r="G641">
        <v>108</v>
      </c>
      <c r="H641">
        <v>97</v>
      </c>
      <c r="I641">
        <v>55</v>
      </c>
      <c r="J641">
        <v>52</v>
      </c>
      <c r="K641">
        <v>52</v>
      </c>
      <c r="L641">
        <v>0</v>
      </c>
      <c r="M641">
        <v>2022</v>
      </c>
      <c r="N641">
        <f>VLOOKUP(E641, '2022D'!$A$2:$G$343, 2, FALSE)</f>
        <v>191</v>
      </c>
      <c r="O641">
        <f>VLOOKUP(E641, '2022D'!$A$2:$G$343, 3, FALSE)</f>
        <v>30345</v>
      </c>
      <c r="P641">
        <f>_2022[[#This Row],[最低排名]]-_2022[[#This Row],[同分人数]]+1</f>
        <v>30155</v>
      </c>
      <c r="Q641">
        <f>IF(O641&gt;=开始!$B$6, 1, 0)</f>
        <v>1</v>
      </c>
      <c r="R641">
        <f>_2022[[#This Row],[最低排名]]-开始!$B$6</f>
        <v>30345</v>
      </c>
    </row>
    <row r="642" spans="1:18">
      <c r="A642">
        <v>50802</v>
      </c>
      <c r="B642" t="s">
        <v>819</v>
      </c>
      <c r="C642" t="str">
        <f t="shared" ref="C642:C705" si="20">LEFT(B642, FIND("(", B642) - 1)</f>
        <v>湖州学院</v>
      </c>
      <c r="D642" t="str">
        <f t="shared" ref="D642:D705" si="21">MID(B642, FIND("(", B642) + 1, FIND(")", B642) - FIND("(", B642) - 1)</f>
        <v>02</v>
      </c>
      <c r="E642" t="s">
        <v>316</v>
      </c>
      <c r="F642">
        <v>194</v>
      </c>
      <c r="G642">
        <v>109</v>
      </c>
      <c r="H642">
        <v>56</v>
      </c>
      <c r="I642">
        <v>58</v>
      </c>
      <c r="J642">
        <v>52</v>
      </c>
      <c r="K642">
        <v>46</v>
      </c>
      <c r="L642">
        <v>0</v>
      </c>
      <c r="M642">
        <v>2022</v>
      </c>
      <c r="N642">
        <f>VLOOKUP(E642, '2022D'!$A$2:$G$343, 2, FALSE)</f>
        <v>139</v>
      </c>
      <c r="O642">
        <f>VLOOKUP(E642, '2022D'!$A$2:$G$343, 3, FALSE)</f>
        <v>35561</v>
      </c>
      <c r="P642">
        <f>_2022[[#This Row],[最低排名]]-_2022[[#This Row],[同分人数]]+1</f>
        <v>35423</v>
      </c>
      <c r="Q642">
        <f>IF(O642&gt;=开始!$B$6, 1, 0)</f>
        <v>1</v>
      </c>
      <c r="R642">
        <f>_2022[[#This Row],[最低排名]]-开始!$B$6</f>
        <v>35561</v>
      </c>
    </row>
    <row r="643" spans="1:18">
      <c r="A643">
        <v>50901</v>
      </c>
      <c r="B643" t="s">
        <v>820</v>
      </c>
      <c r="C643" t="str">
        <f t="shared" si="20"/>
        <v>南湖学院</v>
      </c>
      <c r="D643" t="str">
        <f t="shared" si="21"/>
        <v>01</v>
      </c>
      <c r="E643" t="s">
        <v>440</v>
      </c>
      <c r="F643">
        <v>201</v>
      </c>
      <c r="G643">
        <v>105</v>
      </c>
      <c r="H643">
        <v>59</v>
      </c>
      <c r="I643">
        <v>64</v>
      </c>
      <c r="J643">
        <v>61</v>
      </c>
      <c r="K643">
        <v>52</v>
      </c>
      <c r="L643">
        <v>0</v>
      </c>
      <c r="M643">
        <v>2022</v>
      </c>
      <c r="N643">
        <f>VLOOKUP(E643, '2022D'!$A$2:$G$343, 2, FALSE)</f>
        <v>188</v>
      </c>
      <c r="O643">
        <f>VLOOKUP(E643, '2022D'!$A$2:$G$343, 3, FALSE)</f>
        <v>30533</v>
      </c>
      <c r="P643">
        <f>_2022[[#This Row],[最低排名]]-_2022[[#This Row],[同分人数]]+1</f>
        <v>30346</v>
      </c>
      <c r="Q643">
        <f>IF(O643&gt;=开始!$B$6, 1, 0)</f>
        <v>1</v>
      </c>
      <c r="R643">
        <f>_2022[[#This Row],[最低排名]]-开始!$B$6</f>
        <v>30533</v>
      </c>
    </row>
    <row r="644" spans="1:18">
      <c r="A644">
        <v>50902</v>
      </c>
      <c r="B644" t="s">
        <v>821</v>
      </c>
      <c r="C644" t="str">
        <f t="shared" si="20"/>
        <v>南湖学院</v>
      </c>
      <c r="D644" t="str">
        <f t="shared" si="21"/>
        <v>02</v>
      </c>
      <c r="E644" t="s">
        <v>232</v>
      </c>
      <c r="F644">
        <v>185</v>
      </c>
      <c r="G644">
        <v>106</v>
      </c>
      <c r="H644">
        <v>82</v>
      </c>
      <c r="I644">
        <v>61</v>
      </c>
      <c r="J644">
        <v>58</v>
      </c>
      <c r="K644">
        <v>52</v>
      </c>
      <c r="L644">
        <v>0</v>
      </c>
      <c r="M644">
        <v>2022</v>
      </c>
      <c r="N644">
        <f>VLOOKUP(E644, '2022D'!$A$2:$G$343, 2, FALSE)</f>
        <v>191</v>
      </c>
      <c r="O644">
        <f>VLOOKUP(E644, '2022D'!$A$2:$G$343, 3, FALSE)</f>
        <v>30345</v>
      </c>
      <c r="P644">
        <f>_2022[[#This Row],[最低排名]]-_2022[[#This Row],[同分人数]]+1</f>
        <v>30155</v>
      </c>
      <c r="Q644">
        <f>IF(O644&gt;=开始!$B$6, 1, 0)</f>
        <v>1</v>
      </c>
      <c r="R644">
        <f>_2022[[#This Row],[最低排名]]-开始!$B$6</f>
        <v>30345</v>
      </c>
    </row>
    <row r="645" spans="1:18">
      <c r="A645">
        <v>51002</v>
      </c>
      <c r="B645" t="s">
        <v>825</v>
      </c>
      <c r="C645" t="str">
        <f t="shared" si="20"/>
        <v>中计现代</v>
      </c>
      <c r="D645" t="str">
        <f t="shared" si="21"/>
        <v>02</v>
      </c>
      <c r="E645" t="s">
        <v>408</v>
      </c>
      <c r="F645">
        <v>196</v>
      </c>
      <c r="G645">
        <v>103</v>
      </c>
      <c r="H645">
        <v>73</v>
      </c>
      <c r="I645">
        <v>52</v>
      </c>
      <c r="J645">
        <v>49</v>
      </c>
      <c r="K645">
        <v>49</v>
      </c>
      <c r="L645">
        <v>0</v>
      </c>
      <c r="M645">
        <v>2022</v>
      </c>
      <c r="N645">
        <f>VLOOKUP(E645, '2022D'!$A$2:$G$343, 2, FALSE)</f>
        <v>181</v>
      </c>
      <c r="O645">
        <f>VLOOKUP(E645, '2022D'!$A$2:$G$343, 3, FALSE)</f>
        <v>33538</v>
      </c>
      <c r="P645">
        <f>_2022[[#This Row],[最低排名]]-_2022[[#This Row],[同分人数]]+1</f>
        <v>33358</v>
      </c>
      <c r="Q645">
        <f>IF(O645&gt;=开始!$B$6, 1, 0)</f>
        <v>1</v>
      </c>
      <c r="R645">
        <f>_2022[[#This Row],[最低排名]]-开始!$B$6</f>
        <v>33538</v>
      </c>
    </row>
    <row r="646" spans="1:18">
      <c r="A646">
        <v>51201</v>
      </c>
      <c r="B646" t="s">
        <v>826</v>
      </c>
      <c r="C646" t="str">
        <f t="shared" si="20"/>
        <v>上财浙院</v>
      </c>
      <c r="D646" t="str">
        <f t="shared" si="21"/>
        <v>01</v>
      </c>
      <c r="E646" t="s">
        <v>1534</v>
      </c>
      <c r="F646">
        <v>158</v>
      </c>
      <c r="G646">
        <v>89</v>
      </c>
      <c r="H646">
        <v>86</v>
      </c>
      <c r="I646">
        <v>61</v>
      </c>
      <c r="J646">
        <v>49</v>
      </c>
      <c r="K646">
        <v>46</v>
      </c>
      <c r="L646">
        <v>0</v>
      </c>
      <c r="M646">
        <v>2022</v>
      </c>
      <c r="N646">
        <f>VLOOKUP(E646, '2022D'!$A$2:$G$343, 2, FALSE)</f>
        <v>161</v>
      </c>
      <c r="O646">
        <f>VLOOKUP(E646, '2022D'!$A$2:$G$343, 3, FALSE)</f>
        <v>36413</v>
      </c>
      <c r="P646">
        <f>_2022[[#This Row],[最低排名]]-_2022[[#This Row],[同分人数]]+1</f>
        <v>36253</v>
      </c>
      <c r="Q646">
        <f>IF(O646&gt;=开始!$B$6, 1, 0)</f>
        <v>1</v>
      </c>
      <c r="R646">
        <f>_2022[[#This Row],[最低排名]]-开始!$B$6</f>
        <v>36413</v>
      </c>
    </row>
    <row r="647" spans="1:18">
      <c r="A647">
        <v>51202</v>
      </c>
      <c r="B647" t="s">
        <v>827</v>
      </c>
      <c r="C647" t="str">
        <f t="shared" si="20"/>
        <v>上财浙院</v>
      </c>
      <c r="D647" t="str">
        <f t="shared" si="21"/>
        <v>02</v>
      </c>
      <c r="E647" t="s">
        <v>1534</v>
      </c>
      <c r="F647">
        <v>197</v>
      </c>
      <c r="G647">
        <v>102</v>
      </c>
      <c r="H647">
        <v>68</v>
      </c>
      <c r="I647">
        <v>52</v>
      </c>
      <c r="J647">
        <v>43</v>
      </c>
      <c r="K647">
        <v>40</v>
      </c>
      <c r="L647">
        <v>0</v>
      </c>
      <c r="M647">
        <v>2022</v>
      </c>
      <c r="N647">
        <f>VLOOKUP(E647, '2022D'!$A$2:$G$343, 2, FALSE)</f>
        <v>161</v>
      </c>
      <c r="O647">
        <f>VLOOKUP(E647, '2022D'!$A$2:$G$343, 3, FALSE)</f>
        <v>36413</v>
      </c>
      <c r="P647">
        <f>_2022[[#This Row],[最低排名]]-_2022[[#This Row],[同分人数]]+1</f>
        <v>36253</v>
      </c>
      <c r="Q647">
        <f>IF(O647&gt;=开始!$B$6, 1, 0)</f>
        <v>1</v>
      </c>
      <c r="R647">
        <f>_2022[[#This Row],[最低排名]]-开始!$B$6</f>
        <v>36413</v>
      </c>
    </row>
    <row r="648" spans="1:18">
      <c r="A648">
        <v>51301</v>
      </c>
      <c r="B648" t="s">
        <v>829</v>
      </c>
      <c r="C648" t="str">
        <f t="shared" si="20"/>
        <v>诺丁汉</v>
      </c>
      <c r="D648" t="str">
        <f t="shared" si="21"/>
        <v>01</v>
      </c>
      <c r="E648" t="s">
        <v>115</v>
      </c>
      <c r="F648">
        <v>220</v>
      </c>
      <c r="G648">
        <v>118</v>
      </c>
      <c r="H648">
        <v>115</v>
      </c>
      <c r="I648">
        <v>67</v>
      </c>
      <c r="J648">
        <v>67</v>
      </c>
      <c r="K648">
        <v>61</v>
      </c>
      <c r="L648">
        <v>0</v>
      </c>
      <c r="M648">
        <v>2022</v>
      </c>
      <c r="N648">
        <f>VLOOKUP(E648, '2022D'!$A$2:$G$343, 2, FALSE)</f>
        <v>238</v>
      </c>
      <c r="O648">
        <f>VLOOKUP(E648, '2022D'!$A$2:$G$343, 3, FALSE)</f>
        <v>11182</v>
      </c>
      <c r="P648">
        <f>_2022[[#This Row],[最低排名]]-_2022[[#This Row],[同分人数]]+1</f>
        <v>10945</v>
      </c>
      <c r="Q648">
        <f>IF(O648&gt;=开始!$B$6, 1, 0)</f>
        <v>1</v>
      </c>
      <c r="R648">
        <f>_2022[[#This Row],[最低排名]]-开始!$B$6</f>
        <v>11182</v>
      </c>
    </row>
    <row r="649" spans="1:18">
      <c r="A649">
        <v>51302</v>
      </c>
      <c r="B649" t="s">
        <v>830</v>
      </c>
      <c r="C649" t="str">
        <f t="shared" si="20"/>
        <v>诺丁汉</v>
      </c>
      <c r="D649" t="str">
        <f t="shared" si="21"/>
        <v>02</v>
      </c>
      <c r="E649" t="s">
        <v>279</v>
      </c>
      <c r="F649">
        <v>225</v>
      </c>
      <c r="G649">
        <v>125</v>
      </c>
      <c r="H649">
        <v>119</v>
      </c>
      <c r="I649">
        <v>70</v>
      </c>
      <c r="J649">
        <v>64</v>
      </c>
      <c r="K649">
        <v>55</v>
      </c>
      <c r="L649">
        <v>0</v>
      </c>
      <c r="M649">
        <v>2022</v>
      </c>
      <c r="N649">
        <f>VLOOKUP(E649, '2022D'!$A$2:$G$343, 2, FALSE)</f>
        <v>197</v>
      </c>
      <c r="O649">
        <f>VLOOKUP(E649, '2022D'!$A$2:$G$343, 3, FALSE)</f>
        <v>10493</v>
      </c>
      <c r="P649">
        <f>_2022[[#This Row],[最低排名]]-_2022[[#This Row],[同分人数]]+1</f>
        <v>10297</v>
      </c>
      <c r="Q649">
        <f>IF(O649&gt;=开始!$B$6, 1, 0)</f>
        <v>1</v>
      </c>
      <c r="R649">
        <f>_2022[[#This Row],[最低排名]]-开始!$B$6</f>
        <v>10493</v>
      </c>
    </row>
    <row r="650" spans="1:18">
      <c r="A650">
        <v>51303</v>
      </c>
      <c r="B650" t="s">
        <v>831</v>
      </c>
      <c r="C650" t="str">
        <f t="shared" si="20"/>
        <v>诺丁汉</v>
      </c>
      <c r="D650" t="str">
        <f t="shared" si="21"/>
        <v>03</v>
      </c>
      <c r="E650" t="s">
        <v>607</v>
      </c>
      <c r="F650">
        <v>218</v>
      </c>
      <c r="G650">
        <v>113</v>
      </c>
      <c r="H650">
        <v>124</v>
      </c>
      <c r="I650">
        <v>70</v>
      </c>
      <c r="J650">
        <v>70</v>
      </c>
      <c r="K650">
        <v>55</v>
      </c>
      <c r="L650">
        <v>0</v>
      </c>
      <c r="M650">
        <v>2022</v>
      </c>
      <c r="N650">
        <f>VLOOKUP(E650, '2022D'!$A$2:$G$343, 2, FALSE)</f>
        <v>211</v>
      </c>
      <c r="O650">
        <f>VLOOKUP(E650, '2022D'!$A$2:$G$343, 3, FALSE)</f>
        <v>9620</v>
      </c>
      <c r="P650">
        <f>_2022[[#This Row],[最低排名]]-_2022[[#This Row],[同分人数]]+1</f>
        <v>9410</v>
      </c>
      <c r="Q650">
        <f>IF(O650&gt;=开始!$B$6, 1, 0)</f>
        <v>1</v>
      </c>
      <c r="R650">
        <f>_2022[[#This Row],[最低排名]]-开始!$B$6</f>
        <v>9620</v>
      </c>
    </row>
    <row r="651" spans="1:18">
      <c r="A651">
        <v>51401</v>
      </c>
      <c r="B651" t="s">
        <v>832</v>
      </c>
      <c r="C651" t="str">
        <f t="shared" si="20"/>
        <v>温州肯恩</v>
      </c>
      <c r="D651" t="str">
        <f t="shared" si="21"/>
        <v>01</v>
      </c>
      <c r="E651" t="s">
        <v>577</v>
      </c>
      <c r="F651">
        <v>214</v>
      </c>
      <c r="G651">
        <v>111</v>
      </c>
      <c r="H651">
        <v>102</v>
      </c>
      <c r="I651">
        <v>61</v>
      </c>
      <c r="J651">
        <v>52</v>
      </c>
      <c r="K651">
        <v>49</v>
      </c>
      <c r="L651">
        <v>0</v>
      </c>
      <c r="M651">
        <v>2022</v>
      </c>
      <c r="N651">
        <f>VLOOKUP(E651, '2022D'!$A$2:$G$343, 2, FALSE)</f>
        <v>209</v>
      </c>
      <c r="O651">
        <f>VLOOKUP(E651, '2022D'!$A$2:$G$343, 3, FALSE)</f>
        <v>22368</v>
      </c>
      <c r="P651">
        <f>_2022[[#This Row],[最低排名]]-_2022[[#This Row],[同分人数]]+1</f>
        <v>22160</v>
      </c>
      <c r="Q651">
        <f>IF(O651&gt;=开始!$B$6, 1, 0)</f>
        <v>1</v>
      </c>
      <c r="R651">
        <f>_2022[[#This Row],[最低排名]]-开始!$B$6</f>
        <v>22368</v>
      </c>
    </row>
    <row r="652" spans="1:18">
      <c r="A652">
        <v>51601</v>
      </c>
      <c r="B652" t="s">
        <v>833</v>
      </c>
      <c r="C652" t="str">
        <f t="shared" si="20"/>
        <v>浙大医学</v>
      </c>
      <c r="D652" t="str">
        <f t="shared" si="21"/>
        <v>01</v>
      </c>
      <c r="E652" t="s">
        <v>0</v>
      </c>
      <c r="M652">
        <v>2022</v>
      </c>
      <c r="N652">
        <f>VLOOKUP(E652, '2022D'!$A$2:$G$343, 2, FALSE)</f>
        <v>2335</v>
      </c>
      <c r="O652">
        <f>VLOOKUP(E652, '2022D'!$A$2:$G$343, 3, FALSE)</f>
        <v>2335</v>
      </c>
      <c r="P652">
        <f>_2022[[#This Row],[最低排名]]-_2022[[#This Row],[同分人数]]+1</f>
        <v>1</v>
      </c>
      <c r="Q652">
        <f>IF(O652&gt;=开始!$B$6, 1, 0)</f>
        <v>1</v>
      </c>
      <c r="R652">
        <f>_2022[[#This Row],[最低排名]]-开始!$B$6</f>
        <v>2335</v>
      </c>
    </row>
    <row r="653" spans="1:18">
      <c r="A653">
        <v>51701</v>
      </c>
      <c r="B653" t="s">
        <v>834</v>
      </c>
      <c r="C653" t="str">
        <f t="shared" si="20"/>
        <v>浙江中医</v>
      </c>
      <c r="D653" t="str">
        <f t="shared" si="21"/>
        <v>01</v>
      </c>
      <c r="E653" t="s">
        <v>323</v>
      </c>
      <c r="F653">
        <v>208</v>
      </c>
      <c r="G653">
        <v>104</v>
      </c>
      <c r="H653">
        <v>96</v>
      </c>
      <c r="I653">
        <v>67</v>
      </c>
      <c r="J653">
        <v>58</v>
      </c>
      <c r="K653">
        <v>52</v>
      </c>
      <c r="L653">
        <v>0</v>
      </c>
      <c r="M653">
        <v>2022</v>
      </c>
      <c r="N653">
        <f>VLOOKUP(E653, '2022D'!$A$2:$G$343, 2, FALSE)</f>
        <v>212</v>
      </c>
      <c r="O653">
        <f>VLOOKUP(E653, '2022D'!$A$2:$G$343, 3, FALSE)</f>
        <v>21726</v>
      </c>
      <c r="P653">
        <f>_2022[[#This Row],[最低排名]]-_2022[[#This Row],[同分人数]]+1</f>
        <v>21515</v>
      </c>
      <c r="Q653">
        <f>IF(O653&gt;=开始!$B$6, 1, 0)</f>
        <v>1</v>
      </c>
      <c r="R653">
        <f>_2022[[#This Row],[最低排名]]-开始!$B$6</f>
        <v>21726</v>
      </c>
    </row>
    <row r="654" spans="1:18">
      <c r="A654">
        <v>51702</v>
      </c>
      <c r="B654" t="s">
        <v>835</v>
      </c>
      <c r="C654" t="str">
        <f t="shared" si="20"/>
        <v>浙江中医</v>
      </c>
      <c r="D654" t="str">
        <f t="shared" si="21"/>
        <v>02</v>
      </c>
      <c r="E654" t="s">
        <v>96</v>
      </c>
      <c r="F654">
        <v>203</v>
      </c>
      <c r="G654">
        <v>107</v>
      </c>
      <c r="H654">
        <v>119</v>
      </c>
      <c r="I654">
        <v>52</v>
      </c>
      <c r="J654">
        <v>49</v>
      </c>
      <c r="K654">
        <v>49</v>
      </c>
      <c r="L654">
        <v>0</v>
      </c>
      <c r="M654">
        <v>2022</v>
      </c>
      <c r="N654">
        <f>VLOOKUP(E654, '2022D'!$A$2:$G$343, 2, FALSE)</f>
        <v>195</v>
      </c>
      <c r="O654">
        <f>VLOOKUP(E654, '2022D'!$A$2:$G$343, 3, FALSE)</f>
        <v>23636</v>
      </c>
      <c r="P654">
        <f>_2022[[#This Row],[最低排名]]-_2022[[#This Row],[同分人数]]+1</f>
        <v>23442</v>
      </c>
      <c r="Q654">
        <f>IF(O654&gt;=开始!$B$6, 1, 0)</f>
        <v>1</v>
      </c>
      <c r="R654">
        <f>_2022[[#This Row],[最低排名]]-开始!$B$6</f>
        <v>23636</v>
      </c>
    </row>
    <row r="655" spans="1:18">
      <c r="A655">
        <v>51703</v>
      </c>
      <c r="B655" t="s">
        <v>836</v>
      </c>
      <c r="C655" t="str">
        <f t="shared" si="20"/>
        <v>浙江中医</v>
      </c>
      <c r="D655" t="str">
        <f t="shared" si="21"/>
        <v>03</v>
      </c>
      <c r="E655" t="s">
        <v>502</v>
      </c>
      <c r="F655">
        <v>232</v>
      </c>
      <c r="G655">
        <v>128</v>
      </c>
      <c r="H655">
        <v>103</v>
      </c>
      <c r="I655">
        <v>64</v>
      </c>
      <c r="J655">
        <v>61</v>
      </c>
      <c r="K655">
        <v>61</v>
      </c>
      <c r="L655">
        <v>0</v>
      </c>
      <c r="M655">
        <v>2022</v>
      </c>
      <c r="N655">
        <f>VLOOKUP(E655, '2022D'!$A$2:$G$343, 2, FALSE)</f>
        <v>213</v>
      </c>
      <c r="O655">
        <f>VLOOKUP(E655, '2022D'!$A$2:$G$343, 3, FALSE)</f>
        <v>13075</v>
      </c>
      <c r="P655">
        <f>_2022[[#This Row],[最低排名]]-_2022[[#This Row],[同分人数]]+1</f>
        <v>12863</v>
      </c>
      <c r="Q655">
        <f>IF(O655&gt;=开始!$B$6, 1, 0)</f>
        <v>1</v>
      </c>
      <c r="R655">
        <f>_2022[[#This Row],[最低排名]]-开始!$B$6</f>
        <v>13075</v>
      </c>
    </row>
    <row r="656" spans="1:18">
      <c r="A656">
        <v>51704</v>
      </c>
      <c r="B656" t="s">
        <v>837</v>
      </c>
      <c r="C656" t="str">
        <f t="shared" si="20"/>
        <v>浙江中医</v>
      </c>
      <c r="D656" t="str">
        <f t="shared" si="21"/>
        <v>04</v>
      </c>
      <c r="E656" t="s">
        <v>518</v>
      </c>
      <c r="F656">
        <v>234</v>
      </c>
      <c r="G656">
        <v>127</v>
      </c>
      <c r="H656">
        <v>103</v>
      </c>
      <c r="I656">
        <v>64</v>
      </c>
      <c r="J656">
        <v>61</v>
      </c>
      <c r="K656">
        <v>52</v>
      </c>
      <c r="L656">
        <v>0</v>
      </c>
      <c r="M656">
        <v>2022</v>
      </c>
      <c r="N656">
        <f>VLOOKUP(E656, '2022D'!$A$2:$G$343, 2, FALSE)</f>
        <v>200</v>
      </c>
      <c r="O656">
        <f>VLOOKUP(E656, '2022D'!$A$2:$G$343, 3, FALSE)</f>
        <v>14579</v>
      </c>
      <c r="P656">
        <f>_2022[[#This Row],[最低排名]]-_2022[[#This Row],[同分人数]]+1</f>
        <v>14380</v>
      </c>
      <c r="Q656">
        <f>IF(O656&gt;=开始!$B$6, 1, 0)</f>
        <v>1</v>
      </c>
      <c r="R656">
        <f>_2022[[#This Row],[最低排名]]-开始!$B$6</f>
        <v>14579</v>
      </c>
    </row>
    <row r="657" spans="1:18">
      <c r="A657">
        <v>51705</v>
      </c>
      <c r="B657" t="s">
        <v>838</v>
      </c>
      <c r="C657" t="str">
        <f t="shared" si="20"/>
        <v>浙江中医</v>
      </c>
      <c r="D657" t="str">
        <f t="shared" si="21"/>
        <v>05</v>
      </c>
      <c r="E657" t="s">
        <v>79</v>
      </c>
      <c r="F657">
        <v>212</v>
      </c>
      <c r="G657">
        <v>107</v>
      </c>
      <c r="H657">
        <v>118</v>
      </c>
      <c r="I657">
        <v>61</v>
      </c>
      <c r="J657">
        <v>55</v>
      </c>
      <c r="K657">
        <v>55</v>
      </c>
      <c r="L657">
        <v>0</v>
      </c>
      <c r="M657">
        <v>2022</v>
      </c>
      <c r="N657">
        <f>VLOOKUP(E657, '2022D'!$A$2:$G$343, 2, FALSE)</f>
        <v>207</v>
      </c>
      <c r="O657">
        <f>VLOOKUP(E657, '2022D'!$A$2:$G$343, 3, FALSE)</f>
        <v>17355</v>
      </c>
      <c r="P657">
        <f>_2022[[#This Row],[最低排名]]-_2022[[#This Row],[同分人数]]+1</f>
        <v>17149</v>
      </c>
      <c r="Q657">
        <f>IF(O657&gt;=开始!$B$6, 1, 0)</f>
        <v>1</v>
      </c>
      <c r="R657">
        <f>_2022[[#This Row],[最低排名]]-开始!$B$6</f>
        <v>17355</v>
      </c>
    </row>
    <row r="658" spans="1:18">
      <c r="A658">
        <v>51706</v>
      </c>
      <c r="B658" t="s">
        <v>839</v>
      </c>
      <c r="C658" t="str">
        <f t="shared" si="20"/>
        <v>浙江中医</v>
      </c>
      <c r="D658" t="str">
        <f t="shared" si="21"/>
        <v>06</v>
      </c>
      <c r="E658" t="s">
        <v>94</v>
      </c>
      <c r="F658">
        <v>214</v>
      </c>
      <c r="G658">
        <v>108</v>
      </c>
      <c r="H658">
        <v>112</v>
      </c>
      <c r="I658">
        <v>64</v>
      </c>
      <c r="J658">
        <v>49</v>
      </c>
      <c r="K658">
        <v>46</v>
      </c>
      <c r="L658">
        <v>0</v>
      </c>
      <c r="M658">
        <v>2022</v>
      </c>
      <c r="N658">
        <f>VLOOKUP(E658, '2022D'!$A$2:$G$343, 2, FALSE)</f>
        <v>215</v>
      </c>
      <c r="O658">
        <f>VLOOKUP(E658, '2022D'!$A$2:$G$343, 3, FALSE)</f>
        <v>20849</v>
      </c>
      <c r="P658">
        <f>_2022[[#This Row],[最低排名]]-_2022[[#This Row],[同分人数]]+1</f>
        <v>20635</v>
      </c>
      <c r="Q658">
        <f>IF(O658&gt;=开始!$B$6, 1, 0)</f>
        <v>1</v>
      </c>
      <c r="R658">
        <f>_2022[[#This Row],[最低排名]]-开始!$B$6</f>
        <v>20849</v>
      </c>
    </row>
    <row r="659" spans="1:18">
      <c r="A659">
        <v>51707</v>
      </c>
      <c r="B659" t="s">
        <v>840</v>
      </c>
      <c r="C659" t="str">
        <f t="shared" si="20"/>
        <v>浙江中医</v>
      </c>
      <c r="D659" t="str">
        <f t="shared" si="21"/>
        <v>07</v>
      </c>
      <c r="E659" t="s">
        <v>90</v>
      </c>
      <c r="F659">
        <v>227</v>
      </c>
      <c r="G659">
        <v>119</v>
      </c>
      <c r="H659">
        <v>101</v>
      </c>
      <c r="I659">
        <v>58</v>
      </c>
      <c r="J659">
        <v>55</v>
      </c>
      <c r="K659">
        <v>52</v>
      </c>
      <c r="L659">
        <v>0</v>
      </c>
      <c r="M659">
        <v>2022</v>
      </c>
      <c r="N659">
        <f>VLOOKUP(E659, '2022D'!$A$2:$G$343, 2, FALSE)</f>
        <v>208</v>
      </c>
      <c r="O659">
        <f>VLOOKUP(E659, '2022D'!$A$2:$G$343, 3, FALSE)</f>
        <v>19101</v>
      </c>
      <c r="P659">
        <f>_2022[[#This Row],[最低排名]]-_2022[[#This Row],[同分人数]]+1</f>
        <v>18894</v>
      </c>
      <c r="Q659">
        <f>IF(O659&gt;=开始!$B$6, 1, 0)</f>
        <v>1</v>
      </c>
      <c r="R659">
        <f>_2022[[#This Row],[最低排名]]-开始!$B$6</f>
        <v>19101</v>
      </c>
    </row>
    <row r="660" spans="1:18">
      <c r="A660">
        <v>51801</v>
      </c>
      <c r="B660" t="s">
        <v>841</v>
      </c>
      <c r="C660" t="str">
        <f t="shared" si="20"/>
        <v>温州大学</v>
      </c>
      <c r="D660" t="str">
        <f t="shared" si="21"/>
        <v>01</v>
      </c>
      <c r="E660" t="s">
        <v>577</v>
      </c>
      <c r="F660">
        <v>206</v>
      </c>
      <c r="G660">
        <v>108</v>
      </c>
      <c r="H660">
        <v>107</v>
      </c>
      <c r="I660">
        <v>58</v>
      </c>
      <c r="J660">
        <v>58</v>
      </c>
      <c r="K660">
        <v>49</v>
      </c>
      <c r="L660">
        <v>0</v>
      </c>
      <c r="M660">
        <v>2022</v>
      </c>
      <c r="N660">
        <f>VLOOKUP(E660, '2022D'!$A$2:$G$343, 2, FALSE)</f>
        <v>209</v>
      </c>
      <c r="O660">
        <f>VLOOKUP(E660, '2022D'!$A$2:$G$343, 3, FALSE)</f>
        <v>22368</v>
      </c>
      <c r="P660">
        <f>_2022[[#This Row],[最低排名]]-_2022[[#This Row],[同分人数]]+1</f>
        <v>22160</v>
      </c>
      <c r="Q660">
        <f>IF(O660&gt;=开始!$B$6, 1, 0)</f>
        <v>1</v>
      </c>
      <c r="R660">
        <f>_2022[[#This Row],[最低排名]]-开始!$B$6</f>
        <v>22368</v>
      </c>
    </row>
    <row r="661" spans="1:18">
      <c r="A661">
        <v>51802</v>
      </c>
      <c r="B661" t="s">
        <v>842</v>
      </c>
      <c r="C661" t="str">
        <f t="shared" si="20"/>
        <v>温州大学</v>
      </c>
      <c r="D661" t="str">
        <f t="shared" si="21"/>
        <v>02</v>
      </c>
      <c r="E661" t="s">
        <v>195</v>
      </c>
      <c r="F661">
        <v>207</v>
      </c>
      <c r="G661">
        <v>106</v>
      </c>
      <c r="H661">
        <v>126</v>
      </c>
      <c r="I661">
        <v>64</v>
      </c>
      <c r="J661">
        <v>61</v>
      </c>
      <c r="K661">
        <v>52</v>
      </c>
      <c r="L661">
        <v>0</v>
      </c>
      <c r="M661">
        <v>2022</v>
      </c>
      <c r="N661">
        <f>VLOOKUP(E661, '2022D'!$A$2:$G$343, 2, FALSE)</f>
        <v>224</v>
      </c>
      <c r="O661">
        <f>VLOOKUP(E661, '2022D'!$A$2:$G$343, 3, FALSE)</f>
        <v>15437</v>
      </c>
      <c r="P661">
        <f>_2022[[#This Row],[最低排名]]-_2022[[#This Row],[同分人数]]+1</f>
        <v>15214</v>
      </c>
      <c r="Q661">
        <f>IF(O661&gt;=开始!$B$6, 1, 0)</f>
        <v>1</v>
      </c>
      <c r="R661">
        <f>_2022[[#This Row],[最低排名]]-开始!$B$6</f>
        <v>15437</v>
      </c>
    </row>
    <row r="662" spans="1:18">
      <c r="A662">
        <v>51803</v>
      </c>
      <c r="B662" t="s">
        <v>843</v>
      </c>
      <c r="C662" t="str">
        <f t="shared" si="20"/>
        <v>温州大学</v>
      </c>
      <c r="D662" t="str">
        <f t="shared" si="21"/>
        <v>03</v>
      </c>
      <c r="E662" t="s">
        <v>191</v>
      </c>
      <c r="F662">
        <v>227</v>
      </c>
      <c r="G662">
        <v>120</v>
      </c>
      <c r="H662">
        <v>112</v>
      </c>
      <c r="I662">
        <v>64</v>
      </c>
      <c r="J662">
        <v>58</v>
      </c>
      <c r="K662">
        <v>55</v>
      </c>
      <c r="L662">
        <v>0</v>
      </c>
      <c r="M662">
        <v>2022</v>
      </c>
      <c r="N662">
        <f>VLOOKUP(E662, '2022D'!$A$2:$G$343, 2, FALSE)</f>
        <v>213</v>
      </c>
      <c r="O662">
        <f>VLOOKUP(E662, '2022D'!$A$2:$G$343, 3, FALSE)</f>
        <v>14159</v>
      </c>
      <c r="P662">
        <f>_2022[[#This Row],[最低排名]]-_2022[[#This Row],[同分人数]]+1</f>
        <v>13947</v>
      </c>
      <c r="Q662">
        <f>IF(O662&gt;=开始!$B$6, 1, 0)</f>
        <v>1</v>
      </c>
      <c r="R662">
        <f>_2022[[#This Row],[最低排名]]-开始!$B$6</f>
        <v>14159</v>
      </c>
    </row>
    <row r="663" spans="1:18">
      <c r="A663">
        <v>51901</v>
      </c>
      <c r="B663" t="s">
        <v>844</v>
      </c>
      <c r="C663" t="str">
        <f t="shared" si="20"/>
        <v>中国美院</v>
      </c>
      <c r="D663" t="str">
        <f t="shared" si="21"/>
        <v>01</v>
      </c>
      <c r="E663" t="s">
        <v>1020</v>
      </c>
      <c r="F663">
        <v>242</v>
      </c>
      <c r="G663">
        <v>124</v>
      </c>
      <c r="H663">
        <v>126</v>
      </c>
      <c r="I663">
        <v>64</v>
      </c>
      <c r="J663">
        <v>64</v>
      </c>
      <c r="K663">
        <v>55</v>
      </c>
      <c r="L663">
        <v>0</v>
      </c>
      <c r="M663">
        <v>2022</v>
      </c>
      <c r="N663">
        <f>VLOOKUP(E663, '2022D'!$A$2:$G$343, 2, FALSE)</f>
        <v>171</v>
      </c>
      <c r="O663">
        <f>VLOOKUP(E663, '2022D'!$A$2:$G$343, 3, FALSE)</f>
        <v>6824</v>
      </c>
      <c r="P663">
        <f>_2022[[#This Row],[最低排名]]-_2022[[#This Row],[同分人数]]+1</f>
        <v>6654</v>
      </c>
      <c r="Q663">
        <f>IF(O663&gt;=开始!$B$6, 1, 0)</f>
        <v>1</v>
      </c>
      <c r="R663">
        <f>_2022[[#This Row],[最低排名]]-开始!$B$6</f>
        <v>6824</v>
      </c>
    </row>
    <row r="664" spans="1:18">
      <c r="A664">
        <v>51902</v>
      </c>
      <c r="B664" t="s">
        <v>845</v>
      </c>
      <c r="C664" t="str">
        <f t="shared" si="20"/>
        <v>中国美院</v>
      </c>
      <c r="D664" t="str">
        <f t="shared" si="21"/>
        <v>02</v>
      </c>
      <c r="E664" t="s">
        <v>279</v>
      </c>
      <c r="F664">
        <v>238</v>
      </c>
      <c r="G664">
        <v>121</v>
      </c>
      <c r="H664">
        <v>118</v>
      </c>
      <c r="I664">
        <v>64</v>
      </c>
      <c r="J664">
        <v>58</v>
      </c>
      <c r="K664">
        <v>55</v>
      </c>
      <c r="L664">
        <v>0</v>
      </c>
      <c r="M664">
        <v>2022</v>
      </c>
      <c r="N664">
        <f>VLOOKUP(E664, '2022D'!$A$2:$G$343, 2, FALSE)</f>
        <v>197</v>
      </c>
      <c r="O664">
        <f>VLOOKUP(E664, '2022D'!$A$2:$G$343, 3, FALSE)</f>
        <v>10493</v>
      </c>
      <c r="P664">
        <f>_2022[[#This Row],[最低排名]]-_2022[[#This Row],[同分人数]]+1</f>
        <v>10297</v>
      </c>
      <c r="Q664">
        <f>IF(O664&gt;=开始!$B$6, 1, 0)</f>
        <v>1</v>
      </c>
      <c r="R664">
        <f>_2022[[#This Row],[最低排名]]-开始!$B$6</f>
        <v>10493</v>
      </c>
    </row>
    <row r="665" spans="1:18">
      <c r="A665">
        <v>51903</v>
      </c>
      <c r="B665" t="s">
        <v>846</v>
      </c>
      <c r="C665" t="str">
        <f t="shared" si="20"/>
        <v>中国美院</v>
      </c>
      <c r="D665" t="str">
        <f t="shared" si="21"/>
        <v>03</v>
      </c>
      <c r="E665" t="s">
        <v>279</v>
      </c>
      <c r="F665">
        <v>233</v>
      </c>
      <c r="G665">
        <v>118</v>
      </c>
      <c r="H665">
        <v>129</v>
      </c>
      <c r="I665">
        <v>61</v>
      </c>
      <c r="J665">
        <v>58</v>
      </c>
      <c r="K665">
        <v>52</v>
      </c>
      <c r="L665">
        <v>0</v>
      </c>
      <c r="M665">
        <v>2022</v>
      </c>
      <c r="N665">
        <f>VLOOKUP(E665, '2022D'!$A$2:$G$343, 2, FALSE)</f>
        <v>197</v>
      </c>
      <c r="O665">
        <f>VLOOKUP(E665, '2022D'!$A$2:$G$343, 3, FALSE)</f>
        <v>10493</v>
      </c>
      <c r="P665">
        <f>_2022[[#This Row],[最低排名]]-_2022[[#This Row],[同分人数]]+1</f>
        <v>10297</v>
      </c>
      <c r="Q665">
        <f>IF(O665&gt;=开始!$B$6, 1, 0)</f>
        <v>1</v>
      </c>
      <c r="R665">
        <f>_2022[[#This Row],[最低排名]]-开始!$B$6</f>
        <v>10493</v>
      </c>
    </row>
    <row r="666" spans="1:18">
      <c r="A666">
        <v>53101</v>
      </c>
      <c r="B666" t="s">
        <v>849</v>
      </c>
      <c r="C666" t="str">
        <f t="shared" si="20"/>
        <v>合肥工大</v>
      </c>
      <c r="D666" t="str">
        <f t="shared" si="21"/>
        <v>01</v>
      </c>
      <c r="E666" t="s">
        <v>607</v>
      </c>
      <c r="F666">
        <v>232</v>
      </c>
      <c r="G666">
        <v>125</v>
      </c>
      <c r="H666">
        <v>116</v>
      </c>
      <c r="I666">
        <v>64</v>
      </c>
      <c r="J666">
        <v>64</v>
      </c>
      <c r="K666">
        <v>61</v>
      </c>
      <c r="L666">
        <v>0</v>
      </c>
      <c r="M666">
        <v>2022</v>
      </c>
      <c r="N666">
        <f>VLOOKUP(E666, '2022D'!$A$2:$G$343, 2, FALSE)</f>
        <v>211</v>
      </c>
      <c r="O666">
        <f>VLOOKUP(E666, '2022D'!$A$2:$G$343, 3, FALSE)</f>
        <v>9620</v>
      </c>
      <c r="P666">
        <f>_2022[[#This Row],[最低排名]]-_2022[[#This Row],[同分人数]]+1</f>
        <v>9410</v>
      </c>
      <c r="Q666">
        <f>IF(O666&gt;=开始!$B$6, 1, 0)</f>
        <v>1</v>
      </c>
      <c r="R666">
        <f>_2022[[#This Row],[最低排名]]-开始!$B$6</f>
        <v>9620</v>
      </c>
    </row>
    <row r="667" spans="1:18">
      <c r="A667">
        <v>53102</v>
      </c>
      <c r="B667" t="s">
        <v>850</v>
      </c>
      <c r="C667" t="str">
        <f t="shared" si="20"/>
        <v>合肥工大</v>
      </c>
      <c r="D667" t="str">
        <f t="shared" si="21"/>
        <v>02</v>
      </c>
      <c r="E667" t="s">
        <v>68</v>
      </c>
      <c r="F667">
        <v>228</v>
      </c>
      <c r="G667">
        <v>118</v>
      </c>
      <c r="H667">
        <v>112</v>
      </c>
      <c r="I667">
        <v>61</v>
      </c>
      <c r="J667">
        <v>61</v>
      </c>
      <c r="K667">
        <v>58</v>
      </c>
      <c r="L667">
        <v>0</v>
      </c>
      <c r="M667">
        <v>2022</v>
      </c>
      <c r="N667">
        <f>VLOOKUP(E667, '2022D'!$A$2:$G$343, 2, FALSE)</f>
        <v>211</v>
      </c>
      <c r="O667">
        <f>VLOOKUP(E667, '2022D'!$A$2:$G$343, 3, FALSE)</f>
        <v>13286</v>
      </c>
      <c r="P667">
        <f>_2022[[#This Row],[最低排名]]-_2022[[#This Row],[同分人数]]+1</f>
        <v>13076</v>
      </c>
      <c r="Q667">
        <f>IF(O667&gt;=开始!$B$6, 1, 0)</f>
        <v>1</v>
      </c>
      <c r="R667">
        <f>_2022[[#This Row],[最低排名]]-开始!$B$6</f>
        <v>13286</v>
      </c>
    </row>
    <row r="668" spans="1:18">
      <c r="A668">
        <v>53103</v>
      </c>
      <c r="B668" t="s">
        <v>851</v>
      </c>
      <c r="C668" t="str">
        <f t="shared" si="20"/>
        <v>合肥工大</v>
      </c>
      <c r="D668" t="str">
        <f t="shared" si="21"/>
        <v>03</v>
      </c>
      <c r="E668" t="s">
        <v>72</v>
      </c>
      <c r="F668">
        <v>200</v>
      </c>
      <c r="G668">
        <v>114</v>
      </c>
      <c r="H668">
        <v>127</v>
      </c>
      <c r="I668">
        <v>70</v>
      </c>
      <c r="J668">
        <v>64</v>
      </c>
      <c r="K668">
        <v>61</v>
      </c>
      <c r="L668">
        <v>0</v>
      </c>
      <c r="M668">
        <v>2022</v>
      </c>
      <c r="N668">
        <f>VLOOKUP(E668, '2022D'!$A$2:$G$343, 2, FALSE)</f>
        <v>242</v>
      </c>
      <c r="O668">
        <f>VLOOKUP(E668, '2022D'!$A$2:$G$343, 3, FALSE)</f>
        <v>12862</v>
      </c>
      <c r="P668">
        <f>_2022[[#This Row],[最低排名]]-_2022[[#This Row],[同分人数]]+1</f>
        <v>12621</v>
      </c>
      <c r="Q668">
        <f>IF(O668&gt;=开始!$B$6, 1, 0)</f>
        <v>1</v>
      </c>
      <c r="R668">
        <f>_2022[[#This Row],[最低排名]]-开始!$B$6</f>
        <v>12862</v>
      </c>
    </row>
    <row r="669" spans="1:18">
      <c r="A669">
        <v>53104</v>
      </c>
      <c r="B669" t="s">
        <v>852</v>
      </c>
      <c r="C669" t="str">
        <f t="shared" si="20"/>
        <v>合肥工大</v>
      </c>
      <c r="D669" t="str">
        <f t="shared" si="21"/>
        <v>04</v>
      </c>
      <c r="E669" t="s">
        <v>189</v>
      </c>
      <c r="F669">
        <v>234</v>
      </c>
      <c r="G669">
        <v>129</v>
      </c>
      <c r="H669">
        <v>118</v>
      </c>
      <c r="I669">
        <v>64</v>
      </c>
      <c r="J669">
        <v>61</v>
      </c>
      <c r="K669">
        <v>58</v>
      </c>
      <c r="L669">
        <v>0</v>
      </c>
      <c r="M669">
        <v>2022</v>
      </c>
      <c r="N669">
        <f>VLOOKUP(E669, '2022D'!$A$2:$G$343, 2, FALSE)</f>
        <v>232</v>
      </c>
      <c r="O669">
        <f>VLOOKUP(E669, '2022D'!$A$2:$G$343, 3, FALSE)</f>
        <v>10083</v>
      </c>
      <c r="P669">
        <f>_2022[[#This Row],[最低排名]]-_2022[[#This Row],[同分人数]]+1</f>
        <v>9852</v>
      </c>
      <c r="Q669">
        <f>IF(O669&gt;=开始!$B$6, 1, 0)</f>
        <v>1</v>
      </c>
      <c r="R669">
        <f>_2022[[#This Row],[最低排名]]-开始!$B$6</f>
        <v>10083</v>
      </c>
    </row>
    <row r="670" spans="1:18">
      <c r="A670">
        <v>53105</v>
      </c>
      <c r="B670" t="s">
        <v>1579</v>
      </c>
      <c r="C670" t="str">
        <f t="shared" si="20"/>
        <v>合肥工大</v>
      </c>
      <c r="D670" t="str">
        <f t="shared" si="21"/>
        <v>05</v>
      </c>
      <c r="E670" t="s">
        <v>62</v>
      </c>
      <c r="F670">
        <v>219</v>
      </c>
      <c r="G670">
        <v>115</v>
      </c>
      <c r="H670">
        <v>122</v>
      </c>
      <c r="I670">
        <v>64</v>
      </c>
      <c r="J670">
        <v>64</v>
      </c>
      <c r="K670">
        <v>58</v>
      </c>
      <c r="L670">
        <v>0</v>
      </c>
      <c r="M670">
        <v>2022</v>
      </c>
      <c r="N670">
        <f>VLOOKUP(E670, '2022D'!$A$2:$G$343, 2, FALSE)</f>
        <v>206</v>
      </c>
      <c r="O670">
        <f>VLOOKUP(E670, '2022D'!$A$2:$G$343, 3, FALSE)</f>
        <v>11799</v>
      </c>
      <c r="P670">
        <f>_2022[[#This Row],[最低排名]]-_2022[[#This Row],[同分人数]]+1</f>
        <v>11594</v>
      </c>
      <c r="Q670">
        <f>IF(O670&gt;=开始!$B$6, 1, 0)</f>
        <v>1</v>
      </c>
      <c r="R670">
        <f>_2022[[#This Row],[最低排名]]-开始!$B$6</f>
        <v>11799</v>
      </c>
    </row>
    <row r="671" spans="1:18">
      <c r="A671">
        <v>53106</v>
      </c>
      <c r="B671" t="s">
        <v>1580</v>
      </c>
      <c r="C671" t="str">
        <f t="shared" si="20"/>
        <v>合肥工大</v>
      </c>
      <c r="D671" t="str">
        <f t="shared" si="21"/>
        <v>06</v>
      </c>
      <c r="E671" t="s">
        <v>189</v>
      </c>
      <c r="F671">
        <v>228</v>
      </c>
      <c r="G671">
        <v>122</v>
      </c>
      <c r="H671">
        <v>127</v>
      </c>
      <c r="I671">
        <v>61</v>
      </c>
      <c r="J671">
        <v>61</v>
      </c>
      <c r="K671">
        <v>58</v>
      </c>
      <c r="L671">
        <v>0</v>
      </c>
      <c r="M671">
        <v>2022</v>
      </c>
      <c r="N671">
        <f>VLOOKUP(E671, '2022D'!$A$2:$G$343, 2, FALSE)</f>
        <v>232</v>
      </c>
      <c r="O671">
        <f>VLOOKUP(E671, '2022D'!$A$2:$G$343, 3, FALSE)</f>
        <v>10083</v>
      </c>
      <c r="P671">
        <f>_2022[[#This Row],[最低排名]]-_2022[[#This Row],[同分人数]]+1</f>
        <v>9852</v>
      </c>
      <c r="Q671">
        <f>IF(O671&gt;=开始!$B$6, 1, 0)</f>
        <v>1</v>
      </c>
      <c r="R671">
        <f>_2022[[#This Row],[最低排名]]-开始!$B$6</f>
        <v>10083</v>
      </c>
    </row>
    <row r="672" spans="1:18">
      <c r="A672">
        <v>53201</v>
      </c>
      <c r="B672" t="s">
        <v>853</v>
      </c>
      <c r="C672" t="str">
        <f t="shared" si="20"/>
        <v>中国科大</v>
      </c>
      <c r="D672" t="str">
        <f t="shared" si="21"/>
        <v>01</v>
      </c>
      <c r="E672" t="s">
        <v>0</v>
      </c>
      <c r="M672">
        <v>2022</v>
      </c>
      <c r="N672">
        <f>VLOOKUP(E672, '2022D'!$A$2:$G$343, 2, FALSE)</f>
        <v>2335</v>
      </c>
      <c r="O672">
        <f>VLOOKUP(E672, '2022D'!$A$2:$G$343, 3, FALSE)</f>
        <v>2335</v>
      </c>
      <c r="P672">
        <f>_2022[[#This Row],[最低排名]]-_2022[[#This Row],[同分人数]]+1</f>
        <v>1</v>
      </c>
      <c r="Q672">
        <f>IF(O672&gt;=开始!$B$6, 1, 0)</f>
        <v>1</v>
      </c>
      <c r="R672">
        <f>_2022[[#This Row],[最低排名]]-开始!$B$6</f>
        <v>2335</v>
      </c>
    </row>
    <row r="673" spans="1:18">
      <c r="A673">
        <v>53301</v>
      </c>
      <c r="B673" t="s">
        <v>854</v>
      </c>
      <c r="C673" t="str">
        <f t="shared" si="20"/>
        <v>安徽大学</v>
      </c>
      <c r="D673" t="str">
        <f t="shared" si="21"/>
        <v>01</v>
      </c>
      <c r="E673" t="s">
        <v>189</v>
      </c>
      <c r="F673">
        <v>227</v>
      </c>
      <c r="G673">
        <v>124</v>
      </c>
      <c r="H673">
        <v>125</v>
      </c>
      <c r="I673">
        <v>64</v>
      </c>
      <c r="J673">
        <v>61</v>
      </c>
      <c r="K673">
        <v>58</v>
      </c>
      <c r="L673">
        <v>0</v>
      </c>
      <c r="M673">
        <v>2022</v>
      </c>
      <c r="N673">
        <f>VLOOKUP(E673, '2022D'!$A$2:$G$343, 2, FALSE)</f>
        <v>232</v>
      </c>
      <c r="O673">
        <f>VLOOKUP(E673, '2022D'!$A$2:$G$343, 3, FALSE)</f>
        <v>10083</v>
      </c>
      <c r="P673">
        <f>_2022[[#This Row],[最低排名]]-_2022[[#This Row],[同分人数]]+1</f>
        <v>9852</v>
      </c>
      <c r="Q673">
        <f>IF(O673&gt;=开始!$B$6, 1, 0)</f>
        <v>1</v>
      </c>
      <c r="R673">
        <f>_2022[[#This Row],[最低排名]]-开始!$B$6</f>
        <v>10083</v>
      </c>
    </row>
    <row r="674" spans="1:18">
      <c r="A674">
        <v>53302</v>
      </c>
      <c r="B674" t="s">
        <v>855</v>
      </c>
      <c r="C674" t="str">
        <f t="shared" si="20"/>
        <v>安徽大学</v>
      </c>
      <c r="D674" t="str">
        <f t="shared" si="21"/>
        <v>02</v>
      </c>
      <c r="E674" t="s">
        <v>424</v>
      </c>
      <c r="F674">
        <v>234</v>
      </c>
      <c r="G674">
        <v>128</v>
      </c>
      <c r="H674">
        <v>92</v>
      </c>
      <c r="I674">
        <v>70</v>
      </c>
      <c r="J674">
        <v>64</v>
      </c>
      <c r="K674">
        <v>64</v>
      </c>
      <c r="L674">
        <v>0</v>
      </c>
      <c r="M674">
        <v>2022</v>
      </c>
      <c r="N674">
        <f>VLOOKUP(E674, '2022D'!$A$2:$G$343, 2, FALSE)</f>
        <v>195</v>
      </c>
      <c r="O674">
        <f>VLOOKUP(E674, '2022D'!$A$2:$G$343, 3, FALSE)</f>
        <v>12419</v>
      </c>
      <c r="P674">
        <f>_2022[[#This Row],[最低排名]]-_2022[[#This Row],[同分人数]]+1</f>
        <v>12225</v>
      </c>
      <c r="Q674">
        <f>IF(O674&gt;=开始!$B$6, 1, 0)</f>
        <v>1</v>
      </c>
      <c r="R674">
        <f>_2022[[#This Row],[最低排名]]-开始!$B$6</f>
        <v>12419</v>
      </c>
    </row>
    <row r="675" spans="1:18">
      <c r="A675">
        <v>53303</v>
      </c>
      <c r="B675" t="s">
        <v>856</v>
      </c>
      <c r="C675" t="str">
        <f t="shared" si="20"/>
        <v>安徽大学</v>
      </c>
      <c r="D675" t="str">
        <f t="shared" si="21"/>
        <v>03</v>
      </c>
      <c r="E675" t="s">
        <v>79</v>
      </c>
      <c r="F675">
        <v>216</v>
      </c>
      <c r="G675">
        <v>110</v>
      </c>
      <c r="H675">
        <v>120</v>
      </c>
      <c r="I675">
        <v>61</v>
      </c>
      <c r="J675">
        <v>52</v>
      </c>
      <c r="K675">
        <v>52</v>
      </c>
      <c r="L675">
        <v>0</v>
      </c>
      <c r="M675">
        <v>2022</v>
      </c>
      <c r="N675">
        <f>VLOOKUP(E675, '2022D'!$A$2:$G$343, 2, FALSE)</f>
        <v>207</v>
      </c>
      <c r="O675">
        <f>VLOOKUP(E675, '2022D'!$A$2:$G$343, 3, FALSE)</f>
        <v>17355</v>
      </c>
      <c r="P675">
        <f>_2022[[#This Row],[最低排名]]-_2022[[#This Row],[同分人数]]+1</f>
        <v>17149</v>
      </c>
      <c r="Q675">
        <f>IF(O675&gt;=开始!$B$6, 1, 0)</f>
        <v>1</v>
      </c>
      <c r="R675">
        <f>_2022[[#This Row],[最低排名]]-开始!$B$6</f>
        <v>17355</v>
      </c>
    </row>
    <row r="676" spans="1:18">
      <c r="A676">
        <v>53401</v>
      </c>
      <c r="B676" t="s">
        <v>857</v>
      </c>
      <c r="C676" t="str">
        <f t="shared" si="20"/>
        <v>安徽工大</v>
      </c>
      <c r="D676" t="str">
        <f t="shared" si="21"/>
        <v>01</v>
      </c>
      <c r="E676" t="s">
        <v>232</v>
      </c>
      <c r="F676">
        <v>207</v>
      </c>
      <c r="G676">
        <v>105</v>
      </c>
      <c r="H676">
        <v>90</v>
      </c>
      <c r="I676">
        <v>52</v>
      </c>
      <c r="J676">
        <v>46</v>
      </c>
      <c r="K676">
        <v>43</v>
      </c>
      <c r="L676">
        <v>0</v>
      </c>
      <c r="M676">
        <v>2022</v>
      </c>
      <c r="N676">
        <f>VLOOKUP(E676, '2022D'!$A$2:$G$343, 2, FALSE)</f>
        <v>191</v>
      </c>
      <c r="O676">
        <f>VLOOKUP(E676, '2022D'!$A$2:$G$343, 3, FALSE)</f>
        <v>30345</v>
      </c>
      <c r="P676">
        <f>_2022[[#This Row],[最低排名]]-_2022[[#This Row],[同分人数]]+1</f>
        <v>30155</v>
      </c>
      <c r="Q676">
        <f>IF(O676&gt;=开始!$B$6, 1, 0)</f>
        <v>1</v>
      </c>
      <c r="R676">
        <f>_2022[[#This Row],[最低排名]]-开始!$B$6</f>
        <v>30345</v>
      </c>
    </row>
    <row r="677" spans="1:18">
      <c r="A677">
        <v>53402</v>
      </c>
      <c r="B677" t="s">
        <v>858</v>
      </c>
      <c r="C677" t="str">
        <f t="shared" si="20"/>
        <v>安徽工大</v>
      </c>
      <c r="D677" t="str">
        <f t="shared" si="21"/>
        <v>02</v>
      </c>
      <c r="E677" t="s">
        <v>752</v>
      </c>
      <c r="F677">
        <v>172</v>
      </c>
      <c r="G677">
        <v>93</v>
      </c>
      <c r="H677">
        <v>85</v>
      </c>
      <c r="I677">
        <v>61</v>
      </c>
      <c r="J677">
        <v>58</v>
      </c>
      <c r="K677">
        <v>49</v>
      </c>
      <c r="L677">
        <v>0</v>
      </c>
      <c r="M677">
        <v>2022</v>
      </c>
      <c r="N677">
        <f>VLOOKUP(E677, '2022D'!$A$2:$G$343, 2, FALSE)</f>
        <v>167</v>
      </c>
      <c r="O677">
        <f>VLOOKUP(E677, '2022D'!$A$2:$G$343, 3, FALSE)</f>
        <v>32560</v>
      </c>
      <c r="P677">
        <f>_2022[[#This Row],[最低排名]]-_2022[[#This Row],[同分人数]]+1</f>
        <v>32394</v>
      </c>
      <c r="Q677">
        <f>IF(O677&gt;=开始!$B$6, 1, 0)</f>
        <v>1</v>
      </c>
      <c r="R677">
        <f>_2022[[#This Row],[最低排名]]-开始!$B$6</f>
        <v>32560</v>
      </c>
    </row>
    <row r="678" spans="1:18">
      <c r="A678">
        <v>53403</v>
      </c>
      <c r="B678" t="s">
        <v>859</v>
      </c>
      <c r="C678" t="str">
        <f t="shared" si="20"/>
        <v>安徽工大</v>
      </c>
      <c r="D678" t="str">
        <f t="shared" si="21"/>
        <v>03</v>
      </c>
      <c r="E678" t="s">
        <v>701</v>
      </c>
      <c r="F678">
        <v>209</v>
      </c>
      <c r="G678">
        <v>111</v>
      </c>
      <c r="H678">
        <v>94</v>
      </c>
      <c r="I678">
        <v>52</v>
      </c>
      <c r="J678">
        <v>46</v>
      </c>
      <c r="K678">
        <v>43</v>
      </c>
      <c r="L678">
        <v>0</v>
      </c>
      <c r="M678">
        <v>2022</v>
      </c>
      <c r="N678">
        <f>VLOOKUP(E678, '2022D'!$A$2:$G$343, 2, FALSE)</f>
        <v>180</v>
      </c>
      <c r="O678">
        <f>VLOOKUP(E678, '2022D'!$A$2:$G$343, 3, FALSE)</f>
        <v>29210</v>
      </c>
      <c r="P678">
        <f>_2022[[#This Row],[最低排名]]-_2022[[#This Row],[同分人数]]+1</f>
        <v>29031</v>
      </c>
      <c r="Q678">
        <f>IF(O678&gt;=开始!$B$6, 1, 0)</f>
        <v>1</v>
      </c>
      <c r="R678">
        <f>_2022[[#This Row],[最低排名]]-开始!$B$6</f>
        <v>29210</v>
      </c>
    </row>
    <row r="679" spans="1:18">
      <c r="A679">
        <v>53404</v>
      </c>
      <c r="B679" t="s">
        <v>860</v>
      </c>
      <c r="C679" t="str">
        <f t="shared" si="20"/>
        <v>安徽工大</v>
      </c>
      <c r="D679" t="str">
        <f t="shared" si="21"/>
        <v>04</v>
      </c>
      <c r="E679" t="s">
        <v>560</v>
      </c>
      <c r="F679">
        <v>197</v>
      </c>
      <c r="G679">
        <v>101</v>
      </c>
      <c r="H679">
        <v>93</v>
      </c>
      <c r="I679">
        <v>58</v>
      </c>
      <c r="J679">
        <v>55</v>
      </c>
      <c r="K679">
        <v>46</v>
      </c>
      <c r="L679">
        <v>0</v>
      </c>
      <c r="M679">
        <v>2022</v>
      </c>
      <c r="N679">
        <f>VLOOKUP(E679, '2022D'!$A$2:$G$343, 2, FALSE)</f>
        <v>191</v>
      </c>
      <c r="O679">
        <f>VLOOKUP(E679, '2022D'!$A$2:$G$343, 3, FALSE)</f>
        <v>28286</v>
      </c>
      <c r="P679">
        <f>_2022[[#This Row],[最低排名]]-_2022[[#This Row],[同分人数]]+1</f>
        <v>28096</v>
      </c>
      <c r="Q679">
        <f>IF(O679&gt;=开始!$B$6, 1, 0)</f>
        <v>1</v>
      </c>
      <c r="R679">
        <f>_2022[[#This Row],[最低排名]]-开始!$B$6</f>
        <v>28286</v>
      </c>
    </row>
    <row r="680" spans="1:18">
      <c r="A680">
        <v>53405</v>
      </c>
      <c r="B680" t="s">
        <v>1581</v>
      </c>
      <c r="C680" t="str">
        <f t="shared" si="20"/>
        <v>安徽工大</v>
      </c>
      <c r="D680" t="str">
        <f t="shared" si="21"/>
        <v>05</v>
      </c>
      <c r="E680" t="s">
        <v>187</v>
      </c>
      <c r="F680">
        <v>217</v>
      </c>
      <c r="G680">
        <v>121</v>
      </c>
      <c r="H680">
        <v>72</v>
      </c>
      <c r="I680">
        <v>55</v>
      </c>
      <c r="J680">
        <v>52</v>
      </c>
      <c r="K680">
        <v>52</v>
      </c>
      <c r="L680">
        <v>0</v>
      </c>
      <c r="M680">
        <v>2022</v>
      </c>
      <c r="N680">
        <f>VLOOKUP(E680, '2022D'!$A$2:$G$343, 2, FALSE)</f>
        <v>205</v>
      </c>
      <c r="O680">
        <f>VLOOKUP(E680, '2022D'!$A$2:$G$343, 3, FALSE)</f>
        <v>28491</v>
      </c>
      <c r="P680">
        <f>_2022[[#This Row],[最低排名]]-_2022[[#This Row],[同分人数]]+1</f>
        <v>28287</v>
      </c>
      <c r="Q680">
        <f>IF(O680&gt;=开始!$B$6, 1, 0)</f>
        <v>1</v>
      </c>
      <c r="R680">
        <f>_2022[[#This Row],[最低排名]]-开始!$B$6</f>
        <v>28491</v>
      </c>
    </row>
    <row r="681" spans="1:18">
      <c r="A681">
        <v>53501</v>
      </c>
      <c r="B681" t="s">
        <v>861</v>
      </c>
      <c r="C681" t="str">
        <f t="shared" si="20"/>
        <v>安徽理工</v>
      </c>
      <c r="D681" t="str">
        <f t="shared" si="21"/>
        <v>01</v>
      </c>
      <c r="E681" t="s">
        <v>232</v>
      </c>
      <c r="F681">
        <v>189</v>
      </c>
      <c r="G681">
        <v>96</v>
      </c>
      <c r="H681">
        <v>84</v>
      </c>
      <c r="I681">
        <v>58</v>
      </c>
      <c r="J681">
        <v>58</v>
      </c>
      <c r="K681">
        <v>49</v>
      </c>
      <c r="L681">
        <v>0</v>
      </c>
      <c r="M681">
        <v>2022</v>
      </c>
      <c r="N681">
        <f>VLOOKUP(E681, '2022D'!$A$2:$G$343, 2, FALSE)</f>
        <v>191</v>
      </c>
      <c r="O681">
        <f>VLOOKUP(E681, '2022D'!$A$2:$G$343, 3, FALSE)</f>
        <v>30345</v>
      </c>
      <c r="P681">
        <f>_2022[[#This Row],[最低排名]]-_2022[[#This Row],[同分人数]]+1</f>
        <v>30155</v>
      </c>
      <c r="Q681">
        <f>IF(O681&gt;=开始!$B$6, 1, 0)</f>
        <v>1</v>
      </c>
      <c r="R681">
        <f>_2022[[#This Row],[最低排名]]-开始!$B$6</f>
        <v>30345</v>
      </c>
    </row>
    <row r="682" spans="1:18">
      <c r="A682">
        <v>53601</v>
      </c>
      <c r="B682" t="s">
        <v>862</v>
      </c>
      <c r="C682" t="str">
        <f t="shared" si="20"/>
        <v>安徽农大</v>
      </c>
      <c r="D682" t="str">
        <f t="shared" si="21"/>
        <v>01</v>
      </c>
      <c r="E682" t="s">
        <v>187</v>
      </c>
      <c r="F682">
        <v>193</v>
      </c>
      <c r="G682">
        <v>105</v>
      </c>
      <c r="H682">
        <v>72</v>
      </c>
      <c r="I682">
        <v>61</v>
      </c>
      <c r="J682">
        <v>61</v>
      </c>
      <c r="K682">
        <v>61</v>
      </c>
      <c r="L682">
        <v>0</v>
      </c>
      <c r="M682">
        <v>2022</v>
      </c>
      <c r="N682">
        <f>VLOOKUP(E682, '2022D'!$A$2:$G$343, 2, FALSE)</f>
        <v>205</v>
      </c>
      <c r="O682">
        <f>VLOOKUP(E682, '2022D'!$A$2:$G$343, 3, FALSE)</f>
        <v>28491</v>
      </c>
      <c r="P682">
        <f>_2022[[#This Row],[最低排名]]-_2022[[#This Row],[同分人数]]+1</f>
        <v>28287</v>
      </c>
      <c r="Q682">
        <f>IF(O682&gt;=开始!$B$6, 1, 0)</f>
        <v>1</v>
      </c>
      <c r="R682">
        <f>_2022[[#This Row],[最低排名]]-开始!$B$6</f>
        <v>28491</v>
      </c>
    </row>
    <row r="683" spans="1:18">
      <c r="A683">
        <v>53602</v>
      </c>
      <c r="B683" t="s">
        <v>864</v>
      </c>
      <c r="C683" t="str">
        <f t="shared" si="20"/>
        <v>安徽农大</v>
      </c>
      <c r="D683" t="str">
        <f t="shared" si="21"/>
        <v>02</v>
      </c>
      <c r="E683" t="s">
        <v>170</v>
      </c>
      <c r="F683">
        <v>199</v>
      </c>
      <c r="G683">
        <v>108</v>
      </c>
      <c r="H683">
        <v>68</v>
      </c>
      <c r="I683">
        <v>67</v>
      </c>
      <c r="J683">
        <v>61</v>
      </c>
      <c r="K683">
        <v>58</v>
      </c>
      <c r="L683">
        <v>0</v>
      </c>
      <c r="M683">
        <v>2022</v>
      </c>
      <c r="N683">
        <f>VLOOKUP(E683, '2022D'!$A$2:$G$343, 2, FALSE)</f>
        <v>192</v>
      </c>
      <c r="O683">
        <f>VLOOKUP(E683, '2022D'!$A$2:$G$343, 3, FALSE)</f>
        <v>27530</v>
      </c>
      <c r="P683">
        <f>_2022[[#This Row],[最低排名]]-_2022[[#This Row],[同分人数]]+1</f>
        <v>27339</v>
      </c>
      <c r="Q683">
        <f>IF(O683&gt;=开始!$B$6, 1, 0)</f>
        <v>1</v>
      </c>
      <c r="R683">
        <f>_2022[[#This Row],[最低排名]]-开始!$B$6</f>
        <v>27530</v>
      </c>
    </row>
    <row r="684" spans="1:18">
      <c r="A684">
        <v>53701</v>
      </c>
      <c r="B684" t="s">
        <v>865</v>
      </c>
      <c r="C684" t="str">
        <f t="shared" si="20"/>
        <v>安徽医大</v>
      </c>
      <c r="D684" t="str">
        <f t="shared" si="21"/>
        <v>01</v>
      </c>
      <c r="E684" t="s">
        <v>1130</v>
      </c>
      <c r="F684">
        <v>234</v>
      </c>
      <c r="G684">
        <v>129</v>
      </c>
      <c r="H684">
        <v>111</v>
      </c>
      <c r="I684">
        <v>67</v>
      </c>
      <c r="J684">
        <v>58</v>
      </c>
      <c r="K684">
        <v>55</v>
      </c>
      <c r="L684">
        <v>0</v>
      </c>
      <c r="M684">
        <v>2022</v>
      </c>
      <c r="N684">
        <f>VLOOKUP(E684, '2022D'!$A$2:$G$343, 2, FALSE)</f>
        <v>194</v>
      </c>
      <c r="O684">
        <f>VLOOKUP(E684, '2022D'!$A$2:$G$343, 3, FALSE)</f>
        <v>12224</v>
      </c>
      <c r="P684">
        <f>_2022[[#This Row],[最低排名]]-_2022[[#This Row],[同分人数]]+1</f>
        <v>12031</v>
      </c>
      <c r="Q684">
        <f>IF(O684&gt;=开始!$B$6, 1, 0)</f>
        <v>1</v>
      </c>
      <c r="R684">
        <f>_2022[[#This Row],[最低排名]]-开始!$B$6</f>
        <v>12224</v>
      </c>
    </row>
    <row r="685" spans="1:18">
      <c r="A685">
        <v>53801</v>
      </c>
      <c r="B685" t="s">
        <v>866</v>
      </c>
      <c r="C685" t="str">
        <f t="shared" si="20"/>
        <v>安徽师大</v>
      </c>
      <c r="D685" t="str">
        <f t="shared" si="21"/>
        <v>01</v>
      </c>
      <c r="E685" t="s">
        <v>643</v>
      </c>
      <c r="F685">
        <v>216</v>
      </c>
      <c r="G685">
        <v>116</v>
      </c>
      <c r="H685">
        <v>99</v>
      </c>
      <c r="I685">
        <v>58</v>
      </c>
      <c r="J685">
        <v>55</v>
      </c>
      <c r="K685">
        <v>49</v>
      </c>
      <c r="L685">
        <v>0</v>
      </c>
      <c r="M685">
        <v>2022</v>
      </c>
      <c r="N685">
        <f>VLOOKUP(E685, '2022D'!$A$2:$G$343, 2, FALSE)</f>
        <v>211</v>
      </c>
      <c r="O685">
        <f>VLOOKUP(E685, '2022D'!$A$2:$G$343, 3, FALSE)</f>
        <v>22579</v>
      </c>
      <c r="P685">
        <f>_2022[[#This Row],[最低排名]]-_2022[[#This Row],[同分人数]]+1</f>
        <v>22369</v>
      </c>
      <c r="Q685">
        <f>IF(O685&gt;=开始!$B$6, 1, 0)</f>
        <v>1</v>
      </c>
      <c r="R685">
        <f>_2022[[#This Row],[最低排名]]-开始!$B$6</f>
        <v>22579</v>
      </c>
    </row>
    <row r="686" spans="1:18">
      <c r="A686">
        <v>53802</v>
      </c>
      <c r="B686" t="s">
        <v>867</v>
      </c>
      <c r="C686" t="str">
        <f t="shared" si="20"/>
        <v>安徽师大</v>
      </c>
      <c r="D686" t="str">
        <f t="shared" si="21"/>
        <v>02</v>
      </c>
      <c r="E686" t="s">
        <v>347</v>
      </c>
      <c r="F686">
        <v>213</v>
      </c>
      <c r="G686">
        <v>119</v>
      </c>
      <c r="H686">
        <v>89</v>
      </c>
      <c r="I686">
        <v>61</v>
      </c>
      <c r="J686">
        <v>58</v>
      </c>
      <c r="K686">
        <v>52</v>
      </c>
      <c r="L686">
        <v>0</v>
      </c>
      <c r="M686">
        <v>2022</v>
      </c>
      <c r="N686">
        <f>VLOOKUP(E686, '2022D'!$A$2:$G$343, 2, FALSE)</f>
        <v>222</v>
      </c>
      <c r="O686">
        <f>VLOOKUP(E686, '2022D'!$A$2:$G$343, 3, FALSE)</f>
        <v>23441</v>
      </c>
      <c r="P686">
        <f>_2022[[#This Row],[最低排名]]-_2022[[#This Row],[同分人数]]+1</f>
        <v>23220</v>
      </c>
      <c r="Q686">
        <f>IF(O686&gt;=开始!$B$6, 1, 0)</f>
        <v>1</v>
      </c>
      <c r="R686">
        <f>_2022[[#This Row],[最低排名]]-开始!$B$6</f>
        <v>23441</v>
      </c>
    </row>
    <row r="687" spans="1:18">
      <c r="A687">
        <v>53901</v>
      </c>
      <c r="B687" t="s">
        <v>868</v>
      </c>
      <c r="C687" t="str">
        <f t="shared" si="20"/>
        <v>淮北师大</v>
      </c>
      <c r="D687" t="str">
        <f t="shared" si="21"/>
        <v>01</v>
      </c>
      <c r="E687" t="s">
        <v>752</v>
      </c>
      <c r="F687">
        <v>174</v>
      </c>
      <c r="G687">
        <v>99</v>
      </c>
      <c r="H687">
        <v>86</v>
      </c>
      <c r="I687">
        <v>58</v>
      </c>
      <c r="J687">
        <v>55</v>
      </c>
      <c r="K687">
        <v>52</v>
      </c>
      <c r="L687">
        <v>0</v>
      </c>
      <c r="M687">
        <v>2022</v>
      </c>
      <c r="N687">
        <f>VLOOKUP(E687, '2022D'!$A$2:$G$343, 2, FALSE)</f>
        <v>167</v>
      </c>
      <c r="O687">
        <f>VLOOKUP(E687, '2022D'!$A$2:$G$343, 3, FALSE)</f>
        <v>32560</v>
      </c>
      <c r="P687">
        <f>_2022[[#This Row],[最低排名]]-_2022[[#This Row],[同分人数]]+1</f>
        <v>32394</v>
      </c>
      <c r="Q687">
        <f>IF(O687&gt;=开始!$B$6, 1, 0)</f>
        <v>1</v>
      </c>
      <c r="R687">
        <f>_2022[[#This Row],[最低排名]]-开始!$B$6</f>
        <v>32560</v>
      </c>
    </row>
    <row r="688" spans="1:18">
      <c r="A688">
        <v>53902</v>
      </c>
      <c r="B688" t="s">
        <v>869</v>
      </c>
      <c r="C688" t="str">
        <f t="shared" si="20"/>
        <v>淮北师大</v>
      </c>
      <c r="D688" t="str">
        <f t="shared" si="21"/>
        <v>02</v>
      </c>
      <c r="E688" t="s">
        <v>79</v>
      </c>
      <c r="F688">
        <v>217</v>
      </c>
      <c r="G688">
        <v>112</v>
      </c>
      <c r="H688">
        <v>113</v>
      </c>
      <c r="I688">
        <v>64</v>
      </c>
      <c r="J688">
        <v>58</v>
      </c>
      <c r="K688">
        <v>49</v>
      </c>
      <c r="L688">
        <v>0</v>
      </c>
      <c r="M688">
        <v>2022</v>
      </c>
      <c r="N688">
        <f>VLOOKUP(E688, '2022D'!$A$2:$G$343, 2, FALSE)</f>
        <v>207</v>
      </c>
      <c r="O688">
        <f>VLOOKUP(E688, '2022D'!$A$2:$G$343, 3, FALSE)</f>
        <v>17355</v>
      </c>
      <c r="P688">
        <f>_2022[[#This Row],[最低排名]]-_2022[[#This Row],[同分人数]]+1</f>
        <v>17149</v>
      </c>
      <c r="Q688">
        <f>IF(O688&gt;=开始!$B$6, 1, 0)</f>
        <v>1</v>
      </c>
      <c r="R688">
        <f>_2022[[#This Row],[最低排名]]-开始!$B$6</f>
        <v>17355</v>
      </c>
    </row>
    <row r="689" spans="1:18">
      <c r="A689">
        <v>53903</v>
      </c>
      <c r="B689" t="s">
        <v>870</v>
      </c>
      <c r="C689" t="str">
        <f t="shared" si="20"/>
        <v>淮北师大</v>
      </c>
      <c r="D689" t="str">
        <f t="shared" si="21"/>
        <v>03</v>
      </c>
      <c r="E689" t="s">
        <v>440</v>
      </c>
      <c r="F689">
        <v>189</v>
      </c>
      <c r="G689">
        <v>101</v>
      </c>
      <c r="H689">
        <v>89</v>
      </c>
      <c r="I689">
        <v>61</v>
      </c>
      <c r="J689">
        <v>49</v>
      </c>
      <c r="K689">
        <v>49</v>
      </c>
      <c r="L689">
        <v>0</v>
      </c>
      <c r="M689">
        <v>2022</v>
      </c>
      <c r="N689">
        <f>VLOOKUP(E689, '2022D'!$A$2:$G$343, 2, FALSE)</f>
        <v>188</v>
      </c>
      <c r="O689">
        <f>VLOOKUP(E689, '2022D'!$A$2:$G$343, 3, FALSE)</f>
        <v>30533</v>
      </c>
      <c r="P689">
        <f>_2022[[#This Row],[最低排名]]-_2022[[#This Row],[同分人数]]+1</f>
        <v>30346</v>
      </c>
      <c r="Q689">
        <f>IF(O689&gt;=开始!$B$6, 1, 0)</f>
        <v>1</v>
      </c>
      <c r="R689">
        <f>_2022[[#This Row],[最低排名]]-开始!$B$6</f>
        <v>30533</v>
      </c>
    </row>
    <row r="690" spans="1:18">
      <c r="A690">
        <v>53904</v>
      </c>
      <c r="B690" t="s">
        <v>871</v>
      </c>
      <c r="C690" t="str">
        <f t="shared" si="20"/>
        <v>淮北师大</v>
      </c>
      <c r="D690" t="str">
        <f t="shared" si="21"/>
        <v>04</v>
      </c>
      <c r="E690" t="s">
        <v>230</v>
      </c>
      <c r="F690">
        <v>192</v>
      </c>
      <c r="G690">
        <v>100</v>
      </c>
      <c r="H690">
        <v>80</v>
      </c>
      <c r="I690">
        <v>61</v>
      </c>
      <c r="J690">
        <v>58</v>
      </c>
      <c r="K690">
        <v>52</v>
      </c>
      <c r="L690">
        <v>0</v>
      </c>
      <c r="M690">
        <v>2022</v>
      </c>
      <c r="N690">
        <f>VLOOKUP(E690, '2022D'!$A$2:$G$343, 2, FALSE)</f>
        <v>192</v>
      </c>
      <c r="O690">
        <f>VLOOKUP(E690, '2022D'!$A$2:$G$343, 3, FALSE)</f>
        <v>29402</v>
      </c>
      <c r="P690">
        <f>_2022[[#This Row],[最低排名]]-_2022[[#This Row],[同分人数]]+1</f>
        <v>29211</v>
      </c>
      <c r="Q690">
        <f>IF(O690&gt;=开始!$B$6, 1, 0)</f>
        <v>1</v>
      </c>
      <c r="R690">
        <f>_2022[[#This Row],[最低排名]]-开始!$B$6</f>
        <v>29402</v>
      </c>
    </row>
    <row r="691" spans="1:18">
      <c r="A691">
        <v>54001</v>
      </c>
      <c r="B691" t="s">
        <v>872</v>
      </c>
      <c r="C691" t="str">
        <f t="shared" si="20"/>
        <v>滁州学院</v>
      </c>
      <c r="D691" t="str">
        <f t="shared" si="21"/>
        <v>01</v>
      </c>
      <c r="E691" t="s">
        <v>419</v>
      </c>
      <c r="F691">
        <v>197</v>
      </c>
      <c r="G691">
        <v>107</v>
      </c>
      <c r="H691">
        <v>81</v>
      </c>
      <c r="I691">
        <v>64</v>
      </c>
      <c r="J691">
        <v>49</v>
      </c>
      <c r="K691">
        <v>43</v>
      </c>
      <c r="L691">
        <v>0</v>
      </c>
      <c r="M691">
        <v>2022</v>
      </c>
      <c r="N691">
        <f>VLOOKUP(E691, '2022D'!$A$2:$G$343, 2, FALSE)</f>
        <v>158</v>
      </c>
      <c r="O691">
        <f>VLOOKUP(E691, '2022D'!$A$2:$G$343, 3, FALSE)</f>
        <v>31045</v>
      </c>
      <c r="P691">
        <f>_2022[[#This Row],[最低排名]]-_2022[[#This Row],[同分人数]]+1</f>
        <v>30888</v>
      </c>
      <c r="Q691">
        <f>IF(O691&gt;=开始!$B$6, 1, 0)</f>
        <v>1</v>
      </c>
      <c r="R691">
        <f>_2022[[#This Row],[最低排名]]-开始!$B$6</f>
        <v>31045</v>
      </c>
    </row>
    <row r="692" spans="1:18">
      <c r="A692">
        <v>54002</v>
      </c>
      <c r="B692" t="s">
        <v>873</v>
      </c>
      <c r="C692" t="str">
        <f t="shared" si="20"/>
        <v>滁州学院</v>
      </c>
      <c r="D692" t="str">
        <f t="shared" si="21"/>
        <v>02</v>
      </c>
      <c r="E692" t="s">
        <v>50</v>
      </c>
      <c r="F692">
        <v>186</v>
      </c>
      <c r="G692">
        <v>96</v>
      </c>
      <c r="H692">
        <v>101</v>
      </c>
      <c r="I692">
        <v>55</v>
      </c>
      <c r="J692">
        <v>46</v>
      </c>
      <c r="K692">
        <v>43</v>
      </c>
      <c r="L692">
        <v>0</v>
      </c>
      <c r="M692">
        <v>2022</v>
      </c>
      <c r="N692">
        <f>VLOOKUP(E692, '2022D'!$A$2:$G$343, 2, FALSE)</f>
        <v>151</v>
      </c>
      <c r="O692">
        <f>VLOOKUP(E692, '2022D'!$A$2:$G$343, 3, FALSE)</f>
        <v>31526</v>
      </c>
      <c r="P692">
        <f>_2022[[#This Row],[最低排名]]-_2022[[#This Row],[同分人数]]+1</f>
        <v>31376</v>
      </c>
      <c r="Q692">
        <f>IF(O692&gt;=开始!$B$6, 1, 0)</f>
        <v>1</v>
      </c>
      <c r="R692">
        <f>_2022[[#This Row],[最低排名]]-开始!$B$6</f>
        <v>31526</v>
      </c>
    </row>
    <row r="693" spans="1:18">
      <c r="A693">
        <v>54003</v>
      </c>
      <c r="B693" t="s">
        <v>874</v>
      </c>
      <c r="C693" t="str">
        <f t="shared" si="20"/>
        <v>滁州学院</v>
      </c>
      <c r="D693" t="str">
        <f t="shared" si="21"/>
        <v>03</v>
      </c>
      <c r="E693" t="s">
        <v>52</v>
      </c>
      <c r="F693">
        <v>188</v>
      </c>
      <c r="G693">
        <v>97</v>
      </c>
      <c r="H693">
        <v>86</v>
      </c>
      <c r="I693">
        <v>55</v>
      </c>
      <c r="J693">
        <v>52</v>
      </c>
      <c r="K693">
        <v>43</v>
      </c>
      <c r="L693">
        <v>0</v>
      </c>
      <c r="M693">
        <v>2022</v>
      </c>
      <c r="N693">
        <f>VLOOKUP(E693, '2022D'!$A$2:$G$343, 2, FALSE)</f>
        <v>162</v>
      </c>
      <c r="O693">
        <f>VLOOKUP(E693, '2022D'!$A$2:$G$343, 3, FALSE)</f>
        <v>32722</v>
      </c>
      <c r="P693">
        <f>_2022[[#This Row],[最低排名]]-_2022[[#This Row],[同分人数]]+1</f>
        <v>32561</v>
      </c>
      <c r="Q693">
        <f>IF(O693&gt;=开始!$B$6, 1, 0)</f>
        <v>1</v>
      </c>
      <c r="R693">
        <f>_2022[[#This Row],[最低排名]]-开始!$B$6</f>
        <v>32722</v>
      </c>
    </row>
    <row r="694" spans="1:18">
      <c r="A694">
        <v>54004</v>
      </c>
      <c r="B694" t="s">
        <v>1582</v>
      </c>
      <c r="C694" t="str">
        <f t="shared" si="20"/>
        <v>滁州学院</v>
      </c>
      <c r="D694" t="str">
        <f t="shared" si="21"/>
        <v>04</v>
      </c>
      <c r="E694" t="s">
        <v>427</v>
      </c>
      <c r="F694">
        <v>207</v>
      </c>
      <c r="G694">
        <v>115</v>
      </c>
      <c r="H694">
        <v>69</v>
      </c>
      <c r="I694">
        <v>58</v>
      </c>
      <c r="J694">
        <v>52</v>
      </c>
      <c r="K694">
        <v>49</v>
      </c>
      <c r="L694">
        <v>0</v>
      </c>
      <c r="M694">
        <v>2022</v>
      </c>
      <c r="N694">
        <f>VLOOKUP(E694, '2022D'!$A$2:$G$343, 2, FALSE)</f>
        <v>157</v>
      </c>
      <c r="O694">
        <f>VLOOKUP(E694, '2022D'!$A$2:$G$343, 3, FALSE)</f>
        <v>30887</v>
      </c>
      <c r="P694">
        <f>_2022[[#This Row],[最低排名]]-_2022[[#This Row],[同分人数]]+1</f>
        <v>30731</v>
      </c>
      <c r="Q694">
        <f>IF(O694&gt;=开始!$B$6, 1, 0)</f>
        <v>1</v>
      </c>
      <c r="R694">
        <f>_2022[[#This Row],[最低排名]]-开始!$B$6</f>
        <v>30887</v>
      </c>
    </row>
    <row r="695" spans="1:18">
      <c r="A695">
        <v>54101</v>
      </c>
      <c r="B695" t="s">
        <v>875</v>
      </c>
      <c r="C695" t="str">
        <f t="shared" si="20"/>
        <v>安徽财大</v>
      </c>
      <c r="D695" t="str">
        <f t="shared" si="21"/>
        <v>01</v>
      </c>
      <c r="E695" t="s">
        <v>217</v>
      </c>
      <c r="F695">
        <v>208</v>
      </c>
      <c r="G695">
        <v>106</v>
      </c>
      <c r="H695">
        <v>107</v>
      </c>
      <c r="I695">
        <v>58</v>
      </c>
      <c r="J695">
        <v>52</v>
      </c>
      <c r="K695">
        <v>49</v>
      </c>
      <c r="L695">
        <v>0</v>
      </c>
      <c r="M695">
        <v>2022</v>
      </c>
      <c r="N695">
        <f>VLOOKUP(E695, '2022D'!$A$2:$G$343, 2, FALSE)</f>
        <v>201</v>
      </c>
      <c r="O695">
        <f>VLOOKUP(E695, '2022D'!$A$2:$G$343, 3, FALSE)</f>
        <v>23219</v>
      </c>
      <c r="P695">
        <f>_2022[[#This Row],[最低排名]]-_2022[[#This Row],[同分人数]]+1</f>
        <v>23019</v>
      </c>
      <c r="Q695">
        <f>IF(O695&gt;=开始!$B$6, 1, 0)</f>
        <v>1</v>
      </c>
      <c r="R695">
        <f>_2022[[#This Row],[最低排名]]-开始!$B$6</f>
        <v>23219</v>
      </c>
    </row>
    <row r="696" spans="1:18">
      <c r="A696">
        <v>54201</v>
      </c>
      <c r="B696" t="s">
        <v>876</v>
      </c>
      <c r="C696" t="str">
        <f t="shared" si="20"/>
        <v>淮南师院</v>
      </c>
      <c r="D696" t="str">
        <f t="shared" si="21"/>
        <v>01</v>
      </c>
      <c r="E696" t="s">
        <v>419</v>
      </c>
      <c r="F696">
        <v>197</v>
      </c>
      <c r="G696">
        <v>103</v>
      </c>
      <c r="H696">
        <v>81</v>
      </c>
      <c r="I696">
        <v>58</v>
      </c>
      <c r="J696">
        <v>52</v>
      </c>
      <c r="K696">
        <v>46</v>
      </c>
      <c r="L696">
        <v>0</v>
      </c>
      <c r="M696">
        <v>2022</v>
      </c>
      <c r="N696">
        <f>VLOOKUP(E696, '2022D'!$A$2:$G$343, 2, FALSE)</f>
        <v>158</v>
      </c>
      <c r="O696">
        <f>VLOOKUP(E696, '2022D'!$A$2:$G$343, 3, FALSE)</f>
        <v>31045</v>
      </c>
      <c r="P696">
        <f>_2022[[#This Row],[最低排名]]-_2022[[#This Row],[同分人数]]+1</f>
        <v>30888</v>
      </c>
      <c r="Q696">
        <f>IF(O696&gt;=开始!$B$6, 1, 0)</f>
        <v>1</v>
      </c>
      <c r="R696">
        <f>_2022[[#This Row],[最低排名]]-开始!$B$6</f>
        <v>31045</v>
      </c>
    </row>
    <row r="697" spans="1:18">
      <c r="A697">
        <v>54202</v>
      </c>
      <c r="B697" t="s">
        <v>877</v>
      </c>
      <c r="C697" t="str">
        <f t="shared" si="20"/>
        <v>淮南师院</v>
      </c>
      <c r="D697" t="str">
        <f t="shared" si="21"/>
        <v>02</v>
      </c>
      <c r="E697" t="s">
        <v>998</v>
      </c>
      <c r="F697">
        <v>206</v>
      </c>
      <c r="G697">
        <v>104</v>
      </c>
      <c r="H697">
        <v>64</v>
      </c>
      <c r="I697">
        <v>49</v>
      </c>
      <c r="J697">
        <v>49</v>
      </c>
      <c r="K697">
        <v>43</v>
      </c>
      <c r="L697">
        <v>0</v>
      </c>
      <c r="M697">
        <v>2022</v>
      </c>
      <c r="N697">
        <f>VLOOKUP(E697, '2022D'!$A$2:$G$343, 2, FALSE)</f>
        <v>170</v>
      </c>
      <c r="O697">
        <f>VLOOKUP(E697, '2022D'!$A$2:$G$343, 3, FALSE)</f>
        <v>34813</v>
      </c>
      <c r="P697">
        <f>_2022[[#This Row],[最低排名]]-_2022[[#This Row],[同分人数]]+1</f>
        <v>34644</v>
      </c>
      <c r="Q697">
        <f>IF(O697&gt;=开始!$B$6, 1, 0)</f>
        <v>1</v>
      </c>
      <c r="R697">
        <f>_2022[[#This Row],[最低排名]]-开始!$B$6</f>
        <v>34813</v>
      </c>
    </row>
    <row r="698" spans="1:18">
      <c r="A698">
        <v>54203</v>
      </c>
      <c r="B698" t="s">
        <v>878</v>
      </c>
      <c r="C698" t="str">
        <f t="shared" si="20"/>
        <v>淮南师院</v>
      </c>
      <c r="D698" t="str">
        <f t="shared" si="21"/>
        <v>03</v>
      </c>
      <c r="E698" t="s">
        <v>203</v>
      </c>
      <c r="F698">
        <v>180</v>
      </c>
      <c r="G698">
        <v>94</v>
      </c>
      <c r="H698">
        <v>100</v>
      </c>
      <c r="I698">
        <v>52</v>
      </c>
      <c r="J698">
        <v>49</v>
      </c>
      <c r="K698">
        <v>49</v>
      </c>
      <c r="L698">
        <v>0</v>
      </c>
      <c r="M698">
        <v>2022</v>
      </c>
      <c r="N698">
        <f>VLOOKUP(E698, '2022D'!$A$2:$G$343, 2, FALSE)</f>
        <v>183</v>
      </c>
      <c r="O698">
        <f>VLOOKUP(E698, '2022D'!$A$2:$G$343, 3, FALSE)</f>
        <v>31709</v>
      </c>
      <c r="P698">
        <f>_2022[[#This Row],[最低排名]]-_2022[[#This Row],[同分人数]]+1</f>
        <v>31527</v>
      </c>
      <c r="Q698">
        <f>IF(O698&gt;=开始!$B$6, 1, 0)</f>
        <v>1</v>
      </c>
      <c r="R698">
        <f>_2022[[#This Row],[最低排名]]-开始!$B$6</f>
        <v>31709</v>
      </c>
    </row>
    <row r="699" spans="1:18">
      <c r="A699">
        <v>54204</v>
      </c>
      <c r="B699" t="s">
        <v>1583</v>
      </c>
      <c r="C699" t="str">
        <f t="shared" si="20"/>
        <v>淮南师院</v>
      </c>
      <c r="D699" t="str">
        <f t="shared" si="21"/>
        <v>04</v>
      </c>
      <c r="E699" t="s">
        <v>223</v>
      </c>
      <c r="F699">
        <v>193</v>
      </c>
      <c r="G699">
        <v>104</v>
      </c>
      <c r="H699">
        <v>56</v>
      </c>
      <c r="I699">
        <v>58</v>
      </c>
      <c r="J699">
        <v>58</v>
      </c>
      <c r="K699">
        <v>43</v>
      </c>
      <c r="L699">
        <v>0</v>
      </c>
      <c r="M699">
        <v>2022</v>
      </c>
      <c r="N699">
        <f>VLOOKUP(E699, '2022D'!$A$2:$G$343, 2, FALSE)</f>
        <v>159</v>
      </c>
      <c r="O699">
        <f>VLOOKUP(E699, '2022D'!$A$2:$G$343, 3, FALSE)</f>
        <v>35261</v>
      </c>
      <c r="P699">
        <f>_2022[[#This Row],[最低排名]]-_2022[[#This Row],[同分人数]]+1</f>
        <v>35103</v>
      </c>
      <c r="Q699">
        <f>IF(O699&gt;=开始!$B$6, 1, 0)</f>
        <v>1</v>
      </c>
      <c r="R699">
        <f>_2022[[#This Row],[最低排名]]-开始!$B$6</f>
        <v>35261</v>
      </c>
    </row>
    <row r="700" spans="1:18">
      <c r="A700">
        <v>54301</v>
      </c>
      <c r="B700" t="s">
        <v>879</v>
      </c>
      <c r="C700" t="str">
        <f t="shared" si="20"/>
        <v>安徽建筑</v>
      </c>
      <c r="D700" t="str">
        <f t="shared" si="21"/>
        <v>01</v>
      </c>
      <c r="E700" t="s">
        <v>427</v>
      </c>
      <c r="F700">
        <v>195</v>
      </c>
      <c r="G700">
        <v>101</v>
      </c>
      <c r="H700">
        <v>96</v>
      </c>
      <c r="I700">
        <v>49</v>
      </c>
      <c r="J700">
        <v>49</v>
      </c>
      <c r="K700">
        <v>46</v>
      </c>
      <c r="L700">
        <v>0</v>
      </c>
      <c r="M700">
        <v>2022</v>
      </c>
      <c r="N700">
        <f>VLOOKUP(E700, '2022D'!$A$2:$G$343, 2, FALSE)</f>
        <v>157</v>
      </c>
      <c r="O700">
        <f>VLOOKUP(E700, '2022D'!$A$2:$G$343, 3, FALSE)</f>
        <v>30887</v>
      </c>
      <c r="P700">
        <f>_2022[[#This Row],[最低排名]]-_2022[[#This Row],[同分人数]]+1</f>
        <v>30731</v>
      </c>
      <c r="Q700">
        <f>IF(O700&gt;=开始!$B$6, 1, 0)</f>
        <v>1</v>
      </c>
      <c r="R700">
        <f>_2022[[#This Row],[最低排名]]-开始!$B$6</f>
        <v>30887</v>
      </c>
    </row>
    <row r="701" spans="1:18">
      <c r="A701">
        <v>54302</v>
      </c>
      <c r="B701" t="s">
        <v>880</v>
      </c>
      <c r="C701" t="str">
        <f t="shared" si="20"/>
        <v>安徽建筑</v>
      </c>
      <c r="D701" t="str">
        <f t="shared" si="21"/>
        <v>02</v>
      </c>
      <c r="E701" t="s">
        <v>309</v>
      </c>
      <c r="F701">
        <v>198</v>
      </c>
      <c r="G701">
        <v>108</v>
      </c>
      <c r="H701">
        <v>79</v>
      </c>
      <c r="I701">
        <v>61</v>
      </c>
      <c r="J701">
        <v>52</v>
      </c>
      <c r="K701">
        <v>52</v>
      </c>
      <c r="L701">
        <v>0</v>
      </c>
      <c r="M701">
        <v>2022</v>
      </c>
      <c r="N701">
        <f>VLOOKUP(E701, '2022D'!$A$2:$G$343, 2, FALSE)</f>
        <v>188</v>
      </c>
      <c r="O701">
        <f>VLOOKUP(E701, '2022D'!$A$2:$G$343, 3, FALSE)</f>
        <v>29590</v>
      </c>
      <c r="P701">
        <f>_2022[[#This Row],[最低排名]]-_2022[[#This Row],[同分人数]]+1</f>
        <v>29403</v>
      </c>
      <c r="Q701">
        <f>IF(O701&gt;=开始!$B$6, 1, 0)</f>
        <v>1</v>
      </c>
      <c r="R701">
        <f>_2022[[#This Row],[最低排名]]-开始!$B$6</f>
        <v>29590</v>
      </c>
    </row>
    <row r="702" spans="1:18">
      <c r="A702">
        <v>54303</v>
      </c>
      <c r="B702" t="s">
        <v>881</v>
      </c>
      <c r="C702" t="str">
        <f t="shared" si="20"/>
        <v>安徽建筑</v>
      </c>
      <c r="D702" t="str">
        <f t="shared" si="21"/>
        <v>03</v>
      </c>
      <c r="E702" t="s">
        <v>187</v>
      </c>
      <c r="F702">
        <v>210</v>
      </c>
      <c r="G702">
        <v>117</v>
      </c>
      <c r="H702">
        <v>55</v>
      </c>
      <c r="I702">
        <v>67</v>
      </c>
      <c r="J702">
        <v>61</v>
      </c>
      <c r="K702">
        <v>55</v>
      </c>
      <c r="L702">
        <v>0</v>
      </c>
      <c r="M702">
        <v>2022</v>
      </c>
      <c r="N702">
        <f>VLOOKUP(E702, '2022D'!$A$2:$G$343, 2, FALSE)</f>
        <v>205</v>
      </c>
      <c r="O702">
        <f>VLOOKUP(E702, '2022D'!$A$2:$G$343, 3, FALSE)</f>
        <v>28491</v>
      </c>
      <c r="P702">
        <f>_2022[[#This Row],[最低排名]]-_2022[[#This Row],[同分人数]]+1</f>
        <v>28287</v>
      </c>
      <c r="Q702">
        <f>IF(O702&gt;=开始!$B$6, 1, 0)</f>
        <v>1</v>
      </c>
      <c r="R702">
        <f>_2022[[#This Row],[最低排名]]-开始!$B$6</f>
        <v>28491</v>
      </c>
    </row>
    <row r="703" spans="1:18">
      <c r="A703">
        <v>54304</v>
      </c>
      <c r="B703" t="s">
        <v>882</v>
      </c>
      <c r="C703" t="str">
        <f t="shared" si="20"/>
        <v>安徽建筑</v>
      </c>
      <c r="D703" t="str">
        <f t="shared" si="21"/>
        <v>04</v>
      </c>
      <c r="E703" t="s">
        <v>440</v>
      </c>
      <c r="F703">
        <v>204</v>
      </c>
      <c r="G703">
        <v>106</v>
      </c>
      <c r="H703">
        <v>77</v>
      </c>
      <c r="I703">
        <v>58</v>
      </c>
      <c r="J703">
        <v>49</v>
      </c>
      <c r="K703">
        <v>49</v>
      </c>
      <c r="L703">
        <v>0</v>
      </c>
      <c r="M703">
        <v>2022</v>
      </c>
      <c r="N703">
        <f>VLOOKUP(E703, '2022D'!$A$2:$G$343, 2, FALSE)</f>
        <v>188</v>
      </c>
      <c r="O703">
        <f>VLOOKUP(E703, '2022D'!$A$2:$G$343, 3, FALSE)</f>
        <v>30533</v>
      </c>
      <c r="P703">
        <f>_2022[[#This Row],[最低排名]]-_2022[[#This Row],[同分人数]]+1</f>
        <v>30346</v>
      </c>
      <c r="Q703">
        <f>IF(O703&gt;=开始!$B$6, 1, 0)</f>
        <v>1</v>
      </c>
      <c r="R703">
        <f>_2022[[#This Row],[最低排名]]-开始!$B$6</f>
        <v>30533</v>
      </c>
    </row>
    <row r="704" spans="1:18">
      <c r="A704">
        <v>54305</v>
      </c>
      <c r="B704" t="s">
        <v>883</v>
      </c>
      <c r="C704" t="str">
        <f t="shared" si="20"/>
        <v>安徽建筑</v>
      </c>
      <c r="D704" t="str">
        <f t="shared" si="21"/>
        <v>05</v>
      </c>
      <c r="E704" t="s">
        <v>335</v>
      </c>
      <c r="F704">
        <v>205</v>
      </c>
      <c r="G704">
        <v>117</v>
      </c>
      <c r="H704">
        <v>95</v>
      </c>
      <c r="I704">
        <v>52</v>
      </c>
      <c r="J704">
        <v>49</v>
      </c>
      <c r="K704">
        <v>46</v>
      </c>
      <c r="L704">
        <v>0</v>
      </c>
      <c r="M704">
        <v>2022</v>
      </c>
      <c r="N704">
        <f>VLOOKUP(E704, '2022D'!$A$2:$G$343, 2, FALSE)</f>
        <v>188</v>
      </c>
      <c r="O704">
        <f>VLOOKUP(E704, '2022D'!$A$2:$G$343, 3, FALSE)</f>
        <v>28679</v>
      </c>
      <c r="P704">
        <f>_2022[[#This Row],[最低排名]]-_2022[[#This Row],[同分人数]]+1</f>
        <v>28492</v>
      </c>
      <c r="Q704">
        <f>IF(O704&gt;=开始!$B$6, 1, 0)</f>
        <v>1</v>
      </c>
      <c r="R704">
        <f>_2022[[#This Row],[最低排名]]-开始!$B$6</f>
        <v>28679</v>
      </c>
    </row>
    <row r="705" spans="1:18">
      <c r="A705">
        <v>54401</v>
      </c>
      <c r="B705" t="s">
        <v>885</v>
      </c>
      <c r="C705" t="str">
        <f t="shared" si="20"/>
        <v>安徽科技</v>
      </c>
      <c r="D705" t="str">
        <f t="shared" si="21"/>
        <v>01</v>
      </c>
      <c r="E705" t="s">
        <v>427</v>
      </c>
      <c r="F705">
        <v>208</v>
      </c>
      <c r="G705">
        <v>114</v>
      </c>
      <c r="H705">
        <v>62</v>
      </c>
      <c r="I705">
        <v>58</v>
      </c>
      <c r="J705">
        <v>55</v>
      </c>
      <c r="K705">
        <v>52</v>
      </c>
      <c r="L705">
        <v>0</v>
      </c>
      <c r="M705">
        <v>2022</v>
      </c>
      <c r="N705">
        <f>VLOOKUP(E705, '2022D'!$A$2:$G$343, 2, FALSE)</f>
        <v>157</v>
      </c>
      <c r="O705">
        <f>VLOOKUP(E705, '2022D'!$A$2:$G$343, 3, FALSE)</f>
        <v>30887</v>
      </c>
      <c r="P705">
        <f>_2022[[#This Row],[最低排名]]-_2022[[#This Row],[同分人数]]+1</f>
        <v>30731</v>
      </c>
      <c r="Q705">
        <f>IF(O705&gt;=开始!$B$6, 1, 0)</f>
        <v>1</v>
      </c>
      <c r="R705">
        <f>_2022[[#This Row],[最低排名]]-开始!$B$6</f>
        <v>30887</v>
      </c>
    </row>
    <row r="706" spans="1:18">
      <c r="A706">
        <v>54402</v>
      </c>
      <c r="B706" t="s">
        <v>886</v>
      </c>
      <c r="C706" t="str">
        <f t="shared" ref="C706:C769" si="22">LEFT(B706, FIND("(", B706) - 1)</f>
        <v>安徽科技</v>
      </c>
      <c r="D706" t="str">
        <f t="shared" ref="D706:D769" si="23">MID(B706, FIND("(", B706) + 1, FIND(")", B706) - FIND("(", B706) - 1)</f>
        <v>02</v>
      </c>
      <c r="E706" t="s">
        <v>381</v>
      </c>
      <c r="F706">
        <v>179</v>
      </c>
      <c r="G706">
        <v>103</v>
      </c>
      <c r="H706">
        <v>100</v>
      </c>
      <c r="I706">
        <v>55</v>
      </c>
      <c r="J706">
        <v>49</v>
      </c>
      <c r="K706">
        <v>46</v>
      </c>
      <c r="L706">
        <v>0</v>
      </c>
      <c r="M706">
        <v>2022</v>
      </c>
      <c r="N706">
        <f>VLOOKUP(E706, '2022D'!$A$2:$G$343, 2, FALSE)</f>
        <v>177</v>
      </c>
      <c r="O706">
        <f>VLOOKUP(E706, '2022D'!$A$2:$G$343, 3, FALSE)</f>
        <v>31886</v>
      </c>
      <c r="P706">
        <f>_2022[[#This Row],[最低排名]]-_2022[[#This Row],[同分人数]]+1</f>
        <v>31710</v>
      </c>
      <c r="Q706">
        <f>IF(O706&gt;=开始!$B$6, 1, 0)</f>
        <v>1</v>
      </c>
      <c r="R706">
        <f>_2022[[#This Row],[最低排名]]-开始!$B$6</f>
        <v>31886</v>
      </c>
    </row>
    <row r="707" spans="1:18">
      <c r="A707">
        <v>54403</v>
      </c>
      <c r="B707" t="s">
        <v>887</v>
      </c>
      <c r="C707" t="str">
        <f t="shared" si="22"/>
        <v>安徽科技</v>
      </c>
      <c r="D707" t="str">
        <f t="shared" si="23"/>
        <v>03</v>
      </c>
      <c r="E707" t="s">
        <v>419</v>
      </c>
      <c r="F707">
        <v>193</v>
      </c>
      <c r="G707">
        <v>99</v>
      </c>
      <c r="H707">
        <v>94</v>
      </c>
      <c r="I707">
        <v>52</v>
      </c>
      <c r="J707">
        <v>49</v>
      </c>
      <c r="K707">
        <v>46</v>
      </c>
      <c r="L707">
        <v>0</v>
      </c>
      <c r="M707">
        <v>2022</v>
      </c>
      <c r="N707">
        <f>VLOOKUP(E707, '2022D'!$A$2:$G$343, 2, FALSE)</f>
        <v>158</v>
      </c>
      <c r="O707">
        <f>VLOOKUP(E707, '2022D'!$A$2:$G$343, 3, FALSE)</f>
        <v>31045</v>
      </c>
      <c r="P707">
        <f>_2022[[#This Row],[最低排名]]-_2022[[#This Row],[同分人数]]+1</f>
        <v>30888</v>
      </c>
      <c r="Q707">
        <f>IF(O707&gt;=开始!$B$6, 1, 0)</f>
        <v>1</v>
      </c>
      <c r="R707">
        <f>_2022[[#This Row],[最低排名]]-开始!$B$6</f>
        <v>31045</v>
      </c>
    </row>
    <row r="708" spans="1:18">
      <c r="A708">
        <v>54404</v>
      </c>
      <c r="B708" t="s">
        <v>888</v>
      </c>
      <c r="C708" t="str">
        <f t="shared" si="22"/>
        <v>安徽科技</v>
      </c>
      <c r="D708" t="str">
        <f t="shared" si="23"/>
        <v>04</v>
      </c>
      <c r="E708" t="s">
        <v>398</v>
      </c>
      <c r="F708">
        <v>199</v>
      </c>
      <c r="G708">
        <v>107</v>
      </c>
      <c r="H708">
        <v>63</v>
      </c>
      <c r="I708">
        <v>61</v>
      </c>
      <c r="J708">
        <v>58</v>
      </c>
      <c r="K708">
        <v>52</v>
      </c>
      <c r="L708">
        <v>0</v>
      </c>
      <c r="M708">
        <v>2022</v>
      </c>
      <c r="N708">
        <f>VLOOKUP(E708, '2022D'!$A$2:$G$343, 2, FALSE)</f>
        <v>183</v>
      </c>
      <c r="O708">
        <f>VLOOKUP(E708, '2022D'!$A$2:$G$343, 3, FALSE)</f>
        <v>31228</v>
      </c>
      <c r="P708">
        <f>_2022[[#This Row],[最低排名]]-_2022[[#This Row],[同分人数]]+1</f>
        <v>31046</v>
      </c>
      <c r="Q708">
        <f>IF(O708&gt;=开始!$B$6, 1, 0)</f>
        <v>1</v>
      </c>
      <c r="R708">
        <f>_2022[[#This Row],[最低排名]]-开始!$B$6</f>
        <v>31228</v>
      </c>
    </row>
    <row r="709" spans="1:18">
      <c r="A709">
        <v>54503</v>
      </c>
      <c r="B709" t="s">
        <v>891</v>
      </c>
      <c r="C709" t="str">
        <f t="shared" si="22"/>
        <v>合肥城院</v>
      </c>
      <c r="D709" t="str">
        <f t="shared" si="23"/>
        <v>03</v>
      </c>
      <c r="E709" t="s">
        <v>223</v>
      </c>
      <c r="F709">
        <v>190</v>
      </c>
      <c r="G709">
        <v>104</v>
      </c>
      <c r="H709">
        <v>59</v>
      </c>
      <c r="I709">
        <v>58</v>
      </c>
      <c r="J709">
        <v>52</v>
      </c>
      <c r="K709">
        <v>49</v>
      </c>
      <c r="L709">
        <v>0</v>
      </c>
      <c r="M709">
        <v>2022</v>
      </c>
      <c r="N709">
        <f>VLOOKUP(E709, '2022D'!$A$2:$G$343, 2, FALSE)</f>
        <v>159</v>
      </c>
      <c r="O709">
        <f>VLOOKUP(E709, '2022D'!$A$2:$G$343, 3, FALSE)</f>
        <v>35261</v>
      </c>
      <c r="P709">
        <f>_2022[[#This Row],[最低排名]]-_2022[[#This Row],[同分人数]]+1</f>
        <v>35103</v>
      </c>
      <c r="Q709">
        <f>IF(O709&gt;=开始!$B$6, 1, 0)</f>
        <v>1</v>
      </c>
      <c r="R709">
        <f>_2022[[#This Row],[最低排名]]-开始!$B$6</f>
        <v>35261</v>
      </c>
    </row>
    <row r="710" spans="1:18">
      <c r="A710">
        <v>54601</v>
      </c>
      <c r="B710" t="s">
        <v>892</v>
      </c>
      <c r="C710" t="str">
        <f t="shared" si="22"/>
        <v>安医临床</v>
      </c>
      <c r="D710" t="str">
        <f t="shared" si="23"/>
        <v>01</v>
      </c>
      <c r="E710" t="s">
        <v>207</v>
      </c>
      <c r="F710">
        <v>184</v>
      </c>
      <c r="G710">
        <v>98</v>
      </c>
      <c r="H710">
        <v>79</v>
      </c>
      <c r="I710">
        <v>64</v>
      </c>
      <c r="J710">
        <v>43</v>
      </c>
      <c r="K710">
        <v>43</v>
      </c>
      <c r="L710">
        <v>0</v>
      </c>
      <c r="M710">
        <v>2022</v>
      </c>
      <c r="N710">
        <f>VLOOKUP(E710, '2022D'!$A$2:$G$343, 2, FALSE)</f>
        <v>173</v>
      </c>
      <c r="O710">
        <f>VLOOKUP(E710, '2022D'!$A$2:$G$343, 3, FALSE)</f>
        <v>34512</v>
      </c>
      <c r="P710">
        <f>_2022[[#This Row],[最低排名]]-_2022[[#This Row],[同分人数]]+1</f>
        <v>34340</v>
      </c>
      <c r="Q710">
        <f>IF(O710&gt;=开始!$B$6, 1, 0)</f>
        <v>1</v>
      </c>
      <c r="R710">
        <f>_2022[[#This Row],[最低排名]]-开始!$B$6</f>
        <v>34512</v>
      </c>
    </row>
    <row r="711" spans="1:18">
      <c r="A711">
        <v>54701</v>
      </c>
      <c r="B711" t="s">
        <v>893</v>
      </c>
      <c r="C711" t="str">
        <f t="shared" si="22"/>
        <v>安徽中医</v>
      </c>
      <c r="D711" t="str">
        <f t="shared" si="23"/>
        <v>01</v>
      </c>
      <c r="E711" t="s">
        <v>48</v>
      </c>
      <c r="F711">
        <v>219</v>
      </c>
      <c r="G711">
        <v>112</v>
      </c>
      <c r="H711">
        <v>110</v>
      </c>
      <c r="I711">
        <v>61</v>
      </c>
      <c r="J711">
        <v>61</v>
      </c>
      <c r="K711">
        <v>58</v>
      </c>
      <c r="L711">
        <v>0</v>
      </c>
      <c r="M711">
        <v>2022</v>
      </c>
      <c r="N711">
        <f>VLOOKUP(E711, '2022D'!$A$2:$G$343, 2, FALSE)</f>
        <v>228</v>
      </c>
      <c r="O711">
        <f>VLOOKUP(E711, '2022D'!$A$2:$G$343, 3, FALSE)</f>
        <v>15665</v>
      </c>
      <c r="P711">
        <f>_2022[[#This Row],[最低排名]]-_2022[[#This Row],[同分人数]]+1</f>
        <v>15438</v>
      </c>
      <c r="Q711">
        <f>IF(O711&gt;=开始!$B$6, 1, 0)</f>
        <v>1</v>
      </c>
      <c r="R711">
        <f>_2022[[#This Row],[最低排名]]-开始!$B$6</f>
        <v>15665</v>
      </c>
    </row>
    <row r="712" spans="1:18">
      <c r="A712">
        <v>54801</v>
      </c>
      <c r="B712" t="s">
        <v>894</v>
      </c>
      <c r="C712" t="str">
        <f t="shared" si="22"/>
        <v>安徽工程</v>
      </c>
      <c r="D712" t="str">
        <f t="shared" si="23"/>
        <v>01</v>
      </c>
      <c r="E712" t="s">
        <v>440</v>
      </c>
      <c r="F712">
        <v>213</v>
      </c>
      <c r="G712">
        <v>115</v>
      </c>
      <c r="H712">
        <v>74</v>
      </c>
      <c r="I712">
        <v>52</v>
      </c>
      <c r="J712">
        <v>49</v>
      </c>
      <c r="K712">
        <v>49</v>
      </c>
      <c r="L712">
        <v>0</v>
      </c>
      <c r="M712">
        <v>2022</v>
      </c>
      <c r="N712">
        <f>VLOOKUP(E712, '2022D'!$A$2:$G$343, 2, FALSE)</f>
        <v>188</v>
      </c>
      <c r="O712">
        <f>VLOOKUP(E712, '2022D'!$A$2:$G$343, 3, FALSE)</f>
        <v>30533</v>
      </c>
      <c r="P712">
        <f>_2022[[#This Row],[最低排名]]-_2022[[#This Row],[同分人数]]+1</f>
        <v>30346</v>
      </c>
      <c r="Q712">
        <f>IF(O712&gt;=开始!$B$6, 1, 0)</f>
        <v>1</v>
      </c>
      <c r="R712">
        <f>_2022[[#This Row],[最低排名]]-开始!$B$6</f>
        <v>30533</v>
      </c>
    </row>
    <row r="713" spans="1:18">
      <c r="A713">
        <v>56101</v>
      </c>
      <c r="B713" t="s">
        <v>896</v>
      </c>
      <c r="C713" t="str">
        <f t="shared" si="22"/>
        <v>厦门大学</v>
      </c>
      <c r="D713" t="str">
        <f t="shared" si="23"/>
        <v>01</v>
      </c>
      <c r="E713" t="s">
        <v>8</v>
      </c>
      <c r="F713">
        <v>236</v>
      </c>
      <c r="G713">
        <v>129</v>
      </c>
      <c r="H713">
        <v>138</v>
      </c>
      <c r="I713">
        <v>70</v>
      </c>
      <c r="J713">
        <v>67</v>
      </c>
      <c r="K713">
        <v>58</v>
      </c>
      <c r="L713">
        <v>0</v>
      </c>
      <c r="M713">
        <v>2022</v>
      </c>
      <c r="N713">
        <f>VLOOKUP(E713, '2022D'!$A$2:$G$343, 2, FALSE)</f>
        <v>130</v>
      </c>
      <c r="O713">
        <f>VLOOKUP(E713, '2022D'!$A$2:$G$343, 3, FALSE)</f>
        <v>3780</v>
      </c>
      <c r="P713">
        <f>_2022[[#This Row],[最低排名]]-_2022[[#This Row],[同分人数]]+1</f>
        <v>3651</v>
      </c>
      <c r="Q713">
        <f>IF(O713&gt;=开始!$B$6, 1, 0)</f>
        <v>1</v>
      </c>
      <c r="R713">
        <f>_2022[[#This Row],[最低排名]]-开始!$B$6</f>
        <v>3780</v>
      </c>
    </row>
    <row r="714" spans="1:18">
      <c r="A714">
        <v>56102</v>
      </c>
      <c r="B714" t="s">
        <v>897</v>
      </c>
      <c r="C714" t="str">
        <f t="shared" si="22"/>
        <v>厦门大学</v>
      </c>
      <c r="D714" t="str">
        <f t="shared" si="23"/>
        <v>02</v>
      </c>
      <c r="E714" t="s">
        <v>8</v>
      </c>
      <c r="F714">
        <v>247</v>
      </c>
      <c r="G714">
        <v>132</v>
      </c>
      <c r="H714">
        <v>127</v>
      </c>
      <c r="I714">
        <v>70</v>
      </c>
      <c r="J714">
        <v>67</v>
      </c>
      <c r="K714">
        <v>58</v>
      </c>
      <c r="L714">
        <v>0</v>
      </c>
      <c r="M714">
        <v>2022</v>
      </c>
      <c r="N714">
        <f>VLOOKUP(E714, '2022D'!$A$2:$G$343, 2, FALSE)</f>
        <v>130</v>
      </c>
      <c r="O714">
        <f>VLOOKUP(E714, '2022D'!$A$2:$G$343, 3, FALSE)</f>
        <v>3780</v>
      </c>
      <c r="P714">
        <f>_2022[[#This Row],[最低排名]]-_2022[[#This Row],[同分人数]]+1</f>
        <v>3651</v>
      </c>
      <c r="Q714">
        <f>IF(O714&gt;=开始!$B$6, 1, 0)</f>
        <v>1</v>
      </c>
      <c r="R714">
        <f>_2022[[#This Row],[最低排名]]-开始!$B$6</f>
        <v>3780</v>
      </c>
    </row>
    <row r="715" spans="1:18">
      <c r="A715">
        <v>56103</v>
      </c>
      <c r="B715" t="s">
        <v>898</v>
      </c>
      <c r="C715" t="str">
        <f t="shared" si="22"/>
        <v>厦门大学</v>
      </c>
      <c r="D715" t="str">
        <f t="shared" si="23"/>
        <v>03</v>
      </c>
      <c r="E715" t="s">
        <v>31</v>
      </c>
      <c r="F715">
        <v>237</v>
      </c>
      <c r="G715">
        <v>126</v>
      </c>
      <c r="H715">
        <v>124</v>
      </c>
      <c r="I715">
        <v>70</v>
      </c>
      <c r="J715">
        <v>70</v>
      </c>
      <c r="K715">
        <v>67</v>
      </c>
      <c r="L715">
        <v>0</v>
      </c>
      <c r="M715">
        <v>2022</v>
      </c>
      <c r="N715">
        <f>VLOOKUP(E715, '2022D'!$A$2:$G$343, 2, FALSE)</f>
        <v>162</v>
      </c>
      <c r="O715">
        <f>VLOOKUP(E715, '2022D'!$A$2:$G$343, 3, FALSE)</f>
        <v>3942</v>
      </c>
      <c r="P715">
        <f>_2022[[#This Row],[最低排名]]-_2022[[#This Row],[同分人数]]+1</f>
        <v>3781</v>
      </c>
      <c r="Q715">
        <f>IF(O715&gt;=开始!$B$6, 1, 0)</f>
        <v>1</v>
      </c>
      <c r="R715">
        <f>_2022[[#This Row],[最低排名]]-开始!$B$6</f>
        <v>3942</v>
      </c>
    </row>
    <row r="716" spans="1:18">
      <c r="A716">
        <v>56201</v>
      </c>
      <c r="B716" t="s">
        <v>900</v>
      </c>
      <c r="C716" t="str">
        <f t="shared" si="22"/>
        <v>华侨大学</v>
      </c>
      <c r="D716" t="str">
        <f t="shared" si="23"/>
        <v>01</v>
      </c>
      <c r="E716" t="s">
        <v>96</v>
      </c>
      <c r="F716">
        <v>195</v>
      </c>
      <c r="G716">
        <v>102</v>
      </c>
      <c r="H716">
        <v>115</v>
      </c>
      <c r="I716">
        <v>55</v>
      </c>
      <c r="J716">
        <v>55</v>
      </c>
      <c r="K716">
        <v>52</v>
      </c>
      <c r="L716">
        <v>0</v>
      </c>
      <c r="M716">
        <v>2022</v>
      </c>
      <c r="N716">
        <f>VLOOKUP(E716, '2022D'!$A$2:$G$343, 2, FALSE)</f>
        <v>195</v>
      </c>
      <c r="O716">
        <f>VLOOKUP(E716, '2022D'!$A$2:$G$343, 3, FALSE)</f>
        <v>23636</v>
      </c>
      <c r="P716">
        <f>_2022[[#This Row],[最低排名]]-_2022[[#This Row],[同分人数]]+1</f>
        <v>23442</v>
      </c>
      <c r="Q716">
        <f>IF(O716&gt;=开始!$B$6, 1, 0)</f>
        <v>1</v>
      </c>
      <c r="R716">
        <f>_2022[[#This Row],[最低排名]]-开始!$B$6</f>
        <v>23636</v>
      </c>
    </row>
    <row r="717" spans="1:18">
      <c r="A717">
        <v>56301</v>
      </c>
      <c r="B717" t="s">
        <v>901</v>
      </c>
      <c r="C717" t="str">
        <f t="shared" si="22"/>
        <v>福州大学</v>
      </c>
      <c r="D717" t="str">
        <f t="shared" si="23"/>
        <v>01</v>
      </c>
      <c r="E717" t="s">
        <v>160</v>
      </c>
      <c r="F717">
        <v>220</v>
      </c>
      <c r="G717">
        <v>112</v>
      </c>
      <c r="H717">
        <v>122</v>
      </c>
      <c r="I717">
        <v>67</v>
      </c>
      <c r="J717">
        <v>64</v>
      </c>
      <c r="K717">
        <v>61</v>
      </c>
      <c r="L717">
        <v>0</v>
      </c>
      <c r="M717">
        <v>2022</v>
      </c>
      <c r="N717">
        <f>VLOOKUP(E717, '2022D'!$A$2:$G$343, 2, FALSE)</f>
        <v>213</v>
      </c>
      <c r="O717">
        <f>VLOOKUP(E717, '2022D'!$A$2:$G$343, 3, FALSE)</f>
        <v>10296</v>
      </c>
      <c r="P717">
        <f>_2022[[#This Row],[最低排名]]-_2022[[#This Row],[同分人数]]+1</f>
        <v>10084</v>
      </c>
      <c r="Q717">
        <f>IF(O717&gt;=开始!$B$6, 1, 0)</f>
        <v>1</v>
      </c>
      <c r="R717">
        <f>_2022[[#This Row],[最低排名]]-开始!$B$6</f>
        <v>10296</v>
      </c>
    </row>
    <row r="718" spans="1:18">
      <c r="A718">
        <v>56302</v>
      </c>
      <c r="B718" t="s">
        <v>902</v>
      </c>
      <c r="C718" t="str">
        <f t="shared" si="22"/>
        <v>福州大学</v>
      </c>
      <c r="D718" t="str">
        <f t="shared" si="23"/>
        <v>02</v>
      </c>
      <c r="E718" t="s">
        <v>37</v>
      </c>
      <c r="F718">
        <v>224</v>
      </c>
      <c r="G718">
        <v>119</v>
      </c>
      <c r="H718">
        <v>119</v>
      </c>
      <c r="I718">
        <v>67</v>
      </c>
      <c r="J718">
        <v>58</v>
      </c>
      <c r="K718">
        <v>55</v>
      </c>
      <c r="L718">
        <v>0</v>
      </c>
      <c r="M718">
        <v>2022</v>
      </c>
      <c r="N718">
        <f>VLOOKUP(E718, '2022D'!$A$2:$G$343, 2, FALSE)</f>
        <v>201</v>
      </c>
      <c r="O718">
        <f>VLOOKUP(E718, '2022D'!$A$2:$G$343, 3, FALSE)</f>
        <v>12620</v>
      </c>
      <c r="P718">
        <f>_2022[[#This Row],[最低排名]]-_2022[[#This Row],[同分人数]]+1</f>
        <v>12420</v>
      </c>
      <c r="Q718">
        <f>IF(O718&gt;=开始!$B$6, 1, 0)</f>
        <v>1</v>
      </c>
      <c r="R718">
        <f>_2022[[#This Row],[最低排名]]-开始!$B$6</f>
        <v>12620</v>
      </c>
    </row>
    <row r="719" spans="1:18">
      <c r="A719">
        <v>56401</v>
      </c>
      <c r="B719" t="s">
        <v>1584</v>
      </c>
      <c r="C719" t="str">
        <f t="shared" si="22"/>
        <v>福建工程</v>
      </c>
      <c r="D719" t="str">
        <f t="shared" si="23"/>
        <v>01</v>
      </c>
      <c r="E719" t="s">
        <v>354</v>
      </c>
      <c r="F719">
        <v>191</v>
      </c>
      <c r="G719">
        <v>97</v>
      </c>
      <c r="H719">
        <v>75</v>
      </c>
      <c r="I719">
        <v>55</v>
      </c>
      <c r="J719">
        <v>55</v>
      </c>
      <c r="K719">
        <v>52</v>
      </c>
      <c r="L719">
        <v>0</v>
      </c>
      <c r="M719">
        <v>2022</v>
      </c>
      <c r="N719">
        <f>VLOOKUP(E719, '2022D'!$A$2:$G$343, 2, FALSE)</f>
        <v>175</v>
      </c>
      <c r="O719">
        <f>VLOOKUP(E719, '2022D'!$A$2:$G$343, 3, FALSE)</f>
        <v>32061</v>
      </c>
      <c r="P719">
        <f>_2022[[#This Row],[最低排名]]-_2022[[#This Row],[同分人数]]+1</f>
        <v>31887</v>
      </c>
      <c r="Q719">
        <f>IF(O719&gt;=开始!$B$6, 1, 0)</f>
        <v>1</v>
      </c>
      <c r="R719">
        <f>_2022[[#This Row],[最低排名]]-开始!$B$6</f>
        <v>32061</v>
      </c>
    </row>
    <row r="720" spans="1:18">
      <c r="A720">
        <v>56501</v>
      </c>
      <c r="B720" t="s">
        <v>904</v>
      </c>
      <c r="C720" t="str">
        <f t="shared" si="22"/>
        <v>福建农林</v>
      </c>
      <c r="D720" t="str">
        <f t="shared" si="23"/>
        <v>01</v>
      </c>
      <c r="E720" t="s">
        <v>528</v>
      </c>
      <c r="F720">
        <v>202</v>
      </c>
      <c r="G720">
        <v>108</v>
      </c>
      <c r="H720">
        <v>73</v>
      </c>
      <c r="I720">
        <v>64</v>
      </c>
      <c r="J720">
        <v>55</v>
      </c>
      <c r="K720">
        <v>46</v>
      </c>
      <c r="L720">
        <v>0</v>
      </c>
      <c r="M720">
        <v>2022</v>
      </c>
      <c r="N720">
        <f>VLOOKUP(E720, '2022D'!$A$2:$G$343, 2, FALSE)</f>
        <v>187</v>
      </c>
      <c r="O720">
        <f>VLOOKUP(E720, '2022D'!$A$2:$G$343, 3, FALSE)</f>
        <v>29955</v>
      </c>
      <c r="P720">
        <f>_2022[[#This Row],[最低排名]]-_2022[[#This Row],[同分人数]]+1</f>
        <v>29769</v>
      </c>
      <c r="Q720">
        <f>IF(O720&gt;=开始!$B$6, 1, 0)</f>
        <v>1</v>
      </c>
      <c r="R720">
        <f>_2022[[#This Row],[最低排名]]-开始!$B$6</f>
        <v>29955</v>
      </c>
    </row>
    <row r="721" spans="1:18">
      <c r="A721">
        <v>56601</v>
      </c>
      <c r="B721" t="s">
        <v>905</v>
      </c>
      <c r="C721" t="str">
        <f t="shared" si="22"/>
        <v>集美大学</v>
      </c>
      <c r="D721" t="str">
        <f t="shared" si="23"/>
        <v>01</v>
      </c>
      <c r="E721" t="s">
        <v>405</v>
      </c>
      <c r="F721">
        <v>181</v>
      </c>
      <c r="G721">
        <v>101</v>
      </c>
      <c r="H721">
        <v>105</v>
      </c>
      <c r="I721">
        <v>52</v>
      </c>
      <c r="J721">
        <v>46</v>
      </c>
      <c r="K721">
        <v>43</v>
      </c>
      <c r="L721">
        <v>0</v>
      </c>
      <c r="M721">
        <v>2022</v>
      </c>
      <c r="N721">
        <f>VLOOKUP(E721, '2022D'!$A$2:$G$343, 2, FALSE)</f>
        <v>164</v>
      </c>
      <c r="O721">
        <f>VLOOKUP(E721, '2022D'!$A$2:$G$343, 3, FALSE)</f>
        <v>32225</v>
      </c>
      <c r="P721">
        <f>_2022[[#This Row],[最低排名]]-_2022[[#This Row],[同分人数]]+1</f>
        <v>32062</v>
      </c>
      <c r="Q721">
        <f>IF(O721&gt;=开始!$B$6, 1, 0)</f>
        <v>1</v>
      </c>
      <c r="R721">
        <f>_2022[[#This Row],[最低排名]]-开始!$B$6</f>
        <v>32225</v>
      </c>
    </row>
    <row r="722" spans="1:18">
      <c r="A722">
        <v>56602</v>
      </c>
      <c r="B722" t="s">
        <v>906</v>
      </c>
      <c r="C722" t="str">
        <f t="shared" si="22"/>
        <v>集美大学</v>
      </c>
      <c r="D722" t="str">
        <f t="shared" si="23"/>
        <v>02</v>
      </c>
      <c r="E722" t="s">
        <v>144</v>
      </c>
      <c r="F722">
        <v>206</v>
      </c>
      <c r="G722">
        <v>107</v>
      </c>
      <c r="H722">
        <v>99</v>
      </c>
      <c r="I722">
        <v>58</v>
      </c>
      <c r="J722">
        <v>52</v>
      </c>
      <c r="K722">
        <v>52</v>
      </c>
      <c r="L722">
        <v>0</v>
      </c>
      <c r="M722">
        <v>2022</v>
      </c>
      <c r="N722">
        <f>VLOOKUP(E722, '2022D'!$A$2:$G$343, 2, FALSE)</f>
        <v>221</v>
      </c>
      <c r="O722">
        <f>VLOOKUP(E722, '2022D'!$A$2:$G$343, 3, FALSE)</f>
        <v>24652</v>
      </c>
      <c r="P722">
        <f>_2022[[#This Row],[最低排名]]-_2022[[#This Row],[同分人数]]+1</f>
        <v>24432</v>
      </c>
      <c r="Q722">
        <f>IF(O722&gt;=开始!$B$6, 1, 0)</f>
        <v>1</v>
      </c>
      <c r="R722">
        <f>_2022[[#This Row],[最低排名]]-开始!$B$6</f>
        <v>24652</v>
      </c>
    </row>
    <row r="723" spans="1:18">
      <c r="A723">
        <v>56701</v>
      </c>
      <c r="B723" t="s">
        <v>907</v>
      </c>
      <c r="C723" t="str">
        <f t="shared" si="22"/>
        <v>福建医大</v>
      </c>
      <c r="D723" t="str">
        <f t="shared" si="23"/>
        <v>01</v>
      </c>
      <c r="E723" t="s">
        <v>134</v>
      </c>
      <c r="F723">
        <v>221</v>
      </c>
      <c r="G723">
        <v>117</v>
      </c>
      <c r="H723">
        <v>124</v>
      </c>
      <c r="I723">
        <v>67</v>
      </c>
      <c r="J723">
        <v>61</v>
      </c>
      <c r="K723">
        <v>55</v>
      </c>
      <c r="L723">
        <v>0</v>
      </c>
      <c r="M723">
        <v>2022</v>
      </c>
      <c r="N723">
        <f>VLOOKUP(E723, '2022D'!$A$2:$G$343, 2, FALSE)</f>
        <v>208</v>
      </c>
      <c r="O723">
        <f>VLOOKUP(E723, '2022D'!$A$2:$G$343, 3, FALSE)</f>
        <v>11593</v>
      </c>
      <c r="P723">
        <f>_2022[[#This Row],[最低排名]]-_2022[[#This Row],[同分人数]]+1</f>
        <v>11386</v>
      </c>
      <c r="Q723">
        <f>IF(O723&gt;=开始!$B$6, 1, 0)</f>
        <v>1</v>
      </c>
      <c r="R723">
        <f>_2022[[#This Row],[最低排名]]-开始!$B$6</f>
        <v>11593</v>
      </c>
    </row>
    <row r="724" spans="1:18">
      <c r="A724">
        <v>56702</v>
      </c>
      <c r="B724" t="s">
        <v>908</v>
      </c>
      <c r="C724" t="str">
        <f t="shared" si="22"/>
        <v>福建医大</v>
      </c>
      <c r="D724" t="str">
        <f t="shared" si="23"/>
        <v>02</v>
      </c>
      <c r="E724" t="s">
        <v>94</v>
      </c>
      <c r="F724">
        <v>200</v>
      </c>
      <c r="G724">
        <v>105</v>
      </c>
      <c r="H724">
        <v>108</v>
      </c>
      <c r="I724">
        <v>64</v>
      </c>
      <c r="J724">
        <v>58</v>
      </c>
      <c r="K724">
        <v>55</v>
      </c>
      <c r="L724">
        <v>0</v>
      </c>
      <c r="M724">
        <v>2022</v>
      </c>
      <c r="N724">
        <f>VLOOKUP(E724, '2022D'!$A$2:$G$343, 2, FALSE)</f>
        <v>215</v>
      </c>
      <c r="O724">
        <f>VLOOKUP(E724, '2022D'!$A$2:$G$343, 3, FALSE)</f>
        <v>20849</v>
      </c>
      <c r="P724">
        <f>_2022[[#This Row],[最低排名]]-_2022[[#This Row],[同分人数]]+1</f>
        <v>20635</v>
      </c>
      <c r="Q724">
        <f>IF(O724&gt;=开始!$B$6, 1, 0)</f>
        <v>1</v>
      </c>
      <c r="R724">
        <f>_2022[[#This Row],[最低排名]]-开始!$B$6</f>
        <v>20849</v>
      </c>
    </row>
    <row r="725" spans="1:18">
      <c r="A725">
        <v>56901</v>
      </c>
      <c r="B725" t="s">
        <v>909</v>
      </c>
      <c r="C725" t="str">
        <f t="shared" si="22"/>
        <v>泉州师范</v>
      </c>
      <c r="D725" t="str">
        <f t="shared" si="23"/>
        <v>01</v>
      </c>
      <c r="E725" t="s">
        <v>381</v>
      </c>
      <c r="F725">
        <v>176</v>
      </c>
      <c r="G725">
        <v>101</v>
      </c>
      <c r="H725">
        <v>106</v>
      </c>
      <c r="I725">
        <v>52</v>
      </c>
      <c r="J725">
        <v>49</v>
      </c>
      <c r="K725">
        <v>46</v>
      </c>
      <c r="L725">
        <v>0</v>
      </c>
      <c r="M725">
        <v>2022</v>
      </c>
      <c r="N725">
        <f>VLOOKUP(E725, '2022D'!$A$2:$G$343, 2, FALSE)</f>
        <v>177</v>
      </c>
      <c r="O725">
        <f>VLOOKUP(E725, '2022D'!$A$2:$G$343, 3, FALSE)</f>
        <v>31886</v>
      </c>
      <c r="P725">
        <f>_2022[[#This Row],[最低排名]]-_2022[[#This Row],[同分人数]]+1</f>
        <v>31710</v>
      </c>
      <c r="Q725">
        <f>IF(O725&gt;=开始!$B$6, 1, 0)</f>
        <v>1</v>
      </c>
      <c r="R725">
        <f>_2022[[#This Row],[最低排名]]-开始!$B$6</f>
        <v>31886</v>
      </c>
    </row>
    <row r="726" spans="1:18">
      <c r="A726">
        <v>56902</v>
      </c>
      <c r="B726" t="s">
        <v>910</v>
      </c>
      <c r="C726" t="str">
        <f t="shared" si="22"/>
        <v>泉州师范</v>
      </c>
      <c r="D726" t="str">
        <f t="shared" si="23"/>
        <v>02</v>
      </c>
      <c r="E726" t="s">
        <v>585</v>
      </c>
      <c r="F726">
        <v>196</v>
      </c>
      <c r="G726">
        <v>105</v>
      </c>
      <c r="H726">
        <v>58</v>
      </c>
      <c r="I726">
        <v>64</v>
      </c>
      <c r="J726">
        <v>49</v>
      </c>
      <c r="K726">
        <v>49</v>
      </c>
      <c r="L726">
        <v>0</v>
      </c>
      <c r="M726">
        <v>2022</v>
      </c>
      <c r="N726">
        <f>VLOOKUP(E726, '2022D'!$A$2:$G$343, 2, FALSE)</f>
        <v>145</v>
      </c>
      <c r="O726">
        <f>VLOOKUP(E726, '2022D'!$A$2:$G$343, 3, FALSE)</f>
        <v>34009</v>
      </c>
      <c r="P726">
        <f>_2022[[#This Row],[最低排名]]-_2022[[#This Row],[同分人数]]+1</f>
        <v>33865</v>
      </c>
      <c r="Q726">
        <f>IF(O726&gt;=开始!$B$6, 1, 0)</f>
        <v>1</v>
      </c>
      <c r="R726">
        <f>_2022[[#This Row],[最低排名]]-开始!$B$6</f>
        <v>34009</v>
      </c>
    </row>
    <row r="727" spans="1:18">
      <c r="A727">
        <v>56903</v>
      </c>
      <c r="B727" t="s">
        <v>911</v>
      </c>
      <c r="C727" t="str">
        <f t="shared" si="22"/>
        <v>泉州师范</v>
      </c>
      <c r="D727" t="str">
        <f t="shared" si="23"/>
        <v>03</v>
      </c>
      <c r="E727" t="s">
        <v>381</v>
      </c>
      <c r="F727">
        <v>201</v>
      </c>
      <c r="G727">
        <v>110</v>
      </c>
      <c r="H727">
        <v>69</v>
      </c>
      <c r="I727">
        <v>58</v>
      </c>
      <c r="J727">
        <v>52</v>
      </c>
      <c r="K727">
        <v>49</v>
      </c>
      <c r="L727">
        <v>0</v>
      </c>
      <c r="M727">
        <v>2022</v>
      </c>
      <c r="N727">
        <f>VLOOKUP(E727, '2022D'!$A$2:$G$343, 2, FALSE)</f>
        <v>177</v>
      </c>
      <c r="O727">
        <f>VLOOKUP(E727, '2022D'!$A$2:$G$343, 3, FALSE)</f>
        <v>31886</v>
      </c>
      <c r="P727">
        <f>_2022[[#This Row],[最低排名]]-_2022[[#This Row],[同分人数]]+1</f>
        <v>31710</v>
      </c>
      <c r="Q727">
        <f>IF(O727&gt;=开始!$B$6, 1, 0)</f>
        <v>1</v>
      </c>
      <c r="R727">
        <f>_2022[[#This Row],[最低排名]]-开始!$B$6</f>
        <v>31886</v>
      </c>
    </row>
    <row r="728" spans="1:18">
      <c r="A728">
        <v>56904</v>
      </c>
      <c r="B728" t="s">
        <v>912</v>
      </c>
      <c r="C728" t="str">
        <f t="shared" si="22"/>
        <v>泉州师范</v>
      </c>
      <c r="D728" t="str">
        <f t="shared" si="23"/>
        <v>04</v>
      </c>
      <c r="E728" t="s">
        <v>203</v>
      </c>
      <c r="F728">
        <v>187</v>
      </c>
      <c r="G728">
        <v>101</v>
      </c>
      <c r="H728">
        <v>63</v>
      </c>
      <c r="I728">
        <v>61</v>
      </c>
      <c r="J728">
        <v>61</v>
      </c>
      <c r="K728">
        <v>58</v>
      </c>
      <c r="L728">
        <v>0</v>
      </c>
      <c r="M728">
        <v>2022</v>
      </c>
      <c r="N728">
        <f>VLOOKUP(E728, '2022D'!$A$2:$G$343, 2, FALSE)</f>
        <v>183</v>
      </c>
      <c r="O728">
        <f>VLOOKUP(E728, '2022D'!$A$2:$G$343, 3, FALSE)</f>
        <v>31709</v>
      </c>
      <c r="P728">
        <f>_2022[[#This Row],[最低排名]]-_2022[[#This Row],[同分人数]]+1</f>
        <v>31527</v>
      </c>
      <c r="Q728">
        <f>IF(O728&gt;=开始!$B$6, 1, 0)</f>
        <v>1</v>
      </c>
      <c r="R728">
        <f>_2022[[#This Row],[最低排名]]-开始!$B$6</f>
        <v>31709</v>
      </c>
    </row>
    <row r="729" spans="1:18">
      <c r="A729">
        <v>56905</v>
      </c>
      <c r="B729" t="s">
        <v>913</v>
      </c>
      <c r="C729" t="str">
        <f t="shared" si="22"/>
        <v>泉州师范</v>
      </c>
      <c r="D729" t="str">
        <f t="shared" si="23"/>
        <v>05</v>
      </c>
      <c r="E729" t="s">
        <v>50</v>
      </c>
      <c r="F729">
        <v>198</v>
      </c>
      <c r="G729">
        <v>108</v>
      </c>
      <c r="H729">
        <v>89</v>
      </c>
      <c r="I729">
        <v>49</v>
      </c>
      <c r="J729">
        <v>49</v>
      </c>
      <c r="K729">
        <v>46</v>
      </c>
      <c r="L729">
        <v>0</v>
      </c>
      <c r="M729">
        <v>2022</v>
      </c>
      <c r="N729">
        <f>VLOOKUP(E729, '2022D'!$A$2:$G$343, 2, FALSE)</f>
        <v>151</v>
      </c>
      <c r="O729">
        <f>VLOOKUP(E729, '2022D'!$A$2:$G$343, 3, FALSE)</f>
        <v>31526</v>
      </c>
      <c r="P729">
        <f>_2022[[#This Row],[最低排名]]-_2022[[#This Row],[同分人数]]+1</f>
        <v>31376</v>
      </c>
      <c r="Q729">
        <f>IF(O729&gt;=开始!$B$6, 1, 0)</f>
        <v>1</v>
      </c>
      <c r="R729">
        <f>_2022[[#This Row],[最低排名]]-开始!$B$6</f>
        <v>31526</v>
      </c>
    </row>
    <row r="730" spans="1:18">
      <c r="A730">
        <v>57001</v>
      </c>
      <c r="B730" t="s">
        <v>914</v>
      </c>
      <c r="C730" t="str">
        <f t="shared" si="22"/>
        <v>厦门理工</v>
      </c>
      <c r="D730" t="str">
        <f t="shared" si="23"/>
        <v>01</v>
      </c>
      <c r="E730" t="s">
        <v>54</v>
      </c>
      <c r="F730">
        <v>196</v>
      </c>
      <c r="G730">
        <v>102</v>
      </c>
      <c r="H730">
        <v>101</v>
      </c>
      <c r="I730">
        <v>52</v>
      </c>
      <c r="J730">
        <v>46</v>
      </c>
      <c r="K730">
        <v>46</v>
      </c>
      <c r="L730">
        <v>0</v>
      </c>
      <c r="M730">
        <v>2022</v>
      </c>
      <c r="N730">
        <f>VLOOKUP(E730, '2022D'!$A$2:$G$343, 2, FALSE)</f>
        <v>178</v>
      </c>
      <c r="O730">
        <f>VLOOKUP(E730, '2022D'!$A$2:$G$343, 3, FALSE)</f>
        <v>29768</v>
      </c>
      <c r="P730">
        <f>_2022[[#This Row],[最低排名]]-_2022[[#This Row],[同分人数]]+1</f>
        <v>29591</v>
      </c>
      <c r="Q730">
        <f>IF(O730&gt;=开始!$B$6, 1, 0)</f>
        <v>1</v>
      </c>
      <c r="R730">
        <f>_2022[[#This Row],[最低排名]]-开始!$B$6</f>
        <v>29768</v>
      </c>
    </row>
    <row r="731" spans="1:18">
      <c r="A731">
        <v>57002</v>
      </c>
      <c r="B731" t="s">
        <v>915</v>
      </c>
      <c r="C731" t="str">
        <f t="shared" si="22"/>
        <v>厦门理工</v>
      </c>
      <c r="D731" t="str">
        <f t="shared" si="23"/>
        <v>02</v>
      </c>
      <c r="E731" t="s">
        <v>52</v>
      </c>
      <c r="F731">
        <v>197</v>
      </c>
      <c r="G731">
        <v>101</v>
      </c>
      <c r="H731">
        <v>74</v>
      </c>
      <c r="I731">
        <v>55</v>
      </c>
      <c r="J731">
        <v>49</v>
      </c>
      <c r="K731">
        <v>49</v>
      </c>
      <c r="L731">
        <v>0</v>
      </c>
      <c r="M731">
        <v>2022</v>
      </c>
      <c r="N731">
        <f>VLOOKUP(E731, '2022D'!$A$2:$G$343, 2, FALSE)</f>
        <v>162</v>
      </c>
      <c r="O731">
        <f>VLOOKUP(E731, '2022D'!$A$2:$G$343, 3, FALSE)</f>
        <v>32722</v>
      </c>
      <c r="P731">
        <f>_2022[[#This Row],[最低排名]]-_2022[[#This Row],[同分人数]]+1</f>
        <v>32561</v>
      </c>
      <c r="Q731">
        <f>IF(O731&gt;=开始!$B$6, 1, 0)</f>
        <v>1</v>
      </c>
      <c r="R731">
        <f>_2022[[#This Row],[最低排名]]-开始!$B$6</f>
        <v>32722</v>
      </c>
    </row>
    <row r="732" spans="1:18">
      <c r="A732">
        <v>57101</v>
      </c>
      <c r="B732" t="s">
        <v>916</v>
      </c>
      <c r="C732" t="str">
        <f t="shared" si="22"/>
        <v>厦大嘉庚</v>
      </c>
      <c r="D732" t="str">
        <f t="shared" si="23"/>
        <v>01</v>
      </c>
      <c r="E732" t="s">
        <v>1534</v>
      </c>
      <c r="F732">
        <v>159</v>
      </c>
      <c r="G732">
        <v>91</v>
      </c>
      <c r="H732">
        <v>91</v>
      </c>
      <c r="I732">
        <v>55</v>
      </c>
      <c r="J732">
        <v>52</v>
      </c>
      <c r="K732">
        <v>43</v>
      </c>
      <c r="L732">
        <v>0</v>
      </c>
      <c r="M732">
        <v>2022</v>
      </c>
      <c r="N732">
        <f>VLOOKUP(E732, '2022D'!$A$2:$G$343, 2, FALSE)</f>
        <v>161</v>
      </c>
      <c r="O732">
        <f>VLOOKUP(E732, '2022D'!$A$2:$G$343, 3, FALSE)</f>
        <v>36413</v>
      </c>
      <c r="P732">
        <f>_2022[[#This Row],[最低排名]]-_2022[[#This Row],[同分人数]]+1</f>
        <v>36253</v>
      </c>
      <c r="Q732">
        <f>IF(O732&gt;=开始!$B$6, 1, 0)</f>
        <v>1</v>
      </c>
      <c r="R732">
        <f>_2022[[#This Row],[最低排名]]-开始!$B$6</f>
        <v>36413</v>
      </c>
    </row>
    <row r="733" spans="1:18">
      <c r="A733">
        <v>57102</v>
      </c>
      <c r="B733" t="s">
        <v>917</v>
      </c>
      <c r="C733" t="str">
        <f t="shared" si="22"/>
        <v>厦大嘉庚</v>
      </c>
      <c r="D733" t="str">
        <f t="shared" si="23"/>
        <v>02</v>
      </c>
      <c r="E733" t="s">
        <v>1556</v>
      </c>
      <c r="F733">
        <v>178</v>
      </c>
      <c r="G733">
        <v>101</v>
      </c>
      <c r="H733">
        <v>85</v>
      </c>
      <c r="I733">
        <v>55</v>
      </c>
      <c r="J733">
        <v>43</v>
      </c>
      <c r="K733">
        <v>43</v>
      </c>
      <c r="L733">
        <v>0</v>
      </c>
      <c r="M733">
        <v>2022</v>
      </c>
      <c r="N733">
        <f>VLOOKUP(E733, '2022D'!$A$2:$G$343, 2, FALSE)</f>
        <v>139</v>
      </c>
      <c r="O733">
        <f>VLOOKUP(E733, '2022D'!$A$2:$G$343, 3, FALSE)</f>
        <v>35837</v>
      </c>
      <c r="P733">
        <f>_2022[[#This Row],[最低排名]]-_2022[[#This Row],[同分人数]]+1</f>
        <v>35699</v>
      </c>
      <c r="Q733">
        <f>IF(O733&gt;=开始!$B$6, 1, 0)</f>
        <v>1</v>
      </c>
      <c r="R733">
        <f>_2022[[#This Row],[最低排名]]-开始!$B$6</f>
        <v>35837</v>
      </c>
    </row>
    <row r="734" spans="1:18">
      <c r="A734">
        <v>57103</v>
      </c>
      <c r="B734" t="s">
        <v>918</v>
      </c>
      <c r="C734" t="str">
        <f t="shared" si="22"/>
        <v>厦大嘉庚</v>
      </c>
      <c r="D734" t="str">
        <f t="shared" si="23"/>
        <v>03</v>
      </c>
      <c r="E734" t="s">
        <v>207</v>
      </c>
      <c r="F734">
        <v>172</v>
      </c>
      <c r="G734">
        <v>89</v>
      </c>
      <c r="H734">
        <v>85</v>
      </c>
      <c r="I734">
        <v>61</v>
      </c>
      <c r="J734">
        <v>55</v>
      </c>
      <c r="K734">
        <v>40</v>
      </c>
      <c r="L734">
        <v>0</v>
      </c>
      <c r="M734">
        <v>2022</v>
      </c>
      <c r="N734">
        <f>VLOOKUP(E734, '2022D'!$A$2:$G$343, 2, FALSE)</f>
        <v>173</v>
      </c>
      <c r="O734">
        <f>VLOOKUP(E734, '2022D'!$A$2:$G$343, 3, FALSE)</f>
        <v>34512</v>
      </c>
      <c r="P734">
        <f>_2022[[#This Row],[最低排名]]-_2022[[#This Row],[同分人数]]+1</f>
        <v>34340</v>
      </c>
      <c r="Q734">
        <f>IF(O734&gt;=开始!$B$6, 1, 0)</f>
        <v>1</v>
      </c>
      <c r="R734">
        <f>_2022[[#This Row],[最低排名]]-开始!$B$6</f>
        <v>34512</v>
      </c>
    </row>
    <row r="735" spans="1:18">
      <c r="A735">
        <v>57104</v>
      </c>
      <c r="B735" t="s">
        <v>919</v>
      </c>
      <c r="C735" t="str">
        <f t="shared" si="22"/>
        <v>厦大嘉庚</v>
      </c>
      <c r="D735" t="str">
        <f t="shared" si="23"/>
        <v>04</v>
      </c>
      <c r="E735" t="s">
        <v>205</v>
      </c>
      <c r="F735">
        <v>180</v>
      </c>
      <c r="G735">
        <v>93</v>
      </c>
      <c r="H735">
        <v>91</v>
      </c>
      <c r="I735">
        <v>49</v>
      </c>
      <c r="J735">
        <v>49</v>
      </c>
      <c r="K735">
        <v>49</v>
      </c>
      <c r="L735">
        <v>0</v>
      </c>
      <c r="M735">
        <v>2022</v>
      </c>
      <c r="N735">
        <f>VLOOKUP(E735, '2022D'!$A$2:$G$343, 2, FALSE)</f>
        <v>162</v>
      </c>
      <c r="O735">
        <f>VLOOKUP(E735, '2022D'!$A$2:$G$343, 3, FALSE)</f>
        <v>33700</v>
      </c>
      <c r="P735">
        <f>_2022[[#This Row],[最低排名]]-_2022[[#This Row],[同分人数]]+1</f>
        <v>33539</v>
      </c>
      <c r="Q735">
        <f>IF(O735&gt;=开始!$B$6, 1, 0)</f>
        <v>1</v>
      </c>
      <c r="R735">
        <f>_2022[[#This Row],[最低排名]]-开始!$B$6</f>
        <v>33700</v>
      </c>
    </row>
    <row r="736" spans="1:18">
      <c r="A736">
        <v>57201</v>
      </c>
      <c r="B736" t="s">
        <v>920</v>
      </c>
      <c r="C736" t="str">
        <f t="shared" si="22"/>
        <v>集美诚毅</v>
      </c>
      <c r="D736" t="str">
        <f t="shared" si="23"/>
        <v>01</v>
      </c>
      <c r="E736" t="s">
        <v>1548</v>
      </c>
      <c r="F736">
        <v>178</v>
      </c>
      <c r="G736">
        <v>93</v>
      </c>
      <c r="H736">
        <v>93</v>
      </c>
      <c r="I736">
        <v>46</v>
      </c>
      <c r="J736">
        <v>43</v>
      </c>
      <c r="K736">
        <v>43</v>
      </c>
      <c r="L736">
        <v>0</v>
      </c>
      <c r="M736">
        <v>2022</v>
      </c>
      <c r="N736">
        <f>VLOOKUP(E736, '2022D'!$A$2:$G$343, 2, FALSE)</f>
        <v>137</v>
      </c>
      <c r="O736">
        <f>VLOOKUP(E736, '2022D'!$A$2:$G$343, 3, FALSE)</f>
        <v>35974</v>
      </c>
      <c r="P736">
        <f>_2022[[#This Row],[最低排名]]-_2022[[#This Row],[同分人数]]+1</f>
        <v>35838</v>
      </c>
      <c r="Q736">
        <f>IF(O736&gt;=开始!$B$6, 1, 0)</f>
        <v>1</v>
      </c>
      <c r="R736">
        <f>_2022[[#This Row],[最低排名]]-开始!$B$6</f>
        <v>35974</v>
      </c>
    </row>
    <row r="737" spans="1:18">
      <c r="A737">
        <v>57301</v>
      </c>
      <c r="B737" t="s">
        <v>921</v>
      </c>
      <c r="C737" t="str">
        <f t="shared" si="22"/>
        <v>闽农金山</v>
      </c>
      <c r="D737" t="str">
        <f t="shared" si="23"/>
        <v>01</v>
      </c>
      <c r="E737" t="s">
        <v>366</v>
      </c>
      <c r="F737">
        <v>181</v>
      </c>
      <c r="G737">
        <v>96</v>
      </c>
      <c r="H737">
        <v>79</v>
      </c>
      <c r="I737">
        <v>49</v>
      </c>
      <c r="J737">
        <v>49</v>
      </c>
      <c r="K737">
        <v>49</v>
      </c>
      <c r="L737">
        <v>0</v>
      </c>
      <c r="M737">
        <v>2022</v>
      </c>
      <c r="N737">
        <f>VLOOKUP(E737, '2022D'!$A$2:$G$343, 2, FALSE)</f>
        <v>161</v>
      </c>
      <c r="O737">
        <f>VLOOKUP(E737, '2022D'!$A$2:$G$343, 3, FALSE)</f>
        <v>35422</v>
      </c>
      <c r="P737">
        <f>_2022[[#This Row],[最低排名]]-_2022[[#This Row],[同分人数]]+1</f>
        <v>35262</v>
      </c>
      <c r="Q737">
        <f>IF(O737&gt;=开始!$B$6, 1, 0)</f>
        <v>1</v>
      </c>
      <c r="R737">
        <f>_2022[[#This Row],[最低排名]]-开始!$B$6</f>
        <v>35422</v>
      </c>
    </row>
    <row r="738" spans="1:18">
      <c r="A738">
        <v>57401</v>
      </c>
      <c r="B738" t="s">
        <v>922</v>
      </c>
      <c r="C738" t="str">
        <f t="shared" si="22"/>
        <v>福州外贸</v>
      </c>
      <c r="D738" t="str">
        <f t="shared" si="23"/>
        <v>01</v>
      </c>
      <c r="E738" t="s">
        <v>1533</v>
      </c>
      <c r="F738">
        <v>186</v>
      </c>
      <c r="G738">
        <v>96</v>
      </c>
      <c r="H738">
        <v>69</v>
      </c>
      <c r="I738">
        <v>52</v>
      </c>
      <c r="J738">
        <v>52</v>
      </c>
      <c r="K738">
        <v>43</v>
      </c>
      <c r="L738">
        <v>0</v>
      </c>
      <c r="M738">
        <v>2022</v>
      </c>
      <c r="N738">
        <f>VLOOKUP(E738, '2022D'!$A$2:$G$343, 2, FALSE)</f>
        <v>141</v>
      </c>
      <c r="O738">
        <f>VLOOKUP(E738, '2022D'!$A$2:$G$343, 3, FALSE)</f>
        <v>36115</v>
      </c>
      <c r="P738">
        <f>_2022[[#This Row],[最低排名]]-_2022[[#This Row],[同分人数]]+1</f>
        <v>35975</v>
      </c>
      <c r="Q738">
        <f>IF(O738&gt;=开始!$B$6, 1, 0)</f>
        <v>1</v>
      </c>
      <c r="R738">
        <f>_2022[[#This Row],[最低排名]]-开始!$B$6</f>
        <v>36115</v>
      </c>
    </row>
    <row r="739" spans="1:18">
      <c r="A739">
        <v>57501</v>
      </c>
      <c r="B739" t="s">
        <v>1585</v>
      </c>
      <c r="C739" t="str">
        <f t="shared" si="22"/>
        <v>仰恩大学</v>
      </c>
      <c r="D739" t="str">
        <f t="shared" si="23"/>
        <v>01</v>
      </c>
      <c r="E739" t="s">
        <v>198</v>
      </c>
      <c r="F739">
        <v>191</v>
      </c>
      <c r="G739">
        <v>99</v>
      </c>
      <c r="H739">
        <v>79</v>
      </c>
      <c r="I739">
        <v>46</v>
      </c>
      <c r="J739">
        <v>46</v>
      </c>
      <c r="K739">
        <v>43</v>
      </c>
      <c r="L739">
        <v>0</v>
      </c>
      <c r="M739">
        <v>2022</v>
      </c>
      <c r="N739">
        <f>VLOOKUP(E739, '2022D'!$A$2:$G$343, 2, FALSE)</f>
        <v>137</v>
      </c>
      <c r="O739">
        <f>VLOOKUP(E739, '2022D'!$A$2:$G$343, 3, FALSE)</f>
        <v>35698</v>
      </c>
      <c r="P739">
        <f>_2022[[#This Row],[最低排名]]-_2022[[#This Row],[同分人数]]+1</f>
        <v>35562</v>
      </c>
      <c r="Q739">
        <f>IF(O739&gt;=开始!$B$6, 1, 0)</f>
        <v>1</v>
      </c>
      <c r="R739">
        <f>_2022[[#This Row],[最低排名]]-开始!$B$6</f>
        <v>35698</v>
      </c>
    </row>
    <row r="740" spans="1:18">
      <c r="A740">
        <v>59101</v>
      </c>
      <c r="B740" t="s">
        <v>924</v>
      </c>
      <c r="C740" t="str">
        <f t="shared" si="22"/>
        <v>南昌大学</v>
      </c>
      <c r="D740" t="str">
        <f t="shared" si="23"/>
        <v>01</v>
      </c>
      <c r="E740" t="s">
        <v>87</v>
      </c>
      <c r="F740">
        <v>239</v>
      </c>
      <c r="G740">
        <v>125</v>
      </c>
      <c r="H740">
        <v>98</v>
      </c>
      <c r="I740">
        <v>67</v>
      </c>
      <c r="J740">
        <v>61</v>
      </c>
      <c r="K740">
        <v>61</v>
      </c>
      <c r="L740">
        <v>0</v>
      </c>
      <c r="M740">
        <v>2022</v>
      </c>
      <c r="N740">
        <f>VLOOKUP(E740, '2022D'!$A$2:$G$343, 2, FALSE)</f>
        <v>231</v>
      </c>
      <c r="O740">
        <f>VLOOKUP(E740, '2022D'!$A$2:$G$343, 3, FALSE)</f>
        <v>12030</v>
      </c>
      <c r="P740">
        <f>_2022[[#This Row],[最低排名]]-_2022[[#This Row],[同分人数]]+1</f>
        <v>11800</v>
      </c>
      <c r="Q740">
        <f>IF(O740&gt;=开始!$B$6, 1, 0)</f>
        <v>1</v>
      </c>
      <c r="R740">
        <f>_2022[[#This Row],[最低排名]]-开始!$B$6</f>
        <v>12030</v>
      </c>
    </row>
    <row r="741" spans="1:18">
      <c r="A741">
        <v>59102</v>
      </c>
      <c r="B741" t="s">
        <v>925</v>
      </c>
      <c r="C741" t="str">
        <f t="shared" si="22"/>
        <v>南昌大学</v>
      </c>
      <c r="D741" t="str">
        <f t="shared" si="23"/>
        <v>02</v>
      </c>
      <c r="E741" t="s">
        <v>115</v>
      </c>
      <c r="F741">
        <v>234</v>
      </c>
      <c r="G741">
        <v>119</v>
      </c>
      <c r="H741">
        <v>119</v>
      </c>
      <c r="I741">
        <v>64</v>
      </c>
      <c r="J741">
        <v>58</v>
      </c>
      <c r="K741">
        <v>55</v>
      </c>
      <c r="L741">
        <v>0</v>
      </c>
      <c r="M741">
        <v>2022</v>
      </c>
      <c r="N741">
        <f>VLOOKUP(E741, '2022D'!$A$2:$G$343, 2, FALSE)</f>
        <v>238</v>
      </c>
      <c r="O741">
        <f>VLOOKUP(E741, '2022D'!$A$2:$G$343, 3, FALSE)</f>
        <v>11182</v>
      </c>
      <c r="P741">
        <f>_2022[[#This Row],[最低排名]]-_2022[[#This Row],[同分人数]]+1</f>
        <v>10945</v>
      </c>
      <c r="Q741">
        <f>IF(O741&gt;=开始!$B$6, 1, 0)</f>
        <v>1</v>
      </c>
      <c r="R741">
        <f>_2022[[#This Row],[最低排名]]-开始!$B$6</f>
        <v>11182</v>
      </c>
    </row>
    <row r="742" spans="1:18">
      <c r="A742">
        <v>59103</v>
      </c>
      <c r="B742" t="s">
        <v>926</v>
      </c>
      <c r="C742" t="str">
        <f t="shared" si="22"/>
        <v>南昌大学</v>
      </c>
      <c r="D742" t="str">
        <f t="shared" si="23"/>
        <v>03</v>
      </c>
      <c r="E742" t="s">
        <v>87</v>
      </c>
      <c r="F742">
        <v>224</v>
      </c>
      <c r="G742">
        <v>116</v>
      </c>
      <c r="H742">
        <v>125</v>
      </c>
      <c r="I742">
        <v>64</v>
      </c>
      <c r="J742">
        <v>58</v>
      </c>
      <c r="K742">
        <v>55</v>
      </c>
      <c r="L742">
        <v>0</v>
      </c>
      <c r="M742">
        <v>2022</v>
      </c>
      <c r="N742">
        <f>VLOOKUP(E742, '2022D'!$A$2:$G$343, 2, FALSE)</f>
        <v>231</v>
      </c>
      <c r="O742">
        <f>VLOOKUP(E742, '2022D'!$A$2:$G$343, 3, FALSE)</f>
        <v>12030</v>
      </c>
      <c r="P742">
        <f>_2022[[#This Row],[最低排名]]-_2022[[#This Row],[同分人数]]+1</f>
        <v>11800</v>
      </c>
      <c r="Q742">
        <f>IF(O742&gt;=开始!$B$6, 1, 0)</f>
        <v>1</v>
      </c>
      <c r="R742">
        <f>_2022[[#This Row],[最低排名]]-开始!$B$6</f>
        <v>12030</v>
      </c>
    </row>
    <row r="743" spans="1:18">
      <c r="A743">
        <v>59104</v>
      </c>
      <c r="B743" t="s">
        <v>927</v>
      </c>
      <c r="C743" t="str">
        <f t="shared" si="22"/>
        <v>南昌大学</v>
      </c>
      <c r="D743" t="str">
        <f t="shared" si="23"/>
        <v>04</v>
      </c>
      <c r="E743" t="s">
        <v>189</v>
      </c>
      <c r="F743">
        <v>217</v>
      </c>
      <c r="G743">
        <v>110</v>
      </c>
      <c r="H743">
        <v>123</v>
      </c>
      <c r="I743">
        <v>67</v>
      </c>
      <c r="J743">
        <v>64</v>
      </c>
      <c r="K743">
        <v>64</v>
      </c>
      <c r="L743">
        <v>0</v>
      </c>
      <c r="M743">
        <v>2022</v>
      </c>
      <c r="N743">
        <f>VLOOKUP(E743, '2022D'!$A$2:$G$343, 2, FALSE)</f>
        <v>232</v>
      </c>
      <c r="O743">
        <f>VLOOKUP(E743, '2022D'!$A$2:$G$343, 3, FALSE)</f>
        <v>10083</v>
      </c>
      <c r="P743">
        <f>_2022[[#This Row],[最低排名]]-_2022[[#This Row],[同分人数]]+1</f>
        <v>9852</v>
      </c>
      <c r="Q743">
        <f>IF(O743&gt;=开始!$B$6, 1, 0)</f>
        <v>1</v>
      </c>
      <c r="R743">
        <f>_2022[[#This Row],[最低排名]]-开始!$B$6</f>
        <v>10083</v>
      </c>
    </row>
    <row r="744" spans="1:18">
      <c r="A744">
        <v>59105</v>
      </c>
      <c r="B744" t="s">
        <v>928</v>
      </c>
      <c r="C744" t="str">
        <f t="shared" si="22"/>
        <v>南昌大学</v>
      </c>
      <c r="D744" t="str">
        <f t="shared" si="23"/>
        <v>05</v>
      </c>
      <c r="E744" t="s">
        <v>248</v>
      </c>
      <c r="F744">
        <v>231</v>
      </c>
      <c r="G744">
        <v>117</v>
      </c>
      <c r="H744">
        <v>118</v>
      </c>
      <c r="I744">
        <v>64</v>
      </c>
      <c r="J744">
        <v>58</v>
      </c>
      <c r="K744">
        <v>58</v>
      </c>
      <c r="L744">
        <v>0</v>
      </c>
      <c r="M744">
        <v>2022</v>
      </c>
      <c r="N744">
        <f>VLOOKUP(E744, '2022D'!$A$2:$G$343, 2, FALSE)</f>
        <v>203</v>
      </c>
      <c r="O744">
        <f>VLOOKUP(E744, '2022D'!$A$2:$G$343, 3, FALSE)</f>
        <v>11385</v>
      </c>
      <c r="P744">
        <f>_2022[[#This Row],[最低排名]]-_2022[[#This Row],[同分人数]]+1</f>
        <v>11183</v>
      </c>
      <c r="Q744">
        <f>IF(O744&gt;=开始!$B$6, 1, 0)</f>
        <v>1</v>
      </c>
      <c r="R744">
        <f>_2022[[#This Row],[最低排名]]-开始!$B$6</f>
        <v>11385</v>
      </c>
    </row>
    <row r="745" spans="1:18">
      <c r="A745">
        <v>59201</v>
      </c>
      <c r="B745" t="s">
        <v>929</v>
      </c>
      <c r="C745" t="str">
        <f t="shared" si="22"/>
        <v>华东交大</v>
      </c>
      <c r="D745" t="str">
        <f t="shared" si="23"/>
        <v>01</v>
      </c>
      <c r="E745" t="s">
        <v>144</v>
      </c>
      <c r="F745">
        <v>206</v>
      </c>
      <c r="G745">
        <v>105</v>
      </c>
      <c r="H745">
        <v>90</v>
      </c>
      <c r="I745">
        <v>64</v>
      </c>
      <c r="J745">
        <v>61</v>
      </c>
      <c r="K745">
        <v>46</v>
      </c>
      <c r="L745">
        <v>0</v>
      </c>
      <c r="M745">
        <v>2022</v>
      </c>
      <c r="N745">
        <f>VLOOKUP(E745, '2022D'!$A$2:$G$343, 2, FALSE)</f>
        <v>221</v>
      </c>
      <c r="O745">
        <f>VLOOKUP(E745, '2022D'!$A$2:$G$343, 3, FALSE)</f>
        <v>24652</v>
      </c>
      <c r="P745">
        <f>_2022[[#This Row],[最低排名]]-_2022[[#This Row],[同分人数]]+1</f>
        <v>24432</v>
      </c>
      <c r="Q745">
        <f>IF(O745&gt;=开始!$B$6, 1, 0)</f>
        <v>1</v>
      </c>
      <c r="R745">
        <f>_2022[[#This Row],[最低排名]]-开始!$B$6</f>
        <v>24652</v>
      </c>
    </row>
    <row r="746" spans="1:18">
      <c r="A746">
        <v>59202</v>
      </c>
      <c r="B746" t="s">
        <v>930</v>
      </c>
      <c r="C746" t="str">
        <f t="shared" si="22"/>
        <v>华东交大</v>
      </c>
      <c r="D746" t="str">
        <f t="shared" si="23"/>
        <v>02</v>
      </c>
      <c r="E746" t="s">
        <v>363</v>
      </c>
      <c r="F746">
        <v>205</v>
      </c>
      <c r="G746">
        <v>113</v>
      </c>
      <c r="H746">
        <v>81</v>
      </c>
      <c r="I746">
        <v>52</v>
      </c>
      <c r="J746">
        <v>49</v>
      </c>
      <c r="K746">
        <v>49</v>
      </c>
      <c r="L746">
        <v>0</v>
      </c>
      <c r="M746">
        <v>2022</v>
      </c>
      <c r="N746">
        <f>VLOOKUP(E746, '2022D'!$A$2:$G$343, 2, FALSE)</f>
        <v>197</v>
      </c>
      <c r="O746">
        <f>VLOOKUP(E746, '2022D'!$A$2:$G$343, 3, FALSE)</f>
        <v>30730</v>
      </c>
      <c r="P746">
        <f>_2022[[#This Row],[最低排名]]-_2022[[#This Row],[同分人数]]+1</f>
        <v>30534</v>
      </c>
      <c r="Q746">
        <f>IF(O746&gt;=开始!$B$6, 1, 0)</f>
        <v>1</v>
      </c>
      <c r="R746">
        <f>_2022[[#This Row],[最低排名]]-开始!$B$6</f>
        <v>30730</v>
      </c>
    </row>
    <row r="747" spans="1:18">
      <c r="A747">
        <v>59301</v>
      </c>
      <c r="B747" t="s">
        <v>931</v>
      </c>
      <c r="C747" t="str">
        <f t="shared" si="22"/>
        <v>东华理工</v>
      </c>
      <c r="D747" t="str">
        <f t="shared" si="23"/>
        <v>01</v>
      </c>
      <c r="E747" t="s">
        <v>469</v>
      </c>
      <c r="F747">
        <v>177</v>
      </c>
      <c r="G747">
        <v>92</v>
      </c>
      <c r="H747">
        <v>81</v>
      </c>
      <c r="I747">
        <v>61</v>
      </c>
      <c r="J747">
        <v>61</v>
      </c>
      <c r="K747">
        <v>52</v>
      </c>
      <c r="L747">
        <v>0</v>
      </c>
      <c r="M747">
        <v>2022</v>
      </c>
      <c r="N747">
        <f>VLOOKUP(E747, '2022D'!$A$2:$G$343, 2, FALSE)</f>
        <v>147</v>
      </c>
      <c r="O747">
        <f>VLOOKUP(E747, '2022D'!$A$2:$G$343, 3, FALSE)</f>
        <v>31375</v>
      </c>
      <c r="P747">
        <f>_2022[[#This Row],[最低排名]]-_2022[[#This Row],[同分人数]]+1</f>
        <v>31229</v>
      </c>
      <c r="Q747">
        <f>IF(O747&gt;=开始!$B$6, 1, 0)</f>
        <v>1</v>
      </c>
      <c r="R747">
        <f>_2022[[#This Row],[最低排名]]-开始!$B$6</f>
        <v>31375</v>
      </c>
    </row>
    <row r="748" spans="1:18">
      <c r="A748">
        <v>59302</v>
      </c>
      <c r="B748" t="s">
        <v>932</v>
      </c>
      <c r="C748" t="str">
        <f t="shared" si="22"/>
        <v>东华理工</v>
      </c>
      <c r="D748" t="str">
        <f t="shared" si="23"/>
        <v>02</v>
      </c>
      <c r="E748" t="s">
        <v>398</v>
      </c>
      <c r="F748">
        <v>197</v>
      </c>
      <c r="G748">
        <v>112</v>
      </c>
      <c r="H748">
        <v>62</v>
      </c>
      <c r="I748">
        <v>61</v>
      </c>
      <c r="J748">
        <v>58</v>
      </c>
      <c r="K748">
        <v>55</v>
      </c>
      <c r="L748">
        <v>0</v>
      </c>
      <c r="M748">
        <v>2022</v>
      </c>
      <c r="N748">
        <f>VLOOKUP(E748, '2022D'!$A$2:$G$343, 2, FALSE)</f>
        <v>183</v>
      </c>
      <c r="O748">
        <f>VLOOKUP(E748, '2022D'!$A$2:$G$343, 3, FALSE)</f>
        <v>31228</v>
      </c>
      <c r="P748">
        <f>_2022[[#This Row],[最低排名]]-_2022[[#This Row],[同分人数]]+1</f>
        <v>31046</v>
      </c>
      <c r="Q748">
        <f>IF(O748&gt;=开始!$B$6, 1, 0)</f>
        <v>1</v>
      </c>
      <c r="R748">
        <f>_2022[[#This Row],[最低排名]]-开始!$B$6</f>
        <v>31228</v>
      </c>
    </row>
    <row r="749" spans="1:18">
      <c r="A749">
        <v>59401</v>
      </c>
      <c r="B749" t="s">
        <v>933</v>
      </c>
      <c r="C749" t="str">
        <f t="shared" si="22"/>
        <v>南昌航大</v>
      </c>
      <c r="D749" t="str">
        <f t="shared" si="23"/>
        <v>01</v>
      </c>
      <c r="E749" t="s">
        <v>419</v>
      </c>
      <c r="F749">
        <v>185</v>
      </c>
      <c r="G749">
        <v>100</v>
      </c>
      <c r="H749">
        <v>75</v>
      </c>
      <c r="I749">
        <v>61</v>
      </c>
      <c r="J749">
        <v>58</v>
      </c>
      <c r="K749">
        <v>55</v>
      </c>
      <c r="L749">
        <v>0</v>
      </c>
      <c r="M749">
        <v>2022</v>
      </c>
      <c r="N749">
        <f>VLOOKUP(E749, '2022D'!$A$2:$G$343, 2, FALSE)</f>
        <v>158</v>
      </c>
      <c r="O749">
        <f>VLOOKUP(E749, '2022D'!$A$2:$G$343, 3, FALSE)</f>
        <v>31045</v>
      </c>
      <c r="P749">
        <f>_2022[[#This Row],[最低排名]]-_2022[[#This Row],[同分人数]]+1</f>
        <v>30888</v>
      </c>
      <c r="Q749">
        <f>IF(O749&gt;=开始!$B$6, 1, 0)</f>
        <v>1</v>
      </c>
      <c r="R749">
        <f>_2022[[#This Row],[最低排名]]-开始!$B$6</f>
        <v>31045</v>
      </c>
    </row>
    <row r="750" spans="1:18">
      <c r="A750">
        <v>59402</v>
      </c>
      <c r="B750" t="s">
        <v>934</v>
      </c>
      <c r="C750" t="str">
        <f t="shared" si="22"/>
        <v>南昌航大</v>
      </c>
      <c r="D750" t="str">
        <f t="shared" si="23"/>
        <v>02</v>
      </c>
      <c r="E750" t="s">
        <v>318</v>
      </c>
      <c r="F750">
        <v>173</v>
      </c>
      <c r="G750">
        <v>99</v>
      </c>
      <c r="H750">
        <v>91</v>
      </c>
      <c r="I750">
        <v>61</v>
      </c>
      <c r="J750">
        <v>52</v>
      </c>
      <c r="K750">
        <v>49</v>
      </c>
      <c r="L750">
        <v>0</v>
      </c>
      <c r="M750">
        <v>2022</v>
      </c>
      <c r="N750">
        <f>VLOOKUP(E750, '2022D'!$A$2:$G$343, 2, FALSE)</f>
        <v>168</v>
      </c>
      <c r="O750">
        <f>VLOOKUP(E750, '2022D'!$A$2:$G$343, 3, FALSE)</f>
        <v>32393</v>
      </c>
      <c r="P750">
        <f>_2022[[#This Row],[最低排名]]-_2022[[#This Row],[同分人数]]+1</f>
        <v>32226</v>
      </c>
      <c r="Q750">
        <f>IF(O750&gt;=开始!$B$6, 1, 0)</f>
        <v>1</v>
      </c>
      <c r="R750">
        <f>_2022[[#This Row],[最低排名]]-开始!$B$6</f>
        <v>32393</v>
      </c>
    </row>
    <row r="751" spans="1:18">
      <c r="A751">
        <v>59403</v>
      </c>
      <c r="B751" t="s">
        <v>935</v>
      </c>
      <c r="C751" t="str">
        <f t="shared" si="22"/>
        <v>南昌航大</v>
      </c>
      <c r="D751" t="str">
        <f t="shared" si="23"/>
        <v>03</v>
      </c>
      <c r="E751" t="s">
        <v>187</v>
      </c>
      <c r="F751">
        <v>181</v>
      </c>
      <c r="G751">
        <v>107</v>
      </c>
      <c r="H751">
        <v>108</v>
      </c>
      <c r="I751">
        <v>61</v>
      </c>
      <c r="J751">
        <v>52</v>
      </c>
      <c r="K751">
        <v>46</v>
      </c>
      <c r="L751">
        <v>0</v>
      </c>
      <c r="M751">
        <v>2022</v>
      </c>
      <c r="N751">
        <f>VLOOKUP(E751, '2022D'!$A$2:$G$343, 2, FALSE)</f>
        <v>205</v>
      </c>
      <c r="O751">
        <f>VLOOKUP(E751, '2022D'!$A$2:$G$343, 3, FALSE)</f>
        <v>28491</v>
      </c>
      <c r="P751">
        <f>_2022[[#This Row],[最低排名]]-_2022[[#This Row],[同分人数]]+1</f>
        <v>28287</v>
      </c>
      <c r="Q751">
        <f>IF(O751&gt;=开始!$B$6, 1, 0)</f>
        <v>1</v>
      </c>
      <c r="R751">
        <f>_2022[[#This Row],[最低排名]]-开始!$B$6</f>
        <v>28491</v>
      </c>
    </row>
    <row r="752" spans="1:18">
      <c r="A752">
        <v>59404</v>
      </c>
      <c r="B752" t="s">
        <v>1586</v>
      </c>
      <c r="C752" t="str">
        <f t="shared" si="22"/>
        <v>南昌航大</v>
      </c>
      <c r="D752" t="str">
        <f t="shared" si="23"/>
        <v>04</v>
      </c>
      <c r="E752" t="s">
        <v>419</v>
      </c>
      <c r="F752">
        <v>187</v>
      </c>
      <c r="G752">
        <v>99</v>
      </c>
      <c r="H752">
        <v>100</v>
      </c>
      <c r="I752">
        <v>52</v>
      </c>
      <c r="J752">
        <v>49</v>
      </c>
      <c r="K752">
        <v>46</v>
      </c>
      <c r="L752">
        <v>0</v>
      </c>
      <c r="M752">
        <v>2022</v>
      </c>
      <c r="N752">
        <f>VLOOKUP(E752, '2022D'!$A$2:$G$343, 2, FALSE)</f>
        <v>158</v>
      </c>
      <c r="O752">
        <f>VLOOKUP(E752, '2022D'!$A$2:$G$343, 3, FALSE)</f>
        <v>31045</v>
      </c>
      <c r="P752">
        <f>_2022[[#This Row],[最低排名]]-_2022[[#This Row],[同分人数]]+1</f>
        <v>30888</v>
      </c>
      <c r="Q752">
        <f>IF(O752&gt;=开始!$B$6, 1, 0)</f>
        <v>1</v>
      </c>
      <c r="R752">
        <f>_2022[[#This Row],[最低排名]]-开始!$B$6</f>
        <v>31045</v>
      </c>
    </row>
    <row r="753" spans="1:18">
      <c r="A753">
        <v>59501</v>
      </c>
      <c r="B753" t="s">
        <v>936</v>
      </c>
      <c r="C753" t="str">
        <f t="shared" si="22"/>
        <v>江西理工</v>
      </c>
      <c r="D753" t="str">
        <f t="shared" si="23"/>
        <v>01</v>
      </c>
      <c r="E753" t="s">
        <v>398</v>
      </c>
      <c r="F753">
        <v>190</v>
      </c>
      <c r="G753">
        <v>99</v>
      </c>
      <c r="H753">
        <v>96</v>
      </c>
      <c r="I753">
        <v>52</v>
      </c>
      <c r="J753">
        <v>49</v>
      </c>
      <c r="K753">
        <v>46</v>
      </c>
      <c r="L753">
        <v>0</v>
      </c>
      <c r="M753">
        <v>2022</v>
      </c>
      <c r="N753">
        <f>VLOOKUP(E753, '2022D'!$A$2:$G$343, 2, FALSE)</f>
        <v>183</v>
      </c>
      <c r="O753">
        <f>VLOOKUP(E753, '2022D'!$A$2:$G$343, 3, FALSE)</f>
        <v>31228</v>
      </c>
      <c r="P753">
        <f>_2022[[#This Row],[最低排名]]-_2022[[#This Row],[同分人数]]+1</f>
        <v>31046</v>
      </c>
      <c r="Q753">
        <f>IF(O753&gt;=开始!$B$6, 1, 0)</f>
        <v>1</v>
      </c>
      <c r="R753">
        <f>_2022[[#This Row],[最低排名]]-开始!$B$6</f>
        <v>31228</v>
      </c>
    </row>
    <row r="754" spans="1:18">
      <c r="A754">
        <v>59502</v>
      </c>
      <c r="B754" t="s">
        <v>937</v>
      </c>
      <c r="C754" t="str">
        <f t="shared" si="22"/>
        <v>江西理工</v>
      </c>
      <c r="D754" t="str">
        <f t="shared" si="23"/>
        <v>02</v>
      </c>
      <c r="E754" t="s">
        <v>205</v>
      </c>
      <c r="F754">
        <v>184</v>
      </c>
      <c r="G754">
        <v>99</v>
      </c>
      <c r="H754">
        <v>66</v>
      </c>
      <c r="I754">
        <v>61</v>
      </c>
      <c r="J754">
        <v>61</v>
      </c>
      <c r="K754">
        <v>46</v>
      </c>
      <c r="L754">
        <v>0</v>
      </c>
      <c r="M754">
        <v>2022</v>
      </c>
      <c r="N754">
        <f>VLOOKUP(E754, '2022D'!$A$2:$G$343, 2, FALSE)</f>
        <v>162</v>
      </c>
      <c r="O754">
        <f>VLOOKUP(E754, '2022D'!$A$2:$G$343, 3, FALSE)</f>
        <v>33700</v>
      </c>
      <c r="P754">
        <f>_2022[[#This Row],[最低排名]]-_2022[[#This Row],[同分人数]]+1</f>
        <v>33539</v>
      </c>
      <c r="Q754">
        <f>IF(O754&gt;=开始!$B$6, 1, 0)</f>
        <v>1</v>
      </c>
      <c r="R754">
        <f>_2022[[#This Row],[最低排名]]-开始!$B$6</f>
        <v>33700</v>
      </c>
    </row>
    <row r="755" spans="1:18">
      <c r="A755">
        <v>59503</v>
      </c>
      <c r="B755" t="s">
        <v>938</v>
      </c>
      <c r="C755" t="str">
        <f t="shared" si="22"/>
        <v>江西理工</v>
      </c>
      <c r="D755" t="str">
        <f t="shared" si="23"/>
        <v>03</v>
      </c>
      <c r="E755" t="s">
        <v>408</v>
      </c>
      <c r="F755">
        <v>188</v>
      </c>
      <c r="G755">
        <v>100</v>
      </c>
      <c r="H755">
        <v>69</v>
      </c>
      <c r="I755">
        <v>58</v>
      </c>
      <c r="J755">
        <v>58</v>
      </c>
      <c r="K755">
        <v>46</v>
      </c>
      <c r="L755">
        <v>0</v>
      </c>
      <c r="M755">
        <v>2022</v>
      </c>
      <c r="N755">
        <f>VLOOKUP(E755, '2022D'!$A$2:$G$343, 2, FALSE)</f>
        <v>181</v>
      </c>
      <c r="O755">
        <f>VLOOKUP(E755, '2022D'!$A$2:$G$343, 3, FALSE)</f>
        <v>33538</v>
      </c>
      <c r="P755">
        <f>_2022[[#This Row],[最低排名]]-_2022[[#This Row],[同分人数]]+1</f>
        <v>33358</v>
      </c>
      <c r="Q755">
        <f>IF(O755&gt;=开始!$B$6, 1, 0)</f>
        <v>1</v>
      </c>
      <c r="R755">
        <f>_2022[[#This Row],[最低排名]]-开始!$B$6</f>
        <v>33538</v>
      </c>
    </row>
    <row r="756" spans="1:18">
      <c r="A756">
        <v>59504</v>
      </c>
      <c r="B756" t="s">
        <v>939</v>
      </c>
      <c r="C756" t="str">
        <f t="shared" si="22"/>
        <v>江西理工</v>
      </c>
      <c r="D756" t="str">
        <f t="shared" si="23"/>
        <v>04</v>
      </c>
      <c r="E756" t="s">
        <v>479</v>
      </c>
      <c r="F756">
        <v>189</v>
      </c>
      <c r="G756">
        <v>99</v>
      </c>
      <c r="H756">
        <v>95</v>
      </c>
      <c r="I756">
        <v>49</v>
      </c>
      <c r="J756">
        <v>46</v>
      </c>
      <c r="K756">
        <v>43</v>
      </c>
      <c r="L756">
        <v>0</v>
      </c>
      <c r="M756">
        <v>2022</v>
      </c>
      <c r="N756">
        <f>VLOOKUP(E756, '2022D'!$A$2:$G$343, 2, FALSE)</f>
        <v>163</v>
      </c>
      <c r="O756">
        <f>VLOOKUP(E756, '2022D'!$A$2:$G$343, 3, FALSE)</f>
        <v>33024</v>
      </c>
      <c r="P756">
        <f>_2022[[#This Row],[最低排名]]-_2022[[#This Row],[同分人数]]+1</f>
        <v>32862</v>
      </c>
      <c r="Q756">
        <f>IF(O756&gt;=开始!$B$6, 1, 0)</f>
        <v>1</v>
      </c>
      <c r="R756">
        <f>_2022[[#This Row],[最低排名]]-开始!$B$6</f>
        <v>33024</v>
      </c>
    </row>
    <row r="757" spans="1:18">
      <c r="A757">
        <v>59505</v>
      </c>
      <c r="B757" t="s">
        <v>940</v>
      </c>
      <c r="C757" t="str">
        <f t="shared" si="22"/>
        <v>江西理工</v>
      </c>
      <c r="D757" t="str">
        <f t="shared" si="23"/>
        <v>05</v>
      </c>
      <c r="E757" t="s">
        <v>427</v>
      </c>
      <c r="F757">
        <v>198</v>
      </c>
      <c r="G757">
        <v>101</v>
      </c>
      <c r="H757">
        <v>93</v>
      </c>
      <c r="I757">
        <v>52</v>
      </c>
      <c r="J757">
        <v>49</v>
      </c>
      <c r="K757">
        <v>43</v>
      </c>
      <c r="L757">
        <v>0</v>
      </c>
      <c r="M757">
        <v>2022</v>
      </c>
      <c r="N757">
        <f>VLOOKUP(E757, '2022D'!$A$2:$G$343, 2, FALSE)</f>
        <v>157</v>
      </c>
      <c r="O757">
        <f>VLOOKUP(E757, '2022D'!$A$2:$G$343, 3, FALSE)</f>
        <v>30887</v>
      </c>
      <c r="P757">
        <f>_2022[[#This Row],[最低排名]]-_2022[[#This Row],[同分人数]]+1</f>
        <v>30731</v>
      </c>
      <c r="Q757">
        <f>IF(O757&gt;=开始!$B$6, 1, 0)</f>
        <v>1</v>
      </c>
      <c r="R757">
        <f>_2022[[#This Row],[最低排名]]-开始!$B$6</f>
        <v>30887</v>
      </c>
    </row>
    <row r="758" spans="1:18">
      <c r="A758">
        <v>59601</v>
      </c>
      <c r="B758" t="s">
        <v>941</v>
      </c>
      <c r="C758" t="str">
        <f t="shared" si="22"/>
        <v>景德陶瓷</v>
      </c>
      <c r="D758" t="str">
        <f t="shared" si="23"/>
        <v>01</v>
      </c>
      <c r="E758" t="s">
        <v>383</v>
      </c>
      <c r="F758">
        <v>184</v>
      </c>
      <c r="G758">
        <v>102</v>
      </c>
      <c r="H758">
        <v>77</v>
      </c>
      <c r="I758">
        <v>58</v>
      </c>
      <c r="J758">
        <v>55</v>
      </c>
      <c r="K758">
        <v>49</v>
      </c>
      <c r="L758">
        <v>0</v>
      </c>
      <c r="M758">
        <v>2022</v>
      </c>
      <c r="N758">
        <f>VLOOKUP(E758, '2022D'!$A$2:$G$343, 2, FALSE)</f>
        <v>139</v>
      </c>
      <c r="O758">
        <f>VLOOKUP(E758, '2022D'!$A$2:$G$343, 3, FALSE)</f>
        <v>32861</v>
      </c>
      <c r="P758">
        <f>_2022[[#This Row],[最低排名]]-_2022[[#This Row],[同分人数]]+1</f>
        <v>32723</v>
      </c>
      <c r="Q758">
        <f>IF(O758&gt;=开始!$B$6, 1, 0)</f>
        <v>1</v>
      </c>
      <c r="R758">
        <f>_2022[[#This Row],[最低排名]]-开始!$B$6</f>
        <v>32861</v>
      </c>
    </row>
    <row r="759" spans="1:18">
      <c r="A759">
        <v>59602</v>
      </c>
      <c r="B759" t="s">
        <v>942</v>
      </c>
      <c r="C759" t="str">
        <f t="shared" si="22"/>
        <v>景德陶瓷</v>
      </c>
      <c r="D759" t="str">
        <f t="shared" si="23"/>
        <v>02</v>
      </c>
      <c r="E759" t="s">
        <v>528</v>
      </c>
      <c r="F759">
        <v>190</v>
      </c>
      <c r="G759">
        <v>105</v>
      </c>
      <c r="H759">
        <v>79</v>
      </c>
      <c r="I759">
        <v>67</v>
      </c>
      <c r="J759">
        <v>55</v>
      </c>
      <c r="K759">
        <v>49</v>
      </c>
      <c r="L759">
        <v>0</v>
      </c>
      <c r="M759">
        <v>2022</v>
      </c>
      <c r="N759">
        <f>VLOOKUP(E759, '2022D'!$A$2:$G$343, 2, FALSE)</f>
        <v>187</v>
      </c>
      <c r="O759">
        <f>VLOOKUP(E759, '2022D'!$A$2:$G$343, 3, FALSE)</f>
        <v>29955</v>
      </c>
      <c r="P759">
        <f>_2022[[#This Row],[最低排名]]-_2022[[#This Row],[同分人数]]+1</f>
        <v>29769</v>
      </c>
      <c r="Q759">
        <f>IF(O759&gt;=开始!$B$6, 1, 0)</f>
        <v>1</v>
      </c>
      <c r="R759">
        <f>_2022[[#This Row],[最低排名]]-开始!$B$6</f>
        <v>29955</v>
      </c>
    </row>
    <row r="760" spans="1:18">
      <c r="A760">
        <v>59603</v>
      </c>
      <c r="B760" t="s">
        <v>943</v>
      </c>
      <c r="C760" t="str">
        <f t="shared" si="22"/>
        <v>景德陶瓷</v>
      </c>
      <c r="D760" t="str">
        <f t="shared" si="23"/>
        <v>03</v>
      </c>
      <c r="E760" t="s">
        <v>228</v>
      </c>
      <c r="F760">
        <v>202</v>
      </c>
      <c r="G760">
        <v>103</v>
      </c>
      <c r="H760">
        <v>60</v>
      </c>
      <c r="I760">
        <v>64</v>
      </c>
      <c r="J760">
        <v>58</v>
      </c>
      <c r="K760">
        <v>55</v>
      </c>
      <c r="L760">
        <v>0</v>
      </c>
      <c r="M760">
        <v>2022</v>
      </c>
      <c r="N760">
        <f>VLOOKUP(E760, '2022D'!$A$2:$G$343, 2, FALSE)</f>
        <v>199</v>
      </c>
      <c r="O760">
        <f>VLOOKUP(E760, '2022D'!$A$2:$G$343, 3, FALSE)</f>
        <v>30154</v>
      </c>
      <c r="P760">
        <f>_2022[[#This Row],[最低排名]]-_2022[[#This Row],[同分人数]]+1</f>
        <v>29956</v>
      </c>
      <c r="Q760">
        <f>IF(O760&gt;=开始!$B$6, 1, 0)</f>
        <v>1</v>
      </c>
      <c r="R760">
        <f>_2022[[#This Row],[最低排名]]-开始!$B$6</f>
        <v>30154</v>
      </c>
    </row>
    <row r="761" spans="1:18">
      <c r="A761">
        <v>59701</v>
      </c>
      <c r="B761" t="s">
        <v>944</v>
      </c>
      <c r="C761" t="str">
        <f t="shared" si="22"/>
        <v>江西农大</v>
      </c>
      <c r="D761" t="str">
        <f t="shared" si="23"/>
        <v>01</v>
      </c>
      <c r="E761" t="s">
        <v>405</v>
      </c>
      <c r="F761">
        <v>176</v>
      </c>
      <c r="G761">
        <v>89</v>
      </c>
      <c r="H761">
        <v>107</v>
      </c>
      <c r="I761">
        <v>52</v>
      </c>
      <c r="J761">
        <v>46</v>
      </c>
      <c r="K761">
        <v>46</v>
      </c>
      <c r="L761">
        <v>0</v>
      </c>
      <c r="M761">
        <v>2022</v>
      </c>
      <c r="N761">
        <f>VLOOKUP(E761, '2022D'!$A$2:$G$343, 2, FALSE)</f>
        <v>164</v>
      </c>
      <c r="O761">
        <f>VLOOKUP(E761, '2022D'!$A$2:$G$343, 3, FALSE)</f>
        <v>32225</v>
      </c>
      <c r="P761">
        <f>_2022[[#This Row],[最低排名]]-_2022[[#This Row],[同分人数]]+1</f>
        <v>32062</v>
      </c>
      <c r="Q761">
        <f>IF(O761&gt;=开始!$B$6, 1, 0)</f>
        <v>1</v>
      </c>
      <c r="R761">
        <f>_2022[[#This Row],[最低排名]]-开始!$B$6</f>
        <v>32225</v>
      </c>
    </row>
    <row r="762" spans="1:18">
      <c r="A762">
        <v>59702</v>
      </c>
      <c r="B762" t="s">
        <v>945</v>
      </c>
      <c r="C762" t="str">
        <f t="shared" si="22"/>
        <v>江西农大</v>
      </c>
      <c r="D762" t="str">
        <f t="shared" si="23"/>
        <v>02</v>
      </c>
      <c r="E762" t="s">
        <v>223</v>
      </c>
      <c r="F762">
        <v>183</v>
      </c>
      <c r="G762">
        <v>96</v>
      </c>
      <c r="H762">
        <v>69</v>
      </c>
      <c r="I762">
        <v>58</v>
      </c>
      <c r="J762">
        <v>58</v>
      </c>
      <c r="K762">
        <v>40</v>
      </c>
      <c r="L762">
        <v>0</v>
      </c>
      <c r="M762">
        <v>2022</v>
      </c>
      <c r="N762">
        <f>VLOOKUP(E762, '2022D'!$A$2:$G$343, 2, FALSE)</f>
        <v>159</v>
      </c>
      <c r="O762">
        <f>VLOOKUP(E762, '2022D'!$A$2:$G$343, 3, FALSE)</f>
        <v>35261</v>
      </c>
      <c r="P762">
        <f>_2022[[#This Row],[最低排名]]-_2022[[#This Row],[同分人数]]+1</f>
        <v>35103</v>
      </c>
      <c r="Q762">
        <f>IF(O762&gt;=开始!$B$6, 1, 0)</f>
        <v>1</v>
      </c>
      <c r="R762">
        <f>_2022[[#This Row],[最低排名]]-开始!$B$6</f>
        <v>35261</v>
      </c>
    </row>
    <row r="763" spans="1:18">
      <c r="A763">
        <v>59703</v>
      </c>
      <c r="B763" t="s">
        <v>946</v>
      </c>
      <c r="C763" t="str">
        <f t="shared" si="22"/>
        <v>江西农大</v>
      </c>
      <c r="D763" t="str">
        <f t="shared" si="23"/>
        <v>03</v>
      </c>
      <c r="E763" t="s">
        <v>203</v>
      </c>
      <c r="F763">
        <v>200</v>
      </c>
      <c r="G763">
        <v>101</v>
      </c>
      <c r="H763">
        <v>95</v>
      </c>
      <c r="I763">
        <v>49</v>
      </c>
      <c r="J763">
        <v>43</v>
      </c>
      <c r="K763">
        <v>43</v>
      </c>
      <c r="L763">
        <v>0</v>
      </c>
      <c r="M763">
        <v>2022</v>
      </c>
      <c r="N763">
        <f>VLOOKUP(E763, '2022D'!$A$2:$G$343, 2, FALSE)</f>
        <v>183</v>
      </c>
      <c r="O763">
        <f>VLOOKUP(E763, '2022D'!$A$2:$G$343, 3, FALSE)</f>
        <v>31709</v>
      </c>
      <c r="P763">
        <f>_2022[[#This Row],[最低排名]]-_2022[[#This Row],[同分人数]]+1</f>
        <v>31527</v>
      </c>
      <c r="Q763">
        <f>IF(O763&gt;=开始!$B$6, 1, 0)</f>
        <v>1</v>
      </c>
      <c r="R763">
        <f>_2022[[#This Row],[最低排名]]-开始!$B$6</f>
        <v>31709</v>
      </c>
    </row>
    <row r="764" spans="1:18">
      <c r="A764">
        <v>59704</v>
      </c>
      <c r="B764" t="s">
        <v>947</v>
      </c>
      <c r="C764" t="str">
        <f t="shared" si="22"/>
        <v>江西农大</v>
      </c>
      <c r="D764" t="str">
        <f t="shared" si="23"/>
        <v>04</v>
      </c>
      <c r="E764" t="s">
        <v>54</v>
      </c>
      <c r="F764">
        <v>201</v>
      </c>
      <c r="G764">
        <v>106</v>
      </c>
      <c r="H764">
        <v>93</v>
      </c>
      <c r="I764">
        <v>52</v>
      </c>
      <c r="J764">
        <v>49</v>
      </c>
      <c r="K764">
        <v>46</v>
      </c>
      <c r="L764">
        <v>0</v>
      </c>
      <c r="M764">
        <v>2022</v>
      </c>
      <c r="N764">
        <f>VLOOKUP(E764, '2022D'!$A$2:$G$343, 2, FALSE)</f>
        <v>178</v>
      </c>
      <c r="O764">
        <f>VLOOKUP(E764, '2022D'!$A$2:$G$343, 3, FALSE)</f>
        <v>29768</v>
      </c>
      <c r="P764">
        <f>_2022[[#This Row],[最低排名]]-_2022[[#This Row],[同分人数]]+1</f>
        <v>29591</v>
      </c>
      <c r="Q764">
        <f>IF(O764&gt;=开始!$B$6, 1, 0)</f>
        <v>1</v>
      </c>
      <c r="R764">
        <f>_2022[[#This Row],[最低排名]]-开始!$B$6</f>
        <v>29768</v>
      </c>
    </row>
    <row r="765" spans="1:18">
      <c r="A765">
        <v>59705</v>
      </c>
      <c r="B765" t="s">
        <v>948</v>
      </c>
      <c r="C765" t="str">
        <f t="shared" si="22"/>
        <v>江西农大</v>
      </c>
      <c r="D765" t="str">
        <f t="shared" si="23"/>
        <v>05</v>
      </c>
      <c r="E765" t="s">
        <v>232</v>
      </c>
      <c r="F765">
        <v>198</v>
      </c>
      <c r="G765">
        <v>106</v>
      </c>
      <c r="H765">
        <v>78</v>
      </c>
      <c r="I765">
        <v>64</v>
      </c>
      <c r="J765">
        <v>49</v>
      </c>
      <c r="K765">
        <v>49</v>
      </c>
      <c r="L765">
        <v>0</v>
      </c>
      <c r="M765">
        <v>2022</v>
      </c>
      <c r="N765">
        <f>VLOOKUP(E765, '2022D'!$A$2:$G$343, 2, FALSE)</f>
        <v>191</v>
      </c>
      <c r="O765">
        <f>VLOOKUP(E765, '2022D'!$A$2:$G$343, 3, FALSE)</f>
        <v>30345</v>
      </c>
      <c r="P765">
        <f>_2022[[#This Row],[最低排名]]-_2022[[#This Row],[同分人数]]+1</f>
        <v>30155</v>
      </c>
      <c r="Q765">
        <f>IF(O765&gt;=开始!$B$6, 1, 0)</f>
        <v>1</v>
      </c>
      <c r="R765">
        <f>_2022[[#This Row],[最低排名]]-开始!$B$6</f>
        <v>30345</v>
      </c>
    </row>
    <row r="766" spans="1:18">
      <c r="A766">
        <v>59801</v>
      </c>
      <c r="B766" t="s">
        <v>950</v>
      </c>
      <c r="C766" t="str">
        <f t="shared" si="22"/>
        <v>江西中医</v>
      </c>
      <c r="D766" t="str">
        <f t="shared" si="23"/>
        <v>01</v>
      </c>
      <c r="E766" t="s">
        <v>155</v>
      </c>
      <c r="F766">
        <v>219</v>
      </c>
      <c r="G766">
        <v>114</v>
      </c>
      <c r="H766">
        <v>111</v>
      </c>
      <c r="I766">
        <v>58</v>
      </c>
      <c r="J766">
        <v>52</v>
      </c>
      <c r="K766">
        <v>49</v>
      </c>
      <c r="L766">
        <v>0</v>
      </c>
      <c r="M766">
        <v>2022</v>
      </c>
      <c r="N766">
        <f>VLOOKUP(E766, '2022D'!$A$2:$G$343, 2, FALSE)</f>
        <v>198</v>
      </c>
      <c r="O766">
        <f>VLOOKUP(E766, '2022D'!$A$2:$G$343, 3, FALSE)</f>
        <v>19963</v>
      </c>
      <c r="P766">
        <f>_2022[[#This Row],[最低排名]]-_2022[[#This Row],[同分人数]]+1</f>
        <v>19766</v>
      </c>
      <c r="Q766">
        <f>IF(O766&gt;=开始!$B$6, 1, 0)</f>
        <v>1</v>
      </c>
      <c r="R766">
        <f>_2022[[#This Row],[最低排名]]-开始!$B$6</f>
        <v>19963</v>
      </c>
    </row>
    <row r="767" spans="1:18">
      <c r="A767">
        <v>59802</v>
      </c>
      <c r="B767" t="s">
        <v>951</v>
      </c>
      <c r="C767" t="str">
        <f t="shared" si="22"/>
        <v>江西中医</v>
      </c>
      <c r="D767" t="str">
        <f t="shared" si="23"/>
        <v>02</v>
      </c>
      <c r="E767" t="s">
        <v>389</v>
      </c>
      <c r="F767">
        <v>195</v>
      </c>
      <c r="G767">
        <v>101</v>
      </c>
      <c r="H767">
        <v>86</v>
      </c>
      <c r="I767">
        <v>70</v>
      </c>
      <c r="J767">
        <v>52</v>
      </c>
      <c r="K767">
        <v>49</v>
      </c>
      <c r="L767">
        <v>0</v>
      </c>
      <c r="M767">
        <v>2022</v>
      </c>
      <c r="N767">
        <f>VLOOKUP(E767, '2022D'!$A$2:$G$343, 2, FALSE)</f>
        <v>189</v>
      </c>
      <c r="O767">
        <f>VLOOKUP(E767, '2022D'!$A$2:$G$343, 3, FALSE)</f>
        <v>27719</v>
      </c>
      <c r="P767">
        <f>_2022[[#This Row],[最低排名]]-_2022[[#This Row],[同分人数]]+1</f>
        <v>27531</v>
      </c>
      <c r="Q767">
        <f>IF(O767&gt;=开始!$B$6, 1, 0)</f>
        <v>1</v>
      </c>
      <c r="R767">
        <f>_2022[[#This Row],[最低排名]]-开始!$B$6</f>
        <v>27719</v>
      </c>
    </row>
    <row r="768" spans="1:18">
      <c r="A768">
        <v>59803</v>
      </c>
      <c r="B768" t="s">
        <v>1587</v>
      </c>
      <c r="C768" t="str">
        <f t="shared" si="22"/>
        <v>江西中医</v>
      </c>
      <c r="D768" t="str">
        <f t="shared" si="23"/>
        <v>03</v>
      </c>
      <c r="E768" t="s">
        <v>389</v>
      </c>
      <c r="F768">
        <v>194</v>
      </c>
      <c r="G768">
        <v>98</v>
      </c>
      <c r="H768">
        <v>96</v>
      </c>
      <c r="I768">
        <v>61</v>
      </c>
      <c r="J768">
        <v>52</v>
      </c>
      <c r="K768">
        <v>49</v>
      </c>
      <c r="L768">
        <v>0</v>
      </c>
      <c r="M768">
        <v>2022</v>
      </c>
      <c r="N768">
        <f>VLOOKUP(E768, '2022D'!$A$2:$G$343, 2, FALSE)</f>
        <v>189</v>
      </c>
      <c r="O768">
        <f>VLOOKUP(E768, '2022D'!$A$2:$G$343, 3, FALSE)</f>
        <v>27719</v>
      </c>
      <c r="P768">
        <f>_2022[[#This Row],[最低排名]]-_2022[[#This Row],[同分人数]]+1</f>
        <v>27531</v>
      </c>
      <c r="Q768">
        <f>IF(O768&gt;=开始!$B$6, 1, 0)</f>
        <v>1</v>
      </c>
      <c r="R768">
        <f>_2022[[#This Row],[最低排名]]-开始!$B$6</f>
        <v>27719</v>
      </c>
    </row>
    <row r="769" spans="1:18">
      <c r="A769">
        <v>59901</v>
      </c>
      <c r="B769" t="s">
        <v>952</v>
      </c>
      <c r="C769" t="str">
        <f t="shared" si="22"/>
        <v>赣南医学</v>
      </c>
      <c r="D769" t="str">
        <f t="shared" si="23"/>
        <v>01</v>
      </c>
      <c r="E769" t="s">
        <v>528</v>
      </c>
      <c r="F769">
        <v>206</v>
      </c>
      <c r="G769">
        <v>107</v>
      </c>
      <c r="H769">
        <v>84</v>
      </c>
      <c r="I769">
        <v>58</v>
      </c>
      <c r="J769">
        <v>49</v>
      </c>
      <c r="K769">
        <v>43</v>
      </c>
      <c r="L769">
        <v>0</v>
      </c>
      <c r="M769">
        <v>2022</v>
      </c>
      <c r="N769">
        <f>VLOOKUP(E769, '2022D'!$A$2:$G$343, 2, FALSE)</f>
        <v>187</v>
      </c>
      <c r="O769">
        <f>VLOOKUP(E769, '2022D'!$A$2:$G$343, 3, FALSE)</f>
        <v>29955</v>
      </c>
      <c r="P769">
        <f>_2022[[#This Row],[最低排名]]-_2022[[#This Row],[同分人数]]+1</f>
        <v>29769</v>
      </c>
      <c r="Q769">
        <f>IF(O769&gt;=开始!$B$6, 1, 0)</f>
        <v>1</v>
      </c>
      <c r="R769">
        <f>_2022[[#This Row],[最低排名]]-开始!$B$6</f>
        <v>29955</v>
      </c>
    </row>
    <row r="770" spans="1:18">
      <c r="A770">
        <v>59902</v>
      </c>
      <c r="B770" t="s">
        <v>953</v>
      </c>
      <c r="C770" t="str">
        <f t="shared" ref="C770:C833" si="24">LEFT(B770, FIND("(", B770) - 1)</f>
        <v>赣南医学</v>
      </c>
      <c r="D770" t="str">
        <f t="shared" ref="D770:D833" si="25">MID(B770, FIND("(", B770) + 1, FIND(")", B770) - FIND("(", B770) - 1)</f>
        <v>02</v>
      </c>
      <c r="E770" t="s">
        <v>52</v>
      </c>
      <c r="F770">
        <v>177</v>
      </c>
      <c r="G770">
        <v>92</v>
      </c>
      <c r="H770">
        <v>76</v>
      </c>
      <c r="I770">
        <v>61</v>
      </c>
      <c r="J770">
        <v>55</v>
      </c>
      <c r="K770">
        <v>55</v>
      </c>
      <c r="L770">
        <v>0</v>
      </c>
      <c r="M770">
        <v>2022</v>
      </c>
      <c r="N770">
        <f>VLOOKUP(E770, '2022D'!$A$2:$G$343, 2, FALSE)</f>
        <v>162</v>
      </c>
      <c r="O770">
        <f>VLOOKUP(E770, '2022D'!$A$2:$G$343, 3, FALSE)</f>
        <v>32722</v>
      </c>
      <c r="P770">
        <f>_2022[[#This Row],[最低排名]]-_2022[[#This Row],[同分人数]]+1</f>
        <v>32561</v>
      </c>
      <c r="Q770">
        <f>IF(O770&gt;=开始!$B$6, 1, 0)</f>
        <v>1</v>
      </c>
      <c r="R770">
        <f>_2022[[#This Row],[最低排名]]-开始!$B$6</f>
        <v>32722</v>
      </c>
    </row>
    <row r="771" spans="1:18">
      <c r="A771">
        <v>59903</v>
      </c>
      <c r="B771" t="s">
        <v>954</v>
      </c>
      <c r="C771" t="str">
        <f t="shared" si="24"/>
        <v>赣南医学</v>
      </c>
      <c r="D771" t="str">
        <f t="shared" si="25"/>
        <v>03</v>
      </c>
      <c r="E771" t="s">
        <v>1542</v>
      </c>
      <c r="F771">
        <v>178</v>
      </c>
      <c r="G771">
        <v>98</v>
      </c>
      <c r="H771">
        <v>82</v>
      </c>
      <c r="I771">
        <v>55</v>
      </c>
      <c r="J771">
        <v>43</v>
      </c>
      <c r="K771">
        <v>43</v>
      </c>
      <c r="L771">
        <v>0</v>
      </c>
      <c r="M771">
        <v>2022</v>
      </c>
      <c r="N771">
        <f>VLOOKUP(E771, '2022D'!$A$2:$G$343, 2, FALSE)</f>
        <v>137</v>
      </c>
      <c r="O771">
        <f>VLOOKUP(E771, '2022D'!$A$2:$G$343, 3, FALSE)</f>
        <v>36252</v>
      </c>
      <c r="P771">
        <f>_2022[[#This Row],[最低排名]]-_2022[[#This Row],[同分人数]]+1</f>
        <v>36116</v>
      </c>
      <c r="Q771">
        <f>IF(O771&gt;=开始!$B$6, 1, 0)</f>
        <v>1</v>
      </c>
      <c r="R771">
        <f>_2022[[#This Row],[最低排名]]-开始!$B$6</f>
        <v>36252</v>
      </c>
    </row>
    <row r="772" spans="1:18">
      <c r="A772">
        <v>60001</v>
      </c>
      <c r="B772" t="s">
        <v>955</v>
      </c>
      <c r="C772" t="str">
        <f t="shared" si="24"/>
        <v>江西师大</v>
      </c>
      <c r="D772" t="str">
        <f t="shared" si="25"/>
        <v>01</v>
      </c>
      <c r="E772" t="s">
        <v>81</v>
      </c>
      <c r="F772">
        <v>222</v>
      </c>
      <c r="G772">
        <v>113</v>
      </c>
      <c r="H772">
        <v>96</v>
      </c>
      <c r="I772">
        <v>70</v>
      </c>
      <c r="J772">
        <v>58</v>
      </c>
      <c r="K772">
        <v>46</v>
      </c>
      <c r="L772">
        <v>0</v>
      </c>
      <c r="M772">
        <v>2022</v>
      </c>
      <c r="N772">
        <f>VLOOKUP(E772, '2022D'!$A$2:$G$343, 2, FALSE)</f>
        <v>220</v>
      </c>
      <c r="O772">
        <f>VLOOKUP(E772, '2022D'!$A$2:$G$343, 3, FALSE)</f>
        <v>19321</v>
      </c>
      <c r="P772">
        <f>_2022[[#This Row],[最低排名]]-_2022[[#This Row],[同分人数]]+1</f>
        <v>19102</v>
      </c>
      <c r="Q772">
        <f>IF(O772&gt;=开始!$B$6, 1, 0)</f>
        <v>1</v>
      </c>
      <c r="R772">
        <f>_2022[[#This Row],[最低排名]]-开始!$B$6</f>
        <v>19321</v>
      </c>
    </row>
    <row r="773" spans="1:18">
      <c r="A773">
        <v>60002</v>
      </c>
      <c r="B773" t="s">
        <v>956</v>
      </c>
      <c r="C773" t="str">
        <f t="shared" si="24"/>
        <v>江西师大</v>
      </c>
      <c r="D773" t="str">
        <f t="shared" si="25"/>
        <v>02</v>
      </c>
      <c r="E773" t="s">
        <v>122</v>
      </c>
      <c r="F773">
        <v>210</v>
      </c>
      <c r="G773">
        <v>109</v>
      </c>
      <c r="H773">
        <v>104</v>
      </c>
      <c r="I773">
        <v>70</v>
      </c>
      <c r="J773">
        <v>64</v>
      </c>
      <c r="K773">
        <v>58</v>
      </c>
      <c r="L773">
        <v>0</v>
      </c>
      <c r="M773">
        <v>2022</v>
      </c>
      <c r="N773">
        <f>VLOOKUP(E773, '2022D'!$A$2:$G$343, 2, FALSE)</f>
        <v>208</v>
      </c>
      <c r="O773">
        <f>VLOOKUP(E773, '2022D'!$A$2:$G$343, 3, FALSE)</f>
        <v>16282</v>
      </c>
      <c r="P773">
        <f>_2022[[#This Row],[最低排名]]-_2022[[#This Row],[同分人数]]+1</f>
        <v>16075</v>
      </c>
      <c r="Q773">
        <f>IF(O773&gt;=开始!$B$6, 1, 0)</f>
        <v>1</v>
      </c>
      <c r="R773">
        <f>_2022[[#This Row],[最低排名]]-开始!$B$6</f>
        <v>16282</v>
      </c>
    </row>
    <row r="774" spans="1:18">
      <c r="A774">
        <v>60003</v>
      </c>
      <c r="B774" t="s">
        <v>957</v>
      </c>
      <c r="C774" t="str">
        <f t="shared" si="24"/>
        <v>江西师大</v>
      </c>
      <c r="D774" t="str">
        <f t="shared" si="25"/>
        <v>03</v>
      </c>
      <c r="E774" t="s">
        <v>450</v>
      </c>
      <c r="F774">
        <v>219</v>
      </c>
      <c r="G774">
        <v>117</v>
      </c>
      <c r="H774">
        <v>107</v>
      </c>
      <c r="I774">
        <v>61</v>
      </c>
      <c r="J774">
        <v>55</v>
      </c>
      <c r="K774">
        <v>52</v>
      </c>
      <c r="L774">
        <v>0</v>
      </c>
      <c r="M774">
        <v>2022</v>
      </c>
      <c r="N774">
        <f>VLOOKUP(E774, '2022D'!$A$2:$G$343, 2, FALSE)</f>
        <v>219</v>
      </c>
      <c r="O774">
        <f>VLOOKUP(E774, '2022D'!$A$2:$G$343, 3, FALSE)</f>
        <v>18893</v>
      </c>
      <c r="P774">
        <f>_2022[[#This Row],[最低排名]]-_2022[[#This Row],[同分人数]]+1</f>
        <v>18675</v>
      </c>
      <c r="Q774">
        <f>IF(O774&gt;=开始!$B$6, 1, 0)</f>
        <v>1</v>
      </c>
      <c r="R774">
        <f>_2022[[#This Row],[最低排名]]-开始!$B$6</f>
        <v>18893</v>
      </c>
    </row>
    <row r="775" spans="1:18">
      <c r="A775">
        <v>60004</v>
      </c>
      <c r="B775" t="s">
        <v>958</v>
      </c>
      <c r="C775" t="str">
        <f t="shared" si="24"/>
        <v>江西师大</v>
      </c>
      <c r="D775" t="str">
        <f t="shared" si="25"/>
        <v>04</v>
      </c>
      <c r="E775" t="s">
        <v>518</v>
      </c>
      <c r="F775">
        <v>223</v>
      </c>
      <c r="G775">
        <v>114</v>
      </c>
      <c r="H775">
        <v>117</v>
      </c>
      <c r="I775">
        <v>61</v>
      </c>
      <c r="J775">
        <v>58</v>
      </c>
      <c r="K775">
        <v>55</v>
      </c>
      <c r="L775">
        <v>0</v>
      </c>
      <c r="M775">
        <v>2022</v>
      </c>
      <c r="N775">
        <f>VLOOKUP(E775, '2022D'!$A$2:$G$343, 2, FALSE)</f>
        <v>200</v>
      </c>
      <c r="O775">
        <f>VLOOKUP(E775, '2022D'!$A$2:$G$343, 3, FALSE)</f>
        <v>14579</v>
      </c>
      <c r="P775">
        <f>_2022[[#This Row],[最低排名]]-_2022[[#This Row],[同分人数]]+1</f>
        <v>14380</v>
      </c>
      <c r="Q775">
        <f>IF(O775&gt;=开始!$B$6, 1, 0)</f>
        <v>1</v>
      </c>
      <c r="R775">
        <f>_2022[[#This Row],[最低排名]]-开始!$B$6</f>
        <v>14579</v>
      </c>
    </row>
    <row r="776" spans="1:18">
      <c r="A776">
        <v>60005</v>
      </c>
      <c r="B776" t="s">
        <v>959</v>
      </c>
      <c r="C776" t="str">
        <f t="shared" si="24"/>
        <v>江西师大</v>
      </c>
      <c r="D776" t="str">
        <f t="shared" si="25"/>
        <v>05</v>
      </c>
      <c r="E776" t="s">
        <v>300</v>
      </c>
      <c r="F776">
        <v>203</v>
      </c>
      <c r="G776">
        <v>102</v>
      </c>
      <c r="H776">
        <v>104</v>
      </c>
      <c r="I776">
        <v>64</v>
      </c>
      <c r="J776">
        <v>64</v>
      </c>
      <c r="K776">
        <v>61</v>
      </c>
      <c r="L776">
        <v>0</v>
      </c>
      <c r="M776">
        <v>2022</v>
      </c>
      <c r="N776">
        <f>VLOOKUP(E776, '2022D'!$A$2:$G$343, 2, FALSE)</f>
        <v>217</v>
      </c>
      <c r="O776">
        <f>VLOOKUP(E776, '2022D'!$A$2:$G$343, 3, FALSE)</f>
        <v>18448</v>
      </c>
      <c r="P776">
        <f>_2022[[#This Row],[最低排名]]-_2022[[#This Row],[同分人数]]+1</f>
        <v>18232</v>
      </c>
      <c r="Q776">
        <f>IF(O776&gt;=开始!$B$6, 1, 0)</f>
        <v>1</v>
      </c>
      <c r="R776">
        <f>_2022[[#This Row],[最低排名]]-开始!$B$6</f>
        <v>18448</v>
      </c>
    </row>
    <row r="777" spans="1:18">
      <c r="A777">
        <v>60006</v>
      </c>
      <c r="B777" t="s">
        <v>960</v>
      </c>
      <c r="C777" t="str">
        <f t="shared" si="24"/>
        <v>江西师大</v>
      </c>
      <c r="D777" t="str">
        <f t="shared" si="25"/>
        <v>06</v>
      </c>
      <c r="E777" t="s">
        <v>296</v>
      </c>
      <c r="F777">
        <v>220</v>
      </c>
      <c r="G777">
        <v>114</v>
      </c>
      <c r="H777">
        <v>108</v>
      </c>
      <c r="I777">
        <v>64</v>
      </c>
      <c r="J777">
        <v>61</v>
      </c>
      <c r="K777">
        <v>52</v>
      </c>
      <c r="L777">
        <v>0</v>
      </c>
      <c r="M777">
        <v>2022</v>
      </c>
      <c r="N777">
        <f>VLOOKUP(E777, '2022D'!$A$2:$G$343, 2, FALSE)</f>
        <v>202</v>
      </c>
      <c r="O777">
        <f>VLOOKUP(E777, '2022D'!$A$2:$G$343, 3, FALSE)</f>
        <v>16484</v>
      </c>
      <c r="P777">
        <f>_2022[[#This Row],[最低排名]]-_2022[[#This Row],[同分人数]]+1</f>
        <v>16283</v>
      </c>
      <c r="Q777">
        <f>IF(O777&gt;=开始!$B$6, 1, 0)</f>
        <v>1</v>
      </c>
      <c r="R777">
        <f>_2022[[#This Row],[最低排名]]-开始!$B$6</f>
        <v>16484</v>
      </c>
    </row>
    <row r="778" spans="1:18">
      <c r="A778">
        <v>60101</v>
      </c>
      <c r="B778" t="s">
        <v>961</v>
      </c>
      <c r="C778" t="str">
        <f t="shared" si="24"/>
        <v>上饶师院</v>
      </c>
      <c r="D778" t="str">
        <f t="shared" si="25"/>
        <v>01</v>
      </c>
      <c r="E778" t="s">
        <v>440</v>
      </c>
      <c r="F778">
        <v>198</v>
      </c>
      <c r="G778">
        <v>101</v>
      </c>
      <c r="H778">
        <v>77</v>
      </c>
      <c r="I778">
        <v>55</v>
      </c>
      <c r="J778">
        <v>55</v>
      </c>
      <c r="K778">
        <v>52</v>
      </c>
      <c r="L778">
        <v>0</v>
      </c>
      <c r="M778">
        <v>2022</v>
      </c>
      <c r="N778">
        <f>VLOOKUP(E778, '2022D'!$A$2:$G$343, 2, FALSE)</f>
        <v>188</v>
      </c>
      <c r="O778">
        <f>VLOOKUP(E778, '2022D'!$A$2:$G$343, 3, FALSE)</f>
        <v>30533</v>
      </c>
      <c r="P778">
        <f>_2022[[#This Row],[最低排名]]-_2022[[#This Row],[同分人数]]+1</f>
        <v>30346</v>
      </c>
      <c r="Q778">
        <f>IF(O778&gt;=开始!$B$6, 1, 0)</f>
        <v>1</v>
      </c>
      <c r="R778">
        <f>_2022[[#This Row],[最低排名]]-开始!$B$6</f>
        <v>30533</v>
      </c>
    </row>
    <row r="779" spans="1:18">
      <c r="A779">
        <v>60102</v>
      </c>
      <c r="B779" t="s">
        <v>962</v>
      </c>
      <c r="C779" t="str">
        <f t="shared" si="24"/>
        <v>上饶师院</v>
      </c>
      <c r="D779" t="str">
        <f t="shared" si="25"/>
        <v>02</v>
      </c>
      <c r="E779" t="s">
        <v>230</v>
      </c>
      <c r="F779">
        <v>202</v>
      </c>
      <c r="G779">
        <v>113</v>
      </c>
      <c r="H779">
        <v>82</v>
      </c>
      <c r="I779">
        <v>58</v>
      </c>
      <c r="J779">
        <v>52</v>
      </c>
      <c r="K779">
        <v>49</v>
      </c>
      <c r="L779">
        <v>0</v>
      </c>
      <c r="M779">
        <v>2022</v>
      </c>
      <c r="N779">
        <f>VLOOKUP(E779, '2022D'!$A$2:$G$343, 2, FALSE)</f>
        <v>192</v>
      </c>
      <c r="O779">
        <f>VLOOKUP(E779, '2022D'!$A$2:$G$343, 3, FALSE)</f>
        <v>29402</v>
      </c>
      <c r="P779">
        <f>_2022[[#This Row],[最低排名]]-_2022[[#This Row],[同分人数]]+1</f>
        <v>29211</v>
      </c>
      <c r="Q779">
        <f>IF(O779&gt;=开始!$B$6, 1, 0)</f>
        <v>1</v>
      </c>
      <c r="R779">
        <f>_2022[[#This Row],[最低排名]]-开始!$B$6</f>
        <v>29402</v>
      </c>
    </row>
    <row r="780" spans="1:18">
      <c r="A780">
        <v>60201</v>
      </c>
      <c r="B780" t="s">
        <v>963</v>
      </c>
      <c r="C780" t="str">
        <f t="shared" si="24"/>
        <v>宜春学院</v>
      </c>
      <c r="D780" t="str">
        <f t="shared" si="25"/>
        <v>01</v>
      </c>
      <c r="E780" t="s">
        <v>207</v>
      </c>
      <c r="F780">
        <v>194</v>
      </c>
      <c r="G780">
        <v>109</v>
      </c>
      <c r="H780">
        <v>66</v>
      </c>
      <c r="I780">
        <v>58</v>
      </c>
      <c r="J780">
        <v>52</v>
      </c>
      <c r="K780">
        <v>43</v>
      </c>
      <c r="L780">
        <v>0</v>
      </c>
      <c r="M780">
        <v>2022</v>
      </c>
      <c r="N780">
        <f>VLOOKUP(E780, '2022D'!$A$2:$G$343, 2, FALSE)</f>
        <v>173</v>
      </c>
      <c r="O780">
        <f>VLOOKUP(E780, '2022D'!$A$2:$G$343, 3, FALSE)</f>
        <v>34512</v>
      </c>
      <c r="P780">
        <f>_2022[[#This Row],[最低排名]]-_2022[[#This Row],[同分人数]]+1</f>
        <v>34340</v>
      </c>
      <c r="Q780">
        <f>IF(O780&gt;=开始!$B$6, 1, 0)</f>
        <v>1</v>
      </c>
      <c r="R780">
        <f>_2022[[#This Row],[最低排名]]-开始!$B$6</f>
        <v>34512</v>
      </c>
    </row>
    <row r="781" spans="1:18">
      <c r="A781">
        <v>60202</v>
      </c>
      <c r="B781" t="s">
        <v>964</v>
      </c>
      <c r="C781" t="str">
        <f t="shared" si="24"/>
        <v>宜春学院</v>
      </c>
      <c r="D781" t="str">
        <f t="shared" si="25"/>
        <v>02</v>
      </c>
      <c r="E781" t="s">
        <v>203</v>
      </c>
      <c r="F781">
        <v>194</v>
      </c>
      <c r="G781">
        <v>102</v>
      </c>
      <c r="H781">
        <v>95</v>
      </c>
      <c r="I781">
        <v>52</v>
      </c>
      <c r="J781">
        <v>46</v>
      </c>
      <c r="K781">
        <v>43</v>
      </c>
      <c r="L781">
        <v>0</v>
      </c>
      <c r="M781">
        <v>2022</v>
      </c>
      <c r="N781">
        <f>VLOOKUP(E781, '2022D'!$A$2:$G$343, 2, FALSE)</f>
        <v>183</v>
      </c>
      <c r="O781">
        <f>VLOOKUP(E781, '2022D'!$A$2:$G$343, 3, FALSE)</f>
        <v>31709</v>
      </c>
      <c r="P781">
        <f>_2022[[#This Row],[最低排名]]-_2022[[#This Row],[同分人数]]+1</f>
        <v>31527</v>
      </c>
      <c r="Q781">
        <f>IF(O781&gt;=开始!$B$6, 1, 0)</f>
        <v>1</v>
      </c>
      <c r="R781">
        <f>_2022[[#This Row],[最低排名]]-开始!$B$6</f>
        <v>31709</v>
      </c>
    </row>
    <row r="782" spans="1:18">
      <c r="A782">
        <v>60203</v>
      </c>
      <c r="B782" t="s">
        <v>965</v>
      </c>
      <c r="C782" t="str">
        <f t="shared" si="24"/>
        <v>宜春学院</v>
      </c>
      <c r="D782" t="str">
        <f t="shared" si="25"/>
        <v>03</v>
      </c>
      <c r="E782" t="s">
        <v>585</v>
      </c>
      <c r="F782">
        <v>192</v>
      </c>
      <c r="G782">
        <v>97</v>
      </c>
      <c r="H782">
        <v>80</v>
      </c>
      <c r="I782">
        <v>58</v>
      </c>
      <c r="J782">
        <v>43</v>
      </c>
      <c r="K782">
        <v>43</v>
      </c>
      <c r="L782">
        <v>0</v>
      </c>
      <c r="M782">
        <v>2022</v>
      </c>
      <c r="N782">
        <f>VLOOKUP(E782, '2022D'!$A$2:$G$343, 2, FALSE)</f>
        <v>145</v>
      </c>
      <c r="O782">
        <f>VLOOKUP(E782, '2022D'!$A$2:$G$343, 3, FALSE)</f>
        <v>34009</v>
      </c>
      <c r="P782">
        <f>_2022[[#This Row],[最低排名]]-_2022[[#This Row],[同分人数]]+1</f>
        <v>33865</v>
      </c>
      <c r="Q782">
        <f>IF(O782&gt;=开始!$B$6, 1, 0)</f>
        <v>1</v>
      </c>
      <c r="R782">
        <f>_2022[[#This Row],[最低排名]]-开始!$B$6</f>
        <v>34009</v>
      </c>
    </row>
    <row r="783" spans="1:18">
      <c r="A783">
        <v>60204</v>
      </c>
      <c r="B783" t="s">
        <v>966</v>
      </c>
      <c r="C783" t="str">
        <f t="shared" si="24"/>
        <v>宜春学院</v>
      </c>
      <c r="D783" t="str">
        <f t="shared" si="25"/>
        <v>04</v>
      </c>
      <c r="E783" t="s">
        <v>354</v>
      </c>
      <c r="F783">
        <v>209</v>
      </c>
      <c r="G783">
        <v>109</v>
      </c>
      <c r="H783">
        <v>72</v>
      </c>
      <c r="I783">
        <v>52</v>
      </c>
      <c r="J783">
        <v>49</v>
      </c>
      <c r="K783">
        <v>46</v>
      </c>
      <c r="L783">
        <v>0</v>
      </c>
      <c r="M783">
        <v>2022</v>
      </c>
      <c r="N783">
        <f>VLOOKUP(E783, '2022D'!$A$2:$G$343, 2, FALSE)</f>
        <v>175</v>
      </c>
      <c r="O783">
        <f>VLOOKUP(E783, '2022D'!$A$2:$G$343, 3, FALSE)</f>
        <v>32061</v>
      </c>
      <c r="P783">
        <f>_2022[[#This Row],[最低排名]]-_2022[[#This Row],[同分人数]]+1</f>
        <v>31887</v>
      </c>
      <c r="Q783">
        <f>IF(O783&gt;=开始!$B$6, 1, 0)</f>
        <v>1</v>
      </c>
      <c r="R783">
        <f>_2022[[#This Row],[最低排名]]-开始!$B$6</f>
        <v>32061</v>
      </c>
    </row>
    <row r="784" spans="1:18">
      <c r="A784">
        <v>60205</v>
      </c>
      <c r="B784" t="s">
        <v>1588</v>
      </c>
      <c r="C784" t="str">
        <f t="shared" si="24"/>
        <v>宜春学院</v>
      </c>
      <c r="D784" t="str">
        <f t="shared" si="25"/>
        <v>05</v>
      </c>
      <c r="E784" t="s">
        <v>52</v>
      </c>
      <c r="F784">
        <v>189</v>
      </c>
      <c r="G784">
        <v>102</v>
      </c>
      <c r="H784">
        <v>73</v>
      </c>
      <c r="I784">
        <v>61</v>
      </c>
      <c r="J784">
        <v>55</v>
      </c>
      <c r="K784">
        <v>46</v>
      </c>
      <c r="L784">
        <v>0</v>
      </c>
      <c r="M784">
        <v>2022</v>
      </c>
      <c r="N784">
        <f>VLOOKUP(E784, '2022D'!$A$2:$G$343, 2, FALSE)</f>
        <v>162</v>
      </c>
      <c r="O784">
        <f>VLOOKUP(E784, '2022D'!$A$2:$G$343, 3, FALSE)</f>
        <v>32722</v>
      </c>
      <c r="P784">
        <f>_2022[[#This Row],[最低排名]]-_2022[[#This Row],[同分人数]]+1</f>
        <v>32561</v>
      </c>
      <c r="Q784">
        <f>IF(O784&gt;=开始!$B$6, 1, 0)</f>
        <v>1</v>
      </c>
      <c r="R784">
        <f>_2022[[#This Row],[最低排名]]-开始!$B$6</f>
        <v>32722</v>
      </c>
    </row>
    <row r="785" spans="1:18">
      <c r="A785">
        <v>60301</v>
      </c>
      <c r="B785" t="s">
        <v>967</v>
      </c>
      <c r="C785" t="str">
        <f t="shared" si="24"/>
        <v>赣南师大</v>
      </c>
      <c r="D785" t="str">
        <f t="shared" si="25"/>
        <v>01</v>
      </c>
      <c r="E785" t="s">
        <v>232</v>
      </c>
      <c r="F785">
        <v>189</v>
      </c>
      <c r="G785">
        <v>97</v>
      </c>
      <c r="H785">
        <v>96</v>
      </c>
      <c r="I785">
        <v>55</v>
      </c>
      <c r="J785">
        <v>49</v>
      </c>
      <c r="K785">
        <v>49</v>
      </c>
      <c r="L785">
        <v>0</v>
      </c>
      <c r="M785">
        <v>2022</v>
      </c>
      <c r="N785">
        <f>VLOOKUP(E785, '2022D'!$A$2:$G$343, 2, FALSE)</f>
        <v>191</v>
      </c>
      <c r="O785">
        <f>VLOOKUP(E785, '2022D'!$A$2:$G$343, 3, FALSE)</f>
        <v>30345</v>
      </c>
      <c r="P785">
        <f>_2022[[#This Row],[最低排名]]-_2022[[#This Row],[同分人数]]+1</f>
        <v>30155</v>
      </c>
      <c r="Q785">
        <f>IF(O785&gt;=开始!$B$6, 1, 0)</f>
        <v>1</v>
      </c>
      <c r="R785">
        <f>_2022[[#This Row],[最低排名]]-开始!$B$6</f>
        <v>30345</v>
      </c>
    </row>
    <row r="786" spans="1:18">
      <c r="A786">
        <v>60302</v>
      </c>
      <c r="B786" t="s">
        <v>968</v>
      </c>
      <c r="C786" t="str">
        <f t="shared" si="24"/>
        <v>赣南师大</v>
      </c>
      <c r="D786" t="str">
        <f t="shared" si="25"/>
        <v>02</v>
      </c>
      <c r="E786" t="s">
        <v>701</v>
      </c>
      <c r="F786">
        <v>188</v>
      </c>
      <c r="G786">
        <v>97</v>
      </c>
      <c r="H786">
        <v>97</v>
      </c>
      <c r="I786">
        <v>61</v>
      </c>
      <c r="J786">
        <v>52</v>
      </c>
      <c r="K786">
        <v>46</v>
      </c>
      <c r="L786">
        <v>0</v>
      </c>
      <c r="M786">
        <v>2022</v>
      </c>
      <c r="N786">
        <f>VLOOKUP(E786, '2022D'!$A$2:$G$343, 2, FALSE)</f>
        <v>180</v>
      </c>
      <c r="O786">
        <f>VLOOKUP(E786, '2022D'!$A$2:$G$343, 3, FALSE)</f>
        <v>29210</v>
      </c>
      <c r="P786">
        <f>_2022[[#This Row],[最低排名]]-_2022[[#This Row],[同分人数]]+1</f>
        <v>29031</v>
      </c>
      <c r="Q786">
        <f>IF(O786&gt;=开始!$B$6, 1, 0)</f>
        <v>1</v>
      </c>
      <c r="R786">
        <f>_2022[[#This Row],[最低排名]]-开始!$B$6</f>
        <v>29210</v>
      </c>
    </row>
    <row r="787" spans="1:18">
      <c r="A787">
        <v>60401</v>
      </c>
      <c r="B787" t="s">
        <v>973</v>
      </c>
      <c r="C787" t="str">
        <f t="shared" si="24"/>
        <v>井冈山大</v>
      </c>
      <c r="D787" t="str">
        <f t="shared" si="25"/>
        <v>01</v>
      </c>
      <c r="E787" t="s">
        <v>485</v>
      </c>
      <c r="F787">
        <v>195</v>
      </c>
      <c r="G787">
        <v>106</v>
      </c>
      <c r="H787">
        <v>88</v>
      </c>
      <c r="I787">
        <v>64</v>
      </c>
      <c r="J787">
        <v>52</v>
      </c>
      <c r="K787">
        <v>46</v>
      </c>
      <c r="L787">
        <v>0</v>
      </c>
      <c r="M787">
        <v>2022</v>
      </c>
      <c r="N787">
        <f>VLOOKUP(E787, '2022D'!$A$2:$G$343, 2, FALSE)</f>
        <v>184</v>
      </c>
      <c r="O787">
        <f>VLOOKUP(E787, '2022D'!$A$2:$G$343, 3, FALSE)</f>
        <v>29030</v>
      </c>
      <c r="P787">
        <f>_2022[[#This Row],[最低排名]]-_2022[[#This Row],[同分人数]]+1</f>
        <v>28847</v>
      </c>
      <c r="Q787">
        <f>IF(O787&gt;=开始!$B$6, 1, 0)</f>
        <v>1</v>
      </c>
      <c r="R787">
        <f>_2022[[#This Row],[最低排名]]-开始!$B$6</f>
        <v>29030</v>
      </c>
    </row>
    <row r="788" spans="1:18">
      <c r="A788">
        <v>60402</v>
      </c>
      <c r="B788" t="s">
        <v>974</v>
      </c>
      <c r="C788" t="str">
        <f t="shared" si="24"/>
        <v>井冈山大</v>
      </c>
      <c r="D788" t="str">
        <f t="shared" si="25"/>
        <v>02</v>
      </c>
      <c r="E788" t="s">
        <v>998</v>
      </c>
      <c r="F788">
        <v>196</v>
      </c>
      <c r="G788">
        <v>102</v>
      </c>
      <c r="H788">
        <v>74</v>
      </c>
      <c r="I788">
        <v>55</v>
      </c>
      <c r="J788">
        <v>43</v>
      </c>
      <c r="K788">
        <v>43</v>
      </c>
      <c r="L788">
        <v>0</v>
      </c>
      <c r="M788">
        <v>2022</v>
      </c>
      <c r="N788">
        <f>VLOOKUP(E788, '2022D'!$A$2:$G$343, 2, FALSE)</f>
        <v>170</v>
      </c>
      <c r="O788">
        <f>VLOOKUP(E788, '2022D'!$A$2:$G$343, 3, FALSE)</f>
        <v>34813</v>
      </c>
      <c r="P788">
        <f>_2022[[#This Row],[最低排名]]-_2022[[#This Row],[同分人数]]+1</f>
        <v>34644</v>
      </c>
      <c r="Q788">
        <f>IF(O788&gt;=开始!$B$6, 1, 0)</f>
        <v>1</v>
      </c>
      <c r="R788">
        <f>_2022[[#This Row],[最低排名]]-开始!$B$6</f>
        <v>34813</v>
      </c>
    </row>
    <row r="789" spans="1:18">
      <c r="A789">
        <v>60403</v>
      </c>
      <c r="B789" t="s">
        <v>975</v>
      </c>
      <c r="C789" t="str">
        <f t="shared" si="24"/>
        <v>井冈山大</v>
      </c>
      <c r="D789" t="str">
        <f t="shared" si="25"/>
        <v>03</v>
      </c>
      <c r="E789" t="s">
        <v>427</v>
      </c>
      <c r="F789">
        <v>190</v>
      </c>
      <c r="G789">
        <v>96</v>
      </c>
      <c r="H789">
        <v>80</v>
      </c>
      <c r="I789">
        <v>58</v>
      </c>
      <c r="J789">
        <v>55</v>
      </c>
      <c r="K789">
        <v>52</v>
      </c>
      <c r="L789">
        <v>0</v>
      </c>
      <c r="M789">
        <v>2022</v>
      </c>
      <c r="N789">
        <f>VLOOKUP(E789, '2022D'!$A$2:$G$343, 2, FALSE)</f>
        <v>157</v>
      </c>
      <c r="O789">
        <f>VLOOKUP(E789, '2022D'!$A$2:$G$343, 3, FALSE)</f>
        <v>30887</v>
      </c>
      <c r="P789">
        <f>_2022[[#This Row],[最低排名]]-_2022[[#This Row],[同分人数]]+1</f>
        <v>30731</v>
      </c>
      <c r="Q789">
        <f>IF(O789&gt;=开始!$B$6, 1, 0)</f>
        <v>1</v>
      </c>
      <c r="R789">
        <f>_2022[[#This Row],[最低排名]]-开始!$B$6</f>
        <v>30887</v>
      </c>
    </row>
    <row r="790" spans="1:18">
      <c r="A790">
        <v>60501</v>
      </c>
      <c r="B790" t="s">
        <v>976</v>
      </c>
      <c r="C790" t="str">
        <f t="shared" si="24"/>
        <v>江西财大</v>
      </c>
      <c r="D790" t="str">
        <f t="shared" si="25"/>
        <v>01</v>
      </c>
      <c r="E790" t="s">
        <v>79</v>
      </c>
      <c r="F790">
        <v>205</v>
      </c>
      <c r="G790">
        <v>109</v>
      </c>
      <c r="H790">
        <v>113</v>
      </c>
      <c r="I790">
        <v>64</v>
      </c>
      <c r="J790">
        <v>64</v>
      </c>
      <c r="K790">
        <v>55</v>
      </c>
      <c r="L790">
        <v>0</v>
      </c>
      <c r="M790">
        <v>2022</v>
      </c>
      <c r="N790">
        <f>VLOOKUP(E790, '2022D'!$A$2:$G$343, 2, FALSE)</f>
        <v>207</v>
      </c>
      <c r="O790">
        <f>VLOOKUP(E790, '2022D'!$A$2:$G$343, 3, FALSE)</f>
        <v>17355</v>
      </c>
      <c r="P790">
        <f>_2022[[#This Row],[最低排名]]-_2022[[#This Row],[同分人数]]+1</f>
        <v>17149</v>
      </c>
      <c r="Q790">
        <f>IF(O790&gt;=开始!$B$6, 1, 0)</f>
        <v>1</v>
      </c>
      <c r="R790">
        <f>_2022[[#This Row],[最低排名]]-开始!$B$6</f>
        <v>17355</v>
      </c>
    </row>
    <row r="791" spans="1:18">
      <c r="A791">
        <v>60601</v>
      </c>
      <c r="B791" t="s">
        <v>978</v>
      </c>
      <c r="C791" t="str">
        <f t="shared" si="24"/>
        <v>江西科技</v>
      </c>
      <c r="D791" t="str">
        <f t="shared" si="25"/>
        <v>01</v>
      </c>
      <c r="E791" t="s">
        <v>1534</v>
      </c>
      <c r="F791">
        <v>181</v>
      </c>
      <c r="G791">
        <v>96</v>
      </c>
      <c r="H791">
        <v>81</v>
      </c>
      <c r="I791">
        <v>46</v>
      </c>
      <c r="J791">
        <v>46</v>
      </c>
      <c r="K791">
        <v>46</v>
      </c>
      <c r="L791">
        <v>0</v>
      </c>
      <c r="M791">
        <v>2022</v>
      </c>
      <c r="N791">
        <f>VLOOKUP(E791, '2022D'!$A$2:$G$343, 2, FALSE)</f>
        <v>161</v>
      </c>
      <c r="O791">
        <f>VLOOKUP(E791, '2022D'!$A$2:$G$343, 3, FALSE)</f>
        <v>36413</v>
      </c>
      <c r="P791">
        <f>_2022[[#This Row],[最低排名]]-_2022[[#This Row],[同分人数]]+1</f>
        <v>36253</v>
      </c>
      <c r="Q791">
        <f>IF(O791&gt;=开始!$B$6, 1, 0)</f>
        <v>1</v>
      </c>
      <c r="R791">
        <f>_2022[[#This Row],[最低排名]]-开始!$B$6</f>
        <v>36413</v>
      </c>
    </row>
    <row r="792" spans="1:18">
      <c r="A792">
        <v>60701</v>
      </c>
      <c r="B792" t="s">
        <v>980</v>
      </c>
      <c r="C792" t="str">
        <f t="shared" si="24"/>
        <v>江西科师</v>
      </c>
      <c r="D792" t="str">
        <f t="shared" si="25"/>
        <v>01</v>
      </c>
      <c r="E792" t="s">
        <v>318</v>
      </c>
      <c r="F792">
        <v>182</v>
      </c>
      <c r="G792">
        <v>99</v>
      </c>
      <c r="H792">
        <v>67</v>
      </c>
      <c r="I792">
        <v>67</v>
      </c>
      <c r="J792">
        <v>55</v>
      </c>
      <c r="K792">
        <v>55</v>
      </c>
      <c r="L792">
        <v>0</v>
      </c>
      <c r="M792">
        <v>2022</v>
      </c>
      <c r="N792">
        <f>VLOOKUP(E792, '2022D'!$A$2:$G$343, 2, FALSE)</f>
        <v>168</v>
      </c>
      <c r="O792">
        <f>VLOOKUP(E792, '2022D'!$A$2:$G$343, 3, FALSE)</f>
        <v>32393</v>
      </c>
      <c r="P792">
        <f>_2022[[#This Row],[最低排名]]-_2022[[#This Row],[同分人数]]+1</f>
        <v>32226</v>
      </c>
      <c r="Q792">
        <f>IF(O792&gt;=开始!$B$6, 1, 0)</f>
        <v>1</v>
      </c>
      <c r="R792">
        <f>_2022[[#This Row],[最低排名]]-开始!$B$6</f>
        <v>32393</v>
      </c>
    </row>
    <row r="793" spans="1:18">
      <c r="A793">
        <v>60702</v>
      </c>
      <c r="B793" t="s">
        <v>981</v>
      </c>
      <c r="C793" t="str">
        <f t="shared" si="24"/>
        <v>江西科师</v>
      </c>
      <c r="D793" t="str">
        <f t="shared" si="25"/>
        <v>02</v>
      </c>
      <c r="E793" t="s">
        <v>387</v>
      </c>
      <c r="F793">
        <v>201</v>
      </c>
      <c r="G793">
        <v>112</v>
      </c>
      <c r="H793">
        <v>98</v>
      </c>
      <c r="I793">
        <v>55</v>
      </c>
      <c r="J793">
        <v>46</v>
      </c>
      <c r="K793">
        <v>46</v>
      </c>
      <c r="L793">
        <v>0</v>
      </c>
      <c r="M793">
        <v>2022</v>
      </c>
      <c r="N793">
        <f>VLOOKUP(E793, '2022D'!$A$2:$G$343, 2, FALSE)</f>
        <v>167</v>
      </c>
      <c r="O793">
        <f>VLOOKUP(E793, '2022D'!$A$2:$G$343, 3, FALSE)</f>
        <v>28846</v>
      </c>
      <c r="P793">
        <f>_2022[[#This Row],[最低排名]]-_2022[[#This Row],[同分人数]]+1</f>
        <v>28680</v>
      </c>
      <c r="Q793">
        <f>IF(O793&gt;=开始!$B$6, 1, 0)</f>
        <v>1</v>
      </c>
      <c r="R793">
        <f>_2022[[#This Row],[最低排名]]-开始!$B$6</f>
        <v>28846</v>
      </c>
    </row>
    <row r="794" spans="1:18">
      <c r="A794">
        <v>60703</v>
      </c>
      <c r="B794" t="s">
        <v>982</v>
      </c>
      <c r="C794" t="str">
        <f t="shared" si="24"/>
        <v>江西科师</v>
      </c>
      <c r="D794" t="str">
        <f t="shared" si="25"/>
        <v>03</v>
      </c>
      <c r="E794" t="s">
        <v>203</v>
      </c>
      <c r="F794">
        <v>189</v>
      </c>
      <c r="G794">
        <v>99</v>
      </c>
      <c r="H794">
        <v>85</v>
      </c>
      <c r="I794">
        <v>55</v>
      </c>
      <c r="J794">
        <v>52</v>
      </c>
      <c r="K794">
        <v>49</v>
      </c>
      <c r="L794">
        <v>0</v>
      </c>
      <c r="M794">
        <v>2022</v>
      </c>
      <c r="N794">
        <f>VLOOKUP(E794, '2022D'!$A$2:$G$343, 2, FALSE)</f>
        <v>183</v>
      </c>
      <c r="O794">
        <f>VLOOKUP(E794, '2022D'!$A$2:$G$343, 3, FALSE)</f>
        <v>31709</v>
      </c>
      <c r="P794">
        <f>_2022[[#This Row],[最低排名]]-_2022[[#This Row],[同分人数]]+1</f>
        <v>31527</v>
      </c>
      <c r="Q794">
        <f>IF(O794&gt;=开始!$B$6, 1, 0)</f>
        <v>1</v>
      </c>
      <c r="R794">
        <f>_2022[[#This Row],[最低排名]]-开始!$B$6</f>
        <v>31709</v>
      </c>
    </row>
    <row r="795" spans="1:18">
      <c r="A795">
        <v>60704</v>
      </c>
      <c r="B795" t="s">
        <v>983</v>
      </c>
      <c r="C795" t="str">
        <f t="shared" si="24"/>
        <v>江西科师</v>
      </c>
      <c r="D795" t="str">
        <f t="shared" si="25"/>
        <v>04</v>
      </c>
      <c r="E795" t="s">
        <v>450</v>
      </c>
      <c r="F795">
        <v>214</v>
      </c>
      <c r="G795">
        <v>109</v>
      </c>
      <c r="H795">
        <v>103</v>
      </c>
      <c r="I795">
        <v>67</v>
      </c>
      <c r="J795">
        <v>58</v>
      </c>
      <c r="K795">
        <v>52</v>
      </c>
      <c r="L795">
        <v>0</v>
      </c>
      <c r="M795">
        <v>2022</v>
      </c>
      <c r="N795">
        <f>VLOOKUP(E795, '2022D'!$A$2:$G$343, 2, FALSE)</f>
        <v>219</v>
      </c>
      <c r="O795">
        <f>VLOOKUP(E795, '2022D'!$A$2:$G$343, 3, FALSE)</f>
        <v>18893</v>
      </c>
      <c r="P795">
        <f>_2022[[#This Row],[最低排名]]-_2022[[#This Row],[同分人数]]+1</f>
        <v>18675</v>
      </c>
      <c r="Q795">
        <f>IF(O795&gt;=开始!$B$6, 1, 0)</f>
        <v>1</v>
      </c>
      <c r="R795">
        <f>_2022[[#This Row],[最低排名]]-开始!$B$6</f>
        <v>18893</v>
      </c>
    </row>
    <row r="796" spans="1:18">
      <c r="A796">
        <v>60705</v>
      </c>
      <c r="B796" t="s">
        <v>984</v>
      </c>
      <c r="C796" t="str">
        <f t="shared" si="24"/>
        <v>江西科师</v>
      </c>
      <c r="D796" t="str">
        <f t="shared" si="25"/>
        <v>05</v>
      </c>
      <c r="E796" t="s">
        <v>577</v>
      </c>
      <c r="F796">
        <v>213</v>
      </c>
      <c r="G796">
        <v>109</v>
      </c>
      <c r="H796">
        <v>91</v>
      </c>
      <c r="I796">
        <v>64</v>
      </c>
      <c r="J796">
        <v>58</v>
      </c>
      <c r="K796">
        <v>52</v>
      </c>
      <c r="L796">
        <v>0</v>
      </c>
      <c r="M796">
        <v>2022</v>
      </c>
      <c r="N796">
        <f>VLOOKUP(E796, '2022D'!$A$2:$G$343, 2, FALSE)</f>
        <v>209</v>
      </c>
      <c r="O796">
        <f>VLOOKUP(E796, '2022D'!$A$2:$G$343, 3, FALSE)</f>
        <v>22368</v>
      </c>
      <c r="P796">
        <f>_2022[[#This Row],[最低排名]]-_2022[[#This Row],[同分人数]]+1</f>
        <v>22160</v>
      </c>
      <c r="Q796">
        <f>IF(O796&gt;=开始!$B$6, 1, 0)</f>
        <v>1</v>
      </c>
      <c r="R796">
        <f>_2022[[#This Row],[最低排名]]-开始!$B$6</f>
        <v>22368</v>
      </c>
    </row>
    <row r="797" spans="1:18">
      <c r="A797">
        <v>60706</v>
      </c>
      <c r="B797" t="s">
        <v>985</v>
      </c>
      <c r="C797" t="str">
        <f t="shared" si="24"/>
        <v>江西科师</v>
      </c>
      <c r="D797" t="str">
        <f t="shared" si="25"/>
        <v>06</v>
      </c>
      <c r="E797" t="s">
        <v>440</v>
      </c>
      <c r="F797">
        <v>202</v>
      </c>
      <c r="G797">
        <v>104</v>
      </c>
      <c r="H797">
        <v>55</v>
      </c>
      <c r="I797">
        <v>61</v>
      </c>
      <c r="J797">
        <v>61</v>
      </c>
      <c r="K797">
        <v>58</v>
      </c>
      <c r="L797">
        <v>0</v>
      </c>
      <c r="M797">
        <v>2022</v>
      </c>
      <c r="N797">
        <f>VLOOKUP(E797, '2022D'!$A$2:$G$343, 2, FALSE)</f>
        <v>188</v>
      </c>
      <c r="O797">
        <f>VLOOKUP(E797, '2022D'!$A$2:$G$343, 3, FALSE)</f>
        <v>30533</v>
      </c>
      <c r="P797">
        <f>_2022[[#This Row],[最低排名]]-_2022[[#This Row],[同分人数]]+1</f>
        <v>30346</v>
      </c>
      <c r="Q797">
        <f>IF(O797&gt;=开始!$B$6, 1, 0)</f>
        <v>1</v>
      </c>
      <c r="R797">
        <f>_2022[[#This Row],[最低排名]]-开始!$B$6</f>
        <v>30533</v>
      </c>
    </row>
    <row r="798" spans="1:18">
      <c r="A798">
        <v>60801</v>
      </c>
      <c r="B798" t="s">
        <v>986</v>
      </c>
      <c r="C798" t="str">
        <f t="shared" si="24"/>
        <v>南昌工程</v>
      </c>
      <c r="D798" t="str">
        <f t="shared" si="25"/>
        <v>01</v>
      </c>
      <c r="E798" t="s">
        <v>203</v>
      </c>
      <c r="F798">
        <v>194</v>
      </c>
      <c r="G798">
        <v>106</v>
      </c>
      <c r="H798">
        <v>77</v>
      </c>
      <c r="I798">
        <v>58</v>
      </c>
      <c r="J798">
        <v>52</v>
      </c>
      <c r="K798">
        <v>49</v>
      </c>
      <c r="L798">
        <v>0</v>
      </c>
      <c r="M798">
        <v>2022</v>
      </c>
      <c r="N798">
        <f>VLOOKUP(E798, '2022D'!$A$2:$G$343, 2, FALSE)</f>
        <v>183</v>
      </c>
      <c r="O798">
        <f>VLOOKUP(E798, '2022D'!$A$2:$G$343, 3, FALSE)</f>
        <v>31709</v>
      </c>
      <c r="P798">
        <f>_2022[[#This Row],[最低排名]]-_2022[[#This Row],[同分人数]]+1</f>
        <v>31527</v>
      </c>
      <c r="Q798">
        <f>IF(O798&gt;=开始!$B$6, 1, 0)</f>
        <v>1</v>
      </c>
      <c r="R798">
        <f>_2022[[#This Row],[最低排名]]-开始!$B$6</f>
        <v>31709</v>
      </c>
    </row>
    <row r="799" spans="1:18">
      <c r="A799">
        <v>60802</v>
      </c>
      <c r="B799" t="s">
        <v>987</v>
      </c>
      <c r="C799" t="str">
        <f t="shared" si="24"/>
        <v>南昌工程</v>
      </c>
      <c r="D799" t="str">
        <f t="shared" si="25"/>
        <v>02</v>
      </c>
      <c r="E799" t="s">
        <v>207</v>
      </c>
      <c r="F799">
        <v>205</v>
      </c>
      <c r="G799">
        <v>106</v>
      </c>
      <c r="H799">
        <v>70</v>
      </c>
      <c r="I799">
        <v>49</v>
      </c>
      <c r="J799">
        <v>46</v>
      </c>
      <c r="K799">
        <v>43</v>
      </c>
      <c r="L799">
        <v>0</v>
      </c>
      <c r="M799">
        <v>2022</v>
      </c>
      <c r="N799">
        <f>VLOOKUP(E799, '2022D'!$A$2:$G$343, 2, FALSE)</f>
        <v>173</v>
      </c>
      <c r="O799">
        <f>VLOOKUP(E799, '2022D'!$A$2:$G$343, 3, FALSE)</f>
        <v>34512</v>
      </c>
      <c r="P799">
        <f>_2022[[#This Row],[最低排名]]-_2022[[#This Row],[同分人数]]+1</f>
        <v>34340</v>
      </c>
      <c r="Q799">
        <f>IF(O799&gt;=开始!$B$6, 1, 0)</f>
        <v>1</v>
      </c>
      <c r="R799">
        <f>_2022[[#This Row],[最低排名]]-开始!$B$6</f>
        <v>34512</v>
      </c>
    </row>
    <row r="800" spans="1:18">
      <c r="A800">
        <v>60803</v>
      </c>
      <c r="B800" t="s">
        <v>988</v>
      </c>
      <c r="C800" t="str">
        <f t="shared" si="24"/>
        <v>南昌工程</v>
      </c>
      <c r="D800" t="str">
        <f t="shared" si="25"/>
        <v>03</v>
      </c>
      <c r="E800" t="s">
        <v>408</v>
      </c>
      <c r="F800">
        <v>215</v>
      </c>
      <c r="G800">
        <v>117</v>
      </c>
      <c r="H800">
        <v>63</v>
      </c>
      <c r="I800">
        <v>49</v>
      </c>
      <c r="J800">
        <v>49</v>
      </c>
      <c r="K800">
        <v>43</v>
      </c>
      <c r="L800">
        <v>0</v>
      </c>
      <c r="M800">
        <v>2022</v>
      </c>
      <c r="N800">
        <f>VLOOKUP(E800, '2022D'!$A$2:$G$343, 2, FALSE)</f>
        <v>181</v>
      </c>
      <c r="O800">
        <f>VLOOKUP(E800, '2022D'!$A$2:$G$343, 3, FALSE)</f>
        <v>33538</v>
      </c>
      <c r="P800">
        <f>_2022[[#This Row],[最低排名]]-_2022[[#This Row],[同分人数]]+1</f>
        <v>33358</v>
      </c>
      <c r="Q800">
        <f>IF(O800&gt;=开始!$B$6, 1, 0)</f>
        <v>1</v>
      </c>
      <c r="R800">
        <f>_2022[[#This Row],[最低排名]]-开始!$B$6</f>
        <v>33538</v>
      </c>
    </row>
    <row r="801" spans="1:18">
      <c r="A801">
        <v>61001</v>
      </c>
      <c r="B801" t="s">
        <v>989</v>
      </c>
      <c r="C801" t="str">
        <f t="shared" si="24"/>
        <v>九江学院</v>
      </c>
      <c r="D801" t="str">
        <f t="shared" si="25"/>
        <v>01</v>
      </c>
      <c r="E801" t="s">
        <v>412</v>
      </c>
      <c r="F801">
        <v>208</v>
      </c>
      <c r="G801">
        <v>119</v>
      </c>
      <c r="H801">
        <v>59</v>
      </c>
      <c r="I801">
        <v>52</v>
      </c>
      <c r="J801">
        <v>49</v>
      </c>
      <c r="K801">
        <v>49</v>
      </c>
      <c r="L801">
        <v>0</v>
      </c>
      <c r="M801">
        <v>2022</v>
      </c>
      <c r="N801">
        <f>VLOOKUP(E801, '2022D'!$A$2:$G$343, 2, FALSE)</f>
        <v>164</v>
      </c>
      <c r="O801">
        <f>VLOOKUP(E801, '2022D'!$A$2:$G$343, 3, FALSE)</f>
        <v>33864</v>
      </c>
      <c r="P801">
        <f>_2022[[#This Row],[最低排名]]-_2022[[#This Row],[同分人数]]+1</f>
        <v>33701</v>
      </c>
      <c r="Q801">
        <f>IF(O801&gt;=开始!$B$6, 1, 0)</f>
        <v>1</v>
      </c>
      <c r="R801">
        <f>_2022[[#This Row],[最低排名]]-开始!$B$6</f>
        <v>33864</v>
      </c>
    </row>
    <row r="802" spans="1:18">
      <c r="A802">
        <v>61102</v>
      </c>
      <c r="B802" t="s">
        <v>1589</v>
      </c>
      <c r="C802" t="str">
        <f t="shared" si="24"/>
        <v>南昌理工</v>
      </c>
      <c r="D802" t="str">
        <f t="shared" si="25"/>
        <v>02</v>
      </c>
      <c r="E802" t="s">
        <v>198</v>
      </c>
      <c r="F802">
        <v>192</v>
      </c>
      <c r="G802">
        <v>97</v>
      </c>
      <c r="H802">
        <v>72</v>
      </c>
      <c r="I802">
        <v>49</v>
      </c>
      <c r="J802">
        <v>46</v>
      </c>
      <c r="K802">
        <v>46</v>
      </c>
      <c r="L802">
        <v>0</v>
      </c>
      <c r="M802">
        <v>2022</v>
      </c>
      <c r="N802">
        <f>VLOOKUP(E802, '2022D'!$A$2:$G$343, 2, FALSE)</f>
        <v>137</v>
      </c>
      <c r="O802">
        <f>VLOOKUP(E802, '2022D'!$A$2:$G$343, 3, FALSE)</f>
        <v>35698</v>
      </c>
      <c r="P802">
        <f>_2022[[#This Row],[最低排名]]-_2022[[#This Row],[同分人数]]+1</f>
        <v>35562</v>
      </c>
      <c r="Q802">
        <f>IF(O802&gt;=开始!$B$6, 1, 0)</f>
        <v>1</v>
      </c>
      <c r="R802">
        <f>_2022[[#This Row],[最低排名]]-开始!$B$6</f>
        <v>35698</v>
      </c>
    </row>
    <row r="803" spans="1:18">
      <c r="A803">
        <v>61401</v>
      </c>
      <c r="B803" t="s">
        <v>992</v>
      </c>
      <c r="C803" t="str">
        <f t="shared" si="24"/>
        <v>昌大科技</v>
      </c>
      <c r="D803" t="str">
        <f t="shared" si="25"/>
        <v>01</v>
      </c>
      <c r="E803" t="s">
        <v>1542</v>
      </c>
      <c r="F803">
        <v>178</v>
      </c>
      <c r="G803">
        <v>96</v>
      </c>
      <c r="H803">
        <v>52</v>
      </c>
      <c r="I803">
        <v>67</v>
      </c>
      <c r="J803">
        <v>52</v>
      </c>
      <c r="K803">
        <v>52</v>
      </c>
      <c r="L803">
        <v>0</v>
      </c>
      <c r="M803">
        <v>2022</v>
      </c>
      <c r="N803">
        <f>VLOOKUP(E803, '2022D'!$A$2:$G$343, 2, FALSE)</f>
        <v>137</v>
      </c>
      <c r="O803">
        <f>VLOOKUP(E803, '2022D'!$A$2:$G$343, 3, FALSE)</f>
        <v>36252</v>
      </c>
      <c r="P803">
        <f>_2022[[#This Row],[最低排名]]-_2022[[#This Row],[同分人数]]+1</f>
        <v>36116</v>
      </c>
      <c r="Q803">
        <f>IF(O803&gt;=开始!$B$6, 1, 0)</f>
        <v>1</v>
      </c>
      <c r="R803">
        <f>_2022[[#This Row],[最低排名]]-开始!$B$6</f>
        <v>36252</v>
      </c>
    </row>
    <row r="804" spans="1:18">
      <c r="A804">
        <v>61601</v>
      </c>
      <c r="B804" t="s">
        <v>994</v>
      </c>
      <c r="C804" t="str">
        <f t="shared" si="24"/>
        <v>赣东学院</v>
      </c>
      <c r="D804" t="str">
        <f t="shared" si="25"/>
        <v>01</v>
      </c>
      <c r="E804" t="s">
        <v>998</v>
      </c>
      <c r="F804">
        <v>176</v>
      </c>
      <c r="G804">
        <v>108</v>
      </c>
      <c r="H804">
        <v>79</v>
      </c>
      <c r="I804">
        <v>58</v>
      </c>
      <c r="J804">
        <v>52</v>
      </c>
      <c r="K804">
        <v>46</v>
      </c>
      <c r="L804">
        <v>0</v>
      </c>
      <c r="M804">
        <v>2022</v>
      </c>
      <c r="N804">
        <f>VLOOKUP(E804, '2022D'!$A$2:$G$343, 2, FALSE)</f>
        <v>170</v>
      </c>
      <c r="O804">
        <f>VLOOKUP(E804, '2022D'!$A$2:$G$343, 3, FALSE)</f>
        <v>34813</v>
      </c>
      <c r="P804">
        <f>_2022[[#This Row],[最低排名]]-_2022[[#This Row],[同分人数]]+1</f>
        <v>34644</v>
      </c>
      <c r="Q804">
        <f>IF(O804&gt;=开始!$B$6, 1, 0)</f>
        <v>1</v>
      </c>
      <c r="R804">
        <f>_2022[[#This Row],[最低排名]]-开始!$B$6</f>
        <v>34813</v>
      </c>
    </row>
    <row r="805" spans="1:18">
      <c r="A805">
        <v>61701</v>
      </c>
      <c r="B805" t="s">
        <v>995</v>
      </c>
      <c r="C805" t="str">
        <f t="shared" si="24"/>
        <v>南航科技</v>
      </c>
      <c r="D805" t="str">
        <f t="shared" si="25"/>
        <v>01</v>
      </c>
      <c r="E805" t="s">
        <v>1533</v>
      </c>
      <c r="F805">
        <v>178</v>
      </c>
      <c r="G805">
        <v>105</v>
      </c>
      <c r="H805">
        <v>80</v>
      </c>
      <c r="I805">
        <v>52</v>
      </c>
      <c r="J805">
        <v>46</v>
      </c>
      <c r="K805">
        <v>46</v>
      </c>
      <c r="L805">
        <v>0</v>
      </c>
      <c r="M805">
        <v>2022</v>
      </c>
      <c r="N805">
        <f>VLOOKUP(E805, '2022D'!$A$2:$G$343, 2, FALSE)</f>
        <v>141</v>
      </c>
      <c r="O805">
        <f>VLOOKUP(E805, '2022D'!$A$2:$G$343, 3, FALSE)</f>
        <v>36115</v>
      </c>
      <c r="P805">
        <f>_2022[[#This Row],[最低排名]]-_2022[[#This Row],[同分人数]]+1</f>
        <v>35975</v>
      </c>
      <c r="Q805">
        <f>IF(O805&gt;=开始!$B$6, 1, 0)</f>
        <v>1</v>
      </c>
      <c r="R805">
        <f>_2022[[#This Row],[最低排名]]-开始!$B$6</f>
        <v>36115</v>
      </c>
    </row>
    <row r="806" spans="1:18">
      <c r="A806">
        <v>61801</v>
      </c>
      <c r="B806" t="s">
        <v>996</v>
      </c>
      <c r="C806" t="str">
        <f t="shared" si="24"/>
        <v>赣南科院</v>
      </c>
      <c r="D806" t="str">
        <f t="shared" si="25"/>
        <v>01</v>
      </c>
      <c r="E806" t="s">
        <v>223</v>
      </c>
      <c r="F806">
        <v>179</v>
      </c>
      <c r="G806">
        <v>90</v>
      </c>
      <c r="H806">
        <v>79</v>
      </c>
      <c r="I806">
        <v>58</v>
      </c>
      <c r="J806">
        <v>46</v>
      </c>
      <c r="K806">
        <v>46</v>
      </c>
      <c r="L806">
        <v>0</v>
      </c>
      <c r="M806">
        <v>2022</v>
      </c>
      <c r="N806">
        <f>VLOOKUP(E806, '2022D'!$A$2:$G$343, 2, FALSE)</f>
        <v>159</v>
      </c>
      <c r="O806">
        <f>VLOOKUP(E806, '2022D'!$A$2:$G$343, 3, FALSE)</f>
        <v>35261</v>
      </c>
      <c r="P806">
        <f>_2022[[#This Row],[最低排名]]-_2022[[#This Row],[同分人数]]+1</f>
        <v>35103</v>
      </c>
      <c r="Q806">
        <f>IF(O806&gt;=开始!$B$6, 1, 0)</f>
        <v>1</v>
      </c>
      <c r="R806">
        <f>_2022[[#This Row],[最低排名]]-开始!$B$6</f>
        <v>35261</v>
      </c>
    </row>
    <row r="807" spans="1:18">
      <c r="A807">
        <v>62001</v>
      </c>
      <c r="B807" t="s">
        <v>997</v>
      </c>
      <c r="C807" t="str">
        <f t="shared" si="24"/>
        <v>赣农商院</v>
      </c>
      <c r="D807" t="str">
        <f t="shared" si="25"/>
        <v>01</v>
      </c>
      <c r="E807" t="s">
        <v>1556</v>
      </c>
      <c r="F807">
        <v>181</v>
      </c>
      <c r="G807">
        <v>92</v>
      </c>
      <c r="H807">
        <v>76</v>
      </c>
      <c r="I807">
        <v>58</v>
      </c>
      <c r="J807">
        <v>49</v>
      </c>
      <c r="K807">
        <v>40</v>
      </c>
      <c r="L807">
        <v>0</v>
      </c>
      <c r="M807">
        <v>2022</v>
      </c>
      <c r="N807">
        <f>VLOOKUP(E807, '2022D'!$A$2:$G$343, 2, FALSE)</f>
        <v>139</v>
      </c>
      <c r="O807">
        <f>VLOOKUP(E807, '2022D'!$A$2:$G$343, 3, FALSE)</f>
        <v>35837</v>
      </c>
      <c r="P807">
        <f>_2022[[#This Row],[最低排名]]-_2022[[#This Row],[同分人数]]+1</f>
        <v>35699</v>
      </c>
      <c r="Q807">
        <f>IF(O807&gt;=开始!$B$6, 1, 0)</f>
        <v>1</v>
      </c>
      <c r="R807">
        <f>_2022[[#This Row],[最低排名]]-开始!$B$6</f>
        <v>35837</v>
      </c>
    </row>
    <row r="808" spans="1:18">
      <c r="A808">
        <v>62101</v>
      </c>
      <c r="B808" t="s">
        <v>999</v>
      </c>
      <c r="C808" t="str">
        <f t="shared" si="24"/>
        <v>南昌医学</v>
      </c>
      <c r="D808" t="str">
        <f t="shared" si="25"/>
        <v>01</v>
      </c>
      <c r="E808" t="s">
        <v>318</v>
      </c>
      <c r="F808">
        <v>199</v>
      </c>
      <c r="G808">
        <v>112</v>
      </c>
      <c r="H808">
        <v>83</v>
      </c>
      <c r="I808">
        <v>52</v>
      </c>
      <c r="J808">
        <v>49</v>
      </c>
      <c r="K808">
        <v>43</v>
      </c>
      <c r="L808">
        <v>0</v>
      </c>
      <c r="M808">
        <v>2022</v>
      </c>
      <c r="N808">
        <f>VLOOKUP(E808, '2022D'!$A$2:$G$343, 2, FALSE)</f>
        <v>168</v>
      </c>
      <c r="O808">
        <f>VLOOKUP(E808, '2022D'!$A$2:$G$343, 3, FALSE)</f>
        <v>32393</v>
      </c>
      <c r="P808">
        <f>_2022[[#This Row],[最低排名]]-_2022[[#This Row],[同分人数]]+1</f>
        <v>32226</v>
      </c>
      <c r="Q808">
        <f>IF(O808&gt;=开始!$B$6, 1, 0)</f>
        <v>1</v>
      </c>
      <c r="R808">
        <f>_2022[[#This Row],[最低排名]]-开始!$B$6</f>
        <v>32393</v>
      </c>
    </row>
    <row r="809" spans="1:18">
      <c r="A809">
        <v>62102</v>
      </c>
      <c r="B809" t="s">
        <v>1000</v>
      </c>
      <c r="C809" t="str">
        <f t="shared" si="24"/>
        <v>南昌医学</v>
      </c>
      <c r="D809" t="str">
        <f t="shared" si="25"/>
        <v>02</v>
      </c>
      <c r="E809" t="s">
        <v>513</v>
      </c>
      <c r="F809">
        <v>183</v>
      </c>
      <c r="G809">
        <v>99</v>
      </c>
      <c r="H809">
        <v>63</v>
      </c>
      <c r="I809">
        <v>61</v>
      </c>
      <c r="J809">
        <v>58</v>
      </c>
      <c r="K809">
        <v>55</v>
      </c>
      <c r="L809">
        <v>0</v>
      </c>
      <c r="M809">
        <v>2022</v>
      </c>
      <c r="N809">
        <f>VLOOKUP(E809, '2022D'!$A$2:$G$343, 2, FALSE)</f>
        <v>181</v>
      </c>
      <c r="O809">
        <f>VLOOKUP(E809, '2022D'!$A$2:$G$343, 3, FALSE)</f>
        <v>33357</v>
      </c>
      <c r="P809">
        <f>_2022[[#This Row],[最低排名]]-_2022[[#This Row],[同分人数]]+1</f>
        <v>33177</v>
      </c>
      <c r="Q809">
        <f>IF(O809&gt;=开始!$B$6, 1, 0)</f>
        <v>1</v>
      </c>
      <c r="R809">
        <f>_2022[[#This Row],[最低排名]]-开始!$B$6</f>
        <v>33357</v>
      </c>
    </row>
    <row r="810" spans="1:18">
      <c r="A810">
        <v>62103</v>
      </c>
      <c r="B810" t="s">
        <v>1001</v>
      </c>
      <c r="C810" t="str">
        <f t="shared" si="24"/>
        <v>南昌医学</v>
      </c>
      <c r="D810" t="str">
        <f t="shared" si="25"/>
        <v>03</v>
      </c>
      <c r="E810" t="s">
        <v>228</v>
      </c>
      <c r="F810">
        <v>193</v>
      </c>
      <c r="G810">
        <v>108</v>
      </c>
      <c r="H810">
        <v>93</v>
      </c>
      <c r="I810">
        <v>55</v>
      </c>
      <c r="J810">
        <v>52</v>
      </c>
      <c r="K810">
        <v>46</v>
      </c>
      <c r="L810">
        <v>0</v>
      </c>
      <c r="M810">
        <v>2022</v>
      </c>
      <c r="N810">
        <f>VLOOKUP(E810, '2022D'!$A$2:$G$343, 2, FALSE)</f>
        <v>199</v>
      </c>
      <c r="O810">
        <f>VLOOKUP(E810, '2022D'!$A$2:$G$343, 3, FALSE)</f>
        <v>30154</v>
      </c>
      <c r="P810">
        <f>_2022[[#This Row],[最低排名]]-_2022[[#This Row],[同分人数]]+1</f>
        <v>29956</v>
      </c>
      <c r="Q810">
        <f>IF(O810&gt;=开始!$B$6, 1, 0)</f>
        <v>1</v>
      </c>
      <c r="R810">
        <f>_2022[[#This Row],[最低排名]]-开始!$B$6</f>
        <v>30154</v>
      </c>
    </row>
    <row r="811" spans="1:18">
      <c r="A811">
        <v>62104</v>
      </c>
      <c r="B811" t="s">
        <v>1002</v>
      </c>
      <c r="C811" t="str">
        <f t="shared" si="24"/>
        <v>南昌医学</v>
      </c>
      <c r="D811" t="str">
        <f t="shared" si="25"/>
        <v>04</v>
      </c>
      <c r="E811" t="s">
        <v>228</v>
      </c>
      <c r="F811">
        <v>203</v>
      </c>
      <c r="G811">
        <v>105</v>
      </c>
      <c r="H811">
        <v>83</v>
      </c>
      <c r="I811">
        <v>55</v>
      </c>
      <c r="J811">
        <v>52</v>
      </c>
      <c r="K811">
        <v>46</v>
      </c>
      <c r="L811">
        <v>0</v>
      </c>
      <c r="M811">
        <v>2022</v>
      </c>
      <c r="N811">
        <f>VLOOKUP(E811, '2022D'!$A$2:$G$343, 2, FALSE)</f>
        <v>199</v>
      </c>
      <c r="O811">
        <f>VLOOKUP(E811, '2022D'!$A$2:$G$343, 3, FALSE)</f>
        <v>30154</v>
      </c>
      <c r="P811">
        <f>_2022[[#This Row],[最低排名]]-_2022[[#This Row],[同分人数]]+1</f>
        <v>29956</v>
      </c>
      <c r="Q811">
        <f>IF(O811&gt;=开始!$B$6, 1, 0)</f>
        <v>1</v>
      </c>
      <c r="R811">
        <f>_2022[[#This Row],[最低排名]]-开始!$B$6</f>
        <v>30154</v>
      </c>
    </row>
    <row r="812" spans="1:18">
      <c r="A812">
        <v>62105</v>
      </c>
      <c r="B812" t="s">
        <v>1003</v>
      </c>
      <c r="C812" t="str">
        <f t="shared" si="24"/>
        <v>南昌医学</v>
      </c>
      <c r="D812" t="str">
        <f t="shared" si="25"/>
        <v>05</v>
      </c>
      <c r="E812" t="s">
        <v>998</v>
      </c>
      <c r="F812">
        <v>182</v>
      </c>
      <c r="G812">
        <v>93</v>
      </c>
      <c r="H812">
        <v>88</v>
      </c>
      <c r="I812">
        <v>52</v>
      </c>
      <c r="J812">
        <v>46</v>
      </c>
      <c r="K812">
        <v>43</v>
      </c>
      <c r="L812">
        <v>0</v>
      </c>
      <c r="M812">
        <v>2022</v>
      </c>
      <c r="N812">
        <f>VLOOKUP(E812, '2022D'!$A$2:$G$343, 2, FALSE)</f>
        <v>170</v>
      </c>
      <c r="O812">
        <f>VLOOKUP(E812, '2022D'!$A$2:$G$343, 3, FALSE)</f>
        <v>34813</v>
      </c>
      <c r="P812">
        <f>_2022[[#This Row],[最低排名]]-_2022[[#This Row],[同分人数]]+1</f>
        <v>34644</v>
      </c>
      <c r="Q812">
        <f>IF(O812&gt;=开始!$B$6, 1, 0)</f>
        <v>1</v>
      </c>
      <c r="R812">
        <f>_2022[[#This Row],[最低排名]]-开始!$B$6</f>
        <v>34813</v>
      </c>
    </row>
    <row r="813" spans="1:18">
      <c r="A813">
        <v>62106</v>
      </c>
      <c r="B813" t="s">
        <v>1004</v>
      </c>
      <c r="C813" t="str">
        <f t="shared" si="24"/>
        <v>南昌医学</v>
      </c>
      <c r="D813" t="str">
        <f t="shared" si="25"/>
        <v>06</v>
      </c>
      <c r="E813" t="s">
        <v>340</v>
      </c>
      <c r="F813">
        <v>205</v>
      </c>
      <c r="G813">
        <v>113</v>
      </c>
      <c r="H813">
        <v>99</v>
      </c>
      <c r="I813">
        <v>52</v>
      </c>
      <c r="J813">
        <v>52</v>
      </c>
      <c r="K813">
        <v>49</v>
      </c>
      <c r="L813">
        <v>0</v>
      </c>
      <c r="M813">
        <v>2022</v>
      </c>
      <c r="N813">
        <f>VLOOKUP(E813, '2022D'!$A$2:$G$343, 2, FALSE)</f>
        <v>216</v>
      </c>
      <c r="O813">
        <f>VLOOKUP(E813, '2022D'!$A$2:$G$343, 3, FALSE)</f>
        <v>26729</v>
      </c>
      <c r="P813">
        <f>_2022[[#This Row],[最低排名]]-_2022[[#This Row],[同分人数]]+1</f>
        <v>26514</v>
      </c>
      <c r="Q813">
        <f>IF(O813&gt;=开始!$B$6, 1, 0)</f>
        <v>1</v>
      </c>
      <c r="R813">
        <f>_2022[[#This Row],[最低排名]]-开始!$B$6</f>
        <v>26729</v>
      </c>
    </row>
    <row r="814" spans="1:18">
      <c r="A814">
        <v>62107</v>
      </c>
      <c r="B814" t="s">
        <v>1005</v>
      </c>
      <c r="C814" t="str">
        <f t="shared" si="24"/>
        <v>南昌医学</v>
      </c>
      <c r="D814" t="str">
        <f t="shared" si="25"/>
        <v>07</v>
      </c>
      <c r="E814" t="s">
        <v>184</v>
      </c>
      <c r="F814">
        <v>200</v>
      </c>
      <c r="G814">
        <v>104</v>
      </c>
      <c r="H814">
        <v>89</v>
      </c>
      <c r="I814">
        <v>58</v>
      </c>
      <c r="J814">
        <v>58</v>
      </c>
      <c r="K814">
        <v>46</v>
      </c>
      <c r="L814">
        <v>0</v>
      </c>
      <c r="M814">
        <v>2022</v>
      </c>
      <c r="N814">
        <f>VLOOKUP(E814, '2022D'!$A$2:$G$343, 2, FALSE)</f>
        <v>201</v>
      </c>
      <c r="O814">
        <f>VLOOKUP(E814, '2022D'!$A$2:$G$343, 3, FALSE)</f>
        <v>27920</v>
      </c>
      <c r="P814">
        <f>_2022[[#This Row],[最低排名]]-_2022[[#This Row],[同分人数]]+1</f>
        <v>27720</v>
      </c>
      <c r="Q814">
        <f>IF(O814&gt;=开始!$B$6, 1, 0)</f>
        <v>1</v>
      </c>
      <c r="R814">
        <f>_2022[[#This Row],[最低排名]]-开始!$B$6</f>
        <v>27920</v>
      </c>
    </row>
    <row r="815" spans="1:18">
      <c r="A815">
        <v>62108</v>
      </c>
      <c r="B815" t="s">
        <v>1006</v>
      </c>
      <c r="C815" t="str">
        <f t="shared" si="24"/>
        <v>南昌医学</v>
      </c>
      <c r="D815" t="str">
        <f t="shared" si="25"/>
        <v>08</v>
      </c>
      <c r="E815" t="s">
        <v>203</v>
      </c>
      <c r="F815">
        <v>201</v>
      </c>
      <c r="G815">
        <v>101</v>
      </c>
      <c r="H815">
        <v>91</v>
      </c>
      <c r="I815">
        <v>49</v>
      </c>
      <c r="J815">
        <v>49</v>
      </c>
      <c r="K815">
        <v>40</v>
      </c>
      <c r="L815">
        <v>0</v>
      </c>
      <c r="M815">
        <v>2022</v>
      </c>
      <c r="N815">
        <f>VLOOKUP(E815, '2022D'!$A$2:$G$343, 2, FALSE)</f>
        <v>183</v>
      </c>
      <c r="O815">
        <f>VLOOKUP(E815, '2022D'!$A$2:$G$343, 3, FALSE)</f>
        <v>31709</v>
      </c>
      <c r="P815">
        <f>_2022[[#This Row],[最低排名]]-_2022[[#This Row],[同分人数]]+1</f>
        <v>31527</v>
      </c>
      <c r="Q815">
        <f>IF(O815&gt;=开始!$B$6, 1, 0)</f>
        <v>1</v>
      </c>
      <c r="R815">
        <f>_2022[[#This Row],[最低排名]]-开始!$B$6</f>
        <v>31709</v>
      </c>
    </row>
    <row r="816" spans="1:18">
      <c r="A816">
        <v>62201</v>
      </c>
      <c r="B816" t="s">
        <v>1007</v>
      </c>
      <c r="C816" t="str">
        <f t="shared" si="24"/>
        <v>江师科技</v>
      </c>
      <c r="D816" t="str">
        <f t="shared" si="25"/>
        <v>01</v>
      </c>
      <c r="E816" t="s">
        <v>1548</v>
      </c>
      <c r="F816">
        <v>194</v>
      </c>
      <c r="G816">
        <v>98</v>
      </c>
      <c r="H816">
        <v>71</v>
      </c>
      <c r="I816">
        <v>46</v>
      </c>
      <c r="J816">
        <v>46</v>
      </c>
      <c r="K816">
        <v>46</v>
      </c>
      <c r="L816">
        <v>0</v>
      </c>
      <c r="M816">
        <v>2022</v>
      </c>
      <c r="N816">
        <f>VLOOKUP(E816, '2022D'!$A$2:$G$343, 2, FALSE)</f>
        <v>137</v>
      </c>
      <c r="O816">
        <f>VLOOKUP(E816, '2022D'!$A$2:$G$343, 3, FALSE)</f>
        <v>35974</v>
      </c>
      <c r="P816">
        <f>_2022[[#This Row],[最低排名]]-_2022[[#This Row],[同分人数]]+1</f>
        <v>35838</v>
      </c>
      <c r="Q816">
        <f>IF(O816&gt;=开始!$B$6, 1, 0)</f>
        <v>1</v>
      </c>
      <c r="R816">
        <f>_2022[[#This Row],[最低排名]]-开始!$B$6</f>
        <v>35974</v>
      </c>
    </row>
    <row r="817" spans="1:18">
      <c r="A817">
        <v>62401</v>
      </c>
      <c r="B817" t="s">
        <v>1009</v>
      </c>
      <c r="C817" t="str">
        <f t="shared" si="24"/>
        <v>江财经管</v>
      </c>
      <c r="D817" t="str">
        <f t="shared" si="25"/>
        <v>01</v>
      </c>
      <c r="E817" t="s">
        <v>1542</v>
      </c>
      <c r="F817">
        <v>172</v>
      </c>
      <c r="G817">
        <v>88</v>
      </c>
      <c r="H817">
        <v>64</v>
      </c>
      <c r="I817">
        <v>61</v>
      </c>
      <c r="J817">
        <v>55</v>
      </c>
      <c r="K817">
        <v>49</v>
      </c>
      <c r="L817">
        <v>0</v>
      </c>
      <c r="M817">
        <v>2022</v>
      </c>
      <c r="N817">
        <f>VLOOKUP(E817, '2022D'!$A$2:$G$343, 2, FALSE)</f>
        <v>137</v>
      </c>
      <c r="O817">
        <f>VLOOKUP(E817, '2022D'!$A$2:$G$343, 3, FALSE)</f>
        <v>36252</v>
      </c>
      <c r="P817">
        <f>_2022[[#This Row],[最低排名]]-_2022[[#This Row],[同分人数]]+1</f>
        <v>36116</v>
      </c>
      <c r="Q817">
        <f>IF(O817&gt;=开始!$B$6, 1, 0)</f>
        <v>1</v>
      </c>
      <c r="R817">
        <f>_2022[[#This Row],[最低排名]]-开始!$B$6</f>
        <v>36252</v>
      </c>
    </row>
    <row r="818" spans="1:18">
      <c r="A818">
        <v>62501</v>
      </c>
      <c r="B818" t="s">
        <v>1010</v>
      </c>
      <c r="C818" t="str">
        <f t="shared" si="24"/>
        <v>南昌师院</v>
      </c>
      <c r="D818" t="str">
        <f t="shared" si="25"/>
        <v>01</v>
      </c>
      <c r="E818" t="s">
        <v>318</v>
      </c>
      <c r="F818">
        <v>195</v>
      </c>
      <c r="G818">
        <v>107</v>
      </c>
      <c r="H818">
        <v>60</v>
      </c>
      <c r="I818">
        <v>58</v>
      </c>
      <c r="J818">
        <v>58</v>
      </c>
      <c r="K818">
        <v>55</v>
      </c>
      <c r="L818">
        <v>0</v>
      </c>
      <c r="M818">
        <v>2022</v>
      </c>
      <c r="N818">
        <f>VLOOKUP(E818, '2022D'!$A$2:$G$343, 2, FALSE)</f>
        <v>168</v>
      </c>
      <c r="O818">
        <f>VLOOKUP(E818, '2022D'!$A$2:$G$343, 3, FALSE)</f>
        <v>32393</v>
      </c>
      <c r="P818">
        <f>_2022[[#This Row],[最低排名]]-_2022[[#This Row],[同分人数]]+1</f>
        <v>32226</v>
      </c>
      <c r="Q818">
        <f>IF(O818&gt;=开始!$B$6, 1, 0)</f>
        <v>1</v>
      </c>
      <c r="R818">
        <f>_2022[[#This Row],[最低排名]]-开始!$B$6</f>
        <v>32393</v>
      </c>
    </row>
    <row r="819" spans="1:18">
      <c r="A819">
        <v>64101</v>
      </c>
      <c r="B819" t="s">
        <v>1011</v>
      </c>
      <c r="C819" t="str">
        <f t="shared" si="24"/>
        <v>山东大学</v>
      </c>
      <c r="D819" t="str">
        <f t="shared" si="25"/>
        <v>01</v>
      </c>
      <c r="E819" t="s">
        <v>273</v>
      </c>
      <c r="F819">
        <v>233</v>
      </c>
      <c r="G819">
        <v>119</v>
      </c>
      <c r="H819">
        <v>138</v>
      </c>
      <c r="I819">
        <v>70</v>
      </c>
      <c r="J819">
        <v>61</v>
      </c>
      <c r="K819">
        <v>58</v>
      </c>
      <c r="L819">
        <v>0</v>
      </c>
      <c r="M819">
        <v>2022</v>
      </c>
      <c r="N819">
        <f>VLOOKUP(E819, '2022D'!$A$2:$G$343, 2, FALSE)</f>
        <v>162</v>
      </c>
      <c r="O819">
        <f>VLOOKUP(E819, '2022D'!$A$2:$G$343, 3, FALSE)</f>
        <v>5198</v>
      </c>
      <c r="P819">
        <f>_2022[[#This Row],[最低排名]]-_2022[[#This Row],[同分人数]]+1</f>
        <v>5037</v>
      </c>
      <c r="Q819">
        <f>IF(O819&gt;=开始!$B$6, 1, 0)</f>
        <v>1</v>
      </c>
      <c r="R819">
        <f>_2022[[#This Row],[最低排名]]-开始!$B$6</f>
        <v>5198</v>
      </c>
    </row>
    <row r="820" spans="1:18">
      <c r="A820">
        <v>64102</v>
      </c>
      <c r="B820" t="s">
        <v>1012</v>
      </c>
      <c r="C820" t="str">
        <f t="shared" si="24"/>
        <v>山东大学</v>
      </c>
      <c r="D820" t="str">
        <f t="shared" si="25"/>
        <v>02</v>
      </c>
      <c r="E820" t="s">
        <v>254</v>
      </c>
      <c r="F820">
        <v>243</v>
      </c>
      <c r="G820">
        <v>126</v>
      </c>
      <c r="H820">
        <v>127</v>
      </c>
      <c r="I820">
        <v>67</v>
      </c>
      <c r="J820">
        <v>67</v>
      </c>
      <c r="K820">
        <v>61</v>
      </c>
      <c r="L820">
        <v>0</v>
      </c>
      <c r="M820">
        <v>2022</v>
      </c>
      <c r="N820">
        <f>VLOOKUP(E820, '2022D'!$A$2:$G$343, 2, FALSE)</f>
        <v>134</v>
      </c>
      <c r="O820">
        <f>VLOOKUP(E820, '2022D'!$A$2:$G$343, 3, FALSE)</f>
        <v>4410</v>
      </c>
      <c r="P820">
        <f>_2022[[#This Row],[最低排名]]-_2022[[#This Row],[同分人数]]+1</f>
        <v>4277</v>
      </c>
      <c r="Q820">
        <f>IF(O820&gt;=开始!$B$6, 1, 0)</f>
        <v>1</v>
      </c>
      <c r="R820">
        <f>_2022[[#This Row],[最低排名]]-开始!$B$6</f>
        <v>4410</v>
      </c>
    </row>
    <row r="821" spans="1:18">
      <c r="A821">
        <v>64103</v>
      </c>
      <c r="B821" t="s">
        <v>1013</v>
      </c>
      <c r="C821" t="str">
        <f t="shared" si="24"/>
        <v>山东大学</v>
      </c>
      <c r="D821" t="str">
        <f t="shared" si="25"/>
        <v>03</v>
      </c>
      <c r="E821" t="s">
        <v>35</v>
      </c>
      <c r="F821">
        <v>231</v>
      </c>
      <c r="G821">
        <v>122</v>
      </c>
      <c r="H821">
        <v>130</v>
      </c>
      <c r="I821">
        <v>70</v>
      </c>
      <c r="J821">
        <v>67</v>
      </c>
      <c r="K821">
        <v>64</v>
      </c>
      <c r="L821">
        <v>0</v>
      </c>
      <c r="M821">
        <v>2022</v>
      </c>
      <c r="N821">
        <f>VLOOKUP(E821, '2022D'!$A$2:$G$343, 2, FALSE)</f>
        <v>150</v>
      </c>
      <c r="O821">
        <f>VLOOKUP(E821, '2022D'!$A$2:$G$343, 3, FALSE)</f>
        <v>4877</v>
      </c>
      <c r="P821">
        <f>_2022[[#This Row],[最低排名]]-_2022[[#This Row],[同分人数]]+1</f>
        <v>4728</v>
      </c>
      <c r="Q821">
        <f>IF(O821&gt;=开始!$B$6, 1, 0)</f>
        <v>1</v>
      </c>
      <c r="R821">
        <f>_2022[[#This Row],[最低排名]]-开始!$B$6</f>
        <v>4877</v>
      </c>
    </row>
    <row r="822" spans="1:18">
      <c r="A822">
        <v>64104</v>
      </c>
      <c r="B822" t="s">
        <v>1014</v>
      </c>
      <c r="C822" t="str">
        <f t="shared" si="24"/>
        <v>山东大学</v>
      </c>
      <c r="D822" t="str">
        <f t="shared" si="25"/>
        <v>04</v>
      </c>
      <c r="E822" t="s">
        <v>292</v>
      </c>
      <c r="F822">
        <v>245</v>
      </c>
      <c r="G822">
        <v>136</v>
      </c>
      <c r="H822">
        <v>133</v>
      </c>
      <c r="I822">
        <v>67</v>
      </c>
      <c r="J822">
        <v>67</v>
      </c>
      <c r="K822">
        <v>64</v>
      </c>
      <c r="L822">
        <v>0</v>
      </c>
      <c r="M822">
        <v>2022</v>
      </c>
      <c r="N822">
        <f>VLOOKUP(E822, '2022D'!$A$2:$G$343, 2, FALSE)</f>
        <v>113</v>
      </c>
      <c r="O822">
        <f>VLOOKUP(E822, '2022D'!$A$2:$G$343, 3, FALSE)</f>
        <v>2814</v>
      </c>
      <c r="P822">
        <f>_2022[[#This Row],[最低排名]]-_2022[[#This Row],[同分人数]]+1</f>
        <v>2702</v>
      </c>
      <c r="Q822">
        <f>IF(O822&gt;=开始!$B$6, 1, 0)</f>
        <v>1</v>
      </c>
      <c r="R822">
        <f>_2022[[#This Row],[最低排名]]-开始!$B$6</f>
        <v>2814</v>
      </c>
    </row>
    <row r="823" spans="1:18">
      <c r="A823">
        <v>64201</v>
      </c>
      <c r="B823" t="s">
        <v>1015</v>
      </c>
      <c r="C823" t="str">
        <f t="shared" si="24"/>
        <v>中国海洋</v>
      </c>
      <c r="D823" t="str">
        <f t="shared" si="25"/>
        <v>01</v>
      </c>
      <c r="E823" t="s">
        <v>628</v>
      </c>
      <c r="F823">
        <v>225</v>
      </c>
      <c r="G823">
        <v>115</v>
      </c>
      <c r="H823">
        <v>130</v>
      </c>
      <c r="I823">
        <v>70</v>
      </c>
      <c r="J823">
        <v>67</v>
      </c>
      <c r="K823">
        <v>55</v>
      </c>
      <c r="L823">
        <v>0</v>
      </c>
      <c r="M823">
        <v>2022</v>
      </c>
      <c r="N823">
        <f>VLOOKUP(E823, '2022D'!$A$2:$G$343, 2, FALSE)</f>
        <v>206</v>
      </c>
      <c r="O823">
        <f>VLOOKUP(E823, '2022D'!$A$2:$G$343, 3, FALSE)</f>
        <v>7633</v>
      </c>
      <c r="P823">
        <f>_2022[[#This Row],[最低排名]]-_2022[[#This Row],[同分人数]]+1</f>
        <v>7428</v>
      </c>
      <c r="Q823">
        <f>IF(O823&gt;=开始!$B$6, 1, 0)</f>
        <v>1</v>
      </c>
      <c r="R823">
        <f>_2022[[#This Row],[最低排名]]-开始!$B$6</f>
        <v>7633</v>
      </c>
    </row>
    <row r="824" spans="1:18">
      <c r="A824">
        <v>64202</v>
      </c>
      <c r="B824" t="s">
        <v>1016</v>
      </c>
      <c r="C824" t="str">
        <f t="shared" si="24"/>
        <v>中国海洋</v>
      </c>
      <c r="D824" t="str">
        <f t="shared" si="25"/>
        <v>02</v>
      </c>
      <c r="E824" t="s">
        <v>158</v>
      </c>
      <c r="F824">
        <v>229</v>
      </c>
      <c r="G824">
        <v>125</v>
      </c>
      <c r="H824">
        <v>125</v>
      </c>
      <c r="I824">
        <v>70</v>
      </c>
      <c r="J824">
        <v>64</v>
      </c>
      <c r="K824">
        <v>61</v>
      </c>
      <c r="L824">
        <v>0</v>
      </c>
      <c r="M824">
        <v>2022</v>
      </c>
      <c r="N824">
        <f>VLOOKUP(E824, '2022D'!$A$2:$G$343, 2, FALSE)</f>
        <v>205</v>
      </c>
      <c r="O824">
        <f>VLOOKUP(E824, '2022D'!$A$2:$G$343, 3, FALSE)</f>
        <v>7201</v>
      </c>
      <c r="P824">
        <f>_2022[[#This Row],[最低排名]]-_2022[[#This Row],[同分人数]]+1</f>
        <v>6997</v>
      </c>
      <c r="Q824">
        <f>IF(O824&gt;=开始!$B$6, 1, 0)</f>
        <v>1</v>
      </c>
      <c r="R824">
        <f>_2022[[#This Row],[最低排名]]-开始!$B$6</f>
        <v>7201</v>
      </c>
    </row>
    <row r="825" spans="1:18">
      <c r="A825">
        <v>64203</v>
      </c>
      <c r="B825" t="s">
        <v>1017</v>
      </c>
      <c r="C825" t="str">
        <f t="shared" si="24"/>
        <v>中国海洋</v>
      </c>
      <c r="D825" t="str">
        <f t="shared" si="25"/>
        <v>03</v>
      </c>
      <c r="E825" t="s">
        <v>60</v>
      </c>
      <c r="F825">
        <v>228</v>
      </c>
      <c r="G825">
        <v>116</v>
      </c>
      <c r="H825">
        <v>122</v>
      </c>
      <c r="I825">
        <v>70</v>
      </c>
      <c r="J825">
        <v>67</v>
      </c>
      <c r="K825">
        <v>61</v>
      </c>
      <c r="L825">
        <v>0</v>
      </c>
      <c r="M825">
        <v>2022</v>
      </c>
      <c r="N825">
        <f>VLOOKUP(E825, '2022D'!$A$2:$G$343, 2, FALSE)</f>
        <v>226</v>
      </c>
      <c r="O825">
        <f>VLOOKUP(E825, '2022D'!$A$2:$G$343, 3, FALSE)</f>
        <v>7427</v>
      </c>
      <c r="P825">
        <f>_2022[[#This Row],[最低排名]]-_2022[[#This Row],[同分人数]]+1</f>
        <v>7202</v>
      </c>
      <c r="Q825">
        <f>IF(O825&gt;=开始!$B$6, 1, 0)</f>
        <v>1</v>
      </c>
      <c r="R825">
        <f>_2022[[#This Row],[最低排名]]-开始!$B$6</f>
        <v>7427</v>
      </c>
    </row>
    <row r="826" spans="1:18">
      <c r="A826">
        <v>64301</v>
      </c>
      <c r="B826" t="s">
        <v>1021</v>
      </c>
      <c r="C826" t="str">
        <f t="shared" si="24"/>
        <v>石油华东</v>
      </c>
      <c r="D826" t="str">
        <f t="shared" si="25"/>
        <v>01</v>
      </c>
      <c r="E826" t="s">
        <v>298</v>
      </c>
      <c r="F826">
        <v>224</v>
      </c>
      <c r="G826">
        <v>122</v>
      </c>
      <c r="H826">
        <v>116</v>
      </c>
      <c r="I826">
        <v>67</v>
      </c>
      <c r="J826">
        <v>67</v>
      </c>
      <c r="K826">
        <v>58</v>
      </c>
      <c r="L826">
        <v>0</v>
      </c>
      <c r="M826">
        <v>2022</v>
      </c>
      <c r="N826">
        <f>VLOOKUP(E826, '2022D'!$A$2:$G$343, 2, FALSE)</f>
        <v>227</v>
      </c>
      <c r="O826">
        <f>VLOOKUP(E826, '2022D'!$A$2:$G$343, 3, FALSE)</f>
        <v>10720</v>
      </c>
      <c r="P826">
        <f>_2022[[#This Row],[最低排名]]-_2022[[#This Row],[同分人数]]+1</f>
        <v>10494</v>
      </c>
      <c r="Q826">
        <f>IF(O826&gt;=开始!$B$6, 1, 0)</f>
        <v>1</v>
      </c>
      <c r="R826">
        <f>_2022[[#This Row],[最低排名]]-开始!$B$6</f>
        <v>10720</v>
      </c>
    </row>
    <row r="827" spans="1:18">
      <c r="A827">
        <v>64302</v>
      </c>
      <c r="B827" t="s">
        <v>1022</v>
      </c>
      <c r="C827" t="str">
        <f t="shared" si="24"/>
        <v>石油华东</v>
      </c>
      <c r="D827" t="str">
        <f t="shared" si="25"/>
        <v>02</v>
      </c>
      <c r="E827" t="s">
        <v>98</v>
      </c>
      <c r="F827">
        <v>221</v>
      </c>
      <c r="G827">
        <v>115</v>
      </c>
      <c r="H827">
        <v>115</v>
      </c>
      <c r="I827">
        <v>64</v>
      </c>
      <c r="J827">
        <v>58</v>
      </c>
      <c r="K827">
        <v>55</v>
      </c>
      <c r="L827">
        <v>0</v>
      </c>
      <c r="M827">
        <v>2022</v>
      </c>
      <c r="N827">
        <f>VLOOKUP(E827, '2022D'!$A$2:$G$343, 2, FALSE)</f>
        <v>218</v>
      </c>
      <c r="O827">
        <f>VLOOKUP(E827, '2022D'!$A$2:$G$343, 3, FALSE)</f>
        <v>14797</v>
      </c>
      <c r="P827">
        <f>_2022[[#This Row],[最低排名]]-_2022[[#This Row],[同分人数]]+1</f>
        <v>14580</v>
      </c>
      <c r="Q827">
        <f>IF(O827&gt;=开始!$B$6, 1, 0)</f>
        <v>1</v>
      </c>
      <c r="R827">
        <f>_2022[[#This Row],[最低排名]]-开始!$B$6</f>
        <v>14797</v>
      </c>
    </row>
    <row r="828" spans="1:18">
      <c r="A828">
        <v>64401</v>
      </c>
      <c r="B828" t="s">
        <v>1023</v>
      </c>
      <c r="C828" t="str">
        <f t="shared" si="24"/>
        <v>山大威海</v>
      </c>
      <c r="D828" t="str">
        <f t="shared" si="25"/>
        <v>01</v>
      </c>
      <c r="E828" t="s">
        <v>619</v>
      </c>
      <c r="F828">
        <v>222</v>
      </c>
      <c r="G828">
        <v>114</v>
      </c>
      <c r="H828">
        <v>130</v>
      </c>
      <c r="I828">
        <v>67</v>
      </c>
      <c r="J828">
        <v>67</v>
      </c>
      <c r="K828">
        <v>64</v>
      </c>
      <c r="L828">
        <v>0</v>
      </c>
      <c r="M828">
        <v>2022</v>
      </c>
      <c r="N828">
        <f>VLOOKUP(E828, '2022D'!$A$2:$G$343, 2, FALSE)</f>
        <v>172</v>
      </c>
      <c r="O828">
        <f>VLOOKUP(E828, '2022D'!$A$2:$G$343, 3, FALSE)</f>
        <v>6996</v>
      </c>
      <c r="P828">
        <f>_2022[[#This Row],[最低排名]]-_2022[[#This Row],[同分人数]]+1</f>
        <v>6825</v>
      </c>
      <c r="Q828">
        <f>IF(O828&gt;=开始!$B$6, 1, 0)</f>
        <v>1</v>
      </c>
      <c r="R828">
        <f>_2022[[#This Row],[最低排名]]-开始!$B$6</f>
        <v>6996</v>
      </c>
    </row>
    <row r="829" spans="1:18">
      <c r="A829">
        <v>64402</v>
      </c>
      <c r="B829" t="s">
        <v>1024</v>
      </c>
      <c r="C829" t="str">
        <f t="shared" si="24"/>
        <v>山大威海</v>
      </c>
      <c r="D829" t="str">
        <f t="shared" si="25"/>
        <v>02</v>
      </c>
      <c r="E829" t="s">
        <v>246</v>
      </c>
      <c r="F829">
        <v>236</v>
      </c>
      <c r="G829">
        <v>129</v>
      </c>
      <c r="H829">
        <v>124</v>
      </c>
      <c r="I829">
        <v>64</v>
      </c>
      <c r="J829">
        <v>64</v>
      </c>
      <c r="K829">
        <v>64</v>
      </c>
      <c r="L829">
        <v>0</v>
      </c>
      <c r="M829">
        <v>2022</v>
      </c>
      <c r="N829">
        <f>VLOOKUP(E829, '2022D'!$A$2:$G$343, 2, FALSE)</f>
        <v>196</v>
      </c>
      <c r="O829">
        <f>VLOOKUP(E829, '2022D'!$A$2:$G$343, 3, FALSE)</f>
        <v>6653</v>
      </c>
      <c r="P829">
        <f>_2022[[#This Row],[最低排名]]-_2022[[#This Row],[同分人数]]+1</f>
        <v>6458</v>
      </c>
      <c r="Q829">
        <f>IF(O829&gt;=开始!$B$6, 1, 0)</f>
        <v>1</v>
      </c>
      <c r="R829">
        <f>_2022[[#This Row],[最低排名]]-开始!$B$6</f>
        <v>6653</v>
      </c>
    </row>
    <row r="830" spans="1:18">
      <c r="A830">
        <v>64501</v>
      </c>
      <c r="B830" t="s">
        <v>1025</v>
      </c>
      <c r="C830" t="str">
        <f t="shared" si="24"/>
        <v>哈工威海</v>
      </c>
      <c r="D830" t="str">
        <f t="shared" si="25"/>
        <v>01</v>
      </c>
      <c r="E830" t="s">
        <v>35</v>
      </c>
      <c r="F830">
        <v>243</v>
      </c>
      <c r="G830">
        <v>134</v>
      </c>
      <c r="H830">
        <v>118</v>
      </c>
      <c r="I830">
        <v>70</v>
      </c>
      <c r="J830">
        <v>67</v>
      </c>
      <c r="K830">
        <v>64</v>
      </c>
      <c r="L830">
        <v>0</v>
      </c>
      <c r="M830">
        <v>2022</v>
      </c>
      <c r="N830">
        <f>VLOOKUP(E830, '2022D'!$A$2:$G$343, 2, FALSE)</f>
        <v>150</v>
      </c>
      <c r="O830">
        <f>VLOOKUP(E830, '2022D'!$A$2:$G$343, 3, FALSE)</f>
        <v>4877</v>
      </c>
      <c r="P830">
        <f>_2022[[#This Row],[最低排名]]-_2022[[#This Row],[同分人数]]+1</f>
        <v>4728</v>
      </c>
      <c r="Q830">
        <f>IF(O830&gt;=开始!$B$6, 1, 0)</f>
        <v>1</v>
      </c>
      <c r="R830">
        <f>_2022[[#This Row],[最低排名]]-开始!$B$6</f>
        <v>4877</v>
      </c>
    </row>
    <row r="831" spans="1:18">
      <c r="A831">
        <v>64601</v>
      </c>
      <c r="B831" t="s">
        <v>1026</v>
      </c>
      <c r="C831" t="str">
        <f t="shared" si="24"/>
        <v>山东科大</v>
      </c>
      <c r="D831" t="str">
        <f t="shared" si="25"/>
        <v>01</v>
      </c>
      <c r="E831" t="s">
        <v>431</v>
      </c>
      <c r="F831">
        <v>204</v>
      </c>
      <c r="G831">
        <v>115</v>
      </c>
      <c r="H831">
        <v>90</v>
      </c>
      <c r="I831">
        <v>58</v>
      </c>
      <c r="J831">
        <v>55</v>
      </c>
      <c r="K831">
        <v>55</v>
      </c>
      <c r="L831">
        <v>0</v>
      </c>
      <c r="M831">
        <v>2022</v>
      </c>
      <c r="N831">
        <f>VLOOKUP(E831, '2022D'!$A$2:$G$343, 2, FALSE)</f>
        <v>210</v>
      </c>
      <c r="O831">
        <f>VLOOKUP(E831, '2022D'!$A$2:$G$343, 3, FALSE)</f>
        <v>25688</v>
      </c>
      <c r="P831">
        <f>_2022[[#This Row],[最低排名]]-_2022[[#This Row],[同分人数]]+1</f>
        <v>25479</v>
      </c>
      <c r="Q831">
        <f>IF(O831&gt;=开始!$B$6, 1, 0)</f>
        <v>1</v>
      </c>
      <c r="R831">
        <f>_2022[[#This Row],[最低排名]]-开始!$B$6</f>
        <v>25688</v>
      </c>
    </row>
    <row r="832" spans="1:18">
      <c r="A832">
        <v>64602</v>
      </c>
      <c r="B832" t="s">
        <v>1590</v>
      </c>
      <c r="C832" t="str">
        <f t="shared" si="24"/>
        <v>山东科大</v>
      </c>
      <c r="D832" t="str">
        <f t="shared" si="25"/>
        <v>02</v>
      </c>
      <c r="E832" t="s">
        <v>335</v>
      </c>
      <c r="F832">
        <v>199</v>
      </c>
      <c r="G832">
        <v>102</v>
      </c>
      <c r="H832">
        <v>89</v>
      </c>
      <c r="I832">
        <v>58</v>
      </c>
      <c r="J832">
        <v>52</v>
      </c>
      <c r="K832">
        <v>49</v>
      </c>
      <c r="L832">
        <v>0</v>
      </c>
      <c r="M832">
        <v>2022</v>
      </c>
      <c r="N832">
        <f>VLOOKUP(E832, '2022D'!$A$2:$G$343, 2, FALSE)</f>
        <v>188</v>
      </c>
      <c r="O832">
        <f>VLOOKUP(E832, '2022D'!$A$2:$G$343, 3, FALSE)</f>
        <v>28679</v>
      </c>
      <c r="P832">
        <f>_2022[[#This Row],[最低排名]]-_2022[[#This Row],[同分人数]]+1</f>
        <v>28492</v>
      </c>
      <c r="Q832">
        <f>IF(O832&gt;=开始!$B$6, 1, 0)</f>
        <v>1</v>
      </c>
      <c r="R832">
        <f>_2022[[#This Row],[最低排名]]-开始!$B$6</f>
        <v>28679</v>
      </c>
    </row>
    <row r="833" spans="1:18">
      <c r="A833">
        <v>64701</v>
      </c>
      <c r="B833" t="s">
        <v>1027</v>
      </c>
      <c r="C833" t="str">
        <f t="shared" si="24"/>
        <v>青岛科大</v>
      </c>
      <c r="D833" t="str">
        <f t="shared" si="25"/>
        <v>01</v>
      </c>
      <c r="E833" t="s">
        <v>513</v>
      </c>
      <c r="F833">
        <v>159</v>
      </c>
      <c r="G833">
        <v>98</v>
      </c>
      <c r="H833">
        <v>105</v>
      </c>
      <c r="I833">
        <v>58</v>
      </c>
      <c r="J833">
        <v>52</v>
      </c>
      <c r="K833">
        <v>46</v>
      </c>
      <c r="L833">
        <v>0</v>
      </c>
      <c r="M833">
        <v>2022</v>
      </c>
      <c r="N833">
        <f>VLOOKUP(E833, '2022D'!$A$2:$G$343, 2, FALSE)</f>
        <v>181</v>
      </c>
      <c r="O833">
        <f>VLOOKUP(E833, '2022D'!$A$2:$G$343, 3, FALSE)</f>
        <v>33357</v>
      </c>
      <c r="P833">
        <f>_2022[[#This Row],[最低排名]]-_2022[[#This Row],[同分人数]]+1</f>
        <v>33177</v>
      </c>
      <c r="Q833">
        <f>IF(O833&gt;=开始!$B$6, 1, 0)</f>
        <v>1</v>
      </c>
      <c r="R833">
        <f>_2022[[#This Row],[最低排名]]-开始!$B$6</f>
        <v>33357</v>
      </c>
    </row>
    <row r="834" spans="1:18">
      <c r="A834">
        <v>64702</v>
      </c>
      <c r="B834" t="s">
        <v>1028</v>
      </c>
      <c r="C834" t="str">
        <f t="shared" ref="C834:C897" si="26">LEFT(B834, FIND("(", B834) - 1)</f>
        <v>青岛科大</v>
      </c>
      <c r="D834" t="str">
        <f t="shared" ref="D834:D897" si="27">MID(B834, FIND("(", B834) + 1, FIND(")", B834) - FIND("(", B834) - 1)</f>
        <v>02</v>
      </c>
      <c r="E834" t="s">
        <v>184</v>
      </c>
      <c r="F834">
        <v>198</v>
      </c>
      <c r="G834">
        <v>101</v>
      </c>
      <c r="H834">
        <v>100</v>
      </c>
      <c r="I834">
        <v>55</v>
      </c>
      <c r="J834">
        <v>52</v>
      </c>
      <c r="K834">
        <v>46</v>
      </c>
      <c r="L834">
        <v>0</v>
      </c>
      <c r="M834">
        <v>2022</v>
      </c>
      <c r="N834">
        <f>VLOOKUP(E834, '2022D'!$A$2:$G$343, 2, FALSE)</f>
        <v>201</v>
      </c>
      <c r="O834">
        <f>VLOOKUP(E834, '2022D'!$A$2:$G$343, 3, FALSE)</f>
        <v>27920</v>
      </c>
      <c r="P834">
        <f>_2022[[#This Row],[最低排名]]-_2022[[#This Row],[同分人数]]+1</f>
        <v>27720</v>
      </c>
      <c r="Q834">
        <f>IF(O834&gt;=开始!$B$6, 1, 0)</f>
        <v>1</v>
      </c>
      <c r="R834">
        <f>_2022[[#This Row],[最低排名]]-开始!$B$6</f>
        <v>27920</v>
      </c>
    </row>
    <row r="835" spans="1:18">
      <c r="A835">
        <v>64703</v>
      </c>
      <c r="B835" t="s">
        <v>1029</v>
      </c>
      <c r="C835" t="str">
        <f t="shared" si="26"/>
        <v>青岛科大</v>
      </c>
      <c r="D835" t="str">
        <f t="shared" si="27"/>
        <v>03</v>
      </c>
      <c r="E835" t="s">
        <v>398</v>
      </c>
      <c r="F835">
        <v>189</v>
      </c>
      <c r="G835">
        <v>98</v>
      </c>
      <c r="H835">
        <v>91</v>
      </c>
      <c r="I835">
        <v>52</v>
      </c>
      <c r="J835">
        <v>52</v>
      </c>
      <c r="K835">
        <v>49</v>
      </c>
      <c r="L835">
        <v>0</v>
      </c>
      <c r="M835">
        <v>2022</v>
      </c>
      <c r="N835">
        <f>VLOOKUP(E835, '2022D'!$A$2:$G$343, 2, FALSE)</f>
        <v>183</v>
      </c>
      <c r="O835">
        <f>VLOOKUP(E835, '2022D'!$A$2:$G$343, 3, FALSE)</f>
        <v>31228</v>
      </c>
      <c r="P835">
        <f>_2022[[#This Row],[最低排名]]-_2022[[#This Row],[同分人数]]+1</f>
        <v>31046</v>
      </c>
      <c r="Q835">
        <f>IF(O835&gt;=开始!$B$6, 1, 0)</f>
        <v>1</v>
      </c>
      <c r="R835">
        <f>_2022[[#This Row],[最低排名]]-开始!$B$6</f>
        <v>31228</v>
      </c>
    </row>
    <row r="836" spans="1:18">
      <c r="A836">
        <v>64801</v>
      </c>
      <c r="B836" t="s">
        <v>1030</v>
      </c>
      <c r="C836" t="str">
        <f t="shared" si="26"/>
        <v>济南大学</v>
      </c>
      <c r="D836" t="str">
        <f t="shared" si="27"/>
        <v>01</v>
      </c>
      <c r="E836" t="s">
        <v>340</v>
      </c>
      <c r="F836">
        <v>192</v>
      </c>
      <c r="G836">
        <v>101</v>
      </c>
      <c r="H836">
        <v>82</v>
      </c>
      <c r="I836">
        <v>64</v>
      </c>
      <c r="J836">
        <v>64</v>
      </c>
      <c r="K836">
        <v>55</v>
      </c>
      <c r="L836">
        <v>0</v>
      </c>
      <c r="M836">
        <v>2022</v>
      </c>
      <c r="N836">
        <f>VLOOKUP(E836, '2022D'!$A$2:$G$343, 2, FALSE)</f>
        <v>216</v>
      </c>
      <c r="O836">
        <f>VLOOKUP(E836, '2022D'!$A$2:$G$343, 3, FALSE)</f>
        <v>26729</v>
      </c>
      <c r="P836">
        <f>_2022[[#This Row],[最低排名]]-_2022[[#This Row],[同分人数]]+1</f>
        <v>26514</v>
      </c>
      <c r="Q836">
        <f>IF(O836&gt;=开始!$B$6, 1, 0)</f>
        <v>1</v>
      </c>
      <c r="R836">
        <f>_2022[[#This Row],[最低排名]]-开始!$B$6</f>
        <v>26729</v>
      </c>
    </row>
    <row r="837" spans="1:18">
      <c r="A837">
        <v>64901</v>
      </c>
      <c r="B837" t="s">
        <v>1031</v>
      </c>
      <c r="C837" t="str">
        <f t="shared" si="26"/>
        <v>青岛理工</v>
      </c>
      <c r="D837" t="str">
        <f t="shared" si="27"/>
        <v>01</v>
      </c>
      <c r="E837" t="s">
        <v>372</v>
      </c>
      <c r="F837">
        <v>192</v>
      </c>
      <c r="G837">
        <v>99</v>
      </c>
      <c r="H837">
        <v>113</v>
      </c>
      <c r="I837">
        <v>64</v>
      </c>
      <c r="J837">
        <v>55</v>
      </c>
      <c r="K837">
        <v>52</v>
      </c>
      <c r="L837">
        <v>0</v>
      </c>
      <c r="M837">
        <v>2022</v>
      </c>
      <c r="N837">
        <f>VLOOKUP(E837, '2022D'!$A$2:$G$343, 2, FALSE)</f>
        <v>225</v>
      </c>
      <c r="O837">
        <f>VLOOKUP(E837, '2022D'!$A$2:$G$343, 3, FALSE)</f>
        <v>22804</v>
      </c>
      <c r="P837">
        <f>_2022[[#This Row],[最低排名]]-_2022[[#This Row],[同分人数]]+1</f>
        <v>22580</v>
      </c>
      <c r="Q837">
        <f>IF(O837&gt;=开始!$B$6, 1, 0)</f>
        <v>1</v>
      </c>
      <c r="R837">
        <f>_2022[[#This Row],[最低排名]]-开始!$B$6</f>
        <v>22804</v>
      </c>
    </row>
    <row r="838" spans="1:18">
      <c r="A838">
        <v>64902</v>
      </c>
      <c r="B838" t="s">
        <v>1032</v>
      </c>
      <c r="C838" t="str">
        <f t="shared" si="26"/>
        <v>青岛理工</v>
      </c>
      <c r="D838" t="str">
        <f t="shared" si="27"/>
        <v>02</v>
      </c>
      <c r="E838" t="s">
        <v>405</v>
      </c>
      <c r="F838">
        <v>175</v>
      </c>
      <c r="G838">
        <v>103</v>
      </c>
      <c r="H838">
        <v>105</v>
      </c>
      <c r="I838">
        <v>55</v>
      </c>
      <c r="J838">
        <v>49</v>
      </c>
      <c r="K838">
        <v>43</v>
      </c>
      <c r="L838">
        <v>0</v>
      </c>
      <c r="M838">
        <v>2022</v>
      </c>
      <c r="N838">
        <f>VLOOKUP(E838, '2022D'!$A$2:$G$343, 2, FALSE)</f>
        <v>164</v>
      </c>
      <c r="O838">
        <f>VLOOKUP(E838, '2022D'!$A$2:$G$343, 3, FALSE)</f>
        <v>32225</v>
      </c>
      <c r="P838">
        <f>_2022[[#This Row],[最低排名]]-_2022[[#This Row],[同分人数]]+1</f>
        <v>32062</v>
      </c>
      <c r="Q838">
        <f>IF(O838&gt;=开始!$B$6, 1, 0)</f>
        <v>1</v>
      </c>
      <c r="R838">
        <f>_2022[[#This Row],[最低排名]]-开始!$B$6</f>
        <v>32225</v>
      </c>
    </row>
    <row r="839" spans="1:18">
      <c r="A839">
        <v>64903</v>
      </c>
      <c r="B839" t="s">
        <v>1033</v>
      </c>
      <c r="C839" t="str">
        <f t="shared" si="26"/>
        <v>青岛理工</v>
      </c>
      <c r="D839" t="str">
        <f t="shared" si="27"/>
        <v>03</v>
      </c>
      <c r="E839" t="s">
        <v>170</v>
      </c>
      <c r="F839">
        <v>206</v>
      </c>
      <c r="G839">
        <v>107</v>
      </c>
      <c r="H839">
        <v>91</v>
      </c>
      <c r="I839">
        <v>58</v>
      </c>
      <c r="J839">
        <v>52</v>
      </c>
      <c r="K839">
        <v>46</v>
      </c>
      <c r="L839">
        <v>0</v>
      </c>
      <c r="M839">
        <v>2022</v>
      </c>
      <c r="N839">
        <f>VLOOKUP(E839, '2022D'!$A$2:$G$343, 2, FALSE)</f>
        <v>192</v>
      </c>
      <c r="O839">
        <f>VLOOKUP(E839, '2022D'!$A$2:$G$343, 3, FALSE)</f>
        <v>27530</v>
      </c>
      <c r="P839">
        <f>_2022[[#This Row],[最低排名]]-_2022[[#This Row],[同分人数]]+1</f>
        <v>27339</v>
      </c>
      <c r="Q839">
        <f>IF(O839&gt;=开始!$B$6, 1, 0)</f>
        <v>1</v>
      </c>
      <c r="R839">
        <f>_2022[[#This Row],[最低排名]]-开始!$B$6</f>
        <v>27530</v>
      </c>
    </row>
    <row r="840" spans="1:18">
      <c r="A840">
        <v>64904</v>
      </c>
      <c r="B840" t="s">
        <v>1034</v>
      </c>
      <c r="C840" t="str">
        <f t="shared" si="26"/>
        <v>青岛理工</v>
      </c>
      <c r="D840" t="str">
        <f t="shared" si="27"/>
        <v>04</v>
      </c>
      <c r="E840" t="s">
        <v>408</v>
      </c>
      <c r="F840">
        <v>191</v>
      </c>
      <c r="G840">
        <v>96</v>
      </c>
      <c r="H840">
        <v>63</v>
      </c>
      <c r="I840">
        <v>64</v>
      </c>
      <c r="J840">
        <v>55</v>
      </c>
      <c r="K840">
        <v>46</v>
      </c>
      <c r="L840">
        <v>0</v>
      </c>
      <c r="M840">
        <v>2022</v>
      </c>
      <c r="N840">
        <f>VLOOKUP(E840, '2022D'!$A$2:$G$343, 2, FALSE)</f>
        <v>181</v>
      </c>
      <c r="O840">
        <f>VLOOKUP(E840, '2022D'!$A$2:$G$343, 3, FALSE)</f>
        <v>33538</v>
      </c>
      <c r="P840">
        <f>_2022[[#This Row],[最低排名]]-_2022[[#This Row],[同分人数]]+1</f>
        <v>33358</v>
      </c>
      <c r="Q840">
        <f>IF(O840&gt;=开始!$B$6, 1, 0)</f>
        <v>1</v>
      </c>
      <c r="R840">
        <f>_2022[[#This Row],[最低排名]]-开始!$B$6</f>
        <v>33538</v>
      </c>
    </row>
    <row r="841" spans="1:18">
      <c r="A841">
        <v>65001</v>
      </c>
      <c r="B841" t="s">
        <v>1036</v>
      </c>
      <c r="C841" t="str">
        <f t="shared" si="26"/>
        <v>山东建筑</v>
      </c>
      <c r="D841" t="str">
        <f t="shared" si="27"/>
        <v>01</v>
      </c>
      <c r="E841" t="s">
        <v>320</v>
      </c>
      <c r="F841">
        <v>200</v>
      </c>
      <c r="G841">
        <v>101</v>
      </c>
      <c r="H841">
        <v>54</v>
      </c>
      <c r="I841">
        <v>58</v>
      </c>
      <c r="J841">
        <v>49</v>
      </c>
      <c r="K841">
        <v>49</v>
      </c>
      <c r="L841">
        <v>0</v>
      </c>
      <c r="M841">
        <v>2022</v>
      </c>
      <c r="N841">
        <f>VLOOKUP(E841, '2022D'!$A$2:$G$343, 2, FALSE)</f>
        <v>133</v>
      </c>
      <c r="O841">
        <f>VLOOKUP(E841, '2022D'!$A$2:$G$343, 3, FALSE)</f>
        <v>34946</v>
      </c>
      <c r="P841">
        <f>_2022[[#This Row],[最低排名]]-_2022[[#This Row],[同分人数]]+1</f>
        <v>34814</v>
      </c>
      <c r="Q841">
        <f>IF(O841&gt;=开始!$B$6, 1, 0)</f>
        <v>1</v>
      </c>
      <c r="R841">
        <f>_2022[[#This Row],[最低排名]]-开始!$B$6</f>
        <v>34946</v>
      </c>
    </row>
    <row r="842" spans="1:18">
      <c r="A842">
        <v>65002</v>
      </c>
      <c r="B842" t="s">
        <v>1037</v>
      </c>
      <c r="C842" t="str">
        <f t="shared" si="26"/>
        <v>山东建筑</v>
      </c>
      <c r="D842" t="str">
        <f t="shared" si="27"/>
        <v>02</v>
      </c>
      <c r="E842" t="s">
        <v>203</v>
      </c>
      <c r="F842">
        <v>202</v>
      </c>
      <c r="G842">
        <v>104</v>
      </c>
      <c r="H842">
        <v>66</v>
      </c>
      <c r="I842">
        <v>61</v>
      </c>
      <c r="J842">
        <v>52</v>
      </c>
      <c r="K842">
        <v>49</v>
      </c>
      <c r="L842">
        <v>0</v>
      </c>
      <c r="M842">
        <v>2022</v>
      </c>
      <c r="N842">
        <f>VLOOKUP(E842, '2022D'!$A$2:$G$343, 2, FALSE)</f>
        <v>183</v>
      </c>
      <c r="O842">
        <f>VLOOKUP(E842, '2022D'!$A$2:$G$343, 3, FALSE)</f>
        <v>31709</v>
      </c>
      <c r="P842">
        <f>_2022[[#This Row],[最低排名]]-_2022[[#This Row],[同分人数]]+1</f>
        <v>31527</v>
      </c>
      <c r="Q842">
        <f>IF(O842&gt;=开始!$B$6, 1, 0)</f>
        <v>1</v>
      </c>
      <c r="R842">
        <f>_2022[[#This Row],[最低排名]]-开始!$B$6</f>
        <v>31709</v>
      </c>
    </row>
    <row r="843" spans="1:18">
      <c r="A843">
        <v>65101</v>
      </c>
      <c r="B843" t="s">
        <v>1039</v>
      </c>
      <c r="C843" t="str">
        <f t="shared" si="26"/>
        <v>山东理工</v>
      </c>
      <c r="D843" t="str">
        <f t="shared" si="27"/>
        <v>01</v>
      </c>
      <c r="E843" t="s">
        <v>485</v>
      </c>
      <c r="F843">
        <v>210</v>
      </c>
      <c r="G843">
        <v>106</v>
      </c>
      <c r="H843">
        <v>76</v>
      </c>
      <c r="I843">
        <v>64</v>
      </c>
      <c r="J843">
        <v>49</v>
      </c>
      <c r="K843">
        <v>46</v>
      </c>
      <c r="L843">
        <v>0</v>
      </c>
      <c r="M843">
        <v>2022</v>
      </c>
      <c r="N843">
        <f>VLOOKUP(E843, '2022D'!$A$2:$G$343, 2, FALSE)</f>
        <v>184</v>
      </c>
      <c r="O843">
        <f>VLOOKUP(E843, '2022D'!$A$2:$G$343, 3, FALSE)</f>
        <v>29030</v>
      </c>
      <c r="P843">
        <f>_2022[[#This Row],[最低排名]]-_2022[[#This Row],[同分人数]]+1</f>
        <v>28847</v>
      </c>
      <c r="Q843">
        <f>IF(O843&gt;=开始!$B$6, 1, 0)</f>
        <v>1</v>
      </c>
      <c r="R843">
        <f>_2022[[#This Row],[最低排名]]-开始!$B$6</f>
        <v>29030</v>
      </c>
    </row>
    <row r="844" spans="1:18">
      <c r="A844">
        <v>65201</v>
      </c>
      <c r="B844" t="s">
        <v>1040</v>
      </c>
      <c r="C844" t="str">
        <f t="shared" si="26"/>
        <v>青岛农大</v>
      </c>
      <c r="D844" t="str">
        <f t="shared" si="27"/>
        <v>01</v>
      </c>
      <c r="E844" t="s">
        <v>398</v>
      </c>
      <c r="F844">
        <v>190</v>
      </c>
      <c r="G844">
        <v>97</v>
      </c>
      <c r="H844">
        <v>99</v>
      </c>
      <c r="I844">
        <v>49</v>
      </c>
      <c r="J844">
        <v>49</v>
      </c>
      <c r="K844">
        <v>46</v>
      </c>
      <c r="L844">
        <v>0</v>
      </c>
      <c r="M844">
        <v>2022</v>
      </c>
      <c r="N844">
        <f>VLOOKUP(E844, '2022D'!$A$2:$G$343, 2, FALSE)</f>
        <v>183</v>
      </c>
      <c r="O844">
        <f>VLOOKUP(E844, '2022D'!$A$2:$G$343, 3, FALSE)</f>
        <v>31228</v>
      </c>
      <c r="P844">
        <f>_2022[[#This Row],[最低排名]]-_2022[[#This Row],[同分人数]]+1</f>
        <v>31046</v>
      </c>
      <c r="Q844">
        <f>IF(O844&gt;=开始!$B$6, 1, 0)</f>
        <v>1</v>
      </c>
      <c r="R844">
        <f>_2022[[#This Row],[最低排名]]-开始!$B$6</f>
        <v>31228</v>
      </c>
    </row>
    <row r="845" spans="1:18">
      <c r="A845">
        <v>65202</v>
      </c>
      <c r="B845" t="s">
        <v>1041</v>
      </c>
      <c r="C845" t="str">
        <f t="shared" si="26"/>
        <v>青岛农大</v>
      </c>
      <c r="D845" t="str">
        <f t="shared" si="27"/>
        <v>02</v>
      </c>
      <c r="E845" t="s">
        <v>203</v>
      </c>
      <c r="F845">
        <v>215</v>
      </c>
      <c r="G845">
        <v>112</v>
      </c>
      <c r="H845">
        <v>77</v>
      </c>
      <c r="I845">
        <v>52</v>
      </c>
      <c r="J845">
        <v>43</v>
      </c>
      <c r="K845">
        <v>43</v>
      </c>
      <c r="L845">
        <v>0</v>
      </c>
      <c r="M845">
        <v>2022</v>
      </c>
      <c r="N845">
        <f>VLOOKUP(E845, '2022D'!$A$2:$G$343, 2, FALSE)</f>
        <v>183</v>
      </c>
      <c r="O845">
        <f>VLOOKUP(E845, '2022D'!$A$2:$G$343, 3, FALSE)</f>
        <v>31709</v>
      </c>
      <c r="P845">
        <f>_2022[[#This Row],[最低排名]]-_2022[[#This Row],[同分人数]]+1</f>
        <v>31527</v>
      </c>
      <c r="Q845">
        <f>IF(O845&gt;=开始!$B$6, 1, 0)</f>
        <v>1</v>
      </c>
      <c r="R845">
        <f>_2022[[#This Row],[最低排名]]-开始!$B$6</f>
        <v>31709</v>
      </c>
    </row>
    <row r="846" spans="1:18">
      <c r="A846">
        <v>65301</v>
      </c>
      <c r="B846" t="s">
        <v>1042</v>
      </c>
      <c r="C846" t="str">
        <f t="shared" si="26"/>
        <v>潍坊医学</v>
      </c>
      <c r="D846" t="str">
        <f t="shared" si="27"/>
        <v>01</v>
      </c>
      <c r="E846" t="s">
        <v>94</v>
      </c>
      <c r="F846">
        <v>213</v>
      </c>
      <c r="G846">
        <v>112</v>
      </c>
      <c r="H846">
        <v>107</v>
      </c>
      <c r="I846">
        <v>58</v>
      </c>
      <c r="J846">
        <v>58</v>
      </c>
      <c r="K846">
        <v>49</v>
      </c>
      <c r="L846">
        <v>0</v>
      </c>
      <c r="M846">
        <v>2022</v>
      </c>
      <c r="N846">
        <f>VLOOKUP(E846, '2022D'!$A$2:$G$343, 2, FALSE)</f>
        <v>215</v>
      </c>
      <c r="O846">
        <f>VLOOKUP(E846, '2022D'!$A$2:$G$343, 3, FALSE)</f>
        <v>20849</v>
      </c>
      <c r="P846">
        <f>_2022[[#This Row],[最低排名]]-_2022[[#This Row],[同分人数]]+1</f>
        <v>20635</v>
      </c>
      <c r="Q846">
        <f>IF(O846&gt;=开始!$B$6, 1, 0)</f>
        <v>1</v>
      </c>
      <c r="R846">
        <f>_2022[[#This Row],[最低排名]]-开始!$B$6</f>
        <v>20849</v>
      </c>
    </row>
    <row r="847" spans="1:18">
      <c r="A847">
        <v>65401</v>
      </c>
      <c r="B847" t="s">
        <v>1044</v>
      </c>
      <c r="C847" t="str">
        <f t="shared" si="26"/>
        <v>滨州医学</v>
      </c>
      <c r="D847" t="str">
        <f t="shared" si="27"/>
        <v>01</v>
      </c>
      <c r="E847" t="s">
        <v>128</v>
      </c>
      <c r="F847">
        <v>216</v>
      </c>
      <c r="G847">
        <v>117</v>
      </c>
      <c r="H847">
        <v>92</v>
      </c>
      <c r="I847">
        <v>64</v>
      </c>
      <c r="J847">
        <v>58</v>
      </c>
      <c r="K847">
        <v>49</v>
      </c>
      <c r="L847">
        <v>0</v>
      </c>
      <c r="M847">
        <v>2022</v>
      </c>
      <c r="N847">
        <f>VLOOKUP(E847, '2022D'!$A$2:$G$343, 2, FALSE)</f>
        <v>228</v>
      </c>
      <c r="O847">
        <f>VLOOKUP(E847, '2022D'!$A$2:$G$343, 3, FALSE)</f>
        <v>22159</v>
      </c>
      <c r="P847">
        <f>_2022[[#This Row],[最低排名]]-_2022[[#This Row],[同分人数]]+1</f>
        <v>21932</v>
      </c>
      <c r="Q847">
        <f>IF(O847&gt;=开始!$B$6, 1, 0)</f>
        <v>1</v>
      </c>
      <c r="R847">
        <f>_2022[[#This Row],[最低排名]]-开始!$B$6</f>
        <v>22159</v>
      </c>
    </row>
    <row r="848" spans="1:18">
      <c r="A848">
        <v>65501</v>
      </c>
      <c r="B848" t="s">
        <v>1045</v>
      </c>
      <c r="C848" t="str">
        <f t="shared" si="26"/>
        <v>济宁医学</v>
      </c>
      <c r="D848" t="str">
        <f t="shared" si="27"/>
        <v>01</v>
      </c>
      <c r="E848" t="s">
        <v>180</v>
      </c>
      <c r="F848">
        <v>206</v>
      </c>
      <c r="G848">
        <v>104</v>
      </c>
      <c r="H848">
        <v>100</v>
      </c>
      <c r="I848">
        <v>52</v>
      </c>
      <c r="J848">
        <v>46</v>
      </c>
      <c r="K848">
        <v>46</v>
      </c>
      <c r="L848">
        <v>0</v>
      </c>
      <c r="M848">
        <v>2022</v>
      </c>
      <c r="N848">
        <f>VLOOKUP(E848, '2022D'!$A$2:$G$343, 2, FALSE)</f>
        <v>175</v>
      </c>
      <c r="O848">
        <f>VLOOKUP(E848, '2022D'!$A$2:$G$343, 3, FALSE)</f>
        <v>28095</v>
      </c>
      <c r="P848">
        <f>_2022[[#This Row],[最低排名]]-_2022[[#This Row],[同分人数]]+1</f>
        <v>27921</v>
      </c>
      <c r="Q848">
        <f>IF(O848&gt;=开始!$B$6, 1, 0)</f>
        <v>1</v>
      </c>
      <c r="R848">
        <f>_2022[[#This Row],[最低排名]]-开始!$B$6</f>
        <v>28095</v>
      </c>
    </row>
    <row r="849" spans="1:18">
      <c r="A849">
        <v>65502</v>
      </c>
      <c r="B849" t="s">
        <v>1046</v>
      </c>
      <c r="C849" t="str">
        <f t="shared" si="26"/>
        <v>济宁医学</v>
      </c>
      <c r="D849" t="str">
        <f t="shared" si="27"/>
        <v>02</v>
      </c>
      <c r="E849" t="s">
        <v>287</v>
      </c>
      <c r="F849">
        <v>212</v>
      </c>
      <c r="G849">
        <v>115</v>
      </c>
      <c r="H849">
        <v>103</v>
      </c>
      <c r="I849">
        <v>52</v>
      </c>
      <c r="J849">
        <v>52</v>
      </c>
      <c r="K849">
        <v>49</v>
      </c>
      <c r="L849">
        <v>0</v>
      </c>
      <c r="M849">
        <v>2022</v>
      </c>
      <c r="N849">
        <f>VLOOKUP(E849, '2022D'!$A$2:$G$343, 2, FALSE)</f>
        <v>204</v>
      </c>
      <c r="O849">
        <f>VLOOKUP(E849, '2022D'!$A$2:$G$343, 3, FALSE)</f>
        <v>24431</v>
      </c>
      <c r="P849">
        <f>_2022[[#This Row],[最低排名]]-_2022[[#This Row],[同分人数]]+1</f>
        <v>24228</v>
      </c>
      <c r="Q849">
        <f>IF(O849&gt;=开始!$B$6, 1, 0)</f>
        <v>1</v>
      </c>
      <c r="R849">
        <f>_2022[[#This Row],[最低排名]]-开始!$B$6</f>
        <v>24431</v>
      </c>
    </row>
    <row r="850" spans="1:18">
      <c r="A850">
        <v>65601</v>
      </c>
      <c r="B850" t="s">
        <v>1047</v>
      </c>
      <c r="C850" t="str">
        <f t="shared" si="26"/>
        <v>山东师大</v>
      </c>
      <c r="D850" t="str">
        <f t="shared" si="27"/>
        <v>01</v>
      </c>
      <c r="E850" t="s">
        <v>323</v>
      </c>
      <c r="F850">
        <v>215</v>
      </c>
      <c r="G850">
        <v>112</v>
      </c>
      <c r="H850">
        <v>98</v>
      </c>
      <c r="I850">
        <v>58</v>
      </c>
      <c r="J850">
        <v>55</v>
      </c>
      <c r="K850">
        <v>55</v>
      </c>
      <c r="L850">
        <v>0</v>
      </c>
      <c r="M850">
        <v>2022</v>
      </c>
      <c r="N850">
        <f>VLOOKUP(E850, '2022D'!$A$2:$G$343, 2, FALSE)</f>
        <v>212</v>
      </c>
      <c r="O850">
        <f>VLOOKUP(E850, '2022D'!$A$2:$G$343, 3, FALSE)</f>
        <v>21726</v>
      </c>
      <c r="P850">
        <f>_2022[[#This Row],[最低排名]]-_2022[[#This Row],[同分人数]]+1</f>
        <v>21515</v>
      </c>
      <c r="Q850">
        <f>IF(O850&gt;=开始!$B$6, 1, 0)</f>
        <v>1</v>
      </c>
      <c r="R850">
        <f>_2022[[#This Row],[最低排名]]-开始!$B$6</f>
        <v>21726</v>
      </c>
    </row>
    <row r="851" spans="1:18">
      <c r="A851">
        <v>65602</v>
      </c>
      <c r="B851" t="s">
        <v>1048</v>
      </c>
      <c r="C851" t="str">
        <f t="shared" si="26"/>
        <v>山东师大</v>
      </c>
      <c r="D851" t="str">
        <f t="shared" si="27"/>
        <v>02</v>
      </c>
      <c r="E851" t="s">
        <v>41</v>
      </c>
      <c r="F851">
        <v>206</v>
      </c>
      <c r="G851">
        <v>115</v>
      </c>
      <c r="H851">
        <v>92</v>
      </c>
      <c r="I851">
        <v>70</v>
      </c>
      <c r="J851">
        <v>67</v>
      </c>
      <c r="K851">
        <v>64</v>
      </c>
      <c r="L851">
        <v>0</v>
      </c>
      <c r="M851">
        <v>2022</v>
      </c>
      <c r="N851">
        <f>VLOOKUP(E851, '2022D'!$A$2:$G$343, 2, FALSE)</f>
        <v>221</v>
      </c>
      <c r="O851">
        <f>VLOOKUP(E851, '2022D'!$A$2:$G$343, 3, FALSE)</f>
        <v>17792</v>
      </c>
      <c r="P851">
        <f>_2022[[#This Row],[最低排名]]-_2022[[#This Row],[同分人数]]+1</f>
        <v>17572</v>
      </c>
      <c r="Q851">
        <f>IF(O851&gt;=开始!$B$6, 1, 0)</f>
        <v>1</v>
      </c>
      <c r="R851">
        <f>_2022[[#This Row],[最低排名]]-开始!$B$6</f>
        <v>17792</v>
      </c>
    </row>
    <row r="852" spans="1:18">
      <c r="A852">
        <v>65603</v>
      </c>
      <c r="B852" t="s">
        <v>1049</v>
      </c>
      <c r="C852" t="str">
        <f t="shared" si="26"/>
        <v>山东师大</v>
      </c>
      <c r="D852" t="str">
        <f t="shared" si="27"/>
        <v>03</v>
      </c>
      <c r="E852" t="s">
        <v>217</v>
      </c>
      <c r="F852">
        <v>202</v>
      </c>
      <c r="G852">
        <v>114</v>
      </c>
      <c r="H852">
        <v>92</v>
      </c>
      <c r="I852">
        <v>64</v>
      </c>
      <c r="J852">
        <v>58</v>
      </c>
      <c r="K852">
        <v>58</v>
      </c>
      <c r="L852">
        <v>0</v>
      </c>
      <c r="M852">
        <v>2022</v>
      </c>
      <c r="N852">
        <f>VLOOKUP(E852, '2022D'!$A$2:$G$343, 2, FALSE)</f>
        <v>201</v>
      </c>
      <c r="O852">
        <f>VLOOKUP(E852, '2022D'!$A$2:$G$343, 3, FALSE)</f>
        <v>23219</v>
      </c>
      <c r="P852">
        <f>_2022[[#This Row],[最低排名]]-_2022[[#This Row],[同分人数]]+1</f>
        <v>23019</v>
      </c>
      <c r="Q852">
        <f>IF(O852&gt;=开始!$B$6, 1, 0)</f>
        <v>1</v>
      </c>
      <c r="R852">
        <f>_2022[[#This Row],[最低排名]]-开始!$B$6</f>
        <v>23219</v>
      </c>
    </row>
    <row r="853" spans="1:18">
      <c r="A853">
        <v>65604</v>
      </c>
      <c r="B853" t="s">
        <v>1050</v>
      </c>
      <c r="C853" t="str">
        <f t="shared" si="26"/>
        <v>山东师大</v>
      </c>
      <c r="D853" t="str">
        <f t="shared" si="27"/>
        <v>04</v>
      </c>
      <c r="E853" t="s">
        <v>296</v>
      </c>
      <c r="F853">
        <v>214</v>
      </c>
      <c r="G853">
        <v>122</v>
      </c>
      <c r="H853">
        <v>102</v>
      </c>
      <c r="I853">
        <v>64</v>
      </c>
      <c r="J853">
        <v>64</v>
      </c>
      <c r="K853">
        <v>61</v>
      </c>
      <c r="L853">
        <v>0</v>
      </c>
      <c r="M853">
        <v>2022</v>
      </c>
      <c r="N853">
        <f>VLOOKUP(E853, '2022D'!$A$2:$G$343, 2, FALSE)</f>
        <v>202</v>
      </c>
      <c r="O853">
        <f>VLOOKUP(E853, '2022D'!$A$2:$G$343, 3, FALSE)</f>
        <v>16484</v>
      </c>
      <c r="P853">
        <f>_2022[[#This Row],[最低排名]]-_2022[[#This Row],[同分人数]]+1</f>
        <v>16283</v>
      </c>
      <c r="Q853">
        <f>IF(O853&gt;=开始!$B$6, 1, 0)</f>
        <v>1</v>
      </c>
      <c r="R853">
        <f>_2022[[#This Row],[最低排名]]-开始!$B$6</f>
        <v>16484</v>
      </c>
    </row>
    <row r="854" spans="1:18">
      <c r="A854">
        <v>65605</v>
      </c>
      <c r="B854" t="s">
        <v>1051</v>
      </c>
      <c r="C854" t="str">
        <f t="shared" si="26"/>
        <v>山东师大</v>
      </c>
      <c r="D854" t="str">
        <f t="shared" si="27"/>
        <v>05</v>
      </c>
      <c r="E854" t="s">
        <v>195</v>
      </c>
      <c r="F854">
        <v>201</v>
      </c>
      <c r="G854">
        <v>102</v>
      </c>
      <c r="H854">
        <v>123</v>
      </c>
      <c r="I854">
        <v>67</v>
      </c>
      <c r="J854">
        <v>61</v>
      </c>
      <c r="K854">
        <v>58</v>
      </c>
      <c r="L854">
        <v>0</v>
      </c>
      <c r="M854">
        <v>2022</v>
      </c>
      <c r="N854">
        <f>VLOOKUP(E854, '2022D'!$A$2:$G$343, 2, FALSE)</f>
        <v>224</v>
      </c>
      <c r="O854">
        <f>VLOOKUP(E854, '2022D'!$A$2:$G$343, 3, FALSE)</f>
        <v>15437</v>
      </c>
      <c r="P854">
        <f>_2022[[#This Row],[最低排名]]-_2022[[#This Row],[同分人数]]+1</f>
        <v>15214</v>
      </c>
      <c r="Q854">
        <f>IF(O854&gt;=开始!$B$6, 1, 0)</f>
        <v>1</v>
      </c>
      <c r="R854">
        <f>_2022[[#This Row],[最低排名]]-开始!$B$6</f>
        <v>15437</v>
      </c>
    </row>
    <row r="855" spans="1:18">
      <c r="A855">
        <v>65606</v>
      </c>
      <c r="B855" t="s">
        <v>1052</v>
      </c>
      <c r="C855" t="str">
        <f t="shared" si="26"/>
        <v>山东师大</v>
      </c>
      <c r="D855" t="str">
        <f t="shared" si="27"/>
        <v>06</v>
      </c>
      <c r="E855" t="s">
        <v>39</v>
      </c>
      <c r="F855">
        <v>200</v>
      </c>
      <c r="G855">
        <v>102</v>
      </c>
      <c r="H855">
        <v>113</v>
      </c>
      <c r="I855">
        <v>70</v>
      </c>
      <c r="J855">
        <v>64</v>
      </c>
      <c r="K855">
        <v>55</v>
      </c>
      <c r="L855">
        <v>0</v>
      </c>
      <c r="M855">
        <v>2022</v>
      </c>
      <c r="N855">
        <f>VLOOKUP(E855, '2022D'!$A$2:$G$343, 2, FALSE)</f>
        <v>223</v>
      </c>
      <c r="O855">
        <f>VLOOKUP(E855, '2022D'!$A$2:$G$343, 3, FALSE)</f>
        <v>17148</v>
      </c>
      <c r="P855">
        <f>_2022[[#This Row],[最低排名]]-_2022[[#This Row],[同分人数]]+1</f>
        <v>16926</v>
      </c>
      <c r="Q855">
        <f>IF(O855&gt;=开始!$B$6, 1, 0)</f>
        <v>1</v>
      </c>
      <c r="R855">
        <f>_2022[[#This Row],[最低排名]]-开始!$B$6</f>
        <v>17148</v>
      </c>
    </row>
    <row r="856" spans="1:18">
      <c r="A856">
        <v>65607</v>
      </c>
      <c r="B856" t="s">
        <v>1053</v>
      </c>
      <c r="C856" t="str">
        <f t="shared" si="26"/>
        <v>山东师大</v>
      </c>
      <c r="D856" t="str">
        <f t="shared" si="27"/>
        <v>07</v>
      </c>
      <c r="E856" t="s">
        <v>39</v>
      </c>
      <c r="F856">
        <v>222</v>
      </c>
      <c r="G856">
        <v>116</v>
      </c>
      <c r="H856">
        <v>106</v>
      </c>
      <c r="I856">
        <v>64</v>
      </c>
      <c r="J856">
        <v>58</v>
      </c>
      <c r="K856">
        <v>52</v>
      </c>
      <c r="L856">
        <v>0</v>
      </c>
      <c r="M856">
        <v>2022</v>
      </c>
      <c r="N856">
        <f>VLOOKUP(E856, '2022D'!$A$2:$G$343, 2, FALSE)</f>
        <v>223</v>
      </c>
      <c r="O856">
        <f>VLOOKUP(E856, '2022D'!$A$2:$G$343, 3, FALSE)</f>
        <v>17148</v>
      </c>
      <c r="P856">
        <f>_2022[[#This Row],[最低排名]]-_2022[[#This Row],[同分人数]]+1</f>
        <v>16926</v>
      </c>
      <c r="Q856">
        <f>IF(O856&gt;=开始!$B$6, 1, 0)</f>
        <v>1</v>
      </c>
      <c r="R856">
        <f>_2022[[#This Row],[最低排名]]-开始!$B$6</f>
        <v>17148</v>
      </c>
    </row>
    <row r="857" spans="1:18">
      <c r="A857">
        <v>65701</v>
      </c>
      <c r="B857" t="s">
        <v>1054</v>
      </c>
      <c r="C857" t="str">
        <f t="shared" si="26"/>
        <v>曲阜师大</v>
      </c>
      <c r="D857" t="str">
        <f t="shared" si="27"/>
        <v>01</v>
      </c>
      <c r="E857" t="s">
        <v>546</v>
      </c>
      <c r="F857">
        <v>223</v>
      </c>
      <c r="G857">
        <v>120</v>
      </c>
      <c r="H857">
        <v>91</v>
      </c>
      <c r="I857">
        <v>67</v>
      </c>
      <c r="J857">
        <v>61</v>
      </c>
      <c r="K857">
        <v>46</v>
      </c>
      <c r="L857">
        <v>0</v>
      </c>
      <c r="M857">
        <v>2022</v>
      </c>
      <c r="N857">
        <f>VLOOKUP(E857, '2022D'!$A$2:$G$343, 2, FALSE)</f>
        <v>238</v>
      </c>
      <c r="O857">
        <f>VLOOKUP(E857, '2022D'!$A$2:$G$343, 3, FALSE)</f>
        <v>20201</v>
      </c>
      <c r="P857">
        <f>_2022[[#This Row],[最低排名]]-_2022[[#This Row],[同分人数]]+1</f>
        <v>19964</v>
      </c>
      <c r="Q857">
        <f>IF(O857&gt;=开始!$B$6, 1, 0)</f>
        <v>1</v>
      </c>
      <c r="R857">
        <f>_2022[[#This Row],[最低排名]]-开始!$B$6</f>
        <v>20201</v>
      </c>
    </row>
    <row r="858" spans="1:18">
      <c r="A858">
        <v>65702</v>
      </c>
      <c r="B858" t="s">
        <v>1055</v>
      </c>
      <c r="C858" t="str">
        <f t="shared" si="26"/>
        <v>曲阜师大</v>
      </c>
      <c r="D858" t="str">
        <f t="shared" si="27"/>
        <v>02</v>
      </c>
      <c r="E858" t="s">
        <v>141</v>
      </c>
      <c r="F858">
        <v>209</v>
      </c>
      <c r="G858">
        <v>111</v>
      </c>
      <c r="H858">
        <v>90</v>
      </c>
      <c r="I858">
        <v>67</v>
      </c>
      <c r="J858">
        <v>55</v>
      </c>
      <c r="K858">
        <v>49</v>
      </c>
      <c r="L858">
        <v>0</v>
      </c>
      <c r="M858">
        <v>2022</v>
      </c>
      <c r="N858">
        <f>VLOOKUP(E858, '2022D'!$A$2:$G$343, 2, FALSE)</f>
        <v>187</v>
      </c>
      <c r="O858">
        <f>VLOOKUP(E858, '2022D'!$A$2:$G$343, 3, FALSE)</f>
        <v>24016</v>
      </c>
      <c r="P858">
        <f>_2022[[#This Row],[最低排名]]-_2022[[#This Row],[同分人数]]+1</f>
        <v>23830</v>
      </c>
      <c r="Q858">
        <f>IF(O858&gt;=开始!$B$6, 1, 0)</f>
        <v>1</v>
      </c>
      <c r="R858">
        <f>_2022[[#This Row],[最低排名]]-开始!$B$6</f>
        <v>24016</v>
      </c>
    </row>
    <row r="859" spans="1:18">
      <c r="A859">
        <v>65901</v>
      </c>
      <c r="B859" t="s">
        <v>1056</v>
      </c>
      <c r="C859" t="str">
        <f t="shared" si="26"/>
        <v>鲁东大学</v>
      </c>
      <c r="D859" t="str">
        <f t="shared" si="27"/>
        <v>01</v>
      </c>
      <c r="E859" t="s">
        <v>52</v>
      </c>
      <c r="F859">
        <v>179</v>
      </c>
      <c r="G859">
        <v>108</v>
      </c>
      <c r="H859">
        <v>71</v>
      </c>
      <c r="I859">
        <v>64</v>
      </c>
      <c r="J859">
        <v>58</v>
      </c>
      <c r="K859">
        <v>52</v>
      </c>
      <c r="L859">
        <v>0</v>
      </c>
      <c r="M859">
        <v>2022</v>
      </c>
      <c r="N859">
        <f>VLOOKUP(E859, '2022D'!$A$2:$G$343, 2, FALSE)</f>
        <v>162</v>
      </c>
      <c r="O859">
        <f>VLOOKUP(E859, '2022D'!$A$2:$G$343, 3, FALSE)</f>
        <v>32722</v>
      </c>
      <c r="P859">
        <f>_2022[[#This Row],[最低排名]]-_2022[[#This Row],[同分人数]]+1</f>
        <v>32561</v>
      </c>
      <c r="Q859">
        <f>IF(O859&gt;=开始!$B$6, 1, 0)</f>
        <v>1</v>
      </c>
      <c r="R859">
        <f>_2022[[#This Row],[最低排名]]-开始!$B$6</f>
        <v>32722</v>
      </c>
    </row>
    <row r="860" spans="1:18">
      <c r="A860">
        <v>65902</v>
      </c>
      <c r="B860" t="s">
        <v>1057</v>
      </c>
      <c r="C860" t="str">
        <f t="shared" si="26"/>
        <v>鲁东大学</v>
      </c>
      <c r="D860" t="str">
        <f t="shared" si="27"/>
        <v>02</v>
      </c>
      <c r="E860" t="s">
        <v>209</v>
      </c>
      <c r="F860">
        <v>155</v>
      </c>
      <c r="G860">
        <v>100</v>
      </c>
      <c r="H860">
        <v>74</v>
      </c>
      <c r="I860">
        <v>64</v>
      </c>
      <c r="J860">
        <v>64</v>
      </c>
      <c r="K860">
        <v>58</v>
      </c>
      <c r="L860">
        <v>0</v>
      </c>
      <c r="M860">
        <v>2022</v>
      </c>
      <c r="N860">
        <f>VLOOKUP(E860, '2022D'!$A$2:$G$343, 2, FALSE)</f>
        <v>170</v>
      </c>
      <c r="O860">
        <f>VLOOKUP(E860, '2022D'!$A$2:$G$343, 3, FALSE)</f>
        <v>34179</v>
      </c>
      <c r="P860">
        <f>_2022[[#This Row],[最低排名]]-_2022[[#This Row],[同分人数]]+1</f>
        <v>34010</v>
      </c>
      <c r="Q860">
        <f>IF(O860&gt;=开始!$B$6, 1, 0)</f>
        <v>1</v>
      </c>
      <c r="R860">
        <f>_2022[[#This Row],[最低排名]]-开始!$B$6</f>
        <v>34179</v>
      </c>
    </row>
    <row r="861" spans="1:18">
      <c r="A861">
        <v>66001</v>
      </c>
      <c r="B861" t="s">
        <v>1058</v>
      </c>
      <c r="C861" t="str">
        <f t="shared" si="26"/>
        <v>济宁学院</v>
      </c>
      <c r="D861" t="str">
        <f t="shared" si="27"/>
        <v>01</v>
      </c>
      <c r="E861" t="s">
        <v>320</v>
      </c>
      <c r="F861">
        <v>169</v>
      </c>
      <c r="G861">
        <v>89</v>
      </c>
      <c r="H861">
        <v>91</v>
      </c>
      <c r="I861">
        <v>58</v>
      </c>
      <c r="J861">
        <v>49</v>
      </c>
      <c r="K861">
        <v>43</v>
      </c>
      <c r="L861">
        <v>0</v>
      </c>
      <c r="M861">
        <v>2022</v>
      </c>
      <c r="N861">
        <f>VLOOKUP(E861, '2022D'!$A$2:$G$343, 2, FALSE)</f>
        <v>133</v>
      </c>
      <c r="O861">
        <f>VLOOKUP(E861, '2022D'!$A$2:$G$343, 3, FALSE)</f>
        <v>34946</v>
      </c>
      <c r="P861">
        <f>_2022[[#This Row],[最低排名]]-_2022[[#This Row],[同分人数]]+1</f>
        <v>34814</v>
      </c>
      <c r="Q861">
        <f>IF(O861&gt;=开始!$B$6, 1, 0)</f>
        <v>1</v>
      </c>
      <c r="R861">
        <f>_2022[[#This Row],[最低排名]]-开始!$B$6</f>
        <v>34946</v>
      </c>
    </row>
    <row r="862" spans="1:18">
      <c r="A862">
        <v>66002</v>
      </c>
      <c r="B862" t="s">
        <v>1059</v>
      </c>
      <c r="C862" t="str">
        <f t="shared" si="26"/>
        <v>济宁学院</v>
      </c>
      <c r="D862" t="str">
        <f t="shared" si="27"/>
        <v>02</v>
      </c>
      <c r="E862" t="s">
        <v>209</v>
      </c>
      <c r="F862">
        <v>182</v>
      </c>
      <c r="G862">
        <v>96</v>
      </c>
      <c r="H862">
        <v>74</v>
      </c>
      <c r="I862">
        <v>55</v>
      </c>
      <c r="J862">
        <v>52</v>
      </c>
      <c r="K862">
        <v>52</v>
      </c>
      <c r="L862">
        <v>0</v>
      </c>
      <c r="M862">
        <v>2022</v>
      </c>
      <c r="N862">
        <f>VLOOKUP(E862, '2022D'!$A$2:$G$343, 2, FALSE)</f>
        <v>170</v>
      </c>
      <c r="O862">
        <f>VLOOKUP(E862, '2022D'!$A$2:$G$343, 3, FALSE)</f>
        <v>34179</v>
      </c>
      <c r="P862">
        <f>_2022[[#This Row],[最低排名]]-_2022[[#This Row],[同分人数]]+1</f>
        <v>34010</v>
      </c>
      <c r="Q862">
        <f>IF(O862&gt;=开始!$B$6, 1, 0)</f>
        <v>1</v>
      </c>
      <c r="R862">
        <f>_2022[[#This Row],[最低排名]]-开始!$B$6</f>
        <v>34179</v>
      </c>
    </row>
    <row r="863" spans="1:18">
      <c r="A863">
        <v>66101</v>
      </c>
      <c r="B863" t="s">
        <v>1060</v>
      </c>
      <c r="C863" t="str">
        <f t="shared" si="26"/>
        <v>齐鲁医药</v>
      </c>
      <c r="D863" t="str">
        <f t="shared" si="27"/>
        <v>01</v>
      </c>
      <c r="E863" t="s">
        <v>405</v>
      </c>
      <c r="F863">
        <v>194</v>
      </c>
      <c r="G863">
        <v>112</v>
      </c>
      <c r="H863">
        <v>89</v>
      </c>
      <c r="I863">
        <v>49</v>
      </c>
      <c r="J863">
        <v>49</v>
      </c>
      <c r="K863">
        <v>46</v>
      </c>
      <c r="L863">
        <v>0</v>
      </c>
      <c r="M863">
        <v>2022</v>
      </c>
      <c r="N863">
        <f>VLOOKUP(E863, '2022D'!$A$2:$G$343, 2, FALSE)</f>
        <v>164</v>
      </c>
      <c r="O863">
        <f>VLOOKUP(E863, '2022D'!$A$2:$G$343, 3, FALSE)</f>
        <v>32225</v>
      </c>
      <c r="P863">
        <f>_2022[[#This Row],[最低排名]]-_2022[[#This Row],[同分人数]]+1</f>
        <v>32062</v>
      </c>
      <c r="Q863">
        <f>IF(O863&gt;=开始!$B$6, 1, 0)</f>
        <v>1</v>
      </c>
      <c r="R863">
        <f>_2022[[#This Row],[最低排名]]-开始!$B$6</f>
        <v>32225</v>
      </c>
    </row>
    <row r="864" spans="1:18">
      <c r="A864">
        <v>66102</v>
      </c>
      <c r="B864" t="s">
        <v>1061</v>
      </c>
      <c r="C864" t="str">
        <f t="shared" si="26"/>
        <v>齐鲁医药</v>
      </c>
      <c r="D864" t="str">
        <f t="shared" si="27"/>
        <v>02</v>
      </c>
      <c r="E864" t="s">
        <v>56</v>
      </c>
      <c r="F864">
        <v>193</v>
      </c>
      <c r="G864">
        <v>104</v>
      </c>
      <c r="H864">
        <v>92</v>
      </c>
      <c r="I864">
        <v>46</v>
      </c>
      <c r="J864">
        <v>43</v>
      </c>
      <c r="K864">
        <v>40</v>
      </c>
      <c r="L864">
        <v>0</v>
      </c>
      <c r="M864">
        <v>2022</v>
      </c>
      <c r="N864">
        <f>VLOOKUP(E864, '2022D'!$A$2:$G$343, 2, FALSE)</f>
        <v>160</v>
      </c>
      <c r="O864">
        <f>VLOOKUP(E864, '2022D'!$A$2:$G$343, 3, FALSE)</f>
        <v>34339</v>
      </c>
      <c r="P864">
        <f>_2022[[#This Row],[最低排名]]-_2022[[#This Row],[同分人数]]+1</f>
        <v>34180</v>
      </c>
      <c r="Q864">
        <f>IF(O864&gt;=开始!$B$6, 1, 0)</f>
        <v>1</v>
      </c>
      <c r="R864">
        <f>_2022[[#This Row],[最低排名]]-开始!$B$6</f>
        <v>34339</v>
      </c>
    </row>
    <row r="865" spans="1:18">
      <c r="A865">
        <v>66201</v>
      </c>
      <c r="B865" t="s">
        <v>1062</v>
      </c>
      <c r="C865" t="str">
        <f t="shared" si="26"/>
        <v>潍坊学院</v>
      </c>
      <c r="D865" t="str">
        <f t="shared" si="27"/>
        <v>01</v>
      </c>
      <c r="E865" t="s">
        <v>207</v>
      </c>
      <c r="F865">
        <v>192</v>
      </c>
      <c r="G865">
        <v>103</v>
      </c>
      <c r="H865">
        <v>71</v>
      </c>
      <c r="I865">
        <v>58</v>
      </c>
      <c r="J865">
        <v>49</v>
      </c>
      <c r="K865">
        <v>43</v>
      </c>
      <c r="L865">
        <v>0</v>
      </c>
      <c r="M865">
        <v>2022</v>
      </c>
      <c r="N865">
        <f>VLOOKUP(E865, '2022D'!$A$2:$G$343, 2, FALSE)</f>
        <v>173</v>
      </c>
      <c r="O865">
        <f>VLOOKUP(E865, '2022D'!$A$2:$G$343, 3, FALSE)</f>
        <v>34512</v>
      </c>
      <c r="P865">
        <f>_2022[[#This Row],[最低排名]]-_2022[[#This Row],[同分人数]]+1</f>
        <v>34340</v>
      </c>
      <c r="Q865">
        <f>IF(O865&gt;=开始!$B$6, 1, 0)</f>
        <v>1</v>
      </c>
      <c r="R865">
        <f>_2022[[#This Row],[最低排名]]-开始!$B$6</f>
        <v>34512</v>
      </c>
    </row>
    <row r="866" spans="1:18">
      <c r="A866">
        <v>66301</v>
      </c>
      <c r="B866" t="s">
        <v>1063</v>
      </c>
      <c r="C866" t="str">
        <f t="shared" si="26"/>
        <v>山东交通</v>
      </c>
      <c r="D866" t="str">
        <f t="shared" si="27"/>
        <v>01</v>
      </c>
      <c r="E866" t="s">
        <v>205</v>
      </c>
      <c r="F866">
        <v>189</v>
      </c>
      <c r="G866">
        <v>102</v>
      </c>
      <c r="H866">
        <v>70</v>
      </c>
      <c r="I866">
        <v>64</v>
      </c>
      <c r="J866">
        <v>49</v>
      </c>
      <c r="K866">
        <v>46</v>
      </c>
      <c r="L866">
        <v>0</v>
      </c>
      <c r="M866">
        <v>2022</v>
      </c>
      <c r="N866">
        <f>VLOOKUP(E866, '2022D'!$A$2:$G$343, 2, FALSE)</f>
        <v>162</v>
      </c>
      <c r="O866">
        <f>VLOOKUP(E866, '2022D'!$A$2:$G$343, 3, FALSE)</f>
        <v>33700</v>
      </c>
      <c r="P866">
        <f>_2022[[#This Row],[最低排名]]-_2022[[#This Row],[同分人数]]+1</f>
        <v>33539</v>
      </c>
      <c r="Q866">
        <f>IF(O866&gt;=开始!$B$6, 1, 0)</f>
        <v>1</v>
      </c>
      <c r="R866">
        <f>_2022[[#This Row],[最低排名]]-开始!$B$6</f>
        <v>33700</v>
      </c>
    </row>
    <row r="867" spans="1:18">
      <c r="A867">
        <v>66401</v>
      </c>
      <c r="B867" t="s">
        <v>1064</v>
      </c>
      <c r="C867" t="str">
        <f t="shared" si="26"/>
        <v>山东工商</v>
      </c>
      <c r="D867" t="str">
        <f t="shared" si="27"/>
        <v>01</v>
      </c>
      <c r="E867" t="s">
        <v>412</v>
      </c>
      <c r="F867">
        <v>206</v>
      </c>
      <c r="G867">
        <v>104</v>
      </c>
      <c r="H867">
        <v>64</v>
      </c>
      <c r="I867">
        <v>52</v>
      </c>
      <c r="J867">
        <v>52</v>
      </c>
      <c r="K867">
        <v>43</v>
      </c>
      <c r="L867">
        <v>0</v>
      </c>
      <c r="M867">
        <v>2022</v>
      </c>
      <c r="N867">
        <f>VLOOKUP(E867, '2022D'!$A$2:$G$343, 2, FALSE)</f>
        <v>164</v>
      </c>
      <c r="O867">
        <f>VLOOKUP(E867, '2022D'!$A$2:$G$343, 3, FALSE)</f>
        <v>33864</v>
      </c>
      <c r="P867">
        <f>_2022[[#This Row],[最低排名]]-_2022[[#This Row],[同分人数]]+1</f>
        <v>33701</v>
      </c>
      <c r="Q867">
        <f>IF(O867&gt;=开始!$B$6, 1, 0)</f>
        <v>1</v>
      </c>
      <c r="R867">
        <f>_2022[[#This Row],[最低排名]]-开始!$B$6</f>
        <v>33864</v>
      </c>
    </row>
    <row r="868" spans="1:18">
      <c r="A868">
        <v>66501</v>
      </c>
      <c r="B868" t="s">
        <v>1065</v>
      </c>
      <c r="C868" t="str">
        <f t="shared" si="26"/>
        <v>山东石化</v>
      </c>
      <c r="D868" t="str">
        <f t="shared" si="27"/>
        <v>01</v>
      </c>
      <c r="E868" t="s">
        <v>209</v>
      </c>
      <c r="F868">
        <v>184</v>
      </c>
      <c r="G868">
        <v>99</v>
      </c>
      <c r="H868">
        <v>57</v>
      </c>
      <c r="I868">
        <v>61</v>
      </c>
      <c r="J868">
        <v>61</v>
      </c>
      <c r="K868">
        <v>52</v>
      </c>
      <c r="L868">
        <v>0</v>
      </c>
      <c r="M868">
        <v>2022</v>
      </c>
      <c r="N868">
        <f>VLOOKUP(E868, '2022D'!$A$2:$G$343, 2, FALSE)</f>
        <v>170</v>
      </c>
      <c r="O868">
        <f>VLOOKUP(E868, '2022D'!$A$2:$G$343, 3, FALSE)</f>
        <v>34179</v>
      </c>
      <c r="P868">
        <f>_2022[[#This Row],[最低排名]]-_2022[[#This Row],[同分人数]]+1</f>
        <v>34010</v>
      </c>
      <c r="Q868">
        <f>IF(O868&gt;=开始!$B$6, 1, 0)</f>
        <v>1</v>
      </c>
      <c r="R868">
        <f>_2022[[#This Row],[最低排名]]-开始!$B$6</f>
        <v>34179</v>
      </c>
    </row>
    <row r="869" spans="1:18">
      <c r="A869">
        <v>66701</v>
      </c>
      <c r="B869" t="s">
        <v>1066</v>
      </c>
      <c r="C869" t="str">
        <f t="shared" si="26"/>
        <v>青岛大学</v>
      </c>
      <c r="D869" t="str">
        <f t="shared" si="27"/>
        <v>01</v>
      </c>
      <c r="E869" t="s">
        <v>678</v>
      </c>
      <c r="F869">
        <v>207</v>
      </c>
      <c r="G869">
        <v>114</v>
      </c>
      <c r="H869">
        <v>105</v>
      </c>
      <c r="I869">
        <v>61</v>
      </c>
      <c r="J869">
        <v>55</v>
      </c>
      <c r="K869">
        <v>55</v>
      </c>
      <c r="L869">
        <v>0</v>
      </c>
      <c r="M869">
        <v>2022</v>
      </c>
      <c r="N869">
        <f>VLOOKUP(E869, '2022D'!$A$2:$G$343, 2, FALSE)</f>
        <v>234</v>
      </c>
      <c r="O869">
        <f>VLOOKUP(E869, '2022D'!$A$2:$G$343, 3, FALSE)</f>
        <v>21316</v>
      </c>
      <c r="P869">
        <f>_2022[[#This Row],[最低排名]]-_2022[[#This Row],[同分人数]]+1</f>
        <v>21083</v>
      </c>
      <c r="Q869">
        <f>IF(O869&gt;=开始!$B$6, 1, 0)</f>
        <v>1</v>
      </c>
      <c r="R869">
        <f>_2022[[#This Row],[最低排名]]-开始!$B$6</f>
        <v>21316</v>
      </c>
    </row>
    <row r="870" spans="1:18">
      <c r="A870">
        <v>66702</v>
      </c>
      <c r="B870" t="s">
        <v>1067</v>
      </c>
      <c r="C870" t="str">
        <f t="shared" si="26"/>
        <v>青岛大学</v>
      </c>
      <c r="D870" t="str">
        <f t="shared" si="27"/>
        <v>02</v>
      </c>
      <c r="E870" t="s">
        <v>302</v>
      </c>
      <c r="F870">
        <v>207</v>
      </c>
      <c r="G870">
        <v>108</v>
      </c>
      <c r="H870">
        <v>100</v>
      </c>
      <c r="I870">
        <v>67</v>
      </c>
      <c r="J870">
        <v>64</v>
      </c>
      <c r="K870">
        <v>52</v>
      </c>
      <c r="L870">
        <v>0</v>
      </c>
      <c r="M870">
        <v>2022</v>
      </c>
      <c r="N870">
        <f>VLOOKUP(E870, '2022D'!$A$2:$G$343, 2, FALSE)</f>
        <v>217</v>
      </c>
      <c r="O870">
        <f>VLOOKUP(E870, '2022D'!$A$2:$G$343, 3, FALSE)</f>
        <v>19765</v>
      </c>
      <c r="P870">
        <f>_2022[[#This Row],[最低排名]]-_2022[[#This Row],[同分人数]]+1</f>
        <v>19549</v>
      </c>
      <c r="Q870">
        <f>IF(O870&gt;=开始!$B$6, 1, 0)</f>
        <v>1</v>
      </c>
      <c r="R870">
        <f>_2022[[#This Row],[最低排名]]-开始!$B$6</f>
        <v>19765</v>
      </c>
    </row>
    <row r="871" spans="1:18">
      <c r="A871">
        <v>66703</v>
      </c>
      <c r="B871" t="s">
        <v>1068</v>
      </c>
      <c r="C871" t="str">
        <f t="shared" si="26"/>
        <v>青岛大学</v>
      </c>
      <c r="D871" t="str">
        <f t="shared" si="27"/>
        <v>03</v>
      </c>
      <c r="E871" t="s">
        <v>136</v>
      </c>
      <c r="F871">
        <v>211</v>
      </c>
      <c r="G871">
        <v>116</v>
      </c>
      <c r="H871">
        <v>126</v>
      </c>
      <c r="I871">
        <v>64</v>
      </c>
      <c r="J871">
        <v>61</v>
      </c>
      <c r="K871">
        <v>49</v>
      </c>
      <c r="L871">
        <v>0</v>
      </c>
      <c r="M871">
        <v>2022</v>
      </c>
      <c r="N871">
        <f>VLOOKUP(E871, '2022D'!$A$2:$G$343, 2, FALSE)</f>
        <v>219</v>
      </c>
      <c r="O871">
        <f>VLOOKUP(E871, '2022D'!$A$2:$G$343, 3, FALSE)</f>
        <v>15213</v>
      </c>
      <c r="P871">
        <f>_2022[[#This Row],[最低排名]]-_2022[[#This Row],[同分人数]]+1</f>
        <v>14995</v>
      </c>
      <c r="Q871">
        <f>IF(O871&gt;=开始!$B$6, 1, 0)</f>
        <v>1</v>
      </c>
      <c r="R871">
        <f>_2022[[#This Row],[最低排名]]-开始!$B$6</f>
        <v>15213</v>
      </c>
    </row>
    <row r="872" spans="1:18">
      <c r="A872">
        <v>66704</v>
      </c>
      <c r="B872" t="s">
        <v>1069</v>
      </c>
      <c r="C872" t="str">
        <f t="shared" si="26"/>
        <v>青岛大学</v>
      </c>
      <c r="D872" t="str">
        <f t="shared" si="27"/>
        <v>04</v>
      </c>
      <c r="E872" t="s">
        <v>450</v>
      </c>
      <c r="F872">
        <v>221</v>
      </c>
      <c r="G872">
        <v>113</v>
      </c>
      <c r="H872">
        <v>117</v>
      </c>
      <c r="I872">
        <v>55</v>
      </c>
      <c r="J872">
        <v>52</v>
      </c>
      <c r="K872">
        <v>49</v>
      </c>
      <c r="L872">
        <v>0</v>
      </c>
      <c r="M872">
        <v>2022</v>
      </c>
      <c r="N872">
        <f>VLOOKUP(E872, '2022D'!$A$2:$G$343, 2, FALSE)</f>
        <v>219</v>
      </c>
      <c r="O872">
        <f>VLOOKUP(E872, '2022D'!$A$2:$G$343, 3, FALSE)</f>
        <v>18893</v>
      </c>
      <c r="P872">
        <f>_2022[[#This Row],[最低排名]]-_2022[[#This Row],[同分人数]]+1</f>
        <v>18675</v>
      </c>
      <c r="Q872">
        <f>IF(O872&gt;=开始!$B$6, 1, 0)</f>
        <v>1</v>
      </c>
      <c r="R872">
        <f>_2022[[#This Row],[最低排名]]-开始!$B$6</f>
        <v>18893</v>
      </c>
    </row>
    <row r="873" spans="1:18">
      <c r="A873">
        <v>66901</v>
      </c>
      <c r="B873" t="s">
        <v>1071</v>
      </c>
      <c r="C873" t="str">
        <f t="shared" si="26"/>
        <v>烟台大学</v>
      </c>
      <c r="D873" t="str">
        <f t="shared" si="27"/>
        <v>01</v>
      </c>
      <c r="E873" t="s">
        <v>230</v>
      </c>
      <c r="F873">
        <v>213</v>
      </c>
      <c r="G873">
        <v>107</v>
      </c>
      <c r="H873">
        <v>77</v>
      </c>
      <c r="I873">
        <v>55</v>
      </c>
      <c r="J873">
        <v>52</v>
      </c>
      <c r="K873">
        <v>46</v>
      </c>
      <c r="L873">
        <v>0</v>
      </c>
      <c r="M873">
        <v>2022</v>
      </c>
      <c r="N873">
        <f>VLOOKUP(E873, '2022D'!$A$2:$G$343, 2, FALSE)</f>
        <v>192</v>
      </c>
      <c r="O873">
        <f>VLOOKUP(E873, '2022D'!$A$2:$G$343, 3, FALSE)</f>
        <v>29402</v>
      </c>
      <c r="P873">
        <f>_2022[[#This Row],[最低排名]]-_2022[[#This Row],[同分人数]]+1</f>
        <v>29211</v>
      </c>
      <c r="Q873">
        <f>IF(O873&gt;=开始!$B$6, 1, 0)</f>
        <v>1</v>
      </c>
      <c r="R873">
        <f>_2022[[#This Row],[最低排名]]-开始!$B$6</f>
        <v>29402</v>
      </c>
    </row>
    <row r="874" spans="1:18">
      <c r="A874">
        <v>66902</v>
      </c>
      <c r="B874" t="s">
        <v>1072</v>
      </c>
      <c r="C874" t="str">
        <f t="shared" si="26"/>
        <v>烟台大学</v>
      </c>
      <c r="D874" t="str">
        <f t="shared" si="27"/>
        <v>02</v>
      </c>
      <c r="E874" t="s">
        <v>318</v>
      </c>
      <c r="F874">
        <v>205</v>
      </c>
      <c r="G874">
        <v>105</v>
      </c>
      <c r="H874">
        <v>62</v>
      </c>
      <c r="I874">
        <v>58</v>
      </c>
      <c r="J874">
        <v>52</v>
      </c>
      <c r="K874">
        <v>49</v>
      </c>
      <c r="L874">
        <v>0</v>
      </c>
      <c r="M874">
        <v>2022</v>
      </c>
      <c r="N874">
        <f>VLOOKUP(E874, '2022D'!$A$2:$G$343, 2, FALSE)</f>
        <v>168</v>
      </c>
      <c r="O874">
        <f>VLOOKUP(E874, '2022D'!$A$2:$G$343, 3, FALSE)</f>
        <v>32393</v>
      </c>
      <c r="P874">
        <f>_2022[[#This Row],[最低排名]]-_2022[[#This Row],[同分人数]]+1</f>
        <v>32226</v>
      </c>
      <c r="Q874">
        <f>IF(O874&gt;=开始!$B$6, 1, 0)</f>
        <v>1</v>
      </c>
      <c r="R874">
        <f>_2022[[#This Row],[最低排名]]-开始!$B$6</f>
        <v>32393</v>
      </c>
    </row>
    <row r="875" spans="1:18">
      <c r="A875">
        <v>67001</v>
      </c>
      <c r="B875" t="s">
        <v>1073</v>
      </c>
      <c r="C875" t="str">
        <f t="shared" si="26"/>
        <v>齐鲁工大</v>
      </c>
      <c r="D875" t="str">
        <f t="shared" si="27"/>
        <v>01</v>
      </c>
      <c r="E875" t="s">
        <v>228</v>
      </c>
      <c r="F875">
        <v>200</v>
      </c>
      <c r="G875">
        <v>103</v>
      </c>
      <c r="H875">
        <v>71</v>
      </c>
      <c r="I875">
        <v>61</v>
      </c>
      <c r="J875">
        <v>55</v>
      </c>
      <c r="K875">
        <v>52</v>
      </c>
      <c r="L875">
        <v>0</v>
      </c>
      <c r="M875">
        <v>2022</v>
      </c>
      <c r="N875">
        <f>VLOOKUP(E875, '2022D'!$A$2:$G$343, 2, FALSE)</f>
        <v>199</v>
      </c>
      <c r="O875">
        <f>VLOOKUP(E875, '2022D'!$A$2:$G$343, 3, FALSE)</f>
        <v>30154</v>
      </c>
      <c r="P875">
        <f>_2022[[#This Row],[最低排名]]-_2022[[#This Row],[同分人数]]+1</f>
        <v>29956</v>
      </c>
      <c r="Q875">
        <f>IF(O875&gt;=开始!$B$6, 1, 0)</f>
        <v>1</v>
      </c>
      <c r="R875">
        <f>_2022[[#This Row],[最低排名]]-开始!$B$6</f>
        <v>30154</v>
      </c>
    </row>
    <row r="876" spans="1:18">
      <c r="A876">
        <v>67101</v>
      </c>
      <c r="B876" t="s">
        <v>1074</v>
      </c>
      <c r="C876" t="str">
        <f t="shared" si="26"/>
        <v>滨州学院</v>
      </c>
      <c r="D876" t="str">
        <f t="shared" si="27"/>
        <v>01</v>
      </c>
      <c r="E876" t="s">
        <v>198</v>
      </c>
      <c r="F876">
        <v>170</v>
      </c>
      <c r="G876">
        <v>87</v>
      </c>
      <c r="H876">
        <v>94</v>
      </c>
      <c r="I876">
        <v>49</v>
      </c>
      <c r="J876">
        <v>49</v>
      </c>
      <c r="K876">
        <v>43</v>
      </c>
      <c r="L876">
        <v>0</v>
      </c>
      <c r="M876">
        <v>2022</v>
      </c>
      <c r="N876">
        <f>VLOOKUP(E876, '2022D'!$A$2:$G$343, 2, FALSE)</f>
        <v>137</v>
      </c>
      <c r="O876">
        <f>VLOOKUP(E876, '2022D'!$A$2:$G$343, 3, FALSE)</f>
        <v>35698</v>
      </c>
      <c r="P876">
        <f>_2022[[#This Row],[最低排名]]-_2022[[#This Row],[同分人数]]+1</f>
        <v>35562</v>
      </c>
      <c r="Q876">
        <f>IF(O876&gt;=开始!$B$6, 1, 0)</f>
        <v>1</v>
      </c>
      <c r="R876">
        <f>_2022[[#This Row],[最低排名]]-开始!$B$6</f>
        <v>35698</v>
      </c>
    </row>
    <row r="877" spans="1:18">
      <c r="A877">
        <v>68101</v>
      </c>
      <c r="B877" t="s">
        <v>1078</v>
      </c>
      <c r="C877" t="str">
        <f t="shared" si="26"/>
        <v>华北水电</v>
      </c>
      <c r="D877" t="str">
        <f t="shared" si="27"/>
        <v>01</v>
      </c>
      <c r="E877" t="s">
        <v>752</v>
      </c>
      <c r="F877">
        <v>186</v>
      </c>
      <c r="G877">
        <v>97</v>
      </c>
      <c r="H877">
        <v>89</v>
      </c>
      <c r="I877">
        <v>58</v>
      </c>
      <c r="J877">
        <v>49</v>
      </c>
      <c r="K877">
        <v>43</v>
      </c>
      <c r="L877">
        <v>0</v>
      </c>
      <c r="M877">
        <v>2022</v>
      </c>
      <c r="N877">
        <f>VLOOKUP(E877, '2022D'!$A$2:$G$343, 2, FALSE)</f>
        <v>167</v>
      </c>
      <c r="O877">
        <f>VLOOKUP(E877, '2022D'!$A$2:$G$343, 3, FALSE)</f>
        <v>32560</v>
      </c>
      <c r="P877">
        <f>_2022[[#This Row],[最低排名]]-_2022[[#This Row],[同分人数]]+1</f>
        <v>32394</v>
      </c>
      <c r="Q877">
        <f>IF(O877&gt;=开始!$B$6, 1, 0)</f>
        <v>1</v>
      </c>
      <c r="R877">
        <f>_2022[[#This Row],[最低排名]]-开始!$B$6</f>
        <v>32560</v>
      </c>
    </row>
    <row r="878" spans="1:18">
      <c r="A878">
        <v>68102</v>
      </c>
      <c r="B878" t="s">
        <v>1079</v>
      </c>
      <c r="C878" t="str">
        <f t="shared" si="26"/>
        <v>华北水电</v>
      </c>
      <c r="D878" t="str">
        <f t="shared" si="27"/>
        <v>02</v>
      </c>
      <c r="E878" t="s">
        <v>738</v>
      </c>
      <c r="F878">
        <v>184</v>
      </c>
      <c r="G878">
        <v>100</v>
      </c>
      <c r="H878">
        <v>72</v>
      </c>
      <c r="I878">
        <v>58</v>
      </c>
      <c r="J878">
        <v>49</v>
      </c>
      <c r="K878">
        <v>49</v>
      </c>
      <c r="L878">
        <v>0</v>
      </c>
      <c r="M878">
        <v>2022</v>
      </c>
      <c r="N878">
        <f>VLOOKUP(E878, '2022D'!$A$2:$G$343, 2, FALSE)</f>
        <v>131</v>
      </c>
      <c r="O878">
        <f>VLOOKUP(E878, '2022D'!$A$2:$G$343, 3, FALSE)</f>
        <v>34643</v>
      </c>
      <c r="P878">
        <f>_2022[[#This Row],[最低排名]]-_2022[[#This Row],[同分人数]]+1</f>
        <v>34513</v>
      </c>
      <c r="Q878">
        <f>IF(O878&gt;=开始!$B$6, 1, 0)</f>
        <v>1</v>
      </c>
      <c r="R878">
        <f>_2022[[#This Row],[最低排名]]-开始!$B$6</f>
        <v>34643</v>
      </c>
    </row>
    <row r="879" spans="1:18">
      <c r="A879">
        <v>68201</v>
      </c>
      <c r="B879" t="s">
        <v>1080</v>
      </c>
      <c r="C879" t="str">
        <f t="shared" si="26"/>
        <v>郑州大学</v>
      </c>
      <c r="D879" t="str">
        <f t="shared" si="27"/>
        <v>01</v>
      </c>
      <c r="E879" t="s">
        <v>62</v>
      </c>
      <c r="F879">
        <v>226</v>
      </c>
      <c r="G879">
        <v>124</v>
      </c>
      <c r="H879">
        <v>109</v>
      </c>
      <c r="I879">
        <v>67</v>
      </c>
      <c r="J879">
        <v>64</v>
      </c>
      <c r="K879">
        <v>61</v>
      </c>
      <c r="L879">
        <v>0</v>
      </c>
      <c r="M879">
        <v>2022</v>
      </c>
      <c r="N879">
        <f>VLOOKUP(E879, '2022D'!$A$2:$G$343, 2, FALSE)</f>
        <v>206</v>
      </c>
      <c r="O879">
        <f>VLOOKUP(E879, '2022D'!$A$2:$G$343, 3, FALSE)</f>
        <v>11799</v>
      </c>
      <c r="P879">
        <f>_2022[[#This Row],[最低排名]]-_2022[[#This Row],[同分人数]]+1</f>
        <v>11594</v>
      </c>
      <c r="Q879">
        <f>IF(O879&gt;=开始!$B$6, 1, 0)</f>
        <v>1</v>
      </c>
      <c r="R879">
        <f>_2022[[#This Row],[最低排名]]-开始!$B$6</f>
        <v>11799</v>
      </c>
    </row>
    <row r="880" spans="1:18">
      <c r="A880">
        <v>68202</v>
      </c>
      <c r="B880" t="s">
        <v>1081</v>
      </c>
      <c r="C880" t="str">
        <f t="shared" si="26"/>
        <v>郑州大学</v>
      </c>
      <c r="D880" t="str">
        <f t="shared" si="27"/>
        <v>02</v>
      </c>
      <c r="E880" t="s">
        <v>256</v>
      </c>
      <c r="F880">
        <v>214</v>
      </c>
      <c r="G880">
        <v>124</v>
      </c>
      <c r="H880">
        <v>128</v>
      </c>
      <c r="I880">
        <v>67</v>
      </c>
      <c r="J880">
        <v>64</v>
      </c>
      <c r="K880">
        <v>58</v>
      </c>
      <c r="L880">
        <v>0</v>
      </c>
      <c r="M880">
        <v>2022</v>
      </c>
      <c r="N880">
        <f>VLOOKUP(E880, '2022D'!$A$2:$G$343, 2, FALSE)</f>
        <v>224</v>
      </c>
      <c r="O880">
        <f>VLOOKUP(E880, '2022D'!$A$2:$G$343, 3, FALSE)</f>
        <v>10944</v>
      </c>
      <c r="P880">
        <f>_2022[[#This Row],[最低排名]]-_2022[[#This Row],[同分人数]]+1</f>
        <v>10721</v>
      </c>
      <c r="Q880">
        <f>IF(O880&gt;=开始!$B$6, 1, 0)</f>
        <v>1</v>
      </c>
      <c r="R880">
        <f>_2022[[#This Row],[最低排名]]-开始!$B$6</f>
        <v>10944</v>
      </c>
    </row>
    <row r="881" spans="1:18">
      <c r="A881">
        <v>68203</v>
      </c>
      <c r="B881" t="s">
        <v>1591</v>
      </c>
      <c r="C881" t="str">
        <f t="shared" si="26"/>
        <v>郑州大学</v>
      </c>
      <c r="D881" t="str">
        <f t="shared" si="27"/>
        <v>03</v>
      </c>
      <c r="E881" t="s">
        <v>87</v>
      </c>
      <c r="F881">
        <v>218</v>
      </c>
      <c r="G881">
        <v>115</v>
      </c>
      <c r="H881">
        <v>116</v>
      </c>
      <c r="I881">
        <v>67</v>
      </c>
      <c r="J881">
        <v>64</v>
      </c>
      <c r="K881">
        <v>61</v>
      </c>
      <c r="L881">
        <v>0</v>
      </c>
      <c r="M881">
        <v>2022</v>
      </c>
      <c r="N881">
        <f>VLOOKUP(E881, '2022D'!$A$2:$G$343, 2, FALSE)</f>
        <v>231</v>
      </c>
      <c r="O881">
        <f>VLOOKUP(E881, '2022D'!$A$2:$G$343, 3, FALSE)</f>
        <v>12030</v>
      </c>
      <c r="P881">
        <f>_2022[[#This Row],[最低排名]]-_2022[[#This Row],[同分人数]]+1</f>
        <v>11800</v>
      </c>
      <c r="Q881">
        <f>IF(O881&gt;=开始!$B$6, 1, 0)</f>
        <v>1</v>
      </c>
      <c r="R881">
        <f>_2022[[#This Row],[最低排名]]-开始!$B$6</f>
        <v>12030</v>
      </c>
    </row>
    <row r="882" spans="1:18">
      <c r="A882">
        <v>68301</v>
      </c>
      <c r="B882" t="s">
        <v>1082</v>
      </c>
      <c r="C882" t="str">
        <f t="shared" si="26"/>
        <v>河南理工</v>
      </c>
      <c r="D882" t="str">
        <f t="shared" si="27"/>
        <v>01</v>
      </c>
      <c r="E882" t="s">
        <v>585</v>
      </c>
      <c r="F882">
        <v>201</v>
      </c>
      <c r="G882">
        <v>108</v>
      </c>
      <c r="H882">
        <v>65</v>
      </c>
      <c r="I882">
        <v>55</v>
      </c>
      <c r="J882">
        <v>52</v>
      </c>
      <c r="K882">
        <v>43</v>
      </c>
      <c r="L882">
        <v>0</v>
      </c>
      <c r="M882">
        <v>2022</v>
      </c>
      <c r="N882">
        <f>VLOOKUP(E882, '2022D'!$A$2:$G$343, 2, FALSE)</f>
        <v>145</v>
      </c>
      <c r="O882">
        <f>VLOOKUP(E882, '2022D'!$A$2:$G$343, 3, FALSE)</f>
        <v>34009</v>
      </c>
      <c r="P882">
        <f>_2022[[#This Row],[最低排名]]-_2022[[#This Row],[同分人数]]+1</f>
        <v>33865</v>
      </c>
      <c r="Q882">
        <f>IF(O882&gt;=开始!$B$6, 1, 0)</f>
        <v>1</v>
      </c>
      <c r="R882">
        <f>_2022[[#This Row],[最低排名]]-开始!$B$6</f>
        <v>34009</v>
      </c>
    </row>
    <row r="883" spans="1:18">
      <c r="A883">
        <v>68302</v>
      </c>
      <c r="B883" t="s">
        <v>1083</v>
      </c>
      <c r="C883" t="str">
        <f t="shared" si="26"/>
        <v>河南理工</v>
      </c>
      <c r="D883" t="str">
        <f t="shared" si="27"/>
        <v>02</v>
      </c>
      <c r="E883" t="s">
        <v>232</v>
      </c>
      <c r="F883">
        <v>205</v>
      </c>
      <c r="G883">
        <v>114</v>
      </c>
      <c r="H883">
        <v>56</v>
      </c>
      <c r="I883">
        <v>61</v>
      </c>
      <c r="J883">
        <v>58</v>
      </c>
      <c r="K883">
        <v>58</v>
      </c>
      <c r="L883">
        <v>0</v>
      </c>
      <c r="M883">
        <v>2022</v>
      </c>
      <c r="N883">
        <f>VLOOKUP(E883, '2022D'!$A$2:$G$343, 2, FALSE)</f>
        <v>191</v>
      </c>
      <c r="O883">
        <f>VLOOKUP(E883, '2022D'!$A$2:$G$343, 3, FALSE)</f>
        <v>30345</v>
      </c>
      <c r="P883">
        <f>_2022[[#This Row],[最低排名]]-_2022[[#This Row],[同分人数]]+1</f>
        <v>30155</v>
      </c>
      <c r="Q883">
        <f>IF(O883&gt;=开始!$B$6, 1, 0)</f>
        <v>1</v>
      </c>
      <c r="R883">
        <f>_2022[[#This Row],[最低排名]]-开始!$B$6</f>
        <v>30345</v>
      </c>
    </row>
    <row r="884" spans="1:18">
      <c r="A884">
        <v>68303</v>
      </c>
      <c r="B884" t="s">
        <v>1084</v>
      </c>
      <c r="C884" t="str">
        <f t="shared" si="26"/>
        <v>河南理工</v>
      </c>
      <c r="D884" t="str">
        <f t="shared" si="27"/>
        <v>03</v>
      </c>
      <c r="E884" t="s">
        <v>405</v>
      </c>
      <c r="F884">
        <v>183</v>
      </c>
      <c r="G884">
        <v>99</v>
      </c>
      <c r="H884">
        <v>70</v>
      </c>
      <c r="I884">
        <v>64</v>
      </c>
      <c r="J884">
        <v>58</v>
      </c>
      <c r="K884">
        <v>52</v>
      </c>
      <c r="L884">
        <v>0</v>
      </c>
      <c r="M884">
        <v>2022</v>
      </c>
      <c r="N884">
        <f>VLOOKUP(E884, '2022D'!$A$2:$G$343, 2, FALSE)</f>
        <v>164</v>
      </c>
      <c r="O884">
        <f>VLOOKUP(E884, '2022D'!$A$2:$G$343, 3, FALSE)</f>
        <v>32225</v>
      </c>
      <c r="P884">
        <f>_2022[[#This Row],[最低排名]]-_2022[[#This Row],[同分人数]]+1</f>
        <v>32062</v>
      </c>
      <c r="Q884">
        <f>IF(O884&gt;=开始!$B$6, 1, 0)</f>
        <v>1</v>
      </c>
      <c r="R884">
        <f>_2022[[#This Row],[最低排名]]-开始!$B$6</f>
        <v>32225</v>
      </c>
    </row>
    <row r="885" spans="1:18">
      <c r="A885">
        <v>68401</v>
      </c>
      <c r="B885" t="s">
        <v>1085</v>
      </c>
      <c r="C885" t="str">
        <f t="shared" si="26"/>
        <v>郑州轻工</v>
      </c>
      <c r="D885" t="str">
        <f t="shared" si="27"/>
        <v>01</v>
      </c>
      <c r="E885" t="s">
        <v>50</v>
      </c>
      <c r="F885">
        <v>199</v>
      </c>
      <c r="G885">
        <v>105</v>
      </c>
      <c r="H885">
        <v>64</v>
      </c>
      <c r="I885">
        <v>61</v>
      </c>
      <c r="J885">
        <v>55</v>
      </c>
      <c r="K885">
        <v>52</v>
      </c>
      <c r="L885">
        <v>0</v>
      </c>
      <c r="M885">
        <v>2022</v>
      </c>
      <c r="N885">
        <f>VLOOKUP(E885, '2022D'!$A$2:$G$343, 2, FALSE)</f>
        <v>151</v>
      </c>
      <c r="O885">
        <f>VLOOKUP(E885, '2022D'!$A$2:$G$343, 3, FALSE)</f>
        <v>31526</v>
      </c>
      <c r="P885">
        <f>_2022[[#This Row],[最低排名]]-_2022[[#This Row],[同分人数]]+1</f>
        <v>31376</v>
      </c>
      <c r="Q885">
        <f>IF(O885&gt;=开始!$B$6, 1, 0)</f>
        <v>1</v>
      </c>
      <c r="R885">
        <f>_2022[[#This Row],[最低排名]]-开始!$B$6</f>
        <v>31526</v>
      </c>
    </row>
    <row r="886" spans="1:18">
      <c r="A886">
        <v>68402</v>
      </c>
      <c r="B886" t="s">
        <v>1086</v>
      </c>
      <c r="C886" t="str">
        <f t="shared" si="26"/>
        <v>郑州轻工</v>
      </c>
      <c r="D886" t="str">
        <f t="shared" si="27"/>
        <v>02</v>
      </c>
      <c r="E886" t="s">
        <v>56</v>
      </c>
      <c r="F886">
        <v>181</v>
      </c>
      <c r="G886">
        <v>91</v>
      </c>
      <c r="H886">
        <v>65</v>
      </c>
      <c r="I886">
        <v>58</v>
      </c>
      <c r="J886">
        <v>58</v>
      </c>
      <c r="K886">
        <v>52</v>
      </c>
      <c r="L886">
        <v>0</v>
      </c>
      <c r="M886">
        <v>2022</v>
      </c>
      <c r="N886">
        <f>VLOOKUP(E886, '2022D'!$A$2:$G$343, 2, FALSE)</f>
        <v>160</v>
      </c>
      <c r="O886">
        <f>VLOOKUP(E886, '2022D'!$A$2:$G$343, 3, FALSE)</f>
        <v>34339</v>
      </c>
      <c r="P886">
        <f>_2022[[#This Row],[最低排名]]-_2022[[#This Row],[同分人数]]+1</f>
        <v>34180</v>
      </c>
      <c r="Q886">
        <f>IF(O886&gt;=开始!$B$6, 1, 0)</f>
        <v>1</v>
      </c>
      <c r="R886">
        <f>_2022[[#This Row],[最低排名]]-开始!$B$6</f>
        <v>34339</v>
      </c>
    </row>
    <row r="887" spans="1:18">
      <c r="A887">
        <v>68501</v>
      </c>
      <c r="B887" t="s">
        <v>1087</v>
      </c>
      <c r="C887" t="str">
        <f t="shared" si="26"/>
        <v>河南工大</v>
      </c>
      <c r="D887" t="str">
        <f t="shared" si="27"/>
        <v>01</v>
      </c>
      <c r="E887" t="s">
        <v>1534</v>
      </c>
      <c r="F887">
        <v>169</v>
      </c>
      <c r="G887">
        <v>92</v>
      </c>
      <c r="H887">
        <v>78</v>
      </c>
      <c r="I887">
        <v>55</v>
      </c>
      <c r="J887">
        <v>52</v>
      </c>
      <c r="K887">
        <v>46</v>
      </c>
      <c r="L887">
        <v>0</v>
      </c>
      <c r="M887">
        <v>2022</v>
      </c>
      <c r="N887">
        <f>VLOOKUP(E887, '2022D'!$A$2:$G$343, 2, FALSE)</f>
        <v>161</v>
      </c>
      <c r="O887">
        <f>VLOOKUP(E887, '2022D'!$A$2:$G$343, 3, FALSE)</f>
        <v>36413</v>
      </c>
      <c r="P887">
        <f>_2022[[#This Row],[最低排名]]-_2022[[#This Row],[同分人数]]+1</f>
        <v>36253</v>
      </c>
      <c r="Q887">
        <f>IF(O887&gt;=开始!$B$6, 1, 0)</f>
        <v>1</v>
      </c>
      <c r="R887">
        <f>_2022[[#This Row],[最低排名]]-开始!$B$6</f>
        <v>36413</v>
      </c>
    </row>
    <row r="888" spans="1:18">
      <c r="A888">
        <v>68502</v>
      </c>
      <c r="B888" t="s">
        <v>1088</v>
      </c>
      <c r="C888" t="str">
        <f t="shared" si="26"/>
        <v>河南工大</v>
      </c>
      <c r="D888" t="str">
        <f t="shared" si="27"/>
        <v>02</v>
      </c>
      <c r="E888" t="s">
        <v>1534</v>
      </c>
      <c r="F888">
        <v>177</v>
      </c>
      <c r="G888">
        <v>90</v>
      </c>
      <c r="H888">
        <v>76</v>
      </c>
      <c r="I888">
        <v>55</v>
      </c>
      <c r="J888">
        <v>49</v>
      </c>
      <c r="K888">
        <v>43</v>
      </c>
      <c r="L888">
        <v>0</v>
      </c>
      <c r="M888">
        <v>2022</v>
      </c>
      <c r="N888">
        <f>VLOOKUP(E888, '2022D'!$A$2:$G$343, 2, FALSE)</f>
        <v>161</v>
      </c>
      <c r="O888">
        <f>VLOOKUP(E888, '2022D'!$A$2:$G$343, 3, FALSE)</f>
        <v>36413</v>
      </c>
      <c r="P888">
        <f>_2022[[#This Row],[最低排名]]-_2022[[#This Row],[同分人数]]+1</f>
        <v>36253</v>
      </c>
      <c r="Q888">
        <f>IF(O888&gt;=开始!$B$6, 1, 0)</f>
        <v>1</v>
      </c>
      <c r="R888">
        <f>_2022[[#This Row],[最低排名]]-开始!$B$6</f>
        <v>36413</v>
      </c>
    </row>
    <row r="889" spans="1:18">
      <c r="A889">
        <v>68503</v>
      </c>
      <c r="B889" t="s">
        <v>1089</v>
      </c>
      <c r="C889" t="str">
        <f t="shared" si="26"/>
        <v>河南工大</v>
      </c>
      <c r="D889" t="str">
        <f t="shared" si="27"/>
        <v>03</v>
      </c>
      <c r="E889" t="s">
        <v>221</v>
      </c>
      <c r="F889">
        <v>194</v>
      </c>
      <c r="G889">
        <v>98</v>
      </c>
      <c r="H889">
        <v>74</v>
      </c>
      <c r="I889">
        <v>55</v>
      </c>
      <c r="J889">
        <v>46</v>
      </c>
      <c r="K889">
        <v>40</v>
      </c>
      <c r="L889">
        <v>0</v>
      </c>
      <c r="M889">
        <v>2022</v>
      </c>
      <c r="N889">
        <f>VLOOKUP(E889, '2022D'!$A$2:$G$343, 2, FALSE)</f>
        <v>156</v>
      </c>
      <c r="O889">
        <f>VLOOKUP(E889, '2022D'!$A$2:$G$343, 3, FALSE)</f>
        <v>35102</v>
      </c>
      <c r="P889">
        <f>_2022[[#This Row],[最低排名]]-_2022[[#This Row],[同分人数]]+1</f>
        <v>34947</v>
      </c>
      <c r="Q889">
        <f>IF(O889&gt;=开始!$B$6, 1, 0)</f>
        <v>1</v>
      </c>
      <c r="R889">
        <f>_2022[[#This Row],[最低排名]]-开始!$B$6</f>
        <v>35102</v>
      </c>
    </row>
    <row r="890" spans="1:18">
      <c r="A890">
        <v>68601</v>
      </c>
      <c r="B890" t="s">
        <v>1090</v>
      </c>
      <c r="C890" t="str">
        <f t="shared" si="26"/>
        <v>河南科大</v>
      </c>
      <c r="D890" t="str">
        <f t="shared" si="27"/>
        <v>01</v>
      </c>
      <c r="E890" t="s">
        <v>427</v>
      </c>
      <c r="F890">
        <v>207</v>
      </c>
      <c r="G890">
        <v>110</v>
      </c>
      <c r="H890">
        <v>84</v>
      </c>
      <c r="I890">
        <v>52</v>
      </c>
      <c r="J890">
        <v>46</v>
      </c>
      <c r="K890">
        <v>46</v>
      </c>
      <c r="L890">
        <v>0</v>
      </c>
      <c r="M890">
        <v>2022</v>
      </c>
      <c r="N890">
        <f>VLOOKUP(E890, '2022D'!$A$2:$G$343, 2, FALSE)</f>
        <v>157</v>
      </c>
      <c r="O890">
        <f>VLOOKUP(E890, '2022D'!$A$2:$G$343, 3, FALSE)</f>
        <v>30887</v>
      </c>
      <c r="P890">
        <f>_2022[[#This Row],[最低排名]]-_2022[[#This Row],[同分人数]]+1</f>
        <v>30731</v>
      </c>
      <c r="Q890">
        <f>IF(O890&gt;=开始!$B$6, 1, 0)</f>
        <v>1</v>
      </c>
      <c r="R890">
        <f>_2022[[#This Row],[最低排名]]-开始!$B$6</f>
        <v>30887</v>
      </c>
    </row>
    <row r="891" spans="1:18">
      <c r="A891">
        <v>68602</v>
      </c>
      <c r="B891" t="s">
        <v>1091</v>
      </c>
      <c r="C891" t="str">
        <f t="shared" si="26"/>
        <v>河南科大</v>
      </c>
      <c r="D891" t="str">
        <f t="shared" si="27"/>
        <v>02</v>
      </c>
      <c r="E891" t="s">
        <v>528</v>
      </c>
      <c r="F891">
        <v>195</v>
      </c>
      <c r="G891">
        <v>116</v>
      </c>
      <c r="H891">
        <v>80</v>
      </c>
      <c r="I891">
        <v>64</v>
      </c>
      <c r="J891">
        <v>55</v>
      </c>
      <c r="K891">
        <v>46</v>
      </c>
      <c r="L891">
        <v>0</v>
      </c>
      <c r="M891">
        <v>2022</v>
      </c>
      <c r="N891">
        <f>VLOOKUP(E891, '2022D'!$A$2:$G$343, 2, FALSE)</f>
        <v>187</v>
      </c>
      <c r="O891">
        <f>VLOOKUP(E891, '2022D'!$A$2:$G$343, 3, FALSE)</f>
        <v>29955</v>
      </c>
      <c r="P891">
        <f>_2022[[#This Row],[最低排名]]-_2022[[#This Row],[同分人数]]+1</f>
        <v>29769</v>
      </c>
      <c r="Q891">
        <f>IF(O891&gt;=开始!$B$6, 1, 0)</f>
        <v>1</v>
      </c>
      <c r="R891">
        <f>_2022[[#This Row],[最低排名]]-开始!$B$6</f>
        <v>29955</v>
      </c>
    </row>
    <row r="892" spans="1:18">
      <c r="A892">
        <v>68701</v>
      </c>
      <c r="B892" t="s">
        <v>1092</v>
      </c>
      <c r="C892" t="str">
        <f t="shared" si="26"/>
        <v>中原工院</v>
      </c>
      <c r="D892" t="str">
        <f t="shared" si="27"/>
        <v>01</v>
      </c>
      <c r="E892" t="s">
        <v>366</v>
      </c>
      <c r="F892">
        <v>182</v>
      </c>
      <c r="G892">
        <v>94</v>
      </c>
      <c r="H892">
        <v>81</v>
      </c>
      <c r="I892">
        <v>58</v>
      </c>
      <c r="J892">
        <v>43</v>
      </c>
      <c r="K892">
        <v>43</v>
      </c>
      <c r="L892">
        <v>0</v>
      </c>
      <c r="M892">
        <v>2022</v>
      </c>
      <c r="N892">
        <f>VLOOKUP(E892, '2022D'!$A$2:$G$343, 2, FALSE)</f>
        <v>161</v>
      </c>
      <c r="O892">
        <f>VLOOKUP(E892, '2022D'!$A$2:$G$343, 3, FALSE)</f>
        <v>35422</v>
      </c>
      <c r="P892">
        <f>_2022[[#This Row],[最低排名]]-_2022[[#This Row],[同分人数]]+1</f>
        <v>35262</v>
      </c>
      <c r="Q892">
        <f>IF(O892&gt;=开始!$B$6, 1, 0)</f>
        <v>1</v>
      </c>
      <c r="R892">
        <f>_2022[[#This Row],[最低排名]]-开始!$B$6</f>
        <v>35422</v>
      </c>
    </row>
    <row r="893" spans="1:18">
      <c r="A893">
        <v>68801</v>
      </c>
      <c r="B893" t="s">
        <v>1093</v>
      </c>
      <c r="C893" t="str">
        <f t="shared" si="26"/>
        <v>河南农大</v>
      </c>
      <c r="D893" t="str">
        <f t="shared" si="27"/>
        <v>01</v>
      </c>
      <c r="E893" t="s">
        <v>232</v>
      </c>
      <c r="F893">
        <v>193</v>
      </c>
      <c r="G893">
        <v>98</v>
      </c>
      <c r="H893">
        <v>83</v>
      </c>
      <c r="I893">
        <v>58</v>
      </c>
      <c r="J893">
        <v>55</v>
      </c>
      <c r="K893">
        <v>49</v>
      </c>
      <c r="L893">
        <v>0</v>
      </c>
      <c r="M893">
        <v>2022</v>
      </c>
      <c r="N893">
        <f>VLOOKUP(E893, '2022D'!$A$2:$G$343, 2, FALSE)</f>
        <v>191</v>
      </c>
      <c r="O893">
        <f>VLOOKUP(E893, '2022D'!$A$2:$G$343, 3, FALSE)</f>
        <v>30345</v>
      </c>
      <c r="P893">
        <f>_2022[[#This Row],[最低排名]]-_2022[[#This Row],[同分人数]]+1</f>
        <v>30155</v>
      </c>
      <c r="Q893">
        <f>IF(O893&gt;=开始!$B$6, 1, 0)</f>
        <v>1</v>
      </c>
      <c r="R893">
        <f>_2022[[#This Row],[最低排名]]-开始!$B$6</f>
        <v>30345</v>
      </c>
    </row>
    <row r="894" spans="1:18">
      <c r="A894">
        <v>68802</v>
      </c>
      <c r="B894" t="s">
        <v>1094</v>
      </c>
      <c r="C894" t="str">
        <f t="shared" si="26"/>
        <v>河南农大</v>
      </c>
      <c r="D894" t="str">
        <f t="shared" si="27"/>
        <v>02</v>
      </c>
      <c r="E894" t="s">
        <v>205</v>
      </c>
      <c r="F894">
        <v>178</v>
      </c>
      <c r="G894">
        <v>95</v>
      </c>
      <c r="H894">
        <v>81</v>
      </c>
      <c r="I894">
        <v>58</v>
      </c>
      <c r="J894">
        <v>52</v>
      </c>
      <c r="K894">
        <v>49</v>
      </c>
      <c r="L894">
        <v>0</v>
      </c>
      <c r="M894">
        <v>2022</v>
      </c>
      <c r="N894">
        <f>VLOOKUP(E894, '2022D'!$A$2:$G$343, 2, FALSE)</f>
        <v>162</v>
      </c>
      <c r="O894">
        <f>VLOOKUP(E894, '2022D'!$A$2:$G$343, 3, FALSE)</f>
        <v>33700</v>
      </c>
      <c r="P894">
        <f>_2022[[#This Row],[最低排名]]-_2022[[#This Row],[同分人数]]+1</f>
        <v>33539</v>
      </c>
      <c r="Q894">
        <f>IF(O894&gt;=开始!$B$6, 1, 0)</f>
        <v>1</v>
      </c>
      <c r="R894">
        <f>_2022[[#This Row],[最低排名]]-开始!$B$6</f>
        <v>33700</v>
      </c>
    </row>
    <row r="895" spans="1:18">
      <c r="A895">
        <v>68803</v>
      </c>
      <c r="B895" t="s">
        <v>1095</v>
      </c>
      <c r="C895" t="str">
        <f t="shared" si="26"/>
        <v>河南农大</v>
      </c>
      <c r="D895" t="str">
        <f t="shared" si="27"/>
        <v>03</v>
      </c>
      <c r="E895" t="s">
        <v>230</v>
      </c>
      <c r="F895">
        <v>173</v>
      </c>
      <c r="G895">
        <v>88</v>
      </c>
      <c r="H895">
        <v>102</v>
      </c>
      <c r="I895">
        <v>61</v>
      </c>
      <c r="J895">
        <v>55</v>
      </c>
      <c r="K895">
        <v>52</v>
      </c>
      <c r="L895">
        <v>0</v>
      </c>
      <c r="M895">
        <v>2022</v>
      </c>
      <c r="N895">
        <f>VLOOKUP(E895, '2022D'!$A$2:$G$343, 2, FALSE)</f>
        <v>192</v>
      </c>
      <c r="O895">
        <f>VLOOKUP(E895, '2022D'!$A$2:$G$343, 3, FALSE)</f>
        <v>29402</v>
      </c>
      <c r="P895">
        <f>_2022[[#This Row],[最低排名]]-_2022[[#This Row],[同分人数]]+1</f>
        <v>29211</v>
      </c>
      <c r="Q895">
        <f>IF(O895&gt;=开始!$B$6, 1, 0)</f>
        <v>1</v>
      </c>
      <c r="R895">
        <f>_2022[[#This Row],[最低排名]]-开始!$B$6</f>
        <v>29402</v>
      </c>
    </row>
    <row r="896" spans="1:18">
      <c r="A896">
        <v>68901</v>
      </c>
      <c r="B896" t="s">
        <v>1096</v>
      </c>
      <c r="C896" t="str">
        <f t="shared" si="26"/>
        <v>河南中医</v>
      </c>
      <c r="D896" t="str">
        <f t="shared" si="27"/>
        <v>01</v>
      </c>
      <c r="E896" t="s">
        <v>312</v>
      </c>
      <c r="F896">
        <v>203</v>
      </c>
      <c r="G896">
        <v>107</v>
      </c>
      <c r="H896">
        <v>92</v>
      </c>
      <c r="I896">
        <v>58</v>
      </c>
      <c r="J896">
        <v>55</v>
      </c>
      <c r="K896">
        <v>52</v>
      </c>
      <c r="L896">
        <v>0</v>
      </c>
      <c r="M896">
        <v>2022</v>
      </c>
      <c r="N896">
        <f>VLOOKUP(E896, '2022D'!$A$2:$G$343, 2, FALSE)</f>
        <v>185</v>
      </c>
      <c r="O896">
        <f>VLOOKUP(E896, '2022D'!$A$2:$G$343, 3, FALSE)</f>
        <v>26085</v>
      </c>
      <c r="P896">
        <f>_2022[[#This Row],[最低排名]]-_2022[[#This Row],[同分人数]]+1</f>
        <v>25901</v>
      </c>
      <c r="Q896">
        <f>IF(O896&gt;=开始!$B$6, 1, 0)</f>
        <v>1</v>
      </c>
      <c r="R896">
        <f>_2022[[#This Row],[最低排名]]-开始!$B$6</f>
        <v>26085</v>
      </c>
    </row>
    <row r="897" spans="1:18">
      <c r="A897">
        <v>69001</v>
      </c>
      <c r="B897" t="s">
        <v>1097</v>
      </c>
      <c r="C897" t="str">
        <f t="shared" si="26"/>
        <v>新乡医学</v>
      </c>
      <c r="D897" t="str">
        <f t="shared" si="27"/>
        <v>01</v>
      </c>
      <c r="E897" t="s">
        <v>165</v>
      </c>
      <c r="F897">
        <v>202</v>
      </c>
      <c r="G897">
        <v>104</v>
      </c>
      <c r="H897">
        <v>97</v>
      </c>
      <c r="I897">
        <v>55</v>
      </c>
      <c r="J897">
        <v>55</v>
      </c>
      <c r="K897">
        <v>46</v>
      </c>
      <c r="L897">
        <v>0</v>
      </c>
      <c r="M897">
        <v>2022</v>
      </c>
      <c r="N897">
        <f>VLOOKUP(E897, '2022D'!$A$2:$G$343, 2, FALSE)</f>
        <v>186</v>
      </c>
      <c r="O897">
        <f>VLOOKUP(E897, '2022D'!$A$2:$G$343, 3, FALSE)</f>
        <v>27129</v>
      </c>
      <c r="P897">
        <f>_2022[[#This Row],[最低排名]]-_2022[[#This Row],[同分人数]]+1</f>
        <v>26944</v>
      </c>
      <c r="Q897">
        <f>IF(O897&gt;=开始!$B$6, 1, 0)</f>
        <v>1</v>
      </c>
      <c r="R897">
        <f>_2022[[#This Row],[最低排名]]-开始!$B$6</f>
        <v>27129</v>
      </c>
    </row>
    <row r="898" spans="1:18">
      <c r="A898">
        <v>69101</v>
      </c>
      <c r="B898" t="s">
        <v>1098</v>
      </c>
      <c r="C898" t="str">
        <f t="shared" ref="C898:C961" si="28">LEFT(B898, FIND("(", B898) - 1)</f>
        <v>河南大学</v>
      </c>
      <c r="D898" t="str">
        <f t="shared" ref="D898:D961" si="29">MID(B898, FIND("(", B898) + 1, FIND(")", B898) - FIND("(", B898) - 1)</f>
        <v>01</v>
      </c>
      <c r="E898" t="s">
        <v>146</v>
      </c>
      <c r="F898">
        <v>204</v>
      </c>
      <c r="G898">
        <v>114</v>
      </c>
      <c r="H898">
        <v>106</v>
      </c>
      <c r="I898">
        <v>64</v>
      </c>
      <c r="J898">
        <v>58</v>
      </c>
      <c r="K898">
        <v>52</v>
      </c>
      <c r="L898">
        <v>0</v>
      </c>
      <c r="M898">
        <v>2022</v>
      </c>
      <c r="N898">
        <f>VLOOKUP(E898, '2022D'!$A$2:$G$343, 2, FALSE)</f>
        <v>233</v>
      </c>
      <c r="O898">
        <f>VLOOKUP(E898, '2022D'!$A$2:$G$343, 3, FALSE)</f>
        <v>21082</v>
      </c>
      <c r="P898">
        <f>_2022[[#This Row],[最低排名]]-_2022[[#This Row],[同分人数]]+1</f>
        <v>20850</v>
      </c>
      <c r="Q898">
        <f>IF(O898&gt;=开始!$B$6, 1, 0)</f>
        <v>1</v>
      </c>
      <c r="R898">
        <f>_2022[[#This Row],[最低排名]]-开始!$B$6</f>
        <v>21082</v>
      </c>
    </row>
    <row r="899" spans="1:18">
      <c r="A899">
        <v>69102</v>
      </c>
      <c r="B899" t="s">
        <v>1099</v>
      </c>
      <c r="C899" t="str">
        <f t="shared" si="28"/>
        <v>河南大学</v>
      </c>
      <c r="D899" t="str">
        <f t="shared" si="29"/>
        <v>02</v>
      </c>
      <c r="E899" t="s">
        <v>124</v>
      </c>
      <c r="F899">
        <v>205</v>
      </c>
      <c r="G899">
        <v>109</v>
      </c>
      <c r="H899">
        <v>107</v>
      </c>
      <c r="I899">
        <v>58</v>
      </c>
      <c r="J899">
        <v>49</v>
      </c>
      <c r="K899">
        <v>46</v>
      </c>
      <c r="L899">
        <v>0</v>
      </c>
      <c r="M899">
        <v>2022</v>
      </c>
      <c r="N899">
        <f>VLOOKUP(E899, '2022D'!$A$2:$G$343, 2, FALSE)</f>
        <v>192</v>
      </c>
      <c r="O899">
        <f>VLOOKUP(E899, '2022D'!$A$2:$G$343, 3, FALSE)</f>
        <v>25043</v>
      </c>
      <c r="P899">
        <f>_2022[[#This Row],[最低排名]]-_2022[[#This Row],[同分人数]]+1</f>
        <v>24852</v>
      </c>
      <c r="Q899">
        <f>IF(O899&gt;=开始!$B$6, 1, 0)</f>
        <v>1</v>
      </c>
      <c r="R899">
        <f>_2022[[#This Row],[最低排名]]-开始!$B$6</f>
        <v>25043</v>
      </c>
    </row>
    <row r="900" spans="1:18">
      <c r="A900">
        <v>69103</v>
      </c>
      <c r="B900" t="s">
        <v>1100</v>
      </c>
      <c r="C900" t="str">
        <f t="shared" si="28"/>
        <v>河南大学</v>
      </c>
      <c r="D900" t="str">
        <f t="shared" si="29"/>
        <v>03</v>
      </c>
      <c r="E900" t="s">
        <v>175</v>
      </c>
      <c r="F900">
        <v>216</v>
      </c>
      <c r="G900">
        <v>120</v>
      </c>
      <c r="H900">
        <v>74</v>
      </c>
      <c r="I900">
        <v>61</v>
      </c>
      <c r="J900">
        <v>61</v>
      </c>
      <c r="K900">
        <v>52</v>
      </c>
      <c r="L900">
        <v>0</v>
      </c>
      <c r="M900">
        <v>2022</v>
      </c>
      <c r="N900">
        <f>VLOOKUP(E900, '2022D'!$A$2:$G$343, 2, FALSE)</f>
        <v>211</v>
      </c>
      <c r="O900">
        <f>VLOOKUP(E900, '2022D'!$A$2:$G$343, 3, FALSE)</f>
        <v>25254</v>
      </c>
      <c r="P900">
        <f>_2022[[#This Row],[最低排名]]-_2022[[#This Row],[同分人数]]+1</f>
        <v>25044</v>
      </c>
      <c r="Q900">
        <f>IF(O900&gt;=开始!$B$6, 1, 0)</f>
        <v>1</v>
      </c>
      <c r="R900">
        <f>_2022[[#This Row],[最低排名]]-开始!$B$6</f>
        <v>25254</v>
      </c>
    </row>
    <row r="901" spans="1:18">
      <c r="A901">
        <v>69104</v>
      </c>
      <c r="B901" t="s">
        <v>1101</v>
      </c>
      <c r="C901" t="str">
        <f t="shared" si="28"/>
        <v>河南大学</v>
      </c>
      <c r="D901" t="str">
        <f t="shared" si="29"/>
        <v>04</v>
      </c>
      <c r="E901" t="s">
        <v>77</v>
      </c>
      <c r="F901">
        <v>194</v>
      </c>
      <c r="G901">
        <v>110</v>
      </c>
      <c r="H901">
        <v>115</v>
      </c>
      <c r="I901">
        <v>67</v>
      </c>
      <c r="J901">
        <v>67</v>
      </c>
      <c r="K901">
        <v>55</v>
      </c>
      <c r="L901">
        <v>0</v>
      </c>
      <c r="M901">
        <v>2022</v>
      </c>
      <c r="N901">
        <f>VLOOKUP(E901, '2022D'!$A$2:$G$343, 2, FALSE)</f>
        <v>221</v>
      </c>
      <c r="O901">
        <f>VLOOKUP(E901, '2022D'!$A$2:$G$343, 3, FALSE)</f>
        <v>18013</v>
      </c>
      <c r="P901">
        <f>_2022[[#This Row],[最低排名]]-_2022[[#This Row],[同分人数]]+1</f>
        <v>17793</v>
      </c>
      <c r="Q901">
        <f>IF(O901&gt;=开始!$B$6, 1, 0)</f>
        <v>1</v>
      </c>
      <c r="R901">
        <f>_2022[[#This Row],[最低排名]]-开始!$B$6</f>
        <v>18013</v>
      </c>
    </row>
    <row r="902" spans="1:18">
      <c r="A902">
        <v>69105</v>
      </c>
      <c r="B902" t="s">
        <v>1102</v>
      </c>
      <c r="C902" t="str">
        <f t="shared" si="28"/>
        <v>河南大学</v>
      </c>
      <c r="D902" t="str">
        <f t="shared" si="29"/>
        <v>05</v>
      </c>
      <c r="E902" t="s">
        <v>155</v>
      </c>
      <c r="F902">
        <v>204</v>
      </c>
      <c r="G902">
        <v>112</v>
      </c>
      <c r="H902">
        <v>111</v>
      </c>
      <c r="I902">
        <v>61</v>
      </c>
      <c r="J902">
        <v>61</v>
      </c>
      <c r="K902">
        <v>52</v>
      </c>
      <c r="L902">
        <v>0</v>
      </c>
      <c r="M902">
        <v>2022</v>
      </c>
      <c r="N902">
        <f>VLOOKUP(E902, '2022D'!$A$2:$G$343, 2, FALSE)</f>
        <v>198</v>
      </c>
      <c r="O902">
        <f>VLOOKUP(E902, '2022D'!$A$2:$G$343, 3, FALSE)</f>
        <v>19963</v>
      </c>
      <c r="P902">
        <f>_2022[[#This Row],[最低排名]]-_2022[[#This Row],[同分人数]]+1</f>
        <v>19766</v>
      </c>
      <c r="Q902">
        <f>IF(O902&gt;=开始!$B$6, 1, 0)</f>
        <v>1</v>
      </c>
      <c r="R902">
        <f>_2022[[#This Row],[最低排名]]-开始!$B$6</f>
        <v>19963</v>
      </c>
    </row>
    <row r="903" spans="1:18">
      <c r="A903">
        <v>69201</v>
      </c>
      <c r="B903" t="s">
        <v>1103</v>
      </c>
      <c r="C903" t="str">
        <f t="shared" si="28"/>
        <v>南阳师范</v>
      </c>
      <c r="D903" t="str">
        <f t="shared" si="29"/>
        <v>01</v>
      </c>
      <c r="E903" t="s">
        <v>316</v>
      </c>
      <c r="F903">
        <v>156</v>
      </c>
      <c r="G903">
        <v>92</v>
      </c>
      <c r="H903">
        <v>118</v>
      </c>
      <c r="I903">
        <v>46</v>
      </c>
      <c r="J903">
        <v>43</v>
      </c>
      <c r="K903">
        <v>43</v>
      </c>
      <c r="L903">
        <v>0</v>
      </c>
      <c r="M903">
        <v>2022</v>
      </c>
      <c r="N903">
        <f>VLOOKUP(E903, '2022D'!$A$2:$G$343, 2, FALSE)</f>
        <v>139</v>
      </c>
      <c r="O903">
        <f>VLOOKUP(E903, '2022D'!$A$2:$G$343, 3, FALSE)</f>
        <v>35561</v>
      </c>
      <c r="P903">
        <f>_2022[[#This Row],[最低排名]]-_2022[[#This Row],[同分人数]]+1</f>
        <v>35423</v>
      </c>
      <c r="Q903">
        <f>IF(O903&gt;=开始!$B$6, 1, 0)</f>
        <v>1</v>
      </c>
      <c r="R903">
        <f>_2022[[#This Row],[最低排名]]-开始!$B$6</f>
        <v>35561</v>
      </c>
    </row>
    <row r="904" spans="1:18">
      <c r="A904">
        <v>69301</v>
      </c>
      <c r="B904" t="s">
        <v>1104</v>
      </c>
      <c r="C904" t="str">
        <f t="shared" si="28"/>
        <v>商丘师范</v>
      </c>
      <c r="D904" t="str">
        <f t="shared" si="29"/>
        <v>01</v>
      </c>
      <c r="E904" t="s">
        <v>1534</v>
      </c>
      <c r="F904">
        <v>165</v>
      </c>
      <c r="G904">
        <v>95</v>
      </c>
      <c r="H904">
        <v>94</v>
      </c>
      <c r="I904">
        <v>49</v>
      </c>
      <c r="J904">
        <v>46</v>
      </c>
      <c r="K904">
        <v>46</v>
      </c>
      <c r="L904">
        <v>0</v>
      </c>
      <c r="M904">
        <v>2022</v>
      </c>
      <c r="N904">
        <f>VLOOKUP(E904, '2022D'!$A$2:$G$343, 2, FALSE)</f>
        <v>161</v>
      </c>
      <c r="O904">
        <f>VLOOKUP(E904, '2022D'!$A$2:$G$343, 3, FALSE)</f>
        <v>36413</v>
      </c>
      <c r="P904">
        <f>_2022[[#This Row],[最低排名]]-_2022[[#This Row],[同分人数]]+1</f>
        <v>36253</v>
      </c>
      <c r="Q904">
        <f>IF(O904&gt;=开始!$B$6, 1, 0)</f>
        <v>1</v>
      </c>
      <c r="R904">
        <f>_2022[[#This Row],[最低排名]]-开始!$B$6</f>
        <v>36413</v>
      </c>
    </row>
    <row r="905" spans="1:18">
      <c r="A905">
        <v>69303</v>
      </c>
      <c r="B905" t="s">
        <v>1106</v>
      </c>
      <c r="C905" t="str">
        <f t="shared" si="28"/>
        <v>商丘师范</v>
      </c>
      <c r="D905" t="str">
        <f t="shared" si="29"/>
        <v>03</v>
      </c>
      <c r="E905" t="s">
        <v>207</v>
      </c>
      <c r="F905">
        <v>177</v>
      </c>
      <c r="G905">
        <v>94</v>
      </c>
      <c r="H905">
        <v>77</v>
      </c>
      <c r="I905">
        <v>64</v>
      </c>
      <c r="J905">
        <v>52</v>
      </c>
      <c r="K905">
        <v>43</v>
      </c>
      <c r="L905">
        <v>0</v>
      </c>
      <c r="M905">
        <v>2022</v>
      </c>
      <c r="N905">
        <f>VLOOKUP(E905, '2022D'!$A$2:$G$343, 2, FALSE)</f>
        <v>173</v>
      </c>
      <c r="O905">
        <f>VLOOKUP(E905, '2022D'!$A$2:$G$343, 3, FALSE)</f>
        <v>34512</v>
      </c>
      <c r="P905">
        <f>_2022[[#This Row],[最低排名]]-_2022[[#This Row],[同分人数]]+1</f>
        <v>34340</v>
      </c>
      <c r="Q905">
        <f>IF(O905&gt;=开始!$B$6, 1, 0)</f>
        <v>1</v>
      </c>
      <c r="R905">
        <f>_2022[[#This Row],[最低排名]]-开始!$B$6</f>
        <v>34512</v>
      </c>
    </row>
    <row r="906" spans="1:18">
      <c r="A906">
        <v>69401</v>
      </c>
      <c r="B906" t="s">
        <v>1107</v>
      </c>
      <c r="C906" t="str">
        <f t="shared" si="28"/>
        <v>河南财政</v>
      </c>
      <c r="D906" t="str">
        <f t="shared" si="29"/>
        <v>01</v>
      </c>
      <c r="E906" t="s">
        <v>187</v>
      </c>
      <c r="F906">
        <v>194</v>
      </c>
      <c r="G906">
        <v>103</v>
      </c>
      <c r="H906">
        <v>92</v>
      </c>
      <c r="I906">
        <v>61</v>
      </c>
      <c r="J906">
        <v>52</v>
      </c>
      <c r="K906">
        <v>49</v>
      </c>
      <c r="L906">
        <v>0</v>
      </c>
      <c r="M906">
        <v>2022</v>
      </c>
      <c r="N906">
        <f>VLOOKUP(E906, '2022D'!$A$2:$G$343, 2, FALSE)</f>
        <v>205</v>
      </c>
      <c r="O906">
        <f>VLOOKUP(E906, '2022D'!$A$2:$G$343, 3, FALSE)</f>
        <v>28491</v>
      </c>
      <c r="P906">
        <f>_2022[[#This Row],[最低排名]]-_2022[[#This Row],[同分人数]]+1</f>
        <v>28287</v>
      </c>
      <c r="Q906">
        <f>IF(O906&gt;=开始!$B$6, 1, 0)</f>
        <v>1</v>
      </c>
      <c r="R906">
        <f>_2022[[#This Row],[最低排名]]-开始!$B$6</f>
        <v>28491</v>
      </c>
    </row>
    <row r="907" spans="1:18">
      <c r="A907">
        <v>69501</v>
      </c>
      <c r="B907" t="s">
        <v>1108</v>
      </c>
      <c r="C907" t="str">
        <f t="shared" si="28"/>
        <v>郑州航空</v>
      </c>
      <c r="D907" t="str">
        <f t="shared" si="29"/>
        <v>01</v>
      </c>
      <c r="E907" t="s">
        <v>198</v>
      </c>
      <c r="F907">
        <v>182</v>
      </c>
      <c r="G907">
        <v>94</v>
      </c>
      <c r="H907">
        <v>82</v>
      </c>
      <c r="I907">
        <v>58</v>
      </c>
      <c r="J907">
        <v>43</v>
      </c>
      <c r="K907">
        <v>40</v>
      </c>
      <c r="L907">
        <v>0</v>
      </c>
      <c r="M907">
        <v>2022</v>
      </c>
      <c r="N907">
        <f>VLOOKUP(E907, '2022D'!$A$2:$G$343, 2, FALSE)</f>
        <v>137</v>
      </c>
      <c r="O907">
        <f>VLOOKUP(E907, '2022D'!$A$2:$G$343, 3, FALSE)</f>
        <v>35698</v>
      </c>
      <c r="P907">
        <f>_2022[[#This Row],[最低排名]]-_2022[[#This Row],[同分人数]]+1</f>
        <v>35562</v>
      </c>
      <c r="Q907">
        <f>IF(O907&gt;=开始!$B$6, 1, 0)</f>
        <v>1</v>
      </c>
      <c r="R907">
        <f>_2022[[#This Row],[最低排名]]-开始!$B$6</f>
        <v>35698</v>
      </c>
    </row>
    <row r="908" spans="1:18">
      <c r="A908">
        <v>69601</v>
      </c>
      <c r="B908" t="s">
        <v>1109</v>
      </c>
      <c r="C908" t="str">
        <f t="shared" si="28"/>
        <v>洛阳理工</v>
      </c>
      <c r="D908" t="str">
        <f t="shared" si="29"/>
        <v>01</v>
      </c>
      <c r="E908" t="s">
        <v>207</v>
      </c>
      <c r="F908">
        <v>193</v>
      </c>
      <c r="G908">
        <v>107</v>
      </c>
      <c r="H908">
        <v>76</v>
      </c>
      <c r="I908">
        <v>49</v>
      </c>
      <c r="J908">
        <v>49</v>
      </c>
      <c r="K908">
        <v>46</v>
      </c>
      <c r="L908">
        <v>0</v>
      </c>
      <c r="M908">
        <v>2022</v>
      </c>
      <c r="N908">
        <f>VLOOKUP(E908, '2022D'!$A$2:$G$343, 2, FALSE)</f>
        <v>173</v>
      </c>
      <c r="O908">
        <f>VLOOKUP(E908, '2022D'!$A$2:$G$343, 3, FALSE)</f>
        <v>34512</v>
      </c>
      <c r="P908">
        <f>_2022[[#This Row],[最低排名]]-_2022[[#This Row],[同分人数]]+1</f>
        <v>34340</v>
      </c>
      <c r="Q908">
        <f>IF(O908&gt;=开始!$B$6, 1, 0)</f>
        <v>1</v>
      </c>
      <c r="R908">
        <f>_2022[[#This Row],[最低排名]]-开始!$B$6</f>
        <v>34512</v>
      </c>
    </row>
    <row r="909" spans="1:18">
      <c r="A909">
        <v>69701</v>
      </c>
      <c r="B909" t="s">
        <v>1110</v>
      </c>
      <c r="C909" t="str">
        <f t="shared" si="28"/>
        <v>安阳工院</v>
      </c>
      <c r="D909" t="str">
        <f t="shared" si="29"/>
        <v>01</v>
      </c>
      <c r="E909" t="s">
        <v>738</v>
      </c>
      <c r="F909">
        <v>197</v>
      </c>
      <c r="G909">
        <v>99</v>
      </c>
      <c r="H909">
        <v>80</v>
      </c>
      <c r="I909">
        <v>49</v>
      </c>
      <c r="J909">
        <v>46</v>
      </c>
      <c r="K909">
        <v>40</v>
      </c>
      <c r="L909">
        <v>0</v>
      </c>
      <c r="M909">
        <v>2022</v>
      </c>
      <c r="N909">
        <f>VLOOKUP(E909, '2022D'!$A$2:$G$343, 2, FALSE)</f>
        <v>131</v>
      </c>
      <c r="O909">
        <f>VLOOKUP(E909, '2022D'!$A$2:$G$343, 3, FALSE)</f>
        <v>34643</v>
      </c>
      <c r="P909">
        <f>_2022[[#This Row],[最低排名]]-_2022[[#This Row],[同分人数]]+1</f>
        <v>34513</v>
      </c>
      <c r="Q909">
        <f>IF(O909&gt;=开始!$B$6, 1, 0)</f>
        <v>1</v>
      </c>
      <c r="R909">
        <f>_2022[[#This Row],[最低排名]]-开始!$B$6</f>
        <v>34643</v>
      </c>
    </row>
    <row r="910" spans="1:18">
      <c r="A910">
        <v>69801</v>
      </c>
      <c r="B910" t="s">
        <v>1111</v>
      </c>
      <c r="C910" t="str">
        <f t="shared" si="28"/>
        <v>河南城建</v>
      </c>
      <c r="D910" t="str">
        <f t="shared" si="29"/>
        <v>01</v>
      </c>
      <c r="E910" t="s">
        <v>221</v>
      </c>
      <c r="F910">
        <v>174</v>
      </c>
      <c r="G910">
        <v>92</v>
      </c>
      <c r="H910">
        <v>85</v>
      </c>
      <c r="I910">
        <v>58</v>
      </c>
      <c r="J910">
        <v>49</v>
      </c>
      <c r="K910">
        <v>43</v>
      </c>
      <c r="L910">
        <v>0</v>
      </c>
      <c r="M910">
        <v>2022</v>
      </c>
      <c r="N910">
        <f>VLOOKUP(E910, '2022D'!$A$2:$G$343, 2, FALSE)</f>
        <v>156</v>
      </c>
      <c r="O910">
        <f>VLOOKUP(E910, '2022D'!$A$2:$G$343, 3, FALSE)</f>
        <v>35102</v>
      </c>
      <c r="P910">
        <f>_2022[[#This Row],[最低排名]]-_2022[[#This Row],[同分人数]]+1</f>
        <v>34947</v>
      </c>
      <c r="Q910">
        <f>IF(O910&gt;=开始!$B$6, 1, 0)</f>
        <v>1</v>
      </c>
      <c r="R910">
        <f>_2022[[#This Row],[最低排名]]-开始!$B$6</f>
        <v>35102</v>
      </c>
    </row>
    <row r="911" spans="1:18">
      <c r="A911">
        <v>69802</v>
      </c>
      <c r="B911" t="s">
        <v>1112</v>
      </c>
      <c r="C911" t="str">
        <f t="shared" si="28"/>
        <v>河南城建</v>
      </c>
      <c r="D911" t="str">
        <f t="shared" si="29"/>
        <v>02</v>
      </c>
      <c r="E911" t="s">
        <v>1533</v>
      </c>
      <c r="F911">
        <v>199</v>
      </c>
      <c r="G911">
        <v>109</v>
      </c>
      <c r="H911">
        <v>71</v>
      </c>
      <c r="I911">
        <v>46</v>
      </c>
      <c r="J911">
        <v>43</v>
      </c>
      <c r="K911">
        <v>43</v>
      </c>
      <c r="L911">
        <v>0</v>
      </c>
      <c r="M911">
        <v>2022</v>
      </c>
      <c r="N911">
        <f>VLOOKUP(E911, '2022D'!$A$2:$G$343, 2, FALSE)</f>
        <v>141</v>
      </c>
      <c r="O911">
        <f>VLOOKUP(E911, '2022D'!$A$2:$G$343, 3, FALSE)</f>
        <v>36115</v>
      </c>
      <c r="P911">
        <f>_2022[[#This Row],[最低排名]]-_2022[[#This Row],[同分人数]]+1</f>
        <v>35975</v>
      </c>
      <c r="Q911">
        <f>IF(O911&gt;=开始!$B$6, 1, 0)</f>
        <v>1</v>
      </c>
      <c r="R911">
        <f>_2022[[#This Row],[最低排名]]-开始!$B$6</f>
        <v>36115</v>
      </c>
    </row>
    <row r="912" spans="1:18">
      <c r="A912">
        <v>69901</v>
      </c>
      <c r="B912" t="s">
        <v>1113</v>
      </c>
      <c r="C912" t="str">
        <f t="shared" si="28"/>
        <v>河南师大</v>
      </c>
      <c r="D912" t="str">
        <f t="shared" si="29"/>
        <v>01</v>
      </c>
      <c r="E912" t="s">
        <v>128</v>
      </c>
      <c r="F912">
        <v>209</v>
      </c>
      <c r="G912">
        <v>112</v>
      </c>
      <c r="H912">
        <v>96</v>
      </c>
      <c r="I912">
        <v>61</v>
      </c>
      <c r="J912">
        <v>61</v>
      </c>
      <c r="K912">
        <v>52</v>
      </c>
      <c r="L912">
        <v>0</v>
      </c>
      <c r="M912">
        <v>2022</v>
      </c>
      <c r="N912">
        <f>VLOOKUP(E912, '2022D'!$A$2:$G$343, 2, FALSE)</f>
        <v>228</v>
      </c>
      <c r="O912">
        <f>VLOOKUP(E912, '2022D'!$A$2:$G$343, 3, FALSE)</f>
        <v>22159</v>
      </c>
      <c r="P912">
        <f>_2022[[#This Row],[最低排名]]-_2022[[#This Row],[同分人数]]+1</f>
        <v>21932</v>
      </c>
      <c r="Q912">
        <f>IF(O912&gt;=开始!$B$6, 1, 0)</f>
        <v>1</v>
      </c>
      <c r="R912">
        <f>_2022[[#This Row],[最低排名]]-开始!$B$6</f>
        <v>22159</v>
      </c>
    </row>
    <row r="913" spans="1:18">
      <c r="A913">
        <v>69902</v>
      </c>
      <c r="B913" t="s">
        <v>1114</v>
      </c>
      <c r="C913" t="str">
        <f t="shared" si="28"/>
        <v>河南师大</v>
      </c>
      <c r="D913" t="str">
        <f t="shared" si="29"/>
        <v>02</v>
      </c>
      <c r="E913" t="s">
        <v>173</v>
      </c>
      <c r="F913">
        <v>210</v>
      </c>
      <c r="G913">
        <v>108</v>
      </c>
      <c r="H913">
        <v>85</v>
      </c>
      <c r="I913">
        <v>61</v>
      </c>
      <c r="J913">
        <v>55</v>
      </c>
      <c r="K913">
        <v>52</v>
      </c>
      <c r="L913">
        <v>0</v>
      </c>
      <c r="M913">
        <v>2022</v>
      </c>
      <c r="N913">
        <f>VLOOKUP(E913, '2022D'!$A$2:$G$343, 2, FALSE)</f>
        <v>224</v>
      </c>
      <c r="O913">
        <f>VLOOKUP(E913, '2022D'!$A$2:$G$343, 3, FALSE)</f>
        <v>25478</v>
      </c>
      <c r="P913">
        <f>_2022[[#This Row],[最低排名]]-_2022[[#This Row],[同分人数]]+1</f>
        <v>25255</v>
      </c>
      <c r="Q913">
        <f>IF(O913&gt;=开始!$B$6, 1, 0)</f>
        <v>1</v>
      </c>
      <c r="R913">
        <f>_2022[[#This Row],[最低排名]]-开始!$B$6</f>
        <v>25478</v>
      </c>
    </row>
    <row r="914" spans="1:18">
      <c r="A914">
        <v>69903</v>
      </c>
      <c r="B914" t="s">
        <v>1592</v>
      </c>
      <c r="C914" t="str">
        <f t="shared" si="28"/>
        <v>河南师大</v>
      </c>
      <c r="D914" t="str">
        <f t="shared" si="29"/>
        <v>03</v>
      </c>
      <c r="E914" t="s">
        <v>678</v>
      </c>
      <c r="F914">
        <v>206</v>
      </c>
      <c r="G914">
        <v>107</v>
      </c>
      <c r="H914">
        <v>97</v>
      </c>
      <c r="I914">
        <v>64</v>
      </c>
      <c r="J914">
        <v>58</v>
      </c>
      <c r="K914">
        <v>58</v>
      </c>
      <c r="L914">
        <v>0</v>
      </c>
      <c r="M914">
        <v>2022</v>
      </c>
      <c r="N914">
        <f>VLOOKUP(E914, '2022D'!$A$2:$G$343, 2, FALSE)</f>
        <v>234</v>
      </c>
      <c r="O914">
        <f>VLOOKUP(E914, '2022D'!$A$2:$G$343, 3, FALSE)</f>
        <v>21316</v>
      </c>
      <c r="P914">
        <f>_2022[[#This Row],[最低排名]]-_2022[[#This Row],[同分人数]]+1</f>
        <v>21083</v>
      </c>
      <c r="Q914">
        <f>IF(O914&gt;=开始!$B$6, 1, 0)</f>
        <v>1</v>
      </c>
      <c r="R914">
        <f>_2022[[#This Row],[最低排名]]-开始!$B$6</f>
        <v>21316</v>
      </c>
    </row>
    <row r="915" spans="1:18">
      <c r="A915">
        <v>70101</v>
      </c>
      <c r="B915" t="s">
        <v>1115</v>
      </c>
      <c r="C915" t="str">
        <f t="shared" si="28"/>
        <v>平顶学院</v>
      </c>
      <c r="D915" t="str">
        <f t="shared" si="29"/>
        <v>01</v>
      </c>
      <c r="E915" t="s">
        <v>585</v>
      </c>
      <c r="F915">
        <v>179</v>
      </c>
      <c r="G915">
        <v>102</v>
      </c>
      <c r="H915">
        <v>90</v>
      </c>
      <c r="I915">
        <v>55</v>
      </c>
      <c r="J915">
        <v>49</v>
      </c>
      <c r="K915">
        <v>43</v>
      </c>
      <c r="L915">
        <v>0</v>
      </c>
      <c r="M915">
        <v>2022</v>
      </c>
      <c r="N915">
        <f>VLOOKUP(E915, '2022D'!$A$2:$G$343, 2, FALSE)</f>
        <v>145</v>
      </c>
      <c r="O915">
        <f>VLOOKUP(E915, '2022D'!$A$2:$G$343, 3, FALSE)</f>
        <v>34009</v>
      </c>
      <c r="P915">
        <f>_2022[[#This Row],[最低排名]]-_2022[[#This Row],[同分人数]]+1</f>
        <v>33865</v>
      </c>
      <c r="Q915">
        <f>IF(O915&gt;=开始!$B$6, 1, 0)</f>
        <v>1</v>
      </c>
      <c r="R915">
        <f>_2022[[#This Row],[最低排名]]-开始!$B$6</f>
        <v>34009</v>
      </c>
    </row>
    <row r="916" spans="1:18">
      <c r="A916">
        <v>70102</v>
      </c>
      <c r="B916" t="s">
        <v>1116</v>
      </c>
      <c r="C916" t="str">
        <f t="shared" si="28"/>
        <v>平顶学院</v>
      </c>
      <c r="D916" t="str">
        <f t="shared" si="29"/>
        <v>02</v>
      </c>
      <c r="E916" t="s">
        <v>1534</v>
      </c>
      <c r="F916">
        <v>197</v>
      </c>
      <c r="G916">
        <v>102</v>
      </c>
      <c r="H916">
        <v>68</v>
      </c>
      <c r="I916">
        <v>46</v>
      </c>
      <c r="J916">
        <v>46</v>
      </c>
      <c r="K916">
        <v>43</v>
      </c>
      <c r="L916">
        <v>0</v>
      </c>
      <c r="M916">
        <v>2022</v>
      </c>
      <c r="N916">
        <f>VLOOKUP(E916, '2022D'!$A$2:$G$343, 2, FALSE)</f>
        <v>161</v>
      </c>
      <c r="O916">
        <f>VLOOKUP(E916, '2022D'!$A$2:$G$343, 3, FALSE)</f>
        <v>36413</v>
      </c>
      <c r="P916">
        <f>_2022[[#This Row],[最低排名]]-_2022[[#This Row],[同分人数]]+1</f>
        <v>36253</v>
      </c>
      <c r="Q916">
        <f>IF(O916&gt;=开始!$B$6, 1, 0)</f>
        <v>1</v>
      </c>
      <c r="R916">
        <f>_2022[[#This Row],[最低排名]]-开始!$B$6</f>
        <v>36413</v>
      </c>
    </row>
    <row r="917" spans="1:18">
      <c r="A917">
        <v>70201</v>
      </c>
      <c r="B917" t="s">
        <v>1117</v>
      </c>
      <c r="C917" t="str">
        <f t="shared" si="28"/>
        <v>河南工院</v>
      </c>
      <c r="D917" t="str">
        <f t="shared" si="29"/>
        <v>01</v>
      </c>
      <c r="E917" t="s">
        <v>221</v>
      </c>
      <c r="F917">
        <v>180</v>
      </c>
      <c r="G917">
        <v>90</v>
      </c>
      <c r="H917">
        <v>82</v>
      </c>
      <c r="I917">
        <v>58</v>
      </c>
      <c r="J917">
        <v>46</v>
      </c>
      <c r="K917">
        <v>43</v>
      </c>
      <c r="L917">
        <v>0</v>
      </c>
      <c r="M917">
        <v>2022</v>
      </c>
      <c r="N917">
        <f>VLOOKUP(E917, '2022D'!$A$2:$G$343, 2, FALSE)</f>
        <v>156</v>
      </c>
      <c r="O917">
        <f>VLOOKUP(E917, '2022D'!$A$2:$G$343, 3, FALSE)</f>
        <v>35102</v>
      </c>
      <c r="P917">
        <f>_2022[[#This Row],[最低排名]]-_2022[[#This Row],[同分人数]]+1</f>
        <v>34947</v>
      </c>
      <c r="Q917">
        <f>IF(O917&gt;=开始!$B$6, 1, 0)</f>
        <v>1</v>
      </c>
      <c r="R917">
        <f>_2022[[#This Row],[最低排名]]-开始!$B$6</f>
        <v>35102</v>
      </c>
    </row>
    <row r="918" spans="1:18">
      <c r="A918">
        <v>71101</v>
      </c>
      <c r="B918" t="s">
        <v>1119</v>
      </c>
      <c r="C918" t="str">
        <f t="shared" si="28"/>
        <v>中南民族</v>
      </c>
      <c r="D918" t="str">
        <f t="shared" si="29"/>
        <v>01</v>
      </c>
      <c r="E918" t="s">
        <v>165</v>
      </c>
      <c r="F918">
        <v>198</v>
      </c>
      <c r="G918">
        <v>102</v>
      </c>
      <c r="H918">
        <v>107</v>
      </c>
      <c r="I918">
        <v>58</v>
      </c>
      <c r="J918">
        <v>49</v>
      </c>
      <c r="K918">
        <v>43</v>
      </c>
      <c r="L918">
        <v>0</v>
      </c>
      <c r="M918">
        <v>2022</v>
      </c>
      <c r="N918">
        <f>VLOOKUP(E918, '2022D'!$A$2:$G$343, 2, FALSE)</f>
        <v>186</v>
      </c>
      <c r="O918">
        <f>VLOOKUP(E918, '2022D'!$A$2:$G$343, 3, FALSE)</f>
        <v>27129</v>
      </c>
      <c r="P918">
        <f>_2022[[#This Row],[最低排名]]-_2022[[#This Row],[同分人数]]+1</f>
        <v>26944</v>
      </c>
      <c r="Q918">
        <f>IF(O918&gt;=开始!$B$6, 1, 0)</f>
        <v>1</v>
      </c>
      <c r="R918">
        <f>_2022[[#This Row],[最低排名]]-开始!$B$6</f>
        <v>27129</v>
      </c>
    </row>
    <row r="919" spans="1:18">
      <c r="A919">
        <v>71102</v>
      </c>
      <c r="B919" t="s">
        <v>1120</v>
      </c>
      <c r="C919" t="str">
        <f t="shared" si="28"/>
        <v>中南民族</v>
      </c>
      <c r="D919" t="str">
        <f t="shared" si="29"/>
        <v>02</v>
      </c>
      <c r="E919" t="s">
        <v>701</v>
      </c>
      <c r="F919">
        <v>186</v>
      </c>
      <c r="G919">
        <v>96</v>
      </c>
      <c r="H919">
        <v>87</v>
      </c>
      <c r="I919">
        <v>61</v>
      </c>
      <c r="J919">
        <v>55</v>
      </c>
      <c r="K919">
        <v>55</v>
      </c>
      <c r="L919">
        <v>0</v>
      </c>
      <c r="M919">
        <v>2022</v>
      </c>
      <c r="N919">
        <f>VLOOKUP(E919, '2022D'!$A$2:$G$343, 2, FALSE)</f>
        <v>180</v>
      </c>
      <c r="O919">
        <f>VLOOKUP(E919, '2022D'!$A$2:$G$343, 3, FALSE)</f>
        <v>29210</v>
      </c>
      <c r="P919">
        <f>_2022[[#This Row],[最低排名]]-_2022[[#This Row],[同分人数]]+1</f>
        <v>29031</v>
      </c>
      <c r="Q919">
        <f>IF(O919&gt;=开始!$B$6, 1, 0)</f>
        <v>1</v>
      </c>
      <c r="R919">
        <f>_2022[[#This Row],[最低排名]]-开始!$B$6</f>
        <v>29210</v>
      </c>
    </row>
    <row r="920" spans="1:18">
      <c r="A920">
        <v>71201</v>
      </c>
      <c r="B920" t="s">
        <v>1121</v>
      </c>
      <c r="C920" t="str">
        <f t="shared" si="28"/>
        <v>武汉大学</v>
      </c>
      <c r="D920" t="str">
        <f t="shared" si="29"/>
        <v>01</v>
      </c>
      <c r="E920" t="s">
        <v>1593</v>
      </c>
      <c r="F920">
        <v>239</v>
      </c>
      <c r="G920">
        <v>127</v>
      </c>
      <c r="H920">
        <v>133</v>
      </c>
      <c r="I920">
        <v>70</v>
      </c>
      <c r="J920">
        <v>70</v>
      </c>
      <c r="K920">
        <v>67</v>
      </c>
      <c r="L920">
        <v>0</v>
      </c>
      <c r="M920">
        <v>2022</v>
      </c>
      <c r="N920">
        <f>VLOOKUP(E920, '2022D'!$A$2:$G$343, 2, FALSE)</f>
        <v>126</v>
      </c>
      <c r="O920">
        <f>VLOOKUP(E920, '2022D'!$A$2:$G$343, 3, FALSE)</f>
        <v>2461</v>
      </c>
      <c r="P920">
        <f>_2022[[#This Row],[最低排名]]-_2022[[#This Row],[同分人数]]+1</f>
        <v>2336</v>
      </c>
      <c r="Q920">
        <f>IF(O920&gt;=开始!$B$6, 1, 0)</f>
        <v>1</v>
      </c>
      <c r="R920">
        <f>_2022[[#This Row],[最低排名]]-开始!$B$6</f>
        <v>2461</v>
      </c>
    </row>
    <row r="921" spans="1:18">
      <c r="A921">
        <v>71202</v>
      </c>
      <c r="B921" t="s">
        <v>1122</v>
      </c>
      <c r="C921" t="str">
        <f t="shared" si="28"/>
        <v>武汉大学</v>
      </c>
      <c r="D921" t="str">
        <f t="shared" si="29"/>
        <v>02</v>
      </c>
      <c r="E921" t="s">
        <v>289</v>
      </c>
      <c r="F921">
        <v>253</v>
      </c>
      <c r="G921">
        <v>129</v>
      </c>
      <c r="H921">
        <v>131</v>
      </c>
      <c r="I921">
        <v>67</v>
      </c>
      <c r="J921">
        <v>61</v>
      </c>
      <c r="K921">
        <v>58</v>
      </c>
      <c r="L921">
        <v>0</v>
      </c>
      <c r="M921">
        <v>2022</v>
      </c>
      <c r="N921">
        <f>VLOOKUP(E921, '2022D'!$A$2:$G$343, 2, FALSE)</f>
        <v>144</v>
      </c>
      <c r="O921">
        <f>VLOOKUP(E921, '2022D'!$A$2:$G$343, 3, FALSE)</f>
        <v>3650</v>
      </c>
      <c r="P921">
        <f>_2022[[#This Row],[最低排名]]-_2022[[#This Row],[同分人数]]+1</f>
        <v>3507</v>
      </c>
      <c r="Q921">
        <f>IF(O921&gt;=开始!$B$6, 1, 0)</f>
        <v>1</v>
      </c>
      <c r="R921">
        <f>_2022[[#This Row],[最低排名]]-开始!$B$6</f>
        <v>3650</v>
      </c>
    </row>
    <row r="922" spans="1:18">
      <c r="A922">
        <v>71203</v>
      </c>
      <c r="B922" t="s">
        <v>1123</v>
      </c>
      <c r="C922" t="str">
        <f t="shared" si="28"/>
        <v>武汉大学</v>
      </c>
      <c r="D922" t="str">
        <f t="shared" si="29"/>
        <v>03</v>
      </c>
      <c r="E922" t="s">
        <v>8</v>
      </c>
      <c r="F922">
        <v>243</v>
      </c>
      <c r="G922">
        <v>138</v>
      </c>
      <c r="H922">
        <v>122</v>
      </c>
      <c r="I922">
        <v>70</v>
      </c>
      <c r="J922">
        <v>67</v>
      </c>
      <c r="K922">
        <v>67</v>
      </c>
      <c r="L922">
        <v>0</v>
      </c>
      <c r="M922">
        <v>2022</v>
      </c>
      <c r="N922">
        <f>VLOOKUP(E922, '2022D'!$A$2:$G$343, 2, FALSE)</f>
        <v>130</v>
      </c>
      <c r="O922">
        <f>VLOOKUP(E922, '2022D'!$A$2:$G$343, 3, FALSE)</f>
        <v>3780</v>
      </c>
      <c r="P922">
        <f>_2022[[#This Row],[最低排名]]-_2022[[#This Row],[同分人数]]+1</f>
        <v>3651</v>
      </c>
      <c r="Q922">
        <f>IF(O922&gt;=开始!$B$6, 1, 0)</f>
        <v>1</v>
      </c>
      <c r="R922">
        <f>_2022[[#This Row],[最低排名]]-开始!$B$6</f>
        <v>3780</v>
      </c>
    </row>
    <row r="923" spans="1:18">
      <c r="A923">
        <v>71204</v>
      </c>
      <c r="B923" t="s">
        <v>1124</v>
      </c>
      <c r="C923" t="str">
        <f t="shared" si="28"/>
        <v>武汉大学</v>
      </c>
      <c r="D923" t="str">
        <f t="shared" si="29"/>
        <v>04</v>
      </c>
      <c r="E923" t="s">
        <v>289</v>
      </c>
      <c r="F923">
        <v>251</v>
      </c>
      <c r="G923">
        <v>137</v>
      </c>
      <c r="H923">
        <v>130</v>
      </c>
      <c r="I923">
        <v>67</v>
      </c>
      <c r="J923">
        <v>64</v>
      </c>
      <c r="K923">
        <v>58</v>
      </c>
      <c r="L923">
        <v>0</v>
      </c>
      <c r="M923">
        <v>2022</v>
      </c>
      <c r="N923">
        <f>VLOOKUP(E923, '2022D'!$A$2:$G$343, 2, FALSE)</f>
        <v>144</v>
      </c>
      <c r="O923">
        <f>VLOOKUP(E923, '2022D'!$A$2:$G$343, 3, FALSE)</f>
        <v>3650</v>
      </c>
      <c r="P923">
        <f>_2022[[#This Row],[最低排名]]-_2022[[#This Row],[同分人数]]+1</f>
        <v>3507</v>
      </c>
      <c r="Q923">
        <f>IF(O923&gt;=开始!$B$6, 1, 0)</f>
        <v>1</v>
      </c>
      <c r="R923">
        <f>_2022[[#This Row],[最低排名]]-开始!$B$6</f>
        <v>3650</v>
      </c>
    </row>
    <row r="924" spans="1:18">
      <c r="A924">
        <v>71205</v>
      </c>
      <c r="B924" t="s">
        <v>1594</v>
      </c>
      <c r="C924" t="str">
        <f t="shared" si="28"/>
        <v>武汉大学</v>
      </c>
      <c r="D924" t="str">
        <f t="shared" si="29"/>
        <v>05</v>
      </c>
      <c r="E924" t="s">
        <v>1593</v>
      </c>
      <c r="F924">
        <v>231</v>
      </c>
      <c r="G924">
        <v>117</v>
      </c>
      <c r="H924">
        <v>138</v>
      </c>
      <c r="I924">
        <v>70</v>
      </c>
      <c r="J924">
        <v>70</v>
      </c>
      <c r="K924">
        <v>70</v>
      </c>
      <c r="L924">
        <v>0</v>
      </c>
      <c r="M924">
        <v>2022</v>
      </c>
      <c r="N924">
        <f>VLOOKUP(E924, '2022D'!$A$2:$G$343, 2, FALSE)</f>
        <v>126</v>
      </c>
      <c r="O924">
        <f>VLOOKUP(E924, '2022D'!$A$2:$G$343, 3, FALSE)</f>
        <v>2461</v>
      </c>
      <c r="P924">
        <f>_2022[[#This Row],[最低排名]]-_2022[[#This Row],[同分人数]]+1</f>
        <v>2336</v>
      </c>
      <c r="Q924">
        <f>IF(O924&gt;=开始!$B$6, 1, 0)</f>
        <v>1</v>
      </c>
      <c r="R924">
        <f>_2022[[#This Row],[最低排名]]-开始!$B$6</f>
        <v>2461</v>
      </c>
    </row>
    <row r="925" spans="1:18">
      <c r="A925">
        <v>71301</v>
      </c>
      <c r="B925" t="s">
        <v>1125</v>
      </c>
      <c r="C925" t="str">
        <f t="shared" si="28"/>
        <v>华中科大</v>
      </c>
      <c r="D925" t="str">
        <f t="shared" si="29"/>
        <v>01</v>
      </c>
      <c r="E925" t="s">
        <v>601</v>
      </c>
      <c r="F925">
        <v>243</v>
      </c>
      <c r="G925">
        <v>123</v>
      </c>
      <c r="H925">
        <v>128</v>
      </c>
      <c r="I925">
        <v>67</v>
      </c>
      <c r="J925">
        <v>67</v>
      </c>
      <c r="K925">
        <v>67</v>
      </c>
      <c r="L925">
        <v>0</v>
      </c>
      <c r="M925">
        <v>2022</v>
      </c>
      <c r="N925">
        <f>VLOOKUP(E925, '2022D'!$A$2:$G$343, 2, FALSE)</f>
        <v>141</v>
      </c>
      <c r="O925">
        <f>VLOOKUP(E925, '2022D'!$A$2:$G$343, 3, FALSE)</f>
        <v>3362</v>
      </c>
      <c r="P925">
        <f>_2022[[#This Row],[最低排名]]-_2022[[#This Row],[同分人数]]+1</f>
        <v>3222</v>
      </c>
      <c r="Q925">
        <f>IF(O925&gt;=开始!$B$6, 1, 0)</f>
        <v>1</v>
      </c>
      <c r="R925">
        <f>_2022[[#This Row],[最低排名]]-开始!$B$6</f>
        <v>3362</v>
      </c>
    </row>
    <row r="926" spans="1:18">
      <c r="A926">
        <v>71302</v>
      </c>
      <c r="B926" t="s">
        <v>1126</v>
      </c>
      <c r="C926" t="str">
        <f t="shared" si="28"/>
        <v>华中科大</v>
      </c>
      <c r="D926" t="str">
        <f t="shared" si="29"/>
        <v>02</v>
      </c>
      <c r="E926" t="s">
        <v>250</v>
      </c>
      <c r="F926">
        <v>243</v>
      </c>
      <c r="G926">
        <v>126</v>
      </c>
      <c r="H926">
        <v>133</v>
      </c>
      <c r="I926">
        <v>67</v>
      </c>
      <c r="J926">
        <v>67</v>
      </c>
      <c r="K926">
        <v>64</v>
      </c>
      <c r="L926">
        <v>0</v>
      </c>
      <c r="M926">
        <v>2022</v>
      </c>
      <c r="N926">
        <f>VLOOKUP(E926, '2022D'!$A$2:$G$343, 2, FALSE)</f>
        <v>132</v>
      </c>
      <c r="O926">
        <f>VLOOKUP(E926, '2022D'!$A$2:$G$343, 3, FALSE)</f>
        <v>3080</v>
      </c>
      <c r="P926">
        <f>_2022[[#This Row],[最低排名]]-_2022[[#This Row],[同分人数]]+1</f>
        <v>2949</v>
      </c>
      <c r="Q926">
        <f>IF(O926&gt;=开始!$B$6, 1, 0)</f>
        <v>1</v>
      </c>
      <c r="R926">
        <f>_2022[[#This Row],[最低排名]]-开始!$B$6</f>
        <v>3080</v>
      </c>
    </row>
    <row r="927" spans="1:18">
      <c r="A927">
        <v>71401</v>
      </c>
      <c r="B927" t="s">
        <v>1128</v>
      </c>
      <c r="C927" t="str">
        <f t="shared" si="28"/>
        <v>地大武汉</v>
      </c>
      <c r="D927" t="str">
        <f t="shared" si="29"/>
        <v>01</v>
      </c>
      <c r="E927" t="s">
        <v>115</v>
      </c>
      <c r="F927">
        <v>220</v>
      </c>
      <c r="G927">
        <v>114</v>
      </c>
      <c r="H927">
        <v>118</v>
      </c>
      <c r="I927">
        <v>70</v>
      </c>
      <c r="J927">
        <v>64</v>
      </c>
      <c r="K927">
        <v>58</v>
      </c>
      <c r="L927">
        <v>0</v>
      </c>
      <c r="M927">
        <v>2022</v>
      </c>
      <c r="N927">
        <f>VLOOKUP(E927, '2022D'!$A$2:$G$343, 2, FALSE)</f>
        <v>238</v>
      </c>
      <c r="O927">
        <f>VLOOKUP(E927, '2022D'!$A$2:$G$343, 3, FALSE)</f>
        <v>11182</v>
      </c>
      <c r="P927">
        <f>_2022[[#This Row],[最低排名]]-_2022[[#This Row],[同分人数]]+1</f>
        <v>10945</v>
      </c>
      <c r="Q927">
        <f>IF(O927&gt;=开始!$B$6, 1, 0)</f>
        <v>1</v>
      </c>
      <c r="R927">
        <f>_2022[[#This Row],[最低排名]]-开始!$B$6</f>
        <v>11182</v>
      </c>
    </row>
    <row r="928" spans="1:18">
      <c r="A928">
        <v>71402</v>
      </c>
      <c r="B928" t="s">
        <v>1129</v>
      </c>
      <c r="C928" t="str">
        <f t="shared" si="28"/>
        <v>地大武汉</v>
      </c>
      <c r="D928" t="str">
        <f t="shared" si="29"/>
        <v>02</v>
      </c>
      <c r="E928" t="s">
        <v>134</v>
      </c>
      <c r="F928">
        <v>204</v>
      </c>
      <c r="G928">
        <v>124</v>
      </c>
      <c r="H928">
        <v>132</v>
      </c>
      <c r="I928">
        <v>67</v>
      </c>
      <c r="J928">
        <v>64</v>
      </c>
      <c r="K928">
        <v>61</v>
      </c>
      <c r="L928">
        <v>0</v>
      </c>
      <c r="M928">
        <v>2022</v>
      </c>
      <c r="N928">
        <f>VLOOKUP(E928, '2022D'!$A$2:$G$343, 2, FALSE)</f>
        <v>208</v>
      </c>
      <c r="O928">
        <f>VLOOKUP(E928, '2022D'!$A$2:$G$343, 3, FALSE)</f>
        <v>11593</v>
      </c>
      <c r="P928">
        <f>_2022[[#This Row],[最低排名]]-_2022[[#This Row],[同分人数]]+1</f>
        <v>11386</v>
      </c>
      <c r="Q928">
        <f>IF(O928&gt;=开始!$B$6, 1, 0)</f>
        <v>1</v>
      </c>
      <c r="R928">
        <f>_2022[[#This Row],[最低排名]]-开始!$B$6</f>
        <v>11593</v>
      </c>
    </row>
    <row r="929" spans="1:18">
      <c r="A929">
        <v>71501</v>
      </c>
      <c r="B929" t="s">
        <v>1131</v>
      </c>
      <c r="C929" t="str">
        <f t="shared" si="28"/>
        <v>武汉理工</v>
      </c>
      <c r="D929" t="str">
        <f t="shared" si="29"/>
        <v>01</v>
      </c>
      <c r="E929" t="s">
        <v>64</v>
      </c>
      <c r="F929">
        <v>233</v>
      </c>
      <c r="G929">
        <v>129</v>
      </c>
      <c r="H929">
        <v>118</v>
      </c>
      <c r="I929">
        <v>70</v>
      </c>
      <c r="J929">
        <v>61</v>
      </c>
      <c r="K929">
        <v>58</v>
      </c>
      <c r="L929">
        <v>0</v>
      </c>
      <c r="M929">
        <v>2022</v>
      </c>
      <c r="N929">
        <f>VLOOKUP(E929, '2022D'!$A$2:$G$343, 2, FALSE)</f>
        <v>219</v>
      </c>
      <c r="O929">
        <f>VLOOKUP(E929, '2022D'!$A$2:$G$343, 3, FALSE)</f>
        <v>8999</v>
      </c>
      <c r="P929">
        <f>_2022[[#This Row],[最低排名]]-_2022[[#This Row],[同分人数]]+1</f>
        <v>8781</v>
      </c>
      <c r="Q929">
        <f>IF(O929&gt;=开始!$B$6, 1, 0)</f>
        <v>1</v>
      </c>
      <c r="R929">
        <f>_2022[[#This Row],[最低排名]]-开始!$B$6</f>
        <v>8999</v>
      </c>
    </row>
    <row r="930" spans="1:18">
      <c r="A930">
        <v>71502</v>
      </c>
      <c r="B930" t="s">
        <v>1132</v>
      </c>
      <c r="C930" t="str">
        <f t="shared" si="28"/>
        <v>武汉理工</v>
      </c>
      <c r="D930" t="str">
        <f t="shared" si="29"/>
        <v>02</v>
      </c>
      <c r="E930" t="s">
        <v>66</v>
      </c>
      <c r="F930">
        <v>221</v>
      </c>
      <c r="G930">
        <v>122</v>
      </c>
      <c r="H930">
        <v>126</v>
      </c>
      <c r="I930">
        <v>70</v>
      </c>
      <c r="J930">
        <v>67</v>
      </c>
      <c r="K930">
        <v>55</v>
      </c>
      <c r="L930">
        <v>0</v>
      </c>
      <c r="M930">
        <v>2022</v>
      </c>
      <c r="N930">
        <f>VLOOKUP(E930, '2022D'!$A$2:$G$343, 2, FALSE)</f>
        <v>193</v>
      </c>
      <c r="O930">
        <f>VLOOKUP(E930, '2022D'!$A$2:$G$343, 3, FALSE)</f>
        <v>9192</v>
      </c>
      <c r="P930">
        <f>_2022[[#This Row],[最低排名]]-_2022[[#This Row],[同分人数]]+1</f>
        <v>9000</v>
      </c>
      <c r="Q930">
        <f>IF(O930&gt;=开始!$B$6, 1, 0)</f>
        <v>1</v>
      </c>
      <c r="R930">
        <f>_2022[[#This Row],[最低排名]]-开始!$B$6</f>
        <v>9192</v>
      </c>
    </row>
    <row r="931" spans="1:18">
      <c r="A931">
        <v>71503</v>
      </c>
      <c r="B931" t="s">
        <v>1595</v>
      </c>
      <c r="C931" t="str">
        <f t="shared" si="28"/>
        <v>武汉理工</v>
      </c>
      <c r="D931" t="str">
        <f t="shared" si="29"/>
        <v>03</v>
      </c>
      <c r="E931" t="s">
        <v>279</v>
      </c>
      <c r="F931">
        <v>198</v>
      </c>
      <c r="G931">
        <v>106</v>
      </c>
      <c r="H931">
        <v>128</v>
      </c>
      <c r="I931">
        <v>70</v>
      </c>
      <c r="J931">
        <v>70</v>
      </c>
      <c r="K931">
        <v>67</v>
      </c>
      <c r="L931">
        <v>0</v>
      </c>
      <c r="M931">
        <v>2022</v>
      </c>
      <c r="N931">
        <f>VLOOKUP(E931, '2022D'!$A$2:$G$343, 2, FALSE)</f>
        <v>197</v>
      </c>
      <c r="O931">
        <f>VLOOKUP(E931, '2022D'!$A$2:$G$343, 3, FALSE)</f>
        <v>10493</v>
      </c>
      <c r="P931">
        <f>_2022[[#This Row],[最低排名]]-_2022[[#This Row],[同分人数]]+1</f>
        <v>10297</v>
      </c>
      <c r="Q931">
        <f>IF(O931&gt;=开始!$B$6, 1, 0)</f>
        <v>1</v>
      </c>
      <c r="R931">
        <f>_2022[[#This Row],[最低排名]]-开始!$B$6</f>
        <v>10493</v>
      </c>
    </row>
    <row r="932" spans="1:18">
      <c r="A932">
        <v>71601</v>
      </c>
      <c r="B932" t="s">
        <v>1133</v>
      </c>
      <c r="C932" t="str">
        <f t="shared" si="28"/>
        <v>华中农大</v>
      </c>
      <c r="D932" t="str">
        <f t="shared" si="29"/>
        <v>01</v>
      </c>
      <c r="E932" t="s">
        <v>191</v>
      </c>
      <c r="F932">
        <v>228</v>
      </c>
      <c r="G932">
        <v>130</v>
      </c>
      <c r="H932">
        <v>105</v>
      </c>
      <c r="I932">
        <v>67</v>
      </c>
      <c r="J932">
        <v>64</v>
      </c>
      <c r="K932">
        <v>52</v>
      </c>
      <c r="L932">
        <v>0</v>
      </c>
      <c r="M932">
        <v>2022</v>
      </c>
      <c r="N932">
        <f>VLOOKUP(E932, '2022D'!$A$2:$G$343, 2, FALSE)</f>
        <v>213</v>
      </c>
      <c r="O932">
        <f>VLOOKUP(E932, '2022D'!$A$2:$G$343, 3, FALSE)</f>
        <v>14159</v>
      </c>
      <c r="P932">
        <f>_2022[[#This Row],[最低排名]]-_2022[[#This Row],[同分人数]]+1</f>
        <v>13947</v>
      </c>
      <c r="Q932">
        <f>IF(O932&gt;=开始!$B$6, 1, 0)</f>
        <v>1</v>
      </c>
      <c r="R932">
        <f>_2022[[#This Row],[最低排名]]-开始!$B$6</f>
        <v>14159</v>
      </c>
    </row>
    <row r="933" spans="1:18">
      <c r="A933">
        <v>71602</v>
      </c>
      <c r="B933" t="s">
        <v>1134</v>
      </c>
      <c r="C933" t="str">
        <f t="shared" si="28"/>
        <v>华中农大</v>
      </c>
      <c r="D933" t="str">
        <f t="shared" si="29"/>
        <v>02</v>
      </c>
      <c r="E933" t="s">
        <v>1130</v>
      </c>
      <c r="F933">
        <v>218</v>
      </c>
      <c r="G933">
        <v>113</v>
      </c>
      <c r="H933">
        <v>127</v>
      </c>
      <c r="I933">
        <v>61</v>
      </c>
      <c r="J933">
        <v>61</v>
      </c>
      <c r="K933">
        <v>58</v>
      </c>
      <c r="L933">
        <v>0</v>
      </c>
      <c r="M933">
        <v>2022</v>
      </c>
      <c r="N933">
        <f>VLOOKUP(E933, '2022D'!$A$2:$G$343, 2, FALSE)</f>
        <v>194</v>
      </c>
      <c r="O933">
        <f>VLOOKUP(E933, '2022D'!$A$2:$G$343, 3, FALSE)</f>
        <v>12224</v>
      </c>
      <c r="P933">
        <f>_2022[[#This Row],[最低排名]]-_2022[[#This Row],[同分人数]]+1</f>
        <v>12031</v>
      </c>
      <c r="Q933">
        <f>IF(O933&gt;=开始!$B$6, 1, 0)</f>
        <v>1</v>
      </c>
      <c r="R933">
        <f>_2022[[#This Row],[最低排名]]-开始!$B$6</f>
        <v>12224</v>
      </c>
    </row>
    <row r="934" spans="1:18">
      <c r="A934">
        <v>71701</v>
      </c>
      <c r="B934" t="s">
        <v>1135</v>
      </c>
      <c r="C934" t="str">
        <f t="shared" si="28"/>
        <v>华中师大</v>
      </c>
      <c r="D934" t="str">
        <f t="shared" si="29"/>
        <v>01</v>
      </c>
      <c r="E934" t="s">
        <v>158</v>
      </c>
      <c r="F934">
        <v>227</v>
      </c>
      <c r="G934">
        <v>116</v>
      </c>
      <c r="H934">
        <v>127</v>
      </c>
      <c r="I934">
        <v>70</v>
      </c>
      <c r="J934">
        <v>67</v>
      </c>
      <c r="K934">
        <v>58</v>
      </c>
      <c r="L934">
        <v>0</v>
      </c>
      <c r="M934">
        <v>2022</v>
      </c>
      <c r="N934">
        <f>VLOOKUP(E934, '2022D'!$A$2:$G$343, 2, FALSE)</f>
        <v>205</v>
      </c>
      <c r="O934">
        <f>VLOOKUP(E934, '2022D'!$A$2:$G$343, 3, FALSE)</f>
        <v>7201</v>
      </c>
      <c r="P934">
        <f>_2022[[#This Row],[最低排名]]-_2022[[#This Row],[同分人数]]+1</f>
        <v>6997</v>
      </c>
      <c r="Q934">
        <f>IF(O934&gt;=开始!$B$6, 1, 0)</f>
        <v>1</v>
      </c>
      <c r="R934">
        <f>_2022[[#This Row],[最低排名]]-开始!$B$6</f>
        <v>7201</v>
      </c>
    </row>
    <row r="935" spans="1:18">
      <c r="A935">
        <v>71702</v>
      </c>
      <c r="B935" t="s">
        <v>1136</v>
      </c>
      <c r="C935" t="str">
        <f t="shared" si="28"/>
        <v>华中师大</v>
      </c>
      <c r="D935" t="str">
        <f t="shared" si="29"/>
        <v>02</v>
      </c>
      <c r="E935" t="s">
        <v>158</v>
      </c>
      <c r="F935">
        <v>222</v>
      </c>
      <c r="G935">
        <v>123</v>
      </c>
      <c r="H935">
        <v>135</v>
      </c>
      <c r="I935">
        <v>67</v>
      </c>
      <c r="J935">
        <v>64</v>
      </c>
      <c r="K935">
        <v>61</v>
      </c>
      <c r="L935">
        <v>0</v>
      </c>
      <c r="M935">
        <v>2022</v>
      </c>
      <c r="N935">
        <f>VLOOKUP(E935, '2022D'!$A$2:$G$343, 2, FALSE)</f>
        <v>205</v>
      </c>
      <c r="O935">
        <f>VLOOKUP(E935, '2022D'!$A$2:$G$343, 3, FALSE)</f>
        <v>7201</v>
      </c>
      <c r="P935">
        <f>_2022[[#This Row],[最低排名]]-_2022[[#This Row],[同分人数]]+1</f>
        <v>6997</v>
      </c>
      <c r="Q935">
        <f>IF(O935&gt;=开始!$B$6, 1, 0)</f>
        <v>1</v>
      </c>
      <c r="R935">
        <f>_2022[[#This Row],[最低排名]]-开始!$B$6</f>
        <v>7201</v>
      </c>
    </row>
    <row r="936" spans="1:18">
      <c r="A936">
        <v>71703</v>
      </c>
      <c r="B936" t="s">
        <v>1137</v>
      </c>
      <c r="C936" t="str">
        <f t="shared" si="28"/>
        <v>华中师大</v>
      </c>
      <c r="D936" t="str">
        <f t="shared" si="29"/>
        <v>03</v>
      </c>
      <c r="E936" t="s">
        <v>1541</v>
      </c>
      <c r="F936">
        <v>232</v>
      </c>
      <c r="G936">
        <v>118</v>
      </c>
      <c r="H936">
        <v>132</v>
      </c>
      <c r="I936">
        <v>70</v>
      </c>
      <c r="J936">
        <v>64</v>
      </c>
      <c r="K936">
        <v>61</v>
      </c>
      <c r="L936">
        <v>0</v>
      </c>
      <c r="M936">
        <v>2022</v>
      </c>
      <c r="N936">
        <f>VLOOKUP(E936, '2022D'!$A$2:$G$343, 2, FALSE)</f>
        <v>171</v>
      </c>
      <c r="O936">
        <f>VLOOKUP(E936, '2022D'!$A$2:$G$343, 3, FALSE)</f>
        <v>5369</v>
      </c>
      <c r="P936">
        <f>_2022[[#This Row],[最低排名]]-_2022[[#This Row],[同分人数]]+1</f>
        <v>5199</v>
      </c>
      <c r="Q936">
        <f>IF(O936&gt;=开始!$B$6, 1, 0)</f>
        <v>1</v>
      </c>
      <c r="R936">
        <f>_2022[[#This Row],[最低排名]]-开始!$B$6</f>
        <v>5369</v>
      </c>
    </row>
    <row r="937" spans="1:18">
      <c r="A937">
        <v>71704</v>
      </c>
      <c r="B937" t="s">
        <v>1138</v>
      </c>
      <c r="C937" t="str">
        <f t="shared" si="28"/>
        <v>华中师大</v>
      </c>
      <c r="D937" t="str">
        <f t="shared" si="29"/>
        <v>04</v>
      </c>
      <c r="E937" t="s">
        <v>628</v>
      </c>
      <c r="F937">
        <v>229</v>
      </c>
      <c r="G937">
        <v>116</v>
      </c>
      <c r="H937">
        <v>129</v>
      </c>
      <c r="I937">
        <v>70</v>
      </c>
      <c r="J937">
        <v>67</v>
      </c>
      <c r="K937">
        <v>52</v>
      </c>
      <c r="L937">
        <v>0</v>
      </c>
      <c r="M937">
        <v>2022</v>
      </c>
      <c r="N937">
        <f>VLOOKUP(E937, '2022D'!$A$2:$G$343, 2, FALSE)</f>
        <v>206</v>
      </c>
      <c r="O937">
        <f>VLOOKUP(E937, '2022D'!$A$2:$G$343, 3, FALSE)</f>
        <v>7633</v>
      </c>
      <c r="P937">
        <f>_2022[[#This Row],[最低排名]]-_2022[[#This Row],[同分人数]]+1</f>
        <v>7428</v>
      </c>
      <c r="Q937">
        <f>IF(O937&gt;=开始!$B$6, 1, 0)</f>
        <v>1</v>
      </c>
      <c r="R937">
        <f>_2022[[#This Row],[最低排名]]-开始!$B$6</f>
        <v>7633</v>
      </c>
    </row>
    <row r="938" spans="1:18">
      <c r="A938">
        <v>71801</v>
      </c>
      <c r="B938" t="s">
        <v>1139</v>
      </c>
      <c r="C938" t="str">
        <f t="shared" si="28"/>
        <v>中南财政</v>
      </c>
      <c r="D938" t="str">
        <f t="shared" si="29"/>
        <v>01</v>
      </c>
      <c r="E938" t="s">
        <v>1020</v>
      </c>
      <c r="F938">
        <v>242</v>
      </c>
      <c r="G938">
        <v>131</v>
      </c>
      <c r="H938">
        <v>126</v>
      </c>
      <c r="I938">
        <v>64</v>
      </c>
      <c r="J938">
        <v>61</v>
      </c>
      <c r="K938">
        <v>58</v>
      </c>
      <c r="L938">
        <v>0</v>
      </c>
      <c r="M938">
        <v>2022</v>
      </c>
      <c r="N938">
        <f>VLOOKUP(E938, '2022D'!$A$2:$G$343, 2, FALSE)</f>
        <v>171</v>
      </c>
      <c r="O938">
        <f>VLOOKUP(E938, '2022D'!$A$2:$G$343, 3, FALSE)</f>
        <v>6824</v>
      </c>
      <c r="P938">
        <f>_2022[[#This Row],[最低排名]]-_2022[[#This Row],[同分人数]]+1</f>
        <v>6654</v>
      </c>
      <c r="Q938">
        <f>IF(O938&gt;=开始!$B$6, 1, 0)</f>
        <v>1</v>
      </c>
      <c r="R938">
        <f>_2022[[#This Row],[最低排名]]-开始!$B$6</f>
        <v>6824</v>
      </c>
    </row>
    <row r="939" spans="1:18">
      <c r="A939">
        <v>71901</v>
      </c>
      <c r="B939" t="s">
        <v>1141</v>
      </c>
      <c r="C939" t="str">
        <f t="shared" si="28"/>
        <v>武汉科大</v>
      </c>
      <c r="D939" t="str">
        <f t="shared" si="29"/>
        <v>01</v>
      </c>
      <c r="E939" t="s">
        <v>83</v>
      </c>
      <c r="F939">
        <v>211</v>
      </c>
      <c r="G939">
        <v>108</v>
      </c>
      <c r="H939">
        <v>111</v>
      </c>
      <c r="I939">
        <v>61</v>
      </c>
      <c r="J939">
        <v>55</v>
      </c>
      <c r="K939">
        <v>49</v>
      </c>
      <c r="L939">
        <v>0</v>
      </c>
      <c r="M939">
        <v>2022</v>
      </c>
      <c r="N939">
        <f>VLOOKUP(E939, '2022D'!$A$2:$G$343, 2, FALSE)</f>
        <v>202</v>
      </c>
      <c r="O939">
        <f>VLOOKUP(E939, '2022D'!$A$2:$G$343, 3, FALSE)</f>
        <v>20403</v>
      </c>
      <c r="P939">
        <f>_2022[[#This Row],[最低排名]]-_2022[[#This Row],[同分人数]]+1</f>
        <v>20202</v>
      </c>
      <c r="Q939">
        <f>IF(O939&gt;=开始!$B$6, 1, 0)</f>
        <v>1</v>
      </c>
      <c r="R939">
        <f>_2022[[#This Row],[最低排名]]-开始!$B$6</f>
        <v>20403</v>
      </c>
    </row>
    <row r="940" spans="1:18">
      <c r="A940">
        <v>71902</v>
      </c>
      <c r="B940" t="s">
        <v>1142</v>
      </c>
      <c r="C940" t="str">
        <f t="shared" si="28"/>
        <v>武汉科大</v>
      </c>
      <c r="D940" t="str">
        <f t="shared" si="29"/>
        <v>02</v>
      </c>
      <c r="E940" t="s">
        <v>577</v>
      </c>
      <c r="F940">
        <v>212</v>
      </c>
      <c r="G940">
        <v>111</v>
      </c>
      <c r="H940">
        <v>86</v>
      </c>
      <c r="I940">
        <v>61</v>
      </c>
      <c r="J940">
        <v>61</v>
      </c>
      <c r="K940">
        <v>58</v>
      </c>
      <c r="L940">
        <v>0</v>
      </c>
      <c r="M940">
        <v>2022</v>
      </c>
      <c r="N940">
        <f>VLOOKUP(E940, '2022D'!$A$2:$G$343, 2, FALSE)</f>
        <v>209</v>
      </c>
      <c r="O940">
        <f>VLOOKUP(E940, '2022D'!$A$2:$G$343, 3, FALSE)</f>
        <v>22368</v>
      </c>
      <c r="P940">
        <f>_2022[[#This Row],[最低排名]]-_2022[[#This Row],[同分人数]]+1</f>
        <v>22160</v>
      </c>
      <c r="Q940">
        <f>IF(O940&gt;=开始!$B$6, 1, 0)</f>
        <v>1</v>
      </c>
      <c r="R940">
        <f>_2022[[#This Row],[最低排名]]-开始!$B$6</f>
        <v>22368</v>
      </c>
    </row>
    <row r="941" spans="1:18">
      <c r="A941">
        <v>71903</v>
      </c>
      <c r="B941" t="s">
        <v>1143</v>
      </c>
      <c r="C941" t="str">
        <f t="shared" si="28"/>
        <v>武汉科大</v>
      </c>
      <c r="D941" t="str">
        <f t="shared" si="29"/>
        <v>03</v>
      </c>
      <c r="E941" t="s">
        <v>678</v>
      </c>
      <c r="F941">
        <v>222</v>
      </c>
      <c r="G941">
        <v>119</v>
      </c>
      <c r="H941">
        <v>99</v>
      </c>
      <c r="I941">
        <v>58</v>
      </c>
      <c r="J941">
        <v>55</v>
      </c>
      <c r="K941">
        <v>49</v>
      </c>
      <c r="L941">
        <v>0</v>
      </c>
      <c r="M941">
        <v>2022</v>
      </c>
      <c r="N941">
        <f>VLOOKUP(E941, '2022D'!$A$2:$G$343, 2, FALSE)</f>
        <v>234</v>
      </c>
      <c r="O941">
        <f>VLOOKUP(E941, '2022D'!$A$2:$G$343, 3, FALSE)</f>
        <v>21316</v>
      </c>
      <c r="P941">
        <f>_2022[[#This Row],[最低排名]]-_2022[[#This Row],[同分人数]]+1</f>
        <v>21083</v>
      </c>
      <c r="Q941">
        <f>IF(O941&gt;=开始!$B$6, 1, 0)</f>
        <v>1</v>
      </c>
      <c r="R941">
        <f>_2022[[#This Row],[最低排名]]-开始!$B$6</f>
        <v>21316</v>
      </c>
    </row>
    <row r="942" spans="1:18">
      <c r="A942">
        <v>72001</v>
      </c>
      <c r="B942" t="s">
        <v>1144</v>
      </c>
      <c r="C942" t="str">
        <f t="shared" si="28"/>
        <v>长江大学</v>
      </c>
      <c r="D942" t="str">
        <f t="shared" si="29"/>
        <v>01</v>
      </c>
      <c r="E942" t="s">
        <v>485</v>
      </c>
      <c r="F942">
        <v>201</v>
      </c>
      <c r="G942">
        <v>102</v>
      </c>
      <c r="H942">
        <v>94</v>
      </c>
      <c r="I942">
        <v>58</v>
      </c>
      <c r="J942">
        <v>46</v>
      </c>
      <c r="K942">
        <v>46</v>
      </c>
      <c r="L942">
        <v>0</v>
      </c>
      <c r="M942">
        <v>2022</v>
      </c>
      <c r="N942">
        <f>VLOOKUP(E942, '2022D'!$A$2:$G$343, 2, FALSE)</f>
        <v>184</v>
      </c>
      <c r="O942">
        <f>VLOOKUP(E942, '2022D'!$A$2:$G$343, 3, FALSE)</f>
        <v>29030</v>
      </c>
      <c r="P942">
        <f>_2022[[#This Row],[最低排名]]-_2022[[#This Row],[同分人数]]+1</f>
        <v>28847</v>
      </c>
      <c r="Q942">
        <f>IF(O942&gt;=开始!$B$6, 1, 0)</f>
        <v>1</v>
      </c>
      <c r="R942">
        <f>_2022[[#This Row],[最低排名]]-开始!$B$6</f>
        <v>29030</v>
      </c>
    </row>
    <row r="943" spans="1:18">
      <c r="A943">
        <v>72002</v>
      </c>
      <c r="B943" t="s">
        <v>1145</v>
      </c>
      <c r="C943" t="str">
        <f t="shared" si="28"/>
        <v>长江大学</v>
      </c>
      <c r="D943" t="str">
        <f t="shared" si="29"/>
        <v>02</v>
      </c>
      <c r="E943" t="s">
        <v>701</v>
      </c>
      <c r="F943">
        <v>180</v>
      </c>
      <c r="G943">
        <v>98</v>
      </c>
      <c r="H943">
        <v>99</v>
      </c>
      <c r="I943">
        <v>58</v>
      </c>
      <c r="J943">
        <v>55</v>
      </c>
      <c r="K943">
        <v>52</v>
      </c>
      <c r="L943">
        <v>0</v>
      </c>
      <c r="M943">
        <v>2022</v>
      </c>
      <c r="N943">
        <f>VLOOKUP(E943, '2022D'!$A$2:$G$343, 2, FALSE)</f>
        <v>180</v>
      </c>
      <c r="O943">
        <f>VLOOKUP(E943, '2022D'!$A$2:$G$343, 3, FALSE)</f>
        <v>29210</v>
      </c>
      <c r="P943">
        <f>_2022[[#This Row],[最低排名]]-_2022[[#This Row],[同分人数]]+1</f>
        <v>29031</v>
      </c>
      <c r="Q943">
        <f>IF(O943&gt;=开始!$B$6, 1, 0)</f>
        <v>1</v>
      </c>
      <c r="R943">
        <f>_2022[[#This Row],[最低排名]]-开始!$B$6</f>
        <v>29210</v>
      </c>
    </row>
    <row r="944" spans="1:18">
      <c r="A944">
        <v>72101</v>
      </c>
      <c r="B944" t="s">
        <v>1147</v>
      </c>
      <c r="C944" t="str">
        <f t="shared" si="28"/>
        <v>武汉工程</v>
      </c>
      <c r="D944" t="str">
        <f t="shared" si="29"/>
        <v>01</v>
      </c>
      <c r="E944" t="s">
        <v>180</v>
      </c>
      <c r="F944">
        <v>204</v>
      </c>
      <c r="G944">
        <v>108</v>
      </c>
      <c r="H944">
        <v>81</v>
      </c>
      <c r="I944">
        <v>61</v>
      </c>
      <c r="J944">
        <v>52</v>
      </c>
      <c r="K944">
        <v>52</v>
      </c>
      <c r="L944">
        <v>0</v>
      </c>
      <c r="M944">
        <v>2022</v>
      </c>
      <c r="N944">
        <f>VLOOKUP(E944, '2022D'!$A$2:$G$343, 2, FALSE)</f>
        <v>175</v>
      </c>
      <c r="O944">
        <f>VLOOKUP(E944, '2022D'!$A$2:$G$343, 3, FALSE)</f>
        <v>28095</v>
      </c>
      <c r="P944">
        <f>_2022[[#This Row],[最低排名]]-_2022[[#This Row],[同分人数]]+1</f>
        <v>27921</v>
      </c>
      <c r="Q944">
        <f>IF(O944&gt;=开始!$B$6, 1, 0)</f>
        <v>1</v>
      </c>
      <c r="R944">
        <f>_2022[[#This Row],[最低排名]]-开始!$B$6</f>
        <v>28095</v>
      </c>
    </row>
    <row r="945" spans="1:18">
      <c r="A945">
        <v>72201</v>
      </c>
      <c r="B945" t="s">
        <v>1148</v>
      </c>
      <c r="C945" t="str">
        <f t="shared" si="28"/>
        <v>武汉轻工</v>
      </c>
      <c r="D945" t="str">
        <f t="shared" si="29"/>
        <v>01</v>
      </c>
      <c r="E945" t="s">
        <v>52</v>
      </c>
      <c r="F945">
        <v>192</v>
      </c>
      <c r="G945">
        <v>103</v>
      </c>
      <c r="H945">
        <v>91</v>
      </c>
      <c r="I945">
        <v>52</v>
      </c>
      <c r="J945">
        <v>46</v>
      </c>
      <c r="K945">
        <v>43</v>
      </c>
      <c r="L945">
        <v>0</v>
      </c>
      <c r="M945">
        <v>2022</v>
      </c>
      <c r="N945">
        <f>VLOOKUP(E945, '2022D'!$A$2:$G$343, 2, FALSE)</f>
        <v>162</v>
      </c>
      <c r="O945">
        <f>VLOOKUP(E945, '2022D'!$A$2:$G$343, 3, FALSE)</f>
        <v>32722</v>
      </c>
      <c r="P945">
        <f>_2022[[#This Row],[最低排名]]-_2022[[#This Row],[同分人数]]+1</f>
        <v>32561</v>
      </c>
      <c r="Q945">
        <f>IF(O945&gt;=开始!$B$6, 1, 0)</f>
        <v>1</v>
      </c>
      <c r="R945">
        <f>_2022[[#This Row],[最低排名]]-开始!$B$6</f>
        <v>32722</v>
      </c>
    </row>
    <row r="946" spans="1:18">
      <c r="A946">
        <v>72202</v>
      </c>
      <c r="B946" t="s">
        <v>1149</v>
      </c>
      <c r="C946" t="str">
        <f t="shared" si="28"/>
        <v>武汉轻工</v>
      </c>
      <c r="D946" t="str">
        <f t="shared" si="29"/>
        <v>02</v>
      </c>
      <c r="E946" t="s">
        <v>309</v>
      </c>
      <c r="F946">
        <v>201</v>
      </c>
      <c r="G946">
        <v>104</v>
      </c>
      <c r="H946">
        <v>91</v>
      </c>
      <c r="I946">
        <v>64</v>
      </c>
      <c r="J946">
        <v>43</v>
      </c>
      <c r="K946">
        <v>43</v>
      </c>
      <c r="L946">
        <v>0</v>
      </c>
      <c r="M946">
        <v>2022</v>
      </c>
      <c r="N946">
        <f>VLOOKUP(E946, '2022D'!$A$2:$G$343, 2, FALSE)</f>
        <v>188</v>
      </c>
      <c r="O946">
        <f>VLOOKUP(E946, '2022D'!$A$2:$G$343, 3, FALSE)</f>
        <v>29590</v>
      </c>
      <c r="P946">
        <f>_2022[[#This Row],[最低排名]]-_2022[[#This Row],[同分人数]]+1</f>
        <v>29403</v>
      </c>
      <c r="Q946">
        <f>IF(O946&gt;=开始!$B$6, 1, 0)</f>
        <v>1</v>
      </c>
      <c r="R946">
        <f>_2022[[#This Row],[最低排名]]-开始!$B$6</f>
        <v>29590</v>
      </c>
    </row>
    <row r="947" spans="1:18">
      <c r="A947">
        <v>72203</v>
      </c>
      <c r="B947" t="s">
        <v>1596</v>
      </c>
      <c r="C947" t="str">
        <f t="shared" si="28"/>
        <v>武汉轻工</v>
      </c>
      <c r="D947" t="str">
        <f t="shared" si="29"/>
        <v>03</v>
      </c>
      <c r="E947" t="s">
        <v>528</v>
      </c>
      <c r="F947">
        <v>202</v>
      </c>
      <c r="G947">
        <v>102</v>
      </c>
      <c r="H947">
        <v>91</v>
      </c>
      <c r="I947">
        <v>55</v>
      </c>
      <c r="J947">
        <v>49</v>
      </c>
      <c r="K947">
        <v>43</v>
      </c>
      <c r="L947">
        <v>0</v>
      </c>
      <c r="M947">
        <v>2022</v>
      </c>
      <c r="N947">
        <f>VLOOKUP(E947, '2022D'!$A$2:$G$343, 2, FALSE)</f>
        <v>187</v>
      </c>
      <c r="O947">
        <f>VLOOKUP(E947, '2022D'!$A$2:$G$343, 3, FALSE)</f>
        <v>29955</v>
      </c>
      <c r="P947">
        <f>_2022[[#This Row],[最低排名]]-_2022[[#This Row],[同分人数]]+1</f>
        <v>29769</v>
      </c>
      <c r="Q947">
        <f>IF(O947&gt;=开始!$B$6, 1, 0)</f>
        <v>1</v>
      </c>
      <c r="R947">
        <f>_2022[[#This Row],[最低排名]]-开始!$B$6</f>
        <v>29955</v>
      </c>
    </row>
    <row r="948" spans="1:18">
      <c r="A948">
        <v>72301</v>
      </c>
      <c r="B948" t="s">
        <v>1150</v>
      </c>
      <c r="C948" t="str">
        <f t="shared" si="28"/>
        <v>湖北中医</v>
      </c>
      <c r="D948" t="str">
        <f t="shared" si="29"/>
        <v>01</v>
      </c>
      <c r="E948" t="s">
        <v>96</v>
      </c>
      <c r="F948">
        <v>191</v>
      </c>
      <c r="G948">
        <v>97</v>
      </c>
      <c r="H948">
        <v>104</v>
      </c>
      <c r="I948">
        <v>67</v>
      </c>
      <c r="J948">
        <v>61</v>
      </c>
      <c r="K948">
        <v>49</v>
      </c>
      <c r="L948">
        <v>0</v>
      </c>
      <c r="M948">
        <v>2022</v>
      </c>
      <c r="N948">
        <f>VLOOKUP(E948, '2022D'!$A$2:$G$343, 2, FALSE)</f>
        <v>195</v>
      </c>
      <c r="O948">
        <f>VLOOKUP(E948, '2022D'!$A$2:$G$343, 3, FALSE)</f>
        <v>23636</v>
      </c>
      <c r="P948">
        <f>_2022[[#This Row],[最低排名]]-_2022[[#This Row],[同分人数]]+1</f>
        <v>23442</v>
      </c>
      <c r="Q948">
        <f>IF(O948&gt;=开始!$B$6, 1, 0)</f>
        <v>1</v>
      </c>
      <c r="R948">
        <f>_2022[[#This Row],[最低排名]]-开始!$B$6</f>
        <v>23636</v>
      </c>
    </row>
    <row r="949" spans="1:18">
      <c r="A949">
        <v>72302</v>
      </c>
      <c r="B949" t="s">
        <v>1597</v>
      </c>
      <c r="C949" t="str">
        <f t="shared" si="28"/>
        <v>湖北中医</v>
      </c>
      <c r="D949" t="str">
        <f t="shared" si="29"/>
        <v>02</v>
      </c>
      <c r="E949" t="s">
        <v>427</v>
      </c>
      <c r="F949">
        <v>211</v>
      </c>
      <c r="G949">
        <v>113</v>
      </c>
      <c r="H949">
        <v>74</v>
      </c>
      <c r="I949">
        <v>52</v>
      </c>
      <c r="J949">
        <v>49</v>
      </c>
      <c r="K949">
        <v>49</v>
      </c>
      <c r="L949">
        <v>0</v>
      </c>
      <c r="M949">
        <v>2022</v>
      </c>
      <c r="N949">
        <f>VLOOKUP(E949, '2022D'!$A$2:$G$343, 2, FALSE)</f>
        <v>157</v>
      </c>
      <c r="O949">
        <f>VLOOKUP(E949, '2022D'!$A$2:$G$343, 3, FALSE)</f>
        <v>30887</v>
      </c>
      <c r="P949">
        <f>_2022[[#This Row],[最低排名]]-_2022[[#This Row],[同分人数]]+1</f>
        <v>30731</v>
      </c>
      <c r="Q949">
        <f>IF(O949&gt;=开始!$B$6, 1, 0)</f>
        <v>1</v>
      </c>
      <c r="R949">
        <f>_2022[[#This Row],[最低排名]]-开始!$B$6</f>
        <v>30887</v>
      </c>
    </row>
    <row r="950" spans="1:18">
      <c r="A950">
        <v>72303</v>
      </c>
      <c r="B950" t="s">
        <v>1151</v>
      </c>
      <c r="C950" t="str">
        <f t="shared" si="28"/>
        <v>湖北中医</v>
      </c>
      <c r="D950" t="str">
        <f t="shared" si="29"/>
        <v>03</v>
      </c>
      <c r="E950" t="s">
        <v>203</v>
      </c>
      <c r="F950">
        <v>177</v>
      </c>
      <c r="G950">
        <v>93</v>
      </c>
      <c r="H950">
        <v>100</v>
      </c>
      <c r="I950">
        <v>58</v>
      </c>
      <c r="J950">
        <v>52</v>
      </c>
      <c r="K950">
        <v>43</v>
      </c>
      <c r="L950">
        <v>0</v>
      </c>
      <c r="M950">
        <v>2022</v>
      </c>
      <c r="N950">
        <f>VLOOKUP(E950, '2022D'!$A$2:$G$343, 2, FALSE)</f>
        <v>183</v>
      </c>
      <c r="O950">
        <f>VLOOKUP(E950, '2022D'!$A$2:$G$343, 3, FALSE)</f>
        <v>31709</v>
      </c>
      <c r="P950">
        <f>_2022[[#This Row],[最低排名]]-_2022[[#This Row],[同分人数]]+1</f>
        <v>31527</v>
      </c>
      <c r="Q950">
        <f>IF(O950&gt;=开始!$B$6, 1, 0)</f>
        <v>1</v>
      </c>
      <c r="R950">
        <f>_2022[[#This Row],[最低排名]]-开始!$B$6</f>
        <v>31709</v>
      </c>
    </row>
    <row r="951" spans="1:18">
      <c r="A951">
        <v>72401</v>
      </c>
      <c r="B951" t="s">
        <v>1153</v>
      </c>
      <c r="C951" t="str">
        <f t="shared" si="28"/>
        <v>湖北大学</v>
      </c>
      <c r="D951" t="str">
        <f t="shared" si="29"/>
        <v>01</v>
      </c>
      <c r="E951" t="s">
        <v>126</v>
      </c>
      <c r="F951">
        <v>212</v>
      </c>
      <c r="G951">
        <v>114</v>
      </c>
      <c r="H951">
        <v>92</v>
      </c>
      <c r="I951">
        <v>64</v>
      </c>
      <c r="J951">
        <v>55</v>
      </c>
      <c r="K951">
        <v>46</v>
      </c>
      <c r="L951">
        <v>0</v>
      </c>
      <c r="M951">
        <v>2022</v>
      </c>
      <c r="N951">
        <f>VLOOKUP(E951, '2022D'!$A$2:$G$343, 2, FALSE)</f>
        <v>211</v>
      </c>
      <c r="O951">
        <f>VLOOKUP(E951, '2022D'!$A$2:$G$343, 3, FALSE)</f>
        <v>24227</v>
      </c>
      <c r="P951">
        <f>_2022[[#This Row],[最低排名]]-_2022[[#This Row],[同分人数]]+1</f>
        <v>24017</v>
      </c>
      <c r="Q951">
        <f>IF(O951&gt;=开始!$B$6, 1, 0)</f>
        <v>1</v>
      </c>
      <c r="R951">
        <f>_2022[[#This Row],[最低排名]]-开始!$B$6</f>
        <v>24227</v>
      </c>
    </row>
    <row r="952" spans="1:18">
      <c r="A952">
        <v>72402</v>
      </c>
      <c r="B952" t="s">
        <v>1154</v>
      </c>
      <c r="C952" t="str">
        <f t="shared" si="28"/>
        <v>湖北大学</v>
      </c>
      <c r="D952" t="str">
        <f t="shared" si="29"/>
        <v>02</v>
      </c>
      <c r="E952" t="s">
        <v>96</v>
      </c>
      <c r="F952">
        <v>211</v>
      </c>
      <c r="G952">
        <v>111</v>
      </c>
      <c r="H952">
        <v>93</v>
      </c>
      <c r="I952">
        <v>61</v>
      </c>
      <c r="J952">
        <v>55</v>
      </c>
      <c r="K952">
        <v>52</v>
      </c>
      <c r="L952">
        <v>0</v>
      </c>
      <c r="M952">
        <v>2022</v>
      </c>
      <c r="N952">
        <f>VLOOKUP(E952, '2022D'!$A$2:$G$343, 2, FALSE)</f>
        <v>195</v>
      </c>
      <c r="O952">
        <f>VLOOKUP(E952, '2022D'!$A$2:$G$343, 3, FALSE)</f>
        <v>23636</v>
      </c>
      <c r="P952">
        <f>_2022[[#This Row],[最低排名]]-_2022[[#This Row],[同分人数]]+1</f>
        <v>23442</v>
      </c>
      <c r="Q952">
        <f>IF(O952&gt;=开始!$B$6, 1, 0)</f>
        <v>1</v>
      </c>
      <c r="R952">
        <f>_2022[[#This Row],[最低排名]]-开始!$B$6</f>
        <v>23636</v>
      </c>
    </row>
    <row r="953" spans="1:18">
      <c r="A953">
        <v>72501</v>
      </c>
      <c r="B953" t="s">
        <v>1155</v>
      </c>
      <c r="C953" t="str">
        <f t="shared" si="28"/>
        <v>湖北医药</v>
      </c>
      <c r="D953" t="str">
        <f t="shared" si="29"/>
        <v>01</v>
      </c>
      <c r="E953" t="s">
        <v>178</v>
      </c>
      <c r="F953">
        <v>191</v>
      </c>
      <c r="G953">
        <v>96</v>
      </c>
      <c r="H953">
        <v>105</v>
      </c>
      <c r="I953">
        <v>61</v>
      </c>
      <c r="J953">
        <v>55</v>
      </c>
      <c r="K953">
        <v>46</v>
      </c>
      <c r="L953">
        <v>0</v>
      </c>
      <c r="M953">
        <v>2022</v>
      </c>
      <c r="N953">
        <f>VLOOKUP(E953, '2022D'!$A$2:$G$343, 2, FALSE)</f>
        <v>223</v>
      </c>
      <c r="O953">
        <f>VLOOKUP(E953, '2022D'!$A$2:$G$343, 3, FALSE)</f>
        <v>26513</v>
      </c>
      <c r="P953">
        <f>_2022[[#This Row],[最低排名]]-_2022[[#This Row],[同分人数]]+1</f>
        <v>26291</v>
      </c>
      <c r="Q953">
        <f>IF(O953&gt;=开始!$B$6, 1, 0)</f>
        <v>1</v>
      </c>
      <c r="R953">
        <f>_2022[[#This Row],[最低排名]]-开始!$B$6</f>
        <v>26513</v>
      </c>
    </row>
    <row r="954" spans="1:18">
      <c r="A954">
        <v>72601</v>
      </c>
      <c r="B954" t="s">
        <v>1156</v>
      </c>
      <c r="C954" t="str">
        <f t="shared" si="28"/>
        <v>三峡大学</v>
      </c>
      <c r="D954" t="str">
        <f t="shared" si="29"/>
        <v>01</v>
      </c>
      <c r="E954" t="s">
        <v>485</v>
      </c>
      <c r="F954">
        <v>189</v>
      </c>
      <c r="G954">
        <v>100</v>
      </c>
      <c r="H954">
        <v>82</v>
      </c>
      <c r="I954">
        <v>64</v>
      </c>
      <c r="J954">
        <v>58</v>
      </c>
      <c r="K954">
        <v>52</v>
      </c>
      <c r="L954">
        <v>0</v>
      </c>
      <c r="M954">
        <v>2022</v>
      </c>
      <c r="N954">
        <f>VLOOKUP(E954, '2022D'!$A$2:$G$343, 2, FALSE)</f>
        <v>184</v>
      </c>
      <c r="O954">
        <f>VLOOKUP(E954, '2022D'!$A$2:$G$343, 3, FALSE)</f>
        <v>29030</v>
      </c>
      <c r="P954">
        <f>_2022[[#This Row],[最低排名]]-_2022[[#This Row],[同分人数]]+1</f>
        <v>28847</v>
      </c>
      <c r="Q954">
        <f>IF(O954&gt;=开始!$B$6, 1, 0)</f>
        <v>1</v>
      </c>
      <c r="R954">
        <f>_2022[[#This Row],[最低排名]]-开始!$B$6</f>
        <v>29030</v>
      </c>
    </row>
    <row r="955" spans="1:18">
      <c r="A955">
        <v>72602</v>
      </c>
      <c r="B955" t="s">
        <v>1157</v>
      </c>
      <c r="C955" t="str">
        <f t="shared" si="28"/>
        <v>三峡大学</v>
      </c>
      <c r="D955" t="str">
        <f t="shared" si="29"/>
        <v>02</v>
      </c>
      <c r="E955" t="s">
        <v>54</v>
      </c>
      <c r="F955">
        <v>199</v>
      </c>
      <c r="G955">
        <v>104</v>
      </c>
      <c r="H955">
        <v>95</v>
      </c>
      <c r="I955">
        <v>52</v>
      </c>
      <c r="J955">
        <v>49</v>
      </c>
      <c r="K955">
        <v>46</v>
      </c>
      <c r="L955">
        <v>0</v>
      </c>
      <c r="M955">
        <v>2022</v>
      </c>
      <c r="N955">
        <f>VLOOKUP(E955, '2022D'!$A$2:$G$343, 2, FALSE)</f>
        <v>178</v>
      </c>
      <c r="O955">
        <f>VLOOKUP(E955, '2022D'!$A$2:$G$343, 3, FALSE)</f>
        <v>29768</v>
      </c>
      <c r="P955">
        <f>_2022[[#This Row],[最低排名]]-_2022[[#This Row],[同分人数]]+1</f>
        <v>29591</v>
      </c>
      <c r="Q955">
        <f>IF(O955&gt;=开始!$B$6, 1, 0)</f>
        <v>1</v>
      </c>
      <c r="R955">
        <f>_2022[[#This Row],[最低排名]]-开始!$B$6</f>
        <v>29768</v>
      </c>
    </row>
    <row r="956" spans="1:18">
      <c r="A956">
        <v>72603</v>
      </c>
      <c r="B956" t="s">
        <v>1158</v>
      </c>
      <c r="C956" t="str">
        <f t="shared" si="28"/>
        <v>三峡大学</v>
      </c>
      <c r="D956" t="str">
        <f t="shared" si="29"/>
        <v>03</v>
      </c>
      <c r="E956" t="s">
        <v>383</v>
      </c>
      <c r="F956">
        <v>187</v>
      </c>
      <c r="G956">
        <v>98</v>
      </c>
      <c r="H956">
        <v>89</v>
      </c>
      <c r="I956">
        <v>52</v>
      </c>
      <c r="J956">
        <v>49</v>
      </c>
      <c r="K956">
        <v>46</v>
      </c>
      <c r="L956">
        <v>0</v>
      </c>
      <c r="M956">
        <v>2022</v>
      </c>
      <c r="N956">
        <f>VLOOKUP(E956, '2022D'!$A$2:$G$343, 2, FALSE)</f>
        <v>139</v>
      </c>
      <c r="O956">
        <f>VLOOKUP(E956, '2022D'!$A$2:$G$343, 3, FALSE)</f>
        <v>32861</v>
      </c>
      <c r="P956">
        <f>_2022[[#This Row],[最低排名]]-_2022[[#This Row],[同分人数]]+1</f>
        <v>32723</v>
      </c>
      <c r="Q956">
        <f>IF(O956&gt;=开始!$B$6, 1, 0)</f>
        <v>1</v>
      </c>
      <c r="R956">
        <f>_2022[[#This Row],[最低排名]]-开始!$B$6</f>
        <v>32861</v>
      </c>
    </row>
    <row r="957" spans="1:18">
      <c r="A957">
        <v>72802</v>
      </c>
      <c r="B957" t="s">
        <v>1160</v>
      </c>
      <c r="C957" t="str">
        <f t="shared" si="28"/>
        <v>武昌首义</v>
      </c>
      <c r="D957" t="str">
        <f t="shared" si="29"/>
        <v>02</v>
      </c>
      <c r="E957" t="s">
        <v>1556</v>
      </c>
      <c r="F957">
        <v>169</v>
      </c>
      <c r="G957">
        <v>91</v>
      </c>
      <c r="H957">
        <v>91</v>
      </c>
      <c r="I957">
        <v>52</v>
      </c>
      <c r="J957">
        <v>49</v>
      </c>
      <c r="K957">
        <v>43</v>
      </c>
      <c r="L957">
        <v>0</v>
      </c>
      <c r="M957">
        <v>2022</v>
      </c>
      <c r="N957">
        <f>VLOOKUP(E957, '2022D'!$A$2:$G$343, 2, FALSE)</f>
        <v>139</v>
      </c>
      <c r="O957">
        <f>VLOOKUP(E957, '2022D'!$A$2:$G$343, 3, FALSE)</f>
        <v>35837</v>
      </c>
      <c r="P957">
        <f>_2022[[#This Row],[最低排名]]-_2022[[#This Row],[同分人数]]+1</f>
        <v>35699</v>
      </c>
      <c r="Q957">
        <f>IF(O957&gt;=开始!$B$6, 1, 0)</f>
        <v>1</v>
      </c>
      <c r="R957">
        <f>_2022[[#This Row],[最低排名]]-开始!$B$6</f>
        <v>35837</v>
      </c>
    </row>
    <row r="958" spans="1:18">
      <c r="A958">
        <v>73201</v>
      </c>
      <c r="B958" t="s">
        <v>1164</v>
      </c>
      <c r="C958" t="str">
        <f t="shared" si="28"/>
        <v>武汉文理</v>
      </c>
      <c r="D958" t="str">
        <f t="shared" si="29"/>
        <v>01</v>
      </c>
      <c r="E958" t="s">
        <v>1556</v>
      </c>
      <c r="F958">
        <v>175</v>
      </c>
      <c r="G958">
        <v>93</v>
      </c>
      <c r="H958">
        <v>88</v>
      </c>
      <c r="I958">
        <v>55</v>
      </c>
      <c r="J958">
        <v>43</v>
      </c>
      <c r="K958">
        <v>43</v>
      </c>
      <c r="L958">
        <v>0</v>
      </c>
      <c r="M958">
        <v>2022</v>
      </c>
      <c r="N958">
        <f>VLOOKUP(E958, '2022D'!$A$2:$G$343, 2, FALSE)</f>
        <v>139</v>
      </c>
      <c r="O958">
        <f>VLOOKUP(E958, '2022D'!$A$2:$G$343, 3, FALSE)</f>
        <v>35837</v>
      </c>
      <c r="P958">
        <f>_2022[[#This Row],[最低排名]]-_2022[[#This Row],[同分人数]]+1</f>
        <v>35699</v>
      </c>
      <c r="Q958">
        <f>IF(O958&gt;=开始!$B$6, 1, 0)</f>
        <v>1</v>
      </c>
      <c r="R958">
        <f>_2022[[#This Row],[最低排名]]-开始!$B$6</f>
        <v>35837</v>
      </c>
    </row>
    <row r="959" spans="1:18">
      <c r="A959">
        <v>73401</v>
      </c>
      <c r="B959" t="s">
        <v>1168</v>
      </c>
      <c r="C959" t="str">
        <f t="shared" si="28"/>
        <v>武汉华夏</v>
      </c>
      <c r="D959" t="str">
        <f t="shared" si="29"/>
        <v>01</v>
      </c>
      <c r="E959" t="s">
        <v>1556</v>
      </c>
      <c r="F959">
        <v>182</v>
      </c>
      <c r="G959">
        <v>103</v>
      </c>
      <c r="H959">
        <v>75</v>
      </c>
      <c r="I959">
        <v>55</v>
      </c>
      <c r="J959">
        <v>49</v>
      </c>
      <c r="K959">
        <v>43</v>
      </c>
      <c r="L959">
        <v>0</v>
      </c>
      <c r="M959">
        <v>2022</v>
      </c>
      <c r="N959">
        <f>VLOOKUP(E959, '2022D'!$A$2:$G$343, 2, FALSE)</f>
        <v>139</v>
      </c>
      <c r="O959">
        <f>VLOOKUP(E959, '2022D'!$A$2:$G$343, 3, FALSE)</f>
        <v>35837</v>
      </c>
      <c r="P959">
        <f>_2022[[#This Row],[最低排名]]-_2022[[#This Row],[同分人数]]+1</f>
        <v>35699</v>
      </c>
      <c r="Q959">
        <f>IF(O959&gt;=开始!$B$6, 1, 0)</f>
        <v>1</v>
      </c>
      <c r="R959">
        <f>_2022[[#This Row],[最低排名]]-开始!$B$6</f>
        <v>35837</v>
      </c>
    </row>
    <row r="960" spans="1:18">
      <c r="A960">
        <v>73501</v>
      </c>
      <c r="B960" t="s">
        <v>1170</v>
      </c>
      <c r="C960" t="str">
        <f t="shared" si="28"/>
        <v>鄂医药护</v>
      </c>
      <c r="D960" t="str">
        <f t="shared" si="29"/>
        <v>01</v>
      </c>
      <c r="E960" t="s">
        <v>1534</v>
      </c>
      <c r="F960">
        <v>174</v>
      </c>
      <c r="G960">
        <v>96</v>
      </c>
      <c r="H960">
        <v>67</v>
      </c>
      <c r="I960">
        <v>58</v>
      </c>
      <c r="J960">
        <v>55</v>
      </c>
      <c r="K960">
        <v>46</v>
      </c>
      <c r="L960">
        <v>0</v>
      </c>
      <c r="M960">
        <v>2022</v>
      </c>
      <c r="N960">
        <f>VLOOKUP(E960, '2022D'!$A$2:$G$343, 2, FALSE)</f>
        <v>161</v>
      </c>
      <c r="O960">
        <f>VLOOKUP(E960, '2022D'!$A$2:$G$343, 3, FALSE)</f>
        <v>36413</v>
      </c>
      <c r="P960">
        <f>_2022[[#This Row],[最低排名]]-_2022[[#This Row],[同分人数]]+1</f>
        <v>36253</v>
      </c>
      <c r="Q960">
        <f>IF(O960&gt;=开始!$B$6, 1, 0)</f>
        <v>1</v>
      </c>
      <c r="R960">
        <f>_2022[[#This Row],[最低排名]]-开始!$B$6</f>
        <v>36413</v>
      </c>
    </row>
    <row r="961" spans="1:18">
      <c r="A961">
        <v>74101</v>
      </c>
      <c r="B961" t="s">
        <v>1172</v>
      </c>
      <c r="C961" t="str">
        <f t="shared" si="28"/>
        <v>湖南大学</v>
      </c>
      <c r="D961" t="str">
        <f t="shared" si="29"/>
        <v>01</v>
      </c>
      <c r="E961" t="s">
        <v>33</v>
      </c>
      <c r="F961">
        <v>236</v>
      </c>
      <c r="G961">
        <v>130</v>
      </c>
      <c r="H961">
        <v>129</v>
      </c>
      <c r="I961">
        <v>67</v>
      </c>
      <c r="J961">
        <v>64</v>
      </c>
      <c r="K961">
        <v>61</v>
      </c>
      <c r="L961">
        <v>0</v>
      </c>
      <c r="M961">
        <v>2022</v>
      </c>
      <c r="N961">
        <f>VLOOKUP(E961, '2022D'!$A$2:$G$343, 2, FALSE)</f>
        <v>179</v>
      </c>
      <c r="O961">
        <f>VLOOKUP(E961, '2022D'!$A$2:$G$343, 3, FALSE)</f>
        <v>5730</v>
      </c>
      <c r="P961">
        <f>_2022[[#This Row],[最低排名]]-_2022[[#This Row],[同分人数]]+1</f>
        <v>5552</v>
      </c>
      <c r="Q961">
        <f>IF(O961&gt;=开始!$B$6, 1, 0)</f>
        <v>1</v>
      </c>
      <c r="R961">
        <f>_2022[[#This Row],[最低排名]]-开始!$B$6</f>
        <v>5730</v>
      </c>
    </row>
    <row r="962" spans="1:18">
      <c r="A962">
        <v>74102</v>
      </c>
      <c r="B962" t="s">
        <v>1173</v>
      </c>
      <c r="C962" t="str">
        <f t="shared" ref="C962:C1025" si="30">LEFT(B962, FIND("(", B962) - 1)</f>
        <v>湖南大学</v>
      </c>
      <c r="D962" t="str">
        <f t="shared" ref="D962:D1025" si="31">MID(B962, FIND("(", B962) + 1, FIND(")", B962) - FIND("(", B962) - 1)</f>
        <v>02</v>
      </c>
      <c r="E962" t="s">
        <v>265</v>
      </c>
      <c r="F962">
        <v>233</v>
      </c>
      <c r="G962">
        <v>119</v>
      </c>
      <c r="H962">
        <v>133</v>
      </c>
      <c r="I962">
        <v>70</v>
      </c>
      <c r="J962">
        <v>67</v>
      </c>
      <c r="K962">
        <v>55</v>
      </c>
      <c r="L962">
        <v>0</v>
      </c>
      <c r="M962">
        <v>2022</v>
      </c>
      <c r="N962">
        <f>VLOOKUP(E962, '2022D'!$A$2:$G$343, 2, FALSE)</f>
        <v>182</v>
      </c>
      <c r="O962">
        <f>VLOOKUP(E962, '2022D'!$A$2:$G$343, 3, FALSE)</f>
        <v>5551</v>
      </c>
      <c r="P962">
        <f>_2022[[#This Row],[最低排名]]-_2022[[#This Row],[同分人数]]+1</f>
        <v>5370</v>
      </c>
      <c r="Q962">
        <f>IF(O962&gt;=开始!$B$6, 1, 0)</f>
        <v>1</v>
      </c>
      <c r="R962">
        <f>_2022[[#This Row],[最低排名]]-开始!$B$6</f>
        <v>5551</v>
      </c>
    </row>
    <row r="963" spans="1:18">
      <c r="A963">
        <v>74103</v>
      </c>
      <c r="B963" t="s">
        <v>1174</v>
      </c>
      <c r="C963" t="str">
        <f t="shared" si="30"/>
        <v>湖南大学</v>
      </c>
      <c r="D963" t="str">
        <f t="shared" si="31"/>
        <v>03</v>
      </c>
      <c r="E963" t="s">
        <v>265</v>
      </c>
      <c r="F963">
        <v>230</v>
      </c>
      <c r="G963">
        <v>116</v>
      </c>
      <c r="H963">
        <v>133</v>
      </c>
      <c r="I963">
        <v>70</v>
      </c>
      <c r="J963">
        <v>64</v>
      </c>
      <c r="K963">
        <v>61</v>
      </c>
      <c r="L963">
        <v>0</v>
      </c>
      <c r="M963">
        <v>2022</v>
      </c>
      <c r="N963">
        <f>VLOOKUP(E963, '2022D'!$A$2:$G$343, 2, FALSE)</f>
        <v>182</v>
      </c>
      <c r="O963">
        <f>VLOOKUP(E963, '2022D'!$A$2:$G$343, 3, FALSE)</f>
        <v>5551</v>
      </c>
      <c r="P963">
        <f>_2022[[#This Row],[最低排名]]-_2022[[#This Row],[同分人数]]+1</f>
        <v>5370</v>
      </c>
      <c r="Q963">
        <f>IF(O963&gt;=开始!$B$6, 1, 0)</f>
        <v>1</v>
      </c>
      <c r="R963">
        <f>_2022[[#This Row],[最低排名]]-开始!$B$6</f>
        <v>5551</v>
      </c>
    </row>
    <row r="964" spans="1:18">
      <c r="A964">
        <v>74201</v>
      </c>
      <c r="B964" t="s">
        <v>1176</v>
      </c>
      <c r="C964" t="str">
        <f t="shared" si="30"/>
        <v>中南大学</v>
      </c>
      <c r="D964" t="str">
        <f t="shared" si="31"/>
        <v>01</v>
      </c>
      <c r="E964" t="s">
        <v>289</v>
      </c>
      <c r="F964">
        <v>244</v>
      </c>
      <c r="G964">
        <v>126</v>
      </c>
      <c r="H964">
        <v>140</v>
      </c>
      <c r="I964">
        <v>64</v>
      </c>
      <c r="J964">
        <v>61</v>
      </c>
      <c r="K964">
        <v>61</v>
      </c>
      <c r="L964">
        <v>0</v>
      </c>
      <c r="M964">
        <v>2022</v>
      </c>
      <c r="N964">
        <f>VLOOKUP(E964, '2022D'!$A$2:$G$343, 2, FALSE)</f>
        <v>144</v>
      </c>
      <c r="O964">
        <f>VLOOKUP(E964, '2022D'!$A$2:$G$343, 3, FALSE)</f>
        <v>3650</v>
      </c>
      <c r="P964">
        <f>_2022[[#This Row],[最低排名]]-_2022[[#This Row],[同分人数]]+1</f>
        <v>3507</v>
      </c>
      <c r="Q964">
        <f>IF(O964&gt;=开始!$B$6, 1, 0)</f>
        <v>1</v>
      </c>
      <c r="R964">
        <f>_2022[[#This Row],[最低排名]]-开始!$B$6</f>
        <v>3650</v>
      </c>
    </row>
    <row r="965" spans="1:18">
      <c r="A965">
        <v>74202</v>
      </c>
      <c r="B965" t="s">
        <v>1178</v>
      </c>
      <c r="C965" t="str">
        <f t="shared" si="30"/>
        <v>中南大学</v>
      </c>
      <c r="D965" t="str">
        <f t="shared" si="31"/>
        <v>02</v>
      </c>
      <c r="E965" t="s">
        <v>289</v>
      </c>
      <c r="F965">
        <v>239</v>
      </c>
      <c r="G965">
        <v>132</v>
      </c>
      <c r="H965">
        <v>127</v>
      </c>
      <c r="I965">
        <v>70</v>
      </c>
      <c r="J965">
        <v>70</v>
      </c>
      <c r="K965">
        <v>64</v>
      </c>
      <c r="L965">
        <v>0</v>
      </c>
      <c r="M965">
        <v>2022</v>
      </c>
      <c r="N965">
        <f>VLOOKUP(E965, '2022D'!$A$2:$G$343, 2, FALSE)</f>
        <v>144</v>
      </c>
      <c r="O965">
        <f>VLOOKUP(E965, '2022D'!$A$2:$G$343, 3, FALSE)</f>
        <v>3650</v>
      </c>
      <c r="P965">
        <f>_2022[[#This Row],[最低排名]]-_2022[[#This Row],[同分人数]]+1</f>
        <v>3507</v>
      </c>
      <c r="Q965">
        <f>IF(O965&gt;=开始!$B$6, 1, 0)</f>
        <v>1</v>
      </c>
      <c r="R965">
        <f>_2022[[#This Row],[最低排名]]-开始!$B$6</f>
        <v>3650</v>
      </c>
    </row>
    <row r="966" spans="1:18">
      <c r="A966">
        <v>74203</v>
      </c>
      <c r="B966" t="s">
        <v>1179</v>
      </c>
      <c r="C966" t="str">
        <f t="shared" si="30"/>
        <v>中南大学</v>
      </c>
      <c r="D966" t="str">
        <f t="shared" si="31"/>
        <v>03</v>
      </c>
      <c r="E966" t="s">
        <v>33</v>
      </c>
      <c r="F966">
        <v>231</v>
      </c>
      <c r="G966">
        <v>125</v>
      </c>
      <c r="H966">
        <v>131</v>
      </c>
      <c r="I966">
        <v>67</v>
      </c>
      <c r="J966">
        <v>64</v>
      </c>
      <c r="K966">
        <v>64</v>
      </c>
      <c r="L966">
        <v>0</v>
      </c>
      <c r="M966">
        <v>2022</v>
      </c>
      <c r="N966">
        <f>VLOOKUP(E966, '2022D'!$A$2:$G$343, 2, FALSE)</f>
        <v>179</v>
      </c>
      <c r="O966">
        <f>VLOOKUP(E966, '2022D'!$A$2:$G$343, 3, FALSE)</f>
        <v>5730</v>
      </c>
      <c r="P966">
        <f>_2022[[#This Row],[最低排名]]-_2022[[#This Row],[同分人数]]+1</f>
        <v>5552</v>
      </c>
      <c r="Q966">
        <f>IF(O966&gt;=开始!$B$6, 1, 0)</f>
        <v>1</v>
      </c>
      <c r="R966">
        <f>_2022[[#This Row],[最低排名]]-开始!$B$6</f>
        <v>5730</v>
      </c>
    </row>
    <row r="967" spans="1:18">
      <c r="A967">
        <v>74301</v>
      </c>
      <c r="B967" t="s">
        <v>1180</v>
      </c>
      <c r="C967" t="str">
        <f t="shared" si="30"/>
        <v>湘潭大学</v>
      </c>
      <c r="D967" t="str">
        <f t="shared" si="31"/>
        <v>01</v>
      </c>
      <c r="E967" t="s">
        <v>81</v>
      </c>
      <c r="F967">
        <v>216</v>
      </c>
      <c r="G967">
        <v>112</v>
      </c>
      <c r="H967">
        <v>102</v>
      </c>
      <c r="I967">
        <v>61</v>
      </c>
      <c r="J967">
        <v>58</v>
      </c>
      <c r="K967">
        <v>55</v>
      </c>
      <c r="L967">
        <v>0</v>
      </c>
      <c r="M967">
        <v>2022</v>
      </c>
      <c r="N967">
        <f>VLOOKUP(E967, '2022D'!$A$2:$G$343, 2, FALSE)</f>
        <v>220</v>
      </c>
      <c r="O967">
        <f>VLOOKUP(E967, '2022D'!$A$2:$G$343, 3, FALSE)</f>
        <v>19321</v>
      </c>
      <c r="P967">
        <f>_2022[[#This Row],[最低排名]]-_2022[[#This Row],[同分人数]]+1</f>
        <v>19102</v>
      </c>
      <c r="Q967">
        <f>IF(O967&gt;=开始!$B$6, 1, 0)</f>
        <v>1</v>
      </c>
      <c r="R967">
        <f>_2022[[#This Row],[最低排名]]-开始!$B$6</f>
        <v>19321</v>
      </c>
    </row>
    <row r="968" spans="1:18">
      <c r="A968">
        <v>74401</v>
      </c>
      <c r="B968" t="s">
        <v>1181</v>
      </c>
      <c r="C968" t="str">
        <f t="shared" si="30"/>
        <v>湖南科大</v>
      </c>
      <c r="D968" t="str">
        <f t="shared" si="31"/>
        <v>01</v>
      </c>
      <c r="E968" t="s">
        <v>479</v>
      </c>
      <c r="F968">
        <v>204</v>
      </c>
      <c r="G968">
        <v>103</v>
      </c>
      <c r="H968">
        <v>68</v>
      </c>
      <c r="I968">
        <v>52</v>
      </c>
      <c r="J968">
        <v>49</v>
      </c>
      <c r="K968">
        <v>49</v>
      </c>
      <c r="L968">
        <v>0</v>
      </c>
      <c r="M968">
        <v>2022</v>
      </c>
      <c r="N968">
        <f>VLOOKUP(E968, '2022D'!$A$2:$G$343, 2, FALSE)</f>
        <v>163</v>
      </c>
      <c r="O968">
        <f>VLOOKUP(E968, '2022D'!$A$2:$G$343, 3, FALSE)</f>
        <v>33024</v>
      </c>
      <c r="P968">
        <f>_2022[[#This Row],[最低排名]]-_2022[[#This Row],[同分人数]]+1</f>
        <v>32862</v>
      </c>
      <c r="Q968">
        <f>IF(O968&gt;=开始!$B$6, 1, 0)</f>
        <v>1</v>
      </c>
      <c r="R968">
        <f>_2022[[#This Row],[最低排名]]-开始!$B$6</f>
        <v>33024</v>
      </c>
    </row>
    <row r="969" spans="1:18">
      <c r="A969">
        <v>74402</v>
      </c>
      <c r="B969" t="s">
        <v>1182</v>
      </c>
      <c r="C969" t="str">
        <f t="shared" si="30"/>
        <v>湖南科大</v>
      </c>
      <c r="D969" t="str">
        <f t="shared" si="31"/>
        <v>02</v>
      </c>
      <c r="E969" t="s">
        <v>387</v>
      </c>
      <c r="F969">
        <v>185</v>
      </c>
      <c r="G969">
        <v>96</v>
      </c>
      <c r="H969">
        <v>90</v>
      </c>
      <c r="I969">
        <v>61</v>
      </c>
      <c r="J969">
        <v>55</v>
      </c>
      <c r="K969">
        <v>55</v>
      </c>
      <c r="L969">
        <v>0</v>
      </c>
      <c r="M969">
        <v>2022</v>
      </c>
      <c r="N969">
        <f>VLOOKUP(E969, '2022D'!$A$2:$G$343, 2, FALSE)</f>
        <v>167</v>
      </c>
      <c r="O969">
        <f>VLOOKUP(E969, '2022D'!$A$2:$G$343, 3, FALSE)</f>
        <v>28846</v>
      </c>
      <c r="P969">
        <f>_2022[[#This Row],[最低排名]]-_2022[[#This Row],[同分人数]]+1</f>
        <v>28680</v>
      </c>
      <c r="Q969">
        <f>IF(O969&gt;=开始!$B$6, 1, 0)</f>
        <v>1</v>
      </c>
      <c r="R969">
        <f>_2022[[#This Row],[最低排名]]-开始!$B$6</f>
        <v>28846</v>
      </c>
    </row>
    <row r="970" spans="1:18">
      <c r="A970">
        <v>74403</v>
      </c>
      <c r="B970" t="s">
        <v>1183</v>
      </c>
      <c r="C970" t="str">
        <f t="shared" si="30"/>
        <v>湖南科大</v>
      </c>
      <c r="D970" t="str">
        <f t="shared" si="31"/>
        <v>03</v>
      </c>
      <c r="E970" t="s">
        <v>335</v>
      </c>
      <c r="F970">
        <v>203</v>
      </c>
      <c r="G970">
        <v>104</v>
      </c>
      <c r="H970">
        <v>76</v>
      </c>
      <c r="I970">
        <v>64</v>
      </c>
      <c r="J970">
        <v>55</v>
      </c>
      <c r="K970">
        <v>49</v>
      </c>
      <c r="L970">
        <v>0</v>
      </c>
      <c r="M970">
        <v>2022</v>
      </c>
      <c r="N970">
        <f>VLOOKUP(E970, '2022D'!$A$2:$G$343, 2, FALSE)</f>
        <v>188</v>
      </c>
      <c r="O970">
        <f>VLOOKUP(E970, '2022D'!$A$2:$G$343, 3, FALSE)</f>
        <v>28679</v>
      </c>
      <c r="P970">
        <f>_2022[[#This Row],[最低排名]]-_2022[[#This Row],[同分人数]]+1</f>
        <v>28492</v>
      </c>
      <c r="Q970">
        <f>IF(O970&gt;=开始!$B$6, 1, 0)</f>
        <v>1</v>
      </c>
      <c r="R970">
        <f>_2022[[#This Row],[最低排名]]-开始!$B$6</f>
        <v>28679</v>
      </c>
    </row>
    <row r="971" spans="1:18">
      <c r="A971">
        <v>74404</v>
      </c>
      <c r="B971" t="s">
        <v>1184</v>
      </c>
      <c r="C971" t="str">
        <f t="shared" si="30"/>
        <v>湖南科大</v>
      </c>
      <c r="D971" t="str">
        <f t="shared" si="31"/>
        <v>04</v>
      </c>
      <c r="E971" t="s">
        <v>560</v>
      </c>
      <c r="F971">
        <v>219</v>
      </c>
      <c r="G971">
        <v>124</v>
      </c>
      <c r="H971">
        <v>80</v>
      </c>
      <c r="I971">
        <v>52</v>
      </c>
      <c r="J971">
        <v>49</v>
      </c>
      <c r="K971">
        <v>49</v>
      </c>
      <c r="L971">
        <v>0</v>
      </c>
      <c r="M971">
        <v>2022</v>
      </c>
      <c r="N971">
        <f>VLOOKUP(E971, '2022D'!$A$2:$G$343, 2, FALSE)</f>
        <v>191</v>
      </c>
      <c r="O971">
        <f>VLOOKUP(E971, '2022D'!$A$2:$G$343, 3, FALSE)</f>
        <v>28286</v>
      </c>
      <c r="P971">
        <f>_2022[[#This Row],[最低排名]]-_2022[[#This Row],[同分人数]]+1</f>
        <v>28096</v>
      </c>
      <c r="Q971">
        <f>IF(O971&gt;=开始!$B$6, 1, 0)</f>
        <v>1</v>
      </c>
      <c r="R971">
        <f>_2022[[#This Row],[最低排名]]-开始!$B$6</f>
        <v>28286</v>
      </c>
    </row>
    <row r="972" spans="1:18">
      <c r="A972">
        <v>74405</v>
      </c>
      <c r="B972" t="s">
        <v>1185</v>
      </c>
      <c r="C972" t="str">
        <f t="shared" si="30"/>
        <v>湖南科大</v>
      </c>
      <c r="D972" t="str">
        <f t="shared" si="31"/>
        <v>05</v>
      </c>
      <c r="E972" t="s">
        <v>389</v>
      </c>
      <c r="F972">
        <v>202</v>
      </c>
      <c r="G972">
        <v>109</v>
      </c>
      <c r="H972">
        <v>79</v>
      </c>
      <c r="I972">
        <v>61</v>
      </c>
      <c r="J972">
        <v>58</v>
      </c>
      <c r="K972">
        <v>52</v>
      </c>
      <c r="L972">
        <v>0</v>
      </c>
      <c r="M972">
        <v>2022</v>
      </c>
      <c r="N972">
        <f>VLOOKUP(E972, '2022D'!$A$2:$G$343, 2, FALSE)</f>
        <v>189</v>
      </c>
      <c r="O972">
        <f>VLOOKUP(E972, '2022D'!$A$2:$G$343, 3, FALSE)</f>
        <v>27719</v>
      </c>
      <c r="P972">
        <f>_2022[[#This Row],[最低排名]]-_2022[[#This Row],[同分人数]]+1</f>
        <v>27531</v>
      </c>
      <c r="Q972">
        <f>IF(O972&gt;=开始!$B$6, 1, 0)</f>
        <v>1</v>
      </c>
      <c r="R972">
        <f>_2022[[#This Row],[最低排名]]-开始!$B$6</f>
        <v>27719</v>
      </c>
    </row>
    <row r="973" spans="1:18">
      <c r="A973">
        <v>74406</v>
      </c>
      <c r="B973" t="s">
        <v>1186</v>
      </c>
      <c r="C973" t="str">
        <f t="shared" si="30"/>
        <v>湖南科大</v>
      </c>
      <c r="D973" t="str">
        <f t="shared" si="31"/>
        <v>06</v>
      </c>
      <c r="E973" t="s">
        <v>184</v>
      </c>
      <c r="F973">
        <v>186</v>
      </c>
      <c r="G973">
        <v>100</v>
      </c>
      <c r="H973">
        <v>100</v>
      </c>
      <c r="I973">
        <v>61</v>
      </c>
      <c r="J973">
        <v>52</v>
      </c>
      <c r="K973">
        <v>52</v>
      </c>
      <c r="L973">
        <v>0</v>
      </c>
      <c r="M973">
        <v>2022</v>
      </c>
      <c r="N973">
        <f>VLOOKUP(E973, '2022D'!$A$2:$G$343, 2, FALSE)</f>
        <v>201</v>
      </c>
      <c r="O973">
        <f>VLOOKUP(E973, '2022D'!$A$2:$G$343, 3, FALSE)</f>
        <v>27920</v>
      </c>
      <c r="P973">
        <f>_2022[[#This Row],[最低排名]]-_2022[[#This Row],[同分人数]]+1</f>
        <v>27720</v>
      </c>
      <c r="Q973">
        <f>IF(O973&gt;=开始!$B$6, 1, 0)</f>
        <v>1</v>
      </c>
      <c r="R973">
        <f>_2022[[#This Row],[最低排名]]-开始!$B$6</f>
        <v>27920</v>
      </c>
    </row>
    <row r="974" spans="1:18">
      <c r="A974">
        <v>74501</v>
      </c>
      <c r="B974" t="s">
        <v>1187</v>
      </c>
      <c r="C974" t="str">
        <f t="shared" si="30"/>
        <v>长沙理工</v>
      </c>
      <c r="D974" t="str">
        <f t="shared" si="31"/>
        <v>01</v>
      </c>
      <c r="E974" t="s">
        <v>144</v>
      </c>
      <c r="F974">
        <v>206</v>
      </c>
      <c r="G974">
        <v>112</v>
      </c>
      <c r="H974">
        <v>117</v>
      </c>
      <c r="I974">
        <v>49</v>
      </c>
      <c r="J974">
        <v>49</v>
      </c>
      <c r="K974">
        <v>46</v>
      </c>
      <c r="L974">
        <v>0</v>
      </c>
      <c r="M974">
        <v>2022</v>
      </c>
      <c r="N974">
        <f>VLOOKUP(E974, '2022D'!$A$2:$G$343, 2, FALSE)</f>
        <v>221</v>
      </c>
      <c r="O974">
        <f>VLOOKUP(E974, '2022D'!$A$2:$G$343, 3, FALSE)</f>
        <v>24652</v>
      </c>
      <c r="P974">
        <f>_2022[[#This Row],[最低排名]]-_2022[[#This Row],[同分人数]]+1</f>
        <v>24432</v>
      </c>
      <c r="Q974">
        <f>IF(O974&gt;=开始!$B$6, 1, 0)</f>
        <v>1</v>
      </c>
      <c r="R974">
        <f>_2022[[#This Row],[最低排名]]-开始!$B$6</f>
        <v>24652</v>
      </c>
    </row>
    <row r="975" spans="1:18">
      <c r="A975">
        <v>74502</v>
      </c>
      <c r="B975" t="s">
        <v>1188</v>
      </c>
      <c r="C975" t="str">
        <f t="shared" si="30"/>
        <v>长沙理工</v>
      </c>
      <c r="D975" t="str">
        <f t="shared" si="31"/>
        <v>02</v>
      </c>
      <c r="E975" t="s">
        <v>144</v>
      </c>
      <c r="F975">
        <v>196</v>
      </c>
      <c r="G975">
        <v>101</v>
      </c>
      <c r="H975">
        <v>100</v>
      </c>
      <c r="I975">
        <v>58</v>
      </c>
      <c r="J975">
        <v>58</v>
      </c>
      <c r="K975">
        <v>55</v>
      </c>
      <c r="L975">
        <v>0</v>
      </c>
      <c r="M975">
        <v>2022</v>
      </c>
      <c r="N975">
        <f>VLOOKUP(E975, '2022D'!$A$2:$G$343, 2, FALSE)</f>
        <v>221</v>
      </c>
      <c r="O975">
        <f>VLOOKUP(E975, '2022D'!$A$2:$G$343, 3, FALSE)</f>
        <v>24652</v>
      </c>
      <c r="P975">
        <f>_2022[[#This Row],[最低排名]]-_2022[[#This Row],[同分人数]]+1</f>
        <v>24432</v>
      </c>
      <c r="Q975">
        <f>IF(O975&gt;=开始!$B$6, 1, 0)</f>
        <v>1</v>
      </c>
      <c r="R975">
        <f>_2022[[#This Row],[最低排名]]-开始!$B$6</f>
        <v>24652</v>
      </c>
    </row>
    <row r="976" spans="1:18">
      <c r="A976">
        <v>74601</v>
      </c>
      <c r="B976" t="s">
        <v>1189</v>
      </c>
      <c r="C976" t="str">
        <f t="shared" si="30"/>
        <v>湖南农大</v>
      </c>
      <c r="D976" t="str">
        <f t="shared" si="31"/>
        <v>01</v>
      </c>
      <c r="E976" t="s">
        <v>440</v>
      </c>
      <c r="F976">
        <v>172</v>
      </c>
      <c r="G976">
        <v>88</v>
      </c>
      <c r="H976">
        <v>97</v>
      </c>
      <c r="I976">
        <v>58</v>
      </c>
      <c r="J976">
        <v>58</v>
      </c>
      <c r="K976">
        <v>52</v>
      </c>
      <c r="L976">
        <v>0</v>
      </c>
      <c r="M976">
        <v>2022</v>
      </c>
      <c r="N976">
        <f>VLOOKUP(E976, '2022D'!$A$2:$G$343, 2, FALSE)</f>
        <v>188</v>
      </c>
      <c r="O976">
        <f>VLOOKUP(E976, '2022D'!$A$2:$G$343, 3, FALSE)</f>
        <v>30533</v>
      </c>
      <c r="P976">
        <f>_2022[[#This Row],[最低排名]]-_2022[[#This Row],[同分人数]]+1</f>
        <v>30346</v>
      </c>
      <c r="Q976">
        <f>IF(O976&gt;=开始!$B$6, 1, 0)</f>
        <v>1</v>
      </c>
      <c r="R976">
        <f>_2022[[#This Row],[最低排名]]-开始!$B$6</f>
        <v>30533</v>
      </c>
    </row>
    <row r="977" spans="1:18">
      <c r="A977">
        <v>74602</v>
      </c>
      <c r="B977" t="s">
        <v>1190</v>
      </c>
      <c r="C977" t="str">
        <f t="shared" si="30"/>
        <v>湖南农大</v>
      </c>
      <c r="D977" t="str">
        <f t="shared" si="31"/>
        <v>02</v>
      </c>
      <c r="E977" t="s">
        <v>335</v>
      </c>
      <c r="F977">
        <v>207</v>
      </c>
      <c r="G977">
        <v>108</v>
      </c>
      <c r="H977">
        <v>78</v>
      </c>
      <c r="I977">
        <v>61</v>
      </c>
      <c r="J977">
        <v>52</v>
      </c>
      <c r="K977">
        <v>49</v>
      </c>
      <c r="L977">
        <v>0</v>
      </c>
      <c r="M977">
        <v>2022</v>
      </c>
      <c r="N977">
        <f>VLOOKUP(E977, '2022D'!$A$2:$G$343, 2, FALSE)</f>
        <v>188</v>
      </c>
      <c r="O977">
        <f>VLOOKUP(E977, '2022D'!$A$2:$G$343, 3, FALSE)</f>
        <v>28679</v>
      </c>
      <c r="P977">
        <f>_2022[[#This Row],[最低排名]]-_2022[[#This Row],[同分人数]]+1</f>
        <v>28492</v>
      </c>
      <c r="Q977">
        <f>IF(O977&gt;=开始!$B$6, 1, 0)</f>
        <v>1</v>
      </c>
      <c r="R977">
        <f>_2022[[#This Row],[最低排名]]-开始!$B$6</f>
        <v>28679</v>
      </c>
    </row>
    <row r="978" spans="1:18">
      <c r="A978">
        <v>74701</v>
      </c>
      <c r="B978" t="s">
        <v>1191</v>
      </c>
      <c r="C978" t="str">
        <f t="shared" si="30"/>
        <v>湖南中医</v>
      </c>
      <c r="D978" t="str">
        <f t="shared" si="31"/>
        <v>01</v>
      </c>
      <c r="E978" t="s">
        <v>300</v>
      </c>
      <c r="F978">
        <v>209</v>
      </c>
      <c r="G978">
        <v>105</v>
      </c>
      <c r="H978">
        <v>95</v>
      </c>
      <c r="I978">
        <v>67</v>
      </c>
      <c r="J978">
        <v>64</v>
      </c>
      <c r="K978">
        <v>61</v>
      </c>
      <c r="L978">
        <v>0</v>
      </c>
      <c r="M978">
        <v>2022</v>
      </c>
      <c r="N978">
        <f>VLOOKUP(E978, '2022D'!$A$2:$G$343, 2, FALSE)</f>
        <v>217</v>
      </c>
      <c r="O978">
        <f>VLOOKUP(E978, '2022D'!$A$2:$G$343, 3, FALSE)</f>
        <v>18448</v>
      </c>
      <c r="P978">
        <f>_2022[[#This Row],[最低排名]]-_2022[[#This Row],[同分人数]]+1</f>
        <v>18232</v>
      </c>
      <c r="Q978">
        <f>IF(O978&gt;=开始!$B$6, 1, 0)</f>
        <v>1</v>
      </c>
      <c r="R978">
        <f>_2022[[#This Row],[最低排名]]-开始!$B$6</f>
        <v>18448</v>
      </c>
    </row>
    <row r="979" spans="1:18">
      <c r="A979">
        <v>74702</v>
      </c>
      <c r="B979" t="s">
        <v>1192</v>
      </c>
      <c r="C979" t="str">
        <f t="shared" si="30"/>
        <v>湖南中医</v>
      </c>
      <c r="D979" t="str">
        <f t="shared" si="31"/>
        <v>02</v>
      </c>
      <c r="E979" t="s">
        <v>79</v>
      </c>
      <c r="F979">
        <v>215</v>
      </c>
      <c r="G979">
        <v>123</v>
      </c>
      <c r="H979">
        <v>112</v>
      </c>
      <c r="I979">
        <v>67</v>
      </c>
      <c r="J979">
        <v>55</v>
      </c>
      <c r="K979">
        <v>52</v>
      </c>
      <c r="L979">
        <v>0</v>
      </c>
      <c r="M979">
        <v>2022</v>
      </c>
      <c r="N979">
        <f>VLOOKUP(E979, '2022D'!$A$2:$G$343, 2, FALSE)</f>
        <v>207</v>
      </c>
      <c r="O979">
        <f>VLOOKUP(E979, '2022D'!$A$2:$G$343, 3, FALSE)</f>
        <v>17355</v>
      </c>
      <c r="P979">
        <f>_2022[[#This Row],[最低排名]]-_2022[[#This Row],[同分人数]]+1</f>
        <v>17149</v>
      </c>
      <c r="Q979">
        <f>IF(O979&gt;=开始!$B$6, 1, 0)</f>
        <v>1</v>
      </c>
      <c r="R979">
        <f>_2022[[#This Row],[最低排名]]-开始!$B$6</f>
        <v>17355</v>
      </c>
    </row>
    <row r="980" spans="1:18">
      <c r="A980">
        <v>74703</v>
      </c>
      <c r="B980" t="s">
        <v>1193</v>
      </c>
      <c r="C980" t="str">
        <f t="shared" si="30"/>
        <v>湖南中医</v>
      </c>
      <c r="D980" t="str">
        <f t="shared" si="31"/>
        <v>03</v>
      </c>
      <c r="E980" t="s">
        <v>182</v>
      </c>
      <c r="F980">
        <v>204</v>
      </c>
      <c r="G980">
        <v>111</v>
      </c>
      <c r="H980">
        <v>77</v>
      </c>
      <c r="I980">
        <v>64</v>
      </c>
      <c r="J980">
        <v>61</v>
      </c>
      <c r="K980">
        <v>55</v>
      </c>
      <c r="L980">
        <v>0</v>
      </c>
      <c r="M980">
        <v>2022</v>
      </c>
      <c r="N980">
        <f>VLOOKUP(E980, '2022D'!$A$2:$G$343, 2, FALSE)</f>
        <v>212</v>
      </c>
      <c r="O980">
        <f>VLOOKUP(E980, '2022D'!$A$2:$G$343, 3, FALSE)</f>
        <v>25900</v>
      </c>
      <c r="P980">
        <f>_2022[[#This Row],[最低排名]]-_2022[[#This Row],[同分人数]]+1</f>
        <v>25689</v>
      </c>
      <c r="Q980">
        <f>IF(O980&gt;=开始!$B$6, 1, 0)</f>
        <v>1</v>
      </c>
      <c r="R980">
        <f>_2022[[#This Row],[最低排名]]-开始!$B$6</f>
        <v>25900</v>
      </c>
    </row>
    <row r="981" spans="1:18">
      <c r="A981">
        <v>74801</v>
      </c>
      <c r="B981" t="s">
        <v>1194</v>
      </c>
      <c r="C981" t="str">
        <f t="shared" si="30"/>
        <v>湖南师大</v>
      </c>
      <c r="D981" t="str">
        <f t="shared" si="31"/>
        <v>01</v>
      </c>
      <c r="E981" t="s">
        <v>424</v>
      </c>
      <c r="F981">
        <v>206</v>
      </c>
      <c r="G981">
        <v>103</v>
      </c>
      <c r="H981">
        <v>129</v>
      </c>
      <c r="I981">
        <v>64</v>
      </c>
      <c r="J981">
        <v>64</v>
      </c>
      <c r="K981">
        <v>61</v>
      </c>
      <c r="L981">
        <v>0</v>
      </c>
      <c r="M981">
        <v>2022</v>
      </c>
      <c r="N981">
        <f>VLOOKUP(E981, '2022D'!$A$2:$G$343, 2, FALSE)</f>
        <v>195</v>
      </c>
      <c r="O981">
        <f>VLOOKUP(E981, '2022D'!$A$2:$G$343, 3, FALSE)</f>
        <v>12419</v>
      </c>
      <c r="P981">
        <f>_2022[[#This Row],[最低排名]]-_2022[[#This Row],[同分人数]]+1</f>
        <v>12225</v>
      </c>
      <c r="Q981">
        <f>IF(O981&gt;=开始!$B$6, 1, 0)</f>
        <v>1</v>
      </c>
      <c r="R981">
        <f>_2022[[#This Row],[最低排名]]-开始!$B$6</f>
        <v>12419</v>
      </c>
    </row>
    <row r="982" spans="1:18">
      <c r="A982">
        <v>74802</v>
      </c>
      <c r="B982" t="s">
        <v>1195</v>
      </c>
      <c r="C982" t="str">
        <f t="shared" si="30"/>
        <v>湖南师大</v>
      </c>
      <c r="D982" t="str">
        <f t="shared" si="31"/>
        <v>02</v>
      </c>
      <c r="E982" t="s">
        <v>134</v>
      </c>
      <c r="F982">
        <v>236</v>
      </c>
      <c r="G982">
        <v>128</v>
      </c>
      <c r="H982">
        <v>118</v>
      </c>
      <c r="I982">
        <v>67</v>
      </c>
      <c r="J982">
        <v>58</v>
      </c>
      <c r="K982">
        <v>49</v>
      </c>
      <c r="L982">
        <v>0</v>
      </c>
      <c r="M982">
        <v>2022</v>
      </c>
      <c r="N982">
        <f>VLOOKUP(E982, '2022D'!$A$2:$G$343, 2, FALSE)</f>
        <v>208</v>
      </c>
      <c r="O982">
        <f>VLOOKUP(E982, '2022D'!$A$2:$G$343, 3, FALSE)</f>
        <v>11593</v>
      </c>
      <c r="P982">
        <f>_2022[[#This Row],[最低排名]]-_2022[[#This Row],[同分人数]]+1</f>
        <v>11386</v>
      </c>
      <c r="Q982">
        <f>IF(O982&gt;=开始!$B$6, 1, 0)</f>
        <v>1</v>
      </c>
      <c r="R982">
        <f>_2022[[#This Row],[最低排名]]-开始!$B$6</f>
        <v>11593</v>
      </c>
    </row>
    <row r="983" spans="1:18">
      <c r="A983">
        <v>74901</v>
      </c>
      <c r="B983" t="s">
        <v>1197</v>
      </c>
      <c r="C983" t="str">
        <f t="shared" si="30"/>
        <v>湖南理工</v>
      </c>
      <c r="D983" t="str">
        <f t="shared" si="31"/>
        <v>01</v>
      </c>
      <c r="E983" t="s">
        <v>221</v>
      </c>
      <c r="F983">
        <v>188</v>
      </c>
      <c r="G983">
        <v>97</v>
      </c>
      <c r="H983">
        <v>74</v>
      </c>
      <c r="I983">
        <v>55</v>
      </c>
      <c r="J983">
        <v>49</v>
      </c>
      <c r="K983">
        <v>43</v>
      </c>
      <c r="L983">
        <v>0</v>
      </c>
      <c r="M983">
        <v>2022</v>
      </c>
      <c r="N983">
        <f>VLOOKUP(E983, '2022D'!$A$2:$G$343, 2, FALSE)</f>
        <v>156</v>
      </c>
      <c r="O983">
        <f>VLOOKUP(E983, '2022D'!$A$2:$G$343, 3, FALSE)</f>
        <v>35102</v>
      </c>
      <c r="P983">
        <f>_2022[[#This Row],[最低排名]]-_2022[[#This Row],[同分人数]]+1</f>
        <v>34947</v>
      </c>
      <c r="Q983">
        <f>IF(O983&gt;=开始!$B$6, 1, 0)</f>
        <v>1</v>
      </c>
      <c r="R983">
        <f>_2022[[#This Row],[最低排名]]-开始!$B$6</f>
        <v>35102</v>
      </c>
    </row>
    <row r="984" spans="1:18">
      <c r="A984">
        <v>74902</v>
      </c>
      <c r="B984" t="s">
        <v>1198</v>
      </c>
      <c r="C984" t="str">
        <f t="shared" si="30"/>
        <v>湖南理工</v>
      </c>
      <c r="D984" t="str">
        <f t="shared" si="31"/>
        <v>02</v>
      </c>
      <c r="E984" t="s">
        <v>1534</v>
      </c>
      <c r="F984">
        <v>182</v>
      </c>
      <c r="G984">
        <v>94</v>
      </c>
      <c r="H984">
        <v>89</v>
      </c>
      <c r="I984">
        <v>46</v>
      </c>
      <c r="J984">
        <v>43</v>
      </c>
      <c r="K984">
        <v>40</v>
      </c>
      <c r="L984">
        <v>0</v>
      </c>
      <c r="M984">
        <v>2022</v>
      </c>
      <c r="N984">
        <f>VLOOKUP(E984, '2022D'!$A$2:$G$343, 2, FALSE)</f>
        <v>161</v>
      </c>
      <c r="O984">
        <f>VLOOKUP(E984, '2022D'!$A$2:$G$343, 3, FALSE)</f>
        <v>36413</v>
      </c>
      <c r="P984">
        <f>_2022[[#This Row],[最低排名]]-_2022[[#This Row],[同分人数]]+1</f>
        <v>36253</v>
      </c>
      <c r="Q984">
        <f>IF(O984&gt;=开始!$B$6, 1, 0)</f>
        <v>1</v>
      </c>
      <c r="R984">
        <f>_2022[[#This Row],[最低排名]]-开始!$B$6</f>
        <v>36413</v>
      </c>
    </row>
    <row r="985" spans="1:18">
      <c r="A985">
        <v>74903</v>
      </c>
      <c r="B985" t="s">
        <v>1199</v>
      </c>
      <c r="C985" t="str">
        <f t="shared" si="30"/>
        <v>湖南理工</v>
      </c>
      <c r="D985" t="str">
        <f t="shared" si="31"/>
        <v>03</v>
      </c>
      <c r="E985" t="s">
        <v>366</v>
      </c>
      <c r="F985">
        <v>188</v>
      </c>
      <c r="G985">
        <v>96</v>
      </c>
      <c r="H985">
        <v>78</v>
      </c>
      <c r="I985">
        <v>49</v>
      </c>
      <c r="J985">
        <v>46</v>
      </c>
      <c r="K985">
        <v>46</v>
      </c>
      <c r="L985">
        <v>0</v>
      </c>
      <c r="M985">
        <v>2022</v>
      </c>
      <c r="N985">
        <f>VLOOKUP(E985, '2022D'!$A$2:$G$343, 2, FALSE)</f>
        <v>161</v>
      </c>
      <c r="O985">
        <f>VLOOKUP(E985, '2022D'!$A$2:$G$343, 3, FALSE)</f>
        <v>35422</v>
      </c>
      <c r="P985">
        <f>_2022[[#This Row],[最低排名]]-_2022[[#This Row],[同分人数]]+1</f>
        <v>35262</v>
      </c>
      <c r="Q985">
        <f>IF(O985&gt;=开始!$B$6, 1, 0)</f>
        <v>1</v>
      </c>
      <c r="R985">
        <f>_2022[[#This Row],[最低排名]]-开始!$B$6</f>
        <v>35422</v>
      </c>
    </row>
    <row r="986" spans="1:18">
      <c r="A986">
        <v>75001</v>
      </c>
      <c r="B986" t="s">
        <v>1200</v>
      </c>
      <c r="C986" t="str">
        <f t="shared" si="30"/>
        <v>湘南学院</v>
      </c>
      <c r="D986" t="str">
        <f t="shared" si="31"/>
        <v>01</v>
      </c>
      <c r="E986" t="s">
        <v>1542</v>
      </c>
      <c r="F986">
        <v>166</v>
      </c>
      <c r="G986">
        <v>94</v>
      </c>
      <c r="H986">
        <v>82</v>
      </c>
      <c r="I986">
        <v>55</v>
      </c>
      <c r="J986">
        <v>52</v>
      </c>
      <c r="K986">
        <v>46</v>
      </c>
      <c r="L986">
        <v>0</v>
      </c>
      <c r="M986">
        <v>2022</v>
      </c>
      <c r="N986">
        <f>VLOOKUP(E986, '2022D'!$A$2:$G$343, 2, FALSE)</f>
        <v>137</v>
      </c>
      <c r="O986">
        <f>VLOOKUP(E986, '2022D'!$A$2:$G$343, 3, FALSE)</f>
        <v>36252</v>
      </c>
      <c r="P986">
        <f>_2022[[#This Row],[最低排名]]-_2022[[#This Row],[同分人数]]+1</f>
        <v>36116</v>
      </c>
      <c r="Q986">
        <f>IF(O986&gt;=开始!$B$6, 1, 0)</f>
        <v>1</v>
      </c>
      <c r="R986">
        <f>_2022[[#This Row],[最低排名]]-开始!$B$6</f>
        <v>36252</v>
      </c>
    </row>
    <row r="987" spans="1:18">
      <c r="A987">
        <v>75002</v>
      </c>
      <c r="B987" t="s">
        <v>1201</v>
      </c>
      <c r="C987" t="str">
        <f t="shared" si="30"/>
        <v>湘南学院</v>
      </c>
      <c r="D987" t="str">
        <f t="shared" si="31"/>
        <v>02</v>
      </c>
      <c r="E987" t="s">
        <v>1533</v>
      </c>
      <c r="F987">
        <v>185</v>
      </c>
      <c r="G987">
        <v>95</v>
      </c>
      <c r="H987">
        <v>61</v>
      </c>
      <c r="I987">
        <v>55</v>
      </c>
      <c r="J987">
        <v>52</v>
      </c>
      <c r="K987">
        <v>49</v>
      </c>
      <c r="L987">
        <v>0</v>
      </c>
      <c r="M987">
        <v>2022</v>
      </c>
      <c r="N987">
        <f>VLOOKUP(E987, '2022D'!$A$2:$G$343, 2, FALSE)</f>
        <v>141</v>
      </c>
      <c r="O987">
        <f>VLOOKUP(E987, '2022D'!$A$2:$G$343, 3, FALSE)</f>
        <v>36115</v>
      </c>
      <c r="P987">
        <f>_2022[[#This Row],[最低排名]]-_2022[[#This Row],[同分人数]]+1</f>
        <v>35975</v>
      </c>
      <c r="Q987">
        <f>IF(O987&gt;=开始!$B$6, 1, 0)</f>
        <v>1</v>
      </c>
      <c r="R987">
        <f>_2022[[#This Row],[最低排名]]-开始!$B$6</f>
        <v>36115</v>
      </c>
    </row>
    <row r="988" spans="1:18">
      <c r="A988">
        <v>75003</v>
      </c>
      <c r="B988" t="s">
        <v>1202</v>
      </c>
      <c r="C988" t="str">
        <f t="shared" si="30"/>
        <v>湘南学院</v>
      </c>
      <c r="D988" t="str">
        <f t="shared" si="31"/>
        <v>03</v>
      </c>
      <c r="E988" t="s">
        <v>701</v>
      </c>
      <c r="F988">
        <v>196</v>
      </c>
      <c r="G988">
        <v>99</v>
      </c>
      <c r="H988">
        <v>95</v>
      </c>
      <c r="I988">
        <v>55</v>
      </c>
      <c r="J988">
        <v>49</v>
      </c>
      <c r="K988">
        <v>49</v>
      </c>
      <c r="L988">
        <v>0</v>
      </c>
      <c r="M988">
        <v>2022</v>
      </c>
      <c r="N988">
        <f>VLOOKUP(E988, '2022D'!$A$2:$G$343, 2, FALSE)</f>
        <v>180</v>
      </c>
      <c r="O988">
        <f>VLOOKUP(E988, '2022D'!$A$2:$G$343, 3, FALSE)</f>
        <v>29210</v>
      </c>
      <c r="P988">
        <f>_2022[[#This Row],[最低排名]]-_2022[[#This Row],[同分人数]]+1</f>
        <v>29031</v>
      </c>
      <c r="Q988">
        <f>IF(O988&gt;=开始!$B$6, 1, 0)</f>
        <v>1</v>
      </c>
      <c r="R988">
        <f>_2022[[#This Row],[最低排名]]-开始!$B$6</f>
        <v>29210</v>
      </c>
    </row>
    <row r="989" spans="1:18">
      <c r="A989">
        <v>75101</v>
      </c>
      <c r="B989" t="s">
        <v>1203</v>
      </c>
      <c r="C989" t="str">
        <f t="shared" si="30"/>
        <v>衡阳师范</v>
      </c>
      <c r="D989" t="str">
        <f t="shared" si="31"/>
        <v>01</v>
      </c>
      <c r="E989" t="s">
        <v>381</v>
      </c>
      <c r="F989">
        <v>199</v>
      </c>
      <c r="G989">
        <v>100</v>
      </c>
      <c r="H989">
        <v>68</v>
      </c>
      <c r="I989">
        <v>58</v>
      </c>
      <c r="J989">
        <v>55</v>
      </c>
      <c r="K989">
        <v>49</v>
      </c>
      <c r="L989">
        <v>0</v>
      </c>
      <c r="M989">
        <v>2022</v>
      </c>
      <c r="N989">
        <f>VLOOKUP(E989, '2022D'!$A$2:$G$343, 2, FALSE)</f>
        <v>177</v>
      </c>
      <c r="O989">
        <f>VLOOKUP(E989, '2022D'!$A$2:$G$343, 3, FALSE)</f>
        <v>31886</v>
      </c>
      <c r="P989">
        <f>_2022[[#This Row],[最低排名]]-_2022[[#This Row],[同分人数]]+1</f>
        <v>31710</v>
      </c>
      <c r="Q989">
        <f>IF(O989&gt;=开始!$B$6, 1, 0)</f>
        <v>1</v>
      </c>
      <c r="R989">
        <f>_2022[[#This Row],[最低排名]]-开始!$B$6</f>
        <v>31886</v>
      </c>
    </row>
    <row r="990" spans="1:18">
      <c r="A990">
        <v>75102</v>
      </c>
      <c r="B990" t="s">
        <v>1204</v>
      </c>
      <c r="C990" t="str">
        <f t="shared" si="30"/>
        <v>衡阳师范</v>
      </c>
      <c r="D990" t="str">
        <f t="shared" si="31"/>
        <v>02</v>
      </c>
      <c r="E990" t="s">
        <v>419</v>
      </c>
      <c r="F990">
        <v>191</v>
      </c>
      <c r="G990">
        <v>96</v>
      </c>
      <c r="H990">
        <v>102</v>
      </c>
      <c r="I990">
        <v>55</v>
      </c>
      <c r="J990">
        <v>43</v>
      </c>
      <c r="K990">
        <v>43</v>
      </c>
      <c r="L990">
        <v>0</v>
      </c>
      <c r="M990">
        <v>2022</v>
      </c>
      <c r="N990">
        <f>VLOOKUP(E990, '2022D'!$A$2:$G$343, 2, FALSE)</f>
        <v>158</v>
      </c>
      <c r="O990">
        <f>VLOOKUP(E990, '2022D'!$A$2:$G$343, 3, FALSE)</f>
        <v>31045</v>
      </c>
      <c r="P990">
        <f>_2022[[#This Row],[最低排名]]-_2022[[#This Row],[同分人数]]+1</f>
        <v>30888</v>
      </c>
      <c r="Q990">
        <f>IF(O990&gt;=开始!$B$6, 1, 0)</f>
        <v>1</v>
      </c>
      <c r="R990">
        <f>_2022[[#This Row],[最低排名]]-开始!$B$6</f>
        <v>31045</v>
      </c>
    </row>
    <row r="991" spans="1:18">
      <c r="A991">
        <v>75103</v>
      </c>
      <c r="B991" t="s">
        <v>1205</v>
      </c>
      <c r="C991" t="str">
        <f t="shared" si="30"/>
        <v>衡阳师范</v>
      </c>
      <c r="D991" t="str">
        <f t="shared" si="31"/>
        <v>03</v>
      </c>
      <c r="E991" t="s">
        <v>387</v>
      </c>
      <c r="F991">
        <v>172</v>
      </c>
      <c r="G991">
        <v>107</v>
      </c>
      <c r="H991">
        <v>103</v>
      </c>
      <c r="I991">
        <v>67</v>
      </c>
      <c r="J991">
        <v>55</v>
      </c>
      <c r="K991">
        <v>49</v>
      </c>
      <c r="L991">
        <v>0</v>
      </c>
      <c r="M991">
        <v>2022</v>
      </c>
      <c r="N991">
        <f>VLOOKUP(E991, '2022D'!$A$2:$G$343, 2, FALSE)</f>
        <v>167</v>
      </c>
      <c r="O991">
        <f>VLOOKUP(E991, '2022D'!$A$2:$G$343, 3, FALSE)</f>
        <v>28846</v>
      </c>
      <c r="P991">
        <f>_2022[[#This Row],[最低排名]]-_2022[[#This Row],[同分人数]]+1</f>
        <v>28680</v>
      </c>
      <c r="Q991">
        <f>IF(O991&gt;=开始!$B$6, 1, 0)</f>
        <v>1</v>
      </c>
      <c r="R991">
        <f>_2022[[#This Row],[最低排名]]-开始!$B$6</f>
        <v>28846</v>
      </c>
    </row>
    <row r="992" spans="1:18">
      <c r="A992">
        <v>75104</v>
      </c>
      <c r="B992" t="s">
        <v>1206</v>
      </c>
      <c r="C992" t="str">
        <f t="shared" si="30"/>
        <v>衡阳师范</v>
      </c>
      <c r="D992" t="str">
        <f t="shared" si="31"/>
        <v>04</v>
      </c>
      <c r="E992" t="s">
        <v>469</v>
      </c>
      <c r="F992">
        <v>184</v>
      </c>
      <c r="G992">
        <v>94</v>
      </c>
      <c r="H992">
        <v>95</v>
      </c>
      <c r="I992">
        <v>61</v>
      </c>
      <c r="J992">
        <v>49</v>
      </c>
      <c r="K992">
        <v>43</v>
      </c>
      <c r="L992">
        <v>0</v>
      </c>
      <c r="M992">
        <v>2022</v>
      </c>
      <c r="N992">
        <f>VLOOKUP(E992, '2022D'!$A$2:$G$343, 2, FALSE)</f>
        <v>147</v>
      </c>
      <c r="O992">
        <f>VLOOKUP(E992, '2022D'!$A$2:$G$343, 3, FALSE)</f>
        <v>31375</v>
      </c>
      <c r="P992">
        <f>_2022[[#This Row],[最低排名]]-_2022[[#This Row],[同分人数]]+1</f>
        <v>31229</v>
      </c>
      <c r="Q992">
        <f>IF(O992&gt;=开始!$B$6, 1, 0)</f>
        <v>1</v>
      </c>
      <c r="R992">
        <f>_2022[[#This Row],[最低排名]]-开始!$B$6</f>
        <v>31375</v>
      </c>
    </row>
    <row r="993" spans="1:18">
      <c r="A993">
        <v>75201</v>
      </c>
      <c r="B993" t="s">
        <v>1207</v>
      </c>
      <c r="C993" t="str">
        <f t="shared" si="30"/>
        <v>邵阳学院</v>
      </c>
      <c r="D993" t="str">
        <f t="shared" si="31"/>
        <v>01</v>
      </c>
      <c r="E993" t="s">
        <v>366</v>
      </c>
      <c r="F993">
        <v>177</v>
      </c>
      <c r="G993">
        <v>103</v>
      </c>
      <c r="H993">
        <v>77</v>
      </c>
      <c r="I993">
        <v>55</v>
      </c>
      <c r="J993">
        <v>52</v>
      </c>
      <c r="K993">
        <v>46</v>
      </c>
      <c r="L993">
        <v>0</v>
      </c>
      <c r="M993">
        <v>2022</v>
      </c>
      <c r="N993">
        <f>VLOOKUP(E993, '2022D'!$A$2:$G$343, 2, FALSE)</f>
        <v>161</v>
      </c>
      <c r="O993">
        <f>VLOOKUP(E993, '2022D'!$A$2:$G$343, 3, FALSE)</f>
        <v>35422</v>
      </c>
      <c r="P993">
        <f>_2022[[#This Row],[最低排名]]-_2022[[#This Row],[同分人数]]+1</f>
        <v>35262</v>
      </c>
      <c r="Q993">
        <f>IF(O993&gt;=开始!$B$6, 1, 0)</f>
        <v>1</v>
      </c>
      <c r="R993">
        <f>_2022[[#This Row],[最低排名]]-开始!$B$6</f>
        <v>35422</v>
      </c>
    </row>
    <row r="994" spans="1:18">
      <c r="A994">
        <v>75202</v>
      </c>
      <c r="B994" t="s">
        <v>1208</v>
      </c>
      <c r="C994" t="str">
        <f t="shared" si="30"/>
        <v>邵阳学院</v>
      </c>
      <c r="D994" t="str">
        <f t="shared" si="31"/>
        <v>02</v>
      </c>
      <c r="E994" t="s">
        <v>1548</v>
      </c>
      <c r="F994">
        <v>173</v>
      </c>
      <c r="G994">
        <v>93</v>
      </c>
      <c r="H994">
        <v>83</v>
      </c>
      <c r="I994">
        <v>52</v>
      </c>
      <c r="J994">
        <v>49</v>
      </c>
      <c r="K994">
        <v>46</v>
      </c>
      <c r="L994">
        <v>0</v>
      </c>
      <c r="M994">
        <v>2022</v>
      </c>
      <c r="N994">
        <f>VLOOKUP(E994, '2022D'!$A$2:$G$343, 2, FALSE)</f>
        <v>137</v>
      </c>
      <c r="O994">
        <f>VLOOKUP(E994, '2022D'!$A$2:$G$343, 3, FALSE)</f>
        <v>35974</v>
      </c>
      <c r="P994">
        <f>_2022[[#This Row],[最低排名]]-_2022[[#This Row],[同分人数]]+1</f>
        <v>35838</v>
      </c>
      <c r="Q994">
        <f>IF(O994&gt;=开始!$B$6, 1, 0)</f>
        <v>1</v>
      </c>
      <c r="R994">
        <f>_2022[[#This Row],[最低排名]]-开始!$B$6</f>
        <v>35974</v>
      </c>
    </row>
    <row r="995" spans="1:18">
      <c r="A995">
        <v>75301</v>
      </c>
      <c r="B995" t="s">
        <v>1209</v>
      </c>
      <c r="C995" t="str">
        <f t="shared" si="30"/>
        <v>湖南文理</v>
      </c>
      <c r="D995" t="str">
        <f t="shared" si="31"/>
        <v>01</v>
      </c>
      <c r="E995" t="s">
        <v>447</v>
      </c>
      <c r="F995">
        <v>168</v>
      </c>
      <c r="G995">
        <v>95</v>
      </c>
      <c r="H995">
        <v>100</v>
      </c>
      <c r="I995">
        <v>58</v>
      </c>
      <c r="J995">
        <v>49</v>
      </c>
      <c r="K995">
        <v>46</v>
      </c>
      <c r="L995">
        <v>0</v>
      </c>
      <c r="M995">
        <v>2022</v>
      </c>
      <c r="N995">
        <f>VLOOKUP(E995, '2022D'!$A$2:$G$343, 2, FALSE)</f>
        <v>152</v>
      </c>
      <c r="O995">
        <f>VLOOKUP(E995, '2022D'!$A$2:$G$343, 3, FALSE)</f>
        <v>33176</v>
      </c>
      <c r="P995">
        <f>_2022[[#This Row],[最低排名]]-_2022[[#This Row],[同分人数]]+1</f>
        <v>33025</v>
      </c>
      <c r="Q995">
        <f>IF(O995&gt;=开始!$B$6, 1, 0)</f>
        <v>1</v>
      </c>
      <c r="R995">
        <f>_2022[[#This Row],[最低排名]]-开始!$B$6</f>
        <v>33176</v>
      </c>
    </row>
    <row r="996" spans="1:18">
      <c r="A996">
        <v>75302</v>
      </c>
      <c r="B996" t="s">
        <v>1210</v>
      </c>
      <c r="C996" t="str">
        <f t="shared" si="30"/>
        <v>湖南文理</v>
      </c>
      <c r="D996" t="str">
        <f t="shared" si="31"/>
        <v>02</v>
      </c>
      <c r="E996" t="s">
        <v>318</v>
      </c>
      <c r="F996">
        <v>165</v>
      </c>
      <c r="G996">
        <v>90</v>
      </c>
      <c r="H996">
        <v>111</v>
      </c>
      <c r="I996">
        <v>58</v>
      </c>
      <c r="J996">
        <v>49</v>
      </c>
      <c r="K996">
        <v>43</v>
      </c>
      <c r="L996">
        <v>0</v>
      </c>
      <c r="M996">
        <v>2022</v>
      </c>
      <c r="N996">
        <f>VLOOKUP(E996, '2022D'!$A$2:$G$343, 2, FALSE)</f>
        <v>168</v>
      </c>
      <c r="O996">
        <f>VLOOKUP(E996, '2022D'!$A$2:$G$343, 3, FALSE)</f>
        <v>32393</v>
      </c>
      <c r="P996">
        <f>_2022[[#This Row],[最低排名]]-_2022[[#This Row],[同分人数]]+1</f>
        <v>32226</v>
      </c>
      <c r="Q996">
        <f>IF(O996&gt;=开始!$B$6, 1, 0)</f>
        <v>1</v>
      </c>
      <c r="R996">
        <f>_2022[[#This Row],[最低排名]]-开始!$B$6</f>
        <v>32393</v>
      </c>
    </row>
    <row r="997" spans="1:18">
      <c r="A997">
        <v>75303</v>
      </c>
      <c r="B997" t="s">
        <v>1211</v>
      </c>
      <c r="C997" t="str">
        <f t="shared" si="30"/>
        <v>湖南文理</v>
      </c>
      <c r="D997" t="str">
        <f t="shared" si="31"/>
        <v>03</v>
      </c>
      <c r="E997" t="s">
        <v>130</v>
      </c>
      <c r="F997">
        <v>198</v>
      </c>
      <c r="G997">
        <v>100</v>
      </c>
      <c r="H997">
        <v>102</v>
      </c>
      <c r="I997">
        <v>58</v>
      </c>
      <c r="J997">
        <v>55</v>
      </c>
      <c r="K997">
        <v>46</v>
      </c>
      <c r="L997">
        <v>0</v>
      </c>
      <c r="M997">
        <v>2022</v>
      </c>
      <c r="N997">
        <f>VLOOKUP(E997, '2022D'!$A$2:$G$343, 2, FALSE)</f>
        <v>205</v>
      </c>
      <c r="O997">
        <f>VLOOKUP(E997, '2022D'!$A$2:$G$343, 3, FALSE)</f>
        <v>26290</v>
      </c>
      <c r="P997">
        <f>_2022[[#This Row],[最低排名]]-_2022[[#This Row],[同分人数]]+1</f>
        <v>26086</v>
      </c>
      <c r="Q997">
        <f>IF(O997&gt;=开始!$B$6, 1, 0)</f>
        <v>1</v>
      </c>
      <c r="R997">
        <f>_2022[[#This Row],[最低排名]]-开始!$B$6</f>
        <v>26290</v>
      </c>
    </row>
    <row r="998" spans="1:18">
      <c r="A998">
        <v>75401</v>
      </c>
      <c r="B998" t="s">
        <v>1213</v>
      </c>
      <c r="C998" t="str">
        <f t="shared" si="30"/>
        <v>湖南科技</v>
      </c>
      <c r="D998" t="str">
        <f t="shared" si="31"/>
        <v>01</v>
      </c>
      <c r="E998" t="s">
        <v>207</v>
      </c>
      <c r="F998">
        <v>174</v>
      </c>
      <c r="G998">
        <v>94</v>
      </c>
      <c r="H998">
        <v>80</v>
      </c>
      <c r="I998">
        <v>58</v>
      </c>
      <c r="J998">
        <v>52</v>
      </c>
      <c r="K998">
        <v>49</v>
      </c>
      <c r="L998">
        <v>0</v>
      </c>
      <c r="M998">
        <v>2022</v>
      </c>
      <c r="N998">
        <f>VLOOKUP(E998, '2022D'!$A$2:$G$343, 2, FALSE)</f>
        <v>173</v>
      </c>
      <c r="O998">
        <f>VLOOKUP(E998, '2022D'!$A$2:$G$343, 3, FALSE)</f>
        <v>34512</v>
      </c>
      <c r="P998">
        <f>_2022[[#This Row],[最低排名]]-_2022[[#This Row],[同分人数]]+1</f>
        <v>34340</v>
      </c>
      <c r="Q998">
        <f>IF(O998&gt;=开始!$B$6, 1, 0)</f>
        <v>1</v>
      </c>
      <c r="R998">
        <f>_2022[[#This Row],[最低排名]]-开始!$B$6</f>
        <v>34512</v>
      </c>
    </row>
    <row r="999" spans="1:18">
      <c r="A999">
        <v>75402</v>
      </c>
      <c r="B999" t="s">
        <v>1214</v>
      </c>
      <c r="C999" t="str">
        <f t="shared" si="30"/>
        <v>湖南科技</v>
      </c>
      <c r="D999" t="str">
        <f t="shared" si="31"/>
        <v>02</v>
      </c>
      <c r="E999" t="s">
        <v>1556</v>
      </c>
      <c r="F999">
        <v>175</v>
      </c>
      <c r="G999">
        <v>89</v>
      </c>
      <c r="H999">
        <v>91</v>
      </c>
      <c r="I999">
        <v>49</v>
      </c>
      <c r="J999">
        <v>46</v>
      </c>
      <c r="K999">
        <v>43</v>
      </c>
      <c r="L999">
        <v>0</v>
      </c>
      <c r="M999">
        <v>2022</v>
      </c>
      <c r="N999">
        <f>VLOOKUP(E999, '2022D'!$A$2:$G$343, 2, FALSE)</f>
        <v>139</v>
      </c>
      <c r="O999">
        <f>VLOOKUP(E999, '2022D'!$A$2:$G$343, 3, FALSE)</f>
        <v>35837</v>
      </c>
      <c r="P999">
        <f>_2022[[#This Row],[最低排名]]-_2022[[#This Row],[同分人数]]+1</f>
        <v>35699</v>
      </c>
      <c r="Q999">
        <f>IF(O999&gt;=开始!$B$6, 1, 0)</f>
        <v>1</v>
      </c>
      <c r="R999">
        <f>_2022[[#This Row],[最低排名]]-开始!$B$6</f>
        <v>35837</v>
      </c>
    </row>
    <row r="1000" spans="1:18">
      <c r="A1000">
        <v>75501</v>
      </c>
      <c r="B1000" t="s">
        <v>1215</v>
      </c>
      <c r="C1000" t="str">
        <f t="shared" si="30"/>
        <v>湖南工商</v>
      </c>
      <c r="D1000" t="str">
        <f t="shared" si="31"/>
        <v>01</v>
      </c>
      <c r="E1000" t="s">
        <v>513</v>
      </c>
      <c r="F1000">
        <v>182</v>
      </c>
      <c r="G1000">
        <v>93</v>
      </c>
      <c r="H1000">
        <v>82</v>
      </c>
      <c r="I1000">
        <v>52</v>
      </c>
      <c r="J1000">
        <v>52</v>
      </c>
      <c r="K1000">
        <v>52</v>
      </c>
      <c r="L1000">
        <v>0</v>
      </c>
      <c r="M1000">
        <v>2022</v>
      </c>
      <c r="N1000">
        <f>VLOOKUP(E1000, '2022D'!$A$2:$G$343, 2, FALSE)</f>
        <v>181</v>
      </c>
      <c r="O1000">
        <f>VLOOKUP(E1000, '2022D'!$A$2:$G$343, 3, FALSE)</f>
        <v>33357</v>
      </c>
      <c r="P1000">
        <f>_2022[[#This Row],[最低排名]]-_2022[[#This Row],[同分人数]]+1</f>
        <v>33177</v>
      </c>
      <c r="Q1000">
        <f>IF(O1000&gt;=开始!$B$6, 1, 0)</f>
        <v>1</v>
      </c>
      <c r="R1000">
        <f>_2022[[#This Row],[最低排名]]-开始!$B$6</f>
        <v>33357</v>
      </c>
    </row>
    <row r="1001" spans="1:18">
      <c r="A1001">
        <v>75601</v>
      </c>
      <c r="B1001" t="s">
        <v>1216</v>
      </c>
      <c r="C1001" t="str">
        <f t="shared" si="30"/>
        <v>南华大学</v>
      </c>
      <c r="D1001" t="str">
        <f t="shared" si="31"/>
        <v>01</v>
      </c>
      <c r="E1001" t="s">
        <v>56</v>
      </c>
      <c r="F1001">
        <v>191</v>
      </c>
      <c r="G1001">
        <v>103</v>
      </c>
      <c r="H1001">
        <v>67</v>
      </c>
      <c r="I1001">
        <v>55</v>
      </c>
      <c r="J1001">
        <v>55</v>
      </c>
      <c r="K1001">
        <v>46</v>
      </c>
      <c r="L1001">
        <v>0</v>
      </c>
      <c r="M1001">
        <v>2022</v>
      </c>
      <c r="N1001">
        <f>VLOOKUP(E1001, '2022D'!$A$2:$G$343, 2, FALSE)</f>
        <v>160</v>
      </c>
      <c r="O1001">
        <f>VLOOKUP(E1001, '2022D'!$A$2:$G$343, 3, FALSE)</f>
        <v>34339</v>
      </c>
      <c r="P1001">
        <f>_2022[[#This Row],[最低排名]]-_2022[[#This Row],[同分人数]]+1</f>
        <v>34180</v>
      </c>
      <c r="Q1001">
        <f>IF(O1001&gt;=开始!$B$6, 1, 0)</f>
        <v>1</v>
      </c>
      <c r="R1001">
        <f>_2022[[#This Row],[最低排名]]-开始!$B$6</f>
        <v>34339</v>
      </c>
    </row>
    <row r="1002" spans="1:18">
      <c r="A1002">
        <v>75602</v>
      </c>
      <c r="B1002" t="s">
        <v>1217</v>
      </c>
      <c r="C1002" t="str">
        <f t="shared" si="30"/>
        <v>南华大学</v>
      </c>
      <c r="D1002" t="str">
        <f t="shared" si="31"/>
        <v>02</v>
      </c>
      <c r="E1002" t="s">
        <v>50</v>
      </c>
      <c r="F1002">
        <v>192</v>
      </c>
      <c r="G1002">
        <v>96</v>
      </c>
      <c r="H1002">
        <v>74</v>
      </c>
      <c r="I1002">
        <v>61</v>
      </c>
      <c r="J1002">
        <v>58</v>
      </c>
      <c r="K1002">
        <v>46</v>
      </c>
      <c r="L1002">
        <v>0</v>
      </c>
      <c r="M1002">
        <v>2022</v>
      </c>
      <c r="N1002">
        <f>VLOOKUP(E1002, '2022D'!$A$2:$G$343, 2, FALSE)</f>
        <v>151</v>
      </c>
      <c r="O1002">
        <f>VLOOKUP(E1002, '2022D'!$A$2:$G$343, 3, FALSE)</f>
        <v>31526</v>
      </c>
      <c r="P1002">
        <f>_2022[[#This Row],[最低排名]]-_2022[[#This Row],[同分人数]]+1</f>
        <v>31376</v>
      </c>
      <c r="Q1002">
        <f>IF(O1002&gt;=开始!$B$6, 1, 0)</f>
        <v>1</v>
      </c>
      <c r="R1002">
        <f>_2022[[#This Row],[最低排名]]-开始!$B$6</f>
        <v>31526</v>
      </c>
    </row>
    <row r="1003" spans="1:18">
      <c r="A1003">
        <v>75701</v>
      </c>
      <c r="B1003" t="s">
        <v>1218</v>
      </c>
      <c r="C1003" t="str">
        <f t="shared" si="30"/>
        <v>长沙医学</v>
      </c>
      <c r="D1003" t="str">
        <f t="shared" si="31"/>
        <v>01</v>
      </c>
      <c r="E1003" t="s">
        <v>383</v>
      </c>
      <c r="F1003">
        <v>181</v>
      </c>
      <c r="G1003">
        <v>99</v>
      </c>
      <c r="H1003">
        <v>86</v>
      </c>
      <c r="I1003">
        <v>58</v>
      </c>
      <c r="J1003">
        <v>55</v>
      </c>
      <c r="K1003">
        <v>43</v>
      </c>
      <c r="L1003">
        <v>0</v>
      </c>
      <c r="M1003">
        <v>2022</v>
      </c>
      <c r="N1003">
        <f>VLOOKUP(E1003, '2022D'!$A$2:$G$343, 2, FALSE)</f>
        <v>139</v>
      </c>
      <c r="O1003">
        <f>VLOOKUP(E1003, '2022D'!$A$2:$G$343, 3, FALSE)</f>
        <v>32861</v>
      </c>
      <c r="P1003">
        <f>_2022[[#This Row],[最低排名]]-_2022[[#This Row],[同分人数]]+1</f>
        <v>32723</v>
      </c>
      <c r="Q1003">
        <f>IF(O1003&gt;=开始!$B$6, 1, 0)</f>
        <v>1</v>
      </c>
      <c r="R1003">
        <f>_2022[[#This Row],[最低排名]]-开始!$B$6</f>
        <v>32861</v>
      </c>
    </row>
    <row r="1004" spans="1:18">
      <c r="A1004">
        <v>75702</v>
      </c>
      <c r="B1004" t="s">
        <v>1219</v>
      </c>
      <c r="C1004" t="str">
        <f t="shared" si="30"/>
        <v>长沙医学</v>
      </c>
      <c r="D1004" t="str">
        <f t="shared" si="31"/>
        <v>02</v>
      </c>
      <c r="E1004" t="s">
        <v>209</v>
      </c>
      <c r="F1004">
        <v>190</v>
      </c>
      <c r="G1004">
        <v>99</v>
      </c>
      <c r="H1004">
        <v>66</v>
      </c>
      <c r="I1004">
        <v>58</v>
      </c>
      <c r="J1004">
        <v>55</v>
      </c>
      <c r="K1004">
        <v>46</v>
      </c>
      <c r="L1004">
        <v>0</v>
      </c>
      <c r="M1004">
        <v>2022</v>
      </c>
      <c r="N1004">
        <f>VLOOKUP(E1004, '2022D'!$A$2:$G$343, 2, FALSE)</f>
        <v>170</v>
      </c>
      <c r="O1004">
        <f>VLOOKUP(E1004, '2022D'!$A$2:$G$343, 3, FALSE)</f>
        <v>34179</v>
      </c>
      <c r="P1004">
        <f>_2022[[#This Row],[最低排名]]-_2022[[#This Row],[同分人数]]+1</f>
        <v>34010</v>
      </c>
      <c r="Q1004">
        <f>IF(O1004&gt;=开始!$B$6, 1, 0)</f>
        <v>1</v>
      </c>
      <c r="R1004">
        <f>_2022[[#This Row],[最低排名]]-开始!$B$6</f>
        <v>34179</v>
      </c>
    </row>
    <row r="1005" spans="1:18">
      <c r="A1005">
        <v>75801</v>
      </c>
      <c r="B1005" t="s">
        <v>1220</v>
      </c>
      <c r="C1005" t="str">
        <f t="shared" si="30"/>
        <v>长沙学院</v>
      </c>
      <c r="D1005" t="str">
        <f t="shared" si="31"/>
        <v>01</v>
      </c>
      <c r="E1005" t="s">
        <v>320</v>
      </c>
      <c r="F1005">
        <v>171</v>
      </c>
      <c r="G1005">
        <v>98</v>
      </c>
      <c r="H1005">
        <v>92</v>
      </c>
      <c r="I1005">
        <v>55</v>
      </c>
      <c r="J1005">
        <v>49</v>
      </c>
      <c r="K1005">
        <v>43</v>
      </c>
      <c r="L1005">
        <v>0</v>
      </c>
      <c r="M1005">
        <v>2022</v>
      </c>
      <c r="N1005">
        <f>VLOOKUP(E1005, '2022D'!$A$2:$G$343, 2, FALSE)</f>
        <v>133</v>
      </c>
      <c r="O1005">
        <f>VLOOKUP(E1005, '2022D'!$A$2:$G$343, 3, FALSE)</f>
        <v>34946</v>
      </c>
      <c r="P1005">
        <f>_2022[[#This Row],[最低排名]]-_2022[[#This Row],[同分人数]]+1</f>
        <v>34814</v>
      </c>
      <c r="Q1005">
        <f>IF(O1005&gt;=开始!$B$6, 1, 0)</f>
        <v>1</v>
      </c>
      <c r="R1005">
        <f>_2022[[#This Row],[最低排名]]-开始!$B$6</f>
        <v>34946</v>
      </c>
    </row>
    <row r="1006" spans="1:18">
      <c r="A1006">
        <v>75802</v>
      </c>
      <c r="B1006" t="s">
        <v>1221</v>
      </c>
      <c r="C1006" t="str">
        <f t="shared" si="30"/>
        <v>长沙学院</v>
      </c>
      <c r="D1006" t="str">
        <f t="shared" si="31"/>
        <v>02</v>
      </c>
      <c r="E1006" t="s">
        <v>479</v>
      </c>
      <c r="F1006">
        <v>195</v>
      </c>
      <c r="G1006">
        <v>108</v>
      </c>
      <c r="H1006">
        <v>56</v>
      </c>
      <c r="I1006">
        <v>67</v>
      </c>
      <c r="J1006">
        <v>55</v>
      </c>
      <c r="K1006">
        <v>49</v>
      </c>
      <c r="L1006">
        <v>0</v>
      </c>
      <c r="M1006">
        <v>2022</v>
      </c>
      <c r="N1006">
        <f>VLOOKUP(E1006, '2022D'!$A$2:$G$343, 2, FALSE)</f>
        <v>163</v>
      </c>
      <c r="O1006">
        <f>VLOOKUP(E1006, '2022D'!$A$2:$G$343, 3, FALSE)</f>
        <v>33024</v>
      </c>
      <c r="P1006">
        <f>_2022[[#This Row],[最低排名]]-_2022[[#This Row],[同分人数]]+1</f>
        <v>32862</v>
      </c>
      <c r="Q1006">
        <f>IF(O1006&gt;=开始!$B$6, 1, 0)</f>
        <v>1</v>
      </c>
      <c r="R1006">
        <f>_2022[[#This Row],[最低排名]]-开始!$B$6</f>
        <v>33024</v>
      </c>
    </row>
    <row r="1007" spans="1:18">
      <c r="A1007">
        <v>75901</v>
      </c>
      <c r="B1007" t="s">
        <v>1222</v>
      </c>
      <c r="C1007" t="str">
        <f t="shared" si="30"/>
        <v>湖南工程</v>
      </c>
      <c r="D1007" t="str">
        <f t="shared" si="31"/>
        <v>01</v>
      </c>
      <c r="E1007" t="s">
        <v>316</v>
      </c>
      <c r="F1007">
        <v>208</v>
      </c>
      <c r="G1007">
        <v>115</v>
      </c>
      <c r="H1007">
        <v>66</v>
      </c>
      <c r="I1007">
        <v>46</v>
      </c>
      <c r="J1007">
        <v>46</v>
      </c>
      <c r="K1007">
        <v>40</v>
      </c>
      <c r="L1007">
        <v>0</v>
      </c>
      <c r="M1007">
        <v>2022</v>
      </c>
      <c r="N1007">
        <f>VLOOKUP(E1007, '2022D'!$A$2:$G$343, 2, FALSE)</f>
        <v>139</v>
      </c>
      <c r="O1007">
        <f>VLOOKUP(E1007, '2022D'!$A$2:$G$343, 3, FALSE)</f>
        <v>35561</v>
      </c>
      <c r="P1007">
        <f>_2022[[#This Row],[最低排名]]-_2022[[#This Row],[同分人数]]+1</f>
        <v>35423</v>
      </c>
      <c r="Q1007">
        <f>IF(O1007&gt;=开始!$B$6, 1, 0)</f>
        <v>1</v>
      </c>
      <c r="R1007">
        <f>_2022[[#This Row],[最低排名]]-开始!$B$6</f>
        <v>35561</v>
      </c>
    </row>
    <row r="1008" spans="1:18">
      <c r="A1008">
        <v>75902</v>
      </c>
      <c r="B1008" t="s">
        <v>1223</v>
      </c>
      <c r="C1008" t="str">
        <f t="shared" si="30"/>
        <v>湖南工程</v>
      </c>
      <c r="D1008" t="str">
        <f t="shared" si="31"/>
        <v>02</v>
      </c>
      <c r="E1008" t="s">
        <v>56</v>
      </c>
      <c r="F1008">
        <v>190</v>
      </c>
      <c r="G1008">
        <v>95</v>
      </c>
      <c r="H1008">
        <v>83</v>
      </c>
      <c r="I1008">
        <v>52</v>
      </c>
      <c r="J1008">
        <v>49</v>
      </c>
      <c r="K1008">
        <v>40</v>
      </c>
      <c r="L1008">
        <v>0</v>
      </c>
      <c r="M1008">
        <v>2022</v>
      </c>
      <c r="N1008">
        <f>VLOOKUP(E1008, '2022D'!$A$2:$G$343, 2, FALSE)</f>
        <v>160</v>
      </c>
      <c r="O1008">
        <f>VLOOKUP(E1008, '2022D'!$A$2:$G$343, 3, FALSE)</f>
        <v>34339</v>
      </c>
      <c r="P1008">
        <f>_2022[[#This Row],[最低排名]]-_2022[[#This Row],[同分人数]]+1</f>
        <v>34180</v>
      </c>
      <c r="Q1008">
        <f>IF(O1008&gt;=开始!$B$6, 1, 0)</f>
        <v>1</v>
      </c>
      <c r="R1008">
        <f>_2022[[#This Row],[最低排名]]-开始!$B$6</f>
        <v>34339</v>
      </c>
    </row>
    <row r="1009" spans="1:18">
      <c r="A1009">
        <v>76001</v>
      </c>
      <c r="B1009" t="s">
        <v>1224</v>
      </c>
      <c r="C1009" t="str">
        <f t="shared" si="30"/>
        <v>湖南工学</v>
      </c>
      <c r="D1009" t="str">
        <f t="shared" si="31"/>
        <v>01</v>
      </c>
      <c r="E1009" t="s">
        <v>316</v>
      </c>
      <c r="F1009">
        <v>171</v>
      </c>
      <c r="G1009">
        <v>92</v>
      </c>
      <c r="H1009">
        <v>94</v>
      </c>
      <c r="I1009">
        <v>52</v>
      </c>
      <c r="J1009">
        <v>46</v>
      </c>
      <c r="K1009">
        <v>43</v>
      </c>
      <c r="L1009">
        <v>0</v>
      </c>
      <c r="M1009">
        <v>2022</v>
      </c>
      <c r="N1009">
        <f>VLOOKUP(E1009, '2022D'!$A$2:$G$343, 2, FALSE)</f>
        <v>139</v>
      </c>
      <c r="O1009">
        <f>VLOOKUP(E1009, '2022D'!$A$2:$G$343, 3, FALSE)</f>
        <v>35561</v>
      </c>
      <c r="P1009">
        <f>_2022[[#This Row],[最低排名]]-_2022[[#This Row],[同分人数]]+1</f>
        <v>35423</v>
      </c>
      <c r="Q1009">
        <f>IF(O1009&gt;=开始!$B$6, 1, 0)</f>
        <v>1</v>
      </c>
      <c r="R1009">
        <f>_2022[[#This Row],[最低排名]]-开始!$B$6</f>
        <v>35561</v>
      </c>
    </row>
    <row r="1010" spans="1:18">
      <c r="A1010">
        <v>76002</v>
      </c>
      <c r="B1010" t="s">
        <v>1225</v>
      </c>
      <c r="C1010" t="str">
        <f t="shared" si="30"/>
        <v>湖南工学</v>
      </c>
      <c r="D1010" t="str">
        <f t="shared" si="31"/>
        <v>02</v>
      </c>
      <c r="E1010" t="s">
        <v>1542</v>
      </c>
      <c r="F1010">
        <v>190</v>
      </c>
      <c r="G1010">
        <v>100</v>
      </c>
      <c r="H1010">
        <v>70</v>
      </c>
      <c r="I1010">
        <v>49</v>
      </c>
      <c r="J1010">
        <v>46</v>
      </c>
      <c r="K1010">
        <v>46</v>
      </c>
      <c r="L1010">
        <v>0</v>
      </c>
      <c r="M1010">
        <v>2022</v>
      </c>
      <c r="N1010">
        <f>VLOOKUP(E1010, '2022D'!$A$2:$G$343, 2, FALSE)</f>
        <v>137</v>
      </c>
      <c r="O1010">
        <f>VLOOKUP(E1010, '2022D'!$A$2:$G$343, 3, FALSE)</f>
        <v>36252</v>
      </c>
      <c r="P1010">
        <f>_2022[[#This Row],[最低排名]]-_2022[[#This Row],[同分人数]]+1</f>
        <v>36116</v>
      </c>
      <c r="Q1010">
        <f>IF(O1010&gt;=开始!$B$6, 1, 0)</f>
        <v>1</v>
      </c>
      <c r="R1010">
        <f>_2022[[#This Row],[最低排名]]-开始!$B$6</f>
        <v>36252</v>
      </c>
    </row>
    <row r="1011" spans="1:18">
      <c r="A1011">
        <v>76003</v>
      </c>
      <c r="B1011" t="s">
        <v>1226</v>
      </c>
      <c r="C1011" t="str">
        <f t="shared" si="30"/>
        <v>湖南工学</v>
      </c>
      <c r="D1011" t="str">
        <f t="shared" si="31"/>
        <v>03</v>
      </c>
      <c r="E1011" t="s">
        <v>479</v>
      </c>
      <c r="F1011">
        <v>184</v>
      </c>
      <c r="G1011">
        <v>101</v>
      </c>
      <c r="H1011">
        <v>79</v>
      </c>
      <c r="I1011">
        <v>61</v>
      </c>
      <c r="J1011">
        <v>49</v>
      </c>
      <c r="K1011">
        <v>49</v>
      </c>
      <c r="L1011">
        <v>0</v>
      </c>
      <c r="M1011">
        <v>2022</v>
      </c>
      <c r="N1011">
        <f>VLOOKUP(E1011, '2022D'!$A$2:$G$343, 2, FALSE)</f>
        <v>163</v>
      </c>
      <c r="O1011">
        <f>VLOOKUP(E1011, '2022D'!$A$2:$G$343, 3, FALSE)</f>
        <v>33024</v>
      </c>
      <c r="P1011">
        <f>_2022[[#This Row],[最低排名]]-_2022[[#This Row],[同分人数]]+1</f>
        <v>32862</v>
      </c>
      <c r="Q1011">
        <f>IF(O1011&gt;=开始!$B$6, 1, 0)</f>
        <v>1</v>
      </c>
      <c r="R1011">
        <f>_2022[[#This Row],[最低排名]]-开始!$B$6</f>
        <v>33024</v>
      </c>
    </row>
    <row r="1012" spans="1:18">
      <c r="A1012">
        <v>76004</v>
      </c>
      <c r="B1012" t="s">
        <v>1598</v>
      </c>
      <c r="C1012" t="str">
        <f t="shared" si="30"/>
        <v>湖南工学</v>
      </c>
      <c r="D1012" t="str">
        <f t="shared" si="31"/>
        <v>04</v>
      </c>
      <c r="E1012" t="s">
        <v>52</v>
      </c>
      <c r="F1012">
        <v>181</v>
      </c>
      <c r="G1012">
        <v>97</v>
      </c>
      <c r="H1012">
        <v>93</v>
      </c>
      <c r="I1012">
        <v>55</v>
      </c>
      <c r="J1012">
        <v>49</v>
      </c>
      <c r="K1012">
        <v>46</v>
      </c>
      <c r="L1012">
        <v>0</v>
      </c>
      <c r="M1012">
        <v>2022</v>
      </c>
      <c r="N1012">
        <f>VLOOKUP(E1012, '2022D'!$A$2:$G$343, 2, FALSE)</f>
        <v>162</v>
      </c>
      <c r="O1012">
        <f>VLOOKUP(E1012, '2022D'!$A$2:$G$343, 3, FALSE)</f>
        <v>32722</v>
      </c>
      <c r="P1012">
        <f>_2022[[#This Row],[最低排名]]-_2022[[#This Row],[同分人数]]+1</f>
        <v>32561</v>
      </c>
      <c r="Q1012">
        <f>IF(O1012&gt;=开始!$B$6, 1, 0)</f>
        <v>1</v>
      </c>
      <c r="R1012">
        <f>_2022[[#This Row],[最低排名]]-开始!$B$6</f>
        <v>32722</v>
      </c>
    </row>
    <row r="1013" spans="1:18">
      <c r="A1013">
        <v>76101</v>
      </c>
      <c r="B1013" t="s">
        <v>1227</v>
      </c>
      <c r="C1013" t="str">
        <f t="shared" si="30"/>
        <v>湖南财经</v>
      </c>
      <c r="D1013" t="str">
        <f t="shared" si="31"/>
        <v>01</v>
      </c>
      <c r="E1013" t="s">
        <v>381</v>
      </c>
      <c r="F1013">
        <v>191</v>
      </c>
      <c r="G1013">
        <v>103</v>
      </c>
      <c r="H1013">
        <v>76</v>
      </c>
      <c r="I1013">
        <v>61</v>
      </c>
      <c r="J1013">
        <v>52</v>
      </c>
      <c r="K1013">
        <v>49</v>
      </c>
      <c r="L1013">
        <v>0</v>
      </c>
      <c r="M1013">
        <v>2022</v>
      </c>
      <c r="N1013">
        <f>VLOOKUP(E1013, '2022D'!$A$2:$G$343, 2, FALSE)</f>
        <v>177</v>
      </c>
      <c r="O1013">
        <f>VLOOKUP(E1013, '2022D'!$A$2:$G$343, 3, FALSE)</f>
        <v>31886</v>
      </c>
      <c r="P1013">
        <f>_2022[[#This Row],[最低排名]]-_2022[[#This Row],[同分人数]]+1</f>
        <v>31710</v>
      </c>
      <c r="Q1013">
        <f>IF(O1013&gt;=开始!$B$6, 1, 0)</f>
        <v>1</v>
      </c>
      <c r="R1013">
        <f>_2022[[#This Row],[最低排名]]-开始!$B$6</f>
        <v>31886</v>
      </c>
    </row>
    <row r="1014" spans="1:18">
      <c r="A1014">
        <v>76301</v>
      </c>
      <c r="B1014" t="s">
        <v>1231</v>
      </c>
      <c r="C1014" t="str">
        <f t="shared" si="30"/>
        <v>湖南工大</v>
      </c>
      <c r="D1014" t="str">
        <f t="shared" si="31"/>
        <v>01</v>
      </c>
      <c r="E1014" t="s">
        <v>318</v>
      </c>
      <c r="F1014">
        <v>180</v>
      </c>
      <c r="G1014">
        <v>97</v>
      </c>
      <c r="H1014">
        <v>102</v>
      </c>
      <c r="I1014">
        <v>52</v>
      </c>
      <c r="J1014">
        <v>46</v>
      </c>
      <c r="K1014">
        <v>46</v>
      </c>
      <c r="L1014">
        <v>0</v>
      </c>
      <c r="M1014">
        <v>2022</v>
      </c>
      <c r="N1014">
        <f>VLOOKUP(E1014, '2022D'!$A$2:$G$343, 2, FALSE)</f>
        <v>168</v>
      </c>
      <c r="O1014">
        <f>VLOOKUP(E1014, '2022D'!$A$2:$G$343, 3, FALSE)</f>
        <v>32393</v>
      </c>
      <c r="P1014">
        <f>_2022[[#This Row],[最低排名]]-_2022[[#This Row],[同分人数]]+1</f>
        <v>32226</v>
      </c>
      <c r="Q1014">
        <f>IF(O1014&gt;=开始!$B$6, 1, 0)</f>
        <v>1</v>
      </c>
      <c r="R1014">
        <f>_2022[[#This Row],[最低排名]]-开始!$B$6</f>
        <v>32393</v>
      </c>
    </row>
    <row r="1015" spans="1:18">
      <c r="A1015">
        <v>76302</v>
      </c>
      <c r="B1015" t="s">
        <v>1599</v>
      </c>
      <c r="C1015" t="str">
        <f t="shared" si="30"/>
        <v>湖南工大</v>
      </c>
      <c r="D1015" t="str">
        <f t="shared" si="31"/>
        <v>02</v>
      </c>
      <c r="E1015" t="s">
        <v>381</v>
      </c>
      <c r="F1015">
        <v>198</v>
      </c>
      <c r="G1015">
        <v>103</v>
      </c>
      <c r="H1015">
        <v>87</v>
      </c>
      <c r="I1015">
        <v>49</v>
      </c>
      <c r="J1015">
        <v>49</v>
      </c>
      <c r="K1015">
        <v>46</v>
      </c>
      <c r="L1015">
        <v>0</v>
      </c>
      <c r="M1015">
        <v>2022</v>
      </c>
      <c r="N1015">
        <f>VLOOKUP(E1015, '2022D'!$A$2:$G$343, 2, FALSE)</f>
        <v>177</v>
      </c>
      <c r="O1015">
        <f>VLOOKUP(E1015, '2022D'!$A$2:$G$343, 3, FALSE)</f>
        <v>31886</v>
      </c>
      <c r="P1015">
        <f>_2022[[#This Row],[最低排名]]-_2022[[#This Row],[同分人数]]+1</f>
        <v>31710</v>
      </c>
      <c r="Q1015">
        <f>IF(O1015&gt;=开始!$B$6, 1, 0)</f>
        <v>1</v>
      </c>
      <c r="R1015">
        <f>_2022[[#This Row],[最低排名]]-开始!$B$6</f>
        <v>31886</v>
      </c>
    </row>
    <row r="1016" spans="1:18">
      <c r="A1016">
        <v>76303</v>
      </c>
      <c r="B1016" t="s">
        <v>1600</v>
      </c>
      <c r="C1016" t="str">
        <f t="shared" si="30"/>
        <v>湖南工大</v>
      </c>
      <c r="D1016" t="str">
        <f t="shared" si="31"/>
        <v>03</v>
      </c>
      <c r="E1016" t="s">
        <v>752</v>
      </c>
      <c r="F1016">
        <v>193</v>
      </c>
      <c r="G1016">
        <v>102</v>
      </c>
      <c r="H1016">
        <v>61</v>
      </c>
      <c r="I1016">
        <v>58</v>
      </c>
      <c r="J1016">
        <v>58</v>
      </c>
      <c r="K1016">
        <v>55</v>
      </c>
      <c r="L1016">
        <v>0</v>
      </c>
      <c r="M1016">
        <v>2022</v>
      </c>
      <c r="N1016">
        <f>VLOOKUP(E1016, '2022D'!$A$2:$G$343, 2, FALSE)</f>
        <v>167</v>
      </c>
      <c r="O1016">
        <f>VLOOKUP(E1016, '2022D'!$A$2:$G$343, 3, FALSE)</f>
        <v>32560</v>
      </c>
      <c r="P1016">
        <f>_2022[[#This Row],[最低排名]]-_2022[[#This Row],[同分人数]]+1</f>
        <v>32394</v>
      </c>
      <c r="Q1016">
        <f>IF(O1016&gt;=开始!$B$6, 1, 0)</f>
        <v>1</v>
      </c>
      <c r="R1016">
        <f>_2022[[#This Row],[最低排名]]-开始!$B$6</f>
        <v>32560</v>
      </c>
    </row>
    <row r="1017" spans="1:18">
      <c r="A1017">
        <v>77101</v>
      </c>
      <c r="B1017" t="s">
        <v>1232</v>
      </c>
      <c r="C1017" t="str">
        <f t="shared" si="30"/>
        <v>中山大学</v>
      </c>
      <c r="D1017" t="str">
        <f t="shared" si="31"/>
        <v>01</v>
      </c>
      <c r="E1017" t="s">
        <v>8</v>
      </c>
      <c r="F1017">
        <v>227</v>
      </c>
      <c r="G1017">
        <v>121</v>
      </c>
      <c r="H1017">
        <v>135</v>
      </c>
      <c r="I1017">
        <v>70</v>
      </c>
      <c r="J1017">
        <v>70</v>
      </c>
      <c r="K1017">
        <v>67</v>
      </c>
      <c r="L1017">
        <v>0</v>
      </c>
      <c r="M1017">
        <v>2022</v>
      </c>
      <c r="N1017">
        <f>VLOOKUP(E1017, '2022D'!$A$2:$G$343, 2, FALSE)</f>
        <v>130</v>
      </c>
      <c r="O1017">
        <f>VLOOKUP(E1017, '2022D'!$A$2:$G$343, 3, FALSE)</f>
        <v>3780</v>
      </c>
      <c r="P1017">
        <f>_2022[[#This Row],[最低排名]]-_2022[[#This Row],[同分人数]]+1</f>
        <v>3651</v>
      </c>
      <c r="Q1017">
        <f>IF(O1017&gt;=开始!$B$6, 1, 0)</f>
        <v>1</v>
      </c>
      <c r="R1017">
        <f>_2022[[#This Row],[最低排名]]-开始!$B$6</f>
        <v>3780</v>
      </c>
    </row>
    <row r="1018" spans="1:18">
      <c r="A1018">
        <v>77102</v>
      </c>
      <c r="B1018" t="s">
        <v>1233</v>
      </c>
      <c r="C1018" t="str">
        <f t="shared" si="30"/>
        <v>中山大学</v>
      </c>
      <c r="D1018" t="str">
        <f t="shared" si="31"/>
        <v>02</v>
      </c>
      <c r="E1018" t="s">
        <v>29</v>
      </c>
      <c r="F1018">
        <v>244</v>
      </c>
      <c r="G1018">
        <v>128</v>
      </c>
      <c r="H1018">
        <v>124</v>
      </c>
      <c r="I1018">
        <v>67</v>
      </c>
      <c r="J1018">
        <v>67</v>
      </c>
      <c r="K1018">
        <v>64</v>
      </c>
      <c r="L1018">
        <v>0</v>
      </c>
      <c r="M1018">
        <v>2022</v>
      </c>
      <c r="N1018">
        <f>VLOOKUP(E1018, '2022D'!$A$2:$G$343, 2, FALSE)</f>
        <v>173</v>
      </c>
      <c r="O1018">
        <f>VLOOKUP(E1018, '2022D'!$A$2:$G$343, 3, FALSE)</f>
        <v>4276</v>
      </c>
      <c r="P1018">
        <f>_2022[[#This Row],[最低排名]]-_2022[[#This Row],[同分人数]]+1</f>
        <v>4104</v>
      </c>
      <c r="Q1018">
        <f>IF(O1018&gt;=开始!$B$6, 1, 0)</f>
        <v>1</v>
      </c>
      <c r="R1018">
        <f>_2022[[#This Row],[最低排名]]-开始!$B$6</f>
        <v>4276</v>
      </c>
    </row>
    <row r="1019" spans="1:18">
      <c r="A1019">
        <v>77103</v>
      </c>
      <c r="B1019" t="s">
        <v>1234</v>
      </c>
      <c r="C1019" t="str">
        <f t="shared" si="30"/>
        <v>中山大学</v>
      </c>
      <c r="D1019" t="str">
        <f t="shared" si="31"/>
        <v>03</v>
      </c>
      <c r="E1019" t="s">
        <v>58</v>
      </c>
      <c r="F1019">
        <v>235</v>
      </c>
      <c r="G1019">
        <v>127</v>
      </c>
      <c r="H1019">
        <v>128</v>
      </c>
      <c r="I1019">
        <v>70</v>
      </c>
      <c r="J1019">
        <v>67</v>
      </c>
      <c r="K1019">
        <v>64</v>
      </c>
      <c r="L1019">
        <v>0</v>
      </c>
      <c r="M1019">
        <v>2022</v>
      </c>
      <c r="N1019">
        <f>VLOOKUP(E1019, '2022D'!$A$2:$G$343, 2, FALSE)</f>
        <v>158</v>
      </c>
      <c r="O1019">
        <f>VLOOKUP(E1019, '2022D'!$A$2:$G$343, 3, FALSE)</f>
        <v>4568</v>
      </c>
      <c r="P1019">
        <f>_2022[[#This Row],[最低排名]]-_2022[[#This Row],[同分人数]]+1</f>
        <v>4411</v>
      </c>
      <c r="Q1019">
        <f>IF(O1019&gt;=开始!$B$6, 1, 0)</f>
        <v>1</v>
      </c>
      <c r="R1019">
        <f>_2022[[#This Row],[最低排名]]-开始!$B$6</f>
        <v>4568</v>
      </c>
    </row>
    <row r="1020" spans="1:18">
      <c r="A1020">
        <v>77104</v>
      </c>
      <c r="B1020" t="s">
        <v>1601</v>
      </c>
      <c r="C1020" t="str">
        <f t="shared" si="30"/>
        <v>中山大学</v>
      </c>
      <c r="D1020" t="str">
        <f t="shared" si="31"/>
        <v>04</v>
      </c>
      <c r="E1020" t="s">
        <v>31</v>
      </c>
      <c r="F1020">
        <v>246</v>
      </c>
      <c r="G1020">
        <v>133</v>
      </c>
      <c r="H1020">
        <v>118</v>
      </c>
      <c r="I1020">
        <v>70</v>
      </c>
      <c r="J1020">
        <v>67</v>
      </c>
      <c r="K1020">
        <v>67</v>
      </c>
      <c r="L1020">
        <v>0</v>
      </c>
      <c r="M1020">
        <v>2022</v>
      </c>
      <c r="N1020">
        <f>VLOOKUP(E1020, '2022D'!$A$2:$G$343, 2, FALSE)</f>
        <v>162</v>
      </c>
      <c r="O1020">
        <f>VLOOKUP(E1020, '2022D'!$A$2:$G$343, 3, FALSE)</f>
        <v>3942</v>
      </c>
      <c r="P1020">
        <f>_2022[[#This Row],[最低排名]]-_2022[[#This Row],[同分人数]]+1</f>
        <v>3781</v>
      </c>
      <c r="Q1020">
        <f>IF(O1020&gt;=开始!$B$6, 1, 0)</f>
        <v>1</v>
      </c>
      <c r="R1020">
        <f>_2022[[#This Row],[最低排名]]-开始!$B$6</f>
        <v>3942</v>
      </c>
    </row>
    <row r="1021" spans="1:18">
      <c r="A1021">
        <v>77201</v>
      </c>
      <c r="B1021" t="s">
        <v>1235</v>
      </c>
      <c r="C1021" t="str">
        <f t="shared" si="30"/>
        <v>华南理工</v>
      </c>
      <c r="D1021" t="str">
        <f t="shared" si="31"/>
        <v>01</v>
      </c>
      <c r="E1021" t="s">
        <v>27</v>
      </c>
      <c r="F1021">
        <v>245</v>
      </c>
      <c r="G1021">
        <v>128</v>
      </c>
      <c r="H1021">
        <v>136</v>
      </c>
      <c r="I1021">
        <v>64</v>
      </c>
      <c r="J1021">
        <v>64</v>
      </c>
      <c r="K1021">
        <v>58</v>
      </c>
      <c r="L1021">
        <v>0</v>
      </c>
      <c r="M1021">
        <v>2022</v>
      </c>
      <c r="N1021">
        <f>VLOOKUP(E1021, '2022D'!$A$2:$G$343, 2, FALSE)</f>
        <v>161</v>
      </c>
      <c r="O1021">
        <f>VLOOKUP(E1021, '2022D'!$A$2:$G$343, 3, FALSE)</f>
        <v>4103</v>
      </c>
      <c r="P1021">
        <f>_2022[[#This Row],[最低排名]]-_2022[[#This Row],[同分人数]]+1</f>
        <v>3943</v>
      </c>
      <c r="Q1021">
        <f>IF(O1021&gt;=开始!$B$6, 1, 0)</f>
        <v>1</v>
      </c>
      <c r="R1021">
        <f>_2022[[#This Row],[最低排名]]-开始!$B$6</f>
        <v>4103</v>
      </c>
    </row>
    <row r="1022" spans="1:18">
      <c r="A1022">
        <v>77202</v>
      </c>
      <c r="B1022" t="s">
        <v>1236</v>
      </c>
      <c r="C1022" t="str">
        <f t="shared" si="30"/>
        <v>华南理工</v>
      </c>
      <c r="D1022" t="str">
        <f t="shared" si="31"/>
        <v>02</v>
      </c>
      <c r="E1022" t="s">
        <v>273</v>
      </c>
      <c r="F1022">
        <v>241</v>
      </c>
      <c r="G1022">
        <v>123</v>
      </c>
      <c r="H1022">
        <v>127</v>
      </c>
      <c r="I1022">
        <v>70</v>
      </c>
      <c r="J1022">
        <v>67</v>
      </c>
      <c r="K1022">
        <v>55</v>
      </c>
      <c r="L1022">
        <v>0</v>
      </c>
      <c r="M1022">
        <v>2022</v>
      </c>
      <c r="N1022">
        <f>VLOOKUP(E1022, '2022D'!$A$2:$G$343, 2, FALSE)</f>
        <v>162</v>
      </c>
      <c r="O1022">
        <f>VLOOKUP(E1022, '2022D'!$A$2:$G$343, 3, FALSE)</f>
        <v>5198</v>
      </c>
      <c r="P1022">
        <f>_2022[[#This Row],[最低排名]]-_2022[[#This Row],[同分人数]]+1</f>
        <v>5037</v>
      </c>
      <c r="Q1022">
        <f>IF(O1022&gt;=开始!$B$6, 1, 0)</f>
        <v>1</v>
      </c>
      <c r="R1022">
        <f>_2022[[#This Row],[最低排名]]-开始!$B$6</f>
        <v>5198</v>
      </c>
    </row>
    <row r="1023" spans="1:18">
      <c r="A1023">
        <v>77203</v>
      </c>
      <c r="B1023" t="s">
        <v>1602</v>
      </c>
      <c r="C1023" t="str">
        <f t="shared" si="30"/>
        <v>华南理工</v>
      </c>
      <c r="D1023" t="str">
        <f t="shared" si="31"/>
        <v>03</v>
      </c>
      <c r="E1023" t="s">
        <v>332</v>
      </c>
      <c r="F1023">
        <v>238</v>
      </c>
      <c r="G1023">
        <v>131</v>
      </c>
      <c r="H1023">
        <v>127</v>
      </c>
      <c r="I1023">
        <v>70</v>
      </c>
      <c r="J1023">
        <v>67</v>
      </c>
      <c r="K1023">
        <v>61</v>
      </c>
      <c r="L1023">
        <v>0</v>
      </c>
      <c r="M1023">
        <v>2022</v>
      </c>
      <c r="N1023">
        <f>VLOOKUP(E1023, '2022D'!$A$2:$G$343, 2, FALSE)</f>
        <v>159</v>
      </c>
      <c r="O1023">
        <f>VLOOKUP(E1023, '2022D'!$A$2:$G$343, 3, FALSE)</f>
        <v>4727</v>
      </c>
      <c r="P1023">
        <f>_2022[[#This Row],[最低排名]]-_2022[[#This Row],[同分人数]]+1</f>
        <v>4569</v>
      </c>
      <c r="Q1023">
        <f>IF(O1023&gt;=开始!$B$6, 1, 0)</f>
        <v>1</v>
      </c>
      <c r="R1023">
        <f>_2022[[#This Row],[最低排名]]-开始!$B$6</f>
        <v>4727</v>
      </c>
    </row>
    <row r="1024" spans="1:18">
      <c r="A1024">
        <v>77301</v>
      </c>
      <c r="B1024" t="s">
        <v>1237</v>
      </c>
      <c r="C1024" t="str">
        <f t="shared" si="30"/>
        <v>暨南大学</v>
      </c>
      <c r="D1024" t="str">
        <f t="shared" si="31"/>
        <v>01</v>
      </c>
      <c r="E1024" t="s">
        <v>64</v>
      </c>
      <c r="F1024">
        <v>212</v>
      </c>
      <c r="G1024">
        <v>106</v>
      </c>
      <c r="H1024">
        <v>136</v>
      </c>
      <c r="I1024">
        <v>67</v>
      </c>
      <c r="J1024">
        <v>67</v>
      </c>
      <c r="K1024">
        <v>58</v>
      </c>
      <c r="L1024">
        <v>0</v>
      </c>
      <c r="M1024">
        <v>2022</v>
      </c>
      <c r="N1024">
        <f>VLOOKUP(E1024, '2022D'!$A$2:$G$343, 2, FALSE)</f>
        <v>219</v>
      </c>
      <c r="O1024">
        <f>VLOOKUP(E1024, '2022D'!$A$2:$G$343, 3, FALSE)</f>
        <v>8999</v>
      </c>
      <c r="P1024">
        <f>_2022[[#This Row],[最低排名]]-_2022[[#This Row],[同分人数]]+1</f>
        <v>8781</v>
      </c>
      <c r="Q1024">
        <f>IF(O1024&gt;=开始!$B$6, 1, 0)</f>
        <v>1</v>
      </c>
      <c r="R1024">
        <f>_2022[[#This Row],[最低排名]]-开始!$B$6</f>
        <v>8999</v>
      </c>
    </row>
    <row r="1025" spans="1:18">
      <c r="A1025">
        <v>77302</v>
      </c>
      <c r="B1025" t="s">
        <v>1238</v>
      </c>
      <c r="C1025" t="str">
        <f t="shared" si="30"/>
        <v>暨南大学</v>
      </c>
      <c r="D1025" t="str">
        <f t="shared" si="31"/>
        <v>02</v>
      </c>
      <c r="E1025" t="s">
        <v>500</v>
      </c>
      <c r="F1025">
        <v>219</v>
      </c>
      <c r="G1025">
        <v>110</v>
      </c>
      <c r="H1025">
        <v>116</v>
      </c>
      <c r="I1025">
        <v>67</v>
      </c>
      <c r="J1025">
        <v>67</v>
      </c>
      <c r="K1025">
        <v>67</v>
      </c>
      <c r="L1025">
        <v>0</v>
      </c>
      <c r="M1025">
        <v>2022</v>
      </c>
      <c r="N1025">
        <f>VLOOKUP(E1025, '2022D'!$A$2:$G$343, 2, FALSE)</f>
        <v>231</v>
      </c>
      <c r="O1025">
        <f>VLOOKUP(E1025, '2022D'!$A$2:$G$343, 3, FALSE)</f>
        <v>9851</v>
      </c>
      <c r="P1025">
        <f>_2022[[#This Row],[最低排名]]-_2022[[#This Row],[同分人数]]+1</f>
        <v>9621</v>
      </c>
      <c r="Q1025">
        <f>IF(O1025&gt;=开始!$B$6, 1, 0)</f>
        <v>1</v>
      </c>
      <c r="R1025">
        <f>_2022[[#This Row],[最低排名]]-开始!$B$6</f>
        <v>9851</v>
      </c>
    </row>
    <row r="1026" spans="1:18">
      <c r="A1026">
        <v>77303</v>
      </c>
      <c r="B1026" t="s">
        <v>1239</v>
      </c>
      <c r="C1026" t="str">
        <f t="shared" ref="C1026:C1089" si="32">LEFT(B1026, FIND("(", B1026) - 1)</f>
        <v>暨南大学</v>
      </c>
      <c r="D1026" t="str">
        <f t="shared" ref="D1026:D1089" si="33">MID(B1026, FIND("(", B1026) + 1, FIND(")", B1026) - FIND("(", B1026) - 1)</f>
        <v>03</v>
      </c>
      <c r="E1026" t="s">
        <v>607</v>
      </c>
      <c r="F1026">
        <v>232</v>
      </c>
      <c r="G1026">
        <v>122</v>
      </c>
      <c r="H1026">
        <v>125</v>
      </c>
      <c r="I1026">
        <v>64</v>
      </c>
      <c r="J1026">
        <v>61</v>
      </c>
      <c r="K1026">
        <v>55</v>
      </c>
      <c r="L1026">
        <v>0</v>
      </c>
      <c r="M1026">
        <v>2022</v>
      </c>
      <c r="N1026">
        <f>VLOOKUP(E1026, '2022D'!$A$2:$G$343, 2, FALSE)</f>
        <v>211</v>
      </c>
      <c r="O1026">
        <f>VLOOKUP(E1026, '2022D'!$A$2:$G$343, 3, FALSE)</f>
        <v>9620</v>
      </c>
      <c r="P1026">
        <f>_2022[[#This Row],[最低排名]]-_2022[[#This Row],[同分人数]]+1</f>
        <v>9410</v>
      </c>
      <c r="Q1026">
        <f>IF(O1026&gt;=开始!$B$6, 1, 0)</f>
        <v>1</v>
      </c>
      <c r="R1026">
        <f>_2022[[#This Row],[最低排名]]-开始!$B$6</f>
        <v>9620</v>
      </c>
    </row>
    <row r="1027" spans="1:18">
      <c r="A1027">
        <v>77304</v>
      </c>
      <c r="B1027" t="s">
        <v>1240</v>
      </c>
      <c r="C1027" t="str">
        <f t="shared" si="32"/>
        <v>暨南大学</v>
      </c>
      <c r="D1027" t="str">
        <f t="shared" si="33"/>
        <v>04</v>
      </c>
      <c r="E1027" t="s">
        <v>66</v>
      </c>
      <c r="F1027">
        <v>237</v>
      </c>
      <c r="G1027">
        <v>121</v>
      </c>
      <c r="H1027">
        <v>122</v>
      </c>
      <c r="I1027">
        <v>67</v>
      </c>
      <c r="J1027">
        <v>61</v>
      </c>
      <c r="K1027">
        <v>52</v>
      </c>
      <c r="L1027">
        <v>0</v>
      </c>
      <c r="M1027">
        <v>2022</v>
      </c>
      <c r="N1027">
        <f>VLOOKUP(E1027, '2022D'!$A$2:$G$343, 2, FALSE)</f>
        <v>193</v>
      </c>
      <c r="O1027">
        <f>VLOOKUP(E1027, '2022D'!$A$2:$G$343, 3, FALSE)</f>
        <v>9192</v>
      </c>
      <c r="P1027">
        <f>_2022[[#This Row],[最低排名]]-_2022[[#This Row],[同分人数]]+1</f>
        <v>9000</v>
      </c>
      <c r="Q1027">
        <f>IF(O1027&gt;=开始!$B$6, 1, 0)</f>
        <v>1</v>
      </c>
      <c r="R1027">
        <f>_2022[[#This Row],[最低排名]]-开始!$B$6</f>
        <v>9192</v>
      </c>
    </row>
    <row r="1028" spans="1:18">
      <c r="A1028">
        <v>77401</v>
      </c>
      <c r="B1028" t="s">
        <v>1241</v>
      </c>
      <c r="C1028" t="str">
        <f t="shared" si="32"/>
        <v>广东海洋</v>
      </c>
      <c r="D1028" t="str">
        <f t="shared" si="33"/>
        <v>01</v>
      </c>
      <c r="E1028" t="s">
        <v>205</v>
      </c>
      <c r="F1028">
        <v>175</v>
      </c>
      <c r="G1028">
        <v>90</v>
      </c>
      <c r="H1028">
        <v>93</v>
      </c>
      <c r="I1028">
        <v>58</v>
      </c>
      <c r="J1028">
        <v>46</v>
      </c>
      <c r="K1028">
        <v>46</v>
      </c>
      <c r="L1028">
        <v>0</v>
      </c>
      <c r="M1028">
        <v>2022</v>
      </c>
      <c r="N1028">
        <f>VLOOKUP(E1028, '2022D'!$A$2:$G$343, 2, FALSE)</f>
        <v>162</v>
      </c>
      <c r="O1028">
        <f>VLOOKUP(E1028, '2022D'!$A$2:$G$343, 3, FALSE)</f>
        <v>33700</v>
      </c>
      <c r="P1028">
        <f>_2022[[#This Row],[最低排名]]-_2022[[#This Row],[同分人数]]+1</f>
        <v>33539</v>
      </c>
      <c r="Q1028">
        <f>IF(O1028&gt;=开始!$B$6, 1, 0)</f>
        <v>1</v>
      </c>
      <c r="R1028">
        <f>_2022[[#This Row],[最低排名]]-开始!$B$6</f>
        <v>33700</v>
      </c>
    </row>
    <row r="1029" spans="1:18">
      <c r="A1029">
        <v>77402</v>
      </c>
      <c r="B1029" t="s">
        <v>1242</v>
      </c>
      <c r="C1029" t="str">
        <f t="shared" si="32"/>
        <v>广东海洋</v>
      </c>
      <c r="D1029" t="str">
        <f t="shared" si="33"/>
        <v>02</v>
      </c>
      <c r="E1029" t="s">
        <v>205</v>
      </c>
      <c r="F1029">
        <v>195</v>
      </c>
      <c r="G1029">
        <v>99</v>
      </c>
      <c r="H1029">
        <v>64</v>
      </c>
      <c r="I1029">
        <v>61</v>
      </c>
      <c r="J1029">
        <v>49</v>
      </c>
      <c r="K1029">
        <v>49</v>
      </c>
      <c r="L1029">
        <v>0</v>
      </c>
      <c r="M1029">
        <v>2022</v>
      </c>
      <c r="N1029">
        <f>VLOOKUP(E1029, '2022D'!$A$2:$G$343, 2, FALSE)</f>
        <v>162</v>
      </c>
      <c r="O1029">
        <f>VLOOKUP(E1029, '2022D'!$A$2:$G$343, 3, FALSE)</f>
        <v>33700</v>
      </c>
      <c r="P1029">
        <f>_2022[[#This Row],[最低排名]]-_2022[[#This Row],[同分人数]]+1</f>
        <v>33539</v>
      </c>
      <c r="Q1029">
        <f>IF(O1029&gt;=开始!$B$6, 1, 0)</f>
        <v>1</v>
      </c>
      <c r="R1029">
        <f>_2022[[#This Row],[最低排名]]-开始!$B$6</f>
        <v>33700</v>
      </c>
    </row>
    <row r="1030" spans="1:18">
      <c r="A1030">
        <v>77403</v>
      </c>
      <c r="B1030" t="s">
        <v>1243</v>
      </c>
      <c r="C1030" t="str">
        <f t="shared" si="32"/>
        <v>广东海洋</v>
      </c>
      <c r="D1030" t="str">
        <f t="shared" si="33"/>
        <v>03</v>
      </c>
      <c r="E1030" t="s">
        <v>405</v>
      </c>
      <c r="F1030">
        <v>191</v>
      </c>
      <c r="G1030">
        <v>102</v>
      </c>
      <c r="H1030">
        <v>77</v>
      </c>
      <c r="I1030">
        <v>58</v>
      </c>
      <c r="J1030">
        <v>58</v>
      </c>
      <c r="K1030">
        <v>43</v>
      </c>
      <c r="L1030">
        <v>0</v>
      </c>
      <c r="M1030">
        <v>2022</v>
      </c>
      <c r="N1030">
        <f>VLOOKUP(E1030, '2022D'!$A$2:$G$343, 2, FALSE)</f>
        <v>164</v>
      </c>
      <c r="O1030">
        <f>VLOOKUP(E1030, '2022D'!$A$2:$G$343, 3, FALSE)</f>
        <v>32225</v>
      </c>
      <c r="P1030">
        <f>_2022[[#This Row],[最低排名]]-_2022[[#This Row],[同分人数]]+1</f>
        <v>32062</v>
      </c>
      <c r="Q1030">
        <f>IF(O1030&gt;=开始!$B$6, 1, 0)</f>
        <v>1</v>
      </c>
      <c r="R1030">
        <f>_2022[[#This Row],[最低排名]]-开始!$B$6</f>
        <v>32225</v>
      </c>
    </row>
    <row r="1031" spans="1:18">
      <c r="A1031">
        <v>77404</v>
      </c>
      <c r="B1031" t="s">
        <v>1244</v>
      </c>
      <c r="C1031" t="str">
        <f t="shared" si="32"/>
        <v>广东海洋</v>
      </c>
      <c r="D1031" t="str">
        <f t="shared" si="33"/>
        <v>04</v>
      </c>
      <c r="E1031" t="s">
        <v>363</v>
      </c>
      <c r="F1031">
        <v>185</v>
      </c>
      <c r="G1031">
        <v>93</v>
      </c>
      <c r="H1031">
        <v>89</v>
      </c>
      <c r="I1031">
        <v>61</v>
      </c>
      <c r="J1031">
        <v>52</v>
      </c>
      <c r="K1031">
        <v>49</v>
      </c>
      <c r="L1031">
        <v>0</v>
      </c>
      <c r="M1031">
        <v>2022</v>
      </c>
      <c r="N1031">
        <f>VLOOKUP(E1031, '2022D'!$A$2:$G$343, 2, FALSE)</f>
        <v>197</v>
      </c>
      <c r="O1031">
        <f>VLOOKUP(E1031, '2022D'!$A$2:$G$343, 3, FALSE)</f>
        <v>30730</v>
      </c>
      <c r="P1031">
        <f>_2022[[#This Row],[最低排名]]-_2022[[#This Row],[同分人数]]+1</f>
        <v>30534</v>
      </c>
      <c r="Q1031">
        <f>IF(O1031&gt;=开始!$B$6, 1, 0)</f>
        <v>1</v>
      </c>
      <c r="R1031">
        <f>_2022[[#This Row],[最低排名]]-开始!$B$6</f>
        <v>30730</v>
      </c>
    </row>
    <row r="1032" spans="1:18">
      <c r="A1032">
        <v>77405</v>
      </c>
      <c r="B1032" t="s">
        <v>1245</v>
      </c>
      <c r="C1032" t="str">
        <f t="shared" si="32"/>
        <v>广东海洋</v>
      </c>
      <c r="D1032" t="str">
        <f t="shared" si="33"/>
        <v>05</v>
      </c>
      <c r="E1032" t="s">
        <v>701</v>
      </c>
      <c r="F1032">
        <v>200</v>
      </c>
      <c r="G1032">
        <v>101</v>
      </c>
      <c r="H1032">
        <v>100</v>
      </c>
      <c r="I1032">
        <v>52</v>
      </c>
      <c r="J1032">
        <v>49</v>
      </c>
      <c r="K1032">
        <v>43</v>
      </c>
      <c r="L1032">
        <v>0</v>
      </c>
      <c r="M1032">
        <v>2022</v>
      </c>
      <c r="N1032">
        <f>VLOOKUP(E1032, '2022D'!$A$2:$G$343, 2, FALSE)</f>
        <v>180</v>
      </c>
      <c r="O1032">
        <f>VLOOKUP(E1032, '2022D'!$A$2:$G$343, 3, FALSE)</f>
        <v>29210</v>
      </c>
      <c r="P1032">
        <f>_2022[[#This Row],[最低排名]]-_2022[[#This Row],[同分人数]]+1</f>
        <v>29031</v>
      </c>
      <c r="Q1032">
        <f>IF(O1032&gt;=开始!$B$6, 1, 0)</f>
        <v>1</v>
      </c>
      <c r="R1032">
        <f>_2022[[#This Row],[最低排名]]-开始!$B$6</f>
        <v>29210</v>
      </c>
    </row>
    <row r="1033" spans="1:18">
      <c r="A1033">
        <v>77406</v>
      </c>
      <c r="B1033" t="s">
        <v>1603</v>
      </c>
      <c r="C1033" t="str">
        <f t="shared" si="32"/>
        <v>广东海洋</v>
      </c>
      <c r="D1033" t="str">
        <f t="shared" si="33"/>
        <v>06</v>
      </c>
      <c r="E1033" t="s">
        <v>335</v>
      </c>
      <c r="F1033">
        <v>185</v>
      </c>
      <c r="G1033">
        <v>105</v>
      </c>
      <c r="H1033">
        <v>88</v>
      </c>
      <c r="I1033">
        <v>61</v>
      </c>
      <c r="J1033">
        <v>58</v>
      </c>
      <c r="K1033">
        <v>55</v>
      </c>
      <c r="L1033">
        <v>0</v>
      </c>
      <c r="M1033">
        <v>2022</v>
      </c>
      <c r="N1033">
        <f>VLOOKUP(E1033, '2022D'!$A$2:$G$343, 2, FALSE)</f>
        <v>188</v>
      </c>
      <c r="O1033">
        <f>VLOOKUP(E1033, '2022D'!$A$2:$G$343, 3, FALSE)</f>
        <v>28679</v>
      </c>
      <c r="P1033">
        <f>_2022[[#This Row],[最低排名]]-_2022[[#This Row],[同分人数]]+1</f>
        <v>28492</v>
      </c>
      <c r="Q1033">
        <f>IF(O1033&gt;=开始!$B$6, 1, 0)</f>
        <v>1</v>
      </c>
      <c r="R1033">
        <f>_2022[[#This Row],[最低排名]]-开始!$B$6</f>
        <v>28679</v>
      </c>
    </row>
    <row r="1034" spans="1:18">
      <c r="A1034">
        <v>77501</v>
      </c>
      <c r="B1034" t="s">
        <v>1246</v>
      </c>
      <c r="C1034" t="str">
        <f t="shared" si="32"/>
        <v>广州中医</v>
      </c>
      <c r="D1034" t="str">
        <f t="shared" si="33"/>
        <v>01</v>
      </c>
      <c r="E1034" t="s">
        <v>79</v>
      </c>
      <c r="F1034">
        <v>221</v>
      </c>
      <c r="G1034">
        <v>114</v>
      </c>
      <c r="H1034">
        <v>109</v>
      </c>
      <c r="I1034">
        <v>61</v>
      </c>
      <c r="J1034">
        <v>58</v>
      </c>
      <c r="K1034">
        <v>52</v>
      </c>
      <c r="L1034">
        <v>0</v>
      </c>
      <c r="M1034">
        <v>2022</v>
      </c>
      <c r="N1034">
        <f>VLOOKUP(E1034, '2022D'!$A$2:$G$343, 2, FALSE)</f>
        <v>207</v>
      </c>
      <c r="O1034">
        <f>VLOOKUP(E1034, '2022D'!$A$2:$G$343, 3, FALSE)</f>
        <v>17355</v>
      </c>
      <c r="P1034">
        <f>_2022[[#This Row],[最低排名]]-_2022[[#This Row],[同分人数]]+1</f>
        <v>17149</v>
      </c>
      <c r="Q1034">
        <f>IF(O1034&gt;=开始!$B$6, 1, 0)</f>
        <v>1</v>
      </c>
      <c r="R1034">
        <f>_2022[[#This Row],[最低排名]]-开始!$B$6</f>
        <v>17355</v>
      </c>
    </row>
    <row r="1035" spans="1:18">
      <c r="A1035">
        <v>77502</v>
      </c>
      <c r="B1035" t="s">
        <v>1247</v>
      </c>
      <c r="C1035" t="str">
        <f t="shared" si="32"/>
        <v>广州中医</v>
      </c>
      <c r="D1035" t="str">
        <f t="shared" si="33"/>
        <v>02</v>
      </c>
      <c r="E1035" t="s">
        <v>20</v>
      </c>
      <c r="F1035">
        <v>235</v>
      </c>
      <c r="G1035">
        <v>118</v>
      </c>
      <c r="H1035">
        <v>117</v>
      </c>
      <c r="I1035">
        <v>70</v>
      </c>
      <c r="J1035">
        <v>61</v>
      </c>
      <c r="K1035">
        <v>58</v>
      </c>
      <c r="L1035">
        <v>0</v>
      </c>
      <c r="M1035">
        <v>2022</v>
      </c>
      <c r="N1035">
        <f>VLOOKUP(E1035, '2022D'!$A$2:$G$343, 2, FALSE)</f>
        <v>223</v>
      </c>
      <c r="O1035">
        <f>VLOOKUP(E1035, '2022D'!$A$2:$G$343, 3, FALSE)</f>
        <v>8780</v>
      </c>
      <c r="P1035">
        <f>_2022[[#This Row],[最低排名]]-_2022[[#This Row],[同分人数]]+1</f>
        <v>8558</v>
      </c>
      <c r="Q1035">
        <f>IF(O1035&gt;=开始!$B$6, 1, 0)</f>
        <v>1</v>
      </c>
      <c r="R1035">
        <f>_2022[[#This Row],[最低排名]]-开始!$B$6</f>
        <v>8780</v>
      </c>
    </row>
    <row r="1036" spans="1:18">
      <c r="A1036">
        <v>77601</v>
      </c>
      <c r="B1036" t="s">
        <v>1248</v>
      </c>
      <c r="C1036" t="str">
        <f t="shared" si="32"/>
        <v>广东药科</v>
      </c>
      <c r="D1036" t="str">
        <f t="shared" si="33"/>
        <v>01</v>
      </c>
      <c r="E1036" t="s">
        <v>643</v>
      </c>
      <c r="F1036">
        <v>190</v>
      </c>
      <c r="G1036">
        <v>97</v>
      </c>
      <c r="H1036">
        <v>113</v>
      </c>
      <c r="I1036">
        <v>61</v>
      </c>
      <c r="J1036">
        <v>58</v>
      </c>
      <c r="K1036">
        <v>55</v>
      </c>
      <c r="L1036">
        <v>0</v>
      </c>
      <c r="M1036">
        <v>2022</v>
      </c>
      <c r="N1036">
        <f>VLOOKUP(E1036, '2022D'!$A$2:$G$343, 2, FALSE)</f>
        <v>211</v>
      </c>
      <c r="O1036">
        <f>VLOOKUP(E1036, '2022D'!$A$2:$G$343, 3, FALSE)</f>
        <v>22579</v>
      </c>
      <c r="P1036">
        <f>_2022[[#This Row],[最低排名]]-_2022[[#This Row],[同分人数]]+1</f>
        <v>22369</v>
      </c>
      <c r="Q1036">
        <f>IF(O1036&gt;=开始!$B$6, 1, 0)</f>
        <v>1</v>
      </c>
      <c r="R1036">
        <f>_2022[[#This Row],[最低排名]]-开始!$B$6</f>
        <v>22579</v>
      </c>
    </row>
    <row r="1037" spans="1:18">
      <c r="A1037">
        <v>77801</v>
      </c>
      <c r="B1037" t="s">
        <v>1249</v>
      </c>
      <c r="C1037" t="str">
        <f t="shared" si="32"/>
        <v>广东金融</v>
      </c>
      <c r="D1037" t="str">
        <f t="shared" si="33"/>
        <v>01</v>
      </c>
      <c r="E1037" t="s">
        <v>232</v>
      </c>
      <c r="F1037">
        <v>187</v>
      </c>
      <c r="G1037">
        <v>95</v>
      </c>
      <c r="H1037">
        <v>95</v>
      </c>
      <c r="I1037">
        <v>55</v>
      </c>
      <c r="J1037">
        <v>55</v>
      </c>
      <c r="K1037">
        <v>46</v>
      </c>
      <c r="L1037">
        <v>0</v>
      </c>
      <c r="M1037">
        <v>2022</v>
      </c>
      <c r="N1037">
        <f>VLOOKUP(E1037, '2022D'!$A$2:$G$343, 2, FALSE)</f>
        <v>191</v>
      </c>
      <c r="O1037">
        <f>VLOOKUP(E1037, '2022D'!$A$2:$G$343, 3, FALSE)</f>
        <v>30345</v>
      </c>
      <c r="P1037">
        <f>_2022[[#This Row],[最低排名]]-_2022[[#This Row],[同分人数]]+1</f>
        <v>30155</v>
      </c>
      <c r="Q1037">
        <f>IF(O1037&gt;=开始!$B$6, 1, 0)</f>
        <v>1</v>
      </c>
      <c r="R1037">
        <f>_2022[[#This Row],[最低排名]]-开始!$B$6</f>
        <v>30345</v>
      </c>
    </row>
    <row r="1038" spans="1:18">
      <c r="A1038">
        <v>77802</v>
      </c>
      <c r="B1038" t="s">
        <v>1250</v>
      </c>
      <c r="C1038" t="str">
        <f t="shared" si="32"/>
        <v>广东金融</v>
      </c>
      <c r="D1038" t="str">
        <f t="shared" si="33"/>
        <v>02</v>
      </c>
      <c r="E1038" t="s">
        <v>232</v>
      </c>
      <c r="F1038">
        <v>198</v>
      </c>
      <c r="G1038">
        <v>108</v>
      </c>
      <c r="H1038">
        <v>99</v>
      </c>
      <c r="I1038">
        <v>49</v>
      </c>
      <c r="J1038">
        <v>49</v>
      </c>
      <c r="K1038">
        <v>43</v>
      </c>
      <c r="L1038">
        <v>0</v>
      </c>
      <c r="M1038">
        <v>2022</v>
      </c>
      <c r="N1038">
        <f>VLOOKUP(E1038, '2022D'!$A$2:$G$343, 2, FALSE)</f>
        <v>191</v>
      </c>
      <c r="O1038">
        <f>VLOOKUP(E1038, '2022D'!$A$2:$G$343, 3, FALSE)</f>
        <v>30345</v>
      </c>
      <c r="P1038">
        <f>_2022[[#This Row],[最低排名]]-_2022[[#This Row],[同分人数]]+1</f>
        <v>30155</v>
      </c>
      <c r="Q1038">
        <f>IF(O1038&gt;=开始!$B$6, 1, 0)</f>
        <v>1</v>
      </c>
      <c r="R1038">
        <f>_2022[[#This Row],[最低排名]]-开始!$B$6</f>
        <v>30345</v>
      </c>
    </row>
    <row r="1039" spans="1:18">
      <c r="A1039">
        <v>77803</v>
      </c>
      <c r="B1039" t="s">
        <v>1604</v>
      </c>
      <c r="C1039" t="str">
        <f t="shared" si="32"/>
        <v>广东金融</v>
      </c>
      <c r="D1039" t="str">
        <f t="shared" si="33"/>
        <v>03</v>
      </c>
      <c r="E1039" t="s">
        <v>144</v>
      </c>
      <c r="F1039">
        <v>219</v>
      </c>
      <c r="G1039">
        <v>110</v>
      </c>
      <c r="H1039">
        <v>86</v>
      </c>
      <c r="I1039">
        <v>58</v>
      </c>
      <c r="J1039">
        <v>55</v>
      </c>
      <c r="K1039">
        <v>49</v>
      </c>
      <c r="L1039">
        <v>0</v>
      </c>
      <c r="M1039">
        <v>2022</v>
      </c>
      <c r="N1039">
        <f>VLOOKUP(E1039, '2022D'!$A$2:$G$343, 2, FALSE)</f>
        <v>221</v>
      </c>
      <c r="O1039">
        <f>VLOOKUP(E1039, '2022D'!$A$2:$G$343, 3, FALSE)</f>
        <v>24652</v>
      </c>
      <c r="P1039">
        <f>_2022[[#This Row],[最低排名]]-_2022[[#This Row],[同分人数]]+1</f>
        <v>24432</v>
      </c>
      <c r="Q1039">
        <f>IF(O1039&gt;=开始!$B$6, 1, 0)</f>
        <v>1</v>
      </c>
      <c r="R1039">
        <f>_2022[[#This Row],[最低排名]]-开始!$B$6</f>
        <v>24652</v>
      </c>
    </row>
    <row r="1040" spans="1:18">
      <c r="A1040">
        <v>77901</v>
      </c>
      <c r="B1040" t="s">
        <v>1251</v>
      </c>
      <c r="C1040" t="str">
        <f t="shared" si="32"/>
        <v>南方医科</v>
      </c>
      <c r="D1040" t="str">
        <f t="shared" si="33"/>
        <v>01</v>
      </c>
      <c r="E1040" t="s">
        <v>265</v>
      </c>
      <c r="F1040">
        <v>234</v>
      </c>
      <c r="G1040">
        <v>120</v>
      </c>
      <c r="H1040">
        <v>132</v>
      </c>
      <c r="I1040">
        <v>70</v>
      </c>
      <c r="J1040">
        <v>61</v>
      </c>
      <c r="K1040">
        <v>61</v>
      </c>
      <c r="L1040">
        <v>0</v>
      </c>
      <c r="M1040">
        <v>2022</v>
      </c>
      <c r="N1040">
        <f>VLOOKUP(E1040, '2022D'!$A$2:$G$343, 2, FALSE)</f>
        <v>182</v>
      </c>
      <c r="O1040">
        <f>VLOOKUP(E1040, '2022D'!$A$2:$G$343, 3, FALSE)</f>
        <v>5551</v>
      </c>
      <c r="P1040">
        <f>_2022[[#This Row],[最低排名]]-_2022[[#This Row],[同分人数]]+1</f>
        <v>5370</v>
      </c>
      <c r="Q1040">
        <f>IF(O1040&gt;=开始!$B$6, 1, 0)</f>
        <v>1</v>
      </c>
      <c r="R1040">
        <f>_2022[[#This Row],[最低排名]]-开始!$B$6</f>
        <v>5551</v>
      </c>
    </row>
    <row r="1041" spans="1:18">
      <c r="A1041">
        <v>77902</v>
      </c>
      <c r="B1041" t="s">
        <v>1252</v>
      </c>
      <c r="C1041" t="str">
        <f t="shared" si="32"/>
        <v>南方医科</v>
      </c>
      <c r="D1041" t="str">
        <f t="shared" si="33"/>
        <v>02</v>
      </c>
      <c r="E1041" t="s">
        <v>72</v>
      </c>
      <c r="F1041">
        <v>229</v>
      </c>
      <c r="G1041">
        <v>122</v>
      </c>
      <c r="H1041">
        <v>122</v>
      </c>
      <c r="I1041">
        <v>61</v>
      </c>
      <c r="J1041">
        <v>58</v>
      </c>
      <c r="K1041">
        <v>52</v>
      </c>
      <c r="L1041">
        <v>0</v>
      </c>
      <c r="M1041">
        <v>2022</v>
      </c>
      <c r="N1041">
        <f>VLOOKUP(E1041, '2022D'!$A$2:$G$343, 2, FALSE)</f>
        <v>242</v>
      </c>
      <c r="O1041">
        <f>VLOOKUP(E1041, '2022D'!$A$2:$G$343, 3, FALSE)</f>
        <v>12862</v>
      </c>
      <c r="P1041">
        <f>_2022[[#This Row],[最低排名]]-_2022[[#This Row],[同分人数]]+1</f>
        <v>12621</v>
      </c>
      <c r="Q1041">
        <f>IF(O1041&gt;=开始!$B$6, 1, 0)</f>
        <v>1</v>
      </c>
      <c r="R1041">
        <f>_2022[[#This Row],[最低排名]]-开始!$B$6</f>
        <v>12862</v>
      </c>
    </row>
    <row r="1042" spans="1:18">
      <c r="A1042">
        <v>78001</v>
      </c>
      <c r="B1042" t="s">
        <v>1253</v>
      </c>
      <c r="C1042" t="str">
        <f t="shared" si="32"/>
        <v>华南农大</v>
      </c>
      <c r="D1042" t="str">
        <f t="shared" si="33"/>
        <v>01</v>
      </c>
      <c r="E1042" t="s">
        <v>77</v>
      </c>
      <c r="F1042">
        <v>213</v>
      </c>
      <c r="G1042">
        <v>128</v>
      </c>
      <c r="H1042">
        <v>99</v>
      </c>
      <c r="I1042">
        <v>64</v>
      </c>
      <c r="J1042">
        <v>61</v>
      </c>
      <c r="K1042">
        <v>61</v>
      </c>
      <c r="L1042">
        <v>0</v>
      </c>
      <c r="M1042">
        <v>2022</v>
      </c>
      <c r="N1042">
        <f>VLOOKUP(E1042, '2022D'!$A$2:$G$343, 2, FALSE)</f>
        <v>221</v>
      </c>
      <c r="O1042">
        <f>VLOOKUP(E1042, '2022D'!$A$2:$G$343, 3, FALSE)</f>
        <v>18013</v>
      </c>
      <c r="P1042">
        <f>_2022[[#This Row],[最低排名]]-_2022[[#This Row],[同分人数]]+1</f>
        <v>17793</v>
      </c>
      <c r="Q1042">
        <f>IF(O1042&gt;=开始!$B$6, 1, 0)</f>
        <v>1</v>
      </c>
      <c r="R1042">
        <f>_2022[[#This Row],[最低排名]]-开始!$B$6</f>
        <v>18013</v>
      </c>
    </row>
    <row r="1043" spans="1:18">
      <c r="A1043">
        <v>78002</v>
      </c>
      <c r="B1043" t="s">
        <v>1605</v>
      </c>
      <c r="C1043" t="str">
        <f t="shared" si="32"/>
        <v>华南农大</v>
      </c>
      <c r="D1043" t="str">
        <f t="shared" si="33"/>
        <v>02</v>
      </c>
      <c r="E1043" t="s">
        <v>41</v>
      </c>
      <c r="F1043">
        <v>222</v>
      </c>
      <c r="G1043">
        <v>125</v>
      </c>
      <c r="H1043">
        <v>106</v>
      </c>
      <c r="I1043">
        <v>61</v>
      </c>
      <c r="J1043">
        <v>58</v>
      </c>
      <c r="K1043">
        <v>52</v>
      </c>
      <c r="L1043">
        <v>0</v>
      </c>
      <c r="M1043">
        <v>2022</v>
      </c>
      <c r="N1043">
        <f>VLOOKUP(E1043, '2022D'!$A$2:$G$343, 2, FALSE)</f>
        <v>221</v>
      </c>
      <c r="O1043">
        <f>VLOOKUP(E1043, '2022D'!$A$2:$G$343, 3, FALSE)</f>
        <v>17792</v>
      </c>
      <c r="P1043">
        <f>_2022[[#This Row],[最低排名]]-_2022[[#This Row],[同分人数]]+1</f>
        <v>17572</v>
      </c>
      <c r="Q1043">
        <f>IF(O1043&gt;=开始!$B$6, 1, 0)</f>
        <v>1</v>
      </c>
      <c r="R1043">
        <f>_2022[[#This Row],[最低排名]]-开始!$B$6</f>
        <v>17792</v>
      </c>
    </row>
    <row r="1044" spans="1:18">
      <c r="A1044">
        <v>78101</v>
      </c>
      <c r="B1044" t="s">
        <v>1254</v>
      </c>
      <c r="C1044" t="str">
        <f t="shared" si="32"/>
        <v>珠海科院</v>
      </c>
      <c r="D1044" t="str">
        <f t="shared" si="33"/>
        <v>01</v>
      </c>
      <c r="E1044" t="s">
        <v>198</v>
      </c>
      <c r="F1044">
        <v>177</v>
      </c>
      <c r="G1044">
        <v>102</v>
      </c>
      <c r="H1044">
        <v>78</v>
      </c>
      <c r="I1044">
        <v>52</v>
      </c>
      <c r="J1044">
        <v>49</v>
      </c>
      <c r="K1044">
        <v>49</v>
      </c>
      <c r="L1044">
        <v>0</v>
      </c>
      <c r="M1044">
        <v>2022</v>
      </c>
      <c r="N1044">
        <f>VLOOKUP(E1044, '2022D'!$A$2:$G$343, 2, FALSE)</f>
        <v>137</v>
      </c>
      <c r="O1044">
        <f>VLOOKUP(E1044, '2022D'!$A$2:$G$343, 3, FALSE)</f>
        <v>35698</v>
      </c>
      <c r="P1044">
        <f>_2022[[#This Row],[最低排名]]-_2022[[#This Row],[同分人数]]+1</f>
        <v>35562</v>
      </c>
      <c r="Q1044">
        <f>IF(O1044&gt;=开始!$B$6, 1, 0)</f>
        <v>1</v>
      </c>
      <c r="R1044">
        <f>_2022[[#This Row],[最低排名]]-开始!$B$6</f>
        <v>35698</v>
      </c>
    </row>
    <row r="1045" spans="1:18">
      <c r="A1045">
        <v>78201</v>
      </c>
      <c r="B1045" t="s">
        <v>1256</v>
      </c>
      <c r="C1045" t="str">
        <f t="shared" si="32"/>
        <v>北师浸会</v>
      </c>
      <c r="D1045" t="str">
        <f t="shared" si="33"/>
        <v>01</v>
      </c>
      <c r="E1045" t="s">
        <v>48</v>
      </c>
      <c r="F1045">
        <v>204</v>
      </c>
      <c r="G1045">
        <v>107</v>
      </c>
      <c r="H1045">
        <v>125</v>
      </c>
      <c r="I1045">
        <v>64</v>
      </c>
      <c r="J1045">
        <v>61</v>
      </c>
      <c r="K1045">
        <v>55</v>
      </c>
      <c r="L1045">
        <v>0</v>
      </c>
      <c r="M1045">
        <v>2022</v>
      </c>
      <c r="N1045">
        <f>VLOOKUP(E1045, '2022D'!$A$2:$G$343, 2, FALSE)</f>
        <v>228</v>
      </c>
      <c r="O1045">
        <f>VLOOKUP(E1045, '2022D'!$A$2:$G$343, 3, FALSE)</f>
        <v>15665</v>
      </c>
      <c r="P1045">
        <f>_2022[[#This Row],[最低排名]]-_2022[[#This Row],[同分人数]]+1</f>
        <v>15438</v>
      </c>
      <c r="Q1045">
        <f>IF(O1045&gt;=开始!$B$6, 1, 0)</f>
        <v>1</v>
      </c>
      <c r="R1045">
        <f>_2022[[#This Row],[最低排名]]-开始!$B$6</f>
        <v>15665</v>
      </c>
    </row>
    <row r="1046" spans="1:18">
      <c r="A1046">
        <v>78301</v>
      </c>
      <c r="B1046" t="s">
        <v>1259</v>
      </c>
      <c r="C1046" t="str">
        <f t="shared" si="32"/>
        <v>深圳大学</v>
      </c>
      <c r="D1046" t="str">
        <f t="shared" si="33"/>
        <v>01</v>
      </c>
      <c r="E1046" t="s">
        <v>66</v>
      </c>
      <c r="F1046">
        <v>217</v>
      </c>
      <c r="G1046">
        <v>115</v>
      </c>
      <c r="H1046">
        <v>124</v>
      </c>
      <c r="I1046">
        <v>70</v>
      </c>
      <c r="J1046">
        <v>64</v>
      </c>
      <c r="K1046">
        <v>64</v>
      </c>
      <c r="L1046">
        <v>0</v>
      </c>
      <c r="M1046">
        <v>2022</v>
      </c>
      <c r="N1046">
        <f>VLOOKUP(E1046, '2022D'!$A$2:$G$343, 2, FALSE)</f>
        <v>193</v>
      </c>
      <c r="O1046">
        <f>VLOOKUP(E1046, '2022D'!$A$2:$G$343, 3, FALSE)</f>
        <v>9192</v>
      </c>
      <c r="P1046">
        <f>_2022[[#This Row],[最低排名]]-_2022[[#This Row],[同分人数]]+1</f>
        <v>9000</v>
      </c>
      <c r="Q1046">
        <f>IF(O1046&gt;=开始!$B$6, 1, 0)</f>
        <v>1</v>
      </c>
      <c r="R1046">
        <f>_2022[[#This Row],[最低排名]]-开始!$B$6</f>
        <v>9192</v>
      </c>
    </row>
    <row r="1047" spans="1:18">
      <c r="A1047">
        <v>78302</v>
      </c>
      <c r="B1047" t="s">
        <v>1260</v>
      </c>
      <c r="C1047" t="str">
        <f t="shared" si="32"/>
        <v>深圳大学</v>
      </c>
      <c r="D1047" t="str">
        <f t="shared" si="33"/>
        <v>02</v>
      </c>
      <c r="E1047" t="s">
        <v>64</v>
      </c>
      <c r="F1047">
        <v>216</v>
      </c>
      <c r="G1047">
        <v>112</v>
      </c>
      <c r="H1047">
        <v>123</v>
      </c>
      <c r="I1047">
        <v>70</v>
      </c>
      <c r="J1047">
        <v>67</v>
      </c>
      <c r="K1047">
        <v>64</v>
      </c>
      <c r="L1047">
        <v>0</v>
      </c>
      <c r="M1047">
        <v>2022</v>
      </c>
      <c r="N1047">
        <f>VLOOKUP(E1047, '2022D'!$A$2:$G$343, 2, FALSE)</f>
        <v>219</v>
      </c>
      <c r="O1047">
        <f>VLOOKUP(E1047, '2022D'!$A$2:$G$343, 3, FALSE)</f>
        <v>8999</v>
      </c>
      <c r="P1047">
        <f>_2022[[#This Row],[最低排名]]-_2022[[#This Row],[同分人数]]+1</f>
        <v>8781</v>
      </c>
      <c r="Q1047">
        <f>IF(O1047&gt;=开始!$B$6, 1, 0)</f>
        <v>1</v>
      </c>
      <c r="R1047">
        <f>_2022[[#This Row],[最低排名]]-开始!$B$6</f>
        <v>8999</v>
      </c>
    </row>
    <row r="1048" spans="1:18">
      <c r="A1048">
        <v>78303</v>
      </c>
      <c r="B1048" t="s">
        <v>1606</v>
      </c>
      <c r="C1048" t="str">
        <f t="shared" si="32"/>
        <v>深圳大学</v>
      </c>
      <c r="D1048" t="str">
        <f t="shared" si="33"/>
        <v>03</v>
      </c>
      <c r="E1048" t="s">
        <v>64</v>
      </c>
      <c r="F1048">
        <v>232</v>
      </c>
      <c r="G1048">
        <v>117</v>
      </c>
      <c r="H1048">
        <v>128</v>
      </c>
      <c r="I1048">
        <v>64</v>
      </c>
      <c r="J1048">
        <v>61</v>
      </c>
      <c r="K1048">
        <v>55</v>
      </c>
      <c r="L1048">
        <v>0</v>
      </c>
      <c r="M1048">
        <v>2022</v>
      </c>
      <c r="N1048">
        <f>VLOOKUP(E1048, '2022D'!$A$2:$G$343, 2, FALSE)</f>
        <v>219</v>
      </c>
      <c r="O1048">
        <f>VLOOKUP(E1048, '2022D'!$A$2:$G$343, 3, FALSE)</f>
        <v>8999</v>
      </c>
      <c r="P1048">
        <f>_2022[[#This Row],[最低排名]]-_2022[[#This Row],[同分人数]]+1</f>
        <v>8781</v>
      </c>
      <c r="Q1048">
        <f>IF(O1048&gt;=开始!$B$6, 1, 0)</f>
        <v>1</v>
      </c>
      <c r="R1048">
        <f>_2022[[#This Row],[最低排名]]-开始!$B$6</f>
        <v>8999</v>
      </c>
    </row>
    <row r="1049" spans="1:18">
      <c r="A1049">
        <v>78401</v>
      </c>
      <c r="B1049" t="s">
        <v>1261</v>
      </c>
      <c r="C1049" t="str">
        <f t="shared" si="32"/>
        <v>广以理工</v>
      </c>
      <c r="D1049" t="str">
        <f t="shared" si="33"/>
        <v>01</v>
      </c>
      <c r="E1049" t="s">
        <v>100</v>
      </c>
      <c r="F1049">
        <v>230</v>
      </c>
      <c r="G1049">
        <v>121</v>
      </c>
      <c r="H1049">
        <v>112</v>
      </c>
      <c r="I1049">
        <v>58</v>
      </c>
      <c r="J1049">
        <v>58</v>
      </c>
      <c r="K1049">
        <v>49</v>
      </c>
      <c r="L1049">
        <v>0</v>
      </c>
      <c r="M1049">
        <v>2022</v>
      </c>
      <c r="N1049">
        <f>VLOOKUP(E1049, '2022D'!$A$2:$G$343, 2, FALSE)</f>
        <v>192</v>
      </c>
      <c r="O1049">
        <f>VLOOKUP(E1049, '2022D'!$A$2:$G$343, 3, FALSE)</f>
        <v>16074</v>
      </c>
      <c r="P1049">
        <f>_2022[[#This Row],[最低排名]]-_2022[[#This Row],[同分人数]]+1</f>
        <v>15883</v>
      </c>
      <c r="Q1049">
        <f>IF(O1049&gt;=开始!$B$6, 1, 0)</f>
        <v>1</v>
      </c>
      <c r="R1049">
        <f>_2022[[#This Row],[最低排名]]-开始!$B$6</f>
        <v>16074</v>
      </c>
    </row>
    <row r="1050" spans="1:18">
      <c r="A1050">
        <v>78501</v>
      </c>
      <c r="B1050" t="s">
        <v>1262</v>
      </c>
      <c r="C1050" t="str">
        <f t="shared" si="32"/>
        <v>广州医大</v>
      </c>
      <c r="D1050" t="str">
        <f t="shared" si="33"/>
        <v>01</v>
      </c>
      <c r="E1050" t="s">
        <v>115</v>
      </c>
      <c r="F1050">
        <v>224</v>
      </c>
      <c r="G1050">
        <v>112</v>
      </c>
      <c r="H1050">
        <v>111</v>
      </c>
      <c r="I1050">
        <v>67</v>
      </c>
      <c r="J1050">
        <v>64</v>
      </c>
      <c r="K1050">
        <v>64</v>
      </c>
      <c r="L1050">
        <v>0</v>
      </c>
      <c r="M1050">
        <v>2022</v>
      </c>
      <c r="N1050">
        <f>VLOOKUP(E1050, '2022D'!$A$2:$G$343, 2, FALSE)</f>
        <v>238</v>
      </c>
      <c r="O1050">
        <f>VLOOKUP(E1050, '2022D'!$A$2:$G$343, 3, FALSE)</f>
        <v>11182</v>
      </c>
      <c r="P1050">
        <f>_2022[[#This Row],[最低排名]]-_2022[[#This Row],[同分人数]]+1</f>
        <v>10945</v>
      </c>
      <c r="Q1050">
        <f>IF(O1050&gt;=开始!$B$6, 1, 0)</f>
        <v>1</v>
      </c>
      <c r="R1050">
        <f>_2022[[#This Row],[最低排名]]-开始!$B$6</f>
        <v>11182</v>
      </c>
    </row>
    <row r="1051" spans="1:18">
      <c r="A1051">
        <v>78601</v>
      </c>
      <c r="B1051" t="s">
        <v>1263</v>
      </c>
      <c r="C1051" t="str">
        <f t="shared" si="32"/>
        <v>岭南师院</v>
      </c>
      <c r="D1051" t="str">
        <f t="shared" si="33"/>
        <v>01</v>
      </c>
      <c r="E1051" t="s">
        <v>124</v>
      </c>
      <c r="F1051">
        <v>194</v>
      </c>
      <c r="G1051">
        <v>98</v>
      </c>
      <c r="H1051">
        <v>100</v>
      </c>
      <c r="I1051">
        <v>64</v>
      </c>
      <c r="J1051">
        <v>58</v>
      </c>
      <c r="K1051">
        <v>49</v>
      </c>
      <c r="L1051">
        <v>0</v>
      </c>
      <c r="M1051">
        <v>2022</v>
      </c>
      <c r="N1051">
        <f>VLOOKUP(E1051, '2022D'!$A$2:$G$343, 2, FALSE)</f>
        <v>192</v>
      </c>
      <c r="O1051">
        <f>VLOOKUP(E1051, '2022D'!$A$2:$G$343, 3, FALSE)</f>
        <v>25043</v>
      </c>
      <c r="P1051">
        <f>_2022[[#This Row],[最低排名]]-_2022[[#This Row],[同分人数]]+1</f>
        <v>24852</v>
      </c>
      <c r="Q1051">
        <f>IF(O1051&gt;=开始!$B$6, 1, 0)</f>
        <v>1</v>
      </c>
      <c r="R1051">
        <f>_2022[[#This Row],[最低排名]]-开始!$B$6</f>
        <v>25043</v>
      </c>
    </row>
    <row r="1052" spans="1:18">
      <c r="A1052">
        <v>78602</v>
      </c>
      <c r="B1052" t="s">
        <v>1264</v>
      </c>
      <c r="C1052" t="str">
        <f t="shared" si="32"/>
        <v>岭南师院</v>
      </c>
      <c r="D1052" t="str">
        <f t="shared" si="33"/>
        <v>02</v>
      </c>
      <c r="E1052" t="s">
        <v>209</v>
      </c>
      <c r="F1052">
        <v>180</v>
      </c>
      <c r="G1052">
        <v>101</v>
      </c>
      <c r="H1052">
        <v>85</v>
      </c>
      <c r="I1052">
        <v>58</v>
      </c>
      <c r="J1052">
        <v>49</v>
      </c>
      <c r="K1052">
        <v>43</v>
      </c>
      <c r="L1052">
        <v>0</v>
      </c>
      <c r="M1052">
        <v>2022</v>
      </c>
      <c r="N1052">
        <f>VLOOKUP(E1052, '2022D'!$A$2:$G$343, 2, FALSE)</f>
        <v>170</v>
      </c>
      <c r="O1052">
        <f>VLOOKUP(E1052, '2022D'!$A$2:$G$343, 3, FALSE)</f>
        <v>34179</v>
      </c>
      <c r="P1052">
        <f>_2022[[#This Row],[最低排名]]-_2022[[#This Row],[同分人数]]+1</f>
        <v>34010</v>
      </c>
      <c r="Q1052">
        <f>IF(O1052&gt;=开始!$B$6, 1, 0)</f>
        <v>1</v>
      </c>
      <c r="R1052">
        <f>_2022[[#This Row],[最低排名]]-开始!$B$6</f>
        <v>34179</v>
      </c>
    </row>
    <row r="1053" spans="1:18">
      <c r="A1053">
        <v>78701</v>
      </c>
      <c r="B1053" t="s">
        <v>1265</v>
      </c>
      <c r="C1053" t="str">
        <f t="shared" si="32"/>
        <v>汕头大学</v>
      </c>
      <c r="D1053" t="str">
        <f t="shared" si="33"/>
        <v>01</v>
      </c>
      <c r="E1053" t="s">
        <v>863</v>
      </c>
      <c r="F1053">
        <v>199</v>
      </c>
      <c r="G1053">
        <v>105</v>
      </c>
      <c r="H1053">
        <v>126</v>
      </c>
      <c r="I1053">
        <v>49</v>
      </c>
      <c r="J1053">
        <v>49</v>
      </c>
      <c r="K1053">
        <v>43</v>
      </c>
      <c r="L1053">
        <v>0</v>
      </c>
      <c r="M1053">
        <v>2022</v>
      </c>
      <c r="N1053">
        <f>VLOOKUP(E1053, '2022D'!$A$2:$G$343, 2, FALSE)</f>
        <v>199</v>
      </c>
      <c r="O1053">
        <f>VLOOKUP(E1053, '2022D'!$A$2:$G$343, 3, FALSE)</f>
        <v>24851</v>
      </c>
      <c r="P1053">
        <f>_2022[[#This Row],[最低排名]]-_2022[[#This Row],[同分人数]]+1</f>
        <v>24653</v>
      </c>
      <c r="Q1053">
        <f>IF(O1053&gt;=开始!$B$6, 1, 0)</f>
        <v>1</v>
      </c>
      <c r="R1053">
        <f>_2022[[#This Row],[最低排名]]-开始!$B$6</f>
        <v>24851</v>
      </c>
    </row>
    <row r="1054" spans="1:18">
      <c r="A1054">
        <v>79101</v>
      </c>
      <c r="B1054" t="s">
        <v>1270</v>
      </c>
      <c r="C1054" t="str">
        <f t="shared" si="32"/>
        <v>桂林电子</v>
      </c>
      <c r="D1054" t="str">
        <f t="shared" si="33"/>
        <v>01</v>
      </c>
      <c r="E1054" t="s">
        <v>205</v>
      </c>
      <c r="F1054">
        <v>172</v>
      </c>
      <c r="G1054">
        <v>88</v>
      </c>
      <c r="H1054">
        <v>84</v>
      </c>
      <c r="I1054">
        <v>61</v>
      </c>
      <c r="J1054">
        <v>58</v>
      </c>
      <c r="K1054">
        <v>43</v>
      </c>
      <c r="L1054">
        <v>0</v>
      </c>
      <c r="M1054">
        <v>2022</v>
      </c>
      <c r="N1054">
        <f>VLOOKUP(E1054, '2022D'!$A$2:$G$343, 2, FALSE)</f>
        <v>162</v>
      </c>
      <c r="O1054">
        <f>VLOOKUP(E1054, '2022D'!$A$2:$G$343, 3, FALSE)</f>
        <v>33700</v>
      </c>
      <c r="P1054">
        <f>_2022[[#This Row],[最低排名]]-_2022[[#This Row],[同分人数]]+1</f>
        <v>33539</v>
      </c>
      <c r="Q1054">
        <f>IF(O1054&gt;=开始!$B$6, 1, 0)</f>
        <v>1</v>
      </c>
      <c r="R1054">
        <f>_2022[[#This Row],[最低排名]]-开始!$B$6</f>
        <v>33700</v>
      </c>
    </row>
    <row r="1055" spans="1:18">
      <c r="A1055">
        <v>79102</v>
      </c>
      <c r="B1055" t="s">
        <v>1271</v>
      </c>
      <c r="C1055" t="str">
        <f t="shared" si="32"/>
        <v>桂林电子</v>
      </c>
      <c r="D1055" t="str">
        <f t="shared" si="33"/>
        <v>02</v>
      </c>
      <c r="E1055" t="s">
        <v>383</v>
      </c>
      <c r="F1055">
        <v>185</v>
      </c>
      <c r="G1055">
        <v>99</v>
      </c>
      <c r="H1055">
        <v>91</v>
      </c>
      <c r="I1055">
        <v>52</v>
      </c>
      <c r="J1055">
        <v>52</v>
      </c>
      <c r="K1055">
        <v>43</v>
      </c>
      <c r="L1055">
        <v>0</v>
      </c>
      <c r="M1055">
        <v>2022</v>
      </c>
      <c r="N1055">
        <f>VLOOKUP(E1055, '2022D'!$A$2:$G$343, 2, FALSE)</f>
        <v>139</v>
      </c>
      <c r="O1055">
        <f>VLOOKUP(E1055, '2022D'!$A$2:$G$343, 3, FALSE)</f>
        <v>32861</v>
      </c>
      <c r="P1055">
        <f>_2022[[#This Row],[最低排名]]-_2022[[#This Row],[同分人数]]+1</f>
        <v>32723</v>
      </c>
      <c r="Q1055">
        <f>IF(O1055&gt;=开始!$B$6, 1, 0)</f>
        <v>1</v>
      </c>
      <c r="R1055">
        <f>_2022[[#This Row],[最低排名]]-开始!$B$6</f>
        <v>32861</v>
      </c>
    </row>
    <row r="1056" spans="1:18">
      <c r="A1056">
        <v>79201</v>
      </c>
      <c r="B1056" t="s">
        <v>1272</v>
      </c>
      <c r="C1056" t="str">
        <f t="shared" si="32"/>
        <v>桂林理工</v>
      </c>
      <c r="D1056" t="str">
        <f t="shared" si="33"/>
        <v>01</v>
      </c>
      <c r="E1056" t="s">
        <v>513</v>
      </c>
      <c r="F1056">
        <v>180</v>
      </c>
      <c r="G1056">
        <v>94</v>
      </c>
      <c r="H1056">
        <v>57</v>
      </c>
      <c r="I1056">
        <v>67</v>
      </c>
      <c r="J1056">
        <v>64</v>
      </c>
      <c r="K1056">
        <v>52</v>
      </c>
      <c r="L1056">
        <v>0</v>
      </c>
      <c r="M1056">
        <v>2022</v>
      </c>
      <c r="N1056">
        <f>VLOOKUP(E1056, '2022D'!$A$2:$G$343, 2, FALSE)</f>
        <v>181</v>
      </c>
      <c r="O1056">
        <f>VLOOKUP(E1056, '2022D'!$A$2:$G$343, 3, FALSE)</f>
        <v>33357</v>
      </c>
      <c r="P1056">
        <f>_2022[[#This Row],[最低排名]]-_2022[[#This Row],[同分人数]]+1</f>
        <v>33177</v>
      </c>
      <c r="Q1056">
        <f>IF(O1056&gt;=开始!$B$6, 1, 0)</f>
        <v>1</v>
      </c>
      <c r="R1056">
        <f>_2022[[#This Row],[最低排名]]-开始!$B$6</f>
        <v>33357</v>
      </c>
    </row>
    <row r="1057" spans="1:18">
      <c r="A1057">
        <v>79301</v>
      </c>
      <c r="B1057" t="s">
        <v>1273</v>
      </c>
      <c r="C1057" t="str">
        <f t="shared" si="32"/>
        <v>广西师大</v>
      </c>
      <c r="D1057" t="str">
        <f t="shared" si="33"/>
        <v>01</v>
      </c>
      <c r="E1057" t="s">
        <v>126</v>
      </c>
      <c r="F1057">
        <v>186</v>
      </c>
      <c r="G1057">
        <v>98</v>
      </c>
      <c r="H1057">
        <v>121</v>
      </c>
      <c r="I1057">
        <v>58</v>
      </c>
      <c r="J1057">
        <v>55</v>
      </c>
      <c r="K1057">
        <v>49</v>
      </c>
      <c r="L1057">
        <v>0</v>
      </c>
      <c r="M1057">
        <v>2022</v>
      </c>
      <c r="N1057">
        <f>VLOOKUP(E1057, '2022D'!$A$2:$G$343, 2, FALSE)</f>
        <v>211</v>
      </c>
      <c r="O1057">
        <f>VLOOKUP(E1057, '2022D'!$A$2:$G$343, 3, FALSE)</f>
        <v>24227</v>
      </c>
      <c r="P1057">
        <f>_2022[[#This Row],[最低排名]]-_2022[[#This Row],[同分人数]]+1</f>
        <v>24017</v>
      </c>
      <c r="Q1057">
        <f>IF(O1057&gt;=开始!$B$6, 1, 0)</f>
        <v>1</v>
      </c>
      <c r="R1057">
        <f>_2022[[#This Row],[最低排名]]-开始!$B$6</f>
        <v>24227</v>
      </c>
    </row>
    <row r="1058" spans="1:18">
      <c r="A1058">
        <v>79302</v>
      </c>
      <c r="B1058" t="s">
        <v>1274</v>
      </c>
      <c r="C1058" t="str">
        <f t="shared" si="32"/>
        <v>广西师大</v>
      </c>
      <c r="D1058" t="str">
        <f t="shared" si="33"/>
        <v>02</v>
      </c>
      <c r="E1058" t="s">
        <v>170</v>
      </c>
      <c r="F1058">
        <v>190</v>
      </c>
      <c r="G1058">
        <v>95</v>
      </c>
      <c r="H1058">
        <v>95</v>
      </c>
      <c r="I1058">
        <v>64</v>
      </c>
      <c r="J1058">
        <v>55</v>
      </c>
      <c r="K1058">
        <v>49</v>
      </c>
      <c r="L1058">
        <v>0</v>
      </c>
      <c r="M1058">
        <v>2022</v>
      </c>
      <c r="N1058">
        <f>VLOOKUP(E1058, '2022D'!$A$2:$G$343, 2, FALSE)</f>
        <v>192</v>
      </c>
      <c r="O1058">
        <f>VLOOKUP(E1058, '2022D'!$A$2:$G$343, 3, FALSE)</f>
        <v>27530</v>
      </c>
      <c r="P1058">
        <f>_2022[[#This Row],[最低排名]]-_2022[[#This Row],[同分人数]]+1</f>
        <v>27339</v>
      </c>
      <c r="Q1058">
        <f>IF(O1058&gt;=开始!$B$6, 1, 0)</f>
        <v>1</v>
      </c>
      <c r="R1058">
        <f>_2022[[#This Row],[最低排名]]-开始!$B$6</f>
        <v>27530</v>
      </c>
    </row>
    <row r="1059" spans="1:18">
      <c r="A1059">
        <v>79303</v>
      </c>
      <c r="B1059" t="s">
        <v>1275</v>
      </c>
      <c r="C1059" t="str">
        <f t="shared" si="32"/>
        <v>广西师大</v>
      </c>
      <c r="D1059" t="str">
        <f t="shared" si="33"/>
        <v>03</v>
      </c>
      <c r="E1059" t="s">
        <v>287</v>
      </c>
      <c r="F1059">
        <v>188</v>
      </c>
      <c r="G1059">
        <v>107</v>
      </c>
      <c r="H1059">
        <v>97</v>
      </c>
      <c r="I1059">
        <v>64</v>
      </c>
      <c r="J1059">
        <v>64</v>
      </c>
      <c r="K1059">
        <v>55</v>
      </c>
      <c r="L1059">
        <v>0</v>
      </c>
      <c r="M1059">
        <v>2022</v>
      </c>
      <c r="N1059">
        <f>VLOOKUP(E1059, '2022D'!$A$2:$G$343, 2, FALSE)</f>
        <v>204</v>
      </c>
      <c r="O1059">
        <f>VLOOKUP(E1059, '2022D'!$A$2:$G$343, 3, FALSE)</f>
        <v>24431</v>
      </c>
      <c r="P1059">
        <f>_2022[[#This Row],[最低排名]]-_2022[[#This Row],[同分人数]]+1</f>
        <v>24228</v>
      </c>
      <c r="Q1059">
        <f>IF(O1059&gt;=开始!$B$6, 1, 0)</f>
        <v>1</v>
      </c>
      <c r="R1059">
        <f>_2022[[#This Row],[最低排名]]-开始!$B$6</f>
        <v>24431</v>
      </c>
    </row>
    <row r="1060" spans="1:18">
      <c r="A1060">
        <v>79304</v>
      </c>
      <c r="B1060" t="s">
        <v>1276</v>
      </c>
      <c r="C1060" t="str">
        <f t="shared" si="32"/>
        <v>广西师大</v>
      </c>
      <c r="D1060" t="str">
        <f t="shared" si="33"/>
        <v>04</v>
      </c>
      <c r="E1060" t="s">
        <v>752</v>
      </c>
      <c r="F1060">
        <v>160</v>
      </c>
      <c r="G1060">
        <v>89</v>
      </c>
      <c r="H1060">
        <v>112</v>
      </c>
      <c r="I1060">
        <v>61</v>
      </c>
      <c r="J1060">
        <v>52</v>
      </c>
      <c r="K1060">
        <v>40</v>
      </c>
      <c r="L1060">
        <v>0</v>
      </c>
      <c r="M1060">
        <v>2022</v>
      </c>
      <c r="N1060">
        <f>VLOOKUP(E1060, '2022D'!$A$2:$G$343, 2, FALSE)</f>
        <v>167</v>
      </c>
      <c r="O1060">
        <f>VLOOKUP(E1060, '2022D'!$A$2:$G$343, 3, FALSE)</f>
        <v>32560</v>
      </c>
      <c r="P1060">
        <f>_2022[[#This Row],[最低排名]]-_2022[[#This Row],[同分人数]]+1</f>
        <v>32394</v>
      </c>
      <c r="Q1060">
        <f>IF(O1060&gt;=开始!$B$6, 1, 0)</f>
        <v>1</v>
      </c>
      <c r="R1060">
        <f>_2022[[#This Row],[最低排名]]-开始!$B$6</f>
        <v>32560</v>
      </c>
    </row>
    <row r="1061" spans="1:18">
      <c r="A1061">
        <v>79305</v>
      </c>
      <c r="B1061" t="s">
        <v>1277</v>
      </c>
      <c r="C1061" t="str">
        <f t="shared" si="32"/>
        <v>广西师大</v>
      </c>
      <c r="D1061" t="str">
        <f t="shared" si="33"/>
        <v>05</v>
      </c>
      <c r="E1061" t="s">
        <v>230</v>
      </c>
      <c r="F1061">
        <v>182</v>
      </c>
      <c r="G1061">
        <v>102</v>
      </c>
      <c r="H1061">
        <v>96</v>
      </c>
      <c r="I1061">
        <v>61</v>
      </c>
      <c r="J1061">
        <v>52</v>
      </c>
      <c r="K1061">
        <v>52</v>
      </c>
      <c r="L1061">
        <v>0</v>
      </c>
      <c r="M1061">
        <v>2022</v>
      </c>
      <c r="N1061">
        <f>VLOOKUP(E1061, '2022D'!$A$2:$G$343, 2, FALSE)</f>
        <v>192</v>
      </c>
      <c r="O1061">
        <f>VLOOKUP(E1061, '2022D'!$A$2:$G$343, 3, FALSE)</f>
        <v>29402</v>
      </c>
      <c r="P1061">
        <f>_2022[[#This Row],[最低排名]]-_2022[[#This Row],[同分人数]]+1</f>
        <v>29211</v>
      </c>
      <c r="Q1061">
        <f>IF(O1061&gt;=开始!$B$6, 1, 0)</f>
        <v>1</v>
      </c>
      <c r="R1061">
        <f>_2022[[#This Row],[最低排名]]-开始!$B$6</f>
        <v>29402</v>
      </c>
    </row>
    <row r="1062" spans="1:18">
      <c r="A1062">
        <v>79306</v>
      </c>
      <c r="B1062" t="s">
        <v>1278</v>
      </c>
      <c r="C1062" t="str">
        <f t="shared" si="32"/>
        <v>广西师大</v>
      </c>
      <c r="D1062" t="str">
        <f t="shared" si="33"/>
        <v>06</v>
      </c>
      <c r="E1062" t="s">
        <v>427</v>
      </c>
      <c r="F1062">
        <v>180</v>
      </c>
      <c r="G1062">
        <v>90</v>
      </c>
      <c r="H1062">
        <v>93</v>
      </c>
      <c r="I1062">
        <v>58</v>
      </c>
      <c r="J1062">
        <v>52</v>
      </c>
      <c r="K1062">
        <v>52</v>
      </c>
      <c r="L1062">
        <v>0</v>
      </c>
      <c r="M1062">
        <v>2022</v>
      </c>
      <c r="N1062">
        <f>VLOOKUP(E1062, '2022D'!$A$2:$G$343, 2, FALSE)</f>
        <v>157</v>
      </c>
      <c r="O1062">
        <f>VLOOKUP(E1062, '2022D'!$A$2:$G$343, 3, FALSE)</f>
        <v>30887</v>
      </c>
      <c r="P1062">
        <f>_2022[[#This Row],[最低排名]]-_2022[[#This Row],[同分人数]]+1</f>
        <v>30731</v>
      </c>
      <c r="Q1062">
        <f>IF(O1062&gt;=开始!$B$6, 1, 0)</f>
        <v>1</v>
      </c>
      <c r="R1062">
        <f>_2022[[#This Row],[最低排名]]-开始!$B$6</f>
        <v>30887</v>
      </c>
    </row>
    <row r="1063" spans="1:18">
      <c r="A1063">
        <v>79401</v>
      </c>
      <c r="B1063" t="s">
        <v>1279</v>
      </c>
      <c r="C1063" t="str">
        <f t="shared" si="32"/>
        <v>广西大学</v>
      </c>
      <c r="D1063" t="str">
        <f t="shared" si="33"/>
        <v>01</v>
      </c>
      <c r="E1063" t="s">
        <v>300</v>
      </c>
      <c r="F1063">
        <v>217</v>
      </c>
      <c r="G1063">
        <v>114</v>
      </c>
      <c r="H1063">
        <v>111</v>
      </c>
      <c r="I1063">
        <v>58</v>
      </c>
      <c r="J1063">
        <v>55</v>
      </c>
      <c r="K1063">
        <v>55</v>
      </c>
      <c r="L1063">
        <v>0</v>
      </c>
      <c r="M1063">
        <v>2022</v>
      </c>
      <c r="N1063">
        <f>VLOOKUP(E1063, '2022D'!$A$2:$G$343, 2, FALSE)</f>
        <v>217</v>
      </c>
      <c r="O1063">
        <f>VLOOKUP(E1063, '2022D'!$A$2:$G$343, 3, FALSE)</f>
        <v>18448</v>
      </c>
      <c r="P1063">
        <f>_2022[[#This Row],[最低排名]]-_2022[[#This Row],[同分人数]]+1</f>
        <v>18232</v>
      </c>
      <c r="Q1063">
        <f>IF(O1063&gt;=开始!$B$6, 1, 0)</f>
        <v>1</v>
      </c>
      <c r="R1063">
        <f>_2022[[#This Row],[最低排名]]-开始!$B$6</f>
        <v>18448</v>
      </c>
    </row>
    <row r="1064" spans="1:18">
      <c r="A1064">
        <v>80101</v>
      </c>
      <c r="B1064" t="s">
        <v>1281</v>
      </c>
      <c r="C1064" t="str">
        <f t="shared" si="32"/>
        <v>海南大学</v>
      </c>
      <c r="D1064" t="str">
        <f t="shared" si="33"/>
        <v>01</v>
      </c>
      <c r="E1064" t="s">
        <v>70</v>
      </c>
      <c r="F1064">
        <v>226</v>
      </c>
      <c r="G1064">
        <v>122</v>
      </c>
      <c r="H1064">
        <v>109</v>
      </c>
      <c r="I1064">
        <v>67</v>
      </c>
      <c r="J1064">
        <v>64</v>
      </c>
      <c r="K1064">
        <v>52</v>
      </c>
      <c r="L1064">
        <v>0</v>
      </c>
      <c r="M1064">
        <v>2022</v>
      </c>
      <c r="N1064">
        <f>VLOOKUP(E1064, '2022D'!$A$2:$G$343, 2, FALSE)</f>
        <v>229</v>
      </c>
      <c r="O1064">
        <f>VLOOKUP(E1064, '2022D'!$A$2:$G$343, 3, FALSE)</f>
        <v>13736</v>
      </c>
      <c r="P1064">
        <f>_2022[[#This Row],[最低排名]]-_2022[[#This Row],[同分人数]]+1</f>
        <v>13508</v>
      </c>
      <c r="Q1064">
        <f>IF(O1064&gt;=开始!$B$6, 1, 0)</f>
        <v>1</v>
      </c>
      <c r="R1064">
        <f>_2022[[#This Row],[最低排名]]-开始!$B$6</f>
        <v>13736</v>
      </c>
    </row>
    <row r="1065" spans="1:18">
      <c r="A1065">
        <v>80102</v>
      </c>
      <c r="B1065" t="s">
        <v>1282</v>
      </c>
      <c r="C1065" t="str">
        <f t="shared" si="32"/>
        <v>海南大学</v>
      </c>
      <c r="D1065" t="str">
        <f t="shared" si="33"/>
        <v>02</v>
      </c>
      <c r="E1065" t="s">
        <v>70</v>
      </c>
      <c r="F1065">
        <v>207</v>
      </c>
      <c r="G1065">
        <v>106</v>
      </c>
      <c r="H1065">
        <v>131</v>
      </c>
      <c r="I1065">
        <v>61</v>
      </c>
      <c r="J1065">
        <v>61</v>
      </c>
      <c r="K1065">
        <v>58</v>
      </c>
      <c r="L1065">
        <v>0</v>
      </c>
      <c r="M1065">
        <v>2022</v>
      </c>
      <c r="N1065">
        <f>VLOOKUP(E1065, '2022D'!$A$2:$G$343, 2, FALSE)</f>
        <v>229</v>
      </c>
      <c r="O1065">
        <f>VLOOKUP(E1065, '2022D'!$A$2:$G$343, 3, FALSE)</f>
        <v>13736</v>
      </c>
      <c r="P1065">
        <f>_2022[[#This Row],[最低排名]]-_2022[[#This Row],[同分人数]]+1</f>
        <v>13508</v>
      </c>
      <c r="Q1065">
        <f>IF(O1065&gt;=开始!$B$6, 1, 0)</f>
        <v>1</v>
      </c>
      <c r="R1065">
        <f>_2022[[#This Row],[最低排名]]-开始!$B$6</f>
        <v>13736</v>
      </c>
    </row>
    <row r="1066" spans="1:18">
      <c r="A1066">
        <v>80103</v>
      </c>
      <c r="B1066" t="s">
        <v>1283</v>
      </c>
      <c r="C1066" t="str">
        <f t="shared" si="32"/>
        <v>海南大学</v>
      </c>
      <c r="D1066" t="str">
        <f t="shared" si="33"/>
        <v>03</v>
      </c>
      <c r="E1066" t="s">
        <v>256</v>
      </c>
      <c r="F1066">
        <v>239</v>
      </c>
      <c r="G1066">
        <v>124</v>
      </c>
      <c r="H1066">
        <v>100</v>
      </c>
      <c r="I1066">
        <v>67</v>
      </c>
      <c r="J1066">
        <v>64</v>
      </c>
      <c r="K1066">
        <v>61</v>
      </c>
      <c r="L1066">
        <v>0</v>
      </c>
      <c r="M1066">
        <v>2022</v>
      </c>
      <c r="N1066">
        <f>VLOOKUP(E1066, '2022D'!$A$2:$G$343, 2, FALSE)</f>
        <v>224</v>
      </c>
      <c r="O1066">
        <f>VLOOKUP(E1066, '2022D'!$A$2:$G$343, 3, FALSE)</f>
        <v>10944</v>
      </c>
      <c r="P1066">
        <f>_2022[[#This Row],[最低排名]]-_2022[[#This Row],[同分人数]]+1</f>
        <v>10721</v>
      </c>
      <c r="Q1066">
        <f>IF(O1066&gt;=开始!$B$6, 1, 0)</f>
        <v>1</v>
      </c>
      <c r="R1066">
        <f>_2022[[#This Row],[最低排名]]-开始!$B$6</f>
        <v>10944</v>
      </c>
    </row>
    <row r="1067" spans="1:18">
      <c r="A1067">
        <v>80104</v>
      </c>
      <c r="B1067" t="s">
        <v>1284</v>
      </c>
      <c r="C1067" t="str">
        <f t="shared" si="32"/>
        <v>海南大学</v>
      </c>
      <c r="D1067" t="str">
        <f t="shared" si="33"/>
        <v>04</v>
      </c>
      <c r="E1067" t="s">
        <v>307</v>
      </c>
      <c r="F1067">
        <v>229</v>
      </c>
      <c r="G1067">
        <v>130</v>
      </c>
      <c r="H1067">
        <v>101</v>
      </c>
      <c r="I1067">
        <v>64</v>
      </c>
      <c r="J1067">
        <v>64</v>
      </c>
      <c r="K1067">
        <v>61</v>
      </c>
      <c r="L1067">
        <v>0</v>
      </c>
      <c r="M1067">
        <v>2022</v>
      </c>
      <c r="N1067">
        <f>VLOOKUP(E1067, '2022D'!$A$2:$G$343, 2, FALSE)</f>
        <v>221</v>
      </c>
      <c r="O1067">
        <f>VLOOKUP(E1067, '2022D'!$A$2:$G$343, 3, FALSE)</f>
        <v>13507</v>
      </c>
      <c r="P1067">
        <f>_2022[[#This Row],[最低排名]]-_2022[[#This Row],[同分人数]]+1</f>
        <v>13287</v>
      </c>
      <c r="Q1067">
        <f>IF(O1067&gt;=开始!$B$6, 1, 0)</f>
        <v>1</v>
      </c>
      <c r="R1067">
        <f>_2022[[#This Row],[最低排名]]-开始!$B$6</f>
        <v>13507</v>
      </c>
    </row>
    <row r="1068" spans="1:18">
      <c r="A1068">
        <v>80105</v>
      </c>
      <c r="B1068" t="s">
        <v>1607</v>
      </c>
      <c r="C1068" t="str">
        <f t="shared" si="32"/>
        <v>海南大学</v>
      </c>
      <c r="D1068" t="str">
        <f t="shared" si="33"/>
        <v>05</v>
      </c>
      <c r="E1068" t="s">
        <v>138</v>
      </c>
      <c r="F1068">
        <v>216</v>
      </c>
      <c r="G1068">
        <v>119</v>
      </c>
      <c r="H1068">
        <v>113</v>
      </c>
      <c r="I1068">
        <v>67</v>
      </c>
      <c r="J1068">
        <v>61</v>
      </c>
      <c r="K1068">
        <v>58</v>
      </c>
      <c r="L1068">
        <v>0</v>
      </c>
      <c r="M1068">
        <v>2022</v>
      </c>
      <c r="N1068">
        <f>VLOOKUP(E1068, '2022D'!$A$2:$G$343, 2, FALSE)</f>
        <v>220</v>
      </c>
      <c r="O1068">
        <f>VLOOKUP(E1068, '2022D'!$A$2:$G$343, 3, FALSE)</f>
        <v>14379</v>
      </c>
      <c r="P1068">
        <f>_2022[[#This Row],[最低排名]]-_2022[[#This Row],[同分人数]]+1</f>
        <v>14160</v>
      </c>
      <c r="Q1068">
        <f>IF(O1068&gt;=开始!$B$6, 1, 0)</f>
        <v>1</v>
      </c>
      <c r="R1068">
        <f>_2022[[#This Row],[最低排名]]-开始!$B$6</f>
        <v>14379</v>
      </c>
    </row>
    <row r="1069" spans="1:18">
      <c r="A1069">
        <v>80201</v>
      </c>
      <c r="B1069" t="s">
        <v>1285</v>
      </c>
      <c r="C1069" t="str">
        <f t="shared" si="32"/>
        <v>海南师大</v>
      </c>
      <c r="D1069" t="str">
        <f t="shared" si="33"/>
        <v>01</v>
      </c>
      <c r="E1069" t="s">
        <v>312</v>
      </c>
      <c r="F1069">
        <v>205</v>
      </c>
      <c r="G1069">
        <v>109</v>
      </c>
      <c r="H1069">
        <v>87</v>
      </c>
      <c r="I1069">
        <v>61</v>
      </c>
      <c r="J1069">
        <v>58</v>
      </c>
      <c r="K1069">
        <v>49</v>
      </c>
      <c r="L1069">
        <v>0</v>
      </c>
      <c r="M1069">
        <v>2022</v>
      </c>
      <c r="N1069">
        <f>VLOOKUP(E1069, '2022D'!$A$2:$G$343, 2, FALSE)</f>
        <v>185</v>
      </c>
      <c r="O1069">
        <f>VLOOKUP(E1069, '2022D'!$A$2:$G$343, 3, FALSE)</f>
        <v>26085</v>
      </c>
      <c r="P1069">
        <f>_2022[[#This Row],[最低排名]]-_2022[[#This Row],[同分人数]]+1</f>
        <v>25901</v>
      </c>
      <c r="Q1069">
        <f>IF(O1069&gt;=开始!$B$6, 1, 0)</f>
        <v>1</v>
      </c>
      <c r="R1069">
        <f>_2022[[#This Row],[最低排名]]-开始!$B$6</f>
        <v>26085</v>
      </c>
    </row>
    <row r="1070" spans="1:18">
      <c r="A1070">
        <v>80202</v>
      </c>
      <c r="B1070" t="s">
        <v>1286</v>
      </c>
      <c r="C1070" t="str">
        <f t="shared" si="32"/>
        <v>海南师大</v>
      </c>
      <c r="D1070" t="str">
        <f t="shared" si="33"/>
        <v>02</v>
      </c>
      <c r="E1070" t="s">
        <v>175</v>
      </c>
      <c r="F1070">
        <v>212</v>
      </c>
      <c r="G1070">
        <v>113</v>
      </c>
      <c r="H1070">
        <v>90</v>
      </c>
      <c r="I1070">
        <v>61</v>
      </c>
      <c r="J1070">
        <v>52</v>
      </c>
      <c r="K1070">
        <v>49</v>
      </c>
      <c r="L1070">
        <v>0</v>
      </c>
      <c r="M1070">
        <v>2022</v>
      </c>
      <c r="N1070">
        <f>VLOOKUP(E1070, '2022D'!$A$2:$G$343, 2, FALSE)</f>
        <v>211</v>
      </c>
      <c r="O1070">
        <f>VLOOKUP(E1070, '2022D'!$A$2:$G$343, 3, FALSE)</f>
        <v>25254</v>
      </c>
      <c r="P1070">
        <f>_2022[[#This Row],[最低排名]]-_2022[[#This Row],[同分人数]]+1</f>
        <v>25044</v>
      </c>
      <c r="Q1070">
        <f>IF(O1070&gt;=开始!$B$6, 1, 0)</f>
        <v>1</v>
      </c>
      <c r="R1070">
        <f>_2022[[#This Row],[最低排名]]-开始!$B$6</f>
        <v>25254</v>
      </c>
    </row>
    <row r="1071" spans="1:18">
      <c r="A1071">
        <v>80203</v>
      </c>
      <c r="B1071" t="s">
        <v>1608</v>
      </c>
      <c r="C1071" t="str">
        <f t="shared" si="32"/>
        <v>海南师大</v>
      </c>
      <c r="D1071" t="str">
        <f t="shared" si="33"/>
        <v>03</v>
      </c>
      <c r="E1071" t="s">
        <v>184</v>
      </c>
      <c r="F1071">
        <v>194</v>
      </c>
      <c r="G1071">
        <v>103</v>
      </c>
      <c r="H1071">
        <v>92</v>
      </c>
      <c r="I1071">
        <v>58</v>
      </c>
      <c r="J1071">
        <v>55</v>
      </c>
      <c r="K1071">
        <v>52</v>
      </c>
      <c r="L1071">
        <v>0</v>
      </c>
      <c r="M1071">
        <v>2022</v>
      </c>
      <c r="N1071">
        <f>VLOOKUP(E1071, '2022D'!$A$2:$G$343, 2, FALSE)</f>
        <v>201</v>
      </c>
      <c r="O1071">
        <f>VLOOKUP(E1071, '2022D'!$A$2:$G$343, 3, FALSE)</f>
        <v>27920</v>
      </c>
      <c r="P1071">
        <f>_2022[[#This Row],[最低排名]]-_2022[[#This Row],[同分人数]]+1</f>
        <v>27720</v>
      </c>
      <c r="Q1071">
        <f>IF(O1071&gt;=开始!$B$6, 1, 0)</f>
        <v>1</v>
      </c>
      <c r="R1071">
        <f>_2022[[#This Row],[最低排名]]-开始!$B$6</f>
        <v>27920</v>
      </c>
    </row>
    <row r="1072" spans="1:18">
      <c r="A1072">
        <v>80204</v>
      </c>
      <c r="B1072" t="s">
        <v>1609</v>
      </c>
      <c r="C1072" t="str">
        <f t="shared" si="32"/>
        <v>海南师大</v>
      </c>
      <c r="D1072" t="str">
        <f t="shared" si="33"/>
        <v>04</v>
      </c>
      <c r="E1072" t="s">
        <v>96</v>
      </c>
      <c r="F1072">
        <v>193</v>
      </c>
      <c r="G1072">
        <v>99</v>
      </c>
      <c r="H1072">
        <v>105</v>
      </c>
      <c r="I1072">
        <v>64</v>
      </c>
      <c r="J1072">
        <v>55</v>
      </c>
      <c r="K1072">
        <v>55</v>
      </c>
      <c r="L1072">
        <v>0</v>
      </c>
      <c r="M1072">
        <v>2022</v>
      </c>
      <c r="N1072">
        <f>VLOOKUP(E1072, '2022D'!$A$2:$G$343, 2, FALSE)</f>
        <v>195</v>
      </c>
      <c r="O1072">
        <f>VLOOKUP(E1072, '2022D'!$A$2:$G$343, 3, FALSE)</f>
        <v>23636</v>
      </c>
      <c r="P1072">
        <f>_2022[[#This Row],[最低排名]]-_2022[[#This Row],[同分人数]]+1</f>
        <v>23442</v>
      </c>
      <c r="Q1072">
        <f>IF(O1072&gt;=开始!$B$6, 1, 0)</f>
        <v>1</v>
      </c>
      <c r="R1072">
        <f>_2022[[#This Row],[最低排名]]-开始!$B$6</f>
        <v>23636</v>
      </c>
    </row>
    <row r="1073" spans="1:18">
      <c r="A1073">
        <v>80205</v>
      </c>
      <c r="B1073" t="s">
        <v>1610</v>
      </c>
      <c r="C1073" t="str">
        <f t="shared" si="32"/>
        <v>海南师大</v>
      </c>
      <c r="D1073" t="str">
        <f t="shared" si="33"/>
        <v>05</v>
      </c>
      <c r="E1073" t="s">
        <v>130</v>
      </c>
      <c r="F1073">
        <v>191</v>
      </c>
      <c r="G1073">
        <v>101</v>
      </c>
      <c r="H1073">
        <v>106</v>
      </c>
      <c r="I1073">
        <v>61</v>
      </c>
      <c r="J1073">
        <v>52</v>
      </c>
      <c r="K1073">
        <v>49</v>
      </c>
      <c r="L1073">
        <v>0</v>
      </c>
      <c r="M1073">
        <v>2022</v>
      </c>
      <c r="N1073">
        <f>VLOOKUP(E1073, '2022D'!$A$2:$G$343, 2, FALSE)</f>
        <v>205</v>
      </c>
      <c r="O1073">
        <f>VLOOKUP(E1073, '2022D'!$A$2:$G$343, 3, FALSE)</f>
        <v>26290</v>
      </c>
      <c r="P1073">
        <f>_2022[[#This Row],[最低排名]]-_2022[[#This Row],[同分人数]]+1</f>
        <v>26086</v>
      </c>
      <c r="Q1073">
        <f>IF(O1073&gt;=开始!$B$6, 1, 0)</f>
        <v>1</v>
      </c>
      <c r="R1073">
        <f>_2022[[#This Row],[最低排名]]-开始!$B$6</f>
        <v>26290</v>
      </c>
    </row>
    <row r="1074" spans="1:18">
      <c r="A1074">
        <v>80301</v>
      </c>
      <c r="B1074" t="s">
        <v>1287</v>
      </c>
      <c r="C1074" t="str">
        <f t="shared" si="32"/>
        <v>海南医学</v>
      </c>
      <c r="D1074" t="str">
        <f t="shared" si="33"/>
        <v>01</v>
      </c>
      <c r="E1074" t="s">
        <v>130</v>
      </c>
      <c r="F1074">
        <v>194</v>
      </c>
      <c r="G1074">
        <v>114</v>
      </c>
      <c r="H1074">
        <v>124</v>
      </c>
      <c r="I1074">
        <v>49</v>
      </c>
      <c r="J1074">
        <v>46</v>
      </c>
      <c r="K1074">
        <v>46</v>
      </c>
      <c r="L1074">
        <v>0</v>
      </c>
      <c r="M1074">
        <v>2022</v>
      </c>
      <c r="N1074">
        <f>VLOOKUP(E1074, '2022D'!$A$2:$G$343, 2, FALSE)</f>
        <v>205</v>
      </c>
      <c r="O1074">
        <f>VLOOKUP(E1074, '2022D'!$A$2:$G$343, 3, FALSE)</f>
        <v>26290</v>
      </c>
      <c r="P1074">
        <f>_2022[[#This Row],[最低排名]]-_2022[[#This Row],[同分人数]]+1</f>
        <v>26086</v>
      </c>
      <c r="Q1074">
        <f>IF(O1074&gt;=开始!$B$6, 1, 0)</f>
        <v>1</v>
      </c>
      <c r="R1074">
        <f>_2022[[#This Row],[最低排名]]-开始!$B$6</f>
        <v>26290</v>
      </c>
    </row>
    <row r="1075" spans="1:18">
      <c r="A1075">
        <v>80302</v>
      </c>
      <c r="B1075" t="s">
        <v>1288</v>
      </c>
      <c r="C1075" t="str">
        <f t="shared" si="32"/>
        <v>海南医学</v>
      </c>
      <c r="D1075" t="str">
        <f t="shared" si="33"/>
        <v>02</v>
      </c>
      <c r="E1075" t="s">
        <v>701</v>
      </c>
      <c r="F1075">
        <v>211</v>
      </c>
      <c r="G1075">
        <v>119</v>
      </c>
      <c r="H1075">
        <v>92</v>
      </c>
      <c r="I1075">
        <v>55</v>
      </c>
      <c r="J1075">
        <v>43</v>
      </c>
      <c r="K1075">
        <v>43</v>
      </c>
      <c r="L1075">
        <v>0</v>
      </c>
      <c r="M1075">
        <v>2022</v>
      </c>
      <c r="N1075">
        <f>VLOOKUP(E1075, '2022D'!$A$2:$G$343, 2, FALSE)</f>
        <v>180</v>
      </c>
      <c r="O1075">
        <f>VLOOKUP(E1075, '2022D'!$A$2:$G$343, 3, FALSE)</f>
        <v>29210</v>
      </c>
      <c r="P1075">
        <f>_2022[[#This Row],[最低排名]]-_2022[[#This Row],[同分人数]]+1</f>
        <v>29031</v>
      </c>
      <c r="Q1075">
        <f>IF(O1075&gt;=开始!$B$6, 1, 0)</f>
        <v>1</v>
      </c>
      <c r="R1075">
        <f>_2022[[#This Row],[最低排名]]-开始!$B$6</f>
        <v>29210</v>
      </c>
    </row>
    <row r="1076" spans="1:18">
      <c r="A1076">
        <v>80401</v>
      </c>
      <c r="B1076" t="s">
        <v>1289</v>
      </c>
      <c r="C1076" t="str">
        <f t="shared" si="32"/>
        <v>三亚学院</v>
      </c>
      <c r="D1076" t="str">
        <f t="shared" si="33"/>
        <v>01</v>
      </c>
      <c r="E1076" t="s">
        <v>198</v>
      </c>
      <c r="F1076">
        <v>179</v>
      </c>
      <c r="G1076">
        <v>98</v>
      </c>
      <c r="H1076">
        <v>85</v>
      </c>
      <c r="I1076">
        <v>49</v>
      </c>
      <c r="J1076">
        <v>46</v>
      </c>
      <c r="K1076">
        <v>46</v>
      </c>
      <c r="L1076">
        <v>0</v>
      </c>
      <c r="M1076">
        <v>2022</v>
      </c>
      <c r="N1076">
        <f>VLOOKUP(E1076, '2022D'!$A$2:$G$343, 2, FALSE)</f>
        <v>137</v>
      </c>
      <c r="O1076">
        <f>VLOOKUP(E1076, '2022D'!$A$2:$G$343, 3, FALSE)</f>
        <v>35698</v>
      </c>
      <c r="P1076">
        <f>_2022[[#This Row],[最低排名]]-_2022[[#This Row],[同分人数]]+1</f>
        <v>35562</v>
      </c>
      <c r="Q1076">
        <f>IF(O1076&gt;=开始!$B$6, 1, 0)</f>
        <v>1</v>
      </c>
      <c r="R1076">
        <f>_2022[[#This Row],[最低排名]]-开始!$B$6</f>
        <v>35698</v>
      </c>
    </row>
    <row r="1077" spans="1:18">
      <c r="A1077">
        <v>81101</v>
      </c>
      <c r="B1077" t="s">
        <v>1291</v>
      </c>
      <c r="C1077" t="str">
        <f t="shared" si="32"/>
        <v>重庆大学</v>
      </c>
      <c r="D1077" t="str">
        <f t="shared" si="33"/>
        <v>01</v>
      </c>
      <c r="E1077" t="s">
        <v>265</v>
      </c>
      <c r="F1077">
        <v>233</v>
      </c>
      <c r="G1077">
        <v>122</v>
      </c>
      <c r="H1077">
        <v>130</v>
      </c>
      <c r="I1077">
        <v>70</v>
      </c>
      <c r="J1077">
        <v>64</v>
      </c>
      <c r="K1077">
        <v>61</v>
      </c>
      <c r="L1077">
        <v>0</v>
      </c>
      <c r="M1077">
        <v>2022</v>
      </c>
      <c r="N1077">
        <f>VLOOKUP(E1077, '2022D'!$A$2:$G$343, 2, FALSE)</f>
        <v>182</v>
      </c>
      <c r="O1077">
        <f>VLOOKUP(E1077, '2022D'!$A$2:$G$343, 3, FALSE)</f>
        <v>5551</v>
      </c>
      <c r="P1077">
        <f>_2022[[#This Row],[最低排名]]-_2022[[#This Row],[同分人数]]+1</f>
        <v>5370</v>
      </c>
      <c r="Q1077">
        <f>IF(O1077&gt;=开始!$B$6, 1, 0)</f>
        <v>1</v>
      </c>
      <c r="R1077">
        <f>_2022[[#This Row],[最低排名]]-开始!$B$6</f>
        <v>5551</v>
      </c>
    </row>
    <row r="1078" spans="1:18">
      <c r="A1078">
        <v>81102</v>
      </c>
      <c r="B1078" t="s">
        <v>1292</v>
      </c>
      <c r="C1078" t="str">
        <f t="shared" si="32"/>
        <v>重庆大学</v>
      </c>
      <c r="D1078" t="str">
        <f t="shared" si="33"/>
        <v>02</v>
      </c>
      <c r="E1078" t="s">
        <v>1541</v>
      </c>
      <c r="F1078">
        <v>230</v>
      </c>
      <c r="G1078">
        <v>122</v>
      </c>
      <c r="H1078">
        <v>134</v>
      </c>
      <c r="I1078">
        <v>67</v>
      </c>
      <c r="J1078">
        <v>64</v>
      </c>
      <c r="K1078">
        <v>64</v>
      </c>
      <c r="L1078">
        <v>0</v>
      </c>
      <c r="M1078">
        <v>2022</v>
      </c>
      <c r="N1078">
        <f>VLOOKUP(E1078, '2022D'!$A$2:$G$343, 2, FALSE)</f>
        <v>171</v>
      </c>
      <c r="O1078">
        <f>VLOOKUP(E1078, '2022D'!$A$2:$G$343, 3, FALSE)</f>
        <v>5369</v>
      </c>
      <c r="P1078">
        <f>_2022[[#This Row],[最低排名]]-_2022[[#This Row],[同分人数]]+1</f>
        <v>5199</v>
      </c>
      <c r="Q1078">
        <f>IF(O1078&gt;=开始!$B$6, 1, 0)</f>
        <v>1</v>
      </c>
      <c r="R1078">
        <f>_2022[[#This Row],[最低排名]]-开始!$B$6</f>
        <v>5369</v>
      </c>
    </row>
    <row r="1079" spans="1:18">
      <c r="A1079">
        <v>81201</v>
      </c>
      <c r="B1079" t="s">
        <v>1293</v>
      </c>
      <c r="C1079" t="str">
        <f t="shared" si="32"/>
        <v>西南大学</v>
      </c>
      <c r="D1079" t="str">
        <f t="shared" si="33"/>
        <v>01</v>
      </c>
      <c r="E1079" t="s">
        <v>607</v>
      </c>
      <c r="F1079">
        <v>240</v>
      </c>
      <c r="G1079">
        <v>130</v>
      </c>
      <c r="H1079">
        <v>123</v>
      </c>
      <c r="I1079">
        <v>61</v>
      </c>
      <c r="J1079">
        <v>58</v>
      </c>
      <c r="K1079">
        <v>55</v>
      </c>
      <c r="L1079">
        <v>0</v>
      </c>
      <c r="M1079">
        <v>2022</v>
      </c>
      <c r="N1079">
        <f>VLOOKUP(E1079, '2022D'!$A$2:$G$343, 2, FALSE)</f>
        <v>211</v>
      </c>
      <c r="O1079">
        <f>VLOOKUP(E1079, '2022D'!$A$2:$G$343, 3, FALSE)</f>
        <v>9620</v>
      </c>
      <c r="P1079">
        <f>_2022[[#This Row],[最低排名]]-_2022[[#This Row],[同分人数]]+1</f>
        <v>9410</v>
      </c>
      <c r="Q1079">
        <f>IF(O1079&gt;=开始!$B$6, 1, 0)</f>
        <v>1</v>
      </c>
      <c r="R1079">
        <f>_2022[[#This Row],[最低排名]]-开始!$B$6</f>
        <v>9620</v>
      </c>
    </row>
    <row r="1080" spans="1:18">
      <c r="A1080">
        <v>81202</v>
      </c>
      <c r="B1080" t="s">
        <v>1294</v>
      </c>
      <c r="C1080" t="str">
        <f t="shared" si="32"/>
        <v>西南大学</v>
      </c>
      <c r="D1080" t="str">
        <f t="shared" si="33"/>
        <v>02</v>
      </c>
      <c r="E1080" t="s">
        <v>500</v>
      </c>
      <c r="F1080">
        <v>238</v>
      </c>
      <c r="G1080">
        <v>121</v>
      </c>
      <c r="H1080">
        <v>112</v>
      </c>
      <c r="I1080">
        <v>67</v>
      </c>
      <c r="J1080">
        <v>61</v>
      </c>
      <c r="K1080">
        <v>58</v>
      </c>
      <c r="L1080">
        <v>0</v>
      </c>
      <c r="M1080">
        <v>2022</v>
      </c>
      <c r="N1080">
        <f>VLOOKUP(E1080, '2022D'!$A$2:$G$343, 2, FALSE)</f>
        <v>231</v>
      </c>
      <c r="O1080">
        <f>VLOOKUP(E1080, '2022D'!$A$2:$G$343, 3, FALSE)</f>
        <v>9851</v>
      </c>
      <c r="P1080">
        <f>_2022[[#This Row],[最低排名]]-_2022[[#This Row],[同分人数]]+1</f>
        <v>9621</v>
      </c>
      <c r="Q1080">
        <f>IF(O1080&gt;=开始!$B$6, 1, 0)</f>
        <v>1</v>
      </c>
      <c r="R1080">
        <f>_2022[[#This Row],[最低排名]]-开始!$B$6</f>
        <v>9851</v>
      </c>
    </row>
    <row r="1081" spans="1:18">
      <c r="A1081">
        <v>81203</v>
      </c>
      <c r="B1081" t="s">
        <v>1295</v>
      </c>
      <c r="C1081" t="str">
        <f t="shared" si="32"/>
        <v>西南大学</v>
      </c>
      <c r="D1081" t="str">
        <f t="shared" si="33"/>
        <v>03</v>
      </c>
      <c r="E1081" t="s">
        <v>607</v>
      </c>
      <c r="F1081">
        <v>227</v>
      </c>
      <c r="G1081">
        <v>116</v>
      </c>
      <c r="H1081">
        <v>118</v>
      </c>
      <c r="I1081">
        <v>70</v>
      </c>
      <c r="J1081">
        <v>61</v>
      </c>
      <c r="K1081">
        <v>61</v>
      </c>
      <c r="L1081">
        <v>0</v>
      </c>
      <c r="M1081">
        <v>2022</v>
      </c>
      <c r="N1081">
        <f>VLOOKUP(E1081, '2022D'!$A$2:$G$343, 2, FALSE)</f>
        <v>211</v>
      </c>
      <c r="O1081">
        <f>VLOOKUP(E1081, '2022D'!$A$2:$G$343, 3, FALSE)</f>
        <v>9620</v>
      </c>
      <c r="P1081">
        <f>_2022[[#This Row],[最低排名]]-_2022[[#This Row],[同分人数]]+1</f>
        <v>9410</v>
      </c>
      <c r="Q1081">
        <f>IF(O1081&gt;=开始!$B$6, 1, 0)</f>
        <v>1</v>
      </c>
      <c r="R1081">
        <f>_2022[[#This Row],[最低排名]]-开始!$B$6</f>
        <v>9620</v>
      </c>
    </row>
    <row r="1082" spans="1:18">
      <c r="A1082">
        <v>81204</v>
      </c>
      <c r="B1082" t="s">
        <v>1296</v>
      </c>
      <c r="C1082" t="str">
        <f t="shared" si="32"/>
        <v>西南大学</v>
      </c>
      <c r="D1082" t="str">
        <f t="shared" si="33"/>
        <v>04</v>
      </c>
      <c r="E1082" t="s">
        <v>160</v>
      </c>
      <c r="F1082">
        <v>244</v>
      </c>
      <c r="G1082">
        <v>139</v>
      </c>
      <c r="H1082">
        <v>107</v>
      </c>
      <c r="I1082">
        <v>67</v>
      </c>
      <c r="J1082">
        <v>61</v>
      </c>
      <c r="K1082">
        <v>55</v>
      </c>
      <c r="L1082">
        <v>0</v>
      </c>
      <c r="M1082">
        <v>2022</v>
      </c>
      <c r="N1082">
        <f>VLOOKUP(E1082, '2022D'!$A$2:$G$343, 2, FALSE)</f>
        <v>213</v>
      </c>
      <c r="O1082">
        <f>VLOOKUP(E1082, '2022D'!$A$2:$G$343, 3, FALSE)</f>
        <v>10296</v>
      </c>
      <c r="P1082">
        <f>_2022[[#This Row],[最低排名]]-_2022[[#This Row],[同分人数]]+1</f>
        <v>10084</v>
      </c>
      <c r="Q1082">
        <f>IF(O1082&gt;=开始!$B$6, 1, 0)</f>
        <v>1</v>
      </c>
      <c r="R1082">
        <f>_2022[[#This Row],[最低排名]]-开始!$B$6</f>
        <v>10296</v>
      </c>
    </row>
    <row r="1083" spans="1:18">
      <c r="A1083">
        <v>81301</v>
      </c>
      <c r="B1083" t="s">
        <v>1297</v>
      </c>
      <c r="C1083" t="str">
        <f t="shared" si="32"/>
        <v>重庆邮电</v>
      </c>
      <c r="D1083" t="str">
        <f t="shared" si="33"/>
        <v>01</v>
      </c>
      <c r="E1083" t="s">
        <v>70</v>
      </c>
      <c r="F1083">
        <v>230</v>
      </c>
      <c r="G1083">
        <v>138</v>
      </c>
      <c r="H1083">
        <v>117</v>
      </c>
      <c r="I1083">
        <v>64</v>
      </c>
      <c r="J1083">
        <v>61</v>
      </c>
      <c r="K1083">
        <v>46</v>
      </c>
      <c r="L1083">
        <v>0</v>
      </c>
      <c r="M1083">
        <v>2022</v>
      </c>
      <c r="N1083">
        <f>VLOOKUP(E1083, '2022D'!$A$2:$G$343, 2, FALSE)</f>
        <v>229</v>
      </c>
      <c r="O1083">
        <f>VLOOKUP(E1083, '2022D'!$A$2:$G$343, 3, FALSE)</f>
        <v>13736</v>
      </c>
      <c r="P1083">
        <f>_2022[[#This Row],[最低排名]]-_2022[[#This Row],[同分人数]]+1</f>
        <v>13508</v>
      </c>
      <c r="Q1083">
        <f>IF(O1083&gt;=开始!$B$6, 1, 0)</f>
        <v>1</v>
      </c>
      <c r="R1083">
        <f>_2022[[#This Row],[最低排名]]-开始!$B$6</f>
        <v>13736</v>
      </c>
    </row>
    <row r="1084" spans="1:18">
      <c r="A1084">
        <v>81401</v>
      </c>
      <c r="B1084" t="s">
        <v>1298</v>
      </c>
      <c r="C1084" t="str">
        <f t="shared" si="32"/>
        <v>重庆交大</v>
      </c>
      <c r="D1084" t="str">
        <f t="shared" si="33"/>
        <v>01</v>
      </c>
      <c r="E1084" t="s">
        <v>126</v>
      </c>
      <c r="F1084">
        <v>206</v>
      </c>
      <c r="G1084">
        <v>110</v>
      </c>
      <c r="H1084">
        <v>104</v>
      </c>
      <c r="I1084">
        <v>55</v>
      </c>
      <c r="J1084">
        <v>55</v>
      </c>
      <c r="K1084">
        <v>49</v>
      </c>
      <c r="L1084">
        <v>0</v>
      </c>
      <c r="M1084">
        <v>2022</v>
      </c>
      <c r="N1084">
        <f>VLOOKUP(E1084, '2022D'!$A$2:$G$343, 2, FALSE)</f>
        <v>211</v>
      </c>
      <c r="O1084">
        <f>VLOOKUP(E1084, '2022D'!$A$2:$G$343, 3, FALSE)</f>
        <v>24227</v>
      </c>
      <c r="P1084">
        <f>_2022[[#This Row],[最低排名]]-_2022[[#This Row],[同分人数]]+1</f>
        <v>24017</v>
      </c>
      <c r="Q1084">
        <f>IF(O1084&gt;=开始!$B$6, 1, 0)</f>
        <v>1</v>
      </c>
      <c r="R1084">
        <f>_2022[[#This Row],[最低排名]]-开始!$B$6</f>
        <v>24227</v>
      </c>
    </row>
    <row r="1085" spans="1:18">
      <c r="A1085">
        <v>81402</v>
      </c>
      <c r="B1085" t="s">
        <v>1299</v>
      </c>
      <c r="C1085" t="str">
        <f t="shared" si="32"/>
        <v>重庆交大</v>
      </c>
      <c r="D1085" t="str">
        <f t="shared" si="33"/>
        <v>02</v>
      </c>
      <c r="E1085" t="s">
        <v>182</v>
      </c>
      <c r="F1085">
        <v>191</v>
      </c>
      <c r="G1085">
        <v>99</v>
      </c>
      <c r="H1085">
        <v>93</v>
      </c>
      <c r="I1085">
        <v>64</v>
      </c>
      <c r="J1085">
        <v>61</v>
      </c>
      <c r="K1085">
        <v>52</v>
      </c>
      <c r="L1085">
        <v>0</v>
      </c>
      <c r="M1085">
        <v>2022</v>
      </c>
      <c r="N1085">
        <f>VLOOKUP(E1085, '2022D'!$A$2:$G$343, 2, FALSE)</f>
        <v>212</v>
      </c>
      <c r="O1085">
        <f>VLOOKUP(E1085, '2022D'!$A$2:$G$343, 3, FALSE)</f>
        <v>25900</v>
      </c>
      <c r="P1085">
        <f>_2022[[#This Row],[最低排名]]-_2022[[#This Row],[同分人数]]+1</f>
        <v>25689</v>
      </c>
      <c r="Q1085">
        <f>IF(O1085&gt;=开始!$B$6, 1, 0)</f>
        <v>1</v>
      </c>
      <c r="R1085">
        <f>_2022[[#This Row],[最低排名]]-开始!$B$6</f>
        <v>25900</v>
      </c>
    </row>
    <row r="1086" spans="1:18">
      <c r="A1086">
        <v>81501</v>
      </c>
      <c r="B1086" t="s">
        <v>1300</v>
      </c>
      <c r="C1086" t="str">
        <f t="shared" si="32"/>
        <v>重庆医大</v>
      </c>
      <c r="D1086" t="str">
        <f t="shared" si="33"/>
        <v>01</v>
      </c>
      <c r="E1086" t="s">
        <v>87</v>
      </c>
      <c r="F1086">
        <v>232</v>
      </c>
      <c r="G1086">
        <v>125</v>
      </c>
      <c r="H1086">
        <v>114</v>
      </c>
      <c r="I1086">
        <v>64</v>
      </c>
      <c r="J1086">
        <v>64</v>
      </c>
      <c r="K1086">
        <v>52</v>
      </c>
      <c r="L1086">
        <v>0</v>
      </c>
      <c r="M1086">
        <v>2022</v>
      </c>
      <c r="N1086">
        <f>VLOOKUP(E1086, '2022D'!$A$2:$G$343, 2, FALSE)</f>
        <v>231</v>
      </c>
      <c r="O1086">
        <f>VLOOKUP(E1086, '2022D'!$A$2:$G$343, 3, FALSE)</f>
        <v>12030</v>
      </c>
      <c r="P1086">
        <f>_2022[[#This Row],[最低排名]]-_2022[[#This Row],[同分人数]]+1</f>
        <v>11800</v>
      </c>
      <c r="Q1086">
        <f>IF(O1086&gt;=开始!$B$6, 1, 0)</f>
        <v>1</v>
      </c>
      <c r="R1086">
        <f>_2022[[#This Row],[最低排名]]-开始!$B$6</f>
        <v>12030</v>
      </c>
    </row>
    <row r="1087" spans="1:18">
      <c r="A1087">
        <v>81502</v>
      </c>
      <c r="B1087" t="s">
        <v>1301</v>
      </c>
      <c r="C1087" t="str">
        <f t="shared" si="32"/>
        <v>重庆医大</v>
      </c>
      <c r="D1087" t="str">
        <f t="shared" si="33"/>
        <v>02</v>
      </c>
      <c r="E1087" t="s">
        <v>33</v>
      </c>
      <c r="F1087">
        <v>228</v>
      </c>
      <c r="G1087">
        <v>115</v>
      </c>
      <c r="H1087">
        <v>134</v>
      </c>
      <c r="I1087">
        <v>67</v>
      </c>
      <c r="J1087">
        <v>64</v>
      </c>
      <c r="K1087">
        <v>64</v>
      </c>
      <c r="L1087">
        <v>0</v>
      </c>
      <c r="M1087">
        <v>2022</v>
      </c>
      <c r="N1087">
        <f>VLOOKUP(E1087, '2022D'!$A$2:$G$343, 2, FALSE)</f>
        <v>179</v>
      </c>
      <c r="O1087">
        <f>VLOOKUP(E1087, '2022D'!$A$2:$G$343, 3, FALSE)</f>
        <v>5730</v>
      </c>
      <c r="P1087">
        <f>_2022[[#This Row],[最低排名]]-_2022[[#This Row],[同分人数]]+1</f>
        <v>5552</v>
      </c>
      <c r="Q1087">
        <f>IF(O1087&gt;=开始!$B$6, 1, 0)</f>
        <v>1</v>
      </c>
      <c r="R1087">
        <f>_2022[[#This Row],[最低排名]]-开始!$B$6</f>
        <v>5730</v>
      </c>
    </row>
    <row r="1088" spans="1:18">
      <c r="A1088">
        <v>81503</v>
      </c>
      <c r="B1088" t="s">
        <v>1302</v>
      </c>
      <c r="C1088" t="str">
        <f t="shared" si="32"/>
        <v>重庆医大</v>
      </c>
      <c r="D1088" t="str">
        <f t="shared" si="33"/>
        <v>03</v>
      </c>
      <c r="E1088" t="s">
        <v>79</v>
      </c>
      <c r="F1088">
        <v>208</v>
      </c>
      <c r="G1088">
        <v>110</v>
      </c>
      <c r="H1088">
        <v>110</v>
      </c>
      <c r="I1088">
        <v>67</v>
      </c>
      <c r="J1088">
        <v>67</v>
      </c>
      <c r="K1088">
        <v>49</v>
      </c>
      <c r="L1088">
        <v>0</v>
      </c>
      <c r="M1088">
        <v>2022</v>
      </c>
      <c r="N1088">
        <f>VLOOKUP(E1088, '2022D'!$A$2:$G$343, 2, FALSE)</f>
        <v>207</v>
      </c>
      <c r="O1088">
        <f>VLOOKUP(E1088, '2022D'!$A$2:$G$343, 3, FALSE)</f>
        <v>17355</v>
      </c>
      <c r="P1088">
        <f>_2022[[#This Row],[最低排名]]-_2022[[#This Row],[同分人数]]+1</f>
        <v>17149</v>
      </c>
      <c r="Q1088">
        <f>IF(O1088&gt;=开始!$B$6, 1, 0)</f>
        <v>1</v>
      </c>
      <c r="R1088">
        <f>_2022[[#This Row],[最低排名]]-开始!$B$6</f>
        <v>17355</v>
      </c>
    </row>
    <row r="1089" spans="1:18">
      <c r="A1089">
        <v>81504</v>
      </c>
      <c r="B1089" t="s">
        <v>1303</v>
      </c>
      <c r="C1089" t="str">
        <f t="shared" si="32"/>
        <v>重庆医大</v>
      </c>
      <c r="D1089" t="str">
        <f t="shared" si="33"/>
        <v>04</v>
      </c>
      <c r="E1089" t="s">
        <v>749</v>
      </c>
      <c r="F1089">
        <v>219</v>
      </c>
      <c r="G1089">
        <v>117</v>
      </c>
      <c r="H1089">
        <v>96</v>
      </c>
      <c r="I1089">
        <v>67</v>
      </c>
      <c r="J1089">
        <v>64</v>
      </c>
      <c r="K1089">
        <v>58</v>
      </c>
      <c r="L1089">
        <v>0</v>
      </c>
      <c r="M1089">
        <v>2022</v>
      </c>
      <c r="N1089">
        <f>VLOOKUP(E1089, '2022D'!$A$2:$G$343, 2, FALSE)</f>
        <v>229</v>
      </c>
      <c r="O1089">
        <f>VLOOKUP(E1089, '2022D'!$A$2:$G$343, 3, FALSE)</f>
        <v>16713</v>
      </c>
      <c r="P1089">
        <f>_2022[[#This Row],[最低排名]]-_2022[[#This Row],[同分人数]]+1</f>
        <v>16485</v>
      </c>
      <c r="Q1089">
        <f>IF(O1089&gt;=开始!$B$6, 1, 0)</f>
        <v>1</v>
      </c>
      <c r="R1089">
        <f>_2022[[#This Row],[最低排名]]-开始!$B$6</f>
        <v>16713</v>
      </c>
    </row>
    <row r="1090" spans="1:18">
      <c r="A1090">
        <v>81505</v>
      </c>
      <c r="B1090" t="s">
        <v>1304</v>
      </c>
      <c r="C1090" t="str">
        <f t="shared" ref="C1090:C1153" si="34">LEFT(B1090, FIND("(", B1090) - 1)</f>
        <v>重庆医大</v>
      </c>
      <c r="D1090" t="str">
        <f t="shared" ref="D1090:D1153" si="35">MID(B1090, FIND("(", B1090) + 1, FIND(")", B1090) - FIND("(", B1090) - 1)</f>
        <v>05</v>
      </c>
      <c r="E1090" t="s">
        <v>168</v>
      </c>
      <c r="F1090">
        <v>200</v>
      </c>
      <c r="G1090">
        <v>102</v>
      </c>
      <c r="H1090">
        <v>124</v>
      </c>
      <c r="I1090">
        <v>70</v>
      </c>
      <c r="J1090">
        <v>52</v>
      </c>
      <c r="K1090">
        <v>49</v>
      </c>
      <c r="L1090">
        <v>0</v>
      </c>
      <c r="M1090">
        <v>2022</v>
      </c>
      <c r="N1090">
        <f>VLOOKUP(E1090, '2022D'!$A$2:$G$343, 2, FALSE)</f>
        <v>226</v>
      </c>
      <c r="O1090">
        <f>VLOOKUP(E1090, '2022D'!$A$2:$G$343, 3, FALSE)</f>
        <v>18674</v>
      </c>
      <c r="P1090">
        <f>_2022[[#This Row],[最低排名]]-_2022[[#This Row],[同分人数]]+1</f>
        <v>18449</v>
      </c>
      <c r="Q1090">
        <f>IF(O1090&gt;=开始!$B$6, 1, 0)</f>
        <v>1</v>
      </c>
      <c r="R1090">
        <f>_2022[[#This Row],[最低排名]]-开始!$B$6</f>
        <v>18674</v>
      </c>
    </row>
    <row r="1091" spans="1:18">
      <c r="A1091">
        <v>81506</v>
      </c>
      <c r="B1091" t="s">
        <v>1305</v>
      </c>
      <c r="C1091" t="str">
        <f t="shared" si="34"/>
        <v>重庆医大</v>
      </c>
      <c r="D1091" t="str">
        <f t="shared" si="35"/>
        <v>06</v>
      </c>
      <c r="E1091" t="s">
        <v>546</v>
      </c>
      <c r="F1091">
        <v>195</v>
      </c>
      <c r="G1091">
        <v>102</v>
      </c>
      <c r="H1091">
        <v>119</v>
      </c>
      <c r="I1091">
        <v>64</v>
      </c>
      <c r="J1091">
        <v>61</v>
      </c>
      <c r="K1091">
        <v>49</v>
      </c>
      <c r="L1091">
        <v>0</v>
      </c>
      <c r="M1091">
        <v>2022</v>
      </c>
      <c r="N1091">
        <f>VLOOKUP(E1091, '2022D'!$A$2:$G$343, 2, FALSE)</f>
        <v>238</v>
      </c>
      <c r="O1091">
        <f>VLOOKUP(E1091, '2022D'!$A$2:$G$343, 3, FALSE)</f>
        <v>20201</v>
      </c>
      <c r="P1091">
        <f>_2022[[#This Row],[最低排名]]-_2022[[#This Row],[同分人数]]+1</f>
        <v>19964</v>
      </c>
      <c r="Q1091">
        <f>IF(O1091&gt;=开始!$B$6, 1, 0)</f>
        <v>1</v>
      </c>
      <c r="R1091">
        <f>_2022[[#This Row],[最低排名]]-开始!$B$6</f>
        <v>20201</v>
      </c>
    </row>
    <row r="1092" spans="1:18">
      <c r="A1092">
        <v>81507</v>
      </c>
      <c r="B1092" t="s">
        <v>1306</v>
      </c>
      <c r="C1092" t="str">
        <f t="shared" si="34"/>
        <v>重庆医大</v>
      </c>
      <c r="D1092" t="str">
        <f t="shared" si="35"/>
        <v>07</v>
      </c>
      <c r="E1092" t="s">
        <v>122</v>
      </c>
      <c r="F1092">
        <v>206</v>
      </c>
      <c r="G1092">
        <v>111</v>
      </c>
      <c r="H1092">
        <v>126</v>
      </c>
      <c r="I1092">
        <v>67</v>
      </c>
      <c r="J1092">
        <v>55</v>
      </c>
      <c r="K1092">
        <v>52</v>
      </c>
      <c r="L1092">
        <v>0</v>
      </c>
      <c r="M1092">
        <v>2022</v>
      </c>
      <c r="N1092">
        <f>VLOOKUP(E1092, '2022D'!$A$2:$G$343, 2, FALSE)</f>
        <v>208</v>
      </c>
      <c r="O1092">
        <f>VLOOKUP(E1092, '2022D'!$A$2:$G$343, 3, FALSE)</f>
        <v>16282</v>
      </c>
      <c r="P1092">
        <f>_2022[[#This Row],[最低排名]]-_2022[[#This Row],[同分人数]]+1</f>
        <v>16075</v>
      </c>
      <c r="Q1092">
        <f>IF(O1092&gt;=开始!$B$6, 1, 0)</f>
        <v>1</v>
      </c>
      <c r="R1092">
        <f>_2022[[#This Row],[最低排名]]-开始!$B$6</f>
        <v>16282</v>
      </c>
    </row>
    <row r="1093" spans="1:18">
      <c r="A1093">
        <v>81601</v>
      </c>
      <c r="B1093" t="s">
        <v>1307</v>
      </c>
      <c r="C1093" t="str">
        <f t="shared" si="34"/>
        <v>重庆师大</v>
      </c>
      <c r="D1093" t="str">
        <f t="shared" si="35"/>
        <v>01</v>
      </c>
      <c r="E1093" t="s">
        <v>296</v>
      </c>
      <c r="F1093">
        <v>199</v>
      </c>
      <c r="G1093">
        <v>101</v>
      </c>
      <c r="H1093">
        <v>114</v>
      </c>
      <c r="I1093">
        <v>67</v>
      </c>
      <c r="J1093">
        <v>64</v>
      </c>
      <c r="K1093">
        <v>61</v>
      </c>
      <c r="L1093">
        <v>0</v>
      </c>
      <c r="M1093">
        <v>2022</v>
      </c>
      <c r="N1093">
        <f>VLOOKUP(E1093, '2022D'!$A$2:$G$343, 2, FALSE)</f>
        <v>202</v>
      </c>
      <c r="O1093">
        <f>VLOOKUP(E1093, '2022D'!$A$2:$G$343, 3, FALSE)</f>
        <v>16484</v>
      </c>
      <c r="P1093">
        <f>_2022[[#This Row],[最低排名]]-_2022[[#This Row],[同分人数]]+1</f>
        <v>16283</v>
      </c>
      <c r="Q1093">
        <f>IF(O1093&gt;=开始!$B$6, 1, 0)</f>
        <v>1</v>
      </c>
      <c r="R1093">
        <f>_2022[[#This Row],[最低排名]]-开始!$B$6</f>
        <v>16484</v>
      </c>
    </row>
    <row r="1094" spans="1:18">
      <c r="A1094">
        <v>81602</v>
      </c>
      <c r="B1094" t="s">
        <v>1308</v>
      </c>
      <c r="C1094" t="str">
        <f t="shared" si="34"/>
        <v>重庆师大</v>
      </c>
      <c r="D1094" t="str">
        <f t="shared" si="35"/>
        <v>02</v>
      </c>
      <c r="E1094" t="s">
        <v>372</v>
      </c>
      <c r="F1094">
        <v>199</v>
      </c>
      <c r="G1094">
        <v>100</v>
      </c>
      <c r="H1094">
        <v>109</v>
      </c>
      <c r="I1094">
        <v>61</v>
      </c>
      <c r="J1094">
        <v>55</v>
      </c>
      <c r="K1094">
        <v>52</v>
      </c>
      <c r="L1094">
        <v>0</v>
      </c>
      <c r="M1094">
        <v>2022</v>
      </c>
      <c r="N1094">
        <f>VLOOKUP(E1094, '2022D'!$A$2:$G$343, 2, FALSE)</f>
        <v>225</v>
      </c>
      <c r="O1094">
        <f>VLOOKUP(E1094, '2022D'!$A$2:$G$343, 3, FALSE)</f>
        <v>22804</v>
      </c>
      <c r="P1094">
        <f>_2022[[#This Row],[最低排名]]-_2022[[#This Row],[同分人数]]+1</f>
        <v>22580</v>
      </c>
      <c r="Q1094">
        <f>IF(O1094&gt;=开始!$B$6, 1, 0)</f>
        <v>1</v>
      </c>
      <c r="R1094">
        <f>_2022[[#This Row],[最低排名]]-开始!$B$6</f>
        <v>22804</v>
      </c>
    </row>
    <row r="1095" spans="1:18">
      <c r="A1095">
        <v>81603</v>
      </c>
      <c r="B1095" t="s">
        <v>1309</v>
      </c>
      <c r="C1095" t="str">
        <f t="shared" si="34"/>
        <v>重庆师大</v>
      </c>
      <c r="D1095" t="str">
        <f t="shared" si="35"/>
        <v>03</v>
      </c>
      <c r="E1095" t="s">
        <v>41</v>
      </c>
      <c r="F1095">
        <v>207</v>
      </c>
      <c r="G1095">
        <v>114</v>
      </c>
      <c r="H1095">
        <v>100</v>
      </c>
      <c r="I1095">
        <v>70</v>
      </c>
      <c r="J1095">
        <v>64</v>
      </c>
      <c r="K1095">
        <v>58</v>
      </c>
      <c r="L1095">
        <v>0</v>
      </c>
      <c r="M1095">
        <v>2022</v>
      </c>
      <c r="N1095">
        <f>VLOOKUP(E1095, '2022D'!$A$2:$G$343, 2, FALSE)</f>
        <v>221</v>
      </c>
      <c r="O1095">
        <f>VLOOKUP(E1095, '2022D'!$A$2:$G$343, 3, FALSE)</f>
        <v>17792</v>
      </c>
      <c r="P1095">
        <f>_2022[[#This Row],[最低排名]]-_2022[[#This Row],[同分人数]]+1</f>
        <v>17572</v>
      </c>
      <c r="Q1095">
        <f>IF(O1095&gt;=开始!$B$6, 1, 0)</f>
        <v>1</v>
      </c>
      <c r="R1095">
        <f>_2022[[#This Row],[最低排名]]-开始!$B$6</f>
        <v>17792</v>
      </c>
    </row>
    <row r="1096" spans="1:18">
      <c r="A1096">
        <v>81604</v>
      </c>
      <c r="B1096" t="s">
        <v>1310</v>
      </c>
      <c r="C1096" t="str">
        <f t="shared" si="34"/>
        <v>重庆师大</v>
      </c>
      <c r="D1096" t="str">
        <f t="shared" si="35"/>
        <v>04</v>
      </c>
      <c r="E1096" t="s">
        <v>92</v>
      </c>
      <c r="F1096">
        <v>211</v>
      </c>
      <c r="G1096">
        <v>108</v>
      </c>
      <c r="H1096">
        <v>103</v>
      </c>
      <c r="I1096">
        <v>67</v>
      </c>
      <c r="J1096">
        <v>52</v>
      </c>
      <c r="K1096">
        <v>49</v>
      </c>
      <c r="L1096">
        <v>0</v>
      </c>
      <c r="M1096">
        <v>2022</v>
      </c>
      <c r="N1096">
        <f>VLOOKUP(E1096, '2022D'!$A$2:$G$343, 2, FALSE)</f>
        <v>198</v>
      </c>
      <c r="O1096">
        <f>VLOOKUP(E1096, '2022D'!$A$2:$G$343, 3, FALSE)</f>
        <v>21514</v>
      </c>
      <c r="P1096">
        <f>_2022[[#This Row],[最低排名]]-_2022[[#This Row],[同分人数]]+1</f>
        <v>21317</v>
      </c>
      <c r="Q1096">
        <f>IF(O1096&gt;=开始!$B$6, 1, 0)</f>
        <v>1</v>
      </c>
      <c r="R1096">
        <f>_2022[[#This Row],[最低排名]]-开始!$B$6</f>
        <v>21514</v>
      </c>
    </row>
    <row r="1097" spans="1:18">
      <c r="A1097">
        <v>81605</v>
      </c>
      <c r="B1097" t="s">
        <v>1311</v>
      </c>
      <c r="C1097" t="str">
        <f t="shared" si="34"/>
        <v>重庆师大</v>
      </c>
      <c r="D1097" t="str">
        <f t="shared" si="35"/>
        <v>05</v>
      </c>
      <c r="E1097" t="s">
        <v>533</v>
      </c>
      <c r="F1097">
        <v>201</v>
      </c>
      <c r="G1097">
        <v>103</v>
      </c>
      <c r="H1097">
        <v>114</v>
      </c>
      <c r="I1097">
        <v>58</v>
      </c>
      <c r="J1097">
        <v>49</v>
      </c>
      <c r="K1097">
        <v>49</v>
      </c>
      <c r="L1097">
        <v>0</v>
      </c>
      <c r="M1097">
        <v>2022</v>
      </c>
      <c r="N1097">
        <f>VLOOKUP(E1097, '2022D'!$A$2:$G$343, 2, FALSE)</f>
        <v>193</v>
      </c>
      <c r="O1097">
        <f>VLOOKUP(E1097, '2022D'!$A$2:$G$343, 3, FALSE)</f>
        <v>23829</v>
      </c>
      <c r="P1097">
        <f>_2022[[#This Row],[最低排名]]-_2022[[#This Row],[同分人数]]+1</f>
        <v>23637</v>
      </c>
      <c r="Q1097">
        <f>IF(O1097&gt;=开始!$B$6, 1, 0)</f>
        <v>1</v>
      </c>
      <c r="R1097">
        <f>_2022[[#This Row],[最低排名]]-开始!$B$6</f>
        <v>23829</v>
      </c>
    </row>
    <row r="1098" spans="1:18">
      <c r="A1098">
        <v>81606</v>
      </c>
      <c r="B1098" t="s">
        <v>1611</v>
      </c>
      <c r="C1098" t="str">
        <f t="shared" si="34"/>
        <v>重庆师大</v>
      </c>
      <c r="D1098" t="str">
        <f t="shared" si="35"/>
        <v>06</v>
      </c>
      <c r="E1098" t="s">
        <v>182</v>
      </c>
      <c r="F1098">
        <v>213</v>
      </c>
      <c r="G1098">
        <v>107</v>
      </c>
      <c r="H1098">
        <v>92</v>
      </c>
      <c r="I1098">
        <v>58</v>
      </c>
      <c r="J1098">
        <v>49</v>
      </c>
      <c r="K1098">
        <v>49</v>
      </c>
      <c r="L1098">
        <v>0</v>
      </c>
      <c r="M1098">
        <v>2022</v>
      </c>
      <c r="N1098">
        <f>VLOOKUP(E1098, '2022D'!$A$2:$G$343, 2, FALSE)</f>
        <v>212</v>
      </c>
      <c r="O1098">
        <f>VLOOKUP(E1098, '2022D'!$A$2:$G$343, 3, FALSE)</f>
        <v>25900</v>
      </c>
      <c r="P1098">
        <f>_2022[[#This Row],[最低排名]]-_2022[[#This Row],[同分人数]]+1</f>
        <v>25689</v>
      </c>
      <c r="Q1098">
        <f>IF(O1098&gt;=开始!$B$6, 1, 0)</f>
        <v>1</v>
      </c>
      <c r="R1098">
        <f>_2022[[#This Row],[最低排名]]-开始!$B$6</f>
        <v>25900</v>
      </c>
    </row>
    <row r="1099" spans="1:18">
      <c r="A1099">
        <v>81701</v>
      </c>
      <c r="B1099" t="s">
        <v>1312</v>
      </c>
      <c r="C1099" t="str">
        <f t="shared" si="34"/>
        <v>川外国语</v>
      </c>
      <c r="D1099" t="str">
        <f t="shared" si="35"/>
        <v>01</v>
      </c>
      <c r="E1099" t="s">
        <v>120</v>
      </c>
      <c r="F1099">
        <v>197</v>
      </c>
      <c r="G1099">
        <v>108</v>
      </c>
      <c r="H1099">
        <v>103</v>
      </c>
      <c r="I1099">
        <v>64</v>
      </c>
      <c r="J1099">
        <v>61</v>
      </c>
      <c r="K1099">
        <v>55</v>
      </c>
      <c r="L1099">
        <v>0</v>
      </c>
      <c r="M1099">
        <v>2022</v>
      </c>
      <c r="N1099">
        <f>VLOOKUP(E1099, '2022D'!$A$2:$G$343, 2, FALSE)</f>
        <v>205</v>
      </c>
      <c r="O1099">
        <f>VLOOKUP(E1099, '2022D'!$A$2:$G$343, 3, FALSE)</f>
        <v>21931</v>
      </c>
      <c r="P1099">
        <f>_2022[[#This Row],[最低排名]]-_2022[[#This Row],[同分人数]]+1</f>
        <v>21727</v>
      </c>
      <c r="Q1099">
        <f>IF(O1099&gt;=开始!$B$6, 1, 0)</f>
        <v>1</v>
      </c>
      <c r="R1099">
        <f>_2022[[#This Row],[最低排名]]-开始!$B$6</f>
        <v>21931</v>
      </c>
    </row>
    <row r="1100" spans="1:18">
      <c r="A1100">
        <v>81702</v>
      </c>
      <c r="B1100" t="s">
        <v>1313</v>
      </c>
      <c r="C1100" t="str">
        <f t="shared" si="34"/>
        <v>川外国语</v>
      </c>
      <c r="D1100" t="str">
        <f t="shared" si="35"/>
        <v>02</v>
      </c>
      <c r="E1100" t="s">
        <v>302</v>
      </c>
      <c r="F1100">
        <v>210</v>
      </c>
      <c r="G1100">
        <v>107</v>
      </c>
      <c r="H1100">
        <v>112</v>
      </c>
      <c r="I1100">
        <v>58</v>
      </c>
      <c r="J1100">
        <v>55</v>
      </c>
      <c r="K1100">
        <v>55</v>
      </c>
      <c r="L1100">
        <v>0</v>
      </c>
      <c r="M1100">
        <v>2022</v>
      </c>
      <c r="N1100">
        <f>VLOOKUP(E1100, '2022D'!$A$2:$G$343, 2, FALSE)</f>
        <v>217</v>
      </c>
      <c r="O1100">
        <f>VLOOKUP(E1100, '2022D'!$A$2:$G$343, 3, FALSE)</f>
        <v>19765</v>
      </c>
      <c r="P1100">
        <f>_2022[[#This Row],[最低排名]]-_2022[[#This Row],[同分人数]]+1</f>
        <v>19549</v>
      </c>
      <c r="Q1100">
        <f>IF(O1100&gt;=开始!$B$6, 1, 0)</f>
        <v>1</v>
      </c>
      <c r="R1100">
        <f>_2022[[#This Row],[最低排名]]-开始!$B$6</f>
        <v>19765</v>
      </c>
    </row>
    <row r="1101" spans="1:18">
      <c r="A1101">
        <v>81703</v>
      </c>
      <c r="B1101" t="s">
        <v>1314</v>
      </c>
      <c r="C1101" t="str">
        <f t="shared" si="34"/>
        <v>川外国语</v>
      </c>
      <c r="D1101" t="str">
        <f t="shared" si="35"/>
        <v>03</v>
      </c>
      <c r="E1101" t="s">
        <v>479</v>
      </c>
      <c r="F1101">
        <v>178</v>
      </c>
      <c r="G1101">
        <v>95</v>
      </c>
      <c r="H1101">
        <v>94</v>
      </c>
      <c r="I1101">
        <v>55</v>
      </c>
      <c r="J1101">
        <v>49</v>
      </c>
      <c r="K1101">
        <v>46</v>
      </c>
      <c r="L1101">
        <v>0</v>
      </c>
      <c r="M1101">
        <v>2022</v>
      </c>
      <c r="N1101">
        <f>VLOOKUP(E1101, '2022D'!$A$2:$G$343, 2, FALSE)</f>
        <v>163</v>
      </c>
      <c r="O1101">
        <f>VLOOKUP(E1101, '2022D'!$A$2:$G$343, 3, FALSE)</f>
        <v>33024</v>
      </c>
      <c r="P1101">
        <f>_2022[[#This Row],[最低排名]]-_2022[[#This Row],[同分人数]]+1</f>
        <v>32862</v>
      </c>
      <c r="Q1101">
        <f>IF(O1101&gt;=开始!$B$6, 1, 0)</f>
        <v>1</v>
      </c>
      <c r="R1101">
        <f>_2022[[#This Row],[最低排名]]-开始!$B$6</f>
        <v>33024</v>
      </c>
    </row>
    <row r="1102" spans="1:18">
      <c r="A1102">
        <v>81801</v>
      </c>
      <c r="B1102" t="s">
        <v>1316</v>
      </c>
      <c r="C1102" t="str">
        <f t="shared" si="34"/>
        <v>西南政法</v>
      </c>
      <c r="D1102" t="str">
        <f t="shared" si="35"/>
        <v>01</v>
      </c>
      <c r="E1102" t="s">
        <v>103</v>
      </c>
      <c r="F1102">
        <v>228</v>
      </c>
      <c r="G1102">
        <v>122</v>
      </c>
      <c r="H1102">
        <v>127</v>
      </c>
      <c r="I1102">
        <v>67</v>
      </c>
      <c r="J1102">
        <v>64</v>
      </c>
      <c r="K1102">
        <v>58</v>
      </c>
      <c r="L1102">
        <v>0</v>
      </c>
      <c r="M1102">
        <v>2022</v>
      </c>
      <c r="N1102">
        <f>VLOOKUP(E1102, '2022D'!$A$2:$G$343, 2, FALSE)</f>
        <v>183</v>
      </c>
      <c r="O1102">
        <f>VLOOKUP(E1102, '2022D'!$A$2:$G$343, 3, FALSE)</f>
        <v>8160</v>
      </c>
      <c r="P1102">
        <f>_2022[[#This Row],[最低排名]]-_2022[[#This Row],[同分人数]]+1</f>
        <v>7978</v>
      </c>
      <c r="Q1102">
        <f>IF(O1102&gt;=开始!$B$6, 1, 0)</f>
        <v>1</v>
      </c>
      <c r="R1102">
        <f>_2022[[#This Row],[最低排名]]-开始!$B$6</f>
        <v>8160</v>
      </c>
    </row>
    <row r="1103" spans="1:18">
      <c r="A1103">
        <v>81901</v>
      </c>
      <c r="B1103" t="s">
        <v>1317</v>
      </c>
      <c r="C1103" t="str">
        <f t="shared" si="34"/>
        <v>重庆科院</v>
      </c>
      <c r="D1103" t="str">
        <f t="shared" si="35"/>
        <v>01</v>
      </c>
      <c r="E1103" t="s">
        <v>479</v>
      </c>
      <c r="F1103">
        <v>190</v>
      </c>
      <c r="G1103">
        <v>102</v>
      </c>
      <c r="H1103">
        <v>76</v>
      </c>
      <c r="I1103">
        <v>61</v>
      </c>
      <c r="J1103">
        <v>49</v>
      </c>
      <c r="K1103">
        <v>46</v>
      </c>
      <c r="L1103">
        <v>0</v>
      </c>
      <c r="M1103">
        <v>2022</v>
      </c>
      <c r="N1103">
        <f>VLOOKUP(E1103, '2022D'!$A$2:$G$343, 2, FALSE)</f>
        <v>163</v>
      </c>
      <c r="O1103">
        <f>VLOOKUP(E1103, '2022D'!$A$2:$G$343, 3, FALSE)</f>
        <v>33024</v>
      </c>
      <c r="P1103">
        <f>_2022[[#This Row],[最低排名]]-_2022[[#This Row],[同分人数]]+1</f>
        <v>32862</v>
      </c>
      <c r="Q1103">
        <f>IF(O1103&gt;=开始!$B$6, 1, 0)</f>
        <v>1</v>
      </c>
      <c r="R1103">
        <f>_2022[[#This Row],[最低排名]]-开始!$B$6</f>
        <v>33024</v>
      </c>
    </row>
    <row r="1104" spans="1:18">
      <c r="A1104">
        <v>81902</v>
      </c>
      <c r="B1104" t="s">
        <v>1318</v>
      </c>
      <c r="C1104" t="str">
        <f t="shared" si="34"/>
        <v>重庆科院</v>
      </c>
      <c r="D1104" t="str">
        <f t="shared" si="35"/>
        <v>02</v>
      </c>
      <c r="E1104" t="s">
        <v>203</v>
      </c>
      <c r="F1104">
        <v>181</v>
      </c>
      <c r="G1104">
        <v>92</v>
      </c>
      <c r="H1104">
        <v>90</v>
      </c>
      <c r="I1104">
        <v>61</v>
      </c>
      <c r="J1104">
        <v>52</v>
      </c>
      <c r="K1104">
        <v>46</v>
      </c>
      <c r="L1104">
        <v>0</v>
      </c>
      <c r="M1104">
        <v>2022</v>
      </c>
      <c r="N1104">
        <f>VLOOKUP(E1104, '2022D'!$A$2:$G$343, 2, FALSE)</f>
        <v>183</v>
      </c>
      <c r="O1104">
        <f>VLOOKUP(E1104, '2022D'!$A$2:$G$343, 3, FALSE)</f>
        <v>31709</v>
      </c>
      <c r="P1104">
        <f>_2022[[#This Row],[最低排名]]-_2022[[#This Row],[同分人数]]+1</f>
        <v>31527</v>
      </c>
      <c r="Q1104">
        <f>IF(O1104&gt;=开始!$B$6, 1, 0)</f>
        <v>1</v>
      </c>
      <c r="R1104">
        <f>_2022[[#This Row],[最低排名]]-开始!$B$6</f>
        <v>31709</v>
      </c>
    </row>
    <row r="1105" spans="1:18">
      <c r="A1105">
        <v>82001</v>
      </c>
      <c r="B1105" t="s">
        <v>1319</v>
      </c>
      <c r="C1105" t="str">
        <f t="shared" si="34"/>
        <v>重庆理工</v>
      </c>
      <c r="D1105" t="str">
        <f t="shared" si="35"/>
        <v>01</v>
      </c>
      <c r="E1105" t="s">
        <v>230</v>
      </c>
      <c r="F1105">
        <v>211</v>
      </c>
      <c r="G1105">
        <v>114</v>
      </c>
      <c r="H1105">
        <v>70</v>
      </c>
      <c r="I1105">
        <v>64</v>
      </c>
      <c r="J1105">
        <v>52</v>
      </c>
      <c r="K1105">
        <v>46</v>
      </c>
      <c r="L1105">
        <v>0</v>
      </c>
      <c r="M1105">
        <v>2022</v>
      </c>
      <c r="N1105">
        <f>VLOOKUP(E1105, '2022D'!$A$2:$G$343, 2, FALSE)</f>
        <v>192</v>
      </c>
      <c r="O1105">
        <f>VLOOKUP(E1105, '2022D'!$A$2:$G$343, 3, FALSE)</f>
        <v>29402</v>
      </c>
      <c r="P1105">
        <f>_2022[[#This Row],[最低排名]]-_2022[[#This Row],[同分人数]]+1</f>
        <v>29211</v>
      </c>
      <c r="Q1105">
        <f>IF(O1105&gt;=开始!$B$6, 1, 0)</f>
        <v>1</v>
      </c>
      <c r="R1105">
        <f>_2022[[#This Row],[最低排名]]-开始!$B$6</f>
        <v>29402</v>
      </c>
    </row>
    <row r="1106" spans="1:18">
      <c r="A1106">
        <v>82002</v>
      </c>
      <c r="B1106" t="s">
        <v>1320</v>
      </c>
      <c r="C1106" t="str">
        <f t="shared" si="34"/>
        <v>重庆理工</v>
      </c>
      <c r="D1106" t="str">
        <f t="shared" si="35"/>
        <v>02</v>
      </c>
      <c r="E1106" t="s">
        <v>383</v>
      </c>
      <c r="F1106">
        <v>196</v>
      </c>
      <c r="G1106">
        <v>103</v>
      </c>
      <c r="H1106">
        <v>53</v>
      </c>
      <c r="I1106">
        <v>64</v>
      </c>
      <c r="J1106">
        <v>55</v>
      </c>
      <c r="K1106">
        <v>55</v>
      </c>
      <c r="L1106">
        <v>0</v>
      </c>
      <c r="M1106">
        <v>2022</v>
      </c>
      <c r="N1106">
        <f>VLOOKUP(E1106, '2022D'!$A$2:$G$343, 2, FALSE)</f>
        <v>139</v>
      </c>
      <c r="O1106">
        <f>VLOOKUP(E1106, '2022D'!$A$2:$G$343, 3, FALSE)</f>
        <v>32861</v>
      </c>
      <c r="P1106">
        <f>_2022[[#This Row],[最低排名]]-_2022[[#This Row],[同分人数]]+1</f>
        <v>32723</v>
      </c>
      <c r="Q1106">
        <f>IF(O1106&gt;=开始!$B$6, 1, 0)</f>
        <v>1</v>
      </c>
      <c r="R1106">
        <f>_2022[[#This Row],[最低排名]]-开始!$B$6</f>
        <v>32861</v>
      </c>
    </row>
    <row r="1107" spans="1:18">
      <c r="A1107">
        <v>82101</v>
      </c>
      <c r="B1107" t="s">
        <v>1321</v>
      </c>
      <c r="C1107" t="str">
        <f t="shared" si="34"/>
        <v>重庆工商</v>
      </c>
      <c r="D1107" t="str">
        <f t="shared" si="35"/>
        <v>01</v>
      </c>
      <c r="E1107" t="s">
        <v>170</v>
      </c>
      <c r="F1107">
        <v>222</v>
      </c>
      <c r="G1107">
        <v>116</v>
      </c>
      <c r="H1107">
        <v>84</v>
      </c>
      <c r="I1107">
        <v>52</v>
      </c>
      <c r="J1107">
        <v>49</v>
      </c>
      <c r="K1107">
        <v>46</v>
      </c>
      <c r="L1107">
        <v>0</v>
      </c>
      <c r="M1107">
        <v>2022</v>
      </c>
      <c r="N1107">
        <f>VLOOKUP(E1107, '2022D'!$A$2:$G$343, 2, FALSE)</f>
        <v>192</v>
      </c>
      <c r="O1107">
        <f>VLOOKUP(E1107, '2022D'!$A$2:$G$343, 3, FALSE)</f>
        <v>27530</v>
      </c>
      <c r="P1107">
        <f>_2022[[#This Row],[最低排名]]-_2022[[#This Row],[同分人数]]+1</f>
        <v>27339</v>
      </c>
      <c r="Q1107">
        <f>IF(O1107&gt;=开始!$B$6, 1, 0)</f>
        <v>1</v>
      </c>
      <c r="R1107">
        <f>_2022[[#This Row],[最低排名]]-开始!$B$6</f>
        <v>27530</v>
      </c>
    </row>
    <row r="1108" spans="1:18">
      <c r="A1108">
        <v>82601</v>
      </c>
      <c r="B1108" t="s">
        <v>1326</v>
      </c>
      <c r="C1108" t="str">
        <f t="shared" si="34"/>
        <v>四川美院</v>
      </c>
      <c r="D1108" t="str">
        <f t="shared" si="35"/>
        <v>01</v>
      </c>
      <c r="E1108" t="s">
        <v>195</v>
      </c>
      <c r="F1108">
        <v>216</v>
      </c>
      <c r="G1108">
        <v>115</v>
      </c>
      <c r="H1108">
        <v>114</v>
      </c>
      <c r="I1108">
        <v>67</v>
      </c>
      <c r="J1108">
        <v>64</v>
      </c>
      <c r="K1108">
        <v>49</v>
      </c>
      <c r="L1108">
        <v>0</v>
      </c>
      <c r="M1108">
        <v>2022</v>
      </c>
      <c r="N1108">
        <f>VLOOKUP(E1108, '2022D'!$A$2:$G$343, 2, FALSE)</f>
        <v>224</v>
      </c>
      <c r="O1108">
        <f>VLOOKUP(E1108, '2022D'!$A$2:$G$343, 3, FALSE)</f>
        <v>15437</v>
      </c>
      <c r="P1108">
        <f>_2022[[#This Row],[最低排名]]-_2022[[#This Row],[同分人数]]+1</f>
        <v>15214</v>
      </c>
      <c r="Q1108">
        <f>IF(O1108&gt;=开始!$B$6, 1, 0)</f>
        <v>1</v>
      </c>
      <c r="R1108">
        <f>_2022[[#This Row],[最低排名]]-开始!$B$6</f>
        <v>15437</v>
      </c>
    </row>
    <row r="1109" spans="1:18">
      <c r="A1109">
        <v>82602</v>
      </c>
      <c r="B1109" t="s">
        <v>1327</v>
      </c>
      <c r="C1109" t="str">
        <f t="shared" si="34"/>
        <v>四川美院</v>
      </c>
      <c r="D1109" t="str">
        <f t="shared" si="35"/>
        <v>02</v>
      </c>
      <c r="E1109" t="s">
        <v>48</v>
      </c>
      <c r="F1109">
        <v>211</v>
      </c>
      <c r="G1109">
        <v>108</v>
      </c>
      <c r="H1109">
        <v>118</v>
      </c>
      <c r="I1109">
        <v>64</v>
      </c>
      <c r="J1109">
        <v>58</v>
      </c>
      <c r="K1109">
        <v>58</v>
      </c>
      <c r="L1109">
        <v>0</v>
      </c>
      <c r="M1109">
        <v>2022</v>
      </c>
      <c r="N1109">
        <f>VLOOKUP(E1109, '2022D'!$A$2:$G$343, 2, FALSE)</f>
        <v>228</v>
      </c>
      <c r="O1109">
        <f>VLOOKUP(E1109, '2022D'!$A$2:$G$343, 3, FALSE)</f>
        <v>15665</v>
      </c>
      <c r="P1109">
        <f>_2022[[#This Row],[最低排名]]-_2022[[#This Row],[同分人数]]+1</f>
        <v>15438</v>
      </c>
      <c r="Q1109">
        <f>IF(O1109&gt;=开始!$B$6, 1, 0)</f>
        <v>1</v>
      </c>
      <c r="R1109">
        <f>_2022[[#This Row],[最低排名]]-开始!$B$6</f>
        <v>15665</v>
      </c>
    </row>
    <row r="1110" spans="1:18">
      <c r="A1110">
        <v>83101</v>
      </c>
      <c r="B1110" t="s">
        <v>1328</v>
      </c>
      <c r="C1110" t="str">
        <f t="shared" si="34"/>
        <v>西南民族</v>
      </c>
      <c r="D1110" t="str">
        <f t="shared" si="35"/>
        <v>01</v>
      </c>
      <c r="E1110" t="s">
        <v>389</v>
      </c>
      <c r="F1110">
        <v>179</v>
      </c>
      <c r="G1110">
        <v>100</v>
      </c>
      <c r="H1110">
        <v>105</v>
      </c>
      <c r="I1110">
        <v>61</v>
      </c>
      <c r="J1110">
        <v>58</v>
      </c>
      <c r="K1110">
        <v>49</v>
      </c>
      <c r="L1110">
        <v>0</v>
      </c>
      <c r="M1110">
        <v>2022</v>
      </c>
      <c r="N1110">
        <f>VLOOKUP(E1110, '2022D'!$A$2:$G$343, 2, FALSE)</f>
        <v>189</v>
      </c>
      <c r="O1110">
        <f>VLOOKUP(E1110, '2022D'!$A$2:$G$343, 3, FALSE)</f>
        <v>27719</v>
      </c>
      <c r="P1110">
        <f>_2022[[#This Row],[最低排名]]-_2022[[#This Row],[同分人数]]+1</f>
        <v>27531</v>
      </c>
      <c r="Q1110">
        <f>IF(O1110&gt;=开始!$B$6, 1, 0)</f>
        <v>1</v>
      </c>
      <c r="R1110">
        <f>_2022[[#This Row],[最低排名]]-开始!$B$6</f>
        <v>27719</v>
      </c>
    </row>
    <row r="1111" spans="1:18">
      <c r="A1111">
        <v>83102</v>
      </c>
      <c r="B1111" t="s">
        <v>1329</v>
      </c>
      <c r="C1111" t="str">
        <f t="shared" si="34"/>
        <v>西南民族</v>
      </c>
      <c r="D1111" t="str">
        <f t="shared" si="35"/>
        <v>02</v>
      </c>
      <c r="E1111" t="s">
        <v>387</v>
      </c>
      <c r="F1111">
        <v>192</v>
      </c>
      <c r="G1111">
        <v>114</v>
      </c>
      <c r="H1111">
        <v>95</v>
      </c>
      <c r="I1111">
        <v>58</v>
      </c>
      <c r="J1111">
        <v>52</v>
      </c>
      <c r="K1111">
        <v>49</v>
      </c>
      <c r="L1111">
        <v>0</v>
      </c>
      <c r="M1111">
        <v>2022</v>
      </c>
      <c r="N1111">
        <f>VLOOKUP(E1111, '2022D'!$A$2:$G$343, 2, FALSE)</f>
        <v>167</v>
      </c>
      <c r="O1111">
        <f>VLOOKUP(E1111, '2022D'!$A$2:$G$343, 3, FALSE)</f>
        <v>28846</v>
      </c>
      <c r="P1111">
        <f>_2022[[#This Row],[最低排名]]-_2022[[#This Row],[同分人数]]+1</f>
        <v>28680</v>
      </c>
      <c r="Q1111">
        <f>IF(O1111&gt;=开始!$B$6, 1, 0)</f>
        <v>1</v>
      </c>
      <c r="R1111">
        <f>_2022[[#This Row],[最低排名]]-开始!$B$6</f>
        <v>28846</v>
      </c>
    </row>
    <row r="1112" spans="1:18">
      <c r="A1112">
        <v>83201</v>
      </c>
      <c r="B1112" t="s">
        <v>1331</v>
      </c>
      <c r="C1112" t="str">
        <f t="shared" si="34"/>
        <v>四川大学</v>
      </c>
      <c r="D1112" t="str">
        <f t="shared" si="35"/>
        <v>01</v>
      </c>
      <c r="E1112" t="s">
        <v>35</v>
      </c>
      <c r="F1112">
        <v>234</v>
      </c>
      <c r="G1112">
        <v>118</v>
      </c>
      <c r="H1112">
        <v>136</v>
      </c>
      <c r="I1112">
        <v>67</v>
      </c>
      <c r="J1112">
        <v>64</v>
      </c>
      <c r="K1112">
        <v>61</v>
      </c>
      <c r="L1112">
        <v>0</v>
      </c>
      <c r="M1112">
        <v>2022</v>
      </c>
      <c r="N1112">
        <f>VLOOKUP(E1112, '2022D'!$A$2:$G$343, 2, FALSE)</f>
        <v>150</v>
      </c>
      <c r="O1112">
        <f>VLOOKUP(E1112, '2022D'!$A$2:$G$343, 3, FALSE)</f>
        <v>4877</v>
      </c>
      <c r="P1112">
        <f>_2022[[#This Row],[最低排名]]-_2022[[#This Row],[同分人数]]+1</f>
        <v>4728</v>
      </c>
      <c r="Q1112">
        <f>IF(O1112&gt;=开始!$B$6, 1, 0)</f>
        <v>1</v>
      </c>
      <c r="R1112">
        <f>_2022[[#This Row],[最低排名]]-开始!$B$6</f>
        <v>4877</v>
      </c>
    </row>
    <row r="1113" spans="1:18">
      <c r="A1113">
        <v>83202</v>
      </c>
      <c r="B1113" t="s">
        <v>1332</v>
      </c>
      <c r="C1113" t="str">
        <f t="shared" si="34"/>
        <v>四川大学</v>
      </c>
      <c r="D1113" t="str">
        <f t="shared" si="35"/>
        <v>02</v>
      </c>
      <c r="E1113" t="s">
        <v>254</v>
      </c>
      <c r="F1113">
        <v>236</v>
      </c>
      <c r="G1113">
        <v>120</v>
      </c>
      <c r="H1113">
        <v>128</v>
      </c>
      <c r="I1113">
        <v>70</v>
      </c>
      <c r="J1113">
        <v>67</v>
      </c>
      <c r="K1113">
        <v>64</v>
      </c>
      <c r="L1113">
        <v>0</v>
      </c>
      <c r="M1113">
        <v>2022</v>
      </c>
      <c r="N1113">
        <f>VLOOKUP(E1113, '2022D'!$A$2:$G$343, 2, FALSE)</f>
        <v>134</v>
      </c>
      <c r="O1113">
        <f>VLOOKUP(E1113, '2022D'!$A$2:$G$343, 3, FALSE)</f>
        <v>4410</v>
      </c>
      <c r="P1113">
        <f>_2022[[#This Row],[最低排名]]-_2022[[#This Row],[同分人数]]+1</f>
        <v>4277</v>
      </c>
      <c r="Q1113">
        <f>IF(O1113&gt;=开始!$B$6, 1, 0)</f>
        <v>1</v>
      </c>
      <c r="R1113">
        <f>_2022[[#This Row],[最低排名]]-开始!$B$6</f>
        <v>4410</v>
      </c>
    </row>
    <row r="1114" spans="1:18">
      <c r="A1114">
        <v>83203</v>
      </c>
      <c r="B1114" t="s">
        <v>1333</v>
      </c>
      <c r="C1114" t="str">
        <f t="shared" si="34"/>
        <v>四川大学</v>
      </c>
      <c r="D1114" t="str">
        <f t="shared" si="35"/>
        <v>03</v>
      </c>
      <c r="E1114" t="s">
        <v>58</v>
      </c>
      <c r="F1114">
        <v>240</v>
      </c>
      <c r="G1114">
        <v>121</v>
      </c>
      <c r="H1114">
        <v>135</v>
      </c>
      <c r="I1114">
        <v>64</v>
      </c>
      <c r="J1114">
        <v>64</v>
      </c>
      <c r="K1114">
        <v>61</v>
      </c>
      <c r="L1114">
        <v>0</v>
      </c>
      <c r="M1114">
        <v>2022</v>
      </c>
      <c r="N1114">
        <f>VLOOKUP(E1114, '2022D'!$A$2:$G$343, 2, FALSE)</f>
        <v>158</v>
      </c>
      <c r="O1114">
        <f>VLOOKUP(E1114, '2022D'!$A$2:$G$343, 3, FALSE)</f>
        <v>4568</v>
      </c>
      <c r="P1114">
        <f>_2022[[#This Row],[最低排名]]-_2022[[#This Row],[同分人数]]+1</f>
        <v>4411</v>
      </c>
      <c r="Q1114">
        <f>IF(O1114&gt;=开始!$B$6, 1, 0)</f>
        <v>1</v>
      </c>
      <c r="R1114">
        <f>_2022[[#This Row],[最低排名]]-开始!$B$6</f>
        <v>4568</v>
      </c>
    </row>
    <row r="1115" spans="1:18">
      <c r="A1115">
        <v>83204</v>
      </c>
      <c r="B1115" t="s">
        <v>1334</v>
      </c>
      <c r="C1115" t="str">
        <f t="shared" si="34"/>
        <v>四川大学</v>
      </c>
      <c r="D1115" t="str">
        <f t="shared" si="35"/>
        <v>04</v>
      </c>
      <c r="E1115" t="s">
        <v>1593</v>
      </c>
      <c r="F1115">
        <v>242</v>
      </c>
      <c r="G1115">
        <v>131</v>
      </c>
      <c r="H1115">
        <v>133</v>
      </c>
      <c r="I1115">
        <v>70</v>
      </c>
      <c r="J1115">
        <v>67</v>
      </c>
      <c r="K1115">
        <v>67</v>
      </c>
      <c r="L1115">
        <v>0</v>
      </c>
      <c r="M1115">
        <v>2022</v>
      </c>
      <c r="N1115">
        <f>VLOOKUP(E1115, '2022D'!$A$2:$G$343, 2, FALSE)</f>
        <v>126</v>
      </c>
      <c r="O1115">
        <f>VLOOKUP(E1115, '2022D'!$A$2:$G$343, 3, FALSE)</f>
        <v>2461</v>
      </c>
      <c r="P1115">
        <f>_2022[[#This Row],[最低排名]]-_2022[[#This Row],[同分人数]]+1</f>
        <v>2336</v>
      </c>
      <c r="Q1115">
        <f>IF(O1115&gt;=开始!$B$6, 1, 0)</f>
        <v>1</v>
      </c>
      <c r="R1115">
        <f>_2022[[#This Row],[最低排名]]-开始!$B$6</f>
        <v>2461</v>
      </c>
    </row>
    <row r="1116" spans="1:18">
      <c r="A1116">
        <v>83205</v>
      </c>
      <c r="B1116" t="s">
        <v>1335</v>
      </c>
      <c r="C1116" t="str">
        <f t="shared" si="34"/>
        <v>四川大学</v>
      </c>
      <c r="D1116" t="str">
        <f t="shared" si="35"/>
        <v>05</v>
      </c>
      <c r="E1116" t="s">
        <v>35</v>
      </c>
      <c r="F1116">
        <v>250</v>
      </c>
      <c r="G1116">
        <v>138</v>
      </c>
      <c r="H1116">
        <v>120</v>
      </c>
      <c r="I1116">
        <v>67</v>
      </c>
      <c r="J1116">
        <v>64</v>
      </c>
      <c r="K1116">
        <v>61</v>
      </c>
      <c r="L1116">
        <v>0</v>
      </c>
      <c r="M1116">
        <v>2022</v>
      </c>
      <c r="N1116">
        <f>VLOOKUP(E1116, '2022D'!$A$2:$G$343, 2, FALSE)</f>
        <v>150</v>
      </c>
      <c r="O1116">
        <f>VLOOKUP(E1116, '2022D'!$A$2:$G$343, 3, FALSE)</f>
        <v>4877</v>
      </c>
      <c r="P1116">
        <f>_2022[[#This Row],[最低排名]]-_2022[[#This Row],[同分人数]]+1</f>
        <v>4728</v>
      </c>
      <c r="Q1116">
        <f>IF(O1116&gt;=开始!$B$6, 1, 0)</f>
        <v>1</v>
      </c>
      <c r="R1116">
        <f>_2022[[#This Row],[最低排名]]-开始!$B$6</f>
        <v>4877</v>
      </c>
    </row>
    <row r="1117" spans="1:18">
      <c r="A1117">
        <v>83206</v>
      </c>
      <c r="B1117" t="s">
        <v>1612</v>
      </c>
      <c r="C1117" t="str">
        <f t="shared" si="34"/>
        <v>四川大学</v>
      </c>
      <c r="D1117" t="str">
        <f t="shared" si="35"/>
        <v>06</v>
      </c>
      <c r="E1117" t="s">
        <v>0</v>
      </c>
      <c r="M1117">
        <v>2022</v>
      </c>
      <c r="N1117">
        <f>VLOOKUP(E1117, '2022D'!$A$2:$G$343, 2, FALSE)</f>
        <v>2335</v>
      </c>
      <c r="O1117">
        <f>VLOOKUP(E1117, '2022D'!$A$2:$G$343, 3, FALSE)</f>
        <v>2335</v>
      </c>
      <c r="P1117">
        <f>_2022[[#This Row],[最低排名]]-_2022[[#This Row],[同分人数]]+1</f>
        <v>1</v>
      </c>
      <c r="Q1117">
        <f>IF(O1117&gt;=开始!$B$6, 1, 0)</f>
        <v>1</v>
      </c>
      <c r="R1117">
        <f>_2022[[#This Row],[最低排名]]-开始!$B$6</f>
        <v>2335</v>
      </c>
    </row>
    <row r="1118" spans="1:18">
      <c r="A1118">
        <v>83207</v>
      </c>
      <c r="B1118" t="s">
        <v>1613</v>
      </c>
      <c r="C1118" t="str">
        <f t="shared" si="34"/>
        <v>四川大学</v>
      </c>
      <c r="D1118" t="str">
        <f t="shared" si="35"/>
        <v>07</v>
      </c>
      <c r="E1118" t="s">
        <v>1541</v>
      </c>
      <c r="F1118">
        <v>235</v>
      </c>
      <c r="G1118">
        <v>120</v>
      </c>
      <c r="H1118">
        <v>126</v>
      </c>
      <c r="I1118">
        <v>70</v>
      </c>
      <c r="J1118">
        <v>67</v>
      </c>
      <c r="K1118">
        <v>61</v>
      </c>
      <c r="L1118">
        <v>0</v>
      </c>
      <c r="M1118">
        <v>2022</v>
      </c>
      <c r="N1118">
        <f>VLOOKUP(E1118, '2022D'!$A$2:$G$343, 2, FALSE)</f>
        <v>171</v>
      </c>
      <c r="O1118">
        <f>VLOOKUP(E1118, '2022D'!$A$2:$G$343, 3, FALSE)</f>
        <v>5369</v>
      </c>
      <c r="P1118">
        <f>_2022[[#This Row],[最低排名]]-_2022[[#This Row],[同分人数]]+1</f>
        <v>5199</v>
      </c>
      <c r="Q1118">
        <f>IF(O1118&gt;=开始!$B$6, 1, 0)</f>
        <v>1</v>
      </c>
      <c r="R1118">
        <f>_2022[[#This Row],[最低排名]]-开始!$B$6</f>
        <v>5369</v>
      </c>
    </row>
    <row r="1119" spans="1:18">
      <c r="A1119">
        <v>83301</v>
      </c>
      <c r="B1119" t="s">
        <v>1336</v>
      </c>
      <c r="C1119" t="str">
        <f t="shared" si="34"/>
        <v>西南交大</v>
      </c>
      <c r="D1119" t="str">
        <f t="shared" si="35"/>
        <v>01</v>
      </c>
      <c r="E1119" t="s">
        <v>607</v>
      </c>
      <c r="F1119">
        <v>232</v>
      </c>
      <c r="G1119">
        <v>126</v>
      </c>
      <c r="H1119">
        <v>116</v>
      </c>
      <c r="I1119">
        <v>67</v>
      </c>
      <c r="J1119">
        <v>64</v>
      </c>
      <c r="K1119">
        <v>58</v>
      </c>
      <c r="L1119">
        <v>0</v>
      </c>
      <c r="M1119">
        <v>2022</v>
      </c>
      <c r="N1119">
        <f>VLOOKUP(E1119, '2022D'!$A$2:$G$343, 2, FALSE)</f>
        <v>211</v>
      </c>
      <c r="O1119">
        <f>VLOOKUP(E1119, '2022D'!$A$2:$G$343, 3, FALSE)</f>
        <v>9620</v>
      </c>
      <c r="P1119">
        <f>_2022[[#This Row],[最低排名]]-_2022[[#This Row],[同分人数]]+1</f>
        <v>9410</v>
      </c>
      <c r="Q1119">
        <f>IF(O1119&gt;=开始!$B$6, 1, 0)</f>
        <v>1</v>
      </c>
      <c r="R1119">
        <f>_2022[[#This Row],[最低排名]]-开始!$B$6</f>
        <v>9620</v>
      </c>
    </row>
    <row r="1120" spans="1:18">
      <c r="A1120">
        <v>83302</v>
      </c>
      <c r="B1120" t="s">
        <v>1337</v>
      </c>
      <c r="C1120" t="str">
        <f t="shared" si="34"/>
        <v>西南交大</v>
      </c>
      <c r="D1120" t="str">
        <f t="shared" si="35"/>
        <v>02</v>
      </c>
      <c r="E1120" t="s">
        <v>160</v>
      </c>
      <c r="F1120">
        <v>239</v>
      </c>
      <c r="G1120">
        <v>132</v>
      </c>
      <c r="H1120">
        <v>124</v>
      </c>
      <c r="I1120">
        <v>64</v>
      </c>
      <c r="J1120">
        <v>58</v>
      </c>
      <c r="K1120">
        <v>49</v>
      </c>
      <c r="L1120">
        <v>0</v>
      </c>
      <c r="M1120">
        <v>2022</v>
      </c>
      <c r="N1120">
        <f>VLOOKUP(E1120, '2022D'!$A$2:$G$343, 2, FALSE)</f>
        <v>213</v>
      </c>
      <c r="O1120">
        <f>VLOOKUP(E1120, '2022D'!$A$2:$G$343, 3, FALSE)</f>
        <v>10296</v>
      </c>
      <c r="P1120">
        <f>_2022[[#This Row],[最低排名]]-_2022[[#This Row],[同分人数]]+1</f>
        <v>10084</v>
      </c>
      <c r="Q1120">
        <f>IF(O1120&gt;=开始!$B$6, 1, 0)</f>
        <v>1</v>
      </c>
      <c r="R1120">
        <f>_2022[[#This Row],[最低排名]]-开始!$B$6</f>
        <v>10296</v>
      </c>
    </row>
    <row r="1121" spans="1:18">
      <c r="A1121">
        <v>83303</v>
      </c>
      <c r="B1121" t="s">
        <v>1338</v>
      </c>
      <c r="C1121" t="str">
        <f t="shared" si="34"/>
        <v>西南交大</v>
      </c>
      <c r="D1121" t="str">
        <f t="shared" si="35"/>
        <v>03</v>
      </c>
      <c r="E1121" t="s">
        <v>72</v>
      </c>
      <c r="F1121">
        <v>217</v>
      </c>
      <c r="G1121">
        <v>116</v>
      </c>
      <c r="H1121">
        <v>128</v>
      </c>
      <c r="I1121">
        <v>61</v>
      </c>
      <c r="J1121">
        <v>58</v>
      </c>
      <c r="K1121">
        <v>58</v>
      </c>
      <c r="L1121">
        <v>0</v>
      </c>
      <c r="M1121">
        <v>2022</v>
      </c>
      <c r="N1121">
        <f>VLOOKUP(E1121, '2022D'!$A$2:$G$343, 2, FALSE)</f>
        <v>242</v>
      </c>
      <c r="O1121">
        <f>VLOOKUP(E1121, '2022D'!$A$2:$G$343, 3, FALSE)</f>
        <v>12862</v>
      </c>
      <c r="P1121">
        <f>_2022[[#This Row],[最低排名]]-_2022[[#This Row],[同分人数]]+1</f>
        <v>12621</v>
      </c>
      <c r="Q1121">
        <f>IF(O1121&gt;=开始!$B$6, 1, 0)</f>
        <v>1</v>
      </c>
      <c r="R1121">
        <f>_2022[[#This Row],[最低排名]]-开始!$B$6</f>
        <v>12862</v>
      </c>
    </row>
    <row r="1122" spans="1:18">
      <c r="A1122">
        <v>83304</v>
      </c>
      <c r="B1122" t="s">
        <v>1339</v>
      </c>
      <c r="C1122" t="str">
        <f t="shared" si="34"/>
        <v>西南交大</v>
      </c>
      <c r="D1122" t="str">
        <f t="shared" si="35"/>
        <v>04</v>
      </c>
      <c r="E1122" t="s">
        <v>298</v>
      </c>
      <c r="F1122">
        <v>216</v>
      </c>
      <c r="G1122">
        <v>112</v>
      </c>
      <c r="H1122">
        <v>115</v>
      </c>
      <c r="I1122">
        <v>70</v>
      </c>
      <c r="J1122">
        <v>67</v>
      </c>
      <c r="K1122">
        <v>64</v>
      </c>
      <c r="L1122">
        <v>0</v>
      </c>
      <c r="M1122">
        <v>2022</v>
      </c>
      <c r="N1122">
        <f>VLOOKUP(E1122, '2022D'!$A$2:$G$343, 2, FALSE)</f>
        <v>227</v>
      </c>
      <c r="O1122">
        <f>VLOOKUP(E1122, '2022D'!$A$2:$G$343, 3, FALSE)</f>
        <v>10720</v>
      </c>
      <c r="P1122">
        <f>_2022[[#This Row],[最低排名]]-_2022[[#This Row],[同分人数]]+1</f>
        <v>10494</v>
      </c>
      <c r="Q1122">
        <f>IF(O1122&gt;=开始!$B$6, 1, 0)</f>
        <v>1</v>
      </c>
      <c r="R1122">
        <f>_2022[[#This Row],[最低排名]]-开始!$B$6</f>
        <v>10720</v>
      </c>
    </row>
    <row r="1123" spans="1:18">
      <c r="A1123">
        <v>83401</v>
      </c>
      <c r="B1123" t="s">
        <v>1340</v>
      </c>
      <c r="C1123" t="str">
        <f t="shared" si="34"/>
        <v>电子科大</v>
      </c>
      <c r="D1123" t="str">
        <f t="shared" si="35"/>
        <v>01</v>
      </c>
      <c r="E1123" t="s">
        <v>8</v>
      </c>
      <c r="F1123">
        <v>240</v>
      </c>
      <c r="G1123">
        <v>124</v>
      </c>
      <c r="H1123">
        <v>137</v>
      </c>
      <c r="I1123">
        <v>70</v>
      </c>
      <c r="J1123">
        <v>64</v>
      </c>
      <c r="K1123">
        <v>58</v>
      </c>
      <c r="L1123">
        <v>0</v>
      </c>
      <c r="M1123">
        <v>2022</v>
      </c>
      <c r="N1123">
        <f>VLOOKUP(E1123, '2022D'!$A$2:$G$343, 2, FALSE)</f>
        <v>130</v>
      </c>
      <c r="O1123">
        <f>VLOOKUP(E1123, '2022D'!$A$2:$G$343, 3, FALSE)</f>
        <v>3780</v>
      </c>
      <c r="P1123">
        <f>_2022[[#This Row],[最低排名]]-_2022[[#This Row],[同分人数]]+1</f>
        <v>3651</v>
      </c>
      <c r="Q1123">
        <f>IF(O1123&gt;=开始!$B$6, 1, 0)</f>
        <v>1</v>
      </c>
      <c r="R1123">
        <f>_2022[[#This Row],[最低排名]]-开始!$B$6</f>
        <v>3780</v>
      </c>
    </row>
    <row r="1124" spans="1:18">
      <c r="A1124">
        <v>83501</v>
      </c>
      <c r="B1124" t="s">
        <v>1341</v>
      </c>
      <c r="C1124" t="str">
        <f t="shared" si="34"/>
        <v>西南财大</v>
      </c>
      <c r="D1124" t="str">
        <f t="shared" si="35"/>
        <v>01</v>
      </c>
      <c r="E1124" t="s">
        <v>244</v>
      </c>
      <c r="F1124">
        <v>222</v>
      </c>
      <c r="G1124">
        <v>114</v>
      </c>
      <c r="H1124">
        <v>132</v>
      </c>
      <c r="I1124">
        <v>70</v>
      </c>
      <c r="J1124">
        <v>67</v>
      </c>
      <c r="K1124">
        <v>64</v>
      </c>
      <c r="L1124">
        <v>0</v>
      </c>
      <c r="M1124">
        <v>2022</v>
      </c>
      <c r="N1124">
        <f>VLOOKUP(E1124, '2022D'!$A$2:$G$343, 2, FALSE)</f>
        <v>164</v>
      </c>
      <c r="O1124">
        <f>VLOOKUP(E1124, '2022D'!$A$2:$G$343, 3, FALSE)</f>
        <v>6089</v>
      </c>
      <c r="P1124">
        <f>_2022[[#This Row],[最低排名]]-_2022[[#This Row],[同分人数]]+1</f>
        <v>5926</v>
      </c>
      <c r="Q1124">
        <f>IF(O1124&gt;=开始!$B$6, 1, 0)</f>
        <v>1</v>
      </c>
      <c r="R1124">
        <f>_2022[[#This Row],[最低排名]]-开始!$B$6</f>
        <v>6089</v>
      </c>
    </row>
    <row r="1125" spans="1:18">
      <c r="A1125">
        <v>83502</v>
      </c>
      <c r="B1125" t="s">
        <v>1342</v>
      </c>
      <c r="C1125" t="str">
        <f t="shared" si="34"/>
        <v>西南财大</v>
      </c>
      <c r="D1125" t="str">
        <f t="shared" si="35"/>
        <v>02</v>
      </c>
      <c r="E1125" t="s">
        <v>14</v>
      </c>
      <c r="F1125">
        <v>221</v>
      </c>
      <c r="G1125">
        <v>115</v>
      </c>
      <c r="H1125">
        <v>128</v>
      </c>
      <c r="I1125">
        <v>70</v>
      </c>
      <c r="J1125">
        <v>67</v>
      </c>
      <c r="K1125">
        <v>67</v>
      </c>
      <c r="L1125">
        <v>0</v>
      </c>
      <c r="M1125">
        <v>2022</v>
      </c>
      <c r="N1125">
        <f>VLOOKUP(E1125, '2022D'!$A$2:$G$343, 2, FALSE)</f>
        <v>194</v>
      </c>
      <c r="O1125">
        <f>VLOOKUP(E1125, '2022D'!$A$2:$G$343, 3, FALSE)</f>
        <v>6457</v>
      </c>
      <c r="P1125">
        <f>_2022[[#This Row],[最低排名]]-_2022[[#This Row],[同分人数]]+1</f>
        <v>6264</v>
      </c>
      <c r="Q1125">
        <f>IF(O1125&gt;=开始!$B$6, 1, 0)</f>
        <v>1</v>
      </c>
      <c r="R1125">
        <f>_2022[[#This Row],[最低排名]]-开始!$B$6</f>
        <v>6457</v>
      </c>
    </row>
    <row r="1126" spans="1:18">
      <c r="A1126">
        <v>83503</v>
      </c>
      <c r="B1126" t="s">
        <v>1343</v>
      </c>
      <c r="C1126" t="str">
        <f t="shared" si="34"/>
        <v>西南财大</v>
      </c>
      <c r="D1126" t="str">
        <f t="shared" si="35"/>
        <v>03</v>
      </c>
      <c r="E1126" t="s">
        <v>20</v>
      </c>
      <c r="F1126">
        <v>236</v>
      </c>
      <c r="G1126">
        <v>123</v>
      </c>
      <c r="H1126">
        <v>113</v>
      </c>
      <c r="I1126">
        <v>67</v>
      </c>
      <c r="J1126">
        <v>64</v>
      </c>
      <c r="K1126">
        <v>61</v>
      </c>
      <c r="L1126">
        <v>0</v>
      </c>
      <c r="M1126">
        <v>2022</v>
      </c>
      <c r="N1126">
        <f>VLOOKUP(E1126, '2022D'!$A$2:$G$343, 2, FALSE)</f>
        <v>223</v>
      </c>
      <c r="O1126">
        <f>VLOOKUP(E1126, '2022D'!$A$2:$G$343, 3, FALSE)</f>
        <v>8780</v>
      </c>
      <c r="P1126">
        <f>_2022[[#This Row],[最低排名]]-_2022[[#This Row],[同分人数]]+1</f>
        <v>8558</v>
      </c>
      <c r="Q1126">
        <f>IF(O1126&gt;=开始!$B$6, 1, 0)</f>
        <v>1</v>
      </c>
      <c r="R1126">
        <f>_2022[[#This Row],[最低排名]]-开始!$B$6</f>
        <v>8780</v>
      </c>
    </row>
    <row r="1127" spans="1:18">
      <c r="A1127">
        <v>83504</v>
      </c>
      <c r="B1127" t="s">
        <v>1344</v>
      </c>
      <c r="C1127" t="str">
        <f t="shared" si="34"/>
        <v>西南财大</v>
      </c>
      <c r="D1127" t="str">
        <f t="shared" si="35"/>
        <v>04</v>
      </c>
      <c r="E1127" t="s">
        <v>138</v>
      </c>
      <c r="F1127">
        <v>222</v>
      </c>
      <c r="G1127">
        <v>114</v>
      </c>
      <c r="H1127">
        <v>110</v>
      </c>
      <c r="I1127">
        <v>64</v>
      </c>
      <c r="J1127">
        <v>64</v>
      </c>
      <c r="K1127">
        <v>55</v>
      </c>
      <c r="L1127">
        <v>0</v>
      </c>
      <c r="M1127">
        <v>2022</v>
      </c>
      <c r="N1127">
        <f>VLOOKUP(E1127, '2022D'!$A$2:$G$343, 2, FALSE)</f>
        <v>220</v>
      </c>
      <c r="O1127">
        <f>VLOOKUP(E1127, '2022D'!$A$2:$G$343, 3, FALSE)</f>
        <v>14379</v>
      </c>
      <c r="P1127">
        <f>_2022[[#This Row],[最低排名]]-_2022[[#This Row],[同分人数]]+1</f>
        <v>14160</v>
      </c>
      <c r="Q1127">
        <f>IF(O1127&gt;=开始!$B$6, 1, 0)</f>
        <v>1</v>
      </c>
      <c r="R1127">
        <f>_2022[[#This Row],[最低排名]]-开始!$B$6</f>
        <v>14379</v>
      </c>
    </row>
    <row r="1128" spans="1:18">
      <c r="A1128">
        <v>83601</v>
      </c>
      <c r="B1128" t="s">
        <v>1345</v>
      </c>
      <c r="C1128" t="str">
        <f t="shared" si="34"/>
        <v>民航飞院</v>
      </c>
      <c r="D1128" t="str">
        <f t="shared" si="35"/>
        <v>01</v>
      </c>
      <c r="E1128" t="s">
        <v>1534</v>
      </c>
      <c r="F1128">
        <v>180</v>
      </c>
      <c r="G1128">
        <v>92</v>
      </c>
      <c r="H1128">
        <v>76</v>
      </c>
      <c r="I1128">
        <v>52</v>
      </c>
      <c r="J1128">
        <v>46</v>
      </c>
      <c r="K1128">
        <v>46</v>
      </c>
      <c r="L1128">
        <v>0</v>
      </c>
      <c r="M1128">
        <v>2022</v>
      </c>
      <c r="N1128">
        <f>VLOOKUP(E1128, '2022D'!$A$2:$G$343, 2, FALSE)</f>
        <v>161</v>
      </c>
      <c r="O1128">
        <f>VLOOKUP(E1128, '2022D'!$A$2:$G$343, 3, FALSE)</f>
        <v>36413</v>
      </c>
      <c r="P1128">
        <f>_2022[[#This Row],[最低排名]]-_2022[[#This Row],[同分人数]]+1</f>
        <v>36253</v>
      </c>
      <c r="Q1128">
        <f>IF(O1128&gt;=开始!$B$6, 1, 0)</f>
        <v>1</v>
      </c>
      <c r="R1128">
        <f>_2022[[#This Row],[最低排名]]-开始!$B$6</f>
        <v>36413</v>
      </c>
    </row>
    <row r="1129" spans="1:18">
      <c r="A1129">
        <v>83602</v>
      </c>
      <c r="B1129" t="s">
        <v>1346</v>
      </c>
      <c r="C1129" t="str">
        <f t="shared" si="34"/>
        <v>民航飞院</v>
      </c>
      <c r="D1129" t="str">
        <f t="shared" si="35"/>
        <v>02</v>
      </c>
      <c r="E1129" t="s">
        <v>447</v>
      </c>
      <c r="F1129">
        <v>170</v>
      </c>
      <c r="G1129">
        <v>92</v>
      </c>
      <c r="H1129">
        <v>98</v>
      </c>
      <c r="I1129">
        <v>55</v>
      </c>
      <c r="J1129">
        <v>49</v>
      </c>
      <c r="K1129">
        <v>49</v>
      </c>
      <c r="L1129">
        <v>0</v>
      </c>
      <c r="M1129">
        <v>2022</v>
      </c>
      <c r="N1129">
        <f>VLOOKUP(E1129, '2022D'!$A$2:$G$343, 2, FALSE)</f>
        <v>152</v>
      </c>
      <c r="O1129">
        <f>VLOOKUP(E1129, '2022D'!$A$2:$G$343, 3, FALSE)</f>
        <v>33176</v>
      </c>
      <c r="P1129">
        <f>_2022[[#This Row],[最低排名]]-_2022[[#This Row],[同分人数]]+1</f>
        <v>33025</v>
      </c>
      <c r="Q1129">
        <f>IF(O1129&gt;=开始!$B$6, 1, 0)</f>
        <v>1</v>
      </c>
      <c r="R1129">
        <f>_2022[[#This Row],[最低排名]]-开始!$B$6</f>
        <v>33176</v>
      </c>
    </row>
    <row r="1130" spans="1:18">
      <c r="A1130">
        <v>83603</v>
      </c>
      <c r="B1130" t="s">
        <v>1347</v>
      </c>
      <c r="C1130" t="str">
        <f t="shared" si="34"/>
        <v>民航飞院</v>
      </c>
      <c r="D1130" t="str">
        <f t="shared" si="35"/>
        <v>03</v>
      </c>
      <c r="E1130" t="s">
        <v>528</v>
      </c>
      <c r="F1130">
        <v>207</v>
      </c>
      <c r="G1130">
        <v>110</v>
      </c>
      <c r="H1130">
        <v>83</v>
      </c>
      <c r="I1130">
        <v>55</v>
      </c>
      <c r="J1130">
        <v>49</v>
      </c>
      <c r="K1130">
        <v>46</v>
      </c>
      <c r="L1130">
        <v>0</v>
      </c>
      <c r="M1130">
        <v>2022</v>
      </c>
      <c r="N1130">
        <f>VLOOKUP(E1130, '2022D'!$A$2:$G$343, 2, FALSE)</f>
        <v>187</v>
      </c>
      <c r="O1130">
        <f>VLOOKUP(E1130, '2022D'!$A$2:$G$343, 3, FALSE)</f>
        <v>29955</v>
      </c>
      <c r="P1130">
        <f>_2022[[#This Row],[最低排名]]-_2022[[#This Row],[同分人数]]+1</f>
        <v>29769</v>
      </c>
      <c r="Q1130">
        <f>IF(O1130&gt;=开始!$B$6, 1, 0)</f>
        <v>1</v>
      </c>
      <c r="R1130">
        <f>_2022[[#This Row],[最低排名]]-开始!$B$6</f>
        <v>29955</v>
      </c>
    </row>
    <row r="1131" spans="1:18">
      <c r="A1131">
        <v>83604</v>
      </c>
      <c r="B1131" t="s">
        <v>1348</v>
      </c>
      <c r="C1131" t="str">
        <f t="shared" si="34"/>
        <v>民航飞院</v>
      </c>
      <c r="D1131" t="str">
        <f t="shared" si="35"/>
        <v>04</v>
      </c>
      <c r="E1131" t="s">
        <v>528</v>
      </c>
      <c r="F1131">
        <v>200</v>
      </c>
      <c r="G1131">
        <v>100</v>
      </c>
      <c r="H1131">
        <v>87</v>
      </c>
      <c r="I1131">
        <v>52</v>
      </c>
      <c r="J1131">
        <v>52</v>
      </c>
      <c r="K1131">
        <v>49</v>
      </c>
      <c r="L1131">
        <v>0</v>
      </c>
      <c r="M1131">
        <v>2022</v>
      </c>
      <c r="N1131">
        <f>VLOOKUP(E1131, '2022D'!$A$2:$G$343, 2, FALSE)</f>
        <v>187</v>
      </c>
      <c r="O1131">
        <f>VLOOKUP(E1131, '2022D'!$A$2:$G$343, 3, FALSE)</f>
        <v>29955</v>
      </c>
      <c r="P1131">
        <f>_2022[[#This Row],[最低排名]]-_2022[[#This Row],[同分人数]]+1</f>
        <v>29769</v>
      </c>
      <c r="Q1131">
        <f>IF(O1131&gt;=开始!$B$6, 1, 0)</f>
        <v>1</v>
      </c>
      <c r="R1131">
        <f>_2022[[#This Row],[最低排名]]-开始!$B$6</f>
        <v>29955</v>
      </c>
    </row>
    <row r="1132" spans="1:18">
      <c r="A1132">
        <v>83701</v>
      </c>
      <c r="B1132" t="s">
        <v>1349</v>
      </c>
      <c r="C1132" t="str">
        <f t="shared" si="34"/>
        <v>西南石油</v>
      </c>
      <c r="D1132" t="str">
        <f t="shared" si="35"/>
        <v>01</v>
      </c>
      <c r="E1132" t="s">
        <v>146</v>
      </c>
      <c r="F1132">
        <v>221</v>
      </c>
      <c r="G1132">
        <v>111</v>
      </c>
      <c r="H1132">
        <v>98</v>
      </c>
      <c r="I1132">
        <v>64</v>
      </c>
      <c r="J1132">
        <v>52</v>
      </c>
      <c r="K1132">
        <v>49</v>
      </c>
      <c r="L1132">
        <v>0</v>
      </c>
      <c r="M1132">
        <v>2022</v>
      </c>
      <c r="N1132">
        <f>VLOOKUP(E1132, '2022D'!$A$2:$G$343, 2, FALSE)</f>
        <v>233</v>
      </c>
      <c r="O1132">
        <f>VLOOKUP(E1132, '2022D'!$A$2:$G$343, 3, FALSE)</f>
        <v>21082</v>
      </c>
      <c r="P1132">
        <f>_2022[[#This Row],[最低排名]]-_2022[[#This Row],[同分人数]]+1</f>
        <v>20850</v>
      </c>
      <c r="Q1132">
        <f>IF(O1132&gt;=开始!$B$6, 1, 0)</f>
        <v>1</v>
      </c>
      <c r="R1132">
        <f>_2022[[#This Row],[最低排名]]-开始!$B$6</f>
        <v>21082</v>
      </c>
    </row>
    <row r="1133" spans="1:18">
      <c r="A1133">
        <v>83702</v>
      </c>
      <c r="B1133" t="s">
        <v>1350</v>
      </c>
      <c r="C1133" t="str">
        <f t="shared" si="34"/>
        <v>西南石油</v>
      </c>
      <c r="D1133" t="str">
        <f t="shared" si="35"/>
        <v>02</v>
      </c>
      <c r="E1133" t="s">
        <v>126</v>
      </c>
      <c r="F1133">
        <v>200</v>
      </c>
      <c r="G1133">
        <v>104</v>
      </c>
      <c r="H1133">
        <v>92</v>
      </c>
      <c r="I1133">
        <v>61</v>
      </c>
      <c r="J1133">
        <v>58</v>
      </c>
      <c r="K1133">
        <v>58</v>
      </c>
      <c r="L1133">
        <v>0</v>
      </c>
      <c r="M1133">
        <v>2022</v>
      </c>
      <c r="N1133">
        <f>VLOOKUP(E1133, '2022D'!$A$2:$G$343, 2, FALSE)</f>
        <v>211</v>
      </c>
      <c r="O1133">
        <f>VLOOKUP(E1133, '2022D'!$A$2:$G$343, 3, FALSE)</f>
        <v>24227</v>
      </c>
      <c r="P1133">
        <f>_2022[[#This Row],[最低排名]]-_2022[[#This Row],[同分人数]]+1</f>
        <v>24017</v>
      </c>
      <c r="Q1133">
        <f>IF(O1133&gt;=开始!$B$6, 1, 0)</f>
        <v>1</v>
      </c>
      <c r="R1133">
        <f>_2022[[#This Row],[最低排名]]-开始!$B$6</f>
        <v>24227</v>
      </c>
    </row>
    <row r="1134" spans="1:18">
      <c r="A1134">
        <v>83703</v>
      </c>
      <c r="B1134" t="s">
        <v>1351</v>
      </c>
      <c r="C1134" t="str">
        <f t="shared" si="34"/>
        <v>西南石油</v>
      </c>
      <c r="D1134" t="str">
        <f t="shared" si="35"/>
        <v>03</v>
      </c>
      <c r="E1134" t="s">
        <v>287</v>
      </c>
      <c r="F1134">
        <v>205</v>
      </c>
      <c r="G1134">
        <v>103</v>
      </c>
      <c r="H1134">
        <v>95</v>
      </c>
      <c r="I1134">
        <v>67</v>
      </c>
      <c r="J1134">
        <v>55</v>
      </c>
      <c r="K1134">
        <v>46</v>
      </c>
      <c r="L1134">
        <v>0</v>
      </c>
      <c r="M1134">
        <v>2022</v>
      </c>
      <c r="N1134">
        <f>VLOOKUP(E1134, '2022D'!$A$2:$G$343, 2, FALSE)</f>
        <v>204</v>
      </c>
      <c r="O1134">
        <f>VLOOKUP(E1134, '2022D'!$A$2:$G$343, 3, FALSE)</f>
        <v>24431</v>
      </c>
      <c r="P1134">
        <f>_2022[[#This Row],[最低排名]]-_2022[[#This Row],[同分人数]]+1</f>
        <v>24228</v>
      </c>
      <c r="Q1134">
        <f>IF(O1134&gt;=开始!$B$6, 1, 0)</f>
        <v>1</v>
      </c>
      <c r="R1134">
        <f>_2022[[#This Row],[最低排名]]-开始!$B$6</f>
        <v>24431</v>
      </c>
    </row>
    <row r="1135" spans="1:18">
      <c r="A1135">
        <v>83801</v>
      </c>
      <c r="B1135" t="s">
        <v>1352</v>
      </c>
      <c r="C1135" t="str">
        <f t="shared" si="34"/>
        <v>成都理工</v>
      </c>
      <c r="D1135" t="str">
        <f t="shared" si="35"/>
        <v>01</v>
      </c>
      <c r="E1135" t="s">
        <v>162</v>
      </c>
      <c r="F1135">
        <v>212</v>
      </c>
      <c r="G1135">
        <v>109</v>
      </c>
      <c r="H1135">
        <v>107</v>
      </c>
      <c r="I1135">
        <v>58</v>
      </c>
      <c r="J1135">
        <v>52</v>
      </c>
      <c r="K1135">
        <v>46</v>
      </c>
      <c r="L1135">
        <v>0</v>
      </c>
      <c r="M1135">
        <v>2022</v>
      </c>
      <c r="N1135">
        <f>VLOOKUP(E1135, '2022D'!$A$2:$G$343, 2, FALSE)</f>
        <v>214</v>
      </c>
      <c r="O1135">
        <f>VLOOKUP(E1135, '2022D'!$A$2:$G$343, 3, FALSE)</f>
        <v>23018</v>
      </c>
      <c r="P1135">
        <f>_2022[[#This Row],[最低排名]]-_2022[[#This Row],[同分人数]]+1</f>
        <v>22805</v>
      </c>
      <c r="Q1135">
        <f>IF(O1135&gt;=开始!$B$6, 1, 0)</f>
        <v>1</v>
      </c>
      <c r="R1135">
        <f>_2022[[#This Row],[最低排名]]-开始!$B$6</f>
        <v>23018</v>
      </c>
    </row>
    <row r="1136" spans="1:18">
      <c r="A1136">
        <v>83802</v>
      </c>
      <c r="B1136" t="s">
        <v>1353</v>
      </c>
      <c r="C1136" t="str">
        <f t="shared" si="34"/>
        <v>成都理工</v>
      </c>
      <c r="D1136" t="str">
        <f t="shared" si="35"/>
        <v>02</v>
      </c>
      <c r="E1136" t="s">
        <v>128</v>
      </c>
      <c r="F1136">
        <v>207</v>
      </c>
      <c r="G1136">
        <v>110</v>
      </c>
      <c r="H1136">
        <v>110</v>
      </c>
      <c r="I1136">
        <v>58</v>
      </c>
      <c r="J1136">
        <v>55</v>
      </c>
      <c r="K1136">
        <v>49</v>
      </c>
      <c r="L1136">
        <v>0</v>
      </c>
      <c r="M1136">
        <v>2022</v>
      </c>
      <c r="N1136">
        <f>VLOOKUP(E1136, '2022D'!$A$2:$G$343, 2, FALSE)</f>
        <v>228</v>
      </c>
      <c r="O1136">
        <f>VLOOKUP(E1136, '2022D'!$A$2:$G$343, 3, FALSE)</f>
        <v>22159</v>
      </c>
      <c r="P1136">
        <f>_2022[[#This Row],[最低排名]]-_2022[[#This Row],[同分人数]]+1</f>
        <v>21932</v>
      </c>
      <c r="Q1136">
        <f>IF(O1136&gt;=开始!$B$6, 1, 0)</f>
        <v>1</v>
      </c>
      <c r="R1136">
        <f>_2022[[#This Row],[最低排名]]-开始!$B$6</f>
        <v>22159</v>
      </c>
    </row>
    <row r="1137" spans="1:18">
      <c r="A1137">
        <v>83901</v>
      </c>
      <c r="B1137" t="s">
        <v>1354</v>
      </c>
      <c r="C1137" t="str">
        <f t="shared" si="34"/>
        <v>西南科大</v>
      </c>
      <c r="D1137" t="str">
        <f t="shared" si="35"/>
        <v>01</v>
      </c>
      <c r="E1137" t="s">
        <v>205</v>
      </c>
      <c r="F1137">
        <v>206</v>
      </c>
      <c r="G1137">
        <v>117</v>
      </c>
      <c r="H1137">
        <v>80</v>
      </c>
      <c r="I1137">
        <v>46</v>
      </c>
      <c r="J1137">
        <v>43</v>
      </c>
      <c r="K1137">
        <v>43</v>
      </c>
      <c r="L1137">
        <v>0</v>
      </c>
      <c r="M1137">
        <v>2022</v>
      </c>
      <c r="N1137">
        <f>VLOOKUP(E1137, '2022D'!$A$2:$G$343, 2, FALSE)</f>
        <v>162</v>
      </c>
      <c r="O1137">
        <f>VLOOKUP(E1137, '2022D'!$A$2:$G$343, 3, FALSE)</f>
        <v>33700</v>
      </c>
      <c r="P1137">
        <f>_2022[[#This Row],[最低排名]]-_2022[[#This Row],[同分人数]]+1</f>
        <v>33539</v>
      </c>
      <c r="Q1137">
        <f>IF(O1137&gt;=开始!$B$6, 1, 0)</f>
        <v>1</v>
      </c>
      <c r="R1137">
        <f>_2022[[#This Row],[最低排名]]-开始!$B$6</f>
        <v>33700</v>
      </c>
    </row>
    <row r="1138" spans="1:18">
      <c r="A1138">
        <v>83902</v>
      </c>
      <c r="B1138" t="s">
        <v>1355</v>
      </c>
      <c r="C1138" t="str">
        <f t="shared" si="34"/>
        <v>西南科大</v>
      </c>
      <c r="D1138" t="str">
        <f t="shared" si="35"/>
        <v>02</v>
      </c>
      <c r="E1138" t="s">
        <v>363</v>
      </c>
      <c r="F1138">
        <v>182</v>
      </c>
      <c r="G1138">
        <v>94</v>
      </c>
      <c r="H1138">
        <v>89</v>
      </c>
      <c r="I1138">
        <v>58</v>
      </c>
      <c r="J1138">
        <v>55</v>
      </c>
      <c r="K1138">
        <v>52</v>
      </c>
      <c r="L1138">
        <v>0</v>
      </c>
      <c r="M1138">
        <v>2022</v>
      </c>
      <c r="N1138">
        <f>VLOOKUP(E1138, '2022D'!$A$2:$G$343, 2, FALSE)</f>
        <v>197</v>
      </c>
      <c r="O1138">
        <f>VLOOKUP(E1138, '2022D'!$A$2:$G$343, 3, FALSE)</f>
        <v>30730</v>
      </c>
      <c r="P1138">
        <f>_2022[[#This Row],[最低排名]]-_2022[[#This Row],[同分人数]]+1</f>
        <v>30534</v>
      </c>
      <c r="Q1138">
        <f>IF(O1138&gt;=开始!$B$6, 1, 0)</f>
        <v>1</v>
      </c>
      <c r="R1138">
        <f>_2022[[#This Row],[最低排名]]-开始!$B$6</f>
        <v>30730</v>
      </c>
    </row>
    <row r="1139" spans="1:18">
      <c r="A1139">
        <v>83903</v>
      </c>
      <c r="B1139" t="s">
        <v>1356</v>
      </c>
      <c r="C1139" t="str">
        <f t="shared" si="34"/>
        <v>西南科大</v>
      </c>
      <c r="D1139" t="str">
        <f t="shared" si="35"/>
        <v>03</v>
      </c>
      <c r="E1139" t="s">
        <v>405</v>
      </c>
      <c r="F1139">
        <v>172</v>
      </c>
      <c r="G1139">
        <v>95</v>
      </c>
      <c r="H1139">
        <v>105</v>
      </c>
      <c r="I1139">
        <v>55</v>
      </c>
      <c r="J1139">
        <v>49</v>
      </c>
      <c r="K1139">
        <v>46</v>
      </c>
      <c r="L1139">
        <v>0</v>
      </c>
      <c r="M1139">
        <v>2022</v>
      </c>
      <c r="N1139">
        <f>VLOOKUP(E1139, '2022D'!$A$2:$G$343, 2, FALSE)</f>
        <v>164</v>
      </c>
      <c r="O1139">
        <f>VLOOKUP(E1139, '2022D'!$A$2:$G$343, 3, FALSE)</f>
        <v>32225</v>
      </c>
      <c r="P1139">
        <f>_2022[[#This Row],[最低排名]]-_2022[[#This Row],[同分人数]]+1</f>
        <v>32062</v>
      </c>
      <c r="Q1139">
        <f>IF(O1139&gt;=开始!$B$6, 1, 0)</f>
        <v>1</v>
      </c>
      <c r="R1139">
        <f>_2022[[#This Row],[最低排名]]-开始!$B$6</f>
        <v>32225</v>
      </c>
    </row>
    <row r="1140" spans="1:18">
      <c r="A1140">
        <v>84001</v>
      </c>
      <c r="B1140" t="s">
        <v>1357</v>
      </c>
      <c r="C1140" t="str">
        <f t="shared" si="34"/>
        <v>成都信息</v>
      </c>
      <c r="D1140" t="str">
        <f t="shared" si="35"/>
        <v>01</v>
      </c>
      <c r="E1140" t="s">
        <v>354</v>
      </c>
      <c r="F1140">
        <v>201</v>
      </c>
      <c r="G1140">
        <v>114</v>
      </c>
      <c r="H1140">
        <v>89</v>
      </c>
      <c r="I1140">
        <v>49</v>
      </c>
      <c r="J1140">
        <v>46</v>
      </c>
      <c r="K1140">
        <v>43</v>
      </c>
      <c r="L1140">
        <v>0</v>
      </c>
      <c r="M1140">
        <v>2022</v>
      </c>
      <c r="N1140">
        <f>VLOOKUP(E1140, '2022D'!$A$2:$G$343, 2, FALSE)</f>
        <v>175</v>
      </c>
      <c r="O1140">
        <f>VLOOKUP(E1140, '2022D'!$A$2:$G$343, 3, FALSE)</f>
        <v>32061</v>
      </c>
      <c r="P1140">
        <f>_2022[[#This Row],[最低排名]]-_2022[[#This Row],[同分人数]]+1</f>
        <v>31887</v>
      </c>
      <c r="Q1140">
        <f>IF(O1140&gt;=开始!$B$6, 1, 0)</f>
        <v>1</v>
      </c>
      <c r="R1140">
        <f>_2022[[#This Row],[最低排名]]-开始!$B$6</f>
        <v>32061</v>
      </c>
    </row>
    <row r="1141" spans="1:18">
      <c r="A1141">
        <v>84002</v>
      </c>
      <c r="B1141" t="s">
        <v>1358</v>
      </c>
      <c r="C1141" t="str">
        <f t="shared" si="34"/>
        <v>成都信息</v>
      </c>
      <c r="D1141" t="str">
        <f t="shared" si="35"/>
        <v>02</v>
      </c>
      <c r="E1141" t="s">
        <v>419</v>
      </c>
      <c r="F1141">
        <v>199</v>
      </c>
      <c r="G1141">
        <v>101</v>
      </c>
      <c r="H1141">
        <v>79</v>
      </c>
      <c r="I1141">
        <v>52</v>
      </c>
      <c r="J1141">
        <v>52</v>
      </c>
      <c r="K1141">
        <v>52</v>
      </c>
      <c r="L1141">
        <v>0</v>
      </c>
      <c r="M1141">
        <v>2022</v>
      </c>
      <c r="N1141">
        <f>VLOOKUP(E1141, '2022D'!$A$2:$G$343, 2, FALSE)</f>
        <v>158</v>
      </c>
      <c r="O1141">
        <f>VLOOKUP(E1141, '2022D'!$A$2:$G$343, 3, FALSE)</f>
        <v>31045</v>
      </c>
      <c r="P1141">
        <f>_2022[[#This Row],[最低排名]]-_2022[[#This Row],[同分人数]]+1</f>
        <v>30888</v>
      </c>
      <c r="Q1141">
        <f>IF(O1141&gt;=开始!$B$6, 1, 0)</f>
        <v>1</v>
      </c>
      <c r="R1141">
        <f>_2022[[#This Row],[最低排名]]-开始!$B$6</f>
        <v>31045</v>
      </c>
    </row>
    <row r="1142" spans="1:18">
      <c r="A1142">
        <v>84101</v>
      </c>
      <c r="B1142" t="s">
        <v>1359</v>
      </c>
      <c r="C1142" t="str">
        <f t="shared" si="34"/>
        <v>西华大学</v>
      </c>
      <c r="D1142" t="str">
        <f t="shared" si="35"/>
        <v>01</v>
      </c>
      <c r="E1142" t="s">
        <v>469</v>
      </c>
      <c r="F1142">
        <v>197</v>
      </c>
      <c r="G1142">
        <v>99</v>
      </c>
      <c r="H1142">
        <v>97</v>
      </c>
      <c r="I1142">
        <v>49</v>
      </c>
      <c r="J1142">
        <v>46</v>
      </c>
      <c r="K1142">
        <v>43</v>
      </c>
      <c r="L1142">
        <v>0</v>
      </c>
      <c r="M1142">
        <v>2022</v>
      </c>
      <c r="N1142">
        <f>VLOOKUP(E1142, '2022D'!$A$2:$G$343, 2, FALSE)</f>
        <v>147</v>
      </c>
      <c r="O1142">
        <f>VLOOKUP(E1142, '2022D'!$A$2:$G$343, 3, FALSE)</f>
        <v>31375</v>
      </c>
      <c r="P1142">
        <f>_2022[[#This Row],[最低排名]]-_2022[[#This Row],[同分人数]]+1</f>
        <v>31229</v>
      </c>
      <c r="Q1142">
        <f>IF(O1142&gt;=开始!$B$6, 1, 0)</f>
        <v>1</v>
      </c>
      <c r="R1142">
        <f>_2022[[#This Row],[最低排名]]-开始!$B$6</f>
        <v>31375</v>
      </c>
    </row>
    <row r="1143" spans="1:18">
      <c r="A1143">
        <v>84102</v>
      </c>
      <c r="B1143" t="s">
        <v>1360</v>
      </c>
      <c r="C1143" t="str">
        <f t="shared" si="34"/>
        <v>西华大学</v>
      </c>
      <c r="D1143" t="str">
        <f t="shared" si="35"/>
        <v>02</v>
      </c>
      <c r="E1143" t="s">
        <v>485</v>
      </c>
      <c r="F1143">
        <v>198</v>
      </c>
      <c r="G1143">
        <v>103</v>
      </c>
      <c r="H1143">
        <v>94</v>
      </c>
      <c r="I1143">
        <v>55</v>
      </c>
      <c r="J1143">
        <v>52</v>
      </c>
      <c r="K1143">
        <v>46</v>
      </c>
      <c r="L1143">
        <v>0</v>
      </c>
      <c r="M1143">
        <v>2022</v>
      </c>
      <c r="N1143">
        <f>VLOOKUP(E1143, '2022D'!$A$2:$G$343, 2, FALSE)</f>
        <v>184</v>
      </c>
      <c r="O1143">
        <f>VLOOKUP(E1143, '2022D'!$A$2:$G$343, 3, FALSE)</f>
        <v>29030</v>
      </c>
      <c r="P1143">
        <f>_2022[[#This Row],[最低排名]]-_2022[[#This Row],[同分人数]]+1</f>
        <v>28847</v>
      </c>
      <c r="Q1143">
        <f>IF(O1143&gt;=开始!$B$6, 1, 0)</f>
        <v>1</v>
      </c>
      <c r="R1143">
        <f>_2022[[#This Row],[最低排名]]-开始!$B$6</f>
        <v>29030</v>
      </c>
    </row>
    <row r="1144" spans="1:18">
      <c r="A1144">
        <v>84201</v>
      </c>
      <c r="B1144" t="s">
        <v>1361</v>
      </c>
      <c r="C1144" t="str">
        <f t="shared" si="34"/>
        <v>西南医大</v>
      </c>
      <c r="D1144" t="str">
        <f t="shared" si="35"/>
        <v>01</v>
      </c>
      <c r="E1144" t="s">
        <v>90</v>
      </c>
      <c r="F1144">
        <v>211</v>
      </c>
      <c r="G1144">
        <v>115</v>
      </c>
      <c r="H1144">
        <v>105</v>
      </c>
      <c r="I1144">
        <v>64</v>
      </c>
      <c r="J1144">
        <v>58</v>
      </c>
      <c r="K1144">
        <v>55</v>
      </c>
      <c r="L1144">
        <v>0</v>
      </c>
      <c r="M1144">
        <v>2022</v>
      </c>
      <c r="N1144">
        <f>VLOOKUP(E1144, '2022D'!$A$2:$G$343, 2, FALSE)</f>
        <v>208</v>
      </c>
      <c r="O1144">
        <f>VLOOKUP(E1144, '2022D'!$A$2:$G$343, 3, FALSE)</f>
        <v>19101</v>
      </c>
      <c r="P1144">
        <f>_2022[[#This Row],[最低排名]]-_2022[[#This Row],[同分人数]]+1</f>
        <v>18894</v>
      </c>
      <c r="Q1144">
        <f>IF(O1144&gt;=开始!$B$6, 1, 0)</f>
        <v>1</v>
      </c>
      <c r="R1144">
        <f>_2022[[#This Row],[最低排名]]-开始!$B$6</f>
        <v>19101</v>
      </c>
    </row>
    <row r="1145" spans="1:18">
      <c r="A1145">
        <v>84301</v>
      </c>
      <c r="B1145" t="s">
        <v>1362</v>
      </c>
      <c r="C1145" t="str">
        <f t="shared" si="34"/>
        <v>西华师大</v>
      </c>
      <c r="D1145" t="str">
        <f t="shared" si="35"/>
        <v>01</v>
      </c>
      <c r="E1145" t="s">
        <v>318</v>
      </c>
      <c r="F1145">
        <v>198</v>
      </c>
      <c r="G1145">
        <v>104</v>
      </c>
      <c r="H1145">
        <v>84</v>
      </c>
      <c r="I1145">
        <v>52</v>
      </c>
      <c r="J1145">
        <v>49</v>
      </c>
      <c r="K1145">
        <v>43</v>
      </c>
      <c r="L1145">
        <v>0</v>
      </c>
      <c r="M1145">
        <v>2022</v>
      </c>
      <c r="N1145">
        <f>VLOOKUP(E1145, '2022D'!$A$2:$G$343, 2, FALSE)</f>
        <v>168</v>
      </c>
      <c r="O1145">
        <f>VLOOKUP(E1145, '2022D'!$A$2:$G$343, 3, FALSE)</f>
        <v>32393</v>
      </c>
      <c r="P1145">
        <f>_2022[[#This Row],[最低排名]]-_2022[[#This Row],[同分人数]]+1</f>
        <v>32226</v>
      </c>
      <c r="Q1145">
        <f>IF(O1145&gt;=开始!$B$6, 1, 0)</f>
        <v>1</v>
      </c>
      <c r="R1145">
        <f>_2022[[#This Row],[最低排名]]-开始!$B$6</f>
        <v>32393</v>
      </c>
    </row>
    <row r="1146" spans="1:18">
      <c r="A1146">
        <v>84501</v>
      </c>
      <c r="B1146" t="s">
        <v>1364</v>
      </c>
      <c r="C1146" t="str">
        <f t="shared" si="34"/>
        <v>西财天府</v>
      </c>
      <c r="D1146" t="str">
        <f t="shared" si="35"/>
        <v>01</v>
      </c>
      <c r="E1146" t="s">
        <v>1548</v>
      </c>
      <c r="F1146">
        <v>171</v>
      </c>
      <c r="G1146">
        <v>99</v>
      </c>
      <c r="H1146">
        <v>97</v>
      </c>
      <c r="I1146">
        <v>46</v>
      </c>
      <c r="J1146">
        <v>46</v>
      </c>
      <c r="K1146">
        <v>43</v>
      </c>
      <c r="L1146">
        <v>0</v>
      </c>
      <c r="M1146">
        <v>2022</v>
      </c>
      <c r="N1146">
        <f>VLOOKUP(E1146, '2022D'!$A$2:$G$343, 2, FALSE)</f>
        <v>137</v>
      </c>
      <c r="O1146">
        <f>VLOOKUP(E1146, '2022D'!$A$2:$G$343, 3, FALSE)</f>
        <v>35974</v>
      </c>
      <c r="P1146">
        <f>_2022[[#This Row],[最低排名]]-_2022[[#This Row],[同分人数]]+1</f>
        <v>35838</v>
      </c>
      <c r="Q1146">
        <f>IF(O1146&gt;=开始!$B$6, 1, 0)</f>
        <v>1</v>
      </c>
      <c r="R1146">
        <f>_2022[[#This Row],[最低排名]]-开始!$B$6</f>
        <v>35974</v>
      </c>
    </row>
    <row r="1147" spans="1:18">
      <c r="A1147">
        <v>84602</v>
      </c>
      <c r="B1147" t="s">
        <v>1614</v>
      </c>
      <c r="C1147" t="str">
        <f t="shared" si="34"/>
        <v>四川轻化</v>
      </c>
      <c r="D1147" t="str">
        <f t="shared" si="35"/>
        <v>02</v>
      </c>
      <c r="E1147" t="s">
        <v>1534</v>
      </c>
      <c r="F1147">
        <v>202</v>
      </c>
      <c r="G1147">
        <v>123</v>
      </c>
      <c r="H1147">
        <v>66</v>
      </c>
      <c r="I1147">
        <v>46</v>
      </c>
      <c r="J1147">
        <v>46</v>
      </c>
      <c r="K1147">
        <v>40</v>
      </c>
      <c r="L1147">
        <v>0</v>
      </c>
      <c r="M1147">
        <v>2022</v>
      </c>
      <c r="N1147">
        <f>VLOOKUP(E1147, '2022D'!$A$2:$G$343, 2, FALSE)</f>
        <v>161</v>
      </c>
      <c r="O1147">
        <f>VLOOKUP(E1147, '2022D'!$A$2:$G$343, 3, FALSE)</f>
        <v>36413</v>
      </c>
      <c r="P1147">
        <f>_2022[[#This Row],[最低排名]]-_2022[[#This Row],[同分人数]]+1</f>
        <v>36253</v>
      </c>
      <c r="Q1147">
        <f>IF(O1147&gt;=开始!$B$6, 1, 0)</f>
        <v>1</v>
      </c>
      <c r="R1147">
        <f>_2022[[#This Row],[最低排名]]-开始!$B$6</f>
        <v>36413</v>
      </c>
    </row>
    <row r="1148" spans="1:18">
      <c r="A1148">
        <v>84603</v>
      </c>
      <c r="B1148" t="s">
        <v>1615</v>
      </c>
      <c r="C1148" t="str">
        <f t="shared" si="34"/>
        <v>四川轻化</v>
      </c>
      <c r="D1148" t="str">
        <f t="shared" si="35"/>
        <v>03</v>
      </c>
      <c r="E1148" t="s">
        <v>54</v>
      </c>
      <c r="F1148">
        <v>184</v>
      </c>
      <c r="G1148">
        <v>101</v>
      </c>
      <c r="H1148">
        <v>95</v>
      </c>
      <c r="I1148">
        <v>58</v>
      </c>
      <c r="J1148">
        <v>55</v>
      </c>
      <c r="K1148">
        <v>49</v>
      </c>
      <c r="L1148">
        <v>0</v>
      </c>
      <c r="M1148">
        <v>2022</v>
      </c>
      <c r="N1148">
        <f>VLOOKUP(E1148, '2022D'!$A$2:$G$343, 2, FALSE)</f>
        <v>178</v>
      </c>
      <c r="O1148">
        <f>VLOOKUP(E1148, '2022D'!$A$2:$G$343, 3, FALSE)</f>
        <v>29768</v>
      </c>
      <c r="P1148">
        <f>_2022[[#This Row],[最低排名]]-_2022[[#This Row],[同分人数]]+1</f>
        <v>29591</v>
      </c>
      <c r="Q1148">
        <f>IF(O1148&gt;=开始!$B$6, 1, 0)</f>
        <v>1</v>
      </c>
      <c r="R1148">
        <f>_2022[[#This Row],[最低排名]]-开始!$B$6</f>
        <v>29768</v>
      </c>
    </row>
    <row r="1149" spans="1:18">
      <c r="A1149">
        <v>84701</v>
      </c>
      <c r="B1149" t="s">
        <v>1366</v>
      </c>
      <c r="C1149" t="str">
        <f t="shared" si="34"/>
        <v>四川农大</v>
      </c>
      <c r="D1149" t="str">
        <f t="shared" si="35"/>
        <v>01</v>
      </c>
      <c r="E1149" t="s">
        <v>649</v>
      </c>
      <c r="F1149">
        <v>218</v>
      </c>
      <c r="G1149">
        <v>112</v>
      </c>
      <c r="H1149">
        <v>122</v>
      </c>
      <c r="I1149">
        <v>61</v>
      </c>
      <c r="J1149">
        <v>55</v>
      </c>
      <c r="K1149">
        <v>52</v>
      </c>
      <c r="L1149">
        <v>0</v>
      </c>
      <c r="M1149">
        <v>2022</v>
      </c>
      <c r="N1149">
        <f>VLOOKUP(E1149, '2022D'!$A$2:$G$343, 2, FALSE)</f>
        <v>217</v>
      </c>
      <c r="O1149">
        <f>VLOOKUP(E1149, '2022D'!$A$2:$G$343, 3, FALSE)</f>
        <v>15882</v>
      </c>
      <c r="P1149">
        <f>_2022[[#This Row],[最低排名]]-_2022[[#This Row],[同分人数]]+1</f>
        <v>15666</v>
      </c>
      <c r="Q1149">
        <f>IF(O1149&gt;=开始!$B$6, 1, 0)</f>
        <v>1</v>
      </c>
      <c r="R1149">
        <f>_2022[[#This Row],[最低排名]]-开始!$B$6</f>
        <v>15882</v>
      </c>
    </row>
    <row r="1150" spans="1:18">
      <c r="A1150">
        <v>84801</v>
      </c>
      <c r="B1150" t="s">
        <v>1367</v>
      </c>
      <c r="C1150" t="str">
        <f t="shared" si="34"/>
        <v>四川师大</v>
      </c>
      <c r="D1150" t="str">
        <f t="shared" si="35"/>
        <v>01</v>
      </c>
      <c r="E1150" t="s">
        <v>546</v>
      </c>
      <c r="F1150">
        <v>188</v>
      </c>
      <c r="G1150">
        <v>102</v>
      </c>
      <c r="H1150">
        <v>111</v>
      </c>
      <c r="I1150">
        <v>64</v>
      </c>
      <c r="J1150">
        <v>64</v>
      </c>
      <c r="K1150">
        <v>61</v>
      </c>
      <c r="L1150">
        <v>0</v>
      </c>
      <c r="M1150">
        <v>2022</v>
      </c>
      <c r="N1150">
        <f>VLOOKUP(E1150, '2022D'!$A$2:$G$343, 2, FALSE)</f>
        <v>238</v>
      </c>
      <c r="O1150">
        <f>VLOOKUP(E1150, '2022D'!$A$2:$G$343, 3, FALSE)</f>
        <v>20201</v>
      </c>
      <c r="P1150">
        <f>_2022[[#This Row],[最低排名]]-_2022[[#This Row],[同分人数]]+1</f>
        <v>19964</v>
      </c>
      <c r="Q1150">
        <f>IF(O1150&gt;=开始!$B$6, 1, 0)</f>
        <v>1</v>
      </c>
      <c r="R1150">
        <f>_2022[[#This Row],[最低排名]]-开始!$B$6</f>
        <v>20201</v>
      </c>
    </row>
    <row r="1151" spans="1:18">
      <c r="A1151">
        <v>84802</v>
      </c>
      <c r="B1151" t="s">
        <v>1368</v>
      </c>
      <c r="C1151" t="str">
        <f t="shared" si="34"/>
        <v>四川师大</v>
      </c>
      <c r="D1151" t="str">
        <f t="shared" si="35"/>
        <v>02</v>
      </c>
      <c r="E1151" t="s">
        <v>77</v>
      </c>
      <c r="F1151">
        <v>212</v>
      </c>
      <c r="G1151">
        <v>110</v>
      </c>
      <c r="H1151">
        <v>91</v>
      </c>
      <c r="I1151">
        <v>67</v>
      </c>
      <c r="J1151">
        <v>64</v>
      </c>
      <c r="K1151">
        <v>64</v>
      </c>
      <c r="L1151">
        <v>0</v>
      </c>
      <c r="M1151">
        <v>2022</v>
      </c>
      <c r="N1151">
        <f>VLOOKUP(E1151, '2022D'!$A$2:$G$343, 2, FALSE)</f>
        <v>221</v>
      </c>
      <c r="O1151">
        <f>VLOOKUP(E1151, '2022D'!$A$2:$G$343, 3, FALSE)</f>
        <v>18013</v>
      </c>
      <c r="P1151">
        <f>_2022[[#This Row],[最低排名]]-_2022[[#This Row],[同分人数]]+1</f>
        <v>17793</v>
      </c>
      <c r="Q1151">
        <f>IF(O1151&gt;=开始!$B$6, 1, 0)</f>
        <v>1</v>
      </c>
      <c r="R1151">
        <f>_2022[[#This Row],[最低排名]]-开始!$B$6</f>
        <v>18013</v>
      </c>
    </row>
    <row r="1152" spans="1:18">
      <c r="A1152">
        <v>84803</v>
      </c>
      <c r="B1152" t="s">
        <v>1616</v>
      </c>
      <c r="C1152" t="str">
        <f t="shared" si="34"/>
        <v>四川师大</v>
      </c>
      <c r="D1152" t="str">
        <f t="shared" si="35"/>
        <v>03</v>
      </c>
      <c r="E1152" t="s">
        <v>48</v>
      </c>
      <c r="F1152">
        <v>231</v>
      </c>
      <c r="G1152">
        <v>118</v>
      </c>
      <c r="H1152">
        <v>122</v>
      </c>
      <c r="I1152">
        <v>58</v>
      </c>
      <c r="J1152">
        <v>52</v>
      </c>
      <c r="K1152">
        <v>46</v>
      </c>
      <c r="L1152">
        <v>0</v>
      </c>
      <c r="M1152">
        <v>2022</v>
      </c>
      <c r="N1152">
        <f>VLOOKUP(E1152, '2022D'!$A$2:$G$343, 2, FALSE)</f>
        <v>228</v>
      </c>
      <c r="O1152">
        <f>VLOOKUP(E1152, '2022D'!$A$2:$G$343, 3, FALSE)</f>
        <v>15665</v>
      </c>
      <c r="P1152">
        <f>_2022[[#This Row],[最低排名]]-_2022[[#This Row],[同分人数]]+1</f>
        <v>15438</v>
      </c>
      <c r="Q1152">
        <f>IF(O1152&gt;=开始!$B$6, 1, 0)</f>
        <v>1</v>
      </c>
      <c r="R1152">
        <f>_2022[[#This Row],[最低排名]]-开始!$B$6</f>
        <v>15665</v>
      </c>
    </row>
    <row r="1153" spans="1:18">
      <c r="A1153">
        <v>84901</v>
      </c>
      <c r="B1153" t="s">
        <v>1369</v>
      </c>
      <c r="C1153" t="str">
        <f t="shared" si="34"/>
        <v>成都中医</v>
      </c>
      <c r="D1153" t="str">
        <f t="shared" si="35"/>
        <v>01</v>
      </c>
      <c r="E1153" t="s">
        <v>424</v>
      </c>
      <c r="F1153">
        <v>209</v>
      </c>
      <c r="G1153">
        <v>105</v>
      </c>
      <c r="H1153">
        <v>123</v>
      </c>
      <c r="I1153">
        <v>67</v>
      </c>
      <c r="J1153">
        <v>67</v>
      </c>
      <c r="K1153">
        <v>58</v>
      </c>
      <c r="L1153">
        <v>0</v>
      </c>
      <c r="M1153">
        <v>2022</v>
      </c>
      <c r="N1153">
        <f>VLOOKUP(E1153, '2022D'!$A$2:$G$343, 2, FALSE)</f>
        <v>195</v>
      </c>
      <c r="O1153">
        <f>VLOOKUP(E1153, '2022D'!$A$2:$G$343, 3, FALSE)</f>
        <v>12419</v>
      </c>
      <c r="P1153">
        <f>_2022[[#This Row],[最低排名]]-_2022[[#This Row],[同分人数]]+1</f>
        <v>12225</v>
      </c>
      <c r="Q1153">
        <f>IF(O1153&gt;=开始!$B$6, 1, 0)</f>
        <v>1</v>
      </c>
      <c r="R1153">
        <f>_2022[[#This Row],[最低排名]]-开始!$B$6</f>
        <v>12419</v>
      </c>
    </row>
    <row r="1154" spans="1:18">
      <c r="A1154">
        <v>85001</v>
      </c>
      <c r="B1154" t="s">
        <v>1370</v>
      </c>
      <c r="C1154" t="str">
        <f t="shared" ref="C1154:C1217" si="36">LEFT(B1154, FIND("(", B1154) - 1)</f>
        <v>成都大学</v>
      </c>
      <c r="D1154" t="str">
        <f t="shared" ref="D1154:D1217" si="37">MID(B1154, FIND("(", B1154) + 1, FIND(")", B1154) - FIND("(", B1154) - 1)</f>
        <v>01</v>
      </c>
      <c r="E1154" t="s">
        <v>223</v>
      </c>
      <c r="F1154">
        <v>153</v>
      </c>
      <c r="G1154">
        <v>81</v>
      </c>
      <c r="H1154">
        <v>105</v>
      </c>
      <c r="I1154">
        <v>55</v>
      </c>
      <c r="J1154">
        <v>52</v>
      </c>
      <c r="K1154">
        <v>43</v>
      </c>
      <c r="L1154">
        <v>0</v>
      </c>
      <c r="M1154">
        <v>2022</v>
      </c>
      <c r="N1154">
        <f>VLOOKUP(E1154, '2022D'!$A$2:$G$343, 2, FALSE)</f>
        <v>159</v>
      </c>
      <c r="O1154">
        <f>VLOOKUP(E1154, '2022D'!$A$2:$G$343, 3, FALSE)</f>
        <v>35261</v>
      </c>
      <c r="P1154">
        <f>_2022[[#This Row],[最低排名]]-_2022[[#This Row],[同分人数]]+1</f>
        <v>35103</v>
      </c>
      <c r="Q1154">
        <f>IF(O1154&gt;=开始!$B$6, 1, 0)</f>
        <v>1</v>
      </c>
      <c r="R1154">
        <f>_2022[[#This Row],[最低排名]]-开始!$B$6</f>
        <v>35261</v>
      </c>
    </row>
    <row r="1155" spans="1:18">
      <c r="A1155">
        <v>85002</v>
      </c>
      <c r="B1155" t="s">
        <v>1371</v>
      </c>
      <c r="C1155" t="str">
        <f t="shared" si="36"/>
        <v>成都大学</v>
      </c>
      <c r="D1155" t="str">
        <f t="shared" si="37"/>
        <v>02</v>
      </c>
      <c r="E1155" t="s">
        <v>440</v>
      </c>
      <c r="F1155">
        <v>187</v>
      </c>
      <c r="G1155">
        <v>97</v>
      </c>
      <c r="H1155">
        <v>91</v>
      </c>
      <c r="I1155">
        <v>58</v>
      </c>
      <c r="J1155">
        <v>55</v>
      </c>
      <c r="K1155">
        <v>46</v>
      </c>
      <c r="L1155">
        <v>0</v>
      </c>
      <c r="M1155">
        <v>2022</v>
      </c>
      <c r="N1155">
        <f>VLOOKUP(E1155, '2022D'!$A$2:$G$343, 2, FALSE)</f>
        <v>188</v>
      </c>
      <c r="O1155">
        <f>VLOOKUP(E1155, '2022D'!$A$2:$G$343, 3, FALSE)</f>
        <v>30533</v>
      </c>
      <c r="P1155">
        <f>_2022[[#This Row],[最低排名]]-_2022[[#This Row],[同分人数]]+1</f>
        <v>30346</v>
      </c>
      <c r="Q1155">
        <f>IF(O1155&gt;=开始!$B$6, 1, 0)</f>
        <v>1</v>
      </c>
      <c r="R1155">
        <f>_2022[[#This Row],[最低排名]]-开始!$B$6</f>
        <v>30533</v>
      </c>
    </row>
    <row r="1156" spans="1:18">
      <c r="A1156">
        <v>85101</v>
      </c>
      <c r="B1156" t="s">
        <v>1372</v>
      </c>
      <c r="C1156" t="str">
        <f t="shared" si="36"/>
        <v>昆明理工</v>
      </c>
      <c r="D1156" t="str">
        <f t="shared" si="37"/>
        <v>01</v>
      </c>
      <c r="E1156" t="s">
        <v>398</v>
      </c>
      <c r="F1156">
        <v>195</v>
      </c>
      <c r="G1156">
        <v>100</v>
      </c>
      <c r="H1156">
        <v>88</v>
      </c>
      <c r="I1156">
        <v>52</v>
      </c>
      <c r="J1156">
        <v>49</v>
      </c>
      <c r="K1156">
        <v>49</v>
      </c>
      <c r="L1156">
        <v>0</v>
      </c>
      <c r="M1156">
        <v>2022</v>
      </c>
      <c r="N1156">
        <f>VLOOKUP(E1156, '2022D'!$A$2:$G$343, 2, FALSE)</f>
        <v>183</v>
      </c>
      <c r="O1156">
        <f>VLOOKUP(E1156, '2022D'!$A$2:$G$343, 3, FALSE)</f>
        <v>31228</v>
      </c>
      <c r="P1156">
        <f>_2022[[#This Row],[最低排名]]-_2022[[#This Row],[同分人数]]+1</f>
        <v>31046</v>
      </c>
      <c r="Q1156">
        <f>IF(O1156&gt;=开始!$B$6, 1, 0)</f>
        <v>1</v>
      </c>
      <c r="R1156">
        <f>_2022[[#This Row],[最低排名]]-开始!$B$6</f>
        <v>31228</v>
      </c>
    </row>
    <row r="1157" spans="1:18">
      <c r="A1157">
        <v>85201</v>
      </c>
      <c r="B1157" t="s">
        <v>1373</v>
      </c>
      <c r="C1157" t="str">
        <f t="shared" si="36"/>
        <v>云南农大</v>
      </c>
      <c r="D1157" t="str">
        <f t="shared" si="37"/>
        <v>01</v>
      </c>
      <c r="E1157" t="s">
        <v>230</v>
      </c>
      <c r="F1157">
        <v>193</v>
      </c>
      <c r="G1157">
        <v>102</v>
      </c>
      <c r="H1157">
        <v>85</v>
      </c>
      <c r="I1157">
        <v>64</v>
      </c>
      <c r="J1157">
        <v>58</v>
      </c>
      <c r="K1157">
        <v>43</v>
      </c>
      <c r="L1157">
        <v>0</v>
      </c>
      <c r="M1157">
        <v>2022</v>
      </c>
      <c r="N1157">
        <f>VLOOKUP(E1157, '2022D'!$A$2:$G$343, 2, FALSE)</f>
        <v>192</v>
      </c>
      <c r="O1157">
        <f>VLOOKUP(E1157, '2022D'!$A$2:$G$343, 3, FALSE)</f>
        <v>29402</v>
      </c>
      <c r="P1157">
        <f>_2022[[#This Row],[最低排名]]-_2022[[#This Row],[同分人数]]+1</f>
        <v>29211</v>
      </c>
      <c r="Q1157">
        <f>IF(O1157&gt;=开始!$B$6, 1, 0)</f>
        <v>1</v>
      </c>
      <c r="R1157">
        <f>_2022[[#This Row],[最低排名]]-开始!$B$6</f>
        <v>29402</v>
      </c>
    </row>
    <row r="1158" spans="1:18">
      <c r="A1158">
        <v>85301</v>
      </c>
      <c r="B1158" t="s">
        <v>1374</v>
      </c>
      <c r="C1158" t="str">
        <f t="shared" si="36"/>
        <v>昆明医大</v>
      </c>
      <c r="D1158" t="str">
        <f t="shared" si="37"/>
        <v>01</v>
      </c>
      <c r="E1158" t="s">
        <v>48</v>
      </c>
      <c r="F1158">
        <v>212</v>
      </c>
      <c r="G1158">
        <v>117</v>
      </c>
      <c r="H1158">
        <v>105</v>
      </c>
      <c r="I1158">
        <v>64</v>
      </c>
      <c r="J1158">
        <v>64</v>
      </c>
      <c r="K1158">
        <v>64</v>
      </c>
      <c r="L1158">
        <v>0</v>
      </c>
      <c r="M1158">
        <v>2022</v>
      </c>
      <c r="N1158">
        <f>VLOOKUP(E1158, '2022D'!$A$2:$G$343, 2, FALSE)</f>
        <v>228</v>
      </c>
      <c r="O1158">
        <f>VLOOKUP(E1158, '2022D'!$A$2:$G$343, 3, FALSE)</f>
        <v>15665</v>
      </c>
      <c r="P1158">
        <f>_2022[[#This Row],[最低排名]]-_2022[[#This Row],[同分人数]]+1</f>
        <v>15438</v>
      </c>
      <c r="Q1158">
        <f>IF(O1158&gt;=开始!$B$6, 1, 0)</f>
        <v>1</v>
      </c>
      <c r="R1158">
        <f>_2022[[#This Row],[最低排名]]-开始!$B$6</f>
        <v>15665</v>
      </c>
    </row>
    <row r="1159" spans="1:18">
      <c r="A1159">
        <v>85302</v>
      </c>
      <c r="B1159" t="s">
        <v>1375</v>
      </c>
      <c r="C1159" t="str">
        <f t="shared" si="36"/>
        <v>昆明医大</v>
      </c>
      <c r="D1159" t="str">
        <f t="shared" si="37"/>
        <v>02</v>
      </c>
      <c r="E1159" t="s">
        <v>175</v>
      </c>
      <c r="F1159">
        <v>208</v>
      </c>
      <c r="G1159">
        <v>105</v>
      </c>
      <c r="H1159">
        <v>97</v>
      </c>
      <c r="I1159">
        <v>55</v>
      </c>
      <c r="J1159">
        <v>52</v>
      </c>
      <c r="K1159">
        <v>52</v>
      </c>
      <c r="L1159">
        <v>0</v>
      </c>
      <c r="M1159">
        <v>2022</v>
      </c>
      <c r="N1159">
        <f>VLOOKUP(E1159, '2022D'!$A$2:$G$343, 2, FALSE)</f>
        <v>211</v>
      </c>
      <c r="O1159">
        <f>VLOOKUP(E1159, '2022D'!$A$2:$G$343, 3, FALSE)</f>
        <v>25254</v>
      </c>
      <c r="P1159">
        <f>_2022[[#This Row],[最低排名]]-_2022[[#This Row],[同分人数]]+1</f>
        <v>25044</v>
      </c>
      <c r="Q1159">
        <f>IF(O1159&gt;=开始!$B$6, 1, 0)</f>
        <v>1</v>
      </c>
      <c r="R1159">
        <f>_2022[[#This Row],[最低排名]]-开始!$B$6</f>
        <v>25254</v>
      </c>
    </row>
    <row r="1160" spans="1:18">
      <c r="A1160">
        <v>85401</v>
      </c>
      <c r="B1160" t="s">
        <v>1376</v>
      </c>
      <c r="C1160" t="str">
        <f t="shared" si="36"/>
        <v>大理大学</v>
      </c>
      <c r="D1160" t="str">
        <f t="shared" si="37"/>
        <v>01</v>
      </c>
      <c r="E1160" t="s">
        <v>408</v>
      </c>
      <c r="F1160">
        <v>179</v>
      </c>
      <c r="G1160">
        <v>98</v>
      </c>
      <c r="H1160">
        <v>90</v>
      </c>
      <c r="I1160">
        <v>55</v>
      </c>
      <c r="J1160">
        <v>49</v>
      </c>
      <c r="K1160">
        <v>46</v>
      </c>
      <c r="L1160">
        <v>0</v>
      </c>
      <c r="M1160">
        <v>2022</v>
      </c>
      <c r="N1160">
        <f>VLOOKUP(E1160, '2022D'!$A$2:$G$343, 2, FALSE)</f>
        <v>181</v>
      </c>
      <c r="O1160">
        <f>VLOOKUP(E1160, '2022D'!$A$2:$G$343, 3, FALSE)</f>
        <v>33538</v>
      </c>
      <c r="P1160">
        <f>_2022[[#This Row],[最低排名]]-_2022[[#This Row],[同分人数]]+1</f>
        <v>33358</v>
      </c>
      <c r="Q1160">
        <f>IF(O1160&gt;=开始!$B$6, 1, 0)</f>
        <v>1</v>
      </c>
      <c r="R1160">
        <f>_2022[[#This Row],[最低排名]]-开始!$B$6</f>
        <v>33538</v>
      </c>
    </row>
    <row r="1161" spans="1:18">
      <c r="A1161">
        <v>85402</v>
      </c>
      <c r="B1161" t="s">
        <v>1377</v>
      </c>
      <c r="C1161" t="str">
        <f t="shared" si="36"/>
        <v>大理大学</v>
      </c>
      <c r="D1161" t="str">
        <f t="shared" si="37"/>
        <v>02</v>
      </c>
      <c r="E1161" t="s">
        <v>485</v>
      </c>
      <c r="F1161">
        <v>201</v>
      </c>
      <c r="G1161">
        <v>107</v>
      </c>
      <c r="H1161">
        <v>91</v>
      </c>
      <c r="I1161">
        <v>55</v>
      </c>
      <c r="J1161">
        <v>49</v>
      </c>
      <c r="K1161">
        <v>49</v>
      </c>
      <c r="L1161">
        <v>0</v>
      </c>
      <c r="M1161">
        <v>2022</v>
      </c>
      <c r="N1161">
        <f>VLOOKUP(E1161, '2022D'!$A$2:$G$343, 2, FALSE)</f>
        <v>184</v>
      </c>
      <c r="O1161">
        <f>VLOOKUP(E1161, '2022D'!$A$2:$G$343, 3, FALSE)</f>
        <v>29030</v>
      </c>
      <c r="P1161">
        <f>_2022[[#This Row],[最低排名]]-_2022[[#This Row],[同分人数]]+1</f>
        <v>28847</v>
      </c>
      <c r="Q1161">
        <f>IF(O1161&gt;=开始!$B$6, 1, 0)</f>
        <v>1</v>
      </c>
      <c r="R1161">
        <f>_2022[[#This Row],[最低排名]]-开始!$B$6</f>
        <v>29030</v>
      </c>
    </row>
    <row r="1162" spans="1:18">
      <c r="A1162">
        <v>85403</v>
      </c>
      <c r="B1162" t="s">
        <v>1378</v>
      </c>
      <c r="C1162" t="str">
        <f t="shared" si="36"/>
        <v>大理大学</v>
      </c>
      <c r="D1162" t="str">
        <f t="shared" si="37"/>
        <v>03</v>
      </c>
      <c r="E1162" t="s">
        <v>39</v>
      </c>
      <c r="F1162">
        <v>207</v>
      </c>
      <c r="G1162">
        <v>104</v>
      </c>
      <c r="H1162">
        <v>112</v>
      </c>
      <c r="I1162">
        <v>61</v>
      </c>
      <c r="J1162">
        <v>61</v>
      </c>
      <c r="K1162">
        <v>61</v>
      </c>
      <c r="L1162">
        <v>0</v>
      </c>
      <c r="M1162">
        <v>2022</v>
      </c>
      <c r="N1162">
        <f>VLOOKUP(E1162, '2022D'!$A$2:$G$343, 2, FALSE)</f>
        <v>223</v>
      </c>
      <c r="O1162">
        <f>VLOOKUP(E1162, '2022D'!$A$2:$G$343, 3, FALSE)</f>
        <v>17148</v>
      </c>
      <c r="P1162">
        <f>_2022[[#This Row],[最低排名]]-_2022[[#This Row],[同分人数]]+1</f>
        <v>16926</v>
      </c>
      <c r="Q1162">
        <f>IF(O1162&gt;=开始!$B$6, 1, 0)</f>
        <v>1</v>
      </c>
      <c r="R1162">
        <f>_2022[[#This Row],[最低排名]]-开始!$B$6</f>
        <v>17148</v>
      </c>
    </row>
    <row r="1163" spans="1:18">
      <c r="A1163">
        <v>85404</v>
      </c>
      <c r="B1163" t="s">
        <v>1379</v>
      </c>
      <c r="C1163" t="str">
        <f t="shared" si="36"/>
        <v>大理大学</v>
      </c>
      <c r="D1163" t="str">
        <f t="shared" si="37"/>
        <v>04</v>
      </c>
      <c r="E1163" t="s">
        <v>335</v>
      </c>
      <c r="F1163">
        <v>188</v>
      </c>
      <c r="G1163">
        <v>98</v>
      </c>
      <c r="H1163">
        <v>85</v>
      </c>
      <c r="I1163">
        <v>64</v>
      </c>
      <c r="J1163">
        <v>61</v>
      </c>
      <c r="K1163">
        <v>49</v>
      </c>
      <c r="L1163">
        <v>0</v>
      </c>
      <c r="M1163">
        <v>2022</v>
      </c>
      <c r="N1163">
        <f>VLOOKUP(E1163, '2022D'!$A$2:$G$343, 2, FALSE)</f>
        <v>188</v>
      </c>
      <c r="O1163">
        <f>VLOOKUP(E1163, '2022D'!$A$2:$G$343, 3, FALSE)</f>
        <v>28679</v>
      </c>
      <c r="P1163">
        <f>_2022[[#This Row],[最低排名]]-_2022[[#This Row],[同分人数]]+1</f>
        <v>28492</v>
      </c>
      <c r="Q1163">
        <f>IF(O1163&gt;=开始!$B$6, 1, 0)</f>
        <v>1</v>
      </c>
      <c r="R1163">
        <f>_2022[[#This Row],[最低排名]]-开始!$B$6</f>
        <v>28679</v>
      </c>
    </row>
    <row r="1164" spans="1:18">
      <c r="A1164">
        <v>85501</v>
      </c>
      <c r="B1164" t="s">
        <v>1380</v>
      </c>
      <c r="C1164" t="str">
        <f t="shared" si="36"/>
        <v>云南师大</v>
      </c>
      <c r="D1164" t="str">
        <f t="shared" si="37"/>
        <v>01</v>
      </c>
      <c r="E1164" t="s">
        <v>152</v>
      </c>
      <c r="F1164">
        <v>215</v>
      </c>
      <c r="G1164">
        <v>115</v>
      </c>
      <c r="H1164">
        <v>93</v>
      </c>
      <c r="I1164">
        <v>67</v>
      </c>
      <c r="J1164">
        <v>58</v>
      </c>
      <c r="K1164">
        <v>58</v>
      </c>
      <c r="L1164">
        <v>0</v>
      </c>
      <c r="M1164">
        <v>2022</v>
      </c>
      <c r="N1164">
        <f>VLOOKUP(E1164, '2022D'!$A$2:$G$343, 2, FALSE)</f>
        <v>227</v>
      </c>
      <c r="O1164">
        <f>VLOOKUP(E1164, '2022D'!$A$2:$G$343, 3, FALSE)</f>
        <v>19548</v>
      </c>
      <c r="P1164">
        <f>_2022[[#This Row],[最低排名]]-_2022[[#This Row],[同分人数]]+1</f>
        <v>19322</v>
      </c>
      <c r="Q1164">
        <f>IF(O1164&gt;=开始!$B$6, 1, 0)</f>
        <v>1</v>
      </c>
      <c r="R1164">
        <f>_2022[[#This Row],[最低排名]]-开始!$B$6</f>
        <v>19548</v>
      </c>
    </row>
    <row r="1165" spans="1:18">
      <c r="A1165">
        <v>85502</v>
      </c>
      <c r="B1165" t="s">
        <v>1381</v>
      </c>
      <c r="C1165" t="str">
        <f t="shared" si="36"/>
        <v>云南师大</v>
      </c>
      <c r="D1165" t="str">
        <f t="shared" si="37"/>
        <v>02</v>
      </c>
      <c r="E1165" t="s">
        <v>175</v>
      </c>
      <c r="F1165">
        <v>211</v>
      </c>
      <c r="G1165">
        <v>112</v>
      </c>
      <c r="H1165">
        <v>94</v>
      </c>
      <c r="I1165">
        <v>61</v>
      </c>
      <c r="J1165">
        <v>52</v>
      </c>
      <c r="K1165">
        <v>46</v>
      </c>
      <c r="L1165">
        <v>0</v>
      </c>
      <c r="M1165">
        <v>2022</v>
      </c>
      <c r="N1165">
        <f>VLOOKUP(E1165, '2022D'!$A$2:$G$343, 2, FALSE)</f>
        <v>211</v>
      </c>
      <c r="O1165">
        <f>VLOOKUP(E1165, '2022D'!$A$2:$G$343, 3, FALSE)</f>
        <v>25254</v>
      </c>
      <c r="P1165">
        <f>_2022[[#This Row],[最低排名]]-_2022[[#This Row],[同分人数]]+1</f>
        <v>25044</v>
      </c>
      <c r="Q1165">
        <f>IF(O1165&gt;=开始!$B$6, 1, 0)</f>
        <v>1</v>
      </c>
      <c r="R1165">
        <f>_2022[[#This Row],[最低排名]]-开始!$B$6</f>
        <v>25254</v>
      </c>
    </row>
    <row r="1166" spans="1:18">
      <c r="A1166">
        <v>85601</v>
      </c>
      <c r="B1166" t="s">
        <v>1382</v>
      </c>
      <c r="C1166" t="str">
        <f t="shared" si="36"/>
        <v>云南财大</v>
      </c>
      <c r="D1166" t="str">
        <f t="shared" si="37"/>
        <v>01</v>
      </c>
      <c r="E1166" t="s">
        <v>207</v>
      </c>
      <c r="F1166">
        <v>170</v>
      </c>
      <c r="G1166">
        <v>94</v>
      </c>
      <c r="H1166">
        <v>81</v>
      </c>
      <c r="I1166">
        <v>58</v>
      </c>
      <c r="J1166">
        <v>55</v>
      </c>
      <c r="K1166">
        <v>49</v>
      </c>
      <c r="L1166">
        <v>0</v>
      </c>
      <c r="M1166">
        <v>2022</v>
      </c>
      <c r="N1166">
        <f>VLOOKUP(E1166, '2022D'!$A$2:$G$343, 2, FALSE)</f>
        <v>173</v>
      </c>
      <c r="O1166">
        <f>VLOOKUP(E1166, '2022D'!$A$2:$G$343, 3, FALSE)</f>
        <v>34512</v>
      </c>
      <c r="P1166">
        <f>_2022[[#This Row],[最低排名]]-_2022[[#This Row],[同分人数]]+1</f>
        <v>34340</v>
      </c>
      <c r="Q1166">
        <f>IF(O1166&gt;=开始!$B$6, 1, 0)</f>
        <v>1</v>
      </c>
      <c r="R1166">
        <f>_2022[[#This Row],[最低排名]]-开始!$B$6</f>
        <v>34512</v>
      </c>
    </row>
    <row r="1167" spans="1:18">
      <c r="A1167">
        <v>85701</v>
      </c>
      <c r="B1167" t="s">
        <v>1383</v>
      </c>
      <c r="C1167" t="str">
        <f t="shared" si="36"/>
        <v>云南警官</v>
      </c>
      <c r="D1167" t="str">
        <f t="shared" si="37"/>
        <v>01</v>
      </c>
      <c r="E1167" t="s">
        <v>54</v>
      </c>
      <c r="F1167">
        <v>183</v>
      </c>
      <c r="G1167">
        <v>105</v>
      </c>
      <c r="H1167">
        <v>81</v>
      </c>
      <c r="I1167">
        <v>64</v>
      </c>
      <c r="J1167">
        <v>58</v>
      </c>
      <c r="K1167">
        <v>55</v>
      </c>
      <c r="L1167">
        <v>0</v>
      </c>
      <c r="M1167">
        <v>2022</v>
      </c>
      <c r="N1167">
        <f>VLOOKUP(E1167, '2022D'!$A$2:$G$343, 2, FALSE)</f>
        <v>178</v>
      </c>
      <c r="O1167">
        <f>VLOOKUP(E1167, '2022D'!$A$2:$G$343, 3, FALSE)</f>
        <v>29768</v>
      </c>
      <c r="P1167">
        <f>_2022[[#This Row],[最低排名]]-_2022[[#This Row],[同分人数]]+1</f>
        <v>29591</v>
      </c>
      <c r="Q1167">
        <f>IF(O1167&gt;=开始!$B$6, 1, 0)</f>
        <v>1</v>
      </c>
      <c r="R1167">
        <f>_2022[[#This Row],[最低排名]]-开始!$B$6</f>
        <v>29768</v>
      </c>
    </row>
    <row r="1168" spans="1:18">
      <c r="A1168">
        <v>85901</v>
      </c>
      <c r="B1168" t="s">
        <v>1385</v>
      </c>
      <c r="C1168" t="str">
        <f t="shared" si="36"/>
        <v>丽江文旅</v>
      </c>
      <c r="D1168" t="str">
        <f t="shared" si="37"/>
        <v>01</v>
      </c>
      <c r="E1168" t="s">
        <v>1548</v>
      </c>
      <c r="F1168">
        <v>183</v>
      </c>
      <c r="G1168">
        <v>93</v>
      </c>
      <c r="H1168">
        <v>61</v>
      </c>
      <c r="I1168">
        <v>61</v>
      </c>
      <c r="J1168">
        <v>52</v>
      </c>
      <c r="K1168">
        <v>46</v>
      </c>
      <c r="L1168">
        <v>0</v>
      </c>
      <c r="M1168">
        <v>2022</v>
      </c>
      <c r="N1168">
        <f>VLOOKUP(E1168, '2022D'!$A$2:$G$343, 2, FALSE)</f>
        <v>137</v>
      </c>
      <c r="O1168">
        <f>VLOOKUP(E1168, '2022D'!$A$2:$G$343, 3, FALSE)</f>
        <v>35974</v>
      </c>
      <c r="P1168">
        <f>_2022[[#This Row],[最低排名]]-_2022[[#This Row],[同分人数]]+1</f>
        <v>35838</v>
      </c>
      <c r="Q1168">
        <f>IF(O1168&gt;=开始!$B$6, 1, 0)</f>
        <v>1</v>
      </c>
      <c r="R1168">
        <f>_2022[[#This Row],[最低排名]]-开始!$B$6</f>
        <v>35974</v>
      </c>
    </row>
    <row r="1169" spans="1:18">
      <c r="A1169">
        <v>86001</v>
      </c>
      <c r="B1169" t="s">
        <v>1386</v>
      </c>
      <c r="C1169" t="str">
        <f t="shared" si="36"/>
        <v>昆医海源</v>
      </c>
      <c r="D1169" t="str">
        <f t="shared" si="37"/>
        <v>01</v>
      </c>
      <c r="E1169" t="s">
        <v>738</v>
      </c>
      <c r="F1169">
        <v>194</v>
      </c>
      <c r="G1169">
        <v>107</v>
      </c>
      <c r="H1169">
        <v>68</v>
      </c>
      <c r="I1169">
        <v>52</v>
      </c>
      <c r="J1169">
        <v>52</v>
      </c>
      <c r="K1169">
        <v>46</v>
      </c>
      <c r="L1169">
        <v>0</v>
      </c>
      <c r="M1169">
        <v>2022</v>
      </c>
      <c r="N1169">
        <f>VLOOKUP(E1169, '2022D'!$A$2:$G$343, 2, FALSE)</f>
        <v>131</v>
      </c>
      <c r="O1169">
        <f>VLOOKUP(E1169, '2022D'!$A$2:$G$343, 3, FALSE)</f>
        <v>34643</v>
      </c>
      <c r="P1169">
        <f>_2022[[#This Row],[最低排名]]-_2022[[#This Row],[同分人数]]+1</f>
        <v>34513</v>
      </c>
      <c r="Q1169">
        <f>IF(O1169&gt;=开始!$B$6, 1, 0)</f>
        <v>1</v>
      </c>
      <c r="R1169">
        <f>_2022[[#This Row],[最低排名]]-开始!$B$6</f>
        <v>34643</v>
      </c>
    </row>
    <row r="1170" spans="1:18">
      <c r="A1170">
        <v>86002</v>
      </c>
      <c r="B1170" t="s">
        <v>1387</v>
      </c>
      <c r="C1170" t="str">
        <f t="shared" si="36"/>
        <v>昆医海源</v>
      </c>
      <c r="D1170" t="str">
        <f t="shared" si="37"/>
        <v>02</v>
      </c>
      <c r="E1170" t="s">
        <v>182</v>
      </c>
      <c r="F1170">
        <v>214</v>
      </c>
      <c r="G1170">
        <v>125</v>
      </c>
      <c r="H1170">
        <v>85</v>
      </c>
      <c r="I1170">
        <v>58</v>
      </c>
      <c r="J1170">
        <v>52</v>
      </c>
      <c r="K1170">
        <v>52</v>
      </c>
      <c r="L1170">
        <v>0</v>
      </c>
      <c r="M1170">
        <v>2022</v>
      </c>
      <c r="N1170">
        <f>VLOOKUP(E1170, '2022D'!$A$2:$G$343, 2, FALSE)</f>
        <v>212</v>
      </c>
      <c r="O1170">
        <f>VLOOKUP(E1170, '2022D'!$A$2:$G$343, 3, FALSE)</f>
        <v>25900</v>
      </c>
      <c r="P1170">
        <f>_2022[[#This Row],[最低排名]]-_2022[[#This Row],[同分人数]]+1</f>
        <v>25689</v>
      </c>
      <c r="Q1170">
        <f>IF(O1170&gt;=开始!$B$6, 1, 0)</f>
        <v>1</v>
      </c>
      <c r="R1170">
        <f>_2022[[#This Row],[最低排名]]-开始!$B$6</f>
        <v>25900</v>
      </c>
    </row>
    <row r="1171" spans="1:18">
      <c r="A1171">
        <v>86201</v>
      </c>
      <c r="B1171" t="s">
        <v>1389</v>
      </c>
      <c r="C1171" t="str">
        <f t="shared" si="36"/>
        <v>云南大学</v>
      </c>
      <c r="D1171" t="str">
        <f t="shared" si="37"/>
        <v>01</v>
      </c>
      <c r="E1171" t="s">
        <v>70</v>
      </c>
      <c r="F1171">
        <v>209</v>
      </c>
      <c r="G1171">
        <v>107</v>
      </c>
      <c r="H1171">
        <v>114</v>
      </c>
      <c r="I1171">
        <v>67</v>
      </c>
      <c r="J1171">
        <v>67</v>
      </c>
      <c r="K1171">
        <v>61</v>
      </c>
      <c r="L1171">
        <v>0</v>
      </c>
      <c r="M1171">
        <v>2022</v>
      </c>
      <c r="N1171">
        <f>VLOOKUP(E1171, '2022D'!$A$2:$G$343, 2, FALSE)</f>
        <v>229</v>
      </c>
      <c r="O1171">
        <f>VLOOKUP(E1171, '2022D'!$A$2:$G$343, 3, FALSE)</f>
        <v>13736</v>
      </c>
      <c r="P1171">
        <f>_2022[[#This Row],[最低排名]]-_2022[[#This Row],[同分人数]]+1</f>
        <v>13508</v>
      </c>
      <c r="Q1171">
        <f>IF(O1171&gt;=开始!$B$6, 1, 0)</f>
        <v>1</v>
      </c>
      <c r="R1171">
        <f>_2022[[#This Row],[最低排名]]-开始!$B$6</f>
        <v>13736</v>
      </c>
    </row>
    <row r="1172" spans="1:18">
      <c r="A1172">
        <v>86202</v>
      </c>
      <c r="B1172" t="s">
        <v>1390</v>
      </c>
      <c r="C1172" t="str">
        <f t="shared" si="36"/>
        <v>云南大学</v>
      </c>
      <c r="D1172" t="str">
        <f t="shared" si="37"/>
        <v>02</v>
      </c>
      <c r="E1172" t="s">
        <v>307</v>
      </c>
      <c r="F1172">
        <v>228</v>
      </c>
      <c r="G1172">
        <v>115</v>
      </c>
      <c r="H1172">
        <v>129</v>
      </c>
      <c r="I1172">
        <v>55</v>
      </c>
      <c r="J1172">
        <v>55</v>
      </c>
      <c r="K1172">
        <v>52</v>
      </c>
      <c r="L1172">
        <v>0</v>
      </c>
      <c r="M1172">
        <v>2022</v>
      </c>
      <c r="N1172">
        <f>VLOOKUP(E1172, '2022D'!$A$2:$G$343, 2, FALSE)</f>
        <v>221</v>
      </c>
      <c r="O1172">
        <f>VLOOKUP(E1172, '2022D'!$A$2:$G$343, 3, FALSE)</f>
        <v>13507</v>
      </c>
      <c r="P1172">
        <f>_2022[[#This Row],[最低排名]]-_2022[[#This Row],[同分人数]]+1</f>
        <v>13287</v>
      </c>
      <c r="Q1172">
        <f>IF(O1172&gt;=开始!$B$6, 1, 0)</f>
        <v>1</v>
      </c>
      <c r="R1172">
        <f>_2022[[#This Row],[最低排名]]-开始!$B$6</f>
        <v>13507</v>
      </c>
    </row>
    <row r="1173" spans="1:18">
      <c r="A1173">
        <v>86203</v>
      </c>
      <c r="B1173" t="s">
        <v>1391</v>
      </c>
      <c r="C1173" t="str">
        <f t="shared" si="36"/>
        <v>云南大学</v>
      </c>
      <c r="D1173" t="str">
        <f t="shared" si="37"/>
        <v>03</v>
      </c>
      <c r="E1173" t="s">
        <v>191</v>
      </c>
      <c r="F1173">
        <v>226</v>
      </c>
      <c r="G1173">
        <v>122</v>
      </c>
      <c r="H1173">
        <v>98</v>
      </c>
      <c r="I1173">
        <v>64</v>
      </c>
      <c r="J1173">
        <v>64</v>
      </c>
      <c r="K1173">
        <v>64</v>
      </c>
      <c r="L1173">
        <v>0</v>
      </c>
      <c r="M1173">
        <v>2022</v>
      </c>
      <c r="N1173">
        <f>VLOOKUP(E1173, '2022D'!$A$2:$G$343, 2, FALSE)</f>
        <v>213</v>
      </c>
      <c r="O1173">
        <f>VLOOKUP(E1173, '2022D'!$A$2:$G$343, 3, FALSE)</f>
        <v>14159</v>
      </c>
      <c r="P1173">
        <f>_2022[[#This Row],[最低排名]]-_2022[[#This Row],[同分人数]]+1</f>
        <v>13947</v>
      </c>
      <c r="Q1173">
        <f>IF(O1173&gt;=开始!$B$6, 1, 0)</f>
        <v>1</v>
      </c>
      <c r="R1173">
        <f>_2022[[#This Row],[最低排名]]-开始!$B$6</f>
        <v>14159</v>
      </c>
    </row>
    <row r="1174" spans="1:18">
      <c r="A1174">
        <v>86204</v>
      </c>
      <c r="B1174" t="s">
        <v>1392</v>
      </c>
      <c r="C1174" t="str">
        <f t="shared" si="36"/>
        <v>云南大学</v>
      </c>
      <c r="D1174" t="str">
        <f t="shared" si="37"/>
        <v>04</v>
      </c>
      <c r="E1174" t="s">
        <v>70</v>
      </c>
      <c r="F1174">
        <v>218</v>
      </c>
      <c r="G1174">
        <v>124</v>
      </c>
      <c r="H1174">
        <v>108</v>
      </c>
      <c r="I1174">
        <v>70</v>
      </c>
      <c r="J1174">
        <v>61</v>
      </c>
      <c r="K1174">
        <v>61</v>
      </c>
      <c r="L1174">
        <v>0</v>
      </c>
      <c r="M1174">
        <v>2022</v>
      </c>
      <c r="N1174">
        <f>VLOOKUP(E1174, '2022D'!$A$2:$G$343, 2, FALSE)</f>
        <v>229</v>
      </c>
      <c r="O1174">
        <f>VLOOKUP(E1174, '2022D'!$A$2:$G$343, 3, FALSE)</f>
        <v>13736</v>
      </c>
      <c r="P1174">
        <f>_2022[[#This Row],[最低排名]]-_2022[[#This Row],[同分人数]]+1</f>
        <v>13508</v>
      </c>
      <c r="Q1174">
        <f>IF(O1174&gt;=开始!$B$6, 1, 0)</f>
        <v>1</v>
      </c>
      <c r="R1174">
        <f>_2022[[#This Row],[最低排名]]-开始!$B$6</f>
        <v>13736</v>
      </c>
    </row>
    <row r="1175" spans="1:18">
      <c r="A1175">
        <v>86205</v>
      </c>
      <c r="B1175" t="s">
        <v>1393</v>
      </c>
      <c r="C1175" t="str">
        <f t="shared" si="36"/>
        <v>云南大学</v>
      </c>
      <c r="D1175" t="str">
        <f t="shared" si="37"/>
        <v>05</v>
      </c>
      <c r="E1175" t="s">
        <v>502</v>
      </c>
      <c r="F1175">
        <v>223</v>
      </c>
      <c r="G1175">
        <v>122</v>
      </c>
      <c r="H1175">
        <v>118</v>
      </c>
      <c r="I1175">
        <v>67</v>
      </c>
      <c r="J1175">
        <v>64</v>
      </c>
      <c r="K1175">
        <v>49</v>
      </c>
      <c r="L1175">
        <v>0</v>
      </c>
      <c r="M1175">
        <v>2022</v>
      </c>
      <c r="N1175">
        <f>VLOOKUP(E1175, '2022D'!$A$2:$G$343, 2, FALSE)</f>
        <v>213</v>
      </c>
      <c r="O1175">
        <f>VLOOKUP(E1175, '2022D'!$A$2:$G$343, 3, FALSE)</f>
        <v>13075</v>
      </c>
      <c r="P1175">
        <f>_2022[[#This Row],[最低排名]]-_2022[[#This Row],[同分人数]]+1</f>
        <v>12863</v>
      </c>
      <c r="Q1175">
        <f>IF(O1175&gt;=开始!$B$6, 1, 0)</f>
        <v>1</v>
      </c>
      <c r="R1175">
        <f>_2022[[#This Row],[最低排名]]-开始!$B$6</f>
        <v>13075</v>
      </c>
    </row>
    <row r="1176" spans="1:18">
      <c r="A1176">
        <v>86401</v>
      </c>
      <c r="B1176" t="s">
        <v>1394</v>
      </c>
      <c r="C1176" t="str">
        <f t="shared" si="36"/>
        <v>云南民大</v>
      </c>
      <c r="D1176" t="str">
        <f t="shared" si="37"/>
        <v>01</v>
      </c>
      <c r="E1176" t="s">
        <v>1548</v>
      </c>
      <c r="F1176">
        <v>179</v>
      </c>
      <c r="G1176">
        <v>98</v>
      </c>
      <c r="H1176">
        <v>68</v>
      </c>
      <c r="I1176">
        <v>55</v>
      </c>
      <c r="J1176">
        <v>55</v>
      </c>
      <c r="K1176">
        <v>46</v>
      </c>
      <c r="L1176">
        <v>0</v>
      </c>
      <c r="M1176">
        <v>2022</v>
      </c>
      <c r="N1176">
        <f>VLOOKUP(E1176, '2022D'!$A$2:$G$343, 2, FALSE)</f>
        <v>137</v>
      </c>
      <c r="O1176">
        <f>VLOOKUP(E1176, '2022D'!$A$2:$G$343, 3, FALSE)</f>
        <v>35974</v>
      </c>
      <c r="P1176">
        <f>_2022[[#This Row],[最低排名]]-_2022[[#This Row],[同分人数]]+1</f>
        <v>35838</v>
      </c>
      <c r="Q1176">
        <f>IF(O1176&gt;=开始!$B$6, 1, 0)</f>
        <v>1</v>
      </c>
      <c r="R1176">
        <f>_2022[[#This Row],[最低排名]]-开始!$B$6</f>
        <v>35974</v>
      </c>
    </row>
    <row r="1177" spans="1:18">
      <c r="A1177">
        <v>86402</v>
      </c>
      <c r="B1177" t="s">
        <v>1395</v>
      </c>
      <c r="C1177" t="str">
        <f t="shared" si="36"/>
        <v>云南民大</v>
      </c>
      <c r="D1177" t="str">
        <f t="shared" si="37"/>
        <v>02</v>
      </c>
      <c r="E1177" t="s">
        <v>440</v>
      </c>
      <c r="F1177">
        <v>189</v>
      </c>
      <c r="G1177">
        <v>113</v>
      </c>
      <c r="H1177">
        <v>86</v>
      </c>
      <c r="I1177">
        <v>61</v>
      </c>
      <c r="J1177">
        <v>55</v>
      </c>
      <c r="K1177">
        <v>46</v>
      </c>
      <c r="L1177">
        <v>0</v>
      </c>
      <c r="M1177">
        <v>2022</v>
      </c>
      <c r="N1177">
        <f>VLOOKUP(E1177, '2022D'!$A$2:$G$343, 2, FALSE)</f>
        <v>188</v>
      </c>
      <c r="O1177">
        <f>VLOOKUP(E1177, '2022D'!$A$2:$G$343, 3, FALSE)</f>
        <v>30533</v>
      </c>
      <c r="P1177">
        <f>_2022[[#This Row],[最低排名]]-_2022[[#This Row],[同分人数]]+1</f>
        <v>30346</v>
      </c>
      <c r="Q1177">
        <f>IF(O1177&gt;=开始!$B$6, 1, 0)</f>
        <v>1</v>
      </c>
      <c r="R1177">
        <f>_2022[[#This Row],[最低排名]]-开始!$B$6</f>
        <v>30533</v>
      </c>
    </row>
    <row r="1178" spans="1:18">
      <c r="A1178">
        <v>86403</v>
      </c>
      <c r="B1178" t="s">
        <v>1396</v>
      </c>
      <c r="C1178" t="str">
        <f t="shared" si="36"/>
        <v>云南民大</v>
      </c>
      <c r="D1178" t="str">
        <f t="shared" si="37"/>
        <v>03</v>
      </c>
      <c r="E1178" t="s">
        <v>316</v>
      </c>
      <c r="F1178">
        <v>179</v>
      </c>
      <c r="G1178">
        <v>95</v>
      </c>
      <c r="H1178">
        <v>89</v>
      </c>
      <c r="I1178">
        <v>49</v>
      </c>
      <c r="J1178">
        <v>46</v>
      </c>
      <c r="K1178">
        <v>43</v>
      </c>
      <c r="L1178">
        <v>0</v>
      </c>
      <c r="M1178">
        <v>2022</v>
      </c>
      <c r="N1178">
        <f>VLOOKUP(E1178, '2022D'!$A$2:$G$343, 2, FALSE)</f>
        <v>139</v>
      </c>
      <c r="O1178">
        <f>VLOOKUP(E1178, '2022D'!$A$2:$G$343, 3, FALSE)</f>
        <v>35561</v>
      </c>
      <c r="P1178">
        <f>_2022[[#This Row],[最低排名]]-_2022[[#This Row],[同分人数]]+1</f>
        <v>35423</v>
      </c>
      <c r="Q1178">
        <f>IF(O1178&gt;=开始!$B$6, 1, 0)</f>
        <v>1</v>
      </c>
      <c r="R1178">
        <f>_2022[[#This Row],[最低排名]]-开始!$B$6</f>
        <v>35561</v>
      </c>
    </row>
    <row r="1179" spans="1:18">
      <c r="A1179">
        <v>86601</v>
      </c>
      <c r="B1179" t="s">
        <v>1397</v>
      </c>
      <c r="C1179" t="str">
        <f t="shared" si="36"/>
        <v>贵州大学</v>
      </c>
      <c r="D1179" t="str">
        <f t="shared" si="37"/>
        <v>01</v>
      </c>
      <c r="E1179" t="s">
        <v>450</v>
      </c>
      <c r="F1179">
        <v>220</v>
      </c>
      <c r="G1179">
        <v>117</v>
      </c>
      <c r="H1179">
        <v>109</v>
      </c>
      <c r="I1179">
        <v>58</v>
      </c>
      <c r="J1179">
        <v>55</v>
      </c>
      <c r="K1179">
        <v>52</v>
      </c>
      <c r="L1179">
        <v>0</v>
      </c>
      <c r="M1179">
        <v>2022</v>
      </c>
      <c r="N1179">
        <f>VLOOKUP(E1179, '2022D'!$A$2:$G$343, 2, FALSE)</f>
        <v>219</v>
      </c>
      <c r="O1179">
        <f>VLOOKUP(E1179, '2022D'!$A$2:$G$343, 3, FALSE)</f>
        <v>18893</v>
      </c>
      <c r="P1179">
        <f>_2022[[#This Row],[最低排名]]-_2022[[#This Row],[同分人数]]+1</f>
        <v>18675</v>
      </c>
      <c r="Q1179">
        <f>IF(O1179&gt;=开始!$B$6, 1, 0)</f>
        <v>1</v>
      </c>
      <c r="R1179">
        <f>_2022[[#This Row],[最低排名]]-开始!$B$6</f>
        <v>18893</v>
      </c>
    </row>
    <row r="1180" spans="1:18">
      <c r="A1180">
        <v>86602</v>
      </c>
      <c r="B1180" t="s">
        <v>1398</v>
      </c>
      <c r="C1180" t="str">
        <f t="shared" si="36"/>
        <v>贵州大学</v>
      </c>
      <c r="D1180" t="str">
        <f t="shared" si="37"/>
        <v>02</v>
      </c>
      <c r="E1180" t="s">
        <v>81</v>
      </c>
      <c r="F1180">
        <v>200</v>
      </c>
      <c r="G1180">
        <v>106</v>
      </c>
      <c r="H1180">
        <v>112</v>
      </c>
      <c r="I1180">
        <v>67</v>
      </c>
      <c r="J1180">
        <v>58</v>
      </c>
      <c r="K1180">
        <v>55</v>
      </c>
      <c r="L1180">
        <v>0</v>
      </c>
      <c r="M1180">
        <v>2022</v>
      </c>
      <c r="N1180">
        <f>VLOOKUP(E1180, '2022D'!$A$2:$G$343, 2, FALSE)</f>
        <v>220</v>
      </c>
      <c r="O1180">
        <f>VLOOKUP(E1180, '2022D'!$A$2:$G$343, 3, FALSE)</f>
        <v>19321</v>
      </c>
      <c r="P1180">
        <f>_2022[[#This Row],[最低排名]]-_2022[[#This Row],[同分人数]]+1</f>
        <v>19102</v>
      </c>
      <c r="Q1180">
        <f>IF(O1180&gt;=开始!$B$6, 1, 0)</f>
        <v>1</v>
      </c>
      <c r="R1180">
        <f>_2022[[#This Row],[最低排名]]-开始!$B$6</f>
        <v>19321</v>
      </c>
    </row>
    <row r="1181" spans="1:18">
      <c r="A1181">
        <v>86603</v>
      </c>
      <c r="B1181" t="s">
        <v>1399</v>
      </c>
      <c r="C1181" t="str">
        <f t="shared" si="36"/>
        <v>贵州大学</v>
      </c>
      <c r="D1181" t="str">
        <f t="shared" si="37"/>
        <v>03</v>
      </c>
      <c r="E1181" t="s">
        <v>43</v>
      </c>
      <c r="F1181">
        <v>224</v>
      </c>
      <c r="G1181">
        <v>118</v>
      </c>
      <c r="H1181">
        <v>114</v>
      </c>
      <c r="I1181">
        <v>61</v>
      </c>
      <c r="J1181">
        <v>55</v>
      </c>
      <c r="K1181">
        <v>49</v>
      </c>
      <c r="L1181">
        <v>0</v>
      </c>
      <c r="M1181">
        <v>2022</v>
      </c>
      <c r="N1181">
        <f>VLOOKUP(E1181, '2022D'!$A$2:$G$343, 2, FALSE)</f>
        <v>212</v>
      </c>
      <c r="O1181">
        <f>VLOOKUP(E1181, '2022D'!$A$2:$G$343, 3, FALSE)</f>
        <v>16925</v>
      </c>
      <c r="P1181">
        <f>_2022[[#This Row],[最低排名]]-_2022[[#This Row],[同分人数]]+1</f>
        <v>16714</v>
      </c>
      <c r="Q1181">
        <f>IF(O1181&gt;=开始!$B$6, 1, 0)</f>
        <v>1</v>
      </c>
      <c r="R1181">
        <f>_2022[[#This Row],[最低排名]]-开始!$B$6</f>
        <v>16925</v>
      </c>
    </row>
    <row r="1182" spans="1:18">
      <c r="A1182">
        <v>86604</v>
      </c>
      <c r="B1182" t="s">
        <v>1400</v>
      </c>
      <c r="C1182" t="str">
        <f t="shared" si="36"/>
        <v>贵州大学</v>
      </c>
      <c r="D1182" t="str">
        <f t="shared" si="37"/>
        <v>04</v>
      </c>
      <c r="E1182" t="s">
        <v>427</v>
      </c>
      <c r="F1182">
        <v>192</v>
      </c>
      <c r="G1182">
        <v>96</v>
      </c>
      <c r="H1182">
        <v>87</v>
      </c>
      <c r="I1182">
        <v>55</v>
      </c>
      <c r="J1182">
        <v>52</v>
      </c>
      <c r="K1182">
        <v>49</v>
      </c>
      <c r="L1182">
        <v>0</v>
      </c>
      <c r="M1182">
        <v>2022</v>
      </c>
      <c r="N1182">
        <f>VLOOKUP(E1182, '2022D'!$A$2:$G$343, 2, FALSE)</f>
        <v>157</v>
      </c>
      <c r="O1182">
        <f>VLOOKUP(E1182, '2022D'!$A$2:$G$343, 3, FALSE)</f>
        <v>30887</v>
      </c>
      <c r="P1182">
        <f>_2022[[#This Row],[最低排名]]-_2022[[#This Row],[同分人数]]+1</f>
        <v>30731</v>
      </c>
      <c r="Q1182">
        <f>IF(O1182&gt;=开始!$B$6, 1, 0)</f>
        <v>1</v>
      </c>
      <c r="R1182">
        <f>_2022[[#This Row],[最低排名]]-开始!$B$6</f>
        <v>30887</v>
      </c>
    </row>
    <row r="1183" spans="1:18">
      <c r="A1183">
        <v>86605</v>
      </c>
      <c r="B1183" t="s">
        <v>1401</v>
      </c>
      <c r="C1183" t="str">
        <f t="shared" si="36"/>
        <v>贵州大学</v>
      </c>
      <c r="D1183" t="str">
        <f t="shared" si="37"/>
        <v>05</v>
      </c>
      <c r="E1183" t="s">
        <v>335</v>
      </c>
      <c r="F1183">
        <v>197</v>
      </c>
      <c r="G1183">
        <v>114</v>
      </c>
      <c r="H1183">
        <v>91</v>
      </c>
      <c r="I1183">
        <v>58</v>
      </c>
      <c r="J1183">
        <v>52</v>
      </c>
      <c r="K1183">
        <v>49</v>
      </c>
      <c r="L1183">
        <v>0</v>
      </c>
      <c r="M1183">
        <v>2022</v>
      </c>
      <c r="N1183">
        <f>VLOOKUP(E1183, '2022D'!$A$2:$G$343, 2, FALSE)</f>
        <v>188</v>
      </c>
      <c r="O1183">
        <f>VLOOKUP(E1183, '2022D'!$A$2:$G$343, 3, FALSE)</f>
        <v>28679</v>
      </c>
      <c r="P1183">
        <f>_2022[[#This Row],[最低排名]]-_2022[[#This Row],[同分人数]]+1</f>
        <v>28492</v>
      </c>
      <c r="Q1183">
        <f>IF(O1183&gt;=开始!$B$6, 1, 0)</f>
        <v>1</v>
      </c>
      <c r="R1183">
        <f>_2022[[#This Row],[最低排名]]-开始!$B$6</f>
        <v>28679</v>
      </c>
    </row>
    <row r="1184" spans="1:18">
      <c r="A1184">
        <v>86701</v>
      </c>
      <c r="B1184" t="s">
        <v>1402</v>
      </c>
      <c r="C1184" t="str">
        <f t="shared" si="36"/>
        <v>贵州财大</v>
      </c>
      <c r="D1184" t="str">
        <f t="shared" si="37"/>
        <v>01</v>
      </c>
      <c r="E1184" t="s">
        <v>56</v>
      </c>
      <c r="F1184">
        <v>188</v>
      </c>
      <c r="G1184">
        <v>104</v>
      </c>
      <c r="H1184">
        <v>94</v>
      </c>
      <c r="I1184">
        <v>46</v>
      </c>
      <c r="J1184">
        <v>43</v>
      </c>
      <c r="K1184">
        <v>43</v>
      </c>
      <c r="L1184">
        <v>0</v>
      </c>
      <c r="M1184">
        <v>2022</v>
      </c>
      <c r="N1184">
        <f>VLOOKUP(E1184, '2022D'!$A$2:$G$343, 2, FALSE)</f>
        <v>160</v>
      </c>
      <c r="O1184">
        <f>VLOOKUP(E1184, '2022D'!$A$2:$G$343, 3, FALSE)</f>
        <v>34339</v>
      </c>
      <c r="P1184">
        <f>_2022[[#This Row],[最低排名]]-_2022[[#This Row],[同分人数]]+1</f>
        <v>34180</v>
      </c>
      <c r="Q1184">
        <f>IF(O1184&gt;=开始!$B$6, 1, 0)</f>
        <v>1</v>
      </c>
      <c r="R1184">
        <f>_2022[[#This Row],[最低排名]]-开始!$B$6</f>
        <v>34339</v>
      </c>
    </row>
    <row r="1185" spans="1:18">
      <c r="A1185">
        <v>86801</v>
      </c>
      <c r="B1185" t="s">
        <v>1403</v>
      </c>
      <c r="C1185" t="str">
        <f t="shared" si="36"/>
        <v>贵州中医</v>
      </c>
      <c r="D1185" t="str">
        <f t="shared" si="37"/>
        <v>01</v>
      </c>
      <c r="E1185" t="s">
        <v>217</v>
      </c>
      <c r="F1185">
        <v>194</v>
      </c>
      <c r="G1185">
        <v>103</v>
      </c>
      <c r="H1185">
        <v>109</v>
      </c>
      <c r="I1185">
        <v>61</v>
      </c>
      <c r="J1185">
        <v>61</v>
      </c>
      <c r="K1185">
        <v>49</v>
      </c>
      <c r="L1185">
        <v>0</v>
      </c>
      <c r="M1185">
        <v>2022</v>
      </c>
      <c r="N1185">
        <f>VLOOKUP(E1185, '2022D'!$A$2:$G$343, 2, FALSE)</f>
        <v>201</v>
      </c>
      <c r="O1185">
        <f>VLOOKUP(E1185, '2022D'!$A$2:$G$343, 3, FALSE)</f>
        <v>23219</v>
      </c>
      <c r="P1185">
        <f>_2022[[#This Row],[最低排名]]-_2022[[#This Row],[同分人数]]+1</f>
        <v>23019</v>
      </c>
      <c r="Q1185">
        <f>IF(O1185&gt;=开始!$B$6, 1, 0)</f>
        <v>1</v>
      </c>
      <c r="R1185">
        <f>_2022[[#This Row],[最低排名]]-开始!$B$6</f>
        <v>23219</v>
      </c>
    </row>
    <row r="1186" spans="1:18">
      <c r="A1186">
        <v>86802</v>
      </c>
      <c r="B1186" t="s">
        <v>1404</v>
      </c>
      <c r="C1186" t="str">
        <f t="shared" si="36"/>
        <v>贵州中医</v>
      </c>
      <c r="D1186" t="str">
        <f t="shared" si="37"/>
        <v>02</v>
      </c>
      <c r="E1186" t="s">
        <v>427</v>
      </c>
      <c r="F1186">
        <v>205</v>
      </c>
      <c r="G1186">
        <v>107</v>
      </c>
      <c r="H1186">
        <v>74</v>
      </c>
      <c r="I1186">
        <v>58</v>
      </c>
      <c r="J1186">
        <v>49</v>
      </c>
      <c r="K1186">
        <v>49</v>
      </c>
      <c r="L1186">
        <v>0</v>
      </c>
      <c r="M1186">
        <v>2022</v>
      </c>
      <c r="N1186">
        <f>VLOOKUP(E1186, '2022D'!$A$2:$G$343, 2, FALSE)</f>
        <v>157</v>
      </c>
      <c r="O1186">
        <f>VLOOKUP(E1186, '2022D'!$A$2:$G$343, 3, FALSE)</f>
        <v>30887</v>
      </c>
      <c r="P1186">
        <f>_2022[[#This Row],[最低排名]]-_2022[[#This Row],[同分人数]]+1</f>
        <v>30731</v>
      </c>
      <c r="Q1186">
        <f>IF(O1186&gt;=开始!$B$6, 1, 0)</f>
        <v>1</v>
      </c>
      <c r="R1186">
        <f>_2022[[#This Row],[最低排名]]-开始!$B$6</f>
        <v>30887</v>
      </c>
    </row>
    <row r="1187" spans="1:18">
      <c r="A1187">
        <v>87101</v>
      </c>
      <c r="B1187" t="s">
        <v>1405</v>
      </c>
      <c r="C1187" t="str">
        <f t="shared" si="36"/>
        <v>西安交大</v>
      </c>
      <c r="D1187" t="str">
        <f t="shared" si="37"/>
        <v>01</v>
      </c>
      <c r="E1187" t="s">
        <v>289</v>
      </c>
      <c r="F1187">
        <v>249</v>
      </c>
      <c r="G1187">
        <v>142</v>
      </c>
      <c r="H1187">
        <v>123</v>
      </c>
      <c r="I1187">
        <v>70</v>
      </c>
      <c r="J1187">
        <v>64</v>
      </c>
      <c r="K1187">
        <v>64</v>
      </c>
      <c r="L1187">
        <v>0</v>
      </c>
      <c r="M1187">
        <v>2022</v>
      </c>
      <c r="N1187">
        <f>VLOOKUP(E1187, '2022D'!$A$2:$G$343, 2, FALSE)</f>
        <v>144</v>
      </c>
      <c r="O1187">
        <f>VLOOKUP(E1187, '2022D'!$A$2:$G$343, 3, FALSE)</f>
        <v>3650</v>
      </c>
      <c r="P1187">
        <f>_2022[[#This Row],[最低排名]]-_2022[[#This Row],[同分人数]]+1</f>
        <v>3507</v>
      </c>
      <c r="Q1187">
        <f>IF(O1187&gt;=开始!$B$6, 1, 0)</f>
        <v>1</v>
      </c>
      <c r="R1187">
        <f>_2022[[#This Row],[最低排名]]-开始!$B$6</f>
        <v>3650</v>
      </c>
    </row>
    <row r="1188" spans="1:18">
      <c r="A1188">
        <v>87102</v>
      </c>
      <c r="B1188" t="s">
        <v>1406</v>
      </c>
      <c r="C1188" t="str">
        <f t="shared" si="36"/>
        <v>西安交大</v>
      </c>
      <c r="D1188" t="str">
        <f t="shared" si="37"/>
        <v>02</v>
      </c>
      <c r="E1188" t="s">
        <v>260</v>
      </c>
      <c r="F1188">
        <v>228</v>
      </c>
      <c r="G1188">
        <v>114</v>
      </c>
      <c r="H1188">
        <v>139</v>
      </c>
      <c r="I1188">
        <v>67</v>
      </c>
      <c r="J1188">
        <v>61</v>
      </c>
      <c r="K1188">
        <v>61</v>
      </c>
      <c r="L1188">
        <v>0</v>
      </c>
      <c r="M1188">
        <v>2022</v>
      </c>
      <c r="N1188">
        <f>VLOOKUP(E1188, '2022D'!$A$2:$G$343, 2, FALSE)</f>
        <v>195</v>
      </c>
      <c r="O1188">
        <f>VLOOKUP(E1188, '2022D'!$A$2:$G$343, 3, FALSE)</f>
        <v>5925</v>
      </c>
      <c r="P1188">
        <f>_2022[[#This Row],[最低排名]]-_2022[[#This Row],[同分人数]]+1</f>
        <v>5731</v>
      </c>
      <c r="Q1188">
        <f>IF(O1188&gt;=开始!$B$6, 1, 0)</f>
        <v>1</v>
      </c>
      <c r="R1188">
        <f>_2022[[#This Row],[最低排名]]-开始!$B$6</f>
        <v>5925</v>
      </c>
    </row>
    <row r="1189" spans="1:18">
      <c r="A1189">
        <v>87201</v>
      </c>
      <c r="B1189" t="s">
        <v>1407</v>
      </c>
      <c r="C1189" t="str">
        <f t="shared" si="36"/>
        <v>西电科大</v>
      </c>
      <c r="D1189" t="str">
        <f t="shared" si="37"/>
        <v>01</v>
      </c>
      <c r="E1189" t="s">
        <v>332</v>
      </c>
      <c r="F1189">
        <v>237</v>
      </c>
      <c r="G1189">
        <v>121</v>
      </c>
      <c r="H1189">
        <v>122</v>
      </c>
      <c r="I1189">
        <v>70</v>
      </c>
      <c r="J1189">
        <v>67</v>
      </c>
      <c r="K1189">
        <v>67</v>
      </c>
      <c r="L1189">
        <v>0</v>
      </c>
      <c r="M1189">
        <v>2022</v>
      </c>
      <c r="N1189">
        <f>VLOOKUP(E1189, '2022D'!$A$2:$G$343, 2, FALSE)</f>
        <v>159</v>
      </c>
      <c r="O1189">
        <f>VLOOKUP(E1189, '2022D'!$A$2:$G$343, 3, FALSE)</f>
        <v>4727</v>
      </c>
      <c r="P1189">
        <f>_2022[[#This Row],[最低排名]]-_2022[[#This Row],[同分人数]]+1</f>
        <v>4569</v>
      </c>
      <c r="Q1189">
        <f>IF(O1189&gt;=开始!$B$6, 1, 0)</f>
        <v>1</v>
      </c>
      <c r="R1189">
        <f>_2022[[#This Row],[最低排名]]-开始!$B$6</f>
        <v>4727</v>
      </c>
    </row>
    <row r="1190" spans="1:18">
      <c r="A1190">
        <v>87301</v>
      </c>
      <c r="B1190" t="s">
        <v>1408</v>
      </c>
      <c r="C1190" t="str">
        <f t="shared" si="36"/>
        <v>长安大学</v>
      </c>
      <c r="D1190" t="str">
        <f t="shared" si="37"/>
        <v>01</v>
      </c>
      <c r="E1190" t="s">
        <v>62</v>
      </c>
      <c r="F1190">
        <v>221</v>
      </c>
      <c r="G1190">
        <v>123</v>
      </c>
      <c r="H1190">
        <v>120</v>
      </c>
      <c r="I1190">
        <v>67</v>
      </c>
      <c r="J1190">
        <v>61</v>
      </c>
      <c r="K1190">
        <v>58</v>
      </c>
      <c r="L1190">
        <v>0</v>
      </c>
      <c r="M1190">
        <v>2022</v>
      </c>
      <c r="N1190">
        <f>VLOOKUP(E1190, '2022D'!$A$2:$G$343, 2, FALSE)</f>
        <v>206</v>
      </c>
      <c r="O1190">
        <f>VLOOKUP(E1190, '2022D'!$A$2:$G$343, 3, FALSE)</f>
        <v>11799</v>
      </c>
      <c r="P1190">
        <f>_2022[[#This Row],[最低排名]]-_2022[[#This Row],[同分人数]]+1</f>
        <v>11594</v>
      </c>
      <c r="Q1190">
        <f>IF(O1190&gt;=开始!$B$6, 1, 0)</f>
        <v>1</v>
      </c>
      <c r="R1190">
        <f>_2022[[#This Row],[最低排名]]-开始!$B$6</f>
        <v>11799</v>
      </c>
    </row>
    <row r="1191" spans="1:18">
      <c r="A1191">
        <v>87302</v>
      </c>
      <c r="B1191" t="s">
        <v>1409</v>
      </c>
      <c r="C1191" t="str">
        <f t="shared" si="36"/>
        <v>长安大学</v>
      </c>
      <c r="D1191" t="str">
        <f t="shared" si="37"/>
        <v>02</v>
      </c>
      <c r="E1191" t="s">
        <v>502</v>
      </c>
      <c r="F1191">
        <v>215</v>
      </c>
      <c r="G1191">
        <v>111</v>
      </c>
      <c r="H1191">
        <v>117</v>
      </c>
      <c r="I1191">
        <v>67</v>
      </c>
      <c r="J1191">
        <v>61</v>
      </c>
      <c r="K1191">
        <v>61</v>
      </c>
      <c r="L1191">
        <v>0</v>
      </c>
      <c r="M1191">
        <v>2022</v>
      </c>
      <c r="N1191">
        <f>VLOOKUP(E1191, '2022D'!$A$2:$G$343, 2, FALSE)</f>
        <v>213</v>
      </c>
      <c r="O1191">
        <f>VLOOKUP(E1191, '2022D'!$A$2:$G$343, 3, FALSE)</f>
        <v>13075</v>
      </c>
      <c r="P1191">
        <f>_2022[[#This Row],[最低排名]]-_2022[[#This Row],[同分人数]]+1</f>
        <v>12863</v>
      </c>
      <c r="Q1191">
        <f>IF(O1191&gt;=开始!$B$6, 1, 0)</f>
        <v>1</v>
      </c>
      <c r="R1191">
        <f>_2022[[#This Row],[最低排名]]-开始!$B$6</f>
        <v>13075</v>
      </c>
    </row>
    <row r="1192" spans="1:18">
      <c r="A1192">
        <v>87401</v>
      </c>
      <c r="B1192" t="s">
        <v>1411</v>
      </c>
      <c r="C1192" t="str">
        <f t="shared" si="36"/>
        <v>西北农林</v>
      </c>
      <c r="D1192" t="str">
        <f t="shared" si="37"/>
        <v>01</v>
      </c>
      <c r="E1192" t="s">
        <v>307</v>
      </c>
      <c r="F1192">
        <v>218</v>
      </c>
      <c r="G1192">
        <v>114</v>
      </c>
      <c r="H1192">
        <v>115</v>
      </c>
      <c r="I1192">
        <v>64</v>
      </c>
      <c r="J1192">
        <v>64</v>
      </c>
      <c r="K1192">
        <v>58</v>
      </c>
      <c r="L1192">
        <v>0</v>
      </c>
      <c r="M1192">
        <v>2022</v>
      </c>
      <c r="N1192">
        <f>VLOOKUP(E1192, '2022D'!$A$2:$G$343, 2, FALSE)</f>
        <v>221</v>
      </c>
      <c r="O1192">
        <f>VLOOKUP(E1192, '2022D'!$A$2:$G$343, 3, FALSE)</f>
        <v>13507</v>
      </c>
      <c r="P1192">
        <f>_2022[[#This Row],[最低排名]]-_2022[[#This Row],[同分人数]]+1</f>
        <v>13287</v>
      </c>
      <c r="Q1192">
        <f>IF(O1192&gt;=开始!$B$6, 1, 0)</f>
        <v>1</v>
      </c>
      <c r="R1192">
        <f>_2022[[#This Row],[最低排名]]-开始!$B$6</f>
        <v>13507</v>
      </c>
    </row>
    <row r="1193" spans="1:18">
      <c r="A1193">
        <v>87402</v>
      </c>
      <c r="B1193" t="s">
        <v>1412</v>
      </c>
      <c r="C1193" t="str">
        <f t="shared" si="36"/>
        <v>西北农林</v>
      </c>
      <c r="D1193" t="str">
        <f t="shared" si="37"/>
        <v>02</v>
      </c>
      <c r="E1193" t="s">
        <v>72</v>
      </c>
      <c r="F1193">
        <v>228</v>
      </c>
      <c r="G1193">
        <v>117</v>
      </c>
      <c r="H1193">
        <v>111</v>
      </c>
      <c r="I1193">
        <v>67</v>
      </c>
      <c r="J1193">
        <v>61</v>
      </c>
      <c r="K1193">
        <v>55</v>
      </c>
      <c r="L1193">
        <v>0</v>
      </c>
      <c r="M1193">
        <v>2022</v>
      </c>
      <c r="N1193">
        <f>VLOOKUP(E1193, '2022D'!$A$2:$G$343, 2, FALSE)</f>
        <v>242</v>
      </c>
      <c r="O1193">
        <f>VLOOKUP(E1193, '2022D'!$A$2:$G$343, 3, FALSE)</f>
        <v>12862</v>
      </c>
      <c r="P1193">
        <f>_2022[[#This Row],[最低排名]]-_2022[[#This Row],[同分人数]]+1</f>
        <v>12621</v>
      </c>
      <c r="Q1193">
        <f>IF(O1193&gt;=开始!$B$6, 1, 0)</f>
        <v>1</v>
      </c>
      <c r="R1193">
        <f>_2022[[#This Row],[最低排名]]-开始!$B$6</f>
        <v>12862</v>
      </c>
    </row>
    <row r="1194" spans="1:18">
      <c r="A1194">
        <v>87501</v>
      </c>
      <c r="B1194" t="s">
        <v>1413</v>
      </c>
      <c r="C1194" t="str">
        <f t="shared" si="36"/>
        <v>陕西师大</v>
      </c>
      <c r="D1194" t="str">
        <f t="shared" si="37"/>
        <v>01</v>
      </c>
      <c r="E1194" t="s">
        <v>607</v>
      </c>
      <c r="F1194">
        <v>232</v>
      </c>
      <c r="G1194">
        <v>121</v>
      </c>
      <c r="H1194">
        <v>122</v>
      </c>
      <c r="I1194">
        <v>70</v>
      </c>
      <c r="J1194">
        <v>67</v>
      </c>
      <c r="K1194">
        <v>46</v>
      </c>
      <c r="L1194">
        <v>0</v>
      </c>
      <c r="M1194">
        <v>2022</v>
      </c>
      <c r="N1194">
        <f>VLOOKUP(E1194, '2022D'!$A$2:$G$343, 2, FALSE)</f>
        <v>211</v>
      </c>
      <c r="O1194">
        <f>VLOOKUP(E1194, '2022D'!$A$2:$G$343, 3, FALSE)</f>
        <v>9620</v>
      </c>
      <c r="P1194">
        <f>_2022[[#This Row],[最低排名]]-_2022[[#This Row],[同分人数]]+1</f>
        <v>9410</v>
      </c>
      <c r="Q1194">
        <f>IF(O1194&gt;=开始!$B$6, 1, 0)</f>
        <v>1</v>
      </c>
      <c r="R1194">
        <f>_2022[[#This Row],[最低排名]]-开始!$B$6</f>
        <v>9620</v>
      </c>
    </row>
    <row r="1195" spans="1:18">
      <c r="A1195">
        <v>87502</v>
      </c>
      <c r="B1195" t="s">
        <v>1414</v>
      </c>
      <c r="C1195" t="str">
        <f t="shared" si="36"/>
        <v>陕西师大</v>
      </c>
      <c r="D1195" t="str">
        <f t="shared" si="37"/>
        <v>02</v>
      </c>
      <c r="E1195" t="s">
        <v>115</v>
      </c>
      <c r="F1195">
        <v>227</v>
      </c>
      <c r="G1195">
        <v>116</v>
      </c>
      <c r="H1195">
        <v>105</v>
      </c>
      <c r="I1195">
        <v>70</v>
      </c>
      <c r="J1195">
        <v>67</v>
      </c>
      <c r="K1195">
        <v>61</v>
      </c>
      <c r="L1195">
        <v>0</v>
      </c>
      <c r="M1195">
        <v>2022</v>
      </c>
      <c r="N1195">
        <f>VLOOKUP(E1195, '2022D'!$A$2:$G$343, 2, FALSE)</f>
        <v>238</v>
      </c>
      <c r="O1195">
        <f>VLOOKUP(E1195, '2022D'!$A$2:$G$343, 3, FALSE)</f>
        <v>11182</v>
      </c>
      <c r="P1195">
        <f>_2022[[#This Row],[最低排名]]-_2022[[#This Row],[同分人数]]+1</f>
        <v>10945</v>
      </c>
      <c r="Q1195">
        <f>IF(O1195&gt;=开始!$B$6, 1, 0)</f>
        <v>1</v>
      </c>
      <c r="R1195">
        <f>_2022[[#This Row],[最低排名]]-开始!$B$6</f>
        <v>11182</v>
      </c>
    </row>
    <row r="1196" spans="1:18">
      <c r="A1196">
        <v>87503</v>
      </c>
      <c r="B1196" t="s">
        <v>1415</v>
      </c>
      <c r="C1196" t="str">
        <f t="shared" si="36"/>
        <v>陕西师大</v>
      </c>
      <c r="D1196" t="str">
        <f t="shared" si="37"/>
        <v>03</v>
      </c>
      <c r="E1196" t="s">
        <v>1130</v>
      </c>
      <c r="F1196">
        <v>213</v>
      </c>
      <c r="G1196">
        <v>109</v>
      </c>
      <c r="H1196">
        <v>105</v>
      </c>
      <c r="I1196">
        <v>70</v>
      </c>
      <c r="J1196">
        <v>70</v>
      </c>
      <c r="K1196">
        <v>67</v>
      </c>
      <c r="L1196">
        <v>0</v>
      </c>
      <c r="M1196">
        <v>2022</v>
      </c>
      <c r="N1196">
        <f>VLOOKUP(E1196, '2022D'!$A$2:$G$343, 2, FALSE)</f>
        <v>194</v>
      </c>
      <c r="O1196">
        <f>VLOOKUP(E1196, '2022D'!$A$2:$G$343, 3, FALSE)</f>
        <v>12224</v>
      </c>
      <c r="P1196">
        <f>_2022[[#This Row],[最低排名]]-_2022[[#This Row],[同分人数]]+1</f>
        <v>12031</v>
      </c>
      <c r="Q1196">
        <f>IF(O1196&gt;=开始!$B$6, 1, 0)</f>
        <v>1</v>
      </c>
      <c r="R1196">
        <f>_2022[[#This Row],[最低排名]]-开始!$B$6</f>
        <v>12224</v>
      </c>
    </row>
    <row r="1197" spans="1:18">
      <c r="A1197">
        <v>87504</v>
      </c>
      <c r="B1197" t="s">
        <v>1416</v>
      </c>
      <c r="C1197" t="str">
        <f t="shared" si="36"/>
        <v>陕西师大</v>
      </c>
      <c r="D1197" t="str">
        <f t="shared" si="37"/>
        <v>04</v>
      </c>
      <c r="E1197" t="s">
        <v>298</v>
      </c>
      <c r="F1197">
        <v>234</v>
      </c>
      <c r="G1197">
        <v>135</v>
      </c>
      <c r="H1197">
        <v>124</v>
      </c>
      <c r="I1197">
        <v>61</v>
      </c>
      <c r="J1197">
        <v>61</v>
      </c>
      <c r="K1197">
        <v>52</v>
      </c>
      <c r="L1197">
        <v>0</v>
      </c>
      <c r="M1197">
        <v>2022</v>
      </c>
      <c r="N1197">
        <f>VLOOKUP(E1197, '2022D'!$A$2:$G$343, 2, FALSE)</f>
        <v>227</v>
      </c>
      <c r="O1197">
        <f>VLOOKUP(E1197, '2022D'!$A$2:$G$343, 3, FALSE)</f>
        <v>10720</v>
      </c>
      <c r="P1197">
        <f>_2022[[#This Row],[最低排名]]-_2022[[#This Row],[同分人数]]+1</f>
        <v>10494</v>
      </c>
      <c r="Q1197">
        <f>IF(O1197&gt;=开始!$B$6, 1, 0)</f>
        <v>1</v>
      </c>
      <c r="R1197">
        <f>_2022[[#This Row],[最低排名]]-开始!$B$6</f>
        <v>10720</v>
      </c>
    </row>
    <row r="1198" spans="1:18">
      <c r="A1198">
        <v>87601</v>
      </c>
      <c r="B1198" t="s">
        <v>1417</v>
      </c>
      <c r="C1198" t="str">
        <f t="shared" si="36"/>
        <v>西北工大</v>
      </c>
      <c r="D1198" t="str">
        <f t="shared" si="37"/>
        <v>01</v>
      </c>
      <c r="E1198" t="s">
        <v>332</v>
      </c>
      <c r="F1198">
        <v>231</v>
      </c>
      <c r="G1198">
        <v>119</v>
      </c>
      <c r="H1198">
        <v>137</v>
      </c>
      <c r="I1198">
        <v>70</v>
      </c>
      <c r="J1198">
        <v>70</v>
      </c>
      <c r="K1198">
        <v>55</v>
      </c>
      <c r="L1198">
        <v>0</v>
      </c>
      <c r="M1198">
        <v>2022</v>
      </c>
      <c r="N1198">
        <f>VLOOKUP(E1198, '2022D'!$A$2:$G$343, 2, FALSE)</f>
        <v>159</v>
      </c>
      <c r="O1198">
        <f>VLOOKUP(E1198, '2022D'!$A$2:$G$343, 3, FALSE)</f>
        <v>4727</v>
      </c>
      <c r="P1198">
        <f>_2022[[#This Row],[最低排名]]-_2022[[#This Row],[同分人数]]+1</f>
        <v>4569</v>
      </c>
      <c r="Q1198">
        <f>IF(O1198&gt;=开始!$B$6, 1, 0)</f>
        <v>1</v>
      </c>
      <c r="R1198">
        <f>_2022[[#This Row],[最低排名]]-开始!$B$6</f>
        <v>4727</v>
      </c>
    </row>
    <row r="1199" spans="1:18">
      <c r="A1199">
        <v>87602</v>
      </c>
      <c r="B1199" t="s">
        <v>1418</v>
      </c>
      <c r="C1199" t="str">
        <f t="shared" si="36"/>
        <v>西北工大</v>
      </c>
      <c r="D1199" t="str">
        <f t="shared" si="37"/>
        <v>02</v>
      </c>
      <c r="E1199" t="s">
        <v>16</v>
      </c>
      <c r="F1199">
        <v>233</v>
      </c>
      <c r="G1199">
        <v>118</v>
      </c>
      <c r="H1199">
        <v>132</v>
      </c>
      <c r="I1199">
        <v>70</v>
      </c>
      <c r="J1199">
        <v>64</v>
      </c>
      <c r="K1199">
        <v>55</v>
      </c>
      <c r="L1199">
        <v>0</v>
      </c>
      <c r="M1199">
        <v>2022</v>
      </c>
      <c r="N1199">
        <f>VLOOKUP(E1199, '2022D'!$A$2:$G$343, 2, FALSE)</f>
        <v>174</v>
      </c>
      <c r="O1199">
        <f>VLOOKUP(E1199, '2022D'!$A$2:$G$343, 3, FALSE)</f>
        <v>6263</v>
      </c>
      <c r="P1199">
        <f>_2022[[#This Row],[最低排名]]-_2022[[#This Row],[同分人数]]+1</f>
        <v>6090</v>
      </c>
      <c r="Q1199">
        <f>IF(O1199&gt;=开始!$B$6, 1, 0)</f>
        <v>1</v>
      </c>
      <c r="R1199">
        <f>_2022[[#This Row],[最低排名]]-开始!$B$6</f>
        <v>6263</v>
      </c>
    </row>
    <row r="1200" spans="1:18">
      <c r="A1200">
        <v>87603</v>
      </c>
      <c r="B1200" t="s">
        <v>1419</v>
      </c>
      <c r="C1200" t="str">
        <f t="shared" si="36"/>
        <v>西北工大</v>
      </c>
      <c r="D1200" t="str">
        <f t="shared" si="37"/>
        <v>03</v>
      </c>
      <c r="E1200" t="s">
        <v>1541</v>
      </c>
      <c r="F1200">
        <v>227</v>
      </c>
      <c r="G1200">
        <v>114</v>
      </c>
      <c r="H1200">
        <v>122</v>
      </c>
      <c r="I1200">
        <v>70</v>
      </c>
      <c r="J1200">
        <v>70</v>
      </c>
      <c r="K1200">
        <v>70</v>
      </c>
      <c r="L1200">
        <v>0</v>
      </c>
      <c r="M1200">
        <v>2022</v>
      </c>
      <c r="N1200">
        <f>VLOOKUP(E1200, '2022D'!$A$2:$G$343, 2, FALSE)</f>
        <v>171</v>
      </c>
      <c r="O1200">
        <f>VLOOKUP(E1200, '2022D'!$A$2:$G$343, 3, FALSE)</f>
        <v>5369</v>
      </c>
      <c r="P1200">
        <f>_2022[[#This Row],[最低排名]]-_2022[[#This Row],[同分人数]]+1</f>
        <v>5199</v>
      </c>
      <c r="Q1200">
        <f>IF(O1200&gt;=开始!$B$6, 1, 0)</f>
        <v>1</v>
      </c>
      <c r="R1200">
        <f>_2022[[#This Row],[最低排名]]-开始!$B$6</f>
        <v>5369</v>
      </c>
    </row>
    <row r="1201" spans="1:18">
      <c r="A1201">
        <v>87604</v>
      </c>
      <c r="B1201" t="s">
        <v>1420</v>
      </c>
      <c r="C1201" t="str">
        <f t="shared" si="36"/>
        <v>西北工大</v>
      </c>
      <c r="D1201" t="str">
        <f t="shared" si="37"/>
        <v>04</v>
      </c>
      <c r="E1201" t="s">
        <v>260</v>
      </c>
      <c r="F1201">
        <v>232</v>
      </c>
      <c r="G1201">
        <v>125</v>
      </c>
      <c r="H1201">
        <v>120</v>
      </c>
      <c r="I1201">
        <v>70</v>
      </c>
      <c r="J1201">
        <v>67</v>
      </c>
      <c r="K1201">
        <v>67</v>
      </c>
      <c r="L1201">
        <v>0</v>
      </c>
      <c r="M1201">
        <v>2022</v>
      </c>
      <c r="N1201">
        <f>VLOOKUP(E1201, '2022D'!$A$2:$G$343, 2, FALSE)</f>
        <v>195</v>
      </c>
      <c r="O1201">
        <f>VLOOKUP(E1201, '2022D'!$A$2:$G$343, 3, FALSE)</f>
        <v>5925</v>
      </c>
      <c r="P1201">
        <f>_2022[[#This Row],[最低排名]]-_2022[[#This Row],[同分人数]]+1</f>
        <v>5731</v>
      </c>
      <c r="Q1201">
        <f>IF(O1201&gt;=开始!$B$6, 1, 0)</f>
        <v>1</v>
      </c>
      <c r="R1201">
        <f>_2022[[#This Row],[最低排名]]-开始!$B$6</f>
        <v>5925</v>
      </c>
    </row>
    <row r="1202" spans="1:18">
      <c r="A1202">
        <v>87701</v>
      </c>
      <c r="B1202" t="s">
        <v>1421</v>
      </c>
      <c r="C1202" t="str">
        <f t="shared" si="36"/>
        <v>西北大学</v>
      </c>
      <c r="D1202" t="str">
        <f t="shared" si="37"/>
        <v>01</v>
      </c>
      <c r="E1202" t="s">
        <v>1130</v>
      </c>
      <c r="F1202">
        <v>220</v>
      </c>
      <c r="G1202">
        <v>120</v>
      </c>
      <c r="H1202">
        <v>110</v>
      </c>
      <c r="I1202">
        <v>70</v>
      </c>
      <c r="J1202">
        <v>70</v>
      </c>
      <c r="K1202">
        <v>55</v>
      </c>
      <c r="L1202">
        <v>0</v>
      </c>
      <c r="M1202">
        <v>2022</v>
      </c>
      <c r="N1202">
        <f>VLOOKUP(E1202, '2022D'!$A$2:$G$343, 2, FALSE)</f>
        <v>194</v>
      </c>
      <c r="O1202">
        <f>VLOOKUP(E1202, '2022D'!$A$2:$G$343, 3, FALSE)</f>
        <v>12224</v>
      </c>
      <c r="P1202">
        <f>_2022[[#This Row],[最低排名]]-_2022[[#This Row],[同分人数]]+1</f>
        <v>12031</v>
      </c>
      <c r="Q1202">
        <f>IF(O1202&gt;=开始!$B$6, 1, 0)</f>
        <v>1</v>
      </c>
      <c r="R1202">
        <f>_2022[[#This Row],[最低排名]]-开始!$B$6</f>
        <v>12224</v>
      </c>
    </row>
    <row r="1203" spans="1:18">
      <c r="A1203">
        <v>87702</v>
      </c>
      <c r="B1203" t="s">
        <v>1422</v>
      </c>
      <c r="C1203" t="str">
        <f t="shared" si="36"/>
        <v>西北大学</v>
      </c>
      <c r="D1203" t="str">
        <f t="shared" si="37"/>
        <v>02</v>
      </c>
      <c r="E1203" t="s">
        <v>158</v>
      </c>
      <c r="F1203">
        <v>234</v>
      </c>
      <c r="G1203">
        <v>121</v>
      </c>
      <c r="H1203">
        <v>129</v>
      </c>
      <c r="I1203">
        <v>64</v>
      </c>
      <c r="J1203">
        <v>61</v>
      </c>
      <c r="K1203">
        <v>61</v>
      </c>
      <c r="L1203">
        <v>0</v>
      </c>
      <c r="M1203">
        <v>2022</v>
      </c>
      <c r="N1203">
        <f>VLOOKUP(E1203, '2022D'!$A$2:$G$343, 2, FALSE)</f>
        <v>205</v>
      </c>
      <c r="O1203">
        <f>VLOOKUP(E1203, '2022D'!$A$2:$G$343, 3, FALSE)</f>
        <v>7201</v>
      </c>
      <c r="P1203">
        <f>_2022[[#This Row],[最低排名]]-_2022[[#This Row],[同分人数]]+1</f>
        <v>6997</v>
      </c>
      <c r="Q1203">
        <f>IF(O1203&gt;=开始!$B$6, 1, 0)</f>
        <v>1</v>
      </c>
      <c r="R1203">
        <f>_2022[[#This Row],[最低排名]]-开始!$B$6</f>
        <v>7201</v>
      </c>
    </row>
    <row r="1204" spans="1:18">
      <c r="A1204">
        <v>87703</v>
      </c>
      <c r="B1204" t="s">
        <v>1423</v>
      </c>
      <c r="C1204" t="str">
        <f t="shared" si="36"/>
        <v>西北大学</v>
      </c>
      <c r="D1204" t="str">
        <f t="shared" si="37"/>
        <v>03</v>
      </c>
      <c r="E1204" t="s">
        <v>1130</v>
      </c>
      <c r="F1204">
        <v>217</v>
      </c>
      <c r="G1204">
        <v>120</v>
      </c>
      <c r="H1204">
        <v>119</v>
      </c>
      <c r="I1204">
        <v>64</v>
      </c>
      <c r="J1204">
        <v>64</v>
      </c>
      <c r="K1204">
        <v>61</v>
      </c>
      <c r="L1204">
        <v>0</v>
      </c>
      <c r="M1204">
        <v>2022</v>
      </c>
      <c r="N1204">
        <f>VLOOKUP(E1204, '2022D'!$A$2:$G$343, 2, FALSE)</f>
        <v>194</v>
      </c>
      <c r="O1204">
        <f>VLOOKUP(E1204, '2022D'!$A$2:$G$343, 3, FALSE)</f>
        <v>12224</v>
      </c>
      <c r="P1204">
        <f>_2022[[#This Row],[最低排名]]-_2022[[#This Row],[同分人数]]+1</f>
        <v>12031</v>
      </c>
      <c r="Q1204">
        <f>IF(O1204&gt;=开始!$B$6, 1, 0)</f>
        <v>1</v>
      </c>
      <c r="R1204">
        <f>_2022[[#This Row],[最低排名]]-开始!$B$6</f>
        <v>12224</v>
      </c>
    </row>
    <row r="1205" spans="1:18">
      <c r="A1205">
        <v>87801</v>
      </c>
      <c r="B1205" t="s">
        <v>1424</v>
      </c>
      <c r="C1205" t="str">
        <f t="shared" si="36"/>
        <v>西安理工</v>
      </c>
      <c r="D1205" t="str">
        <f t="shared" si="37"/>
        <v>01</v>
      </c>
      <c r="E1205" t="s">
        <v>118</v>
      </c>
      <c r="F1205">
        <v>207</v>
      </c>
      <c r="G1205">
        <v>105</v>
      </c>
      <c r="H1205">
        <v>84</v>
      </c>
      <c r="I1205">
        <v>61</v>
      </c>
      <c r="J1205">
        <v>58</v>
      </c>
      <c r="K1205">
        <v>46</v>
      </c>
      <c r="L1205">
        <v>0</v>
      </c>
      <c r="M1205">
        <v>2022</v>
      </c>
      <c r="N1205">
        <f>VLOOKUP(E1205, '2022D'!$A$2:$G$343, 2, FALSE)</f>
        <v>214</v>
      </c>
      <c r="O1205">
        <f>VLOOKUP(E1205, '2022D'!$A$2:$G$343, 3, FALSE)</f>
        <v>26943</v>
      </c>
      <c r="P1205">
        <f>_2022[[#This Row],[最低排名]]-_2022[[#This Row],[同分人数]]+1</f>
        <v>26730</v>
      </c>
      <c r="Q1205">
        <f>IF(O1205&gt;=开始!$B$6, 1, 0)</f>
        <v>1</v>
      </c>
      <c r="R1205">
        <f>_2022[[#This Row],[最低排名]]-开始!$B$6</f>
        <v>26943</v>
      </c>
    </row>
    <row r="1206" spans="1:18">
      <c r="A1206">
        <v>87901</v>
      </c>
      <c r="B1206" t="s">
        <v>1425</v>
      </c>
      <c r="C1206" t="str">
        <f t="shared" si="36"/>
        <v>西安工大</v>
      </c>
      <c r="D1206" t="str">
        <f t="shared" si="37"/>
        <v>01</v>
      </c>
      <c r="E1206" t="s">
        <v>203</v>
      </c>
      <c r="F1206">
        <v>193</v>
      </c>
      <c r="G1206">
        <v>100</v>
      </c>
      <c r="H1206">
        <v>93</v>
      </c>
      <c r="I1206">
        <v>52</v>
      </c>
      <c r="J1206">
        <v>46</v>
      </c>
      <c r="K1206">
        <v>46</v>
      </c>
      <c r="L1206">
        <v>0</v>
      </c>
      <c r="M1206">
        <v>2022</v>
      </c>
      <c r="N1206">
        <f>VLOOKUP(E1206, '2022D'!$A$2:$G$343, 2, FALSE)</f>
        <v>183</v>
      </c>
      <c r="O1206">
        <f>VLOOKUP(E1206, '2022D'!$A$2:$G$343, 3, FALSE)</f>
        <v>31709</v>
      </c>
      <c r="P1206">
        <f>_2022[[#This Row],[最低排名]]-_2022[[#This Row],[同分人数]]+1</f>
        <v>31527</v>
      </c>
      <c r="Q1206">
        <f>IF(O1206&gt;=开始!$B$6, 1, 0)</f>
        <v>1</v>
      </c>
      <c r="R1206">
        <f>_2022[[#This Row],[最低排名]]-开始!$B$6</f>
        <v>31709</v>
      </c>
    </row>
    <row r="1207" spans="1:18">
      <c r="A1207">
        <v>87902</v>
      </c>
      <c r="B1207" t="s">
        <v>1426</v>
      </c>
      <c r="C1207" t="str">
        <f t="shared" si="36"/>
        <v>西安工大</v>
      </c>
      <c r="D1207" t="str">
        <f t="shared" si="37"/>
        <v>02</v>
      </c>
      <c r="E1207" t="s">
        <v>405</v>
      </c>
      <c r="F1207">
        <v>196</v>
      </c>
      <c r="G1207">
        <v>107</v>
      </c>
      <c r="H1207">
        <v>69</v>
      </c>
      <c r="I1207">
        <v>58</v>
      </c>
      <c r="J1207">
        <v>55</v>
      </c>
      <c r="K1207">
        <v>49</v>
      </c>
      <c r="L1207">
        <v>0</v>
      </c>
      <c r="M1207">
        <v>2022</v>
      </c>
      <c r="N1207">
        <f>VLOOKUP(E1207, '2022D'!$A$2:$G$343, 2, FALSE)</f>
        <v>164</v>
      </c>
      <c r="O1207">
        <f>VLOOKUP(E1207, '2022D'!$A$2:$G$343, 3, FALSE)</f>
        <v>32225</v>
      </c>
      <c r="P1207">
        <f>_2022[[#This Row],[最低排名]]-_2022[[#This Row],[同分人数]]+1</f>
        <v>32062</v>
      </c>
      <c r="Q1207">
        <f>IF(O1207&gt;=开始!$B$6, 1, 0)</f>
        <v>1</v>
      </c>
      <c r="R1207">
        <f>_2022[[#This Row],[最低排名]]-开始!$B$6</f>
        <v>32225</v>
      </c>
    </row>
    <row r="1208" spans="1:18">
      <c r="A1208">
        <v>88001</v>
      </c>
      <c r="B1208" t="s">
        <v>1427</v>
      </c>
      <c r="C1208" t="str">
        <f t="shared" si="36"/>
        <v>西安建科</v>
      </c>
      <c r="D1208" t="str">
        <f t="shared" si="37"/>
        <v>01</v>
      </c>
      <c r="E1208" t="s">
        <v>309</v>
      </c>
      <c r="F1208">
        <v>206</v>
      </c>
      <c r="G1208">
        <v>108</v>
      </c>
      <c r="H1208">
        <v>80</v>
      </c>
      <c r="I1208">
        <v>58</v>
      </c>
      <c r="J1208">
        <v>52</v>
      </c>
      <c r="K1208">
        <v>46</v>
      </c>
      <c r="L1208">
        <v>0</v>
      </c>
      <c r="M1208">
        <v>2022</v>
      </c>
      <c r="N1208">
        <f>VLOOKUP(E1208, '2022D'!$A$2:$G$343, 2, FALSE)</f>
        <v>188</v>
      </c>
      <c r="O1208">
        <f>VLOOKUP(E1208, '2022D'!$A$2:$G$343, 3, FALSE)</f>
        <v>29590</v>
      </c>
      <c r="P1208">
        <f>_2022[[#This Row],[最低排名]]-_2022[[#This Row],[同分人数]]+1</f>
        <v>29403</v>
      </c>
      <c r="Q1208">
        <f>IF(O1208&gt;=开始!$B$6, 1, 0)</f>
        <v>1</v>
      </c>
      <c r="R1208">
        <f>_2022[[#This Row],[最低排名]]-开始!$B$6</f>
        <v>29590</v>
      </c>
    </row>
    <row r="1209" spans="1:18">
      <c r="A1209">
        <v>88002</v>
      </c>
      <c r="B1209" t="s">
        <v>1428</v>
      </c>
      <c r="C1209" t="str">
        <f t="shared" si="36"/>
        <v>西安建科</v>
      </c>
      <c r="D1209" t="str">
        <f t="shared" si="37"/>
        <v>02</v>
      </c>
      <c r="E1209" t="s">
        <v>643</v>
      </c>
      <c r="F1209">
        <v>212</v>
      </c>
      <c r="G1209">
        <v>125</v>
      </c>
      <c r="H1209">
        <v>109</v>
      </c>
      <c r="I1209">
        <v>55</v>
      </c>
      <c r="J1209">
        <v>52</v>
      </c>
      <c r="K1209">
        <v>49</v>
      </c>
      <c r="L1209">
        <v>0</v>
      </c>
      <c r="M1209">
        <v>2022</v>
      </c>
      <c r="N1209">
        <f>VLOOKUP(E1209, '2022D'!$A$2:$G$343, 2, FALSE)</f>
        <v>211</v>
      </c>
      <c r="O1209">
        <f>VLOOKUP(E1209, '2022D'!$A$2:$G$343, 3, FALSE)</f>
        <v>22579</v>
      </c>
      <c r="P1209">
        <f>_2022[[#This Row],[最低排名]]-_2022[[#This Row],[同分人数]]+1</f>
        <v>22369</v>
      </c>
      <c r="Q1209">
        <f>IF(O1209&gt;=开始!$B$6, 1, 0)</f>
        <v>1</v>
      </c>
      <c r="R1209">
        <f>_2022[[#This Row],[最低排名]]-开始!$B$6</f>
        <v>22579</v>
      </c>
    </row>
    <row r="1210" spans="1:18">
      <c r="A1210">
        <v>88003</v>
      </c>
      <c r="B1210" t="s">
        <v>1429</v>
      </c>
      <c r="C1210" t="str">
        <f t="shared" si="36"/>
        <v>西安建科</v>
      </c>
      <c r="D1210" t="str">
        <f t="shared" si="37"/>
        <v>03</v>
      </c>
      <c r="E1210" t="s">
        <v>132</v>
      </c>
      <c r="F1210">
        <v>217</v>
      </c>
      <c r="G1210">
        <v>115</v>
      </c>
      <c r="H1210">
        <v>121</v>
      </c>
      <c r="I1210">
        <v>67</v>
      </c>
      <c r="J1210">
        <v>58</v>
      </c>
      <c r="K1210">
        <v>49</v>
      </c>
      <c r="L1210">
        <v>0</v>
      </c>
      <c r="M1210">
        <v>2022</v>
      </c>
      <c r="N1210">
        <f>VLOOKUP(E1210, '2022D'!$A$2:$G$343, 2, FALSE)</f>
        <v>197</v>
      </c>
      <c r="O1210">
        <f>VLOOKUP(E1210, '2022D'!$A$2:$G$343, 3, FALSE)</f>
        <v>14994</v>
      </c>
      <c r="P1210">
        <f>_2022[[#This Row],[最低排名]]-_2022[[#This Row],[同分人数]]+1</f>
        <v>14798</v>
      </c>
      <c r="Q1210">
        <f>IF(O1210&gt;=开始!$B$6, 1, 0)</f>
        <v>1</v>
      </c>
      <c r="R1210">
        <f>_2022[[#This Row],[最低排名]]-开始!$B$6</f>
        <v>14994</v>
      </c>
    </row>
    <row r="1211" spans="1:18">
      <c r="A1211">
        <v>88004</v>
      </c>
      <c r="B1211" t="s">
        <v>1430</v>
      </c>
      <c r="C1211" t="str">
        <f t="shared" si="36"/>
        <v>西安建科</v>
      </c>
      <c r="D1211" t="str">
        <f t="shared" si="37"/>
        <v>04</v>
      </c>
      <c r="E1211" t="s">
        <v>387</v>
      </c>
      <c r="F1211">
        <v>187</v>
      </c>
      <c r="G1211">
        <v>100</v>
      </c>
      <c r="H1211">
        <v>79</v>
      </c>
      <c r="I1211">
        <v>67</v>
      </c>
      <c r="J1211">
        <v>61</v>
      </c>
      <c r="K1211">
        <v>52</v>
      </c>
      <c r="L1211">
        <v>0</v>
      </c>
      <c r="M1211">
        <v>2022</v>
      </c>
      <c r="N1211">
        <f>VLOOKUP(E1211, '2022D'!$A$2:$G$343, 2, FALSE)</f>
        <v>167</v>
      </c>
      <c r="O1211">
        <f>VLOOKUP(E1211, '2022D'!$A$2:$G$343, 3, FALSE)</f>
        <v>28846</v>
      </c>
      <c r="P1211">
        <f>_2022[[#This Row],[最低排名]]-_2022[[#This Row],[同分人数]]+1</f>
        <v>28680</v>
      </c>
      <c r="Q1211">
        <f>IF(O1211&gt;=开始!$B$6, 1, 0)</f>
        <v>1</v>
      </c>
      <c r="R1211">
        <f>_2022[[#This Row],[最低排名]]-开始!$B$6</f>
        <v>28846</v>
      </c>
    </row>
    <row r="1212" spans="1:18">
      <c r="A1212">
        <v>88005</v>
      </c>
      <c r="B1212" t="s">
        <v>1431</v>
      </c>
      <c r="C1212" t="str">
        <f t="shared" si="36"/>
        <v>西安建科</v>
      </c>
      <c r="D1212" t="str">
        <f t="shared" si="37"/>
        <v>05</v>
      </c>
      <c r="E1212" t="s">
        <v>335</v>
      </c>
      <c r="F1212">
        <v>190</v>
      </c>
      <c r="G1212">
        <v>97</v>
      </c>
      <c r="H1212">
        <v>113</v>
      </c>
      <c r="I1212">
        <v>55</v>
      </c>
      <c r="J1212">
        <v>46</v>
      </c>
      <c r="K1212">
        <v>43</v>
      </c>
      <c r="L1212">
        <v>0</v>
      </c>
      <c r="M1212">
        <v>2022</v>
      </c>
      <c r="N1212">
        <f>VLOOKUP(E1212, '2022D'!$A$2:$G$343, 2, FALSE)</f>
        <v>188</v>
      </c>
      <c r="O1212">
        <f>VLOOKUP(E1212, '2022D'!$A$2:$G$343, 3, FALSE)</f>
        <v>28679</v>
      </c>
      <c r="P1212">
        <f>_2022[[#This Row],[最低排名]]-_2022[[#This Row],[同分人数]]+1</f>
        <v>28492</v>
      </c>
      <c r="Q1212">
        <f>IF(O1212&gt;=开始!$B$6, 1, 0)</f>
        <v>1</v>
      </c>
      <c r="R1212">
        <f>_2022[[#This Row],[最低排名]]-开始!$B$6</f>
        <v>28679</v>
      </c>
    </row>
    <row r="1213" spans="1:18">
      <c r="A1213">
        <v>88101</v>
      </c>
      <c r="B1213" t="s">
        <v>1432</v>
      </c>
      <c r="C1213" t="str">
        <f t="shared" si="36"/>
        <v>西安科大</v>
      </c>
      <c r="D1213" t="str">
        <f t="shared" si="37"/>
        <v>01</v>
      </c>
      <c r="E1213" t="s">
        <v>363</v>
      </c>
      <c r="F1213">
        <v>193</v>
      </c>
      <c r="G1213">
        <v>111</v>
      </c>
      <c r="H1213">
        <v>78</v>
      </c>
      <c r="I1213">
        <v>61</v>
      </c>
      <c r="J1213">
        <v>55</v>
      </c>
      <c r="K1213">
        <v>49</v>
      </c>
      <c r="L1213">
        <v>0</v>
      </c>
      <c r="M1213">
        <v>2022</v>
      </c>
      <c r="N1213">
        <f>VLOOKUP(E1213, '2022D'!$A$2:$G$343, 2, FALSE)</f>
        <v>197</v>
      </c>
      <c r="O1213">
        <f>VLOOKUP(E1213, '2022D'!$A$2:$G$343, 3, FALSE)</f>
        <v>30730</v>
      </c>
      <c r="P1213">
        <f>_2022[[#This Row],[最低排名]]-_2022[[#This Row],[同分人数]]+1</f>
        <v>30534</v>
      </c>
      <c r="Q1213">
        <f>IF(O1213&gt;=开始!$B$6, 1, 0)</f>
        <v>1</v>
      </c>
      <c r="R1213">
        <f>_2022[[#This Row],[最低排名]]-开始!$B$6</f>
        <v>30730</v>
      </c>
    </row>
    <row r="1214" spans="1:18">
      <c r="A1214">
        <v>88102</v>
      </c>
      <c r="B1214" t="s">
        <v>1433</v>
      </c>
      <c r="C1214" t="str">
        <f t="shared" si="36"/>
        <v>西安科大</v>
      </c>
      <c r="D1214" t="str">
        <f t="shared" si="37"/>
        <v>02</v>
      </c>
      <c r="E1214" t="s">
        <v>440</v>
      </c>
      <c r="F1214">
        <v>195</v>
      </c>
      <c r="G1214">
        <v>101</v>
      </c>
      <c r="H1214">
        <v>98</v>
      </c>
      <c r="I1214">
        <v>55</v>
      </c>
      <c r="J1214">
        <v>46</v>
      </c>
      <c r="K1214">
        <v>43</v>
      </c>
      <c r="L1214">
        <v>0</v>
      </c>
      <c r="M1214">
        <v>2022</v>
      </c>
      <c r="N1214">
        <f>VLOOKUP(E1214, '2022D'!$A$2:$G$343, 2, FALSE)</f>
        <v>188</v>
      </c>
      <c r="O1214">
        <f>VLOOKUP(E1214, '2022D'!$A$2:$G$343, 3, FALSE)</f>
        <v>30533</v>
      </c>
      <c r="P1214">
        <f>_2022[[#This Row],[最低排名]]-_2022[[#This Row],[同分人数]]+1</f>
        <v>30346</v>
      </c>
      <c r="Q1214">
        <f>IF(O1214&gt;=开始!$B$6, 1, 0)</f>
        <v>1</v>
      </c>
      <c r="R1214">
        <f>_2022[[#This Row],[最低排名]]-开始!$B$6</f>
        <v>30533</v>
      </c>
    </row>
    <row r="1215" spans="1:18">
      <c r="A1215">
        <v>88201</v>
      </c>
      <c r="B1215" t="s">
        <v>1434</v>
      </c>
      <c r="C1215" t="str">
        <f t="shared" si="36"/>
        <v>西安石油</v>
      </c>
      <c r="D1215" t="str">
        <f t="shared" si="37"/>
        <v>01</v>
      </c>
      <c r="E1215" t="s">
        <v>354</v>
      </c>
      <c r="F1215">
        <v>185</v>
      </c>
      <c r="G1215">
        <v>100</v>
      </c>
      <c r="H1215">
        <v>96</v>
      </c>
      <c r="I1215">
        <v>58</v>
      </c>
      <c r="J1215">
        <v>46</v>
      </c>
      <c r="K1215">
        <v>43</v>
      </c>
      <c r="L1215">
        <v>0</v>
      </c>
      <c r="M1215">
        <v>2022</v>
      </c>
      <c r="N1215">
        <f>VLOOKUP(E1215, '2022D'!$A$2:$G$343, 2, FALSE)</f>
        <v>175</v>
      </c>
      <c r="O1215">
        <f>VLOOKUP(E1215, '2022D'!$A$2:$G$343, 3, FALSE)</f>
        <v>32061</v>
      </c>
      <c r="P1215">
        <f>_2022[[#This Row],[最低排名]]-_2022[[#This Row],[同分人数]]+1</f>
        <v>31887</v>
      </c>
      <c r="Q1215">
        <f>IF(O1215&gt;=开始!$B$6, 1, 0)</f>
        <v>1</v>
      </c>
      <c r="R1215">
        <f>_2022[[#This Row],[最低排名]]-开始!$B$6</f>
        <v>32061</v>
      </c>
    </row>
    <row r="1216" spans="1:18">
      <c r="A1216">
        <v>88202</v>
      </c>
      <c r="B1216" t="s">
        <v>1435</v>
      </c>
      <c r="C1216" t="str">
        <f t="shared" si="36"/>
        <v>西安石油</v>
      </c>
      <c r="D1216" t="str">
        <f t="shared" si="37"/>
        <v>02</v>
      </c>
      <c r="E1216" t="s">
        <v>752</v>
      </c>
      <c r="F1216">
        <v>193</v>
      </c>
      <c r="G1216">
        <v>101</v>
      </c>
      <c r="H1216">
        <v>82</v>
      </c>
      <c r="I1216">
        <v>52</v>
      </c>
      <c r="J1216">
        <v>49</v>
      </c>
      <c r="K1216">
        <v>49</v>
      </c>
      <c r="L1216">
        <v>0</v>
      </c>
      <c r="M1216">
        <v>2022</v>
      </c>
      <c r="N1216">
        <f>VLOOKUP(E1216, '2022D'!$A$2:$G$343, 2, FALSE)</f>
        <v>167</v>
      </c>
      <c r="O1216">
        <f>VLOOKUP(E1216, '2022D'!$A$2:$G$343, 3, FALSE)</f>
        <v>32560</v>
      </c>
      <c r="P1216">
        <f>_2022[[#This Row],[最低排名]]-_2022[[#This Row],[同分人数]]+1</f>
        <v>32394</v>
      </c>
      <c r="Q1216">
        <f>IF(O1216&gt;=开始!$B$6, 1, 0)</f>
        <v>1</v>
      </c>
      <c r="R1216">
        <f>_2022[[#This Row],[最低排名]]-开始!$B$6</f>
        <v>32560</v>
      </c>
    </row>
    <row r="1217" spans="1:18">
      <c r="A1217">
        <v>88203</v>
      </c>
      <c r="B1217" t="s">
        <v>1436</v>
      </c>
      <c r="C1217" t="str">
        <f t="shared" si="36"/>
        <v>西安石油</v>
      </c>
      <c r="D1217" t="str">
        <f t="shared" si="37"/>
        <v>03</v>
      </c>
      <c r="E1217" t="s">
        <v>228</v>
      </c>
      <c r="F1217">
        <v>204</v>
      </c>
      <c r="G1217">
        <v>117</v>
      </c>
      <c r="H1217">
        <v>94</v>
      </c>
      <c r="I1217">
        <v>52</v>
      </c>
      <c r="J1217">
        <v>46</v>
      </c>
      <c r="K1217">
        <v>43</v>
      </c>
      <c r="L1217">
        <v>0</v>
      </c>
      <c r="M1217">
        <v>2022</v>
      </c>
      <c r="N1217">
        <f>VLOOKUP(E1217, '2022D'!$A$2:$G$343, 2, FALSE)</f>
        <v>199</v>
      </c>
      <c r="O1217">
        <f>VLOOKUP(E1217, '2022D'!$A$2:$G$343, 3, FALSE)</f>
        <v>30154</v>
      </c>
      <c r="P1217">
        <f>_2022[[#This Row],[最低排名]]-_2022[[#This Row],[同分人数]]+1</f>
        <v>29956</v>
      </c>
      <c r="Q1217">
        <f>IF(O1217&gt;=开始!$B$6, 1, 0)</f>
        <v>1</v>
      </c>
      <c r="R1217">
        <f>_2022[[#This Row],[最低排名]]-开始!$B$6</f>
        <v>30154</v>
      </c>
    </row>
    <row r="1218" spans="1:18">
      <c r="A1218">
        <v>88204</v>
      </c>
      <c r="B1218" t="s">
        <v>1437</v>
      </c>
      <c r="C1218" t="str">
        <f t="shared" ref="C1218:C1273" si="38">LEFT(B1218, FIND("(", B1218) - 1)</f>
        <v>西安石油</v>
      </c>
      <c r="D1218" t="str">
        <f t="shared" ref="D1218:D1273" si="39">MID(B1218, FIND("(", B1218) + 1, FIND(")", B1218) - FIND("(", B1218) - 1)</f>
        <v>04</v>
      </c>
      <c r="E1218" t="s">
        <v>228</v>
      </c>
      <c r="F1218">
        <v>186</v>
      </c>
      <c r="G1218">
        <v>99</v>
      </c>
      <c r="H1218">
        <v>88</v>
      </c>
      <c r="I1218">
        <v>61</v>
      </c>
      <c r="J1218">
        <v>55</v>
      </c>
      <c r="K1218">
        <v>49</v>
      </c>
      <c r="L1218">
        <v>0</v>
      </c>
      <c r="M1218">
        <v>2022</v>
      </c>
      <c r="N1218">
        <f>VLOOKUP(E1218, '2022D'!$A$2:$G$343, 2, FALSE)</f>
        <v>199</v>
      </c>
      <c r="O1218">
        <f>VLOOKUP(E1218, '2022D'!$A$2:$G$343, 3, FALSE)</f>
        <v>30154</v>
      </c>
      <c r="P1218">
        <f>_2022[[#This Row],[最低排名]]-_2022[[#This Row],[同分人数]]+1</f>
        <v>29956</v>
      </c>
      <c r="Q1218">
        <f>IF(O1218&gt;=开始!$B$6, 1, 0)</f>
        <v>1</v>
      </c>
      <c r="R1218">
        <f>_2022[[#This Row],[最低排名]]-开始!$B$6</f>
        <v>30154</v>
      </c>
    </row>
    <row r="1219" spans="1:18">
      <c r="A1219">
        <v>88301</v>
      </c>
      <c r="B1219" t="s">
        <v>1438</v>
      </c>
      <c r="C1219" t="str">
        <f t="shared" si="38"/>
        <v>陕西科大</v>
      </c>
      <c r="D1219" t="str">
        <f t="shared" si="39"/>
        <v>01</v>
      </c>
      <c r="E1219" t="s">
        <v>228</v>
      </c>
      <c r="F1219">
        <v>200</v>
      </c>
      <c r="G1219">
        <v>106</v>
      </c>
      <c r="H1219">
        <v>92</v>
      </c>
      <c r="I1219">
        <v>52</v>
      </c>
      <c r="J1219">
        <v>49</v>
      </c>
      <c r="K1219">
        <v>46</v>
      </c>
      <c r="L1219">
        <v>0</v>
      </c>
      <c r="M1219">
        <v>2022</v>
      </c>
      <c r="N1219">
        <f>VLOOKUP(E1219, '2022D'!$A$2:$G$343, 2, FALSE)</f>
        <v>199</v>
      </c>
      <c r="O1219">
        <f>VLOOKUP(E1219, '2022D'!$A$2:$G$343, 3, FALSE)</f>
        <v>30154</v>
      </c>
      <c r="P1219">
        <f>_2022[[#This Row],[最低排名]]-_2022[[#This Row],[同分人数]]+1</f>
        <v>29956</v>
      </c>
      <c r="Q1219">
        <f>IF(O1219&gt;=开始!$B$6, 1, 0)</f>
        <v>1</v>
      </c>
      <c r="R1219">
        <f>_2022[[#This Row],[最低排名]]-开始!$B$6</f>
        <v>30154</v>
      </c>
    </row>
    <row r="1220" spans="1:18">
      <c r="A1220">
        <v>88302</v>
      </c>
      <c r="B1220" t="s">
        <v>1439</v>
      </c>
      <c r="C1220" t="str">
        <f t="shared" si="38"/>
        <v>陕西科大</v>
      </c>
      <c r="D1220" t="str">
        <f t="shared" si="39"/>
        <v>02</v>
      </c>
      <c r="E1220" t="s">
        <v>340</v>
      </c>
      <c r="F1220">
        <v>209</v>
      </c>
      <c r="G1220">
        <v>118</v>
      </c>
      <c r="H1220">
        <v>86</v>
      </c>
      <c r="I1220">
        <v>58</v>
      </c>
      <c r="J1220">
        <v>55</v>
      </c>
      <c r="K1220">
        <v>49</v>
      </c>
      <c r="L1220">
        <v>0</v>
      </c>
      <c r="M1220">
        <v>2022</v>
      </c>
      <c r="N1220">
        <f>VLOOKUP(E1220, '2022D'!$A$2:$G$343, 2, FALSE)</f>
        <v>216</v>
      </c>
      <c r="O1220">
        <f>VLOOKUP(E1220, '2022D'!$A$2:$G$343, 3, FALSE)</f>
        <v>26729</v>
      </c>
      <c r="P1220">
        <f>_2022[[#This Row],[最低排名]]-_2022[[#This Row],[同分人数]]+1</f>
        <v>26514</v>
      </c>
      <c r="Q1220">
        <f>IF(O1220&gt;=开始!$B$6, 1, 0)</f>
        <v>1</v>
      </c>
      <c r="R1220">
        <f>_2022[[#This Row],[最低排名]]-开始!$B$6</f>
        <v>26729</v>
      </c>
    </row>
    <row r="1221" spans="1:18">
      <c r="A1221">
        <v>88303</v>
      </c>
      <c r="B1221" t="s">
        <v>1617</v>
      </c>
      <c r="C1221" t="str">
        <f t="shared" si="38"/>
        <v>陕西科大</v>
      </c>
      <c r="D1221" t="str">
        <f t="shared" si="39"/>
        <v>03</v>
      </c>
      <c r="E1221" t="s">
        <v>340</v>
      </c>
      <c r="F1221">
        <v>214</v>
      </c>
      <c r="G1221">
        <v>121</v>
      </c>
      <c r="H1221">
        <v>96</v>
      </c>
      <c r="I1221">
        <v>58</v>
      </c>
      <c r="J1221">
        <v>46</v>
      </c>
      <c r="K1221">
        <v>43</v>
      </c>
      <c r="L1221">
        <v>0</v>
      </c>
      <c r="M1221">
        <v>2022</v>
      </c>
      <c r="N1221">
        <f>VLOOKUP(E1221, '2022D'!$A$2:$G$343, 2, FALSE)</f>
        <v>216</v>
      </c>
      <c r="O1221">
        <f>VLOOKUP(E1221, '2022D'!$A$2:$G$343, 3, FALSE)</f>
        <v>26729</v>
      </c>
      <c r="P1221">
        <f>_2022[[#This Row],[最低排名]]-_2022[[#This Row],[同分人数]]+1</f>
        <v>26514</v>
      </c>
      <c r="Q1221">
        <f>IF(O1221&gt;=开始!$B$6, 1, 0)</f>
        <v>1</v>
      </c>
      <c r="R1221">
        <f>_2022[[#This Row],[最低排名]]-开始!$B$6</f>
        <v>26729</v>
      </c>
    </row>
    <row r="1222" spans="1:18">
      <c r="A1222">
        <v>88304</v>
      </c>
      <c r="B1222" t="s">
        <v>1618</v>
      </c>
      <c r="C1222" t="str">
        <f t="shared" si="38"/>
        <v>陕西科大</v>
      </c>
      <c r="D1222" t="str">
        <f t="shared" si="39"/>
        <v>04</v>
      </c>
      <c r="E1222" t="s">
        <v>50</v>
      </c>
      <c r="F1222">
        <v>162</v>
      </c>
      <c r="G1222">
        <v>86</v>
      </c>
      <c r="H1222">
        <v>119</v>
      </c>
      <c r="I1222">
        <v>55</v>
      </c>
      <c r="J1222">
        <v>49</v>
      </c>
      <c r="K1222">
        <v>46</v>
      </c>
      <c r="L1222">
        <v>0</v>
      </c>
      <c r="M1222">
        <v>2022</v>
      </c>
      <c r="N1222">
        <f>VLOOKUP(E1222, '2022D'!$A$2:$G$343, 2, FALSE)</f>
        <v>151</v>
      </c>
      <c r="O1222">
        <f>VLOOKUP(E1222, '2022D'!$A$2:$G$343, 3, FALSE)</f>
        <v>31526</v>
      </c>
      <c r="P1222">
        <f>_2022[[#This Row],[最低排名]]-_2022[[#This Row],[同分人数]]+1</f>
        <v>31376</v>
      </c>
      <c r="Q1222">
        <f>IF(O1222&gt;=开始!$B$6, 1, 0)</f>
        <v>1</v>
      </c>
      <c r="R1222">
        <f>_2022[[#This Row],[最低排名]]-开始!$B$6</f>
        <v>31526</v>
      </c>
    </row>
    <row r="1223" spans="1:18">
      <c r="A1223">
        <v>88401</v>
      </c>
      <c r="B1223" t="s">
        <v>1440</v>
      </c>
      <c r="C1223" t="str">
        <f t="shared" si="38"/>
        <v>陕西理工</v>
      </c>
      <c r="D1223" t="str">
        <f t="shared" si="39"/>
        <v>01</v>
      </c>
      <c r="E1223" t="s">
        <v>209</v>
      </c>
      <c r="F1223">
        <v>184</v>
      </c>
      <c r="G1223">
        <v>100</v>
      </c>
      <c r="H1223">
        <v>87</v>
      </c>
      <c r="I1223">
        <v>55</v>
      </c>
      <c r="J1223">
        <v>46</v>
      </c>
      <c r="K1223">
        <v>43</v>
      </c>
      <c r="L1223">
        <v>0</v>
      </c>
      <c r="M1223">
        <v>2022</v>
      </c>
      <c r="N1223">
        <f>VLOOKUP(E1223, '2022D'!$A$2:$G$343, 2, FALSE)</f>
        <v>170</v>
      </c>
      <c r="O1223">
        <f>VLOOKUP(E1223, '2022D'!$A$2:$G$343, 3, FALSE)</f>
        <v>34179</v>
      </c>
      <c r="P1223">
        <f>_2022[[#This Row],[最低排名]]-_2022[[#This Row],[同分人数]]+1</f>
        <v>34010</v>
      </c>
      <c r="Q1223">
        <f>IF(O1223&gt;=开始!$B$6, 1, 0)</f>
        <v>1</v>
      </c>
      <c r="R1223">
        <f>_2022[[#This Row],[最低排名]]-开始!$B$6</f>
        <v>34179</v>
      </c>
    </row>
    <row r="1224" spans="1:18">
      <c r="A1224">
        <v>88402</v>
      </c>
      <c r="B1224" t="s">
        <v>1441</v>
      </c>
      <c r="C1224" t="str">
        <f t="shared" si="38"/>
        <v>陕西理工</v>
      </c>
      <c r="D1224" t="str">
        <f t="shared" si="39"/>
        <v>02</v>
      </c>
      <c r="E1224" t="s">
        <v>363</v>
      </c>
      <c r="F1224">
        <v>185</v>
      </c>
      <c r="G1224">
        <v>99</v>
      </c>
      <c r="H1224">
        <v>95</v>
      </c>
      <c r="I1224">
        <v>52</v>
      </c>
      <c r="J1224">
        <v>52</v>
      </c>
      <c r="K1224">
        <v>52</v>
      </c>
      <c r="L1224">
        <v>0</v>
      </c>
      <c r="M1224">
        <v>2022</v>
      </c>
      <c r="N1224">
        <f>VLOOKUP(E1224, '2022D'!$A$2:$G$343, 2, FALSE)</f>
        <v>197</v>
      </c>
      <c r="O1224">
        <f>VLOOKUP(E1224, '2022D'!$A$2:$G$343, 3, FALSE)</f>
        <v>30730</v>
      </c>
      <c r="P1224">
        <f>_2022[[#This Row],[最低排名]]-_2022[[#This Row],[同分人数]]+1</f>
        <v>30534</v>
      </c>
      <c r="Q1224">
        <f>IF(O1224&gt;=开始!$B$6, 1, 0)</f>
        <v>1</v>
      </c>
      <c r="R1224">
        <f>_2022[[#This Row],[最低排名]]-开始!$B$6</f>
        <v>30730</v>
      </c>
    </row>
    <row r="1225" spans="1:18">
      <c r="A1225">
        <v>88501</v>
      </c>
      <c r="B1225" t="s">
        <v>1442</v>
      </c>
      <c r="C1225" t="str">
        <f t="shared" si="38"/>
        <v>宝鸡文理</v>
      </c>
      <c r="D1225" t="str">
        <f t="shared" si="39"/>
        <v>01</v>
      </c>
      <c r="E1225" t="s">
        <v>223</v>
      </c>
      <c r="F1225">
        <v>191</v>
      </c>
      <c r="G1225">
        <v>103</v>
      </c>
      <c r="H1225">
        <v>73</v>
      </c>
      <c r="I1225">
        <v>49</v>
      </c>
      <c r="J1225">
        <v>49</v>
      </c>
      <c r="K1225">
        <v>46</v>
      </c>
      <c r="L1225">
        <v>0</v>
      </c>
      <c r="M1225">
        <v>2022</v>
      </c>
      <c r="N1225">
        <f>VLOOKUP(E1225, '2022D'!$A$2:$G$343, 2, FALSE)</f>
        <v>159</v>
      </c>
      <c r="O1225">
        <f>VLOOKUP(E1225, '2022D'!$A$2:$G$343, 3, FALSE)</f>
        <v>35261</v>
      </c>
      <c r="P1225">
        <f>_2022[[#This Row],[最低排名]]-_2022[[#This Row],[同分人数]]+1</f>
        <v>35103</v>
      </c>
      <c r="Q1225">
        <f>IF(O1225&gt;=开始!$B$6, 1, 0)</f>
        <v>1</v>
      </c>
      <c r="R1225">
        <f>_2022[[#This Row],[最低排名]]-开始!$B$6</f>
        <v>35261</v>
      </c>
    </row>
    <row r="1226" spans="1:18">
      <c r="A1226">
        <v>88502</v>
      </c>
      <c r="B1226" t="s">
        <v>1619</v>
      </c>
      <c r="C1226" t="str">
        <f t="shared" si="38"/>
        <v>宝鸡文理</v>
      </c>
      <c r="D1226" t="str">
        <f t="shared" si="39"/>
        <v>02</v>
      </c>
      <c r="E1226" t="s">
        <v>1548</v>
      </c>
      <c r="F1226">
        <v>201</v>
      </c>
      <c r="G1226">
        <v>106</v>
      </c>
      <c r="H1226">
        <v>73</v>
      </c>
      <c r="I1226">
        <v>43</v>
      </c>
      <c r="J1226">
        <v>43</v>
      </c>
      <c r="K1226">
        <v>43</v>
      </c>
      <c r="L1226">
        <v>0</v>
      </c>
      <c r="M1226">
        <v>2022</v>
      </c>
      <c r="N1226">
        <f>VLOOKUP(E1226, '2022D'!$A$2:$G$343, 2, FALSE)</f>
        <v>137</v>
      </c>
      <c r="O1226">
        <f>VLOOKUP(E1226, '2022D'!$A$2:$G$343, 3, FALSE)</f>
        <v>35974</v>
      </c>
      <c r="P1226">
        <f>_2022[[#This Row],[最低排名]]-_2022[[#This Row],[同分人数]]+1</f>
        <v>35838</v>
      </c>
      <c r="Q1226">
        <f>IF(O1226&gt;=开始!$B$6, 1, 0)</f>
        <v>1</v>
      </c>
      <c r="R1226">
        <f>_2022[[#This Row],[最低排名]]-开始!$B$6</f>
        <v>35974</v>
      </c>
    </row>
    <row r="1227" spans="1:18">
      <c r="A1227">
        <v>88601</v>
      </c>
      <c r="B1227" t="s">
        <v>1443</v>
      </c>
      <c r="C1227" t="str">
        <f t="shared" si="38"/>
        <v>渭南师范</v>
      </c>
      <c r="D1227" t="str">
        <f t="shared" si="39"/>
        <v>01</v>
      </c>
      <c r="E1227" t="s">
        <v>998</v>
      </c>
      <c r="F1227">
        <v>203</v>
      </c>
      <c r="G1227">
        <v>105</v>
      </c>
      <c r="H1227">
        <v>70</v>
      </c>
      <c r="I1227">
        <v>46</v>
      </c>
      <c r="J1227">
        <v>46</v>
      </c>
      <c r="K1227">
        <v>46</v>
      </c>
      <c r="L1227">
        <v>0</v>
      </c>
      <c r="M1227">
        <v>2022</v>
      </c>
      <c r="N1227">
        <f>VLOOKUP(E1227, '2022D'!$A$2:$G$343, 2, FALSE)</f>
        <v>170</v>
      </c>
      <c r="O1227">
        <f>VLOOKUP(E1227, '2022D'!$A$2:$G$343, 3, FALSE)</f>
        <v>34813</v>
      </c>
      <c r="P1227">
        <f>_2022[[#This Row],[最低排名]]-_2022[[#This Row],[同分人数]]+1</f>
        <v>34644</v>
      </c>
      <c r="Q1227">
        <f>IF(O1227&gt;=开始!$B$6, 1, 0)</f>
        <v>1</v>
      </c>
      <c r="R1227">
        <f>_2022[[#This Row],[最低排名]]-开始!$B$6</f>
        <v>34813</v>
      </c>
    </row>
    <row r="1228" spans="1:18">
      <c r="A1228">
        <v>88701</v>
      </c>
      <c r="B1228" t="s">
        <v>1444</v>
      </c>
      <c r="C1228" t="str">
        <f t="shared" si="38"/>
        <v>西安外大</v>
      </c>
      <c r="D1228" t="str">
        <f t="shared" si="39"/>
        <v>01</v>
      </c>
      <c r="E1228" t="s">
        <v>94</v>
      </c>
      <c r="F1228">
        <v>214</v>
      </c>
      <c r="G1228">
        <v>117</v>
      </c>
      <c r="H1228">
        <v>97</v>
      </c>
      <c r="I1228">
        <v>61</v>
      </c>
      <c r="J1228">
        <v>58</v>
      </c>
      <c r="K1228">
        <v>55</v>
      </c>
      <c r="L1228">
        <v>0</v>
      </c>
      <c r="M1228">
        <v>2022</v>
      </c>
      <c r="N1228">
        <f>VLOOKUP(E1228, '2022D'!$A$2:$G$343, 2, FALSE)</f>
        <v>215</v>
      </c>
      <c r="O1228">
        <f>VLOOKUP(E1228, '2022D'!$A$2:$G$343, 3, FALSE)</f>
        <v>20849</v>
      </c>
      <c r="P1228">
        <f>_2022[[#This Row],[最低排名]]-_2022[[#This Row],[同分人数]]+1</f>
        <v>20635</v>
      </c>
      <c r="Q1228">
        <f>IF(O1228&gt;=开始!$B$6, 1, 0)</f>
        <v>1</v>
      </c>
      <c r="R1228">
        <f>_2022[[#This Row],[最低排名]]-开始!$B$6</f>
        <v>20849</v>
      </c>
    </row>
    <row r="1229" spans="1:18">
      <c r="A1229">
        <v>88801</v>
      </c>
      <c r="B1229" t="s">
        <v>1445</v>
      </c>
      <c r="C1229" t="str">
        <f t="shared" si="38"/>
        <v>西北政法</v>
      </c>
      <c r="D1229" t="str">
        <f t="shared" si="39"/>
        <v>01</v>
      </c>
      <c r="E1229" t="s">
        <v>115</v>
      </c>
      <c r="F1229">
        <v>204</v>
      </c>
      <c r="G1229">
        <v>117</v>
      </c>
      <c r="H1229">
        <v>137</v>
      </c>
      <c r="I1229">
        <v>67</v>
      </c>
      <c r="J1229">
        <v>64</v>
      </c>
      <c r="K1229">
        <v>58</v>
      </c>
      <c r="L1229">
        <v>0</v>
      </c>
      <c r="M1229">
        <v>2022</v>
      </c>
      <c r="N1229">
        <f>VLOOKUP(E1229, '2022D'!$A$2:$G$343, 2, FALSE)</f>
        <v>238</v>
      </c>
      <c r="O1229">
        <f>VLOOKUP(E1229, '2022D'!$A$2:$G$343, 3, FALSE)</f>
        <v>11182</v>
      </c>
      <c r="P1229">
        <f>_2022[[#This Row],[最低排名]]-_2022[[#This Row],[同分人数]]+1</f>
        <v>10945</v>
      </c>
      <c r="Q1229">
        <f>IF(O1229&gt;=开始!$B$6, 1, 0)</f>
        <v>1</v>
      </c>
      <c r="R1229">
        <f>_2022[[#This Row],[最低排名]]-开始!$B$6</f>
        <v>11182</v>
      </c>
    </row>
    <row r="1230" spans="1:18">
      <c r="A1230">
        <v>88902</v>
      </c>
      <c r="B1230" t="s">
        <v>1447</v>
      </c>
      <c r="C1230" t="str">
        <f t="shared" si="38"/>
        <v>西安培华</v>
      </c>
      <c r="D1230" t="str">
        <f t="shared" si="39"/>
        <v>02</v>
      </c>
      <c r="E1230" t="s">
        <v>198</v>
      </c>
      <c r="F1230">
        <v>181</v>
      </c>
      <c r="G1230">
        <v>91</v>
      </c>
      <c r="H1230">
        <v>74</v>
      </c>
      <c r="I1230">
        <v>55</v>
      </c>
      <c r="J1230">
        <v>52</v>
      </c>
      <c r="K1230">
        <v>43</v>
      </c>
      <c r="L1230">
        <v>0</v>
      </c>
      <c r="M1230">
        <v>2022</v>
      </c>
      <c r="N1230">
        <f>VLOOKUP(E1230, '2022D'!$A$2:$G$343, 2, FALSE)</f>
        <v>137</v>
      </c>
      <c r="O1230">
        <f>VLOOKUP(E1230, '2022D'!$A$2:$G$343, 3, FALSE)</f>
        <v>35698</v>
      </c>
      <c r="P1230">
        <f>_2022[[#This Row],[最低排名]]-_2022[[#This Row],[同分人数]]+1</f>
        <v>35562</v>
      </c>
      <c r="Q1230">
        <f>IF(O1230&gt;=开始!$B$6, 1, 0)</f>
        <v>1</v>
      </c>
      <c r="R1230">
        <f>_2022[[#This Row],[最低排名]]-开始!$B$6</f>
        <v>35698</v>
      </c>
    </row>
    <row r="1231" spans="1:18">
      <c r="A1231">
        <v>88903</v>
      </c>
      <c r="B1231" t="s">
        <v>1448</v>
      </c>
      <c r="C1231" t="str">
        <f t="shared" si="38"/>
        <v>西安培华</v>
      </c>
      <c r="D1231" t="str">
        <f t="shared" si="39"/>
        <v>03</v>
      </c>
      <c r="E1231" t="s">
        <v>223</v>
      </c>
      <c r="F1231">
        <v>177</v>
      </c>
      <c r="G1231">
        <v>89</v>
      </c>
      <c r="H1231">
        <v>57</v>
      </c>
      <c r="I1231">
        <v>61</v>
      </c>
      <c r="J1231">
        <v>58</v>
      </c>
      <c r="K1231">
        <v>55</v>
      </c>
      <c r="L1231">
        <v>0</v>
      </c>
      <c r="M1231">
        <v>2022</v>
      </c>
      <c r="N1231">
        <f>VLOOKUP(E1231, '2022D'!$A$2:$G$343, 2, FALSE)</f>
        <v>159</v>
      </c>
      <c r="O1231">
        <f>VLOOKUP(E1231, '2022D'!$A$2:$G$343, 3, FALSE)</f>
        <v>35261</v>
      </c>
      <c r="P1231">
        <f>_2022[[#This Row],[最低排名]]-_2022[[#This Row],[同分人数]]+1</f>
        <v>35103</v>
      </c>
      <c r="Q1231">
        <f>IF(O1231&gt;=开始!$B$6, 1, 0)</f>
        <v>1</v>
      </c>
      <c r="R1231">
        <f>_2022[[#This Row],[最低排名]]-开始!$B$6</f>
        <v>35261</v>
      </c>
    </row>
    <row r="1232" spans="1:18">
      <c r="A1232">
        <v>89001</v>
      </c>
      <c r="B1232" t="s">
        <v>1451</v>
      </c>
      <c r="C1232" t="str">
        <f t="shared" si="38"/>
        <v>西安财大</v>
      </c>
      <c r="D1232" t="str">
        <f t="shared" si="39"/>
        <v>01</v>
      </c>
      <c r="E1232" t="s">
        <v>335</v>
      </c>
      <c r="F1232">
        <v>196</v>
      </c>
      <c r="G1232">
        <v>104</v>
      </c>
      <c r="H1232">
        <v>92</v>
      </c>
      <c r="I1232">
        <v>55</v>
      </c>
      <c r="J1232">
        <v>52</v>
      </c>
      <c r="K1232">
        <v>52</v>
      </c>
      <c r="L1232">
        <v>0</v>
      </c>
      <c r="M1232">
        <v>2022</v>
      </c>
      <c r="N1232">
        <f>VLOOKUP(E1232, '2022D'!$A$2:$G$343, 2, FALSE)</f>
        <v>188</v>
      </c>
      <c r="O1232">
        <f>VLOOKUP(E1232, '2022D'!$A$2:$G$343, 3, FALSE)</f>
        <v>28679</v>
      </c>
      <c r="P1232">
        <f>_2022[[#This Row],[最低排名]]-_2022[[#This Row],[同分人数]]+1</f>
        <v>28492</v>
      </c>
      <c r="Q1232">
        <f>IF(O1232&gt;=开始!$B$6, 1, 0)</f>
        <v>1</v>
      </c>
      <c r="R1232">
        <f>_2022[[#This Row],[最低排名]]-开始!$B$6</f>
        <v>28679</v>
      </c>
    </row>
    <row r="1233" spans="1:18">
      <c r="A1233">
        <v>89101</v>
      </c>
      <c r="B1233" t="s">
        <v>1452</v>
      </c>
      <c r="C1233" t="str">
        <f t="shared" si="38"/>
        <v>西安邮电</v>
      </c>
      <c r="D1233" t="str">
        <f t="shared" si="39"/>
        <v>01</v>
      </c>
      <c r="E1233" t="s">
        <v>302</v>
      </c>
      <c r="F1233">
        <v>212</v>
      </c>
      <c r="G1233">
        <v>115</v>
      </c>
      <c r="H1233">
        <v>113</v>
      </c>
      <c r="I1233">
        <v>64</v>
      </c>
      <c r="J1233">
        <v>52</v>
      </c>
      <c r="K1233">
        <v>49</v>
      </c>
      <c r="L1233">
        <v>0</v>
      </c>
      <c r="M1233">
        <v>2022</v>
      </c>
      <c r="N1233">
        <f>VLOOKUP(E1233, '2022D'!$A$2:$G$343, 2, FALSE)</f>
        <v>217</v>
      </c>
      <c r="O1233">
        <f>VLOOKUP(E1233, '2022D'!$A$2:$G$343, 3, FALSE)</f>
        <v>19765</v>
      </c>
      <c r="P1233">
        <f>_2022[[#This Row],[最低排名]]-_2022[[#This Row],[同分人数]]+1</f>
        <v>19549</v>
      </c>
      <c r="Q1233">
        <f>IF(O1233&gt;=开始!$B$6, 1, 0)</f>
        <v>1</v>
      </c>
      <c r="R1233">
        <f>_2022[[#This Row],[最低排名]]-开始!$B$6</f>
        <v>19765</v>
      </c>
    </row>
    <row r="1234" spans="1:18">
      <c r="A1234">
        <v>89102</v>
      </c>
      <c r="B1234" t="s">
        <v>1453</v>
      </c>
      <c r="C1234" t="str">
        <f t="shared" si="38"/>
        <v>西安邮电</v>
      </c>
      <c r="D1234" t="str">
        <f t="shared" si="39"/>
        <v>02</v>
      </c>
      <c r="E1234" t="s">
        <v>389</v>
      </c>
      <c r="F1234">
        <v>209</v>
      </c>
      <c r="G1234">
        <v>110</v>
      </c>
      <c r="H1234">
        <v>93</v>
      </c>
      <c r="I1234">
        <v>58</v>
      </c>
      <c r="J1234">
        <v>49</v>
      </c>
      <c r="K1234">
        <v>43</v>
      </c>
      <c r="L1234">
        <v>0</v>
      </c>
      <c r="M1234">
        <v>2022</v>
      </c>
      <c r="N1234">
        <f>VLOOKUP(E1234, '2022D'!$A$2:$G$343, 2, FALSE)</f>
        <v>189</v>
      </c>
      <c r="O1234">
        <f>VLOOKUP(E1234, '2022D'!$A$2:$G$343, 3, FALSE)</f>
        <v>27719</v>
      </c>
      <c r="P1234">
        <f>_2022[[#This Row],[最低排名]]-_2022[[#This Row],[同分人数]]+1</f>
        <v>27531</v>
      </c>
      <c r="Q1234">
        <f>IF(O1234&gt;=开始!$B$6, 1, 0)</f>
        <v>1</v>
      </c>
      <c r="R1234">
        <f>_2022[[#This Row],[最低排名]]-开始!$B$6</f>
        <v>27719</v>
      </c>
    </row>
    <row r="1235" spans="1:18">
      <c r="A1235">
        <v>89201</v>
      </c>
      <c r="B1235" t="s">
        <v>1454</v>
      </c>
      <c r="C1235" t="str">
        <f t="shared" si="38"/>
        <v>西安思源</v>
      </c>
      <c r="D1235" t="str">
        <f t="shared" si="39"/>
        <v>01</v>
      </c>
      <c r="E1235" t="s">
        <v>223</v>
      </c>
      <c r="F1235">
        <v>181</v>
      </c>
      <c r="G1235">
        <v>92</v>
      </c>
      <c r="H1235">
        <v>83</v>
      </c>
      <c r="I1235">
        <v>52</v>
      </c>
      <c r="J1235">
        <v>49</v>
      </c>
      <c r="K1235">
        <v>43</v>
      </c>
      <c r="L1235">
        <v>0</v>
      </c>
      <c r="M1235">
        <v>2022</v>
      </c>
      <c r="N1235">
        <f>VLOOKUP(E1235, '2022D'!$A$2:$G$343, 2, FALSE)</f>
        <v>159</v>
      </c>
      <c r="O1235">
        <f>VLOOKUP(E1235, '2022D'!$A$2:$G$343, 3, FALSE)</f>
        <v>35261</v>
      </c>
      <c r="P1235">
        <f>_2022[[#This Row],[最低排名]]-_2022[[#This Row],[同分人数]]+1</f>
        <v>35103</v>
      </c>
      <c r="Q1235">
        <f>IF(O1235&gt;=开始!$B$6, 1, 0)</f>
        <v>1</v>
      </c>
      <c r="R1235">
        <f>_2022[[#This Row],[最低排名]]-开始!$B$6</f>
        <v>35261</v>
      </c>
    </row>
    <row r="1236" spans="1:18">
      <c r="A1236">
        <v>89601</v>
      </c>
      <c r="B1236" t="s">
        <v>1457</v>
      </c>
      <c r="C1236" t="str">
        <f t="shared" si="38"/>
        <v>延安大学</v>
      </c>
      <c r="D1236" t="str">
        <f t="shared" si="39"/>
        <v>01</v>
      </c>
      <c r="E1236" t="s">
        <v>408</v>
      </c>
      <c r="F1236">
        <v>192</v>
      </c>
      <c r="G1236">
        <v>102</v>
      </c>
      <c r="H1236">
        <v>86</v>
      </c>
      <c r="I1236">
        <v>55</v>
      </c>
      <c r="J1236">
        <v>43</v>
      </c>
      <c r="K1236">
        <v>43</v>
      </c>
      <c r="L1236">
        <v>0</v>
      </c>
      <c r="M1236">
        <v>2022</v>
      </c>
      <c r="N1236">
        <f>VLOOKUP(E1236, '2022D'!$A$2:$G$343, 2, FALSE)</f>
        <v>181</v>
      </c>
      <c r="O1236">
        <f>VLOOKUP(E1236, '2022D'!$A$2:$G$343, 3, FALSE)</f>
        <v>33538</v>
      </c>
      <c r="P1236">
        <f>_2022[[#This Row],[最低排名]]-_2022[[#This Row],[同分人数]]+1</f>
        <v>33358</v>
      </c>
      <c r="Q1236">
        <f>IF(O1236&gt;=开始!$B$6, 1, 0)</f>
        <v>1</v>
      </c>
      <c r="R1236">
        <f>_2022[[#This Row],[最低排名]]-开始!$B$6</f>
        <v>33538</v>
      </c>
    </row>
    <row r="1237" spans="1:18">
      <c r="A1237">
        <v>89602</v>
      </c>
      <c r="B1237" t="s">
        <v>1458</v>
      </c>
      <c r="C1237" t="str">
        <f t="shared" si="38"/>
        <v>延安大学</v>
      </c>
      <c r="D1237" t="str">
        <f t="shared" si="39"/>
        <v>02</v>
      </c>
      <c r="E1237" t="s">
        <v>998</v>
      </c>
      <c r="F1237">
        <v>195</v>
      </c>
      <c r="G1237">
        <v>105</v>
      </c>
      <c r="H1237">
        <v>81</v>
      </c>
      <c r="I1237">
        <v>46</v>
      </c>
      <c r="J1237">
        <v>46</v>
      </c>
      <c r="K1237">
        <v>43</v>
      </c>
      <c r="L1237">
        <v>0</v>
      </c>
      <c r="M1237">
        <v>2022</v>
      </c>
      <c r="N1237">
        <f>VLOOKUP(E1237, '2022D'!$A$2:$G$343, 2, FALSE)</f>
        <v>170</v>
      </c>
      <c r="O1237">
        <f>VLOOKUP(E1237, '2022D'!$A$2:$G$343, 3, FALSE)</f>
        <v>34813</v>
      </c>
      <c r="P1237">
        <f>_2022[[#This Row],[最低排名]]-_2022[[#This Row],[同分人数]]+1</f>
        <v>34644</v>
      </c>
      <c r="Q1237">
        <f>IF(O1237&gt;=开始!$B$6, 1, 0)</f>
        <v>1</v>
      </c>
      <c r="R1237">
        <f>_2022[[#This Row],[最低排名]]-开始!$B$6</f>
        <v>34813</v>
      </c>
    </row>
    <row r="1238" spans="1:18">
      <c r="A1238">
        <v>91101</v>
      </c>
      <c r="B1238" t="s">
        <v>1459</v>
      </c>
      <c r="C1238" t="str">
        <f t="shared" si="38"/>
        <v>西北民族</v>
      </c>
      <c r="D1238" t="str">
        <f t="shared" si="39"/>
        <v>01</v>
      </c>
      <c r="E1238" t="s">
        <v>223</v>
      </c>
      <c r="F1238">
        <v>167</v>
      </c>
      <c r="G1238">
        <v>87</v>
      </c>
      <c r="H1238">
        <v>79</v>
      </c>
      <c r="I1238">
        <v>58</v>
      </c>
      <c r="J1238">
        <v>52</v>
      </c>
      <c r="K1238">
        <v>52</v>
      </c>
      <c r="L1238">
        <v>0</v>
      </c>
      <c r="M1238">
        <v>2022</v>
      </c>
      <c r="N1238">
        <f>VLOOKUP(E1238, '2022D'!$A$2:$G$343, 2, FALSE)</f>
        <v>159</v>
      </c>
      <c r="O1238">
        <f>VLOOKUP(E1238, '2022D'!$A$2:$G$343, 3, FALSE)</f>
        <v>35261</v>
      </c>
      <c r="P1238">
        <f>_2022[[#This Row],[最低排名]]-_2022[[#This Row],[同分人数]]+1</f>
        <v>35103</v>
      </c>
      <c r="Q1238">
        <f>IF(O1238&gt;=开始!$B$6, 1, 0)</f>
        <v>1</v>
      </c>
      <c r="R1238">
        <f>_2022[[#This Row],[最低排名]]-开始!$B$6</f>
        <v>35261</v>
      </c>
    </row>
    <row r="1239" spans="1:18">
      <c r="A1239">
        <v>91103</v>
      </c>
      <c r="B1239" t="s">
        <v>1461</v>
      </c>
      <c r="C1239" t="str">
        <f t="shared" si="38"/>
        <v>西北民族</v>
      </c>
      <c r="D1239" t="str">
        <f t="shared" si="39"/>
        <v>03</v>
      </c>
      <c r="E1239" t="s">
        <v>1533</v>
      </c>
      <c r="F1239">
        <v>200</v>
      </c>
      <c r="G1239">
        <v>106</v>
      </c>
      <c r="H1239">
        <v>61</v>
      </c>
      <c r="I1239">
        <v>49</v>
      </c>
      <c r="J1239">
        <v>46</v>
      </c>
      <c r="K1239">
        <v>46</v>
      </c>
      <c r="L1239">
        <v>0</v>
      </c>
      <c r="M1239">
        <v>2022</v>
      </c>
      <c r="N1239">
        <f>VLOOKUP(E1239, '2022D'!$A$2:$G$343, 2, FALSE)</f>
        <v>141</v>
      </c>
      <c r="O1239">
        <f>VLOOKUP(E1239, '2022D'!$A$2:$G$343, 3, FALSE)</f>
        <v>36115</v>
      </c>
      <c r="P1239">
        <f>_2022[[#This Row],[最低排名]]-_2022[[#This Row],[同分人数]]+1</f>
        <v>35975</v>
      </c>
      <c r="Q1239">
        <f>IF(O1239&gt;=开始!$B$6, 1, 0)</f>
        <v>1</v>
      </c>
      <c r="R1239">
        <f>_2022[[#This Row],[最低排名]]-开始!$B$6</f>
        <v>36115</v>
      </c>
    </row>
    <row r="1240" spans="1:18">
      <c r="A1240">
        <v>91201</v>
      </c>
      <c r="B1240" t="s">
        <v>1462</v>
      </c>
      <c r="C1240" t="str">
        <f t="shared" si="38"/>
        <v>兰州大学</v>
      </c>
      <c r="D1240" t="str">
        <f t="shared" si="39"/>
        <v>01</v>
      </c>
      <c r="E1240" t="s">
        <v>20</v>
      </c>
      <c r="F1240">
        <v>216</v>
      </c>
      <c r="G1240">
        <v>117</v>
      </c>
      <c r="H1240">
        <v>136</v>
      </c>
      <c r="I1240">
        <v>64</v>
      </c>
      <c r="J1240">
        <v>64</v>
      </c>
      <c r="K1240">
        <v>61</v>
      </c>
      <c r="L1240">
        <v>0</v>
      </c>
      <c r="M1240">
        <v>2022</v>
      </c>
      <c r="N1240">
        <f>VLOOKUP(E1240, '2022D'!$A$2:$G$343, 2, FALSE)</f>
        <v>223</v>
      </c>
      <c r="O1240">
        <f>VLOOKUP(E1240, '2022D'!$A$2:$G$343, 3, FALSE)</f>
        <v>8780</v>
      </c>
      <c r="P1240">
        <f>_2022[[#This Row],[最低排名]]-_2022[[#This Row],[同分人数]]+1</f>
        <v>8558</v>
      </c>
      <c r="Q1240">
        <f>IF(O1240&gt;=开始!$B$6, 1, 0)</f>
        <v>1</v>
      </c>
      <c r="R1240">
        <f>_2022[[#This Row],[最低排名]]-开始!$B$6</f>
        <v>8780</v>
      </c>
    </row>
    <row r="1241" spans="1:18">
      <c r="A1241">
        <v>91202</v>
      </c>
      <c r="B1241" t="s">
        <v>1463</v>
      </c>
      <c r="C1241" t="str">
        <f t="shared" si="38"/>
        <v>兰州大学</v>
      </c>
      <c r="D1241" t="str">
        <f t="shared" si="39"/>
        <v>02</v>
      </c>
      <c r="E1241" t="s">
        <v>60</v>
      </c>
      <c r="F1241">
        <v>229</v>
      </c>
      <c r="G1241">
        <v>123</v>
      </c>
      <c r="H1241">
        <v>121</v>
      </c>
      <c r="I1241">
        <v>67</v>
      </c>
      <c r="J1241">
        <v>67</v>
      </c>
      <c r="K1241">
        <v>64</v>
      </c>
      <c r="L1241">
        <v>0</v>
      </c>
      <c r="M1241">
        <v>2022</v>
      </c>
      <c r="N1241">
        <f>VLOOKUP(E1241, '2022D'!$A$2:$G$343, 2, FALSE)</f>
        <v>226</v>
      </c>
      <c r="O1241">
        <f>VLOOKUP(E1241, '2022D'!$A$2:$G$343, 3, FALSE)</f>
        <v>7427</v>
      </c>
      <c r="P1241">
        <f>_2022[[#This Row],[最低排名]]-_2022[[#This Row],[同分人数]]+1</f>
        <v>7202</v>
      </c>
      <c r="Q1241">
        <f>IF(O1241&gt;=开始!$B$6, 1, 0)</f>
        <v>1</v>
      </c>
      <c r="R1241">
        <f>_2022[[#This Row],[最低排名]]-开始!$B$6</f>
        <v>7427</v>
      </c>
    </row>
    <row r="1242" spans="1:18">
      <c r="A1242">
        <v>91203</v>
      </c>
      <c r="B1242" t="s">
        <v>1464</v>
      </c>
      <c r="C1242" t="str">
        <f t="shared" si="38"/>
        <v>兰州大学</v>
      </c>
      <c r="D1242" t="str">
        <f t="shared" si="39"/>
        <v>03</v>
      </c>
      <c r="E1242" t="s">
        <v>298</v>
      </c>
      <c r="F1242">
        <v>229</v>
      </c>
      <c r="G1242">
        <v>122</v>
      </c>
      <c r="H1242">
        <v>117</v>
      </c>
      <c r="I1242">
        <v>70</v>
      </c>
      <c r="J1242">
        <v>61</v>
      </c>
      <c r="K1242">
        <v>55</v>
      </c>
      <c r="L1242">
        <v>0</v>
      </c>
      <c r="M1242">
        <v>2022</v>
      </c>
      <c r="N1242">
        <f>VLOOKUP(E1242, '2022D'!$A$2:$G$343, 2, FALSE)</f>
        <v>227</v>
      </c>
      <c r="O1242">
        <f>VLOOKUP(E1242, '2022D'!$A$2:$G$343, 3, FALSE)</f>
        <v>10720</v>
      </c>
      <c r="P1242">
        <f>_2022[[#This Row],[最低排名]]-_2022[[#This Row],[同分人数]]+1</f>
        <v>10494</v>
      </c>
      <c r="Q1242">
        <f>IF(O1242&gt;=开始!$B$6, 1, 0)</f>
        <v>1</v>
      </c>
      <c r="R1242">
        <f>_2022[[#This Row],[最低排名]]-开始!$B$6</f>
        <v>10720</v>
      </c>
    </row>
    <row r="1243" spans="1:18">
      <c r="A1243">
        <v>91204</v>
      </c>
      <c r="B1243" t="s">
        <v>1465</v>
      </c>
      <c r="C1243" t="str">
        <f t="shared" si="38"/>
        <v>兰州大学</v>
      </c>
      <c r="D1243" t="str">
        <f t="shared" si="39"/>
        <v>04</v>
      </c>
      <c r="E1243" t="s">
        <v>66</v>
      </c>
      <c r="F1243">
        <v>218</v>
      </c>
      <c r="G1243">
        <v>115</v>
      </c>
      <c r="H1243">
        <v>126</v>
      </c>
      <c r="I1243">
        <v>67</v>
      </c>
      <c r="J1243">
        <v>64</v>
      </c>
      <c r="K1243">
        <v>64</v>
      </c>
      <c r="L1243">
        <v>0</v>
      </c>
      <c r="M1243">
        <v>2022</v>
      </c>
      <c r="N1243">
        <f>VLOOKUP(E1243, '2022D'!$A$2:$G$343, 2, FALSE)</f>
        <v>193</v>
      </c>
      <c r="O1243">
        <f>VLOOKUP(E1243, '2022D'!$A$2:$G$343, 3, FALSE)</f>
        <v>9192</v>
      </c>
      <c r="P1243">
        <f>_2022[[#This Row],[最低排名]]-_2022[[#This Row],[同分人数]]+1</f>
        <v>9000</v>
      </c>
      <c r="Q1243">
        <f>IF(O1243&gt;=开始!$B$6, 1, 0)</f>
        <v>1</v>
      </c>
      <c r="R1243">
        <f>_2022[[#This Row],[最低排名]]-开始!$B$6</f>
        <v>9192</v>
      </c>
    </row>
    <row r="1244" spans="1:18">
      <c r="A1244">
        <v>91205</v>
      </c>
      <c r="B1244" t="s">
        <v>1620</v>
      </c>
      <c r="C1244" t="str">
        <f t="shared" si="38"/>
        <v>兰州大学</v>
      </c>
      <c r="D1244" t="str">
        <f t="shared" si="39"/>
        <v>05</v>
      </c>
      <c r="E1244" t="s">
        <v>107</v>
      </c>
      <c r="F1244">
        <v>232</v>
      </c>
      <c r="G1244">
        <v>121</v>
      </c>
      <c r="H1244">
        <v>118</v>
      </c>
      <c r="I1244">
        <v>67</v>
      </c>
      <c r="J1244">
        <v>64</v>
      </c>
      <c r="K1244">
        <v>61</v>
      </c>
      <c r="L1244">
        <v>0</v>
      </c>
      <c r="M1244">
        <v>2022</v>
      </c>
      <c r="N1244">
        <f>VLOOKUP(E1244, '2022D'!$A$2:$G$343, 2, FALSE)</f>
        <v>192</v>
      </c>
      <c r="O1244">
        <f>VLOOKUP(E1244, '2022D'!$A$2:$G$343, 3, FALSE)</f>
        <v>8557</v>
      </c>
      <c r="P1244">
        <f>_2022[[#This Row],[最低排名]]-_2022[[#This Row],[同分人数]]+1</f>
        <v>8366</v>
      </c>
      <c r="Q1244">
        <f>IF(O1244&gt;=开始!$B$6, 1, 0)</f>
        <v>1</v>
      </c>
      <c r="R1244">
        <f>_2022[[#This Row],[最低排名]]-开始!$B$6</f>
        <v>8557</v>
      </c>
    </row>
    <row r="1245" spans="1:18">
      <c r="A1245">
        <v>91301</v>
      </c>
      <c r="B1245" t="s">
        <v>1466</v>
      </c>
      <c r="C1245" t="str">
        <f t="shared" si="38"/>
        <v>兰州理工</v>
      </c>
      <c r="D1245" t="str">
        <f t="shared" si="39"/>
        <v>01</v>
      </c>
      <c r="E1245" t="s">
        <v>1556</v>
      </c>
      <c r="F1245">
        <v>207</v>
      </c>
      <c r="G1245">
        <v>119</v>
      </c>
      <c r="H1245">
        <v>68</v>
      </c>
      <c r="I1245">
        <v>46</v>
      </c>
      <c r="J1245">
        <v>43</v>
      </c>
      <c r="K1245">
        <v>40</v>
      </c>
      <c r="L1245">
        <v>0</v>
      </c>
      <c r="M1245">
        <v>2022</v>
      </c>
      <c r="N1245">
        <f>VLOOKUP(E1245, '2022D'!$A$2:$G$343, 2, FALSE)</f>
        <v>139</v>
      </c>
      <c r="O1245">
        <f>VLOOKUP(E1245, '2022D'!$A$2:$G$343, 3, FALSE)</f>
        <v>35837</v>
      </c>
      <c r="P1245">
        <f>_2022[[#This Row],[最低排名]]-_2022[[#This Row],[同分人数]]+1</f>
        <v>35699</v>
      </c>
      <c r="Q1245">
        <f>IF(O1245&gt;=开始!$B$6, 1, 0)</f>
        <v>1</v>
      </c>
      <c r="R1245">
        <f>_2022[[#This Row],[最低排名]]-开始!$B$6</f>
        <v>35837</v>
      </c>
    </row>
    <row r="1246" spans="1:18">
      <c r="A1246">
        <v>91302</v>
      </c>
      <c r="B1246" t="s">
        <v>1467</v>
      </c>
      <c r="C1246" t="str">
        <f t="shared" si="38"/>
        <v>兰州理工</v>
      </c>
      <c r="D1246" t="str">
        <f t="shared" si="39"/>
        <v>02</v>
      </c>
      <c r="E1246" t="s">
        <v>479</v>
      </c>
      <c r="F1246">
        <v>180</v>
      </c>
      <c r="G1246">
        <v>96</v>
      </c>
      <c r="H1246">
        <v>95</v>
      </c>
      <c r="I1246">
        <v>55</v>
      </c>
      <c r="J1246">
        <v>46</v>
      </c>
      <c r="K1246">
        <v>46</v>
      </c>
      <c r="L1246">
        <v>0</v>
      </c>
      <c r="M1246">
        <v>2022</v>
      </c>
      <c r="N1246">
        <f>VLOOKUP(E1246, '2022D'!$A$2:$G$343, 2, FALSE)</f>
        <v>163</v>
      </c>
      <c r="O1246">
        <f>VLOOKUP(E1246, '2022D'!$A$2:$G$343, 3, FALSE)</f>
        <v>33024</v>
      </c>
      <c r="P1246">
        <f>_2022[[#This Row],[最低排名]]-_2022[[#This Row],[同分人数]]+1</f>
        <v>32862</v>
      </c>
      <c r="Q1246">
        <f>IF(O1246&gt;=开始!$B$6, 1, 0)</f>
        <v>1</v>
      </c>
      <c r="R1246">
        <f>_2022[[#This Row],[最低排名]]-开始!$B$6</f>
        <v>33024</v>
      </c>
    </row>
    <row r="1247" spans="1:18">
      <c r="A1247">
        <v>91401</v>
      </c>
      <c r="B1247" t="s">
        <v>1468</v>
      </c>
      <c r="C1247" t="str">
        <f t="shared" si="38"/>
        <v>兰州交大</v>
      </c>
      <c r="D1247" t="str">
        <f t="shared" si="39"/>
        <v>01</v>
      </c>
      <c r="E1247" t="s">
        <v>408</v>
      </c>
      <c r="F1247">
        <v>188</v>
      </c>
      <c r="G1247">
        <v>96</v>
      </c>
      <c r="H1247">
        <v>87</v>
      </c>
      <c r="I1247">
        <v>52</v>
      </c>
      <c r="J1247">
        <v>49</v>
      </c>
      <c r="K1247">
        <v>43</v>
      </c>
      <c r="L1247">
        <v>0</v>
      </c>
      <c r="M1247">
        <v>2022</v>
      </c>
      <c r="N1247">
        <f>VLOOKUP(E1247, '2022D'!$A$2:$G$343, 2, FALSE)</f>
        <v>181</v>
      </c>
      <c r="O1247">
        <f>VLOOKUP(E1247, '2022D'!$A$2:$G$343, 3, FALSE)</f>
        <v>33538</v>
      </c>
      <c r="P1247">
        <f>_2022[[#This Row],[最低排名]]-_2022[[#This Row],[同分人数]]+1</f>
        <v>33358</v>
      </c>
      <c r="Q1247">
        <f>IF(O1247&gt;=开始!$B$6, 1, 0)</f>
        <v>1</v>
      </c>
      <c r="R1247">
        <f>_2022[[#This Row],[最低排名]]-开始!$B$6</f>
        <v>33538</v>
      </c>
    </row>
    <row r="1248" spans="1:18">
      <c r="A1248">
        <v>91501</v>
      </c>
      <c r="B1248" t="s">
        <v>1469</v>
      </c>
      <c r="C1248" t="str">
        <f t="shared" si="38"/>
        <v>西北师大</v>
      </c>
      <c r="D1248" t="str">
        <f t="shared" si="39"/>
        <v>01</v>
      </c>
      <c r="E1248" t="s">
        <v>431</v>
      </c>
      <c r="F1248">
        <v>193</v>
      </c>
      <c r="G1248">
        <v>107</v>
      </c>
      <c r="H1248">
        <v>104</v>
      </c>
      <c r="I1248">
        <v>64</v>
      </c>
      <c r="J1248">
        <v>55</v>
      </c>
      <c r="K1248">
        <v>46</v>
      </c>
      <c r="L1248">
        <v>0</v>
      </c>
      <c r="M1248">
        <v>2022</v>
      </c>
      <c r="N1248">
        <f>VLOOKUP(E1248, '2022D'!$A$2:$G$343, 2, FALSE)</f>
        <v>210</v>
      </c>
      <c r="O1248">
        <f>VLOOKUP(E1248, '2022D'!$A$2:$G$343, 3, FALSE)</f>
        <v>25688</v>
      </c>
      <c r="P1248">
        <f>_2022[[#This Row],[最低排名]]-_2022[[#This Row],[同分人数]]+1</f>
        <v>25479</v>
      </c>
      <c r="Q1248">
        <f>IF(O1248&gt;=开始!$B$6, 1, 0)</f>
        <v>1</v>
      </c>
      <c r="R1248">
        <f>_2022[[#This Row],[最低排名]]-开始!$B$6</f>
        <v>25688</v>
      </c>
    </row>
    <row r="1249" spans="1:18">
      <c r="A1249">
        <v>91502</v>
      </c>
      <c r="B1249" t="s">
        <v>1470</v>
      </c>
      <c r="C1249" t="str">
        <f t="shared" si="38"/>
        <v>西北师大</v>
      </c>
      <c r="D1249" t="str">
        <f t="shared" si="39"/>
        <v>02</v>
      </c>
      <c r="E1249" t="s">
        <v>701</v>
      </c>
      <c r="F1249">
        <v>195</v>
      </c>
      <c r="G1249">
        <v>101</v>
      </c>
      <c r="H1249">
        <v>81</v>
      </c>
      <c r="I1249">
        <v>64</v>
      </c>
      <c r="J1249">
        <v>52</v>
      </c>
      <c r="K1249">
        <v>52</v>
      </c>
      <c r="L1249">
        <v>0</v>
      </c>
      <c r="M1249">
        <v>2022</v>
      </c>
      <c r="N1249">
        <f>VLOOKUP(E1249, '2022D'!$A$2:$G$343, 2, FALSE)</f>
        <v>180</v>
      </c>
      <c r="O1249">
        <f>VLOOKUP(E1249, '2022D'!$A$2:$G$343, 3, FALSE)</f>
        <v>29210</v>
      </c>
      <c r="P1249">
        <f>_2022[[#This Row],[最低排名]]-_2022[[#This Row],[同分人数]]+1</f>
        <v>29031</v>
      </c>
      <c r="Q1249">
        <f>IF(O1249&gt;=开始!$B$6, 1, 0)</f>
        <v>1</v>
      </c>
      <c r="R1249">
        <f>_2022[[#This Row],[最低排名]]-开始!$B$6</f>
        <v>29210</v>
      </c>
    </row>
    <row r="1250" spans="1:18">
      <c r="A1250">
        <v>91503</v>
      </c>
      <c r="B1250" t="s">
        <v>1471</v>
      </c>
      <c r="C1250" t="str">
        <f t="shared" si="38"/>
        <v>西北师大</v>
      </c>
      <c r="D1250" t="str">
        <f t="shared" si="39"/>
        <v>03</v>
      </c>
      <c r="E1250" t="s">
        <v>340</v>
      </c>
      <c r="F1250">
        <v>199</v>
      </c>
      <c r="G1250">
        <v>112</v>
      </c>
      <c r="H1250">
        <v>105</v>
      </c>
      <c r="I1250">
        <v>58</v>
      </c>
      <c r="J1250">
        <v>49</v>
      </c>
      <c r="K1250">
        <v>46</v>
      </c>
      <c r="L1250">
        <v>0</v>
      </c>
      <c r="M1250">
        <v>2022</v>
      </c>
      <c r="N1250">
        <f>VLOOKUP(E1250, '2022D'!$A$2:$G$343, 2, FALSE)</f>
        <v>216</v>
      </c>
      <c r="O1250">
        <f>VLOOKUP(E1250, '2022D'!$A$2:$G$343, 3, FALSE)</f>
        <v>26729</v>
      </c>
      <c r="P1250">
        <f>_2022[[#This Row],[最低排名]]-_2022[[#This Row],[同分人数]]+1</f>
        <v>26514</v>
      </c>
      <c r="Q1250">
        <f>IF(O1250&gt;=开始!$B$6, 1, 0)</f>
        <v>1</v>
      </c>
      <c r="R1250">
        <f>_2022[[#This Row],[最低排名]]-开始!$B$6</f>
        <v>26729</v>
      </c>
    </row>
    <row r="1251" spans="1:18">
      <c r="A1251">
        <v>91504</v>
      </c>
      <c r="B1251" t="s">
        <v>1472</v>
      </c>
      <c r="C1251" t="str">
        <f t="shared" si="38"/>
        <v>西北师大</v>
      </c>
      <c r="D1251" t="str">
        <f t="shared" si="39"/>
        <v>04</v>
      </c>
      <c r="E1251" t="s">
        <v>54</v>
      </c>
      <c r="F1251">
        <v>199</v>
      </c>
      <c r="G1251">
        <v>104</v>
      </c>
      <c r="H1251">
        <v>89</v>
      </c>
      <c r="I1251">
        <v>55</v>
      </c>
      <c r="J1251">
        <v>49</v>
      </c>
      <c r="K1251">
        <v>49</v>
      </c>
      <c r="L1251">
        <v>0</v>
      </c>
      <c r="M1251">
        <v>2022</v>
      </c>
      <c r="N1251">
        <f>VLOOKUP(E1251, '2022D'!$A$2:$G$343, 2, FALSE)</f>
        <v>178</v>
      </c>
      <c r="O1251">
        <f>VLOOKUP(E1251, '2022D'!$A$2:$G$343, 3, FALSE)</f>
        <v>29768</v>
      </c>
      <c r="P1251">
        <f>_2022[[#This Row],[最低排名]]-_2022[[#This Row],[同分人数]]+1</f>
        <v>29591</v>
      </c>
      <c r="Q1251">
        <f>IF(O1251&gt;=开始!$B$6, 1, 0)</f>
        <v>1</v>
      </c>
      <c r="R1251">
        <f>_2022[[#This Row],[最低排名]]-开始!$B$6</f>
        <v>29768</v>
      </c>
    </row>
    <row r="1252" spans="1:18">
      <c r="A1252">
        <v>91601</v>
      </c>
      <c r="B1252" t="s">
        <v>1474</v>
      </c>
      <c r="C1252" t="str">
        <f t="shared" si="38"/>
        <v>兰州财大</v>
      </c>
      <c r="D1252" t="str">
        <f t="shared" si="39"/>
        <v>01</v>
      </c>
      <c r="E1252" t="s">
        <v>1533</v>
      </c>
      <c r="F1252">
        <v>167</v>
      </c>
      <c r="G1252">
        <v>94</v>
      </c>
      <c r="H1252">
        <v>79</v>
      </c>
      <c r="I1252">
        <v>58</v>
      </c>
      <c r="J1252">
        <v>49</v>
      </c>
      <c r="K1252">
        <v>49</v>
      </c>
      <c r="L1252">
        <v>0</v>
      </c>
      <c r="M1252">
        <v>2022</v>
      </c>
      <c r="N1252">
        <f>VLOOKUP(E1252, '2022D'!$A$2:$G$343, 2, FALSE)</f>
        <v>141</v>
      </c>
      <c r="O1252">
        <f>VLOOKUP(E1252, '2022D'!$A$2:$G$343, 3, FALSE)</f>
        <v>36115</v>
      </c>
      <c r="P1252">
        <f>_2022[[#This Row],[最低排名]]-_2022[[#This Row],[同分人数]]+1</f>
        <v>35975</v>
      </c>
      <c r="Q1252">
        <f>IF(O1252&gt;=开始!$B$6, 1, 0)</f>
        <v>1</v>
      </c>
      <c r="R1252">
        <f>_2022[[#This Row],[最低排名]]-开始!$B$6</f>
        <v>36115</v>
      </c>
    </row>
    <row r="1253" spans="1:18">
      <c r="A1253">
        <v>91701</v>
      </c>
      <c r="B1253" t="s">
        <v>1476</v>
      </c>
      <c r="C1253" t="str">
        <f t="shared" si="38"/>
        <v>甘肃政法</v>
      </c>
      <c r="D1253" t="str">
        <f t="shared" si="39"/>
        <v>01</v>
      </c>
      <c r="E1253" t="s">
        <v>381</v>
      </c>
      <c r="F1253">
        <v>166</v>
      </c>
      <c r="G1253">
        <v>99</v>
      </c>
      <c r="H1253">
        <v>101</v>
      </c>
      <c r="I1253">
        <v>61</v>
      </c>
      <c r="J1253">
        <v>58</v>
      </c>
      <c r="K1253">
        <v>43</v>
      </c>
      <c r="L1253">
        <v>0</v>
      </c>
      <c r="M1253">
        <v>2022</v>
      </c>
      <c r="N1253">
        <f>VLOOKUP(E1253, '2022D'!$A$2:$G$343, 2, FALSE)</f>
        <v>177</v>
      </c>
      <c r="O1253">
        <f>VLOOKUP(E1253, '2022D'!$A$2:$G$343, 3, FALSE)</f>
        <v>31886</v>
      </c>
      <c r="P1253">
        <f>_2022[[#This Row],[最低排名]]-_2022[[#This Row],[同分人数]]+1</f>
        <v>31710</v>
      </c>
      <c r="Q1253">
        <f>IF(O1253&gt;=开始!$B$6, 1, 0)</f>
        <v>1</v>
      </c>
      <c r="R1253">
        <f>_2022[[#This Row],[最低排名]]-开始!$B$6</f>
        <v>31886</v>
      </c>
    </row>
    <row r="1254" spans="1:18">
      <c r="A1254">
        <v>91702</v>
      </c>
      <c r="B1254" t="s">
        <v>1477</v>
      </c>
      <c r="C1254" t="str">
        <f t="shared" si="38"/>
        <v>甘肃政法</v>
      </c>
      <c r="D1254" t="str">
        <f t="shared" si="39"/>
        <v>02</v>
      </c>
      <c r="E1254" t="s">
        <v>1548</v>
      </c>
      <c r="F1254">
        <v>193</v>
      </c>
      <c r="G1254">
        <v>101</v>
      </c>
      <c r="H1254">
        <v>63</v>
      </c>
      <c r="I1254">
        <v>52</v>
      </c>
      <c r="J1254">
        <v>49</v>
      </c>
      <c r="K1254">
        <v>46</v>
      </c>
      <c r="L1254">
        <v>0</v>
      </c>
      <c r="M1254">
        <v>2022</v>
      </c>
      <c r="N1254">
        <f>VLOOKUP(E1254, '2022D'!$A$2:$G$343, 2, FALSE)</f>
        <v>137</v>
      </c>
      <c r="O1254">
        <f>VLOOKUP(E1254, '2022D'!$A$2:$G$343, 3, FALSE)</f>
        <v>35974</v>
      </c>
      <c r="P1254">
        <f>_2022[[#This Row],[最低排名]]-_2022[[#This Row],[同分人数]]+1</f>
        <v>35838</v>
      </c>
      <c r="Q1254">
        <f>IF(O1254&gt;=开始!$B$6, 1, 0)</f>
        <v>1</v>
      </c>
      <c r="R1254">
        <f>_2022[[#This Row],[最低排名]]-开始!$B$6</f>
        <v>35974</v>
      </c>
    </row>
    <row r="1255" spans="1:18">
      <c r="A1255">
        <v>92101</v>
      </c>
      <c r="B1255" t="s">
        <v>1479</v>
      </c>
      <c r="C1255" t="str">
        <f t="shared" si="38"/>
        <v>青海大学</v>
      </c>
      <c r="D1255" t="str">
        <f t="shared" si="39"/>
        <v>01</v>
      </c>
      <c r="E1255" t="s">
        <v>546</v>
      </c>
      <c r="F1255">
        <v>208</v>
      </c>
      <c r="G1255">
        <v>105</v>
      </c>
      <c r="H1255">
        <v>103</v>
      </c>
      <c r="I1255">
        <v>61</v>
      </c>
      <c r="J1255">
        <v>58</v>
      </c>
      <c r="K1255">
        <v>58</v>
      </c>
      <c r="L1255">
        <v>0</v>
      </c>
      <c r="M1255">
        <v>2022</v>
      </c>
      <c r="N1255">
        <f>VLOOKUP(E1255, '2022D'!$A$2:$G$343, 2, FALSE)</f>
        <v>238</v>
      </c>
      <c r="O1255">
        <f>VLOOKUP(E1255, '2022D'!$A$2:$G$343, 3, FALSE)</f>
        <v>20201</v>
      </c>
      <c r="P1255">
        <f>_2022[[#This Row],[最低排名]]-_2022[[#This Row],[同分人数]]+1</f>
        <v>19964</v>
      </c>
      <c r="Q1255">
        <f>IF(O1255&gt;=开始!$B$6, 1, 0)</f>
        <v>1</v>
      </c>
      <c r="R1255">
        <f>_2022[[#This Row],[最低排名]]-开始!$B$6</f>
        <v>20201</v>
      </c>
    </row>
    <row r="1256" spans="1:18">
      <c r="A1256">
        <v>92102</v>
      </c>
      <c r="B1256" t="s">
        <v>1480</v>
      </c>
      <c r="C1256" t="str">
        <f t="shared" si="38"/>
        <v>青海大学</v>
      </c>
      <c r="D1256" t="str">
        <f t="shared" si="39"/>
        <v>02</v>
      </c>
      <c r="E1256" t="s">
        <v>90</v>
      </c>
      <c r="F1256">
        <v>197</v>
      </c>
      <c r="G1256">
        <v>118</v>
      </c>
      <c r="H1256">
        <v>113</v>
      </c>
      <c r="I1256">
        <v>67</v>
      </c>
      <c r="J1256">
        <v>61</v>
      </c>
      <c r="K1256">
        <v>55</v>
      </c>
      <c r="L1256">
        <v>0</v>
      </c>
      <c r="M1256">
        <v>2022</v>
      </c>
      <c r="N1256">
        <f>VLOOKUP(E1256, '2022D'!$A$2:$G$343, 2, FALSE)</f>
        <v>208</v>
      </c>
      <c r="O1256">
        <f>VLOOKUP(E1256, '2022D'!$A$2:$G$343, 3, FALSE)</f>
        <v>19101</v>
      </c>
      <c r="P1256">
        <f>_2022[[#This Row],[最低排名]]-_2022[[#This Row],[同分人数]]+1</f>
        <v>18894</v>
      </c>
      <c r="Q1256">
        <f>IF(O1256&gt;=开始!$B$6, 1, 0)</f>
        <v>1</v>
      </c>
      <c r="R1256">
        <f>_2022[[#This Row],[最低排名]]-开始!$B$6</f>
        <v>19101</v>
      </c>
    </row>
    <row r="1257" spans="1:18">
      <c r="A1257">
        <v>92103</v>
      </c>
      <c r="B1257" t="s">
        <v>1481</v>
      </c>
      <c r="C1257" t="str">
        <f t="shared" si="38"/>
        <v>青海大学</v>
      </c>
      <c r="D1257" t="str">
        <f t="shared" si="39"/>
        <v>03</v>
      </c>
      <c r="E1257" t="s">
        <v>92</v>
      </c>
      <c r="F1257">
        <v>217</v>
      </c>
      <c r="G1257">
        <v>115</v>
      </c>
      <c r="H1257">
        <v>109</v>
      </c>
      <c r="I1257">
        <v>55</v>
      </c>
      <c r="J1257">
        <v>52</v>
      </c>
      <c r="K1257">
        <v>49</v>
      </c>
      <c r="L1257">
        <v>0</v>
      </c>
      <c r="M1257">
        <v>2022</v>
      </c>
      <c r="N1257">
        <f>VLOOKUP(E1257, '2022D'!$A$2:$G$343, 2, FALSE)</f>
        <v>198</v>
      </c>
      <c r="O1257">
        <f>VLOOKUP(E1257, '2022D'!$A$2:$G$343, 3, FALSE)</f>
        <v>21514</v>
      </c>
      <c r="P1257">
        <f>_2022[[#This Row],[最低排名]]-_2022[[#This Row],[同分人数]]+1</f>
        <v>21317</v>
      </c>
      <c r="Q1257">
        <f>IF(O1257&gt;=开始!$B$6, 1, 0)</f>
        <v>1</v>
      </c>
      <c r="R1257">
        <f>_2022[[#This Row],[最低排名]]-开始!$B$6</f>
        <v>21514</v>
      </c>
    </row>
    <row r="1258" spans="1:18">
      <c r="A1258">
        <v>92104</v>
      </c>
      <c r="B1258" t="s">
        <v>1482</v>
      </c>
      <c r="C1258" t="str">
        <f t="shared" si="38"/>
        <v>青海大学</v>
      </c>
      <c r="D1258" t="str">
        <f t="shared" si="39"/>
        <v>04</v>
      </c>
      <c r="E1258" t="s">
        <v>546</v>
      </c>
      <c r="F1258">
        <v>212</v>
      </c>
      <c r="G1258">
        <v>112</v>
      </c>
      <c r="H1258">
        <v>114</v>
      </c>
      <c r="I1258">
        <v>61</v>
      </c>
      <c r="J1258">
        <v>55</v>
      </c>
      <c r="K1258">
        <v>46</v>
      </c>
      <c r="L1258">
        <v>0</v>
      </c>
      <c r="M1258">
        <v>2022</v>
      </c>
      <c r="N1258">
        <f>VLOOKUP(E1258, '2022D'!$A$2:$G$343, 2, FALSE)</f>
        <v>238</v>
      </c>
      <c r="O1258">
        <f>VLOOKUP(E1258, '2022D'!$A$2:$G$343, 3, FALSE)</f>
        <v>20201</v>
      </c>
      <c r="P1258">
        <f>_2022[[#This Row],[最低排名]]-_2022[[#This Row],[同分人数]]+1</f>
        <v>19964</v>
      </c>
      <c r="Q1258">
        <f>IF(O1258&gt;=开始!$B$6, 1, 0)</f>
        <v>1</v>
      </c>
      <c r="R1258">
        <f>_2022[[#This Row],[最低排名]]-开始!$B$6</f>
        <v>20201</v>
      </c>
    </row>
    <row r="1259" spans="1:18">
      <c r="A1259">
        <v>92105</v>
      </c>
      <c r="B1259" t="s">
        <v>1483</v>
      </c>
      <c r="C1259" t="str">
        <f t="shared" si="38"/>
        <v>青海大学</v>
      </c>
      <c r="D1259" t="str">
        <f t="shared" si="39"/>
        <v>05</v>
      </c>
      <c r="E1259" t="s">
        <v>162</v>
      </c>
      <c r="F1259">
        <v>206</v>
      </c>
      <c r="G1259">
        <v>106</v>
      </c>
      <c r="H1259">
        <v>86</v>
      </c>
      <c r="I1259">
        <v>67</v>
      </c>
      <c r="J1259">
        <v>64</v>
      </c>
      <c r="K1259">
        <v>52</v>
      </c>
      <c r="L1259">
        <v>0</v>
      </c>
      <c r="M1259">
        <v>2022</v>
      </c>
      <c r="N1259">
        <f>VLOOKUP(E1259, '2022D'!$A$2:$G$343, 2, FALSE)</f>
        <v>214</v>
      </c>
      <c r="O1259">
        <f>VLOOKUP(E1259, '2022D'!$A$2:$G$343, 3, FALSE)</f>
        <v>23018</v>
      </c>
      <c r="P1259">
        <f>_2022[[#This Row],[最低排名]]-_2022[[#This Row],[同分人数]]+1</f>
        <v>22805</v>
      </c>
      <c r="Q1259">
        <f>IF(O1259&gt;=开始!$B$6, 1, 0)</f>
        <v>1</v>
      </c>
      <c r="R1259">
        <f>_2022[[#This Row],[最低排名]]-开始!$B$6</f>
        <v>23018</v>
      </c>
    </row>
    <row r="1260" spans="1:18">
      <c r="A1260">
        <v>93101</v>
      </c>
      <c r="B1260" t="s">
        <v>1484</v>
      </c>
      <c r="C1260" t="str">
        <f t="shared" si="38"/>
        <v>北方民族</v>
      </c>
      <c r="D1260" t="str">
        <f t="shared" si="39"/>
        <v>01</v>
      </c>
      <c r="E1260" t="s">
        <v>56</v>
      </c>
      <c r="F1260">
        <v>193</v>
      </c>
      <c r="G1260">
        <v>99</v>
      </c>
      <c r="H1260">
        <v>68</v>
      </c>
      <c r="I1260">
        <v>52</v>
      </c>
      <c r="J1260">
        <v>52</v>
      </c>
      <c r="K1260">
        <v>49</v>
      </c>
      <c r="L1260">
        <v>0</v>
      </c>
      <c r="M1260">
        <v>2022</v>
      </c>
      <c r="N1260">
        <f>VLOOKUP(E1260, '2022D'!$A$2:$G$343, 2, FALSE)</f>
        <v>160</v>
      </c>
      <c r="O1260">
        <f>VLOOKUP(E1260, '2022D'!$A$2:$G$343, 3, FALSE)</f>
        <v>34339</v>
      </c>
      <c r="P1260">
        <f>_2022[[#This Row],[最低排名]]-_2022[[#This Row],[同分人数]]+1</f>
        <v>34180</v>
      </c>
      <c r="Q1260">
        <f>IF(O1260&gt;=开始!$B$6, 1, 0)</f>
        <v>1</v>
      </c>
      <c r="R1260">
        <f>_2022[[#This Row],[最低排名]]-开始!$B$6</f>
        <v>34339</v>
      </c>
    </row>
    <row r="1261" spans="1:18">
      <c r="A1261">
        <v>94101</v>
      </c>
      <c r="B1261" t="s">
        <v>1488</v>
      </c>
      <c r="C1261" t="str">
        <f t="shared" si="38"/>
        <v>石河子</v>
      </c>
      <c r="D1261" t="str">
        <f t="shared" si="39"/>
        <v>01</v>
      </c>
      <c r="E1261" t="s">
        <v>752</v>
      </c>
      <c r="F1261">
        <v>185</v>
      </c>
      <c r="G1261">
        <v>95</v>
      </c>
      <c r="H1261">
        <v>84</v>
      </c>
      <c r="I1261">
        <v>55</v>
      </c>
      <c r="J1261">
        <v>52</v>
      </c>
      <c r="K1261">
        <v>49</v>
      </c>
      <c r="L1261">
        <v>0</v>
      </c>
      <c r="M1261">
        <v>2022</v>
      </c>
      <c r="N1261">
        <f>VLOOKUP(E1261, '2022D'!$A$2:$G$343, 2, FALSE)</f>
        <v>167</v>
      </c>
      <c r="O1261">
        <f>VLOOKUP(E1261, '2022D'!$A$2:$G$343, 3, FALSE)</f>
        <v>32560</v>
      </c>
      <c r="P1261">
        <f>_2022[[#This Row],[最低排名]]-_2022[[#This Row],[同分人数]]+1</f>
        <v>32394</v>
      </c>
      <c r="Q1261">
        <f>IF(O1261&gt;=开始!$B$6, 1, 0)</f>
        <v>1</v>
      </c>
      <c r="R1261">
        <f>_2022[[#This Row],[最低排名]]-开始!$B$6</f>
        <v>32560</v>
      </c>
    </row>
    <row r="1262" spans="1:18">
      <c r="A1262">
        <v>94102</v>
      </c>
      <c r="B1262" t="s">
        <v>1489</v>
      </c>
      <c r="C1262" t="str">
        <f t="shared" si="38"/>
        <v>石河子</v>
      </c>
      <c r="D1262" t="str">
        <f t="shared" si="39"/>
        <v>02</v>
      </c>
      <c r="E1262" t="s">
        <v>144</v>
      </c>
      <c r="F1262">
        <v>194</v>
      </c>
      <c r="G1262">
        <v>102</v>
      </c>
      <c r="H1262">
        <v>105</v>
      </c>
      <c r="I1262">
        <v>58</v>
      </c>
      <c r="J1262">
        <v>58</v>
      </c>
      <c r="K1262">
        <v>52</v>
      </c>
      <c r="L1262">
        <v>0</v>
      </c>
      <c r="M1262">
        <v>2022</v>
      </c>
      <c r="N1262">
        <f>VLOOKUP(E1262, '2022D'!$A$2:$G$343, 2, FALSE)</f>
        <v>221</v>
      </c>
      <c r="O1262">
        <f>VLOOKUP(E1262, '2022D'!$A$2:$G$343, 3, FALSE)</f>
        <v>24652</v>
      </c>
      <c r="P1262">
        <f>_2022[[#This Row],[最低排名]]-_2022[[#This Row],[同分人数]]+1</f>
        <v>24432</v>
      </c>
      <c r="Q1262">
        <f>IF(O1262&gt;=开始!$B$6, 1, 0)</f>
        <v>1</v>
      </c>
      <c r="R1262">
        <f>_2022[[#This Row],[最低排名]]-开始!$B$6</f>
        <v>24652</v>
      </c>
    </row>
    <row r="1263" spans="1:18">
      <c r="A1263">
        <v>94103</v>
      </c>
      <c r="B1263" t="s">
        <v>1490</v>
      </c>
      <c r="C1263" t="str">
        <f t="shared" si="38"/>
        <v>石河子</v>
      </c>
      <c r="D1263" t="str">
        <f t="shared" si="39"/>
        <v>03</v>
      </c>
      <c r="E1263" t="s">
        <v>230</v>
      </c>
      <c r="F1263">
        <v>184</v>
      </c>
      <c r="G1263">
        <v>107</v>
      </c>
      <c r="H1263">
        <v>79</v>
      </c>
      <c r="I1263">
        <v>64</v>
      </c>
      <c r="J1263">
        <v>61</v>
      </c>
      <c r="K1263">
        <v>55</v>
      </c>
      <c r="L1263">
        <v>0</v>
      </c>
      <c r="M1263">
        <v>2022</v>
      </c>
      <c r="N1263">
        <f>VLOOKUP(E1263, '2022D'!$A$2:$G$343, 2, FALSE)</f>
        <v>192</v>
      </c>
      <c r="O1263">
        <f>VLOOKUP(E1263, '2022D'!$A$2:$G$343, 3, FALSE)</f>
        <v>29402</v>
      </c>
      <c r="P1263">
        <f>_2022[[#This Row],[最低排名]]-_2022[[#This Row],[同分人数]]+1</f>
        <v>29211</v>
      </c>
      <c r="Q1263">
        <f>IF(O1263&gt;=开始!$B$6, 1, 0)</f>
        <v>1</v>
      </c>
      <c r="R1263">
        <f>_2022[[#This Row],[最低排名]]-开始!$B$6</f>
        <v>29402</v>
      </c>
    </row>
    <row r="1264" spans="1:18">
      <c r="A1264">
        <v>94201</v>
      </c>
      <c r="B1264" t="s">
        <v>1491</v>
      </c>
      <c r="C1264" t="str">
        <f t="shared" si="38"/>
        <v>塔里木</v>
      </c>
      <c r="D1264" t="str">
        <f t="shared" si="39"/>
        <v>01</v>
      </c>
      <c r="E1264" t="s">
        <v>1534</v>
      </c>
      <c r="F1264">
        <v>172</v>
      </c>
      <c r="G1264">
        <v>101</v>
      </c>
      <c r="H1264">
        <v>81</v>
      </c>
      <c r="I1264">
        <v>49</v>
      </c>
      <c r="J1264">
        <v>49</v>
      </c>
      <c r="K1264">
        <v>49</v>
      </c>
      <c r="L1264">
        <v>0</v>
      </c>
      <c r="M1264">
        <v>2022</v>
      </c>
      <c r="N1264">
        <f>VLOOKUP(E1264, '2022D'!$A$2:$G$343, 2, FALSE)</f>
        <v>161</v>
      </c>
      <c r="O1264">
        <f>VLOOKUP(E1264, '2022D'!$A$2:$G$343, 3, FALSE)</f>
        <v>36413</v>
      </c>
      <c r="P1264">
        <f>_2022[[#This Row],[最低排名]]-_2022[[#This Row],[同分人数]]+1</f>
        <v>36253</v>
      </c>
      <c r="Q1264">
        <f>IF(O1264&gt;=开始!$B$6, 1, 0)</f>
        <v>1</v>
      </c>
      <c r="R1264">
        <f>_2022[[#This Row],[最低排名]]-开始!$B$6</f>
        <v>36413</v>
      </c>
    </row>
    <row r="1265" spans="1:18">
      <c r="A1265">
        <v>94301</v>
      </c>
      <c r="B1265" t="s">
        <v>1492</v>
      </c>
      <c r="C1265" t="str">
        <f t="shared" si="38"/>
        <v>新疆大学</v>
      </c>
      <c r="D1265" t="str">
        <f t="shared" si="39"/>
        <v>01</v>
      </c>
      <c r="E1265" t="s">
        <v>863</v>
      </c>
      <c r="F1265">
        <v>198</v>
      </c>
      <c r="G1265">
        <v>106</v>
      </c>
      <c r="H1265">
        <v>94</v>
      </c>
      <c r="I1265">
        <v>61</v>
      </c>
      <c r="J1265">
        <v>58</v>
      </c>
      <c r="K1265">
        <v>55</v>
      </c>
      <c r="L1265">
        <v>0</v>
      </c>
      <c r="M1265">
        <v>2022</v>
      </c>
      <c r="N1265">
        <f>VLOOKUP(E1265, '2022D'!$A$2:$G$343, 2, FALSE)</f>
        <v>199</v>
      </c>
      <c r="O1265">
        <f>VLOOKUP(E1265, '2022D'!$A$2:$G$343, 3, FALSE)</f>
        <v>24851</v>
      </c>
      <c r="P1265">
        <f>_2022[[#This Row],[最低排名]]-_2022[[#This Row],[同分人数]]+1</f>
        <v>24653</v>
      </c>
      <c r="Q1265">
        <f>IF(O1265&gt;=开始!$B$6, 1, 0)</f>
        <v>1</v>
      </c>
      <c r="R1265">
        <f>_2022[[#This Row],[最低排名]]-开始!$B$6</f>
        <v>24851</v>
      </c>
    </row>
    <row r="1266" spans="1:18">
      <c r="A1266">
        <v>94302</v>
      </c>
      <c r="B1266" t="s">
        <v>1493</v>
      </c>
      <c r="C1266" t="str">
        <f t="shared" si="38"/>
        <v>新疆大学</v>
      </c>
      <c r="D1266" t="str">
        <f t="shared" si="39"/>
        <v>02</v>
      </c>
      <c r="E1266" t="s">
        <v>533</v>
      </c>
      <c r="F1266">
        <v>214</v>
      </c>
      <c r="G1266">
        <v>122</v>
      </c>
      <c r="H1266">
        <v>101</v>
      </c>
      <c r="I1266">
        <v>55</v>
      </c>
      <c r="J1266">
        <v>52</v>
      </c>
      <c r="K1266">
        <v>49</v>
      </c>
      <c r="L1266">
        <v>0</v>
      </c>
      <c r="M1266">
        <v>2022</v>
      </c>
      <c r="N1266">
        <f>VLOOKUP(E1266, '2022D'!$A$2:$G$343, 2, FALSE)</f>
        <v>193</v>
      </c>
      <c r="O1266">
        <f>VLOOKUP(E1266, '2022D'!$A$2:$G$343, 3, FALSE)</f>
        <v>23829</v>
      </c>
      <c r="P1266">
        <f>_2022[[#This Row],[最低排名]]-_2022[[#This Row],[同分人数]]+1</f>
        <v>23637</v>
      </c>
      <c r="Q1266">
        <f>IF(O1266&gt;=开始!$B$6, 1, 0)</f>
        <v>1</v>
      </c>
      <c r="R1266">
        <f>_2022[[#This Row],[最低排名]]-开始!$B$6</f>
        <v>23829</v>
      </c>
    </row>
    <row r="1267" spans="1:18">
      <c r="A1267">
        <v>94504</v>
      </c>
      <c r="B1267" t="s">
        <v>1499</v>
      </c>
      <c r="C1267" t="str">
        <f t="shared" si="38"/>
        <v>喀什大学</v>
      </c>
      <c r="D1267" t="str">
        <f t="shared" si="39"/>
        <v>04</v>
      </c>
      <c r="E1267" t="s">
        <v>1542</v>
      </c>
      <c r="F1267">
        <v>173</v>
      </c>
      <c r="G1267">
        <v>90</v>
      </c>
      <c r="H1267">
        <v>78</v>
      </c>
      <c r="I1267">
        <v>55</v>
      </c>
      <c r="J1267">
        <v>49</v>
      </c>
      <c r="K1267">
        <v>46</v>
      </c>
      <c r="L1267">
        <v>0</v>
      </c>
      <c r="M1267">
        <v>2022</v>
      </c>
      <c r="N1267">
        <f>VLOOKUP(E1267, '2022D'!$A$2:$G$343, 2, FALSE)</f>
        <v>137</v>
      </c>
      <c r="O1267">
        <f>VLOOKUP(E1267, '2022D'!$A$2:$G$343, 3, FALSE)</f>
        <v>36252</v>
      </c>
      <c r="P1267">
        <f>_2022[[#This Row],[最低排名]]-_2022[[#This Row],[同分人数]]+1</f>
        <v>36116</v>
      </c>
      <c r="Q1267">
        <f>IF(O1267&gt;=开始!$B$6, 1, 0)</f>
        <v>1</v>
      </c>
      <c r="R1267">
        <f>_2022[[#This Row],[最低排名]]-开始!$B$6</f>
        <v>36252</v>
      </c>
    </row>
    <row r="1268" spans="1:18">
      <c r="A1268">
        <v>95101</v>
      </c>
      <c r="B1268" t="s">
        <v>1506</v>
      </c>
      <c r="C1268" t="str">
        <f t="shared" si="38"/>
        <v>西藏大学</v>
      </c>
      <c r="D1268" t="str">
        <f t="shared" si="39"/>
        <v>01</v>
      </c>
      <c r="E1268" t="s">
        <v>203</v>
      </c>
      <c r="F1268">
        <v>193</v>
      </c>
      <c r="G1268">
        <v>105</v>
      </c>
      <c r="H1268">
        <v>99</v>
      </c>
      <c r="I1268">
        <v>49</v>
      </c>
      <c r="J1268">
        <v>46</v>
      </c>
      <c r="K1268">
        <v>43</v>
      </c>
      <c r="L1268">
        <v>0</v>
      </c>
      <c r="M1268">
        <v>2022</v>
      </c>
      <c r="N1268">
        <f>VLOOKUP(E1268, '2022D'!$A$2:$G$343, 2, FALSE)</f>
        <v>183</v>
      </c>
      <c r="O1268">
        <f>VLOOKUP(E1268, '2022D'!$A$2:$G$343, 3, FALSE)</f>
        <v>31709</v>
      </c>
      <c r="P1268">
        <f>_2022[[#This Row],[最低排名]]-_2022[[#This Row],[同分人数]]+1</f>
        <v>31527</v>
      </c>
      <c r="Q1268">
        <f>IF(O1268&gt;=开始!$B$6, 1, 0)</f>
        <v>1</v>
      </c>
      <c r="R1268">
        <f>_2022[[#This Row],[最低排名]]-开始!$B$6</f>
        <v>31709</v>
      </c>
    </row>
    <row r="1269" spans="1:18">
      <c r="A1269">
        <v>95102</v>
      </c>
      <c r="B1269" t="s">
        <v>1507</v>
      </c>
      <c r="C1269" t="str">
        <f t="shared" si="38"/>
        <v>西藏大学</v>
      </c>
      <c r="D1269" t="str">
        <f t="shared" si="39"/>
        <v>02</v>
      </c>
      <c r="E1269" t="s">
        <v>92</v>
      </c>
      <c r="F1269">
        <v>188</v>
      </c>
      <c r="G1269">
        <v>100</v>
      </c>
      <c r="H1269">
        <v>117</v>
      </c>
      <c r="I1269">
        <v>64</v>
      </c>
      <c r="J1269">
        <v>61</v>
      </c>
      <c r="K1269">
        <v>52</v>
      </c>
      <c r="L1269">
        <v>0</v>
      </c>
      <c r="M1269">
        <v>2022</v>
      </c>
      <c r="N1269">
        <f>VLOOKUP(E1269, '2022D'!$A$2:$G$343, 2, FALSE)</f>
        <v>198</v>
      </c>
      <c r="O1269">
        <f>VLOOKUP(E1269, '2022D'!$A$2:$G$343, 3, FALSE)</f>
        <v>21514</v>
      </c>
      <c r="P1269">
        <f>_2022[[#This Row],[最低排名]]-_2022[[#This Row],[同分人数]]+1</f>
        <v>21317</v>
      </c>
      <c r="Q1269">
        <f>IF(O1269&gt;=开始!$B$6, 1, 0)</f>
        <v>1</v>
      </c>
      <c r="R1269">
        <f>_2022[[#This Row],[最低排名]]-开始!$B$6</f>
        <v>21514</v>
      </c>
    </row>
    <row r="1270" spans="1:18">
      <c r="A1270">
        <v>95103</v>
      </c>
      <c r="B1270" t="s">
        <v>1508</v>
      </c>
      <c r="C1270" t="str">
        <f t="shared" si="38"/>
        <v>西藏大学</v>
      </c>
      <c r="D1270" t="str">
        <f t="shared" si="39"/>
        <v>03</v>
      </c>
      <c r="E1270" t="s">
        <v>363</v>
      </c>
      <c r="F1270">
        <v>176</v>
      </c>
      <c r="G1270">
        <v>88</v>
      </c>
      <c r="H1270">
        <v>83</v>
      </c>
      <c r="I1270">
        <v>64</v>
      </c>
      <c r="J1270">
        <v>58</v>
      </c>
      <c r="K1270">
        <v>55</v>
      </c>
      <c r="L1270">
        <v>0</v>
      </c>
      <c r="M1270">
        <v>2022</v>
      </c>
      <c r="N1270">
        <f>VLOOKUP(E1270, '2022D'!$A$2:$G$343, 2, FALSE)</f>
        <v>197</v>
      </c>
      <c r="O1270">
        <f>VLOOKUP(E1270, '2022D'!$A$2:$G$343, 3, FALSE)</f>
        <v>30730</v>
      </c>
      <c r="P1270">
        <f>_2022[[#This Row],[最低排名]]-_2022[[#This Row],[同分人数]]+1</f>
        <v>30534</v>
      </c>
      <c r="Q1270">
        <f>IF(O1270&gt;=开始!$B$6, 1, 0)</f>
        <v>1</v>
      </c>
      <c r="R1270">
        <f>_2022[[#This Row],[最低排名]]-开始!$B$6</f>
        <v>30730</v>
      </c>
    </row>
    <row r="1271" spans="1:18">
      <c r="A1271">
        <v>95104</v>
      </c>
      <c r="B1271" t="s">
        <v>1509</v>
      </c>
      <c r="C1271" t="str">
        <f t="shared" si="38"/>
        <v>西藏大学</v>
      </c>
      <c r="D1271" t="str">
        <f t="shared" si="39"/>
        <v>04</v>
      </c>
      <c r="E1271" t="s">
        <v>203</v>
      </c>
      <c r="F1271">
        <v>186</v>
      </c>
      <c r="G1271">
        <v>95</v>
      </c>
      <c r="H1271">
        <v>82</v>
      </c>
      <c r="I1271">
        <v>58</v>
      </c>
      <c r="J1271">
        <v>55</v>
      </c>
      <c r="K1271">
        <v>49</v>
      </c>
      <c r="L1271">
        <v>0</v>
      </c>
      <c r="M1271">
        <v>2022</v>
      </c>
      <c r="N1271">
        <f>VLOOKUP(E1271, '2022D'!$A$2:$G$343, 2, FALSE)</f>
        <v>183</v>
      </c>
      <c r="O1271">
        <f>VLOOKUP(E1271, '2022D'!$A$2:$G$343, 3, FALSE)</f>
        <v>31709</v>
      </c>
      <c r="P1271">
        <f>_2022[[#This Row],[最低排名]]-_2022[[#This Row],[同分人数]]+1</f>
        <v>31527</v>
      </c>
      <c r="Q1271">
        <f>IF(O1271&gt;=开始!$B$6, 1, 0)</f>
        <v>1</v>
      </c>
      <c r="R1271">
        <f>_2022[[#This Row],[最低排名]]-开始!$B$6</f>
        <v>31709</v>
      </c>
    </row>
    <row r="1272" spans="1:18">
      <c r="A1272">
        <v>95105</v>
      </c>
      <c r="B1272" t="s">
        <v>1510</v>
      </c>
      <c r="C1272" t="str">
        <f t="shared" si="38"/>
        <v>西藏大学</v>
      </c>
      <c r="D1272" t="str">
        <f t="shared" si="39"/>
        <v>05</v>
      </c>
      <c r="E1272" t="s">
        <v>585</v>
      </c>
      <c r="F1272">
        <v>192</v>
      </c>
      <c r="G1272">
        <v>110</v>
      </c>
      <c r="H1272">
        <v>68</v>
      </c>
      <c r="I1272">
        <v>55</v>
      </c>
      <c r="J1272">
        <v>52</v>
      </c>
      <c r="K1272">
        <v>49</v>
      </c>
      <c r="L1272">
        <v>0</v>
      </c>
      <c r="M1272">
        <v>2022</v>
      </c>
      <c r="N1272">
        <f>VLOOKUP(E1272, '2022D'!$A$2:$G$343, 2, FALSE)</f>
        <v>145</v>
      </c>
      <c r="O1272">
        <f>VLOOKUP(E1272, '2022D'!$A$2:$G$343, 3, FALSE)</f>
        <v>34009</v>
      </c>
      <c r="P1272">
        <f>_2022[[#This Row],[最低排名]]-_2022[[#This Row],[同分人数]]+1</f>
        <v>33865</v>
      </c>
      <c r="Q1272">
        <f>IF(O1272&gt;=开始!$B$6, 1, 0)</f>
        <v>1</v>
      </c>
      <c r="R1272">
        <f>_2022[[#This Row],[最低排名]]-开始!$B$6</f>
        <v>34009</v>
      </c>
    </row>
    <row r="1273" spans="1:18">
      <c r="A1273">
        <v>95106</v>
      </c>
      <c r="B1273" t="s">
        <v>1511</v>
      </c>
      <c r="C1273" t="str">
        <f t="shared" si="38"/>
        <v>西藏大学</v>
      </c>
      <c r="D1273" t="str">
        <f t="shared" si="39"/>
        <v>06</v>
      </c>
      <c r="E1273" t="s">
        <v>398</v>
      </c>
      <c r="F1273">
        <v>197</v>
      </c>
      <c r="G1273">
        <v>100</v>
      </c>
      <c r="H1273">
        <v>65</v>
      </c>
      <c r="I1273">
        <v>64</v>
      </c>
      <c r="J1273">
        <v>58</v>
      </c>
      <c r="K1273">
        <v>49</v>
      </c>
      <c r="L1273">
        <v>0</v>
      </c>
      <c r="M1273">
        <v>2022</v>
      </c>
      <c r="N1273">
        <f>VLOOKUP(E1273, '2022D'!$A$2:$G$343, 2, FALSE)</f>
        <v>183</v>
      </c>
      <c r="O1273">
        <f>VLOOKUP(E1273, '2022D'!$A$2:$G$343, 3, FALSE)</f>
        <v>31228</v>
      </c>
      <c r="P1273">
        <f>_2022[[#This Row],[最低排名]]-_2022[[#This Row],[同分人数]]+1</f>
        <v>31046</v>
      </c>
      <c r="Q1273">
        <f>IF(O1273&gt;=开始!$B$6, 1, 0)</f>
        <v>1</v>
      </c>
      <c r="R1273">
        <f>_2022[[#This Row],[最低排名]]-开始!$B$6</f>
        <v>31228</v>
      </c>
    </row>
    <row r="1274" spans="1:18">
      <c r="A1274" s="22" t="s">
        <v>2136</v>
      </c>
      <c r="B1274" t="s">
        <v>2140</v>
      </c>
      <c r="C1274" t="str">
        <f t="shared" ref="C1274:C1287" si="40">LEFT(B1274, FIND("(", B1274) - 1)</f>
        <v>复旦大学</v>
      </c>
      <c r="D1274" t="str">
        <f t="shared" ref="D1274:D1287" si="41">MID(B1274, FIND("(", B1274) + 1, FIND(")", B1274) - FIND("(", B1274) - 1)</f>
        <v>Q4</v>
      </c>
      <c r="E1274" s="18" t="s">
        <v>2054</v>
      </c>
      <c r="M1274">
        <v>2022</v>
      </c>
      <c r="N1274">
        <f>VLOOKUP(E1274, '2022D'!$A$2:$G$343, 2, FALSE)</f>
        <v>2335</v>
      </c>
      <c r="O1274">
        <f>VLOOKUP(E1274, '2022D'!$A$2:$G$343, 3, FALSE)</f>
        <v>2335</v>
      </c>
      <c r="P1274">
        <f>_2022[[#This Row],[最低排名]]-_2022[[#This Row],[同分人数]]+1</f>
        <v>1</v>
      </c>
      <c r="Q1274">
        <f>IF(O1274&gt;=开始!$B$6, 1, 0)</f>
        <v>1</v>
      </c>
      <c r="R1274">
        <f>_2022[[#This Row],[最低排名]]-开始!$B$6</f>
        <v>2335</v>
      </c>
    </row>
    <row r="1275" spans="1:18">
      <c r="A1275" s="22" t="s">
        <v>2089</v>
      </c>
      <c r="B1275" t="s">
        <v>2141</v>
      </c>
      <c r="C1275" t="str">
        <f t="shared" si="40"/>
        <v>上海交大</v>
      </c>
      <c r="D1275" t="str">
        <f t="shared" si="41"/>
        <v>Q2</v>
      </c>
      <c r="E1275" s="18" t="s">
        <v>2054</v>
      </c>
      <c r="M1275">
        <v>2022</v>
      </c>
      <c r="N1275">
        <f>VLOOKUP(E1275, '2022D'!$A$2:$G$343, 2, FALSE)</f>
        <v>2335</v>
      </c>
      <c r="O1275">
        <f>VLOOKUP(E1275, '2022D'!$A$2:$G$343, 3, FALSE)</f>
        <v>2335</v>
      </c>
      <c r="P1275">
        <f>_2022[[#This Row],[最低排名]]-_2022[[#This Row],[同分人数]]+1</f>
        <v>1</v>
      </c>
      <c r="Q1275">
        <f>IF(O1275&gt;=开始!$B$6, 1, 0)</f>
        <v>1</v>
      </c>
      <c r="R1275">
        <f>_2022[[#This Row],[最低排名]]-开始!$B$6</f>
        <v>2335</v>
      </c>
    </row>
    <row r="1276" spans="1:18">
      <c r="A1276" s="22" t="s">
        <v>2090</v>
      </c>
      <c r="B1276" t="s">
        <v>2142</v>
      </c>
      <c r="C1276" t="str">
        <f t="shared" si="40"/>
        <v>同济大学</v>
      </c>
      <c r="D1276" t="str">
        <f t="shared" si="41"/>
        <v>Q3</v>
      </c>
      <c r="E1276" s="18" t="s">
        <v>2154</v>
      </c>
      <c r="F1276">
        <v>222</v>
      </c>
      <c r="G1276">
        <v>123</v>
      </c>
      <c r="H1276">
        <v>113</v>
      </c>
      <c r="I1276">
        <v>64</v>
      </c>
      <c r="J1276">
        <v>64</v>
      </c>
      <c r="K1276">
        <v>64</v>
      </c>
      <c r="L1276">
        <v>0</v>
      </c>
      <c r="M1276">
        <v>2022</v>
      </c>
      <c r="N1276">
        <f>VLOOKUP(E1276, '2022D'!$A$2:$G$343, 2, FALSE)</f>
        <v>206</v>
      </c>
      <c r="O1276">
        <f>VLOOKUP(E1276, '2022D'!$A$2:$G$343, 3, FALSE)</f>
        <v>11799</v>
      </c>
      <c r="P1276">
        <f>_2022[[#This Row],[最低排名]]-_2022[[#This Row],[同分人数]]+1</f>
        <v>11594</v>
      </c>
      <c r="Q1276">
        <f>IF(O1276&gt;=开始!$B$6, 1, 0)</f>
        <v>1</v>
      </c>
      <c r="R1276">
        <f>_2022[[#This Row],[最低排名]]-开始!$B$6</f>
        <v>11799</v>
      </c>
    </row>
    <row r="1277" spans="1:18">
      <c r="A1277" s="22" t="s">
        <v>2091</v>
      </c>
      <c r="B1277" t="s">
        <v>2143</v>
      </c>
      <c r="C1277" t="str">
        <f t="shared" si="40"/>
        <v>同济大学</v>
      </c>
      <c r="D1277" t="str">
        <f t="shared" si="41"/>
        <v>Q4</v>
      </c>
      <c r="E1277" s="18" t="s">
        <v>2155</v>
      </c>
      <c r="F1277">
        <v>226</v>
      </c>
      <c r="G1277">
        <v>115</v>
      </c>
      <c r="H1277">
        <v>127</v>
      </c>
      <c r="I1277">
        <v>67</v>
      </c>
      <c r="J1277">
        <v>64</v>
      </c>
      <c r="K1277">
        <v>64</v>
      </c>
      <c r="L1277">
        <v>0</v>
      </c>
      <c r="M1277">
        <v>2022</v>
      </c>
      <c r="N1277">
        <f>VLOOKUP(E1277, '2022D'!$A$2:$G$343, 2, FALSE)</f>
        <v>226</v>
      </c>
      <c r="O1277">
        <f>VLOOKUP(E1277, '2022D'!$A$2:$G$343, 3, FALSE)</f>
        <v>7427</v>
      </c>
      <c r="P1277">
        <f>_2022[[#This Row],[最低排名]]-_2022[[#This Row],[同分人数]]+1</f>
        <v>7202</v>
      </c>
      <c r="Q1277">
        <f>IF(O1277&gt;=开始!$B$6, 1, 0)</f>
        <v>1</v>
      </c>
      <c r="R1277">
        <f>_2022[[#This Row],[最低排名]]-开始!$B$6</f>
        <v>7427</v>
      </c>
    </row>
    <row r="1278" spans="1:18">
      <c r="A1278" s="22" t="s">
        <v>2092</v>
      </c>
      <c r="B1278" t="s">
        <v>2144</v>
      </c>
      <c r="C1278" t="str">
        <f t="shared" si="40"/>
        <v>华东师大</v>
      </c>
      <c r="D1278" t="str">
        <f t="shared" si="41"/>
        <v>Q5</v>
      </c>
      <c r="E1278" s="18" t="s">
        <v>2156</v>
      </c>
      <c r="F1278">
        <v>238</v>
      </c>
      <c r="G1278">
        <v>119</v>
      </c>
      <c r="H1278">
        <v>125</v>
      </c>
      <c r="I1278">
        <v>70</v>
      </c>
      <c r="J1278">
        <v>70</v>
      </c>
      <c r="K1278">
        <v>61</v>
      </c>
      <c r="L1278">
        <v>0</v>
      </c>
      <c r="M1278">
        <v>2022</v>
      </c>
      <c r="N1278">
        <f>VLOOKUP(E1278, '2022D'!$A$2:$G$343, 2, FALSE)</f>
        <v>158</v>
      </c>
      <c r="O1278">
        <f>VLOOKUP(E1278, '2022D'!$A$2:$G$343, 3, FALSE)</f>
        <v>4568</v>
      </c>
      <c r="P1278">
        <f>_2022[[#This Row],[最低排名]]-_2022[[#This Row],[同分人数]]+1</f>
        <v>4411</v>
      </c>
      <c r="Q1278">
        <f>IF(O1278&gt;=开始!$B$6, 1, 0)</f>
        <v>1</v>
      </c>
      <c r="R1278">
        <f>_2022[[#This Row],[最低排名]]-开始!$B$6</f>
        <v>4568</v>
      </c>
    </row>
    <row r="1279" spans="1:18">
      <c r="A1279" s="22" t="s">
        <v>2093</v>
      </c>
      <c r="B1279" t="s">
        <v>2145</v>
      </c>
      <c r="C1279" t="str">
        <f t="shared" si="40"/>
        <v>东华大学</v>
      </c>
      <c r="D1279" t="str">
        <f t="shared" si="41"/>
        <v>Q5</v>
      </c>
      <c r="E1279" s="18" t="s">
        <v>2106</v>
      </c>
      <c r="F1279">
        <v>230</v>
      </c>
      <c r="G1279">
        <v>121</v>
      </c>
      <c r="H1279">
        <v>118</v>
      </c>
      <c r="I1279">
        <v>67</v>
      </c>
      <c r="J1279">
        <v>64</v>
      </c>
      <c r="K1279">
        <v>61</v>
      </c>
      <c r="L1279">
        <v>0</v>
      </c>
      <c r="M1279">
        <v>2022</v>
      </c>
      <c r="N1279">
        <f>VLOOKUP(E1279, '2022D'!$A$2:$G$343, 2, FALSE)</f>
        <v>219</v>
      </c>
      <c r="O1279">
        <f>VLOOKUP(E1279, '2022D'!$A$2:$G$343, 3, FALSE)</f>
        <v>8999</v>
      </c>
      <c r="P1279">
        <f>_2022[[#This Row],[最低排名]]-_2022[[#This Row],[同分人数]]+1</f>
        <v>8781</v>
      </c>
      <c r="Q1279">
        <f>IF(O1279&gt;=开始!$B$6, 1, 0)</f>
        <v>1</v>
      </c>
      <c r="R1279">
        <f>_2022[[#This Row],[最低排名]]-开始!$B$6</f>
        <v>8999</v>
      </c>
    </row>
    <row r="1280" spans="1:18">
      <c r="A1280" s="22" t="s">
        <v>2094</v>
      </c>
      <c r="B1280" t="s">
        <v>2146</v>
      </c>
      <c r="C1280" t="str">
        <f t="shared" si="40"/>
        <v>复旦医学</v>
      </c>
      <c r="D1280" t="str">
        <f t="shared" si="41"/>
        <v>Q2</v>
      </c>
      <c r="E1280" s="18" t="s">
        <v>2108</v>
      </c>
      <c r="F1280">
        <v>237</v>
      </c>
      <c r="G1280">
        <v>132</v>
      </c>
      <c r="H1280">
        <v>117</v>
      </c>
      <c r="I1280">
        <v>64</v>
      </c>
      <c r="J1280">
        <v>61</v>
      </c>
      <c r="K1280">
        <v>58</v>
      </c>
      <c r="L1280">
        <v>0</v>
      </c>
      <c r="M1280">
        <v>2022</v>
      </c>
      <c r="N1280">
        <f>VLOOKUP(E1280, '2022D'!$A$2:$G$343, 2, FALSE)</f>
        <v>211</v>
      </c>
      <c r="O1280">
        <f>VLOOKUP(E1280, '2022D'!$A$2:$G$343, 3, FALSE)</f>
        <v>9620</v>
      </c>
      <c r="P1280">
        <f>_2022[[#This Row],[最低排名]]-_2022[[#This Row],[同分人数]]+1</f>
        <v>9410</v>
      </c>
      <c r="Q1280">
        <f>IF(O1280&gt;=开始!$B$6, 1, 0)</f>
        <v>1</v>
      </c>
      <c r="R1280">
        <f>_2022[[#This Row],[最低排名]]-开始!$B$6</f>
        <v>9620</v>
      </c>
    </row>
    <row r="1281" spans="1:18">
      <c r="A1281" s="22" t="s">
        <v>2095</v>
      </c>
      <c r="B1281" t="s">
        <v>2147</v>
      </c>
      <c r="C1281" t="str">
        <f t="shared" si="40"/>
        <v>交大医学</v>
      </c>
      <c r="D1281" t="str">
        <f t="shared" si="41"/>
        <v>Q2</v>
      </c>
      <c r="E1281" s="18" t="s">
        <v>2157</v>
      </c>
      <c r="F1281">
        <v>233</v>
      </c>
      <c r="G1281">
        <v>132</v>
      </c>
      <c r="H1281">
        <v>126</v>
      </c>
      <c r="I1281">
        <v>70</v>
      </c>
      <c r="J1281">
        <v>70</v>
      </c>
      <c r="K1281">
        <v>67</v>
      </c>
      <c r="L1281">
        <v>0</v>
      </c>
      <c r="M1281">
        <v>2022</v>
      </c>
      <c r="N1281">
        <f>VLOOKUP(E1281, '2022D'!$A$2:$G$343, 2, FALSE)</f>
        <v>173</v>
      </c>
      <c r="O1281">
        <f>VLOOKUP(E1281, '2022D'!$A$2:$G$343, 3, FALSE)</f>
        <v>4276</v>
      </c>
      <c r="P1281">
        <f>_2022[[#This Row],[最低排名]]-_2022[[#This Row],[同分人数]]+1</f>
        <v>4104</v>
      </c>
      <c r="Q1281">
        <f>IF(O1281&gt;=开始!$B$6, 1, 0)</f>
        <v>1</v>
      </c>
      <c r="R1281">
        <f>_2022[[#This Row],[最低排名]]-开始!$B$6</f>
        <v>4276</v>
      </c>
    </row>
    <row r="1282" spans="1:18">
      <c r="A1282" s="22" t="s">
        <v>2096</v>
      </c>
      <c r="B1282" t="s">
        <v>2148</v>
      </c>
      <c r="C1282" t="str">
        <f t="shared" si="40"/>
        <v>上海商院</v>
      </c>
      <c r="D1282" t="str">
        <f t="shared" si="41"/>
        <v>Q4</v>
      </c>
      <c r="E1282" s="18" t="s">
        <v>2158</v>
      </c>
      <c r="F1282">
        <v>180</v>
      </c>
      <c r="G1282">
        <v>97</v>
      </c>
      <c r="H1282">
        <v>84</v>
      </c>
      <c r="I1282">
        <v>61</v>
      </c>
      <c r="J1282">
        <v>58</v>
      </c>
      <c r="K1282">
        <v>55</v>
      </c>
      <c r="L1282">
        <v>0</v>
      </c>
      <c r="M1282">
        <v>2022</v>
      </c>
      <c r="N1282">
        <f>VLOOKUP(E1282, '2022D'!$A$2:$G$343, 2, FALSE)</f>
        <v>191</v>
      </c>
      <c r="O1282">
        <f>VLOOKUP(E1282, '2022D'!$A$2:$G$343, 3, FALSE)</f>
        <v>30345</v>
      </c>
      <c r="P1282">
        <f>_2022[[#This Row],[最低排名]]-_2022[[#This Row],[同分人数]]+1</f>
        <v>30155</v>
      </c>
      <c r="Q1282">
        <f>IF(O1282&gt;=开始!$B$6, 1, 0)</f>
        <v>1</v>
      </c>
      <c r="R1282">
        <f>_2022[[#This Row],[最低排名]]-开始!$B$6</f>
        <v>30345</v>
      </c>
    </row>
    <row r="1283" spans="1:18">
      <c r="A1283" s="22" t="s">
        <v>2137</v>
      </c>
      <c r="B1283" t="s">
        <v>2149</v>
      </c>
      <c r="C1283" t="str">
        <f t="shared" si="40"/>
        <v>健康医学</v>
      </c>
      <c r="D1283" t="str">
        <f t="shared" si="41"/>
        <v>Q8</v>
      </c>
      <c r="E1283" s="18" t="s">
        <v>2159</v>
      </c>
      <c r="F1283">
        <v>212</v>
      </c>
      <c r="G1283">
        <v>108</v>
      </c>
      <c r="H1283">
        <v>86</v>
      </c>
      <c r="I1283">
        <v>64</v>
      </c>
      <c r="J1283">
        <v>58</v>
      </c>
      <c r="K1283">
        <v>49</v>
      </c>
      <c r="L1283">
        <v>0</v>
      </c>
      <c r="M1283">
        <v>2022</v>
      </c>
      <c r="N1283">
        <f>VLOOKUP(E1283, '2022D'!$A$2:$G$343, 2, FALSE)</f>
        <v>211</v>
      </c>
      <c r="O1283">
        <f>VLOOKUP(E1283, '2022D'!$A$2:$G$343, 3, FALSE)</f>
        <v>24227</v>
      </c>
      <c r="P1283">
        <f>_2022[[#This Row],[最低排名]]-_2022[[#This Row],[同分人数]]+1</f>
        <v>24017</v>
      </c>
      <c r="Q1283">
        <f>IF(O1283&gt;=开始!$B$6, 1, 0)</f>
        <v>1</v>
      </c>
      <c r="R1283">
        <f>_2022[[#This Row],[最低排名]]-开始!$B$6</f>
        <v>24227</v>
      </c>
    </row>
    <row r="1284" spans="1:18">
      <c r="A1284" s="22" t="s">
        <v>2138</v>
      </c>
      <c r="B1284" t="s">
        <v>2150</v>
      </c>
      <c r="C1284" t="str">
        <f t="shared" si="40"/>
        <v>北京航大</v>
      </c>
      <c r="D1284" t="str">
        <f t="shared" si="41"/>
        <v>Q3</v>
      </c>
      <c r="E1284" s="18" t="s">
        <v>2161</v>
      </c>
      <c r="F1284">
        <v>233</v>
      </c>
      <c r="G1284">
        <v>121</v>
      </c>
      <c r="H1284">
        <v>136</v>
      </c>
      <c r="I1284">
        <v>70</v>
      </c>
      <c r="J1284">
        <v>70</v>
      </c>
      <c r="K1284">
        <v>70</v>
      </c>
      <c r="L1284">
        <v>0</v>
      </c>
      <c r="M1284">
        <v>2022</v>
      </c>
      <c r="N1284">
        <f>VLOOKUP(E1284, '2022D'!$A$2:$G$343, 2, FALSE)</f>
        <v>126</v>
      </c>
      <c r="O1284">
        <f>VLOOKUP(E1284, '2022D'!$A$2:$G$343, 3, FALSE)</f>
        <v>2461</v>
      </c>
      <c r="P1284">
        <f>_2022[[#This Row],[最低排名]]-_2022[[#This Row],[同分人数]]+1</f>
        <v>2336</v>
      </c>
      <c r="Q1284">
        <f>IF(O1284&gt;=开始!$B$6, 1, 0)</f>
        <v>1</v>
      </c>
      <c r="R1284">
        <f>_2022[[#This Row],[最低排名]]-开始!$B$6</f>
        <v>2461</v>
      </c>
    </row>
    <row r="1285" spans="1:18">
      <c r="A1285" s="22" t="s">
        <v>2099</v>
      </c>
      <c r="B1285" t="s">
        <v>2151</v>
      </c>
      <c r="C1285" t="str">
        <f t="shared" si="40"/>
        <v>北京理工</v>
      </c>
      <c r="D1285" t="str">
        <f t="shared" si="41"/>
        <v>Q2</v>
      </c>
      <c r="E1285" s="18" t="s">
        <v>2160</v>
      </c>
      <c r="F1285">
        <v>251</v>
      </c>
      <c r="G1285">
        <v>147</v>
      </c>
      <c r="H1285">
        <v>121</v>
      </c>
      <c r="I1285">
        <v>67</v>
      </c>
      <c r="J1285">
        <v>64</v>
      </c>
      <c r="K1285">
        <v>64</v>
      </c>
      <c r="L1285">
        <v>0</v>
      </c>
      <c r="M1285">
        <v>2022</v>
      </c>
      <c r="N1285">
        <f>VLOOKUP(E1285, '2022D'!$A$2:$G$343, 2, FALSE)</f>
        <v>161</v>
      </c>
      <c r="O1285">
        <f>VLOOKUP(E1285, '2022D'!$A$2:$G$343, 3, FALSE)</f>
        <v>4103</v>
      </c>
      <c r="P1285">
        <f>_2022[[#This Row],[最低排名]]-_2022[[#This Row],[同分人数]]+1</f>
        <v>3943</v>
      </c>
      <c r="Q1285">
        <f>IF(O1285&gt;=开始!$B$6, 1, 0)</f>
        <v>1</v>
      </c>
      <c r="R1285">
        <f>_2022[[#This Row],[最低排名]]-开始!$B$6</f>
        <v>4103</v>
      </c>
    </row>
    <row r="1286" spans="1:18">
      <c r="A1286" s="22" t="s">
        <v>2100</v>
      </c>
      <c r="B1286" t="s">
        <v>2152</v>
      </c>
      <c r="C1286" t="str">
        <f t="shared" si="40"/>
        <v>天津大学</v>
      </c>
      <c r="D1286" t="str">
        <f t="shared" si="41"/>
        <v>Q5</v>
      </c>
      <c r="E1286" s="18" t="s">
        <v>2162</v>
      </c>
      <c r="F1286">
        <v>260</v>
      </c>
      <c r="G1286">
        <v>139</v>
      </c>
      <c r="H1286">
        <v>104</v>
      </c>
      <c r="I1286">
        <v>70</v>
      </c>
      <c r="J1286">
        <v>67</v>
      </c>
      <c r="K1286">
        <v>64</v>
      </c>
      <c r="L1286">
        <v>0</v>
      </c>
      <c r="M1286">
        <v>2022</v>
      </c>
      <c r="N1286">
        <f>VLOOKUP(E1286, '2022D'!$A$2:$G$343, 2, FALSE)</f>
        <v>134</v>
      </c>
      <c r="O1286">
        <f>VLOOKUP(E1286, '2022D'!$A$2:$G$343, 3, FALSE)</f>
        <v>4410</v>
      </c>
      <c r="P1286">
        <f>_2022[[#This Row],[最低排名]]-_2022[[#This Row],[同分人数]]+1</f>
        <v>4277</v>
      </c>
      <c r="Q1286">
        <f>IF(O1286&gt;=开始!$B$6, 1, 0)</f>
        <v>1</v>
      </c>
      <c r="R1286">
        <f>_2022[[#This Row],[最低排名]]-开始!$B$6</f>
        <v>4410</v>
      </c>
    </row>
    <row r="1287" spans="1:18">
      <c r="A1287" s="22" t="s">
        <v>2139</v>
      </c>
      <c r="B1287" t="s">
        <v>2153</v>
      </c>
      <c r="C1287" t="str">
        <f t="shared" si="40"/>
        <v>南京大学</v>
      </c>
      <c r="D1287" t="str">
        <f t="shared" si="41"/>
        <v>Q4</v>
      </c>
      <c r="E1287" s="18" t="s">
        <v>2114</v>
      </c>
      <c r="F1287">
        <v>234</v>
      </c>
      <c r="G1287">
        <v>120</v>
      </c>
      <c r="H1287">
        <v>125</v>
      </c>
      <c r="I1287">
        <v>70</v>
      </c>
      <c r="J1287">
        <v>67</v>
      </c>
      <c r="K1287">
        <v>64</v>
      </c>
      <c r="L1287">
        <v>0</v>
      </c>
      <c r="M1287">
        <v>2022</v>
      </c>
      <c r="N1287">
        <f>VLOOKUP(E1287, '2022D'!$A$2:$G$343, 2, FALSE)</f>
        <v>162</v>
      </c>
      <c r="O1287">
        <f>VLOOKUP(E1287, '2022D'!$A$2:$G$343, 3, FALSE)</f>
        <v>5198</v>
      </c>
      <c r="P1287">
        <f>_2022[[#This Row],[最低排名]]-_2022[[#This Row],[同分人数]]+1</f>
        <v>5037</v>
      </c>
      <c r="Q1287">
        <f>IF(O1287&gt;=开始!$B$6, 1, 0)</f>
        <v>1</v>
      </c>
      <c r="R1287">
        <f>_2022[[#This Row],[最低排名]]-开始!$B$6</f>
        <v>5198</v>
      </c>
    </row>
  </sheetData>
  <phoneticPr fontId="1" type="noConversion"/>
  <pageMargins left="0.7" right="0.7" top="0.75" bottom="0.75" header="0.3" footer="0.3"/>
  <pageSetup paperSize="9" orientation="portrait" horizontalDpi="0" verticalDpi="0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92C550-1948-3D47-8F8E-823F6F65743C}">
  <dimension ref="A1:C342"/>
  <sheetViews>
    <sheetView workbookViewId="0">
      <selection activeCell="A62" sqref="A62:D62"/>
    </sheetView>
  </sheetViews>
  <sheetFormatPr baseColWidth="10" defaultColWidth="11.33203125" defaultRowHeight="16"/>
  <cols>
    <col min="1" max="1" width="13.1640625" bestFit="1" customWidth="1"/>
    <col min="2" max="2" width="8.5" bestFit="1" customWidth="1"/>
    <col min="3" max="3" width="12.5" bestFit="1" customWidth="1"/>
  </cols>
  <sheetData>
    <row r="1" spans="1:3">
      <c r="A1" t="s">
        <v>1870</v>
      </c>
      <c r="B1" t="s">
        <v>1871</v>
      </c>
      <c r="C1" t="s">
        <v>1872</v>
      </c>
    </row>
    <row r="2" spans="1:3">
      <c r="A2" t="s">
        <v>2055</v>
      </c>
      <c r="B2">
        <v>46</v>
      </c>
      <c r="C2">
        <v>46</v>
      </c>
    </row>
    <row r="3" spans="1:3">
      <c r="A3" t="s">
        <v>2056</v>
      </c>
      <c r="B3">
        <v>16</v>
      </c>
      <c r="C3">
        <v>62</v>
      </c>
    </row>
    <row r="4" spans="1:3">
      <c r="A4" t="s">
        <v>2057</v>
      </c>
      <c r="B4">
        <v>10</v>
      </c>
      <c r="C4">
        <v>72</v>
      </c>
    </row>
    <row r="5" spans="1:3">
      <c r="A5" t="s">
        <v>2058</v>
      </c>
      <c r="B5">
        <v>11</v>
      </c>
      <c r="C5">
        <v>83</v>
      </c>
    </row>
    <row r="6" spans="1:3">
      <c r="A6" t="s">
        <v>2059</v>
      </c>
      <c r="B6">
        <v>14</v>
      </c>
      <c r="C6">
        <v>97</v>
      </c>
    </row>
    <row r="7" spans="1:3">
      <c r="A7" t="s">
        <v>2050</v>
      </c>
      <c r="B7">
        <v>16</v>
      </c>
      <c r="C7">
        <v>113</v>
      </c>
    </row>
    <row r="8" spans="1:3">
      <c r="A8" t="s">
        <v>2051</v>
      </c>
      <c r="B8">
        <v>12</v>
      </c>
      <c r="C8">
        <v>125</v>
      </c>
    </row>
    <row r="9" spans="1:3">
      <c r="A9" t="s">
        <v>2052</v>
      </c>
      <c r="B9">
        <v>24</v>
      </c>
      <c r="C9">
        <v>149</v>
      </c>
    </row>
    <row r="10" spans="1:3">
      <c r="A10" t="s">
        <v>2053</v>
      </c>
      <c r="B10">
        <v>22</v>
      </c>
      <c r="C10">
        <v>171</v>
      </c>
    </row>
    <row r="11" spans="1:3">
      <c r="A11" t="s">
        <v>1874</v>
      </c>
      <c r="B11">
        <v>36</v>
      </c>
      <c r="C11">
        <v>207</v>
      </c>
    </row>
    <row r="12" spans="1:3">
      <c r="A12" t="s">
        <v>1875</v>
      </c>
      <c r="B12">
        <v>28</v>
      </c>
      <c r="C12">
        <v>235</v>
      </c>
    </row>
    <row r="13" spans="1:3">
      <c r="A13" t="s">
        <v>1876</v>
      </c>
      <c r="B13">
        <v>20</v>
      </c>
      <c r="C13">
        <v>255</v>
      </c>
    </row>
    <row r="14" spans="1:3">
      <c r="A14" t="s">
        <v>1877</v>
      </c>
      <c r="B14">
        <v>41</v>
      </c>
      <c r="C14">
        <v>296</v>
      </c>
    </row>
    <row r="15" spans="1:3">
      <c r="A15" t="s">
        <v>1878</v>
      </c>
      <c r="B15">
        <v>36</v>
      </c>
      <c r="C15">
        <v>332</v>
      </c>
    </row>
    <row r="16" spans="1:3">
      <c r="A16" t="s">
        <v>1879</v>
      </c>
      <c r="B16">
        <v>37</v>
      </c>
      <c r="C16">
        <v>369</v>
      </c>
    </row>
    <row r="17" spans="1:3">
      <c r="A17" t="s">
        <v>1880</v>
      </c>
      <c r="B17">
        <v>40</v>
      </c>
      <c r="C17">
        <v>409</v>
      </c>
    </row>
    <row r="18" spans="1:3">
      <c r="A18" t="s">
        <v>1881</v>
      </c>
      <c r="B18">
        <v>50</v>
      </c>
      <c r="C18">
        <v>459</v>
      </c>
    </row>
    <row r="19" spans="1:3">
      <c r="A19" t="s">
        <v>1882</v>
      </c>
      <c r="B19">
        <v>52</v>
      </c>
      <c r="C19">
        <v>511</v>
      </c>
    </row>
    <row r="20" spans="1:3">
      <c r="A20" t="s">
        <v>1883</v>
      </c>
      <c r="B20">
        <v>54</v>
      </c>
      <c r="C20">
        <v>565</v>
      </c>
    </row>
    <row r="21" spans="1:3">
      <c r="A21" t="s">
        <v>1884</v>
      </c>
      <c r="B21">
        <v>63</v>
      </c>
      <c r="C21">
        <v>628</v>
      </c>
    </row>
    <row r="22" spans="1:3">
      <c r="A22" t="s">
        <v>1885</v>
      </c>
      <c r="B22">
        <v>49</v>
      </c>
      <c r="C22">
        <v>677</v>
      </c>
    </row>
    <row r="23" spans="1:3">
      <c r="A23" t="s">
        <v>1886</v>
      </c>
      <c r="B23">
        <v>57</v>
      </c>
      <c r="C23">
        <v>734</v>
      </c>
    </row>
    <row r="24" spans="1:3">
      <c r="A24" t="s">
        <v>1887</v>
      </c>
      <c r="B24">
        <v>58</v>
      </c>
      <c r="C24">
        <v>792</v>
      </c>
    </row>
    <row r="25" spans="1:3">
      <c r="A25" t="s">
        <v>1888</v>
      </c>
      <c r="B25">
        <v>77</v>
      </c>
      <c r="C25">
        <v>869</v>
      </c>
    </row>
    <row r="26" spans="1:3">
      <c r="A26" t="s">
        <v>1889</v>
      </c>
      <c r="B26">
        <v>71</v>
      </c>
      <c r="C26">
        <v>940</v>
      </c>
    </row>
    <row r="27" spans="1:3">
      <c r="A27" t="s">
        <v>1890</v>
      </c>
      <c r="B27">
        <v>83</v>
      </c>
      <c r="C27">
        <v>1023</v>
      </c>
    </row>
    <row r="28" spans="1:3">
      <c r="A28" t="s">
        <v>1891</v>
      </c>
      <c r="B28">
        <v>71</v>
      </c>
      <c r="C28">
        <v>1094</v>
      </c>
    </row>
    <row r="29" spans="1:3">
      <c r="A29" t="s">
        <v>1892</v>
      </c>
      <c r="B29">
        <v>75</v>
      </c>
      <c r="C29">
        <v>1169</v>
      </c>
    </row>
    <row r="30" spans="1:3">
      <c r="A30" t="s">
        <v>1893</v>
      </c>
      <c r="B30">
        <v>73</v>
      </c>
      <c r="C30">
        <v>1242</v>
      </c>
    </row>
    <row r="31" spans="1:3">
      <c r="A31" t="s">
        <v>1894</v>
      </c>
      <c r="B31">
        <v>86</v>
      </c>
      <c r="C31">
        <v>1328</v>
      </c>
    </row>
    <row r="32" spans="1:3">
      <c r="A32" t="s">
        <v>1895</v>
      </c>
      <c r="B32">
        <v>94</v>
      </c>
      <c r="C32">
        <v>1422</v>
      </c>
    </row>
    <row r="33" spans="1:3">
      <c r="A33" t="s">
        <v>1896</v>
      </c>
      <c r="B33">
        <v>100</v>
      </c>
      <c r="C33">
        <v>1522</v>
      </c>
    </row>
    <row r="34" spans="1:3">
      <c r="A34" t="s">
        <v>1897</v>
      </c>
      <c r="B34">
        <v>91</v>
      </c>
      <c r="C34">
        <v>1613</v>
      </c>
    </row>
    <row r="35" spans="1:3">
      <c r="A35" t="s">
        <v>1898</v>
      </c>
      <c r="B35">
        <v>85</v>
      </c>
      <c r="C35">
        <v>1698</v>
      </c>
    </row>
    <row r="36" spans="1:3">
      <c r="A36" t="s">
        <v>1899</v>
      </c>
      <c r="B36">
        <v>101</v>
      </c>
      <c r="C36">
        <v>1799</v>
      </c>
    </row>
    <row r="37" spans="1:3">
      <c r="A37" t="s">
        <v>1900</v>
      </c>
      <c r="B37">
        <v>117</v>
      </c>
      <c r="C37">
        <v>1916</v>
      </c>
    </row>
    <row r="38" spans="1:3">
      <c r="A38" t="s">
        <v>1901</v>
      </c>
      <c r="B38">
        <v>108</v>
      </c>
      <c r="C38">
        <v>2024</v>
      </c>
    </row>
    <row r="39" spans="1:3">
      <c r="A39" t="s">
        <v>1902</v>
      </c>
      <c r="B39">
        <v>97</v>
      </c>
      <c r="C39">
        <v>2121</v>
      </c>
    </row>
    <row r="40" spans="1:3">
      <c r="A40" t="s">
        <v>1903</v>
      </c>
      <c r="B40">
        <v>112</v>
      </c>
      <c r="C40">
        <v>2233</v>
      </c>
    </row>
    <row r="41" spans="1:3">
      <c r="A41" t="s">
        <v>2054</v>
      </c>
      <c r="B41">
        <v>2335</v>
      </c>
      <c r="C41">
        <v>2335</v>
      </c>
    </row>
    <row r="42" spans="1:3">
      <c r="A42" t="s">
        <v>1904</v>
      </c>
      <c r="B42">
        <v>102</v>
      </c>
      <c r="C42">
        <v>2335</v>
      </c>
    </row>
    <row r="43" spans="1:3">
      <c r="A43" t="s">
        <v>1593</v>
      </c>
      <c r="B43">
        <v>126</v>
      </c>
      <c r="C43">
        <v>2461</v>
      </c>
    </row>
    <row r="44" spans="1:3">
      <c r="A44" t="s">
        <v>1127</v>
      </c>
      <c r="B44">
        <v>118</v>
      </c>
      <c r="C44">
        <v>2579</v>
      </c>
    </row>
    <row r="45" spans="1:3">
      <c r="A45" t="s">
        <v>1177</v>
      </c>
      <c r="B45">
        <v>122</v>
      </c>
      <c r="C45">
        <v>2701</v>
      </c>
    </row>
    <row r="46" spans="1:3">
      <c r="A46" t="s">
        <v>292</v>
      </c>
      <c r="B46">
        <v>113</v>
      </c>
      <c r="C46">
        <v>2814</v>
      </c>
    </row>
    <row r="47" spans="1:3">
      <c r="A47" t="s">
        <v>328</v>
      </c>
      <c r="B47">
        <v>134</v>
      </c>
      <c r="C47">
        <v>2948</v>
      </c>
    </row>
    <row r="48" spans="1:3">
      <c r="A48" t="s">
        <v>250</v>
      </c>
      <c r="B48">
        <v>132</v>
      </c>
      <c r="C48">
        <v>3080</v>
      </c>
    </row>
    <row r="49" spans="1:3">
      <c r="A49" t="s">
        <v>11</v>
      </c>
      <c r="B49">
        <v>141</v>
      </c>
      <c r="C49">
        <v>3221</v>
      </c>
    </row>
    <row r="50" spans="1:3">
      <c r="A50" t="s">
        <v>601</v>
      </c>
      <c r="B50">
        <v>141</v>
      </c>
      <c r="C50">
        <v>3362</v>
      </c>
    </row>
    <row r="51" spans="1:3">
      <c r="A51" t="s">
        <v>6</v>
      </c>
      <c r="B51">
        <v>144</v>
      </c>
      <c r="C51">
        <v>3506</v>
      </c>
    </row>
    <row r="52" spans="1:3">
      <c r="A52" t="s">
        <v>289</v>
      </c>
      <c r="B52">
        <v>144</v>
      </c>
      <c r="C52">
        <v>3650</v>
      </c>
    </row>
    <row r="53" spans="1:3">
      <c r="A53" t="s">
        <v>8</v>
      </c>
      <c r="B53">
        <v>130</v>
      </c>
      <c r="C53">
        <v>3780</v>
      </c>
    </row>
    <row r="54" spans="1:3">
      <c r="A54" t="s">
        <v>31</v>
      </c>
      <c r="B54">
        <v>162</v>
      </c>
      <c r="C54">
        <v>3942</v>
      </c>
    </row>
    <row r="55" spans="1:3">
      <c r="A55" t="s">
        <v>27</v>
      </c>
      <c r="B55">
        <v>161</v>
      </c>
      <c r="C55">
        <v>4103</v>
      </c>
    </row>
    <row r="56" spans="1:3">
      <c r="A56" t="s">
        <v>29</v>
      </c>
      <c r="B56">
        <v>173</v>
      </c>
      <c r="C56">
        <v>4276</v>
      </c>
    </row>
    <row r="57" spans="1:3">
      <c r="A57" t="s">
        <v>254</v>
      </c>
      <c r="B57">
        <v>134</v>
      </c>
      <c r="C57">
        <v>4410</v>
      </c>
    </row>
    <row r="58" spans="1:3">
      <c r="A58" t="s">
        <v>58</v>
      </c>
      <c r="B58">
        <v>158</v>
      </c>
      <c r="C58">
        <v>4568</v>
      </c>
    </row>
    <row r="59" spans="1:3">
      <c r="A59" t="s">
        <v>332</v>
      </c>
      <c r="B59">
        <v>159</v>
      </c>
      <c r="C59">
        <v>4727</v>
      </c>
    </row>
    <row r="60" spans="1:3">
      <c r="A60" t="s">
        <v>35</v>
      </c>
      <c r="B60">
        <v>150</v>
      </c>
      <c r="C60">
        <v>4877</v>
      </c>
    </row>
    <row r="61" spans="1:3">
      <c r="A61" t="s">
        <v>111</v>
      </c>
      <c r="B61">
        <v>159</v>
      </c>
      <c r="C61">
        <v>5036</v>
      </c>
    </row>
    <row r="62" spans="1:3">
      <c r="A62" t="s">
        <v>273</v>
      </c>
      <c r="B62">
        <v>162</v>
      </c>
      <c r="C62">
        <v>5198</v>
      </c>
    </row>
    <row r="63" spans="1:3">
      <c r="A63" t="s">
        <v>1541</v>
      </c>
      <c r="B63">
        <v>171</v>
      </c>
      <c r="C63">
        <v>5369</v>
      </c>
    </row>
    <row r="64" spans="1:3">
      <c r="A64" t="s">
        <v>265</v>
      </c>
      <c r="B64">
        <v>182</v>
      </c>
      <c r="C64">
        <v>5551</v>
      </c>
    </row>
    <row r="65" spans="1:3">
      <c r="A65" t="s">
        <v>33</v>
      </c>
      <c r="B65">
        <v>179</v>
      </c>
      <c r="C65">
        <v>5730</v>
      </c>
    </row>
    <row r="66" spans="1:3">
      <c r="A66" t="s">
        <v>260</v>
      </c>
      <c r="B66">
        <v>195</v>
      </c>
      <c r="C66">
        <v>5925</v>
      </c>
    </row>
    <row r="67" spans="1:3">
      <c r="A67" t="s">
        <v>244</v>
      </c>
      <c r="B67">
        <v>164</v>
      </c>
      <c r="C67">
        <v>6089</v>
      </c>
    </row>
    <row r="68" spans="1:3">
      <c r="A68" t="s">
        <v>16</v>
      </c>
      <c r="B68">
        <v>174</v>
      </c>
      <c r="C68">
        <v>6263</v>
      </c>
    </row>
    <row r="69" spans="1:3">
      <c r="A69" t="s">
        <v>14</v>
      </c>
      <c r="B69">
        <v>194</v>
      </c>
      <c r="C69">
        <v>6457</v>
      </c>
    </row>
    <row r="70" spans="1:3">
      <c r="A70" t="s">
        <v>246</v>
      </c>
      <c r="B70">
        <v>196</v>
      </c>
      <c r="C70">
        <v>6653</v>
      </c>
    </row>
    <row r="71" spans="1:3">
      <c r="A71" t="s">
        <v>1020</v>
      </c>
      <c r="B71">
        <v>171</v>
      </c>
      <c r="C71">
        <v>6824</v>
      </c>
    </row>
    <row r="72" spans="1:3">
      <c r="A72" t="s">
        <v>619</v>
      </c>
      <c r="B72">
        <v>172</v>
      </c>
      <c r="C72">
        <v>6996</v>
      </c>
    </row>
    <row r="73" spans="1:3">
      <c r="A73" t="s">
        <v>158</v>
      </c>
      <c r="B73">
        <v>205</v>
      </c>
      <c r="C73">
        <v>7201</v>
      </c>
    </row>
    <row r="74" spans="1:3">
      <c r="A74" t="s">
        <v>60</v>
      </c>
      <c r="B74">
        <v>226</v>
      </c>
      <c r="C74">
        <v>7427</v>
      </c>
    </row>
    <row r="75" spans="1:3">
      <c r="A75" t="s">
        <v>628</v>
      </c>
      <c r="B75">
        <v>206</v>
      </c>
      <c r="C75">
        <v>7633</v>
      </c>
    </row>
    <row r="76" spans="1:3">
      <c r="A76" t="s">
        <v>23</v>
      </c>
      <c r="B76">
        <v>167</v>
      </c>
      <c r="C76">
        <v>7800</v>
      </c>
    </row>
    <row r="77" spans="1:3">
      <c r="A77" t="s">
        <v>18</v>
      </c>
      <c r="B77">
        <v>177</v>
      </c>
      <c r="C77">
        <v>7977</v>
      </c>
    </row>
    <row r="78" spans="1:3">
      <c r="A78" t="s">
        <v>103</v>
      </c>
      <c r="B78">
        <v>183</v>
      </c>
      <c r="C78">
        <v>8160</v>
      </c>
    </row>
    <row r="79" spans="1:3">
      <c r="A79" t="s">
        <v>25</v>
      </c>
      <c r="B79">
        <v>205</v>
      </c>
      <c r="C79">
        <v>8365</v>
      </c>
    </row>
    <row r="80" spans="1:3">
      <c r="A80" t="s">
        <v>107</v>
      </c>
      <c r="B80">
        <v>192</v>
      </c>
      <c r="C80">
        <v>8557</v>
      </c>
    </row>
    <row r="81" spans="1:3">
      <c r="A81" t="s">
        <v>20</v>
      </c>
      <c r="B81">
        <v>223</v>
      </c>
      <c r="C81">
        <v>8780</v>
      </c>
    </row>
    <row r="82" spans="1:3">
      <c r="A82" t="s">
        <v>64</v>
      </c>
      <c r="B82">
        <v>219</v>
      </c>
      <c r="C82">
        <v>8999</v>
      </c>
    </row>
    <row r="83" spans="1:3">
      <c r="A83" t="s">
        <v>66</v>
      </c>
      <c r="B83">
        <v>193</v>
      </c>
      <c r="C83">
        <v>9192</v>
      </c>
    </row>
    <row r="84" spans="1:3">
      <c r="A84" t="s">
        <v>105</v>
      </c>
      <c r="B84">
        <v>217</v>
      </c>
      <c r="C84">
        <v>9409</v>
      </c>
    </row>
    <row r="85" spans="1:3">
      <c r="A85" t="s">
        <v>607</v>
      </c>
      <c r="B85">
        <v>211</v>
      </c>
      <c r="C85">
        <v>9620</v>
      </c>
    </row>
    <row r="86" spans="1:3">
      <c r="A86" t="s">
        <v>500</v>
      </c>
      <c r="B86">
        <v>231</v>
      </c>
      <c r="C86">
        <v>9851</v>
      </c>
    </row>
    <row r="87" spans="1:3">
      <c r="A87" t="s">
        <v>189</v>
      </c>
      <c r="B87">
        <v>232</v>
      </c>
      <c r="C87">
        <v>10083</v>
      </c>
    </row>
    <row r="88" spans="1:3">
      <c r="A88" t="s">
        <v>160</v>
      </c>
      <c r="B88">
        <v>213</v>
      </c>
      <c r="C88">
        <v>10296</v>
      </c>
    </row>
    <row r="89" spans="1:3">
      <c r="A89" t="s">
        <v>279</v>
      </c>
      <c r="B89">
        <v>197</v>
      </c>
      <c r="C89">
        <v>10493</v>
      </c>
    </row>
    <row r="90" spans="1:3">
      <c r="A90" t="s">
        <v>298</v>
      </c>
      <c r="B90">
        <v>227</v>
      </c>
      <c r="C90">
        <v>10720</v>
      </c>
    </row>
    <row r="91" spans="1:3">
      <c r="A91" t="s">
        <v>256</v>
      </c>
      <c r="B91">
        <v>224</v>
      </c>
      <c r="C91">
        <v>10944</v>
      </c>
    </row>
    <row r="92" spans="1:3">
      <c r="A92" t="s">
        <v>115</v>
      </c>
      <c r="B92">
        <v>238</v>
      </c>
      <c r="C92">
        <v>11182</v>
      </c>
    </row>
    <row r="93" spans="1:3">
      <c r="A93" t="s">
        <v>248</v>
      </c>
      <c r="B93">
        <v>203</v>
      </c>
      <c r="C93">
        <v>11385</v>
      </c>
    </row>
    <row r="94" spans="1:3">
      <c r="A94" t="s">
        <v>134</v>
      </c>
      <c r="B94">
        <v>208</v>
      </c>
      <c r="C94">
        <v>11593</v>
      </c>
    </row>
    <row r="95" spans="1:3">
      <c r="A95" t="s">
        <v>62</v>
      </c>
      <c r="B95">
        <v>206</v>
      </c>
      <c r="C95">
        <v>11799</v>
      </c>
    </row>
    <row r="96" spans="1:3">
      <c r="A96" t="s">
        <v>87</v>
      </c>
      <c r="B96">
        <v>231</v>
      </c>
      <c r="C96">
        <v>12030</v>
      </c>
    </row>
    <row r="97" spans="1:3">
      <c r="A97" t="s">
        <v>1130</v>
      </c>
      <c r="B97">
        <v>194</v>
      </c>
      <c r="C97">
        <v>12224</v>
      </c>
    </row>
    <row r="98" spans="1:3">
      <c r="A98" t="s">
        <v>424</v>
      </c>
      <c r="B98">
        <v>195</v>
      </c>
      <c r="C98">
        <v>12419</v>
      </c>
    </row>
    <row r="99" spans="1:3">
      <c r="A99" t="s">
        <v>37</v>
      </c>
      <c r="B99">
        <v>201</v>
      </c>
      <c r="C99">
        <v>12620</v>
      </c>
    </row>
    <row r="100" spans="1:3">
      <c r="A100" t="s">
        <v>72</v>
      </c>
      <c r="B100">
        <v>242</v>
      </c>
      <c r="C100">
        <v>12862</v>
      </c>
    </row>
    <row r="101" spans="1:3">
      <c r="A101" t="s">
        <v>502</v>
      </c>
      <c r="B101">
        <v>213</v>
      </c>
      <c r="C101">
        <v>13075</v>
      </c>
    </row>
    <row r="102" spans="1:3">
      <c r="A102" t="s">
        <v>68</v>
      </c>
      <c r="B102">
        <v>211</v>
      </c>
      <c r="C102">
        <v>13286</v>
      </c>
    </row>
    <row r="103" spans="1:3">
      <c r="A103" t="s">
        <v>307</v>
      </c>
      <c r="B103">
        <v>221</v>
      </c>
      <c r="C103">
        <v>13507</v>
      </c>
    </row>
    <row r="104" spans="1:3">
      <c r="A104" t="s">
        <v>70</v>
      </c>
      <c r="B104">
        <v>229</v>
      </c>
      <c r="C104">
        <v>13736</v>
      </c>
    </row>
    <row r="105" spans="1:3">
      <c r="A105" t="s">
        <v>506</v>
      </c>
      <c r="B105">
        <v>210</v>
      </c>
      <c r="C105">
        <v>13946</v>
      </c>
    </row>
    <row r="106" spans="1:3">
      <c r="A106" t="s">
        <v>191</v>
      </c>
      <c r="B106">
        <v>213</v>
      </c>
      <c r="C106">
        <v>14159</v>
      </c>
    </row>
    <row r="107" spans="1:3">
      <c r="A107" t="s">
        <v>138</v>
      </c>
      <c r="B107">
        <v>220</v>
      </c>
      <c r="C107">
        <v>14379</v>
      </c>
    </row>
    <row r="108" spans="1:3">
      <c r="A108" t="s">
        <v>518</v>
      </c>
      <c r="B108">
        <v>200</v>
      </c>
      <c r="C108">
        <v>14579</v>
      </c>
    </row>
    <row r="109" spans="1:3">
      <c r="A109" t="s">
        <v>98</v>
      </c>
      <c r="B109">
        <v>218</v>
      </c>
      <c r="C109">
        <v>14797</v>
      </c>
    </row>
    <row r="110" spans="1:3">
      <c r="A110" t="s">
        <v>132</v>
      </c>
      <c r="B110">
        <v>197</v>
      </c>
      <c r="C110">
        <v>14994</v>
      </c>
    </row>
    <row r="111" spans="1:3">
      <c r="A111" t="s">
        <v>136</v>
      </c>
      <c r="B111">
        <v>219</v>
      </c>
      <c r="C111">
        <v>15213</v>
      </c>
    </row>
    <row r="112" spans="1:3">
      <c r="A112" t="s">
        <v>195</v>
      </c>
      <c r="B112">
        <v>224</v>
      </c>
      <c r="C112">
        <v>15437</v>
      </c>
    </row>
    <row r="113" spans="1:3">
      <c r="A113" t="s">
        <v>48</v>
      </c>
      <c r="B113">
        <v>228</v>
      </c>
      <c r="C113">
        <v>15665</v>
      </c>
    </row>
    <row r="114" spans="1:3">
      <c r="A114" t="s">
        <v>649</v>
      </c>
      <c r="B114">
        <v>217</v>
      </c>
      <c r="C114">
        <v>15882</v>
      </c>
    </row>
    <row r="115" spans="1:3">
      <c r="A115" t="s">
        <v>100</v>
      </c>
      <c r="B115">
        <v>192</v>
      </c>
      <c r="C115">
        <v>16074</v>
      </c>
    </row>
    <row r="116" spans="1:3">
      <c r="A116" t="s">
        <v>122</v>
      </c>
      <c r="B116">
        <v>208</v>
      </c>
      <c r="C116">
        <v>16282</v>
      </c>
    </row>
    <row r="117" spans="1:3">
      <c r="A117" t="s">
        <v>296</v>
      </c>
      <c r="B117">
        <v>202</v>
      </c>
      <c r="C117">
        <v>16484</v>
      </c>
    </row>
    <row r="118" spans="1:3">
      <c r="A118" t="s">
        <v>749</v>
      </c>
      <c r="B118">
        <v>229</v>
      </c>
      <c r="C118">
        <v>16713</v>
      </c>
    </row>
    <row r="119" spans="1:3">
      <c r="A119" t="s">
        <v>43</v>
      </c>
      <c r="B119">
        <v>212</v>
      </c>
      <c r="C119">
        <v>16925</v>
      </c>
    </row>
    <row r="120" spans="1:3">
      <c r="A120" t="s">
        <v>39</v>
      </c>
      <c r="B120">
        <v>223</v>
      </c>
      <c r="C120">
        <v>17148</v>
      </c>
    </row>
    <row r="121" spans="1:3">
      <c r="A121" t="s">
        <v>79</v>
      </c>
      <c r="B121">
        <v>207</v>
      </c>
      <c r="C121">
        <v>17355</v>
      </c>
    </row>
    <row r="122" spans="1:3">
      <c r="A122" t="s">
        <v>75</v>
      </c>
      <c r="B122">
        <v>216</v>
      </c>
      <c r="C122">
        <v>17571</v>
      </c>
    </row>
    <row r="123" spans="1:3">
      <c r="A123" t="s">
        <v>41</v>
      </c>
      <c r="B123">
        <v>221</v>
      </c>
      <c r="C123">
        <v>17792</v>
      </c>
    </row>
    <row r="124" spans="1:3">
      <c r="A124" t="s">
        <v>77</v>
      </c>
      <c r="B124">
        <v>221</v>
      </c>
      <c r="C124">
        <v>18013</v>
      </c>
    </row>
    <row r="125" spans="1:3">
      <c r="A125" t="s">
        <v>149</v>
      </c>
      <c r="B125">
        <v>218</v>
      </c>
      <c r="C125">
        <v>18231</v>
      </c>
    </row>
    <row r="126" spans="1:3">
      <c r="A126" t="s">
        <v>300</v>
      </c>
      <c r="B126">
        <v>217</v>
      </c>
      <c r="C126">
        <v>18448</v>
      </c>
    </row>
    <row r="127" spans="1:3">
      <c r="A127" t="s">
        <v>168</v>
      </c>
      <c r="B127">
        <v>226</v>
      </c>
      <c r="C127">
        <v>18674</v>
      </c>
    </row>
    <row r="128" spans="1:3">
      <c r="A128" t="s">
        <v>450</v>
      </c>
      <c r="B128">
        <v>219</v>
      </c>
      <c r="C128">
        <v>18893</v>
      </c>
    </row>
    <row r="129" spans="1:3">
      <c r="A129" t="s">
        <v>90</v>
      </c>
      <c r="B129">
        <v>208</v>
      </c>
      <c r="C129">
        <v>19101</v>
      </c>
    </row>
    <row r="130" spans="1:3">
      <c r="A130" t="s">
        <v>81</v>
      </c>
      <c r="B130">
        <v>220</v>
      </c>
      <c r="C130">
        <v>19321</v>
      </c>
    </row>
    <row r="131" spans="1:3">
      <c r="A131" t="s">
        <v>152</v>
      </c>
      <c r="B131">
        <v>227</v>
      </c>
      <c r="C131">
        <v>19548</v>
      </c>
    </row>
    <row r="132" spans="1:3">
      <c r="A132" t="s">
        <v>302</v>
      </c>
      <c r="B132">
        <v>217</v>
      </c>
      <c r="C132">
        <v>19765</v>
      </c>
    </row>
    <row r="133" spans="1:3">
      <c r="A133" t="s">
        <v>155</v>
      </c>
      <c r="B133">
        <v>198</v>
      </c>
      <c r="C133">
        <v>19963</v>
      </c>
    </row>
    <row r="134" spans="1:3">
      <c r="A134" t="s">
        <v>546</v>
      </c>
      <c r="B134">
        <v>238</v>
      </c>
      <c r="C134">
        <v>20201</v>
      </c>
    </row>
    <row r="135" spans="1:3">
      <c r="A135" t="s">
        <v>83</v>
      </c>
      <c r="B135">
        <v>202</v>
      </c>
      <c r="C135">
        <v>20403</v>
      </c>
    </row>
    <row r="136" spans="1:3">
      <c r="A136" t="s">
        <v>85</v>
      </c>
      <c r="B136">
        <v>231</v>
      </c>
      <c r="C136">
        <v>20634</v>
      </c>
    </row>
    <row r="137" spans="1:3">
      <c r="A137" t="s">
        <v>94</v>
      </c>
      <c r="B137">
        <v>215</v>
      </c>
      <c r="C137">
        <v>20849</v>
      </c>
    </row>
    <row r="138" spans="1:3">
      <c r="A138" t="s">
        <v>146</v>
      </c>
      <c r="B138">
        <v>233</v>
      </c>
      <c r="C138">
        <v>21082</v>
      </c>
    </row>
    <row r="139" spans="1:3">
      <c r="A139" t="s">
        <v>678</v>
      </c>
      <c r="B139">
        <v>234</v>
      </c>
      <c r="C139">
        <v>21316</v>
      </c>
    </row>
    <row r="140" spans="1:3">
      <c r="A140" t="s">
        <v>92</v>
      </c>
      <c r="B140">
        <v>198</v>
      </c>
      <c r="C140">
        <v>21514</v>
      </c>
    </row>
    <row r="141" spans="1:3">
      <c r="A141" t="s">
        <v>323</v>
      </c>
      <c r="B141">
        <v>212</v>
      </c>
      <c r="C141">
        <v>21726</v>
      </c>
    </row>
    <row r="142" spans="1:3">
      <c r="A142" t="s">
        <v>120</v>
      </c>
      <c r="B142">
        <v>205</v>
      </c>
      <c r="C142">
        <v>21931</v>
      </c>
    </row>
    <row r="143" spans="1:3">
      <c r="A143" t="s">
        <v>128</v>
      </c>
      <c r="B143">
        <v>228</v>
      </c>
      <c r="C143">
        <v>22159</v>
      </c>
    </row>
    <row r="144" spans="1:3">
      <c r="A144" t="s">
        <v>577</v>
      </c>
      <c r="B144">
        <v>209</v>
      </c>
      <c r="C144">
        <v>22368</v>
      </c>
    </row>
    <row r="145" spans="1:3">
      <c r="A145" t="s">
        <v>643</v>
      </c>
      <c r="B145">
        <v>211</v>
      </c>
      <c r="C145">
        <v>22579</v>
      </c>
    </row>
    <row r="146" spans="1:3">
      <c r="A146" t="s">
        <v>372</v>
      </c>
      <c r="B146">
        <v>225</v>
      </c>
      <c r="C146">
        <v>22804</v>
      </c>
    </row>
    <row r="147" spans="1:3">
      <c r="A147" t="s">
        <v>162</v>
      </c>
      <c r="B147">
        <v>214</v>
      </c>
      <c r="C147">
        <v>23018</v>
      </c>
    </row>
    <row r="148" spans="1:3">
      <c r="A148" t="s">
        <v>217</v>
      </c>
      <c r="B148">
        <v>201</v>
      </c>
      <c r="C148">
        <v>23219</v>
      </c>
    </row>
    <row r="149" spans="1:3">
      <c r="A149" t="s">
        <v>347</v>
      </c>
      <c r="B149">
        <v>222</v>
      </c>
      <c r="C149">
        <v>23441</v>
      </c>
    </row>
    <row r="150" spans="1:3">
      <c r="A150" t="s">
        <v>96</v>
      </c>
      <c r="B150">
        <v>195</v>
      </c>
      <c r="C150">
        <v>23636</v>
      </c>
    </row>
    <row r="151" spans="1:3">
      <c r="A151" t="s">
        <v>533</v>
      </c>
      <c r="B151">
        <v>193</v>
      </c>
      <c r="C151">
        <v>23829</v>
      </c>
    </row>
    <row r="152" spans="1:3">
      <c r="A152" t="s">
        <v>141</v>
      </c>
      <c r="B152">
        <v>187</v>
      </c>
      <c r="C152">
        <v>24016</v>
      </c>
    </row>
    <row r="153" spans="1:3">
      <c r="A153" t="s">
        <v>126</v>
      </c>
      <c r="B153">
        <v>211</v>
      </c>
      <c r="C153">
        <v>24227</v>
      </c>
    </row>
    <row r="154" spans="1:3">
      <c r="A154" t="s">
        <v>287</v>
      </c>
      <c r="B154">
        <v>204</v>
      </c>
      <c r="C154">
        <v>24431</v>
      </c>
    </row>
    <row r="155" spans="1:3">
      <c r="A155" t="s">
        <v>144</v>
      </c>
      <c r="B155">
        <v>221</v>
      </c>
      <c r="C155">
        <v>24652</v>
      </c>
    </row>
    <row r="156" spans="1:3">
      <c r="A156" t="s">
        <v>863</v>
      </c>
      <c r="B156">
        <v>199</v>
      </c>
      <c r="C156">
        <v>24851</v>
      </c>
    </row>
    <row r="157" spans="1:3">
      <c r="A157" t="s">
        <v>124</v>
      </c>
      <c r="B157">
        <v>192</v>
      </c>
      <c r="C157">
        <v>25043</v>
      </c>
    </row>
    <row r="158" spans="1:3">
      <c r="A158" t="s">
        <v>175</v>
      </c>
      <c r="B158">
        <v>211</v>
      </c>
      <c r="C158">
        <v>25254</v>
      </c>
    </row>
    <row r="159" spans="1:3">
      <c r="A159" t="s">
        <v>173</v>
      </c>
      <c r="B159">
        <v>224</v>
      </c>
      <c r="C159">
        <v>25478</v>
      </c>
    </row>
    <row r="160" spans="1:3">
      <c r="A160" t="s">
        <v>431</v>
      </c>
      <c r="B160">
        <v>210</v>
      </c>
      <c r="C160">
        <v>25688</v>
      </c>
    </row>
    <row r="161" spans="1:3">
      <c r="A161" t="s">
        <v>182</v>
      </c>
      <c r="B161">
        <v>212</v>
      </c>
      <c r="C161">
        <v>25900</v>
      </c>
    </row>
    <row r="162" spans="1:3">
      <c r="A162" t="s">
        <v>312</v>
      </c>
      <c r="B162">
        <v>185</v>
      </c>
      <c r="C162">
        <v>26085</v>
      </c>
    </row>
    <row r="163" spans="1:3">
      <c r="A163" t="s">
        <v>130</v>
      </c>
      <c r="B163">
        <v>205</v>
      </c>
      <c r="C163">
        <v>26290</v>
      </c>
    </row>
    <row r="164" spans="1:3">
      <c r="A164" t="s">
        <v>178</v>
      </c>
      <c r="B164">
        <v>223</v>
      </c>
      <c r="C164">
        <v>26513</v>
      </c>
    </row>
    <row r="165" spans="1:3">
      <c r="A165" t="s">
        <v>340</v>
      </c>
      <c r="B165">
        <v>216</v>
      </c>
      <c r="C165">
        <v>26729</v>
      </c>
    </row>
    <row r="166" spans="1:3">
      <c r="A166" t="s">
        <v>118</v>
      </c>
      <c r="B166">
        <v>214</v>
      </c>
      <c r="C166">
        <v>26943</v>
      </c>
    </row>
    <row r="167" spans="1:3">
      <c r="A167" t="s">
        <v>165</v>
      </c>
      <c r="B167">
        <v>186</v>
      </c>
      <c r="C167">
        <v>27129</v>
      </c>
    </row>
    <row r="168" spans="1:3">
      <c r="A168" t="s">
        <v>433</v>
      </c>
      <c r="B168">
        <v>209</v>
      </c>
      <c r="C168">
        <v>27338</v>
      </c>
    </row>
    <row r="169" spans="1:3">
      <c r="A169" t="s">
        <v>170</v>
      </c>
      <c r="B169">
        <v>192</v>
      </c>
      <c r="C169">
        <v>27530</v>
      </c>
    </row>
    <row r="170" spans="1:3">
      <c r="A170" t="s">
        <v>389</v>
      </c>
      <c r="B170">
        <v>189</v>
      </c>
      <c r="C170">
        <v>27719</v>
      </c>
    </row>
    <row r="171" spans="1:3">
      <c r="A171" t="s">
        <v>184</v>
      </c>
      <c r="B171">
        <v>201</v>
      </c>
      <c r="C171">
        <v>27920</v>
      </c>
    </row>
    <row r="172" spans="1:3">
      <c r="A172" t="s">
        <v>180</v>
      </c>
      <c r="B172">
        <v>175</v>
      </c>
      <c r="C172">
        <v>28095</v>
      </c>
    </row>
    <row r="173" spans="1:3">
      <c r="A173" t="s">
        <v>560</v>
      </c>
      <c r="B173">
        <v>191</v>
      </c>
      <c r="C173">
        <v>28286</v>
      </c>
    </row>
    <row r="174" spans="1:3">
      <c r="A174" t="s">
        <v>187</v>
      </c>
      <c r="B174">
        <v>205</v>
      </c>
      <c r="C174">
        <v>28491</v>
      </c>
    </row>
    <row r="175" spans="1:3">
      <c r="A175" t="s">
        <v>335</v>
      </c>
      <c r="B175">
        <v>188</v>
      </c>
      <c r="C175">
        <v>28679</v>
      </c>
    </row>
    <row r="176" spans="1:3">
      <c r="A176" t="s">
        <v>387</v>
      </c>
      <c r="B176">
        <v>167</v>
      </c>
      <c r="C176">
        <v>28846</v>
      </c>
    </row>
    <row r="177" spans="1:3">
      <c r="A177" t="s">
        <v>485</v>
      </c>
      <c r="B177">
        <v>184</v>
      </c>
      <c r="C177">
        <v>29030</v>
      </c>
    </row>
    <row r="178" spans="1:3">
      <c r="A178" t="s">
        <v>701</v>
      </c>
      <c r="B178">
        <v>180</v>
      </c>
      <c r="C178">
        <v>29210</v>
      </c>
    </row>
    <row r="179" spans="1:3">
      <c r="A179" t="s">
        <v>230</v>
      </c>
      <c r="B179">
        <v>192</v>
      </c>
      <c r="C179">
        <v>29402</v>
      </c>
    </row>
    <row r="180" spans="1:3">
      <c r="A180" t="s">
        <v>309</v>
      </c>
      <c r="B180">
        <v>188</v>
      </c>
      <c r="C180">
        <v>29590</v>
      </c>
    </row>
    <row r="181" spans="1:3">
      <c r="A181" t="s">
        <v>54</v>
      </c>
      <c r="B181">
        <v>178</v>
      </c>
      <c r="C181">
        <v>29768</v>
      </c>
    </row>
    <row r="182" spans="1:3">
      <c r="A182" t="s">
        <v>528</v>
      </c>
      <c r="B182">
        <v>187</v>
      </c>
      <c r="C182">
        <v>29955</v>
      </c>
    </row>
    <row r="183" spans="1:3">
      <c r="A183" t="s">
        <v>228</v>
      </c>
      <c r="B183">
        <v>199</v>
      </c>
      <c r="C183">
        <v>30154</v>
      </c>
    </row>
    <row r="184" spans="1:3">
      <c r="A184" t="s">
        <v>232</v>
      </c>
      <c r="B184">
        <v>191</v>
      </c>
      <c r="C184">
        <v>30345</v>
      </c>
    </row>
    <row r="185" spans="1:3">
      <c r="A185" t="s">
        <v>440</v>
      </c>
      <c r="B185">
        <v>188</v>
      </c>
      <c r="C185">
        <v>30533</v>
      </c>
    </row>
    <row r="186" spans="1:3">
      <c r="A186" t="s">
        <v>363</v>
      </c>
      <c r="B186">
        <v>197</v>
      </c>
      <c r="C186">
        <v>30730</v>
      </c>
    </row>
    <row r="187" spans="1:3">
      <c r="A187" t="s">
        <v>427</v>
      </c>
      <c r="B187">
        <v>157</v>
      </c>
      <c r="C187">
        <v>30887</v>
      </c>
    </row>
    <row r="188" spans="1:3">
      <c r="A188" t="s">
        <v>419</v>
      </c>
      <c r="B188">
        <v>158</v>
      </c>
      <c r="C188">
        <v>31045</v>
      </c>
    </row>
    <row r="189" spans="1:3">
      <c r="A189" t="s">
        <v>398</v>
      </c>
      <c r="B189">
        <v>183</v>
      </c>
      <c r="C189">
        <v>31228</v>
      </c>
    </row>
    <row r="190" spans="1:3">
      <c r="A190" t="s">
        <v>469</v>
      </c>
      <c r="B190">
        <v>147</v>
      </c>
      <c r="C190">
        <v>31375</v>
      </c>
    </row>
    <row r="191" spans="1:3">
      <c r="A191" t="s">
        <v>50</v>
      </c>
      <c r="B191">
        <v>151</v>
      </c>
      <c r="C191">
        <v>31526</v>
      </c>
    </row>
    <row r="192" spans="1:3">
      <c r="A192" t="s">
        <v>203</v>
      </c>
      <c r="B192">
        <v>183</v>
      </c>
      <c r="C192">
        <v>31709</v>
      </c>
    </row>
    <row r="193" spans="1:3">
      <c r="A193" t="s">
        <v>381</v>
      </c>
      <c r="B193">
        <v>177</v>
      </c>
      <c r="C193">
        <v>31886</v>
      </c>
    </row>
    <row r="194" spans="1:3">
      <c r="A194" t="s">
        <v>354</v>
      </c>
      <c r="B194">
        <v>175</v>
      </c>
      <c r="C194">
        <v>32061</v>
      </c>
    </row>
    <row r="195" spans="1:3">
      <c r="A195" t="s">
        <v>405</v>
      </c>
      <c r="B195">
        <v>164</v>
      </c>
      <c r="C195">
        <v>32225</v>
      </c>
    </row>
    <row r="196" spans="1:3">
      <c r="A196" t="s">
        <v>318</v>
      </c>
      <c r="B196">
        <v>168</v>
      </c>
      <c r="C196">
        <v>32393</v>
      </c>
    </row>
    <row r="197" spans="1:3">
      <c r="A197" t="s">
        <v>752</v>
      </c>
      <c r="B197">
        <v>167</v>
      </c>
      <c r="C197">
        <v>32560</v>
      </c>
    </row>
    <row r="198" spans="1:3">
      <c r="A198" t="s">
        <v>52</v>
      </c>
      <c r="B198">
        <v>162</v>
      </c>
      <c r="C198">
        <v>32722</v>
      </c>
    </row>
    <row r="199" spans="1:3">
      <c r="A199" t="s">
        <v>383</v>
      </c>
      <c r="B199">
        <v>139</v>
      </c>
      <c r="C199">
        <v>32861</v>
      </c>
    </row>
    <row r="200" spans="1:3">
      <c r="A200" t="s">
        <v>479</v>
      </c>
      <c r="B200">
        <v>163</v>
      </c>
      <c r="C200">
        <v>33024</v>
      </c>
    </row>
    <row r="201" spans="1:3">
      <c r="A201" t="s">
        <v>447</v>
      </c>
      <c r="B201">
        <v>152</v>
      </c>
      <c r="C201">
        <v>33176</v>
      </c>
    </row>
    <row r="202" spans="1:3">
      <c r="A202" t="s">
        <v>513</v>
      </c>
      <c r="B202">
        <v>181</v>
      </c>
      <c r="C202">
        <v>33357</v>
      </c>
    </row>
    <row r="203" spans="1:3">
      <c r="A203" t="s">
        <v>408</v>
      </c>
      <c r="B203">
        <v>181</v>
      </c>
      <c r="C203">
        <v>33538</v>
      </c>
    </row>
    <row r="204" spans="1:3">
      <c r="A204" t="s">
        <v>205</v>
      </c>
      <c r="B204">
        <v>162</v>
      </c>
      <c r="C204">
        <v>33700</v>
      </c>
    </row>
    <row r="205" spans="1:3">
      <c r="A205" t="s">
        <v>412</v>
      </c>
      <c r="B205">
        <v>164</v>
      </c>
      <c r="C205">
        <v>33864</v>
      </c>
    </row>
    <row r="206" spans="1:3">
      <c r="A206" t="s">
        <v>585</v>
      </c>
      <c r="B206">
        <v>145</v>
      </c>
      <c r="C206">
        <v>34009</v>
      </c>
    </row>
    <row r="207" spans="1:3">
      <c r="A207" t="s">
        <v>209</v>
      </c>
      <c r="B207">
        <v>170</v>
      </c>
      <c r="C207">
        <v>34179</v>
      </c>
    </row>
    <row r="208" spans="1:3">
      <c r="A208" t="s">
        <v>56</v>
      </c>
      <c r="B208">
        <v>160</v>
      </c>
      <c r="C208">
        <v>34339</v>
      </c>
    </row>
    <row r="209" spans="1:3">
      <c r="A209" t="s">
        <v>207</v>
      </c>
      <c r="B209">
        <v>173</v>
      </c>
      <c r="C209">
        <v>34512</v>
      </c>
    </row>
    <row r="210" spans="1:3">
      <c r="A210" t="s">
        <v>738</v>
      </c>
      <c r="B210">
        <v>131</v>
      </c>
      <c r="C210">
        <v>34643</v>
      </c>
    </row>
    <row r="211" spans="1:3">
      <c r="A211" t="s">
        <v>998</v>
      </c>
      <c r="B211">
        <v>170</v>
      </c>
      <c r="C211">
        <v>34813</v>
      </c>
    </row>
    <row r="212" spans="1:3">
      <c r="A212" t="s">
        <v>320</v>
      </c>
      <c r="B212">
        <v>133</v>
      </c>
      <c r="C212">
        <v>34946</v>
      </c>
    </row>
    <row r="213" spans="1:3">
      <c r="A213" t="s">
        <v>221</v>
      </c>
      <c r="B213">
        <v>156</v>
      </c>
      <c r="C213">
        <v>35102</v>
      </c>
    </row>
    <row r="214" spans="1:3">
      <c r="A214" t="s">
        <v>223</v>
      </c>
      <c r="B214">
        <v>159</v>
      </c>
      <c r="C214">
        <v>35261</v>
      </c>
    </row>
    <row r="215" spans="1:3">
      <c r="A215" t="s">
        <v>366</v>
      </c>
      <c r="B215">
        <v>161</v>
      </c>
      <c r="C215">
        <v>35422</v>
      </c>
    </row>
    <row r="216" spans="1:3">
      <c r="A216" t="s">
        <v>316</v>
      </c>
      <c r="B216">
        <v>139</v>
      </c>
      <c r="C216">
        <v>35561</v>
      </c>
    </row>
    <row r="217" spans="1:3">
      <c r="A217" t="s">
        <v>198</v>
      </c>
      <c r="B217">
        <v>137</v>
      </c>
      <c r="C217">
        <v>35698</v>
      </c>
    </row>
    <row r="218" spans="1:3">
      <c r="A218" t="s">
        <v>1556</v>
      </c>
      <c r="B218">
        <v>139</v>
      </c>
      <c r="C218">
        <v>35837</v>
      </c>
    </row>
    <row r="219" spans="1:3">
      <c r="A219" t="s">
        <v>1548</v>
      </c>
      <c r="B219">
        <v>137</v>
      </c>
      <c r="C219">
        <v>35974</v>
      </c>
    </row>
    <row r="220" spans="1:3">
      <c r="A220" t="s">
        <v>1533</v>
      </c>
      <c r="B220">
        <v>141</v>
      </c>
      <c r="C220">
        <v>36115</v>
      </c>
    </row>
    <row r="221" spans="1:3">
      <c r="A221" t="s">
        <v>1542</v>
      </c>
      <c r="B221">
        <v>137</v>
      </c>
      <c r="C221">
        <v>36252</v>
      </c>
    </row>
    <row r="222" spans="1:3">
      <c r="A222" t="s">
        <v>1534</v>
      </c>
      <c r="B222">
        <v>161</v>
      </c>
      <c r="C222">
        <v>36413</v>
      </c>
    </row>
    <row r="223" spans="1:3">
      <c r="A223" t="s">
        <v>1905</v>
      </c>
      <c r="B223">
        <v>141</v>
      </c>
      <c r="C223">
        <v>36554</v>
      </c>
    </row>
    <row r="224" spans="1:3">
      <c r="A224" t="s">
        <v>1906</v>
      </c>
      <c r="B224">
        <v>143</v>
      </c>
      <c r="C224">
        <v>36697</v>
      </c>
    </row>
    <row r="225" spans="1:3">
      <c r="A225" t="s">
        <v>1907</v>
      </c>
      <c r="B225">
        <v>147</v>
      </c>
      <c r="C225">
        <v>36844</v>
      </c>
    </row>
    <row r="226" spans="1:3">
      <c r="A226" t="s">
        <v>1908</v>
      </c>
      <c r="B226">
        <v>130</v>
      </c>
      <c r="C226">
        <v>36974</v>
      </c>
    </row>
    <row r="227" spans="1:3">
      <c r="A227" t="s">
        <v>1909</v>
      </c>
      <c r="B227">
        <v>149</v>
      </c>
      <c r="C227">
        <v>37123</v>
      </c>
    </row>
    <row r="228" spans="1:3">
      <c r="A228" t="s">
        <v>1910</v>
      </c>
      <c r="B228">
        <v>136</v>
      </c>
      <c r="C228">
        <v>37259</v>
      </c>
    </row>
    <row r="229" spans="1:3">
      <c r="A229" t="s">
        <v>1911</v>
      </c>
      <c r="B229">
        <v>140</v>
      </c>
      <c r="C229">
        <v>37399</v>
      </c>
    </row>
    <row r="230" spans="1:3">
      <c r="A230" t="s">
        <v>1912</v>
      </c>
      <c r="B230">
        <v>138</v>
      </c>
      <c r="C230">
        <v>37537</v>
      </c>
    </row>
    <row r="231" spans="1:3">
      <c r="A231" t="s">
        <v>1913</v>
      </c>
      <c r="B231">
        <v>136</v>
      </c>
      <c r="C231">
        <v>37673</v>
      </c>
    </row>
    <row r="232" spans="1:3">
      <c r="A232" t="s">
        <v>1914</v>
      </c>
      <c r="B232">
        <v>141</v>
      </c>
      <c r="C232">
        <v>37814</v>
      </c>
    </row>
    <row r="233" spans="1:3">
      <c r="A233" t="s">
        <v>1915</v>
      </c>
      <c r="B233">
        <v>142</v>
      </c>
      <c r="C233">
        <v>37956</v>
      </c>
    </row>
    <row r="234" spans="1:3">
      <c r="A234" t="s">
        <v>1916</v>
      </c>
      <c r="B234">
        <v>108</v>
      </c>
      <c r="C234">
        <v>38064</v>
      </c>
    </row>
    <row r="235" spans="1:3">
      <c r="A235" t="s">
        <v>1917</v>
      </c>
      <c r="B235">
        <v>99</v>
      </c>
      <c r="C235">
        <v>38163</v>
      </c>
    </row>
    <row r="236" spans="1:3">
      <c r="A236" t="s">
        <v>1918</v>
      </c>
      <c r="B236">
        <v>104</v>
      </c>
      <c r="C236">
        <v>38267</v>
      </c>
    </row>
    <row r="237" spans="1:3">
      <c r="A237" t="s">
        <v>1919</v>
      </c>
      <c r="B237">
        <v>126</v>
      </c>
      <c r="C237">
        <v>38393</v>
      </c>
    </row>
    <row r="238" spans="1:3">
      <c r="A238" t="s">
        <v>1920</v>
      </c>
      <c r="B238">
        <v>141</v>
      </c>
      <c r="C238">
        <v>38534</v>
      </c>
    </row>
    <row r="239" spans="1:3">
      <c r="A239" t="s">
        <v>1921</v>
      </c>
      <c r="B239">
        <v>131</v>
      </c>
      <c r="C239">
        <v>38665</v>
      </c>
    </row>
    <row r="240" spans="1:3">
      <c r="A240" t="s">
        <v>1922</v>
      </c>
      <c r="B240">
        <v>114</v>
      </c>
      <c r="C240">
        <v>38779</v>
      </c>
    </row>
    <row r="241" spans="1:3">
      <c r="A241" t="s">
        <v>1923</v>
      </c>
      <c r="B241">
        <v>128</v>
      </c>
      <c r="C241">
        <v>38907</v>
      </c>
    </row>
    <row r="242" spans="1:3">
      <c r="A242" t="s">
        <v>1924</v>
      </c>
      <c r="B242">
        <v>121</v>
      </c>
      <c r="C242">
        <v>39028</v>
      </c>
    </row>
    <row r="243" spans="1:3">
      <c r="A243" t="s">
        <v>1925</v>
      </c>
      <c r="B243">
        <v>117</v>
      </c>
      <c r="C243">
        <v>39145</v>
      </c>
    </row>
    <row r="244" spans="1:3">
      <c r="A244" t="s">
        <v>1926</v>
      </c>
      <c r="B244">
        <v>117</v>
      </c>
      <c r="C244">
        <v>39262</v>
      </c>
    </row>
    <row r="245" spans="1:3">
      <c r="A245" t="s">
        <v>1927</v>
      </c>
      <c r="B245">
        <v>113</v>
      </c>
      <c r="C245">
        <v>39375</v>
      </c>
    </row>
    <row r="246" spans="1:3">
      <c r="A246" t="s">
        <v>1928</v>
      </c>
      <c r="B246">
        <v>108</v>
      </c>
      <c r="C246">
        <v>39483</v>
      </c>
    </row>
    <row r="247" spans="1:3">
      <c r="A247" t="s">
        <v>1929</v>
      </c>
      <c r="B247">
        <v>132</v>
      </c>
      <c r="C247">
        <v>39615</v>
      </c>
    </row>
    <row r="248" spans="1:3">
      <c r="A248" t="s">
        <v>1930</v>
      </c>
      <c r="B248">
        <v>110</v>
      </c>
      <c r="C248">
        <v>39725</v>
      </c>
    </row>
    <row r="249" spans="1:3">
      <c r="A249" t="s">
        <v>1931</v>
      </c>
      <c r="B249">
        <v>131</v>
      </c>
      <c r="C249">
        <v>39856</v>
      </c>
    </row>
    <row r="250" spans="1:3">
      <c r="A250" t="s">
        <v>1932</v>
      </c>
      <c r="B250">
        <v>109</v>
      </c>
      <c r="C250">
        <v>39965</v>
      </c>
    </row>
    <row r="251" spans="1:3">
      <c r="A251" t="s">
        <v>1933</v>
      </c>
      <c r="B251">
        <v>109</v>
      </c>
      <c r="C251">
        <v>40074</v>
      </c>
    </row>
    <row r="252" spans="1:3">
      <c r="A252" t="s">
        <v>1934</v>
      </c>
      <c r="B252">
        <v>109</v>
      </c>
      <c r="C252">
        <v>40183</v>
      </c>
    </row>
    <row r="253" spans="1:3">
      <c r="A253" t="s">
        <v>1935</v>
      </c>
      <c r="B253">
        <v>116</v>
      </c>
      <c r="C253">
        <v>40299</v>
      </c>
    </row>
    <row r="254" spans="1:3">
      <c r="A254" t="s">
        <v>1936</v>
      </c>
      <c r="B254">
        <v>96</v>
      </c>
      <c r="C254">
        <v>40395</v>
      </c>
    </row>
    <row r="255" spans="1:3">
      <c r="A255" t="s">
        <v>1937</v>
      </c>
      <c r="B255">
        <v>113</v>
      </c>
      <c r="C255">
        <v>40508</v>
      </c>
    </row>
    <row r="256" spans="1:3">
      <c r="A256" t="s">
        <v>1938</v>
      </c>
      <c r="B256">
        <v>84</v>
      </c>
      <c r="C256">
        <v>40592</v>
      </c>
    </row>
    <row r="257" spans="1:3">
      <c r="A257" t="s">
        <v>1939</v>
      </c>
      <c r="B257">
        <v>91</v>
      </c>
      <c r="C257">
        <v>40683</v>
      </c>
    </row>
    <row r="258" spans="1:3">
      <c r="A258" t="s">
        <v>1940</v>
      </c>
      <c r="B258">
        <v>86</v>
      </c>
      <c r="C258">
        <v>40769</v>
      </c>
    </row>
    <row r="259" spans="1:3">
      <c r="A259" t="s">
        <v>1941</v>
      </c>
      <c r="B259">
        <v>99</v>
      </c>
      <c r="C259">
        <v>40868</v>
      </c>
    </row>
    <row r="260" spans="1:3">
      <c r="A260" t="s">
        <v>1942</v>
      </c>
      <c r="B260">
        <v>94</v>
      </c>
      <c r="C260">
        <v>40962</v>
      </c>
    </row>
    <row r="261" spans="1:3">
      <c r="A261" t="s">
        <v>1943</v>
      </c>
      <c r="B261">
        <v>86</v>
      </c>
      <c r="C261">
        <v>41048</v>
      </c>
    </row>
    <row r="262" spans="1:3">
      <c r="A262" t="s">
        <v>1944</v>
      </c>
      <c r="B262">
        <v>81</v>
      </c>
      <c r="C262">
        <v>41129</v>
      </c>
    </row>
    <row r="263" spans="1:3">
      <c r="A263" t="s">
        <v>1945</v>
      </c>
      <c r="B263">
        <v>98</v>
      </c>
      <c r="C263">
        <v>41227</v>
      </c>
    </row>
    <row r="264" spans="1:3">
      <c r="A264" t="s">
        <v>1946</v>
      </c>
      <c r="B264">
        <v>98</v>
      </c>
      <c r="C264">
        <v>41325</v>
      </c>
    </row>
    <row r="265" spans="1:3">
      <c r="A265" t="s">
        <v>1947</v>
      </c>
      <c r="B265">
        <v>92</v>
      </c>
      <c r="C265">
        <v>41417</v>
      </c>
    </row>
    <row r="266" spans="1:3">
      <c r="A266" t="s">
        <v>1948</v>
      </c>
      <c r="B266">
        <v>90</v>
      </c>
      <c r="C266">
        <v>41507</v>
      </c>
    </row>
    <row r="267" spans="1:3">
      <c r="A267" t="s">
        <v>1949</v>
      </c>
      <c r="B267">
        <v>84</v>
      </c>
      <c r="C267">
        <v>41591</v>
      </c>
    </row>
    <row r="268" spans="1:3">
      <c r="A268" t="s">
        <v>1950</v>
      </c>
      <c r="B268">
        <v>67</v>
      </c>
      <c r="C268">
        <v>41658</v>
      </c>
    </row>
    <row r="269" spans="1:3">
      <c r="A269" t="s">
        <v>1951</v>
      </c>
      <c r="B269">
        <v>76</v>
      </c>
      <c r="C269">
        <v>41734</v>
      </c>
    </row>
    <row r="270" spans="1:3">
      <c r="A270" t="s">
        <v>1952</v>
      </c>
      <c r="B270">
        <v>82</v>
      </c>
      <c r="C270">
        <v>41816</v>
      </c>
    </row>
    <row r="271" spans="1:3">
      <c r="A271" t="s">
        <v>1953</v>
      </c>
      <c r="B271">
        <v>83</v>
      </c>
      <c r="C271">
        <v>41899</v>
      </c>
    </row>
    <row r="272" spans="1:3">
      <c r="A272" t="s">
        <v>1954</v>
      </c>
      <c r="B272">
        <v>105</v>
      </c>
      <c r="C272">
        <v>42004</v>
      </c>
    </row>
    <row r="273" spans="1:3">
      <c r="A273" t="s">
        <v>1955</v>
      </c>
      <c r="B273">
        <v>81</v>
      </c>
      <c r="C273">
        <v>42085</v>
      </c>
    </row>
    <row r="274" spans="1:3">
      <c r="A274" t="s">
        <v>1956</v>
      </c>
      <c r="B274">
        <v>93</v>
      </c>
      <c r="C274">
        <v>42178</v>
      </c>
    </row>
    <row r="275" spans="1:3">
      <c r="A275" t="s">
        <v>1957</v>
      </c>
      <c r="B275">
        <v>78</v>
      </c>
      <c r="C275">
        <v>42256</v>
      </c>
    </row>
    <row r="276" spans="1:3">
      <c r="A276" t="s">
        <v>1958</v>
      </c>
      <c r="B276">
        <v>86</v>
      </c>
      <c r="C276">
        <v>42342</v>
      </c>
    </row>
    <row r="277" spans="1:3">
      <c r="A277" t="s">
        <v>1959</v>
      </c>
      <c r="B277">
        <v>72</v>
      </c>
      <c r="C277">
        <v>42414</v>
      </c>
    </row>
    <row r="278" spans="1:3">
      <c r="A278" t="s">
        <v>1960</v>
      </c>
      <c r="B278">
        <v>71</v>
      </c>
      <c r="C278">
        <v>42485</v>
      </c>
    </row>
    <row r="279" spans="1:3">
      <c r="A279" t="s">
        <v>1961</v>
      </c>
      <c r="B279">
        <v>64</v>
      </c>
      <c r="C279">
        <v>42549</v>
      </c>
    </row>
    <row r="280" spans="1:3">
      <c r="A280" t="s">
        <v>1962</v>
      </c>
      <c r="B280">
        <v>66</v>
      </c>
      <c r="C280">
        <v>42615</v>
      </c>
    </row>
    <row r="281" spans="1:3">
      <c r="A281" t="s">
        <v>1963</v>
      </c>
      <c r="B281">
        <v>58</v>
      </c>
      <c r="C281">
        <v>42673</v>
      </c>
    </row>
    <row r="282" spans="1:3">
      <c r="A282" t="s">
        <v>1964</v>
      </c>
      <c r="B282">
        <v>83</v>
      </c>
      <c r="C282">
        <v>42756</v>
      </c>
    </row>
    <row r="283" spans="1:3">
      <c r="A283" t="s">
        <v>1965</v>
      </c>
      <c r="B283">
        <v>61</v>
      </c>
      <c r="C283">
        <v>42817</v>
      </c>
    </row>
    <row r="284" spans="1:3">
      <c r="A284" t="s">
        <v>1966</v>
      </c>
      <c r="B284">
        <v>63</v>
      </c>
      <c r="C284">
        <v>42880</v>
      </c>
    </row>
    <row r="285" spans="1:3">
      <c r="A285" t="s">
        <v>1967</v>
      </c>
      <c r="B285">
        <v>77</v>
      </c>
      <c r="C285">
        <v>42957</v>
      </c>
    </row>
    <row r="286" spans="1:3">
      <c r="A286" t="s">
        <v>1968</v>
      </c>
      <c r="B286">
        <v>56</v>
      </c>
      <c r="C286">
        <v>43013</v>
      </c>
    </row>
    <row r="287" spans="1:3">
      <c r="A287" t="s">
        <v>1969</v>
      </c>
      <c r="B287">
        <v>62</v>
      </c>
      <c r="C287">
        <v>43075</v>
      </c>
    </row>
    <row r="288" spans="1:3">
      <c r="A288" t="s">
        <v>1970</v>
      </c>
      <c r="B288">
        <v>60</v>
      </c>
      <c r="C288">
        <v>43135</v>
      </c>
    </row>
    <row r="289" spans="1:3">
      <c r="A289" t="s">
        <v>1971</v>
      </c>
      <c r="B289">
        <v>49</v>
      </c>
      <c r="C289">
        <v>43184</v>
      </c>
    </row>
    <row r="290" spans="1:3">
      <c r="A290" t="s">
        <v>1972</v>
      </c>
      <c r="B290">
        <v>61</v>
      </c>
      <c r="C290">
        <v>43245</v>
      </c>
    </row>
    <row r="291" spans="1:3">
      <c r="A291" t="s">
        <v>1973</v>
      </c>
      <c r="B291">
        <v>47</v>
      </c>
      <c r="C291">
        <v>43292</v>
      </c>
    </row>
    <row r="292" spans="1:3">
      <c r="A292" t="s">
        <v>1974</v>
      </c>
      <c r="B292">
        <v>51</v>
      </c>
      <c r="C292">
        <v>43343</v>
      </c>
    </row>
    <row r="293" spans="1:3">
      <c r="A293" t="s">
        <v>1975</v>
      </c>
      <c r="B293">
        <v>57</v>
      </c>
      <c r="C293">
        <v>43400</v>
      </c>
    </row>
    <row r="294" spans="1:3">
      <c r="A294" t="s">
        <v>1976</v>
      </c>
      <c r="B294">
        <v>54</v>
      </c>
      <c r="C294">
        <v>43454</v>
      </c>
    </row>
    <row r="295" spans="1:3">
      <c r="A295" t="s">
        <v>1977</v>
      </c>
      <c r="B295">
        <v>58</v>
      </c>
      <c r="C295">
        <v>43512</v>
      </c>
    </row>
    <row r="296" spans="1:3">
      <c r="A296" t="s">
        <v>1978</v>
      </c>
      <c r="B296">
        <v>45</v>
      </c>
      <c r="C296">
        <v>43557</v>
      </c>
    </row>
    <row r="297" spans="1:3">
      <c r="A297" t="s">
        <v>1979</v>
      </c>
      <c r="B297">
        <v>50</v>
      </c>
      <c r="C297">
        <v>43607</v>
      </c>
    </row>
    <row r="298" spans="1:3">
      <c r="A298" t="s">
        <v>1980</v>
      </c>
      <c r="B298">
        <v>50</v>
      </c>
      <c r="C298">
        <v>43657</v>
      </c>
    </row>
    <row r="299" spans="1:3">
      <c r="A299" t="s">
        <v>1981</v>
      </c>
      <c r="B299">
        <v>49</v>
      </c>
      <c r="C299">
        <v>43706</v>
      </c>
    </row>
    <row r="300" spans="1:3">
      <c r="A300" t="s">
        <v>1982</v>
      </c>
      <c r="B300">
        <v>39</v>
      </c>
      <c r="C300">
        <v>43745</v>
      </c>
    </row>
    <row r="301" spans="1:3">
      <c r="A301" t="s">
        <v>1983</v>
      </c>
      <c r="B301">
        <v>34</v>
      </c>
      <c r="C301">
        <v>43779</v>
      </c>
    </row>
    <row r="302" spans="1:3">
      <c r="A302" t="s">
        <v>1984</v>
      </c>
      <c r="B302">
        <v>39</v>
      </c>
      <c r="C302">
        <v>43818</v>
      </c>
    </row>
    <row r="303" spans="1:3">
      <c r="A303" t="s">
        <v>1985</v>
      </c>
      <c r="B303">
        <v>52</v>
      </c>
      <c r="C303">
        <v>43870</v>
      </c>
    </row>
    <row r="304" spans="1:3">
      <c r="A304" t="s">
        <v>1986</v>
      </c>
      <c r="B304">
        <v>40</v>
      </c>
      <c r="C304">
        <v>43910</v>
      </c>
    </row>
    <row r="305" spans="1:3">
      <c r="A305" t="s">
        <v>1987</v>
      </c>
      <c r="B305">
        <v>47</v>
      </c>
      <c r="C305">
        <v>43957</v>
      </c>
    </row>
    <row r="306" spans="1:3">
      <c r="A306" t="s">
        <v>1988</v>
      </c>
      <c r="B306">
        <v>45</v>
      </c>
      <c r="C306">
        <v>44002</v>
      </c>
    </row>
    <row r="307" spans="1:3">
      <c r="A307" t="s">
        <v>1989</v>
      </c>
      <c r="B307">
        <v>34</v>
      </c>
      <c r="C307">
        <v>44036</v>
      </c>
    </row>
    <row r="308" spans="1:3">
      <c r="A308" t="s">
        <v>1990</v>
      </c>
      <c r="B308">
        <v>46</v>
      </c>
      <c r="C308">
        <v>44082</v>
      </c>
    </row>
    <row r="309" spans="1:3">
      <c r="A309" t="s">
        <v>1991</v>
      </c>
      <c r="B309">
        <v>41</v>
      </c>
      <c r="C309">
        <v>44123</v>
      </c>
    </row>
    <row r="310" spans="1:3">
      <c r="A310" t="s">
        <v>1992</v>
      </c>
      <c r="B310">
        <v>34</v>
      </c>
      <c r="C310">
        <v>44157</v>
      </c>
    </row>
    <row r="311" spans="1:3">
      <c r="A311" t="s">
        <v>1993</v>
      </c>
      <c r="B311">
        <v>38</v>
      </c>
      <c r="C311">
        <v>44195</v>
      </c>
    </row>
    <row r="312" spans="1:3">
      <c r="A312" t="s">
        <v>1994</v>
      </c>
      <c r="B312">
        <v>33</v>
      </c>
      <c r="C312">
        <v>44228</v>
      </c>
    </row>
    <row r="313" spans="1:3">
      <c r="A313" t="s">
        <v>1995</v>
      </c>
      <c r="B313">
        <v>28</v>
      </c>
      <c r="C313">
        <v>44256</v>
      </c>
    </row>
    <row r="314" spans="1:3">
      <c r="A314" t="s">
        <v>1996</v>
      </c>
      <c r="B314">
        <v>21</v>
      </c>
      <c r="C314">
        <v>44277</v>
      </c>
    </row>
    <row r="315" spans="1:3">
      <c r="A315" t="s">
        <v>1997</v>
      </c>
      <c r="B315">
        <v>30</v>
      </c>
      <c r="C315">
        <v>44307</v>
      </c>
    </row>
    <row r="316" spans="1:3">
      <c r="A316" t="s">
        <v>1998</v>
      </c>
      <c r="B316">
        <v>29</v>
      </c>
      <c r="C316">
        <v>44336</v>
      </c>
    </row>
    <row r="317" spans="1:3">
      <c r="A317" t="s">
        <v>1999</v>
      </c>
      <c r="B317">
        <v>12</v>
      </c>
      <c r="C317">
        <v>44348</v>
      </c>
    </row>
    <row r="318" spans="1:3">
      <c r="A318" t="s">
        <v>2000</v>
      </c>
      <c r="B318">
        <v>27</v>
      </c>
      <c r="C318">
        <v>44375</v>
      </c>
    </row>
    <row r="319" spans="1:3">
      <c r="A319" t="s">
        <v>2001</v>
      </c>
      <c r="B319">
        <v>29</v>
      </c>
      <c r="C319">
        <v>44404</v>
      </c>
    </row>
    <row r="320" spans="1:3">
      <c r="A320" t="s">
        <v>2002</v>
      </c>
      <c r="B320">
        <v>30</v>
      </c>
      <c r="C320">
        <v>44434</v>
      </c>
    </row>
    <row r="321" spans="1:3">
      <c r="A321" t="s">
        <v>2003</v>
      </c>
      <c r="B321">
        <v>29</v>
      </c>
      <c r="C321">
        <v>44463</v>
      </c>
    </row>
    <row r="322" spans="1:3">
      <c r="A322" t="s">
        <v>2004</v>
      </c>
      <c r="B322">
        <v>18</v>
      </c>
      <c r="C322">
        <v>44481</v>
      </c>
    </row>
    <row r="323" spans="1:3">
      <c r="A323" t="s">
        <v>2005</v>
      </c>
      <c r="B323">
        <v>23</v>
      </c>
      <c r="C323">
        <v>44504</v>
      </c>
    </row>
    <row r="324" spans="1:3">
      <c r="A324" t="s">
        <v>2006</v>
      </c>
      <c r="B324">
        <v>24</v>
      </c>
      <c r="C324">
        <v>44528</v>
      </c>
    </row>
    <row r="325" spans="1:3">
      <c r="A325" t="s">
        <v>2007</v>
      </c>
      <c r="B325">
        <v>20</v>
      </c>
      <c r="C325">
        <v>44548</v>
      </c>
    </row>
    <row r="326" spans="1:3">
      <c r="A326" t="s">
        <v>2008</v>
      </c>
      <c r="B326">
        <v>22</v>
      </c>
      <c r="C326">
        <v>44570</v>
      </c>
    </row>
    <row r="327" spans="1:3">
      <c r="A327" t="s">
        <v>2009</v>
      </c>
      <c r="B327">
        <v>23</v>
      </c>
      <c r="C327">
        <v>44593</v>
      </c>
    </row>
    <row r="328" spans="1:3">
      <c r="A328" t="s">
        <v>2010</v>
      </c>
      <c r="B328">
        <v>18</v>
      </c>
      <c r="C328">
        <v>44611</v>
      </c>
    </row>
    <row r="329" spans="1:3">
      <c r="A329" t="s">
        <v>2011</v>
      </c>
      <c r="B329">
        <v>12</v>
      </c>
      <c r="C329">
        <v>44623</v>
      </c>
    </row>
    <row r="330" spans="1:3">
      <c r="A330" t="s">
        <v>2012</v>
      </c>
      <c r="B330">
        <v>18</v>
      </c>
      <c r="C330">
        <v>44641</v>
      </c>
    </row>
    <row r="331" spans="1:3">
      <c r="A331" t="s">
        <v>2013</v>
      </c>
      <c r="B331">
        <v>22</v>
      </c>
      <c r="C331">
        <v>44663</v>
      </c>
    </row>
    <row r="332" spans="1:3">
      <c r="A332" t="s">
        <v>2014</v>
      </c>
      <c r="B332">
        <v>19</v>
      </c>
      <c r="C332">
        <v>44682</v>
      </c>
    </row>
    <row r="333" spans="1:3">
      <c r="A333" t="s">
        <v>2015</v>
      </c>
      <c r="B333">
        <v>14</v>
      </c>
      <c r="C333">
        <v>44696</v>
      </c>
    </row>
    <row r="334" spans="1:3">
      <c r="A334" t="s">
        <v>2016</v>
      </c>
      <c r="B334">
        <v>23</v>
      </c>
      <c r="C334">
        <v>44719</v>
      </c>
    </row>
    <row r="335" spans="1:3">
      <c r="A335" t="s">
        <v>2017</v>
      </c>
      <c r="B335">
        <v>11</v>
      </c>
      <c r="C335">
        <v>44730</v>
      </c>
    </row>
    <row r="336" spans="1:3">
      <c r="A336" t="s">
        <v>2018</v>
      </c>
      <c r="B336">
        <v>18</v>
      </c>
      <c r="C336">
        <v>44748</v>
      </c>
    </row>
    <row r="337" spans="1:3">
      <c r="A337" t="s">
        <v>2019</v>
      </c>
      <c r="B337">
        <v>14</v>
      </c>
      <c r="C337">
        <v>44762</v>
      </c>
    </row>
    <row r="338" spans="1:3">
      <c r="A338" t="s">
        <v>2020</v>
      </c>
      <c r="B338">
        <v>12</v>
      </c>
      <c r="C338">
        <v>44774</v>
      </c>
    </row>
    <row r="339" spans="1:3">
      <c r="A339" t="s">
        <v>2021</v>
      </c>
      <c r="B339">
        <v>17</v>
      </c>
      <c r="C339">
        <v>44791</v>
      </c>
    </row>
    <row r="340" spans="1:3">
      <c r="A340" t="s">
        <v>2022</v>
      </c>
      <c r="B340">
        <v>16</v>
      </c>
      <c r="C340">
        <v>44807</v>
      </c>
    </row>
    <row r="341" spans="1:3">
      <c r="A341" t="s">
        <v>2023</v>
      </c>
      <c r="B341">
        <v>19</v>
      </c>
      <c r="C341">
        <v>44826</v>
      </c>
    </row>
    <row r="342" spans="1:3">
      <c r="A342" t="s">
        <v>2024</v>
      </c>
      <c r="B342">
        <v>13</v>
      </c>
      <c r="C342">
        <v>44839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0497A-B1EF-6747-8330-AA01E5EC2112}">
  <dimension ref="A1:R1363"/>
  <sheetViews>
    <sheetView workbookViewId="0">
      <selection activeCell="N1" sqref="N1:R2"/>
    </sheetView>
  </sheetViews>
  <sheetFormatPr baseColWidth="10" defaultColWidth="11.33203125" defaultRowHeight="16"/>
  <cols>
    <col min="1" max="1" width="12.6640625" bestFit="1" customWidth="1"/>
    <col min="2" max="2" width="13.33203125" bestFit="1" customWidth="1"/>
    <col min="3" max="4" width="13.33203125" customWidth="1"/>
    <col min="5" max="5" width="13.1640625" bestFit="1" customWidth="1"/>
    <col min="6" max="7" width="16.6640625" bestFit="1" customWidth="1"/>
    <col min="8" max="11" width="12.6640625" bestFit="1" customWidth="1"/>
    <col min="12" max="12" width="13.83203125" bestFit="1" customWidth="1"/>
    <col min="13" max="13" width="13.83203125" customWidth="1"/>
  </cols>
  <sheetData>
    <row r="1" spans="1:18">
      <c r="A1" t="s">
        <v>1519</v>
      </c>
      <c r="B1" t="s">
        <v>1520</v>
      </c>
      <c r="C1" t="s">
        <v>1521</v>
      </c>
      <c r="D1" t="s">
        <v>1522</v>
      </c>
      <c r="E1" t="s">
        <v>1523</v>
      </c>
      <c r="F1" t="s">
        <v>1524</v>
      </c>
      <c r="G1" t="s">
        <v>1525</v>
      </c>
      <c r="H1" t="s">
        <v>1526</v>
      </c>
      <c r="I1" t="s">
        <v>1527</v>
      </c>
      <c r="J1" t="s">
        <v>1528</v>
      </c>
      <c r="K1" t="s">
        <v>1529</v>
      </c>
      <c r="L1" t="s">
        <v>1530</v>
      </c>
      <c r="M1" t="s">
        <v>1518</v>
      </c>
      <c r="N1" t="s">
        <v>2046</v>
      </c>
      <c r="O1" t="s">
        <v>2047</v>
      </c>
      <c r="P1" t="s">
        <v>2048</v>
      </c>
      <c r="Q1" t="s">
        <v>2077</v>
      </c>
      <c r="R1" t="s">
        <v>2086</v>
      </c>
    </row>
    <row r="2" spans="1:18">
      <c r="A2">
        <v>10101</v>
      </c>
      <c r="B2" t="s">
        <v>1517</v>
      </c>
      <c r="C2" t="str">
        <f t="shared" ref="C2:C65" si="0">LEFT(B2, FIND("(", B2) - 1)</f>
        <v>复旦大学</v>
      </c>
      <c r="D2" t="str">
        <f>MID(B2, FIND("(", B2) + 1, FIND(")", B2) - FIND("(", B2) - 1)</f>
        <v>01</v>
      </c>
      <c r="E2" t="s">
        <v>0</v>
      </c>
      <c r="M2">
        <v>2023</v>
      </c>
      <c r="N2">
        <f>VLOOKUP(E2, '2023D'!$A$2:$G$339, 2, FALSE)</f>
        <v>2393</v>
      </c>
      <c r="O2">
        <f>VLOOKUP(E2, '2023D'!$A$2:$G$339, 3, FALSE)</f>
        <v>2393</v>
      </c>
      <c r="P2">
        <f>extracted_table_data[[#This Row],[最低排名]]-extracted_table_data[[#This Row],[同分人数]]+1</f>
        <v>1</v>
      </c>
      <c r="Q2">
        <f>IF(O2&gt;=开始!$B$6, 1, 0)</f>
        <v>1</v>
      </c>
      <c r="R2">
        <f>extracted_table_data[[#This Row],[最低排名]]-开始!$B$6</f>
        <v>2393</v>
      </c>
    </row>
    <row r="3" spans="1:18">
      <c r="A3">
        <v>10102</v>
      </c>
      <c r="B3" t="s">
        <v>1</v>
      </c>
      <c r="C3" t="str">
        <f t="shared" si="0"/>
        <v>复旦大学</v>
      </c>
      <c r="D3" t="str">
        <f t="shared" ref="D3:D65" si="1">MID(B3, FIND("(", B3) + 1, FIND(")", B3) - FIND("(", B3) - 1)</f>
        <v>02</v>
      </c>
      <c r="E3" t="s">
        <v>0</v>
      </c>
      <c r="M3">
        <v>2023</v>
      </c>
      <c r="N3">
        <f>VLOOKUP(E3, '2023D'!$A$2:$G$339, 2, FALSE)</f>
        <v>2393</v>
      </c>
      <c r="O3">
        <f>VLOOKUP(E3, '2023D'!$A$2:$G$339, 3, FALSE)</f>
        <v>2393</v>
      </c>
      <c r="P3">
        <f>extracted_table_data[[#This Row],[最低排名]]-extracted_table_data[[#This Row],[同分人数]]+1</f>
        <v>1</v>
      </c>
      <c r="Q3">
        <f>IF(O3&gt;=开始!$B$6, 1, 0)</f>
        <v>1</v>
      </c>
      <c r="R3">
        <f>extracted_table_data[[#This Row],[最低排名]]-开始!$B$6</f>
        <v>2393</v>
      </c>
    </row>
    <row r="4" spans="1:18">
      <c r="A4">
        <v>10103</v>
      </c>
      <c r="B4" t="s">
        <v>2</v>
      </c>
      <c r="C4" t="str">
        <f t="shared" si="0"/>
        <v>复旦大学</v>
      </c>
      <c r="D4" t="str">
        <f t="shared" si="1"/>
        <v>03</v>
      </c>
      <c r="E4" t="s">
        <v>0</v>
      </c>
      <c r="M4">
        <v>2023</v>
      </c>
      <c r="N4">
        <f>VLOOKUP(E4, '2023D'!$A$2:$G$339, 2, FALSE)</f>
        <v>2393</v>
      </c>
      <c r="O4">
        <f>VLOOKUP(E4, '2023D'!$A$2:$G$339, 3, FALSE)</f>
        <v>2393</v>
      </c>
      <c r="P4">
        <f>extracted_table_data[[#This Row],[最低排名]]-extracted_table_data[[#This Row],[同分人数]]+1</f>
        <v>1</v>
      </c>
      <c r="Q4">
        <f>IF(O4&gt;=开始!$B$6, 1, 0)</f>
        <v>1</v>
      </c>
      <c r="R4">
        <f>extracted_table_data[[#This Row],[最低排名]]-开始!$B$6</f>
        <v>2393</v>
      </c>
    </row>
    <row r="5" spans="1:18">
      <c r="A5">
        <v>10201</v>
      </c>
      <c r="B5" t="s">
        <v>3</v>
      </c>
      <c r="C5" t="str">
        <f t="shared" si="0"/>
        <v>上海交大</v>
      </c>
      <c r="D5" t="str">
        <f t="shared" si="1"/>
        <v>01</v>
      </c>
      <c r="E5" t="s">
        <v>0</v>
      </c>
      <c r="M5">
        <v>2023</v>
      </c>
      <c r="N5">
        <f>VLOOKUP(E5, '2023D'!$A$2:$G$339, 2, FALSE)</f>
        <v>2393</v>
      </c>
      <c r="O5">
        <f>VLOOKUP(E5, '2023D'!$A$2:$G$339, 3, FALSE)</f>
        <v>2393</v>
      </c>
      <c r="P5">
        <f>extracted_table_data[[#This Row],[最低排名]]-extracted_table_data[[#This Row],[同分人数]]+1</f>
        <v>1</v>
      </c>
      <c r="Q5">
        <f>IF(O5&gt;=开始!$B$6, 1, 0)</f>
        <v>1</v>
      </c>
      <c r="R5">
        <f>extracted_table_data[[#This Row],[最低排名]]-开始!$B$6</f>
        <v>2393</v>
      </c>
    </row>
    <row r="6" spans="1:18">
      <c r="A6">
        <v>10301</v>
      </c>
      <c r="B6" t="s">
        <v>4</v>
      </c>
      <c r="C6" t="str">
        <f t="shared" si="0"/>
        <v>同济大学</v>
      </c>
      <c r="D6" t="str">
        <f t="shared" si="1"/>
        <v>01</v>
      </c>
      <c r="E6" t="s">
        <v>0</v>
      </c>
      <c r="M6">
        <v>2023</v>
      </c>
      <c r="N6">
        <f>VLOOKUP(E6, '2023D'!$A$2:$G$339, 2, FALSE)</f>
        <v>2393</v>
      </c>
      <c r="O6">
        <f>VLOOKUP(E6, '2023D'!$A$2:$G$339, 3, FALSE)</f>
        <v>2393</v>
      </c>
      <c r="P6">
        <f>extracted_table_data[[#This Row],[最低排名]]-extracted_table_data[[#This Row],[同分人数]]+1</f>
        <v>1</v>
      </c>
      <c r="Q6">
        <f>IF(O6&gt;=开始!$B$6, 1, 0)</f>
        <v>1</v>
      </c>
      <c r="R6">
        <f>extracted_table_data[[#This Row],[最低排名]]-开始!$B$6</f>
        <v>2393</v>
      </c>
    </row>
    <row r="7" spans="1:18">
      <c r="A7">
        <v>10302</v>
      </c>
      <c r="B7" t="s">
        <v>5</v>
      </c>
      <c r="C7" t="str">
        <f t="shared" si="0"/>
        <v>同济大学</v>
      </c>
      <c r="D7" t="str">
        <f t="shared" si="1"/>
        <v>02</v>
      </c>
      <c r="E7" t="s">
        <v>6</v>
      </c>
      <c r="F7">
        <v>250</v>
      </c>
      <c r="G7">
        <v>138</v>
      </c>
      <c r="H7">
        <v>120</v>
      </c>
      <c r="I7">
        <v>70</v>
      </c>
      <c r="J7">
        <v>67</v>
      </c>
      <c r="K7">
        <v>64</v>
      </c>
      <c r="L7">
        <v>0</v>
      </c>
      <c r="M7">
        <v>2023</v>
      </c>
      <c r="N7">
        <f>VLOOKUP(E7, '2023D'!$A$2:$G$339, 2, FALSE)</f>
        <v>155</v>
      </c>
      <c r="O7">
        <f>VLOOKUP(E7, '2023D'!$A$2:$G$339, 3, FALSE)</f>
        <v>3741</v>
      </c>
      <c r="P7">
        <f>extracted_table_data[[#This Row],[最低排名]]-extracted_table_data[[#This Row],[同分人数]]+1</f>
        <v>3587</v>
      </c>
      <c r="Q7">
        <f>IF(O7&gt;=开始!$B$6, 1, 0)</f>
        <v>1</v>
      </c>
      <c r="R7">
        <f>extracted_table_data[[#This Row],[最低排名]]-开始!$B$6</f>
        <v>3741</v>
      </c>
    </row>
    <row r="8" spans="1:18">
      <c r="A8">
        <v>10401</v>
      </c>
      <c r="B8" t="s">
        <v>7</v>
      </c>
      <c r="C8" t="str">
        <f t="shared" si="0"/>
        <v>华东师大</v>
      </c>
      <c r="D8" t="str">
        <f t="shared" si="1"/>
        <v>01</v>
      </c>
      <c r="E8" t="s">
        <v>8</v>
      </c>
      <c r="F8">
        <v>234</v>
      </c>
      <c r="G8">
        <v>122</v>
      </c>
      <c r="H8">
        <v>134</v>
      </c>
      <c r="I8">
        <v>67</v>
      </c>
      <c r="J8">
        <v>67</v>
      </c>
      <c r="K8">
        <v>67</v>
      </c>
      <c r="L8">
        <v>0</v>
      </c>
      <c r="M8">
        <v>2023</v>
      </c>
      <c r="N8">
        <f>VLOOKUP(E8, '2023D'!$A$2:$G$339, 2, FALSE)</f>
        <v>182</v>
      </c>
      <c r="O8">
        <f>VLOOKUP(E8, '2023D'!$A$2:$G$339, 3, FALSE)</f>
        <v>4096</v>
      </c>
      <c r="P8">
        <f>extracted_table_data[[#This Row],[最低排名]]-extracted_table_data[[#This Row],[同分人数]]+1</f>
        <v>3915</v>
      </c>
      <c r="Q8">
        <f>IF(O8&gt;=开始!$B$6, 1, 0)</f>
        <v>1</v>
      </c>
      <c r="R8">
        <f>extracted_table_data[[#This Row],[最低排名]]-开始!$B$6</f>
        <v>4096</v>
      </c>
    </row>
    <row r="9" spans="1:18">
      <c r="A9">
        <v>10402</v>
      </c>
      <c r="B9" t="s">
        <v>9</v>
      </c>
      <c r="C9" t="str">
        <f t="shared" si="0"/>
        <v>华东师大</v>
      </c>
      <c r="D9" t="str">
        <f t="shared" si="1"/>
        <v>02</v>
      </c>
      <c r="E9" t="s">
        <v>8</v>
      </c>
      <c r="F9">
        <v>228</v>
      </c>
      <c r="G9">
        <v>129</v>
      </c>
      <c r="H9">
        <v>137</v>
      </c>
      <c r="I9">
        <v>70</v>
      </c>
      <c r="J9">
        <v>67</v>
      </c>
      <c r="K9">
        <v>67</v>
      </c>
      <c r="L9">
        <v>0</v>
      </c>
      <c r="M9">
        <v>2023</v>
      </c>
      <c r="N9">
        <f>VLOOKUP(E9, '2023D'!$A$2:$G$339, 2, FALSE)</f>
        <v>182</v>
      </c>
      <c r="O9">
        <f>VLOOKUP(E9, '2023D'!$A$2:$G$339, 3, FALSE)</f>
        <v>4096</v>
      </c>
      <c r="P9">
        <f>extracted_table_data[[#This Row],[最低排名]]-extracted_table_data[[#This Row],[同分人数]]+1</f>
        <v>3915</v>
      </c>
      <c r="Q9">
        <f>IF(O9&gt;=开始!$B$6, 1, 0)</f>
        <v>1</v>
      </c>
      <c r="R9">
        <f>extracted_table_data[[#This Row],[最低排名]]-开始!$B$6</f>
        <v>4096</v>
      </c>
    </row>
    <row r="10" spans="1:18">
      <c r="A10">
        <v>10403</v>
      </c>
      <c r="B10" t="s">
        <v>10</v>
      </c>
      <c r="C10" t="str">
        <f t="shared" si="0"/>
        <v>华东师大</v>
      </c>
      <c r="D10" t="str">
        <f t="shared" si="1"/>
        <v>03</v>
      </c>
      <c r="E10" t="s">
        <v>11</v>
      </c>
      <c r="F10">
        <v>242</v>
      </c>
      <c r="G10">
        <v>127</v>
      </c>
      <c r="H10">
        <v>130</v>
      </c>
      <c r="I10">
        <v>67</v>
      </c>
      <c r="J10">
        <v>67</v>
      </c>
      <c r="K10">
        <v>67</v>
      </c>
      <c r="L10">
        <v>0</v>
      </c>
      <c r="M10">
        <v>2023</v>
      </c>
      <c r="N10">
        <f>VLOOKUP(E10, '2023D'!$A$2:$G$339, 2, FALSE)</f>
        <v>134</v>
      </c>
      <c r="O10">
        <f>VLOOKUP(E10, '2023D'!$A$2:$G$339, 3, FALSE)</f>
        <v>3404</v>
      </c>
      <c r="P10">
        <f>extracted_table_data[[#This Row],[最低排名]]-extracted_table_data[[#This Row],[同分人数]]+1</f>
        <v>3271</v>
      </c>
      <c r="Q10">
        <f>IF(O10&gt;=开始!$B$6, 1, 0)</f>
        <v>1</v>
      </c>
      <c r="R10">
        <f>extracted_table_data[[#This Row],[最低排名]]-开始!$B$6</f>
        <v>3404</v>
      </c>
    </row>
    <row r="11" spans="1:18">
      <c r="A11">
        <v>10404</v>
      </c>
      <c r="B11" t="s">
        <v>12</v>
      </c>
      <c r="C11" t="str">
        <f t="shared" si="0"/>
        <v>华东师大</v>
      </c>
      <c r="D11" t="str">
        <f t="shared" si="1"/>
        <v>04</v>
      </c>
      <c r="E11" t="s">
        <v>11</v>
      </c>
      <c r="F11">
        <v>237</v>
      </c>
      <c r="G11">
        <v>126</v>
      </c>
      <c r="H11">
        <v>132</v>
      </c>
      <c r="I11">
        <v>70</v>
      </c>
      <c r="J11">
        <v>70</v>
      </c>
      <c r="K11">
        <v>64</v>
      </c>
      <c r="L11">
        <v>0</v>
      </c>
      <c r="M11">
        <v>2023</v>
      </c>
      <c r="N11">
        <f>VLOOKUP(E11, '2023D'!$A$2:$G$339, 2, FALSE)</f>
        <v>134</v>
      </c>
      <c r="O11">
        <f>VLOOKUP(E11, '2023D'!$A$2:$G$339, 3, FALSE)</f>
        <v>3404</v>
      </c>
      <c r="P11">
        <f>extracted_table_data[[#This Row],[最低排名]]-extracted_table_data[[#This Row],[同分人数]]+1</f>
        <v>3271</v>
      </c>
      <c r="Q11">
        <f>IF(O11&gt;=开始!$B$6, 1, 0)</f>
        <v>1</v>
      </c>
      <c r="R11">
        <f>extracted_table_data[[#This Row],[最低排名]]-开始!$B$6</f>
        <v>3404</v>
      </c>
    </row>
    <row r="12" spans="1:18">
      <c r="A12">
        <v>10501</v>
      </c>
      <c r="B12" t="s">
        <v>13</v>
      </c>
      <c r="C12" t="str">
        <f t="shared" si="0"/>
        <v>华东理工</v>
      </c>
      <c r="D12" t="str">
        <f t="shared" si="1"/>
        <v>01</v>
      </c>
      <c r="E12" t="s">
        <v>14</v>
      </c>
      <c r="F12">
        <v>226</v>
      </c>
      <c r="G12">
        <v>119</v>
      </c>
      <c r="H12">
        <v>129</v>
      </c>
      <c r="I12">
        <v>70</v>
      </c>
      <c r="J12">
        <v>64</v>
      </c>
      <c r="K12">
        <v>64</v>
      </c>
      <c r="L12">
        <v>0</v>
      </c>
      <c r="M12">
        <v>2023</v>
      </c>
      <c r="N12">
        <f>VLOOKUP(E12, '2023D'!$A$2:$G$339, 2, FALSE)</f>
        <v>195</v>
      </c>
      <c r="O12">
        <f>VLOOKUP(E12, '2023D'!$A$2:$G$339, 3, FALSE)</f>
        <v>7041</v>
      </c>
      <c r="P12">
        <f>extracted_table_data[[#This Row],[最低排名]]-extracted_table_data[[#This Row],[同分人数]]+1</f>
        <v>6847</v>
      </c>
      <c r="Q12">
        <f>IF(O12&gt;=开始!$B$6, 1, 0)</f>
        <v>1</v>
      </c>
      <c r="R12">
        <f>extracted_table_data[[#This Row],[最低排名]]-开始!$B$6</f>
        <v>7041</v>
      </c>
    </row>
    <row r="13" spans="1:18">
      <c r="A13">
        <v>10502</v>
      </c>
      <c r="B13" t="s">
        <v>15</v>
      </c>
      <c r="C13" t="str">
        <f t="shared" si="0"/>
        <v>华东理工</v>
      </c>
      <c r="D13" t="str">
        <f t="shared" si="1"/>
        <v>02</v>
      </c>
      <c r="E13" t="s">
        <v>16</v>
      </c>
      <c r="F13">
        <v>219</v>
      </c>
      <c r="G13">
        <v>121</v>
      </c>
      <c r="H13">
        <v>128</v>
      </c>
      <c r="I13">
        <v>70</v>
      </c>
      <c r="J13">
        <v>70</v>
      </c>
      <c r="K13">
        <v>67</v>
      </c>
      <c r="L13">
        <v>0</v>
      </c>
      <c r="M13">
        <v>2023</v>
      </c>
      <c r="N13">
        <f>VLOOKUP(E13, '2023D'!$A$2:$G$339, 2, FALSE)</f>
        <v>197</v>
      </c>
      <c r="O13">
        <f>VLOOKUP(E13, '2023D'!$A$2:$G$339, 3, FALSE)</f>
        <v>6846</v>
      </c>
      <c r="P13">
        <f>extracted_table_data[[#This Row],[最低排名]]-extracted_table_data[[#This Row],[同分人数]]+1</f>
        <v>6650</v>
      </c>
      <c r="Q13">
        <f>IF(O13&gt;=开始!$B$6, 1, 0)</f>
        <v>1</v>
      </c>
      <c r="R13">
        <f>extracted_table_data[[#This Row],[最低排名]]-开始!$B$6</f>
        <v>6846</v>
      </c>
    </row>
    <row r="14" spans="1:18">
      <c r="A14">
        <v>10503</v>
      </c>
      <c r="B14" t="s">
        <v>17</v>
      </c>
      <c r="C14" t="str">
        <f t="shared" si="0"/>
        <v>华东理工</v>
      </c>
      <c r="D14" t="str">
        <f t="shared" si="1"/>
        <v>03</v>
      </c>
      <c r="E14" t="s">
        <v>18</v>
      </c>
      <c r="F14">
        <v>235</v>
      </c>
      <c r="G14">
        <v>118</v>
      </c>
      <c r="H14">
        <v>118</v>
      </c>
      <c r="I14">
        <v>70</v>
      </c>
      <c r="J14">
        <v>67</v>
      </c>
      <c r="K14">
        <v>55</v>
      </c>
      <c r="L14">
        <v>0</v>
      </c>
      <c r="M14">
        <v>2023</v>
      </c>
      <c r="N14">
        <f>VLOOKUP(E14, '2023D'!$A$2:$G$339, 2, FALSE)</f>
        <v>248</v>
      </c>
      <c r="O14">
        <f>VLOOKUP(E14, '2023D'!$A$2:$G$339, 3, FALSE)</f>
        <v>8712</v>
      </c>
      <c r="P14">
        <f>extracted_table_data[[#This Row],[最低排名]]-extracted_table_data[[#This Row],[同分人数]]+1</f>
        <v>8465</v>
      </c>
      <c r="Q14">
        <f>IF(O14&gt;=开始!$B$6, 1, 0)</f>
        <v>1</v>
      </c>
      <c r="R14">
        <f>extracted_table_data[[#This Row],[最低排名]]-开始!$B$6</f>
        <v>8712</v>
      </c>
    </row>
    <row r="15" spans="1:18">
      <c r="A15">
        <v>10601</v>
      </c>
      <c r="B15" t="s">
        <v>19</v>
      </c>
      <c r="C15" t="str">
        <f t="shared" si="0"/>
        <v>东华大学</v>
      </c>
      <c r="D15" t="str">
        <f t="shared" si="1"/>
        <v>01</v>
      </c>
      <c r="E15" t="s">
        <v>20</v>
      </c>
      <c r="F15">
        <v>223</v>
      </c>
      <c r="G15">
        <v>113</v>
      </c>
      <c r="H15">
        <v>120</v>
      </c>
      <c r="I15">
        <v>70</v>
      </c>
      <c r="J15">
        <v>64</v>
      </c>
      <c r="K15">
        <v>64</v>
      </c>
      <c r="L15">
        <v>0</v>
      </c>
      <c r="M15">
        <v>2023</v>
      </c>
      <c r="N15">
        <f>VLOOKUP(E15, '2023D'!$A$2:$G$339, 2, FALSE)</f>
        <v>237</v>
      </c>
      <c r="O15">
        <f>VLOOKUP(E15, '2023D'!$A$2:$G$339, 3, FALSE)</f>
        <v>9655</v>
      </c>
      <c r="P15">
        <f>extracted_table_data[[#This Row],[最低排名]]-extracted_table_data[[#This Row],[同分人数]]+1</f>
        <v>9419</v>
      </c>
      <c r="Q15">
        <f>IF(O15&gt;=开始!$B$6, 1, 0)</f>
        <v>1</v>
      </c>
      <c r="R15">
        <f>extracted_table_data[[#This Row],[最低排名]]-开始!$B$6</f>
        <v>9655</v>
      </c>
    </row>
    <row r="16" spans="1:18">
      <c r="A16">
        <v>10602</v>
      </c>
      <c r="B16" t="s">
        <v>21</v>
      </c>
      <c r="C16" t="str">
        <f t="shared" si="0"/>
        <v>东华大学</v>
      </c>
      <c r="D16" t="str">
        <f t="shared" si="1"/>
        <v>02</v>
      </c>
      <c r="E16" t="s">
        <v>18</v>
      </c>
      <c r="F16">
        <v>228</v>
      </c>
      <c r="G16">
        <v>114</v>
      </c>
      <c r="H16">
        <v>119</v>
      </c>
      <c r="I16">
        <v>67</v>
      </c>
      <c r="J16">
        <v>67</v>
      </c>
      <c r="K16">
        <v>64</v>
      </c>
      <c r="L16">
        <v>0</v>
      </c>
      <c r="M16">
        <v>2023</v>
      </c>
      <c r="N16">
        <f>VLOOKUP(E16, '2023D'!$A$2:$G$339, 2, FALSE)</f>
        <v>248</v>
      </c>
      <c r="O16">
        <f>VLOOKUP(E16, '2023D'!$A$2:$G$339, 3, FALSE)</f>
        <v>8712</v>
      </c>
      <c r="P16">
        <f>extracted_table_data[[#This Row],[最低排名]]-extracted_table_data[[#This Row],[同分人数]]+1</f>
        <v>8465</v>
      </c>
      <c r="Q16">
        <f>IF(O16&gt;=开始!$B$6, 1, 0)</f>
        <v>1</v>
      </c>
      <c r="R16">
        <f>extracted_table_data[[#This Row],[最低排名]]-开始!$B$6</f>
        <v>8712</v>
      </c>
    </row>
    <row r="17" spans="1:18">
      <c r="A17">
        <v>10603</v>
      </c>
      <c r="B17" t="s">
        <v>22</v>
      </c>
      <c r="C17" t="str">
        <f t="shared" si="0"/>
        <v>东华大学</v>
      </c>
      <c r="D17" t="str">
        <f t="shared" si="1"/>
        <v>03</v>
      </c>
      <c r="E17" t="s">
        <v>23</v>
      </c>
      <c r="F17">
        <v>236</v>
      </c>
      <c r="G17">
        <v>126</v>
      </c>
      <c r="H17">
        <v>121</v>
      </c>
      <c r="I17">
        <v>67</v>
      </c>
      <c r="J17">
        <v>61</v>
      </c>
      <c r="K17">
        <v>61</v>
      </c>
      <c r="L17">
        <v>0</v>
      </c>
      <c r="M17">
        <v>2023</v>
      </c>
      <c r="N17">
        <f>VLOOKUP(E17, '2023D'!$A$2:$G$339, 2, FALSE)</f>
        <v>209</v>
      </c>
      <c r="O17">
        <f>VLOOKUP(E17, '2023D'!$A$2:$G$339, 3, FALSE)</f>
        <v>8464</v>
      </c>
      <c r="P17">
        <f>extracted_table_data[[#This Row],[最低排名]]-extracted_table_data[[#This Row],[同分人数]]+1</f>
        <v>8256</v>
      </c>
      <c r="Q17">
        <f>IF(O17&gt;=开始!$B$6, 1, 0)</f>
        <v>1</v>
      </c>
      <c r="R17">
        <f>extracted_table_data[[#This Row],[最低排名]]-开始!$B$6</f>
        <v>8464</v>
      </c>
    </row>
    <row r="18" spans="1:18">
      <c r="A18">
        <v>10604</v>
      </c>
      <c r="B18" t="s">
        <v>24</v>
      </c>
      <c r="C18" t="str">
        <f t="shared" si="0"/>
        <v>东华大学</v>
      </c>
      <c r="D18" t="str">
        <f t="shared" si="1"/>
        <v>04</v>
      </c>
      <c r="E18" t="s">
        <v>25</v>
      </c>
      <c r="F18">
        <v>243</v>
      </c>
      <c r="G18">
        <v>127</v>
      </c>
      <c r="H18">
        <v>126</v>
      </c>
      <c r="I18">
        <v>67</v>
      </c>
      <c r="J18">
        <v>58</v>
      </c>
      <c r="K18">
        <v>49</v>
      </c>
      <c r="L18">
        <v>0</v>
      </c>
      <c r="M18">
        <v>2023</v>
      </c>
      <c r="N18">
        <f>VLOOKUP(E18, '2023D'!$A$2:$G$339, 2, FALSE)</f>
        <v>239</v>
      </c>
      <c r="O18">
        <f>VLOOKUP(E18, '2023D'!$A$2:$G$339, 3, FALSE)</f>
        <v>9179</v>
      </c>
      <c r="P18">
        <f>extracted_table_data[[#This Row],[最低排名]]-extracted_table_data[[#This Row],[同分人数]]+1</f>
        <v>8941</v>
      </c>
      <c r="Q18">
        <f>IF(O18&gt;=开始!$B$6, 1, 0)</f>
        <v>1</v>
      </c>
      <c r="R18">
        <f>extracted_table_data[[#This Row],[最低排名]]-开始!$B$6</f>
        <v>9179</v>
      </c>
    </row>
    <row r="19" spans="1:18">
      <c r="A19">
        <v>10701</v>
      </c>
      <c r="B19" t="s">
        <v>26</v>
      </c>
      <c r="C19" t="str">
        <f t="shared" si="0"/>
        <v>上海财大</v>
      </c>
      <c r="D19" t="str">
        <f t="shared" si="1"/>
        <v>01</v>
      </c>
      <c r="E19" t="s">
        <v>27</v>
      </c>
      <c r="F19">
        <v>227</v>
      </c>
      <c r="G19">
        <v>125</v>
      </c>
      <c r="H19">
        <v>133</v>
      </c>
      <c r="I19">
        <v>70</v>
      </c>
      <c r="J19">
        <v>70</v>
      </c>
      <c r="K19">
        <v>67</v>
      </c>
      <c r="L19">
        <v>0</v>
      </c>
      <c r="M19">
        <v>2023</v>
      </c>
      <c r="N19">
        <f>VLOOKUP(E19, '2023D'!$A$2:$G$339, 2, FALSE)</f>
        <v>165</v>
      </c>
      <c r="O19">
        <f>VLOOKUP(E19, '2023D'!$A$2:$G$339, 3, FALSE)</f>
        <v>4425</v>
      </c>
      <c r="P19">
        <f>extracted_table_data[[#This Row],[最低排名]]-extracted_table_data[[#This Row],[同分人数]]+1</f>
        <v>4261</v>
      </c>
      <c r="Q19">
        <f>IF(O19&gt;=开始!$B$6, 1, 0)</f>
        <v>1</v>
      </c>
      <c r="R19">
        <f>extracted_table_data[[#This Row],[最低排名]]-开始!$B$6</f>
        <v>4425</v>
      </c>
    </row>
    <row r="20" spans="1:18">
      <c r="A20">
        <v>10702</v>
      </c>
      <c r="B20" t="s">
        <v>28</v>
      </c>
      <c r="C20" t="str">
        <f t="shared" si="0"/>
        <v>上海财大</v>
      </c>
      <c r="D20" t="str">
        <f t="shared" si="1"/>
        <v>02</v>
      </c>
      <c r="E20" t="s">
        <v>29</v>
      </c>
      <c r="F20">
        <v>239</v>
      </c>
      <c r="G20">
        <v>128</v>
      </c>
      <c r="H20">
        <v>129</v>
      </c>
      <c r="I20">
        <v>70</v>
      </c>
      <c r="J20">
        <v>67</v>
      </c>
      <c r="K20">
        <v>61</v>
      </c>
      <c r="L20">
        <v>0</v>
      </c>
      <c r="M20">
        <v>2023</v>
      </c>
      <c r="N20">
        <f>VLOOKUP(E20, '2023D'!$A$2:$G$339, 2, FALSE)</f>
        <v>175</v>
      </c>
      <c r="O20">
        <f>VLOOKUP(E20, '2023D'!$A$2:$G$339, 3, FALSE)</f>
        <v>4600</v>
      </c>
      <c r="P20">
        <f>extracted_table_data[[#This Row],[最低排名]]-extracted_table_data[[#This Row],[同分人数]]+1</f>
        <v>4426</v>
      </c>
      <c r="Q20">
        <f>IF(O20&gt;=开始!$B$6, 1, 0)</f>
        <v>1</v>
      </c>
      <c r="R20">
        <f>extracted_table_data[[#This Row],[最低排名]]-开始!$B$6</f>
        <v>4600</v>
      </c>
    </row>
    <row r="21" spans="1:18">
      <c r="A21">
        <v>10703</v>
      </c>
      <c r="B21" t="s">
        <v>30</v>
      </c>
      <c r="C21" t="str">
        <f t="shared" si="0"/>
        <v>上海财大</v>
      </c>
      <c r="D21" t="str">
        <f t="shared" si="1"/>
        <v>03</v>
      </c>
      <c r="E21" t="s">
        <v>31</v>
      </c>
      <c r="F21">
        <v>239</v>
      </c>
      <c r="G21">
        <v>125</v>
      </c>
      <c r="H21">
        <v>134</v>
      </c>
      <c r="I21">
        <v>70</v>
      </c>
      <c r="J21">
        <v>64</v>
      </c>
      <c r="K21">
        <v>61</v>
      </c>
      <c r="L21">
        <v>0</v>
      </c>
      <c r="M21">
        <v>2023</v>
      </c>
      <c r="N21">
        <f>VLOOKUP(E21, '2023D'!$A$2:$G$339, 2, FALSE)</f>
        <v>164</v>
      </c>
      <c r="O21">
        <f>VLOOKUP(E21, '2023D'!$A$2:$G$339, 3, FALSE)</f>
        <v>4260</v>
      </c>
      <c r="P21">
        <f>extracted_table_data[[#This Row],[最低排名]]-extracted_table_data[[#This Row],[同分人数]]+1</f>
        <v>4097</v>
      </c>
      <c r="Q21">
        <f>IF(O21&gt;=开始!$B$6, 1, 0)</f>
        <v>1</v>
      </c>
      <c r="R21">
        <f>extracted_table_data[[#This Row],[最低排名]]-开始!$B$6</f>
        <v>4260</v>
      </c>
    </row>
    <row r="22" spans="1:18">
      <c r="A22">
        <v>10801</v>
      </c>
      <c r="B22" t="s">
        <v>32</v>
      </c>
      <c r="C22" t="str">
        <f t="shared" si="0"/>
        <v>上海外大</v>
      </c>
      <c r="D22" t="str">
        <f t="shared" si="1"/>
        <v>01</v>
      </c>
      <c r="E22" t="s">
        <v>33</v>
      </c>
      <c r="F22">
        <v>224</v>
      </c>
      <c r="G22">
        <v>113</v>
      </c>
      <c r="H22">
        <v>129</v>
      </c>
      <c r="I22">
        <v>70</v>
      </c>
      <c r="J22">
        <v>67</v>
      </c>
      <c r="K22">
        <v>67</v>
      </c>
      <c r="L22">
        <v>0</v>
      </c>
      <c r="M22">
        <v>2023</v>
      </c>
      <c r="N22">
        <f>VLOOKUP(E22, '2023D'!$A$2:$G$339, 2, FALSE)</f>
        <v>210</v>
      </c>
      <c r="O22">
        <f>VLOOKUP(E22, '2023D'!$A$2:$G$339, 3, FALSE)</f>
        <v>6238</v>
      </c>
      <c r="P22">
        <f>extracted_table_data[[#This Row],[最低排名]]-extracted_table_data[[#This Row],[同分人数]]+1</f>
        <v>6029</v>
      </c>
      <c r="Q22">
        <f>IF(O22&gt;=开始!$B$6, 1, 0)</f>
        <v>1</v>
      </c>
      <c r="R22">
        <f>extracted_table_data[[#This Row],[最低排名]]-开始!$B$6</f>
        <v>6238</v>
      </c>
    </row>
    <row r="23" spans="1:18">
      <c r="A23">
        <v>10802</v>
      </c>
      <c r="B23" t="s">
        <v>34</v>
      </c>
      <c r="C23" t="str">
        <f t="shared" si="0"/>
        <v>上海外大</v>
      </c>
      <c r="D23" t="str">
        <f t="shared" si="1"/>
        <v>02</v>
      </c>
      <c r="E23" t="s">
        <v>35</v>
      </c>
      <c r="F23">
        <v>230</v>
      </c>
      <c r="G23">
        <v>125</v>
      </c>
      <c r="H23">
        <v>131</v>
      </c>
      <c r="I23">
        <v>70</v>
      </c>
      <c r="J23">
        <v>67</v>
      </c>
      <c r="K23">
        <v>64</v>
      </c>
      <c r="L23">
        <v>0</v>
      </c>
      <c r="M23">
        <v>2023</v>
      </c>
      <c r="N23">
        <f>VLOOKUP(E23, '2023D'!$A$2:$G$339, 2, FALSE)</f>
        <v>190</v>
      </c>
      <c r="O23">
        <f>VLOOKUP(E23, '2023D'!$A$2:$G$339, 3, FALSE)</f>
        <v>5270</v>
      </c>
      <c r="P23">
        <f>extracted_table_data[[#This Row],[最低排名]]-extracted_table_data[[#This Row],[同分人数]]+1</f>
        <v>5081</v>
      </c>
      <c r="Q23">
        <f>IF(O23&gt;=开始!$B$6, 1, 0)</f>
        <v>1</v>
      </c>
      <c r="R23">
        <f>extracted_table_data[[#This Row],[最低排名]]-开始!$B$6</f>
        <v>5270</v>
      </c>
    </row>
    <row r="24" spans="1:18">
      <c r="A24">
        <v>10901</v>
      </c>
      <c r="B24" t="s">
        <v>36</v>
      </c>
      <c r="C24" t="str">
        <f t="shared" si="0"/>
        <v>上海海事</v>
      </c>
      <c r="D24" t="str">
        <f t="shared" si="1"/>
        <v>01</v>
      </c>
      <c r="E24" t="s">
        <v>37</v>
      </c>
      <c r="F24">
        <v>209</v>
      </c>
      <c r="G24">
        <v>116</v>
      </c>
      <c r="H24">
        <v>122</v>
      </c>
      <c r="I24">
        <v>70</v>
      </c>
      <c r="J24">
        <v>64</v>
      </c>
      <c r="K24">
        <v>58</v>
      </c>
      <c r="L24">
        <v>0</v>
      </c>
      <c r="M24">
        <v>2023</v>
      </c>
      <c r="N24">
        <f>VLOOKUP(E24, '2023D'!$A$2:$G$339, 2, FALSE)</f>
        <v>256</v>
      </c>
      <c r="O24">
        <f>VLOOKUP(E24, '2023D'!$A$2:$G$339, 3, FALSE)</f>
        <v>13919</v>
      </c>
      <c r="P24">
        <f>extracted_table_data[[#This Row],[最低排名]]-extracted_table_data[[#This Row],[同分人数]]+1</f>
        <v>13664</v>
      </c>
      <c r="Q24">
        <f>IF(O24&gt;=开始!$B$6, 1, 0)</f>
        <v>1</v>
      </c>
      <c r="R24">
        <f>extracted_table_data[[#This Row],[最低排名]]-开始!$B$6</f>
        <v>13919</v>
      </c>
    </row>
    <row r="25" spans="1:18">
      <c r="A25">
        <v>10902</v>
      </c>
      <c r="B25" t="s">
        <v>38</v>
      </c>
      <c r="C25" t="str">
        <f t="shared" si="0"/>
        <v>上海海事</v>
      </c>
      <c r="D25" t="str">
        <f t="shared" si="1"/>
        <v>02</v>
      </c>
      <c r="E25" t="s">
        <v>39</v>
      </c>
      <c r="F25">
        <v>206</v>
      </c>
      <c r="G25">
        <v>106</v>
      </c>
      <c r="H25">
        <v>119</v>
      </c>
      <c r="I25">
        <v>64</v>
      </c>
      <c r="J25">
        <v>58</v>
      </c>
      <c r="K25">
        <v>55</v>
      </c>
      <c r="L25">
        <v>0</v>
      </c>
      <c r="M25">
        <v>2023</v>
      </c>
      <c r="N25">
        <f>VLOOKUP(E25, '2023D'!$A$2:$G$339, 2, FALSE)</f>
        <v>260</v>
      </c>
      <c r="O25">
        <f>VLOOKUP(E25, '2023D'!$A$2:$G$339, 3, FALSE)</f>
        <v>19158</v>
      </c>
      <c r="P25">
        <f>extracted_table_data[[#This Row],[最低排名]]-extracted_table_data[[#This Row],[同分人数]]+1</f>
        <v>18899</v>
      </c>
      <c r="Q25">
        <f>IF(O25&gt;=开始!$B$6, 1, 0)</f>
        <v>1</v>
      </c>
      <c r="R25">
        <f>extracted_table_data[[#This Row],[最低排名]]-开始!$B$6</f>
        <v>19158</v>
      </c>
    </row>
    <row r="26" spans="1:18">
      <c r="A26">
        <v>10903</v>
      </c>
      <c r="B26" t="s">
        <v>40</v>
      </c>
      <c r="C26" t="str">
        <f t="shared" si="0"/>
        <v>上海海事</v>
      </c>
      <c r="D26" t="str">
        <f t="shared" si="1"/>
        <v>03</v>
      </c>
      <c r="E26" t="s">
        <v>41</v>
      </c>
      <c r="F26">
        <v>196</v>
      </c>
      <c r="G26">
        <v>103</v>
      </c>
      <c r="H26">
        <v>123</v>
      </c>
      <c r="I26">
        <v>67</v>
      </c>
      <c r="J26">
        <v>58</v>
      </c>
      <c r="K26">
        <v>55</v>
      </c>
      <c r="L26">
        <v>0</v>
      </c>
      <c r="M26">
        <v>2023</v>
      </c>
      <c r="N26">
        <f>VLOOKUP(E26, '2023D'!$A$2:$G$339, 2, FALSE)</f>
        <v>249</v>
      </c>
      <c r="O26">
        <f>VLOOKUP(E26, '2023D'!$A$2:$G$339, 3, FALSE)</f>
        <v>19921</v>
      </c>
      <c r="P26">
        <f>extracted_table_data[[#This Row],[最低排名]]-extracted_table_data[[#This Row],[同分人数]]+1</f>
        <v>19673</v>
      </c>
      <c r="Q26">
        <f>IF(O26&gt;=开始!$B$6, 1, 0)</f>
        <v>1</v>
      </c>
      <c r="R26">
        <f>extracted_table_data[[#This Row],[最低排名]]-开始!$B$6</f>
        <v>19921</v>
      </c>
    </row>
    <row r="27" spans="1:18">
      <c r="A27">
        <v>10904</v>
      </c>
      <c r="B27" t="s">
        <v>42</v>
      </c>
      <c r="C27" t="str">
        <f t="shared" si="0"/>
        <v>上海海事</v>
      </c>
      <c r="D27" t="str">
        <f t="shared" si="1"/>
        <v>04</v>
      </c>
      <c r="E27" t="s">
        <v>43</v>
      </c>
      <c r="F27">
        <v>207</v>
      </c>
      <c r="G27">
        <v>104</v>
      </c>
      <c r="H27">
        <v>116</v>
      </c>
      <c r="I27">
        <v>64</v>
      </c>
      <c r="J27">
        <v>61</v>
      </c>
      <c r="K27">
        <v>55</v>
      </c>
      <c r="L27">
        <v>0</v>
      </c>
      <c r="M27">
        <v>2023</v>
      </c>
      <c r="N27">
        <f>VLOOKUP(E27, '2023D'!$A$2:$G$339, 2, FALSE)</f>
        <v>263</v>
      </c>
      <c r="O27">
        <f>VLOOKUP(E27, '2023D'!$A$2:$G$339, 3, FALSE)</f>
        <v>18898</v>
      </c>
      <c r="P27">
        <f>extracted_table_data[[#This Row],[最低排名]]-extracted_table_data[[#This Row],[同分人数]]+1</f>
        <v>18636</v>
      </c>
      <c r="Q27">
        <f>IF(O27&gt;=开始!$B$6, 1, 0)</f>
        <v>1</v>
      </c>
      <c r="R27">
        <f>extracted_table_data[[#This Row],[最低排名]]-开始!$B$6</f>
        <v>18898</v>
      </c>
    </row>
    <row r="28" spans="1:18">
      <c r="A28">
        <v>11001</v>
      </c>
      <c r="B28" t="s">
        <v>44</v>
      </c>
      <c r="C28" t="str">
        <f t="shared" si="0"/>
        <v>上海理工</v>
      </c>
      <c r="D28" t="str">
        <f t="shared" si="1"/>
        <v>01</v>
      </c>
      <c r="E28" t="s">
        <v>20</v>
      </c>
      <c r="F28">
        <v>217</v>
      </c>
      <c r="G28">
        <v>123</v>
      </c>
      <c r="H28">
        <v>129</v>
      </c>
      <c r="I28">
        <v>67</v>
      </c>
      <c r="J28">
        <v>67</v>
      </c>
      <c r="K28">
        <v>61</v>
      </c>
      <c r="L28">
        <v>0</v>
      </c>
      <c r="M28">
        <v>2023</v>
      </c>
      <c r="N28">
        <f>VLOOKUP(E28, '2023D'!$A$2:$G$339, 2, FALSE)</f>
        <v>237</v>
      </c>
      <c r="O28">
        <f>VLOOKUP(E28, '2023D'!$A$2:$G$339, 3, FALSE)</f>
        <v>9655</v>
      </c>
      <c r="P28">
        <f>extracted_table_data[[#This Row],[最低排名]]-extracted_table_data[[#This Row],[同分人数]]+1</f>
        <v>9419</v>
      </c>
      <c r="Q28">
        <f>IF(O28&gt;=开始!$B$6, 1, 0)</f>
        <v>1</v>
      </c>
      <c r="R28">
        <f>extracted_table_data[[#This Row],[最低排名]]-开始!$B$6</f>
        <v>9655</v>
      </c>
    </row>
    <row r="29" spans="1:18">
      <c r="A29">
        <v>11002</v>
      </c>
      <c r="B29" t="s">
        <v>45</v>
      </c>
      <c r="C29" t="str">
        <f t="shared" si="0"/>
        <v>上海理工</v>
      </c>
      <c r="D29" t="str">
        <f t="shared" si="1"/>
        <v>02</v>
      </c>
      <c r="E29" t="s">
        <v>37</v>
      </c>
      <c r="F29">
        <v>206</v>
      </c>
      <c r="G29">
        <v>108</v>
      </c>
      <c r="H29">
        <v>131</v>
      </c>
      <c r="I29">
        <v>70</v>
      </c>
      <c r="J29">
        <v>64</v>
      </c>
      <c r="K29">
        <v>52</v>
      </c>
      <c r="L29">
        <v>0</v>
      </c>
      <c r="M29">
        <v>2023</v>
      </c>
      <c r="N29">
        <f>VLOOKUP(E29, '2023D'!$A$2:$G$339, 2, FALSE)</f>
        <v>256</v>
      </c>
      <c r="O29">
        <f>VLOOKUP(E29, '2023D'!$A$2:$G$339, 3, FALSE)</f>
        <v>13919</v>
      </c>
      <c r="P29">
        <f>extracted_table_data[[#This Row],[最低排名]]-extracted_table_data[[#This Row],[同分人数]]+1</f>
        <v>13664</v>
      </c>
      <c r="Q29">
        <f>IF(O29&gt;=开始!$B$6, 1, 0)</f>
        <v>1</v>
      </c>
      <c r="R29">
        <f>extracted_table_data[[#This Row],[最低排名]]-开始!$B$6</f>
        <v>13919</v>
      </c>
    </row>
    <row r="30" spans="1:18">
      <c r="A30">
        <v>11003</v>
      </c>
      <c r="B30" t="s">
        <v>46</v>
      </c>
      <c r="C30" t="str">
        <f t="shared" si="0"/>
        <v>上海理工</v>
      </c>
      <c r="D30" t="str">
        <f t="shared" si="1"/>
        <v>03</v>
      </c>
      <c r="E30" t="s">
        <v>37</v>
      </c>
      <c r="F30">
        <v>221</v>
      </c>
      <c r="G30">
        <v>127</v>
      </c>
      <c r="H30">
        <v>116</v>
      </c>
      <c r="I30">
        <v>67</v>
      </c>
      <c r="J30">
        <v>61</v>
      </c>
      <c r="K30">
        <v>58</v>
      </c>
      <c r="L30">
        <v>0</v>
      </c>
      <c r="M30">
        <v>2023</v>
      </c>
      <c r="N30">
        <f>VLOOKUP(E30, '2023D'!$A$2:$G$339, 2, FALSE)</f>
        <v>256</v>
      </c>
      <c r="O30">
        <f>VLOOKUP(E30, '2023D'!$A$2:$G$339, 3, FALSE)</f>
        <v>13919</v>
      </c>
      <c r="P30">
        <f>extracted_table_data[[#This Row],[最低排名]]-extracted_table_data[[#This Row],[同分人数]]+1</f>
        <v>13664</v>
      </c>
      <c r="Q30">
        <f>IF(O30&gt;=开始!$B$6, 1, 0)</f>
        <v>1</v>
      </c>
      <c r="R30">
        <f>extracted_table_data[[#This Row],[最低排名]]-开始!$B$6</f>
        <v>13919</v>
      </c>
    </row>
    <row r="31" spans="1:18">
      <c r="A31">
        <v>11004</v>
      </c>
      <c r="B31" t="s">
        <v>47</v>
      </c>
      <c r="C31" t="str">
        <f t="shared" si="0"/>
        <v>上海理工</v>
      </c>
      <c r="D31" t="str">
        <f t="shared" si="1"/>
        <v>04</v>
      </c>
      <c r="E31" t="s">
        <v>48</v>
      </c>
      <c r="F31">
        <v>203</v>
      </c>
      <c r="G31">
        <v>103</v>
      </c>
      <c r="H31">
        <v>117</v>
      </c>
      <c r="I31">
        <v>70</v>
      </c>
      <c r="J31">
        <v>64</v>
      </c>
      <c r="K31">
        <v>55</v>
      </c>
      <c r="L31">
        <v>0</v>
      </c>
      <c r="M31">
        <v>2023</v>
      </c>
      <c r="N31">
        <f>VLOOKUP(E31, '2023D'!$A$2:$G$339, 2, FALSE)</f>
        <v>238</v>
      </c>
      <c r="O31">
        <f>VLOOKUP(E31, '2023D'!$A$2:$G$339, 3, FALSE)</f>
        <v>17377</v>
      </c>
      <c r="P31">
        <f>extracted_table_data[[#This Row],[最低排名]]-extracted_table_data[[#This Row],[同分人数]]+1</f>
        <v>17140</v>
      </c>
      <c r="Q31">
        <f>IF(O31&gt;=开始!$B$6, 1, 0)</f>
        <v>1</v>
      </c>
      <c r="R31">
        <f>extracted_table_data[[#This Row],[最低排名]]-开始!$B$6</f>
        <v>17377</v>
      </c>
    </row>
    <row r="32" spans="1:18">
      <c r="A32">
        <v>11101</v>
      </c>
      <c r="B32" t="s">
        <v>49</v>
      </c>
      <c r="C32" t="str">
        <f t="shared" si="0"/>
        <v>上海杉达</v>
      </c>
      <c r="D32" t="str">
        <f t="shared" si="1"/>
        <v>01</v>
      </c>
      <c r="E32" t="s">
        <v>50</v>
      </c>
      <c r="F32">
        <v>189</v>
      </c>
      <c r="G32">
        <v>98</v>
      </c>
      <c r="H32">
        <v>110</v>
      </c>
      <c r="I32">
        <v>46</v>
      </c>
      <c r="J32">
        <v>43</v>
      </c>
      <c r="K32">
        <v>43</v>
      </c>
      <c r="L32">
        <v>0</v>
      </c>
      <c r="M32">
        <v>2023</v>
      </c>
      <c r="N32">
        <f>VLOOKUP(E32, '2023D'!$A$2:$G$339, 2, FALSE)</f>
        <v>207</v>
      </c>
      <c r="O32">
        <f>VLOOKUP(E32, '2023D'!$A$2:$G$339, 3, FALSE)</f>
        <v>35904</v>
      </c>
      <c r="P32">
        <f>extracted_table_data[[#This Row],[最低排名]]-extracted_table_data[[#This Row],[同分人数]]+1</f>
        <v>35698</v>
      </c>
      <c r="Q32">
        <f>IF(O32&gt;=开始!$B$6, 1, 0)</f>
        <v>1</v>
      </c>
      <c r="R32">
        <f>extracted_table_data[[#This Row],[最低排名]]-开始!$B$6</f>
        <v>35904</v>
      </c>
    </row>
    <row r="33" spans="1:18">
      <c r="A33">
        <v>11102</v>
      </c>
      <c r="B33" t="s">
        <v>51</v>
      </c>
      <c r="C33" t="str">
        <f t="shared" si="0"/>
        <v>上海杉达</v>
      </c>
      <c r="D33" t="str">
        <f t="shared" si="1"/>
        <v>02</v>
      </c>
      <c r="E33" t="s">
        <v>52</v>
      </c>
      <c r="F33">
        <v>198</v>
      </c>
      <c r="G33">
        <v>107</v>
      </c>
      <c r="H33">
        <v>82</v>
      </c>
      <c r="I33">
        <v>49</v>
      </c>
      <c r="J33">
        <v>49</v>
      </c>
      <c r="K33">
        <v>46</v>
      </c>
      <c r="L33">
        <v>0</v>
      </c>
      <c r="M33">
        <v>2023</v>
      </c>
      <c r="N33">
        <f>VLOOKUP(E33, '2023D'!$A$2:$G$339, 2, FALSE)</f>
        <v>221</v>
      </c>
      <c r="O33">
        <f>VLOOKUP(E33, '2023D'!$A$2:$G$339, 3, FALSE)</f>
        <v>37331</v>
      </c>
      <c r="P33">
        <f>extracted_table_data[[#This Row],[最低排名]]-extracted_table_data[[#This Row],[同分人数]]+1</f>
        <v>37111</v>
      </c>
      <c r="Q33">
        <f>IF(O33&gt;=开始!$B$6, 1, 0)</f>
        <v>1</v>
      </c>
      <c r="R33">
        <f>extracted_table_data[[#This Row],[最低排名]]-开始!$B$6</f>
        <v>37331</v>
      </c>
    </row>
    <row r="34" spans="1:18">
      <c r="A34">
        <v>11103</v>
      </c>
      <c r="B34" t="s">
        <v>53</v>
      </c>
      <c r="C34" t="str">
        <f t="shared" si="0"/>
        <v>上海杉达</v>
      </c>
      <c r="D34" t="str">
        <f t="shared" si="1"/>
        <v>03</v>
      </c>
      <c r="E34" t="s">
        <v>54</v>
      </c>
      <c r="F34">
        <v>188</v>
      </c>
      <c r="G34">
        <v>100</v>
      </c>
      <c r="H34">
        <v>88</v>
      </c>
      <c r="I34">
        <v>58</v>
      </c>
      <c r="J34">
        <v>55</v>
      </c>
      <c r="K34">
        <v>52</v>
      </c>
      <c r="L34">
        <v>0</v>
      </c>
      <c r="M34">
        <v>2023</v>
      </c>
      <c r="N34">
        <f>VLOOKUP(E34, '2023D'!$A$2:$G$339, 2, FALSE)</f>
        <v>202</v>
      </c>
      <c r="O34">
        <f>VLOOKUP(E34, '2023D'!$A$2:$G$339, 3, FALSE)</f>
        <v>33766</v>
      </c>
      <c r="P34">
        <f>extracted_table_data[[#This Row],[最低排名]]-extracted_table_data[[#This Row],[同分人数]]+1</f>
        <v>33565</v>
      </c>
      <c r="Q34">
        <f>IF(O34&gt;=开始!$B$6, 1, 0)</f>
        <v>1</v>
      </c>
      <c r="R34">
        <f>extracted_table_data[[#This Row],[最低排名]]-开始!$B$6</f>
        <v>33766</v>
      </c>
    </row>
    <row r="35" spans="1:18">
      <c r="A35">
        <v>11104</v>
      </c>
      <c r="B35" t="s">
        <v>55</v>
      </c>
      <c r="C35" t="str">
        <f t="shared" si="0"/>
        <v>上海杉达</v>
      </c>
      <c r="D35" t="str">
        <f t="shared" si="1"/>
        <v>04</v>
      </c>
      <c r="E35" t="s">
        <v>56</v>
      </c>
      <c r="F35">
        <v>178</v>
      </c>
      <c r="G35">
        <v>89</v>
      </c>
      <c r="H35">
        <v>95</v>
      </c>
      <c r="I35">
        <v>49</v>
      </c>
      <c r="J35">
        <v>46</v>
      </c>
      <c r="K35">
        <v>46</v>
      </c>
      <c r="L35">
        <v>0</v>
      </c>
      <c r="M35">
        <v>2023</v>
      </c>
      <c r="N35">
        <f>VLOOKUP(E35, '2023D'!$A$2:$G$339, 2, FALSE)</f>
        <v>207</v>
      </c>
      <c r="O35">
        <f>VLOOKUP(E35, '2023D'!$A$2:$G$339, 3, FALSE)</f>
        <v>39247</v>
      </c>
      <c r="P35">
        <f>extracted_table_data[[#This Row],[最低排名]]-extracted_table_data[[#This Row],[同分人数]]+1</f>
        <v>39041</v>
      </c>
      <c r="Q35">
        <f>IF(O35&gt;=开始!$B$6, 1, 0)</f>
        <v>1</v>
      </c>
      <c r="R35">
        <f>extracted_table_data[[#This Row],[最低排名]]-开始!$B$6</f>
        <v>39247</v>
      </c>
    </row>
    <row r="36" spans="1:18">
      <c r="A36">
        <v>11201</v>
      </c>
      <c r="B36" t="s">
        <v>57</v>
      </c>
      <c r="C36" t="str">
        <f t="shared" si="0"/>
        <v>华东政法</v>
      </c>
      <c r="D36" t="str">
        <f t="shared" si="1"/>
        <v>01</v>
      </c>
      <c r="E36" t="s">
        <v>58</v>
      </c>
      <c r="F36">
        <v>240</v>
      </c>
      <c r="G36">
        <v>131</v>
      </c>
      <c r="H36">
        <v>129</v>
      </c>
      <c r="I36">
        <v>70</v>
      </c>
      <c r="J36">
        <v>64</v>
      </c>
      <c r="K36">
        <v>61</v>
      </c>
      <c r="L36">
        <v>0</v>
      </c>
      <c r="M36">
        <v>2023</v>
      </c>
      <c r="N36">
        <f>VLOOKUP(E36, '2023D'!$A$2:$G$339, 2, FALSE)</f>
        <v>160</v>
      </c>
      <c r="O36">
        <f>VLOOKUP(E36, '2023D'!$A$2:$G$339, 3, FALSE)</f>
        <v>4910</v>
      </c>
      <c r="P36">
        <f>extracted_table_data[[#This Row],[最低排名]]-extracted_table_data[[#This Row],[同分人数]]+1</f>
        <v>4751</v>
      </c>
      <c r="Q36">
        <f>IF(O36&gt;=开始!$B$6, 1, 0)</f>
        <v>1</v>
      </c>
      <c r="R36">
        <f>extracted_table_data[[#This Row],[最低排名]]-开始!$B$6</f>
        <v>4910</v>
      </c>
    </row>
    <row r="37" spans="1:18">
      <c r="A37">
        <v>11202</v>
      </c>
      <c r="B37" t="s">
        <v>59</v>
      </c>
      <c r="C37" t="str">
        <f t="shared" si="0"/>
        <v>华东政法</v>
      </c>
      <c r="D37" t="str">
        <f t="shared" si="1"/>
        <v>02</v>
      </c>
      <c r="E37" t="s">
        <v>60</v>
      </c>
      <c r="F37">
        <v>222</v>
      </c>
      <c r="G37">
        <v>115</v>
      </c>
      <c r="H37">
        <v>128</v>
      </c>
      <c r="I37">
        <v>67</v>
      </c>
      <c r="J37">
        <v>67</v>
      </c>
      <c r="K37">
        <v>64</v>
      </c>
      <c r="L37">
        <v>0</v>
      </c>
      <c r="M37">
        <v>2023</v>
      </c>
      <c r="N37">
        <f>VLOOKUP(E37, '2023D'!$A$2:$G$339, 2, FALSE)</f>
        <v>206</v>
      </c>
      <c r="O37">
        <f>VLOOKUP(E37, '2023D'!$A$2:$G$339, 3, FALSE)</f>
        <v>8061</v>
      </c>
      <c r="P37">
        <f>extracted_table_data[[#This Row],[最低排名]]-extracted_table_data[[#This Row],[同分人数]]+1</f>
        <v>7856</v>
      </c>
      <c r="Q37">
        <f>IF(O37&gt;=开始!$B$6, 1, 0)</f>
        <v>1</v>
      </c>
      <c r="R37">
        <f>extracted_table_data[[#This Row],[最低排名]]-开始!$B$6</f>
        <v>8061</v>
      </c>
    </row>
    <row r="38" spans="1:18">
      <c r="A38">
        <v>11203</v>
      </c>
      <c r="B38" t="s">
        <v>61</v>
      </c>
      <c r="C38" t="str">
        <f t="shared" si="0"/>
        <v>华东政法</v>
      </c>
      <c r="D38" t="str">
        <f t="shared" si="1"/>
        <v>03</v>
      </c>
      <c r="E38" t="s">
        <v>62</v>
      </c>
      <c r="F38">
        <v>220</v>
      </c>
      <c r="G38">
        <v>126</v>
      </c>
      <c r="H38">
        <v>118</v>
      </c>
      <c r="I38">
        <v>70</v>
      </c>
      <c r="J38">
        <v>64</v>
      </c>
      <c r="K38">
        <v>55</v>
      </c>
      <c r="L38">
        <v>0</v>
      </c>
      <c r="M38">
        <v>2023</v>
      </c>
      <c r="N38">
        <f>VLOOKUP(E38, '2023D'!$A$2:$G$339, 2, FALSE)</f>
        <v>241</v>
      </c>
      <c r="O38">
        <f>VLOOKUP(E38, '2023D'!$A$2:$G$339, 3, FALSE)</f>
        <v>12910</v>
      </c>
      <c r="P38">
        <f>extracted_table_data[[#This Row],[最低排名]]-extracted_table_data[[#This Row],[同分人数]]+1</f>
        <v>12670</v>
      </c>
      <c r="Q38">
        <f>IF(O38&gt;=开始!$B$6, 1, 0)</f>
        <v>1</v>
      </c>
      <c r="R38">
        <f>extracted_table_data[[#This Row],[最低排名]]-开始!$B$6</f>
        <v>12910</v>
      </c>
    </row>
    <row r="39" spans="1:18">
      <c r="A39">
        <v>11204</v>
      </c>
      <c r="B39" t="s">
        <v>63</v>
      </c>
      <c r="C39" t="str">
        <f t="shared" si="0"/>
        <v>华东政法</v>
      </c>
      <c r="D39" t="str">
        <f t="shared" si="1"/>
        <v>04</v>
      </c>
      <c r="E39" t="s">
        <v>64</v>
      </c>
      <c r="F39">
        <v>229</v>
      </c>
      <c r="G39">
        <v>133</v>
      </c>
      <c r="H39">
        <v>119</v>
      </c>
      <c r="I39">
        <v>70</v>
      </c>
      <c r="J39">
        <v>67</v>
      </c>
      <c r="K39">
        <v>55</v>
      </c>
      <c r="L39">
        <v>0</v>
      </c>
      <c r="M39">
        <v>2023</v>
      </c>
      <c r="N39">
        <f>VLOOKUP(E39, '2023D'!$A$2:$G$339, 2, FALSE)</f>
        <v>209</v>
      </c>
      <c r="O39">
        <f>VLOOKUP(E39, '2023D'!$A$2:$G$339, 3, FALSE)</f>
        <v>9864</v>
      </c>
      <c r="P39">
        <f>extracted_table_data[[#This Row],[最低排名]]-extracted_table_data[[#This Row],[同分人数]]+1</f>
        <v>9656</v>
      </c>
      <c r="Q39">
        <f>IF(O39&gt;=开始!$B$6, 1, 0)</f>
        <v>1</v>
      </c>
      <c r="R39">
        <f>extracted_table_data[[#This Row],[最低排名]]-开始!$B$6</f>
        <v>9864</v>
      </c>
    </row>
    <row r="40" spans="1:18">
      <c r="A40">
        <v>11301</v>
      </c>
      <c r="B40" t="s">
        <v>65</v>
      </c>
      <c r="C40" t="str">
        <f t="shared" si="0"/>
        <v>上经贸大</v>
      </c>
      <c r="D40" t="str">
        <f t="shared" si="1"/>
        <v>01</v>
      </c>
      <c r="E40" t="s">
        <v>66</v>
      </c>
      <c r="F40">
        <v>225</v>
      </c>
      <c r="G40">
        <v>114</v>
      </c>
      <c r="H40">
        <v>128</v>
      </c>
      <c r="I40">
        <v>64</v>
      </c>
      <c r="J40">
        <v>61</v>
      </c>
      <c r="K40">
        <v>61</v>
      </c>
      <c r="L40">
        <v>0</v>
      </c>
      <c r="M40">
        <v>2023</v>
      </c>
      <c r="N40">
        <f>VLOOKUP(E40, '2023D'!$A$2:$G$339, 2, FALSE)</f>
        <v>241</v>
      </c>
      <c r="O40">
        <f>VLOOKUP(E40, '2023D'!$A$2:$G$339, 3, FALSE)</f>
        <v>10105</v>
      </c>
      <c r="P40">
        <f>extracted_table_data[[#This Row],[最低排名]]-extracted_table_data[[#This Row],[同分人数]]+1</f>
        <v>9865</v>
      </c>
      <c r="Q40">
        <f>IF(O40&gt;=开始!$B$6, 1, 0)</f>
        <v>1</v>
      </c>
      <c r="R40">
        <f>extracted_table_data[[#This Row],[最低排名]]-开始!$B$6</f>
        <v>10105</v>
      </c>
    </row>
    <row r="41" spans="1:18">
      <c r="A41">
        <v>11302</v>
      </c>
      <c r="B41" t="s">
        <v>67</v>
      </c>
      <c r="C41" t="str">
        <f t="shared" si="0"/>
        <v>上经贸大</v>
      </c>
      <c r="D41" t="str">
        <f t="shared" si="1"/>
        <v>02</v>
      </c>
      <c r="E41" t="s">
        <v>68</v>
      </c>
      <c r="F41">
        <v>219</v>
      </c>
      <c r="G41">
        <v>121</v>
      </c>
      <c r="H41">
        <v>109</v>
      </c>
      <c r="I41">
        <v>67</v>
      </c>
      <c r="J41">
        <v>64</v>
      </c>
      <c r="K41">
        <v>61</v>
      </c>
      <c r="L41">
        <v>0</v>
      </c>
      <c r="M41">
        <v>2023</v>
      </c>
      <c r="N41">
        <f>VLOOKUP(E41, '2023D'!$A$2:$G$339, 2, FALSE)</f>
        <v>256</v>
      </c>
      <c r="O41">
        <f>VLOOKUP(E41, '2023D'!$A$2:$G$339, 3, FALSE)</f>
        <v>14672</v>
      </c>
      <c r="P41">
        <f>extracted_table_data[[#This Row],[最低排名]]-extracted_table_data[[#This Row],[同分人数]]+1</f>
        <v>14417</v>
      </c>
      <c r="Q41">
        <f>IF(O41&gt;=开始!$B$6, 1, 0)</f>
        <v>1</v>
      </c>
      <c r="R41">
        <f>extracted_table_data[[#This Row],[最低排名]]-开始!$B$6</f>
        <v>14672</v>
      </c>
    </row>
    <row r="42" spans="1:18">
      <c r="A42">
        <v>11303</v>
      </c>
      <c r="B42" t="s">
        <v>69</v>
      </c>
      <c r="C42" t="str">
        <f t="shared" si="0"/>
        <v>上经贸大</v>
      </c>
      <c r="D42" t="str">
        <f t="shared" si="1"/>
        <v>03</v>
      </c>
      <c r="E42" t="s">
        <v>70</v>
      </c>
      <c r="F42">
        <v>220</v>
      </c>
      <c r="G42">
        <v>120</v>
      </c>
      <c r="H42">
        <v>127</v>
      </c>
      <c r="I42">
        <v>61</v>
      </c>
      <c r="J42">
        <v>55</v>
      </c>
      <c r="K42">
        <v>55</v>
      </c>
      <c r="L42">
        <v>0</v>
      </c>
      <c r="M42">
        <v>2023</v>
      </c>
      <c r="N42">
        <f>VLOOKUP(E42, '2023D'!$A$2:$G$339, 2, FALSE)</f>
        <v>236</v>
      </c>
      <c r="O42">
        <f>VLOOKUP(E42, '2023D'!$A$2:$G$339, 3, FALSE)</f>
        <v>15161</v>
      </c>
      <c r="P42">
        <f>extracted_table_data[[#This Row],[最低排名]]-extracted_table_data[[#This Row],[同分人数]]+1</f>
        <v>14926</v>
      </c>
      <c r="Q42">
        <f>IF(O42&gt;=开始!$B$6, 1, 0)</f>
        <v>1</v>
      </c>
      <c r="R42">
        <f>extracted_table_data[[#This Row],[最低排名]]-开始!$B$6</f>
        <v>15161</v>
      </c>
    </row>
    <row r="43" spans="1:18">
      <c r="A43">
        <v>11304</v>
      </c>
      <c r="B43" t="s">
        <v>71</v>
      </c>
      <c r="C43" t="str">
        <f t="shared" si="0"/>
        <v>上经贸大</v>
      </c>
      <c r="D43" t="str">
        <f t="shared" si="1"/>
        <v>04</v>
      </c>
      <c r="E43" t="s">
        <v>72</v>
      </c>
      <c r="F43">
        <v>211</v>
      </c>
      <c r="G43">
        <v>112</v>
      </c>
      <c r="H43">
        <v>122</v>
      </c>
      <c r="I43">
        <v>67</v>
      </c>
      <c r="J43">
        <v>64</v>
      </c>
      <c r="K43">
        <v>58</v>
      </c>
      <c r="L43">
        <v>0</v>
      </c>
      <c r="M43">
        <v>2023</v>
      </c>
      <c r="N43">
        <f>VLOOKUP(E43, '2023D'!$A$2:$G$339, 2, FALSE)</f>
        <v>263</v>
      </c>
      <c r="O43">
        <f>VLOOKUP(E43, '2023D'!$A$2:$G$339, 3, FALSE)</f>
        <v>14182</v>
      </c>
      <c r="P43">
        <f>extracted_table_data[[#This Row],[最低排名]]-extracted_table_data[[#This Row],[同分人数]]+1</f>
        <v>13920</v>
      </c>
      <c r="Q43">
        <f>IF(O43&gt;=开始!$B$6, 1, 0)</f>
        <v>1</v>
      </c>
      <c r="R43">
        <f>extracted_table_data[[#This Row],[最低排名]]-开始!$B$6</f>
        <v>14182</v>
      </c>
    </row>
    <row r="44" spans="1:18">
      <c r="A44">
        <v>11401</v>
      </c>
      <c r="B44" t="s">
        <v>73</v>
      </c>
      <c r="C44" t="str">
        <f t="shared" si="0"/>
        <v>复旦医学</v>
      </c>
      <c r="D44" t="str">
        <f t="shared" si="1"/>
        <v>01</v>
      </c>
      <c r="E44" t="s">
        <v>0</v>
      </c>
      <c r="M44">
        <v>2023</v>
      </c>
      <c r="N44">
        <f>VLOOKUP(E44, '2023D'!$A$2:$G$339, 2, FALSE)</f>
        <v>2393</v>
      </c>
      <c r="O44">
        <f>VLOOKUP(E44, '2023D'!$A$2:$G$339, 3, FALSE)</f>
        <v>2393</v>
      </c>
      <c r="P44">
        <f>extracted_table_data[[#This Row],[最低排名]]-extracted_table_data[[#This Row],[同分人数]]+1</f>
        <v>1</v>
      </c>
      <c r="Q44">
        <f>IF(O44&gt;=开始!$B$6, 1, 0)</f>
        <v>1</v>
      </c>
      <c r="R44">
        <f>extracted_table_data[[#This Row],[最低排名]]-开始!$B$6</f>
        <v>2393</v>
      </c>
    </row>
    <row r="45" spans="1:18">
      <c r="A45">
        <v>11501</v>
      </c>
      <c r="B45" t="s">
        <v>74</v>
      </c>
      <c r="C45" t="str">
        <f t="shared" si="0"/>
        <v>上海海大</v>
      </c>
      <c r="D45" t="str">
        <f t="shared" si="1"/>
        <v>01</v>
      </c>
      <c r="E45" t="s">
        <v>75</v>
      </c>
      <c r="F45">
        <v>219</v>
      </c>
      <c r="G45">
        <v>115</v>
      </c>
      <c r="H45">
        <v>104</v>
      </c>
      <c r="I45">
        <v>64</v>
      </c>
      <c r="J45">
        <v>61</v>
      </c>
      <c r="K45">
        <v>52</v>
      </c>
      <c r="L45">
        <v>0</v>
      </c>
      <c r="M45">
        <v>2023</v>
      </c>
      <c r="N45">
        <f>VLOOKUP(E45, '2023D'!$A$2:$G$339, 2, FALSE)</f>
        <v>252</v>
      </c>
      <c r="O45">
        <f>VLOOKUP(E45, '2023D'!$A$2:$G$339, 3, FALSE)</f>
        <v>19672</v>
      </c>
      <c r="P45">
        <f>extracted_table_data[[#This Row],[最低排名]]-extracted_table_data[[#This Row],[同分人数]]+1</f>
        <v>19421</v>
      </c>
      <c r="Q45">
        <f>IF(O45&gt;=开始!$B$6, 1, 0)</f>
        <v>1</v>
      </c>
      <c r="R45">
        <f>extracted_table_data[[#This Row],[最低排名]]-开始!$B$6</f>
        <v>19672</v>
      </c>
    </row>
    <row r="46" spans="1:18">
      <c r="A46">
        <v>11502</v>
      </c>
      <c r="B46" t="s">
        <v>76</v>
      </c>
      <c r="C46" t="str">
        <f t="shared" si="0"/>
        <v>上海海大</v>
      </c>
      <c r="D46" t="str">
        <f t="shared" si="1"/>
        <v>02</v>
      </c>
      <c r="E46" t="s">
        <v>77</v>
      </c>
      <c r="F46">
        <v>218</v>
      </c>
      <c r="G46">
        <v>114</v>
      </c>
      <c r="H46">
        <v>106</v>
      </c>
      <c r="I46">
        <v>64</v>
      </c>
      <c r="J46">
        <v>55</v>
      </c>
      <c r="K46">
        <v>55</v>
      </c>
      <c r="L46">
        <v>0</v>
      </c>
      <c r="M46">
        <v>2023</v>
      </c>
      <c r="N46">
        <f>VLOOKUP(E46, '2023D'!$A$2:$G$339, 2, FALSE)</f>
        <v>260</v>
      </c>
      <c r="O46">
        <f>VLOOKUP(E46, '2023D'!$A$2:$G$339, 3, FALSE)</f>
        <v>20181</v>
      </c>
      <c r="P46">
        <f>extracted_table_data[[#This Row],[最低排名]]-extracted_table_data[[#This Row],[同分人数]]+1</f>
        <v>19922</v>
      </c>
      <c r="Q46">
        <f>IF(O46&gt;=开始!$B$6, 1, 0)</f>
        <v>1</v>
      </c>
      <c r="R46">
        <f>extracted_table_data[[#This Row],[最低排名]]-开始!$B$6</f>
        <v>20181</v>
      </c>
    </row>
    <row r="47" spans="1:18">
      <c r="A47">
        <v>11503</v>
      </c>
      <c r="B47" t="s">
        <v>78</v>
      </c>
      <c r="C47" t="str">
        <f t="shared" si="0"/>
        <v>上海海大</v>
      </c>
      <c r="D47" t="str">
        <f t="shared" si="1"/>
        <v>03</v>
      </c>
      <c r="E47" t="s">
        <v>79</v>
      </c>
      <c r="F47">
        <v>222</v>
      </c>
      <c r="G47">
        <v>114</v>
      </c>
      <c r="H47">
        <v>111</v>
      </c>
      <c r="I47">
        <v>61</v>
      </c>
      <c r="J47">
        <v>55</v>
      </c>
      <c r="K47">
        <v>52</v>
      </c>
      <c r="L47">
        <v>0</v>
      </c>
      <c r="M47">
        <v>2023</v>
      </c>
      <c r="N47">
        <f>VLOOKUP(E47, '2023D'!$A$2:$G$339, 2, FALSE)</f>
        <v>262</v>
      </c>
      <c r="O47">
        <f>VLOOKUP(E47, '2023D'!$A$2:$G$339, 3, FALSE)</f>
        <v>19420</v>
      </c>
      <c r="P47">
        <f>extracted_table_data[[#This Row],[最低排名]]-extracted_table_data[[#This Row],[同分人数]]+1</f>
        <v>19159</v>
      </c>
      <c r="Q47">
        <f>IF(O47&gt;=开始!$B$6, 1, 0)</f>
        <v>1</v>
      </c>
      <c r="R47">
        <f>extracted_table_data[[#This Row],[最低排名]]-开始!$B$6</f>
        <v>19420</v>
      </c>
    </row>
    <row r="48" spans="1:18">
      <c r="A48">
        <v>11504</v>
      </c>
      <c r="B48" t="s">
        <v>80</v>
      </c>
      <c r="C48" t="str">
        <f t="shared" si="0"/>
        <v>上海海大</v>
      </c>
      <c r="D48" t="str">
        <f t="shared" si="1"/>
        <v>04</v>
      </c>
      <c r="E48" t="s">
        <v>81</v>
      </c>
      <c r="F48">
        <v>210</v>
      </c>
      <c r="G48">
        <v>112</v>
      </c>
      <c r="H48">
        <v>99</v>
      </c>
      <c r="I48">
        <v>67</v>
      </c>
      <c r="J48">
        <v>58</v>
      </c>
      <c r="K48">
        <v>58</v>
      </c>
      <c r="L48">
        <v>0</v>
      </c>
      <c r="M48">
        <v>2023</v>
      </c>
      <c r="N48">
        <f>VLOOKUP(E48, '2023D'!$A$2:$G$339, 2, FALSE)</f>
        <v>265</v>
      </c>
      <c r="O48">
        <f>VLOOKUP(E48, '2023D'!$A$2:$G$339, 3, FALSE)</f>
        <v>21695</v>
      </c>
      <c r="P48">
        <f>extracted_table_data[[#This Row],[最低排名]]-extracted_table_data[[#This Row],[同分人数]]+1</f>
        <v>21431</v>
      </c>
      <c r="Q48">
        <f>IF(O48&gt;=开始!$B$6, 1, 0)</f>
        <v>1</v>
      </c>
      <c r="R48">
        <f>extracted_table_data[[#This Row],[最低排名]]-开始!$B$6</f>
        <v>21695</v>
      </c>
    </row>
    <row r="49" spans="1:18">
      <c r="A49">
        <v>11505</v>
      </c>
      <c r="B49" t="s">
        <v>82</v>
      </c>
      <c r="C49" t="str">
        <f t="shared" si="0"/>
        <v>上海海大</v>
      </c>
      <c r="D49" t="str">
        <f t="shared" si="1"/>
        <v>05</v>
      </c>
      <c r="E49" t="s">
        <v>83</v>
      </c>
      <c r="F49">
        <v>212</v>
      </c>
      <c r="G49">
        <v>118</v>
      </c>
      <c r="H49">
        <v>113</v>
      </c>
      <c r="I49">
        <v>58</v>
      </c>
      <c r="J49">
        <v>52</v>
      </c>
      <c r="K49">
        <v>52</v>
      </c>
      <c r="L49">
        <v>0</v>
      </c>
      <c r="M49">
        <v>2023</v>
      </c>
      <c r="N49">
        <f>VLOOKUP(E49, '2023D'!$A$2:$G$339, 2, FALSE)</f>
        <v>222</v>
      </c>
      <c r="O49">
        <f>VLOOKUP(E49, '2023D'!$A$2:$G$339, 3, FALSE)</f>
        <v>22878</v>
      </c>
      <c r="P49">
        <f>extracted_table_data[[#This Row],[最低排名]]-extracted_table_data[[#This Row],[同分人数]]+1</f>
        <v>22657</v>
      </c>
      <c r="Q49">
        <f>IF(O49&gt;=开始!$B$6, 1, 0)</f>
        <v>1</v>
      </c>
      <c r="R49">
        <f>extracted_table_data[[#This Row],[最低排名]]-开始!$B$6</f>
        <v>22878</v>
      </c>
    </row>
    <row r="50" spans="1:18">
      <c r="A50">
        <v>11506</v>
      </c>
      <c r="B50" t="s">
        <v>84</v>
      </c>
      <c r="C50" t="str">
        <f t="shared" si="0"/>
        <v>上海海大</v>
      </c>
      <c r="D50" t="str">
        <f t="shared" si="1"/>
        <v>06</v>
      </c>
      <c r="E50" t="s">
        <v>85</v>
      </c>
      <c r="F50">
        <v>220</v>
      </c>
      <c r="G50">
        <v>116</v>
      </c>
      <c r="H50">
        <v>71</v>
      </c>
      <c r="I50">
        <v>70</v>
      </c>
      <c r="J50">
        <v>67</v>
      </c>
      <c r="K50">
        <v>58</v>
      </c>
      <c r="L50">
        <v>0</v>
      </c>
      <c r="M50">
        <v>2023</v>
      </c>
      <c r="N50">
        <f>VLOOKUP(E50, '2023D'!$A$2:$G$339, 2, FALSE)</f>
        <v>237</v>
      </c>
      <c r="O50">
        <f>VLOOKUP(E50, '2023D'!$A$2:$G$339, 3, FALSE)</f>
        <v>23115</v>
      </c>
      <c r="P50">
        <f>extracted_table_data[[#This Row],[最低排名]]-extracted_table_data[[#This Row],[同分人数]]+1</f>
        <v>22879</v>
      </c>
      <c r="Q50">
        <f>IF(O50&gt;=开始!$B$6, 1, 0)</f>
        <v>1</v>
      </c>
      <c r="R50">
        <f>extracted_table_data[[#This Row],[最低排名]]-开始!$B$6</f>
        <v>23115</v>
      </c>
    </row>
    <row r="51" spans="1:18">
      <c r="A51">
        <v>11601</v>
      </c>
      <c r="B51" t="s">
        <v>86</v>
      </c>
      <c r="C51" t="str">
        <f t="shared" si="0"/>
        <v>上海戏剧</v>
      </c>
      <c r="D51" t="str">
        <f t="shared" si="1"/>
        <v>01</v>
      </c>
      <c r="E51" t="s">
        <v>87</v>
      </c>
      <c r="F51">
        <v>228</v>
      </c>
      <c r="G51">
        <v>115</v>
      </c>
      <c r="H51">
        <v>124</v>
      </c>
      <c r="I51">
        <v>61</v>
      </c>
      <c r="J51">
        <v>61</v>
      </c>
      <c r="K51">
        <v>52</v>
      </c>
      <c r="L51">
        <v>0</v>
      </c>
      <c r="M51">
        <v>2023</v>
      </c>
      <c r="N51">
        <f>VLOOKUP(E51, '2023D'!$A$2:$G$339, 2, FALSE)</f>
        <v>242</v>
      </c>
      <c r="O51">
        <f>VLOOKUP(E51, '2023D'!$A$2:$G$339, 3, FALSE)</f>
        <v>13152</v>
      </c>
      <c r="P51">
        <f>extracted_table_data[[#This Row],[最低排名]]-extracted_table_data[[#This Row],[同分人数]]+1</f>
        <v>12911</v>
      </c>
      <c r="Q51">
        <f>IF(O51&gt;=开始!$B$6, 1, 0)</f>
        <v>1</v>
      </c>
      <c r="R51">
        <f>extracted_table_data[[#This Row],[最低排名]]-开始!$B$6</f>
        <v>13152</v>
      </c>
    </row>
    <row r="52" spans="1:18">
      <c r="A52">
        <v>11701</v>
      </c>
      <c r="B52" t="s">
        <v>88</v>
      </c>
      <c r="C52" t="str">
        <f t="shared" si="0"/>
        <v>上海电力</v>
      </c>
      <c r="D52" t="str">
        <f t="shared" si="1"/>
        <v>01</v>
      </c>
      <c r="E52" t="s">
        <v>72</v>
      </c>
      <c r="F52">
        <v>215</v>
      </c>
      <c r="G52">
        <v>127</v>
      </c>
      <c r="H52">
        <v>121</v>
      </c>
      <c r="I52">
        <v>64</v>
      </c>
      <c r="J52">
        <v>64</v>
      </c>
      <c r="K52">
        <v>58</v>
      </c>
      <c r="L52">
        <v>0</v>
      </c>
      <c r="M52">
        <v>2023</v>
      </c>
      <c r="N52">
        <f>VLOOKUP(E52, '2023D'!$A$2:$G$339, 2, FALSE)</f>
        <v>263</v>
      </c>
      <c r="O52">
        <f>VLOOKUP(E52, '2023D'!$A$2:$G$339, 3, FALSE)</f>
        <v>14182</v>
      </c>
      <c r="P52">
        <f>extracted_table_data[[#This Row],[最低排名]]-extracted_table_data[[#This Row],[同分人数]]+1</f>
        <v>13920</v>
      </c>
      <c r="Q52">
        <f>IF(O52&gt;=开始!$B$6, 1, 0)</f>
        <v>1</v>
      </c>
      <c r="R52">
        <f>extracted_table_data[[#This Row],[最低排名]]-开始!$B$6</f>
        <v>14182</v>
      </c>
    </row>
    <row r="53" spans="1:18">
      <c r="A53">
        <v>11702</v>
      </c>
      <c r="B53" t="s">
        <v>89</v>
      </c>
      <c r="C53" t="str">
        <f t="shared" si="0"/>
        <v>上海电力</v>
      </c>
      <c r="D53" t="str">
        <f t="shared" si="1"/>
        <v>02</v>
      </c>
      <c r="E53" t="s">
        <v>90</v>
      </c>
      <c r="F53">
        <v>215</v>
      </c>
      <c r="G53">
        <v>110</v>
      </c>
      <c r="H53">
        <v>92</v>
      </c>
      <c r="I53">
        <v>64</v>
      </c>
      <c r="J53">
        <v>64</v>
      </c>
      <c r="K53">
        <v>58</v>
      </c>
      <c r="L53">
        <v>0</v>
      </c>
      <c r="M53">
        <v>2023</v>
      </c>
      <c r="N53">
        <f>VLOOKUP(E53, '2023D'!$A$2:$G$339, 2, FALSE)</f>
        <v>265</v>
      </c>
      <c r="O53">
        <f>VLOOKUP(E53, '2023D'!$A$2:$G$339, 3, FALSE)</f>
        <v>21430</v>
      </c>
      <c r="P53">
        <f>extracted_table_data[[#This Row],[最低排名]]-extracted_table_data[[#This Row],[同分人数]]+1</f>
        <v>21166</v>
      </c>
      <c r="Q53">
        <f>IF(O53&gt;=开始!$B$6, 1, 0)</f>
        <v>1</v>
      </c>
      <c r="R53">
        <f>extracted_table_data[[#This Row],[最低排名]]-开始!$B$6</f>
        <v>21430</v>
      </c>
    </row>
    <row r="54" spans="1:18">
      <c r="A54">
        <v>11703</v>
      </c>
      <c r="B54" t="s">
        <v>91</v>
      </c>
      <c r="C54" t="str">
        <f t="shared" si="0"/>
        <v>上海电力</v>
      </c>
      <c r="D54" t="str">
        <f t="shared" si="1"/>
        <v>03</v>
      </c>
      <c r="E54" t="s">
        <v>92</v>
      </c>
      <c r="F54">
        <v>214</v>
      </c>
      <c r="G54">
        <v>119</v>
      </c>
      <c r="H54">
        <v>112</v>
      </c>
      <c r="I54">
        <v>55</v>
      </c>
      <c r="J54">
        <v>52</v>
      </c>
      <c r="K54">
        <v>49</v>
      </c>
      <c r="L54">
        <v>0</v>
      </c>
      <c r="M54">
        <v>2023</v>
      </c>
      <c r="N54">
        <f>VLOOKUP(E54, '2023D'!$A$2:$G$339, 2, FALSE)</f>
        <v>263</v>
      </c>
      <c r="O54">
        <f>VLOOKUP(E54, '2023D'!$A$2:$G$339, 3, FALSE)</f>
        <v>24077</v>
      </c>
      <c r="P54">
        <f>extracted_table_data[[#This Row],[最低排名]]-extracted_table_data[[#This Row],[同分人数]]+1</f>
        <v>23815</v>
      </c>
      <c r="Q54">
        <f>IF(O54&gt;=开始!$B$6, 1, 0)</f>
        <v>1</v>
      </c>
      <c r="R54">
        <f>extracted_table_data[[#This Row],[最低排名]]-开始!$B$6</f>
        <v>24077</v>
      </c>
    </row>
    <row r="55" spans="1:18">
      <c r="A55">
        <v>11704</v>
      </c>
      <c r="B55" t="s">
        <v>93</v>
      </c>
      <c r="C55" t="str">
        <f t="shared" si="0"/>
        <v>上海电力</v>
      </c>
      <c r="D55" t="str">
        <f t="shared" si="1"/>
        <v>04</v>
      </c>
      <c r="E55" t="s">
        <v>94</v>
      </c>
      <c r="F55">
        <v>206</v>
      </c>
      <c r="G55">
        <v>105</v>
      </c>
      <c r="H55">
        <v>96</v>
      </c>
      <c r="I55">
        <v>67</v>
      </c>
      <c r="J55">
        <v>58</v>
      </c>
      <c r="K55">
        <v>58</v>
      </c>
      <c r="L55">
        <v>0</v>
      </c>
      <c r="M55">
        <v>2023</v>
      </c>
      <c r="N55">
        <f>VLOOKUP(E55, '2023D'!$A$2:$G$339, 2, FALSE)</f>
        <v>219</v>
      </c>
      <c r="O55">
        <f>VLOOKUP(E55, '2023D'!$A$2:$G$339, 3, FALSE)</f>
        <v>23334</v>
      </c>
      <c r="P55">
        <f>extracted_table_data[[#This Row],[最低排名]]-extracted_table_data[[#This Row],[同分人数]]+1</f>
        <v>23116</v>
      </c>
      <c r="Q55">
        <f>IF(O55&gt;=开始!$B$6, 1, 0)</f>
        <v>1</v>
      </c>
      <c r="R55">
        <f>extracted_table_data[[#This Row],[最低排名]]-开始!$B$6</f>
        <v>23334</v>
      </c>
    </row>
    <row r="56" spans="1:18">
      <c r="A56">
        <v>11705</v>
      </c>
      <c r="B56" t="s">
        <v>95</v>
      </c>
      <c r="C56" t="str">
        <f t="shared" si="0"/>
        <v>上海电力</v>
      </c>
      <c r="D56" t="str">
        <f t="shared" si="1"/>
        <v>05</v>
      </c>
      <c r="E56" t="s">
        <v>96</v>
      </c>
      <c r="F56">
        <v>203</v>
      </c>
      <c r="G56">
        <v>110</v>
      </c>
      <c r="H56">
        <v>107</v>
      </c>
      <c r="I56">
        <v>58</v>
      </c>
      <c r="J56">
        <v>55</v>
      </c>
      <c r="K56">
        <v>49</v>
      </c>
      <c r="L56">
        <v>0</v>
      </c>
      <c r="M56">
        <v>2023</v>
      </c>
      <c r="N56">
        <f>VLOOKUP(E56, '2023D'!$A$2:$G$339, 2, FALSE)</f>
        <v>236</v>
      </c>
      <c r="O56">
        <f>VLOOKUP(E56, '2023D'!$A$2:$G$339, 3, FALSE)</f>
        <v>26613</v>
      </c>
      <c r="P56">
        <f>extracted_table_data[[#This Row],[最低排名]]-extracted_table_data[[#This Row],[同分人数]]+1</f>
        <v>26378</v>
      </c>
      <c r="Q56">
        <f>IF(O56&gt;=开始!$B$6, 1, 0)</f>
        <v>1</v>
      </c>
      <c r="R56">
        <f>extracted_table_data[[#This Row],[最低排名]]-开始!$B$6</f>
        <v>26613</v>
      </c>
    </row>
    <row r="57" spans="1:18">
      <c r="A57">
        <v>11801</v>
      </c>
      <c r="B57" t="s">
        <v>97</v>
      </c>
      <c r="C57" t="str">
        <f t="shared" si="0"/>
        <v>上海音乐</v>
      </c>
      <c r="D57" t="str">
        <f t="shared" si="1"/>
        <v>01</v>
      </c>
      <c r="E57" t="s">
        <v>98</v>
      </c>
      <c r="F57">
        <v>215</v>
      </c>
      <c r="G57">
        <v>115</v>
      </c>
      <c r="H57">
        <v>130</v>
      </c>
      <c r="I57">
        <v>70</v>
      </c>
      <c r="J57">
        <v>52</v>
      </c>
      <c r="K57">
        <v>46</v>
      </c>
      <c r="L57">
        <v>0</v>
      </c>
      <c r="M57">
        <v>2023</v>
      </c>
      <c r="N57">
        <f>VLOOKUP(E57, '2023D'!$A$2:$G$339, 2, FALSE)</f>
        <v>251</v>
      </c>
      <c r="O57">
        <f>VLOOKUP(E57, '2023D'!$A$2:$G$339, 3, FALSE)</f>
        <v>16423</v>
      </c>
      <c r="P57">
        <f>extracted_table_data[[#This Row],[最低排名]]-extracted_table_data[[#This Row],[同分人数]]+1</f>
        <v>16173</v>
      </c>
      <c r="Q57">
        <f>IF(O57&gt;=开始!$B$6, 1, 0)</f>
        <v>1</v>
      </c>
      <c r="R57">
        <f>extracted_table_data[[#This Row],[最低排名]]-开始!$B$6</f>
        <v>16423</v>
      </c>
    </row>
    <row r="58" spans="1:18">
      <c r="A58">
        <v>11802</v>
      </c>
      <c r="B58" t="s">
        <v>99</v>
      </c>
      <c r="C58" t="str">
        <f t="shared" si="0"/>
        <v>上海音乐</v>
      </c>
      <c r="D58" t="str">
        <f t="shared" si="1"/>
        <v>02</v>
      </c>
      <c r="E58" t="s">
        <v>100</v>
      </c>
      <c r="F58">
        <v>223</v>
      </c>
      <c r="G58">
        <v>116</v>
      </c>
      <c r="H58">
        <v>110</v>
      </c>
      <c r="I58">
        <v>61</v>
      </c>
      <c r="J58">
        <v>58</v>
      </c>
      <c r="K58">
        <v>55</v>
      </c>
      <c r="L58">
        <v>0</v>
      </c>
      <c r="M58">
        <v>2023</v>
      </c>
      <c r="N58">
        <f>VLOOKUP(E58, '2023D'!$A$2:$G$339, 2, FALSE)</f>
        <v>232</v>
      </c>
      <c r="O58">
        <f>VLOOKUP(E58, '2023D'!$A$2:$G$339, 3, FALSE)</f>
        <v>17863</v>
      </c>
      <c r="P58">
        <f>extracted_table_data[[#This Row],[最低排名]]-extracted_table_data[[#This Row],[同分人数]]+1</f>
        <v>17632</v>
      </c>
      <c r="Q58">
        <f>IF(O58&gt;=开始!$B$6, 1, 0)</f>
        <v>1</v>
      </c>
      <c r="R58">
        <f>extracted_table_data[[#This Row],[最低排名]]-开始!$B$6</f>
        <v>17863</v>
      </c>
    </row>
    <row r="59" spans="1:18">
      <c r="A59">
        <v>11901</v>
      </c>
      <c r="B59" t="s">
        <v>101</v>
      </c>
      <c r="C59" t="str">
        <f t="shared" si="0"/>
        <v>上海大学</v>
      </c>
      <c r="D59" t="str">
        <f t="shared" si="1"/>
        <v>01</v>
      </c>
      <c r="E59" t="s">
        <v>16</v>
      </c>
      <c r="F59">
        <v>232</v>
      </c>
      <c r="G59">
        <v>131</v>
      </c>
      <c r="H59">
        <v>121</v>
      </c>
      <c r="I59">
        <v>70</v>
      </c>
      <c r="J59">
        <v>67</v>
      </c>
      <c r="K59">
        <v>64</v>
      </c>
      <c r="L59">
        <v>0</v>
      </c>
      <c r="M59">
        <v>2023</v>
      </c>
      <c r="N59">
        <f>VLOOKUP(E59, '2023D'!$A$2:$G$339, 2, FALSE)</f>
        <v>197</v>
      </c>
      <c r="O59">
        <f>VLOOKUP(E59, '2023D'!$A$2:$G$339, 3, FALSE)</f>
        <v>6846</v>
      </c>
      <c r="P59">
        <f>extracted_table_data[[#This Row],[最低排名]]-extracted_table_data[[#This Row],[同分人数]]+1</f>
        <v>6650</v>
      </c>
      <c r="Q59">
        <f>IF(O59&gt;=开始!$B$6, 1, 0)</f>
        <v>1</v>
      </c>
      <c r="R59">
        <f>extracted_table_data[[#This Row],[最低排名]]-开始!$B$6</f>
        <v>6846</v>
      </c>
    </row>
    <row r="60" spans="1:18">
      <c r="A60">
        <v>11902</v>
      </c>
      <c r="B60" t="s">
        <v>102</v>
      </c>
      <c r="C60" t="str">
        <f t="shared" si="0"/>
        <v>上海大学</v>
      </c>
      <c r="D60" t="str">
        <f t="shared" si="1"/>
        <v>02</v>
      </c>
      <c r="E60" t="s">
        <v>103</v>
      </c>
      <c r="F60">
        <v>226</v>
      </c>
      <c r="G60">
        <v>121</v>
      </c>
      <c r="H60">
        <v>111</v>
      </c>
      <c r="I60">
        <v>70</v>
      </c>
      <c r="J60">
        <v>70</v>
      </c>
      <c r="K60">
        <v>67</v>
      </c>
      <c r="L60">
        <v>0</v>
      </c>
      <c r="M60">
        <v>2023</v>
      </c>
      <c r="N60">
        <f>VLOOKUP(E60, '2023D'!$A$2:$G$339, 2, FALSE)</f>
        <v>228</v>
      </c>
      <c r="O60">
        <f>VLOOKUP(E60, '2023D'!$A$2:$G$339, 3, FALSE)</f>
        <v>8940</v>
      </c>
      <c r="P60">
        <f>extracted_table_data[[#This Row],[最低排名]]-extracted_table_data[[#This Row],[同分人数]]+1</f>
        <v>8713</v>
      </c>
      <c r="Q60">
        <f>IF(O60&gt;=开始!$B$6, 1, 0)</f>
        <v>1</v>
      </c>
      <c r="R60">
        <f>extracted_table_data[[#This Row],[最低排名]]-开始!$B$6</f>
        <v>8940</v>
      </c>
    </row>
    <row r="61" spans="1:18">
      <c r="A61">
        <v>11903</v>
      </c>
      <c r="B61" t="s">
        <v>104</v>
      </c>
      <c r="C61" t="str">
        <f t="shared" si="0"/>
        <v>上海大学</v>
      </c>
      <c r="D61" t="str">
        <f t="shared" si="1"/>
        <v>03</v>
      </c>
      <c r="E61" t="s">
        <v>105</v>
      </c>
      <c r="F61">
        <v>223</v>
      </c>
      <c r="G61">
        <v>136</v>
      </c>
      <c r="H61">
        <v>120</v>
      </c>
      <c r="I61">
        <v>70</v>
      </c>
      <c r="J61">
        <v>64</v>
      </c>
      <c r="K61">
        <v>61</v>
      </c>
      <c r="L61">
        <v>0</v>
      </c>
      <c r="M61">
        <v>2023</v>
      </c>
      <c r="N61">
        <f>VLOOKUP(E61, '2023D'!$A$2:$G$339, 2, FALSE)</f>
        <v>235</v>
      </c>
      <c r="O61">
        <f>VLOOKUP(E61, '2023D'!$A$2:$G$339, 3, FALSE)</f>
        <v>10340</v>
      </c>
      <c r="P61">
        <f>extracted_table_data[[#This Row],[最低排名]]-extracted_table_data[[#This Row],[同分人数]]+1</f>
        <v>10106</v>
      </c>
      <c r="Q61">
        <f>IF(O61&gt;=开始!$B$6, 1, 0)</f>
        <v>1</v>
      </c>
      <c r="R61">
        <f>extracted_table_data[[#This Row],[最低排名]]-开始!$B$6</f>
        <v>10340</v>
      </c>
    </row>
    <row r="62" spans="1:18">
      <c r="A62">
        <v>11904</v>
      </c>
      <c r="B62" t="s">
        <v>106</v>
      </c>
      <c r="C62" t="str">
        <f t="shared" si="0"/>
        <v>上海大学</v>
      </c>
      <c r="D62" t="str">
        <f t="shared" si="1"/>
        <v>04</v>
      </c>
      <c r="E62" t="s">
        <v>107</v>
      </c>
      <c r="F62">
        <v>233</v>
      </c>
      <c r="G62">
        <v>130</v>
      </c>
      <c r="H62">
        <v>114</v>
      </c>
      <c r="I62">
        <v>67</v>
      </c>
      <c r="J62">
        <v>67</v>
      </c>
      <c r="K62">
        <v>61</v>
      </c>
      <c r="L62">
        <v>0</v>
      </c>
      <c r="M62">
        <v>2023</v>
      </c>
      <c r="N62">
        <f>VLOOKUP(E62, '2023D'!$A$2:$G$339, 2, FALSE)</f>
        <v>239</v>
      </c>
      <c r="O62">
        <f>VLOOKUP(E62, '2023D'!$A$2:$G$339, 3, FALSE)</f>
        <v>9418</v>
      </c>
      <c r="P62">
        <f>extracted_table_data[[#This Row],[最低排名]]-extracted_table_data[[#This Row],[同分人数]]+1</f>
        <v>9180</v>
      </c>
      <c r="Q62">
        <f>IF(O62&gt;=开始!$B$6, 1, 0)</f>
        <v>1</v>
      </c>
      <c r="R62">
        <f>extracted_table_data[[#This Row],[最低排名]]-开始!$B$6</f>
        <v>9418</v>
      </c>
    </row>
    <row r="63" spans="1:18">
      <c r="A63">
        <v>11905</v>
      </c>
      <c r="B63" t="s">
        <v>108</v>
      </c>
      <c r="C63" t="str">
        <f t="shared" si="0"/>
        <v>上海大学</v>
      </c>
      <c r="D63" t="str">
        <f t="shared" si="1"/>
        <v>05</v>
      </c>
      <c r="E63" t="s">
        <v>107</v>
      </c>
      <c r="F63">
        <v>215</v>
      </c>
      <c r="G63">
        <v>109</v>
      </c>
      <c r="H63">
        <v>123</v>
      </c>
      <c r="I63">
        <v>70</v>
      </c>
      <c r="J63">
        <v>67</v>
      </c>
      <c r="K63">
        <v>67</v>
      </c>
      <c r="L63">
        <v>0</v>
      </c>
      <c r="M63">
        <v>2023</v>
      </c>
      <c r="N63">
        <f>VLOOKUP(E63, '2023D'!$A$2:$G$339, 2, FALSE)</f>
        <v>239</v>
      </c>
      <c r="O63">
        <f>VLOOKUP(E63, '2023D'!$A$2:$G$339, 3, FALSE)</f>
        <v>9418</v>
      </c>
      <c r="P63">
        <f>extracted_table_data[[#This Row],[最低排名]]-extracted_table_data[[#This Row],[同分人数]]+1</f>
        <v>9180</v>
      </c>
      <c r="Q63">
        <f>IF(O63&gt;=开始!$B$6, 1, 0)</f>
        <v>1</v>
      </c>
      <c r="R63">
        <f>extracted_table_data[[#This Row],[最低排名]]-开始!$B$6</f>
        <v>9418</v>
      </c>
    </row>
    <row r="64" spans="1:18">
      <c r="A64">
        <v>12001</v>
      </c>
      <c r="B64" t="s">
        <v>109</v>
      </c>
      <c r="C64" t="str">
        <f t="shared" si="0"/>
        <v>交大医学</v>
      </c>
      <c r="D64" t="str">
        <f t="shared" si="1"/>
        <v>01</v>
      </c>
      <c r="E64" t="s">
        <v>0</v>
      </c>
      <c r="M64">
        <v>2023</v>
      </c>
      <c r="N64">
        <f>VLOOKUP(E64, '2023D'!$A$2:$G$339, 2, FALSE)</f>
        <v>2393</v>
      </c>
      <c r="O64">
        <f>VLOOKUP(E64, '2023D'!$A$2:$G$339, 3, FALSE)</f>
        <v>2393</v>
      </c>
      <c r="P64">
        <f>extracted_table_data[[#This Row],[最低排名]]-extracted_table_data[[#This Row],[同分人数]]+1</f>
        <v>1</v>
      </c>
      <c r="Q64">
        <f>IF(O64&gt;=开始!$B$6, 1, 0)</f>
        <v>1</v>
      </c>
      <c r="R64">
        <f>extracted_table_data[[#This Row],[最低排名]]-开始!$B$6</f>
        <v>2393</v>
      </c>
    </row>
    <row r="65" spans="1:18">
      <c r="A65">
        <v>12101</v>
      </c>
      <c r="B65" t="s">
        <v>110</v>
      </c>
      <c r="C65" t="str">
        <f t="shared" si="0"/>
        <v>上海中医</v>
      </c>
      <c r="D65" t="str">
        <f t="shared" si="1"/>
        <v>01</v>
      </c>
      <c r="E65" t="s">
        <v>111</v>
      </c>
      <c r="F65">
        <v>235</v>
      </c>
      <c r="G65">
        <v>128</v>
      </c>
      <c r="H65">
        <v>128</v>
      </c>
      <c r="I65">
        <v>70</v>
      </c>
      <c r="J65">
        <v>67</v>
      </c>
      <c r="K65">
        <v>61</v>
      </c>
      <c r="L65">
        <v>0</v>
      </c>
      <c r="M65">
        <v>2023</v>
      </c>
      <c r="N65">
        <f>VLOOKUP(E65, '2023D'!$A$2:$G$339, 2, FALSE)</f>
        <v>183</v>
      </c>
      <c r="O65">
        <f>VLOOKUP(E65, '2023D'!$A$2:$G$339, 3, FALSE)</f>
        <v>5453</v>
      </c>
      <c r="P65">
        <f>extracted_table_data[[#This Row],[最低排名]]-extracted_table_data[[#This Row],[同分人数]]+1</f>
        <v>5271</v>
      </c>
      <c r="Q65">
        <f>IF(O65&gt;=开始!$B$6, 1, 0)</f>
        <v>1</v>
      </c>
      <c r="R65">
        <f>extracted_table_data[[#This Row],[最低排名]]-开始!$B$6</f>
        <v>5453</v>
      </c>
    </row>
    <row r="66" spans="1:18">
      <c r="A66">
        <v>12102</v>
      </c>
      <c r="B66" t="s">
        <v>112</v>
      </c>
      <c r="C66" t="str">
        <f t="shared" ref="C66:C129" si="2">LEFT(B66, FIND("(", B66) - 1)</f>
        <v>上海中医</v>
      </c>
      <c r="D66" t="str">
        <f t="shared" ref="D66:D129" si="3">MID(B66, FIND("(", B66) + 1, FIND(")", B66) - FIND("(", B66) - 1)</f>
        <v>02</v>
      </c>
      <c r="E66" t="s">
        <v>111</v>
      </c>
      <c r="F66">
        <v>215</v>
      </c>
      <c r="G66">
        <v>111</v>
      </c>
      <c r="H66">
        <v>139</v>
      </c>
      <c r="I66">
        <v>70</v>
      </c>
      <c r="J66">
        <v>70</v>
      </c>
      <c r="K66">
        <v>67</v>
      </c>
      <c r="L66">
        <v>0</v>
      </c>
      <c r="M66">
        <v>2023</v>
      </c>
      <c r="N66">
        <f>VLOOKUP(E66, '2023D'!$A$2:$G$339, 2, FALSE)</f>
        <v>183</v>
      </c>
      <c r="O66">
        <f>VLOOKUP(E66, '2023D'!$A$2:$G$339, 3, FALSE)</f>
        <v>5453</v>
      </c>
      <c r="P66">
        <f>extracted_table_data[[#This Row],[最低排名]]-extracted_table_data[[#This Row],[同分人数]]+1</f>
        <v>5271</v>
      </c>
      <c r="Q66">
        <f>IF(O66&gt;=开始!$B$6, 1, 0)</f>
        <v>1</v>
      </c>
      <c r="R66">
        <f>extracted_table_data[[#This Row],[最低排名]]-开始!$B$6</f>
        <v>5453</v>
      </c>
    </row>
    <row r="67" spans="1:18">
      <c r="A67">
        <v>12103</v>
      </c>
      <c r="B67" t="s">
        <v>113</v>
      </c>
      <c r="C67" t="str">
        <f t="shared" si="2"/>
        <v>上海中医</v>
      </c>
      <c r="D67" t="str">
        <f t="shared" si="3"/>
        <v>03</v>
      </c>
      <c r="E67" t="s">
        <v>105</v>
      </c>
      <c r="F67">
        <v>222</v>
      </c>
      <c r="G67">
        <v>118</v>
      </c>
      <c r="H67">
        <v>115</v>
      </c>
      <c r="I67">
        <v>70</v>
      </c>
      <c r="J67">
        <v>67</v>
      </c>
      <c r="K67">
        <v>64</v>
      </c>
      <c r="L67">
        <v>0</v>
      </c>
      <c r="M67">
        <v>2023</v>
      </c>
      <c r="N67">
        <f>VLOOKUP(E67, '2023D'!$A$2:$G$339, 2, FALSE)</f>
        <v>235</v>
      </c>
      <c r="O67">
        <f>VLOOKUP(E67, '2023D'!$A$2:$G$339, 3, FALSE)</f>
        <v>10340</v>
      </c>
      <c r="P67">
        <f>extracted_table_data[[#This Row],[最低排名]]-extracted_table_data[[#This Row],[同分人数]]+1</f>
        <v>10106</v>
      </c>
      <c r="Q67">
        <f>IF(O67&gt;=开始!$B$6, 1, 0)</f>
        <v>1</v>
      </c>
      <c r="R67">
        <f>extracted_table_data[[#This Row],[最低排名]]-开始!$B$6</f>
        <v>10340</v>
      </c>
    </row>
    <row r="68" spans="1:18">
      <c r="A68">
        <v>12104</v>
      </c>
      <c r="B68" t="s">
        <v>114</v>
      </c>
      <c r="C68" t="str">
        <f t="shared" si="2"/>
        <v>上海中医</v>
      </c>
      <c r="D68" t="str">
        <f t="shared" si="3"/>
        <v>04</v>
      </c>
      <c r="E68" t="s">
        <v>115</v>
      </c>
      <c r="F68">
        <v>230</v>
      </c>
      <c r="G68">
        <v>127</v>
      </c>
      <c r="H68">
        <v>120</v>
      </c>
      <c r="I68">
        <v>61</v>
      </c>
      <c r="J68">
        <v>61</v>
      </c>
      <c r="K68">
        <v>58</v>
      </c>
      <c r="L68">
        <v>0</v>
      </c>
      <c r="M68">
        <v>2023</v>
      </c>
      <c r="N68">
        <f>VLOOKUP(E68, '2023D'!$A$2:$G$339, 2, FALSE)</f>
        <v>217</v>
      </c>
      <c r="O68">
        <f>VLOOKUP(E68, '2023D'!$A$2:$G$339, 3, FALSE)</f>
        <v>12194</v>
      </c>
      <c r="P68">
        <f>extracted_table_data[[#This Row],[最低排名]]-extracted_table_data[[#This Row],[同分人数]]+1</f>
        <v>11978</v>
      </c>
      <c r="Q68">
        <f>IF(O68&gt;=开始!$B$6, 1, 0)</f>
        <v>1</v>
      </c>
      <c r="R68">
        <f>extracted_table_data[[#This Row],[最低排名]]-开始!$B$6</f>
        <v>12194</v>
      </c>
    </row>
    <row r="69" spans="1:18">
      <c r="A69">
        <v>12105</v>
      </c>
      <c r="B69" t="s">
        <v>116</v>
      </c>
      <c r="C69" t="str">
        <f t="shared" si="2"/>
        <v>上海中医</v>
      </c>
      <c r="D69" t="str">
        <f t="shared" si="3"/>
        <v>05</v>
      </c>
      <c r="E69" t="s">
        <v>98</v>
      </c>
      <c r="F69">
        <v>204</v>
      </c>
      <c r="G69">
        <v>103</v>
      </c>
      <c r="H69">
        <v>123</v>
      </c>
      <c r="I69">
        <v>64</v>
      </c>
      <c r="J69">
        <v>64</v>
      </c>
      <c r="K69">
        <v>58</v>
      </c>
      <c r="L69">
        <v>0</v>
      </c>
      <c r="M69">
        <v>2023</v>
      </c>
      <c r="N69">
        <f>VLOOKUP(E69, '2023D'!$A$2:$G$339, 2, FALSE)</f>
        <v>251</v>
      </c>
      <c r="O69">
        <f>VLOOKUP(E69, '2023D'!$A$2:$G$339, 3, FALSE)</f>
        <v>16423</v>
      </c>
      <c r="P69">
        <f>extracted_table_data[[#This Row],[最低排名]]-extracted_table_data[[#This Row],[同分人数]]+1</f>
        <v>16173</v>
      </c>
      <c r="Q69">
        <f>IF(O69&gt;=开始!$B$6, 1, 0)</f>
        <v>1</v>
      </c>
      <c r="R69">
        <f>extracted_table_data[[#This Row],[最低排名]]-开始!$B$6</f>
        <v>16423</v>
      </c>
    </row>
    <row r="70" spans="1:18">
      <c r="A70">
        <v>12201</v>
      </c>
      <c r="B70" t="s">
        <v>117</v>
      </c>
      <c r="C70" t="str">
        <f t="shared" si="2"/>
        <v>上应大</v>
      </c>
      <c r="D70" t="str">
        <f t="shared" si="3"/>
        <v>01</v>
      </c>
      <c r="E70" t="s">
        <v>118</v>
      </c>
      <c r="F70">
        <v>202</v>
      </c>
      <c r="G70">
        <v>112</v>
      </c>
      <c r="H70">
        <v>98</v>
      </c>
      <c r="I70">
        <v>55</v>
      </c>
      <c r="J70">
        <v>52</v>
      </c>
      <c r="K70">
        <v>49</v>
      </c>
      <c r="L70">
        <v>0</v>
      </c>
      <c r="M70">
        <v>2023</v>
      </c>
      <c r="N70">
        <f>VLOOKUP(E70, '2023D'!$A$2:$G$339, 2, FALSE)</f>
        <v>217</v>
      </c>
      <c r="O70">
        <f>VLOOKUP(E70, '2023D'!$A$2:$G$339, 3, FALSE)</f>
        <v>30385</v>
      </c>
      <c r="P70">
        <f>extracted_table_data[[#This Row],[最低排名]]-extracted_table_data[[#This Row],[同分人数]]+1</f>
        <v>30169</v>
      </c>
      <c r="Q70">
        <f>IF(O70&gt;=开始!$B$6, 1, 0)</f>
        <v>1</v>
      </c>
      <c r="R70">
        <f>extracted_table_data[[#This Row],[最低排名]]-开始!$B$6</f>
        <v>30385</v>
      </c>
    </row>
    <row r="71" spans="1:18">
      <c r="A71">
        <v>12202</v>
      </c>
      <c r="B71" t="s">
        <v>119</v>
      </c>
      <c r="C71" t="str">
        <f t="shared" si="2"/>
        <v>上应大</v>
      </c>
      <c r="D71" t="str">
        <f t="shared" si="3"/>
        <v>02</v>
      </c>
      <c r="E71" t="s">
        <v>120</v>
      </c>
      <c r="F71">
        <v>216</v>
      </c>
      <c r="G71">
        <v>114</v>
      </c>
      <c r="H71">
        <v>84</v>
      </c>
      <c r="I71">
        <v>67</v>
      </c>
      <c r="J71">
        <v>58</v>
      </c>
      <c r="K71">
        <v>55</v>
      </c>
      <c r="L71">
        <v>0</v>
      </c>
      <c r="M71">
        <v>2023</v>
      </c>
      <c r="N71">
        <f>VLOOKUP(E71, '2023D'!$A$2:$G$339, 2, FALSE)</f>
        <v>231</v>
      </c>
      <c r="O71">
        <f>VLOOKUP(E71, '2023D'!$A$2:$G$339, 3, FALSE)</f>
        <v>24548</v>
      </c>
      <c r="P71">
        <f>extracted_table_data[[#This Row],[最低排名]]-extracted_table_data[[#This Row],[同分人数]]+1</f>
        <v>24318</v>
      </c>
      <c r="Q71">
        <f>IF(O71&gt;=开始!$B$6, 1, 0)</f>
        <v>1</v>
      </c>
      <c r="R71">
        <f>extracted_table_data[[#This Row],[最低排名]]-开始!$B$6</f>
        <v>24548</v>
      </c>
    </row>
    <row r="72" spans="1:18">
      <c r="A72">
        <v>12203</v>
      </c>
      <c r="B72" t="s">
        <v>121</v>
      </c>
      <c r="C72" t="str">
        <f t="shared" si="2"/>
        <v>上应大</v>
      </c>
      <c r="D72" t="str">
        <f t="shared" si="3"/>
        <v>03</v>
      </c>
      <c r="E72" t="s">
        <v>122</v>
      </c>
      <c r="F72">
        <v>217</v>
      </c>
      <c r="G72">
        <v>110</v>
      </c>
      <c r="H72">
        <v>115</v>
      </c>
      <c r="I72">
        <v>58</v>
      </c>
      <c r="J72">
        <v>58</v>
      </c>
      <c r="K72">
        <v>58</v>
      </c>
      <c r="L72">
        <v>0</v>
      </c>
      <c r="M72">
        <v>2023</v>
      </c>
      <c r="N72">
        <f>VLOOKUP(E72, '2023D'!$A$2:$G$339, 2, FALSE)</f>
        <v>255</v>
      </c>
      <c r="O72">
        <f>VLOOKUP(E72, '2023D'!$A$2:$G$339, 3, FALSE)</f>
        <v>18118</v>
      </c>
      <c r="P72">
        <f>extracted_table_data[[#This Row],[最低排名]]-extracted_table_data[[#This Row],[同分人数]]+1</f>
        <v>17864</v>
      </c>
      <c r="Q72">
        <f>IF(O72&gt;=开始!$B$6, 1, 0)</f>
        <v>1</v>
      </c>
      <c r="R72">
        <f>extracted_table_data[[#This Row],[最低排名]]-开始!$B$6</f>
        <v>18118</v>
      </c>
    </row>
    <row r="73" spans="1:18">
      <c r="A73">
        <v>12204</v>
      </c>
      <c r="B73" t="s">
        <v>123</v>
      </c>
      <c r="C73" t="str">
        <f t="shared" si="2"/>
        <v>上应大</v>
      </c>
      <c r="D73" t="str">
        <f t="shared" si="3"/>
        <v>04</v>
      </c>
      <c r="E73" t="s">
        <v>124</v>
      </c>
      <c r="F73">
        <v>196</v>
      </c>
      <c r="G73">
        <v>102</v>
      </c>
      <c r="H73">
        <v>110</v>
      </c>
      <c r="I73">
        <v>55</v>
      </c>
      <c r="J73">
        <v>52</v>
      </c>
      <c r="K73">
        <v>52</v>
      </c>
      <c r="L73">
        <v>0</v>
      </c>
      <c r="M73">
        <v>2023</v>
      </c>
      <c r="N73">
        <f>VLOOKUP(E73, '2023D'!$A$2:$G$339, 2, FALSE)</f>
        <v>244</v>
      </c>
      <c r="O73">
        <f>VLOOKUP(E73, '2023D'!$A$2:$G$339, 3, FALSE)</f>
        <v>28319</v>
      </c>
      <c r="P73">
        <f>extracted_table_data[[#This Row],[最低排名]]-extracted_table_data[[#This Row],[同分人数]]+1</f>
        <v>28076</v>
      </c>
      <c r="Q73">
        <f>IF(O73&gt;=开始!$B$6, 1, 0)</f>
        <v>1</v>
      </c>
      <c r="R73">
        <f>extracted_table_data[[#This Row],[最低排名]]-开始!$B$6</f>
        <v>28319</v>
      </c>
    </row>
    <row r="74" spans="1:18">
      <c r="A74">
        <v>12205</v>
      </c>
      <c r="B74" t="s">
        <v>125</v>
      </c>
      <c r="C74" t="str">
        <f t="shared" si="2"/>
        <v>上应大</v>
      </c>
      <c r="D74" t="str">
        <f t="shared" si="3"/>
        <v>05</v>
      </c>
      <c r="E74" t="s">
        <v>126</v>
      </c>
      <c r="F74">
        <v>205</v>
      </c>
      <c r="G74">
        <v>104</v>
      </c>
      <c r="H74">
        <v>105</v>
      </c>
      <c r="I74">
        <v>58</v>
      </c>
      <c r="J74">
        <v>55</v>
      </c>
      <c r="K74">
        <v>46</v>
      </c>
      <c r="L74">
        <v>0</v>
      </c>
      <c r="M74">
        <v>2023</v>
      </c>
      <c r="N74">
        <f>VLOOKUP(E74, '2023D'!$A$2:$G$339, 2, FALSE)</f>
        <v>222</v>
      </c>
      <c r="O74">
        <f>VLOOKUP(E74, '2023D'!$A$2:$G$339, 3, FALSE)</f>
        <v>27340</v>
      </c>
      <c r="P74">
        <f>extracted_table_data[[#This Row],[最低排名]]-extracted_table_data[[#This Row],[同分人数]]+1</f>
        <v>27119</v>
      </c>
      <c r="Q74">
        <f>IF(O74&gt;=开始!$B$6, 1, 0)</f>
        <v>1</v>
      </c>
      <c r="R74">
        <f>extracted_table_data[[#This Row],[最低排名]]-开始!$B$6</f>
        <v>27340</v>
      </c>
    </row>
    <row r="75" spans="1:18">
      <c r="A75">
        <v>12206</v>
      </c>
      <c r="B75" t="s">
        <v>127</v>
      </c>
      <c r="C75" t="str">
        <f t="shared" si="2"/>
        <v>上应大</v>
      </c>
      <c r="D75" t="str">
        <f t="shared" si="3"/>
        <v>06</v>
      </c>
      <c r="E75" t="s">
        <v>128</v>
      </c>
      <c r="F75">
        <v>193</v>
      </c>
      <c r="G75">
        <v>103</v>
      </c>
      <c r="H75">
        <v>106</v>
      </c>
      <c r="I75">
        <v>67</v>
      </c>
      <c r="J75">
        <v>58</v>
      </c>
      <c r="K75">
        <v>55</v>
      </c>
      <c r="L75">
        <v>0</v>
      </c>
      <c r="M75">
        <v>2023</v>
      </c>
      <c r="N75">
        <f>VLOOKUP(E75, '2023D'!$A$2:$G$339, 2, FALSE)</f>
        <v>253</v>
      </c>
      <c r="O75">
        <f>VLOOKUP(E75, '2023D'!$A$2:$G$339, 3, FALSE)</f>
        <v>24801</v>
      </c>
      <c r="P75">
        <f>extracted_table_data[[#This Row],[最低排名]]-extracted_table_data[[#This Row],[同分人数]]+1</f>
        <v>24549</v>
      </c>
      <c r="Q75">
        <f>IF(O75&gt;=开始!$B$6, 1, 0)</f>
        <v>1</v>
      </c>
      <c r="R75">
        <f>extracted_table_data[[#This Row],[最低排名]]-开始!$B$6</f>
        <v>24801</v>
      </c>
    </row>
    <row r="76" spans="1:18">
      <c r="A76">
        <v>12207</v>
      </c>
      <c r="B76" t="s">
        <v>129</v>
      </c>
      <c r="C76" t="str">
        <f t="shared" si="2"/>
        <v>上应大</v>
      </c>
      <c r="D76" t="str">
        <f t="shared" si="3"/>
        <v>07</v>
      </c>
      <c r="E76" t="s">
        <v>130</v>
      </c>
      <c r="F76">
        <v>183</v>
      </c>
      <c r="G76">
        <v>96</v>
      </c>
      <c r="H76">
        <v>108</v>
      </c>
      <c r="I76">
        <v>64</v>
      </c>
      <c r="J76">
        <v>55</v>
      </c>
      <c r="K76">
        <v>49</v>
      </c>
      <c r="L76">
        <v>0</v>
      </c>
      <c r="M76">
        <v>2023</v>
      </c>
      <c r="N76">
        <f>VLOOKUP(E76, '2023D'!$A$2:$G$339, 2, FALSE)</f>
        <v>237</v>
      </c>
      <c r="O76">
        <f>VLOOKUP(E76, '2023D'!$A$2:$G$339, 3, FALSE)</f>
        <v>29706</v>
      </c>
      <c r="P76">
        <f>extracted_table_data[[#This Row],[最低排名]]-extracted_table_data[[#This Row],[同分人数]]+1</f>
        <v>29470</v>
      </c>
      <c r="Q76">
        <f>IF(O76&gt;=开始!$B$6, 1, 0)</f>
        <v>1</v>
      </c>
      <c r="R76">
        <f>extracted_table_data[[#This Row],[最低排名]]-开始!$B$6</f>
        <v>29706</v>
      </c>
    </row>
    <row r="77" spans="1:18">
      <c r="A77">
        <v>12301</v>
      </c>
      <c r="B77" t="s">
        <v>131</v>
      </c>
      <c r="C77" t="str">
        <f t="shared" si="2"/>
        <v>上海师大</v>
      </c>
      <c r="D77" t="str">
        <f t="shared" si="3"/>
        <v>01</v>
      </c>
      <c r="E77" t="s">
        <v>132</v>
      </c>
      <c r="F77">
        <v>225</v>
      </c>
      <c r="G77">
        <v>116</v>
      </c>
      <c r="H77">
        <v>110</v>
      </c>
      <c r="I77">
        <v>64</v>
      </c>
      <c r="J77">
        <v>64</v>
      </c>
      <c r="K77">
        <v>49</v>
      </c>
      <c r="L77">
        <v>0</v>
      </c>
      <c r="M77">
        <v>2023</v>
      </c>
      <c r="N77">
        <f>VLOOKUP(E77, '2023D'!$A$2:$G$339, 2, FALSE)</f>
        <v>247</v>
      </c>
      <c r="O77">
        <f>VLOOKUP(E77, '2023D'!$A$2:$G$339, 3, FALSE)</f>
        <v>16670</v>
      </c>
      <c r="P77">
        <f>extracted_table_data[[#This Row],[最低排名]]-extracted_table_data[[#This Row],[同分人数]]+1</f>
        <v>16424</v>
      </c>
      <c r="Q77">
        <f>IF(O77&gt;=开始!$B$6, 1, 0)</f>
        <v>1</v>
      </c>
      <c r="R77">
        <f>extracted_table_data[[#This Row],[最低排名]]-开始!$B$6</f>
        <v>16670</v>
      </c>
    </row>
    <row r="78" spans="1:18">
      <c r="A78">
        <v>12302</v>
      </c>
      <c r="B78" t="s">
        <v>133</v>
      </c>
      <c r="C78" t="str">
        <f t="shared" si="2"/>
        <v>上海师大</v>
      </c>
      <c r="D78" t="str">
        <f t="shared" si="3"/>
        <v>02</v>
      </c>
      <c r="E78" t="s">
        <v>134</v>
      </c>
      <c r="F78">
        <v>232</v>
      </c>
      <c r="G78">
        <v>121</v>
      </c>
      <c r="H78">
        <v>113</v>
      </c>
      <c r="I78">
        <v>67</v>
      </c>
      <c r="J78">
        <v>61</v>
      </c>
      <c r="K78">
        <v>55</v>
      </c>
      <c r="L78">
        <v>0</v>
      </c>
      <c r="M78">
        <v>2023</v>
      </c>
      <c r="N78">
        <f>VLOOKUP(E78, '2023D'!$A$2:$G$339, 2, FALSE)</f>
        <v>227</v>
      </c>
      <c r="O78">
        <f>VLOOKUP(E78, '2023D'!$A$2:$G$339, 3, FALSE)</f>
        <v>12669</v>
      </c>
      <c r="P78">
        <f>extracted_table_data[[#This Row],[最低排名]]-extracted_table_data[[#This Row],[同分人数]]+1</f>
        <v>12443</v>
      </c>
      <c r="Q78">
        <f>IF(O78&gt;=开始!$B$6, 1, 0)</f>
        <v>1</v>
      </c>
      <c r="R78">
        <f>extracted_table_data[[#This Row],[最低排名]]-开始!$B$6</f>
        <v>12669</v>
      </c>
    </row>
    <row r="79" spans="1:18">
      <c r="A79">
        <v>12303</v>
      </c>
      <c r="B79" t="s">
        <v>135</v>
      </c>
      <c r="C79" t="str">
        <f t="shared" si="2"/>
        <v>上海师大</v>
      </c>
      <c r="D79" t="str">
        <f t="shared" si="3"/>
        <v>03</v>
      </c>
      <c r="E79" t="s">
        <v>136</v>
      </c>
      <c r="F79">
        <v>229</v>
      </c>
      <c r="G79">
        <v>117</v>
      </c>
      <c r="H79">
        <v>111</v>
      </c>
      <c r="I79">
        <v>61</v>
      </c>
      <c r="J79">
        <v>55</v>
      </c>
      <c r="K79">
        <v>55</v>
      </c>
      <c r="L79">
        <v>0</v>
      </c>
      <c r="M79">
        <v>2023</v>
      </c>
      <c r="N79">
        <f>VLOOKUP(E79, '2023D'!$A$2:$G$339, 2, FALSE)</f>
        <v>251</v>
      </c>
      <c r="O79">
        <f>VLOOKUP(E79, '2023D'!$A$2:$G$339, 3, FALSE)</f>
        <v>16921</v>
      </c>
      <c r="P79">
        <f>extracted_table_data[[#This Row],[最低排名]]-extracted_table_data[[#This Row],[同分人数]]+1</f>
        <v>16671</v>
      </c>
      <c r="Q79">
        <f>IF(O79&gt;=开始!$B$6, 1, 0)</f>
        <v>1</v>
      </c>
      <c r="R79">
        <f>extracted_table_data[[#This Row],[最低排名]]-开始!$B$6</f>
        <v>16921</v>
      </c>
    </row>
    <row r="80" spans="1:18">
      <c r="A80">
        <v>12304</v>
      </c>
      <c r="B80" t="s">
        <v>137</v>
      </c>
      <c r="C80" t="str">
        <f t="shared" si="2"/>
        <v>上海师大</v>
      </c>
      <c r="D80" t="str">
        <f t="shared" si="3"/>
        <v>04</v>
      </c>
      <c r="E80" t="s">
        <v>138</v>
      </c>
      <c r="F80">
        <v>228</v>
      </c>
      <c r="G80">
        <v>114</v>
      </c>
      <c r="H80">
        <v>110</v>
      </c>
      <c r="I80">
        <v>67</v>
      </c>
      <c r="J80">
        <v>58</v>
      </c>
      <c r="K80">
        <v>52</v>
      </c>
      <c r="L80">
        <v>0</v>
      </c>
      <c r="M80">
        <v>2023</v>
      </c>
      <c r="N80">
        <f>VLOOKUP(E80, '2023D'!$A$2:$G$339, 2, FALSE)</f>
        <v>284</v>
      </c>
      <c r="O80">
        <f>VLOOKUP(E80, '2023D'!$A$2:$G$339, 3, FALSE)</f>
        <v>15916</v>
      </c>
      <c r="P80">
        <f>extracted_table_data[[#This Row],[最低排名]]-extracted_table_data[[#This Row],[同分人数]]+1</f>
        <v>15633</v>
      </c>
      <c r="Q80">
        <f>IF(O80&gt;=开始!$B$6, 1, 0)</f>
        <v>1</v>
      </c>
      <c r="R80">
        <f>extracted_table_data[[#This Row],[最低排名]]-开始!$B$6</f>
        <v>15916</v>
      </c>
    </row>
    <row r="81" spans="1:18">
      <c r="A81">
        <v>12401</v>
      </c>
      <c r="B81" t="s">
        <v>139</v>
      </c>
      <c r="C81" t="str">
        <f t="shared" si="2"/>
        <v>工程大</v>
      </c>
      <c r="D81" t="str">
        <f t="shared" si="3"/>
        <v>01</v>
      </c>
      <c r="E81" t="s">
        <v>85</v>
      </c>
      <c r="F81">
        <v>208</v>
      </c>
      <c r="G81">
        <v>121</v>
      </c>
      <c r="H81">
        <v>110</v>
      </c>
      <c r="I81">
        <v>64</v>
      </c>
      <c r="J81">
        <v>52</v>
      </c>
      <c r="K81">
        <v>52</v>
      </c>
      <c r="L81">
        <v>0</v>
      </c>
      <c r="M81">
        <v>2023</v>
      </c>
      <c r="N81">
        <f>VLOOKUP(E81, '2023D'!$A$2:$G$339, 2, FALSE)</f>
        <v>237</v>
      </c>
      <c r="O81">
        <f>VLOOKUP(E81, '2023D'!$A$2:$G$339, 3, FALSE)</f>
        <v>23115</v>
      </c>
      <c r="P81">
        <f>extracted_table_data[[#This Row],[最低排名]]-extracted_table_data[[#This Row],[同分人数]]+1</f>
        <v>22879</v>
      </c>
      <c r="Q81">
        <f>IF(O81&gt;=开始!$B$6, 1, 0)</f>
        <v>1</v>
      </c>
      <c r="R81">
        <f>extracted_table_data[[#This Row],[最低排名]]-开始!$B$6</f>
        <v>23115</v>
      </c>
    </row>
    <row r="82" spans="1:18">
      <c r="A82">
        <v>12402</v>
      </c>
      <c r="B82" t="s">
        <v>140</v>
      </c>
      <c r="C82" t="str">
        <f t="shared" si="2"/>
        <v>工程大</v>
      </c>
      <c r="D82" t="str">
        <f t="shared" si="3"/>
        <v>02</v>
      </c>
      <c r="E82" t="s">
        <v>141</v>
      </c>
      <c r="F82">
        <v>216</v>
      </c>
      <c r="G82">
        <v>117</v>
      </c>
      <c r="H82">
        <v>101</v>
      </c>
      <c r="I82">
        <v>55</v>
      </c>
      <c r="J82">
        <v>49</v>
      </c>
      <c r="K82">
        <v>49</v>
      </c>
      <c r="L82">
        <v>0</v>
      </c>
      <c r="M82">
        <v>2023</v>
      </c>
      <c r="N82">
        <f>VLOOKUP(E82, '2023D'!$A$2:$G$339, 2, FALSE)</f>
        <v>252</v>
      </c>
      <c r="O82">
        <f>VLOOKUP(E82, '2023D'!$A$2:$G$339, 3, FALSE)</f>
        <v>27118</v>
      </c>
      <c r="P82">
        <f>extracted_table_data[[#This Row],[最低排名]]-extracted_table_data[[#This Row],[同分人数]]+1</f>
        <v>26867</v>
      </c>
      <c r="Q82">
        <f>IF(O82&gt;=开始!$B$6, 1, 0)</f>
        <v>1</v>
      </c>
      <c r="R82">
        <f>extracted_table_data[[#This Row],[最低排名]]-开始!$B$6</f>
        <v>27118</v>
      </c>
    </row>
    <row r="83" spans="1:18">
      <c r="A83">
        <v>12403</v>
      </c>
      <c r="B83" t="s">
        <v>142</v>
      </c>
      <c r="C83" t="str">
        <f t="shared" si="2"/>
        <v>工程大</v>
      </c>
      <c r="D83" t="str">
        <f t="shared" si="3"/>
        <v>03</v>
      </c>
      <c r="E83" t="s">
        <v>126</v>
      </c>
      <c r="F83">
        <v>212</v>
      </c>
      <c r="G83">
        <v>117</v>
      </c>
      <c r="H83">
        <v>83</v>
      </c>
      <c r="I83">
        <v>64</v>
      </c>
      <c r="J83">
        <v>58</v>
      </c>
      <c r="K83">
        <v>52</v>
      </c>
      <c r="L83">
        <v>0</v>
      </c>
      <c r="M83">
        <v>2023</v>
      </c>
      <c r="N83">
        <f>VLOOKUP(E83, '2023D'!$A$2:$G$339, 2, FALSE)</f>
        <v>222</v>
      </c>
      <c r="O83">
        <f>VLOOKUP(E83, '2023D'!$A$2:$G$339, 3, FALSE)</f>
        <v>27340</v>
      </c>
      <c r="P83">
        <f>extracted_table_data[[#This Row],[最低排名]]-extracted_table_data[[#This Row],[同分人数]]+1</f>
        <v>27119</v>
      </c>
      <c r="Q83">
        <f>IF(O83&gt;=开始!$B$6, 1, 0)</f>
        <v>1</v>
      </c>
      <c r="R83">
        <f>extracted_table_data[[#This Row],[最低排名]]-开始!$B$6</f>
        <v>27340</v>
      </c>
    </row>
    <row r="84" spans="1:18">
      <c r="A84">
        <v>12404</v>
      </c>
      <c r="B84" t="s">
        <v>143</v>
      </c>
      <c r="C84" t="str">
        <f t="shared" si="2"/>
        <v>工程大</v>
      </c>
      <c r="D84" t="str">
        <f t="shared" si="3"/>
        <v>04</v>
      </c>
      <c r="E84" t="s">
        <v>144</v>
      </c>
      <c r="F84">
        <v>205</v>
      </c>
      <c r="G84">
        <v>106</v>
      </c>
      <c r="H84">
        <v>106</v>
      </c>
      <c r="I84">
        <v>61</v>
      </c>
      <c r="J84">
        <v>49</v>
      </c>
      <c r="K84">
        <v>46</v>
      </c>
      <c r="L84">
        <v>0</v>
      </c>
      <c r="M84">
        <v>2023</v>
      </c>
      <c r="N84">
        <f>VLOOKUP(E84, '2023D'!$A$2:$G$339, 2, FALSE)</f>
        <v>242</v>
      </c>
      <c r="O84">
        <f>VLOOKUP(E84, '2023D'!$A$2:$G$339, 3, FALSE)</f>
        <v>27818</v>
      </c>
      <c r="P84">
        <f>extracted_table_data[[#This Row],[最低排名]]-extracted_table_data[[#This Row],[同分人数]]+1</f>
        <v>27577</v>
      </c>
      <c r="Q84">
        <f>IF(O84&gt;=开始!$B$6, 1, 0)</f>
        <v>1</v>
      </c>
      <c r="R84">
        <f>extracted_table_data[[#This Row],[最低排名]]-开始!$B$6</f>
        <v>27818</v>
      </c>
    </row>
    <row r="85" spans="1:18">
      <c r="A85">
        <v>12405</v>
      </c>
      <c r="B85" t="s">
        <v>145</v>
      </c>
      <c r="C85" t="str">
        <f t="shared" si="2"/>
        <v>工程大</v>
      </c>
      <c r="D85" t="str">
        <f t="shared" si="3"/>
        <v>05</v>
      </c>
      <c r="E85" t="s">
        <v>146</v>
      </c>
      <c r="F85">
        <v>210</v>
      </c>
      <c r="G85">
        <v>113</v>
      </c>
      <c r="H85">
        <v>106</v>
      </c>
      <c r="I85">
        <v>61</v>
      </c>
      <c r="J85">
        <v>58</v>
      </c>
      <c r="K85">
        <v>49</v>
      </c>
      <c r="L85">
        <v>0</v>
      </c>
      <c r="M85">
        <v>2023</v>
      </c>
      <c r="N85">
        <f>VLOOKUP(E85, '2023D'!$A$2:$G$339, 2, FALSE)</f>
        <v>247</v>
      </c>
      <c r="O85">
        <f>VLOOKUP(E85, '2023D'!$A$2:$G$339, 3, FALSE)</f>
        <v>23581</v>
      </c>
      <c r="P85">
        <f>extracted_table_data[[#This Row],[最低排名]]-extracted_table_data[[#This Row],[同分人数]]+1</f>
        <v>23335</v>
      </c>
      <c r="Q85">
        <f>IF(O85&gt;=开始!$B$6, 1, 0)</f>
        <v>1</v>
      </c>
      <c r="R85">
        <f>extracted_table_data[[#This Row],[最低排名]]-开始!$B$6</f>
        <v>23581</v>
      </c>
    </row>
    <row r="86" spans="1:18">
      <c r="A86">
        <v>12501</v>
      </c>
      <c r="B86" t="s">
        <v>147</v>
      </c>
      <c r="C86" t="str">
        <f t="shared" si="2"/>
        <v>上海体大</v>
      </c>
      <c r="D86" t="str">
        <f t="shared" si="3"/>
        <v>01</v>
      </c>
      <c r="E86" t="s">
        <v>98</v>
      </c>
      <c r="F86">
        <v>225</v>
      </c>
      <c r="G86">
        <v>122</v>
      </c>
      <c r="H86">
        <v>84</v>
      </c>
      <c r="I86">
        <v>70</v>
      </c>
      <c r="J86">
        <v>67</v>
      </c>
      <c r="K86">
        <v>67</v>
      </c>
      <c r="L86">
        <v>0</v>
      </c>
      <c r="M86">
        <v>2023</v>
      </c>
      <c r="N86">
        <f>VLOOKUP(E86, '2023D'!$A$2:$G$339, 2, FALSE)</f>
        <v>251</v>
      </c>
      <c r="O86">
        <f>VLOOKUP(E86, '2023D'!$A$2:$G$339, 3, FALSE)</f>
        <v>16423</v>
      </c>
      <c r="P86">
        <f>extracted_table_data[[#This Row],[最低排名]]-extracted_table_data[[#This Row],[同分人数]]+1</f>
        <v>16173</v>
      </c>
      <c r="Q86">
        <f>IF(O86&gt;=开始!$B$6, 1, 0)</f>
        <v>1</v>
      </c>
      <c r="R86">
        <f>extracted_table_data[[#This Row],[最低排名]]-开始!$B$6</f>
        <v>16423</v>
      </c>
    </row>
    <row r="87" spans="1:18">
      <c r="A87">
        <v>12502</v>
      </c>
      <c r="B87" t="s">
        <v>148</v>
      </c>
      <c r="C87" t="str">
        <f t="shared" si="2"/>
        <v>上海体大</v>
      </c>
      <c r="D87" t="str">
        <f t="shared" si="3"/>
        <v>02</v>
      </c>
      <c r="E87" t="s">
        <v>149</v>
      </c>
      <c r="F87">
        <v>194</v>
      </c>
      <c r="G87">
        <v>103</v>
      </c>
      <c r="H87">
        <v>120</v>
      </c>
      <c r="I87">
        <v>67</v>
      </c>
      <c r="J87">
        <v>61</v>
      </c>
      <c r="K87">
        <v>55</v>
      </c>
      <c r="L87">
        <v>0</v>
      </c>
      <c r="M87">
        <v>2023</v>
      </c>
      <c r="N87">
        <f>VLOOKUP(E87, '2023D'!$A$2:$G$339, 2, FALSE)</f>
        <v>217</v>
      </c>
      <c r="O87">
        <f>VLOOKUP(E87, '2023D'!$A$2:$G$339, 3, FALSE)</f>
        <v>20398</v>
      </c>
      <c r="P87">
        <f>extracted_table_data[[#This Row],[最低排名]]-extracted_table_data[[#This Row],[同分人数]]+1</f>
        <v>20182</v>
      </c>
      <c r="Q87">
        <f>IF(O87&gt;=开始!$B$6, 1, 0)</f>
        <v>1</v>
      </c>
      <c r="R87">
        <f>extracted_table_data[[#This Row],[最低排名]]-开始!$B$6</f>
        <v>20398</v>
      </c>
    </row>
    <row r="88" spans="1:18">
      <c r="A88">
        <v>12503</v>
      </c>
      <c r="B88" t="s">
        <v>150</v>
      </c>
      <c r="C88" t="str">
        <f t="shared" si="2"/>
        <v>上海体大</v>
      </c>
      <c r="D88" t="str">
        <f t="shared" si="3"/>
        <v>03</v>
      </c>
      <c r="E88" t="s">
        <v>41</v>
      </c>
      <c r="F88">
        <v>207</v>
      </c>
      <c r="G88">
        <v>106</v>
      </c>
      <c r="H88">
        <v>103</v>
      </c>
      <c r="I88">
        <v>67</v>
      </c>
      <c r="J88">
        <v>61</v>
      </c>
      <c r="K88">
        <v>61</v>
      </c>
      <c r="L88">
        <v>0</v>
      </c>
      <c r="M88">
        <v>2023</v>
      </c>
      <c r="N88">
        <f>VLOOKUP(E88, '2023D'!$A$2:$G$339, 2, FALSE)</f>
        <v>249</v>
      </c>
      <c r="O88">
        <f>VLOOKUP(E88, '2023D'!$A$2:$G$339, 3, FALSE)</f>
        <v>19921</v>
      </c>
      <c r="P88">
        <f>extracted_table_data[[#This Row],[最低排名]]-extracted_table_data[[#This Row],[同分人数]]+1</f>
        <v>19673</v>
      </c>
      <c r="Q88">
        <f>IF(O88&gt;=开始!$B$6, 1, 0)</f>
        <v>1</v>
      </c>
      <c r="R88">
        <f>extracted_table_data[[#This Row],[最低排名]]-开始!$B$6</f>
        <v>19921</v>
      </c>
    </row>
    <row r="89" spans="1:18">
      <c r="A89">
        <v>12504</v>
      </c>
      <c r="B89" t="s">
        <v>151</v>
      </c>
      <c r="C89" t="str">
        <f t="shared" si="2"/>
        <v>上海体大</v>
      </c>
      <c r="D89" t="str">
        <f t="shared" si="3"/>
        <v>04</v>
      </c>
      <c r="E89" t="s">
        <v>152</v>
      </c>
      <c r="F89">
        <v>191</v>
      </c>
      <c r="G89">
        <v>97</v>
      </c>
      <c r="H89">
        <v>114</v>
      </c>
      <c r="I89">
        <v>67</v>
      </c>
      <c r="J89">
        <v>64</v>
      </c>
      <c r="K89">
        <v>55</v>
      </c>
      <c r="L89">
        <v>0</v>
      </c>
      <c r="M89">
        <v>2023</v>
      </c>
      <c r="N89">
        <f>VLOOKUP(E89, '2023D'!$A$2:$G$339, 2, FALSE)</f>
        <v>237</v>
      </c>
      <c r="O89">
        <f>VLOOKUP(E89, '2023D'!$A$2:$G$339, 3, FALSE)</f>
        <v>21932</v>
      </c>
      <c r="P89">
        <f>extracted_table_data[[#This Row],[最低排名]]-extracted_table_data[[#This Row],[同分人数]]+1</f>
        <v>21696</v>
      </c>
      <c r="Q89">
        <f>IF(O89&gt;=开始!$B$6, 1, 0)</f>
        <v>1</v>
      </c>
      <c r="R89">
        <f>extracted_table_data[[#This Row],[最低排名]]-开始!$B$6</f>
        <v>21932</v>
      </c>
    </row>
    <row r="90" spans="1:18">
      <c r="A90">
        <v>12505</v>
      </c>
      <c r="B90" t="s">
        <v>153</v>
      </c>
      <c r="C90" t="str">
        <f t="shared" si="2"/>
        <v>上海体大</v>
      </c>
      <c r="D90" t="str">
        <f t="shared" si="3"/>
        <v>05</v>
      </c>
      <c r="E90" t="s">
        <v>75</v>
      </c>
      <c r="F90">
        <v>217</v>
      </c>
      <c r="G90">
        <v>114</v>
      </c>
      <c r="H90">
        <v>118</v>
      </c>
      <c r="I90">
        <v>58</v>
      </c>
      <c r="J90">
        <v>55</v>
      </c>
      <c r="K90">
        <v>52</v>
      </c>
      <c r="L90">
        <v>0</v>
      </c>
      <c r="M90">
        <v>2023</v>
      </c>
      <c r="N90">
        <f>VLOOKUP(E90, '2023D'!$A$2:$G$339, 2, FALSE)</f>
        <v>252</v>
      </c>
      <c r="O90">
        <f>VLOOKUP(E90, '2023D'!$A$2:$G$339, 3, FALSE)</f>
        <v>19672</v>
      </c>
      <c r="P90">
        <f>extracted_table_data[[#This Row],[最低排名]]-extracted_table_data[[#This Row],[同分人数]]+1</f>
        <v>19421</v>
      </c>
      <c r="Q90">
        <f>IF(O90&gt;=开始!$B$6, 1, 0)</f>
        <v>1</v>
      </c>
      <c r="R90">
        <f>extracted_table_data[[#This Row],[最低排名]]-开始!$B$6</f>
        <v>19672</v>
      </c>
    </row>
    <row r="91" spans="1:18">
      <c r="A91">
        <v>12506</v>
      </c>
      <c r="B91" t="s">
        <v>154</v>
      </c>
      <c r="C91" t="str">
        <f t="shared" si="2"/>
        <v>上海体大</v>
      </c>
      <c r="D91" t="str">
        <f t="shared" si="3"/>
        <v>06</v>
      </c>
      <c r="E91" t="s">
        <v>155</v>
      </c>
      <c r="F91">
        <v>224</v>
      </c>
      <c r="G91">
        <v>113</v>
      </c>
      <c r="H91">
        <v>103</v>
      </c>
      <c r="I91">
        <v>58</v>
      </c>
      <c r="J91">
        <v>55</v>
      </c>
      <c r="K91">
        <v>49</v>
      </c>
      <c r="L91">
        <v>0</v>
      </c>
      <c r="M91">
        <v>2023</v>
      </c>
      <c r="N91">
        <f>VLOOKUP(E91, '2023D'!$A$2:$G$339, 2, FALSE)</f>
        <v>231</v>
      </c>
      <c r="O91">
        <f>VLOOKUP(E91, '2023D'!$A$2:$G$339, 3, FALSE)</f>
        <v>22397</v>
      </c>
      <c r="P91">
        <f>extracted_table_data[[#This Row],[最低排名]]-extracted_table_data[[#This Row],[同分人数]]+1</f>
        <v>22167</v>
      </c>
      <c r="Q91">
        <f>IF(O91&gt;=开始!$B$6, 1, 0)</f>
        <v>1</v>
      </c>
      <c r="R91">
        <f>extracted_table_data[[#This Row],[最低排名]]-开始!$B$6</f>
        <v>22397</v>
      </c>
    </row>
    <row r="92" spans="1:18">
      <c r="A92">
        <v>12601</v>
      </c>
      <c r="B92" t="s">
        <v>156</v>
      </c>
      <c r="C92" t="str">
        <f t="shared" si="2"/>
        <v>海医大</v>
      </c>
      <c r="D92" t="str">
        <f t="shared" si="3"/>
        <v>01</v>
      </c>
      <c r="E92" t="s">
        <v>16</v>
      </c>
      <c r="F92">
        <v>231</v>
      </c>
      <c r="G92">
        <v>133</v>
      </c>
      <c r="H92">
        <v>122</v>
      </c>
      <c r="I92">
        <v>67</v>
      </c>
      <c r="J92">
        <v>67</v>
      </c>
      <c r="K92">
        <v>67</v>
      </c>
      <c r="L92">
        <v>0</v>
      </c>
      <c r="M92">
        <v>2023</v>
      </c>
      <c r="N92">
        <f>VLOOKUP(E92, '2023D'!$A$2:$G$339, 2, FALSE)</f>
        <v>197</v>
      </c>
      <c r="O92">
        <f>VLOOKUP(E92, '2023D'!$A$2:$G$339, 3, FALSE)</f>
        <v>6846</v>
      </c>
      <c r="P92">
        <f>extracted_table_data[[#This Row],[最低排名]]-extracted_table_data[[#This Row],[同分人数]]+1</f>
        <v>6650</v>
      </c>
      <c r="Q92">
        <f>IF(O92&gt;=开始!$B$6, 1, 0)</f>
        <v>1</v>
      </c>
      <c r="R92">
        <f>extracted_table_data[[#This Row],[最低排名]]-开始!$B$6</f>
        <v>6846</v>
      </c>
    </row>
    <row r="93" spans="1:18">
      <c r="A93">
        <v>12602</v>
      </c>
      <c r="B93" t="s">
        <v>157</v>
      </c>
      <c r="C93" t="str">
        <f t="shared" si="2"/>
        <v>海医大</v>
      </c>
      <c r="D93" t="str">
        <f t="shared" si="3"/>
        <v>02</v>
      </c>
      <c r="E93" t="s">
        <v>158</v>
      </c>
      <c r="F93">
        <v>230</v>
      </c>
      <c r="G93">
        <v>116</v>
      </c>
      <c r="H93">
        <v>127</v>
      </c>
      <c r="I93">
        <v>67</v>
      </c>
      <c r="J93">
        <v>67</v>
      </c>
      <c r="K93">
        <v>58</v>
      </c>
      <c r="L93">
        <v>0</v>
      </c>
      <c r="M93">
        <v>2023</v>
      </c>
      <c r="N93">
        <f>VLOOKUP(E93, '2023D'!$A$2:$G$339, 2, FALSE)</f>
        <v>204</v>
      </c>
      <c r="O93">
        <f>VLOOKUP(E93, '2023D'!$A$2:$G$339, 3, FALSE)</f>
        <v>7855</v>
      </c>
      <c r="P93">
        <f>extracted_table_data[[#This Row],[最低排名]]-extracted_table_data[[#This Row],[同分人数]]+1</f>
        <v>7652</v>
      </c>
      <c r="Q93">
        <f>IF(O93&gt;=开始!$B$6, 1, 0)</f>
        <v>1</v>
      </c>
      <c r="R93">
        <f>extracted_table_data[[#This Row],[最低排名]]-开始!$B$6</f>
        <v>7855</v>
      </c>
    </row>
    <row r="94" spans="1:18">
      <c r="A94">
        <v>12603</v>
      </c>
      <c r="B94" t="s">
        <v>159</v>
      </c>
      <c r="C94" t="str">
        <f t="shared" si="2"/>
        <v>海医大</v>
      </c>
      <c r="D94" t="str">
        <f t="shared" si="3"/>
        <v>03</v>
      </c>
      <c r="E94" t="s">
        <v>160</v>
      </c>
      <c r="F94">
        <v>225</v>
      </c>
      <c r="G94">
        <v>117</v>
      </c>
      <c r="H94">
        <v>126</v>
      </c>
      <c r="I94">
        <v>64</v>
      </c>
      <c r="J94">
        <v>61</v>
      </c>
      <c r="K94">
        <v>58</v>
      </c>
      <c r="L94">
        <v>0</v>
      </c>
      <c r="M94">
        <v>2023</v>
      </c>
      <c r="N94">
        <f>VLOOKUP(E94, '2023D'!$A$2:$G$339, 2, FALSE)</f>
        <v>247</v>
      </c>
      <c r="O94">
        <f>VLOOKUP(E94, '2023D'!$A$2:$G$339, 3, FALSE)</f>
        <v>11276</v>
      </c>
      <c r="P94">
        <f>extracted_table_data[[#This Row],[最低排名]]-extracted_table_data[[#This Row],[同分人数]]+1</f>
        <v>11030</v>
      </c>
      <c r="Q94">
        <f>IF(O94&gt;=开始!$B$6, 1, 0)</f>
        <v>1</v>
      </c>
      <c r="R94">
        <f>extracted_table_data[[#This Row],[最低排名]]-开始!$B$6</f>
        <v>11276</v>
      </c>
    </row>
    <row r="95" spans="1:18">
      <c r="A95">
        <v>12701</v>
      </c>
      <c r="B95" t="s">
        <v>161</v>
      </c>
      <c r="C95" t="str">
        <f t="shared" si="2"/>
        <v>立信金融</v>
      </c>
      <c r="D95" t="str">
        <f t="shared" si="3"/>
        <v>01</v>
      </c>
      <c r="E95" t="s">
        <v>162</v>
      </c>
      <c r="F95">
        <v>196</v>
      </c>
      <c r="G95">
        <v>99</v>
      </c>
      <c r="H95">
        <v>114</v>
      </c>
      <c r="I95">
        <v>58</v>
      </c>
      <c r="J95">
        <v>58</v>
      </c>
      <c r="K95">
        <v>49</v>
      </c>
      <c r="L95">
        <v>0</v>
      </c>
      <c r="M95">
        <v>2023</v>
      </c>
      <c r="N95">
        <f>VLOOKUP(E95, '2023D'!$A$2:$G$339, 2, FALSE)</f>
        <v>263</v>
      </c>
      <c r="O95">
        <f>VLOOKUP(E95, '2023D'!$A$2:$G$339, 3, FALSE)</f>
        <v>25848</v>
      </c>
      <c r="P95">
        <f>extracted_table_data[[#This Row],[最低排名]]-extracted_table_data[[#This Row],[同分人数]]+1</f>
        <v>25586</v>
      </c>
      <c r="Q95">
        <f>IF(O95&gt;=开始!$B$6, 1, 0)</f>
        <v>1</v>
      </c>
      <c r="R95">
        <f>extracted_table_data[[#This Row],[最低排名]]-开始!$B$6</f>
        <v>25848</v>
      </c>
    </row>
    <row r="96" spans="1:18">
      <c r="A96">
        <v>12702</v>
      </c>
      <c r="B96" t="s">
        <v>163</v>
      </c>
      <c r="C96" t="str">
        <f t="shared" si="2"/>
        <v>立信金融</v>
      </c>
      <c r="D96" t="str">
        <f t="shared" si="3"/>
        <v>02</v>
      </c>
      <c r="E96" t="s">
        <v>92</v>
      </c>
      <c r="F96">
        <v>196</v>
      </c>
      <c r="G96">
        <v>103</v>
      </c>
      <c r="H96">
        <v>112</v>
      </c>
      <c r="I96">
        <v>61</v>
      </c>
      <c r="J96">
        <v>58</v>
      </c>
      <c r="K96">
        <v>55</v>
      </c>
      <c r="L96">
        <v>0</v>
      </c>
      <c r="M96">
        <v>2023</v>
      </c>
      <c r="N96">
        <f>VLOOKUP(E96, '2023D'!$A$2:$G$339, 2, FALSE)</f>
        <v>263</v>
      </c>
      <c r="O96">
        <f>VLOOKUP(E96, '2023D'!$A$2:$G$339, 3, FALSE)</f>
        <v>24077</v>
      </c>
      <c r="P96">
        <f>extracted_table_data[[#This Row],[最低排名]]-extracted_table_data[[#This Row],[同分人数]]+1</f>
        <v>23815</v>
      </c>
      <c r="Q96">
        <f>IF(O96&gt;=开始!$B$6, 1, 0)</f>
        <v>1</v>
      </c>
      <c r="R96">
        <f>extracted_table_data[[#This Row],[最低排名]]-开始!$B$6</f>
        <v>24077</v>
      </c>
    </row>
    <row r="97" spans="1:18">
      <c r="A97">
        <v>12703</v>
      </c>
      <c r="B97" t="s">
        <v>164</v>
      </c>
      <c r="C97" t="str">
        <f t="shared" si="2"/>
        <v>立信金融</v>
      </c>
      <c r="D97" t="str">
        <f t="shared" si="3"/>
        <v>03</v>
      </c>
      <c r="E97" t="s">
        <v>165</v>
      </c>
      <c r="F97">
        <v>183</v>
      </c>
      <c r="G97">
        <v>100</v>
      </c>
      <c r="H97">
        <v>104</v>
      </c>
      <c r="I97">
        <v>58</v>
      </c>
      <c r="J97">
        <v>55</v>
      </c>
      <c r="K97">
        <v>55</v>
      </c>
      <c r="L97">
        <v>0</v>
      </c>
      <c r="M97">
        <v>2023</v>
      </c>
      <c r="N97">
        <f>VLOOKUP(E97, '2023D'!$A$2:$G$339, 2, FALSE)</f>
        <v>225</v>
      </c>
      <c r="O97">
        <f>VLOOKUP(E97, '2023D'!$A$2:$G$339, 3, FALSE)</f>
        <v>30610</v>
      </c>
      <c r="P97">
        <f>extracted_table_data[[#This Row],[最低排名]]-extracted_table_data[[#This Row],[同分人数]]+1</f>
        <v>30386</v>
      </c>
      <c r="Q97">
        <f>IF(O97&gt;=开始!$B$6, 1, 0)</f>
        <v>1</v>
      </c>
      <c r="R97">
        <f>extracted_table_data[[#This Row],[最低排名]]-开始!$B$6</f>
        <v>30610</v>
      </c>
    </row>
    <row r="98" spans="1:18">
      <c r="A98">
        <v>12704</v>
      </c>
      <c r="B98" t="s">
        <v>166</v>
      </c>
      <c r="C98" t="str">
        <f t="shared" si="2"/>
        <v>立信金融</v>
      </c>
      <c r="D98" t="str">
        <f t="shared" si="3"/>
        <v>04</v>
      </c>
      <c r="E98" t="s">
        <v>96</v>
      </c>
      <c r="F98">
        <v>201</v>
      </c>
      <c r="G98">
        <v>104</v>
      </c>
      <c r="H98">
        <v>94</v>
      </c>
      <c r="I98">
        <v>64</v>
      </c>
      <c r="J98">
        <v>64</v>
      </c>
      <c r="K98">
        <v>49</v>
      </c>
      <c r="L98">
        <v>0</v>
      </c>
      <c r="M98">
        <v>2023</v>
      </c>
      <c r="N98">
        <f>VLOOKUP(E98, '2023D'!$A$2:$G$339, 2, FALSE)</f>
        <v>236</v>
      </c>
      <c r="O98">
        <f>VLOOKUP(E98, '2023D'!$A$2:$G$339, 3, FALSE)</f>
        <v>26613</v>
      </c>
      <c r="P98">
        <f>extracted_table_data[[#This Row],[最低排名]]-extracted_table_data[[#This Row],[同分人数]]+1</f>
        <v>26378</v>
      </c>
      <c r="Q98">
        <f>IF(O98&gt;=开始!$B$6, 1, 0)</f>
        <v>1</v>
      </c>
      <c r="R98">
        <f>extracted_table_data[[#This Row],[最低排名]]-开始!$B$6</f>
        <v>26613</v>
      </c>
    </row>
    <row r="99" spans="1:18">
      <c r="A99">
        <v>12705</v>
      </c>
      <c r="B99" t="s">
        <v>167</v>
      </c>
      <c r="C99" t="str">
        <f t="shared" si="2"/>
        <v>立信金融</v>
      </c>
      <c r="D99" t="str">
        <f t="shared" si="3"/>
        <v>05</v>
      </c>
      <c r="E99" t="s">
        <v>168</v>
      </c>
      <c r="F99">
        <v>219</v>
      </c>
      <c r="G99">
        <v>111</v>
      </c>
      <c r="H99">
        <v>105</v>
      </c>
      <c r="I99">
        <v>61</v>
      </c>
      <c r="J99">
        <v>58</v>
      </c>
      <c r="K99">
        <v>52</v>
      </c>
      <c r="L99">
        <v>0</v>
      </c>
      <c r="M99">
        <v>2023</v>
      </c>
      <c r="N99">
        <f>VLOOKUP(E99, '2023D'!$A$2:$G$339, 2, FALSE)</f>
        <v>240</v>
      </c>
      <c r="O99">
        <f>VLOOKUP(E99, '2023D'!$A$2:$G$339, 3, FALSE)</f>
        <v>20893</v>
      </c>
      <c r="P99">
        <f>extracted_table_data[[#This Row],[最低排名]]-extracted_table_data[[#This Row],[同分人数]]+1</f>
        <v>20654</v>
      </c>
      <c r="Q99">
        <f>IF(O99&gt;=开始!$B$6, 1, 0)</f>
        <v>1</v>
      </c>
      <c r="R99">
        <f>extracted_table_data[[#This Row],[最低排名]]-开始!$B$6</f>
        <v>20893</v>
      </c>
    </row>
    <row r="100" spans="1:18">
      <c r="A100">
        <v>12801</v>
      </c>
      <c r="B100" t="s">
        <v>169</v>
      </c>
      <c r="C100" t="str">
        <f t="shared" si="2"/>
        <v>二工大</v>
      </c>
      <c r="D100" t="str">
        <f t="shared" si="3"/>
        <v>01</v>
      </c>
      <c r="E100" t="s">
        <v>170</v>
      </c>
      <c r="F100">
        <v>220</v>
      </c>
      <c r="G100">
        <v>122</v>
      </c>
      <c r="H100">
        <v>71</v>
      </c>
      <c r="I100">
        <v>58</v>
      </c>
      <c r="J100">
        <v>55</v>
      </c>
      <c r="K100">
        <v>49</v>
      </c>
      <c r="L100">
        <v>0</v>
      </c>
      <c r="M100">
        <v>2023</v>
      </c>
      <c r="N100">
        <f>VLOOKUP(E100, '2023D'!$A$2:$G$339, 2, FALSE)</f>
        <v>242</v>
      </c>
      <c r="O100">
        <f>VLOOKUP(E100, '2023D'!$A$2:$G$339, 3, FALSE)</f>
        <v>31094</v>
      </c>
      <c r="P100">
        <f>extracted_table_data[[#This Row],[最低排名]]-extracted_table_data[[#This Row],[同分人数]]+1</f>
        <v>30853</v>
      </c>
      <c r="Q100">
        <f>IF(O100&gt;=开始!$B$6, 1, 0)</f>
        <v>1</v>
      </c>
      <c r="R100">
        <f>extracted_table_data[[#This Row],[最低排名]]-开始!$B$6</f>
        <v>31094</v>
      </c>
    </row>
    <row r="101" spans="1:18">
      <c r="A101">
        <v>12802</v>
      </c>
      <c r="B101" t="s">
        <v>171</v>
      </c>
      <c r="C101" t="str">
        <f t="shared" si="2"/>
        <v>二工大</v>
      </c>
      <c r="D101" t="str">
        <f t="shared" si="3"/>
        <v>02</v>
      </c>
      <c r="E101" t="s">
        <v>144</v>
      </c>
      <c r="F101">
        <v>189</v>
      </c>
      <c r="G101">
        <v>99</v>
      </c>
      <c r="H101">
        <v>89</v>
      </c>
      <c r="I101">
        <v>64</v>
      </c>
      <c r="J101">
        <v>64</v>
      </c>
      <c r="K101">
        <v>61</v>
      </c>
      <c r="L101">
        <v>0</v>
      </c>
      <c r="M101">
        <v>2023</v>
      </c>
      <c r="N101">
        <f>VLOOKUP(E101, '2023D'!$A$2:$G$339, 2, FALSE)</f>
        <v>242</v>
      </c>
      <c r="O101">
        <f>VLOOKUP(E101, '2023D'!$A$2:$G$339, 3, FALSE)</f>
        <v>27818</v>
      </c>
      <c r="P101">
        <f>extracted_table_data[[#This Row],[最低排名]]-extracted_table_data[[#This Row],[同分人数]]+1</f>
        <v>27577</v>
      </c>
      <c r="Q101">
        <f>IF(O101&gt;=开始!$B$6, 1, 0)</f>
        <v>1</v>
      </c>
      <c r="R101">
        <f>extracted_table_data[[#This Row],[最低排名]]-开始!$B$6</f>
        <v>27818</v>
      </c>
    </row>
    <row r="102" spans="1:18">
      <c r="A102">
        <v>12803</v>
      </c>
      <c r="B102" t="s">
        <v>172</v>
      </c>
      <c r="C102" t="str">
        <f t="shared" si="2"/>
        <v>二工大</v>
      </c>
      <c r="D102" t="str">
        <f t="shared" si="3"/>
        <v>03</v>
      </c>
      <c r="E102" t="s">
        <v>173</v>
      </c>
      <c r="F102">
        <v>207</v>
      </c>
      <c r="G102">
        <v>106</v>
      </c>
      <c r="H102">
        <v>94</v>
      </c>
      <c r="I102">
        <v>55</v>
      </c>
      <c r="J102">
        <v>55</v>
      </c>
      <c r="K102">
        <v>52</v>
      </c>
      <c r="L102">
        <v>0</v>
      </c>
      <c r="M102">
        <v>2023</v>
      </c>
      <c r="N102">
        <f>VLOOKUP(E102, '2023D'!$A$2:$G$339, 2, FALSE)</f>
        <v>224</v>
      </c>
      <c r="O102">
        <f>VLOOKUP(E102, '2023D'!$A$2:$G$339, 3, FALSE)</f>
        <v>28788</v>
      </c>
      <c r="P102">
        <f>extracted_table_data[[#This Row],[最低排名]]-extracted_table_data[[#This Row],[同分人数]]+1</f>
        <v>28565</v>
      </c>
      <c r="Q102">
        <f>IF(O102&gt;=开始!$B$6, 1, 0)</f>
        <v>1</v>
      </c>
      <c r="R102">
        <f>extracted_table_data[[#This Row],[最低排名]]-开始!$B$6</f>
        <v>28788</v>
      </c>
    </row>
    <row r="103" spans="1:18">
      <c r="A103">
        <v>12804</v>
      </c>
      <c r="B103" t="s">
        <v>174</v>
      </c>
      <c r="C103" t="str">
        <f t="shared" si="2"/>
        <v>二工大</v>
      </c>
      <c r="D103" t="str">
        <f t="shared" si="3"/>
        <v>04</v>
      </c>
      <c r="E103" t="s">
        <v>175</v>
      </c>
      <c r="F103">
        <v>185</v>
      </c>
      <c r="G103">
        <v>102</v>
      </c>
      <c r="H103">
        <v>111</v>
      </c>
      <c r="I103">
        <v>64</v>
      </c>
      <c r="J103">
        <v>55</v>
      </c>
      <c r="K103">
        <v>49</v>
      </c>
      <c r="L103">
        <v>0</v>
      </c>
      <c r="M103">
        <v>2023</v>
      </c>
      <c r="N103">
        <f>VLOOKUP(E103, '2023D'!$A$2:$G$339, 2, FALSE)</f>
        <v>245</v>
      </c>
      <c r="O103">
        <f>VLOOKUP(E103, '2023D'!$A$2:$G$339, 3, FALSE)</f>
        <v>28564</v>
      </c>
      <c r="P103">
        <f>extracted_table_data[[#This Row],[最低排名]]-extracted_table_data[[#This Row],[同分人数]]+1</f>
        <v>28320</v>
      </c>
      <c r="Q103">
        <f>IF(O103&gt;=开始!$B$6, 1, 0)</f>
        <v>1</v>
      </c>
      <c r="R103">
        <f>extracted_table_data[[#This Row],[最低排名]]-开始!$B$6</f>
        <v>28564</v>
      </c>
    </row>
    <row r="104" spans="1:18">
      <c r="A104">
        <v>12805</v>
      </c>
      <c r="B104" t="s">
        <v>176</v>
      </c>
      <c r="C104" t="str">
        <f t="shared" si="2"/>
        <v>二工大</v>
      </c>
      <c r="D104" t="str">
        <f t="shared" si="3"/>
        <v>05</v>
      </c>
      <c r="E104" t="s">
        <v>165</v>
      </c>
      <c r="F104">
        <v>186</v>
      </c>
      <c r="G104">
        <v>108</v>
      </c>
      <c r="H104">
        <v>98</v>
      </c>
      <c r="I104">
        <v>67</v>
      </c>
      <c r="J104">
        <v>52</v>
      </c>
      <c r="K104">
        <v>52</v>
      </c>
      <c r="L104">
        <v>0</v>
      </c>
      <c r="M104">
        <v>2023</v>
      </c>
      <c r="N104">
        <f>VLOOKUP(E104, '2023D'!$A$2:$G$339, 2, FALSE)</f>
        <v>225</v>
      </c>
      <c r="O104">
        <f>VLOOKUP(E104, '2023D'!$A$2:$G$339, 3, FALSE)</f>
        <v>30610</v>
      </c>
      <c r="P104">
        <f>extracted_table_data[[#This Row],[最低排名]]-extracted_table_data[[#This Row],[同分人数]]+1</f>
        <v>30386</v>
      </c>
      <c r="Q104">
        <f>IF(O104&gt;=开始!$B$6, 1, 0)</f>
        <v>1</v>
      </c>
      <c r="R104">
        <f>extracted_table_data[[#This Row],[最低排名]]-开始!$B$6</f>
        <v>30610</v>
      </c>
    </row>
    <row r="105" spans="1:18">
      <c r="A105">
        <v>12901</v>
      </c>
      <c r="B105" t="s">
        <v>177</v>
      </c>
      <c r="C105" t="str">
        <f t="shared" si="2"/>
        <v>上海商院</v>
      </c>
      <c r="D105" t="str">
        <f t="shared" si="3"/>
        <v>01</v>
      </c>
      <c r="E105" t="s">
        <v>178</v>
      </c>
      <c r="F105">
        <v>206</v>
      </c>
      <c r="G105">
        <v>113</v>
      </c>
      <c r="H105">
        <v>93</v>
      </c>
      <c r="I105">
        <v>55</v>
      </c>
      <c r="J105">
        <v>55</v>
      </c>
      <c r="K105">
        <v>49</v>
      </c>
      <c r="L105">
        <v>0</v>
      </c>
      <c r="M105">
        <v>2023</v>
      </c>
      <c r="N105">
        <f>VLOOKUP(E105, '2023D'!$A$2:$G$339, 2, FALSE)</f>
        <v>219</v>
      </c>
      <c r="O105">
        <f>VLOOKUP(E105, '2023D'!$A$2:$G$339, 3, FALSE)</f>
        <v>29925</v>
      </c>
      <c r="P105">
        <f>extracted_table_data[[#This Row],[最低排名]]-extracted_table_data[[#This Row],[同分人数]]+1</f>
        <v>29707</v>
      </c>
      <c r="Q105">
        <f>IF(O105&gt;=开始!$B$6, 1, 0)</f>
        <v>1</v>
      </c>
      <c r="R105">
        <f>extracted_table_data[[#This Row],[最低排名]]-开始!$B$6</f>
        <v>29925</v>
      </c>
    </row>
    <row r="106" spans="1:18">
      <c r="A106">
        <v>12902</v>
      </c>
      <c r="B106" t="s">
        <v>179</v>
      </c>
      <c r="C106" t="str">
        <f t="shared" si="2"/>
        <v>上海商院</v>
      </c>
      <c r="D106" t="str">
        <f t="shared" si="3"/>
        <v>02</v>
      </c>
      <c r="E106" t="s">
        <v>180</v>
      </c>
      <c r="F106">
        <v>191</v>
      </c>
      <c r="G106">
        <v>96</v>
      </c>
      <c r="H106">
        <v>109</v>
      </c>
      <c r="I106">
        <v>58</v>
      </c>
      <c r="J106">
        <v>46</v>
      </c>
      <c r="K106">
        <v>46</v>
      </c>
      <c r="L106">
        <v>0</v>
      </c>
      <c r="M106">
        <v>2023</v>
      </c>
      <c r="N106">
        <f>VLOOKUP(E106, '2023D'!$A$2:$G$339, 2, FALSE)</f>
        <v>237</v>
      </c>
      <c r="O106">
        <f>VLOOKUP(E106, '2023D'!$A$2:$G$339, 3, FALSE)</f>
        <v>31821</v>
      </c>
      <c r="P106">
        <f>extracted_table_data[[#This Row],[最低排名]]-extracted_table_data[[#This Row],[同分人数]]+1</f>
        <v>31585</v>
      </c>
      <c r="Q106">
        <f>IF(O106&gt;=开始!$B$6, 1, 0)</f>
        <v>1</v>
      </c>
      <c r="R106">
        <f>extracted_table_data[[#This Row],[最低排名]]-开始!$B$6</f>
        <v>31821</v>
      </c>
    </row>
    <row r="107" spans="1:18">
      <c r="A107">
        <v>12903</v>
      </c>
      <c r="B107" t="s">
        <v>181</v>
      </c>
      <c r="C107" t="str">
        <f t="shared" si="2"/>
        <v>上海商院</v>
      </c>
      <c r="D107" t="str">
        <f t="shared" si="3"/>
        <v>03</v>
      </c>
      <c r="E107" t="s">
        <v>182</v>
      </c>
      <c r="F107">
        <v>200</v>
      </c>
      <c r="G107">
        <v>114</v>
      </c>
      <c r="H107">
        <v>96</v>
      </c>
      <c r="I107">
        <v>64</v>
      </c>
      <c r="J107">
        <v>58</v>
      </c>
      <c r="K107">
        <v>43</v>
      </c>
      <c r="L107">
        <v>0</v>
      </c>
      <c r="M107">
        <v>2023</v>
      </c>
      <c r="N107">
        <f>VLOOKUP(E107, '2023D'!$A$2:$G$339, 2, FALSE)</f>
        <v>233</v>
      </c>
      <c r="O107">
        <f>VLOOKUP(E107, '2023D'!$A$2:$G$339, 3, FALSE)</f>
        <v>29246</v>
      </c>
      <c r="P107">
        <f>extracted_table_data[[#This Row],[最低排名]]-extracted_table_data[[#This Row],[同分人数]]+1</f>
        <v>29014</v>
      </c>
      <c r="Q107">
        <f>IF(O107&gt;=开始!$B$6, 1, 0)</f>
        <v>1</v>
      </c>
      <c r="R107">
        <f>extracted_table_data[[#This Row],[最低排名]]-开始!$B$6</f>
        <v>29246</v>
      </c>
    </row>
    <row r="108" spans="1:18">
      <c r="A108">
        <v>13001</v>
      </c>
      <c r="B108" t="s">
        <v>183</v>
      </c>
      <c r="C108" t="str">
        <f t="shared" si="2"/>
        <v>上海电机</v>
      </c>
      <c r="D108" t="str">
        <f t="shared" si="3"/>
        <v>01</v>
      </c>
      <c r="E108" t="s">
        <v>184</v>
      </c>
      <c r="F108">
        <v>196</v>
      </c>
      <c r="G108">
        <v>105</v>
      </c>
      <c r="H108">
        <v>108</v>
      </c>
      <c r="I108">
        <v>52</v>
      </c>
      <c r="J108">
        <v>49</v>
      </c>
      <c r="K108">
        <v>46</v>
      </c>
      <c r="L108">
        <v>0</v>
      </c>
      <c r="M108">
        <v>2023</v>
      </c>
      <c r="N108">
        <f>VLOOKUP(E108, '2023D'!$A$2:$G$339, 2, FALSE)</f>
        <v>237</v>
      </c>
      <c r="O108">
        <f>VLOOKUP(E108, '2023D'!$A$2:$G$339, 3, FALSE)</f>
        <v>31584</v>
      </c>
      <c r="P108">
        <f>extracted_table_data[[#This Row],[最低排名]]-extracted_table_data[[#This Row],[同分人数]]+1</f>
        <v>31348</v>
      </c>
      <c r="Q108">
        <f>IF(O108&gt;=开始!$B$6, 1, 0)</f>
        <v>1</v>
      </c>
      <c r="R108">
        <f>extracted_table_data[[#This Row],[最低排名]]-开始!$B$6</f>
        <v>31584</v>
      </c>
    </row>
    <row r="109" spans="1:18">
      <c r="A109">
        <v>13002</v>
      </c>
      <c r="B109" t="s">
        <v>185</v>
      </c>
      <c r="C109" t="str">
        <f t="shared" si="2"/>
        <v>上海电机</v>
      </c>
      <c r="D109" t="str">
        <f t="shared" si="3"/>
        <v>02</v>
      </c>
      <c r="E109" t="s">
        <v>54</v>
      </c>
      <c r="F109">
        <v>212</v>
      </c>
      <c r="G109">
        <v>111</v>
      </c>
      <c r="H109">
        <v>91</v>
      </c>
      <c r="I109">
        <v>46</v>
      </c>
      <c r="J109">
        <v>46</v>
      </c>
      <c r="K109">
        <v>46</v>
      </c>
      <c r="L109">
        <v>0</v>
      </c>
      <c r="M109">
        <v>2023</v>
      </c>
      <c r="N109">
        <f>VLOOKUP(E109, '2023D'!$A$2:$G$339, 2, FALSE)</f>
        <v>202</v>
      </c>
      <c r="O109">
        <f>VLOOKUP(E109, '2023D'!$A$2:$G$339, 3, FALSE)</f>
        <v>33766</v>
      </c>
      <c r="P109">
        <f>extracted_table_data[[#This Row],[最低排名]]-extracted_table_data[[#This Row],[同分人数]]+1</f>
        <v>33565</v>
      </c>
      <c r="Q109">
        <f>IF(O109&gt;=开始!$B$6, 1, 0)</f>
        <v>1</v>
      </c>
      <c r="R109">
        <f>extracted_table_data[[#This Row],[最低排名]]-开始!$B$6</f>
        <v>33766</v>
      </c>
    </row>
    <row r="110" spans="1:18">
      <c r="A110">
        <v>13003</v>
      </c>
      <c r="B110" t="s">
        <v>186</v>
      </c>
      <c r="C110" t="str">
        <f t="shared" si="2"/>
        <v>上海电机</v>
      </c>
      <c r="D110" t="str">
        <f t="shared" si="3"/>
        <v>03</v>
      </c>
      <c r="E110" t="s">
        <v>187</v>
      </c>
      <c r="F110">
        <v>182</v>
      </c>
      <c r="G110">
        <v>110</v>
      </c>
      <c r="H110">
        <v>98</v>
      </c>
      <c r="I110">
        <v>61</v>
      </c>
      <c r="J110">
        <v>58</v>
      </c>
      <c r="K110">
        <v>49</v>
      </c>
      <c r="L110">
        <v>0</v>
      </c>
      <c r="M110">
        <v>2023</v>
      </c>
      <c r="N110">
        <f>VLOOKUP(E110, '2023D'!$A$2:$G$339, 2, FALSE)</f>
        <v>213</v>
      </c>
      <c r="O110">
        <f>VLOOKUP(E110, '2023D'!$A$2:$G$339, 3, FALSE)</f>
        <v>32236</v>
      </c>
      <c r="P110">
        <f>extracted_table_data[[#This Row],[最低排名]]-extracted_table_data[[#This Row],[同分人数]]+1</f>
        <v>32024</v>
      </c>
      <c r="Q110">
        <f>IF(O110&gt;=开始!$B$6, 1, 0)</f>
        <v>1</v>
      </c>
      <c r="R110">
        <f>extracted_table_data[[#This Row],[最低排名]]-开始!$B$6</f>
        <v>32236</v>
      </c>
    </row>
    <row r="111" spans="1:18">
      <c r="A111">
        <v>13101</v>
      </c>
      <c r="B111" t="s">
        <v>188</v>
      </c>
      <c r="C111" t="str">
        <f t="shared" si="2"/>
        <v>上海政法</v>
      </c>
      <c r="D111" t="str">
        <f t="shared" si="3"/>
        <v>01</v>
      </c>
      <c r="E111" t="s">
        <v>189</v>
      </c>
      <c r="F111">
        <v>222</v>
      </c>
      <c r="G111">
        <v>117</v>
      </c>
      <c r="H111">
        <v>118</v>
      </c>
      <c r="I111">
        <v>67</v>
      </c>
      <c r="J111">
        <v>67</v>
      </c>
      <c r="K111">
        <v>61</v>
      </c>
      <c r="L111">
        <v>0</v>
      </c>
      <c r="M111">
        <v>2023</v>
      </c>
      <c r="N111">
        <f>VLOOKUP(E111, '2023D'!$A$2:$G$339, 2, FALSE)</f>
        <v>221</v>
      </c>
      <c r="O111">
        <f>VLOOKUP(E111, '2023D'!$A$2:$G$339, 3, FALSE)</f>
        <v>11029</v>
      </c>
      <c r="P111">
        <f>extracted_table_data[[#This Row],[最低排名]]-extracted_table_data[[#This Row],[同分人数]]+1</f>
        <v>10809</v>
      </c>
      <c r="Q111">
        <f>IF(O111&gt;=开始!$B$6, 1, 0)</f>
        <v>1</v>
      </c>
      <c r="R111">
        <f>extracted_table_data[[#This Row],[最低排名]]-开始!$B$6</f>
        <v>11029</v>
      </c>
    </row>
    <row r="112" spans="1:18">
      <c r="A112">
        <v>13102</v>
      </c>
      <c r="B112" t="s">
        <v>190</v>
      </c>
      <c r="C112" t="str">
        <f t="shared" si="2"/>
        <v>上海政法</v>
      </c>
      <c r="D112" t="str">
        <f t="shared" si="3"/>
        <v>02</v>
      </c>
      <c r="E112" t="s">
        <v>191</v>
      </c>
      <c r="F112">
        <v>215</v>
      </c>
      <c r="G112">
        <v>112</v>
      </c>
      <c r="H112">
        <v>115</v>
      </c>
      <c r="I112">
        <v>64</v>
      </c>
      <c r="J112">
        <v>61</v>
      </c>
      <c r="K112">
        <v>61</v>
      </c>
      <c r="L112">
        <v>0</v>
      </c>
      <c r="M112">
        <v>2023</v>
      </c>
      <c r="N112">
        <f>VLOOKUP(E112, '2023D'!$A$2:$G$339, 2, FALSE)</f>
        <v>242</v>
      </c>
      <c r="O112">
        <f>VLOOKUP(E112, '2023D'!$A$2:$G$339, 3, FALSE)</f>
        <v>15632</v>
      </c>
      <c r="P112">
        <f>extracted_table_data[[#This Row],[最低排名]]-extracted_table_data[[#This Row],[同分人数]]+1</f>
        <v>15391</v>
      </c>
      <c r="Q112">
        <f>IF(O112&gt;=开始!$B$6, 1, 0)</f>
        <v>1</v>
      </c>
      <c r="R112">
        <f>extracted_table_data[[#This Row],[最低排名]]-开始!$B$6</f>
        <v>15632</v>
      </c>
    </row>
    <row r="113" spans="1:18">
      <c r="A113">
        <v>13103</v>
      </c>
      <c r="B113" t="s">
        <v>192</v>
      </c>
      <c r="C113" t="str">
        <f t="shared" si="2"/>
        <v>上海政法</v>
      </c>
      <c r="D113" t="str">
        <f t="shared" si="3"/>
        <v>03</v>
      </c>
      <c r="E113" t="s">
        <v>149</v>
      </c>
      <c r="F113">
        <v>214</v>
      </c>
      <c r="G113">
        <v>107</v>
      </c>
      <c r="H113">
        <v>106</v>
      </c>
      <c r="I113">
        <v>67</v>
      </c>
      <c r="J113">
        <v>61</v>
      </c>
      <c r="K113">
        <v>49</v>
      </c>
      <c r="L113">
        <v>0</v>
      </c>
      <c r="M113">
        <v>2023</v>
      </c>
      <c r="N113">
        <f>VLOOKUP(E113, '2023D'!$A$2:$G$339, 2, FALSE)</f>
        <v>217</v>
      </c>
      <c r="O113">
        <f>VLOOKUP(E113, '2023D'!$A$2:$G$339, 3, FALSE)</f>
        <v>20398</v>
      </c>
      <c r="P113">
        <f>extracted_table_data[[#This Row],[最低排名]]-extracted_table_data[[#This Row],[同分人数]]+1</f>
        <v>20182</v>
      </c>
      <c r="Q113">
        <f>IF(O113&gt;=开始!$B$6, 1, 0)</f>
        <v>1</v>
      </c>
      <c r="R113">
        <f>extracted_table_data[[#This Row],[最低排名]]-开始!$B$6</f>
        <v>20398</v>
      </c>
    </row>
    <row r="114" spans="1:18">
      <c r="A114">
        <v>13104</v>
      </c>
      <c r="B114" t="s">
        <v>193</v>
      </c>
      <c r="C114" t="str">
        <f t="shared" si="2"/>
        <v>上海政法</v>
      </c>
      <c r="D114" t="str">
        <f t="shared" si="3"/>
        <v>04</v>
      </c>
      <c r="E114" t="s">
        <v>149</v>
      </c>
      <c r="F114">
        <v>215</v>
      </c>
      <c r="G114">
        <v>110</v>
      </c>
      <c r="H114">
        <v>117</v>
      </c>
      <c r="I114">
        <v>58</v>
      </c>
      <c r="J114">
        <v>55</v>
      </c>
      <c r="K114">
        <v>52</v>
      </c>
      <c r="L114">
        <v>0</v>
      </c>
      <c r="M114">
        <v>2023</v>
      </c>
      <c r="N114">
        <f>VLOOKUP(E114, '2023D'!$A$2:$G$339, 2, FALSE)</f>
        <v>217</v>
      </c>
      <c r="O114">
        <f>VLOOKUP(E114, '2023D'!$A$2:$G$339, 3, FALSE)</f>
        <v>20398</v>
      </c>
      <c r="P114">
        <f>extracted_table_data[[#This Row],[最低排名]]-extracted_table_data[[#This Row],[同分人数]]+1</f>
        <v>20182</v>
      </c>
      <c r="Q114">
        <f>IF(O114&gt;=开始!$B$6, 1, 0)</f>
        <v>1</v>
      </c>
      <c r="R114">
        <f>extracted_table_data[[#This Row],[最低排名]]-开始!$B$6</f>
        <v>20398</v>
      </c>
    </row>
    <row r="115" spans="1:18">
      <c r="A115">
        <v>13105</v>
      </c>
      <c r="B115" t="s">
        <v>194</v>
      </c>
      <c r="C115" t="str">
        <f t="shared" si="2"/>
        <v>上海政法</v>
      </c>
      <c r="D115" t="str">
        <f t="shared" si="3"/>
        <v>05</v>
      </c>
      <c r="E115" t="s">
        <v>195</v>
      </c>
      <c r="F115">
        <v>221</v>
      </c>
      <c r="G115">
        <v>112</v>
      </c>
      <c r="H115">
        <v>112</v>
      </c>
      <c r="I115">
        <v>64</v>
      </c>
      <c r="J115">
        <v>58</v>
      </c>
      <c r="K115">
        <v>55</v>
      </c>
      <c r="L115">
        <v>0</v>
      </c>
      <c r="M115">
        <v>2023</v>
      </c>
      <c r="N115">
        <f>VLOOKUP(E115, '2023D'!$A$2:$G$339, 2, FALSE)</f>
        <v>218</v>
      </c>
      <c r="O115">
        <f>VLOOKUP(E115, '2023D'!$A$2:$G$339, 3, FALSE)</f>
        <v>17139</v>
      </c>
      <c r="P115">
        <f>extracted_table_data[[#This Row],[最低排名]]-extracted_table_data[[#This Row],[同分人数]]+1</f>
        <v>16922</v>
      </c>
      <c r="Q115">
        <f>IF(O115&gt;=开始!$B$6, 1, 0)</f>
        <v>1</v>
      </c>
      <c r="R115">
        <f>extracted_table_data[[#This Row],[最低排名]]-开始!$B$6</f>
        <v>17139</v>
      </c>
    </row>
    <row r="116" spans="1:18">
      <c r="A116">
        <v>13106</v>
      </c>
      <c r="B116" t="s">
        <v>196</v>
      </c>
      <c r="C116" t="str">
        <f t="shared" si="2"/>
        <v>上海政法</v>
      </c>
      <c r="D116" t="str">
        <f t="shared" si="3"/>
        <v>06</v>
      </c>
      <c r="E116" t="s">
        <v>195</v>
      </c>
      <c r="F116">
        <v>217</v>
      </c>
      <c r="G116">
        <v>123</v>
      </c>
      <c r="H116">
        <v>113</v>
      </c>
      <c r="I116">
        <v>67</v>
      </c>
      <c r="J116">
        <v>61</v>
      </c>
      <c r="K116">
        <v>52</v>
      </c>
      <c r="L116">
        <v>0</v>
      </c>
      <c r="M116">
        <v>2023</v>
      </c>
      <c r="N116">
        <f>VLOOKUP(E116, '2023D'!$A$2:$G$339, 2, FALSE)</f>
        <v>218</v>
      </c>
      <c r="O116">
        <f>VLOOKUP(E116, '2023D'!$A$2:$G$339, 3, FALSE)</f>
        <v>17139</v>
      </c>
      <c r="P116">
        <f>extracted_table_data[[#This Row],[最低排名]]-extracted_table_data[[#This Row],[同分人数]]+1</f>
        <v>16922</v>
      </c>
      <c r="Q116">
        <f>IF(O116&gt;=开始!$B$6, 1, 0)</f>
        <v>1</v>
      </c>
      <c r="R116">
        <f>extracted_table_data[[#This Row],[最低排名]]-开始!$B$6</f>
        <v>17139</v>
      </c>
    </row>
    <row r="117" spans="1:18">
      <c r="A117">
        <v>13301</v>
      </c>
      <c r="B117" t="s">
        <v>197</v>
      </c>
      <c r="C117" t="str">
        <f t="shared" si="2"/>
        <v>上外贤达</v>
      </c>
      <c r="D117" t="str">
        <f t="shared" si="3"/>
        <v>01</v>
      </c>
      <c r="E117" t="s">
        <v>198</v>
      </c>
      <c r="F117">
        <v>152</v>
      </c>
      <c r="G117">
        <v>88</v>
      </c>
      <c r="H117">
        <v>127</v>
      </c>
      <c r="I117">
        <v>46</v>
      </c>
      <c r="J117">
        <v>40</v>
      </c>
      <c r="K117">
        <v>40</v>
      </c>
      <c r="L117">
        <v>0</v>
      </c>
      <c r="M117">
        <v>2023</v>
      </c>
      <c r="N117">
        <f>VLOOKUP(E117, '2023D'!$A$2:$G$339, 2, FALSE)</f>
        <v>159</v>
      </c>
      <c r="O117">
        <f>VLOOKUP(E117, '2023D'!$A$2:$G$339, 3, FALSE)</f>
        <v>40830</v>
      </c>
      <c r="P117">
        <f>extracted_table_data[[#This Row],[最低排名]]-extracted_table_data[[#This Row],[同分人数]]+1</f>
        <v>40672</v>
      </c>
      <c r="Q117">
        <f>IF(O117&gt;=开始!$B$6, 1, 0)</f>
        <v>1</v>
      </c>
      <c r="R117">
        <f>extracted_table_data[[#This Row],[最低排名]]-开始!$B$6</f>
        <v>40830</v>
      </c>
    </row>
    <row r="118" spans="1:18">
      <c r="A118">
        <v>13302</v>
      </c>
      <c r="B118" t="s">
        <v>199</v>
      </c>
      <c r="C118" t="str">
        <f t="shared" si="2"/>
        <v>上外贤达</v>
      </c>
      <c r="D118" t="str">
        <f t="shared" si="3"/>
        <v>02</v>
      </c>
      <c r="E118" t="s">
        <v>56</v>
      </c>
      <c r="F118">
        <v>180</v>
      </c>
      <c r="G118">
        <v>95</v>
      </c>
      <c r="H118">
        <v>84</v>
      </c>
      <c r="I118">
        <v>55</v>
      </c>
      <c r="J118">
        <v>49</v>
      </c>
      <c r="K118">
        <v>46</v>
      </c>
      <c r="L118">
        <v>0</v>
      </c>
      <c r="M118">
        <v>2023</v>
      </c>
      <c r="N118">
        <f>VLOOKUP(E118, '2023D'!$A$2:$G$339, 2, FALSE)</f>
        <v>207</v>
      </c>
      <c r="O118">
        <f>VLOOKUP(E118, '2023D'!$A$2:$G$339, 3, FALSE)</f>
        <v>39247</v>
      </c>
      <c r="P118">
        <f>extracted_table_data[[#This Row],[最低排名]]-extracted_table_data[[#This Row],[同分人数]]+1</f>
        <v>39041</v>
      </c>
      <c r="Q118">
        <f>IF(O118&gt;=开始!$B$6, 1, 0)</f>
        <v>1</v>
      </c>
      <c r="R118">
        <f>extracted_table_data[[#This Row],[最低排名]]-开始!$B$6</f>
        <v>39247</v>
      </c>
    </row>
    <row r="119" spans="1:18">
      <c r="A119">
        <v>13303</v>
      </c>
      <c r="B119" t="s">
        <v>200</v>
      </c>
      <c r="C119" t="str">
        <f t="shared" si="2"/>
        <v>上外贤达</v>
      </c>
      <c r="D119" t="str">
        <f t="shared" si="3"/>
        <v>03</v>
      </c>
      <c r="E119" t="s">
        <v>198</v>
      </c>
      <c r="F119">
        <v>158</v>
      </c>
      <c r="G119">
        <v>90</v>
      </c>
      <c r="H119">
        <v>94</v>
      </c>
      <c r="I119">
        <v>55</v>
      </c>
      <c r="J119">
        <v>52</v>
      </c>
      <c r="K119">
        <v>46</v>
      </c>
      <c r="L119">
        <v>0</v>
      </c>
      <c r="M119">
        <v>2023</v>
      </c>
      <c r="N119">
        <f>VLOOKUP(E119, '2023D'!$A$2:$G$339, 2, FALSE)</f>
        <v>159</v>
      </c>
      <c r="O119">
        <f>VLOOKUP(E119, '2023D'!$A$2:$G$339, 3, FALSE)</f>
        <v>40830</v>
      </c>
      <c r="P119">
        <f>extracted_table_data[[#This Row],[最低排名]]-extracted_table_data[[#This Row],[同分人数]]+1</f>
        <v>40672</v>
      </c>
      <c r="Q119">
        <f>IF(O119&gt;=开始!$B$6, 1, 0)</f>
        <v>1</v>
      </c>
      <c r="R119">
        <f>extracted_table_data[[#This Row],[最低排名]]-开始!$B$6</f>
        <v>40830</v>
      </c>
    </row>
    <row r="120" spans="1:18">
      <c r="A120">
        <v>13304</v>
      </c>
      <c r="B120" t="s">
        <v>201</v>
      </c>
      <c r="C120" t="str">
        <f t="shared" si="2"/>
        <v>上外贤达</v>
      </c>
      <c r="D120" t="str">
        <f t="shared" si="3"/>
        <v>04</v>
      </c>
      <c r="E120" t="s">
        <v>198</v>
      </c>
      <c r="F120">
        <v>197</v>
      </c>
      <c r="G120">
        <v>100</v>
      </c>
      <c r="H120">
        <v>76</v>
      </c>
      <c r="I120">
        <v>46</v>
      </c>
      <c r="J120">
        <v>43</v>
      </c>
      <c r="K120">
        <v>43</v>
      </c>
      <c r="L120">
        <v>0</v>
      </c>
      <c r="M120">
        <v>2023</v>
      </c>
      <c r="N120">
        <f>VLOOKUP(E120, '2023D'!$A$2:$G$339, 2, FALSE)</f>
        <v>159</v>
      </c>
      <c r="O120">
        <f>VLOOKUP(E120, '2023D'!$A$2:$G$339, 3, FALSE)</f>
        <v>40830</v>
      </c>
      <c r="P120">
        <f>extracted_table_data[[#This Row],[最低排名]]-extracted_table_data[[#This Row],[同分人数]]+1</f>
        <v>40672</v>
      </c>
      <c r="Q120">
        <f>IF(O120&gt;=开始!$B$6, 1, 0)</f>
        <v>1</v>
      </c>
      <c r="R120">
        <f>extracted_table_data[[#This Row],[最低排名]]-开始!$B$6</f>
        <v>40830</v>
      </c>
    </row>
    <row r="121" spans="1:18">
      <c r="A121">
        <v>13401</v>
      </c>
      <c r="B121" t="s">
        <v>202</v>
      </c>
      <c r="C121" t="str">
        <f t="shared" si="2"/>
        <v>建桥学院</v>
      </c>
      <c r="D121" t="str">
        <f t="shared" si="3"/>
        <v>01</v>
      </c>
      <c r="E121" t="s">
        <v>203</v>
      </c>
      <c r="F121">
        <v>181</v>
      </c>
      <c r="G121">
        <v>95</v>
      </c>
      <c r="H121">
        <v>96</v>
      </c>
      <c r="I121">
        <v>55</v>
      </c>
      <c r="J121">
        <v>49</v>
      </c>
      <c r="K121">
        <v>49</v>
      </c>
      <c r="L121">
        <v>0</v>
      </c>
      <c r="M121">
        <v>2023</v>
      </c>
      <c r="N121">
        <f>VLOOKUP(E121, '2023D'!$A$2:$G$339, 2, FALSE)</f>
        <v>209</v>
      </c>
      <c r="O121">
        <f>VLOOKUP(E121, '2023D'!$A$2:$G$339, 3, FALSE)</f>
        <v>36113</v>
      </c>
      <c r="P121">
        <f>extracted_table_data[[#This Row],[最低排名]]-extracted_table_data[[#This Row],[同分人数]]+1</f>
        <v>35905</v>
      </c>
      <c r="Q121">
        <f>IF(O121&gt;=开始!$B$6, 1, 0)</f>
        <v>1</v>
      </c>
      <c r="R121">
        <f>extracted_table_data[[#This Row],[最低排名]]-开始!$B$6</f>
        <v>36113</v>
      </c>
    </row>
    <row r="122" spans="1:18">
      <c r="A122">
        <v>13402</v>
      </c>
      <c r="B122" t="s">
        <v>204</v>
      </c>
      <c r="C122" t="str">
        <f t="shared" si="2"/>
        <v>建桥学院</v>
      </c>
      <c r="D122" t="str">
        <f t="shared" si="3"/>
        <v>02</v>
      </c>
      <c r="E122" t="s">
        <v>205</v>
      </c>
      <c r="F122">
        <v>199</v>
      </c>
      <c r="G122">
        <v>106</v>
      </c>
      <c r="H122">
        <v>81</v>
      </c>
      <c r="I122">
        <v>49</v>
      </c>
      <c r="J122">
        <v>46</v>
      </c>
      <c r="K122">
        <v>43</v>
      </c>
      <c r="L122">
        <v>0</v>
      </c>
      <c r="M122">
        <v>2023</v>
      </c>
      <c r="N122">
        <f>VLOOKUP(E122, '2023D'!$A$2:$G$339, 2, FALSE)</f>
        <v>196</v>
      </c>
      <c r="O122">
        <f>VLOOKUP(E122, '2023D'!$A$2:$G$339, 3, FALSE)</f>
        <v>38467</v>
      </c>
      <c r="P122">
        <f>extracted_table_data[[#This Row],[最低排名]]-extracted_table_data[[#This Row],[同分人数]]+1</f>
        <v>38272</v>
      </c>
      <c r="Q122">
        <f>IF(O122&gt;=开始!$B$6, 1, 0)</f>
        <v>1</v>
      </c>
      <c r="R122">
        <f>extracted_table_data[[#This Row],[最低排名]]-开始!$B$6</f>
        <v>38467</v>
      </c>
    </row>
    <row r="123" spans="1:18">
      <c r="A123">
        <v>13403</v>
      </c>
      <c r="B123" t="s">
        <v>206</v>
      </c>
      <c r="C123" t="str">
        <f t="shared" si="2"/>
        <v>建桥学院</v>
      </c>
      <c r="D123" t="str">
        <f t="shared" si="3"/>
        <v>03</v>
      </c>
      <c r="E123" t="s">
        <v>207</v>
      </c>
      <c r="F123">
        <v>185</v>
      </c>
      <c r="G123">
        <v>95</v>
      </c>
      <c r="H123">
        <v>81</v>
      </c>
      <c r="I123">
        <v>55</v>
      </c>
      <c r="J123">
        <v>49</v>
      </c>
      <c r="K123">
        <v>43</v>
      </c>
      <c r="L123">
        <v>0</v>
      </c>
      <c r="M123">
        <v>2023</v>
      </c>
      <c r="N123">
        <f>VLOOKUP(E123, '2023D'!$A$2:$G$339, 2, FALSE)</f>
        <v>193</v>
      </c>
      <c r="O123">
        <f>VLOOKUP(E123, '2023D'!$A$2:$G$339, 3, FALSE)</f>
        <v>39440</v>
      </c>
      <c r="P123">
        <f>extracted_table_data[[#This Row],[最低排名]]-extracted_table_data[[#This Row],[同分人数]]+1</f>
        <v>39248</v>
      </c>
      <c r="Q123">
        <f>IF(O123&gt;=开始!$B$6, 1, 0)</f>
        <v>1</v>
      </c>
      <c r="R123">
        <f>extracted_table_data[[#This Row],[最低排名]]-开始!$B$6</f>
        <v>39440</v>
      </c>
    </row>
    <row r="124" spans="1:18">
      <c r="A124">
        <v>13404</v>
      </c>
      <c r="B124" t="s">
        <v>208</v>
      </c>
      <c r="C124" t="str">
        <f t="shared" si="2"/>
        <v>建桥学院</v>
      </c>
      <c r="D124" t="str">
        <f t="shared" si="3"/>
        <v>04</v>
      </c>
      <c r="E124" t="s">
        <v>209</v>
      </c>
      <c r="F124">
        <v>178</v>
      </c>
      <c r="G124">
        <v>95</v>
      </c>
      <c r="H124">
        <v>93</v>
      </c>
      <c r="I124">
        <v>49</v>
      </c>
      <c r="J124">
        <v>49</v>
      </c>
      <c r="K124">
        <v>46</v>
      </c>
      <c r="L124">
        <v>0</v>
      </c>
      <c r="M124">
        <v>2023</v>
      </c>
      <c r="N124">
        <f>VLOOKUP(E124, '2023D'!$A$2:$G$339, 2, FALSE)</f>
        <v>185</v>
      </c>
      <c r="O124">
        <f>VLOOKUP(E124, '2023D'!$A$2:$G$339, 3, FALSE)</f>
        <v>39040</v>
      </c>
      <c r="P124">
        <f>extracted_table_data[[#This Row],[最低排名]]-extracted_table_data[[#This Row],[同分人数]]+1</f>
        <v>38856</v>
      </c>
      <c r="Q124">
        <f>IF(O124&gt;=开始!$B$6, 1, 0)</f>
        <v>1</v>
      </c>
      <c r="R124">
        <f>extracted_table_data[[#This Row],[最低排名]]-开始!$B$6</f>
        <v>39040</v>
      </c>
    </row>
    <row r="125" spans="1:18">
      <c r="A125">
        <v>13501</v>
      </c>
      <c r="B125" t="s">
        <v>210</v>
      </c>
      <c r="C125" t="str">
        <f t="shared" si="2"/>
        <v>健康医学</v>
      </c>
      <c r="D125" t="str">
        <f t="shared" si="3"/>
        <v>01</v>
      </c>
      <c r="E125" t="s">
        <v>195</v>
      </c>
      <c r="F125">
        <v>228</v>
      </c>
      <c r="G125">
        <v>115</v>
      </c>
      <c r="H125">
        <v>108</v>
      </c>
      <c r="I125">
        <v>61</v>
      </c>
      <c r="J125">
        <v>58</v>
      </c>
      <c r="K125">
        <v>55</v>
      </c>
      <c r="L125">
        <v>0</v>
      </c>
      <c r="M125">
        <v>2023</v>
      </c>
      <c r="N125">
        <f>VLOOKUP(E125, '2023D'!$A$2:$G$339, 2, FALSE)</f>
        <v>218</v>
      </c>
      <c r="O125">
        <f>VLOOKUP(E125, '2023D'!$A$2:$G$339, 3, FALSE)</f>
        <v>17139</v>
      </c>
      <c r="P125">
        <f>extracted_table_data[[#This Row],[最低排名]]-extracted_table_data[[#This Row],[同分人数]]+1</f>
        <v>16922</v>
      </c>
      <c r="Q125">
        <f>IF(O125&gt;=开始!$B$6, 1, 0)</f>
        <v>1</v>
      </c>
      <c r="R125">
        <f>extracted_table_data[[#This Row],[最低排名]]-开始!$B$6</f>
        <v>17139</v>
      </c>
    </row>
    <row r="126" spans="1:18">
      <c r="A126">
        <v>13502</v>
      </c>
      <c r="B126" t="s">
        <v>211</v>
      </c>
      <c r="C126" t="str">
        <f t="shared" si="2"/>
        <v>健康医学</v>
      </c>
      <c r="D126" t="str">
        <f t="shared" si="3"/>
        <v>02</v>
      </c>
      <c r="E126" t="s">
        <v>48</v>
      </c>
      <c r="F126">
        <v>221</v>
      </c>
      <c r="G126">
        <v>118</v>
      </c>
      <c r="H126">
        <v>105</v>
      </c>
      <c r="I126">
        <v>64</v>
      </c>
      <c r="J126">
        <v>61</v>
      </c>
      <c r="K126">
        <v>58</v>
      </c>
      <c r="L126">
        <v>0</v>
      </c>
      <c r="M126">
        <v>2023</v>
      </c>
      <c r="N126">
        <f>VLOOKUP(E126, '2023D'!$A$2:$G$339, 2, FALSE)</f>
        <v>238</v>
      </c>
      <c r="O126">
        <f>VLOOKUP(E126, '2023D'!$A$2:$G$339, 3, FALSE)</f>
        <v>17377</v>
      </c>
      <c r="P126">
        <f>extracted_table_data[[#This Row],[最低排名]]-extracted_table_data[[#This Row],[同分人数]]+1</f>
        <v>17140</v>
      </c>
      <c r="Q126">
        <f>IF(O126&gt;=开始!$B$6, 1, 0)</f>
        <v>1</v>
      </c>
      <c r="R126">
        <f>extracted_table_data[[#This Row],[最低排名]]-开始!$B$6</f>
        <v>17377</v>
      </c>
    </row>
    <row r="127" spans="1:18">
      <c r="A127">
        <v>13503</v>
      </c>
      <c r="B127" t="s">
        <v>212</v>
      </c>
      <c r="C127" t="str">
        <f t="shared" si="2"/>
        <v>健康医学</v>
      </c>
      <c r="D127" t="str">
        <f t="shared" si="3"/>
        <v>03</v>
      </c>
      <c r="E127" t="s">
        <v>152</v>
      </c>
      <c r="F127">
        <v>207</v>
      </c>
      <c r="G127">
        <v>104</v>
      </c>
      <c r="H127">
        <v>101</v>
      </c>
      <c r="I127">
        <v>64</v>
      </c>
      <c r="J127">
        <v>61</v>
      </c>
      <c r="K127">
        <v>58</v>
      </c>
      <c r="L127">
        <v>0</v>
      </c>
      <c r="M127">
        <v>2023</v>
      </c>
      <c r="N127">
        <f>VLOOKUP(E127, '2023D'!$A$2:$G$339, 2, FALSE)</f>
        <v>237</v>
      </c>
      <c r="O127">
        <f>VLOOKUP(E127, '2023D'!$A$2:$G$339, 3, FALSE)</f>
        <v>21932</v>
      </c>
      <c r="P127">
        <f>extracted_table_data[[#This Row],[最低排名]]-extracted_table_data[[#This Row],[同分人数]]+1</f>
        <v>21696</v>
      </c>
      <c r="Q127">
        <f>IF(O127&gt;=开始!$B$6, 1, 0)</f>
        <v>1</v>
      </c>
      <c r="R127">
        <f>extracted_table_data[[#This Row],[最低排名]]-开始!$B$6</f>
        <v>21932</v>
      </c>
    </row>
    <row r="128" spans="1:18">
      <c r="A128">
        <v>13504</v>
      </c>
      <c r="B128" t="s">
        <v>213</v>
      </c>
      <c r="C128" t="str">
        <f t="shared" si="2"/>
        <v>健康医学</v>
      </c>
      <c r="D128" t="str">
        <f t="shared" si="3"/>
        <v>04</v>
      </c>
      <c r="E128" t="s">
        <v>146</v>
      </c>
      <c r="F128">
        <v>207</v>
      </c>
      <c r="G128">
        <v>112</v>
      </c>
      <c r="H128">
        <v>106</v>
      </c>
      <c r="I128">
        <v>61</v>
      </c>
      <c r="J128">
        <v>55</v>
      </c>
      <c r="K128">
        <v>55</v>
      </c>
      <c r="L128">
        <v>0</v>
      </c>
      <c r="M128">
        <v>2023</v>
      </c>
      <c r="N128">
        <f>VLOOKUP(E128, '2023D'!$A$2:$G$339, 2, FALSE)</f>
        <v>247</v>
      </c>
      <c r="O128">
        <f>VLOOKUP(E128, '2023D'!$A$2:$G$339, 3, FALSE)</f>
        <v>23581</v>
      </c>
      <c r="P128">
        <f>extracted_table_data[[#This Row],[最低排名]]-extracted_table_data[[#This Row],[同分人数]]+1</f>
        <v>23335</v>
      </c>
      <c r="Q128">
        <f>IF(O128&gt;=开始!$B$6, 1, 0)</f>
        <v>1</v>
      </c>
      <c r="R128">
        <f>extracted_table_data[[#This Row],[最低排名]]-开始!$B$6</f>
        <v>23581</v>
      </c>
    </row>
    <row r="129" spans="1:18">
      <c r="A129">
        <v>13505</v>
      </c>
      <c r="B129" t="s">
        <v>214</v>
      </c>
      <c r="C129" t="str">
        <f t="shared" si="2"/>
        <v>健康医学</v>
      </c>
      <c r="D129" t="str">
        <f t="shared" si="3"/>
        <v>05</v>
      </c>
      <c r="E129" t="s">
        <v>128</v>
      </c>
      <c r="F129">
        <v>199</v>
      </c>
      <c r="G129">
        <v>108</v>
      </c>
      <c r="H129">
        <v>109</v>
      </c>
      <c r="I129">
        <v>61</v>
      </c>
      <c r="J129">
        <v>58</v>
      </c>
      <c r="K129">
        <v>52</v>
      </c>
      <c r="L129">
        <v>0</v>
      </c>
      <c r="M129">
        <v>2023</v>
      </c>
      <c r="N129">
        <f>VLOOKUP(E129, '2023D'!$A$2:$G$339, 2, FALSE)</f>
        <v>253</v>
      </c>
      <c r="O129">
        <f>VLOOKUP(E129, '2023D'!$A$2:$G$339, 3, FALSE)</f>
        <v>24801</v>
      </c>
      <c r="P129">
        <f>extracted_table_data[[#This Row],[最低排名]]-extracted_table_data[[#This Row],[同分人数]]+1</f>
        <v>24549</v>
      </c>
      <c r="Q129">
        <f>IF(O129&gt;=开始!$B$6, 1, 0)</f>
        <v>1</v>
      </c>
      <c r="R129">
        <f>extracted_table_data[[#This Row],[最低排名]]-开始!$B$6</f>
        <v>24801</v>
      </c>
    </row>
    <row r="130" spans="1:18">
      <c r="A130">
        <v>13506</v>
      </c>
      <c r="B130" t="s">
        <v>215</v>
      </c>
      <c r="C130" t="str">
        <f t="shared" ref="C130:C193" si="4">LEFT(B130, FIND("(", B130) - 1)</f>
        <v>健康医学</v>
      </c>
      <c r="D130" t="str">
        <f t="shared" ref="D130:D193" si="5">MID(B130, FIND("(", B130) + 1, FIND(")", B130) - FIND("(", B130) - 1)</f>
        <v>06</v>
      </c>
      <c r="E130" t="s">
        <v>141</v>
      </c>
      <c r="F130">
        <v>201</v>
      </c>
      <c r="G130">
        <v>104</v>
      </c>
      <c r="H130">
        <v>113</v>
      </c>
      <c r="I130">
        <v>55</v>
      </c>
      <c r="J130">
        <v>52</v>
      </c>
      <c r="K130">
        <v>49</v>
      </c>
      <c r="L130">
        <v>0</v>
      </c>
      <c r="M130">
        <v>2023</v>
      </c>
      <c r="N130">
        <f>VLOOKUP(E130, '2023D'!$A$2:$G$339, 2, FALSE)</f>
        <v>252</v>
      </c>
      <c r="O130">
        <f>VLOOKUP(E130, '2023D'!$A$2:$G$339, 3, FALSE)</f>
        <v>27118</v>
      </c>
      <c r="P130">
        <f>extracted_table_data[[#This Row],[最低排名]]-extracted_table_data[[#This Row],[同分人数]]+1</f>
        <v>26867</v>
      </c>
      <c r="Q130">
        <f>IF(O130&gt;=开始!$B$6, 1, 0)</f>
        <v>1</v>
      </c>
      <c r="R130">
        <f>extracted_table_data[[#This Row],[最低排名]]-开始!$B$6</f>
        <v>27118</v>
      </c>
    </row>
    <row r="131" spans="1:18">
      <c r="A131">
        <v>13507</v>
      </c>
      <c r="B131" t="s">
        <v>216</v>
      </c>
      <c r="C131" t="str">
        <f t="shared" si="4"/>
        <v>健康医学</v>
      </c>
      <c r="D131" t="str">
        <f t="shared" si="5"/>
        <v>07</v>
      </c>
      <c r="E131" t="s">
        <v>217</v>
      </c>
      <c r="F131">
        <v>222</v>
      </c>
      <c r="G131">
        <v>118</v>
      </c>
      <c r="H131">
        <v>78</v>
      </c>
      <c r="I131">
        <v>61</v>
      </c>
      <c r="J131">
        <v>61</v>
      </c>
      <c r="K131">
        <v>52</v>
      </c>
      <c r="L131">
        <v>0</v>
      </c>
      <c r="M131">
        <v>2023</v>
      </c>
      <c r="N131">
        <f>VLOOKUP(E131, '2023D'!$A$2:$G$339, 2, FALSE)</f>
        <v>264</v>
      </c>
      <c r="O131">
        <f>VLOOKUP(E131, '2023D'!$A$2:$G$339, 3, FALSE)</f>
        <v>26112</v>
      </c>
      <c r="P131">
        <f>extracted_table_data[[#This Row],[最低排名]]-extracted_table_data[[#This Row],[同分人数]]+1</f>
        <v>25849</v>
      </c>
      <c r="Q131">
        <f>IF(O131&gt;=开始!$B$6, 1, 0)</f>
        <v>1</v>
      </c>
      <c r="R131">
        <f>extracted_table_data[[#This Row],[最低排名]]-开始!$B$6</f>
        <v>26112</v>
      </c>
    </row>
    <row r="132" spans="1:18">
      <c r="A132">
        <v>13508</v>
      </c>
      <c r="B132" t="s">
        <v>218</v>
      </c>
      <c r="C132" t="str">
        <f t="shared" si="4"/>
        <v>健康医学</v>
      </c>
      <c r="D132" t="str">
        <f t="shared" si="5"/>
        <v>08</v>
      </c>
      <c r="E132" t="s">
        <v>128</v>
      </c>
      <c r="F132">
        <v>204</v>
      </c>
      <c r="G132">
        <v>108</v>
      </c>
      <c r="H132">
        <v>113</v>
      </c>
      <c r="I132">
        <v>61</v>
      </c>
      <c r="J132">
        <v>52</v>
      </c>
      <c r="K132">
        <v>49</v>
      </c>
      <c r="L132">
        <v>0</v>
      </c>
      <c r="M132">
        <v>2023</v>
      </c>
      <c r="N132">
        <f>VLOOKUP(E132, '2023D'!$A$2:$G$339, 2, FALSE)</f>
        <v>253</v>
      </c>
      <c r="O132">
        <f>VLOOKUP(E132, '2023D'!$A$2:$G$339, 3, FALSE)</f>
        <v>24801</v>
      </c>
      <c r="P132">
        <f>extracted_table_data[[#This Row],[最低排名]]-extracted_table_data[[#This Row],[同分人数]]+1</f>
        <v>24549</v>
      </c>
      <c r="Q132">
        <f>IF(O132&gt;=开始!$B$6, 1, 0)</f>
        <v>1</v>
      </c>
      <c r="R132">
        <f>extracted_table_data[[#This Row],[最低排名]]-开始!$B$6</f>
        <v>24801</v>
      </c>
    </row>
    <row r="133" spans="1:18">
      <c r="A133">
        <v>13601</v>
      </c>
      <c r="B133" t="s">
        <v>219</v>
      </c>
      <c r="C133" t="str">
        <f t="shared" si="4"/>
        <v>海关学院</v>
      </c>
      <c r="D133" t="str">
        <f t="shared" si="5"/>
        <v>01</v>
      </c>
      <c r="E133" t="s">
        <v>98</v>
      </c>
      <c r="F133">
        <v>209</v>
      </c>
      <c r="G133">
        <v>109</v>
      </c>
      <c r="H133">
        <v>121</v>
      </c>
      <c r="I133">
        <v>70</v>
      </c>
      <c r="J133">
        <v>58</v>
      </c>
      <c r="K133">
        <v>55</v>
      </c>
      <c r="L133">
        <v>0</v>
      </c>
      <c r="M133">
        <v>2023</v>
      </c>
      <c r="N133">
        <f>VLOOKUP(E133, '2023D'!$A$2:$G$339, 2, FALSE)</f>
        <v>251</v>
      </c>
      <c r="O133">
        <f>VLOOKUP(E133, '2023D'!$A$2:$G$339, 3, FALSE)</f>
        <v>16423</v>
      </c>
      <c r="P133">
        <f>extracted_table_data[[#This Row],[最低排名]]-extracted_table_data[[#This Row],[同分人数]]+1</f>
        <v>16173</v>
      </c>
      <c r="Q133">
        <f>IF(O133&gt;=开始!$B$6, 1, 0)</f>
        <v>1</v>
      </c>
      <c r="R133">
        <f>extracted_table_data[[#This Row],[最低排名]]-开始!$B$6</f>
        <v>16423</v>
      </c>
    </row>
    <row r="134" spans="1:18">
      <c r="A134">
        <v>16201</v>
      </c>
      <c r="B134" t="s">
        <v>220</v>
      </c>
      <c r="C134" t="str">
        <f t="shared" si="4"/>
        <v>中侨大学</v>
      </c>
      <c r="D134" t="str">
        <f t="shared" si="5"/>
        <v>01</v>
      </c>
      <c r="E134" t="s">
        <v>221</v>
      </c>
      <c r="F134">
        <v>172</v>
      </c>
      <c r="G134">
        <v>90</v>
      </c>
      <c r="H134">
        <v>81</v>
      </c>
      <c r="I134">
        <v>58</v>
      </c>
      <c r="J134">
        <v>52</v>
      </c>
      <c r="K134">
        <v>46</v>
      </c>
      <c r="L134">
        <v>0</v>
      </c>
      <c r="M134">
        <v>2023</v>
      </c>
      <c r="N134">
        <f>VLOOKUP(E134, '2023D'!$A$2:$G$339, 2, FALSE)</f>
        <v>197</v>
      </c>
      <c r="O134">
        <f>VLOOKUP(E134, '2023D'!$A$2:$G$339, 3, FALSE)</f>
        <v>40174</v>
      </c>
      <c r="P134">
        <f>extracted_table_data[[#This Row],[最低排名]]-extracted_table_data[[#This Row],[同分人数]]+1</f>
        <v>39978</v>
      </c>
      <c r="Q134">
        <f>IF(O134&gt;=开始!$B$6, 1, 0)</f>
        <v>1</v>
      </c>
      <c r="R134">
        <f>extracted_table_data[[#This Row],[最低排名]]-开始!$B$6</f>
        <v>40174</v>
      </c>
    </row>
    <row r="135" spans="1:18">
      <c r="A135">
        <v>16202</v>
      </c>
      <c r="B135" t="s">
        <v>222</v>
      </c>
      <c r="C135" t="str">
        <f t="shared" si="4"/>
        <v>中侨大学</v>
      </c>
      <c r="D135" t="str">
        <f t="shared" si="5"/>
        <v>02</v>
      </c>
      <c r="E135" t="s">
        <v>223</v>
      </c>
      <c r="F135">
        <v>180</v>
      </c>
      <c r="G135">
        <v>94</v>
      </c>
      <c r="H135">
        <v>75</v>
      </c>
      <c r="I135">
        <v>55</v>
      </c>
      <c r="J135">
        <v>52</v>
      </c>
      <c r="K135">
        <v>46</v>
      </c>
      <c r="L135">
        <v>0</v>
      </c>
      <c r="M135">
        <v>2023</v>
      </c>
      <c r="N135">
        <f>VLOOKUP(E135, '2023D'!$A$2:$G$339, 2, FALSE)</f>
        <v>175</v>
      </c>
      <c r="O135">
        <f>VLOOKUP(E135, '2023D'!$A$2:$G$339, 3, FALSE)</f>
        <v>40349</v>
      </c>
      <c r="P135">
        <f>extracted_table_data[[#This Row],[最低排名]]-extracted_table_data[[#This Row],[同分人数]]+1</f>
        <v>40175</v>
      </c>
      <c r="Q135">
        <f>IF(O135&gt;=开始!$B$6, 1, 0)</f>
        <v>1</v>
      </c>
      <c r="R135">
        <f>extracted_table_data[[#This Row],[最低排名]]-开始!$B$6</f>
        <v>40349</v>
      </c>
    </row>
    <row r="136" spans="1:18">
      <c r="A136">
        <v>16203</v>
      </c>
      <c r="B136" t="s">
        <v>224</v>
      </c>
      <c r="C136" t="str">
        <f t="shared" si="4"/>
        <v>中侨大学</v>
      </c>
      <c r="D136" t="str">
        <f t="shared" si="5"/>
        <v>03</v>
      </c>
      <c r="E136" t="s">
        <v>198</v>
      </c>
      <c r="F136">
        <v>164</v>
      </c>
      <c r="G136">
        <v>85</v>
      </c>
      <c r="H136">
        <v>94</v>
      </c>
      <c r="I136">
        <v>52</v>
      </c>
      <c r="J136">
        <v>49</v>
      </c>
      <c r="K136">
        <v>46</v>
      </c>
      <c r="L136">
        <v>0</v>
      </c>
      <c r="M136">
        <v>2023</v>
      </c>
      <c r="N136">
        <f>VLOOKUP(E136, '2023D'!$A$2:$G$339, 2, FALSE)</f>
        <v>159</v>
      </c>
      <c r="O136">
        <f>VLOOKUP(E136, '2023D'!$A$2:$G$339, 3, FALSE)</f>
        <v>40830</v>
      </c>
      <c r="P136">
        <f>extracted_table_data[[#This Row],[最低排名]]-extracted_table_data[[#This Row],[同分人数]]+1</f>
        <v>40672</v>
      </c>
      <c r="Q136">
        <f>IF(O136&gt;=开始!$B$6, 1, 0)</f>
        <v>1</v>
      </c>
      <c r="R136">
        <f>extracted_table_data[[#This Row],[最低排名]]-开始!$B$6</f>
        <v>40830</v>
      </c>
    </row>
    <row r="137" spans="1:18">
      <c r="A137">
        <v>16501</v>
      </c>
      <c r="B137" t="s">
        <v>225</v>
      </c>
      <c r="C137" t="str">
        <f t="shared" si="4"/>
        <v>立达学院</v>
      </c>
      <c r="D137" t="str">
        <f t="shared" si="5"/>
        <v>01</v>
      </c>
      <c r="E137" t="s">
        <v>198</v>
      </c>
      <c r="F137">
        <v>162</v>
      </c>
      <c r="G137">
        <v>89</v>
      </c>
      <c r="H137">
        <v>87</v>
      </c>
      <c r="I137">
        <v>55</v>
      </c>
      <c r="J137">
        <v>55</v>
      </c>
      <c r="K137">
        <v>46</v>
      </c>
      <c r="L137">
        <v>0</v>
      </c>
      <c r="M137">
        <v>2023</v>
      </c>
      <c r="N137">
        <f>VLOOKUP(E137, '2023D'!$A$2:$G$339, 2, FALSE)</f>
        <v>159</v>
      </c>
      <c r="O137">
        <f>VLOOKUP(E137, '2023D'!$A$2:$G$339, 3, FALSE)</f>
        <v>40830</v>
      </c>
      <c r="P137">
        <f>extracted_table_data[[#This Row],[最低排名]]-extracted_table_data[[#This Row],[同分人数]]+1</f>
        <v>40672</v>
      </c>
      <c r="Q137">
        <f>IF(O137&gt;=开始!$B$6, 1, 0)</f>
        <v>1</v>
      </c>
      <c r="R137">
        <f>extracted_table_data[[#This Row],[最低排名]]-开始!$B$6</f>
        <v>40830</v>
      </c>
    </row>
    <row r="138" spans="1:18">
      <c r="A138">
        <v>16502</v>
      </c>
      <c r="B138" t="s">
        <v>226</v>
      </c>
      <c r="C138" t="str">
        <f t="shared" si="4"/>
        <v>立达学院</v>
      </c>
      <c r="D138" t="str">
        <f t="shared" si="5"/>
        <v>02</v>
      </c>
      <c r="E138" t="s">
        <v>198</v>
      </c>
      <c r="F138">
        <v>167</v>
      </c>
      <c r="G138">
        <v>88</v>
      </c>
      <c r="H138">
        <v>85</v>
      </c>
      <c r="I138">
        <v>61</v>
      </c>
      <c r="J138">
        <v>49</v>
      </c>
      <c r="K138">
        <v>43</v>
      </c>
      <c r="L138">
        <v>0</v>
      </c>
      <c r="M138">
        <v>2023</v>
      </c>
      <c r="N138">
        <f>VLOOKUP(E138, '2023D'!$A$2:$G$339, 2, FALSE)</f>
        <v>159</v>
      </c>
      <c r="O138">
        <f>VLOOKUP(E138, '2023D'!$A$2:$G$339, 3, FALSE)</f>
        <v>40830</v>
      </c>
      <c r="P138">
        <f>extracted_table_data[[#This Row],[最低排名]]-extracted_table_data[[#This Row],[同分人数]]+1</f>
        <v>40672</v>
      </c>
      <c r="Q138">
        <f>IF(O138&gt;=开始!$B$6, 1, 0)</f>
        <v>1</v>
      </c>
      <c r="R138">
        <f>extracted_table_data[[#This Row],[最低排名]]-开始!$B$6</f>
        <v>40830</v>
      </c>
    </row>
    <row r="139" spans="1:18">
      <c r="A139">
        <v>17001</v>
      </c>
      <c r="B139" t="s">
        <v>227</v>
      </c>
      <c r="C139" t="str">
        <f t="shared" si="4"/>
        <v>上海视觉</v>
      </c>
      <c r="D139" t="str">
        <f t="shared" si="5"/>
        <v>01</v>
      </c>
      <c r="E139" t="s">
        <v>228</v>
      </c>
      <c r="F139">
        <v>186</v>
      </c>
      <c r="G139">
        <v>96</v>
      </c>
      <c r="H139">
        <v>91</v>
      </c>
      <c r="I139">
        <v>64</v>
      </c>
      <c r="J139">
        <v>55</v>
      </c>
      <c r="K139">
        <v>43</v>
      </c>
      <c r="L139">
        <v>0</v>
      </c>
      <c r="M139">
        <v>2023</v>
      </c>
      <c r="N139">
        <f>VLOOKUP(E139, '2023D'!$A$2:$G$339, 2, FALSE)</f>
        <v>205</v>
      </c>
      <c r="O139">
        <f>VLOOKUP(E139, '2023D'!$A$2:$G$339, 3, FALSE)</f>
        <v>34170</v>
      </c>
      <c r="P139">
        <f>extracted_table_data[[#This Row],[最低排名]]-extracted_table_data[[#This Row],[同分人数]]+1</f>
        <v>33966</v>
      </c>
      <c r="Q139">
        <f>IF(O139&gt;=开始!$B$6, 1, 0)</f>
        <v>1</v>
      </c>
      <c r="R139">
        <f>extracted_table_data[[#This Row],[最低排名]]-开始!$B$6</f>
        <v>34170</v>
      </c>
    </row>
    <row r="140" spans="1:18">
      <c r="A140">
        <v>17201</v>
      </c>
      <c r="B140" t="s">
        <v>229</v>
      </c>
      <c r="C140" t="str">
        <f t="shared" si="4"/>
        <v>上师天华</v>
      </c>
      <c r="D140" t="str">
        <f t="shared" si="5"/>
        <v>01</v>
      </c>
      <c r="E140" t="s">
        <v>230</v>
      </c>
      <c r="F140">
        <v>203</v>
      </c>
      <c r="G140">
        <v>107</v>
      </c>
      <c r="H140">
        <v>72</v>
      </c>
      <c r="I140">
        <v>61</v>
      </c>
      <c r="J140">
        <v>55</v>
      </c>
      <c r="K140">
        <v>52</v>
      </c>
      <c r="L140">
        <v>0</v>
      </c>
      <c r="M140">
        <v>2023</v>
      </c>
      <c r="N140">
        <f>VLOOKUP(E140, '2023D'!$A$2:$G$339, 2, FALSE)</f>
        <v>233</v>
      </c>
      <c r="O140">
        <f>VLOOKUP(E140, '2023D'!$A$2:$G$339, 3, FALSE)</f>
        <v>33327</v>
      </c>
      <c r="P140">
        <f>extracted_table_data[[#This Row],[最低排名]]-extracted_table_data[[#This Row],[同分人数]]+1</f>
        <v>33095</v>
      </c>
      <c r="Q140">
        <f>IF(O140&gt;=开始!$B$6, 1, 0)</f>
        <v>1</v>
      </c>
      <c r="R140">
        <f>extracted_table_data[[#This Row],[最低排名]]-开始!$B$6</f>
        <v>33327</v>
      </c>
    </row>
    <row r="141" spans="1:18">
      <c r="A141">
        <v>17202</v>
      </c>
      <c r="B141" t="s">
        <v>231</v>
      </c>
      <c r="C141" t="str">
        <f t="shared" si="4"/>
        <v>上师天华</v>
      </c>
      <c r="D141" t="str">
        <f t="shared" si="5"/>
        <v>02</v>
      </c>
      <c r="E141" t="s">
        <v>232</v>
      </c>
      <c r="F141">
        <v>192</v>
      </c>
      <c r="G141">
        <v>105</v>
      </c>
      <c r="H141">
        <v>78</v>
      </c>
      <c r="I141">
        <v>61</v>
      </c>
      <c r="J141">
        <v>58</v>
      </c>
      <c r="K141">
        <v>49</v>
      </c>
      <c r="L141">
        <v>0</v>
      </c>
      <c r="M141">
        <v>2023</v>
      </c>
      <c r="N141">
        <f>VLOOKUP(E141, '2023D'!$A$2:$G$339, 2, FALSE)</f>
        <v>261</v>
      </c>
      <c r="O141">
        <f>VLOOKUP(E141, '2023D'!$A$2:$G$339, 3, FALSE)</f>
        <v>34431</v>
      </c>
      <c r="P141">
        <f>extracted_table_data[[#This Row],[最低排名]]-extracted_table_data[[#This Row],[同分人数]]+1</f>
        <v>34171</v>
      </c>
      <c r="Q141">
        <f>IF(O141&gt;=开始!$B$6, 1, 0)</f>
        <v>1</v>
      </c>
      <c r="R141">
        <f>extracted_table_data[[#This Row],[最低排名]]-开始!$B$6</f>
        <v>34431</v>
      </c>
    </row>
    <row r="142" spans="1:18">
      <c r="A142">
        <v>20101</v>
      </c>
      <c r="B142" t="s">
        <v>233</v>
      </c>
      <c r="C142" t="str">
        <f t="shared" si="4"/>
        <v>中央民族</v>
      </c>
      <c r="D142" t="str">
        <f t="shared" si="5"/>
        <v>01</v>
      </c>
      <c r="E142" t="s">
        <v>23</v>
      </c>
      <c r="F142">
        <v>233</v>
      </c>
      <c r="G142">
        <v>124</v>
      </c>
      <c r="H142">
        <v>121</v>
      </c>
      <c r="I142">
        <v>67</v>
      </c>
      <c r="J142">
        <v>64</v>
      </c>
      <c r="K142">
        <v>61</v>
      </c>
      <c r="L142">
        <v>0</v>
      </c>
      <c r="M142">
        <v>2023</v>
      </c>
      <c r="N142">
        <f>VLOOKUP(E142, '2023D'!$A$2:$G$339, 2, FALSE)</f>
        <v>209</v>
      </c>
      <c r="O142">
        <f>VLOOKUP(E142, '2023D'!$A$2:$G$339, 3, FALSE)</f>
        <v>8464</v>
      </c>
      <c r="P142">
        <f>extracted_table_data[[#This Row],[最低排名]]-extracted_table_data[[#This Row],[同分人数]]+1</f>
        <v>8256</v>
      </c>
      <c r="Q142">
        <f>IF(O142&gt;=开始!$B$6, 1, 0)</f>
        <v>1</v>
      </c>
      <c r="R142">
        <f>extracted_table_data[[#This Row],[最低排名]]-开始!$B$6</f>
        <v>8464</v>
      </c>
    </row>
    <row r="143" spans="1:18">
      <c r="A143">
        <v>20102</v>
      </c>
      <c r="B143" t="s">
        <v>234</v>
      </c>
      <c r="C143" t="str">
        <f t="shared" si="4"/>
        <v>中央民族</v>
      </c>
      <c r="D143" t="str">
        <f t="shared" si="5"/>
        <v>02</v>
      </c>
      <c r="E143" t="s">
        <v>60</v>
      </c>
      <c r="F143">
        <v>223</v>
      </c>
      <c r="G143">
        <v>113</v>
      </c>
      <c r="H143">
        <v>124</v>
      </c>
      <c r="I143">
        <v>67</v>
      </c>
      <c r="J143">
        <v>67</v>
      </c>
      <c r="K143">
        <v>67</v>
      </c>
      <c r="L143">
        <v>0</v>
      </c>
      <c r="M143">
        <v>2023</v>
      </c>
      <c r="N143">
        <f>VLOOKUP(E143, '2023D'!$A$2:$G$339, 2, FALSE)</f>
        <v>206</v>
      </c>
      <c r="O143">
        <f>VLOOKUP(E143, '2023D'!$A$2:$G$339, 3, FALSE)</f>
        <v>8061</v>
      </c>
      <c r="P143">
        <f>extracted_table_data[[#This Row],[最低排名]]-extracted_table_data[[#This Row],[同分人数]]+1</f>
        <v>7856</v>
      </c>
      <c r="Q143">
        <f>IF(O143&gt;=开始!$B$6, 1, 0)</f>
        <v>1</v>
      </c>
      <c r="R143">
        <f>extracted_table_data[[#This Row],[最低排名]]-开始!$B$6</f>
        <v>8061</v>
      </c>
    </row>
    <row r="144" spans="1:18">
      <c r="A144">
        <v>20103</v>
      </c>
      <c r="B144" t="s">
        <v>235</v>
      </c>
      <c r="C144" t="str">
        <f t="shared" si="4"/>
        <v>中央民族</v>
      </c>
      <c r="D144" t="str">
        <f t="shared" si="5"/>
        <v>03</v>
      </c>
      <c r="E144" t="s">
        <v>62</v>
      </c>
      <c r="F144">
        <v>221</v>
      </c>
      <c r="G144">
        <v>119</v>
      </c>
      <c r="H144">
        <v>120</v>
      </c>
      <c r="I144">
        <v>67</v>
      </c>
      <c r="J144">
        <v>67</v>
      </c>
      <c r="K144">
        <v>52</v>
      </c>
      <c r="L144">
        <v>0</v>
      </c>
      <c r="M144">
        <v>2023</v>
      </c>
      <c r="N144">
        <f>VLOOKUP(E144, '2023D'!$A$2:$G$339, 2, FALSE)</f>
        <v>241</v>
      </c>
      <c r="O144">
        <f>VLOOKUP(E144, '2023D'!$A$2:$G$339, 3, FALSE)</f>
        <v>12910</v>
      </c>
      <c r="P144">
        <f>extracted_table_data[[#This Row],[最低排名]]-extracted_table_data[[#This Row],[同分人数]]+1</f>
        <v>12670</v>
      </c>
      <c r="Q144">
        <f>IF(O144&gt;=开始!$B$6, 1, 0)</f>
        <v>1</v>
      </c>
      <c r="R144">
        <f>extracted_table_data[[#This Row],[最低排名]]-开始!$B$6</f>
        <v>12910</v>
      </c>
    </row>
    <row r="145" spans="1:18">
      <c r="A145">
        <v>20201</v>
      </c>
      <c r="B145" t="s">
        <v>236</v>
      </c>
      <c r="C145" t="str">
        <f t="shared" si="4"/>
        <v>中国人大</v>
      </c>
      <c r="D145" t="str">
        <f t="shared" si="5"/>
        <v>01</v>
      </c>
      <c r="E145" t="s">
        <v>0</v>
      </c>
      <c r="M145">
        <v>2023</v>
      </c>
      <c r="N145">
        <f>VLOOKUP(E145, '2023D'!$A$2:$G$339, 2, FALSE)</f>
        <v>2393</v>
      </c>
      <c r="O145">
        <f>VLOOKUP(E145, '2023D'!$A$2:$G$339, 3, FALSE)</f>
        <v>2393</v>
      </c>
      <c r="P145">
        <f>extracted_table_data[[#This Row],[最低排名]]-extracted_table_data[[#This Row],[同分人数]]+1</f>
        <v>1</v>
      </c>
      <c r="Q145">
        <f>IF(O145&gt;=开始!$B$6, 1, 0)</f>
        <v>1</v>
      </c>
      <c r="R145">
        <f>extracted_table_data[[#This Row],[最低排名]]-开始!$B$6</f>
        <v>2393</v>
      </c>
    </row>
    <row r="146" spans="1:18">
      <c r="A146">
        <v>20202</v>
      </c>
      <c r="B146" t="s">
        <v>237</v>
      </c>
      <c r="C146" t="str">
        <f t="shared" si="4"/>
        <v>中国人大</v>
      </c>
      <c r="D146" t="str">
        <f t="shared" si="5"/>
        <v>02</v>
      </c>
      <c r="E146" t="s">
        <v>0</v>
      </c>
      <c r="M146">
        <v>2023</v>
      </c>
      <c r="N146">
        <f>VLOOKUP(E146, '2023D'!$A$2:$G$339, 2, FALSE)</f>
        <v>2393</v>
      </c>
      <c r="O146">
        <f>VLOOKUP(E146, '2023D'!$A$2:$G$339, 3, FALSE)</f>
        <v>2393</v>
      </c>
      <c r="P146">
        <f>extracted_table_data[[#This Row],[最低排名]]-extracted_table_data[[#This Row],[同分人数]]+1</f>
        <v>1</v>
      </c>
      <c r="Q146">
        <f>IF(O146&gt;=开始!$B$6, 1, 0)</f>
        <v>1</v>
      </c>
      <c r="R146">
        <f>extracted_table_data[[#This Row],[最低排名]]-开始!$B$6</f>
        <v>2393</v>
      </c>
    </row>
    <row r="147" spans="1:18">
      <c r="A147">
        <v>20203</v>
      </c>
      <c r="B147" t="s">
        <v>238</v>
      </c>
      <c r="C147" t="str">
        <f t="shared" si="4"/>
        <v>中国人大</v>
      </c>
      <c r="D147" t="str">
        <f t="shared" si="5"/>
        <v>03</v>
      </c>
      <c r="E147" t="s">
        <v>0</v>
      </c>
      <c r="M147">
        <v>2023</v>
      </c>
      <c r="N147">
        <f>VLOOKUP(E147, '2023D'!$A$2:$G$339, 2, FALSE)</f>
        <v>2393</v>
      </c>
      <c r="O147">
        <f>VLOOKUP(E147, '2023D'!$A$2:$G$339, 3, FALSE)</f>
        <v>2393</v>
      </c>
      <c r="P147">
        <f>extracted_table_data[[#This Row],[最低排名]]-extracted_table_data[[#This Row],[同分人数]]+1</f>
        <v>1</v>
      </c>
      <c r="Q147">
        <f>IF(O147&gt;=开始!$B$6, 1, 0)</f>
        <v>1</v>
      </c>
      <c r="R147">
        <f>extracted_table_data[[#This Row],[最低排名]]-开始!$B$6</f>
        <v>2393</v>
      </c>
    </row>
    <row r="148" spans="1:18">
      <c r="A148">
        <v>20301</v>
      </c>
      <c r="B148" t="s">
        <v>239</v>
      </c>
      <c r="C148" t="str">
        <f t="shared" si="4"/>
        <v>北京交大</v>
      </c>
      <c r="D148" t="str">
        <f t="shared" si="5"/>
        <v>01</v>
      </c>
      <c r="E148" t="s">
        <v>60</v>
      </c>
      <c r="F148">
        <v>229</v>
      </c>
      <c r="G148">
        <v>121</v>
      </c>
      <c r="H148">
        <v>124</v>
      </c>
      <c r="I148">
        <v>70</v>
      </c>
      <c r="J148">
        <v>64</v>
      </c>
      <c r="K148">
        <v>61</v>
      </c>
      <c r="L148">
        <v>0</v>
      </c>
      <c r="M148">
        <v>2023</v>
      </c>
      <c r="N148">
        <f>VLOOKUP(E148, '2023D'!$A$2:$G$339, 2, FALSE)</f>
        <v>206</v>
      </c>
      <c r="O148">
        <f>VLOOKUP(E148, '2023D'!$A$2:$G$339, 3, FALSE)</f>
        <v>8061</v>
      </c>
      <c r="P148">
        <f>extracted_table_data[[#This Row],[最低排名]]-extracted_table_data[[#This Row],[同分人数]]+1</f>
        <v>7856</v>
      </c>
      <c r="Q148">
        <f>IF(O148&gt;=开始!$B$6, 1, 0)</f>
        <v>1</v>
      </c>
      <c r="R148">
        <f>extracted_table_data[[#This Row],[最低排名]]-开始!$B$6</f>
        <v>8061</v>
      </c>
    </row>
    <row r="149" spans="1:18">
      <c r="A149">
        <v>20302</v>
      </c>
      <c r="B149" t="s">
        <v>240</v>
      </c>
      <c r="C149" t="str">
        <f t="shared" si="4"/>
        <v>北京交大</v>
      </c>
      <c r="D149" t="str">
        <f t="shared" si="5"/>
        <v>02</v>
      </c>
      <c r="E149" t="s">
        <v>29</v>
      </c>
      <c r="F149">
        <v>243</v>
      </c>
      <c r="G149">
        <v>133</v>
      </c>
      <c r="H149">
        <v>128</v>
      </c>
      <c r="I149">
        <v>70</v>
      </c>
      <c r="J149">
        <v>64</v>
      </c>
      <c r="K149">
        <v>61</v>
      </c>
      <c r="L149">
        <v>0</v>
      </c>
      <c r="M149">
        <v>2023</v>
      </c>
      <c r="N149">
        <f>VLOOKUP(E149, '2023D'!$A$2:$G$339, 2, FALSE)</f>
        <v>175</v>
      </c>
      <c r="O149">
        <f>VLOOKUP(E149, '2023D'!$A$2:$G$339, 3, FALSE)</f>
        <v>4600</v>
      </c>
      <c r="P149">
        <f>extracted_table_data[[#This Row],[最低排名]]-extracted_table_data[[#This Row],[同分人数]]+1</f>
        <v>4426</v>
      </c>
      <c r="Q149">
        <f>IF(O149&gt;=开始!$B$6, 1, 0)</f>
        <v>1</v>
      </c>
      <c r="R149">
        <f>extracted_table_data[[#This Row],[最低排名]]-开始!$B$6</f>
        <v>4600</v>
      </c>
    </row>
    <row r="150" spans="1:18">
      <c r="A150">
        <v>20303</v>
      </c>
      <c r="B150" t="s">
        <v>241</v>
      </c>
      <c r="C150" t="str">
        <f t="shared" si="4"/>
        <v>北京交大</v>
      </c>
      <c r="D150" t="str">
        <f t="shared" si="5"/>
        <v>03</v>
      </c>
      <c r="E150" t="s">
        <v>16</v>
      </c>
      <c r="F150">
        <v>237</v>
      </c>
      <c r="G150">
        <v>126</v>
      </c>
      <c r="H150">
        <v>125</v>
      </c>
      <c r="I150">
        <v>67</v>
      </c>
      <c r="J150">
        <v>64</v>
      </c>
      <c r="K150">
        <v>61</v>
      </c>
      <c r="L150">
        <v>0</v>
      </c>
      <c r="M150">
        <v>2023</v>
      </c>
      <c r="N150">
        <f>VLOOKUP(E150, '2023D'!$A$2:$G$339, 2, FALSE)</f>
        <v>197</v>
      </c>
      <c r="O150">
        <f>VLOOKUP(E150, '2023D'!$A$2:$G$339, 3, FALSE)</f>
        <v>6846</v>
      </c>
      <c r="P150">
        <f>extracted_table_data[[#This Row],[最低排名]]-extracted_table_data[[#This Row],[同分人数]]+1</f>
        <v>6650</v>
      </c>
      <c r="Q150">
        <f>IF(O150&gt;=开始!$B$6, 1, 0)</f>
        <v>1</v>
      </c>
      <c r="R150">
        <f>extracted_table_data[[#This Row],[最低排名]]-开始!$B$6</f>
        <v>6846</v>
      </c>
    </row>
    <row r="151" spans="1:18">
      <c r="A151">
        <v>20304</v>
      </c>
      <c r="B151" t="s">
        <v>242</v>
      </c>
      <c r="C151" t="str">
        <f t="shared" si="4"/>
        <v>北京交大</v>
      </c>
      <c r="D151" t="str">
        <f t="shared" si="5"/>
        <v>04</v>
      </c>
      <c r="E151" t="s">
        <v>158</v>
      </c>
      <c r="F151">
        <v>220</v>
      </c>
      <c r="G151">
        <v>114</v>
      </c>
      <c r="H151">
        <v>131</v>
      </c>
      <c r="I151">
        <v>67</v>
      </c>
      <c r="J151">
        <v>67</v>
      </c>
      <c r="K151">
        <v>64</v>
      </c>
      <c r="L151">
        <v>0</v>
      </c>
      <c r="M151">
        <v>2023</v>
      </c>
      <c r="N151">
        <f>VLOOKUP(E151, '2023D'!$A$2:$G$339, 2, FALSE)</f>
        <v>204</v>
      </c>
      <c r="O151">
        <f>VLOOKUP(E151, '2023D'!$A$2:$G$339, 3, FALSE)</f>
        <v>7855</v>
      </c>
      <c r="P151">
        <f>extracted_table_data[[#This Row],[最低排名]]-extracted_table_data[[#This Row],[同分人数]]+1</f>
        <v>7652</v>
      </c>
      <c r="Q151">
        <f>IF(O151&gt;=开始!$B$6, 1, 0)</f>
        <v>1</v>
      </c>
      <c r="R151">
        <f>extracted_table_data[[#This Row],[最低排名]]-开始!$B$6</f>
        <v>7855</v>
      </c>
    </row>
    <row r="152" spans="1:18">
      <c r="A152">
        <v>20401</v>
      </c>
      <c r="B152" t="s">
        <v>243</v>
      </c>
      <c r="C152" t="str">
        <f t="shared" si="4"/>
        <v>北京科大</v>
      </c>
      <c r="D152" t="str">
        <f t="shared" si="5"/>
        <v>01</v>
      </c>
      <c r="E152" t="s">
        <v>244</v>
      </c>
      <c r="F152">
        <v>229</v>
      </c>
      <c r="G152">
        <v>120</v>
      </c>
      <c r="H152">
        <v>131</v>
      </c>
      <c r="I152">
        <v>70</v>
      </c>
      <c r="J152">
        <v>64</v>
      </c>
      <c r="K152">
        <v>61</v>
      </c>
      <c r="L152">
        <v>0</v>
      </c>
      <c r="M152">
        <v>2023</v>
      </c>
      <c r="N152">
        <f>VLOOKUP(E152, '2023D'!$A$2:$G$339, 2, FALSE)</f>
        <v>198</v>
      </c>
      <c r="O152">
        <f>VLOOKUP(E152, '2023D'!$A$2:$G$339, 3, FALSE)</f>
        <v>6649</v>
      </c>
      <c r="P152">
        <f>extracted_table_data[[#This Row],[最低排名]]-extracted_table_data[[#This Row],[同分人数]]+1</f>
        <v>6452</v>
      </c>
      <c r="Q152">
        <f>IF(O152&gt;=开始!$B$6, 1, 0)</f>
        <v>1</v>
      </c>
      <c r="R152">
        <f>extracted_table_data[[#This Row],[最低排名]]-开始!$B$6</f>
        <v>6649</v>
      </c>
    </row>
    <row r="153" spans="1:18">
      <c r="A153">
        <v>20402</v>
      </c>
      <c r="B153" t="s">
        <v>245</v>
      </c>
      <c r="C153" t="str">
        <f t="shared" si="4"/>
        <v>北京科大</v>
      </c>
      <c r="D153" t="str">
        <f t="shared" si="5"/>
        <v>02</v>
      </c>
      <c r="E153" t="s">
        <v>246</v>
      </c>
      <c r="F153">
        <v>226</v>
      </c>
      <c r="G153">
        <v>117</v>
      </c>
      <c r="H153">
        <v>128</v>
      </c>
      <c r="I153">
        <v>70</v>
      </c>
      <c r="J153">
        <v>67</v>
      </c>
      <c r="K153">
        <v>61</v>
      </c>
      <c r="L153">
        <v>0</v>
      </c>
      <c r="M153">
        <v>2023</v>
      </c>
      <c r="N153">
        <f>VLOOKUP(E153, '2023D'!$A$2:$G$339, 2, FALSE)</f>
        <v>201</v>
      </c>
      <c r="O153">
        <f>VLOOKUP(E153, '2023D'!$A$2:$G$339, 3, FALSE)</f>
        <v>7242</v>
      </c>
      <c r="P153">
        <f>extracted_table_data[[#This Row],[最低排名]]-extracted_table_data[[#This Row],[同分人数]]+1</f>
        <v>7042</v>
      </c>
      <c r="Q153">
        <f>IF(O153&gt;=开始!$B$6, 1, 0)</f>
        <v>1</v>
      </c>
      <c r="R153">
        <f>extracted_table_data[[#This Row],[最低排名]]-开始!$B$6</f>
        <v>7242</v>
      </c>
    </row>
    <row r="154" spans="1:18">
      <c r="A154">
        <v>20501</v>
      </c>
      <c r="B154" t="s">
        <v>247</v>
      </c>
      <c r="C154" t="str">
        <f t="shared" si="4"/>
        <v>北京化工</v>
      </c>
      <c r="D154" t="str">
        <f t="shared" si="5"/>
        <v>01</v>
      </c>
      <c r="E154" t="s">
        <v>248</v>
      </c>
      <c r="F154">
        <v>242</v>
      </c>
      <c r="G154">
        <v>131</v>
      </c>
      <c r="H154">
        <v>104</v>
      </c>
      <c r="I154">
        <v>64</v>
      </c>
      <c r="J154">
        <v>64</v>
      </c>
      <c r="K154">
        <v>55</v>
      </c>
      <c r="L154">
        <v>0</v>
      </c>
      <c r="M154">
        <v>2023</v>
      </c>
      <c r="N154">
        <f>VLOOKUP(E154, '2023D'!$A$2:$G$339, 2, FALSE)</f>
        <v>248</v>
      </c>
      <c r="O154">
        <f>VLOOKUP(E154, '2023D'!$A$2:$G$339, 3, FALSE)</f>
        <v>12442</v>
      </c>
      <c r="P154">
        <f>extracted_table_data[[#This Row],[最低排名]]-extracted_table_data[[#This Row],[同分人数]]+1</f>
        <v>12195</v>
      </c>
      <c r="Q154">
        <f>IF(O154&gt;=开始!$B$6, 1, 0)</f>
        <v>1</v>
      </c>
      <c r="R154">
        <f>extracted_table_data[[#This Row],[最低排名]]-开始!$B$6</f>
        <v>12442</v>
      </c>
    </row>
    <row r="155" spans="1:18">
      <c r="A155">
        <v>20601</v>
      </c>
      <c r="B155" t="s">
        <v>249</v>
      </c>
      <c r="C155" t="str">
        <f t="shared" si="4"/>
        <v>北京邮电</v>
      </c>
      <c r="D155" t="str">
        <f t="shared" si="5"/>
        <v>01</v>
      </c>
      <c r="E155" t="s">
        <v>250</v>
      </c>
      <c r="F155">
        <v>242</v>
      </c>
      <c r="G155">
        <v>122</v>
      </c>
      <c r="H155">
        <v>134</v>
      </c>
      <c r="I155">
        <v>70</v>
      </c>
      <c r="J155">
        <v>67</v>
      </c>
      <c r="K155">
        <v>61</v>
      </c>
      <c r="L155">
        <v>0</v>
      </c>
      <c r="M155">
        <v>2023</v>
      </c>
      <c r="N155">
        <f>VLOOKUP(E155, '2023D'!$A$2:$G$339, 2, FALSE)</f>
        <v>152</v>
      </c>
      <c r="O155">
        <f>VLOOKUP(E155, '2023D'!$A$2:$G$339, 3, FALSE)</f>
        <v>3270</v>
      </c>
      <c r="P155">
        <f>extracted_table_data[[#This Row],[最低排名]]-extracted_table_data[[#This Row],[同分人数]]+1</f>
        <v>3119</v>
      </c>
      <c r="Q155">
        <f>IF(O155&gt;=开始!$B$6, 1, 0)</f>
        <v>1</v>
      </c>
      <c r="R155">
        <f>extracted_table_data[[#This Row],[最低排名]]-开始!$B$6</f>
        <v>3270</v>
      </c>
    </row>
    <row r="156" spans="1:18">
      <c r="A156">
        <v>20602</v>
      </c>
      <c r="B156" t="s">
        <v>251</v>
      </c>
      <c r="C156" t="str">
        <f t="shared" si="4"/>
        <v>北京邮电</v>
      </c>
      <c r="D156" t="str">
        <f t="shared" si="5"/>
        <v>02</v>
      </c>
      <c r="E156" t="s">
        <v>8</v>
      </c>
      <c r="F156">
        <v>243</v>
      </c>
      <c r="G156">
        <v>139</v>
      </c>
      <c r="H156">
        <v>131</v>
      </c>
      <c r="I156">
        <v>67</v>
      </c>
      <c r="J156">
        <v>64</v>
      </c>
      <c r="K156">
        <v>64</v>
      </c>
      <c r="L156">
        <v>0</v>
      </c>
      <c r="M156">
        <v>2023</v>
      </c>
      <c r="N156">
        <f>VLOOKUP(E156, '2023D'!$A$2:$G$339, 2, FALSE)</f>
        <v>182</v>
      </c>
      <c r="O156">
        <f>VLOOKUP(E156, '2023D'!$A$2:$G$339, 3, FALSE)</f>
        <v>4096</v>
      </c>
      <c r="P156">
        <f>extracted_table_data[[#This Row],[最低排名]]-extracted_table_data[[#This Row],[同分人数]]+1</f>
        <v>3915</v>
      </c>
      <c r="Q156">
        <f>IF(O156&gt;=开始!$B$6, 1, 0)</f>
        <v>1</v>
      </c>
      <c r="R156">
        <f>extracted_table_data[[#This Row],[最低排名]]-开始!$B$6</f>
        <v>4096</v>
      </c>
    </row>
    <row r="157" spans="1:18">
      <c r="A157">
        <v>20701</v>
      </c>
      <c r="B157" t="s">
        <v>252</v>
      </c>
      <c r="C157" t="str">
        <f t="shared" si="4"/>
        <v>中国农大</v>
      </c>
      <c r="D157" t="str">
        <f t="shared" si="5"/>
        <v>01</v>
      </c>
      <c r="E157" t="s">
        <v>58</v>
      </c>
      <c r="F157">
        <v>233</v>
      </c>
      <c r="G157">
        <v>122</v>
      </c>
      <c r="H157">
        <v>121</v>
      </c>
      <c r="I157">
        <v>70</v>
      </c>
      <c r="J157">
        <v>70</v>
      </c>
      <c r="K157">
        <v>70</v>
      </c>
      <c r="L157">
        <v>0</v>
      </c>
      <c r="M157">
        <v>2023</v>
      </c>
      <c r="N157">
        <f>VLOOKUP(E157, '2023D'!$A$2:$G$339, 2, FALSE)</f>
        <v>160</v>
      </c>
      <c r="O157">
        <f>VLOOKUP(E157, '2023D'!$A$2:$G$339, 3, FALSE)</f>
        <v>4910</v>
      </c>
      <c r="P157">
        <f>extracted_table_data[[#This Row],[最低排名]]-extracted_table_data[[#This Row],[同分人数]]+1</f>
        <v>4751</v>
      </c>
      <c r="Q157">
        <f>IF(O157&gt;=开始!$B$6, 1, 0)</f>
        <v>1</v>
      </c>
      <c r="R157">
        <f>extracted_table_data[[#This Row],[最低排名]]-开始!$B$6</f>
        <v>4910</v>
      </c>
    </row>
    <row r="158" spans="1:18">
      <c r="A158">
        <v>20702</v>
      </c>
      <c r="B158" t="s">
        <v>253</v>
      </c>
      <c r="C158" t="str">
        <f t="shared" si="4"/>
        <v>中国农大</v>
      </c>
      <c r="D158" t="str">
        <f t="shared" si="5"/>
        <v>02</v>
      </c>
      <c r="E158" t="s">
        <v>254</v>
      </c>
      <c r="F158">
        <v>236</v>
      </c>
      <c r="G158">
        <v>127</v>
      </c>
      <c r="H158">
        <v>125</v>
      </c>
      <c r="I158">
        <v>70</v>
      </c>
      <c r="J158">
        <v>67</v>
      </c>
      <c r="K158">
        <v>67</v>
      </c>
      <c r="L158">
        <v>0</v>
      </c>
      <c r="M158">
        <v>2023</v>
      </c>
      <c r="N158">
        <f>VLOOKUP(E158, '2023D'!$A$2:$G$339, 2, FALSE)</f>
        <v>150</v>
      </c>
      <c r="O158">
        <f>VLOOKUP(E158, '2023D'!$A$2:$G$339, 3, FALSE)</f>
        <v>4750</v>
      </c>
      <c r="P158">
        <f>extracted_table_data[[#This Row],[最低排名]]-extracted_table_data[[#This Row],[同分人数]]+1</f>
        <v>4601</v>
      </c>
      <c r="Q158">
        <f>IF(O158&gt;=开始!$B$6, 1, 0)</f>
        <v>1</v>
      </c>
      <c r="R158">
        <f>extracted_table_data[[#This Row],[最低排名]]-开始!$B$6</f>
        <v>4750</v>
      </c>
    </row>
    <row r="159" spans="1:18">
      <c r="A159">
        <v>20801</v>
      </c>
      <c r="B159" t="s">
        <v>255</v>
      </c>
      <c r="C159" t="str">
        <f t="shared" si="4"/>
        <v>北京林大</v>
      </c>
      <c r="D159" t="str">
        <f t="shared" si="5"/>
        <v>01</v>
      </c>
      <c r="E159" t="s">
        <v>256</v>
      </c>
      <c r="F159">
        <v>210</v>
      </c>
      <c r="G159">
        <v>106</v>
      </c>
      <c r="H159">
        <v>120</v>
      </c>
      <c r="I159">
        <v>67</v>
      </c>
      <c r="J159">
        <v>67</v>
      </c>
      <c r="K159">
        <v>67</v>
      </c>
      <c r="L159">
        <v>0</v>
      </c>
      <c r="M159">
        <v>2023</v>
      </c>
      <c r="N159">
        <f>VLOOKUP(E159, '2023D'!$A$2:$G$339, 2, FALSE)</f>
        <v>238</v>
      </c>
      <c r="O159">
        <f>VLOOKUP(E159, '2023D'!$A$2:$G$339, 3, FALSE)</f>
        <v>11977</v>
      </c>
      <c r="P159">
        <f>extracted_table_data[[#This Row],[最低排名]]-extracted_table_data[[#This Row],[同分人数]]+1</f>
        <v>11740</v>
      </c>
      <c r="Q159">
        <f>IF(O159&gt;=开始!$B$6, 1, 0)</f>
        <v>1</v>
      </c>
      <c r="R159">
        <f>extracted_table_data[[#This Row],[最低排名]]-开始!$B$6</f>
        <v>11977</v>
      </c>
    </row>
    <row r="160" spans="1:18">
      <c r="A160">
        <v>20802</v>
      </c>
      <c r="B160" t="s">
        <v>257</v>
      </c>
      <c r="C160" t="str">
        <f t="shared" si="4"/>
        <v>北京林大</v>
      </c>
      <c r="D160" t="str">
        <f t="shared" si="5"/>
        <v>02</v>
      </c>
      <c r="E160" t="s">
        <v>107</v>
      </c>
      <c r="F160">
        <v>226</v>
      </c>
      <c r="G160">
        <v>115</v>
      </c>
      <c r="H160">
        <v>133</v>
      </c>
      <c r="I160">
        <v>61</v>
      </c>
      <c r="J160">
        <v>61</v>
      </c>
      <c r="K160">
        <v>61</v>
      </c>
      <c r="L160">
        <v>0</v>
      </c>
      <c r="M160">
        <v>2023</v>
      </c>
      <c r="N160">
        <f>VLOOKUP(E160, '2023D'!$A$2:$G$339, 2, FALSE)</f>
        <v>239</v>
      </c>
      <c r="O160">
        <f>VLOOKUP(E160, '2023D'!$A$2:$G$339, 3, FALSE)</f>
        <v>9418</v>
      </c>
      <c r="P160">
        <f>extracted_table_data[[#This Row],[最低排名]]-extracted_table_data[[#This Row],[同分人数]]+1</f>
        <v>9180</v>
      </c>
      <c r="Q160">
        <f>IF(O160&gt;=开始!$B$6, 1, 0)</f>
        <v>1</v>
      </c>
      <c r="R160">
        <f>extracted_table_data[[#This Row],[最低排名]]-开始!$B$6</f>
        <v>9418</v>
      </c>
    </row>
    <row r="161" spans="1:18">
      <c r="A161">
        <v>20803</v>
      </c>
      <c r="B161" t="s">
        <v>258</v>
      </c>
      <c r="C161" t="str">
        <f t="shared" si="4"/>
        <v>北京林大</v>
      </c>
      <c r="D161" t="str">
        <f t="shared" si="5"/>
        <v>03</v>
      </c>
      <c r="E161" t="s">
        <v>62</v>
      </c>
      <c r="F161">
        <v>215</v>
      </c>
      <c r="G161">
        <v>108</v>
      </c>
      <c r="H161">
        <v>126</v>
      </c>
      <c r="I161">
        <v>67</v>
      </c>
      <c r="J161">
        <v>61</v>
      </c>
      <c r="K161">
        <v>58</v>
      </c>
      <c r="L161">
        <v>0</v>
      </c>
      <c r="M161">
        <v>2023</v>
      </c>
      <c r="N161">
        <f>VLOOKUP(E161, '2023D'!$A$2:$G$339, 2, FALSE)</f>
        <v>241</v>
      </c>
      <c r="O161">
        <f>VLOOKUP(E161, '2023D'!$A$2:$G$339, 3, FALSE)</f>
        <v>12910</v>
      </c>
      <c r="P161">
        <f>extracted_table_data[[#This Row],[最低排名]]-extracted_table_data[[#This Row],[同分人数]]+1</f>
        <v>12670</v>
      </c>
      <c r="Q161">
        <f>IF(O161&gt;=开始!$B$6, 1, 0)</f>
        <v>1</v>
      </c>
      <c r="R161">
        <f>extracted_table_data[[#This Row],[最低排名]]-开始!$B$6</f>
        <v>12910</v>
      </c>
    </row>
    <row r="162" spans="1:18">
      <c r="A162">
        <v>20804</v>
      </c>
      <c r="B162" t="s">
        <v>259</v>
      </c>
      <c r="C162" t="str">
        <f t="shared" si="4"/>
        <v>北京林大</v>
      </c>
      <c r="D162" t="str">
        <f t="shared" si="5"/>
        <v>04</v>
      </c>
      <c r="E162" t="s">
        <v>260</v>
      </c>
      <c r="F162">
        <v>231</v>
      </c>
      <c r="G162">
        <v>117</v>
      </c>
      <c r="H162">
        <v>127</v>
      </c>
      <c r="I162">
        <v>67</v>
      </c>
      <c r="J162">
        <v>67</v>
      </c>
      <c r="K162">
        <v>64</v>
      </c>
      <c r="L162">
        <v>0</v>
      </c>
      <c r="M162">
        <v>2023</v>
      </c>
      <c r="N162">
        <f>VLOOKUP(E162, '2023D'!$A$2:$G$339, 2, FALSE)</f>
        <v>213</v>
      </c>
      <c r="O162">
        <f>VLOOKUP(E162, '2023D'!$A$2:$G$339, 3, FALSE)</f>
        <v>6451</v>
      </c>
      <c r="P162">
        <f>extracted_table_data[[#This Row],[最低排名]]-extracted_table_data[[#This Row],[同分人数]]+1</f>
        <v>6239</v>
      </c>
      <c r="Q162">
        <f>IF(O162&gt;=开始!$B$6, 1, 0)</f>
        <v>1</v>
      </c>
      <c r="R162">
        <f>extracted_table_data[[#This Row],[最低排名]]-开始!$B$6</f>
        <v>6451</v>
      </c>
    </row>
    <row r="163" spans="1:18">
      <c r="A163">
        <v>20805</v>
      </c>
      <c r="B163" t="s">
        <v>261</v>
      </c>
      <c r="C163" t="str">
        <f t="shared" si="4"/>
        <v>北京林大</v>
      </c>
      <c r="D163" t="str">
        <f t="shared" si="5"/>
        <v>05</v>
      </c>
      <c r="E163" t="s">
        <v>134</v>
      </c>
      <c r="F163">
        <v>228</v>
      </c>
      <c r="G163">
        <v>122</v>
      </c>
      <c r="H163">
        <v>114</v>
      </c>
      <c r="I163">
        <v>64</v>
      </c>
      <c r="J163">
        <v>61</v>
      </c>
      <c r="K163">
        <v>61</v>
      </c>
      <c r="L163">
        <v>0</v>
      </c>
      <c r="M163">
        <v>2023</v>
      </c>
      <c r="N163">
        <f>VLOOKUP(E163, '2023D'!$A$2:$G$339, 2, FALSE)</f>
        <v>227</v>
      </c>
      <c r="O163">
        <f>VLOOKUP(E163, '2023D'!$A$2:$G$339, 3, FALSE)</f>
        <v>12669</v>
      </c>
      <c r="P163">
        <f>extracted_table_data[[#This Row],[最低排名]]-extracted_table_data[[#This Row],[同分人数]]+1</f>
        <v>12443</v>
      </c>
      <c r="Q163">
        <f>IF(O163&gt;=开始!$B$6, 1, 0)</f>
        <v>1</v>
      </c>
      <c r="R163">
        <f>extracted_table_data[[#This Row],[最低排名]]-开始!$B$6</f>
        <v>12669</v>
      </c>
    </row>
    <row r="164" spans="1:18">
      <c r="A164">
        <v>20901</v>
      </c>
      <c r="B164" t="s">
        <v>262</v>
      </c>
      <c r="C164" t="str">
        <f t="shared" si="4"/>
        <v>北京中医</v>
      </c>
      <c r="D164" t="str">
        <f t="shared" si="5"/>
        <v>01</v>
      </c>
      <c r="E164" t="s">
        <v>111</v>
      </c>
      <c r="F164">
        <v>248</v>
      </c>
      <c r="G164">
        <v>137</v>
      </c>
      <c r="H164">
        <v>115</v>
      </c>
      <c r="I164">
        <v>67</v>
      </c>
      <c r="J164">
        <v>67</v>
      </c>
      <c r="K164">
        <v>64</v>
      </c>
      <c r="L164">
        <v>0</v>
      </c>
      <c r="M164">
        <v>2023</v>
      </c>
      <c r="N164">
        <f>VLOOKUP(E164, '2023D'!$A$2:$G$339, 2, FALSE)</f>
        <v>183</v>
      </c>
      <c r="O164">
        <f>VLOOKUP(E164, '2023D'!$A$2:$G$339, 3, FALSE)</f>
        <v>5453</v>
      </c>
      <c r="P164">
        <f>extracted_table_data[[#This Row],[最低排名]]-extracted_table_data[[#This Row],[同分人数]]+1</f>
        <v>5271</v>
      </c>
      <c r="Q164">
        <f>IF(O164&gt;=开始!$B$6, 1, 0)</f>
        <v>1</v>
      </c>
      <c r="R164">
        <f>extracted_table_data[[#This Row],[最低排名]]-开始!$B$6</f>
        <v>5453</v>
      </c>
    </row>
    <row r="165" spans="1:18">
      <c r="A165">
        <v>21001</v>
      </c>
      <c r="B165" t="s">
        <v>263</v>
      </c>
      <c r="C165" t="str">
        <f t="shared" si="4"/>
        <v>北师大</v>
      </c>
      <c r="D165" t="str">
        <f t="shared" si="5"/>
        <v>01</v>
      </c>
      <c r="E165" t="s">
        <v>31</v>
      </c>
      <c r="F165">
        <v>232</v>
      </c>
      <c r="G165">
        <v>125</v>
      </c>
      <c r="H165">
        <v>129</v>
      </c>
      <c r="I165">
        <v>70</v>
      </c>
      <c r="J165">
        <v>70</v>
      </c>
      <c r="K165">
        <v>67</v>
      </c>
      <c r="L165">
        <v>0</v>
      </c>
      <c r="M165">
        <v>2023</v>
      </c>
      <c r="N165">
        <f>VLOOKUP(E165, '2023D'!$A$2:$G$339, 2, FALSE)</f>
        <v>164</v>
      </c>
      <c r="O165">
        <f>VLOOKUP(E165, '2023D'!$A$2:$G$339, 3, FALSE)</f>
        <v>4260</v>
      </c>
      <c r="P165">
        <f>extracted_table_data[[#This Row],[最低排名]]-extracted_table_data[[#This Row],[同分人数]]+1</f>
        <v>4097</v>
      </c>
      <c r="Q165">
        <f>IF(O165&gt;=开始!$B$6, 1, 0)</f>
        <v>1</v>
      </c>
      <c r="R165">
        <f>extracted_table_data[[#This Row],[最低排名]]-开始!$B$6</f>
        <v>4260</v>
      </c>
    </row>
    <row r="166" spans="1:18">
      <c r="A166">
        <v>21101</v>
      </c>
      <c r="B166" t="s">
        <v>264</v>
      </c>
      <c r="C166" t="str">
        <f t="shared" si="4"/>
        <v>北外大</v>
      </c>
      <c r="D166" t="str">
        <f t="shared" si="5"/>
        <v>01</v>
      </c>
      <c r="E166" t="s">
        <v>265</v>
      </c>
      <c r="F166">
        <v>238</v>
      </c>
      <c r="G166">
        <v>127</v>
      </c>
      <c r="H166">
        <v>128</v>
      </c>
      <c r="I166">
        <v>67</v>
      </c>
      <c r="J166">
        <v>64</v>
      </c>
      <c r="K166">
        <v>61</v>
      </c>
      <c r="L166">
        <v>0</v>
      </c>
      <c r="M166">
        <v>2023</v>
      </c>
      <c r="N166">
        <f>VLOOKUP(E166, '2023D'!$A$2:$G$339, 2, FALSE)</f>
        <v>185</v>
      </c>
      <c r="O166">
        <f>VLOOKUP(E166, '2023D'!$A$2:$G$339, 3, FALSE)</f>
        <v>6028</v>
      </c>
      <c r="P166">
        <f>extracted_table_data[[#This Row],[最低排名]]-extracted_table_data[[#This Row],[同分人数]]+1</f>
        <v>5844</v>
      </c>
      <c r="Q166">
        <f>IF(O166&gt;=开始!$B$6, 1, 0)</f>
        <v>1</v>
      </c>
      <c r="R166">
        <f>extracted_table_data[[#This Row],[最低排名]]-开始!$B$6</f>
        <v>6028</v>
      </c>
    </row>
    <row r="167" spans="1:18">
      <c r="A167">
        <v>21201</v>
      </c>
      <c r="B167" t="s">
        <v>266</v>
      </c>
      <c r="C167" t="str">
        <f t="shared" si="4"/>
        <v>中国传媒</v>
      </c>
      <c r="D167" t="str">
        <f t="shared" si="5"/>
        <v>01</v>
      </c>
      <c r="E167" t="s">
        <v>33</v>
      </c>
      <c r="F167">
        <v>240</v>
      </c>
      <c r="G167">
        <v>126</v>
      </c>
      <c r="H167">
        <v>131</v>
      </c>
      <c r="I167">
        <v>64</v>
      </c>
      <c r="J167">
        <v>61</v>
      </c>
      <c r="K167">
        <v>61</v>
      </c>
      <c r="L167">
        <v>0</v>
      </c>
      <c r="M167">
        <v>2023</v>
      </c>
      <c r="N167">
        <f>VLOOKUP(E167, '2023D'!$A$2:$G$339, 2, FALSE)</f>
        <v>210</v>
      </c>
      <c r="O167">
        <f>VLOOKUP(E167, '2023D'!$A$2:$G$339, 3, FALSE)</f>
        <v>6238</v>
      </c>
      <c r="P167">
        <f>extracted_table_data[[#This Row],[最低排名]]-extracted_table_data[[#This Row],[同分人数]]+1</f>
        <v>6029</v>
      </c>
      <c r="Q167">
        <f>IF(O167&gt;=开始!$B$6, 1, 0)</f>
        <v>1</v>
      </c>
      <c r="R167">
        <f>extracted_table_data[[#This Row],[最低排名]]-开始!$B$6</f>
        <v>6238</v>
      </c>
    </row>
    <row r="168" spans="1:18">
      <c r="A168">
        <v>21202</v>
      </c>
      <c r="B168" t="s">
        <v>267</v>
      </c>
      <c r="C168" t="str">
        <f t="shared" si="4"/>
        <v>中国传媒</v>
      </c>
      <c r="D168" t="str">
        <f t="shared" si="5"/>
        <v>02</v>
      </c>
      <c r="E168" t="s">
        <v>16</v>
      </c>
      <c r="F168">
        <v>232</v>
      </c>
      <c r="G168">
        <v>127</v>
      </c>
      <c r="H168">
        <v>127</v>
      </c>
      <c r="I168">
        <v>70</v>
      </c>
      <c r="J168">
        <v>64</v>
      </c>
      <c r="K168">
        <v>61</v>
      </c>
      <c r="L168">
        <v>0</v>
      </c>
      <c r="M168">
        <v>2023</v>
      </c>
      <c r="N168">
        <f>VLOOKUP(E168, '2023D'!$A$2:$G$339, 2, FALSE)</f>
        <v>197</v>
      </c>
      <c r="O168">
        <f>VLOOKUP(E168, '2023D'!$A$2:$G$339, 3, FALSE)</f>
        <v>6846</v>
      </c>
      <c r="P168">
        <f>extracted_table_data[[#This Row],[最低排名]]-extracted_table_data[[#This Row],[同分人数]]+1</f>
        <v>6650</v>
      </c>
      <c r="Q168">
        <f>IF(O168&gt;=开始!$B$6, 1, 0)</f>
        <v>1</v>
      </c>
      <c r="R168">
        <f>extracted_table_data[[#This Row],[最低排名]]-开始!$B$6</f>
        <v>6846</v>
      </c>
    </row>
    <row r="169" spans="1:18">
      <c r="A169">
        <v>21203</v>
      </c>
      <c r="B169" t="s">
        <v>268</v>
      </c>
      <c r="C169" t="str">
        <f t="shared" si="4"/>
        <v>中国传媒</v>
      </c>
      <c r="D169" t="str">
        <f t="shared" si="5"/>
        <v>03</v>
      </c>
      <c r="E169" t="s">
        <v>260</v>
      </c>
      <c r="F169">
        <v>231</v>
      </c>
      <c r="G169">
        <v>126</v>
      </c>
      <c r="H169">
        <v>133</v>
      </c>
      <c r="I169">
        <v>67</v>
      </c>
      <c r="J169">
        <v>67</v>
      </c>
      <c r="K169">
        <v>58</v>
      </c>
      <c r="L169">
        <v>0</v>
      </c>
      <c r="M169">
        <v>2023</v>
      </c>
      <c r="N169">
        <f>VLOOKUP(E169, '2023D'!$A$2:$G$339, 2, FALSE)</f>
        <v>213</v>
      </c>
      <c r="O169">
        <f>VLOOKUP(E169, '2023D'!$A$2:$G$339, 3, FALSE)</f>
        <v>6451</v>
      </c>
      <c r="P169">
        <f>extracted_table_data[[#This Row],[最低排名]]-extracted_table_data[[#This Row],[同分人数]]+1</f>
        <v>6239</v>
      </c>
      <c r="Q169">
        <f>IF(O169&gt;=开始!$B$6, 1, 0)</f>
        <v>1</v>
      </c>
      <c r="R169">
        <f>extracted_table_data[[#This Row],[最低排名]]-开始!$B$6</f>
        <v>6451</v>
      </c>
    </row>
    <row r="170" spans="1:18">
      <c r="A170">
        <v>21204</v>
      </c>
      <c r="B170" t="s">
        <v>269</v>
      </c>
      <c r="C170" t="str">
        <f t="shared" si="4"/>
        <v>中国传媒</v>
      </c>
      <c r="D170" t="str">
        <f t="shared" si="5"/>
        <v>04</v>
      </c>
      <c r="E170" t="s">
        <v>115</v>
      </c>
      <c r="F170">
        <v>221</v>
      </c>
      <c r="G170">
        <v>117</v>
      </c>
      <c r="H170">
        <v>120</v>
      </c>
      <c r="I170">
        <v>64</v>
      </c>
      <c r="J170">
        <v>64</v>
      </c>
      <c r="K170">
        <v>61</v>
      </c>
      <c r="L170">
        <v>0</v>
      </c>
      <c r="M170">
        <v>2023</v>
      </c>
      <c r="N170">
        <f>VLOOKUP(E170, '2023D'!$A$2:$G$339, 2, FALSE)</f>
        <v>217</v>
      </c>
      <c r="O170">
        <f>VLOOKUP(E170, '2023D'!$A$2:$G$339, 3, FALSE)</f>
        <v>12194</v>
      </c>
      <c r="P170">
        <f>extracted_table_data[[#This Row],[最低排名]]-extracted_table_data[[#This Row],[同分人数]]+1</f>
        <v>11978</v>
      </c>
      <c r="Q170">
        <f>IF(O170&gt;=开始!$B$6, 1, 0)</f>
        <v>1</v>
      </c>
      <c r="R170">
        <f>extracted_table_data[[#This Row],[最低排名]]-开始!$B$6</f>
        <v>12194</v>
      </c>
    </row>
    <row r="171" spans="1:18">
      <c r="A171">
        <v>21301</v>
      </c>
      <c r="B171" t="s">
        <v>270</v>
      </c>
      <c r="C171" t="str">
        <f t="shared" si="4"/>
        <v>中央财大</v>
      </c>
      <c r="D171" t="str">
        <f t="shared" si="5"/>
        <v>01</v>
      </c>
      <c r="E171" t="s">
        <v>58</v>
      </c>
      <c r="F171">
        <v>231</v>
      </c>
      <c r="G171">
        <v>117</v>
      </c>
      <c r="H171">
        <v>135</v>
      </c>
      <c r="I171">
        <v>67</v>
      </c>
      <c r="J171">
        <v>67</v>
      </c>
      <c r="K171">
        <v>64</v>
      </c>
      <c r="L171">
        <v>0</v>
      </c>
      <c r="M171">
        <v>2023</v>
      </c>
      <c r="N171">
        <f>VLOOKUP(E171, '2023D'!$A$2:$G$339, 2, FALSE)</f>
        <v>160</v>
      </c>
      <c r="O171">
        <f>VLOOKUP(E171, '2023D'!$A$2:$G$339, 3, FALSE)</f>
        <v>4910</v>
      </c>
      <c r="P171">
        <f>extracted_table_data[[#This Row],[最低排名]]-extracted_table_data[[#This Row],[同分人数]]+1</f>
        <v>4751</v>
      </c>
      <c r="Q171">
        <f>IF(O171&gt;=开始!$B$6, 1, 0)</f>
        <v>1</v>
      </c>
      <c r="R171">
        <f>extracted_table_data[[#This Row],[最低排名]]-开始!$B$6</f>
        <v>4910</v>
      </c>
    </row>
    <row r="172" spans="1:18">
      <c r="A172">
        <v>21302</v>
      </c>
      <c r="B172" t="s">
        <v>271</v>
      </c>
      <c r="C172" t="str">
        <f t="shared" si="4"/>
        <v>中央财大</v>
      </c>
      <c r="D172" t="str">
        <f t="shared" si="5"/>
        <v>02</v>
      </c>
      <c r="E172" t="s">
        <v>29</v>
      </c>
      <c r="F172">
        <v>232</v>
      </c>
      <c r="G172">
        <v>129</v>
      </c>
      <c r="H172">
        <v>133</v>
      </c>
      <c r="I172">
        <v>70</v>
      </c>
      <c r="J172">
        <v>70</v>
      </c>
      <c r="K172">
        <v>61</v>
      </c>
      <c r="L172">
        <v>0</v>
      </c>
      <c r="M172">
        <v>2023</v>
      </c>
      <c r="N172">
        <f>VLOOKUP(E172, '2023D'!$A$2:$G$339, 2, FALSE)</f>
        <v>175</v>
      </c>
      <c r="O172">
        <f>VLOOKUP(E172, '2023D'!$A$2:$G$339, 3, FALSE)</f>
        <v>4600</v>
      </c>
      <c r="P172">
        <f>extracted_table_data[[#This Row],[最低排名]]-extracted_table_data[[#This Row],[同分人数]]+1</f>
        <v>4426</v>
      </c>
      <c r="Q172">
        <f>IF(O172&gt;=开始!$B$6, 1, 0)</f>
        <v>1</v>
      </c>
      <c r="R172">
        <f>extracted_table_data[[#This Row],[最低排名]]-开始!$B$6</f>
        <v>4600</v>
      </c>
    </row>
    <row r="173" spans="1:18">
      <c r="A173">
        <v>21401</v>
      </c>
      <c r="B173" t="s">
        <v>272</v>
      </c>
      <c r="C173" t="str">
        <f t="shared" si="4"/>
        <v>外经贸大</v>
      </c>
      <c r="D173" t="str">
        <f t="shared" si="5"/>
        <v>01</v>
      </c>
      <c r="E173" t="s">
        <v>273</v>
      </c>
      <c r="F173">
        <v>252</v>
      </c>
      <c r="G173">
        <v>138</v>
      </c>
      <c r="H173">
        <v>125</v>
      </c>
      <c r="I173">
        <v>67</v>
      </c>
      <c r="J173">
        <v>61</v>
      </c>
      <c r="K173">
        <v>55</v>
      </c>
      <c r="L173">
        <v>0</v>
      </c>
      <c r="M173">
        <v>2023</v>
      </c>
      <c r="N173">
        <f>VLOOKUP(E173, '2023D'!$A$2:$G$339, 2, FALSE)</f>
        <v>211</v>
      </c>
      <c r="O173">
        <f>VLOOKUP(E173, '2023D'!$A$2:$G$339, 3, FALSE)</f>
        <v>5664</v>
      </c>
      <c r="P173">
        <f>extracted_table_data[[#This Row],[最低排名]]-extracted_table_data[[#This Row],[同分人数]]+1</f>
        <v>5454</v>
      </c>
      <c r="Q173">
        <f>IF(O173&gt;=开始!$B$6, 1, 0)</f>
        <v>1</v>
      </c>
      <c r="R173">
        <f>extracted_table_data[[#This Row],[最低排名]]-开始!$B$6</f>
        <v>5664</v>
      </c>
    </row>
    <row r="174" spans="1:18">
      <c r="A174">
        <v>21402</v>
      </c>
      <c r="B174" t="s">
        <v>274</v>
      </c>
      <c r="C174" t="str">
        <f t="shared" si="4"/>
        <v>外经贸大</v>
      </c>
      <c r="D174" t="str">
        <f t="shared" si="5"/>
        <v>02</v>
      </c>
      <c r="E174" t="s">
        <v>58</v>
      </c>
      <c r="F174">
        <v>229</v>
      </c>
      <c r="G174">
        <v>126</v>
      </c>
      <c r="H174">
        <v>131</v>
      </c>
      <c r="I174">
        <v>70</v>
      </c>
      <c r="J174">
        <v>70</v>
      </c>
      <c r="K174">
        <v>64</v>
      </c>
      <c r="L174">
        <v>0</v>
      </c>
      <c r="M174">
        <v>2023</v>
      </c>
      <c r="N174">
        <f>VLOOKUP(E174, '2023D'!$A$2:$G$339, 2, FALSE)</f>
        <v>160</v>
      </c>
      <c r="O174">
        <f>VLOOKUP(E174, '2023D'!$A$2:$G$339, 3, FALSE)</f>
        <v>4910</v>
      </c>
      <c r="P174">
        <f>extracted_table_data[[#This Row],[最低排名]]-extracted_table_data[[#This Row],[同分人数]]+1</f>
        <v>4751</v>
      </c>
      <c r="Q174">
        <f>IF(O174&gt;=开始!$B$6, 1, 0)</f>
        <v>1</v>
      </c>
      <c r="R174">
        <f>extracted_table_data[[#This Row],[最低排名]]-开始!$B$6</f>
        <v>4910</v>
      </c>
    </row>
    <row r="175" spans="1:18">
      <c r="A175">
        <v>21501</v>
      </c>
      <c r="B175" t="s">
        <v>275</v>
      </c>
      <c r="C175" t="str">
        <f t="shared" si="4"/>
        <v>中国政法</v>
      </c>
      <c r="D175" t="str">
        <f t="shared" si="5"/>
        <v>01</v>
      </c>
      <c r="E175" t="s">
        <v>273</v>
      </c>
      <c r="F175">
        <v>248</v>
      </c>
      <c r="G175">
        <v>133</v>
      </c>
      <c r="H175">
        <v>123</v>
      </c>
      <c r="I175">
        <v>67</v>
      </c>
      <c r="J175">
        <v>61</v>
      </c>
      <c r="K175">
        <v>61</v>
      </c>
      <c r="L175">
        <v>0</v>
      </c>
      <c r="M175">
        <v>2023</v>
      </c>
      <c r="N175">
        <f>VLOOKUP(E175, '2023D'!$A$2:$G$339, 2, FALSE)</f>
        <v>211</v>
      </c>
      <c r="O175">
        <f>VLOOKUP(E175, '2023D'!$A$2:$G$339, 3, FALSE)</f>
        <v>5664</v>
      </c>
      <c r="P175">
        <f>extracted_table_data[[#This Row],[最低排名]]-extracted_table_data[[#This Row],[同分人数]]+1</f>
        <v>5454</v>
      </c>
      <c r="Q175">
        <f>IF(O175&gt;=开始!$B$6, 1, 0)</f>
        <v>1</v>
      </c>
      <c r="R175">
        <f>extracted_table_data[[#This Row],[最低排名]]-开始!$B$6</f>
        <v>5664</v>
      </c>
    </row>
    <row r="176" spans="1:18">
      <c r="A176">
        <v>21601</v>
      </c>
      <c r="B176" t="s">
        <v>276</v>
      </c>
      <c r="C176" t="str">
        <f t="shared" si="4"/>
        <v>华电北京</v>
      </c>
      <c r="D176" t="str">
        <f t="shared" si="5"/>
        <v>01</v>
      </c>
      <c r="E176" t="s">
        <v>18</v>
      </c>
      <c r="F176">
        <v>227</v>
      </c>
      <c r="G176">
        <v>122</v>
      </c>
      <c r="H176">
        <v>126</v>
      </c>
      <c r="I176">
        <v>64</v>
      </c>
      <c r="J176">
        <v>64</v>
      </c>
      <c r="K176">
        <v>64</v>
      </c>
      <c r="L176">
        <v>0</v>
      </c>
      <c r="M176">
        <v>2023</v>
      </c>
      <c r="N176">
        <f>VLOOKUP(E176, '2023D'!$A$2:$G$339, 2, FALSE)</f>
        <v>248</v>
      </c>
      <c r="O176">
        <f>VLOOKUP(E176, '2023D'!$A$2:$G$339, 3, FALSE)</f>
        <v>8712</v>
      </c>
      <c r="P176">
        <f>extracted_table_data[[#This Row],[最低排名]]-extracted_table_data[[#This Row],[同分人数]]+1</f>
        <v>8465</v>
      </c>
      <c r="Q176">
        <f>IF(O176&gt;=开始!$B$6, 1, 0)</f>
        <v>1</v>
      </c>
      <c r="R176">
        <f>extracted_table_data[[#This Row],[最低排名]]-开始!$B$6</f>
        <v>8712</v>
      </c>
    </row>
    <row r="177" spans="1:18">
      <c r="A177">
        <v>21602</v>
      </c>
      <c r="B177" t="s">
        <v>277</v>
      </c>
      <c r="C177" t="str">
        <f t="shared" si="4"/>
        <v>华电北京</v>
      </c>
      <c r="D177" t="str">
        <f t="shared" si="5"/>
        <v>02</v>
      </c>
      <c r="E177" t="s">
        <v>189</v>
      </c>
      <c r="F177">
        <v>228</v>
      </c>
      <c r="G177">
        <v>121</v>
      </c>
      <c r="H177">
        <v>124</v>
      </c>
      <c r="I177">
        <v>67</v>
      </c>
      <c r="J177">
        <v>67</v>
      </c>
      <c r="K177">
        <v>49</v>
      </c>
      <c r="L177">
        <v>0</v>
      </c>
      <c r="M177">
        <v>2023</v>
      </c>
      <c r="N177">
        <f>VLOOKUP(E177, '2023D'!$A$2:$G$339, 2, FALSE)</f>
        <v>221</v>
      </c>
      <c r="O177">
        <f>VLOOKUP(E177, '2023D'!$A$2:$G$339, 3, FALSE)</f>
        <v>11029</v>
      </c>
      <c r="P177">
        <f>extracted_table_data[[#This Row],[最低排名]]-extracted_table_data[[#This Row],[同分人数]]+1</f>
        <v>10809</v>
      </c>
      <c r="Q177">
        <f>IF(O177&gt;=开始!$B$6, 1, 0)</f>
        <v>1</v>
      </c>
      <c r="R177">
        <f>extracted_table_data[[#This Row],[最低排名]]-开始!$B$6</f>
        <v>11029</v>
      </c>
    </row>
    <row r="178" spans="1:18">
      <c r="A178">
        <v>21701</v>
      </c>
      <c r="B178" t="s">
        <v>278</v>
      </c>
      <c r="C178" t="str">
        <f t="shared" si="4"/>
        <v>石油北京</v>
      </c>
      <c r="D178" t="str">
        <f t="shared" si="5"/>
        <v>01</v>
      </c>
      <c r="E178" t="s">
        <v>279</v>
      </c>
      <c r="F178">
        <v>223</v>
      </c>
      <c r="G178">
        <v>121</v>
      </c>
      <c r="H178">
        <v>115</v>
      </c>
      <c r="I178">
        <v>70</v>
      </c>
      <c r="J178">
        <v>67</v>
      </c>
      <c r="K178">
        <v>58</v>
      </c>
      <c r="L178">
        <v>0</v>
      </c>
      <c r="M178">
        <v>2023</v>
      </c>
      <c r="N178">
        <f>VLOOKUP(E178, '2023D'!$A$2:$G$339, 2, FALSE)</f>
        <v>225</v>
      </c>
      <c r="O178">
        <f>VLOOKUP(E178, '2023D'!$A$2:$G$339, 3, FALSE)</f>
        <v>11501</v>
      </c>
      <c r="P178">
        <f>extracted_table_data[[#This Row],[最低排名]]-extracted_table_data[[#This Row],[同分人数]]+1</f>
        <v>11277</v>
      </c>
      <c r="Q178">
        <f>IF(O178&gt;=开始!$B$6, 1, 0)</f>
        <v>1</v>
      </c>
      <c r="R178">
        <f>extracted_table_data[[#This Row],[最低排名]]-开始!$B$6</f>
        <v>11501</v>
      </c>
    </row>
    <row r="179" spans="1:18">
      <c r="A179">
        <v>21702</v>
      </c>
      <c r="B179" t="s">
        <v>280</v>
      </c>
      <c r="C179" t="str">
        <f t="shared" si="4"/>
        <v>石油北京</v>
      </c>
      <c r="D179" t="str">
        <f t="shared" si="5"/>
        <v>02</v>
      </c>
      <c r="E179" t="s">
        <v>105</v>
      </c>
      <c r="F179">
        <v>222</v>
      </c>
      <c r="G179">
        <v>117</v>
      </c>
      <c r="H179">
        <v>124</v>
      </c>
      <c r="I179">
        <v>64</v>
      </c>
      <c r="J179">
        <v>64</v>
      </c>
      <c r="K179">
        <v>64</v>
      </c>
      <c r="L179">
        <v>0</v>
      </c>
      <c r="M179">
        <v>2023</v>
      </c>
      <c r="N179">
        <f>VLOOKUP(E179, '2023D'!$A$2:$G$339, 2, FALSE)</f>
        <v>235</v>
      </c>
      <c r="O179">
        <f>VLOOKUP(E179, '2023D'!$A$2:$G$339, 3, FALSE)</f>
        <v>10340</v>
      </c>
      <c r="P179">
        <f>extracted_table_data[[#This Row],[最低排名]]-extracted_table_data[[#This Row],[同分人数]]+1</f>
        <v>10106</v>
      </c>
      <c r="Q179">
        <f>IF(O179&gt;=开始!$B$6, 1, 0)</f>
        <v>1</v>
      </c>
      <c r="R179">
        <f>extracted_table_data[[#This Row],[最低排名]]-开始!$B$6</f>
        <v>10340</v>
      </c>
    </row>
    <row r="180" spans="1:18">
      <c r="A180">
        <v>21703</v>
      </c>
      <c r="B180" t="s">
        <v>281</v>
      </c>
      <c r="C180" t="str">
        <f t="shared" si="4"/>
        <v>石油北京</v>
      </c>
      <c r="D180" t="str">
        <f t="shared" si="5"/>
        <v>03</v>
      </c>
      <c r="E180" t="s">
        <v>25</v>
      </c>
      <c r="F180">
        <v>238</v>
      </c>
      <c r="G180">
        <v>129</v>
      </c>
      <c r="H180">
        <v>113</v>
      </c>
      <c r="I180">
        <v>70</v>
      </c>
      <c r="J180">
        <v>61</v>
      </c>
      <c r="K180">
        <v>61</v>
      </c>
      <c r="L180">
        <v>0</v>
      </c>
      <c r="M180">
        <v>2023</v>
      </c>
      <c r="N180">
        <f>VLOOKUP(E180, '2023D'!$A$2:$G$339, 2, FALSE)</f>
        <v>239</v>
      </c>
      <c r="O180">
        <f>VLOOKUP(E180, '2023D'!$A$2:$G$339, 3, FALSE)</f>
        <v>9179</v>
      </c>
      <c r="P180">
        <f>extracted_table_data[[#This Row],[最低排名]]-extracted_table_data[[#This Row],[同分人数]]+1</f>
        <v>8941</v>
      </c>
      <c r="Q180">
        <f>IF(O180&gt;=开始!$B$6, 1, 0)</f>
        <v>1</v>
      </c>
      <c r="R180">
        <f>extracted_table_data[[#This Row],[最低排名]]-开始!$B$6</f>
        <v>9179</v>
      </c>
    </row>
    <row r="181" spans="1:18">
      <c r="A181">
        <v>21801</v>
      </c>
      <c r="B181" t="s">
        <v>282</v>
      </c>
      <c r="C181" t="str">
        <f t="shared" si="4"/>
        <v>地大北京</v>
      </c>
      <c r="D181" t="str">
        <f t="shared" si="5"/>
        <v>01</v>
      </c>
      <c r="E181" t="s">
        <v>62</v>
      </c>
      <c r="F181">
        <v>223</v>
      </c>
      <c r="G181">
        <v>122</v>
      </c>
      <c r="H181">
        <v>124</v>
      </c>
      <c r="I181">
        <v>61</v>
      </c>
      <c r="J181">
        <v>61</v>
      </c>
      <c r="K181">
        <v>58</v>
      </c>
      <c r="L181">
        <v>0</v>
      </c>
      <c r="M181">
        <v>2023</v>
      </c>
      <c r="N181">
        <f>VLOOKUP(E181, '2023D'!$A$2:$G$339, 2, FALSE)</f>
        <v>241</v>
      </c>
      <c r="O181">
        <f>VLOOKUP(E181, '2023D'!$A$2:$G$339, 3, FALSE)</f>
        <v>12910</v>
      </c>
      <c r="P181">
        <f>extracted_table_data[[#This Row],[最低排名]]-extracted_table_data[[#This Row],[同分人数]]+1</f>
        <v>12670</v>
      </c>
      <c r="Q181">
        <f>IF(O181&gt;=开始!$B$6, 1, 0)</f>
        <v>1</v>
      </c>
      <c r="R181">
        <f>extracted_table_data[[#This Row],[最低排名]]-开始!$B$6</f>
        <v>12910</v>
      </c>
    </row>
    <row r="182" spans="1:18">
      <c r="A182">
        <v>21802</v>
      </c>
      <c r="B182" t="s">
        <v>283</v>
      </c>
      <c r="C182" t="str">
        <f t="shared" si="4"/>
        <v>地大北京</v>
      </c>
      <c r="D182" t="str">
        <f t="shared" si="5"/>
        <v>02</v>
      </c>
      <c r="E182" t="s">
        <v>134</v>
      </c>
      <c r="F182">
        <v>233</v>
      </c>
      <c r="G182">
        <v>135</v>
      </c>
      <c r="H182">
        <v>106</v>
      </c>
      <c r="I182">
        <v>70</v>
      </c>
      <c r="J182">
        <v>61</v>
      </c>
      <c r="K182">
        <v>58</v>
      </c>
      <c r="L182">
        <v>0</v>
      </c>
      <c r="M182">
        <v>2023</v>
      </c>
      <c r="N182">
        <f>VLOOKUP(E182, '2023D'!$A$2:$G$339, 2, FALSE)</f>
        <v>227</v>
      </c>
      <c r="O182">
        <f>VLOOKUP(E182, '2023D'!$A$2:$G$339, 3, FALSE)</f>
        <v>12669</v>
      </c>
      <c r="P182">
        <f>extracted_table_data[[#This Row],[最低排名]]-extracted_table_data[[#This Row],[同分人数]]+1</f>
        <v>12443</v>
      </c>
      <c r="Q182">
        <f>IF(O182&gt;=开始!$B$6, 1, 0)</f>
        <v>1</v>
      </c>
      <c r="R182">
        <f>extracted_table_data[[#This Row],[最低排名]]-开始!$B$6</f>
        <v>12669</v>
      </c>
    </row>
    <row r="183" spans="1:18">
      <c r="A183">
        <v>21901</v>
      </c>
      <c r="B183" t="s">
        <v>284</v>
      </c>
      <c r="C183" t="str">
        <f t="shared" si="4"/>
        <v>北邮宏福</v>
      </c>
      <c r="D183" t="str">
        <f t="shared" si="5"/>
        <v>01</v>
      </c>
      <c r="E183" t="s">
        <v>254</v>
      </c>
      <c r="F183">
        <v>233</v>
      </c>
      <c r="G183">
        <v>128</v>
      </c>
      <c r="H183">
        <v>131</v>
      </c>
      <c r="I183">
        <v>70</v>
      </c>
      <c r="J183">
        <v>70</v>
      </c>
      <c r="K183">
        <v>61</v>
      </c>
      <c r="L183">
        <v>0</v>
      </c>
      <c r="M183">
        <v>2023</v>
      </c>
      <c r="N183">
        <f>VLOOKUP(E183, '2023D'!$A$2:$G$339, 2, FALSE)</f>
        <v>150</v>
      </c>
      <c r="O183">
        <f>VLOOKUP(E183, '2023D'!$A$2:$G$339, 3, FALSE)</f>
        <v>4750</v>
      </c>
      <c r="P183">
        <f>extracted_table_data[[#This Row],[最低排名]]-extracted_table_data[[#This Row],[同分人数]]+1</f>
        <v>4601</v>
      </c>
      <c r="Q183">
        <f>IF(O183&gt;=开始!$B$6, 1, 0)</f>
        <v>1</v>
      </c>
      <c r="R183">
        <f>extracted_table_data[[#This Row],[最低排名]]-开始!$B$6</f>
        <v>4750</v>
      </c>
    </row>
    <row r="184" spans="1:18">
      <c r="A184">
        <v>21902</v>
      </c>
      <c r="B184" t="s">
        <v>285</v>
      </c>
      <c r="C184" t="str">
        <f t="shared" si="4"/>
        <v>北邮宏福</v>
      </c>
      <c r="D184" t="str">
        <f t="shared" si="5"/>
        <v>02</v>
      </c>
      <c r="E184" t="s">
        <v>14</v>
      </c>
      <c r="F184">
        <v>230</v>
      </c>
      <c r="G184">
        <v>132</v>
      </c>
      <c r="H184">
        <v>128</v>
      </c>
      <c r="I184">
        <v>67</v>
      </c>
      <c r="J184">
        <v>64</v>
      </c>
      <c r="K184">
        <v>64</v>
      </c>
      <c r="L184">
        <v>0</v>
      </c>
      <c r="M184">
        <v>2023</v>
      </c>
      <c r="N184">
        <f>VLOOKUP(E184, '2023D'!$A$2:$G$339, 2, FALSE)</f>
        <v>195</v>
      </c>
      <c r="O184">
        <f>VLOOKUP(E184, '2023D'!$A$2:$G$339, 3, FALSE)</f>
        <v>7041</v>
      </c>
      <c r="P184">
        <f>extracted_table_data[[#This Row],[最低排名]]-extracted_table_data[[#This Row],[同分人数]]+1</f>
        <v>6847</v>
      </c>
      <c r="Q184">
        <f>IF(O184&gt;=开始!$B$6, 1, 0)</f>
        <v>1</v>
      </c>
      <c r="R184">
        <f>extracted_table_data[[#This Row],[最低排名]]-开始!$B$6</f>
        <v>7041</v>
      </c>
    </row>
    <row r="185" spans="1:18">
      <c r="A185">
        <v>22001</v>
      </c>
      <c r="B185" t="s">
        <v>286</v>
      </c>
      <c r="C185" t="str">
        <f t="shared" si="4"/>
        <v>北京体育</v>
      </c>
      <c r="D185" t="str">
        <f t="shared" si="5"/>
        <v>01</v>
      </c>
      <c r="E185" t="s">
        <v>287</v>
      </c>
      <c r="F185">
        <v>193</v>
      </c>
      <c r="G185">
        <v>104</v>
      </c>
      <c r="H185">
        <v>125</v>
      </c>
      <c r="I185">
        <v>58</v>
      </c>
      <c r="J185">
        <v>49</v>
      </c>
      <c r="K185">
        <v>43</v>
      </c>
      <c r="L185">
        <v>0</v>
      </c>
      <c r="M185">
        <v>2023</v>
      </c>
      <c r="N185">
        <f>VLOOKUP(E185, '2023D'!$A$2:$G$339, 2, FALSE)</f>
        <v>236</v>
      </c>
      <c r="O185">
        <f>VLOOKUP(E185, '2023D'!$A$2:$G$339, 3, FALSE)</f>
        <v>27576</v>
      </c>
      <c r="P185">
        <f>extracted_table_data[[#This Row],[最低排名]]-extracted_table_data[[#This Row],[同分人数]]+1</f>
        <v>27341</v>
      </c>
      <c r="Q185">
        <f>IF(O185&gt;=开始!$B$6, 1, 0)</f>
        <v>1</v>
      </c>
      <c r="R185">
        <f>extracted_table_data[[#This Row],[最低排名]]-开始!$B$6</f>
        <v>27576</v>
      </c>
    </row>
    <row r="186" spans="1:18">
      <c r="A186">
        <v>22101</v>
      </c>
      <c r="B186" t="s">
        <v>288</v>
      </c>
      <c r="C186" t="str">
        <f t="shared" si="4"/>
        <v>北京航大</v>
      </c>
      <c r="D186" t="str">
        <f t="shared" si="5"/>
        <v>01</v>
      </c>
      <c r="E186" t="s">
        <v>289</v>
      </c>
      <c r="F186">
        <v>244</v>
      </c>
      <c r="G186">
        <v>123</v>
      </c>
      <c r="H186">
        <v>125</v>
      </c>
      <c r="I186">
        <v>70</v>
      </c>
      <c r="J186">
        <v>67</v>
      </c>
      <c r="K186">
        <v>64</v>
      </c>
      <c r="L186">
        <v>0</v>
      </c>
      <c r="M186">
        <v>2023</v>
      </c>
      <c r="N186">
        <f>VLOOKUP(E186, '2023D'!$A$2:$G$339, 2, FALSE)</f>
        <v>173</v>
      </c>
      <c r="O186">
        <f>VLOOKUP(E186, '2023D'!$A$2:$G$339, 3, FALSE)</f>
        <v>3914</v>
      </c>
      <c r="P186">
        <f>extracted_table_data[[#This Row],[最低排名]]-extracted_table_data[[#This Row],[同分人数]]+1</f>
        <v>3742</v>
      </c>
      <c r="Q186">
        <f>IF(O186&gt;=开始!$B$6, 1, 0)</f>
        <v>1</v>
      </c>
      <c r="R186">
        <f>extracted_table_data[[#This Row],[最低排名]]-开始!$B$6</f>
        <v>3914</v>
      </c>
    </row>
    <row r="187" spans="1:18">
      <c r="A187">
        <v>22102</v>
      </c>
      <c r="B187" t="s">
        <v>290</v>
      </c>
      <c r="C187" t="str">
        <f t="shared" si="4"/>
        <v>北京航大</v>
      </c>
      <c r="D187" t="str">
        <f t="shared" si="5"/>
        <v>02</v>
      </c>
      <c r="E187" t="s">
        <v>0</v>
      </c>
      <c r="M187">
        <v>2023</v>
      </c>
      <c r="N187">
        <f>VLOOKUP(E187, '2023D'!$A$2:$G$339, 2, FALSE)</f>
        <v>2393</v>
      </c>
      <c r="O187">
        <f>VLOOKUP(E187, '2023D'!$A$2:$G$339, 3, FALSE)</f>
        <v>2393</v>
      </c>
      <c r="P187">
        <f>extracted_table_data[[#This Row],[最低排名]]-extracted_table_data[[#This Row],[同分人数]]+1</f>
        <v>1</v>
      </c>
      <c r="Q187">
        <f>IF(O187&gt;=开始!$B$6, 1, 0)</f>
        <v>1</v>
      </c>
      <c r="R187">
        <f>extracted_table_data[[#This Row],[最低排名]]-开始!$B$6</f>
        <v>2393</v>
      </c>
    </row>
    <row r="188" spans="1:18">
      <c r="A188">
        <v>22201</v>
      </c>
      <c r="B188" t="s">
        <v>291</v>
      </c>
      <c r="C188" t="str">
        <f t="shared" si="4"/>
        <v>北京理工</v>
      </c>
      <c r="D188" t="str">
        <f t="shared" si="5"/>
        <v>01</v>
      </c>
      <c r="E188" t="s">
        <v>292</v>
      </c>
      <c r="F188">
        <v>246</v>
      </c>
      <c r="G188">
        <v>137</v>
      </c>
      <c r="H188">
        <v>129</v>
      </c>
      <c r="I188">
        <v>70</v>
      </c>
      <c r="J188">
        <v>67</v>
      </c>
      <c r="K188">
        <v>64</v>
      </c>
      <c r="L188">
        <v>0</v>
      </c>
      <c r="M188">
        <v>2023</v>
      </c>
      <c r="N188">
        <f>VLOOKUP(E188, '2023D'!$A$2:$G$339, 2, FALSE)</f>
        <v>141</v>
      </c>
      <c r="O188">
        <f>VLOOKUP(E188, '2023D'!$A$2:$G$339, 3, FALSE)</f>
        <v>2962</v>
      </c>
      <c r="P188">
        <f>extracted_table_data[[#This Row],[最低排名]]-extracted_table_data[[#This Row],[同分人数]]+1</f>
        <v>2822</v>
      </c>
      <c r="Q188">
        <f>IF(O188&gt;=开始!$B$6, 1, 0)</f>
        <v>1</v>
      </c>
      <c r="R188">
        <f>extracted_table_data[[#This Row],[最低排名]]-开始!$B$6</f>
        <v>2962</v>
      </c>
    </row>
    <row r="189" spans="1:18">
      <c r="A189">
        <v>22301</v>
      </c>
      <c r="B189" t="s">
        <v>293</v>
      </c>
      <c r="C189" t="str">
        <f t="shared" si="4"/>
        <v>中国劳关</v>
      </c>
      <c r="D189" t="str">
        <f t="shared" si="5"/>
        <v>01</v>
      </c>
      <c r="E189" t="s">
        <v>187</v>
      </c>
      <c r="F189">
        <v>188</v>
      </c>
      <c r="G189">
        <v>102</v>
      </c>
      <c r="H189">
        <v>95</v>
      </c>
      <c r="I189">
        <v>61</v>
      </c>
      <c r="J189">
        <v>55</v>
      </c>
      <c r="K189">
        <v>49</v>
      </c>
      <c r="L189">
        <v>0</v>
      </c>
      <c r="M189">
        <v>2023</v>
      </c>
      <c r="N189">
        <f>VLOOKUP(E189, '2023D'!$A$2:$G$339, 2, FALSE)</f>
        <v>213</v>
      </c>
      <c r="O189">
        <f>VLOOKUP(E189, '2023D'!$A$2:$G$339, 3, FALSE)</f>
        <v>32236</v>
      </c>
      <c r="P189">
        <f>extracted_table_data[[#This Row],[最低排名]]-extracted_table_data[[#This Row],[同分人数]]+1</f>
        <v>32024</v>
      </c>
      <c r="Q189">
        <f>IF(O189&gt;=开始!$B$6, 1, 0)</f>
        <v>1</v>
      </c>
      <c r="R189">
        <f>extracted_table_data[[#This Row],[最低排名]]-开始!$B$6</f>
        <v>32236</v>
      </c>
    </row>
    <row r="190" spans="1:18">
      <c r="A190">
        <v>22401</v>
      </c>
      <c r="B190" t="s">
        <v>294</v>
      </c>
      <c r="C190" t="str">
        <f t="shared" si="4"/>
        <v>中华女子</v>
      </c>
      <c r="D190" t="str">
        <f t="shared" si="5"/>
        <v>01</v>
      </c>
      <c r="E190" t="s">
        <v>54</v>
      </c>
      <c r="F190">
        <v>191</v>
      </c>
      <c r="G190">
        <v>105</v>
      </c>
      <c r="H190">
        <v>91</v>
      </c>
      <c r="I190">
        <v>64</v>
      </c>
      <c r="J190">
        <v>52</v>
      </c>
      <c r="K190">
        <v>43</v>
      </c>
      <c r="L190">
        <v>0</v>
      </c>
      <c r="M190">
        <v>2023</v>
      </c>
      <c r="N190">
        <f>VLOOKUP(E190, '2023D'!$A$2:$G$339, 2, FALSE)</f>
        <v>202</v>
      </c>
      <c r="O190">
        <f>VLOOKUP(E190, '2023D'!$A$2:$G$339, 3, FALSE)</f>
        <v>33766</v>
      </c>
      <c r="P190">
        <f>extracted_table_data[[#This Row],[最低排名]]-extracted_table_data[[#This Row],[同分人数]]+1</f>
        <v>33565</v>
      </c>
      <c r="Q190">
        <f>IF(O190&gt;=开始!$B$6, 1, 0)</f>
        <v>1</v>
      </c>
      <c r="R190">
        <f>extracted_table_data[[#This Row],[最低排名]]-开始!$B$6</f>
        <v>33766</v>
      </c>
    </row>
    <row r="191" spans="1:18">
      <c r="A191">
        <v>22501</v>
      </c>
      <c r="B191" t="s">
        <v>295</v>
      </c>
      <c r="C191" t="str">
        <f t="shared" si="4"/>
        <v>北京工商</v>
      </c>
      <c r="D191" t="str">
        <f t="shared" si="5"/>
        <v>01</v>
      </c>
      <c r="E191" t="s">
        <v>296</v>
      </c>
      <c r="F191">
        <v>226</v>
      </c>
      <c r="G191">
        <v>115</v>
      </c>
      <c r="H191">
        <v>99</v>
      </c>
      <c r="I191">
        <v>67</v>
      </c>
      <c r="J191">
        <v>58</v>
      </c>
      <c r="K191">
        <v>55</v>
      </c>
      <c r="L191">
        <v>0</v>
      </c>
      <c r="M191">
        <v>2023</v>
      </c>
      <c r="N191">
        <f>VLOOKUP(E191, '2023D'!$A$2:$G$339, 2, FALSE)</f>
        <v>280</v>
      </c>
      <c r="O191">
        <f>VLOOKUP(E191, '2023D'!$A$2:$G$339, 3, FALSE)</f>
        <v>18398</v>
      </c>
      <c r="P191">
        <f>extracted_table_data[[#This Row],[最低排名]]-extracted_table_data[[#This Row],[同分人数]]+1</f>
        <v>18119</v>
      </c>
      <c r="Q191">
        <f>IF(O191&gt;=开始!$B$6, 1, 0)</f>
        <v>1</v>
      </c>
      <c r="R191">
        <f>extracted_table_data[[#This Row],[最低排名]]-开始!$B$6</f>
        <v>18398</v>
      </c>
    </row>
    <row r="192" spans="1:18">
      <c r="A192">
        <v>22601</v>
      </c>
      <c r="B192" t="s">
        <v>297</v>
      </c>
      <c r="C192" t="str">
        <f t="shared" si="4"/>
        <v>北京建筑</v>
      </c>
      <c r="D192" t="str">
        <f t="shared" si="5"/>
        <v>01</v>
      </c>
      <c r="E192" t="s">
        <v>298</v>
      </c>
      <c r="F192">
        <v>218</v>
      </c>
      <c r="G192">
        <v>114</v>
      </c>
      <c r="H192">
        <v>125</v>
      </c>
      <c r="I192">
        <v>67</v>
      </c>
      <c r="J192">
        <v>64</v>
      </c>
      <c r="K192">
        <v>58</v>
      </c>
      <c r="L192">
        <v>0</v>
      </c>
      <c r="M192">
        <v>2023</v>
      </c>
      <c r="N192">
        <f>VLOOKUP(E192, '2023D'!$A$2:$G$339, 2, FALSE)</f>
        <v>238</v>
      </c>
      <c r="O192">
        <f>VLOOKUP(E192, '2023D'!$A$2:$G$339, 3, FALSE)</f>
        <v>11739</v>
      </c>
      <c r="P192">
        <f>extracted_table_data[[#This Row],[最低排名]]-extracted_table_data[[#This Row],[同分人数]]+1</f>
        <v>11502</v>
      </c>
      <c r="Q192">
        <f>IF(O192&gt;=开始!$B$6, 1, 0)</f>
        <v>1</v>
      </c>
      <c r="R192">
        <f>extracted_table_data[[#This Row],[最低排名]]-开始!$B$6</f>
        <v>11739</v>
      </c>
    </row>
    <row r="193" spans="1:18">
      <c r="A193">
        <v>22602</v>
      </c>
      <c r="B193" t="s">
        <v>299</v>
      </c>
      <c r="C193" t="str">
        <f t="shared" si="4"/>
        <v>北京建筑</v>
      </c>
      <c r="D193" t="str">
        <f t="shared" si="5"/>
        <v>02</v>
      </c>
      <c r="E193" t="s">
        <v>300</v>
      </c>
      <c r="F193">
        <v>201</v>
      </c>
      <c r="G193">
        <v>115</v>
      </c>
      <c r="H193">
        <v>103</v>
      </c>
      <c r="I193">
        <v>67</v>
      </c>
      <c r="J193">
        <v>67</v>
      </c>
      <c r="K193">
        <v>58</v>
      </c>
      <c r="L193">
        <v>0</v>
      </c>
      <c r="M193">
        <v>2023</v>
      </c>
      <c r="N193">
        <f>VLOOKUP(E193, '2023D'!$A$2:$G$339, 2, FALSE)</f>
        <v>255</v>
      </c>
      <c r="O193">
        <f>VLOOKUP(E193, '2023D'!$A$2:$G$339, 3, FALSE)</f>
        <v>20653</v>
      </c>
      <c r="P193">
        <f>extracted_table_data[[#This Row],[最低排名]]-extracted_table_data[[#This Row],[同分人数]]+1</f>
        <v>20399</v>
      </c>
      <c r="Q193">
        <f>IF(O193&gt;=开始!$B$6, 1, 0)</f>
        <v>1</v>
      </c>
      <c r="R193">
        <f>extracted_table_data[[#This Row],[最低排名]]-开始!$B$6</f>
        <v>20653</v>
      </c>
    </row>
    <row r="194" spans="1:18">
      <c r="A194">
        <v>22603</v>
      </c>
      <c r="B194" t="s">
        <v>301</v>
      </c>
      <c r="C194" t="str">
        <f t="shared" ref="C194:C257" si="6">LEFT(B194, FIND("(", B194) - 1)</f>
        <v>北京建筑</v>
      </c>
      <c r="D194" t="str">
        <f t="shared" ref="D194:D257" si="7">MID(B194, FIND("(", B194) + 1, FIND(")", B194) - FIND("(", B194) - 1)</f>
        <v>03</v>
      </c>
      <c r="E194" t="s">
        <v>302</v>
      </c>
      <c r="F194">
        <v>204</v>
      </c>
      <c r="G194">
        <v>105</v>
      </c>
      <c r="H194">
        <v>103</v>
      </c>
      <c r="I194">
        <v>64</v>
      </c>
      <c r="J194">
        <v>61</v>
      </c>
      <c r="K194">
        <v>58</v>
      </c>
      <c r="L194">
        <v>0</v>
      </c>
      <c r="M194">
        <v>2023</v>
      </c>
      <c r="N194">
        <f>VLOOKUP(E194, '2023D'!$A$2:$G$339, 2, FALSE)</f>
        <v>234</v>
      </c>
      <c r="O194">
        <f>VLOOKUP(E194, '2023D'!$A$2:$G$339, 3, FALSE)</f>
        <v>22166</v>
      </c>
      <c r="P194">
        <f>extracted_table_data[[#This Row],[最低排名]]-extracted_table_data[[#This Row],[同分人数]]+1</f>
        <v>21933</v>
      </c>
      <c r="Q194">
        <f>IF(O194&gt;=开始!$B$6, 1, 0)</f>
        <v>1</v>
      </c>
      <c r="R194">
        <f>extracted_table_data[[#This Row],[最低排名]]-开始!$B$6</f>
        <v>22166</v>
      </c>
    </row>
    <row r="195" spans="1:18">
      <c r="A195">
        <v>22701</v>
      </c>
      <c r="B195" t="s">
        <v>303</v>
      </c>
      <c r="C195" t="str">
        <f t="shared" si="6"/>
        <v>北京协和</v>
      </c>
      <c r="D195" t="str">
        <f t="shared" si="7"/>
        <v>01</v>
      </c>
      <c r="E195" t="s">
        <v>115</v>
      </c>
      <c r="F195">
        <v>211</v>
      </c>
      <c r="G195">
        <v>108</v>
      </c>
      <c r="H195">
        <v>121</v>
      </c>
      <c r="I195">
        <v>67</v>
      </c>
      <c r="J195">
        <v>67</v>
      </c>
      <c r="K195">
        <v>64</v>
      </c>
      <c r="L195">
        <v>0</v>
      </c>
      <c r="M195">
        <v>2023</v>
      </c>
      <c r="N195">
        <f>VLOOKUP(E195, '2023D'!$A$2:$G$339, 2, FALSE)</f>
        <v>217</v>
      </c>
      <c r="O195">
        <f>VLOOKUP(E195, '2023D'!$A$2:$G$339, 3, FALSE)</f>
        <v>12194</v>
      </c>
      <c r="P195">
        <f>extracted_table_data[[#This Row],[最低排名]]-extracted_table_data[[#This Row],[同分人数]]+1</f>
        <v>11978</v>
      </c>
      <c r="Q195">
        <f>IF(O195&gt;=开始!$B$6, 1, 0)</f>
        <v>1</v>
      </c>
      <c r="R195">
        <f>extracted_table_data[[#This Row],[最低排名]]-开始!$B$6</f>
        <v>12194</v>
      </c>
    </row>
    <row r="196" spans="1:18">
      <c r="A196">
        <v>22801</v>
      </c>
      <c r="B196" t="s">
        <v>304</v>
      </c>
      <c r="C196" t="str">
        <f t="shared" si="6"/>
        <v>北京二外</v>
      </c>
      <c r="D196" t="str">
        <f t="shared" si="7"/>
        <v>01</v>
      </c>
      <c r="E196" t="s">
        <v>77</v>
      </c>
      <c r="F196">
        <v>206</v>
      </c>
      <c r="G196">
        <v>112</v>
      </c>
      <c r="H196">
        <v>115</v>
      </c>
      <c r="I196">
        <v>70</v>
      </c>
      <c r="J196">
        <v>55</v>
      </c>
      <c r="K196">
        <v>52</v>
      </c>
      <c r="L196">
        <v>0</v>
      </c>
      <c r="M196">
        <v>2023</v>
      </c>
      <c r="N196">
        <f>VLOOKUP(E196, '2023D'!$A$2:$G$339, 2, FALSE)</f>
        <v>260</v>
      </c>
      <c r="O196">
        <f>VLOOKUP(E196, '2023D'!$A$2:$G$339, 3, FALSE)</f>
        <v>20181</v>
      </c>
      <c r="P196">
        <f>extracted_table_data[[#This Row],[最低排名]]-extracted_table_data[[#This Row],[同分人数]]+1</f>
        <v>19922</v>
      </c>
      <c r="Q196">
        <f>IF(O196&gt;=开始!$B$6, 1, 0)</f>
        <v>1</v>
      </c>
      <c r="R196">
        <f>extracted_table_data[[#This Row],[最低排名]]-开始!$B$6</f>
        <v>20181</v>
      </c>
    </row>
    <row r="197" spans="1:18">
      <c r="A197">
        <v>22901</v>
      </c>
      <c r="B197" t="s">
        <v>305</v>
      </c>
      <c r="C197" t="str">
        <f t="shared" si="6"/>
        <v>北京物资</v>
      </c>
      <c r="D197" t="str">
        <f t="shared" si="7"/>
        <v>01</v>
      </c>
      <c r="E197" t="s">
        <v>175</v>
      </c>
      <c r="F197">
        <v>195</v>
      </c>
      <c r="G197">
        <v>100</v>
      </c>
      <c r="H197">
        <v>92</v>
      </c>
      <c r="I197">
        <v>64</v>
      </c>
      <c r="J197">
        <v>61</v>
      </c>
      <c r="K197">
        <v>52</v>
      </c>
      <c r="L197">
        <v>0</v>
      </c>
      <c r="M197">
        <v>2023</v>
      </c>
      <c r="N197">
        <f>VLOOKUP(E197, '2023D'!$A$2:$G$339, 2, FALSE)</f>
        <v>245</v>
      </c>
      <c r="O197">
        <f>VLOOKUP(E197, '2023D'!$A$2:$G$339, 3, FALSE)</f>
        <v>28564</v>
      </c>
      <c r="P197">
        <f>extracted_table_data[[#This Row],[最低排名]]-extracted_table_data[[#This Row],[同分人数]]+1</f>
        <v>28320</v>
      </c>
      <c r="Q197">
        <f>IF(O197&gt;=开始!$B$6, 1, 0)</f>
        <v>1</v>
      </c>
      <c r="R197">
        <f>extracted_table_data[[#This Row],[最低排名]]-开始!$B$6</f>
        <v>28564</v>
      </c>
    </row>
    <row r="198" spans="1:18">
      <c r="A198">
        <v>23001</v>
      </c>
      <c r="B198" t="s">
        <v>306</v>
      </c>
      <c r="C198" t="str">
        <f t="shared" si="6"/>
        <v>首都经贸</v>
      </c>
      <c r="D198" t="str">
        <f t="shared" si="7"/>
        <v>01</v>
      </c>
      <c r="E198" t="s">
        <v>307</v>
      </c>
      <c r="F198">
        <v>227</v>
      </c>
      <c r="G198">
        <v>123</v>
      </c>
      <c r="H198">
        <v>106</v>
      </c>
      <c r="I198">
        <v>67</v>
      </c>
      <c r="J198">
        <v>61</v>
      </c>
      <c r="K198">
        <v>58</v>
      </c>
      <c r="L198">
        <v>0</v>
      </c>
      <c r="M198">
        <v>2023</v>
      </c>
      <c r="N198">
        <f>VLOOKUP(E198, '2023D'!$A$2:$G$339, 2, FALSE)</f>
        <v>253</v>
      </c>
      <c r="O198">
        <f>VLOOKUP(E198, '2023D'!$A$2:$G$339, 3, FALSE)</f>
        <v>14925</v>
      </c>
      <c r="P198">
        <f>extracted_table_data[[#This Row],[最低排名]]-extracted_table_data[[#This Row],[同分人数]]+1</f>
        <v>14673</v>
      </c>
      <c r="Q198">
        <f>IF(O198&gt;=开始!$B$6, 1, 0)</f>
        <v>1</v>
      </c>
      <c r="R198">
        <f>extracted_table_data[[#This Row],[最低排名]]-开始!$B$6</f>
        <v>14925</v>
      </c>
    </row>
    <row r="199" spans="1:18">
      <c r="A199">
        <v>23101</v>
      </c>
      <c r="B199" t="s">
        <v>308</v>
      </c>
      <c r="C199" t="str">
        <f t="shared" si="6"/>
        <v>北京联大</v>
      </c>
      <c r="D199" t="str">
        <f t="shared" si="7"/>
        <v>01</v>
      </c>
      <c r="E199" t="s">
        <v>309</v>
      </c>
      <c r="F199">
        <v>191</v>
      </c>
      <c r="G199">
        <v>100</v>
      </c>
      <c r="H199">
        <v>83</v>
      </c>
      <c r="I199">
        <v>64</v>
      </c>
      <c r="J199">
        <v>58</v>
      </c>
      <c r="K199">
        <v>46</v>
      </c>
      <c r="L199">
        <v>0</v>
      </c>
      <c r="M199">
        <v>2023</v>
      </c>
      <c r="N199">
        <f>VLOOKUP(E199, '2023D'!$A$2:$G$339, 2, FALSE)</f>
        <v>237</v>
      </c>
      <c r="O199">
        <f>VLOOKUP(E199, '2023D'!$A$2:$G$339, 3, FALSE)</f>
        <v>33564</v>
      </c>
      <c r="P199">
        <f>extracted_table_data[[#This Row],[最低排名]]-extracted_table_data[[#This Row],[同分人数]]+1</f>
        <v>33328</v>
      </c>
      <c r="Q199">
        <f>IF(O199&gt;=开始!$B$6, 1, 0)</f>
        <v>1</v>
      </c>
      <c r="R199">
        <f>extracted_table_data[[#This Row],[最低排名]]-开始!$B$6</f>
        <v>33564</v>
      </c>
    </row>
    <row r="200" spans="1:18">
      <c r="A200">
        <v>23102</v>
      </c>
      <c r="B200" t="s">
        <v>310</v>
      </c>
      <c r="C200" t="str">
        <f t="shared" si="6"/>
        <v>北京联大</v>
      </c>
      <c r="D200" t="str">
        <f t="shared" si="7"/>
        <v>02</v>
      </c>
      <c r="E200" t="s">
        <v>180</v>
      </c>
      <c r="F200">
        <v>209</v>
      </c>
      <c r="G200">
        <v>106</v>
      </c>
      <c r="H200">
        <v>82</v>
      </c>
      <c r="I200">
        <v>55</v>
      </c>
      <c r="J200">
        <v>52</v>
      </c>
      <c r="K200">
        <v>52</v>
      </c>
      <c r="L200">
        <v>0</v>
      </c>
      <c r="M200">
        <v>2023</v>
      </c>
      <c r="N200">
        <f>VLOOKUP(E200, '2023D'!$A$2:$G$339, 2, FALSE)</f>
        <v>237</v>
      </c>
      <c r="O200">
        <f>VLOOKUP(E200, '2023D'!$A$2:$G$339, 3, FALSE)</f>
        <v>31821</v>
      </c>
      <c r="P200">
        <f>extracted_table_data[[#This Row],[最低排名]]-extracted_table_data[[#This Row],[同分人数]]+1</f>
        <v>31585</v>
      </c>
      <c r="Q200">
        <f>IF(O200&gt;=开始!$B$6, 1, 0)</f>
        <v>1</v>
      </c>
      <c r="R200">
        <f>extracted_table_data[[#This Row],[最低排名]]-开始!$B$6</f>
        <v>31821</v>
      </c>
    </row>
    <row r="201" spans="1:18">
      <c r="A201">
        <v>23103</v>
      </c>
      <c r="B201" t="s">
        <v>311</v>
      </c>
      <c r="C201" t="str">
        <f t="shared" si="6"/>
        <v>北京联大</v>
      </c>
      <c r="D201" t="str">
        <f t="shared" si="7"/>
        <v>03</v>
      </c>
      <c r="E201" t="s">
        <v>312</v>
      </c>
      <c r="F201">
        <v>209</v>
      </c>
      <c r="G201">
        <v>105</v>
      </c>
      <c r="H201">
        <v>68</v>
      </c>
      <c r="I201">
        <v>64</v>
      </c>
      <c r="J201">
        <v>61</v>
      </c>
      <c r="K201">
        <v>58</v>
      </c>
      <c r="L201">
        <v>0</v>
      </c>
      <c r="M201">
        <v>2023</v>
      </c>
      <c r="N201">
        <f>VLOOKUP(E201, '2023D'!$A$2:$G$339, 2, FALSE)</f>
        <v>223</v>
      </c>
      <c r="O201">
        <f>VLOOKUP(E201, '2023D'!$A$2:$G$339, 3, FALSE)</f>
        <v>29469</v>
      </c>
      <c r="P201">
        <f>extracted_table_data[[#This Row],[最低排名]]-extracted_table_data[[#This Row],[同分人数]]+1</f>
        <v>29247</v>
      </c>
      <c r="Q201">
        <f>IF(O201&gt;=开始!$B$6, 1, 0)</f>
        <v>1</v>
      </c>
      <c r="R201">
        <f>extracted_table_data[[#This Row],[最低排名]]-开始!$B$6</f>
        <v>29469</v>
      </c>
    </row>
    <row r="202" spans="1:18">
      <c r="A202">
        <v>23201</v>
      </c>
      <c r="B202" t="s">
        <v>313</v>
      </c>
      <c r="C202" t="str">
        <f t="shared" si="6"/>
        <v>中国公安</v>
      </c>
      <c r="D202" t="str">
        <f t="shared" si="7"/>
        <v>01</v>
      </c>
      <c r="E202" t="s">
        <v>64</v>
      </c>
      <c r="F202">
        <v>232</v>
      </c>
      <c r="G202">
        <v>127</v>
      </c>
      <c r="H202">
        <v>113</v>
      </c>
      <c r="I202">
        <v>70</v>
      </c>
      <c r="J202">
        <v>67</v>
      </c>
      <c r="K202">
        <v>58</v>
      </c>
      <c r="L202">
        <v>0</v>
      </c>
      <c r="M202">
        <v>2023</v>
      </c>
      <c r="N202">
        <f>VLOOKUP(E202, '2023D'!$A$2:$G$339, 2, FALSE)</f>
        <v>209</v>
      </c>
      <c r="O202">
        <f>VLOOKUP(E202, '2023D'!$A$2:$G$339, 3, FALSE)</f>
        <v>9864</v>
      </c>
      <c r="P202">
        <f>extracted_table_data[[#This Row],[最低排名]]-extracted_table_data[[#This Row],[同分人数]]+1</f>
        <v>9656</v>
      </c>
      <c r="Q202">
        <f>IF(O202&gt;=开始!$B$6, 1, 0)</f>
        <v>1</v>
      </c>
      <c r="R202">
        <f>extracted_table_data[[#This Row],[最低排名]]-开始!$B$6</f>
        <v>9864</v>
      </c>
    </row>
    <row r="203" spans="1:18">
      <c r="A203">
        <v>23301</v>
      </c>
      <c r="B203" t="s">
        <v>314</v>
      </c>
      <c r="C203" t="str">
        <f t="shared" si="6"/>
        <v>中国戏曲</v>
      </c>
      <c r="D203" t="str">
        <f t="shared" si="7"/>
        <v>01</v>
      </c>
      <c r="E203" t="s">
        <v>300</v>
      </c>
      <c r="F203">
        <v>205</v>
      </c>
      <c r="G203">
        <v>112</v>
      </c>
      <c r="H203">
        <v>114</v>
      </c>
      <c r="I203">
        <v>64</v>
      </c>
      <c r="J203">
        <v>64</v>
      </c>
      <c r="K203">
        <v>49</v>
      </c>
      <c r="L203">
        <v>0</v>
      </c>
      <c r="M203">
        <v>2023</v>
      </c>
      <c r="N203">
        <f>VLOOKUP(E203, '2023D'!$A$2:$G$339, 2, FALSE)</f>
        <v>255</v>
      </c>
      <c r="O203">
        <f>VLOOKUP(E203, '2023D'!$A$2:$G$339, 3, FALSE)</f>
        <v>20653</v>
      </c>
      <c r="P203">
        <f>extracted_table_data[[#This Row],[最低排名]]-extracted_table_data[[#This Row],[同分人数]]+1</f>
        <v>20399</v>
      </c>
      <c r="Q203">
        <f>IF(O203&gt;=开始!$B$6, 1, 0)</f>
        <v>1</v>
      </c>
      <c r="R203">
        <f>extracted_table_data[[#This Row],[最低排名]]-开始!$B$6</f>
        <v>20653</v>
      </c>
    </row>
    <row r="204" spans="1:18">
      <c r="A204">
        <v>23601</v>
      </c>
      <c r="B204" t="s">
        <v>315</v>
      </c>
      <c r="C204" t="str">
        <f t="shared" si="6"/>
        <v>北京城市</v>
      </c>
      <c r="D204" t="str">
        <f t="shared" si="7"/>
        <v>01</v>
      </c>
      <c r="E204" t="s">
        <v>316</v>
      </c>
      <c r="F204">
        <v>163</v>
      </c>
      <c r="G204">
        <v>93</v>
      </c>
      <c r="H204">
        <v>72</v>
      </c>
      <c r="I204">
        <v>67</v>
      </c>
      <c r="J204">
        <v>58</v>
      </c>
      <c r="K204">
        <v>46</v>
      </c>
      <c r="L204">
        <v>0</v>
      </c>
      <c r="M204">
        <v>2023</v>
      </c>
      <c r="N204">
        <f>VLOOKUP(E204, '2023D'!$A$2:$G$339, 2, FALSE)</f>
        <v>159</v>
      </c>
      <c r="O204">
        <f>VLOOKUP(E204, '2023D'!$A$2:$G$339, 3, FALSE)</f>
        <v>40671</v>
      </c>
      <c r="P204">
        <f>extracted_table_data[[#This Row],[最低排名]]-extracted_table_data[[#This Row],[同分人数]]+1</f>
        <v>40513</v>
      </c>
      <c r="Q204">
        <f>IF(O204&gt;=开始!$B$6, 1, 0)</f>
        <v>1</v>
      </c>
      <c r="R204">
        <f>extracted_table_data[[#This Row],[最低排名]]-开始!$B$6</f>
        <v>40671</v>
      </c>
    </row>
    <row r="205" spans="1:18">
      <c r="A205">
        <v>23602</v>
      </c>
      <c r="B205" t="s">
        <v>317</v>
      </c>
      <c r="C205" t="str">
        <f t="shared" si="6"/>
        <v>北京城市</v>
      </c>
      <c r="D205" t="str">
        <f t="shared" si="7"/>
        <v>02</v>
      </c>
      <c r="E205" t="s">
        <v>318</v>
      </c>
      <c r="F205">
        <v>185</v>
      </c>
      <c r="G205">
        <v>104</v>
      </c>
      <c r="H205">
        <v>67</v>
      </c>
      <c r="I205">
        <v>64</v>
      </c>
      <c r="J205">
        <v>58</v>
      </c>
      <c r="K205">
        <v>52</v>
      </c>
      <c r="L205">
        <v>0</v>
      </c>
      <c r="M205">
        <v>2023</v>
      </c>
      <c r="N205">
        <f>VLOOKUP(E205, '2023D'!$A$2:$G$339, 2, FALSE)</f>
        <v>194</v>
      </c>
      <c r="O205">
        <f>VLOOKUP(E205, '2023D'!$A$2:$G$339, 3, FALSE)</f>
        <v>36906</v>
      </c>
      <c r="P205">
        <f>extracted_table_data[[#This Row],[最低排名]]-extracted_table_data[[#This Row],[同分人数]]+1</f>
        <v>36713</v>
      </c>
      <c r="Q205">
        <f>IF(O205&gt;=开始!$B$6, 1, 0)</f>
        <v>1</v>
      </c>
      <c r="R205">
        <f>extracted_table_data[[#This Row],[最低排名]]-开始!$B$6</f>
        <v>36906</v>
      </c>
    </row>
    <row r="206" spans="1:18">
      <c r="A206">
        <v>23603</v>
      </c>
      <c r="B206" t="s">
        <v>319</v>
      </c>
      <c r="C206" t="str">
        <f t="shared" si="6"/>
        <v>北京城市</v>
      </c>
      <c r="D206" t="str">
        <f t="shared" si="7"/>
        <v>03</v>
      </c>
      <c r="E206" t="s">
        <v>320</v>
      </c>
      <c r="F206">
        <v>179</v>
      </c>
      <c r="G206">
        <v>94</v>
      </c>
      <c r="H206">
        <v>90</v>
      </c>
      <c r="I206">
        <v>49</v>
      </c>
      <c r="J206">
        <v>46</v>
      </c>
      <c r="K206">
        <v>46</v>
      </c>
      <c r="L206">
        <v>0</v>
      </c>
      <c r="M206">
        <v>2023</v>
      </c>
      <c r="N206">
        <f>VLOOKUP(E206, '2023D'!$A$2:$G$339, 2, FALSE)</f>
        <v>198</v>
      </c>
      <c r="O206">
        <f>VLOOKUP(E206, '2023D'!$A$2:$G$339, 3, FALSE)</f>
        <v>39977</v>
      </c>
      <c r="P206">
        <f>extracted_table_data[[#This Row],[最低排名]]-extracted_table_data[[#This Row],[同分人数]]+1</f>
        <v>39780</v>
      </c>
      <c r="Q206">
        <f>IF(O206&gt;=开始!$B$6, 1, 0)</f>
        <v>1</v>
      </c>
      <c r="R206">
        <f>extracted_table_data[[#This Row],[最低排名]]-开始!$B$6</f>
        <v>39977</v>
      </c>
    </row>
    <row r="207" spans="1:18">
      <c r="A207">
        <v>23701</v>
      </c>
      <c r="B207" t="s">
        <v>321</v>
      </c>
      <c r="C207" t="str">
        <f t="shared" si="6"/>
        <v>北京印刷</v>
      </c>
      <c r="D207" t="str">
        <f t="shared" si="7"/>
        <v>01</v>
      </c>
      <c r="E207" t="s">
        <v>173</v>
      </c>
      <c r="F207">
        <v>188</v>
      </c>
      <c r="G207">
        <v>96</v>
      </c>
      <c r="H207">
        <v>95</v>
      </c>
      <c r="I207">
        <v>67</v>
      </c>
      <c r="J207">
        <v>61</v>
      </c>
      <c r="K207">
        <v>52</v>
      </c>
      <c r="L207">
        <v>0</v>
      </c>
      <c r="M207">
        <v>2023</v>
      </c>
      <c r="N207">
        <f>VLOOKUP(E207, '2023D'!$A$2:$G$339, 2, FALSE)</f>
        <v>224</v>
      </c>
      <c r="O207">
        <f>VLOOKUP(E207, '2023D'!$A$2:$G$339, 3, FALSE)</f>
        <v>28788</v>
      </c>
      <c r="P207">
        <f>extracted_table_data[[#This Row],[最低排名]]-extracted_table_data[[#This Row],[同分人数]]+1</f>
        <v>28565</v>
      </c>
      <c r="Q207">
        <f>IF(O207&gt;=开始!$B$6, 1, 0)</f>
        <v>1</v>
      </c>
      <c r="R207">
        <f>extracted_table_data[[#This Row],[最低排名]]-开始!$B$6</f>
        <v>28788</v>
      </c>
    </row>
    <row r="208" spans="1:18">
      <c r="A208">
        <v>23901</v>
      </c>
      <c r="B208" t="s">
        <v>322</v>
      </c>
      <c r="C208" t="str">
        <f t="shared" si="6"/>
        <v>首都体院</v>
      </c>
      <c r="D208" t="str">
        <f t="shared" si="7"/>
        <v>01</v>
      </c>
      <c r="E208" t="s">
        <v>323</v>
      </c>
      <c r="F208">
        <v>200</v>
      </c>
      <c r="G208">
        <v>103</v>
      </c>
      <c r="H208">
        <v>104</v>
      </c>
      <c r="I208">
        <v>70</v>
      </c>
      <c r="J208">
        <v>58</v>
      </c>
      <c r="K208">
        <v>49</v>
      </c>
      <c r="L208">
        <v>0</v>
      </c>
      <c r="M208">
        <v>2023</v>
      </c>
      <c r="N208">
        <f>VLOOKUP(E208, '2023D'!$A$2:$G$339, 2, FALSE)</f>
        <v>240</v>
      </c>
      <c r="O208">
        <f>VLOOKUP(E208, '2023D'!$A$2:$G$339, 3, FALSE)</f>
        <v>24317</v>
      </c>
      <c r="P208">
        <f>extracted_table_data[[#This Row],[最低排名]]-extracted_table_data[[#This Row],[同分人数]]+1</f>
        <v>24078</v>
      </c>
      <c r="Q208">
        <f>IF(O208&gt;=开始!$B$6, 1, 0)</f>
        <v>1</v>
      </c>
      <c r="R208">
        <f>extracted_table_data[[#This Row],[最低排名]]-开始!$B$6</f>
        <v>24317</v>
      </c>
    </row>
    <row r="209" spans="1:18">
      <c r="A209">
        <v>24001</v>
      </c>
      <c r="B209" t="s">
        <v>324</v>
      </c>
      <c r="C209" t="str">
        <f t="shared" si="6"/>
        <v>北京语言</v>
      </c>
      <c r="D209" t="str">
        <f t="shared" si="7"/>
        <v>01</v>
      </c>
      <c r="E209" t="s">
        <v>87</v>
      </c>
      <c r="F209">
        <v>218</v>
      </c>
      <c r="G209">
        <v>114</v>
      </c>
      <c r="H209">
        <v>125</v>
      </c>
      <c r="I209">
        <v>70</v>
      </c>
      <c r="J209">
        <v>61</v>
      </c>
      <c r="K209">
        <v>52</v>
      </c>
      <c r="L209">
        <v>0</v>
      </c>
      <c r="M209">
        <v>2023</v>
      </c>
      <c r="N209">
        <f>VLOOKUP(E209, '2023D'!$A$2:$G$339, 2, FALSE)</f>
        <v>242</v>
      </c>
      <c r="O209">
        <f>VLOOKUP(E209, '2023D'!$A$2:$G$339, 3, FALSE)</f>
        <v>13152</v>
      </c>
      <c r="P209">
        <f>extracted_table_data[[#This Row],[最低排名]]-extracted_table_data[[#This Row],[同分人数]]+1</f>
        <v>12911</v>
      </c>
      <c r="Q209">
        <f>IF(O209&gt;=开始!$B$6, 1, 0)</f>
        <v>1</v>
      </c>
      <c r="R209">
        <f>extracted_table_data[[#This Row],[最低排名]]-开始!$B$6</f>
        <v>13152</v>
      </c>
    </row>
    <row r="210" spans="1:18">
      <c r="A210">
        <v>24402</v>
      </c>
      <c r="B210" t="s">
        <v>325</v>
      </c>
      <c r="C210" t="str">
        <f t="shared" si="6"/>
        <v>北邮世纪</v>
      </c>
      <c r="D210" t="str">
        <f t="shared" si="7"/>
        <v>02</v>
      </c>
      <c r="E210" t="s">
        <v>221</v>
      </c>
      <c r="F210">
        <v>187</v>
      </c>
      <c r="G210">
        <v>98</v>
      </c>
      <c r="H210">
        <v>78</v>
      </c>
      <c r="I210">
        <v>49</v>
      </c>
      <c r="J210">
        <v>49</v>
      </c>
      <c r="K210">
        <v>46</v>
      </c>
      <c r="L210">
        <v>0</v>
      </c>
      <c r="M210">
        <v>2023</v>
      </c>
      <c r="N210">
        <f>VLOOKUP(E210, '2023D'!$A$2:$G$339, 2, FALSE)</f>
        <v>197</v>
      </c>
      <c r="O210">
        <f>VLOOKUP(E210, '2023D'!$A$2:$G$339, 3, FALSE)</f>
        <v>40174</v>
      </c>
      <c r="P210">
        <f>extracted_table_data[[#This Row],[最低排名]]-extracted_table_data[[#This Row],[同分人数]]+1</f>
        <v>39978</v>
      </c>
      <c r="Q210">
        <f>IF(O210&gt;=开始!$B$6, 1, 0)</f>
        <v>1</v>
      </c>
      <c r="R210">
        <f>extracted_table_data[[#This Row],[最低排名]]-开始!$B$6</f>
        <v>40174</v>
      </c>
    </row>
    <row r="211" spans="1:18">
      <c r="A211">
        <v>25101</v>
      </c>
      <c r="B211" t="s">
        <v>326</v>
      </c>
      <c r="C211" t="str">
        <f t="shared" si="6"/>
        <v>南开大学</v>
      </c>
      <c r="D211" t="str">
        <f t="shared" si="7"/>
        <v>01</v>
      </c>
      <c r="E211" t="s">
        <v>11</v>
      </c>
      <c r="F211">
        <v>233</v>
      </c>
      <c r="G211">
        <v>131</v>
      </c>
      <c r="H211">
        <v>139</v>
      </c>
      <c r="I211">
        <v>70</v>
      </c>
      <c r="J211">
        <v>67</v>
      </c>
      <c r="K211">
        <v>64</v>
      </c>
      <c r="L211">
        <v>0</v>
      </c>
      <c r="M211">
        <v>2023</v>
      </c>
      <c r="N211">
        <f>VLOOKUP(E211, '2023D'!$A$2:$G$339, 2, FALSE)</f>
        <v>134</v>
      </c>
      <c r="O211">
        <f>VLOOKUP(E211, '2023D'!$A$2:$G$339, 3, FALSE)</f>
        <v>3404</v>
      </c>
      <c r="P211">
        <f>extracted_table_data[[#This Row],[最低排名]]-extracted_table_data[[#This Row],[同分人数]]+1</f>
        <v>3271</v>
      </c>
      <c r="Q211">
        <f>IF(O211&gt;=开始!$B$6, 1, 0)</f>
        <v>1</v>
      </c>
      <c r="R211">
        <f>extracted_table_data[[#This Row],[最低排名]]-开始!$B$6</f>
        <v>3404</v>
      </c>
    </row>
    <row r="212" spans="1:18">
      <c r="A212">
        <v>25102</v>
      </c>
      <c r="B212" t="s">
        <v>327</v>
      </c>
      <c r="C212" t="str">
        <f t="shared" si="6"/>
        <v>南开大学</v>
      </c>
      <c r="D212" t="str">
        <f t="shared" si="7"/>
        <v>02</v>
      </c>
      <c r="E212" t="s">
        <v>328</v>
      </c>
      <c r="F212">
        <v>241</v>
      </c>
      <c r="G212">
        <v>128</v>
      </c>
      <c r="H212">
        <v>133</v>
      </c>
      <c r="I212">
        <v>70</v>
      </c>
      <c r="J212">
        <v>67</v>
      </c>
      <c r="K212">
        <v>64</v>
      </c>
      <c r="L212">
        <v>0</v>
      </c>
      <c r="M212">
        <v>2023</v>
      </c>
      <c r="N212">
        <f>VLOOKUP(E212, '2023D'!$A$2:$G$339, 2, FALSE)</f>
        <v>156</v>
      </c>
      <c r="O212">
        <f>VLOOKUP(E212, '2023D'!$A$2:$G$339, 3, FALSE)</f>
        <v>3118</v>
      </c>
      <c r="P212">
        <f>extracted_table_data[[#This Row],[最低排名]]-extracted_table_data[[#This Row],[同分人数]]+1</f>
        <v>2963</v>
      </c>
      <c r="Q212">
        <f>IF(O212&gt;=开始!$B$6, 1, 0)</f>
        <v>1</v>
      </c>
      <c r="R212">
        <f>extracted_table_data[[#This Row],[最低排名]]-开始!$B$6</f>
        <v>3118</v>
      </c>
    </row>
    <row r="213" spans="1:18">
      <c r="A213">
        <v>25201</v>
      </c>
      <c r="B213" t="s">
        <v>329</v>
      </c>
      <c r="C213" t="str">
        <f t="shared" si="6"/>
        <v>天津大学</v>
      </c>
      <c r="D213" t="str">
        <f t="shared" si="7"/>
        <v>01</v>
      </c>
      <c r="E213" t="s">
        <v>6</v>
      </c>
      <c r="F213">
        <v>231</v>
      </c>
      <c r="G213">
        <v>118</v>
      </c>
      <c r="H213">
        <v>136</v>
      </c>
      <c r="I213">
        <v>70</v>
      </c>
      <c r="J213">
        <v>70</v>
      </c>
      <c r="K213">
        <v>64</v>
      </c>
      <c r="L213">
        <v>0</v>
      </c>
      <c r="M213">
        <v>2023</v>
      </c>
      <c r="N213">
        <f>VLOOKUP(E213, '2023D'!$A$2:$G$339, 2, FALSE)</f>
        <v>155</v>
      </c>
      <c r="O213">
        <f>VLOOKUP(E213, '2023D'!$A$2:$G$339, 3, FALSE)</f>
        <v>3741</v>
      </c>
      <c r="P213">
        <f>extracted_table_data[[#This Row],[最低排名]]-extracted_table_data[[#This Row],[同分人数]]+1</f>
        <v>3587</v>
      </c>
      <c r="Q213">
        <f>IF(O213&gt;=开始!$B$6, 1, 0)</f>
        <v>1</v>
      </c>
      <c r="R213">
        <f>extracted_table_data[[#This Row],[最低排名]]-开始!$B$6</f>
        <v>3741</v>
      </c>
    </row>
    <row r="214" spans="1:18">
      <c r="A214">
        <v>25202</v>
      </c>
      <c r="B214" t="s">
        <v>330</v>
      </c>
      <c r="C214" t="str">
        <f t="shared" si="6"/>
        <v>天津大学</v>
      </c>
      <c r="D214" t="str">
        <f t="shared" si="7"/>
        <v>02</v>
      </c>
      <c r="E214" t="s">
        <v>8</v>
      </c>
      <c r="F214">
        <v>235</v>
      </c>
      <c r="G214">
        <v>125</v>
      </c>
      <c r="H214">
        <v>136</v>
      </c>
      <c r="I214">
        <v>67</v>
      </c>
      <c r="J214">
        <v>67</v>
      </c>
      <c r="K214">
        <v>64</v>
      </c>
      <c r="L214">
        <v>0</v>
      </c>
      <c r="M214">
        <v>2023</v>
      </c>
      <c r="N214">
        <f>VLOOKUP(E214, '2023D'!$A$2:$G$339, 2, FALSE)</f>
        <v>182</v>
      </c>
      <c r="O214">
        <f>VLOOKUP(E214, '2023D'!$A$2:$G$339, 3, FALSE)</f>
        <v>4096</v>
      </c>
      <c r="P214">
        <f>extracted_table_data[[#This Row],[最低排名]]-extracted_table_data[[#This Row],[同分人数]]+1</f>
        <v>3915</v>
      </c>
      <c r="Q214">
        <f>IF(O214&gt;=开始!$B$6, 1, 0)</f>
        <v>1</v>
      </c>
      <c r="R214">
        <f>extracted_table_data[[#This Row],[最低排名]]-开始!$B$6</f>
        <v>4096</v>
      </c>
    </row>
    <row r="215" spans="1:18">
      <c r="A215">
        <v>25203</v>
      </c>
      <c r="B215" t="s">
        <v>331</v>
      </c>
      <c r="C215" t="str">
        <f t="shared" si="6"/>
        <v>天津大学</v>
      </c>
      <c r="D215" t="str">
        <f t="shared" si="7"/>
        <v>03</v>
      </c>
      <c r="E215" t="s">
        <v>332</v>
      </c>
      <c r="F215">
        <v>240</v>
      </c>
      <c r="G215">
        <v>137</v>
      </c>
      <c r="H215">
        <v>125</v>
      </c>
      <c r="I215">
        <v>70</v>
      </c>
      <c r="J215">
        <v>64</v>
      </c>
      <c r="K215">
        <v>64</v>
      </c>
      <c r="L215">
        <v>0</v>
      </c>
      <c r="M215">
        <v>2023</v>
      </c>
      <c r="N215">
        <f>VLOOKUP(E215, '2023D'!$A$2:$G$339, 2, FALSE)</f>
        <v>170</v>
      </c>
      <c r="O215">
        <f>VLOOKUP(E215, '2023D'!$A$2:$G$339, 3, FALSE)</f>
        <v>5080</v>
      </c>
      <c r="P215">
        <f>extracted_table_data[[#This Row],[最低排名]]-extracted_table_data[[#This Row],[同分人数]]+1</f>
        <v>4911</v>
      </c>
      <c r="Q215">
        <f>IF(O215&gt;=开始!$B$6, 1, 0)</f>
        <v>1</v>
      </c>
      <c r="R215">
        <f>extracted_table_data[[#This Row],[最低排名]]-开始!$B$6</f>
        <v>5080</v>
      </c>
    </row>
    <row r="216" spans="1:18">
      <c r="A216">
        <v>25204</v>
      </c>
      <c r="B216" t="s">
        <v>333</v>
      </c>
      <c r="C216" t="str">
        <f t="shared" si="6"/>
        <v>天津大学</v>
      </c>
      <c r="D216" t="str">
        <f t="shared" si="7"/>
        <v>04</v>
      </c>
      <c r="E216" t="s">
        <v>31</v>
      </c>
      <c r="F216">
        <v>248</v>
      </c>
      <c r="G216">
        <v>140</v>
      </c>
      <c r="H216">
        <v>113</v>
      </c>
      <c r="I216">
        <v>70</v>
      </c>
      <c r="J216">
        <v>70</v>
      </c>
      <c r="K216">
        <v>67</v>
      </c>
      <c r="L216">
        <v>0</v>
      </c>
      <c r="M216">
        <v>2023</v>
      </c>
      <c r="N216">
        <f>VLOOKUP(E216, '2023D'!$A$2:$G$339, 2, FALSE)</f>
        <v>164</v>
      </c>
      <c r="O216">
        <f>VLOOKUP(E216, '2023D'!$A$2:$G$339, 3, FALSE)</f>
        <v>4260</v>
      </c>
      <c r="P216">
        <f>extracted_table_data[[#This Row],[最低排名]]-extracted_table_data[[#This Row],[同分人数]]+1</f>
        <v>4097</v>
      </c>
      <c r="Q216">
        <f>IF(O216&gt;=开始!$B$6, 1, 0)</f>
        <v>1</v>
      </c>
      <c r="R216">
        <f>extracted_table_data[[#This Row],[最低排名]]-开始!$B$6</f>
        <v>4260</v>
      </c>
    </row>
    <row r="217" spans="1:18">
      <c r="A217">
        <v>25301</v>
      </c>
      <c r="B217" t="s">
        <v>334</v>
      </c>
      <c r="C217" t="str">
        <f t="shared" si="6"/>
        <v>中国民航</v>
      </c>
      <c r="D217" t="str">
        <f t="shared" si="7"/>
        <v>01</v>
      </c>
      <c r="E217" t="s">
        <v>335</v>
      </c>
      <c r="F217">
        <v>213</v>
      </c>
      <c r="G217">
        <v>112</v>
      </c>
      <c r="H217">
        <v>66</v>
      </c>
      <c r="I217">
        <v>67</v>
      </c>
      <c r="J217">
        <v>52</v>
      </c>
      <c r="K217">
        <v>49</v>
      </c>
      <c r="L217">
        <v>0</v>
      </c>
      <c r="M217">
        <v>2023</v>
      </c>
      <c r="N217">
        <f>VLOOKUP(E217, '2023D'!$A$2:$G$339, 2, FALSE)</f>
        <v>224</v>
      </c>
      <c r="O217">
        <f>VLOOKUP(E217, '2023D'!$A$2:$G$339, 3, FALSE)</f>
        <v>32460</v>
      </c>
      <c r="P217">
        <f>extracted_table_data[[#This Row],[最低排名]]-extracted_table_data[[#This Row],[同分人数]]+1</f>
        <v>32237</v>
      </c>
      <c r="Q217">
        <f>IF(O217&gt;=开始!$B$6, 1, 0)</f>
        <v>1</v>
      </c>
      <c r="R217">
        <f>extracted_table_data[[#This Row],[最低排名]]-开始!$B$6</f>
        <v>32460</v>
      </c>
    </row>
    <row r="218" spans="1:18">
      <c r="A218">
        <v>25302</v>
      </c>
      <c r="B218" t="s">
        <v>336</v>
      </c>
      <c r="C218" t="str">
        <f t="shared" si="6"/>
        <v>中国民航</v>
      </c>
      <c r="D218" t="str">
        <f t="shared" si="7"/>
        <v>02</v>
      </c>
      <c r="E218" t="s">
        <v>96</v>
      </c>
      <c r="F218">
        <v>219</v>
      </c>
      <c r="G218">
        <v>118</v>
      </c>
      <c r="H218">
        <v>91</v>
      </c>
      <c r="I218">
        <v>55</v>
      </c>
      <c r="J218">
        <v>55</v>
      </c>
      <c r="K218">
        <v>52</v>
      </c>
      <c r="L218">
        <v>0</v>
      </c>
      <c r="M218">
        <v>2023</v>
      </c>
      <c r="N218">
        <f>VLOOKUP(E218, '2023D'!$A$2:$G$339, 2, FALSE)</f>
        <v>236</v>
      </c>
      <c r="O218">
        <f>VLOOKUP(E218, '2023D'!$A$2:$G$339, 3, FALSE)</f>
        <v>26613</v>
      </c>
      <c r="P218">
        <f>extracted_table_data[[#This Row],[最低排名]]-extracted_table_data[[#This Row],[同分人数]]+1</f>
        <v>26378</v>
      </c>
      <c r="Q218">
        <f>IF(O218&gt;=开始!$B$6, 1, 0)</f>
        <v>1</v>
      </c>
      <c r="R218">
        <f>extracted_table_data[[#This Row],[最低排名]]-开始!$B$6</f>
        <v>26613</v>
      </c>
    </row>
    <row r="219" spans="1:18">
      <c r="A219">
        <v>25303</v>
      </c>
      <c r="B219" t="s">
        <v>337</v>
      </c>
      <c r="C219" t="str">
        <f t="shared" si="6"/>
        <v>中国民航</v>
      </c>
      <c r="D219" t="str">
        <f t="shared" si="7"/>
        <v>03</v>
      </c>
      <c r="E219" t="s">
        <v>124</v>
      </c>
      <c r="F219">
        <v>210</v>
      </c>
      <c r="G219">
        <v>113</v>
      </c>
      <c r="H219">
        <v>96</v>
      </c>
      <c r="I219">
        <v>61</v>
      </c>
      <c r="J219">
        <v>52</v>
      </c>
      <c r="K219">
        <v>46</v>
      </c>
      <c r="L219">
        <v>0</v>
      </c>
      <c r="M219">
        <v>2023</v>
      </c>
      <c r="N219">
        <f>VLOOKUP(E219, '2023D'!$A$2:$G$339, 2, FALSE)</f>
        <v>244</v>
      </c>
      <c r="O219">
        <f>VLOOKUP(E219, '2023D'!$A$2:$G$339, 3, FALSE)</f>
        <v>28319</v>
      </c>
      <c r="P219">
        <f>extracted_table_data[[#This Row],[最低排名]]-extracted_table_data[[#This Row],[同分人数]]+1</f>
        <v>28076</v>
      </c>
      <c r="Q219">
        <f>IF(O219&gt;=开始!$B$6, 1, 0)</f>
        <v>1</v>
      </c>
      <c r="R219">
        <f>extracted_table_data[[#This Row],[最低排名]]-开始!$B$6</f>
        <v>28319</v>
      </c>
    </row>
    <row r="220" spans="1:18">
      <c r="A220">
        <v>25304</v>
      </c>
      <c r="B220" t="s">
        <v>338</v>
      </c>
      <c r="C220" t="str">
        <f t="shared" si="6"/>
        <v>中国民航</v>
      </c>
      <c r="D220" t="str">
        <f t="shared" si="7"/>
        <v>04</v>
      </c>
      <c r="E220" t="s">
        <v>162</v>
      </c>
      <c r="F220">
        <v>205</v>
      </c>
      <c r="G220">
        <v>107</v>
      </c>
      <c r="H220">
        <v>111</v>
      </c>
      <c r="I220">
        <v>58</v>
      </c>
      <c r="J220">
        <v>52</v>
      </c>
      <c r="K220">
        <v>49</v>
      </c>
      <c r="L220">
        <v>0</v>
      </c>
      <c r="M220">
        <v>2023</v>
      </c>
      <c r="N220">
        <f>VLOOKUP(E220, '2023D'!$A$2:$G$339, 2, FALSE)</f>
        <v>263</v>
      </c>
      <c r="O220">
        <f>VLOOKUP(E220, '2023D'!$A$2:$G$339, 3, FALSE)</f>
        <v>25848</v>
      </c>
      <c r="P220">
        <f>extracted_table_data[[#This Row],[最低排名]]-extracted_table_data[[#This Row],[同分人数]]+1</f>
        <v>25586</v>
      </c>
      <c r="Q220">
        <f>IF(O220&gt;=开始!$B$6, 1, 0)</f>
        <v>1</v>
      </c>
      <c r="R220">
        <f>extracted_table_data[[#This Row],[最低排名]]-开始!$B$6</f>
        <v>25848</v>
      </c>
    </row>
    <row r="221" spans="1:18">
      <c r="A221">
        <v>25401</v>
      </c>
      <c r="B221" t="s">
        <v>339</v>
      </c>
      <c r="C221" t="str">
        <f t="shared" si="6"/>
        <v>天津科大</v>
      </c>
      <c r="D221" t="str">
        <f t="shared" si="7"/>
        <v>01</v>
      </c>
      <c r="E221" t="s">
        <v>340</v>
      </c>
      <c r="F221">
        <v>194</v>
      </c>
      <c r="G221">
        <v>112</v>
      </c>
      <c r="H221">
        <v>83</v>
      </c>
      <c r="I221">
        <v>67</v>
      </c>
      <c r="J221">
        <v>58</v>
      </c>
      <c r="K221">
        <v>55</v>
      </c>
      <c r="L221">
        <v>0</v>
      </c>
      <c r="M221">
        <v>2023</v>
      </c>
      <c r="N221">
        <f>VLOOKUP(E221, '2023D'!$A$2:$G$339, 2, FALSE)</f>
        <v>243</v>
      </c>
      <c r="O221">
        <f>VLOOKUP(E221, '2023D'!$A$2:$G$339, 3, FALSE)</f>
        <v>30168</v>
      </c>
      <c r="P221">
        <f>extracted_table_data[[#This Row],[最低排名]]-extracted_table_data[[#This Row],[同分人数]]+1</f>
        <v>29926</v>
      </c>
      <c r="Q221">
        <f>IF(O221&gt;=开始!$B$6, 1, 0)</f>
        <v>1</v>
      </c>
      <c r="R221">
        <f>extracted_table_data[[#This Row],[最低排名]]-开始!$B$6</f>
        <v>30168</v>
      </c>
    </row>
    <row r="222" spans="1:18">
      <c r="A222">
        <v>25402</v>
      </c>
      <c r="B222" t="s">
        <v>341</v>
      </c>
      <c r="C222" t="str">
        <f t="shared" si="6"/>
        <v>天津科大</v>
      </c>
      <c r="D222" t="str">
        <f t="shared" si="7"/>
        <v>02</v>
      </c>
      <c r="E222" t="s">
        <v>170</v>
      </c>
      <c r="F222">
        <v>189</v>
      </c>
      <c r="G222">
        <v>99</v>
      </c>
      <c r="H222">
        <v>102</v>
      </c>
      <c r="I222">
        <v>58</v>
      </c>
      <c r="J222">
        <v>55</v>
      </c>
      <c r="K222">
        <v>49</v>
      </c>
      <c r="L222">
        <v>0</v>
      </c>
      <c r="M222">
        <v>2023</v>
      </c>
      <c r="N222">
        <f>VLOOKUP(E222, '2023D'!$A$2:$G$339, 2, FALSE)</f>
        <v>242</v>
      </c>
      <c r="O222">
        <f>VLOOKUP(E222, '2023D'!$A$2:$G$339, 3, FALSE)</f>
        <v>31094</v>
      </c>
      <c r="P222">
        <f>extracted_table_data[[#This Row],[最低排名]]-extracted_table_data[[#This Row],[同分人数]]+1</f>
        <v>30853</v>
      </c>
      <c r="Q222">
        <f>IF(O222&gt;=开始!$B$6, 1, 0)</f>
        <v>1</v>
      </c>
      <c r="R222">
        <f>extracted_table_data[[#This Row],[最低排名]]-开始!$B$6</f>
        <v>31094</v>
      </c>
    </row>
    <row r="223" spans="1:18">
      <c r="A223">
        <v>25403</v>
      </c>
      <c r="B223" t="s">
        <v>342</v>
      </c>
      <c r="C223" t="str">
        <f t="shared" si="6"/>
        <v>天津科大</v>
      </c>
      <c r="D223" t="str">
        <f t="shared" si="7"/>
        <v>03</v>
      </c>
      <c r="E223" t="s">
        <v>217</v>
      </c>
      <c r="F223">
        <v>209</v>
      </c>
      <c r="G223">
        <v>117</v>
      </c>
      <c r="H223">
        <v>100</v>
      </c>
      <c r="I223">
        <v>67</v>
      </c>
      <c r="J223">
        <v>49</v>
      </c>
      <c r="K223">
        <v>49</v>
      </c>
      <c r="L223">
        <v>0</v>
      </c>
      <c r="M223">
        <v>2023</v>
      </c>
      <c r="N223">
        <f>VLOOKUP(E223, '2023D'!$A$2:$G$339, 2, FALSE)</f>
        <v>264</v>
      </c>
      <c r="O223">
        <f>VLOOKUP(E223, '2023D'!$A$2:$G$339, 3, FALSE)</f>
        <v>26112</v>
      </c>
      <c r="P223">
        <f>extracted_table_data[[#This Row],[最低排名]]-extracted_table_data[[#This Row],[同分人数]]+1</f>
        <v>25849</v>
      </c>
      <c r="Q223">
        <f>IF(O223&gt;=开始!$B$6, 1, 0)</f>
        <v>1</v>
      </c>
      <c r="R223">
        <f>extracted_table_data[[#This Row],[最低排名]]-开始!$B$6</f>
        <v>26112</v>
      </c>
    </row>
    <row r="224" spans="1:18">
      <c r="A224">
        <v>25404</v>
      </c>
      <c r="B224" t="s">
        <v>343</v>
      </c>
      <c r="C224" t="str">
        <f t="shared" si="6"/>
        <v>天津科大</v>
      </c>
      <c r="D224" t="str">
        <f t="shared" si="7"/>
        <v>04</v>
      </c>
      <c r="E224" t="s">
        <v>141</v>
      </c>
      <c r="F224">
        <v>219</v>
      </c>
      <c r="G224">
        <v>113</v>
      </c>
      <c r="H224">
        <v>83</v>
      </c>
      <c r="I224">
        <v>58</v>
      </c>
      <c r="J224">
        <v>55</v>
      </c>
      <c r="K224">
        <v>55</v>
      </c>
      <c r="L224">
        <v>0</v>
      </c>
      <c r="M224">
        <v>2023</v>
      </c>
      <c r="N224">
        <f>VLOOKUP(E224, '2023D'!$A$2:$G$339, 2, FALSE)</f>
        <v>252</v>
      </c>
      <c r="O224">
        <f>VLOOKUP(E224, '2023D'!$A$2:$G$339, 3, FALSE)</f>
        <v>27118</v>
      </c>
      <c r="P224">
        <f>extracted_table_data[[#This Row],[最低排名]]-extracted_table_data[[#This Row],[同分人数]]+1</f>
        <v>26867</v>
      </c>
      <c r="Q224">
        <f>IF(O224&gt;=开始!$B$6, 1, 0)</f>
        <v>1</v>
      </c>
      <c r="R224">
        <f>extracted_table_data[[#This Row],[最低排名]]-开始!$B$6</f>
        <v>27118</v>
      </c>
    </row>
    <row r="225" spans="1:18">
      <c r="A225">
        <v>25501</v>
      </c>
      <c r="B225" t="s">
        <v>344</v>
      </c>
      <c r="C225" t="str">
        <f t="shared" si="6"/>
        <v>天津工大</v>
      </c>
      <c r="D225" t="str">
        <f t="shared" si="7"/>
        <v>01</v>
      </c>
      <c r="E225" t="s">
        <v>302</v>
      </c>
      <c r="F225">
        <v>209</v>
      </c>
      <c r="G225">
        <v>111</v>
      </c>
      <c r="H225">
        <v>107</v>
      </c>
      <c r="I225">
        <v>67</v>
      </c>
      <c r="J225">
        <v>61</v>
      </c>
      <c r="K225">
        <v>46</v>
      </c>
      <c r="L225">
        <v>0</v>
      </c>
      <c r="M225">
        <v>2023</v>
      </c>
      <c r="N225">
        <f>VLOOKUP(E225, '2023D'!$A$2:$G$339, 2, FALSE)</f>
        <v>234</v>
      </c>
      <c r="O225">
        <f>VLOOKUP(E225, '2023D'!$A$2:$G$339, 3, FALSE)</f>
        <v>22166</v>
      </c>
      <c r="P225">
        <f>extracted_table_data[[#This Row],[最低排名]]-extracted_table_data[[#This Row],[同分人数]]+1</f>
        <v>21933</v>
      </c>
      <c r="Q225">
        <f>IF(O225&gt;=开始!$B$6, 1, 0)</f>
        <v>1</v>
      </c>
      <c r="R225">
        <f>extracted_table_data[[#This Row],[最低排名]]-开始!$B$6</f>
        <v>22166</v>
      </c>
    </row>
    <row r="226" spans="1:18">
      <c r="A226">
        <v>25502</v>
      </c>
      <c r="B226" t="s">
        <v>345</v>
      </c>
      <c r="C226" t="str">
        <f t="shared" si="6"/>
        <v>天津工大</v>
      </c>
      <c r="D226" t="str">
        <f t="shared" si="7"/>
        <v>02</v>
      </c>
      <c r="E226" t="s">
        <v>195</v>
      </c>
      <c r="F226">
        <v>229</v>
      </c>
      <c r="G226">
        <v>125</v>
      </c>
      <c r="H226">
        <v>104</v>
      </c>
      <c r="I226">
        <v>61</v>
      </c>
      <c r="J226">
        <v>61</v>
      </c>
      <c r="K226">
        <v>55</v>
      </c>
      <c r="L226">
        <v>0</v>
      </c>
      <c r="M226">
        <v>2023</v>
      </c>
      <c r="N226">
        <f>VLOOKUP(E226, '2023D'!$A$2:$G$339, 2, FALSE)</f>
        <v>218</v>
      </c>
      <c r="O226">
        <f>VLOOKUP(E226, '2023D'!$A$2:$G$339, 3, FALSE)</f>
        <v>17139</v>
      </c>
      <c r="P226">
        <f>extracted_table_data[[#This Row],[最低排名]]-extracted_table_data[[#This Row],[同分人数]]+1</f>
        <v>16922</v>
      </c>
      <c r="Q226">
        <f>IF(O226&gt;=开始!$B$6, 1, 0)</f>
        <v>1</v>
      </c>
      <c r="R226">
        <f>extracted_table_data[[#This Row],[最低排名]]-开始!$B$6</f>
        <v>17139</v>
      </c>
    </row>
    <row r="227" spans="1:18">
      <c r="A227">
        <v>25601</v>
      </c>
      <c r="B227" t="s">
        <v>346</v>
      </c>
      <c r="C227" t="str">
        <f t="shared" si="6"/>
        <v>天津中医</v>
      </c>
      <c r="D227" t="str">
        <f t="shared" si="7"/>
        <v>01</v>
      </c>
      <c r="E227" t="s">
        <v>347</v>
      </c>
      <c r="F227">
        <v>196</v>
      </c>
      <c r="G227">
        <v>107</v>
      </c>
      <c r="H227">
        <v>109</v>
      </c>
      <c r="I227">
        <v>64</v>
      </c>
      <c r="J227">
        <v>55</v>
      </c>
      <c r="K227">
        <v>49</v>
      </c>
      <c r="L227">
        <v>0</v>
      </c>
      <c r="M227">
        <v>2023</v>
      </c>
      <c r="N227">
        <f>VLOOKUP(E227, '2023D'!$A$2:$G$339, 2, FALSE)</f>
        <v>265</v>
      </c>
      <c r="O227">
        <f>VLOOKUP(E227, '2023D'!$A$2:$G$339, 3, FALSE)</f>
        <v>26377</v>
      </c>
      <c r="P227">
        <f>extracted_table_data[[#This Row],[最低排名]]-extracted_table_data[[#This Row],[同分人数]]+1</f>
        <v>26113</v>
      </c>
      <c r="Q227">
        <f>IF(O227&gt;=开始!$B$6, 1, 0)</f>
        <v>1</v>
      </c>
      <c r="R227">
        <f>extracted_table_data[[#This Row],[最低排名]]-开始!$B$6</f>
        <v>26377</v>
      </c>
    </row>
    <row r="228" spans="1:18">
      <c r="A228">
        <v>25602</v>
      </c>
      <c r="B228" t="s">
        <v>348</v>
      </c>
      <c r="C228" t="str">
        <f t="shared" si="6"/>
        <v>天津中医</v>
      </c>
      <c r="D228" t="str">
        <f t="shared" si="7"/>
        <v>02</v>
      </c>
      <c r="E228" t="s">
        <v>136</v>
      </c>
      <c r="F228">
        <v>221</v>
      </c>
      <c r="G228">
        <v>126</v>
      </c>
      <c r="H228">
        <v>107</v>
      </c>
      <c r="I228">
        <v>64</v>
      </c>
      <c r="J228">
        <v>61</v>
      </c>
      <c r="K228">
        <v>58</v>
      </c>
      <c r="L228">
        <v>0</v>
      </c>
      <c r="M228">
        <v>2023</v>
      </c>
      <c r="N228">
        <f>VLOOKUP(E228, '2023D'!$A$2:$G$339, 2, FALSE)</f>
        <v>251</v>
      </c>
      <c r="O228">
        <f>VLOOKUP(E228, '2023D'!$A$2:$G$339, 3, FALSE)</f>
        <v>16921</v>
      </c>
      <c r="P228">
        <f>extracted_table_data[[#This Row],[最低排名]]-extracted_table_data[[#This Row],[同分人数]]+1</f>
        <v>16671</v>
      </c>
      <c r="Q228">
        <f>IF(O228&gt;=开始!$B$6, 1, 0)</f>
        <v>1</v>
      </c>
      <c r="R228">
        <f>extracted_table_data[[#This Row],[最低排名]]-开始!$B$6</f>
        <v>16921</v>
      </c>
    </row>
    <row r="229" spans="1:18">
      <c r="A229">
        <v>25603</v>
      </c>
      <c r="B229" t="s">
        <v>349</v>
      </c>
      <c r="C229" t="str">
        <f t="shared" si="6"/>
        <v>天津中医</v>
      </c>
      <c r="D229" t="str">
        <f t="shared" si="7"/>
        <v>03</v>
      </c>
      <c r="E229" t="s">
        <v>138</v>
      </c>
      <c r="F229">
        <v>214</v>
      </c>
      <c r="G229">
        <v>114</v>
      </c>
      <c r="H229">
        <v>118</v>
      </c>
      <c r="I229">
        <v>64</v>
      </c>
      <c r="J229">
        <v>61</v>
      </c>
      <c r="K229">
        <v>58</v>
      </c>
      <c r="L229">
        <v>0</v>
      </c>
      <c r="M229">
        <v>2023</v>
      </c>
      <c r="N229">
        <f>VLOOKUP(E229, '2023D'!$A$2:$G$339, 2, FALSE)</f>
        <v>284</v>
      </c>
      <c r="O229">
        <f>VLOOKUP(E229, '2023D'!$A$2:$G$339, 3, FALSE)</f>
        <v>15916</v>
      </c>
      <c r="P229">
        <f>extracted_table_data[[#This Row],[最低排名]]-extracted_table_data[[#This Row],[同分人数]]+1</f>
        <v>15633</v>
      </c>
      <c r="Q229">
        <f>IF(O229&gt;=开始!$B$6, 1, 0)</f>
        <v>1</v>
      </c>
      <c r="R229">
        <f>extracted_table_data[[#This Row],[最低排名]]-开始!$B$6</f>
        <v>15916</v>
      </c>
    </row>
    <row r="230" spans="1:18">
      <c r="A230">
        <v>25604</v>
      </c>
      <c r="B230" t="s">
        <v>350</v>
      </c>
      <c r="C230" t="str">
        <f t="shared" si="6"/>
        <v>天津中医</v>
      </c>
      <c r="D230" t="str">
        <f t="shared" si="7"/>
        <v>04</v>
      </c>
      <c r="E230" t="s">
        <v>122</v>
      </c>
      <c r="F230">
        <v>215</v>
      </c>
      <c r="G230">
        <v>115</v>
      </c>
      <c r="H230">
        <v>99</v>
      </c>
      <c r="I230">
        <v>70</v>
      </c>
      <c r="J230">
        <v>67</v>
      </c>
      <c r="K230">
        <v>55</v>
      </c>
      <c r="L230">
        <v>0</v>
      </c>
      <c r="M230">
        <v>2023</v>
      </c>
      <c r="N230">
        <f>VLOOKUP(E230, '2023D'!$A$2:$G$339, 2, FALSE)</f>
        <v>255</v>
      </c>
      <c r="O230">
        <f>VLOOKUP(E230, '2023D'!$A$2:$G$339, 3, FALSE)</f>
        <v>18118</v>
      </c>
      <c r="P230">
        <f>extracted_table_data[[#This Row],[最低排名]]-extracted_table_data[[#This Row],[同分人数]]+1</f>
        <v>17864</v>
      </c>
      <c r="Q230">
        <f>IF(O230&gt;=开始!$B$6, 1, 0)</f>
        <v>1</v>
      </c>
      <c r="R230">
        <f>extracted_table_data[[#This Row],[最低排名]]-开始!$B$6</f>
        <v>18118</v>
      </c>
    </row>
    <row r="231" spans="1:18">
      <c r="A231">
        <v>25605</v>
      </c>
      <c r="B231" t="s">
        <v>351</v>
      </c>
      <c r="C231" t="str">
        <f t="shared" si="6"/>
        <v>天津中医</v>
      </c>
      <c r="D231" t="str">
        <f t="shared" si="7"/>
        <v>05</v>
      </c>
      <c r="E231" t="s">
        <v>217</v>
      </c>
      <c r="F231">
        <v>193</v>
      </c>
      <c r="G231">
        <v>97</v>
      </c>
      <c r="H231">
        <v>110</v>
      </c>
      <c r="I231">
        <v>64</v>
      </c>
      <c r="J231">
        <v>55</v>
      </c>
      <c r="K231">
        <v>52</v>
      </c>
      <c r="L231">
        <v>0</v>
      </c>
      <c r="M231">
        <v>2023</v>
      </c>
      <c r="N231">
        <f>VLOOKUP(E231, '2023D'!$A$2:$G$339, 2, FALSE)</f>
        <v>264</v>
      </c>
      <c r="O231">
        <f>VLOOKUP(E231, '2023D'!$A$2:$G$339, 3, FALSE)</f>
        <v>26112</v>
      </c>
      <c r="P231">
        <f>extracted_table_data[[#This Row],[最低排名]]-extracted_table_data[[#This Row],[同分人数]]+1</f>
        <v>25849</v>
      </c>
      <c r="Q231">
        <f>IF(O231&gt;=开始!$B$6, 1, 0)</f>
        <v>1</v>
      </c>
      <c r="R231">
        <f>extracted_table_data[[#This Row],[最低排名]]-开始!$B$6</f>
        <v>26112</v>
      </c>
    </row>
    <row r="232" spans="1:18">
      <c r="A232">
        <v>25701</v>
      </c>
      <c r="B232" t="s">
        <v>352</v>
      </c>
      <c r="C232" t="str">
        <f t="shared" si="6"/>
        <v>天津职师</v>
      </c>
      <c r="D232" t="str">
        <f t="shared" si="7"/>
        <v>01</v>
      </c>
      <c r="E232" t="s">
        <v>228</v>
      </c>
      <c r="F232">
        <v>193</v>
      </c>
      <c r="G232">
        <v>104</v>
      </c>
      <c r="H232">
        <v>90</v>
      </c>
      <c r="I232">
        <v>58</v>
      </c>
      <c r="J232">
        <v>52</v>
      </c>
      <c r="K232">
        <v>46</v>
      </c>
      <c r="L232">
        <v>0</v>
      </c>
      <c r="M232">
        <v>2023</v>
      </c>
      <c r="N232">
        <f>VLOOKUP(E232, '2023D'!$A$2:$G$339, 2, FALSE)</f>
        <v>205</v>
      </c>
      <c r="O232">
        <f>VLOOKUP(E232, '2023D'!$A$2:$G$339, 3, FALSE)</f>
        <v>34170</v>
      </c>
      <c r="P232">
        <f>extracted_table_data[[#This Row],[最低排名]]-extracted_table_data[[#This Row],[同分人数]]+1</f>
        <v>33966</v>
      </c>
      <c r="Q232">
        <f>IF(O232&gt;=开始!$B$6, 1, 0)</f>
        <v>1</v>
      </c>
      <c r="R232">
        <f>extracted_table_data[[#This Row],[最低排名]]-开始!$B$6</f>
        <v>34170</v>
      </c>
    </row>
    <row r="233" spans="1:18">
      <c r="A233">
        <v>25702</v>
      </c>
      <c r="B233" t="s">
        <v>353</v>
      </c>
      <c r="C233" t="str">
        <f t="shared" si="6"/>
        <v>天津职师</v>
      </c>
      <c r="D233" t="str">
        <f t="shared" si="7"/>
        <v>02</v>
      </c>
      <c r="E233" t="s">
        <v>354</v>
      </c>
      <c r="F233">
        <v>212</v>
      </c>
      <c r="G233">
        <v>108</v>
      </c>
      <c r="H233">
        <v>78</v>
      </c>
      <c r="I233">
        <v>49</v>
      </c>
      <c r="J233">
        <v>46</v>
      </c>
      <c r="K233">
        <v>43</v>
      </c>
      <c r="L233">
        <v>0</v>
      </c>
      <c r="M233">
        <v>2023</v>
      </c>
      <c r="N233">
        <f>VLOOKUP(E233, '2023D'!$A$2:$G$339, 2, FALSE)</f>
        <v>200</v>
      </c>
      <c r="O233">
        <f>VLOOKUP(E233, '2023D'!$A$2:$G$339, 3, FALSE)</f>
        <v>36503</v>
      </c>
      <c r="P233">
        <f>extracted_table_data[[#This Row],[最低排名]]-extracted_table_data[[#This Row],[同分人数]]+1</f>
        <v>36304</v>
      </c>
      <c r="Q233">
        <f>IF(O233&gt;=开始!$B$6, 1, 0)</f>
        <v>1</v>
      </c>
      <c r="R233">
        <f>extracted_table_data[[#This Row],[最低排名]]-开始!$B$6</f>
        <v>36503</v>
      </c>
    </row>
    <row r="234" spans="1:18">
      <c r="A234">
        <v>25801</v>
      </c>
      <c r="B234" t="s">
        <v>355</v>
      </c>
      <c r="C234" t="str">
        <f t="shared" si="6"/>
        <v>天津商大</v>
      </c>
      <c r="D234" t="str">
        <f t="shared" si="7"/>
        <v>01</v>
      </c>
      <c r="E234" t="s">
        <v>230</v>
      </c>
      <c r="F234">
        <v>189</v>
      </c>
      <c r="G234">
        <v>98</v>
      </c>
      <c r="H234">
        <v>107</v>
      </c>
      <c r="I234">
        <v>52</v>
      </c>
      <c r="J234">
        <v>49</v>
      </c>
      <c r="K234">
        <v>46</v>
      </c>
      <c r="L234">
        <v>0</v>
      </c>
      <c r="M234">
        <v>2023</v>
      </c>
      <c r="N234">
        <f>VLOOKUP(E234, '2023D'!$A$2:$G$339, 2, FALSE)</f>
        <v>233</v>
      </c>
      <c r="O234">
        <f>VLOOKUP(E234, '2023D'!$A$2:$G$339, 3, FALSE)</f>
        <v>33327</v>
      </c>
      <c r="P234">
        <f>extracted_table_data[[#This Row],[最低排名]]-extracted_table_data[[#This Row],[同分人数]]+1</f>
        <v>33095</v>
      </c>
      <c r="Q234">
        <f>IF(O234&gt;=开始!$B$6, 1, 0)</f>
        <v>1</v>
      </c>
      <c r="R234">
        <f>extracted_table_data[[#This Row],[最低排名]]-开始!$B$6</f>
        <v>33327</v>
      </c>
    </row>
    <row r="235" spans="1:18">
      <c r="A235">
        <v>25802</v>
      </c>
      <c r="B235" t="s">
        <v>356</v>
      </c>
      <c r="C235" t="str">
        <f t="shared" si="6"/>
        <v>天津商大</v>
      </c>
      <c r="D235" t="str">
        <f t="shared" si="7"/>
        <v>02</v>
      </c>
      <c r="E235" t="s">
        <v>184</v>
      </c>
      <c r="F235">
        <v>194</v>
      </c>
      <c r="G235">
        <v>100</v>
      </c>
      <c r="H235">
        <v>110</v>
      </c>
      <c r="I235">
        <v>52</v>
      </c>
      <c r="J235">
        <v>49</v>
      </c>
      <c r="K235">
        <v>46</v>
      </c>
      <c r="L235">
        <v>0</v>
      </c>
      <c r="M235">
        <v>2023</v>
      </c>
      <c r="N235">
        <f>VLOOKUP(E235, '2023D'!$A$2:$G$339, 2, FALSE)</f>
        <v>237</v>
      </c>
      <c r="O235">
        <f>VLOOKUP(E235, '2023D'!$A$2:$G$339, 3, FALSE)</f>
        <v>31584</v>
      </c>
      <c r="P235">
        <f>extracted_table_data[[#This Row],[最低排名]]-extracted_table_data[[#This Row],[同分人数]]+1</f>
        <v>31348</v>
      </c>
      <c r="Q235">
        <f>IF(O235&gt;=开始!$B$6, 1, 0)</f>
        <v>1</v>
      </c>
      <c r="R235">
        <f>extracted_table_data[[#This Row],[最低排名]]-开始!$B$6</f>
        <v>31584</v>
      </c>
    </row>
    <row r="236" spans="1:18">
      <c r="A236">
        <v>25901</v>
      </c>
      <c r="B236" t="s">
        <v>357</v>
      </c>
      <c r="C236" t="str">
        <f t="shared" si="6"/>
        <v>天津财大</v>
      </c>
      <c r="D236" t="str">
        <f t="shared" si="7"/>
        <v>01</v>
      </c>
      <c r="E236" t="s">
        <v>149</v>
      </c>
      <c r="F236">
        <v>210</v>
      </c>
      <c r="G236">
        <v>111</v>
      </c>
      <c r="H236">
        <v>107</v>
      </c>
      <c r="I236">
        <v>67</v>
      </c>
      <c r="J236">
        <v>61</v>
      </c>
      <c r="K236">
        <v>52</v>
      </c>
      <c r="L236">
        <v>0</v>
      </c>
      <c r="M236">
        <v>2023</v>
      </c>
      <c r="N236">
        <f>VLOOKUP(E236, '2023D'!$A$2:$G$339, 2, FALSE)</f>
        <v>217</v>
      </c>
      <c r="O236">
        <f>VLOOKUP(E236, '2023D'!$A$2:$G$339, 3, FALSE)</f>
        <v>20398</v>
      </c>
      <c r="P236">
        <f>extracted_table_data[[#This Row],[最低排名]]-extracted_table_data[[#This Row],[同分人数]]+1</f>
        <v>20182</v>
      </c>
      <c r="Q236">
        <f>IF(O236&gt;=开始!$B$6, 1, 0)</f>
        <v>1</v>
      </c>
      <c r="R236">
        <f>extracted_table_data[[#This Row],[最低排名]]-开始!$B$6</f>
        <v>20398</v>
      </c>
    </row>
    <row r="237" spans="1:18">
      <c r="A237">
        <v>25902</v>
      </c>
      <c r="B237" t="s">
        <v>358</v>
      </c>
      <c r="C237" t="str">
        <f t="shared" si="6"/>
        <v>天津财大</v>
      </c>
      <c r="D237" t="str">
        <f t="shared" si="7"/>
        <v>02</v>
      </c>
      <c r="E237" t="s">
        <v>79</v>
      </c>
      <c r="F237">
        <v>228</v>
      </c>
      <c r="G237">
        <v>122</v>
      </c>
      <c r="H237">
        <v>90</v>
      </c>
      <c r="I237">
        <v>64</v>
      </c>
      <c r="J237">
        <v>61</v>
      </c>
      <c r="K237">
        <v>58</v>
      </c>
      <c r="L237">
        <v>0</v>
      </c>
      <c r="M237">
        <v>2023</v>
      </c>
      <c r="N237">
        <f>VLOOKUP(E237, '2023D'!$A$2:$G$339, 2, FALSE)</f>
        <v>262</v>
      </c>
      <c r="O237">
        <f>VLOOKUP(E237, '2023D'!$A$2:$G$339, 3, FALSE)</f>
        <v>19420</v>
      </c>
      <c r="P237">
        <f>extracted_table_data[[#This Row],[最低排名]]-extracted_table_data[[#This Row],[同分人数]]+1</f>
        <v>19159</v>
      </c>
      <c r="Q237">
        <f>IF(O237&gt;=开始!$B$6, 1, 0)</f>
        <v>1</v>
      </c>
      <c r="R237">
        <f>extracted_table_data[[#This Row],[最低排名]]-开始!$B$6</f>
        <v>19420</v>
      </c>
    </row>
    <row r="238" spans="1:18">
      <c r="A238">
        <v>26001</v>
      </c>
      <c r="B238" t="s">
        <v>359</v>
      </c>
      <c r="C238" t="str">
        <f t="shared" si="6"/>
        <v>天津城建</v>
      </c>
      <c r="D238" t="str">
        <f t="shared" si="7"/>
        <v>01</v>
      </c>
      <c r="E238" t="s">
        <v>203</v>
      </c>
      <c r="F238">
        <v>214</v>
      </c>
      <c r="G238">
        <v>119</v>
      </c>
      <c r="H238">
        <v>69</v>
      </c>
      <c r="I238">
        <v>58</v>
      </c>
      <c r="J238">
        <v>46</v>
      </c>
      <c r="K238">
        <v>43</v>
      </c>
      <c r="L238">
        <v>0</v>
      </c>
      <c r="M238">
        <v>2023</v>
      </c>
      <c r="N238">
        <f>VLOOKUP(E238, '2023D'!$A$2:$G$339, 2, FALSE)</f>
        <v>209</v>
      </c>
      <c r="O238">
        <f>VLOOKUP(E238, '2023D'!$A$2:$G$339, 3, FALSE)</f>
        <v>36113</v>
      </c>
      <c r="P238">
        <f>extracted_table_data[[#This Row],[最低排名]]-extracted_table_data[[#This Row],[同分人数]]+1</f>
        <v>35905</v>
      </c>
      <c r="Q238">
        <f>IF(O238&gt;=开始!$B$6, 1, 0)</f>
        <v>1</v>
      </c>
      <c r="R238">
        <f>extracted_table_data[[#This Row],[最低排名]]-开始!$B$6</f>
        <v>36113</v>
      </c>
    </row>
    <row r="239" spans="1:18">
      <c r="A239">
        <v>26201</v>
      </c>
      <c r="B239" t="s">
        <v>360</v>
      </c>
      <c r="C239" t="str">
        <f t="shared" si="6"/>
        <v>津医临床</v>
      </c>
      <c r="D239" t="str">
        <f t="shared" si="7"/>
        <v>01</v>
      </c>
      <c r="E239" t="s">
        <v>178</v>
      </c>
      <c r="F239">
        <v>178</v>
      </c>
      <c r="G239">
        <v>94</v>
      </c>
      <c r="H239">
        <v>109</v>
      </c>
      <c r="I239">
        <v>61</v>
      </c>
      <c r="J239">
        <v>58</v>
      </c>
      <c r="K239">
        <v>52</v>
      </c>
      <c r="L239">
        <v>0</v>
      </c>
      <c r="M239">
        <v>2023</v>
      </c>
      <c r="N239">
        <f>VLOOKUP(E239, '2023D'!$A$2:$G$339, 2, FALSE)</f>
        <v>219</v>
      </c>
      <c r="O239">
        <f>VLOOKUP(E239, '2023D'!$A$2:$G$339, 3, FALSE)</f>
        <v>29925</v>
      </c>
      <c r="P239">
        <f>extracted_table_data[[#This Row],[最低排名]]-extracted_table_data[[#This Row],[同分人数]]+1</f>
        <v>29707</v>
      </c>
      <c r="Q239">
        <f>IF(O239&gt;=开始!$B$6, 1, 0)</f>
        <v>1</v>
      </c>
      <c r="R239">
        <f>extracted_table_data[[#This Row],[最低排名]]-开始!$B$6</f>
        <v>29925</v>
      </c>
    </row>
    <row r="240" spans="1:18">
      <c r="A240">
        <v>26202</v>
      </c>
      <c r="B240" t="s">
        <v>361</v>
      </c>
      <c r="C240" t="str">
        <f t="shared" si="6"/>
        <v>津医临床</v>
      </c>
      <c r="D240" t="str">
        <f t="shared" si="7"/>
        <v>02</v>
      </c>
      <c r="E240" t="s">
        <v>207</v>
      </c>
      <c r="F240">
        <v>177</v>
      </c>
      <c r="G240">
        <v>89</v>
      </c>
      <c r="H240">
        <v>77</v>
      </c>
      <c r="I240">
        <v>58</v>
      </c>
      <c r="J240">
        <v>55</v>
      </c>
      <c r="K240">
        <v>46</v>
      </c>
      <c r="L240">
        <v>0</v>
      </c>
      <c r="M240">
        <v>2023</v>
      </c>
      <c r="N240">
        <f>VLOOKUP(E240, '2023D'!$A$2:$G$339, 2, FALSE)</f>
        <v>193</v>
      </c>
      <c r="O240">
        <f>VLOOKUP(E240, '2023D'!$A$2:$G$339, 3, FALSE)</f>
        <v>39440</v>
      </c>
      <c r="P240">
        <f>extracted_table_data[[#This Row],[最低排名]]-extracted_table_data[[#This Row],[同分人数]]+1</f>
        <v>39248</v>
      </c>
      <c r="Q240">
        <f>IF(O240&gt;=开始!$B$6, 1, 0)</f>
        <v>1</v>
      </c>
      <c r="R240">
        <f>extracted_table_data[[#This Row],[最低排名]]-开始!$B$6</f>
        <v>39440</v>
      </c>
    </row>
    <row r="241" spans="1:18">
      <c r="A241">
        <v>26203</v>
      </c>
      <c r="B241" t="s">
        <v>362</v>
      </c>
      <c r="C241" t="str">
        <f t="shared" si="6"/>
        <v>津医临床</v>
      </c>
      <c r="D241" t="str">
        <f t="shared" si="7"/>
        <v>03</v>
      </c>
      <c r="E241" t="s">
        <v>363</v>
      </c>
      <c r="F241">
        <v>197</v>
      </c>
      <c r="G241">
        <v>101</v>
      </c>
      <c r="H241">
        <v>101</v>
      </c>
      <c r="I241">
        <v>49</v>
      </c>
      <c r="J241">
        <v>46</v>
      </c>
      <c r="K241">
        <v>43</v>
      </c>
      <c r="L241">
        <v>0</v>
      </c>
      <c r="M241">
        <v>2023</v>
      </c>
      <c r="N241">
        <f>VLOOKUP(E241, '2023D'!$A$2:$G$339, 2, FALSE)</f>
        <v>228</v>
      </c>
      <c r="O241">
        <f>VLOOKUP(E241, '2023D'!$A$2:$G$339, 3, FALSE)</f>
        <v>34853</v>
      </c>
      <c r="P241">
        <f>extracted_table_data[[#This Row],[最低排名]]-extracted_table_data[[#This Row],[同分人数]]+1</f>
        <v>34626</v>
      </c>
      <c r="Q241">
        <f>IF(O241&gt;=开始!$B$6, 1, 0)</f>
        <v>1</v>
      </c>
      <c r="R241">
        <f>extracted_table_data[[#This Row],[最低排名]]-开始!$B$6</f>
        <v>34853</v>
      </c>
    </row>
    <row r="242" spans="1:18">
      <c r="A242">
        <v>26204</v>
      </c>
      <c r="B242" t="s">
        <v>364</v>
      </c>
      <c r="C242" t="str">
        <f t="shared" si="6"/>
        <v>津医临床</v>
      </c>
      <c r="D242" t="str">
        <f t="shared" si="7"/>
        <v>04</v>
      </c>
      <c r="E242" t="s">
        <v>230</v>
      </c>
      <c r="F242">
        <v>216</v>
      </c>
      <c r="G242">
        <v>117</v>
      </c>
      <c r="H242">
        <v>80</v>
      </c>
      <c r="I242">
        <v>49</v>
      </c>
      <c r="J242">
        <v>49</v>
      </c>
      <c r="K242">
        <v>49</v>
      </c>
      <c r="L242">
        <v>0</v>
      </c>
      <c r="M242">
        <v>2023</v>
      </c>
      <c r="N242">
        <f>VLOOKUP(E242, '2023D'!$A$2:$G$339, 2, FALSE)</f>
        <v>233</v>
      </c>
      <c r="O242">
        <f>VLOOKUP(E242, '2023D'!$A$2:$G$339, 3, FALSE)</f>
        <v>33327</v>
      </c>
      <c r="P242">
        <f>extracted_table_data[[#This Row],[最低排名]]-extracted_table_data[[#This Row],[同分人数]]+1</f>
        <v>33095</v>
      </c>
      <c r="Q242">
        <f>IF(O242&gt;=开始!$B$6, 1, 0)</f>
        <v>1</v>
      </c>
      <c r="R242">
        <f>extracted_table_data[[#This Row],[最低排名]]-开始!$B$6</f>
        <v>33327</v>
      </c>
    </row>
    <row r="243" spans="1:18">
      <c r="A243">
        <v>26301</v>
      </c>
      <c r="B243" t="s">
        <v>365</v>
      </c>
      <c r="C243" t="str">
        <f t="shared" si="6"/>
        <v>津理中环</v>
      </c>
      <c r="D243" t="str">
        <f t="shared" si="7"/>
        <v>01</v>
      </c>
      <c r="E243" t="s">
        <v>366</v>
      </c>
      <c r="F243">
        <v>198</v>
      </c>
      <c r="G243">
        <v>111</v>
      </c>
      <c r="H243">
        <v>74</v>
      </c>
      <c r="I243">
        <v>49</v>
      </c>
      <c r="J243">
        <v>43</v>
      </c>
      <c r="K243">
        <v>43</v>
      </c>
      <c r="L243">
        <v>0</v>
      </c>
      <c r="M243">
        <v>2023</v>
      </c>
      <c r="N243">
        <f>VLOOKUP(E243, '2023D'!$A$2:$G$339, 2, FALSE)</f>
        <v>163</v>
      </c>
      <c r="O243">
        <f>VLOOKUP(E243, '2023D'!$A$2:$G$339, 3, FALSE)</f>
        <v>40512</v>
      </c>
      <c r="P243">
        <f>extracted_table_data[[#This Row],[最低排名]]-extracted_table_data[[#This Row],[同分人数]]+1</f>
        <v>40350</v>
      </c>
      <c r="Q243">
        <f>IF(O243&gt;=开始!$B$6, 1, 0)</f>
        <v>1</v>
      </c>
      <c r="R243">
        <f>extracted_table_data[[#This Row],[最低排名]]-开始!$B$6</f>
        <v>40512</v>
      </c>
    </row>
    <row r="244" spans="1:18">
      <c r="A244">
        <v>26302</v>
      </c>
      <c r="B244" t="s">
        <v>367</v>
      </c>
      <c r="C244" t="str">
        <f t="shared" si="6"/>
        <v>津理中环</v>
      </c>
      <c r="D244" t="str">
        <f t="shared" si="7"/>
        <v>02</v>
      </c>
      <c r="E244" t="s">
        <v>209</v>
      </c>
      <c r="F244">
        <v>192</v>
      </c>
      <c r="G244">
        <v>106</v>
      </c>
      <c r="H244">
        <v>73</v>
      </c>
      <c r="I244">
        <v>52</v>
      </c>
      <c r="J244">
        <v>49</v>
      </c>
      <c r="K244">
        <v>49</v>
      </c>
      <c r="L244">
        <v>0</v>
      </c>
      <c r="M244">
        <v>2023</v>
      </c>
      <c r="N244">
        <f>VLOOKUP(E244, '2023D'!$A$2:$G$339, 2, FALSE)</f>
        <v>185</v>
      </c>
      <c r="O244">
        <f>VLOOKUP(E244, '2023D'!$A$2:$G$339, 3, FALSE)</f>
        <v>39040</v>
      </c>
      <c r="P244">
        <f>extracted_table_data[[#This Row],[最低排名]]-extracted_table_data[[#This Row],[同分人数]]+1</f>
        <v>38856</v>
      </c>
      <c r="Q244">
        <f>IF(O244&gt;=开始!$B$6, 1, 0)</f>
        <v>1</v>
      </c>
      <c r="R244">
        <f>extracted_table_data[[#This Row],[最低排名]]-开始!$B$6</f>
        <v>39040</v>
      </c>
    </row>
    <row r="245" spans="1:18">
      <c r="A245">
        <v>26401</v>
      </c>
      <c r="B245" t="s">
        <v>368</v>
      </c>
      <c r="C245" t="str">
        <f t="shared" si="6"/>
        <v>京科天津</v>
      </c>
      <c r="D245" t="str">
        <f t="shared" si="7"/>
        <v>01</v>
      </c>
      <c r="E245" t="s">
        <v>316</v>
      </c>
      <c r="F245">
        <v>187</v>
      </c>
      <c r="G245">
        <v>97</v>
      </c>
      <c r="H245">
        <v>84</v>
      </c>
      <c r="I245">
        <v>49</v>
      </c>
      <c r="J245">
        <v>43</v>
      </c>
      <c r="K245">
        <v>43</v>
      </c>
      <c r="L245">
        <v>0</v>
      </c>
      <c r="M245">
        <v>2023</v>
      </c>
      <c r="N245">
        <f>VLOOKUP(E245, '2023D'!$A$2:$G$339, 2, FALSE)</f>
        <v>159</v>
      </c>
      <c r="O245">
        <f>VLOOKUP(E245, '2023D'!$A$2:$G$339, 3, FALSE)</f>
        <v>40671</v>
      </c>
      <c r="P245">
        <f>extracted_table_data[[#This Row],[最低排名]]-extracted_table_data[[#This Row],[同分人数]]+1</f>
        <v>40513</v>
      </c>
      <c r="Q245">
        <f>IF(O245&gt;=开始!$B$6, 1, 0)</f>
        <v>1</v>
      </c>
      <c r="R245">
        <f>extracted_table_data[[#This Row],[最低排名]]-开始!$B$6</f>
        <v>40671</v>
      </c>
    </row>
    <row r="246" spans="1:18">
      <c r="A246">
        <v>26501</v>
      </c>
      <c r="B246" t="s">
        <v>369</v>
      </c>
      <c r="C246" t="str">
        <f t="shared" si="6"/>
        <v>津财珠江</v>
      </c>
      <c r="D246" t="str">
        <f t="shared" si="7"/>
        <v>01</v>
      </c>
      <c r="E246" t="s">
        <v>198</v>
      </c>
      <c r="F246">
        <v>149</v>
      </c>
      <c r="G246">
        <v>83</v>
      </c>
      <c r="H246">
        <v>103</v>
      </c>
      <c r="I246">
        <v>55</v>
      </c>
      <c r="J246">
        <v>55</v>
      </c>
      <c r="K246">
        <v>43</v>
      </c>
      <c r="L246">
        <v>0</v>
      </c>
      <c r="M246">
        <v>2023</v>
      </c>
      <c r="N246">
        <f>VLOOKUP(E246, '2023D'!$A$2:$G$339, 2, FALSE)</f>
        <v>159</v>
      </c>
      <c r="O246">
        <f>VLOOKUP(E246, '2023D'!$A$2:$G$339, 3, FALSE)</f>
        <v>40830</v>
      </c>
      <c r="P246">
        <f>extracted_table_data[[#This Row],[最低排名]]-extracted_table_data[[#This Row],[同分人数]]+1</f>
        <v>40672</v>
      </c>
      <c r="Q246">
        <f>IF(O246&gt;=开始!$B$6, 1, 0)</f>
        <v>1</v>
      </c>
      <c r="R246">
        <f>extracted_table_data[[#This Row],[最低排名]]-开始!$B$6</f>
        <v>40830</v>
      </c>
    </row>
    <row r="247" spans="1:18">
      <c r="A247">
        <v>26601</v>
      </c>
      <c r="B247" t="s">
        <v>370</v>
      </c>
      <c r="C247" t="str">
        <f t="shared" si="6"/>
        <v>河北工大</v>
      </c>
      <c r="D247" t="str">
        <f t="shared" si="7"/>
        <v>01</v>
      </c>
      <c r="E247" t="s">
        <v>298</v>
      </c>
      <c r="F247">
        <v>227</v>
      </c>
      <c r="G247">
        <v>120</v>
      </c>
      <c r="H247">
        <v>119</v>
      </c>
      <c r="I247">
        <v>64</v>
      </c>
      <c r="J247">
        <v>61</v>
      </c>
      <c r="K247">
        <v>61</v>
      </c>
      <c r="L247">
        <v>0</v>
      </c>
      <c r="M247">
        <v>2023</v>
      </c>
      <c r="N247">
        <f>VLOOKUP(E247, '2023D'!$A$2:$G$339, 2, FALSE)</f>
        <v>238</v>
      </c>
      <c r="O247">
        <f>VLOOKUP(E247, '2023D'!$A$2:$G$339, 3, FALSE)</f>
        <v>11739</v>
      </c>
      <c r="P247">
        <f>extracted_table_data[[#This Row],[最低排名]]-extracted_table_data[[#This Row],[同分人数]]+1</f>
        <v>11502</v>
      </c>
      <c r="Q247">
        <f>IF(O247&gt;=开始!$B$6, 1, 0)</f>
        <v>1</v>
      </c>
      <c r="R247">
        <f>extracted_table_data[[#This Row],[最低排名]]-开始!$B$6</f>
        <v>11739</v>
      </c>
    </row>
    <row r="248" spans="1:18">
      <c r="A248">
        <v>26701</v>
      </c>
      <c r="B248" t="s">
        <v>371</v>
      </c>
      <c r="C248" t="str">
        <f t="shared" si="6"/>
        <v>天津理工</v>
      </c>
      <c r="D248" t="str">
        <f t="shared" si="7"/>
        <v>01</v>
      </c>
      <c r="E248" t="s">
        <v>372</v>
      </c>
      <c r="F248">
        <v>211</v>
      </c>
      <c r="G248">
        <v>117</v>
      </c>
      <c r="H248">
        <v>103</v>
      </c>
      <c r="I248">
        <v>55</v>
      </c>
      <c r="J248">
        <v>55</v>
      </c>
      <c r="K248">
        <v>52</v>
      </c>
      <c r="L248">
        <v>0</v>
      </c>
      <c r="M248">
        <v>2023</v>
      </c>
      <c r="N248">
        <f>VLOOKUP(E248, '2023D'!$A$2:$G$339, 2, FALSE)</f>
        <v>234</v>
      </c>
      <c r="O248">
        <f>VLOOKUP(E248, '2023D'!$A$2:$G$339, 3, FALSE)</f>
        <v>25585</v>
      </c>
      <c r="P248">
        <f>extracted_table_data[[#This Row],[最低排名]]-extracted_table_data[[#This Row],[同分人数]]+1</f>
        <v>25352</v>
      </c>
      <c r="Q248">
        <f>IF(O248&gt;=开始!$B$6, 1, 0)</f>
        <v>1</v>
      </c>
      <c r="R248">
        <f>extracted_table_data[[#This Row],[最低排名]]-开始!$B$6</f>
        <v>25585</v>
      </c>
    </row>
    <row r="249" spans="1:18">
      <c r="A249">
        <v>26801</v>
      </c>
      <c r="B249" t="s">
        <v>373</v>
      </c>
      <c r="C249" t="str">
        <f t="shared" si="6"/>
        <v>天津外大</v>
      </c>
      <c r="D249" t="str">
        <f t="shared" si="7"/>
        <v>01</v>
      </c>
      <c r="E249" t="s">
        <v>217</v>
      </c>
      <c r="F249">
        <v>212</v>
      </c>
      <c r="G249">
        <v>116</v>
      </c>
      <c r="H249">
        <v>88</v>
      </c>
      <c r="I249">
        <v>61</v>
      </c>
      <c r="J249">
        <v>58</v>
      </c>
      <c r="K249">
        <v>55</v>
      </c>
      <c r="L249">
        <v>0</v>
      </c>
      <c r="M249">
        <v>2023</v>
      </c>
      <c r="N249">
        <f>VLOOKUP(E249, '2023D'!$A$2:$G$339, 2, FALSE)</f>
        <v>264</v>
      </c>
      <c r="O249">
        <f>VLOOKUP(E249, '2023D'!$A$2:$G$339, 3, FALSE)</f>
        <v>26112</v>
      </c>
      <c r="P249">
        <f>extracted_table_data[[#This Row],[最低排名]]-extracted_table_data[[#This Row],[同分人数]]+1</f>
        <v>25849</v>
      </c>
      <c r="Q249">
        <f>IF(O249&gt;=开始!$B$6, 1, 0)</f>
        <v>1</v>
      </c>
      <c r="R249">
        <f>extracted_table_data[[#This Row],[最低排名]]-开始!$B$6</f>
        <v>26112</v>
      </c>
    </row>
    <row r="250" spans="1:18">
      <c r="A250">
        <v>28101</v>
      </c>
      <c r="B250" t="s">
        <v>374</v>
      </c>
      <c r="C250" t="str">
        <f t="shared" si="6"/>
        <v>华电保定</v>
      </c>
      <c r="D250" t="str">
        <f t="shared" si="7"/>
        <v>01</v>
      </c>
      <c r="E250" t="s">
        <v>66</v>
      </c>
      <c r="F250">
        <v>233</v>
      </c>
      <c r="G250">
        <v>124</v>
      </c>
      <c r="H250">
        <v>111</v>
      </c>
      <c r="I250">
        <v>67</v>
      </c>
      <c r="J250">
        <v>64</v>
      </c>
      <c r="K250">
        <v>64</v>
      </c>
      <c r="L250">
        <v>0</v>
      </c>
      <c r="M250">
        <v>2023</v>
      </c>
      <c r="N250">
        <f>VLOOKUP(E250, '2023D'!$A$2:$G$339, 2, FALSE)</f>
        <v>241</v>
      </c>
      <c r="O250">
        <f>VLOOKUP(E250, '2023D'!$A$2:$G$339, 3, FALSE)</f>
        <v>10105</v>
      </c>
      <c r="P250">
        <f>extracted_table_data[[#This Row],[最低排名]]-extracted_table_data[[#This Row],[同分人数]]+1</f>
        <v>9865</v>
      </c>
      <c r="Q250">
        <f>IF(O250&gt;=开始!$B$6, 1, 0)</f>
        <v>1</v>
      </c>
      <c r="R250">
        <f>extracted_table_data[[#This Row],[最低排名]]-开始!$B$6</f>
        <v>10105</v>
      </c>
    </row>
    <row r="251" spans="1:18">
      <c r="A251">
        <v>28201</v>
      </c>
      <c r="B251" t="s">
        <v>375</v>
      </c>
      <c r="C251" t="str">
        <f t="shared" si="6"/>
        <v>东大秦岛</v>
      </c>
      <c r="D251" t="str">
        <f t="shared" si="7"/>
        <v>01</v>
      </c>
      <c r="E251" t="s">
        <v>115</v>
      </c>
      <c r="F251">
        <v>223</v>
      </c>
      <c r="G251">
        <v>116</v>
      </c>
      <c r="H251">
        <v>124</v>
      </c>
      <c r="I251">
        <v>67</v>
      </c>
      <c r="J251">
        <v>64</v>
      </c>
      <c r="K251">
        <v>52</v>
      </c>
      <c r="L251">
        <v>0</v>
      </c>
      <c r="M251">
        <v>2023</v>
      </c>
      <c r="N251">
        <f>VLOOKUP(E251, '2023D'!$A$2:$G$339, 2, FALSE)</f>
        <v>217</v>
      </c>
      <c r="O251">
        <f>VLOOKUP(E251, '2023D'!$A$2:$G$339, 3, FALSE)</f>
        <v>12194</v>
      </c>
      <c r="P251">
        <f>extracted_table_data[[#This Row],[最低排名]]-extracted_table_data[[#This Row],[同分人数]]+1</f>
        <v>11978</v>
      </c>
      <c r="Q251">
        <f>IF(O251&gt;=开始!$B$6, 1, 0)</f>
        <v>1</v>
      </c>
      <c r="R251">
        <f>extracted_table_data[[#This Row],[最低排名]]-开始!$B$6</f>
        <v>12194</v>
      </c>
    </row>
    <row r="252" spans="1:18">
      <c r="A252">
        <v>28202</v>
      </c>
      <c r="B252" t="s">
        <v>376</v>
      </c>
      <c r="C252" t="str">
        <f t="shared" si="6"/>
        <v>东大秦岛</v>
      </c>
      <c r="D252" t="str">
        <f t="shared" si="7"/>
        <v>02</v>
      </c>
      <c r="E252" t="s">
        <v>103</v>
      </c>
      <c r="F252">
        <v>237</v>
      </c>
      <c r="G252">
        <v>125</v>
      </c>
      <c r="H252">
        <v>118</v>
      </c>
      <c r="I252">
        <v>67</v>
      </c>
      <c r="J252">
        <v>64</v>
      </c>
      <c r="K252">
        <v>58</v>
      </c>
      <c r="L252">
        <v>0</v>
      </c>
      <c r="M252">
        <v>2023</v>
      </c>
      <c r="N252">
        <f>VLOOKUP(E252, '2023D'!$A$2:$G$339, 2, FALSE)</f>
        <v>228</v>
      </c>
      <c r="O252">
        <f>VLOOKUP(E252, '2023D'!$A$2:$G$339, 3, FALSE)</f>
        <v>8940</v>
      </c>
      <c r="P252">
        <f>extracted_table_data[[#This Row],[最低排名]]-extracted_table_data[[#This Row],[同分人数]]+1</f>
        <v>8713</v>
      </c>
      <c r="Q252">
        <f>IF(O252&gt;=开始!$B$6, 1, 0)</f>
        <v>1</v>
      </c>
      <c r="R252">
        <f>extracted_table_data[[#This Row],[最低排名]]-开始!$B$6</f>
        <v>8940</v>
      </c>
    </row>
    <row r="253" spans="1:18">
      <c r="A253">
        <v>28203</v>
      </c>
      <c r="B253" t="s">
        <v>377</v>
      </c>
      <c r="C253" t="str">
        <f t="shared" si="6"/>
        <v>东大秦岛</v>
      </c>
      <c r="D253" t="str">
        <f t="shared" si="7"/>
        <v>03</v>
      </c>
      <c r="E253" t="s">
        <v>18</v>
      </c>
      <c r="F253">
        <v>225</v>
      </c>
      <c r="G253">
        <v>114</v>
      </c>
      <c r="H253">
        <v>131</v>
      </c>
      <c r="I253">
        <v>64</v>
      </c>
      <c r="J253">
        <v>64</v>
      </c>
      <c r="K253">
        <v>61</v>
      </c>
      <c r="L253">
        <v>0</v>
      </c>
      <c r="M253">
        <v>2023</v>
      </c>
      <c r="N253">
        <f>VLOOKUP(E253, '2023D'!$A$2:$G$339, 2, FALSE)</f>
        <v>248</v>
      </c>
      <c r="O253">
        <f>VLOOKUP(E253, '2023D'!$A$2:$G$339, 3, FALSE)</f>
        <v>8712</v>
      </c>
      <c r="P253">
        <f>extracted_table_data[[#This Row],[最低排名]]-extracted_table_data[[#This Row],[同分人数]]+1</f>
        <v>8465</v>
      </c>
      <c r="Q253">
        <f>IF(O253&gt;=开始!$B$6, 1, 0)</f>
        <v>1</v>
      </c>
      <c r="R253">
        <f>extracted_table_data[[#This Row],[最低排名]]-开始!$B$6</f>
        <v>8712</v>
      </c>
    </row>
    <row r="254" spans="1:18">
      <c r="A254">
        <v>28301</v>
      </c>
      <c r="B254" t="s">
        <v>378</v>
      </c>
      <c r="C254" t="str">
        <f t="shared" si="6"/>
        <v>河北工程</v>
      </c>
      <c r="D254" t="str">
        <f t="shared" si="7"/>
        <v>01</v>
      </c>
      <c r="E254" t="s">
        <v>363</v>
      </c>
      <c r="F254">
        <v>201</v>
      </c>
      <c r="G254">
        <v>111</v>
      </c>
      <c r="H254">
        <v>88</v>
      </c>
      <c r="I254">
        <v>52</v>
      </c>
      <c r="J254">
        <v>49</v>
      </c>
      <c r="K254">
        <v>46</v>
      </c>
      <c r="L254">
        <v>0</v>
      </c>
      <c r="M254">
        <v>2023</v>
      </c>
      <c r="N254">
        <f>VLOOKUP(E254, '2023D'!$A$2:$G$339, 2, FALSE)</f>
        <v>228</v>
      </c>
      <c r="O254">
        <f>VLOOKUP(E254, '2023D'!$A$2:$G$339, 3, FALSE)</f>
        <v>34853</v>
      </c>
      <c r="P254">
        <f>extracted_table_data[[#This Row],[最低排名]]-extracted_table_data[[#This Row],[同分人数]]+1</f>
        <v>34626</v>
      </c>
      <c r="Q254">
        <f>IF(O254&gt;=开始!$B$6, 1, 0)</f>
        <v>1</v>
      </c>
      <c r="R254">
        <f>extracted_table_data[[#This Row],[最低排名]]-开始!$B$6</f>
        <v>34853</v>
      </c>
    </row>
    <row r="255" spans="1:18">
      <c r="A255">
        <v>28302</v>
      </c>
      <c r="B255" t="s">
        <v>379</v>
      </c>
      <c r="C255" t="str">
        <f t="shared" si="6"/>
        <v>河北工程</v>
      </c>
      <c r="D255" t="str">
        <f t="shared" si="7"/>
        <v>02</v>
      </c>
      <c r="E255" t="s">
        <v>354</v>
      </c>
      <c r="F255">
        <v>194</v>
      </c>
      <c r="G255">
        <v>100</v>
      </c>
      <c r="H255">
        <v>90</v>
      </c>
      <c r="I255">
        <v>49</v>
      </c>
      <c r="J255">
        <v>49</v>
      </c>
      <c r="K255">
        <v>46</v>
      </c>
      <c r="L255">
        <v>0</v>
      </c>
      <c r="M255">
        <v>2023</v>
      </c>
      <c r="N255">
        <f>VLOOKUP(E255, '2023D'!$A$2:$G$339, 2, FALSE)</f>
        <v>200</v>
      </c>
      <c r="O255">
        <f>VLOOKUP(E255, '2023D'!$A$2:$G$339, 3, FALSE)</f>
        <v>36503</v>
      </c>
      <c r="P255">
        <f>extracted_table_data[[#This Row],[最低排名]]-extracted_table_data[[#This Row],[同分人数]]+1</f>
        <v>36304</v>
      </c>
      <c r="Q255">
        <f>IF(O255&gt;=开始!$B$6, 1, 0)</f>
        <v>1</v>
      </c>
      <c r="R255">
        <f>extracted_table_data[[#This Row],[最低排名]]-开始!$B$6</f>
        <v>36503</v>
      </c>
    </row>
    <row r="256" spans="1:18">
      <c r="A256">
        <v>28401</v>
      </c>
      <c r="B256" t="s">
        <v>380</v>
      </c>
      <c r="C256" t="str">
        <f t="shared" si="6"/>
        <v>河北地质</v>
      </c>
      <c r="D256" t="str">
        <f t="shared" si="7"/>
        <v>01</v>
      </c>
      <c r="E256" t="s">
        <v>381</v>
      </c>
      <c r="F256">
        <v>192</v>
      </c>
      <c r="G256">
        <v>99</v>
      </c>
      <c r="H256">
        <v>81</v>
      </c>
      <c r="I256">
        <v>61</v>
      </c>
      <c r="J256">
        <v>49</v>
      </c>
      <c r="K256">
        <v>46</v>
      </c>
      <c r="L256">
        <v>0</v>
      </c>
      <c r="M256">
        <v>2023</v>
      </c>
      <c r="N256">
        <f>VLOOKUP(E256, '2023D'!$A$2:$G$339, 2, FALSE)</f>
        <v>190</v>
      </c>
      <c r="O256">
        <f>VLOOKUP(E256, '2023D'!$A$2:$G$339, 3, FALSE)</f>
        <v>36303</v>
      </c>
      <c r="P256">
        <f>extracted_table_data[[#This Row],[最低排名]]-extracted_table_data[[#This Row],[同分人数]]+1</f>
        <v>36114</v>
      </c>
      <c r="Q256">
        <f>IF(O256&gt;=开始!$B$6, 1, 0)</f>
        <v>1</v>
      </c>
      <c r="R256">
        <f>extracted_table_data[[#This Row],[最低排名]]-开始!$B$6</f>
        <v>36303</v>
      </c>
    </row>
    <row r="257" spans="1:18">
      <c r="A257">
        <v>28402</v>
      </c>
      <c r="B257" t="s">
        <v>382</v>
      </c>
      <c r="C257" t="str">
        <f t="shared" si="6"/>
        <v>河北地质</v>
      </c>
      <c r="D257" t="str">
        <f t="shared" si="7"/>
        <v>02</v>
      </c>
      <c r="E257" t="s">
        <v>383</v>
      </c>
      <c r="F257">
        <v>185</v>
      </c>
      <c r="G257">
        <v>98</v>
      </c>
      <c r="H257">
        <v>85</v>
      </c>
      <c r="I257">
        <v>52</v>
      </c>
      <c r="J257">
        <v>52</v>
      </c>
      <c r="K257">
        <v>49</v>
      </c>
      <c r="L257">
        <v>0</v>
      </c>
      <c r="M257">
        <v>2023</v>
      </c>
      <c r="N257">
        <f>VLOOKUP(E257, '2023D'!$A$2:$G$339, 2, FALSE)</f>
        <v>200</v>
      </c>
      <c r="O257">
        <f>VLOOKUP(E257, '2023D'!$A$2:$G$339, 3, FALSE)</f>
        <v>37531</v>
      </c>
      <c r="P257">
        <f>extracted_table_data[[#This Row],[最低排名]]-extracted_table_data[[#This Row],[同分人数]]+1</f>
        <v>37332</v>
      </c>
      <c r="Q257">
        <f>IF(O257&gt;=开始!$B$6, 1, 0)</f>
        <v>1</v>
      </c>
      <c r="R257">
        <f>extracted_table_data[[#This Row],[最低排名]]-开始!$B$6</f>
        <v>37531</v>
      </c>
    </row>
    <row r="258" spans="1:18">
      <c r="A258">
        <v>28403</v>
      </c>
      <c r="B258" t="s">
        <v>384</v>
      </c>
      <c r="C258" t="str">
        <f t="shared" ref="C258:C321" si="8">LEFT(B258, FIND("(", B258) - 1)</f>
        <v>河北地质</v>
      </c>
      <c r="D258" t="str">
        <f t="shared" ref="D258:D321" si="9">MID(B258, FIND("(", B258) + 1, FIND(")", B258) - FIND("(", B258) - 1)</f>
        <v>03</v>
      </c>
      <c r="E258" t="s">
        <v>232</v>
      </c>
      <c r="F258">
        <v>179</v>
      </c>
      <c r="G258">
        <v>96</v>
      </c>
      <c r="H258">
        <v>97</v>
      </c>
      <c r="I258">
        <v>64</v>
      </c>
      <c r="J258">
        <v>52</v>
      </c>
      <c r="K258">
        <v>46</v>
      </c>
      <c r="L258">
        <v>0</v>
      </c>
      <c r="M258">
        <v>2023</v>
      </c>
      <c r="N258">
        <f>VLOOKUP(E258, '2023D'!$A$2:$G$339, 2, FALSE)</f>
        <v>261</v>
      </c>
      <c r="O258">
        <f>VLOOKUP(E258, '2023D'!$A$2:$G$339, 3, FALSE)</f>
        <v>34431</v>
      </c>
      <c r="P258">
        <f>extracted_table_data[[#This Row],[最低排名]]-extracted_table_data[[#This Row],[同分人数]]+1</f>
        <v>34171</v>
      </c>
      <c r="Q258">
        <f>IF(O258&gt;=开始!$B$6, 1, 0)</f>
        <v>1</v>
      </c>
      <c r="R258">
        <f>extracted_table_data[[#This Row],[最低排名]]-开始!$B$6</f>
        <v>34431</v>
      </c>
    </row>
    <row r="259" spans="1:18">
      <c r="A259">
        <v>28404</v>
      </c>
      <c r="B259" t="s">
        <v>385</v>
      </c>
      <c r="C259" t="str">
        <f t="shared" si="8"/>
        <v>河北地质</v>
      </c>
      <c r="D259" t="str">
        <f t="shared" si="9"/>
        <v>04</v>
      </c>
      <c r="E259" t="s">
        <v>363</v>
      </c>
      <c r="F259">
        <v>195</v>
      </c>
      <c r="G259">
        <v>107</v>
      </c>
      <c r="H259">
        <v>91</v>
      </c>
      <c r="I259">
        <v>55</v>
      </c>
      <c r="J259">
        <v>49</v>
      </c>
      <c r="K259">
        <v>46</v>
      </c>
      <c r="L259">
        <v>0</v>
      </c>
      <c r="M259">
        <v>2023</v>
      </c>
      <c r="N259">
        <f>VLOOKUP(E259, '2023D'!$A$2:$G$339, 2, FALSE)</f>
        <v>228</v>
      </c>
      <c r="O259">
        <f>VLOOKUP(E259, '2023D'!$A$2:$G$339, 3, FALSE)</f>
        <v>34853</v>
      </c>
      <c r="P259">
        <f>extracted_table_data[[#This Row],[最低排名]]-extracted_table_data[[#This Row],[同分人数]]+1</f>
        <v>34626</v>
      </c>
      <c r="Q259">
        <f>IF(O259&gt;=开始!$B$6, 1, 0)</f>
        <v>1</v>
      </c>
      <c r="R259">
        <f>extracted_table_data[[#This Row],[最低排名]]-开始!$B$6</f>
        <v>34853</v>
      </c>
    </row>
    <row r="260" spans="1:18">
      <c r="A260">
        <v>28501</v>
      </c>
      <c r="B260" t="s">
        <v>386</v>
      </c>
      <c r="C260" t="str">
        <f t="shared" si="8"/>
        <v>华北理工</v>
      </c>
      <c r="D260" t="str">
        <f t="shared" si="9"/>
        <v>01</v>
      </c>
      <c r="E260" t="s">
        <v>387</v>
      </c>
      <c r="F260">
        <v>196</v>
      </c>
      <c r="G260">
        <v>98</v>
      </c>
      <c r="H260">
        <v>85</v>
      </c>
      <c r="I260">
        <v>58</v>
      </c>
      <c r="J260">
        <v>55</v>
      </c>
      <c r="K260">
        <v>52</v>
      </c>
      <c r="L260">
        <v>0</v>
      </c>
      <c r="M260">
        <v>2023</v>
      </c>
      <c r="N260">
        <f>VLOOKUP(E260, '2023D'!$A$2:$G$339, 2, FALSE)</f>
        <v>216</v>
      </c>
      <c r="O260">
        <f>VLOOKUP(E260, '2023D'!$A$2:$G$339, 3, FALSE)</f>
        <v>32676</v>
      </c>
      <c r="P260">
        <f>extracted_table_data[[#This Row],[最低排名]]-extracted_table_data[[#This Row],[同分人数]]+1</f>
        <v>32461</v>
      </c>
      <c r="Q260">
        <f>IF(O260&gt;=开始!$B$6, 1, 0)</f>
        <v>1</v>
      </c>
      <c r="R260">
        <f>extracted_table_data[[#This Row],[最低排名]]-开始!$B$6</f>
        <v>32676</v>
      </c>
    </row>
    <row r="261" spans="1:18">
      <c r="A261">
        <v>28502</v>
      </c>
      <c r="B261" t="s">
        <v>388</v>
      </c>
      <c r="C261" t="str">
        <f t="shared" si="8"/>
        <v>华北理工</v>
      </c>
      <c r="D261" t="str">
        <f t="shared" si="9"/>
        <v>02</v>
      </c>
      <c r="E261" t="s">
        <v>389</v>
      </c>
      <c r="F261">
        <v>189</v>
      </c>
      <c r="G261">
        <v>100</v>
      </c>
      <c r="H261">
        <v>80</v>
      </c>
      <c r="I261">
        <v>67</v>
      </c>
      <c r="J261">
        <v>61</v>
      </c>
      <c r="K261">
        <v>55</v>
      </c>
      <c r="L261">
        <v>0</v>
      </c>
      <c r="M261">
        <v>2023</v>
      </c>
      <c r="N261">
        <f>VLOOKUP(E261, '2023D'!$A$2:$G$339, 2, FALSE)</f>
        <v>253</v>
      </c>
      <c r="O261">
        <f>VLOOKUP(E261, '2023D'!$A$2:$G$339, 3, FALSE)</f>
        <v>31347</v>
      </c>
      <c r="P261">
        <f>extracted_table_data[[#This Row],[最低排名]]-extracted_table_data[[#This Row],[同分人数]]+1</f>
        <v>31095</v>
      </c>
      <c r="Q261">
        <f>IF(O261&gt;=开始!$B$6, 1, 0)</f>
        <v>1</v>
      </c>
      <c r="R261">
        <f>extracted_table_data[[#This Row],[最低排名]]-开始!$B$6</f>
        <v>31347</v>
      </c>
    </row>
    <row r="262" spans="1:18">
      <c r="A262">
        <v>28503</v>
      </c>
      <c r="B262" t="s">
        <v>390</v>
      </c>
      <c r="C262" t="str">
        <f t="shared" si="8"/>
        <v>华北理工</v>
      </c>
      <c r="D262" t="str">
        <f t="shared" si="9"/>
        <v>03</v>
      </c>
      <c r="E262" t="s">
        <v>92</v>
      </c>
      <c r="F262">
        <v>207</v>
      </c>
      <c r="G262">
        <v>111</v>
      </c>
      <c r="H262">
        <v>113</v>
      </c>
      <c r="I262">
        <v>55</v>
      </c>
      <c r="J262">
        <v>55</v>
      </c>
      <c r="K262">
        <v>52</v>
      </c>
      <c r="L262">
        <v>0</v>
      </c>
      <c r="M262">
        <v>2023</v>
      </c>
      <c r="N262">
        <f>VLOOKUP(E262, '2023D'!$A$2:$G$339, 2, FALSE)</f>
        <v>263</v>
      </c>
      <c r="O262">
        <f>VLOOKUP(E262, '2023D'!$A$2:$G$339, 3, FALSE)</f>
        <v>24077</v>
      </c>
      <c r="P262">
        <f>extracted_table_data[[#This Row],[最低排名]]-extracted_table_data[[#This Row],[同分人数]]+1</f>
        <v>23815</v>
      </c>
      <c r="Q262">
        <f>IF(O262&gt;=开始!$B$6, 1, 0)</f>
        <v>1</v>
      </c>
      <c r="R262">
        <f>extracted_table_data[[#This Row],[最低排名]]-开始!$B$6</f>
        <v>24077</v>
      </c>
    </row>
    <row r="263" spans="1:18">
      <c r="A263">
        <v>28601</v>
      </c>
      <c r="B263" t="s">
        <v>391</v>
      </c>
      <c r="C263" t="str">
        <f t="shared" si="8"/>
        <v>河北医科</v>
      </c>
      <c r="D263" t="str">
        <f t="shared" si="9"/>
        <v>01</v>
      </c>
      <c r="E263" t="s">
        <v>136</v>
      </c>
      <c r="F263">
        <v>222</v>
      </c>
      <c r="G263">
        <v>112</v>
      </c>
      <c r="H263">
        <v>115</v>
      </c>
      <c r="I263">
        <v>58</v>
      </c>
      <c r="J263">
        <v>58</v>
      </c>
      <c r="K263">
        <v>58</v>
      </c>
      <c r="L263">
        <v>0</v>
      </c>
      <c r="M263">
        <v>2023</v>
      </c>
      <c r="N263">
        <f>VLOOKUP(E263, '2023D'!$A$2:$G$339, 2, FALSE)</f>
        <v>251</v>
      </c>
      <c r="O263">
        <f>VLOOKUP(E263, '2023D'!$A$2:$G$339, 3, FALSE)</f>
        <v>16921</v>
      </c>
      <c r="P263">
        <f>extracted_table_data[[#This Row],[最低排名]]-extracted_table_data[[#This Row],[同分人数]]+1</f>
        <v>16671</v>
      </c>
      <c r="Q263">
        <f>IF(O263&gt;=开始!$B$6, 1, 0)</f>
        <v>1</v>
      </c>
      <c r="R263">
        <f>extracted_table_data[[#This Row],[最低排名]]-开始!$B$6</f>
        <v>16921</v>
      </c>
    </row>
    <row r="264" spans="1:18">
      <c r="A264">
        <v>28602</v>
      </c>
      <c r="B264" t="s">
        <v>392</v>
      </c>
      <c r="C264" t="str">
        <f t="shared" si="8"/>
        <v>河北医科</v>
      </c>
      <c r="D264" t="str">
        <f t="shared" si="9"/>
        <v>02</v>
      </c>
      <c r="E264" t="s">
        <v>162</v>
      </c>
      <c r="F264">
        <v>205</v>
      </c>
      <c r="G264">
        <v>104</v>
      </c>
      <c r="H264">
        <v>108</v>
      </c>
      <c r="I264">
        <v>58</v>
      </c>
      <c r="J264">
        <v>55</v>
      </c>
      <c r="K264">
        <v>49</v>
      </c>
      <c r="L264">
        <v>0</v>
      </c>
      <c r="M264">
        <v>2023</v>
      </c>
      <c r="N264">
        <f>VLOOKUP(E264, '2023D'!$A$2:$G$339, 2, FALSE)</f>
        <v>263</v>
      </c>
      <c r="O264">
        <f>VLOOKUP(E264, '2023D'!$A$2:$G$339, 3, FALSE)</f>
        <v>25848</v>
      </c>
      <c r="P264">
        <f>extracted_table_data[[#This Row],[最低排名]]-extracted_table_data[[#This Row],[同分人数]]+1</f>
        <v>25586</v>
      </c>
      <c r="Q264">
        <f>IF(O264&gt;=开始!$B$6, 1, 0)</f>
        <v>1</v>
      </c>
      <c r="R264">
        <f>extracted_table_data[[#This Row],[最低排名]]-开始!$B$6</f>
        <v>25848</v>
      </c>
    </row>
    <row r="265" spans="1:18">
      <c r="A265">
        <v>28701</v>
      </c>
      <c r="B265" t="s">
        <v>393</v>
      </c>
      <c r="C265" t="str">
        <f t="shared" si="8"/>
        <v>承德医学</v>
      </c>
      <c r="D265" t="str">
        <f t="shared" si="9"/>
        <v>01</v>
      </c>
      <c r="E265" t="s">
        <v>130</v>
      </c>
      <c r="F265">
        <v>192</v>
      </c>
      <c r="G265">
        <v>101</v>
      </c>
      <c r="H265">
        <v>105</v>
      </c>
      <c r="I265">
        <v>64</v>
      </c>
      <c r="J265">
        <v>49</v>
      </c>
      <c r="K265">
        <v>49</v>
      </c>
      <c r="L265">
        <v>0</v>
      </c>
      <c r="M265">
        <v>2023</v>
      </c>
      <c r="N265">
        <f>VLOOKUP(E265, '2023D'!$A$2:$G$339, 2, FALSE)</f>
        <v>237</v>
      </c>
      <c r="O265">
        <f>VLOOKUP(E265, '2023D'!$A$2:$G$339, 3, FALSE)</f>
        <v>29706</v>
      </c>
      <c r="P265">
        <f>extracted_table_data[[#This Row],[最低排名]]-extracted_table_data[[#This Row],[同分人数]]+1</f>
        <v>29470</v>
      </c>
      <c r="Q265">
        <f>IF(O265&gt;=开始!$B$6, 1, 0)</f>
        <v>1</v>
      </c>
      <c r="R265">
        <f>extracted_table_data[[#This Row],[最低排名]]-开始!$B$6</f>
        <v>29706</v>
      </c>
    </row>
    <row r="266" spans="1:18">
      <c r="A266">
        <v>28801</v>
      </c>
      <c r="B266" t="s">
        <v>394</v>
      </c>
      <c r="C266" t="str">
        <f t="shared" si="8"/>
        <v>衡水学院</v>
      </c>
      <c r="D266" t="str">
        <f t="shared" si="9"/>
        <v>01</v>
      </c>
      <c r="E266" t="s">
        <v>56</v>
      </c>
      <c r="F266">
        <v>194</v>
      </c>
      <c r="G266">
        <v>101</v>
      </c>
      <c r="H266">
        <v>70</v>
      </c>
      <c r="I266">
        <v>55</v>
      </c>
      <c r="J266">
        <v>49</v>
      </c>
      <c r="K266">
        <v>46</v>
      </c>
      <c r="L266">
        <v>0</v>
      </c>
      <c r="M266">
        <v>2023</v>
      </c>
      <c r="N266">
        <f>VLOOKUP(E266, '2023D'!$A$2:$G$339, 2, FALSE)</f>
        <v>207</v>
      </c>
      <c r="O266">
        <f>VLOOKUP(E266, '2023D'!$A$2:$G$339, 3, FALSE)</f>
        <v>39247</v>
      </c>
      <c r="P266">
        <f>extracted_table_data[[#This Row],[最低排名]]-extracted_table_data[[#This Row],[同分人数]]+1</f>
        <v>39041</v>
      </c>
      <c r="Q266">
        <f>IF(O266&gt;=开始!$B$6, 1, 0)</f>
        <v>1</v>
      </c>
      <c r="R266">
        <f>extracted_table_data[[#This Row],[最低排名]]-开始!$B$6</f>
        <v>39247</v>
      </c>
    </row>
    <row r="267" spans="1:18">
      <c r="A267">
        <v>28901</v>
      </c>
      <c r="B267" t="s">
        <v>395</v>
      </c>
      <c r="C267" t="str">
        <f t="shared" si="8"/>
        <v>燕山大学</v>
      </c>
      <c r="D267" t="str">
        <f t="shared" si="9"/>
        <v>01</v>
      </c>
      <c r="E267" t="s">
        <v>83</v>
      </c>
      <c r="F267">
        <v>205</v>
      </c>
      <c r="G267">
        <v>106</v>
      </c>
      <c r="H267">
        <v>117</v>
      </c>
      <c r="I267">
        <v>58</v>
      </c>
      <c r="J267">
        <v>55</v>
      </c>
      <c r="K267">
        <v>52</v>
      </c>
      <c r="L267">
        <v>0</v>
      </c>
      <c r="M267">
        <v>2023</v>
      </c>
      <c r="N267">
        <f>VLOOKUP(E267, '2023D'!$A$2:$G$339, 2, FALSE)</f>
        <v>222</v>
      </c>
      <c r="O267">
        <f>VLOOKUP(E267, '2023D'!$A$2:$G$339, 3, FALSE)</f>
        <v>22878</v>
      </c>
      <c r="P267">
        <f>extracted_table_data[[#This Row],[最低排名]]-extracted_table_data[[#This Row],[同分人数]]+1</f>
        <v>22657</v>
      </c>
      <c r="Q267">
        <f>IF(O267&gt;=开始!$B$6, 1, 0)</f>
        <v>1</v>
      </c>
      <c r="R267">
        <f>extracted_table_data[[#This Row],[最低排名]]-开始!$B$6</f>
        <v>22878</v>
      </c>
    </row>
    <row r="268" spans="1:18">
      <c r="A268">
        <v>28902</v>
      </c>
      <c r="B268" t="s">
        <v>396</v>
      </c>
      <c r="C268" t="str">
        <f t="shared" si="8"/>
        <v>燕山大学</v>
      </c>
      <c r="D268" t="str">
        <f t="shared" si="9"/>
        <v>02</v>
      </c>
      <c r="E268" t="s">
        <v>98</v>
      </c>
      <c r="F268">
        <v>209</v>
      </c>
      <c r="G268">
        <v>107</v>
      </c>
      <c r="H268">
        <v>109</v>
      </c>
      <c r="I268">
        <v>67</v>
      </c>
      <c r="J268">
        <v>67</v>
      </c>
      <c r="K268">
        <v>61</v>
      </c>
      <c r="L268">
        <v>0</v>
      </c>
      <c r="M268">
        <v>2023</v>
      </c>
      <c r="N268">
        <f>VLOOKUP(E268, '2023D'!$A$2:$G$339, 2, FALSE)</f>
        <v>251</v>
      </c>
      <c r="O268">
        <f>VLOOKUP(E268, '2023D'!$A$2:$G$339, 3, FALSE)</f>
        <v>16423</v>
      </c>
      <c r="P268">
        <f>extracted_table_data[[#This Row],[最低排名]]-extracted_table_data[[#This Row],[同分人数]]+1</f>
        <v>16173</v>
      </c>
      <c r="Q268">
        <f>IF(O268&gt;=开始!$B$6, 1, 0)</f>
        <v>1</v>
      </c>
      <c r="R268">
        <f>extracted_table_data[[#This Row],[最低排名]]-开始!$B$6</f>
        <v>16423</v>
      </c>
    </row>
    <row r="269" spans="1:18">
      <c r="A269">
        <v>29001</v>
      </c>
      <c r="B269" t="s">
        <v>397</v>
      </c>
      <c r="C269" t="str">
        <f t="shared" si="8"/>
        <v>北华航工</v>
      </c>
      <c r="D269" t="str">
        <f t="shared" si="9"/>
        <v>01</v>
      </c>
      <c r="E269" t="s">
        <v>398</v>
      </c>
      <c r="F269">
        <v>167</v>
      </c>
      <c r="G269">
        <v>86</v>
      </c>
      <c r="H269">
        <v>95</v>
      </c>
      <c r="I269">
        <v>61</v>
      </c>
      <c r="J269">
        <v>61</v>
      </c>
      <c r="K269">
        <v>49</v>
      </c>
      <c r="L269">
        <v>0</v>
      </c>
      <c r="M269">
        <v>2023</v>
      </c>
      <c r="N269">
        <f>VLOOKUP(E269, '2023D'!$A$2:$G$339, 2, FALSE)</f>
        <v>214</v>
      </c>
      <c r="O269">
        <f>VLOOKUP(E269, '2023D'!$A$2:$G$339, 3, FALSE)</f>
        <v>35473</v>
      </c>
      <c r="P269">
        <f>extracted_table_data[[#This Row],[最低排名]]-extracted_table_data[[#This Row],[同分人数]]+1</f>
        <v>35260</v>
      </c>
      <c r="Q269">
        <f>IF(O269&gt;=开始!$B$6, 1, 0)</f>
        <v>1</v>
      </c>
      <c r="R269">
        <f>extracted_table_data[[#This Row],[最低排名]]-开始!$B$6</f>
        <v>35473</v>
      </c>
    </row>
    <row r="270" spans="1:18">
      <c r="A270">
        <v>29002</v>
      </c>
      <c r="B270" t="s">
        <v>399</v>
      </c>
      <c r="C270" t="str">
        <f t="shared" si="8"/>
        <v>北华航工</v>
      </c>
      <c r="D270" t="str">
        <f t="shared" si="9"/>
        <v>02</v>
      </c>
      <c r="E270" t="s">
        <v>398</v>
      </c>
      <c r="F270">
        <v>211</v>
      </c>
      <c r="G270">
        <v>115</v>
      </c>
      <c r="H270">
        <v>75</v>
      </c>
      <c r="I270">
        <v>52</v>
      </c>
      <c r="J270">
        <v>49</v>
      </c>
      <c r="K270">
        <v>46</v>
      </c>
      <c r="L270">
        <v>0</v>
      </c>
      <c r="M270">
        <v>2023</v>
      </c>
      <c r="N270">
        <f>VLOOKUP(E270, '2023D'!$A$2:$G$339, 2, FALSE)</f>
        <v>214</v>
      </c>
      <c r="O270">
        <f>VLOOKUP(E270, '2023D'!$A$2:$G$339, 3, FALSE)</f>
        <v>35473</v>
      </c>
      <c r="P270">
        <f>extracted_table_data[[#This Row],[最低排名]]-extracted_table_data[[#This Row],[同分人数]]+1</f>
        <v>35260</v>
      </c>
      <c r="Q270">
        <f>IF(O270&gt;=开始!$B$6, 1, 0)</f>
        <v>1</v>
      </c>
      <c r="R270">
        <f>extracted_table_data[[#This Row],[最低排名]]-开始!$B$6</f>
        <v>35473</v>
      </c>
    </row>
    <row r="271" spans="1:18">
      <c r="A271">
        <v>29301</v>
      </c>
      <c r="B271" t="s">
        <v>400</v>
      </c>
      <c r="C271" t="str">
        <f t="shared" si="8"/>
        <v>石铁四方</v>
      </c>
      <c r="D271" t="str">
        <f t="shared" si="9"/>
        <v>01</v>
      </c>
      <c r="E271" t="s">
        <v>366</v>
      </c>
      <c r="F271">
        <v>198</v>
      </c>
      <c r="G271">
        <v>105</v>
      </c>
      <c r="H271">
        <v>74</v>
      </c>
      <c r="I271">
        <v>49</v>
      </c>
      <c r="J271">
        <v>43</v>
      </c>
      <c r="K271">
        <v>43</v>
      </c>
      <c r="L271">
        <v>0</v>
      </c>
      <c r="M271">
        <v>2023</v>
      </c>
      <c r="N271">
        <f>VLOOKUP(E271, '2023D'!$A$2:$G$339, 2, FALSE)</f>
        <v>163</v>
      </c>
      <c r="O271">
        <f>VLOOKUP(E271, '2023D'!$A$2:$G$339, 3, FALSE)</f>
        <v>40512</v>
      </c>
      <c r="P271">
        <f>extracted_table_data[[#This Row],[最低排名]]-extracted_table_data[[#This Row],[同分人数]]+1</f>
        <v>40350</v>
      </c>
      <c r="Q271">
        <f>IF(O271&gt;=开始!$B$6, 1, 0)</f>
        <v>1</v>
      </c>
      <c r="R271">
        <f>extracted_table_data[[#This Row],[最低排名]]-开始!$B$6</f>
        <v>40512</v>
      </c>
    </row>
    <row r="272" spans="1:18">
      <c r="A272">
        <v>29302</v>
      </c>
      <c r="B272" t="s">
        <v>401</v>
      </c>
      <c r="C272" t="str">
        <f t="shared" si="8"/>
        <v>石铁四方</v>
      </c>
      <c r="D272" t="str">
        <f t="shared" si="9"/>
        <v>02</v>
      </c>
      <c r="E272" t="s">
        <v>209</v>
      </c>
      <c r="F272">
        <v>181</v>
      </c>
      <c r="G272">
        <v>96</v>
      </c>
      <c r="H272">
        <v>66</v>
      </c>
      <c r="I272">
        <v>58</v>
      </c>
      <c r="J272">
        <v>55</v>
      </c>
      <c r="K272">
        <v>55</v>
      </c>
      <c r="L272">
        <v>0</v>
      </c>
      <c r="M272">
        <v>2023</v>
      </c>
      <c r="N272">
        <f>VLOOKUP(E272, '2023D'!$A$2:$G$339, 2, FALSE)</f>
        <v>185</v>
      </c>
      <c r="O272">
        <f>VLOOKUP(E272, '2023D'!$A$2:$G$339, 3, FALSE)</f>
        <v>39040</v>
      </c>
      <c r="P272">
        <f>extracted_table_data[[#This Row],[最低排名]]-extracted_table_data[[#This Row],[同分人数]]+1</f>
        <v>38856</v>
      </c>
      <c r="Q272">
        <f>IF(O272&gt;=开始!$B$6, 1, 0)</f>
        <v>1</v>
      </c>
      <c r="R272">
        <f>extracted_table_data[[#This Row],[最低排名]]-开始!$B$6</f>
        <v>39040</v>
      </c>
    </row>
    <row r="273" spans="1:18">
      <c r="A273">
        <v>29401</v>
      </c>
      <c r="B273" t="s">
        <v>402</v>
      </c>
      <c r="C273" t="str">
        <f t="shared" si="8"/>
        <v>保定理工</v>
      </c>
      <c r="D273" t="str">
        <f t="shared" si="9"/>
        <v>01</v>
      </c>
      <c r="E273" t="s">
        <v>223</v>
      </c>
      <c r="F273">
        <v>183</v>
      </c>
      <c r="G273">
        <v>92</v>
      </c>
      <c r="H273">
        <v>78</v>
      </c>
      <c r="I273">
        <v>55</v>
      </c>
      <c r="J273">
        <v>49</v>
      </c>
      <c r="K273">
        <v>43</v>
      </c>
      <c r="L273">
        <v>0</v>
      </c>
      <c r="M273">
        <v>2023</v>
      </c>
      <c r="N273">
        <f>VLOOKUP(E273, '2023D'!$A$2:$G$339, 2, FALSE)</f>
        <v>175</v>
      </c>
      <c r="O273">
        <f>VLOOKUP(E273, '2023D'!$A$2:$G$339, 3, FALSE)</f>
        <v>40349</v>
      </c>
      <c r="P273">
        <f>extracted_table_data[[#This Row],[最低排名]]-extracted_table_data[[#This Row],[同分人数]]+1</f>
        <v>40175</v>
      </c>
      <c r="Q273">
        <f>IF(O273&gt;=开始!$B$6, 1, 0)</f>
        <v>1</v>
      </c>
      <c r="R273">
        <f>extracted_table_data[[#This Row],[最低排名]]-开始!$B$6</f>
        <v>40349</v>
      </c>
    </row>
    <row r="274" spans="1:18">
      <c r="A274">
        <v>29501</v>
      </c>
      <c r="B274" t="s">
        <v>403</v>
      </c>
      <c r="C274" t="str">
        <f t="shared" si="8"/>
        <v>京中东方</v>
      </c>
      <c r="D274" t="str">
        <f t="shared" si="9"/>
        <v>01</v>
      </c>
      <c r="E274" t="s">
        <v>316</v>
      </c>
      <c r="F274">
        <v>182</v>
      </c>
      <c r="G274">
        <v>95</v>
      </c>
      <c r="H274">
        <v>83</v>
      </c>
      <c r="I274">
        <v>49</v>
      </c>
      <c r="J274">
        <v>49</v>
      </c>
      <c r="K274">
        <v>43</v>
      </c>
      <c r="L274">
        <v>0</v>
      </c>
      <c r="M274">
        <v>2023</v>
      </c>
      <c r="N274">
        <f>VLOOKUP(E274, '2023D'!$A$2:$G$339, 2, FALSE)</f>
        <v>159</v>
      </c>
      <c r="O274">
        <f>VLOOKUP(E274, '2023D'!$A$2:$G$339, 3, FALSE)</f>
        <v>40671</v>
      </c>
      <c r="P274">
        <f>extracted_table_data[[#This Row],[最低排名]]-extracted_table_data[[#This Row],[同分人数]]+1</f>
        <v>40513</v>
      </c>
      <c r="Q274">
        <f>IF(O274&gt;=开始!$B$6, 1, 0)</f>
        <v>1</v>
      </c>
      <c r="R274">
        <f>extracted_table_data[[#This Row],[最低排名]]-开始!$B$6</f>
        <v>40671</v>
      </c>
    </row>
    <row r="275" spans="1:18">
      <c r="A275">
        <v>29502</v>
      </c>
      <c r="B275" t="s">
        <v>404</v>
      </c>
      <c r="C275" t="str">
        <f t="shared" si="8"/>
        <v>京中东方</v>
      </c>
      <c r="D275" t="str">
        <f t="shared" si="9"/>
        <v>02</v>
      </c>
      <c r="E275" t="s">
        <v>405</v>
      </c>
      <c r="F275">
        <v>181</v>
      </c>
      <c r="G275">
        <v>98</v>
      </c>
      <c r="H275">
        <v>96</v>
      </c>
      <c r="I275">
        <v>58</v>
      </c>
      <c r="J275">
        <v>49</v>
      </c>
      <c r="K275">
        <v>43</v>
      </c>
      <c r="L275">
        <v>0</v>
      </c>
      <c r="M275">
        <v>2023</v>
      </c>
      <c r="N275">
        <f>VLOOKUP(E275, '2023D'!$A$2:$G$339, 2, FALSE)</f>
        <v>209</v>
      </c>
      <c r="O275">
        <f>VLOOKUP(E275, '2023D'!$A$2:$G$339, 3, FALSE)</f>
        <v>36712</v>
      </c>
      <c r="P275">
        <f>extracted_table_data[[#This Row],[最低排名]]-extracted_table_data[[#This Row],[同分人数]]+1</f>
        <v>36504</v>
      </c>
      <c r="Q275">
        <f>IF(O275&gt;=开始!$B$6, 1, 0)</f>
        <v>1</v>
      </c>
      <c r="R275">
        <f>extracted_table_data[[#This Row],[最低排名]]-开始!$B$6</f>
        <v>36712</v>
      </c>
    </row>
    <row r="276" spans="1:18">
      <c r="A276">
        <v>29701</v>
      </c>
      <c r="B276" t="s">
        <v>406</v>
      </c>
      <c r="C276" t="str">
        <f t="shared" si="8"/>
        <v>河北环境</v>
      </c>
      <c r="D276" t="str">
        <f t="shared" si="9"/>
        <v>01</v>
      </c>
      <c r="E276" t="s">
        <v>383</v>
      </c>
      <c r="F276">
        <v>190</v>
      </c>
      <c r="G276">
        <v>101</v>
      </c>
      <c r="H276">
        <v>86</v>
      </c>
      <c r="I276">
        <v>52</v>
      </c>
      <c r="J276">
        <v>52</v>
      </c>
      <c r="K276">
        <v>43</v>
      </c>
      <c r="L276">
        <v>0</v>
      </c>
      <c r="M276">
        <v>2023</v>
      </c>
      <c r="N276">
        <f>VLOOKUP(E276, '2023D'!$A$2:$G$339, 2, FALSE)</f>
        <v>200</v>
      </c>
      <c r="O276">
        <f>VLOOKUP(E276, '2023D'!$A$2:$G$339, 3, FALSE)</f>
        <v>37531</v>
      </c>
      <c r="P276">
        <f>extracted_table_data[[#This Row],[最低排名]]-extracted_table_data[[#This Row],[同分人数]]+1</f>
        <v>37332</v>
      </c>
      <c r="Q276">
        <f>IF(O276&gt;=开始!$B$6, 1, 0)</f>
        <v>1</v>
      </c>
      <c r="R276">
        <f>extracted_table_data[[#This Row],[最低排名]]-开始!$B$6</f>
        <v>37531</v>
      </c>
    </row>
    <row r="277" spans="1:18">
      <c r="A277">
        <v>29702</v>
      </c>
      <c r="B277" t="s">
        <v>407</v>
      </c>
      <c r="C277" t="str">
        <f t="shared" si="8"/>
        <v>河北环境</v>
      </c>
      <c r="D277" t="str">
        <f t="shared" si="9"/>
        <v>02</v>
      </c>
      <c r="E277" t="s">
        <v>408</v>
      </c>
      <c r="F277">
        <v>207</v>
      </c>
      <c r="G277">
        <v>110</v>
      </c>
      <c r="H277">
        <v>38</v>
      </c>
      <c r="I277">
        <v>64</v>
      </c>
      <c r="J277">
        <v>61</v>
      </c>
      <c r="K277">
        <v>49</v>
      </c>
      <c r="L277">
        <v>0</v>
      </c>
      <c r="M277">
        <v>2023</v>
      </c>
      <c r="N277">
        <f>VLOOKUP(E277, '2023D'!$A$2:$G$339, 2, FALSE)</f>
        <v>179</v>
      </c>
      <c r="O277">
        <f>VLOOKUP(E277, '2023D'!$A$2:$G$339, 3, FALSE)</f>
        <v>38271</v>
      </c>
      <c r="P277">
        <f>extracted_table_data[[#This Row],[最低排名]]-extracted_table_data[[#This Row],[同分人数]]+1</f>
        <v>38093</v>
      </c>
      <c r="Q277">
        <f>IF(O277&gt;=开始!$B$6, 1, 0)</f>
        <v>1</v>
      </c>
      <c r="R277">
        <f>extracted_table_data[[#This Row],[最低排名]]-开始!$B$6</f>
        <v>38271</v>
      </c>
    </row>
    <row r="278" spans="1:18">
      <c r="A278">
        <v>29703</v>
      </c>
      <c r="B278" t="s">
        <v>409</v>
      </c>
      <c r="C278" t="str">
        <f t="shared" si="8"/>
        <v>河北环境</v>
      </c>
      <c r="D278" t="str">
        <f t="shared" si="9"/>
        <v>03</v>
      </c>
      <c r="E278" t="s">
        <v>408</v>
      </c>
      <c r="F278">
        <v>169</v>
      </c>
      <c r="G278">
        <v>86</v>
      </c>
      <c r="H278">
        <v>103</v>
      </c>
      <c r="I278">
        <v>58</v>
      </c>
      <c r="J278">
        <v>46</v>
      </c>
      <c r="K278">
        <v>43</v>
      </c>
      <c r="L278">
        <v>0</v>
      </c>
      <c r="M278">
        <v>2023</v>
      </c>
      <c r="N278">
        <f>VLOOKUP(E278, '2023D'!$A$2:$G$339, 2, FALSE)</f>
        <v>179</v>
      </c>
      <c r="O278">
        <f>VLOOKUP(E278, '2023D'!$A$2:$G$339, 3, FALSE)</f>
        <v>38271</v>
      </c>
      <c r="P278">
        <f>extracted_table_data[[#This Row],[最低排名]]-extracted_table_data[[#This Row],[同分人数]]+1</f>
        <v>38093</v>
      </c>
      <c r="Q278">
        <f>IF(O278&gt;=开始!$B$6, 1, 0)</f>
        <v>1</v>
      </c>
      <c r="R278">
        <f>extracted_table_data[[#This Row],[最低排名]]-开始!$B$6</f>
        <v>38271</v>
      </c>
    </row>
    <row r="279" spans="1:18">
      <c r="A279">
        <v>29704</v>
      </c>
      <c r="B279" t="s">
        <v>410</v>
      </c>
      <c r="C279" t="str">
        <f t="shared" si="8"/>
        <v>河北环境</v>
      </c>
      <c r="D279" t="str">
        <f t="shared" si="9"/>
        <v>04</v>
      </c>
      <c r="E279" t="s">
        <v>56</v>
      </c>
      <c r="F279">
        <v>179</v>
      </c>
      <c r="G279">
        <v>93</v>
      </c>
      <c r="H279">
        <v>70</v>
      </c>
      <c r="I279">
        <v>58</v>
      </c>
      <c r="J279">
        <v>55</v>
      </c>
      <c r="K279">
        <v>52</v>
      </c>
      <c r="L279">
        <v>0</v>
      </c>
      <c r="M279">
        <v>2023</v>
      </c>
      <c r="N279">
        <f>VLOOKUP(E279, '2023D'!$A$2:$G$339, 2, FALSE)</f>
        <v>207</v>
      </c>
      <c r="O279">
        <f>VLOOKUP(E279, '2023D'!$A$2:$G$339, 3, FALSE)</f>
        <v>39247</v>
      </c>
      <c r="P279">
        <f>extracted_table_data[[#This Row],[最低排名]]-extracted_table_data[[#This Row],[同分人数]]+1</f>
        <v>39041</v>
      </c>
      <c r="Q279">
        <f>IF(O279&gt;=开始!$B$6, 1, 0)</f>
        <v>1</v>
      </c>
      <c r="R279">
        <f>extracted_table_data[[#This Row],[最低排名]]-开始!$B$6</f>
        <v>39247</v>
      </c>
    </row>
    <row r="280" spans="1:18">
      <c r="A280">
        <v>29705</v>
      </c>
      <c r="B280" t="s">
        <v>411</v>
      </c>
      <c r="C280" t="str">
        <f t="shared" si="8"/>
        <v>河北环境</v>
      </c>
      <c r="D280" t="str">
        <f t="shared" si="9"/>
        <v>05</v>
      </c>
      <c r="E280" t="s">
        <v>412</v>
      </c>
      <c r="F280">
        <v>189</v>
      </c>
      <c r="G280">
        <v>95</v>
      </c>
      <c r="H280">
        <v>87</v>
      </c>
      <c r="I280">
        <v>49</v>
      </c>
      <c r="J280">
        <v>46</v>
      </c>
      <c r="K280">
        <v>46</v>
      </c>
      <c r="L280">
        <v>0</v>
      </c>
      <c r="M280">
        <v>2023</v>
      </c>
      <c r="N280">
        <f>VLOOKUP(E280, '2023D'!$A$2:$G$339, 2, FALSE)</f>
        <v>199</v>
      </c>
      <c r="O280">
        <f>VLOOKUP(E280, '2023D'!$A$2:$G$339, 3, FALSE)</f>
        <v>38666</v>
      </c>
      <c r="P280">
        <f>extracted_table_data[[#This Row],[最低排名]]-extracted_table_data[[#This Row],[同分人数]]+1</f>
        <v>38468</v>
      </c>
      <c r="Q280">
        <f>IF(O280&gt;=开始!$B$6, 1, 0)</f>
        <v>1</v>
      </c>
      <c r="R280">
        <f>extracted_table_data[[#This Row],[最低排名]]-开始!$B$6</f>
        <v>38666</v>
      </c>
    </row>
    <row r="281" spans="1:18">
      <c r="A281">
        <v>29801</v>
      </c>
      <c r="B281" t="s">
        <v>413</v>
      </c>
      <c r="C281" t="str">
        <f t="shared" si="8"/>
        <v>河北建工</v>
      </c>
      <c r="D281" t="str">
        <f t="shared" si="9"/>
        <v>01</v>
      </c>
      <c r="E281" t="s">
        <v>52</v>
      </c>
      <c r="F281">
        <v>193</v>
      </c>
      <c r="G281">
        <v>101</v>
      </c>
      <c r="H281">
        <v>96</v>
      </c>
      <c r="I281">
        <v>49</v>
      </c>
      <c r="J281">
        <v>46</v>
      </c>
      <c r="K281">
        <v>40</v>
      </c>
      <c r="L281">
        <v>0</v>
      </c>
      <c r="M281">
        <v>2023</v>
      </c>
      <c r="N281">
        <f>VLOOKUP(E281, '2023D'!$A$2:$G$339, 2, FALSE)</f>
        <v>221</v>
      </c>
      <c r="O281">
        <f>VLOOKUP(E281, '2023D'!$A$2:$G$339, 3, FALSE)</f>
        <v>37331</v>
      </c>
      <c r="P281">
        <f>extracted_table_data[[#This Row],[最低排名]]-extracted_table_data[[#This Row],[同分人数]]+1</f>
        <v>37111</v>
      </c>
      <c r="Q281">
        <f>IF(O281&gt;=开始!$B$6, 1, 0)</f>
        <v>1</v>
      </c>
      <c r="R281">
        <f>extracted_table_data[[#This Row],[最低排名]]-开始!$B$6</f>
        <v>37331</v>
      </c>
    </row>
    <row r="282" spans="1:18">
      <c r="A282">
        <v>29901</v>
      </c>
      <c r="B282" t="s">
        <v>414</v>
      </c>
      <c r="C282" t="str">
        <f t="shared" si="8"/>
        <v>中国警察</v>
      </c>
      <c r="D282" t="str">
        <f t="shared" si="9"/>
        <v>01</v>
      </c>
      <c r="E282" t="s">
        <v>347</v>
      </c>
      <c r="F282">
        <v>195</v>
      </c>
      <c r="G282">
        <v>98</v>
      </c>
      <c r="H282">
        <v>113</v>
      </c>
      <c r="I282">
        <v>58</v>
      </c>
      <c r="J282">
        <v>58</v>
      </c>
      <c r="K282">
        <v>49</v>
      </c>
      <c r="L282">
        <v>0</v>
      </c>
      <c r="M282">
        <v>2023</v>
      </c>
      <c r="N282">
        <f>VLOOKUP(E282, '2023D'!$A$2:$G$339, 2, FALSE)</f>
        <v>265</v>
      </c>
      <c r="O282">
        <f>VLOOKUP(E282, '2023D'!$A$2:$G$339, 3, FALSE)</f>
        <v>26377</v>
      </c>
      <c r="P282">
        <f>extracted_table_data[[#This Row],[最低排名]]-extracted_table_data[[#This Row],[同分人数]]+1</f>
        <v>26113</v>
      </c>
      <c r="Q282">
        <f>IF(O282&gt;=开始!$B$6, 1, 0)</f>
        <v>1</v>
      </c>
      <c r="R282">
        <f>extracted_table_data[[#This Row],[最低排名]]-开始!$B$6</f>
        <v>26377</v>
      </c>
    </row>
    <row r="283" spans="1:18">
      <c r="A283">
        <v>29902</v>
      </c>
      <c r="B283" t="s">
        <v>415</v>
      </c>
      <c r="C283" t="str">
        <f t="shared" si="8"/>
        <v>中国警察</v>
      </c>
      <c r="D283" t="str">
        <f t="shared" si="9"/>
        <v>02</v>
      </c>
      <c r="E283" t="s">
        <v>335</v>
      </c>
      <c r="F283">
        <v>190</v>
      </c>
      <c r="G283">
        <v>101</v>
      </c>
      <c r="H283">
        <v>95</v>
      </c>
      <c r="I283">
        <v>67</v>
      </c>
      <c r="J283">
        <v>52</v>
      </c>
      <c r="K283">
        <v>43</v>
      </c>
      <c r="L283">
        <v>0</v>
      </c>
      <c r="M283">
        <v>2023</v>
      </c>
      <c r="N283">
        <f>VLOOKUP(E283, '2023D'!$A$2:$G$339, 2, FALSE)</f>
        <v>224</v>
      </c>
      <c r="O283">
        <f>VLOOKUP(E283, '2023D'!$A$2:$G$339, 3, FALSE)</f>
        <v>32460</v>
      </c>
      <c r="P283">
        <f>extracted_table_data[[#This Row],[最低排名]]-extracted_table_data[[#This Row],[同分人数]]+1</f>
        <v>32237</v>
      </c>
      <c r="Q283">
        <f>IF(O283&gt;=开始!$B$6, 1, 0)</f>
        <v>1</v>
      </c>
      <c r="R283">
        <f>extracted_table_data[[#This Row],[最低排名]]-开始!$B$6</f>
        <v>32460</v>
      </c>
    </row>
    <row r="284" spans="1:18">
      <c r="A284">
        <v>30201</v>
      </c>
      <c r="B284" t="s">
        <v>416</v>
      </c>
      <c r="C284" t="str">
        <f t="shared" si="8"/>
        <v>冀油职大</v>
      </c>
      <c r="D284" t="str">
        <f t="shared" si="9"/>
        <v>01</v>
      </c>
      <c r="E284" t="s">
        <v>207</v>
      </c>
      <c r="F284">
        <v>186</v>
      </c>
      <c r="G284">
        <v>95</v>
      </c>
      <c r="H284">
        <v>77</v>
      </c>
      <c r="I284">
        <v>55</v>
      </c>
      <c r="J284">
        <v>52</v>
      </c>
      <c r="K284">
        <v>43</v>
      </c>
      <c r="L284">
        <v>0</v>
      </c>
      <c r="M284">
        <v>2023</v>
      </c>
      <c r="N284">
        <f>VLOOKUP(E284, '2023D'!$A$2:$G$339, 2, FALSE)</f>
        <v>193</v>
      </c>
      <c r="O284">
        <f>VLOOKUP(E284, '2023D'!$A$2:$G$339, 3, FALSE)</f>
        <v>39440</v>
      </c>
      <c r="P284">
        <f>extracted_table_data[[#This Row],[最低排名]]-extracted_table_data[[#This Row],[同分人数]]+1</f>
        <v>39248</v>
      </c>
      <c r="Q284">
        <f>IF(O284&gt;=开始!$B$6, 1, 0)</f>
        <v>1</v>
      </c>
      <c r="R284">
        <f>extracted_table_data[[#This Row],[最低排名]]-开始!$B$6</f>
        <v>39440</v>
      </c>
    </row>
    <row r="285" spans="1:18">
      <c r="A285">
        <v>30202</v>
      </c>
      <c r="B285" t="s">
        <v>417</v>
      </c>
      <c r="C285" t="str">
        <f t="shared" si="8"/>
        <v>冀油职大</v>
      </c>
      <c r="D285" t="str">
        <f t="shared" si="9"/>
        <v>02</v>
      </c>
      <c r="E285" t="s">
        <v>207</v>
      </c>
      <c r="F285">
        <v>188</v>
      </c>
      <c r="G285">
        <v>95</v>
      </c>
      <c r="H285">
        <v>75</v>
      </c>
      <c r="I285">
        <v>52</v>
      </c>
      <c r="J285">
        <v>49</v>
      </c>
      <c r="K285">
        <v>49</v>
      </c>
      <c r="L285">
        <v>0</v>
      </c>
      <c r="M285">
        <v>2023</v>
      </c>
      <c r="N285">
        <f>VLOOKUP(E285, '2023D'!$A$2:$G$339, 2, FALSE)</f>
        <v>193</v>
      </c>
      <c r="O285">
        <f>VLOOKUP(E285, '2023D'!$A$2:$G$339, 3, FALSE)</f>
        <v>39440</v>
      </c>
      <c r="P285">
        <f>extracted_table_data[[#This Row],[最低排名]]-extracted_table_data[[#This Row],[同分人数]]+1</f>
        <v>39248</v>
      </c>
      <c r="Q285">
        <f>IF(O285&gt;=开始!$B$6, 1, 0)</f>
        <v>1</v>
      </c>
      <c r="R285">
        <f>extracted_table_data[[#This Row],[最低排名]]-开始!$B$6</f>
        <v>39440</v>
      </c>
    </row>
    <row r="286" spans="1:18">
      <c r="A286">
        <v>31101</v>
      </c>
      <c r="B286" t="s">
        <v>418</v>
      </c>
      <c r="C286" t="str">
        <f t="shared" si="8"/>
        <v>太原科大</v>
      </c>
      <c r="D286" t="str">
        <f t="shared" si="9"/>
        <v>01</v>
      </c>
      <c r="E286" t="s">
        <v>419</v>
      </c>
      <c r="F286">
        <v>205</v>
      </c>
      <c r="G286">
        <v>119</v>
      </c>
      <c r="H286">
        <v>82</v>
      </c>
      <c r="I286">
        <v>55</v>
      </c>
      <c r="J286">
        <v>46</v>
      </c>
      <c r="K286">
        <v>46</v>
      </c>
      <c r="L286">
        <v>0</v>
      </c>
      <c r="M286">
        <v>2023</v>
      </c>
      <c r="N286">
        <f>VLOOKUP(E286, '2023D'!$A$2:$G$339, 2, FALSE)</f>
        <v>208</v>
      </c>
      <c r="O286">
        <f>VLOOKUP(E286, '2023D'!$A$2:$G$339, 3, FALSE)</f>
        <v>35259</v>
      </c>
      <c r="P286">
        <f>extracted_table_data[[#This Row],[最低排名]]-extracted_table_data[[#This Row],[同分人数]]+1</f>
        <v>35052</v>
      </c>
      <c r="Q286">
        <f>IF(O286&gt;=开始!$B$6, 1, 0)</f>
        <v>1</v>
      </c>
      <c r="R286">
        <f>extracted_table_data[[#This Row],[最低排名]]-开始!$B$6</f>
        <v>35259</v>
      </c>
    </row>
    <row r="287" spans="1:18">
      <c r="A287">
        <v>31201</v>
      </c>
      <c r="B287" t="s">
        <v>420</v>
      </c>
      <c r="C287" t="str">
        <f t="shared" si="8"/>
        <v>中北大学</v>
      </c>
      <c r="D287" t="str">
        <f t="shared" si="9"/>
        <v>01</v>
      </c>
      <c r="E287" t="s">
        <v>230</v>
      </c>
      <c r="F287">
        <v>211</v>
      </c>
      <c r="G287">
        <v>110</v>
      </c>
      <c r="H287">
        <v>76</v>
      </c>
      <c r="I287">
        <v>58</v>
      </c>
      <c r="J287">
        <v>49</v>
      </c>
      <c r="K287">
        <v>49</v>
      </c>
      <c r="L287">
        <v>0</v>
      </c>
      <c r="M287">
        <v>2023</v>
      </c>
      <c r="N287">
        <f>VLOOKUP(E287, '2023D'!$A$2:$G$339, 2, FALSE)</f>
        <v>233</v>
      </c>
      <c r="O287">
        <f>VLOOKUP(E287, '2023D'!$A$2:$G$339, 3, FALSE)</f>
        <v>33327</v>
      </c>
      <c r="P287">
        <f>extracted_table_data[[#This Row],[最低排名]]-extracted_table_data[[#This Row],[同分人数]]+1</f>
        <v>33095</v>
      </c>
      <c r="Q287">
        <f>IF(O287&gt;=开始!$B$6, 1, 0)</f>
        <v>1</v>
      </c>
      <c r="R287">
        <f>extracted_table_data[[#This Row],[最低排名]]-开始!$B$6</f>
        <v>33327</v>
      </c>
    </row>
    <row r="288" spans="1:18">
      <c r="A288">
        <v>31202</v>
      </c>
      <c r="B288" t="s">
        <v>421</v>
      </c>
      <c r="C288" t="str">
        <f t="shared" si="8"/>
        <v>中北大学</v>
      </c>
      <c r="D288" t="str">
        <f t="shared" si="9"/>
        <v>02</v>
      </c>
      <c r="E288" t="s">
        <v>232</v>
      </c>
      <c r="F288">
        <v>192</v>
      </c>
      <c r="G288">
        <v>103</v>
      </c>
      <c r="H288">
        <v>99</v>
      </c>
      <c r="I288">
        <v>52</v>
      </c>
      <c r="J288">
        <v>49</v>
      </c>
      <c r="K288">
        <v>46</v>
      </c>
      <c r="L288">
        <v>0</v>
      </c>
      <c r="M288">
        <v>2023</v>
      </c>
      <c r="N288">
        <f>VLOOKUP(E288, '2023D'!$A$2:$G$339, 2, FALSE)</f>
        <v>261</v>
      </c>
      <c r="O288">
        <f>VLOOKUP(E288, '2023D'!$A$2:$G$339, 3, FALSE)</f>
        <v>34431</v>
      </c>
      <c r="P288">
        <f>extracted_table_data[[#This Row],[最低排名]]-extracted_table_data[[#This Row],[同分人数]]+1</f>
        <v>34171</v>
      </c>
      <c r="Q288">
        <f>IF(O288&gt;=开始!$B$6, 1, 0)</f>
        <v>1</v>
      </c>
      <c r="R288">
        <f>extracted_table_data[[#This Row],[最低排名]]-开始!$B$6</f>
        <v>34431</v>
      </c>
    </row>
    <row r="289" spans="1:18">
      <c r="A289">
        <v>31301</v>
      </c>
      <c r="B289" t="s">
        <v>422</v>
      </c>
      <c r="C289" t="str">
        <f t="shared" si="8"/>
        <v>太原理工</v>
      </c>
      <c r="D289" t="str">
        <f t="shared" si="9"/>
        <v>01</v>
      </c>
      <c r="E289" t="s">
        <v>279</v>
      </c>
      <c r="F289">
        <v>229</v>
      </c>
      <c r="G289">
        <v>123</v>
      </c>
      <c r="H289">
        <v>115</v>
      </c>
      <c r="I289">
        <v>67</v>
      </c>
      <c r="J289">
        <v>67</v>
      </c>
      <c r="K289">
        <v>55</v>
      </c>
      <c r="L289">
        <v>0</v>
      </c>
      <c r="M289">
        <v>2023</v>
      </c>
      <c r="N289">
        <f>VLOOKUP(E289, '2023D'!$A$2:$G$339, 2, FALSE)</f>
        <v>225</v>
      </c>
      <c r="O289">
        <f>VLOOKUP(E289, '2023D'!$A$2:$G$339, 3, FALSE)</f>
        <v>11501</v>
      </c>
      <c r="P289">
        <f>extracted_table_data[[#This Row],[最低排名]]-extracted_table_data[[#This Row],[同分人数]]+1</f>
        <v>11277</v>
      </c>
      <c r="Q289">
        <f>IF(O289&gt;=开始!$B$6, 1, 0)</f>
        <v>1</v>
      </c>
      <c r="R289">
        <f>extracted_table_data[[#This Row],[最低排名]]-开始!$B$6</f>
        <v>11501</v>
      </c>
    </row>
    <row r="290" spans="1:18">
      <c r="A290">
        <v>31302</v>
      </c>
      <c r="B290" t="s">
        <v>423</v>
      </c>
      <c r="C290" t="str">
        <f t="shared" si="8"/>
        <v>太原理工</v>
      </c>
      <c r="D290" t="str">
        <f t="shared" si="9"/>
        <v>02</v>
      </c>
      <c r="E290" t="s">
        <v>424</v>
      </c>
      <c r="F290">
        <v>218</v>
      </c>
      <c r="G290">
        <v>116</v>
      </c>
      <c r="H290">
        <v>117</v>
      </c>
      <c r="I290">
        <v>67</v>
      </c>
      <c r="J290">
        <v>67</v>
      </c>
      <c r="K290">
        <v>55</v>
      </c>
      <c r="L290">
        <v>0</v>
      </c>
      <c r="M290">
        <v>2023</v>
      </c>
      <c r="N290">
        <f>VLOOKUP(E290, '2023D'!$A$2:$G$339, 2, FALSE)</f>
        <v>265</v>
      </c>
      <c r="O290">
        <f>VLOOKUP(E290, '2023D'!$A$2:$G$339, 3, FALSE)</f>
        <v>13663</v>
      </c>
      <c r="P290">
        <f>extracted_table_data[[#This Row],[最低排名]]-extracted_table_data[[#This Row],[同分人数]]+1</f>
        <v>13399</v>
      </c>
      <c r="Q290">
        <f>IF(O290&gt;=开始!$B$6, 1, 0)</f>
        <v>1</v>
      </c>
      <c r="R290">
        <f>extracted_table_data[[#This Row],[最低排名]]-开始!$B$6</f>
        <v>13663</v>
      </c>
    </row>
    <row r="291" spans="1:18">
      <c r="A291">
        <v>31401</v>
      </c>
      <c r="B291" t="s">
        <v>425</v>
      </c>
      <c r="C291" t="str">
        <f t="shared" si="8"/>
        <v>山西农大</v>
      </c>
      <c r="D291" t="str">
        <f t="shared" si="9"/>
        <v>01</v>
      </c>
      <c r="E291" t="s">
        <v>50</v>
      </c>
      <c r="F291">
        <v>194</v>
      </c>
      <c r="G291">
        <v>107</v>
      </c>
      <c r="H291">
        <v>78</v>
      </c>
      <c r="I291">
        <v>61</v>
      </c>
      <c r="J291">
        <v>49</v>
      </c>
      <c r="K291">
        <v>49</v>
      </c>
      <c r="L291">
        <v>0</v>
      </c>
      <c r="M291">
        <v>2023</v>
      </c>
      <c r="N291">
        <f>VLOOKUP(E291, '2023D'!$A$2:$G$339, 2, FALSE)</f>
        <v>207</v>
      </c>
      <c r="O291">
        <f>VLOOKUP(E291, '2023D'!$A$2:$G$339, 3, FALSE)</f>
        <v>35904</v>
      </c>
      <c r="P291">
        <f>extracted_table_data[[#This Row],[最低排名]]-extracted_table_data[[#This Row],[同分人数]]+1</f>
        <v>35698</v>
      </c>
      <c r="Q291">
        <f>IF(O291&gt;=开始!$B$6, 1, 0)</f>
        <v>1</v>
      </c>
      <c r="R291">
        <f>extracted_table_data[[#This Row],[最低排名]]-开始!$B$6</f>
        <v>35904</v>
      </c>
    </row>
    <row r="292" spans="1:18">
      <c r="A292">
        <v>31402</v>
      </c>
      <c r="B292" t="s">
        <v>426</v>
      </c>
      <c r="C292" t="str">
        <f t="shared" si="8"/>
        <v>山西农大</v>
      </c>
      <c r="D292" t="str">
        <f t="shared" si="9"/>
        <v>02</v>
      </c>
      <c r="E292" t="s">
        <v>427</v>
      </c>
      <c r="F292">
        <v>188</v>
      </c>
      <c r="G292">
        <v>100</v>
      </c>
      <c r="H292">
        <v>76</v>
      </c>
      <c r="I292">
        <v>58</v>
      </c>
      <c r="J292">
        <v>58</v>
      </c>
      <c r="K292">
        <v>55</v>
      </c>
      <c r="L292">
        <v>0</v>
      </c>
      <c r="M292">
        <v>2023</v>
      </c>
      <c r="N292">
        <f>VLOOKUP(E292, '2023D'!$A$2:$G$339, 2, FALSE)</f>
        <v>198</v>
      </c>
      <c r="O292">
        <f>VLOOKUP(E292, '2023D'!$A$2:$G$339, 3, FALSE)</f>
        <v>35051</v>
      </c>
      <c r="P292">
        <f>extracted_table_data[[#This Row],[最低排名]]-extracted_table_data[[#This Row],[同分人数]]+1</f>
        <v>34854</v>
      </c>
      <c r="Q292">
        <f>IF(O292&gt;=开始!$B$6, 1, 0)</f>
        <v>1</v>
      </c>
      <c r="R292">
        <f>extracted_table_data[[#This Row],[最低排名]]-开始!$B$6</f>
        <v>35051</v>
      </c>
    </row>
    <row r="293" spans="1:18">
      <c r="A293">
        <v>31403</v>
      </c>
      <c r="B293" t="s">
        <v>428</v>
      </c>
      <c r="C293" t="str">
        <f t="shared" si="8"/>
        <v>山西农大</v>
      </c>
      <c r="D293" t="str">
        <f t="shared" si="9"/>
        <v>03</v>
      </c>
      <c r="E293" t="s">
        <v>187</v>
      </c>
      <c r="F293">
        <v>188</v>
      </c>
      <c r="G293">
        <v>98</v>
      </c>
      <c r="H293">
        <v>92</v>
      </c>
      <c r="I293">
        <v>58</v>
      </c>
      <c r="J293">
        <v>58</v>
      </c>
      <c r="K293">
        <v>52</v>
      </c>
      <c r="L293">
        <v>0</v>
      </c>
      <c r="M293">
        <v>2023</v>
      </c>
      <c r="N293">
        <f>VLOOKUP(E293, '2023D'!$A$2:$G$339, 2, FALSE)</f>
        <v>213</v>
      </c>
      <c r="O293">
        <f>VLOOKUP(E293, '2023D'!$A$2:$G$339, 3, FALSE)</f>
        <v>32236</v>
      </c>
      <c r="P293">
        <f>extracted_table_data[[#This Row],[最低排名]]-extracted_table_data[[#This Row],[同分人数]]+1</f>
        <v>32024</v>
      </c>
      <c r="Q293">
        <f>IF(O293&gt;=开始!$B$6, 1, 0)</f>
        <v>1</v>
      </c>
      <c r="R293">
        <f>extracted_table_data[[#This Row],[最低排名]]-开始!$B$6</f>
        <v>32236</v>
      </c>
    </row>
    <row r="294" spans="1:18">
      <c r="A294">
        <v>31501</v>
      </c>
      <c r="B294" t="s">
        <v>429</v>
      </c>
      <c r="C294" t="str">
        <f t="shared" si="8"/>
        <v>山西医大</v>
      </c>
      <c r="D294" t="str">
        <f t="shared" si="9"/>
        <v>01</v>
      </c>
      <c r="E294" t="s">
        <v>83</v>
      </c>
      <c r="F294">
        <v>206</v>
      </c>
      <c r="G294">
        <v>103</v>
      </c>
      <c r="H294">
        <v>119</v>
      </c>
      <c r="I294">
        <v>58</v>
      </c>
      <c r="J294">
        <v>55</v>
      </c>
      <c r="K294">
        <v>49</v>
      </c>
      <c r="L294">
        <v>0</v>
      </c>
      <c r="M294">
        <v>2023</v>
      </c>
      <c r="N294">
        <f>VLOOKUP(E294, '2023D'!$A$2:$G$339, 2, FALSE)</f>
        <v>222</v>
      </c>
      <c r="O294">
        <f>VLOOKUP(E294, '2023D'!$A$2:$G$339, 3, FALSE)</f>
        <v>22878</v>
      </c>
      <c r="P294">
        <f>extracted_table_data[[#This Row],[最低排名]]-extracted_table_data[[#This Row],[同分人数]]+1</f>
        <v>22657</v>
      </c>
      <c r="Q294">
        <f>IF(O294&gt;=开始!$B$6, 1, 0)</f>
        <v>1</v>
      </c>
      <c r="R294">
        <f>extracted_table_data[[#This Row],[最低排名]]-开始!$B$6</f>
        <v>22878</v>
      </c>
    </row>
    <row r="295" spans="1:18">
      <c r="A295">
        <v>31502</v>
      </c>
      <c r="B295" t="s">
        <v>430</v>
      </c>
      <c r="C295" t="str">
        <f t="shared" si="8"/>
        <v>山西医大</v>
      </c>
      <c r="D295" t="str">
        <f t="shared" si="9"/>
        <v>02</v>
      </c>
      <c r="E295" t="s">
        <v>431</v>
      </c>
      <c r="F295">
        <v>217</v>
      </c>
      <c r="G295">
        <v>112</v>
      </c>
      <c r="H295">
        <v>86</v>
      </c>
      <c r="I295">
        <v>58</v>
      </c>
      <c r="J295">
        <v>52</v>
      </c>
      <c r="K295">
        <v>49</v>
      </c>
      <c r="L295">
        <v>0</v>
      </c>
      <c r="M295">
        <v>2023</v>
      </c>
      <c r="N295">
        <f>VLOOKUP(E295, '2023D'!$A$2:$G$339, 2, FALSE)</f>
        <v>225</v>
      </c>
      <c r="O295">
        <f>VLOOKUP(E295, '2023D'!$A$2:$G$339, 3, FALSE)</f>
        <v>29013</v>
      </c>
      <c r="P295">
        <f>extracted_table_data[[#This Row],[最低排名]]-extracted_table_data[[#This Row],[同分人数]]+1</f>
        <v>28789</v>
      </c>
      <c r="Q295">
        <f>IF(O295&gt;=开始!$B$6, 1, 0)</f>
        <v>1</v>
      </c>
      <c r="R295">
        <f>extracted_table_data[[#This Row],[最低排名]]-开始!$B$6</f>
        <v>29013</v>
      </c>
    </row>
    <row r="296" spans="1:18">
      <c r="A296">
        <v>31601</v>
      </c>
      <c r="B296" t="s">
        <v>432</v>
      </c>
      <c r="C296" t="str">
        <f t="shared" si="8"/>
        <v>大同大学</v>
      </c>
      <c r="D296" t="str">
        <f t="shared" si="9"/>
        <v>01</v>
      </c>
      <c r="E296" t="s">
        <v>433</v>
      </c>
      <c r="F296">
        <v>207</v>
      </c>
      <c r="G296">
        <v>111</v>
      </c>
      <c r="H296">
        <v>97</v>
      </c>
      <c r="I296">
        <v>55</v>
      </c>
      <c r="J296">
        <v>49</v>
      </c>
      <c r="K296">
        <v>46</v>
      </c>
      <c r="L296">
        <v>0</v>
      </c>
      <c r="M296">
        <v>2023</v>
      </c>
      <c r="N296">
        <f>VLOOKUP(E296, '2023D'!$A$2:$G$339, 2, FALSE)</f>
        <v>242</v>
      </c>
      <c r="O296">
        <f>VLOOKUP(E296, '2023D'!$A$2:$G$339, 3, FALSE)</f>
        <v>30852</v>
      </c>
      <c r="P296">
        <f>extracted_table_data[[#This Row],[最低排名]]-extracted_table_data[[#This Row],[同分人数]]+1</f>
        <v>30611</v>
      </c>
      <c r="Q296">
        <f>IF(O296&gt;=开始!$B$6, 1, 0)</f>
        <v>1</v>
      </c>
      <c r="R296">
        <f>extracted_table_data[[#This Row],[最低排名]]-开始!$B$6</f>
        <v>30852</v>
      </c>
    </row>
    <row r="297" spans="1:18">
      <c r="A297">
        <v>31602</v>
      </c>
      <c r="B297" t="s">
        <v>434</v>
      </c>
      <c r="C297" t="str">
        <f t="shared" si="8"/>
        <v>大同大学</v>
      </c>
      <c r="D297" t="str">
        <f t="shared" si="9"/>
        <v>02</v>
      </c>
      <c r="E297" t="s">
        <v>405</v>
      </c>
      <c r="F297">
        <v>185</v>
      </c>
      <c r="G297">
        <v>102</v>
      </c>
      <c r="H297">
        <v>92</v>
      </c>
      <c r="I297">
        <v>55</v>
      </c>
      <c r="J297">
        <v>52</v>
      </c>
      <c r="K297">
        <v>43</v>
      </c>
      <c r="L297">
        <v>0</v>
      </c>
      <c r="M297">
        <v>2023</v>
      </c>
      <c r="N297">
        <f>VLOOKUP(E297, '2023D'!$A$2:$G$339, 2, FALSE)</f>
        <v>209</v>
      </c>
      <c r="O297">
        <f>VLOOKUP(E297, '2023D'!$A$2:$G$339, 3, FALSE)</f>
        <v>36712</v>
      </c>
      <c r="P297">
        <f>extracted_table_data[[#This Row],[最低排名]]-extracted_table_data[[#This Row],[同分人数]]+1</f>
        <v>36504</v>
      </c>
      <c r="Q297">
        <f>IF(O297&gt;=开始!$B$6, 1, 0)</f>
        <v>1</v>
      </c>
      <c r="R297">
        <f>extracted_table_data[[#This Row],[最低排名]]-开始!$B$6</f>
        <v>36712</v>
      </c>
    </row>
    <row r="298" spans="1:18">
      <c r="A298">
        <v>31701</v>
      </c>
      <c r="B298" t="s">
        <v>435</v>
      </c>
      <c r="C298" t="str">
        <f t="shared" si="8"/>
        <v>忻州师院</v>
      </c>
      <c r="D298" t="str">
        <f t="shared" si="9"/>
        <v>01</v>
      </c>
      <c r="E298" t="s">
        <v>419</v>
      </c>
      <c r="F298">
        <v>208</v>
      </c>
      <c r="G298">
        <v>114</v>
      </c>
      <c r="H298">
        <v>58</v>
      </c>
      <c r="I298">
        <v>61</v>
      </c>
      <c r="J298">
        <v>58</v>
      </c>
      <c r="K298">
        <v>49</v>
      </c>
      <c r="L298">
        <v>0</v>
      </c>
      <c r="M298">
        <v>2023</v>
      </c>
      <c r="N298">
        <f>VLOOKUP(E298, '2023D'!$A$2:$G$339, 2, FALSE)</f>
        <v>208</v>
      </c>
      <c r="O298">
        <f>VLOOKUP(E298, '2023D'!$A$2:$G$339, 3, FALSE)</f>
        <v>35259</v>
      </c>
      <c r="P298">
        <f>extracted_table_data[[#This Row],[最低排名]]-extracted_table_data[[#This Row],[同分人数]]+1</f>
        <v>35052</v>
      </c>
      <c r="Q298">
        <f>IF(O298&gt;=开始!$B$6, 1, 0)</f>
        <v>1</v>
      </c>
      <c r="R298">
        <f>extracted_table_data[[#This Row],[最低排名]]-开始!$B$6</f>
        <v>35259</v>
      </c>
    </row>
    <row r="299" spans="1:18">
      <c r="A299">
        <v>31702</v>
      </c>
      <c r="B299" t="s">
        <v>436</v>
      </c>
      <c r="C299" t="str">
        <f t="shared" si="8"/>
        <v>忻州师院</v>
      </c>
      <c r="D299" t="str">
        <f t="shared" si="9"/>
        <v>02</v>
      </c>
      <c r="E299" t="s">
        <v>309</v>
      </c>
      <c r="F299">
        <v>191</v>
      </c>
      <c r="G299">
        <v>102</v>
      </c>
      <c r="H299">
        <v>74</v>
      </c>
      <c r="I299">
        <v>67</v>
      </c>
      <c r="J299">
        <v>61</v>
      </c>
      <c r="K299">
        <v>49</v>
      </c>
      <c r="L299">
        <v>0</v>
      </c>
      <c r="M299">
        <v>2023</v>
      </c>
      <c r="N299">
        <f>VLOOKUP(E299, '2023D'!$A$2:$G$339, 2, FALSE)</f>
        <v>237</v>
      </c>
      <c r="O299">
        <f>VLOOKUP(E299, '2023D'!$A$2:$G$339, 3, FALSE)</f>
        <v>33564</v>
      </c>
      <c r="P299">
        <f>extracted_table_data[[#This Row],[最低排名]]-extracted_table_data[[#This Row],[同分人数]]+1</f>
        <v>33328</v>
      </c>
      <c r="Q299">
        <f>IF(O299&gt;=开始!$B$6, 1, 0)</f>
        <v>1</v>
      </c>
      <c r="R299">
        <f>extracted_table_data[[#This Row],[最低排名]]-开始!$B$6</f>
        <v>33564</v>
      </c>
    </row>
    <row r="300" spans="1:18">
      <c r="A300">
        <v>31703</v>
      </c>
      <c r="B300" t="s">
        <v>437</v>
      </c>
      <c r="C300" t="str">
        <f t="shared" si="8"/>
        <v>忻州师院</v>
      </c>
      <c r="D300" t="str">
        <f t="shared" si="9"/>
        <v>03</v>
      </c>
      <c r="E300" t="s">
        <v>340</v>
      </c>
      <c r="F300">
        <v>185</v>
      </c>
      <c r="G300">
        <v>93</v>
      </c>
      <c r="H300">
        <v>113</v>
      </c>
      <c r="I300">
        <v>55</v>
      </c>
      <c r="J300">
        <v>52</v>
      </c>
      <c r="K300">
        <v>52</v>
      </c>
      <c r="L300">
        <v>0</v>
      </c>
      <c r="M300">
        <v>2023</v>
      </c>
      <c r="N300">
        <f>VLOOKUP(E300, '2023D'!$A$2:$G$339, 2, FALSE)</f>
        <v>243</v>
      </c>
      <c r="O300">
        <f>VLOOKUP(E300, '2023D'!$A$2:$G$339, 3, FALSE)</f>
        <v>30168</v>
      </c>
      <c r="P300">
        <f>extracted_table_data[[#This Row],[最低排名]]-extracted_table_data[[#This Row],[同分人数]]+1</f>
        <v>29926</v>
      </c>
      <c r="Q300">
        <f>IF(O300&gt;=开始!$B$6, 1, 0)</f>
        <v>1</v>
      </c>
      <c r="R300">
        <f>extracted_table_data[[#This Row],[最低排名]]-开始!$B$6</f>
        <v>30168</v>
      </c>
    </row>
    <row r="301" spans="1:18">
      <c r="A301">
        <v>31704</v>
      </c>
      <c r="B301" t="s">
        <v>438</v>
      </c>
      <c r="C301" t="str">
        <f t="shared" si="8"/>
        <v>忻州师院</v>
      </c>
      <c r="D301" t="str">
        <f t="shared" si="9"/>
        <v>04</v>
      </c>
      <c r="E301" t="s">
        <v>433</v>
      </c>
      <c r="F301">
        <v>201</v>
      </c>
      <c r="G301">
        <v>102</v>
      </c>
      <c r="H301">
        <v>97</v>
      </c>
      <c r="I301">
        <v>55</v>
      </c>
      <c r="J301">
        <v>52</v>
      </c>
      <c r="K301">
        <v>49</v>
      </c>
      <c r="L301">
        <v>0</v>
      </c>
      <c r="M301">
        <v>2023</v>
      </c>
      <c r="N301">
        <f>VLOOKUP(E301, '2023D'!$A$2:$G$339, 2, FALSE)</f>
        <v>242</v>
      </c>
      <c r="O301">
        <f>VLOOKUP(E301, '2023D'!$A$2:$G$339, 3, FALSE)</f>
        <v>30852</v>
      </c>
      <c r="P301">
        <f>extracted_table_data[[#This Row],[最低排名]]-extracted_table_data[[#This Row],[同分人数]]+1</f>
        <v>30611</v>
      </c>
      <c r="Q301">
        <f>IF(O301&gt;=开始!$B$6, 1, 0)</f>
        <v>1</v>
      </c>
      <c r="R301">
        <f>extracted_table_data[[#This Row],[最低排名]]-开始!$B$6</f>
        <v>30852</v>
      </c>
    </row>
    <row r="302" spans="1:18">
      <c r="A302">
        <v>31705</v>
      </c>
      <c r="B302" t="s">
        <v>439</v>
      </c>
      <c r="C302" t="str">
        <f t="shared" si="8"/>
        <v>忻州师院</v>
      </c>
      <c r="D302" t="str">
        <f t="shared" si="9"/>
        <v>05</v>
      </c>
      <c r="E302" t="s">
        <v>440</v>
      </c>
      <c r="F302">
        <v>190</v>
      </c>
      <c r="G302">
        <v>105</v>
      </c>
      <c r="H302">
        <v>91</v>
      </c>
      <c r="I302">
        <v>64</v>
      </c>
      <c r="J302">
        <v>46</v>
      </c>
      <c r="K302">
        <v>46</v>
      </c>
      <c r="L302">
        <v>0</v>
      </c>
      <c r="M302">
        <v>2023</v>
      </c>
      <c r="N302">
        <f>VLOOKUP(E302, '2023D'!$A$2:$G$339, 2, FALSE)</f>
        <v>194</v>
      </c>
      <c r="O302">
        <f>VLOOKUP(E302, '2023D'!$A$2:$G$339, 3, FALSE)</f>
        <v>34625</v>
      </c>
      <c r="P302">
        <f>extracted_table_data[[#This Row],[最低排名]]-extracted_table_data[[#This Row],[同分人数]]+1</f>
        <v>34432</v>
      </c>
      <c r="Q302">
        <f>IF(O302&gt;=开始!$B$6, 1, 0)</f>
        <v>1</v>
      </c>
      <c r="R302">
        <f>extracted_table_data[[#This Row],[最低排名]]-开始!$B$6</f>
        <v>34625</v>
      </c>
    </row>
    <row r="303" spans="1:18">
      <c r="A303">
        <v>31801</v>
      </c>
      <c r="B303" t="s">
        <v>441</v>
      </c>
      <c r="C303" t="str">
        <f t="shared" si="8"/>
        <v>山西财大</v>
      </c>
      <c r="D303" t="str">
        <f t="shared" si="9"/>
        <v>01</v>
      </c>
      <c r="E303" t="s">
        <v>180</v>
      </c>
      <c r="F303">
        <v>195</v>
      </c>
      <c r="G303">
        <v>108</v>
      </c>
      <c r="H303">
        <v>96</v>
      </c>
      <c r="I303">
        <v>64</v>
      </c>
      <c r="J303">
        <v>49</v>
      </c>
      <c r="K303">
        <v>46</v>
      </c>
      <c r="L303">
        <v>0</v>
      </c>
      <c r="M303">
        <v>2023</v>
      </c>
      <c r="N303">
        <f>VLOOKUP(E303, '2023D'!$A$2:$G$339, 2, FALSE)</f>
        <v>237</v>
      </c>
      <c r="O303">
        <f>VLOOKUP(E303, '2023D'!$A$2:$G$339, 3, FALSE)</f>
        <v>31821</v>
      </c>
      <c r="P303">
        <f>extracted_table_data[[#This Row],[最低排名]]-extracted_table_data[[#This Row],[同分人数]]+1</f>
        <v>31585</v>
      </c>
      <c r="Q303">
        <f>IF(O303&gt;=开始!$B$6, 1, 0)</f>
        <v>1</v>
      </c>
      <c r="R303">
        <f>extracted_table_data[[#This Row],[最低排名]]-开始!$B$6</f>
        <v>31821</v>
      </c>
    </row>
    <row r="304" spans="1:18">
      <c r="A304">
        <v>31802</v>
      </c>
      <c r="B304" t="s">
        <v>442</v>
      </c>
      <c r="C304" t="str">
        <f t="shared" si="8"/>
        <v>山西财大</v>
      </c>
      <c r="D304" t="str">
        <f t="shared" si="9"/>
        <v>02</v>
      </c>
      <c r="E304" t="s">
        <v>363</v>
      </c>
      <c r="F304">
        <v>180</v>
      </c>
      <c r="G304">
        <v>93</v>
      </c>
      <c r="H304">
        <v>112</v>
      </c>
      <c r="I304">
        <v>49</v>
      </c>
      <c r="J304">
        <v>49</v>
      </c>
      <c r="K304">
        <v>46</v>
      </c>
      <c r="L304">
        <v>0</v>
      </c>
      <c r="M304">
        <v>2023</v>
      </c>
      <c r="N304">
        <f>VLOOKUP(E304, '2023D'!$A$2:$G$339, 2, FALSE)</f>
        <v>228</v>
      </c>
      <c r="O304">
        <f>VLOOKUP(E304, '2023D'!$A$2:$G$339, 3, FALSE)</f>
        <v>34853</v>
      </c>
      <c r="P304">
        <f>extracted_table_data[[#This Row],[最低排名]]-extracted_table_data[[#This Row],[同分人数]]+1</f>
        <v>34626</v>
      </c>
      <c r="Q304">
        <f>IF(O304&gt;=开始!$B$6, 1, 0)</f>
        <v>1</v>
      </c>
      <c r="R304">
        <f>extracted_table_data[[#This Row],[最低排名]]-开始!$B$6</f>
        <v>34853</v>
      </c>
    </row>
    <row r="305" spans="1:18">
      <c r="A305">
        <v>31803</v>
      </c>
      <c r="B305" t="s">
        <v>443</v>
      </c>
      <c r="C305" t="str">
        <f t="shared" si="8"/>
        <v>山西财大</v>
      </c>
      <c r="D305" t="str">
        <f t="shared" si="9"/>
        <v>03</v>
      </c>
      <c r="E305" t="s">
        <v>162</v>
      </c>
      <c r="F305">
        <v>200</v>
      </c>
      <c r="G305">
        <v>107</v>
      </c>
      <c r="H305">
        <v>116</v>
      </c>
      <c r="I305">
        <v>55</v>
      </c>
      <c r="J305">
        <v>52</v>
      </c>
      <c r="K305">
        <v>52</v>
      </c>
      <c r="L305">
        <v>0</v>
      </c>
      <c r="M305">
        <v>2023</v>
      </c>
      <c r="N305">
        <f>VLOOKUP(E305, '2023D'!$A$2:$G$339, 2, FALSE)</f>
        <v>263</v>
      </c>
      <c r="O305">
        <f>VLOOKUP(E305, '2023D'!$A$2:$G$339, 3, FALSE)</f>
        <v>25848</v>
      </c>
      <c r="P305">
        <f>extracted_table_data[[#This Row],[最低排名]]-extracted_table_data[[#This Row],[同分人数]]+1</f>
        <v>25586</v>
      </c>
      <c r="Q305">
        <f>IF(O305&gt;=开始!$B$6, 1, 0)</f>
        <v>1</v>
      </c>
      <c r="R305">
        <f>extracted_table_data[[#This Row],[最低排名]]-开始!$B$6</f>
        <v>25848</v>
      </c>
    </row>
    <row r="306" spans="1:18">
      <c r="A306">
        <v>31901</v>
      </c>
      <c r="B306" t="s">
        <v>444</v>
      </c>
      <c r="C306" t="str">
        <f t="shared" si="8"/>
        <v>山西中医</v>
      </c>
      <c r="D306" t="str">
        <f t="shared" si="9"/>
        <v>01</v>
      </c>
      <c r="E306" t="s">
        <v>120</v>
      </c>
      <c r="F306">
        <v>210</v>
      </c>
      <c r="G306">
        <v>106</v>
      </c>
      <c r="H306">
        <v>90</v>
      </c>
      <c r="I306">
        <v>64</v>
      </c>
      <c r="J306">
        <v>61</v>
      </c>
      <c r="K306">
        <v>55</v>
      </c>
      <c r="L306">
        <v>0</v>
      </c>
      <c r="M306">
        <v>2023</v>
      </c>
      <c r="N306">
        <f>VLOOKUP(E306, '2023D'!$A$2:$G$339, 2, FALSE)</f>
        <v>231</v>
      </c>
      <c r="O306">
        <f>VLOOKUP(E306, '2023D'!$A$2:$G$339, 3, FALSE)</f>
        <v>24548</v>
      </c>
      <c r="P306">
        <f>extracted_table_data[[#This Row],[最低排名]]-extracted_table_data[[#This Row],[同分人数]]+1</f>
        <v>24318</v>
      </c>
      <c r="Q306">
        <f>IF(O306&gt;=开始!$B$6, 1, 0)</f>
        <v>1</v>
      </c>
      <c r="R306">
        <f>extracted_table_data[[#This Row],[最低排名]]-开始!$B$6</f>
        <v>24548</v>
      </c>
    </row>
    <row r="307" spans="1:18">
      <c r="A307">
        <v>32001</v>
      </c>
      <c r="B307" t="s">
        <v>445</v>
      </c>
      <c r="C307" t="str">
        <f t="shared" si="8"/>
        <v>吕梁学院</v>
      </c>
      <c r="D307" t="str">
        <f t="shared" si="9"/>
        <v>01</v>
      </c>
      <c r="E307" t="s">
        <v>381</v>
      </c>
      <c r="F307">
        <v>187</v>
      </c>
      <c r="G307">
        <v>101</v>
      </c>
      <c r="H307">
        <v>89</v>
      </c>
      <c r="I307">
        <v>55</v>
      </c>
      <c r="J307">
        <v>49</v>
      </c>
      <c r="K307">
        <v>49</v>
      </c>
      <c r="L307">
        <v>0</v>
      </c>
      <c r="M307">
        <v>2023</v>
      </c>
      <c r="N307">
        <f>VLOOKUP(E307, '2023D'!$A$2:$G$339, 2, FALSE)</f>
        <v>190</v>
      </c>
      <c r="O307">
        <f>VLOOKUP(E307, '2023D'!$A$2:$G$339, 3, FALSE)</f>
        <v>36303</v>
      </c>
      <c r="P307">
        <f>extracted_table_data[[#This Row],[最低排名]]-extracted_table_data[[#This Row],[同分人数]]+1</f>
        <v>36114</v>
      </c>
      <c r="Q307">
        <f>IF(O307&gt;=开始!$B$6, 1, 0)</f>
        <v>1</v>
      </c>
      <c r="R307">
        <f>extracted_table_data[[#This Row],[最低排名]]-开始!$B$6</f>
        <v>36303</v>
      </c>
    </row>
    <row r="308" spans="1:18">
      <c r="A308">
        <v>32002</v>
      </c>
      <c r="B308" t="s">
        <v>446</v>
      </c>
      <c r="C308" t="str">
        <f t="shared" si="8"/>
        <v>吕梁学院</v>
      </c>
      <c r="D308" t="str">
        <f t="shared" si="9"/>
        <v>02</v>
      </c>
      <c r="E308" t="s">
        <v>447</v>
      </c>
      <c r="F308">
        <v>191</v>
      </c>
      <c r="G308">
        <v>110</v>
      </c>
      <c r="H308">
        <v>71</v>
      </c>
      <c r="I308">
        <v>55</v>
      </c>
      <c r="J308">
        <v>52</v>
      </c>
      <c r="K308">
        <v>52</v>
      </c>
      <c r="L308">
        <v>0</v>
      </c>
      <c r="M308">
        <v>2023</v>
      </c>
      <c r="N308">
        <f>VLOOKUP(E308, '2023D'!$A$2:$G$339, 2, FALSE)</f>
        <v>201</v>
      </c>
      <c r="O308">
        <f>VLOOKUP(E308, '2023D'!$A$2:$G$339, 3, FALSE)</f>
        <v>37931</v>
      </c>
      <c r="P308">
        <f>extracted_table_data[[#This Row],[最低排名]]-extracted_table_data[[#This Row],[同分人数]]+1</f>
        <v>37731</v>
      </c>
      <c r="Q308">
        <f>IF(O308&gt;=开始!$B$6, 1, 0)</f>
        <v>1</v>
      </c>
      <c r="R308">
        <f>extracted_table_data[[#This Row],[最低排名]]-开始!$B$6</f>
        <v>37931</v>
      </c>
    </row>
    <row r="309" spans="1:18">
      <c r="A309">
        <v>32201</v>
      </c>
      <c r="B309" t="s">
        <v>448</v>
      </c>
      <c r="C309" t="str">
        <f t="shared" si="8"/>
        <v>山西工院</v>
      </c>
      <c r="D309" t="str">
        <f t="shared" si="9"/>
        <v>01</v>
      </c>
      <c r="E309" t="s">
        <v>207</v>
      </c>
      <c r="F309">
        <v>186</v>
      </c>
      <c r="G309">
        <v>93</v>
      </c>
      <c r="H309">
        <v>71</v>
      </c>
      <c r="I309">
        <v>61</v>
      </c>
      <c r="J309">
        <v>49</v>
      </c>
      <c r="K309">
        <v>46</v>
      </c>
      <c r="L309">
        <v>0</v>
      </c>
      <c r="M309">
        <v>2023</v>
      </c>
      <c r="N309">
        <f>VLOOKUP(E309, '2023D'!$A$2:$G$339, 2, FALSE)</f>
        <v>193</v>
      </c>
      <c r="O309">
        <f>VLOOKUP(E309, '2023D'!$A$2:$G$339, 3, FALSE)</f>
        <v>39440</v>
      </c>
      <c r="P309">
        <f>extracted_table_data[[#This Row],[最低排名]]-extracted_table_data[[#This Row],[同分人数]]+1</f>
        <v>39248</v>
      </c>
      <c r="Q309">
        <f>IF(O309&gt;=开始!$B$6, 1, 0)</f>
        <v>1</v>
      </c>
      <c r="R309">
        <f>extracted_table_data[[#This Row],[最低排名]]-开始!$B$6</f>
        <v>39440</v>
      </c>
    </row>
    <row r="310" spans="1:18">
      <c r="A310">
        <v>32301</v>
      </c>
      <c r="B310" t="s">
        <v>449</v>
      </c>
      <c r="C310" t="str">
        <f t="shared" si="8"/>
        <v>山西大学</v>
      </c>
      <c r="D310" t="str">
        <f t="shared" si="9"/>
        <v>01</v>
      </c>
      <c r="E310" t="s">
        <v>450</v>
      </c>
      <c r="F310">
        <v>176</v>
      </c>
      <c r="G310">
        <v>107</v>
      </c>
      <c r="H310">
        <v>120</v>
      </c>
      <c r="I310">
        <v>67</v>
      </c>
      <c r="J310">
        <v>67</v>
      </c>
      <c r="K310">
        <v>64</v>
      </c>
      <c r="L310">
        <v>0</v>
      </c>
      <c r="M310">
        <v>2023</v>
      </c>
      <c r="N310">
        <f>VLOOKUP(E310, '2023D'!$A$2:$G$339, 2, FALSE)</f>
        <v>272</v>
      </c>
      <c r="O310">
        <f>VLOOKUP(E310, '2023D'!$A$2:$G$339, 3, FALSE)</f>
        <v>21165</v>
      </c>
      <c r="P310">
        <f>extracted_table_data[[#This Row],[最低排名]]-extracted_table_data[[#This Row],[同分人数]]+1</f>
        <v>20894</v>
      </c>
      <c r="Q310">
        <f>IF(O310&gt;=开始!$B$6, 1, 0)</f>
        <v>1</v>
      </c>
      <c r="R310">
        <f>extracted_table_data[[#This Row],[最低排名]]-开始!$B$6</f>
        <v>21165</v>
      </c>
    </row>
    <row r="311" spans="1:18">
      <c r="A311">
        <v>32302</v>
      </c>
      <c r="B311" t="s">
        <v>451</v>
      </c>
      <c r="C311" t="str">
        <f t="shared" si="8"/>
        <v>山西大学</v>
      </c>
      <c r="D311" t="str">
        <f t="shared" si="9"/>
        <v>02</v>
      </c>
      <c r="E311" t="s">
        <v>132</v>
      </c>
      <c r="F311">
        <v>220</v>
      </c>
      <c r="G311">
        <v>118</v>
      </c>
      <c r="H311">
        <v>106</v>
      </c>
      <c r="I311">
        <v>70</v>
      </c>
      <c r="J311">
        <v>61</v>
      </c>
      <c r="K311">
        <v>55</v>
      </c>
      <c r="L311">
        <v>0</v>
      </c>
      <c r="M311">
        <v>2023</v>
      </c>
      <c r="N311">
        <f>VLOOKUP(E311, '2023D'!$A$2:$G$339, 2, FALSE)</f>
        <v>247</v>
      </c>
      <c r="O311">
        <f>VLOOKUP(E311, '2023D'!$A$2:$G$339, 3, FALSE)</f>
        <v>16670</v>
      </c>
      <c r="P311">
        <f>extracted_table_data[[#This Row],[最低排名]]-extracted_table_data[[#This Row],[同分人数]]+1</f>
        <v>16424</v>
      </c>
      <c r="Q311">
        <f>IF(O311&gt;=开始!$B$6, 1, 0)</f>
        <v>1</v>
      </c>
      <c r="R311">
        <f>extracted_table_data[[#This Row],[最低排名]]-开始!$B$6</f>
        <v>16670</v>
      </c>
    </row>
    <row r="312" spans="1:18">
      <c r="A312">
        <v>32303</v>
      </c>
      <c r="B312" t="s">
        <v>452</v>
      </c>
      <c r="C312" t="str">
        <f t="shared" si="8"/>
        <v>山西大学</v>
      </c>
      <c r="D312" t="str">
        <f t="shared" si="9"/>
        <v>03</v>
      </c>
      <c r="E312" t="s">
        <v>132</v>
      </c>
      <c r="F312">
        <v>220</v>
      </c>
      <c r="G312">
        <v>113</v>
      </c>
      <c r="H312">
        <v>112</v>
      </c>
      <c r="I312">
        <v>67</v>
      </c>
      <c r="J312">
        <v>58</v>
      </c>
      <c r="K312">
        <v>55</v>
      </c>
      <c r="L312">
        <v>0</v>
      </c>
      <c r="M312">
        <v>2023</v>
      </c>
      <c r="N312">
        <f>VLOOKUP(E312, '2023D'!$A$2:$G$339, 2, FALSE)</f>
        <v>247</v>
      </c>
      <c r="O312">
        <f>VLOOKUP(E312, '2023D'!$A$2:$G$339, 3, FALSE)</f>
        <v>16670</v>
      </c>
      <c r="P312">
        <f>extracted_table_data[[#This Row],[最低排名]]-extracted_table_data[[#This Row],[同分人数]]+1</f>
        <v>16424</v>
      </c>
      <c r="Q312">
        <f>IF(O312&gt;=开始!$B$6, 1, 0)</f>
        <v>1</v>
      </c>
      <c r="R312">
        <f>extracted_table_data[[#This Row],[最低排名]]-开始!$B$6</f>
        <v>16670</v>
      </c>
    </row>
    <row r="313" spans="1:18">
      <c r="A313">
        <v>32402</v>
      </c>
      <c r="B313" t="s">
        <v>453</v>
      </c>
      <c r="C313" t="str">
        <f t="shared" si="8"/>
        <v>运城职大</v>
      </c>
      <c r="D313" t="str">
        <f t="shared" si="9"/>
        <v>02</v>
      </c>
      <c r="E313" t="s">
        <v>198</v>
      </c>
      <c r="F313">
        <v>161</v>
      </c>
      <c r="G313">
        <v>99</v>
      </c>
      <c r="H313">
        <v>85</v>
      </c>
      <c r="I313">
        <v>61</v>
      </c>
      <c r="J313">
        <v>49</v>
      </c>
      <c r="K313">
        <v>49</v>
      </c>
      <c r="L313">
        <v>0</v>
      </c>
      <c r="M313">
        <v>2023</v>
      </c>
      <c r="N313">
        <f>VLOOKUP(E313, '2023D'!$A$2:$G$339, 2, FALSE)</f>
        <v>159</v>
      </c>
      <c r="O313">
        <f>VLOOKUP(E313, '2023D'!$A$2:$G$339, 3, FALSE)</f>
        <v>40830</v>
      </c>
      <c r="P313">
        <f>extracted_table_data[[#This Row],[最低排名]]-extracted_table_data[[#This Row],[同分人数]]+1</f>
        <v>40672</v>
      </c>
      <c r="Q313">
        <f>IF(O313&gt;=开始!$B$6, 1, 0)</f>
        <v>1</v>
      </c>
      <c r="R313">
        <f>extracted_table_data[[#This Row],[最低排名]]-开始!$B$6</f>
        <v>40830</v>
      </c>
    </row>
    <row r="314" spans="1:18">
      <c r="A314">
        <v>33101</v>
      </c>
      <c r="B314" t="s">
        <v>454</v>
      </c>
      <c r="C314" t="str">
        <f t="shared" si="8"/>
        <v>大连民族</v>
      </c>
      <c r="D314" t="str">
        <f t="shared" si="9"/>
        <v>01</v>
      </c>
      <c r="E314" t="s">
        <v>52</v>
      </c>
      <c r="F314">
        <v>190</v>
      </c>
      <c r="G314">
        <v>109</v>
      </c>
      <c r="H314">
        <v>78</v>
      </c>
      <c r="I314">
        <v>55</v>
      </c>
      <c r="J314">
        <v>52</v>
      </c>
      <c r="K314">
        <v>49</v>
      </c>
      <c r="L314">
        <v>0</v>
      </c>
      <c r="M314">
        <v>2023</v>
      </c>
      <c r="N314">
        <f>VLOOKUP(E314, '2023D'!$A$2:$G$339, 2, FALSE)</f>
        <v>221</v>
      </c>
      <c r="O314">
        <f>VLOOKUP(E314, '2023D'!$A$2:$G$339, 3, FALSE)</f>
        <v>37331</v>
      </c>
      <c r="P314">
        <f>extracted_table_data[[#This Row],[最低排名]]-extracted_table_data[[#This Row],[同分人数]]+1</f>
        <v>37111</v>
      </c>
      <c r="Q314">
        <f>IF(O314&gt;=开始!$B$6, 1, 0)</f>
        <v>1</v>
      </c>
      <c r="R314">
        <f>extracted_table_data[[#This Row],[最低排名]]-开始!$B$6</f>
        <v>37331</v>
      </c>
    </row>
    <row r="315" spans="1:18">
      <c r="A315">
        <v>33201</v>
      </c>
      <c r="B315" t="s">
        <v>455</v>
      </c>
      <c r="C315" t="str">
        <f t="shared" si="8"/>
        <v>大连海事</v>
      </c>
      <c r="D315" t="str">
        <f t="shared" si="9"/>
        <v>01</v>
      </c>
      <c r="E315" t="s">
        <v>160</v>
      </c>
      <c r="F315">
        <v>225</v>
      </c>
      <c r="G315">
        <v>119</v>
      </c>
      <c r="H315">
        <v>123</v>
      </c>
      <c r="I315">
        <v>67</v>
      </c>
      <c r="J315">
        <v>64</v>
      </c>
      <c r="K315">
        <v>55</v>
      </c>
      <c r="L315">
        <v>0</v>
      </c>
      <c r="M315">
        <v>2023</v>
      </c>
      <c r="N315">
        <f>VLOOKUP(E315, '2023D'!$A$2:$G$339, 2, FALSE)</f>
        <v>247</v>
      </c>
      <c r="O315">
        <f>VLOOKUP(E315, '2023D'!$A$2:$G$339, 3, FALSE)</f>
        <v>11276</v>
      </c>
      <c r="P315">
        <f>extracted_table_data[[#This Row],[最低排名]]-extracted_table_data[[#This Row],[同分人数]]+1</f>
        <v>11030</v>
      </c>
      <c r="Q315">
        <f>IF(O315&gt;=开始!$B$6, 1, 0)</f>
        <v>1</v>
      </c>
      <c r="R315">
        <f>extracted_table_data[[#This Row],[最低排名]]-开始!$B$6</f>
        <v>11276</v>
      </c>
    </row>
    <row r="316" spans="1:18">
      <c r="A316">
        <v>33202</v>
      </c>
      <c r="B316" t="s">
        <v>456</v>
      </c>
      <c r="C316" t="str">
        <f t="shared" si="8"/>
        <v>大连海事</v>
      </c>
      <c r="D316" t="str">
        <f t="shared" si="9"/>
        <v>02</v>
      </c>
      <c r="E316" t="s">
        <v>424</v>
      </c>
      <c r="F316">
        <v>235</v>
      </c>
      <c r="G316">
        <v>127</v>
      </c>
      <c r="H316">
        <v>112</v>
      </c>
      <c r="I316">
        <v>61</v>
      </c>
      <c r="J316">
        <v>58</v>
      </c>
      <c r="K316">
        <v>58</v>
      </c>
      <c r="L316">
        <v>0</v>
      </c>
      <c r="M316">
        <v>2023</v>
      </c>
      <c r="N316">
        <f>VLOOKUP(E316, '2023D'!$A$2:$G$339, 2, FALSE)</f>
        <v>265</v>
      </c>
      <c r="O316">
        <f>VLOOKUP(E316, '2023D'!$A$2:$G$339, 3, FALSE)</f>
        <v>13663</v>
      </c>
      <c r="P316">
        <f>extracted_table_data[[#This Row],[最低排名]]-extracted_table_data[[#This Row],[同分人数]]+1</f>
        <v>13399</v>
      </c>
      <c r="Q316">
        <f>IF(O316&gt;=开始!$B$6, 1, 0)</f>
        <v>1</v>
      </c>
      <c r="R316">
        <f>extracted_table_data[[#This Row],[最低排名]]-开始!$B$6</f>
        <v>13663</v>
      </c>
    </row>
    <row r="317" spans="1:18">
      <c r="A317">
        <v>33203</v>
      </c>
      <c r="B317" t="s">
        <v>457</v>
      </c>
      <c r="C317" t="str">
        <f t="shared" si="8"/>
        <v>大连海事</v>
      </c>
      <c r="D317" t="str">
        <f t="shared" si="9"/>
        <v>03</v>
      </c>
      <c r="E317" t="s">
        <v>134</v>
      </c>
      <c r="F317">
        <v>213</v>
      </c>
      <c r="G317">
        <v>113</v>
      </c>
      <c r="H317">
        <v>117</v>
      </c>
      <c r="I317">
        <v>67</v>
      </c>
      <c r="J317">
        <v>67</v>
      </c>
      <c r="K317">
        <v>64</v>
      </c>
      <c r="L317">
        <v>0</v>
      </c>
      <c r="M317">
        <v>2023</v>
      </c>
      <c r="N317">
        <f>VLOOKUP(E317, '2023D'!$A$2:$G$339, 2, FALSE)</f>
        <v>227</v>
      </c>
      <c r="O317">
        <f>VLOOKUP(E317, '2023D'!$A$2:$G$339, 3, FALSE)</f>
        <v>12669</v>
      </c>
      <c r="P317">
        <f>extracted_table_data[[#This Row],[最低排名]]-extracted_table_data[[#This Row],[同分人数]]+1</f>
        <v>12443</v>
      </c>
      <c r="Q317">
        <f>IF(O317&gt;=开始!$B$6, 1, 0)</f>
        <v>1</v>
      </c>
      <c r="R317">
        <f>extracted_table_data[[#This Row],[最低排名]]-开始!$B$6</f>
        <v>12669</v>
      </c>
    </row>
    <row r="318" spans="1:18">
      <c r="A318">
        <v>33301</v>
      </c>
      <c r="B318" t="s">
        <v>458</v>
      </c>
      <c r="C318" t="str">
        <f t="shared" si="8"/>
        <v>大连理工</v>
      </c>
      <c r="D318" t="str">
        <f t="shared" si="9"/>
        <v>01</v>
      </c>
      <c r="E318" t="s">
        <v>31</v>
      </c>
      <c r="F318">
        <v>233</v>
      </c>
      <c r="G318">
        <v>129</v>
      </c>
      <c r="H318">
        <v>131</v>
      </c>
      <c r="I318">
        <v>70</v>
      </c>
      <c r="J318">
        <v>70</v>
      </c>
      <c r="K318">
        <v>64</v>
      </c>
      <c r="L318">
        <v>0</v>
      </c>
      <c r="M318">
        <v>2023</v>
      </c>
      <c r="N318">
        <f>VLOOKUP(E318, '2023D'!$A$2:$G$339, 2, FALSE)</f>
        <v>164</v>
      </c>
      <c r="O318">
        <f>VLOOKUP(E318, '2023D'!$A$2:$G$339, 3, FALSE)</f>
        <v>4260</v>
      </c>
      <c r="P318">
        <f>extracted_table_data[[#This Row],[最低排名]]-extracted_table_data[[#This Row],[同分人数]]+1</f>
        <v>4097</v>
      </c>
      <c r="Q318">
        <f>IF(O318&gt;=开始!$B$6, 1, 0)</f>
        <v>1</v>
      </c>
      <c r="R318">
        <f>extracted_table_data[[#This Row],[最低排名]]-开始!$B$6</f>
        <v>4260</v>
      </c>
    </row>
    <row r="319" spans="1:18">
      <c r="A319">
        <v>33302</v>
      </c>
      <c r="B319" t="s">
        <v>459</v>
      </c>
      <c r="C319" t="str">
        <f t="shared" si="8"/>
        <v>大连理工</v>
      </c>
      <c r="D319" t="str">
        <f t="shared" si="9"/>
        <v>02</v>
      </c>
      <c r="E319" t="s">
        <v>58</v>
      </c>
      <c r="F319">
        <v>228</v>
      </c>
      <c r="G319">
        <v>124</v>
      </c>
      <c r="H319">
        <v>135</v>
      </c>
      <c r="I319">
        <v>70</v>
      </c>
      <c r="J319">
        <v>67</v>
      </c>
      <c r="K319">
        <v>64</v>
      </c>
      <c r="L319">
        <v>0</v>
      </c>
      <c r="M319">
        <v>2023</v>
      </c>
      <c r="N319">
        <f>VLOOKUP(E319, '2023D'!$A$2:$G$339, 2, FALSE)</f>
        <v>160</v>
      </c>
      <c r="O319">
        <f>VLOOKUP(E319, '2023D'!$A$2:$G$339, 3, FALSE)</f>
        <v>4910</v>
      </c>
      <c r="P319">
        <f>extracted_table_data[[#This Row],[最低排名]]-extracted_table_data[[#This Row],[同分人数]]+1</f>
        <v>4751</v>
      </c>
      <c r="Q319">
        <f>IF(O319&gt;=开始!$B$6, 1, 0)</f>
        <v>1</v>
      </c>
      <c r="R319">
        <f>extracted_table_data[[#This Row],[最低排名]]-开始!$B$6</f>
        <v>4910</v>
      </c>
    </row>
    <row r="320" spans="1:18">
      <c r="A320">
        <v>33401</v>
      </c>
      <c r="B320" t="s">
        <v>460</v>
      </c>
      <c r="C320" t="str">
        <f t="shared" si="8"/>
        <v>东北大学</v>
      </c>
      <c r="D320" t="str">
        <f t="shared" si="9"/>
        <v>01</v>
      </c>
      <c r="E320" t="s">
        <v>332</v>
      </c>
      <c r="F320">
        <v>227</v>
      </c>
      <c r="G320">
        <v>116</v>
      </c>
      <c r="H320">
        <v>129</v>
      </c>
      <c r="I320">
        <v>70</v>
      </c>
      <c r="J320">
        <v>70</v>
      </c>
      <c r="K320">
        <v>67</v>
      </c>
      <c r="L320">
        <v>0</v>
      </c>
      <c r="M320">
        <v>2023</v>
      </c>
      <c r="N320">
        <f>VLOOKUP(E320, '2023D'!$A$2:$G$339, 2, FALSE)</f>
        <v>170</v>
      </c>
      <c r="O320">
        <f>VLOOKUP(E320, '2023D'!$A$2:$G$339, 3, FALSE)</f>
        <v>5080</v>
      </c>
      <c r="P320">
        <f>extracted_table_data[[#This Row],[最低排名]]-extracted_table_data[[#This Row],[同分人数]]+1</f>
        <v>4911</v>
      </c>
      <c r="Q320">
        <f>IF(O320&gt;=开始!$B$6, 1, 0)</f>
        <v>1</v>
      </c>
      <c r="R320">
        <f>extracted_table_data[[#This Row],[最低排名]]-开始!$B$6</f>
        <v>5080</v>
      </c>
    </row>
    <row r="321" spans="1:18">
      <c r="A321">
        <v>33501</v>
      </c>
      <c r="B321" t="s">
        <v>461</v>
      </c>
      <c r="C321" t="str">
        <f t="shared" si="8"/>
        <v>理工盘锦</v>
      </c>
      <c r="D321" t="str">
        <f t="shared" si="9"/>
        <v>01</v>
      </c>
      <c r="E321" t="s">
        <v>103</v>
      </c>
      <c r="F321">
        <v>239</v>
      </c>
      <c r="G321">
        <v>120</v>
      </c>
      <c r="H321">
        <v>128</v>
      </c>
      <c r="I321">
        <v>61</v>
      </c>
      <c r="J321">
        <v>58</v>
      </c>
      <c r="K321">
        <v>58</v>
      </c>
      <c r="L321">
        <v>0</v>
      </c>
      <c r="M321">
        <v>2023</v>
      </c>
      <c r="N321">
        <f>VLOOKUP(E321, '2023D'!$A$2:$G$339, 2, FALSE)</f>
        <v>228</v>
      </c>
      <c r="O321">
        <f>VLOOKUP(E321, '2023D'!$A$2:$G$339, 3, FALSE)</f>
        <v>8940</v>
      </c>
      <c r="P321">
        <f>extracted_table_data[[#This Row],[最低排名]]-extracted_table_data[[#This Row],[同分人数]]+1</f>
        <v>8713</v>
      </c>
      <c r="Q321">
        <f>IF(O321&gt;=开始!$B$6, 1, 0)</f>
        <v>1</v>
      </c>
      <c r="R321">
        <f>extracted_table_data[[#This Row],[最低排名]]-开始!$B$6</f>
        <v>8940</v>
      </c>
    </row>
    <row r="322" spans="1:18">
      <c r="A322">
        <v>33601</v>
      </c>
      <c r="B322" t="s">
        <v>462</v>
      </c>
      <c r="C322" t="str">
        <f t="shared" ref="C322:C385" si="10">LEFT(B322, FIND("(", B322) - 1)</f>
        <v>辽宁大学</v>
      </c>
      <c r="D322" t="str">
        <f t="shared" ref="D322:D385" si="11">MID(B322, FIND("(", B322) + 1, FIND(")", B322) - FIND("(", B322) - 1)</f>
        <v>01</v>
      </c>
      <c r="E322" t="s">
        <v>79</v>
      </c>
      <c r="F322">
        <v>212</v>
      </c>
      <c r="G322">
        <v>106</v>
      </c>
      <c r="H322">
        <v>115</v>
      </c>
      <c r="I322">
        <v>64</v>
      </c>
      <c r="J322">
        <v>58</v>
      </c>
      <c r="K322">
        <v>52</v>
      </c>
      <c r="L322">
        <v>0</v>
      </c>
      <c r="M322">
        <v>2023</v>
      </c>
      <c r="N322">
        <f>VLOOKUP(E322, '2023D'!$A$2:$G$339, 2, FALSE)</f>
        <v>262</v>
      </c>
      <c r="O322">
        <f>VLOOKUP(E322, '2023D'!$A$2:$G$339, 3, FALSE)</f>
        <v>19420</v>
      </c>
      <c r="P322">
        <f>extracted_table_data[[#This Row],[最低排名]]-extracted_table_data[[#This Row],[同分人数]]+1</f>
        <v>19159</v>
      </c>
      <c r="Q322">
        <f>IF(O322&gt;=开始!$B$6, 1, 0)</f>
        <v>1</v>
      </c>
      <c r="R322">
        <f>extracted_table_data[[#This Row],[最低排名]]-开始!$B$6</f>
        <v>19420</v>
      </c>
    </row>
    <row r="323" spans="1:18">
      <c r="A323">
        <v>33701</v>
      </c>
      <c r="B323" t="s">
        <v>463</v>
      </c>
      <c r="C323" t="str">
        <f t="shared" si="10"/>
        <v>沈阳工大</v>
      </c>
      <c r="D323" t="str">
        <f t="shared" si="11"/>
        <v>01</v>
      </c>
      <c r="E323" t="s">
        <v>170</v>
      </c>
      <c r="F323">
        <v>207</v>
      </c>
      <c r="G323">
        <v>116</v>
      </c>
      <c r="H323">
        <v>72</v>
      </c>
      <c r="I323">
        <v>61</v>
      </c>
      <c r="J323">
        <v>61</v>
      </c>
      <c r="K323">
        <v>52</v>
      </c>
      <c r="L323">
        <v>0</v>
      </c>
      <c r="M323">
        <v>2023</v>
      </c>
      <c r="N323">
        <f>VLOOKUP(E323, '2023D'!$A$2:$G$339, 2, FALSE)</f>
        <v>242</v>
      </c>
      <c r="O323">
        <f>VLOOKUP(E323, '2023D'!$A$2:$G$339, 3, FALSE)</f>
        <v>31094</v>
      </c>
      <c r="P323">
        <f>extracted_table_data[[#This Row],[最低排名]]-extracted_table_data[[#This Row],[同分人数]]+1</f>
        <v>30853</v>
      </c>
      <c r="Q323">
        <f>IF(O323&gt;=开始!$B$6, 1, 0)</f>
        <v>1</v>
      </c>
      <c r="R323">
        <f>extracted_table_data[[#This Row],[最低排名]]-开始!$B$6</f>
        <v>31094</v>
      </c>
    </row>
    <row r="324" spans="1:18">
      <c r="A324">
        <v>33702</v>
      </c>
      <c r="B324" t="s">
        <v>464</v>
      </c>
      <c r="C324" t="str">
        <f t="shared" si="10"/>
        <v>沈阳工大</v>
      </c>
      <c r="D324" t="str">
        <f t="shared" si="11"/>
        <v>02</v>
      </c>
      <c r="E324" t="s">
        <v>232</v>
      </c>
      <c r="F324">
        <v>190</v>
      </c>
      <c r="G324">
        <v>99</v>
      </c>
      <c r="H324">
        <v>101</v>
      </c>
      <c r="I324">
        <v>58</v>
      </c>
      <c r="J324">
        <v>46</v>
      </c>
      <c r="K324">
        <v>43</v>
      </c>
      <c r="L324">
        <v>0</v>
      </c>
      <c r="M324">
        <v>2023</v>
      </c>
      <c r="N324">
        <f>VLOOKUP(E324, '2023D'!$A$2:$G$339, 2, FALSE)</f>
        <v>261</v>
      </c>
      <c r="O324">
        <f>VLOOKUP(E324, '2023D'!$A$2:$G$339, 3, FALSE)</f>
        <v>34431</v>
      </c>
      <c r="P324">
        <f>extracted_table_data[[#This Row],[最低排名]]-extracted_table_data[[#This Row],[同分人数]]+1</f>
        <v>34171</v>
      </c>
      <c r="Q324">
        <f>IF(O324&gt;=开始!$B$6, 1, 0)</f>
        <v>1</v>
      </c>
      <c r="R324">
        <f>extracted_table_data[[#This Row],[最低排名]]-开始!$B$6</f>
        <v>34431</v>
      </c>
    </row>
    <row r="325" spans="1:18">
      <c r="A325">
        <v>33801</v>
      </c>
      <c r="B325" t="s">
        <v>465</v>
      </c>
      <c r="C325" t="str">
        <f t="shared" si="10"/>
        <v>沈阳航空</v>
      </c>
      <c r="D325" t="str">
        <f t="shared" si="11"/>
        <v>01</v>
      </c>
      <c r="E325" t="s">
        <v>287</v>
      </c>
      <c r="F325">
        <v>207</v>
      </c>
      <c r="G325">
        <v>112</v>
      </c>
      <c r="H325">
        <v>84</v>
      </c>
      <c r="I325">
        <v>61</v>
      </c>
      <c r="J325">
        <v>61</v>
      </c>
      <c r="K325">
        <v>55</v>
      </c>
      <c r="L325">
        <v>0</v>
      </c>
      <c r="M325">
        <v>2023</v>
      </c>
      <c r="N325">
        <f>VLOOKUP(E325, '2023D'!$A$2:$G$339, 2, FALSE)</f>
        <v>236</v>
      </c>
      <c r="O325">
        <f>VLOOKUP(E325, '2023D'!$A$2:$G$339, 3, FALSE)</f>
        <v>27576</v>
      </c>
      <c r="P325">
        <f>extracted_table_data[[#This Row],[最低排名]]-extracted_table_data[[#This Row],[同分人数]]+1</f>
        <v>27341</v>
      </c>
      <c r="Q325">
        <f>IF(O325&gt;=开始!$B$6, 1, 0)</f>
        <v>1</v>
      </c>
      <c r="R325">
        <f>extracted_table_data[[#This Row],[最低排名]]-开始!$B$6</f>
        <v>27576</v>
      </c>
    </row>
    <row r="326" spans="1:18">
      <c r="A326">
        <v>33901</v>
      </c>
      <c r="B326" t="s">
        <v>466</v>
      </c>
      <c r="C326" t="str">
        <f t="shared" si="10"/>
        <v>沈阳理工</v>
      </c>
      <c r="D326" t="str">
        <f t="shared" si="11"/>
        <v>01</v>
      </c>
      <c r="E326" t="s">
        <v>427</v>
      </c>
      <c r="F326">
        <v>214</v>
      </c>
      <c r="G326">
        <v>123</v>
      </c>
      <c r="H326">
        <v>56</v>
      </c>
      <c r="I326">
        <v>58</v>
      </c>
      <c r="J326">
        <v>55</v>
      </c>
      <c r="K326">
        <v>52</v>
      </c>
      <c r="L326">
        <v>0</v>
      </c>
      <c r="M326">
        <v>2023</v>
      </c>
      <c r="N326">
        <f>VLOOKUP(E326, '2023D'!$A$2:$G$339, 2, FALSE)</f>
        <v>198</v>
      </c>
      <c r="O326">
        <f>VLOOKUP(E326, '2023D'!$A$2:$G$339, 3, FALSE)</f>
        <v>35051</v>
      </c>
      <c r="P326">
        <f>extracted_table_data[[#This Row],[最低排名]]-extracted_table_data[[#This Row],[同分人数]]+1</f>
        <v>34854</v>
      </c>
      <c r="Q326">
        <f>IF(O326&gt;=开始!$B$6, 1, 0)</f>
        <v>1</v>
      </c>
      <c r="R326">
        <f>extracted_table_data[[#This Row],[最低排名]]-开始!$B$6</f>
        <v>35051</v>
      </c>
    </row>
    <row r="327" spans="1:18">
      <c r="A327">
        <v>33902</v>
      </c>
      <c r="B327" t="s">
        <v>467</v>
      </c>
      <c r="C327" t="str">
        <f t="shared" si="10"/>
        <v>沈阳理工</v>
      </c>
      <c r="D327" t="str">
        <f t="shared" si="11"/>
        <v>02</v>
      </c>
      <c r="E327" t="s">
        <v>232</v>
      </c>
      <c r="F327">
        <v>186</v>
      </c>
      <c r="G327">
        <v>94</v>
      </c>
      <c r="H327">
        <v>91</v>
      </c>
      <c r="I327">
        <v>58</v>
      </c>
      <c r="J327">
        <v>52</v>
      </c>
      <c r="K327">
        <v>46</v>
      </c>
      <c r="L327">
        <v>5</v>
      </c>
      <c r="M327">
        <v>2023</v>
      </c>
      <c r="N327">
        <f>VLOOKUP(E327, '2023D'!$A$2:$G$339, 2, FALSE)</f>
        <v>261</v>
      </c>
      <c r="O327">
        <f>VLOOKUP(E327, '2023D'!$A$2:$G$339, 3, FALSE)</f>
        <v>34431</v>
      </c>
      <c r="P327">
        <f>extracted_table_data[[#This Row],[最低排名]]-extracted_table_data[[#This Row],[同分人数]]+1</f>
        <v>34171</v>
      </c>
      <c r="Q327">
        <f>IF(O327&gt;=开始!$B$6, 1, 0)</f>
        <v>1</v>
      </c>
      <c r="R327">
        <f>extracted_table_data[[#This Row],[最低排名]]-开始!$B$6</f>
        <v>34431</v>
      </c>
    </row>
    <row r="328" spans="1:18">
      <c r="A328">
        <v>33903</v>
      </c>
      <c r="B328" t="s">
        <v>468</v>
      </c>
      <c r="C328" t="str">
        <f t="shared" si="10"/>
        <v>沈阳理工</v>
      </c>
      <c r="D328" t="str">
        <f t="shared" si="11"/>
        <v>03</v>
      </c>
      <c r="E328" t="s">
        <v>469</v>
      </c>
      <c r="F328">
        <v>191</v>
      </c>
      <c r="G328">
        <v>98</v>
      </c>
      <c r="H328">
        <v>76</v>
      </c>
      <c r="I328">
        <v>67</v>
      </c>
      <c r="J328">
        <v>52</v>
      </c>
      <c r="K328">
        <v>46</v>
      </c>
      <c r="L328">
        <v>0</v>
      </c>
      <c r="M328">
        <v>2023</v>
      </c>
      <c r="N328">
        <f>VLOOKUP(E328, '2023D'!$A$2:$G$339, 2, FALSE)</f>
        <v>224</v>
      </c>
      <c r="O328">
        <f>VLOOKUP(E328, '2023D'!$A$2:$G$339, 3, FALSE)</f>
        <v>35697</v>
      </c>
      <c r="P328">
        <f>extracted_table_data[[#This Row],[最低排名]]-extracted_table_data[[#This Row],[同分人数]]+1</f>
        <v>35474</v>
      </c>
      <c r="Q328">
        <f>IF(O328&gt;=开始!$B$6, 1, 0)</f>
        <v>1</v>
      </c>
      <c r="R328">
        <f>extracted_table_data[[#This Row],[最低排名]]-开始!$B$6</f>
        <v>35697</v>
      </c>
    </row>
    <row r="329" spans="1:18">
      <c r="A329">
        <v>34001</v>
      </c>
      <c r="B329" t="s">
        <v>470</v>
      </c>
      <c r="C329" t="str">
        <f t="shared" si="10"/>
        <v>辽宁科大</v>
      </c>
      <c r="D329" t="str">
        <f t="shared" si="11"/>
        <v>01</v>
      </c>
      <c r="E329" t="s">
        <v>447</v>
      </c>
      <c r="F329">
        <v>184</v>
      </c>
      <c r="G329">
        <v>101</v>
      </c>
      <c r="H329">
        <v>66</v>
      </c>
      <c r="I329">
        <v>61</v>
      </c>
      <c r="J329">
        <v>58</v>
      </c>
      <c r="K329">
        <v>52</v>
      </c>
      <c r="L329">
        <v>0</v>
      </c>
      <c r="M329">
        <v>2023</v>
      </c>
      <c r="N329">
        <f>VLOOKUP(E329, '2023D'!$A$2:$G$339, 2, FALSE)</f>
        <v>201</v>
      </c>
      <c r="O329">
        <f>VLOOKUP(E329, '2023D'!$A$2:$G$339, 3, FALSE)</f>
        <v>37931</v>
      </c>
      <c r="P329">
        <f>extracted_table_data[[#This Row],[最低排名]]-extracted_table_data[[#This Row],[同分人数]]+1</f>
        <v>37731</v>
      </c>
      <c r="Q329">
        <f>IF(O329&gt;=开始!$B$6, 1, 0)</f>
        <v>1</v>
      </c>
      <c r="R329">
        <f>extracted_table_data[[#This Row],[最低排名]]-开始!$B$6</f>
        <v>37931</v>
      </c>
    </row>
    <row r="330" spans="1:18">
      <c r="A330">
        <v>34002</v>
      </c>
      <c r="B330" t="s">
        <v>471</v>
      </c>
      <c r="C330" t="str">
        <f t="shared" si="10"/>
        <v>辽宁科大</v>
      </c>
      <c r="D330" t="str">
        <f t="shared" si="11"/>
        <v>02</v>
      </c>
      <c r="E330" t="s">
        <v>419</v>
      </c>
      <c r="F330">
        <v>196</v>
      </c>
      <c r="G330">
        <v>103</v>
      </c>
      <c r="H330">
        <v>70</v>
      </c>
      <c r="I330">
        <v>58</v>
      </c>
      <c r="J330">
        <v>55</v>
      </c>
      <c r="K330">
        <v>55</v>
      </c>
      <c r="L330">
        <v>0</v>
      </c>
      <c r="M330">
        <v>2023</v>
      </c>
      <c r="N330">
        <f>VLOOKUP(E330, '2023D'!$A$2:$G$339, 2, FALSE)</f>
        <v>208</v>
      </c>
      <c r="O330">
        <f>VLOOKUP(E330, '2023D'!$A$2:$G$339, 3, FALSE)</f>
        <v>35259</v>
      </c>
      <c r="P330">
        <f>extracted_table_data[[#This Row],[最低排名]]-extracted_table_data[[#This Row],[同分人数]]+1</f>
        <v>35052</v>
      </c>
      <c r="Q330">
        <f>IF(O330&gt;=开始!$B$6, 1, 0)</f>
        <v>1</v>
      </c>
      <c r="R330">
        <f>extracted_table_data[[#This Row],[最低排名]]-开始!$B$6</f>
        <v>35259</v>
      </c>
    </row>
    <row r="331" spans="1:18">
      <c r="A331">
        <v>34003</v>
      </c>
      <c r="B331" t="s">
        <v>472</v>
      </c>
      <c r="C331" t="str">
        <f t="shared" si="10"/>
        <v>辽宁科大</v>
      </c>
      <c r="D331" t="str">
        <f t="shared" si="11"/>
        <v>03</v>
      </c>
      <c r="E331" t="s">
        <v>170</v>
      </c>
      <c r="F331">
        <v>184</v>
      </c>
      <c r="G331">
        <v>103</v>
      </c>
      <c r="H331">
        <v>101</v>
      </c>
      <c r="I331">
        <v>58</v>
      </c>
      <c r="J331">
        <v>58</v>
      </c>
      <c r="K331">
        <v>52</v>
      </c>
      <c r="L331">
        <v>0</v>
      </c>
      <c r="M331">
        <v>2023</v>
      </c>
      <c r="N331">
        <f>VLOOKUP(E331, '2023D'!$A$2:$G$339, 2, FALSE)</f>
        <v>242</v>
      </c>
      <c r="O331">
        <f>VLOOKUP(E331, '2023D'!$A$2:$G$339, 3, FALSE)</f>
        <v>31094</v>
      </c>
      <c r="P331">
        <f>extracted_table_data[[#This Row],[最低排名]]-extracted_table_data[[#This Row],[同分人数]]+1</f>
        <v>30853</v>
      </c>
      <c r="Q331">
        <f>IF(O331&gt;=开始!$B$6, 1, 0)</f>
        <v>1</v>
      </c>
      <c r="R331">
        <f>extracted_table_data[[#This Row],[最低排名]]-开始!$B$6</f>
        <v>31094</v>
      </c>
    </row>
    <row r="332" spans="1:18">
      <c r="A332">
        <v>34004</v>
      </c>
      <c r="B332" t="s">
        <v>473</v>
      </c>
      <c r="C332" t="str">
        <f t="shared" si="10"/>
        <v>辽宁科大</v>
      </c>
      <c r="D332" t="str">
        <f t="shared" si="11"/>
        <v>04</v>
      </c>
      <c r="E332" t="s">
        <v>398</v>
      </c>
      <c r="F332">
        <v>182</v>
      </c>
      <c r="G332">
        <v>106</v>
      </c>
      <c r="H332">
        <v>101</v>
      </c>
      <c r="I332">
        <v>52</v>
      </c>
      <c r="J332">
        <v>49</v>
      </c>
      <c r="K332">
        <v>49</v>
      </c>
      <c r="L332">
        <v>0</v>
      </c>
      <c r="M332">
        <v>2023</v>
      </c>
      <c r="N332">
        <f>VLOOKUP(E332, '2023D'!$A$2:$G$339, 2, FALSE)</f>
        <v>214</v>
      </c>
      <c r="O332">
        <f>VLOOKUP(E332, '2023D'!$A$2:$G$339, 3, FALSE)</f>
        <v>35473</v>
      </c>
      <c r="P332">
        <f>extracted_table_data[[#This Row],[最低排名]]-extracted_table_data[[#This Row],[同分人数]]+1</f>
        <v>35260</v>
      </c>
      <c r="Q332">
        <f>IF(O332&gt;=开始!$B$6, 1, 0)</f>
        <v>1</v>
      </c>
      <c r="R332">
        <f>extracted_table_data[[#This Row],[最低排名]]-开始!$B$6</f>
        <v>35473</v>
      </c>
    </row>
    <row r="333" spans="1:18">
      <c r="A333">
        <v>34101</v>
      </c>
      <c r="B333" t="s">
        <v>474</v>
      </c>
      <c r="C333" t="str">
        <f t="shared" si="10"/>
        <v>辽宁工程</v>
      </c>
      <c r="D333" t="str">
        <f t="shared" si="11"/>
        <v>01</v>
      </c>
      <c r="E333" t="s">
        <v>398</v>
      </c>
      <c r="F333">
        <v>179</v>
      </c>
      <c r="G333">
        <v>99</v>
      </c>
      <c r="H333">
        <v>104</v>
      </c>
      <c r="I333">
        <v>55</v>
      </c>
      <c r="J333">
        <v>49</v>
      </c>
      <c r="K333">
        <v>46</v>
      </c>
      <c r="L333">
        <v>0</v>
      </c>
      <c r="M333">
        <v>2023</v>
      </c>
      <c r="N333">
        <f>VLOOKUP(E333, '2023D'!$A$2:$G$339, 2, FALSE)</f>
        <v>214</v>
      </c>
      <c r="O333">
        <f>VLOOKUP(E333, '2023D'!$A$2:$G$339, 3, FALSE)</f>
        <v>35473</v>
      </c>
      <c r="P333">
        <f>extracted_table_data[[#This Row],[最低排名]]-extracted_table_data[[#This Row],[同分人数]]+1</f>
        <v>35260</v>
      </c>
      <c r="Q333">
        <f>IF(O333&gt;=开始!$B$6, 1, 0)</f>
        <v>1</v>
      </c>
      <c r="R333">
        <f>extracted_table_data[[#This Row],[最低排名]]-开始!$B$6</f>
        <v>35473</v>
      </c>
    </row>
    <row r="334" spans="1:18">
      <c r="A334">
        <v>34102</v>
      </c>
      <c r="B334" t="s">
        <v>475</v>
      </c>
      <c r="C334" t="str">
        <f t="shared" si="10"/>
        <v>辽宁工程</v>
      </c>
      <c r="D334" t="str">
        <f t="shared" si="11"/>
        <v>02</v>
      </c>
      <c r="E334" t="s">
        <v>50</v>
      </c>
      <c r="F334">
        <v>182</v>
      </c>
      <c r="G334">
        <v>92</v>
      </c>
      <c r="H334">
        <v>90</v>
      </c>
      <c r="I334">
        <v>55</v>
      </c>
      <c r="J334">
        <v>55</v>
      </c>
      <c r="K334">
        <v>49</v>
      </c>
      <c r="L334">
        <v>0</v>
      </c>
      <c r="M334">
        <v>2023</v>
      </c>
      <c r="N334">
        <f>VLOOKUP(E334, '2023D'!$A$2:$G$339, 2, FALSE)</f>
        <v>207</v>
      </c>
      <c r="O334">
        <f>VLOOKUP(E334, '2023D'!$A$2:$G$339, 3, FALSE)</f>
        <v>35904</v>
      </c>
      <c r="P334">
        <f>extracted_table_data[[#This Row],[最低排名]]-extracted_table_data[[#This Row],[同分人数]]+1</f>
        <v>35698</v>
      </c>
      <c r="Q334">
        <f>IF(O334&gt;=开始!$B$6, 1, 0)</f>
        <v>1</v>
      </c>
      <c r="R334">
        <f>extracted_table_data[[#This Row],[最低排名]]-开始!$B$6</f>
        <v>35904</v>
      </c>
    </row>
    <row r="335" spans="1:18">
      <c r="A335">
        <v>34103</v>
      </c>
      <c r="B335" t="s">
        <v>476</v>
      </c>
      <c r="C335" t="str">
        <f t="shared" si="10"/>
        <v>辽宁工程</v>
      </c>
      <c r="D335" t="str">
        <f t="shared" si="11"/>
        <v>03</v>
      </c>
      <c r="E335" t="s">
        <v>203</v>
      </c>
      <c r="F335">
        <v>183</v>
      </c>
      <c r="G335">
        <v>100</v>
      </c>
      <c r="H335">
        <v>100</v>
      </c>
      <c r="I335">
        <v>52</v>
      </c>
      <c r="J335">
        <v>49</v>
      </c>
      <c r="K335">
        <v>46</v>
      </c>
      <c r="L335">
        <v>0</v>
      </c>
      <c r="M335">
        <v>2023</v>
      </c>
      <c r="N335">
        <f>VLOOKUP(E335, '2023D'!$A$2:$G$339, 2, FALSE)</f>
        <v>209</v>
      </c>
      <c r="O335">
        <f>VLOOKUP(E335, '2023D'!$A$2:$G$339, 3, FALSE)</f>
        <v>36113</v>
      </c>
      <c r="P335">
        <f>extracted_table_data[[#This Row],[最低排名]]-extracted_table_data[[#This Row],[同分人数]]+1</f>
        <v>35905</v>
      </c>
      <c r="Q335">
        <f>IF(O335&gt;=开始!$B$6, 1, 0)</f>
        <v>1</v>
      </c>
      <c r="R335">
        <f>extracted_table_data[[#This Row],[最低排名]]-开始!$B$6</f>
        <v>36113</v>
      </c>
    </row>
    <row r="336" spans="1:18">
      <c r="A336">
        <v>34104</v>
      </c>
      <c r="B336" t="s">
        <v>477</v>
      </c>
      <c r="C336" t="str">
        <f t="shared" si="10"/>
        <v>辽宁工程</v>
      </c>
      <c r="D336" t="str">
        <f t="shared" si="11"/>
        <v>04</v>
      </c>
      <c r="E336" t="s">
        <v>52</v>
      </c>
      <c r="F336">
        <v>197</v>
      </c>
      <c r="G336">
        <v>105</v>
      </c>
      <c r="H336">
        <v>65</v>
      </c>
      <c r="I336">
        <v>58</v>
      </c>
      <c r="J336">
        <v>52</v>
      </c>
      <c r="K336">
        <v>52</v>
      </c>
      <c r="L336">
        <v>0</v>
      </c>
      <c r="M336">
        <v>2023</v>
      </c>
      <c r="N336">
        <f>VLOOKUP(E336, '2023D'!$A$2:$G$339, 2, FALSE)</f>
        <v>221</v>
      </c>
      <c r="O336">
        <f>VLOOKUP(E336, '2023D'!$A$2:$G$339, 3, FALSE)</f>
        <v>37331</v>
      </c>
      <c r="P336">
        <f>extracted_table_data[[#This Row],[最低排名]]-extracted_table_data[[#This Row],[同分人数]]+1</f>
        <v>37111</v>
      </c>
      <c r="Q336">
        <f>IF(O336&gt;=开始!$B$6, 1, 0)</f>
        <v>1</v>
      </c>
      <c r="R336">
        <f>extracted_table_data[[#This Row],[最低排名]]-开始!$B$6</f>
        <v>37331</v>
      </c>
    </row>
    <row r="337" spans="1:18">
      <c r="A337">
        <v>34201</v>
      </c>
      <c r="B337" t="s">
        <v>478</v>
      </c>
      <c r="C337" t="str">
        <f t="shared" si="10"/>
        <v>辽宁石化</v>
      </c>
      <c r="D337" t="str">
        <f t="shared" si="11"/>
        <v>01</v>
      </c>
      <c r="E337" t="s">
        <v>479</v>
      </c>
      <c r="F337">
        <v>188</v>
      </c>
      <c r="G337">
        <v>94</v>
      </c>
      <c r="H337">
        <v>84</v>
      </c>
      <c r="I337">
        <v>61</v>
      </c>
      <c r="J337">
        <v>46</v>
      </c>
      <c r="K337">
        <v>43</v>
      </c>
      <c r="L337">
        <v>0</v>
      </c>
      <c r="M337">
        <v>2023</v>
      </c>
      <c r="N337">
        <f>VLOOKUP(E337, '2023D'!$A$2:$G$339, 2, FALSE)</f>
        <v>199</v>
      </c>
      <c r="O337">
        <f>VLOOKUP(E337, '2023D'!$A$2:$G$339, 3, FALSE)</f>
        <v>37730</v>
      </c>
      <c r="P337">
        <f>extracted_table_data[[#This Row],[最低排名]]-extracted_table_data[[#This Row],[同分人数]]+1</f>
        <v>37532</v>
      </c>
      <c r="Q337">
        <f>IF(O337&gt;=开始!$B$6, 1, 0)</f>
        <v>1</v>
      </c>
      <c r="R337">
        <f>extracted_table_data[[#This Row],[最低排名]]-开始!$B$6</f>
        <v>37730</v>
      </c>
    </row>
    <row r="338" spans="1:18">
      <c r="A338">
        <v>34202</v>
      </c>
      <c r="B338" t="s">
        <v>480</v>
      </c>
      <c r="C338" t="str">
        <f t="shared" si="10"/>
        <v>辽宁石化</v>
      </c>
      <c r="D338" t="str">
        <f t="shared" si="11"/>
        <v>02</v>
      </c>
      <c r="E338" t="s">
        <v>354</v>
      </c>
      <c r="F338">
        <v>172</v>
      </c>
      <c r="G338">
        <v>88</v>
      </c>
      <c r="H338">
        <v>103</v>
      </c>
      <c r="I338">
        <v>52</v>
      </c>
      <c r="J338">
        <v>52</v>
      </c>
      <c r="K338">
        <v>49</v>
      </c>
      <c r="L338">
        <v>0</v>
      </c>
      <c r="M338">
        <v>2023</v>
      </c>
      <c r="N338">
        <f>VLOOKUP(E338, '2023D'!$A$2:$G$339, 2, FALSE)</f>
        <v>200</v>
      </c>
      <c r="O338">
        <f>VLOOKUP(E338, '2023D'!$A$2:$G$339, 3, FALSE)</f>
        <v>36503</v>
      </c>
      <c r="P338">
        <f>extracted_table_data[[#This Row],[最低排名]]-extracted_table_data[[#This Row],[同分人数]]+1</f>
        <v>36304</v>
      </c>
      <c r="Q338">
        <f>IF(O338&gt;=开始!$B$6, 1, 0)</f>
        <v>1</v>
      </c>
      <c r="R338">
        <f>extracted_table_data[[#This Row],[最低排名]]-开始!$B$6</f>
        <v>36503</v>
      </c>
    </row>
    <row r="339" spans="1:18">
      <c r="A339">
        <v>34203</v>
      </c>
      <c r="B339" t="s">
        <v>481</v>
      </c>
      <c r="C339" t="str">
        <f t="shared" si="10"/>
        <v>辽宁石化</v>
      </c>
      <c r="D339" t="str">
        <f t="shared" si="11"/>
        <v>03</v>
      </c>
      <c r="E339" t="s">
        <v>366</v>
      </c>
      <c r="F339">
        <v>181</v>
      </c>
      <c r="G339">
        <v>94</v>
      </c>
      <c r="H339">
        <v>79</v>
      </c>
      <c r="I339">
        <v>55</v>
      </c>
      <c r="J339">
        <v>49</v>
      </c>
      <c r="K339">
        <v>43</v>
      </c>
      <c r="L339">
        <v>0</v>
      </c>
      <c r="M339">
        <v>2023</v>
      </c>
      <c r="N339">
        <f>VLOOKUP(E339, '2023D'!$A$2:$G$339, 2, FALSE)</f>
        <v>163</v>
      </c>
      <c r="O339">
        <f>VLOOKUP(E339, '2023D'!$A$2:$G$339, 3, FALSE)</f>
        <v>40512</v>
      </c>
      <c r="P339">
        <f>extracted_table_data[[#This Row],[最低排名]]-extracted_table_data[[#This Row],[同分人数]]+1</f>
        <v>40350</v>
      </c>
      <c r="Q339">
        <f>IF(O339&gt;=开始!$B$6, 1, 0)</f>
        <v>1</v>
      </c>
      <c r="R339">
        <f>extracted_table_data[[#This Row],[最低排名]]-开始!$B$6</f>
        <v>40512</v>
      </c>
    </row>
    <row r="340" spans="1:18">
      <c r="A340">
        <v>34301</v>
      </c>
      <c r="B340" t="s">
        <v>482</v>
      </c>
      <c r="C340" t="str">
        <f t="shared" si="10"/>
        <v>沈阳化工</v>
      </c>
      <c r="D340" t="str">
        <f t="shared" si="11"/>
        <v>01</v>
      </c>
      <c r="E340" t="s">
        <v>354</v>
      </c>
      <c r="F340">
        <v>191</v>
      </c>
      <c r="G340">
        <v>102</v>
      </c>
      <c r="H340">
        <v>69</v>
      </c>
      <c r="I340">
        <v>61</v>
      </c>
      <c r="J340">
        <v>58</v>
      </c>
      <c r="K340">
        <v>49</v>
      </c>
      <c r="L340">
        <v>0</v>
      </c>
      <c r="M340">
        <v>2023</v>
      </c>
      <c r="N340">
        <f>VLOOKUP(E340, '2023D'!$A$2:$G$339, 2, FALSE)</f>
        <v>200</v>
      </c>
      <c r="O340">
        <f>VLOOKUP(E340, '2023D'!$A$2:$G$339, 3, FALSE)</f>
        <v>36503</v>
      </c>
      <c r="P340">
        <f>extracted_table_data[[#This Row],[最低排名]]-extracted_table_data[[#This Row],[同分人数]]+1</f>
        <v>36304</v>
      </c>
      <c r="Q340">
        <f>IF(O340&gt;=开始!$B$6, 1, 0)</f>
        <v>1</v>
      </c>
      <c r="R340">
        <f>extracted_table_data[[#This Row],[最低排名]]-开始!$B$6</f>
        <v>36503</v>
      </c>
    </row>
    <row r="341" spans="1:18">
      <c r="A341">
        <v>34302</v>
      </c>
      <c r="B341" t="s">
        <v>483</v>
      </c>
      <c r="C341" t="str">
        <f t="shared" si="10"/>
        <v>沈阳化工</v>
      </c>
      <c r="D341" t="str">
        <f t="shared" si="11"/>
        <v>02</v>
      </c>
      <c r="E341" t="s">
        <v>54</v>
      </c>
      <c r="F341">
        <v>194</v>
      </c>
      <c r="G341">
        <v>105</v>
      </c>
      <c r="H341">
        <v>61</v>
      </c>
      <c r="I341">
        <v>64</v>
      </c>
      <c r="J341">
        <v>61</v>
      </c>
      <c r="K341">
        <v>61</v>
      </c>
      <c r="L341">
        <v>0</v>
      </c>
      <c r="M341">
        <v>2023</v>
      </c>
      <c r="N341">
        <f>VLOOKUP(E341, '2023D'!$A$2:$G$339, 2, FALSE)</f>
        <v>202</v>
      </c>
      <c r="O341">
        <f>VLOOKUP(E341, '2023D'!$A$2:$G$339, 3, FALSE)</f>
        <v>33766</v>
      </c>
      <c r="P341">
        <f>extracted_table_data[[#This Row],[最低排名]]-extracted_table_data[[#This Row],[同分人数]]+1</f>
        <v>33565</v>
      </c>
      <c r="Q341">
        <f>IF(O341&gt;=开始!$B$6, 1, 0)</f>
        <v>1</v>
      </c>
      <c r="R341">
        <f>extracted_table_data[[#This Row],[最低排名]]-开始!$B$6</f>
        <v>33766</v>
      </c>
    </row>
    <row r="342" spans="1:18">
      <c r="A342">
        <v>34303</v>
      </c>
      <c r="B342" t="s">
        <v>484</v>
      </c>
      <c r="C342" t="str">
        <f t="shared" si="10"/>
        <v>沈阳化工</v>
      </c>
      <c r="D342" t="str">
        <f t="shared" si="11"/>
        <v>03</v>
      </c>
      <c r="E342" t="s">
        <v>485</v>
      </c>
      <c r="F342">
        <v>185</v>
      </c>
      <c r="G342">
        <v>93</v>
      </c>
      <c r="H342">
        <v>92</v>
      </c>
      <c r="I342">
        <v>58</v>
      </c>
      <c r="J342">
        <v>58</v>
      </c>
      <c r="K342">
        <v>52</v>
      </c>
      <c r="L342">
        <v>0</v>
      </c>
      <c r="M342">
        <v>2023</v>
      </c>
      <c r="N342">
        <f>VLOOKUP(E342, '2023D'!$A$2:$G$339, 2, FALSE)</f>
        <v>221</v>
      </c>
      <c r="O342">
        <f>VLOOKUP(E342, '2023D'!$A$2:$G$339, 3, FALSE)</f>
        <v>32897</v>
      </c>
      <c r="P342">
        <f>extracted_table_data[[#This Row],[最低排名]]-extracted_table_data[[#This Row],[同分人数]]+1</f>
        <v>32677</v>
      </c>
      <c r="Q342">
        <f>IF(O342&gt;=开始!$B$6, 1, 0)</f>
        <v>1</v>
      </c>
      <c r="R342">
        <f>extracted_table_data[[#This Row],[最低排名]]-开始!$B$6</f>
        <v>32897</v>
      </c>
    </row>
    <row r="343" spans="1:18">
      <c r="A343">
        <v>34304</v>
      </c>
      <c r="B343" t="s">
        <v>486</v>
      </c>
      <c r="C343" t="str">
        <f t="shared" si="10"/>
        <v>沈阳化工</v>
      </c>
      <c r="D343" t="str">
        <f t="shared" si="11"/>
        <v>04</v>
      </c>
      <c r="E343" t="s">
        <v>230</v>
      </c>
      <c r="F343">
        <v>199</v>
      </c>
      <c r="G343">
        <v>107</v>
      </c>
      <c r="H343">
        <v>94</v>
      </c>
      <c r="I343">
        <v>55</v>
      </c>
      <c r="J343">
        <v>49</v>
      </c>
      <c r="K343">
        <v>46</v>
      </c>
      <c r="L343">
        <v>0</v>
      </c>
      <c r="M343">
        <v>2023</v>
      </c>
      <c r="N343">
        <f>VLOOKUP(E343, '2023D'!$A$2:$G$339, 2, FALSE)</f>
        <v>233</v>
      </c>
      <c r="O343">
        <f>VLOOKUP(E343, '2023D'!$A$2:$G$339, 3, FALSE)</f>
        <v>33327</v>
      </c>
      <c r="P343">
        <f>extracted_table_data[[#This Row],[最低排名]]-extracted_table_data[[#This Row],[同分人数]]+1</f>
        <v>33095</v>
      </c>
      <c r="Q343">
        <f>IF(O343&gt;=开始!$B$6, 1, 0)</f>
        <v>1</v>
      </c>
      <c r="R343">
        <f>extracted_table_data[[#This Row],[最低排名]]-开始!$B$6</f>
        <v>33327</v>
      </c>
    </row>
    <row r="344" spans="1:18">
      <c r="A344">
        <v>34401</v>
      </c>
      <c r="B344" t="s">
        <v>487</v>
      </c>
      <c r="C344" t="str">
        <f t="shared" si="10"/>
        <v>大连交大</v>
      </c>
      <c r="D344" t="str">
        <f t="shared" si="11"/>
        <v>01</v>
      </c>
      <c r="E344" t="s">
        <v>232</v>
      </c>
      <c r="F344">
        <v>204</v>
      </c>
      <c r="G344">
        <v>111</v>
      </c>
      <c r="H344">
        <v>84</v>
      </c>
      <c r="I344">
        <v>52</v>
      </c>
      <c r="J344">
        <v>52</v>
      </c>
      <c r="K344">
        <v>46</v>
      </c>
      <c r="L344">
        <v>0</v>
      </c>
      <c r="M344">
        <v>2023</v>
      </c>
      <c r="N344">
        <f>VLOOKUP(E344, '2023D'!$A$2:$G$339, 2, FALSE)</f>
        <v>261</v>
      </c>
      <c r="O344">
        <f>VLOOKUP(E344, '2023D'!$A$2:$G$339, 3, FALSE)</f>
        <v>34431</v>
      </c>
      <c r="P344">
        <f>extracted_table_data[[#This Row],[最低排名]]-extracted_table_data[[#This Row],[同分人数]]+1</f>
        <v>34171</v>
      </c>
      <c r="Q344">
        <f>IF(O344&gt;=开始!$B$6, 1, 0)</f>
        <v>1</v>
      </c>
      <c r="R344">
        <f>extracted_table_data[[#This Row],[最低排名]]-开始!$B$6</f>
        <v>34431</v>
      </c>
    </row>
    <row r="345" spans="1:18">
      <c r="A345">
        <v>34402</v>
      </c>
      <c r="B345" t="s">
        <v>488</v>
      </c>
      <c r="C345" t="str">
        <f t="shared" si="10"/>
        <v>大连交大</v>
      </c>
      <c r="D345" t="str">
        <f t="shared" si="11"/>
        <v>02</v>
      </c>
      <c r="E345" t="s">
        <v>228</v>
      </c>
      <c r="F345">
        <v>195</v>
      </c>
      <c r="G345">
        <v>98</v>
      </c>
      <c r="H345">
        <v>76</v>
      </c>
      <c r="I345">
        <v>61</v>
      </c>
      <c r="J345">
        <v>61</v>
      </c>
      <c r="K345">
        <v>46</v>
      </c>
      <c r="L345">
        <v>0</v>
      </c>
      <c r="M345">
        <v>2023</v>
      </c>
      <c r="N345">
        <f>VLOOKUP(E345, '2023D'!$A$2:$G$339, 2, FALSE)</f>
        <v>205</v>
      </c>
      <c r="O345">
        <f>VLOOKUP(E345, '2023D'!$A$2:$G$339, 3, FALSE)</f>
        <v>34170</v>
      </c>
      <c r="P345">
        <f>extracted_table_data[[#This Row],[最低排名]]-extracted_table_data[[#This Row],[同分人数]]+1</f>
        <v>33966</v>
      </c>
      <c r="Q345">
        <f>IF(O345&gt;=开始!$B$6, 1, 0)</f>
        <v>1</v>
      </c>
      <c r="R345">
        <f>extracted_table_data[[#This Row],[最低排名]]-开始!$B$6</f>
        <v>34170</v>
      </c>
    </row>
    <row r="346" spans="1:18">
      <c r="A346">
        <v>34601</v>
      </c>
      <c r="B346" t="s">
        <v>489</v>
      </c>
      <c r="C346" t="str">
        <f t="shared" si="10"/>
        <v>沈阳建筑</v>
      </c>
      <c r="D346" t="str">
        <f t="shared" si="11"/>
        <v>01</v>
      </c>
      <c r="E346" t="s">
        <v>450</v>
      </c>
      <c r="F346">
        <v>229</v>
      </c>
      <c r="G346">
        <v>120</v>
      </c>
      <c r="H346">
        <v>100</v>
      </c>
      <c r="I346">
        <v>61</v>
      </c>
      <c r="J346">
        <v>55</v>
      </c>
      <c r="K346">
        <v>49</v>
      </c>
      <c r="L346">
        <v>0</v>
      </c>
      <c r="M346">
        <v>2023</v>
      </c>
      <c r="N346">
        <f>VLOOKUP(E346, '2023D'!$A$2:$G$339, 2, FALSE)</f>
        <v>272</v>
      </c>
      <c r="O346">
        <f>VLOOKUP(E346, '2023D'!$A$2:$G$339, 3, FALSE)</f>
        <v>21165</v>
      </c>
      <c r="P346">
        <f>extracted_table_data[[#This Row],[最低排名]]-extracted_table_data[[#This Row],[同分人数]]+1</f>
        <v>20894</v>
      </c>
      <c r="Q346">
        <f>IF(O346&gt;=开始!$B$6, 1, 0)</f>
        <v>1</v>
      </c>
      <c r="R346">
        <f>extracted_table_data[[#This Row],[最低排名]]-开始!$B$6</f>
        <v>21165</v>
      </c>
    </row>
    <row r="347" spans="1:18">
      <c r="A347">
        <v>34602</v>
      </c>
      <c r="B347" t="s">
        <v>490</v>
      </c>
      <c r="C347" t="str">
        <f t="shared" si="10"/>
        <v>沈阳建筑</v>
      </c>
      <c r="D347" t="str">
        <f t="shared" si="11"/>
        <v>02</v>
      </c>
      <c r="E347" t="s">
        <v>405</v>
      </c>
      <c r="F347">
        <v>183</v>
      </c>
      <c r="G347">
        <v>100</v>
      </c>
      <c r="H347">
        <v>85</v>
      </c>
      <c r="I347">
        <v>55</v>
      </c>
      <c r="J347">
        <v>55</v>
      </c>
      <c r="K347">
        <v>49</v>
      </c>
      <c r="L347">
        <v>0</v>
      </c>
      <c r="M347">
        <v>2023</v>
      </c>
      <c r="N347">
        <f>VLOOKUP(E347, '2023D'!$A$2:$G$339, 2, FALSE)</f>
        <v>209</v>
      </c>
      <c r="O347">
        <f>VLOOKUP(E347, '2023D'!$A$2:$G$339, 3, FALSE)</f>
        <v>36712</v>
      </c>
      <c r="P347">
        <f>extracted_table_data[[#This Row],[最低排名]]-extracted_table_data[[#This Row],[同分人数]]+1</f>
        <v>36504</v>
      </c>
      <c r="Q347">
        <f>IF(O347&gt;=开始!$B$6, 1, 0)</f>
        <v>1</v>
      </c>
      <c r="R347">
        <f>extracted_table_data[[#This Row],[最低排名]]-开始!$B$6</f>
        <v>36712</v>
      </c>
    </row>
    <row r="348" spans="1:18">
      <c r="A348">
        <v>34701</v>
      </c>
      <c r="B348" t="s">
        <v>491</v>
      </c>
      <c r="C348" t="str">
        <f t="shared" si="10"/>
        <v>沈阳农大</v>
      </c>
      <c r="D348" t="str">
        <f t="shared" si="11"/>
        <v>01</v>
      </c>
      <c r="E348" t="s">
        <v>389</v>
      </c>
      <c r="F348">
        <v>198</v>
      </c>
      <c r="G348">
        <v>103</v>
      </c>
      <c r="H348">
        <v>83</v>
      </c>
      <c r="I348">
        <v>58</v>
      </c>
      <c r="J348">
        <v>58</v>
      </c>
      <c r="K348">
        <v>55</v>
      </c>
      <c r="L348">
        <v>0</v>
      </c>
      <c r="M348">
        <v>2023</v>
      </c>
      <c r="N348">
        <f>VLOOKUP(E348, '2023D'!$A$2:$G$339, 2, FALSE)</f>
        <v>253</v>
      </c>
      <c r="O348">
        <f>VLOOKUP(E348, '2023D'!$A$2:$G$339, 3, FALSE)</f>
        <v>31347</v>
      </c>
      <c r="P348">
        <f>extracted_table_data[[#This Row],[最低排名]]-extracted_table_data[[#This Row],[同分人数]]+1</f>
        <v>31095</v>
      </c>
      <c r="Q348">
        <f>IF(O348&gt;=开始!$B$6, 1, 0)</f>
        <v>1</v>
      </c>
      <c r="R348">
        <f>extracted_table_data[[#This Row],[最低排名]]-开始!$B$6</f>
        <v>31347</v>
      </c>
    </row>
    <row r="349" spans="1:18">
      <c r="A349">
        <v>34702</v>
      </c>
      <c r="B349" t="s">
        <v>492</v>
      </c>
      <c r="C349" t="str">
        <f t="shared" si="10"/>
        <v>沈阳农大</v>
      </c>
      <c r="D349" t="str">
        <f t="shared" si="11"/>
        <v>02</v>
      </c>
      <c r="E349" t="s">
        <v>381</v>
      </c>
      <c r="F349">
        <v>187</v>
      </c>
      <c r="G349">
        <v>99</v>
      </c>
      <c r="H349">
        <v>101</v>
      </c>
      <c r="I349">
        <v>49</v>
      </c>
      <c r="J349">
        <v>46</v>
      </c>
      <c r="K349">
        <v>46</v>
      </c>
      <c r="L349">
        <v>0</v>
      </c>
      <c r="M349">
        <v>2023</v>
      </c>
      <c r="N349">
        <f>VLOOKUP(E349, '2023D'!$A$2:$G$339, 2, FALSE)</f>
        <v>190</v>
      </c>
      <c r="O349">
        <f>VLOOKUP(E349, '2023D'!$A$2:$G$339, 3, FALSE)</f>
        <v>36303</v>
      </c>
      <c r="P349">
        <f>extracted_table_data[[#This Row],[最低排名]]-extracted_table_data[[#This Row],[同分人数]]+1</f>
        <v>36114</v>
      </c>
      <c r="Q349">
        <f>IF(O349&gt;=开始!$B$6, 1, 0)</f>
        <v>1</v>
      </c>
      <c r="R349">
        <f>extracted_table_data[[#This Row],[最低排名]]-开始!$B$6</f>
        <v>36303</v>
      </c>
    </row>
    <row r="350" spans="1:18">
      <c r="A350">
        <v>34801</v>
      </c>
      <c r="B350" t="s">
        <v>493</v>
      </c>
      <c r="C350" t="str">
        <f t="shared" si="10"/>
        <v>大连海洋</v>
      </c>
      <c r="D350" t="str">
        <f t="shared" si="11"/>
        <v>01</v>
      </c>
      <c r="E350" t="s">
        <v>363</v>
      </c>
      <c r="F350">
        <v>214</v>
      </c>
      <c r="G350">
        <v>120</v>
      </c>
      <c r="H350">
        <v>75</v>
      </c>
      <c r="I350">
        <v>52</v>
      </c>
      <c r="J350">
        <v>52</v>
      </c>
      <c r="K350">
        <v>43</v>
      </c>
      <c r="L350">
        <v>0</v>
      </c>
      <c r="M350">
        <v>2023</v>
      </c>
      <c r="N350">
        <f>VLOOKUP(E350, '2023D'!$A$2:$G$339, 2, FALSE)</f>
        <v>228</v>
      </c>
      <c r="O350">
        <f>VLOOKUP(E350, '2023D'!$A$2:$G$339, 3, FALSE)</f>
        <v>34853</v>
      </c>
      <c r="P350">
        <f>extracted_table_data[[#This Row],[最低排名]]-extracted_table_data[[#This Row],[同分人数]]+1</f>
        <v>34626</v>
      </c>
      <c r="Q350">
        <f>IF(O350&gt;=开始!$B$6, 1, 0)</f>
        <v>1</v>
      </c>
      <c r="R350">
        <f>extracted_table_data[[#This Row],[最低排名]]-开始!$B$6</f>
        <v>34853</v>
      </c>
    </row>
    <row r="351" spans="1:18">
      <c r="A351">
        <v>34802</v>
      </c>
      <c r="B351" t="s">
        <v>494</v>
      </c>
      <c r="C351" t="str">
        <f t="shared" si="10"/>
        <v>大连海洋</v>
      </c>
      <c r="D351" t="str">
        <f t="shared" si="11"/>
        <v>02</v>
      </c>
      <c r="E351" t="s">
        <v>440</v>
      </c>
      <c r="F351">
        <v>180</v>
      </c>
      <c r="G351">
        <v>95</v>
      </c>
      <c r="H351">
        <v>95</v>
      </c>
      <c r="I351">
        <v>55</v>
      </c>
      <c r="J351">
        <v>55</v>
      </c>
      <c r="K351">
        <v>52</v>
      </c>
      <c r="L351">
        <v>0</v>
      </c>
      <c r="M351">
        <v>2023</v>
      </c>
      <c r="N351">
        <f>VLOOKUP(E351, '2023D'!$A$2:$G$339, 2, FALSE)</f>
        <v>194</v>
      </c>
      <c r="O351">
        <f>VLOOKUP(E351, '2023D'!$A$2:$G$339, 3, FALSE)</f>
        <v>34625</v>
      </c>
      <c r="P351">
        <f>extracted_table_data[[#This Row],[最低排名]]-extracted_table_data[[#This Row],[同分人数]]+1</f>
        <v>34432</v>
      </c>
      <c r="Q351">
        <f>IF(O351&gt;=开始!$B$6, 1, 0)</f>
        <v>1</v>
      </c>
      <c r="R351">
        <f>extracted_table_data[[#This Row],[最低排名]]-开始!$B$6</f>
        <v>34625</v>
      </c>
    </row>
    <row r="352" spans="1:18">
      <c r="A352">
        <v>34901</v>
      </c>
      <c r="B352" t="s">
        <v>495</v>
      </c>
      <c r="C352" t="str">
        <f t="shared" si="10"/>
        <v>中国医大</v>
      </c>
      <c r="D352" t="str">
        <f t="shared" si="11"/>
        <v>01</v>
      </c>
      <c r="E352" t="s">
        <v>66</v>
      </c>
      <c r="F352">
        <v>223</v>
      </c>
      <c r="G352">
        <v>126</v>
      </c>
      <c r="H352">
        <v>118</v>
      </c>
      <c r="I352">
        <v>67</v>
      </c>
      <c r="J352">
        <v>67</v>
      </c>
      <c r="K352">
        <v>64</v>
      </c>
      <c r="L352">
        <v>0</v>
      </c>
      <c r="M352">
        <v>2023</v>
      </c>
      <c r="N352">
        <f>VLOOKUP(E352, '2023D'!$A$2:$G$339, 2, FALSE)</f>
        <v>241</v>
      </c>
      <c r="O352">
        <f>VLOOKUP(E352, '2023D'!$A$2:$G$339, 3, FALSE)</f>
        <v>10105</v>
      </c>
      <c r="P352">
        <f>extracted_table_data[[#This Row],[最低排名]]-extracted_table_data[[#This Row],[同分人数]]+1</f>
        <v>9865</v>
      </c>
      <c r="Q352">
        <f>IF(O352&gt;=开始!$B$6, 1, 0)</f>
        <v>1</v>
      </c>
      <c r="R352">
        <f>extracted_table_data[[#This Row],[最低排名]]-开始!$B$6</f>
        <v>10105</v>
      </c>
    </row>
    <row r="353" spans="1:18">
      <c r="A353">
        <v>34902</v>
      </c>
      <c r="B353" t="s">
        <v>496</v>
      </c>
      <c r="C353" t="str">
        <f t="shared" si="10"/>
        <v>中国医大</v>
      </c>
      <c r="D353" t="str">
        <f t="shared" si="11"/>
        <v>02</v>
      </c>
      <c r="E353" t="s">
        <v>152</v>
      </c>
      <c r="F353">
        <v>189</v>
      </c>
      <c r="G353">
        <v>101</v>
      </c>
      <c r="H353">
        <v>110</v>
      </c>
      <c r="I353">
        <v>70</v>
      </c>
      <c r="J353">
        <v>64</v>
      </c>
      <c r="K353">
        <v>58</v>
      </c>
      <c r="L353">
        <v>0</v>
      </c>
      <c r="M353">
        <v>2023</v>
      </c>
      <c r="N353">
        <f>VLOOKUP(E353, '2023D'!$A$2:$G$339, 2, FALSE)</f>
        <v>237</v>
      </c>
      <c r="O353">
        <f>VLOOKUP(E353, '2023D'!$A$2:$G$339, 3, FALSE)</f>
        <v>21932</v>
      </c>
      <c r="P353">
        <f>extracted_table_data[[#This Row],[最低排名]]-extracted_table_data[[#This Row],[同分人数]]+1</f>
        <v>21696</v>
      </c>
      <c r="Q353">
        <f>IF(O353&gt;=开始!$B$6, 1, 0)</f>
        <v>1</v>
      </c>
      <c r="R353">
        <f>extracted_table_data[[#This Row],[最低排名]]-开始!$B$6</f>
        <v>21932</v>
      </c>
    </row>
    <row r="354" spans="1:18">
      <c r="A354">
        <v>35001</v>
      </c>
      <c r="B354" t="s">
        <v>497</v>
      </c>
      <c r="C354" t="str">
        <f t="shared" si="10"/>
        <v>锦州医大</v>
      </c>
      <c r="D354" t="str">
        <f t="shared" si="11"/>
        <v>01</v>
      </c>
      <c r="E354" t="s">
        <v>120</v>
      </c>
      <c r="F354">
        <v>210</v>
      </c>
      <c r="G354">
        <v>108</v>
      </c>
      <c r="H354">
        <v>96</v>
      </c>
      <c r="I354">
        <v>64</v>
      </c>
      <c r="J354">
        <v>61</v>
      </c>
      <c r="K354">
        <v>49</v>
      </c>
      <c r="L354">
        <v>0</v>
      </c>
      <c r="M354">
        <v>2023</v>
      </c>
      <c r="N354">
        <f>VLOOKUP(E354, '2023D'!$A$2:$G$339, 2, FALSE)</f>
        <v>231</v>
      </c>
      <c r="O354">
        <f>VLOOKUP(E354, '2023D'!$A$2:$G$339, 3, FALSE)</f>
        <v>24548</v>
      </c>
      <c r="P354">
        <f>extracted_table_data[[#This Row],[最低排名]]-extracted_table_data[[#This Row],[同分人数]]+1</f>
        <v>24318</v>
      </c>
      <c r="Q354">
        <f>IF(O354&gt;=开始!$B$6, 1, 0)</f>
        <v>1</v>
      </c>
      <c r="R354">
        <f>extracted_table_data[[#This Row],[最低排名]]-开始!$B$6</f>
        <v>24548</v>
      </c>
    </row>
    <row r="355" spans="1:18">
      <c r="A355">
        <v>35002</v>
      </c>
      <c r="B355" t="s">
        <v>498</v>
      </c>
      <c r="C355" t="str">
        <f t="shared" si="10"/>
        <v>锦州医大</v>
      </c>
      <c r="D355" t="str">
        <f t="shared" si="11"/>
        <v>02</v>
      </c>
      <c r="E355" t="s">
        <v>363</v>
      </c>
      <c r="F355">
        <v>186</v>
      </c>
      <c r="G355">
        <v>94</v>
      </c>
      <c r="H355">
        <v>91</v>
      </c>
      <c r="I355">
        <v>58</v>
      </c>
      <c r="J355">
        <v>55</v>
      </c>
      <c r="K355">
        <v>46</v>
      </c>
      <c r="L355">
        <v>0</v>
      </c>
      <c r="M355">
        <v>2023</v>
      </c>
      <c r="N355">
        <f>VLOOKUP(E355, '2023D'!$A$2:$G$339, 2, FALSE)</f>
        <v>228</v>
      </c>
      <c r="O355">
        <f>VLOOKUP(E355, '2023D'!$A$2:$G$339, 3, FALSE)</f>
        <v>34853</v>
      </c>
      <c r="P355">
        <f>extracted_table_data[[#This Row],[最低排名]]-extracted_table_data[[#This Row],[同分人数]]+1</f>
        <v>34626</v>
      </c>
      <c r="Q355">
        <f>IF(O355&gt;=开始!$B$6, 1, 0)</f>
        <v>1</v>
      </c>
      <c r="R355">
        <f>extracted_table_data[[#This Row],[最低排名]]-开始!$B$6</f>
        <v>34853</v>
      </c>
    </row>
    <row r="356" spans="1:18">
      <c r="A356">
        <v>35101</v>
      </c>
      <c r="B356" t="s">
        <v>499</v>
      </c>
      <c r="C356" t="str">
        <f t="shared" si="10"/>
        <v>大连医科</v>
      </c>
      <c r="D356" t="str">
        <f t="shared" si="11"/>
        <v>01</v>
      </c>
      <c r="E356" t="s">
        <v>500</v>
      </c>
      <c r="F356">
        <v>219</v>
      </c>
      <c r="G356">
        <v>117</v>
      </c>
      <c r="H356">
        <v>122</v>
      </c>
      <c r="I356">
        <v>70</v>
      </c>
      <c r="J356">
        <v>64</v>
      </c>
      <c r="K356">
        <v>61</v>
      </c>
      <c r="L356">
        <v>0</v>
      </c>
      <c r="M356">
        <v>2023</v>
      </c>
      <c r="N356">
        <f>VLOOKUP(E356, '2023D'!$A$2:$G$339, 2, FALSE)</f>
        <v>243</v>
      </c>
      <c r="O356">
        <f>VLOOKUP(E356, '2023D'!$A$2:$G$339, 3, FALSE)</f>
        <v>10808</v>
      </c>
      <c r="P356">
        <f>extracted_table_data[[#This Row],[最低排名]]-extracted_table_data[[#This Row],[同分人数]]+1</f>
        <v>10566</v>
      </c>
      <c r="Q356">
        <f>IF(O356&gt;=开始!$B$6, 1, 0)</f>
        <v>1</v>
      </c>
      <c r="R356">
        <f>extracted_table_data[[#This Row],[最低排名]]-开始!$B$6</f>
        <v>10808</v>
      </c>
    </row>
    <row r="357" spans="1:18">
      <c r="A357">
        <v>35201</v>
      </c>
      <c r="B357" t="s">
        <v>501</v>
      </c>
      <c r="C357" t="str">
        <f t="shared" si="10"/>
        <v>沈阳药大</v>
      </c>
      <c r="D357" t="str">
        <f t="shared" si="11"/>
        <v>01</v>
      </c>
      <c r="E357" t="s">
        <v>502</v>
      </c>
      <c r="F357">
        <v>215</v>
      </c>
      <c r="G357">
        <v>112</v>
      </c>
      <c r="H357">
        <v>117</v>
      </c>
      <c r="I357">
        <v>67</v>
      </c>
      <c r="J357">
        <v>67</v>
      </c>
      <c r="K357">
        <v>55</v>
      </c>
      <c r="L357">
        <v>0</v>
      </c>
      <c r="M357">
        <v>2023</v>
      </c>
      <c r="N357">
        <f>VLOOKUP(E357, '2023D'!$A$2:$G$339, 2, FALSE)</f>
        <v>234</v>
      </c>
      <c r="O357">
        <f>VLOOKUP(E357, '2023D'!$A$2:$G$339, 3, FALSE)</f>
        <v>14416</v>
      </c>
      <c r="P357">
        <f>extracted_table_data[[#This Row],[最低排名]]-extracted_table_data[[#This Row],[同分人数]]+1</f>
        <v>14183</v>
      </c>
      <c r="Q357">
        <f>IF(O357&gt;=开始!$B$6, 1, 0)</f>
        <v>1</v>
      </c>
      <c r="R357">
        <f>extracted_table_data[[#This Row],[最低排名]]-开始!$B$6</f>
        <v>14416</v>
      </c>
    </row>
    <row r="358" spans="1:18">
      <c r="A358">
        <v>35301</v>
      </c>
      <c r="B358" t="s">
        <v>503</v>
      </c>
      <c r="C358" t="str">
        <f t="shared" si="10"/>
        <v>辽宁师大</v>
      </c>
      <c r="D358" t="str">
        <f t="shared" si="11"/>
        <v>01</v>
      </c>
      <c r="E358" t="s">
        <v>130</v>
      </c>
      <c r="F358">
        <v>188</v>
      </c>
      <c r="G358">
        <v>95</v>
      </c>
      <c r="H358">
        <v>106</v>
      </c>
      <c r="I358">
        <v>58</v>
      </c>
      <c r="J358">
        <v>58</v>
      </c>
      <c r="K358">
        <v>49</v>
      </c>
      <c r="L358">
        <v>0</v>
      </c>
      <c r="M358">
        <v>2023</v>
      </c>
      <c r="N358">
        <f>VLOOKUP(E358, '2023D'!$A$2:$G$339, 2, FALSE)</f>
        <v>237</v>
      </c>
      <c r="O358">
        <f>VLOOKUP(E358, '2023D'!$A$2:$G$339, 3, FALSE)</f>
        <v>29706</v>
      </c>
      <c r="P358">
        <f>extracted_table_data[[#This Row],[最低排名]]-extracted_table_data[[#This Row],[同分人数]]+1</f>
        <v>29470</v>
      </c>
      <c r="Q358">
        <f>IF(O358&gt;=开始!$B$6, 1, 0)</f>
        <v>1</v>
      </c>
      <c r="R358">
        <f>extracted_table_data[[#This Row],[最低排名]]-开始!$B$6</f>
        <v>29706</v>
      </c>
    </row>
    <row r="359" spans="1:18">
      <c r="A359">
        <v>35302</v>
      </c>
      <c r="B359" t="s">
        <v>504</v>
      </c>
      <c r="C359" t="str">
        <f t="shared" si="10"/>
        <v>辽宁师大</v>
      </c>
      <c r="D359" t="str">
        <f t="shared" si="11"/>
        <v>02</v>
      </c>
      <c r="E359" t="s">
        <v>232</v>
      </c>
      <c r="F359">
        <v>179</v>
      </c>
      <c r="G359">
        <v>90</v>
      </c>
      <c r="H359">
        <v>100</v>
      </c>
      <c r="I359">
        <v>55</v>
      </c>
      <c r="J359">
        <v>52</v>
      </c>
      <c r="K359">
        <v>52</v>
      </c>
      <c r="L359">
        <v>0</v>
      </c>
      <c r="M359">
        <v>2023</v>
      </c>
      <c r="N359">
        <f>VLOOKUP(E359, '2023D'!$A$2:$G$339, 2, FALSE)</f>
        <v>261</v>
      </c>
      <c r="O359">
        <f>VLOOKUP(E359, '2023D'!$A$2:$G$339, 3, FALSE)</f>
        <v>34431</v>
      </c>
      <c r="P359">
        <f>extracted_table_data[[#This Row],[最低排名]]-extracted_table_data[[#This Row],[同分人数]]+1</f>
        <v>34171</v>
      </c>
      <c r="Q359">
        <f>IF(O359&gt;=开始!$B$6, 1, 0)</f>
        <v>1</v>
      </c>
      <c r="R359">
        <f>extracted_table_data[[#This Row],[最低排名]]-开始!$B$6</f>
        <v>34431</v>
      </c>
    </row>
    <row r="360" spans="1:18">
      <c r="A360">
        <v>35401</v>
      </c>
      <c r="B360" t="s">
        <v>505</v>
      </c>
      <c r="C360" t="str">
        <f t="shared" si="10"/>
        <v>东北财大</v>
      </c>
      <c r="D360" t="str">
        <f t="shared" si="11"/>
        <v>01</v>
      </c>
      <c r="E360" t="s">
        <v>506</v>
      </c>
      <c r="F360">
        <v>224</v>
      </c>
      <c r="G360">
        <v>121</v>
      </c>
      <c r="H360">
        <v>116</v>
      </c>
      <c r="I360">
        <v>67</v>
      </c>
      <c r="J360">
        <v>58</v>
      </c>
      <c r="K360">
        <v>52</v>
      </c>
      <c r="L360">
        <v>0</v>
      </c>
      <c r="M360">
        <v>2023</v>
      </c>
      <c r="N360">
        <f>VLOOKUP(E360, '2023D'!$A$2:$G$339, 2, FALSE)</f>
        <v>229</v>
      </c>
      <c r="O360">
        <f>VLOOKUP(E360, '2023D'!$A$2:$G$339, 3, FALSE)</f>
        <v>15390</v>
      </c>
      <c r="P360">
        <f>extracted_table_data[[#This Row],[最低排名]]-extracted_table_data[[#This Row],[同分人数]]+1</f>
        <v>15162</v>
      </c>
      <c r="Q360">
        <f>IF(O360&gt;=开始!$B$6, 1, 0)</f>
        <v>1</v>
      </c>
      <c r="R360">
        <f>extracted_table_data[[#This Row],[最低排名]]-开始!$B$6</f>
        <v>15390</v>
      </c>
    </row>
    <row r="361" spans="1:18">
      <c r="A361">
        <v>35402</v>
      </c>
      <c r="B361" t="s">
        <v>507</v>
      </c>
      <c r="C361" t="str">
        <f t="shared" si="10"/>
        <v>东北财大</v>
      </c>
      <c r="D361" t="str">
        <f t="shared" si="11"/>
        <v>02</v>
      </c>
      <c r="E361" t="s">
        <v>138</v>
      </c>
      <c r="F361">
        <v>211</v>
      </c>
      <c r="G361">
        <v>106</v>
      </c>
      <c r="H361">
        <v>115</v>
      </c>
      <c r="I361">
        <v>67</v>
      </c>
      <c r="J361">
        <v>61</v>
      </c>
      <c r="K361">
        <v>61</v>
      </c>
      <c r="L361">
        <v>0</v>
      </c>
      <c r="M361">
        <v>2023</v>
      </c>
      <c r="N361">
        <f>VLOOKUP(E361, '2023D'!$A$2:$G$339, 2, FALSE)</f>
        <v>284</v>
      </c>
      <c r="O361">
        <f>VLOOKUP(E361, '2023D'!$A$2:$G$339, 3, FALSE)</f>
        <v>15916</v>
      </c>
      <c r="P361">
        <f>extracted_table_data[[#This Row],[最低排名]]-extracted_table_data[[#This Row],[同分人数]]+1</f>
        <v>15633</v>
      </c>
      <c r="Q361">
        <f>IF(O361&gt;=开始!$B$6, 1, 0)</f>
        <v>1</v>
      </c>
      <c r="R361">
        <f>extracted_table_data[[#This Row],[最低排名]]-开始!$B$6</f>
        <v>15916</v>
      </c>
    </row>
    <row r="362" spans="1:18">
      <c r="A362">
        <v>35601</v>
      </c>
      <c r="B362" t="s">
        <v>508</v>
      </c>
      <c r="C362" t="str">
        <f t="shared" si="10"/>
        <v>大连大学</v>
      </c>
      <c r="D362" t="str">
        <f t="shared" si="11"/>
        <v>01</v>
      </c>
      <c r="E362" t="s">
        <v>387</v>
      </c>
      <c r="F362">
        <v>191</v>
      </c>
      <c r="G362">
        <v>96</v>
      </c>
      <c r="H362">
        <v>93</v>
      </c>
      <c r="I362">
        <v>58</v>
      </c>
      <c r="J362">
        <v>52</v>
      </c>
      <c r="K362">
        <v>52</v>
      </c>
      <c r="L362">
        <v>0</v>
      </c>
      <c r="M362">
        <v>2023</v>
      </c>
      <c r="N362">
        <f>VLOOKUP(E362, '2023D'!$A$2:$G$339, 2, FALSE)</f>
        <v>216</v>
      </c>
      <c r="O362">
        <f>VLOOKUP(E362, '2023D'!$A$2:$G$339, 3, FALSE)</f>
        <v>32676</v>
      </c>
      <c r="P362">
        <f>extracted_table_data[[#This Row],[最低排名]]-extracted_table_data[[#This Row],[同分人数]]+1</f>
        <v>32461</v>
      </c>
      <c r="Q362">
        <f>IF(O362&gt;=开始!$B$6, 1, 0)</f>
        <v>1</v>
      </c>
      <c r="R362">
        <f>extracted_table_data[[#This Row],[最低排名]]-开始!$B$6</f>
        <v>32676</v>
      </c>
    </row>
    <row r="363" spans="1:18">
      <c r="A363">
        <v>35602</v>
      </c>
      <c r="B363" t="s">
        <v>509</v>
      </c>
      <c r="C363" t="str">
        <f t="shared" si="10"/>
        <v>大连大学</v>
      </c>
      <c r="D363" t="str">
        <f t="shared" si="11"/>
        <v>02</v>
      </c>
      <c r="E363" t="s">
        <v>180</v>
      </c>
      <c r="F363">
        <v>201</v>
      </c>
      <c r="G363">
        <v>108</v>
      </c>
      <c r="H363">
        <v>96</v>
      </c>
      <c r="I363">
        <v>55</v>
      </c>
      <c r="J363">
        <v>49</v>
      </c>
      <c r="K363">
        <v>49</v>
      </c>
      <c r="L363">
        <v>0</v>
      </c>
      <c r="M363">
        <v>2023</v>
      </c>
      <c r="N363">
        <f>VLOOKUP(E363, '2023D'!$A$2:$G$339, 2, FALSE)</f>
        <v>237</v>
      </c>
      <c r="O363">
        <f>VLOOKUP(E363, '2023D'!$A$2:$G$339, 3, FALSE)</f>
        <v>31821</v>
      </c>
      <c r="P363">
        <f>extracted_table_data[[#This Row],[最低排名]]-extracted_table_data[[#This Row],[同分人数]]+1</f>
        <v>31585</v>
      </c>
      <c r="Q363">
        <f>IF(O363&gt;=开始!$B$6, 1, 0)</f>
        <v>1</v>
      </c>
      <c r="R363">
        <f>extracted_table_data[[#This Row],[最低排名]]-开始!$B$6</f>
        <v>31821</v>
      </c>
    </row>
    <row r="364" spans="1:18">
      <c r="A364">
        <v>35603</v>
      </c>
      <c r="B364" t="s">
        <v>510</v>
      </c>
      <c r="C364" t="str">
        <f t="shared" si="10"/>
        <v>大连大学</v>
      </c>
      <c r="D364" t="str">
        <f t="shared" si="11"/>
        <v>03</v>
      </c>
      <c r="E364" t="s">
        <v>232</v>
      </c>
      <c r="F364">
        <v>189</v>
      </c>
      <c r="G364">
        <v>101</v>
      </c>
      <c r="H364">
        <v>102</v>
      </c>
      <c r="I364">
        <v>55</v>
      </c>
      <c r="J364">
        <v>49</v>
      </c>
      <c r="K364">
        <v>43</v>
      </c>
      <c r="L364">
        <v>0</v>
      </c>
      <c r="M364">
        <v>2023</v>
      </c>
      <c r="N364">
        <f>VLOOKUP(E364, '2023D'!$A$2:$G$339, 2, FALSE)</f>
        <v>261</v>
      </c>
      <c r="O364">
        <f>VLOOKUP(E364, '2023D'!$A$2:$G$339, 3, FALSE)</f>
        <v>34431</v>
      </c>
      <c r="P364">
        <f>extracted_table_data[[#This Row],[最低排名]]-extracted_table_data[[#This Row],[同分人数]]+1</f>
        <v>34171</v>
      </c>
      <c r="Q364">
        <f>IF(O364&gt;=开始!$B$6, 1, 0)</f>
        <v>1</v>
      </c>
      <c r="R364">
        <f>extracted_table_data[[#This Row],[最低排名]]-开始!$B$6</f>
        <v>34431</v>
      </c>
    </row>
    <row r="365" spans="1:18">
      <c r="A365">
        <v>35701</v>
      </c>
      <c r="B365" t="s">
        <v>511</v>
      </c>
      <c r="C365" t="str">
        <f t="shared" si="10"/>
        <v>沈阳工程</v>
      </c>
      <c r="D365" t="str">
        <f t="shared" si="11"/>
        <v>01</v>
      </c>
      <c r="E365" t="s">
        <v>381</v>
      </c>
      <c r="F365">
        <v>183</v>
      </c>
      <c r="G365">
        <v>92</v>
      </c>
      <c r="H365">
        <v>87</v>
      </c>
      <c r="I365">
        <v>58</v>
      </c>
      <c r="J365">
        <v>52</v>
      </c>
      <c r="K365">
        <v>49</v>
      </c>
      <c r="L365">
        <v>0</v>
      </c>
      <c r="M365">
        <v>2023</v>
      </c>
      <c r="N365">
        <f>VLOOKUP(E365, '2023D'!$A$2:$G$339, 2, FALSE)</f>
        <v>190</v>
      </c>
      <c r="O365">
        <f>VLOOKUP(E365, '2023D'!$A$2:$G$339, 3, FALSE)</f>
        <v>36303</v>
      </c>
      <c r="P365">
        <f>extracted_table_data[[#This Row],[最低排名]]-extracted_table_data[[#This Row],[同分人数]]+1</f>
        <v>36114</v>
      </c>
      <c r="Q365">
        <f>IF(O365&gt;=开始!$B$6, 1, 0)</f>
        <v>1</v>
      </c>
      <c r="R365">
        <f>extracted_table_data[[#This Row],[最低排名]]-开始!$B$6</f>
        <v>36303</v>
      </c>
    </row>
    <row r="366" spans="1:18">
      <c r="A366">
        <v>35802</v>
      </c>
      <c r="B366" t="s">
        <v>512</v>
      </c>
      <c r="C366" t="str">
        <f t="shared" si="10"/>
        <v>理大城市</v>
      </c>
      <c r="D366" t="str">
        <f t="shared" si="11"/>
        <v>02</v>
      </c>
      <c r="E366" t="s">
        <v>513</v>
      </c>
      <c r="F366">
        <v>174</v>
      </c>
      <c r="G366">
        <v>93</v>
      </c>
      <c r="H366">
        <v>93</v>
      </c>
      <c r="I366">
        <v>55</v>
      </c>
      <c r="J366">
        <v>49</v>
      </c>
      <c r="K366">
        <v>49</v>
      </c>
      <c r="L366">
        <v>0</v>
      </c>
      <c r="M366">
        <v>2023</v>
      </c>
      <c r="N366">
        <f>VLOOKUP(E366, '2023D'!$A$2:$G$339, 2, FALSE)</f>
        <v>161</v>
      </c>
      <c r="O366">
        <f>VLOOKUP(E366, '2023D'!$A$2:$G$339, 3, FALSE)</f>
        <v>38092</v>
      </c>
      <c r="P366">
        <f>extracted_table_data[[#This Row],[最低排名]]-extracted_table_data[[#This Row],[同分人数]]+1</f>
        <v>37932</v>
      </c>
      <c r="Q366">
        <f>IF(O366&gt;=开始!$B$6, 1, 0)</f>
        <v>1</v>
      </c>
      <c r="R366">
        <f>extracted_table_data[[#This Row],[最低排名]]-开始!$B$6</f>
        <v>38092</v>
      </c>
    </row>
    <row r="367" spans="1:18">
      <c r="A367">
        <v>36001</v>
      </c>
      <c r="B367" t="s">
        <v>514</v>
      </c>
      <c r="C367" t="str">
        <f t="shared" si="10"/>
        <v>辽宁何氏</v>
      </c>
      <c r="D367" t="str">
        <f t="shared" si="11"/>
        <v>01</v>
      </c>
      <c r="E367" t="s">
        <v>320</v>
      </c>
      <c r="F367">
        <v>178</v>
      </c>
      <c r="G367">
        <v>93</v>
      </c>
      <c r="H367">
        <v>82</v>
      </c>
      <c r="I367">
        <v>61</v>
      </c>
      <c r="J367">
        <v>46</v>
      </c>
      <c r="K367">
        <v>43</v>
      </c>
      <c r="L367">
        <v>0</v>
      </c>
      <c r="M367">
        <v>2023</v>
      </c>
      <c r="N367">
        <f>VLOOKUP(E367, '2023D'!$A$2:$G$339, 2, FALSE)</f>
        <v>198</v>
      </c>
      <c r="O367">
        <f>VLOOKUP(E367, '2023D'!$A$2:$G$339, 3, FALSE)</f>
        <v>39977</v>
      </c>
      <c r="P367">
        <f>extracted_table_data[[#This Row],[最低排名]]-extracted_table_data[[#This Row],[同分人数]]+1</f>
        <v>39780</v>
      </c>
      <c r="Q367">
        <f>IF(O367&gt;=开始!$B$6, 1, 0)</f>
        <v>1</v>
      </c>
      <c r="R367">
        <f>extracted_table_data[[#This Row],[最低排名]]-开始!$B$6</f>
        <v>39977</v>
      </c>
    </row>
    <row r="368" spans="1:18">
      <c r="A368">
        <v>36002</v>
      </c>
      <c r="B368" t="s">
        <v>515</v>
      </c>
      <c r="C368" t="str">
        <f t="shared" si="10"/>
        <v>辽宁何氏</v>
      </c>
      <c r="D368" t="str">
        <f t="shared" si="11"/>
        <v>02</v>
      </c>
      <c r="E368" t="s">
        <v>198</v>
      </c>
      <c r="F368">
        <v>192</v>
      </c>
      <c r="G368">
        <v>108</v>
      </c>
      <c r="H368">
        <v>72</v>
      </c>
      <c r="I368">
        <v>52</v>
      </c>
      <c r="J368">
        <v>46</v>
      </c>
      <c r="K368">
        <v>43</v>
      </c>
      <c r="L368">
        <v>0</v>
      </c>
      <c r="M368">
        <v>2023</v>
      </c>
      <c r="N368">
        <f>VLOOKUP(E368, '2023D'!$A$2:$G$339, 2, FALSE)</f>
        <v>159</v>
      </c>
      <c r="O368">
        <f>VLOOKUP(E368, '2023D'!$A$2:$G$339, 3, FALSE)</f>
        <v>40830</v>
      </c>
      <c r="P368">
        <f>extracted_table_data[[#This Row],[最低排名]]-extracted_table_data[[#This Row],[同分人数]]+1</f>
        <v>40672</v>
      </c>
      <c r="Q368">
        <f>IF(O368&gt;=开始!$B$6, 1, 0)</f>
        <v>1</v>
      </c>
      <c r="R368">
        <f>extracted_table_data[[#This Row],[最低排名]]-开始!$B$6</f>
        <v>40830</v>
      </c>
    </row>
    <row r="369" spans="1:18">
      <c r="A369">
        <v>36101</v>
      </c>
      <c r="B369" t="s">
        <v>516</v>
      </c>
      <c r="C369" t="str">
        <f t="shared" si="10"/>
        <v>大连东软</v>
      </c>
      <c r="D369" t="str">
        <f t="shared" si="11"/>
        <v>01</v>
      </c>
      <c r="E369" t="s">
        <v>198</v>
      </c>
      <c r="F369">
        <v>192</v>
      </c>
      <c r="G369">
        <v>96</v>
      </c>
      <c r="H369">
        <v>63</v>
      </c>
      <c r="I369">
        <v>55</v>
      </c>
      <c r="J369">
        <v>49</v>
      </c>
      <c r="K369">
        <v>46</v>
      </c>
      <c r="L369">
        <v>0</v>
      </c>
      <c r="M369">
        <v>2023</v>
      </c>
      <c r="N369">
        <f>VLOOKUP(E369, '2023D'!$A$2:$G$339, 2, FALSE)</f>
        <v>159</v>
      </c>
      <c r="O369">
        <f>VLOOKUP(E369, '2023D'!$A$2:$G$339, 3, FALSE)</f>
        <v>40830</v>
      </c>
      <c r="P369">
        <f>extracted_table_data[[#This Row],[最低排名]]-extracted_table_data[[#This Row],[同分人数]]+1</f>
        <v>40672</v>
      </c>
      <c r="Q369">
        <f>IF(O369&gt;=开始!$B$6, 1, 0)</f>
        <v>1</v>
      </c>
      <c r="R369">
        <f>extracted_table_data[[#This Row],[最低排名]]-开始!$B$6</f>
        <v>40830</v>
      </c>
    </row>
    <row r="370" spans="1:18">
      <c r="A370">
        <v>36201</v>
      </c>
      <c r="B370" t="s">
        <v>517</v>
      </c>
      <c r="C370" t="str">
        <f t="shared" si="10"/>
        <v>辽宁中医</v>
      </c>
      <c r="D370" t="str">
        <f t="shared" si="11"/>
        <v>01</v>
      </c>
      <c r="E370" t="s">
        <v>518</v>
      </c>
      <c r="F370">
        <v>210</v>
      </c>
      <c r="G370">
        <v>117</v>
      </c>
      <c r="H370">
        <v>118</v>
      </c>
      <c r="I370">
        <v>64</v>
      </c>
      <c r="J370">
        <v>61</v>
      </c>
      <c r="K370">
        <v>61</v>
      </c>
      <c r="L370">
        <v>0</v>
      </c>
      <c r="M370">
        <v>2023</v>
      </c>
      <c r="N370">
        <f>VLOOKUP(E370, '2023D'!$A$2:$G$339, 2, FALSE)</f>
        <v>256</v>
      </c>
      <c r="O370">
        <f>VLOOKUP(E370, '2023D'!$A$2:$G$339, 3, FALSE)</f>
        <v>16172</v>
      </c>
      <c r="P370">
        <f>extracted_table_data[[#This Row],[最低排名]]-extracted_table_data[[#This Row],[同分人数]]+1</f>
        <v>15917</v>
      </c>
      <c r="Q370">
        <f>IF(O370&gt;=开始!$B$6, 1, 0)</f>
        <v>1</v>
      </c>
      <c r="R370">
        <f>extracted_table_data[[#This Row],[最低排名]]-开始!$B$6</f>
        <v>16172</v>
      </c>
    </row>
    <row r="371" spans="1:18">
      <c r="A371">
        <v>37101</v>
      </c>
      <c r="B371" t="s">
        <v>519</v>
      </c>
      <c r="C371" t="str">
        <f t="shared" si="10"/>
        <v>吉林大学</v>
      </c>
      <c r="D371" t="str">
        <f t="shared" si="11"/>
        <v>01</v>
      </c>
      <c r="E371" t="s">
        <v>29</v>
      </c>
      <c r="F371">
        <v>235</v>
      </c>
      <c r="G371">
        <v>118</v>
      </c>
      <c r="H371">
        <v>133</v>
      </c>
      <c r="I371">
        <v>70</v>
      </c>
      <c r="J371">
        <v>64</v>
      </c>
      <c r="K371">
        <v>64</v>
      </c>
      <c r="L371">
        <v>0</v>
      </c>
      <c r="M371">
        <v>2023</v>
      </c>
      <c r="N371">
        <f>VLOOKUP(E371, '2023D'!$A$2:$G$339, 2, FALSE)</f>
        <v>175</v>
      </c>
      <c r="O371">
        <f>VLOOKUP(E371, '2023D'!$A$2:$G$339, 3, FALSE)</f>
        <v>4600</v>
      </c>
      <c r="P371">
        <f>extracted_table_data[[#This Row],[最低排名]]-extracted_table_data[[#This Row],[同分人数]]+1</f>
        <v>4426</v>
      </c>
      <c r="Q371">
        <f>IF(O371&gt;=开始!$B$6, 1, 0)</f>
        <v>1</v>
      </c>
      <c r="R371">
        <f>extracted_table_data[[#This Row],[最低排名]]-开始!$B$6</f>
        <v>4600</v>
      </c>
    </row>
    <row r="372" spans="1:18">
      <c r="A372">
        <v>37102</v>
      </c>
      <c r="B372" t="s">
        <v>520</v>
      </c>
      <c r="C372" t="str">
        <f t="shared" si="10"/>
        <v>吉林大学</v>
      </c>
      <c r="D372" t="str">
        <f t="shared" si="11"/>
        <v>02</v>
      </c>
      <c r="E372" t="s">
        <v>273</v>
      </c>
      <c r="F372">
        <v>249</v>
      </c>
      <c r="G372">
        <v>136</v>
      </c>
      <c r="H372">
        <v>125</v>
      </c>
      <c r="I372">
        <v>64</v>
      </c>
      <c r="J372">
        <v>64</v>
      </c>
      <c r="K372">
        <v>58</v>
      </c>
      <c r="L372">
        <v>0</v>
      </c>
      <c r="M372">
        <v>2023</v>
      </c>
      <c r="N372">
        <f>VLOOKUP(E372, '2023D'!$A$2:$G$339, 2, FALSE)</f>
        <v>211</v>
      </c>
      <c r="O372">
        <f>VLOOKUP(E372, '2023D'!$A$2:$G$339, 3, FALSE)</f>
        <v>5664</v>
      </c>
      <c r="P372">
        <f>extracted_table_data[[#This Row],[最低排名]]-extracted_table_data[[#This Row],[同分人数]]+1</f>
        <v>5454</v>
      </c>
      <c r="Q372">
        <f>IF(O372&gt;=开始!$B$6, 1, 0)</f>
        <v>1</v>
      </c>
      <c r="R372">
        <f>extracted_table_data[[#This Row],[最低排名]]-开始!$B$6</f>
        <v>5664</v>
      </c>
    </row>
    <row r="373" spans="1:18">
      <c r="A373">
        <v>37103</v>
      </c>
      <c r="B373" t="s">
        <v>521</v>
      </c>
      <c r="C373" t="str">
        <f t="shared" si="10"/>
        <v>吉林大学</v>
      </c>
      <c r="D373" t="str">
        <f t="shared" si="11"/>
        <v>03</v>
      </c>
      <c r="E373" t="s">
        <v>332</v>
      </c>
      <c r="F373">
        <v>242</v>
      </c>
      <c r="G373">
        <v>130</v>
      </c>
      <c r="H373">
        <v>129</v>
      </c>
      <c r="I373">
        <v>67</v>
      </c>
      <c r="J373">
        <v>64</v>
      </c>
      <c r="K373">
        <v>61</v>
      </c>
      <c r="L373">
        <v>0</v>
      </c>
      <c r="M373">
        <v>2023</v>
      </c>
      <c r="N373">
        <f>VLOOKUP(E373, '2023D'!$A$2:$G$339, 2, FALSE)</f>
        <v>170</v>
      </c>
      <c r="O373">
        <f>VLOOKUP(E373, '2023D'!$A$2:$G$339, 3, FALSE)</f>
        <v>5080</v>
      </c>
      <c r="P373">
        <f>extracted_table_data[[#This Row],[最低排名]]-extracted_table_data[[#This Row],[同分人数]]+1</f>
        <v>4911</v>
      </c>
      <c r="Q373">
        <f>IF(O373&gt;=开始!$B$6, 1, 0)</f>
        <v>1</v>
      </c>
      <c r="R373">
        <f>extracted_table_data[[#This Row],[最低排名]]-开始!$B$6</f>
        <v>5080</v>
      </c>
    </row>
    <row r="374" spans="1:18">
      <c r="A374">
        <v>37104</v>
      </c>
      <c r="B374" t="s">
        <v>522</v>
      </c>
      <c r="C374" t="str">
        <f t="shared" si="10"/>
        <v>吉林大学</v>
      </c>
      <c r="D374" t="str">
        <f t="shared" si="11"/>
        <v>04</v>
      </c>
      <c r="E374" t="s">
        <v>273</v>
      </c>
      <c r="F374">
        <v>225</v>
      </c>
      <c r="G374">
        <v>120</v>
      </c>
      <c r="H374">
        <v>137</v>
      </c>
      <c r="I374">
        <v>70</v>
      </c>
      <c r="J374">
        <v>67</v>
      </c>
      <c r="K374">
        <v>61</v>
      </c>
      <c r="L374">
        <v>0</v>
      </c>
      <c r="M374">
        <v>2023</v>
      </c>
      <c r="N374">
        <f>VLOOKUP(E374, '2023D'!$A$2:$G$339, 2, FALSE)</f>
        <v>211</v>
      </c>
      <c r="O374">
        <f>VLOOKUP(E374, '2023D'!$A$2:$G$339, 3, FALSE)</f>
        <v>5664</v>
      </c>
      <c r="P374">
        <f>extracted_table_data[[#This Row],[最低排名]]-extracted_table_data[[#This Row],[同分人数]]+1</f>
        <v>5454</v>
      </c>
      <c r="Q374">
        <f>IF(O374&gt;=开始!$B$6, 1, 0)</f>
        <v>1</v>
      </c>
      <c r="R374">
        <f>extracted_table_data[[#This Row],[最低排名]]-开始!$B$6</f>
        <v>5664</v>
      </c>
    </row>
    <row r="375" spans="1:18">
      <c r="A375">
        <v>37105</v>
      </c>
      <c r="B375" t="s">
        <v>523</v>
      </c>
      <c r="C375" t="str">
        <f t="shared" si="10"/>
        <v>吉林大学</v>
      </c>
      <c r="D375" t="str">
        <f t="shared" si="11"/>
        <v>05</v>
      </c>
      <c r="E375" t="s">
        <v>246</v>
      </c>
      <c r="F375">
        <v>228</v>
      </c>
      <c r="G375">
        <v>124</v>
      </c>
      <c r="H375">
        <v>123</v>
      </c>
      <c r="I375">
        <v>70</v>
      </c>
      <c r="J375">
        <v>67</v>
      </c>
      <c r="K375">
        <v>64</v>
      </c>
      <c r="L375">
        <v>0</v>
      </c>
      <c r="M375">
        <v>2023</v>
      </c>
      <c r="N375">
        <f>VLOOKUP(E375, '2023D'!$A$2:$G$339, 2, FALSE)</f>
        <v>201</v>
      </c>
      <c r="O375">
        <f>VLOOKUP(E375, '2023D'!$A$2:$G$339, 3, FALSE)</f>
        <v>7242</v>
      </c>
      <c r="P375">
        <f>extracted_table_data[[#This Row],[最低排名]]-extracted_table_data[[#This Row],[同分人数]]+1</f>
        <v>7042</v>
      </c>
      <c r="Q375">
        <f>IF(O375&gt;=开始!$B$6, 1, 0)</f>
        <v>1</v>
      </c>
      <c r="R375">
        <f>extracted_table_data[[#This Row],[最低排名]]-开始!$B$6</f>
        <v>7242</v>
      </c>
    </row>
    <row r="376" spans="1:18">
      <c r="A376">
        <v>37106</v>
      </c>
      <c r="B376" t="s">
        <v>524</v>
      </c>
      <c r="C376" t="str">
        <f t="shared" si="10"/>
        <v>吉林大学</v>
      </c>
      <c r="D376" t="str">
        <f t="shared" si="11"/>
        <v>06</v>
      </c>
      <c r="E376" t="s">
        <v>111</v>
      </c>
      <c r="F376">
        <v>247</v>
      </c>
      <c r="G376">
        <v>128</v>
      </c>
      <c r="H376">
        <v>128</v>
      </c>
      <c r="I376">
        <v>67</v>
      </c>
      <c r="J376">
        <v>61</v>
      </c>
      <c r="K376">
        <v>58</v>
      </c>
      <c r="L376">
        <v>0</v>
      </c>
      <c r="M376">
        <v>2023</v>
      </c>
      <c r="N376">
        <f>VLOOKUP(E376, '2023D'!$A$2:$G$339, 2, FALSE)</f>
        <v>183</v>
      </c>
      <c r="O376">
        <f>VLOOKUP(E376, '2023D'!$A$2:$G$339, 3, FALSE)</f>
        <v>5453</v>
      </c>
      <c r="P376">
        <f>extracted_table_data[[#This Row],[最低排名]]-extracted_table_data[[#This Row],[同分人数]]+1</f>
        <v>5271</v>
      </c>
      <c r="Q376">
        <f>IF(O376&gt;=开始!$B$6, 1, 0)</f>
        <v>1</v>
      </c>
      <c r="R376">
        <f>extracted_table_data[[#This Row],[最低排名]]-开始!$B$6</f>
        <v>5453</v>
      </c>
    </row>
    <row r="377" spans="1:18">
      <c r="A377">
        <v>37201</v>
      </c>
      <c r="B377" t="s">
        <v>525</v>
      </c>
      <c r="C377" t="str">
        <f t="shared" si="10"/>
        <v>东北师大</v>
      </c>
      <c r="D377" t="str">
        <f t="shared" si="11"/>
        <v>01</v>
      </c>
      <c r="E377" t="s">
        <v>68</v>
      </c>
      <c r="F377">
        <v>216</v>
      </c>
      <c r="G377">
        <v>113</v>
      </c>
      <c r="H377">
        <v>106</v>
      </c>
      <c r="I377">
        <v>67</v>
      </c>
      <c r="J377">
        <v>67</v>
      </c>
      <c r="K377">
        <v>64</v>
      </c>
      <c r="L377">
        <v>0</v>
      </c>
      <c r="M377">
        <v>2023</v>
      </c>
      <c r="N377">
        <f>VLOOKUP(E377, '2023D'!$A$2:$G$339, 2, FALSE)</f>
        <v>256</v>
      </c>
      <c r="O377">
        <f>VLOOKUP(E377, '2023D'!$A$2:$G$339, 3, FALSE)</f>
        <v>14672</v>
      </c>
      <c r="P377">
        <f>extracted_table_data[[#This Row],[最低排名]]-extracted_table_data[[#This Row],[同分人数]]+1</f>
        <v>14417</v>
      </c>
      <c r="Q377">
        <f>IF(O377&gt;=开始!$B$6, 1, 0)</f>
        <v>1</v>
      </c>
      <c r="R377">
        <f>extracted_table_data[[#This Row],[最低排名]]-开始!$B$6</f>
        <v>14672</v>
      </c>
    </row>
    <row r="378" spans="1:18">
      <c r="A378">
        <v>37202</v>
      </c>
      <c r="B378" t="s">
        <v>526</v>
      </c>
      <c r="C378" t="str">
        <f t="shared" si="10"/>
        <v>东北师大</v>
      </c>
      <c r="D378" t="str">
        <f t="shared" si="11"/>
        <v>02</v>
      </c>
      <c r="E378" t="s">
        <v>500</v>
      </c>
      <c r="F378">
        <v>245</v>
      </c>
      <c r="G378">
        <v>142</v>
      </c>
      <c r="H378">
        <v>111</v>
      </c>
      <c r="I378">
        <v>70</v>
      </c>
      <c r="J378">
        <v>58</v>
      </c>
      <c r="K378">
        <v>52</v>
      </c>
      <c r="L378">
        <v>0</v>
      </c>
      <c r="M378">
        <v>2023</v>
      </c>
      <c r="N378">
        <f>VLOOKUP(E378, '2023D'!$A$2:$G$339, 2, FALSE)</f>
        <v>243</v>
      </c>
      <c r="O378">
        <f>VLOOKUP(E378, '2023D'!$A$2:$G$339, 3, FALSE)</f>
        <v>10808</v>
      </c>
      <c r="P378">
        <f>extracted_table_data[[#This Row],[最低排名]]-extracted_table_data[[#This Row],[同分人数]]+1</f>
        <v>10566</v>
      </c>
      <c r="Q378">
        <f>IF(O378&gt;=开始!$B$6, 1, 0)</f>
        <v>1</v>
      </c>
      <c r="R378">
        <f>extracted_table_data[[#This Row],[最低排名]]-开始!$B$6</f>
        <v>10808</v>
      </c>
    </row>
    <row r="379" spans="1:18">
      <c r="A379">
        <v>37203</v>
      </c>
      <c r="B379" t="s">
        <v>527</v>
      </c>
      <c r="C379" t="str">
        <f t="shared" si="10"/>
        <v>东北师大</v>
      </c>
      <c r="D379" t="str">
        <f t="shared" si="11"/>
        <v>03</v>
      </c>
      <c r="E379" t="s">
        <v>528</v>
      </c>
      <c r="F379">
        <v>212</v>
      </c>
      <c r="G379">
        <v>112</v>
      </c>
      <c r="H379">
        <v>87</v>
      </c>
      <c r="I379">
        <v>55</v>
      </c>
      <c r="J379">
        <v>43</v>
      </c>
      <c r="K379">
        <v>43</v>
      </c>
      <c r="L379">
        <v>0</v>
      </c>
      <c r="M379">
        <v>2023</v>
      </c>
      <c r="N379">
        <f>VLOOKUP(E379, '2023D'!$A$2:$G$339, 2, FALSE)</f>
        <v>199</v>
      </c>
      <c r="O379">
        <f>VLOOKUP(E379, '2023D'!$A$2:$G$339, 3, FALSE)</f>
        <v>33965</v>
      </c>
      <c r="P379">
        <f>extracted_table_data[[#This Row],[最低排名]]-extracted_table_data[[#This Row],[同分人数]]+1</f>
        <v>33767</v>
      </c>
      <c r="Q379">
        <f>IF(O379&gt;=开始!$B$6, 1, 0)</f>
        <v>1</v>
      </c>
      <c r="R379">
        <f>extracted_table_data[[#This Row],[最低排名]]-开始!$B$6</f>
        <v>33965</v>
      </c>
    </row>
    <row r="380" spans="1:18">
      <c r="A380">
        <v>37301</v>
      </c>
      <c r="B380" t="s">
        <v>529</v>
      </c>
      <c r="C380" t="str">
        <f t="shared" si="10"/>
        <v>延边大学</v>
      </c>
      <c r="D380" t="str">
        <f t="shared" si="11"/>
        <v>01</v>
      </c>
      <c r="E380" t="s">
        <v>94</v>
      </c>
      <c r="F380">
        <v>188</v>
      </c>
      <c r="G380">
        <v>103</v>
      </c>
      <c r="H380">
        <v>108</v>
      </c>
      <c r="I380">
        <v>67</v>
      </c>
      <c r="J380">
        <v>64</v>
      </c>
      <c r="K380">
        <v>58</v>
      </c>
      <c r="L380">
        <v>0</v>
      </c>
      <c r="M380">
        <v>2023</v>
      </c>
      <c r="N380">
        <f>VLOOKUP(E380, '2023D'!$A$2:$G$339, 2, FALSE)</f>
        <v>219</v>
      </c>
      <c r="O380">
        <f>VLOOKUP(E380, '2023D'!$A$2:$G$339, 3, FALSE)</f>
        <v>23334</v>
      </c>
      <c r="P380">
        <f>extracted_table_data[[#This Row],[最低排名]]-extracted_table_data[[#This Row],[同分人数]]+1</f>
        <v>23116</v>
      </c>
      <c r="Q380">
        <f>IF(O380&gt;=开始!$B$6, 1, 0)</f>
        <v>1</v>
      </c>
      <c r="R380">
        <f>extracted_table_data[[#This Row],[最低排名]]-开始!$B$6</f>
        <v>23334</v>
      </c>
    </row>
    <row r="381" spans="1:18">
      <c r="A381">
        <v>37302</v>
      </c>
      <c r="B381" t="s">
        <v>530</v>
      </c>
      <c r="C381" t="str">
        <f t="shared" si="10"/>
        <v>延边大学</v>
      </c>
      <c r="D381" t="str">
        <f t="shared" si="11"/>
        <v>02</v>
      </c>
      <c r="E381" t="s">
        <v>323</v>
      </c>
      <c r="F381">
        <v>217</v>
      </c>
      <c r="G381">
        <v>120</v>
      </c>
      <c r="H381">
        <v>111</v>
      </c>
      <c r="I381">
        <v>52</v>
      </c>
      <c r="J381">
        <v>52</v>
      </c>
      <c r="K381">
        <v>49</v>
      </c>
      <c r="L381">
        <v>0</v>
      </c>
      <c r="M381">
        <v>2023</v>
      </c>
      <c r="N381">
        <f>VLOOKUP(E381, '2023D'!$A$2:$G$339, 2, FALSE)</f>
        <v>240</v>
      </c>
      <c r="O381">
        <f>VLOOKUP(E381, '2023D'!$A$2:$G$339, 3, FALSE)</f>
        <v>24317</v>
      </c>
      <c r="P381">
        <f>extracted_table_data[[#This Row],[最低排名]]-extracted_table_data[[#This Row],[同分人数]]+1</f>
        <v>24078</v>
      </c>
      <c r="Q381">
        <f>IF(O381&gt;=开始!$B$6, 1, 0)</f>
        <v>1</v>
      </c>
      <c r="R381">
        <f>extracted_table_data[[#This Row],[最低排名]]-开始!$B$6</f>
        <v>24317</v>
      </c>
    </row>
    <row r="382" spans="1:18">
      <c r="A382">
        <v>37303</v>
      </c>
      <c r="B382" t="s">
        <v>531</v>
      </c>
      <c r="C382" t="str">
        <f t="shared" si="10"/>
        <v>延边大学</v>
      </c>
      <c r="D382" t="str">
        <f t="shared" si="11"/>
        <v>03</v>
      </c>
      <c r="E382" t="s">
        <v>92</v>
      </c>
      <c r="F382">
        <v>201</v>
      </c>
      <c r="G382">
        <v>113</v>
      </c>
      <c r="H382">
        <v>116</v>
      </c>
      <c r="I382">
        <v>58</v>
      </c>
      <c r="J382">
        <v>55</v>
      </c>
      <c r="K382">
        <v>52</v>
      </c>
      <c r="L382">
        <v>0</v>
      </c>
      <c r="M382">
        <v>2023</v>
      </c>
      <c r="N382">
        <f>VLOOKUP(E382, '2023D'!$A$2:$G$339, 2, FALSE)</f>
        <v>263</v>
      </c>
      <c r="O382">
        <f>VLOOKUP(E382, '2023D'!$A$2:$G$339, 3, FALSE)</f>
        <v>24077</v>
      </c>
      <c r="P382">
        <f>extracted_table_data[[#This Row],[最低排名]]-extracted_table_data[[#This Row],[同分人数]]+1</f>
        <v>23815</v>
      </c>
      <c r="Q382">
        <f>IF(O382&gt;=开始!$B$6, 1, 0)</f>
        <v>1</v>
      </c>
      <c r="R382">
        <f>extracted_table_data[[#This Row],[最低排名]]-开始!$B$6</f>
        <v>24077</v>
      </c>
    </row>
    <row r="383" spans="1:18">
      <c r="A383">
        <v>37401</v>
      </c>
      <c r="B383" t="s">
        <v>532</v>
      </c>
      <c r="C383" t="str">
        <f t="shared" si="10"/>
        <v>长春理工</v>
      </c>
      <c r="D383" t="str">
        <f t="shared" si="11"/>
        <v>01</v>
      </c>
      <c r="E383" t="s">
        <v>533</v>
      </c>
      <c r="F383">
        <v>188</v>
      </c>
      <c r="G383">
        <v>97</v>
      </c>
      <c r="H383">
        <v>100</v>
      </c>
      <c r="I383">
        <v>64</v>
      </c>
      <c r="J383">
        <v>61</v>
      </c>
      <c r="K383">
        <v>58</v>
      </c>
      <c r="L383">
        <v>0</v>
      </c>
      <c r="M383">
        <v>2023</v>
      </c>
      <c r="N383">
        <f>VLOOKUP(E383, '2023D'!$A$2:$G$339, 2, FALSE)</f>
        <v>253</v>
      </c>
      <c r="O383">
        <f>VLOOKUP(E383, '2023D'!$A$2:$G$339, 3, FALSE)</f>
        <v>26866</v>
      </c>
      <c r="P383">
        <f>extracted_table_data[[#This Row],[最低排名]]-extracted_table_data[[#This Row],[同分人数]]+1</f>
        <v>26614</v>
      </c>
      <c r="Q383">
        <f>IF(O383&gt;=开始!$B$6, 1, 0)</f>
        <v>1</v>
      </c>
      <c r="R383">
        <f>extracted_table_data[[#This Row],[最低排名]]-开始!$B$6</f>
        <v>26866</v>
      </c>
    </row>
    <row r="384" spans="1:18">
      <c r="A384">
        <v>37402</v>
      </c>
      <c r="B384" t="s">
        <v>534</v>
      </c>
      <c r="C384" t="str">
        <f t="shared" si="10"/>
        <v>长春理工</v>
      </c>
      <c r="D384" t="str">
        <f t="shared" si="11"/>
        <v>02</v>
      </c>
      <c r="E384" t="s">
        <v>232</v>
      </c>
      <c r="F384">
        <v>197</v>
      </c>
      <c r="G384">
        <v>101</v>
      </c>
      <c r="H384">
        <v>109</v>
      </c>
      <c r="I384">
        <v>46</v>
      </c>
      <c r="J384">
        <v>43</v>
      </c>
      <c r="K384">
        <v>43</v>
      </c>
      <c r="L384">
        <v>0</v>
      </c>
      <c r="M384">
        <v>2023</v>
      </c>
      <c r="N384">
        <f>VLOOKUP(E384, '2023D'!$A$2:$G$339, 2, FALSE)</f>
        <v>261</v>
      </c>
      <c r="O384">
        <f>VLOOKUP(E384, '2023D'!$A$2:$G$339, 3, FALSE)</f>
        <v>34431</v>
      </c>
      <c r="P384">
        <f>extracted_table_data[[#This Row],[最低排名]]-extracted_table_data[[#This Row],[同分人数]]+1</f>
        <v>34171</v>
      </c>
      <c r="Q384">
        <f>IF(O384&gt;=开始!$B$6, 1, 0)</f>
        <v>1</v>
      </c>
      <c r="R384">
        <f>extracted_table_data[[#This Row],[最低排名]]-开始!$B$6</f>
        <v>34431</v>
      </c>
    </row>
    <row r="385" spans="1:18">
      <c r="A385">
        <v>37501</v>
      </c>
      <c r="B385" t="s">
        <v>535</v>
      </c>
      <c r="C385" t="str">
        <f t="shared" si="10"/>
        <v>东北电力</v>
      </c>
      <c r="D385" t="str">
        <f t="shared" si="11"/>
        <v>01</v>
      </c>
      <c r="E385" t="s">
        <v>155</v>
      </c>
      <c r="F385">
        <v>221</v>
      </c>
      <c r="G385">
        <v>124</v>
      </c>
      <c r="H385">
        <v>94</v>
      </c>
      <c r="I385">
        <v>61</v>
      </c>
      <c r="J385">
        <v>58</v>
      </c>
      <c r="K385">
        <v>55</v>
      </c>
      <c r="L385">
        <v>0</v>
      </c>
      <c r="M385">
        <v>2023</v>
      </c>
      <c r="N385">
        <f>VLOOKUP(E385, '2023D'!$A$2:$G$339, 2, FALSE)</f>
        <v>231</v>
      </c>
      <c r="O385">
        <f>VLOOKUP(E385, '2023D'!$A$2:$G$339, 3, FALSE)</f>
        <v>22397</v>
      </c>
      <c r="P385">
        <f>extracted_table_data[[#This Row],[最低排名]]-extracted_table_data[[#This Row],[同分人数]]+1</f>
        <v>22167</v>
      </c>
      <c r="Q385">
        <f>IF(O385&gt;=开始!$B$6, 1, 0)</f>
        <v>1</v>
      </c>
      <c r="R385">
        <f>extracted_table_data[[#This Row],[最低排名]]-开始!$B$6</f>
        <v>22397</v>
      </c>
    </row>
    <row r="386" spans="1:18">
      <c r="A386">
        <v>37601</v>
      </c>
      <c r="B386" t="s">
        <v>536</v>
      </c>
      <c r="C386" t="str">
        <f t="shared" ref="C386:C449" si="12">LEFT(B386, FIND("(", B386) - 1)</f>
        <v>长春工大</v>
      </c>
      <c r="D386" t="str">
        <f t="shared" ref="D386:D449" si="13">MID(B386, FIND("(", B386) + 1, FIND(")", B386) - FIND("(", B386) - 1)</f>
        <v>01</v>
      </c>
      <c r="E386" t="s">
        <v>318</v>
      </c>
      <c r="F386">
        <v>198</v>
      </c>
      <c r="G386">
        <v>103</v>
      </c>
      <c r="H386">
        <v>75</v>
      </c>
      <c r="I386">
        <v>58</v>
      </c>
      <c r="J386">
        <v>49</v>
      </c>
      <c r="K386">
        <v>46</v>
      </c>
      <c r="L386">
        <v>0</v>
      </c>
      <c r="M386">
        <v>2023</v>
      </c>
      <c r="N386">
        <f>VLOOKUP(E386, '2023D'!$A$2:$G$339, 2, FALSE)</f>
        <v>194</v>
      </c>
      <c r="O386">
        <f>VLOOKUP(E386, '2023D'!$A$2:$G$339, 3, FALSE)</f>
        <v>36906</v>
      </c>
      <c r="P386">
        <f>extracted_table_data[[#This Row],[最低排名]]-extracted_table_data[[#This Row],[同分人数]]+1</f>
        <v>36713</v>
      </c>
      <c r="Q386">
        <f>IF(O386&gt;=开始!$B$6, 1, 0)</f>
        <v>1</v>
      </c>
      <c r="R386">
        <f>extracted_table_data[[#This Row],[最低排名]]-开始!$B$6</f>
        <v>36906</v>
      </c>
    </row>
    <row r="387" spans="1:18">
      <c r="A387">
        <v>37602</v>
      </c>
      <c r="B387" t="s">
        <v>537</v>
      </c>
      <c r="C387" t="str">
        <f t="shared" si="12"/>
        <v>长春工大</v>
      </c>
      <c r="D387" t="str">
        <f t="shared" si="13"/>
        <v>02</v>
      </c>
      <c r="E387" t="s">
        <v>479</v>
      </c>
      <c r="F387">
        <v>193</v>
      </c>
      <c r="G387">
        <v>103</v>
      </c>
      <c r="H387">
        <v>79</v>
      </c>
      <c r="I387">
        <v>52</v>
      </c>
      <c r="J387">
        <v>49</v>
      </c>
      <c r="K387">
        <v>49</v>
      </c>
      <c r="L387">
        <v>0</v>
      </c>
      <c r="M387">
        <v>2023</v>
      </c>
      <c r="N387">
        <f>VLOOKUP(E387, '2023D'!$A$2:$G$339, 2, FALSE)</f>
        <v>199</v>
      </c>
      <c r="O387">
        <f>VLOOKUP(E387, '2023D'!$A$2:$G$339, 3, FALSE)</f>
        <v>37730</v>
      </c>
      <c r="P387">
        <f>extracted_table_data[[#This Row],[最低排名]]-extracted_table_data[[#This Row],[同分人数]]+1</f>
        <v>37532</v>
      </c>
      <c r="Q387">
        <f>IF(O387&gt;=开始!$B$6, 1, 0)</f>
        <v>1</v>
      </c>
      <c r="R387">
        <f>extracted_table_data[[#This Row],[最低排名]]-开始!$B$6</f>
        <v>37730</v>
      </c>
    </row>
    <row r="388" spans="1:18">
      <c r="A388">
        <v>37701</v>
      </c>
      <c r="B388" t="s">
        <v>538</v>
      </c>
      <c r="C388" t="str">
        <f t="shared" si="12"/>
        <v>北华大学</v>
      </c>
      <c r="D388" t="str">
        <f t="shared" si="13"/>
        <v>01</v>
      </c>
      <c r="E388" t="s">
        <v>419</v>
      </c>
      <c r="F388">
        <v>186</v>
      </c>
      <c r="G388">
        <v>94</v>
      </c>
      <c r="H388">
        <v>104</v>
      </c>
      <c r="I388">
        <v>55</v>
      </c>
      <c r="J388">
        <v>46</v>
      </c>
      <c r="K388">
        <v>43</v>
      </c>
      <c r="L388">
        <v>0</v>
      </c>
      <c r="M388">
        <v>2023</v>
      </c>
      <c r="N388">
        <f>VLOOKUP(E388, '2023D'!$A$2:$G$339, 2, FALSE)</f>
        <v>208</v>
      </c>
      <c r="O388">
        <f>VLOOKUP(E388, '2023D'!$A$2:$G$339, 3, FALSE)</f>
        <v>35259</v>
      </c>
      <c r="P388">
        <f>extracted_table_data[[#This Row],[最低排名]]-extracted_table_data[[#This Row],[同分人数]]+1</f>
        <v>35052</v>
      </c>
      <c r="Q388">
        <f>IF(O388&gt;=开始!$B$6, 1, 0)</f>
        <v>1</v>
      </c>
      <c r="R388">
        <f>extracted_table_data[[#This Row],[最低排名]]-开始!$B$6</f>
        <v>35259</v>
      </c>
    </row>
    <row r="389" spans="1:18">
      <c r="A389">
        <v>37702</v>
      </c>
      <c r="B389" t="s">
        <v>539</v>
      </c>
      <c r="C389" t="str">
        <f t="shared" si="12"/>
        <v>北华大学</v>
      </c>
      <c r="D389" t="str">
        <f t="shared" si="13"/>
        <v>02</v>
      </c>
      <c r="E389" t="s">
        <v>363</v>
      </c>
      <c r="F389">
        <v>193</v>
      </c>
      <c r="G389">
        <v>104</v>
      </c>
      <c r="H389">
        <v>81</v>
      </c>
      <c r="I389">
        <v>58</v>
      </c>
      <c r="J389">
        <v>55</v>
      </c>
      <c r="K389">
        <v>49</v>
      </c>
      <c r="L389">
        <v>0</v>
      </c>
      <c r="M389">
        <v>2023</v>
      </c>
      <c r="N389">
        <f>VLOOKUP(E389, '2023D'!$A$2:$G$339, 2, FALSE)</f>
        <v>228</v>
      </c>
      <c r="O389">
        <f>VLOOKUP(E389, '2023D'!$A$2:$G$339, 3, FALSE)</f>
        <v>34853</v>
      </c>
      <c r="P389">
        <f>extracted_table_data[[#This Row],[最低排名]]-extracted_table_data[[#This Row],[同分人数]]+1</f>
        <v>34626</v>
      </c>
      <c r="Q389">
        <f>IF(O389&gt;=开始!$B$6, 1, 0)</f>
        <v>1</v>
      </c>
      <c r="R389">
        <f>extracted_table_data[[#This Row],[最低排名]]-开始!$B$6</f>
        <v>34853</v>
      </c>
    </row>
    <row r="390" spans="1:18">
      <c r="A390">
        <v>37801</v>
      </c>
      <c r="B390" t="s">
        <v>540</v>
      </c>
      <c r="C390" t="str">
        <f t="shared" si="12"/>
        <v>吉林师大</v>
      </c>
      <c r="D390" t="str">
        <f t="shared" si="13"/>
        <v>01</v>
      </c>
      <c r="E390" t="s">
        <v>205</v>
      </c>
      <c r="F390">
        <v>193</v>
      </c>
      <c r="G390">
        <v>98</v>
      </c>
      <c r="H390">
        <v>72</v>
      </c>
      <c r="I390">
        <v>55</v>
      </c>
      <c r="J390">
        <v>52</v>
      </c>
      <c r="K390">
        <v>46</v>
      </c>
      <c r="L390">
        <v>0</v>
      </c>
      <c r="M390">
        <v>2023</v>
      </c>
      <c r="N390">
        <f>VLOOKUP(E390, '2023D'!$A$2:$G$339, 2, FALSE)</f>
        <v>196</v>
      </c>
      <c r="O390">
        <f>VLOOKUP(E390, '2023D'!$A$2:$G$339, 3, FALSE)</f>
        <v>38467</v>
      </c>
      <c r="P390">
        <f>extracted_table_data[[#This Row],[最低排名]]-extracted_table_data[[#This Row],[同分人数]]+1</f>
        <v>38272</v>
      </c>
      <c r="Q390">
        <f>IF(O390&gt;=开始!$B$6, 1, 0)</f>
        <v>1</v>
      </c>
      <c r="R390">
        <f>extracted_table_data[[#This Row],[最低排名]]-开始!$B$6</f>
        <v>38467</v>
      </c>
    </row>
    <row r="391" spans="1:18">
      <c r="A391">
        <v>37802</v>
      </c>
      <c r="B391" t="s">
        <v>541</v>
      </c>
      <c r="C391" t="str">
        <f t="shared" si="12"/>
        <v>吉林师大</v>
      </c>
      <c r="D391" t="str">
        <f t="shared" si="13"/>
        <v>02</v>
      </c>
      <c r="E391" t="s">
        <v>228</v>
      </c>
      <c r="F391">
        <v>188</v>
      </c>
      <c r="G391">
        <v>97</v>
      </c>
      <c r="H391">
        <v>95</v>
      </c>
      <c r="I391">
        <v>61</v>
      </c>
      <c r="J391">
        <v>49</v>
      </c>
      <c r="K391">
        <v>46</v>
      </c>
      <c r="L391">
        <v>0</v>
      </c>
      <c r="M391">
        <v>2023</v>
      </c>
      <c r="N391">
        <f>VLOOKUP(E391, '2023D'!$A$2:$G$339, 2, FALSE)</f>
        <v>205</v>
      </c>
      <c r="O391">
        <f>VLOOKUP(E391, '2023D'!$A$2:$G$339, 3, FALSE)</f>
        <v>34170</v>
      </c>
      <c r="P391">
        <f>extracted_table_data[[#This Row],[最低排名]]-extracted_table_data[[#This Row],[同分人数]]+1</f>
        <v>33966</v>
      </c>
      <c r="Q391">
        <f>IF(O391&gt;=开始!$B$6, 1, 0)</f>
        <v>1</v>
      </c>
      <c r="R391">
        <f>extracted_table_data[[#This Row],[最低排名]]-开始!$B$6</f>
        <v>34170</v>
      </c>
    </row>
    <row r="392" spans="1:18">
      <c r="A392">
        <v>37901</v>
      </c>
      <c r="B392" t="s">
        <v>542</v>
      </c>
      <c r="C392" t="str">
        <f t="shared" si="12"/>
        <v>吉林财大</v>
      </c>
      <c r="D392" t="str">
        <f t="shared" si="13"/>
        <v>01</v>
      </c>
      <c r="E392" t="s">
        <v>184</v>
      </c>
      <c r="F392">
        <v>215</v>
      </c>
      <c r="G392">
        <v>114</v>
      </c>
      <c r="H392">
        <v>74</v>
      </c>
      <c r="I392">
        <v>58</v>
      </c>
      <c r="J392">
        <v>52</v>
      </c>
      <c r="K392">
        <v>52</v>
      </c>
      <c r="L392">
        <v>0</v>
      </c>
      <c r="M392">
        <v>2023</v>
      </c>
      <c r="N392">
        <f>VLOOKUP(E392, '2023D'!$A$2:$G$339, 2, FALSE)</f>
        <v>237</v>
      </c>
      <c r="O392">
        <f>VLOOKUP(E392, '2023D'!$A$2:$G$339, 3, FALSE)</f>
        <v>31584</v>
      </c>
      <c r="P392">
        <f>extracted_table_data[[#This Row],[最低排名]]-extracted_table_data[[#This Row],[同分人数]]+1</f>
        <v>31348</v>
      </c>
      <c r="Q392">
        <f>IF(O392&gt;=开始!$B$6, 1, 0)</f>
        <v>1</v>
      </c>
      <c r="R392">
        <f>extracted_table_data[[#This Row],[最低排名]]-开始!$B$6</f>
        <v>31584</v>
      </c>
    </row>
    <row r="393" spans="1:18">
      <c r="A393">
        <v>38201</v>
      </c>
      <c r="B393" t="s">
        <v>543</v>
      </c>
      <c r="C393" t="str">
        <f t="shared" si="12"/>
        <v>长春工程</v>
      </c>
      <c r="D393" t="str">
        <f t="shared" si="13"/>
        <v>01</v>
      </c>
      <c r="E393" t="s">
        <v>479</v>
      </c>
      <c r="F393">
        <v>192</v>
      </c>
      <c r="G393">
        <v>98</v>
      </c>
      <c r="H393">
        <v>74</v>
      </c>
      <c r="I393">
        <v>61</v>
      </c>
      <c r="J393">
        <v>49</v>
      </c>
      <c r="K393">
        <v>46</v>
      </c>
      <c r="L393">
        <v>0</v>
      </c>
      <c r="M393">
        <v>2023</v>
      </c>
      <c r="N393">
        <f>VLOOKUP(E393, '2023D'!$A$2:$G$339, 2, FALSE)</f>
        <v>199</v>
      </c>
      <c r="O393">
        <f>VLOOKUP(E393, '2023D'!$A$2:$G$339, 3, FALSE)</f>
        <v>37730</v>
      </c>
      <c r="P393">
        <f>extracted_table_data[[#This Row],[最低排名]]-extracted_table_data[[#This Row],[同分人数]]+1</f>
        <v>37532</v>
      </c>
      <c r="Q393">
        <f>IF(O393&gt;=开始!$B$6, 1, 0)</f>
        <v>1</v>
      </c>
      <c r="R393">
        <f>extracted_table_data[[#This Row],[最低排名]]-开始!$B$6</f>
        <v>37730</v>
      </c>
    </row>
    <row r="394" spans="1:18">
      <c r="A394">
        <v>38301</v>
      </c>
      <c r="B394" t="s">
        <v>544</v>
      </c>
      <c r="C394" t="str">
        <f t="shared" si="12"/>
        <v>吉林工商</v>
      </c>
      <c r="D394" t="str">
        <f t="shared" si="13"/>
        <v>01</v>
      </c>
      <c r="E394" t="s">
        <v>447</v>
      </c>
      <c r="F394">
        <v>191</v>
      </c>
      <c r="G394">
        <v>100</v>
      </c>
      <c r="H394">
        <v>80</v>
      </c>
      <c r="I394">
        <v>58</v>
      </c>
      <c r="J394">
        <v>46</v>
      </c>
      <c r="K394">
        <v>46</v>
      </c>
      <c r="L394">
        <v>0</v>
      </c>
      <c r="M394">
        <v>2023</v>
      </c>
      <c r="N394">
        <f>VLOOKUP(E394, '2023D'!$A$2:$G$339, 2, FALSE)</f>
        <v>201</v>
      </c>
      <c r="O394">
        <f>VLOOKUP(E394, '2023D'!$A$2:$G$339, 3, FALSE)</f>
        <v>37931</v>
      </c>
      <c r="P394">
        <f>extracted_table_data[[#This Row],[最低排名]]-extracted_table_data[[#This Row],[同分人数]]+1</f>
        <v>37731</v>
      </c>
      <c r="Q394">
        <f>IF(O394&gt;=开始!$B$6, 1, 0)</f>
        <v>1</v>
      </c>
      <c r="R394">
        <f>extracted_table_data[[#This Row],[最低排名]]-开始!$B$6</f>
        <v>37931</v>
      </c>
    </row>
    <row r="395" spans="1:18">
      <c r="A395">
        <v>38401</v>
      </c>
      <c r="B395" t="s">
        <v>545</v>
      </c>
      <c r="C395" t="str">
        <f t="shared" si="12"/>
        <v>长春中医</v>
      </c>
      <c r="D395" t="str">
        <f t="shared" si="13"/>
        <v>01</v>
      </c>
      <c r="E395" t="s">
        <v>546</v>
      </c>
      <c r="F395">
        <v>214</v>
      </c>
      <c r="G395">
        <v>112</v>
      </c>
      <c r="H395">
        <v>103</v>
      </c>
      <c r="I395">
        <v>61</v>
      </c>
      <c r="J395">
        <v>55</v>
      </c>
      <c r="K395">
        <v>55</v>
      </c>
      <c r="L395">
        <v>0</v>
      </c>
      <c r="M395">
        <v>2023</v>
      </c>
      <c r="N395">
        <f>VLOOKUP(E395, '2023D'!$A$2:$G$339, 2, FALSE)</f>
        <v>259</v>
      </c>
      <c r="O395">
        <f>VLOOKUP(E395, '2023D'!$A$2:$G$339, 3, FALSE)</f>
        <v>22656</v>
      </c>
      <c r="P395">
        <f>extracted_table_data[[#This Row],[最低排名]]-extracted_table_data[[#This Row],[同分人数]]+1</f>
        <v>22398</v>
      </c>
      <c r="Q395">
        <f>IF(O395&gt;=开始!$B$6, 1, 0)</f>
        <v>1</v>
      </c>
      <c r="R395">
        <f>extracted_table_data[[#This Row],[最低排名]]-开始!$B$6</f>
        <v>22656</v>
      </c>
    </row>
    <row r="396" spans="1:18">
      <c r="A396">
        <v>38402</v>
      </c>
      <c r="B396" t="s">
        <v>547</v>
      </c>
      <c r="C396" t="str">
        <f t="shared" si="12"/>
        <v>长春中医</v>
      </c>
      <c r="D396" t="str">
        <f t="shared" si="13"/>
        <v>02</v>
      </c>
      <c r="E396" t="s">
        <v>124</v>
      </c>
      <c r="F396">
        <v>197</v>
      </c>
      <c r="G396">
        <v>101</v>
      </c>
      <c r="H396">
        <v>112</v>
      </c>
      <c r="I396">
        <v>58</v>
      </c>
      <c r="J396">
        <v>49</v>
      </c>
      <c r="K396">
        <v>49</v>
      </c>
      <c r="L396">
        <v>0</v>
      </c>
      <c r="M396">
        <v>2023</v>
      </c>
      <c r="N396">
        <f>VLOOKUP(E396, '2023D'!$A$2:$G$339, 2, FALSE)</f>
        <v>244</v>
      </c>
      <c r="O396">
        <f>VLOOKUP(E396, '2023D'!$A$2:$G$339, 3, FALSE)</f>
        <v>28319</v>
      </c>
      <c r="P396">
        <f>extracted_table_data[[#This Row],[最低排名]]-extracted_table_data[[#This Row],[同分人数]]+1</f>
        <v>28076</v>
      </c>
      <c r="Q396">
        <f>IF(O396&gt;=开始!$B$6, 1, 0)</f>
        <v>1</v>
      </c>
      <c r="R396">
        <f>extracted_table_data[[#This Row],[最低排名]]-开始!$B$6</f>
        <v>28319</v>
      </c>
    </row>
    <row r="397" spans="1:18">
      <c r="A397">
        <v>39101</v>
      </c>
      <c r="B397" t="s">
        <v>548</v>
      </c>
      <c r="C397" t="str">
        <f t="shared" si="12"/>
        <v>东北林大</v>
      </c>
      <c r="D397" t="str">
        <f t="shared" si="13"/>
        <v>01</v>
      </c>
      <c r="E397" t="s">
        <v>70</v>
      </c>
      <c r="F397">
        <v>233</v>
      </c>
      <c r="G397">
        <v>119</v>
      </c>
      <c r="H397">
        <v>102</v>
      </c>
      <c r="I397">
        <v>67</v>
      </c>
      <c r="J397">
        <v>58</v>
      </c>
      <c r="K397">
        <v>58</v>
      </c>
      <c r="L397">
        <v>0</v>
      </c>
      <c r="M397">
        <v>2023</v>
      </c>
      <c r="N397">
        <f>VLOOKUP(E397, '2023D'!$A$2:$G$339, 2, FALSE)</f>
        <v>236</v>
      </c>
      <c r="O397">
        <f>VLOOKUP(E397, '2023D'!$A$2:$G$339, 3, FALSE)</f>
        <v>15161</v>
      </c>
      <c r="P397">
        <f>extracted_table_data[[#This Row],[最低排名]]-extracted_table_data[[#This Row],[同分人数]]+1</f>
        <v>14926</v>
      </c>
      <c r="Q397">
        <f>IF(O397&gt;=开始!$B$6, 1, 0)</f>
        <v>1</v>
      </c>
      <c r="R397">
        <f>extracted_table_data[[#This Row],[最低排名]]-开始!$B$6</f>
        <v>15161</v>
      </c>
    </row>
    <row r="398" spans="1:18">
      <c r="A398">
        <v>39201</v>
      </c>
      <c r="B398" t="s">
        <v>549</v>
      </c>
      <c r="C398" t="str">
        <f t="shared" si="12"/>
        <v>哈工大</v>
      </c>
      <c r="D398" t="str">
        <f t="shared" si="13"/>
        <v>01</v>
      </c>
      <c r="E398" t="s">
        <v>292</v>
      </c>
      <c r="F398">
        <v>249</v>
      </c>
      <c r="G398">
        <v>128</v>
      </c>
      <c r="H398">
        <v>129</v>
      </c>
      <c r="I398">
        <v>70</v>
      </c>
      <c r="J398">
        <v>64</v>
      </c>
      <c r="K398">
        <v>64</v>
      </c>
      <c r="L398">
        <v>0</v>
      </c>
      <c r="M398">
        <v>2023</v>
      </c>
      <c r="N398">
        <f>VLOOKUP(E398, '2023D'!$A$2:$G$339, 2, FALSE)</f>
        <v>141</v>
      </c>
      <c r="O398">
        <f>VLOOKUP(E398, '2023D'!$A$2:$G$339, 3, FALSE)</f>
        <v>2962</v>
      </c>
      <c r="P398">
        <f>extracted_table_data[[#This Row],[最低排名]]-extracted_table_data[[#This Row],[同分人数]]+1</f>
        <v>2822</v>
      </c>
      <c r="Q398">
        <f>IF(O398&gt;=开始!$B$6, 1, 0)</f>
        <v>1</v>
      </c>
      <c r="R398">
        <f>extracted_table_data[[#This Row],[最低排名]]-开始!$B$6</f>
        <v>2962</v>
      </c>
    </row>
    <row r="399" spans="1:18">
      <c r="A399">
        <v>39202</v>
      </c>
      <c r="B399" t="s">
        <v>550</v>
      </c>
      <c r="C399" t="str">
        <f t="shared" si="12"/>
        <v>哈工大</v>
      </c>
      <c r="D399" t="str">
        <f t="shared" si="13"/>
        <v>02</v>
      </c>
      <c r="E399" t="s">
        <v>332</v>
      </c>
      <c r="F399">
        <v>244</v>
      </c>
      <c r="G399">
        <v>137</v>
      </c>
      <c r="H399">
        <v>118</v>
      </c>
      <c r="I399">
        <v>67</v>
      </c>
      <c r="J399">
        <v>67</v>
      </c>
      <c r="K399">
        <v>67</v>
      </c>
      <c r="L399">
        <v>0</v>
      </c>
      <c r="M399">
        <v>2023</v>
      </c>
      <c r="N399">
        <f>VLOOKUP(E399, '2023D'!$A$2:$G$339, 2, FALSE)</f>
        <v>170</v>
      </c>
      <c r="O399">
        <f>VLOOKUP(E399, '2023D'!$A$2:$G$339, 3, FALSE)</f>
        <v>5080</v>
      </c>
      <c r="P399">
        <f>extracted_table_data[[#This Row],[最低排名]]-extracted_table_data[[#This Row],[同分人数]]+1</f>
        <v>4911</v>
      </c>
      <c r="Q399">
        <f>IF(O399&gt;=开始!$B$6, 1, 0)</f>
        <v>1</v>
      </c>
      <c r="R399">
        <f>extracted_table_data[[#This Row],[最低排名]]-开始!$B$6</f>
        <v>5080</v>
      </c>
    </row>
    <row r="400" spans="1:18">
      <c r="A400">
        <v>39203</v>
      </c>
      <c r="B400" t="s">
        <v>551</v>
      </c>
      <c r="C400" t="str">
        <f t="shared" si="12"/>
        <v>哈工大</v>
      </c>
      <c r="D400" t="str">
        <f t="shared" si="13"/>
        <v>03</v>
      </c>
      <c r="E400" t="s">
        <v>332</v>
      </c>
      <c r="F400">
        <v>240</v>
      </c>
      <c r="G400">
        <v>128</v>
      </c>
      <c r="H400">
        <v>128</v>
      </c>
      <c r="I400">
        <v>67</v>
      </c>
      <c r="J400">
        <v>67</v>
      </c>
      <c r="K400">
        <v>61</v>
      </c>
      <c r="L400">
        <v>0</v>
      </c>
      <c r="M400">
        <v>2023</v>
      </c>
      <c r="N400">
        <f>VLOOKUP(E400, '2023D'!$A$2:$G$339, 2, FALSE)</f>
        <v>170</v>
      </c>
      <c r="O400">
        <f>VLOOKUP(E400, '2023D'!$A$2:$G$339, 3, FALSE)</f>
        <v>5080</v>
      </c>
      <c r="P400">
        <f>extracted_table_data[[#This Row],[最低排名]]-extracted_table_data[[#This Row],[同分人数]]+1</f>
        <v>4911</v>
      </c>
      <c r="Q400">
        <f>IF(O400&gt;=开始!$B$6, 1, 0)</f>
        <v>1</v>
      </c>
      <c r="R400">
        <f>extracted_table_data[[#This Row],[最低排名]]-开始!$B$6</f>
        <v>5080</v>
      </c>
    </row>
    <row r="401" spans="1:18">
      <c r="A401">
        <v>39204</v>
      </c>
      <c r="B401" t="s">
        <v>552</v>
      </c>
      <c r="C401" t="str">
        <f t="shared" si="12"/>
        <v>哈工大</v>
      </c>
      <c r="D401" t="str">
        <f t="shared" si="13"/>
        <v>04</v>
      </c>
      <c r="E401" t="s">
        <v>332</v>
      </c>
      <c r="F401">
        <v>250</v>
      </c>
      <c r="G401">
        <v>128</v>
      </c>
      <c r="H401">
        <v>124</v>
      </c>
      <c r="I401">
        <v>67</v>
      </c>
      <c r="J401">
        <v>64</v>
      </c>
      <c r="K401">
        <v>58</v>
      </c>
      <c r="L401">
        <v>0</v>
      </c>
      <c r="M401">
        <v>2023</v>
      </c>
      <c r="N401">
        <f>VLOOKUP(E401, '2023D'!$A$2:$G$339, 2, FALSE)</f>
        <v>170</v>
      </c>
      <c r="O401">
        <f>VLOOKUP(E401, '2023D'!$A$2:$G$339, 3, FALSE)</f>
        <v>5080</v>
      </c>
      <c r="P401">
        <f>extracted_table_data[[#This Row],[最低排名]]-extracted_table_data[[#This Row],[同分人数]]+1</f>
        <v>4911</v>
      </c>
      <c r="Q401">
        <f>IF(O401&gt;=开始!$B$6, 1, 0)</f>
        <v>1</v>
      </c>
      <c r="R401">
        <f>extracted_table_data[[#This Row],[最低排名]]-开始!$B$6</f>
        <v>5080</v>
      </c>
    </row>
    <row r="402" spans="1:18">
      <c r="A402">
        <v>39301</v>
      </c>
      <c r="B402" t="s">
        <v>553</v>
      </c>
      <c r="C402" t="str">
        <f t="shared" si="12"/>
        <v>哈工程</v>
      </c>
      <c r="D402" t="str">
        <f t="shared" si="13"/>
        <v>01</v>
      </c>
      <c r="E402" t="s">
        <v>23</v>
      </c>
      <c r="F402">
        <v>231</v>
      </c>
      <c r="G402">
        <v>127</v>
      </c>
      <c r="H402">
        <v>117</v>
      </c>
      <c r="I402">
        <v>67</v>
      </c>
      <c r="J402">
        <v>67</v>
      </c>
      <c r="K402">
        <v>64</v>
      </c>
      <c r="L402">
        <v>0</v>
      </c>
      <c r="M402">
        <v>2023</v>
      </c>
      <c r="N402">
        <f>VLOOKUP(E402, '2023D'!$A$2:$G$339, 2, FALSE)</f>
        <v>209</v>
      </c>
      <c r="O402">
        <f>VLOOKUP(E402, '2023D'!$A$2:$G$339, 3, FALSE)</f>
        <v>8464</v>
      </c>
      <c r="P402">
        <f>extracted_table_data[[#This Row],[最低排名]]-extracted_table_data[[#This Row],[同分人数]]+1</f>
        <v>8256</v>
      </c>
      <c r="Q402">
        <f>IF(O402&gt;=开始!$B$6, 1, 0)</f>
        <v>1</v>
      </c>
      <c r="R402">
        <f>extracted_table_data[[#This Row],[最低排名]]-开始!$B$6</f>
        <v>8464</v>
      </c>
    </row>
    <row r="403" spans="1:18">
      <c r="A403">
        <v>39401</v>
      </c>
      <c r="B403" t="s">
        <v>554</v>
      </c>
      <c r="C403" t="str">
        <f t="shared" si="12"/>
        <v>黑龙江大</v>
      </c>
      <c r="D403" t="str">
        <f t="shared" si="13"/>
        <v>01</v>
      </c>
      <c r="E403" t="s">
        <v>419</v>
      </c>
      <c r="F403">
        <v>206</v>
      </c>
      <c r="G403">
        <v>111</v>
      </c>
      <c r="H403">
        <v>51</v>
      </c>
      <c r="I403">
        <v>64</v>
      </c>
      <c r="J403">
        <v>58</v>
      </c>
      <c r="K403">
        <v>55</v>
      </c>
      <c r="L403">
        <v>0</v>
      </c>
      <c r="M403">
        <v>2023</v>
      </c>
      <c r="N403">
        <f>VLOOKUP(E403, '2023D'!$A$2:$G$339, 2, FALSE)</f>
        <v>208</v>
      </c>
      <c r="O403">
        <f>VLOOKUP(E403, '2023D'!$A$2:$G$339, 3, FALSE)</f>
        <v>35259</v>
      </c>
      <c r="P403">
        <f>extracted_table_data[[#This Row],[最低排名]]-extracted_table_data[[#This Row],[同分人数]]+1</f>
        <v>35052</v>
      </c>
      <c r="Q403">
        <f>IF(O403&gt;=开始!$B$6, 1, 0)</f>
        <v>1</v>
      </c>
      <c r="R403">
        <f>extracted_table_data[[#This Row],[最低排名]]-开始!$B$6</f>
        <v>35259</v>
      </c>
    </row>
    <row r="404" spans="1:18">
      <c r="A404">
        <v>39402</v>
      </c>
      <c r="B404" t="s">
        <v>555</v>
      </c>
      <c r="C404" t="str">
        <f t="shared" si="12"/>
        <v>黑龙江大</v>
      </c>
      <c r="D404" t="str">
        <f t="shared" si="13"/>
        <v>02</v>
      </c>
      <c r="E404" t="s">
        <v>232</v>
      </c>
      <c r="F404">
        <v>189</v>
      </c>
      <c r="G404">
        <v>96</v>
      </c>
      <c r="H404">
        <v>78</v>
      </c>
      <c r="I404">
        <v>64</v>
      </c>
      <c r="J404">
        <v>55</v>
      </c>
      <c r="K404">
        <v>52</v>
      </c>
      <c r="L404">
        <v>0</v>
      </c>
      <c r="M404">
        <v>2023</v>
      </c>
      <c r="N404">
        <f>VLOOKUP(E404, '2023D'!$A$2:$G$339, 2, FALSE)</f>
        <v>261</v>
      </c>
      <c r="O404">
        <f>VLOOKUP(E404, '2023D'!$A$2:$G$339, 3, FALSE)</f>
        <v>34431</v>
      </c>
      <c r="P404">
        <f>extracted_table_data[[#This Row],[最低排名]]-extracted_table_data[[#This Row],[同分人数]]+1</f>
        <v>34171</v>
      </c>
      <c r="Q404">
        <f>IF(O404&gt;=开始!$B$6, 1, 0)</f>
        <v>1</v>
      </c>
      <c r="R404">
        <f>extracted_table_data[[#This Row],[最低排名]]-开始!$B$6</f>
        <v>34431</v>
      </c>
    </row>
    <row r="405" spans="1:18">
      <c r="A405">
        <v>39403</v>
      </c>
      <c r="B405" t="s">
        <v>556</v>
      </c>
      <c r="C405" t="str">
        <f t="shared" si="12"/>
        <v>黑龙江大</v>
      </c>
      <c r="D405" t="str">
        <f t="shared" si="13"/>
        <v>03</v>
      </c>
      <c r="E405" t="s">
        <v>528</v>
      </c>
      <c r="F405">
        <v>179</v>
      </c>
      <c r="G405">
        <v>95</v>
      </c>
      <c r="H405">
        <v>90</v>
      </c>
      <c r="I405">
        <v>58</v>
      </c>
      <c r="J405">
        <v>58</v>
      </c>
      <c r="K405">
        <v>55</v>
      </c>
      <c r="L405">
        <v>0</v>
      </c>
      <c r="M405">
        <v>2023</v>
      </c>
      <c r="N405">
        <f>VLOOKUP(E405, '2023D'!$A$2:$G$339, 2, FALSE)</f>
        <v>199</v>
      </c>
      <c r="O405">
        <f>VLOOKUP(E405, '2023D'!$A$2:$G$339, 3, FALSE)</f>
        <v>33965</v>
      </c>
      <c r="P405">
        <f>extracted_table_data[[#This Row],[最低排名]]-extracted_table_data[[#This Row],[同分人数]]+1</f>
        <v>33767</v>
      </c>
      <c r="Q405">
        <f>IF(O405&gt;=开始!$B$6, 1, 0)</f>
        <v>1</v>
      </c>
      <c r="R405">
        <f>extracted_table_data[[#This Row],[最低排名]]-开始!$B$6</f>
        <v>33965</v>
      </c>
    </row>
    <row r="406" spans="1:18">
      <c r="A406">
        <v>39501</v>
      </c>
      <c r="B406" t="s">
        <v>557</v>
      </c>
      <c r="C406" t="str">
        <f t="shared" si="12"/>
        <v>哈理工</v>
      </c>
      <c r="D406" t="str">
        <f t="shared" si="13"/>
        <v>01</v>
      </c>
      <c r="E406" t="s">
        <v>354</v>
      </c>
      <c r="F406">
        <v>172</v>
      </c>
      <c r="G406">
        <v>91</v>
      </c>
      <c r="H406">
        <v>115</v>
      </c>
      <c r="I406">
        <v>49</v>
      </c>
      <c r="J406">
        <v>49</v>
      </c>
      <c r="K406">
        <v>43</v>
      </c>
      <c r="L406">
        <v>0</v>
      </c>
      <c r="M406">
        <v>2023</v>
      </c>
      <c r="N406">
        <f>VLOOKUP(E406, '2023D'!$A$2:$G$339, 2, FALSE)</f>
        <v>200</v>
      </c>
      <c r="O406">
        <f>VLOOKUP(E406, '2023D'!$A$2:$G$339, 3, FALSE)</f>
        <v>36503</v>
      </c>
      <c r="P406">
        <f>extracted_table_data[[#This Row],[最低排名]]-extracted_table_data[[#This Row],[同分人数]]+1</f>
        <v>36304</v>
      </c>
      <c r="Q406">
        <f>IF(O406&gt;=开始!$B$6, 1, 0)</f>
        <v>1</v>
      </c>
      <c r="R406">
        <f>extracted_table_data[[#This Row],[最低排名]]-开始!$B$6</f>
        <v>36503</v>
      </c>
    </row>
    <row r="407" spans="1:18">
      <c r="A407">
        <v>39502</v>
      </c>
      <c r="B407" t="s">
        <v>558</v>
      </c>
      <c r="C407" t="str">
        <f t="shared" si="12"/>
        <v>哈理工</v>
      </c>
      <c r="D407" t="str">
        <f t="shared" si="13"/>
        <v>02</v>
      </c>
      <c r="E407" t="s">
        <v>528</v>
      </c>
      <c r="F407">
        <v>180</v>
      </c>
      <c r="G407">
        <v>96</v>
      </c>
      <c r="H407">
        <v>101</v>
      </c>
      <c r="I407">
        <v>58</v>
      </c>
      <c r="J407">
        <v>52</v>
      </c>
      <c r="K407">
        <v>49</v>
      </c>
      <c r="L407">
        <v>0</v>
      </c>
      <c r="M407">
        <v>2023</v>
      </c>
      <c r="N407">
        <f>VLOOKUP(E407, '2023D'!$A$2:$G$339, 2, FALSE)</f>
        <v>199</v>
      </c>
      <c r="O407">
        <f>VLOOKUP(E407, '2023D'!$A$2:$G$339, 3, FALSE)</f>
        <v>33965</v>
      </c>
      <c r="P407">
        <f>extracted_table_data[[#This Row],[最低排名]]-extracted_table_data[[#This Row],[同分人数]]+1</f>
        <v>33767</v>
      </c>
      <c r="Q407">
        <f>IF(O407&gt;=开始!$B$6, 1, 0)</f>
        <v>1</v>
      </c>
      <c r="R407">
        <f>extracted_table_data[[#This Row],[最低排名]]-开始!$B$6</f>
        <v>33965</v>
      </c>
    </row>
    <row r="408" spans="1:18">
      <c r="A408">
        <v>39503</v>
      </c>
      <c r="B408" t="s">
        <v>559</v>
      </c>
      <c r="C408" t="str">
        <f t="shared" si="12"/>
        <v>哈理工</v>
      </c>
      <c r="D408" t="str">
        <f t="shared" si="13"/>
        <v>03</v>
      </c>
      <c r="E408" t="s">
        <v>560</v>
      </c>
      <c r="F408">
        <v>211</v>
      </c>
      <c r="G408">
        <v>106</v>
      </c>
      <c r="H408">
        <v>64</v>
      </c>
      <c r="I408">
        <v>67</v>
      </c>
      <c r="J408">
        <v>58</v>
      </c>
      <c r="K408">
        <v>49</v>
      </c>
      <c r="L408">
        <v>0</v>
      </c>
      <c r="M408">
        <v>2023</v>
      </c>
      <c r="N408">
        <f>VLOOKUP(E408, '2023D'!$A$2:$G$339, 2, FALSE)</f>
        <v>202</v>
      </c>
      <c r="O408">
        <f>VLOOKUP(E408, '2023D'!$A$2:$G$339, 3, FALSE)</f>
        <v>32023</v>
      </c>
      <c r="P408">
        <f>extracted_table_data[[#This Row],[最低排名]]-extracted_table_data[[#This Row],[同分人数]]+1</f>
        <v>31822</v>
      </c>
      <c r="Q408">
        <f>IF(O408&gt;=开始!$B$6, 1, 0)</f>
        <v>1</v>
      </c>
      <c r="R408">
        <f>extracted_table_data[[#This Row],[最低排名]]-开始!$B$6</f>
        <v>32023</v>
      </c>
    </row>
    <row r="409" spans="1:18">
      <c r="A409">
        <v>39504</v>
      </c>
      <c r="B409" t="s">
        <v>561</v>
      </c>
      <c r="C409" t="str">
        <f t="shared" si="12"/>
        <v>哈理工</v>
      </c>
      <c r="D409" t="str">
        <f t="shared" si="13"/>
        <v>04</v>
      </c>
      <c r="E409" t="s">
        <v>180</v>
      </c>
      <c r="F409">
        <v>188</v>
      </c>
      <c r="G409">
        <v>102</v>
      </c>
      <c r="H409">
        <v>88</v>
      </c>
      <c r="I409">
        <v>64</v>
      </c>
      <c r="J409">
        <v>55</v>
      </c>
      <c r="K409">
        <v>55</v>
      </c>
      <c r="L409">
        <v>0</v>
      </c>
      <c r="M409">
        <v>2023</v>
      </c>
      <c r="N409">
        <f>VLOOKUP(E409, '2023D'!$A$2:$G$339, 2, FALSE)</f>
        <v>237</v>
      </c>
      <c r="O409">
        <f>VLOOKUP(E409, '2023D'!$A$2:$G$339, 3, FALSE)</f>
        <v>31821</v>
      </c>
      <c r="P409">
        <f>extracted_table_data[[#This Row],[最低排名]]-extracted_table_data[[#This Row],[同分人数]]+1</f>
        <v>31585</v>
      </c>
      <c r="Q409">
        <f>IF(O409&gt;=开始!$B$6, 1, 0)</f>
        <v>1</v>
      </c>
      <c r="R409">
        <f>extracted_table_data[[#This Row],[最低排名]]-开始!$B$6</f>
        <v>31821</v>
      </c>
    </row>
    <row r="410" spans="1:18">
      <c r="A410">
        <v>39601</v>
      </c>
      <c r="B410" t="s">
        <v>562</v>
      </c>
      <c r="C410" t="str">
        <f t="shared" si="12"/>
        <v>黑科大</v>
      </c>
      <c r="D410" t="str">
        <f t="shared" si="13"/>
        <v>01</v>
      </c>
      <c r="E410" t="s">
        <v>447</v>
      </c>
      <c r="F410">
        <v>190</v>
      </c>
      <c r="G410">
        <v>100</v>
      </c>
      <c r="H410">
        <v>78</v>
      </c>
      <c r="I410">
        <v>52</v>
      </c>
      <c r="J410">
        <v>52</v>
      </c>
      <c r="K410">
        <v>49</v>
      </c>
      <c r="L410">
        <v>0</v>
      </c>
      <c r="M410">
        <v>2023</v>
      </c>
      <c r="N410">
        <f>VLOOKUP(E410, '2023D'!$A$2:$G$339, 2, FALSE)</f>
        <v>201</v>
      </c>
      <c r="O410">
        <f>VLOOKUP(E410, '2023D'!$A$2:$G$339, 3, FALSE)</f>
        <v>37931</v>
      </c>
      <c r="P410">
        <f>extracted_table_data[[#This Row],[最低排名]]-extracted_table_data[[#This Row],[同分人数]]+1</f>
        <v>37731</v>
      </c>
      <c r="Q410">
        <f>IF(O410&gt;=开始!$B$6, 1, 0)</f>
        <v>1</v>
      </c>
      <c r="R410">
        <f>extracted_table_data[[#This Row],[最低排名]]-开始!$B$6</f>
        <v>37931</v>
      </c>
    </row>
    <row r="411" spans="1:18">
      <c r="A411">
        <v>39701</v>
      </c>
      <c r="B411" t="s">
        <v>563</v>
      </c>
      <c r="C411" t="str">
        <f t="shared" si="12"/>
        <v>东北石油</v>
      </c>
      <c r="D411" t="str">
        <f t="shared" si="13"/>
        <v>01</v>
      </c>
      <c r="E411" t="s">
        <v>381</v>
      </c>
      <c r="F411">
        <v>194</v>
      </c>
      <c r="G411">
        <v>99</v>
      </c>
      <c r="H411">
        <v>82</v>
      </c>
      <c r="I411">
        <v>52</v>
      </c>
      <c r="J411">
        <v>52</v>
      </c>
      <c r="K411">
        <v>49</v>
      </c>
      <c r="L411">
        <v>0</v>
      </c>
      <c r="M411">
        <v>2023</v>
      </c>
      <c r="N411">
        <f>VLOOKUP(E411, '2023D'!$A$2:$G$339, 2, FALSE)</f>
        <v>190</v>
      </c>
      <c r="O411">
        <f>VLOOKUP(E411, '2023D'!$A$2:$G$339, 3, FALSE)</f>
        <v>36303</v>
      </c>
      <c r="P411">
        <f>extracted_table_data[[#This Row],[最低排名]]-extracted_table_data[[#This Row],[同分人数]]+1</f>
        <v>36114</v>
      </c>
      <c r="Q411">
        <f>IF(O411&gt;=开始!$B$6, 1, 0)</f>
        <v>1</v>
      </c>
      <c r="R411">
        <f>extracted_table_data[[#This Row],[最低排名]]-开始!$B$6</f>
        <v>36303</v>
      </c>
    </row>
    <row r="412" spans="1:18">
      <c r="A412">
        <v>39702</v>
      </c>
      <c r="B412" t="s">
        <v>564</v>
      </c>
      <c r="C412" t="str">
        <f t="shared" si="12"/>
        <v>东北石油</v>
      </c>
      <c r="D412" t="str">
        <f t="shared" si="13"/>
        <v>02</v>
      </c>
      <c r="E412" t="s">
        <v>228</v>
      </c>
      <c r="F412">
        <v>195</v>
      </c>
      <c r="G412">
        <v>101</v>
      </c>
      <c r="H412">
        <v>100</v>
      </c>
      <c r="I412">
        <v>49</v>
      </c>
      <c r="J412">
        <v>49</v>
      </c>
      <c r="K412">
        <v>46</v>
      </c>
      <c r="L412">
        <v>0</v>
      </c>
      <c r="M412">
        <v>2023</v>
      </c>
      <c r="N412">
        <f>VLOOKUP(E412, '2023D'!$A$2:$G$339, 2, FALSE)</f>
        <v>205</v>
      </c>
      <c r="O412">
        <f>VLOOKUP(E412, '2023D'!$A$2:$G$339, 3, FALSE)</f>
        <v>34170</v>
      </c>
      <c r="P412">
        <f>extracted_table_data[[#This Row],[最低排名]]-extracted_table_data[[#This Row],[同分人数]]+1</f>
        <v>33966</v>
      </c>
      <c r="Q412">
        <f>IF(O412&gt;=开始!$B$6, 1, 0)</f>
        <v>1</v>
      </c>
      <c r="R412">
        <f>extracted_table_data[[#This Row],[最低排名]]-开始!$B$6</f>
        <v>34170</v>
      </c>
    </row>
    <row r="413" spans="1:18">
      <c r="A413">
        <v>39703</v>
      </c>
      <c r="B413" t="s">
        <v>565</v>
      </c>
      <c r="C413" t="str">
        <f t="shared" si="12"/>
        <v>东北石油</v>
      </c>
      <c r="D413" t="str">
        <f t="shared" si="13"/>
        <v>03</v>
      </c>
      <c r="E413" t="s">
        <v>363</v>
      </c>
      <c r="F413">
        <v>189</v>
      </c>
      <c r="G413">
        <v>107</v>
      </c>
      <c r="H413">
        <v>103</v>
      </c>
      <c r="I413">
        <v>52</v>
      </c>
      <c r="J413">
        <v>49</v>
      </c>
      <c r="K413">
        <v>43</v>
      </c>
      <c r="L413">
        <v>0</v>
      </c>
      <c r="M413">
        <v>2023</v>
      </c>
      <c r="N413">
        <f>VLOOKUP(E413, '2023D'!$A$2:$G$339, 2, FALSE)</f>
        <v>228</v>
      </c>
      <c r="O413">
        <f>VLOOKUP(E413, '2023D'!$A$2:$G$339, 3, FALSE)</f>
        <v>34853</v>
      </c>
      <c r="P413">
        <f>extracted_table_data[[#This Row],[最低排名]]-extracted_table_data[[#This Row],[同分人数]]+1</f>
        <v>34626</v>
      </c>
      <c r="Q413">
        <f>IF(O413&gt;=开始!$B$6, 1, 0)</f>
        <v>1</v>
      </c>
      <c r="R413">
        <f>extracted_table_data[[#This Row],[最低排名]]-开始!$B$6</f>
        <v>34853</v>
      </c>
    </row>
    <row r="414" spans="1:18">
      <c r="A414">
        <v>39704</v>
      </c>
      <c r="B414" t="s">
        <v>566</v>
      </c>
      <c r="C414" t="str">
        <f t="shared" si="12"/>
        <v>东北石油</v>
      </c>
      <c r="D414" t="str">
        <f t="shared" si="13"/>
        <v>04</v>
      </c>
      <c r="E414" t="s">
        <v>232</v>
      </c>
      <c r="F414">
        <v>191</v>
      </c>
      <c r="G414">
        <v>103</v>
      </c>
      <c r="H414">
        <v>91</v>
      </c>
      <c r="I414">
        <v>55</v>
      </c>
      <c r="J414">
        <v>52</v>
      </c>
      <c r="K414">
        <v>49</v>
      </c>
      <c r="L414">
        <v>0</v>
      </c>
      <c r="M414">
        <v>2023</v>
      </c>
      <c r="N414">
        <f>VLOOKUP(E414, '2023D'!$A$2:$G$339, 2, FALSE)</f>
        <v>261</v>
      </c>
      <c r="O414">
        <f>VLOOKUP(E414, '2023D'!$A$2:$G$339, 3, FALSE)</f>
        <v>34431</v>
      </c>
      <c r="P414">
        <f>extracted_table_data[[#This Row],[最低排名]]-extracted_table_data[[#This Row],[同分人数]]+1</f>
        <v>34171</v>
      </c>
      <c r="Q414">
        <f>IF(O414&gt;=开始!$B$6, 1, 0)</f>
        <v>1</v>
      </c>
      <c r="R414">
        <f>extracted_table_data[[#This Row],[最低排名]]-开始!$B$6</f>
        <v>34431</v>
      </c>
    </row>
    <row r="415" spans="1:18">
      <c r="A415">
        <v>39705</v>
      </c>
      <c r="B415" t="s">
        <v>567</v>
      </c>
      <c r="C415" t="str">
        <f t="shared" si="12"/>
        <v>东北石油</v>
      </c>
      <c r="D415" t="str">
        <f t="shared" si="13"/>
        <v>05</v>
      </c>
      <c r="E415" t="s">
        <v>447</v>
      </c>
      <c r="F415">
        <v>191</v>
      </c>
      <c r="G415">
        <v>98</v>
      </c>
      <c r="H415">
        <v>71</v>
      </c>
      <c r="I415">
        <v>58</v>
      </c>
      <c r="J415">
        <v>52</v>
      </c>
      <c r="K415">
        <v>49</v>
      </c>
      <c r="L415">
        <v>0</v>
      </c>
      <c r="M415">
        <v>2023</v>
      </c>
      <c r="N415">
        <f>VLOOKUP(E415, '2023D'!$A$2:$G$339, 2, FALSE)</f>
        <v>201</v>
      </c>
      <c r="O415">
        <f>VLOOKUP(E415, '2023D'!$A$2:$G$339, 3, FALSE)</f>
        <v>37931</v>
      </c>
      <c r="P415">
        <f>extracted_table_data[[#This Row],[最低排名]]-extracted_table_data[[#This Row],[同分人数]]+1</f>
        <v>37731</v>
      </c>
      <c r="Q415">
        <f>IF(O415&gt;=开始!$B$6, 1, 0)</f>
        <v>1</v>
      </c>
      <c r="R415">
        <f>extracted_table_data[[#This Row],[最低排名]]-开始!$B$6</f>
        <v>37931</v>
      </c>
    </row>
    <row r="416" spans="1:18">
      <c r="A416">
        <v>39706</v>
      </c>
      <c r="B416" t="s">
        <v>568</v>
      </c>
      <c r="C416" t="str">
        <f t="shared" si="12"/>
        <v>东北石油</v>
      </c>
      <c r="D416" t="str">
        <f t="shared" si="13"/>
        <v>06</v>
      </c>
      <c r="E416" t="s">
        <v>50</v>
      </c>
      <c r="F416">
        <v>209</v>
      </c>
      <c r="G416">
        <v>119</v>
      </c>
      <c r="H416">
        <v>60</v>
      </c>
      <c r="I416">
        <v>61</v>
      </c>
      <c r="J416">
        <v>55</v>
      </c>
      <c r="K416">
        <v>46</v>
      </c>
      <c r="L416">
        <v>0</v>
      </c>
      <c r="M416">
        <v>2023</v>
      </c>
      <c r="N416">
        <f>VLOOKUP(E416, '2023D'!$A$2:$G$339, 2, FALSE)</f>
        <v>207</v>
      </c>
      <c r="O416">
        <f>VLOOKUP(E416, '2023D'!$A$2:$G$339, 3, FALSE)</f>
        <v>35904</v>
      </c>
      <c r="P416">
        <f>extracted_table_data[[#This Row],[最低排名]]-extracted_table_data[[#This Row],[同分人数]]+1</f>
        <v>35698</v>
      </c>
      <c r="Q416">
        <f>IF(O416&gt;=开始!$B$6, 1, 0)</f>
        <v>1</v>
      </c>
      <c r="R416">
        <f>extracted_table_data[[#This Row],[最低排名]]-开始!$B$6</f>
        <v>35904</v>
      </c>
    </row>
    <row r="417" spans="1:18">
      <c r="A417">
        <v>39801</v>
      </c>
      <c r="B417" t="s">
        <v>569</v>
      </c>
      <c r="C417" t="str">
        <f t="shared" si="12"/>
        <v>佳木斯大</v>
      </c>
      <c r="D417" t="str">
        <f t="shared" si="13"/>
        <v>01</v>
      </c>
      <c r="E417" t="s">
        <v>184</v>
      </c>
      <c r="F417">
        <v>192</v>
      </c>
      <c r="G417">
        <v>99</v>
      </c>
      <c r="H417">
        <v>103</v>
      </c>
      <c r="I417">
        <v>58</v>
      </c>
      <c r="J417">
        <v>52</v>
      </c>
      <c r="K417">
        <v>46</v>
      </c>
      <c r="L417">
        <v>0</v>
      </c>
      <c r="M417">
        <v>2023</v>
      </c>
      <c r="N417">
        <f>VLOOKUP(E417, '2023D'!$A$2:$G$339, 2, FALSE)</f>
        <v>237</v>
      </c>
      <c r="O417">
        <f>VLOOKUP(E417, '2023D'!$A$2:$G$339, 3, FALSE)</f>
        <v>31584</v>
      </c>
      <c r="P417">
        <f>extracted_table_data[[#This Row],[最低排名]]-extracted_table_data[[#This Row],[同分人数]]+1</f>
        <v>31348</v>
      </c>
      <c r="Q417">
        <f>IF(O417&gt;=开始!$B$6, 1, 0)</f>
        <v>1</v>
      </c>
      <c r="R417">
        <f>extracted_table_data[[#This Row],[最低排名]]-开始!$B$6</f>
        <v>31584</v>
      </c>
    </row>
    <row r="418" spans="1:18">
      <c r="A418">
        <v>39901</v>
      </c>
      <c r="B418" t="s">
        <v>570</v>
      </c>
      <c r="C418" t="str">
        <f t="shared" si="12"/>
        <v>东北农大</v>
      </c>
      <c r="D418" t="str">
        <f t="shared" si="13"/>
        <v>01</v>
      </c>
      <c r="E418" t="s">
        <v>39</v>
      </c>
      <c r="F418">
        <v>199</v>
      </c>
      <c r="G418">
        <v>106</v>
      </c>
      <c r="H418">
        <v>111</v>
      </c>
      <c r="I418">
        <v>70</v>
      </c>
      <c r="J418">
        <v>67</v>
      </c>
      <c r="K418">
        <v>55</v>
      </c>
      <c r="L418">
        <v>0</v>
      </c>
      <c r="M418">
        <v>2023</v>
      </c>
      <c r="N418">
        <f>VLOOKUP(E418, '2023D'!$A$2:$G$339, 2, FALSE)</f>
        <v>260</v>
      </c>
      <c r="O418">
        <f>VLOOKUP(E418, '2023D'!$A$2:$G$339, 3, FALSE)</f>
        <v>19158</v>
      </c>
      <c r="P418">
        <f>extracted_table_data[[#This Row],[最低排名]]-extracted_table_data[[#This Row],[同分人数]]+1</f>
        <v>18899</v>
      </c>
      <c r="Q418">
        <f>IF(O418&gt;=开始!$B$6, 1, 0)</f>
        <v>1</v>
      </c>
      <c r="R418">
        <f>extracted_table_data[[#This Row],[最低排名]]-开始!$B$6</f>
        <v>19158</v>
      </c>
    </row>
    <row r="419" spans="1:18">
      <c r="A419">
        <v>39902</v>
      </c>
      <c r="B419" t="s">
        <v>571</v>
      </c>
      <c r="C419" t="str">
        <f t="shared" si="12"/>
        <v>东北农大</v>
      </c>
      <c r="D419" t="str">
        <f t="shared" si="13"/>
        <v>02</v>
      </c>
      <c r="E419" t="s">
        <v>195</v>
      </c>
      <c r="F419">
        <v>200</v>
      </c>
      <c r="G419">
        <v>102</v>
      </c>
      <c r="H419">
        <v>124</v>
      </c>
      <c r="I419">
        <v>64</v>
      </c>
      <c r="J419">
        <v>61</v>
      </c>
      <c r="K419">
        <v>61</v>
      </c>
      <c r="L419">
        <v>0</v>
      </c>
      <c r="M419">
        <v>2023</v>
      </c>
      <c r="N419">
        <f>VLOOKUP(E419, '2023D'!$A$2:$G$339, 2, FALSE)</f>
        <v>218</v>
      </c>
      <c r="O419">
        <f>VLOOKUP(E419, '2023D'!$A$2:$G$339, 3, FALSE)</f>
        <v>17139</v>
      </c>
      <c r="P419">
        <f>extracted_table_data[[#This Row],[最低排名]]-extracted_table_data[[#This Row],[同分人数]]+1</f>
        <v>16922</v>
      </c>
      <c r="Q419">
        <f>IF(O419&gt;=开始!$B$6, 1, 0)</f>
        <v>1</v>
      </c>
      <c r="R419">
        <f>extracted_table_data[[#This Row],[最低排名]]-开始!$B$6</f>
        <v>17139</v>
      </c>
    </row>
    <row r="420" spans="1:18">
      <c r="A420">
        <v>40001</v>
      </c>
      <c r="B420" t="s">
        <v>572</v>
      </c>
      <c r="C420" t="str">
        <f t="shared" si="12"/>
        <v>哈医大</v>
      </c>
      <c r="D420" t="str">
        <f t="shared" si="13"/>
        <v>01</v>
      </c>
      <c r="E420" t="s">
        <v>66</v>
      </c>
      <c r="F420">
        <v>223</v>
      </c>
      <c r="G420">
        <v>115</v>
      </c>
      <c r="H420">
        <v>115</v>
      </c>
      <c r="I420">
        <v>67</v>
      </c>
      <c r="J420">
        <v>67</v>
      </c>
      <c r="K420">
        <v>67</v>
      </c>
      <c r="L420">
        <v>0</v>
      </c>
      <c r="M420">
        <v>2023</v>
      </c>
      <c r="N420">
        <f>VLOOKUP(E420, '2023D'!$A$2:$G$339, 2, FALSE)</f>
        <v>241</v>
      </c>
      <c r="O420">
        <f>VLOOKUP(E420, '2023D'!$A$2:$G$339, 3, FALSE)</f>
        <v>10105</v>
      </c>
      <c r="P420">
        <f>extracted_table_data[[#This Row],[最低排名]]-extracted_table_data[[#This Row],[同分人数]]+1</f>
        <v>9865</v>
      </c>
      <c r="Q420">
        <f>IF(O420&gt;=开始!$B$6, 1, 0)</f>
        <v>1</v>
      </c>
      <c r="R420">
        <f>extracted_table_data[[#This Row],[最低排名]]-开始!$B$6</f>
        <v>10105</v>
      </c>
    </row>
    <row r="421" spans="1:18">
      <c r="A421">
        <v>40002</v>
      </c>
      <c r="B421" t="s">
        <v>573</v>
      </c>
      <c r="C421" t="str">
        <f t="shared" si="12"/>
        <v>哈医大</v>
      </c>
      <c r="D421" t="str">
        <f t="shared" si="13"/>
        <v>02</v>
      </c>
      <c r="E421" t="s">
        <v>162</v>
      </c>
      <c r="F421">
        <v>200</v>
      </c>
      <c r="G421">
        <v>106</v>
      </c>
      <c r="H421">
        <v>110</v>
      </c>
      <c r="I421">
        <v>61</v>
      </c>
      <c r="J421">
        <v>55</v>
      </c>
      <c r="K421">
        <v>49</v>
      </c>
      <c r="L421">
        <v>0</v>
      </c>
      <c r="M421">
        <v>2023</v>
      </c>
      <c r="N421">
        <f>VLOOKUP(E421, '2023D'!$A$2:$G$339, 2, FALSE)</f>
        <v>263</v>
      </c>
      <c r="O421">
        <f>VLOOKUP(E421, '2023D'!$A$2:$G$339, 3, FALSE)</f>
        <v>25848</v>
      </c>
      <c r="P421">
        <f>extracted_table_data[[#This Row],[最低排名]]-extracted_table_data[[#This Row],[同分人数]]+1</f>
        <v>25586</v>
      </c>
      <c r="Q421">
        <f>IF(O421&gt;=开始!$B$6, 1, 0)</f>
        <v>1</v>
      </c>
      <c r="R421">
        <f>extracted_table_data[[#This Row],[最低排名]]-开始!$B$6</f>
        <v>25848</v>
      </c>
    </row>
    <row r="422" spans="1:18">
      <c r="A422">
        <v>40003</v>
      </c>
      <c r="B422" t="s">
        <v>574</v>
      </c>
      <c r="C422" t="str">
        <f t="shared" si="12"/>
        <v>哈医大</v>
      </c>
      <c r="D422" t="str">
        <f t="shared" si="13"/>
        <v>03</v>
      </c>
      <c r="E422" t="s">
        <v>149</v>
      </c>
      <c r="F422">
        <v>216</v>
      </c>
      <c r="G422">
        <v>121</v>
      </c>
      <c r="H422">
        <v>104</v>
      </c>
      <c r="I422">
        <v>61</v>
      </c>
      <c r="J422">
        <v>61</v>
      </c>
      <c r="K422">
        <v>55</v>
      </c>
      <c r="L422">
        <v>0</v>
      </c>
      <c r="M422">
        <v>2023</v>
      </c>
      <c r="N422">
        <f>VLOOKUP(E422, '2023D'!$A$2:$G$339, 2, FALSE)</f>
        <v>217</v>
      </c>
      <c r="O422">
        <f>VLOOKUP(E422, '2023D'!$A$2:$G$339, 3, FALSE)</f>
        <v>20398</v>
      </c>
      <c r="P422">
        <f>extracted_table_data[[#This Row],[最低排名]]-extracted_table_data[[#This Row],[同分人数]]+1</f>
        <v>20182</v>
      </c>
      <c r="Q422">
        <f>IF(O422&gt;=开始!$B$6, 1, 0)</f>
        <v>1</v>
      </c>
      <c r="R422">
        <f>extracted_table_data[[#This Row],[最低排名]]-开始!$B$6</f>
        <v>20398</v>
      </c>
    </row>
    <row r="423" spans="1:18">
      <c r="A423">
        <v>40004</v>
      </c>
      <c r="B423" t="s">
        <v>575</v>
      </c>
      <c r="C423" t="str">
        <f t="shared" si="12"/>
        <v>哈医大</v>
      </c>
      <c r="D423" t="str">
        <f t="shared" si="13"/>
        <v>04</v>
      </c>
      <c r="E423" t="s">
        <v>92</v>
      </c>
      <c r="F423">
        <v>208</v>
      </c>
      <c r="G423">
        <v>105</v>
      </c>
      <c r="H423">
        <v>106</v>
      </c>
      <c r="I423">
        <v>61</v>
      </c>
      <c r="J423">
        <v>55</v>
      </c>
      <c r="K423">
        <v>52</v>
      </c>
      <c r="L423">
        <v>0</v>
      </c>
      <c r="M423">
        <v>2023</v>
      </c>
      <c r="N423">
        <f>VLOOKUP(E423, '2023D'!$A$2:$G$339, 2, FALSE)</f>
        <v>263</v>
      </c>
      <c r="O423">
        <f>VLOOKUP(E423, '2023D'!$A$2:$G$339, 3, FALSE)</f>
        <v>24077</v>
      </c>
      <c r="P423">
        <f>extracted_table_data[[#This Row],[最低排名]]-extracted_table_data[[#This Row],[同分人数]]+1</f>
        <v>23815</v>
      </c>
      <c r="Q423">
        <f>IF(O423&gt;=开始!$B$6, 1, 0)</f>
        <v>1</v>
      </c>
      <c r="R423">
        <f>extracted_table_data[[#This Row],[最低排名]]-开始!$B$6</f>
        <v>24077</v>
      </c>
    </row>
    <row r="424" spans="1:18">
      <c r="A424">
        <v>40005</v>
      </c>
      <c r="B424" t="s">
        <v>576</v>
      </c>
      <c r="C424" t="str">
        <f t="shared" si="12"/>
        <v>哈医大</v>
      </c>
      <c r="D424" t="str">
        <f t="shared" si="13"/>
        <v>05</v>
      </c>
      <c r="E424" t="s">
        <v>577</v>
      </c>
      <c r="F424">
        <v>213</v>
      </c>
      <c r="G424">
        <v>109</v>
      </c>
      <c r="H424">
        <v>97</v>
      </c>
      <c r="I424">
        <v>64</v>
      </c>
      <c r="J424">
        <v>55</v>
      </c>
      <c r="K424">
        <v>49</v>
      </c>
      <c r="L424">
        <v>0</v>
      </c>
      <c r="M424">
        <v>2023</v>
      </c>
      <c r="N424">
        <f>VLOOKUP(E424, '2023D'!$A$2:$G$339, 2, FALSE)</f>
        <v>280</v>
      </c>
      <c r="O424">
        <f>VLOOKUP(E424, '2023D'!$A$2:$G$339, 3, FALSE)</f>
        <v>25081</v>
      </c>
      <c r="P424">
        <f>extracted_table_data[[#This Row],[最低排名]]-extracted_table_data[[#This Row],[同分人数]]+1</f>
        <v>24802</v>
      </c>
      <c r="Q424">
        <f>IF(O424&gt;=开始!$B$6, 1, 0)</f>
        <v>1</v>
      </c>
      <c r="R424">
        <f>extracted_table_data[[#This Row],[最低排名]]-开始!$B$6</f>
        <v>25081</v>
      </c>
    </row>
    <row r="425" spans="1:18">
      <c r="A425">
        <v>40101</v>
      </c>
      <c r="B425" t="s">
        <v>578</v>
      </c>
      <c r="C425" t="str">
        <f t="shared" si="12"/>
        <v>哈师大</v>
      </c>
      <c r="D425" t="str">
        <f t="shared" si="13"/>
        <v>01</v>
      </c>
      <c r="E425" t="s">
        <v>469</v>
      </c>
      <c r="F425">
        <v>183</v>
      </c>
      <c r="G425">
        <v>99</v>
      </c>
      <c r="H425">
        <v>93</v>
      </c>
      <c r="I425">
        <v>61</v>
      </c>
      <c r="J425">
        <v>49</v>
      </c>
      <c r="K425">
        <v>46</v>
      </c>
      <c r="L425">
        <v>0</v>
      </c>
      <c r="M425">
        <v>2023</v>
      </c>
      <c r="N425">
        <f>VLOOKUP(E425, '2023D'!$A$2:$G$339, 2, FALSE)</f>
        <v>224</v>
      </c>
      <c r="O425">
        <f>VLOOKUP(E425, '2023D'!$A$2:$G$339, 3, FALSE)</f>
        <v>35697</v>
      </c>
      <c r="P425">
        <f>extracted_table_data[[#This Row],[最低排名]]-extracted_table_data[[#This Row],[同分人数]]+1</f>
        <v>35474</v>
      </c>
      <c r="Q425">
        <f>IF(O425&gt;=开始!$B$6, 1, 0)</f>
        <v>1</v>
      </c>
      <c r="R425">
        <f>extracted_table_data[[#This Row],[最低排名]]-开始!$B$6</f>
        <v>35697</v>
      </c>
    </row>
    <row r="426" spans="1:18">
      <c r="A426">
        <v>40102</v>
      </c>
      <c r="B426" t="s">
        <v>579</v>
      </c>
      <c r="C426" t="str">
        <f t="shared" si="12"/>
        <v>哈师大</v>
      </c>
      <c r="D426" t="str">
        <f t="shared" si="13"/>
        <v>02</v>
      </c>
      <c r="E426" t="s">
        <v>149</v>
      </c>
      <c r="F426">
        <v>214</v>
      </c>
      <c r="G426">
        <v>119</v>
      </c>
      <c r="H426">
        <v>115</v>
      </c>
      <c r="I426">
        <v>64</v>
      </c>
      <c r="J426">
        <v>58</v>
      </c>
      <c r="K426">
        <v>46</v>
      </c>
      <c r="L426">
        <v>0</v>
      </c>
      <c r="M426">
        <v>2023</v>
      </c>
      <c r="N426">
        <f>VLOOKUP(E426, '2023D'!$A$2:$G$339, 2, FALSE)</f>
        <v>217</v>
      </c>
      <c r="O426">
        <f>VLOOKUP(E426, '2023D'!$A$2:$G$339, 3, FALSE)</f>
        <v>20398</v>
      </c>
      <c r="P426">
        <f>extracted_table_data[[#This Row],[最低排名]]-extracted_table_data[[#This Row],[同分人数]]+1</f>
        <v>20182</v>
      </c>
      <c r="Q426">
        <f>IF(O426&gt;=开始!$B$6, 1, 0)</f>
        <v>1</v>
      </c>
      <c r="R426">
        <f>extracted_table_data[[#This Row],[最低排名]]-开始!$B$6</f>
        <v>20398</v>
      </c>
    </row>
    <row r="427" spans="1:18">
      <c r="A427">
        <v>40103</v>
      </c>
      <c r="B427" t="s">
        <v>580</v>
      </c>
      <c r="C427" t="str">
        <f t="shared" si="12"/>
        <v>哈师大</v>
      </c>
      <c r="D427" t="str">
        <f t="shared" si="13"/>
        <v>03</v>
      </c>
      <c r="E427" t="s">
        <v>85</v>
      </c>
      <c r="F427">
        <v>206</v>
      </c>
      <c r="G427">
        <v>105</v>
      </c>
      <c r="H427">
        <v>124</v>
      </c>
      <c r="I427">
        <v>58</v>
      </c>
      <c r="J427">
        <v>55</v>
      </c>
      <c r="K427">
        <v>43</v>
      </c>
      <c r="L427">
        <v>0</v>
      </c>
      <c r="M427">
        <v>2023</v>
      </c>
      <c r="N427">
        <f>VLOOKUP(E427, '2023D'!$A$2:$G$339, 2, FALSE)</f>
        <v>237</v>
      </c>
      <c r="O427">
        <f>VLOOKUP(E427, '2023D'!$A$2:$G$339, 3, FALSE)</f>
        <v>23115</v>
      </c>
      <c r="P427">
        <f>extracted_table_data[[#This Row],[最低排名]]-extracted_table_data[[#This Row],[同分人数]]+1</f>
        <v>22879</v>
      </c>
      <c r="Q427">
        <f>IF(O427&gt;=开始!$B$6, 1, 0)</f>
        <v>1</v>
      </c>
      <c r="R427">
        <f>extracted_table_data[[#This Row],[最低排名]]-开始!$B$6</f>
        <v>23115</v>
      </c>
    </row>
    <row r="428" spans="1:18">
      <c r="A428">
        <v>40201</v>
      </c>
      <c r="B428" t="s">
        <v>581</v>
      </c>
      <c r="C428" t="str">
        <f t="shared" si="12"/>
        <v>齐齐哈尔</v>
      </c>
      <c r="D428" t="str">
        <f t="shared" si="13"/>
        <v>01</v>
      </c>
      <c r="E428" t="s">
        <v>513</v>
      </c>
      <c r="F428">
        <v>152</v>
      </c>
      <c r="G428">
        <v>78</v>
      </c>
      <c r="H428">
        <v>85</v>
      </c>
      <c r="I428">
        <v>64</v>
      </c>
      <c r="J428">
        <v>61</v>
      </c>
      <c r="K428">
        <v>58</v>
      </c>
      <c r="L428">
        <v>0</v>
      </c>
      <c r="M428">
        <v>2023</v>
      </c>
      <c r="N428">
        <f>VLOOKUP(E428, '2023D'!$A$2:$G$339, 2, FALSE)</f>
        <v>161</v>
      </c>
      <c r="O428">
        <f>VLOOKUP(E428, '2023D'!$A$2:$G$339, 3, FALSE)</f>
        <v>38092</v>
      </c>
      <c r="P428">
        <f>extracted_table_data[[#This Row],[最低排名]]-extracted_table_data[[#This Row],[同分人数]]+1</f>
        <v>37932</v>
      </c>
      <c r="Q428">
        <f>IF(O428&gt;=开始!$B$6, 1, 0)</f>
        <v>1</v>
      </c>
      <c r="R428">
        <f>extracted_table_data[[#This Row],[最低排名]]-开始!$B$6</f>
        <v>38092</v>
      </c>
    </row>
    <row r="429" spans="1:18">
      <c r="A429">
        <v>40202</v>
      </c>
      <c r="B429" t="s">
        <v>582</v>
      </c>
      <c r="C429" t="str">
        <f t="shared" si="12"/>
        <v>齐齐哈尔</v>
      </c>
      <c r="D429" t="str">
        <f t="shared" si="13"/>
        <v>02</v>
      </c>
      <c r="E429" t="s">
        <v>447</v>
      </c>
      <c r="F429">
        <v>217</v>
      </c>
      <c r="G429">
        <v>112</v>
      </c>
      <c r="H429">
        <v>63</v>
      </c>
      <c r="I429">
        <v>49</v>
      </c>
      <c r="J429">
        <v>46</v>
      </c>
      <c r="K429">
        <v>46</v>
      </c>
      <c r="L429">
        <v>0</v>
      </c>
      <c r="M429">
        <v>2023</v>
      </c>
      <c r="N429">
        <f>VLOOKUP(E429, '2023D'!$A$2:$G$339, 2, FALSE)</f>
        <v>201</v>
      </c>
      <c r="O429">
        <f>VLOOKUP(E429, '2023D'!$A$2:$G$339, 3, FALSE)</f>
        <v>37931</v>
      </c>
      <c r="P429">
        <f>extracted_table_data[[#This Row],[最低排名]]-extracted_table_data[[#This Row],[同分人数]]+1</f>
        <v>37731</v>
      </c>
      <c r="Q429">
        <f>IF(O429&gt;=开始!$B$6, 1, 0)</f>
        <v>1</v>
      </c>
      <c r="R429">
        <f>extracted_table_data[[#This Row],[最低排名]]-开始!$B$6</f>
        <v>37931</v>
      </c>
    </row>
    <row r="430" spans="1:18">
      <c r="A430">
        <v>40203</v>
      </c>
      <c r="B430" t="s">
        <v>583</v>
      </c>
      <c r="C430" t="str">
        <f t="shared" si="12"/>
        <v>齐齐哈尔</v>
      </c>
      <c r="D430" t="str">
        <f t="shared" si="13"/>
        <v>03</v>
      </c>
      <c r="E430" t="s">
        <v>52</v>
      </c>
      <c r="F430">
        <v>193</v>
      </c>
      <c r="G430">
        <v>99</v>
      </c>
      <c r="H430">
        <v>78</v>
      </c>
      <c r="I430">
        <v>58</v>
      </c>
      <c r="J430">
        <v>55</v>
      </c>
      <c r="K430">
        <v>40</v>
      </c>
      <c r="L430">
        <v>0</v>
      </c>
      <c r="M430">
        <v>2023</v>
      </c>
      <c r="N430">
        <f>VLOOKUP(E430, '2023D'!$A$2:$G$339, 2, FALSE)</f>
        <v>221</v>
      </c>
      <c r="O430">
        <f>VLOOKUP(E430, '2023D'!$A$2:$G$339, 3, FALSE)</f>
        <v>37331</v>
      </c>
      <c r="P430">
        <f>extracted_table_data[[#This Row],[最低排名]]-extracted_table_data[[#This Row],[同分人数]]+1</f>
        <v>37111</v>
      </c>
      <c r="Q430">
        <f>IF(O430&gt;=开始!$B$6, 1, 0)</f>
        <v>1</v>
      </c>
      <c r="R430">
        <f>extracted_table_data[[#This Row],[最低排名]]-开始!$B$6</f>
        <v>37331</v>
      </c>
    </row>
    <row r="431" spans="1:18">
      <c r="A431">
        <v>40204</v>
      </c>
      <c r="B431" t="s">
        <v>584</v>
      </c>
      <c r="C431" t="str">
        <f t="shared" si="12"/>
        <v>齐齐哈尔</v>
      </c>
      <c r="D431" t="str">
        <f t="shared" si="13"/>
        <v>04</v>
      </c>
      <c r="E431" t="s">
        <v>585</v>
      </c>
      <c r="F431">
        <v>182</v>
      </c>
      <c r="G431">
        <v>102</v>
      </c>
      <c r="H431">
        <v>75</v>
      </c>
      <c r="I431">
        <v>55</v>
      </c>
      <c r="J431">
        <v>52</v>
      </c>
      <c r="K431">
        <v>52</v>
      </c>
      <c r="L431">
        <v>0</v>
      </c>
      <c r="M431">
        <v>2023</v>
      </c>
      <c r="N431">
        <f>VLOOKUP(E431, '2023D'!$A$2:$G$339, 2, FALSE)</f>
        <v>189</v>
      </c>
      <c r="O431">
        <f>VLOOKUP(E431, '2023D'!$A$2:$G$339, 3, FALSE)</f>
        <v>38855</v>
      </c>
      <c r="P431">
        <f>extracted_table_data[[#This Row],[最低排名]]-extracted_table_data[[#This Row],[同分人数]]+1</f>
        <v>38667</v>
      </c>
      <c r="Q431">
        <f>IF(O431&gt;=开始!$B$6, 1, 0)</f>
        <v>1</v>
      </c>
      <c r="R431">
        <f>extracted_table_data[[#This Row],[最低排名]]-开始!$B$6</f>
        <v>38855</v>
      </c>
    </row>
    <row r="432" spans="1:18">
      <c r="A432">
        <v>40205</v>
      </c>
      <c r="B432" t="s">
        <v>586</v>
      </c>
      <c r="C432" t="str">
        <f t="shared" si="12"/>
        <v>齐齐哈尔</v>
      </c>
      <c r="D432" t="str">
        <f t="shared" si="13"/>
        <v>05</v>
      </c>
      <c r="E432" t="s">
        <v>203</v>
      </c>
      <c r="F432">
        <v>189</v>
      </c>
      <c r="G432">
        <v>102</v>
      </c>
      <c r="H432">
        <v>97</v>
      </c>
      <c r="I432">
        <v>52</v>
      </c>
      <c r="J432">
        <v>49</v>
      </c>
      <c r="K432">
        <v>43</v>
      </c>
      <c r="L432">
        <v>0</v>
      </c>
      <c r="M432">
        <v>2023</v>
      </c>
      <c r="N432">
        <f>VLOOKUP(E432, '2023D'!$A$2:$G$339, 2, FALSE)</f>
        <v>209</v>
      </c>
      <c r="O432">
        <f>VLOOKUP(E432, '2023D'!$A$2:$G$339, 3, FALSE)</f>
        <v>36113</v>
      </c>
      <c r="P432">
        <f>extracted_table_data[[#This Row],[最低排名]]-extracted_table_data[[#This Row],[同分人数]]+1</f>
        <v>35905</v>
      </c>
      <c r="Q432">
        <f>IF(O432&gt;=开始!$B$6, 1, 0)</f>
        <v>1</v>
      </c>
      <c r="R432">
        <f>extracted_table_data[[#This Row],[最低排名]]-开始!$B$6</f>
        <v>36113</v>
      </c>
    </row>
    <row r="433" spans="1:18">
      <c r="A433">
        <v>40301</v>
      </c>
      <c r="B433" t="s">
        <v>587</v>
      </c>
      <c r="C433" t="str">
        <f t="shared" si="12"/>
        <v>哈商大</v>
      </c>
      <c r="D433" t="str">
        <f t="shared" si="13"/>
        <v>01</v>
      </c>
      <c r="E433" t="s">
        <v>318</v>
      </c>
      <c r="F433">
        <v>185</v>
      </c>
      <c r="G433">
        <v>104</v>
      </c>
      <c r="H433">
        <v>88</v>
      </c>
      <c r="I433">
        <v>55</v>
      </c>
      <c r="J433">
        <v>52</v>
      </c>
      <c r="K433">
        <v>46</v>
      </c>
      <c r="L433">
        <v>0</v>
      </c>
      <c r="M433">
        <v>2023</v>
      </c>
      <c r="N433">
        <f>VLOOKUP(E433, '2023D'!$A$2:$G$339, 2, FALSE)</f>
        <v>194</v>
      </c>
      <c r="O433">
        <f>VLOOKUP(E433, '2023D'!$A$2:$G$339, 3, FALSE)</f>
        <v>36906</v>
      </c>
      <c r="P433">
        <f>extracted_table_data[[#This Row],[最低排名]]-extracted_table_data[[#This Row],[同分人数]]+1</f>
        <v>36713</v>
      </c>
      <c r="Q433">
        <f>IF(O433&gt;=开始!$B$6, 1, 0)</f>
        <v>1</v>
      </c>
      <c r="R433">
        <f>extracted_table_data[[#This Row],[最低排名]]-开始!$B$6</f>
        <v>36906</v>
      </c>
    </row>
    <row r="434" spans="1:18">
      <c r="A434">
        <v>40302</v>
      </c>
      <c r="B434" t="s">
        <v>588</v>
      </c>
      <c r="C434" t="str">
        <f t="shared" si="12"/>
        <v>哈商大</v>
      </c>
      <c r="D434" t="str">
        <f t="shared" si="13"/>
        <v>02</v>
      </c>
      <c r="E434" t="s">
        <v>469</v>
      </c>
      <c r="F434">
        <v>162</v>
      </c>
      <c r="G434">
        <v>99</v>
      </c>
      <c r="H434">
        <v>111</v>
      </c>
      <c r="I434">
        <v>58</v>
      </c>
      <c r="J434">
        <v>52</v>
      </c>
      <c r="K434">
        <v>49</v>
      </c>
      <c r="L434">
        <v>0</v>
      </c>
      <c r="M434">
        <v>2023</v>
      </c>
      <c r="N434">
        <f>VLOOKUP(E434, '2023D'!$A$2:$G$339, 2, FALSE)</f>
        <v>224</v>
      </c>
      <c r="O434">
        <f>VLOOKUP(E434, '2023D'!$A$2:$G$339, 3, FALSE)</f>
        <v>35697</v>
      </c>
      <c r="P434">
        <f>extracted_table_data[[#This Row],[最低排名]]-extracted_table_data[[#This Row],[同分人数]]+1</f>
        <v>35474</v>
      </c>
      <c r="Q434">
        <f>IF(O434&gt;=开始!$B$6, 1, 0)</f>
        <v>1</v>
      </c>
      <c r="R434">
        <f>extracted_table_data[[#This Row],[最低排名]]-开始!$B$6</f>
        <v>35697</v>
      </c>
    </row>
    <row r="435" spans="1:18">
      <c r="A435">
        <v>40303</v>
      </c>
      <c r="B435" t="s">
        <v>589</v>
      </c>
      <c r="C435" t="str">
        <f t="shared" si="12"/>
        <v>哈商大</v>
      </c>
      <c r="D435" t="str">
        <f t="shared" si="13"/>
        <v>03</v>
      </c>
      <c r="E435" t="s">
        <v>363</v>
      </c>
      <c r="F435">
        <v>196</v>
      </c>
      <c r="G435">
        <v>103</v>
      </c>
      <c r="H435">
        <v>84</v>
      </c>
      <c r="I435">
        <v>55</v>
      </c>
      <c r="J435">
        <v>52</v>
      </c>
      <c r="K435">
        <v>49</v>
      </c>
      <c r="L435">
        <v>0</v>
      </c>
      <c r="M435">
        <v>2023</v>
      </c>
      <c r="N435">
        <f>VLOOKUP(E435, '2023D'!$A$2:$G$339, 2, FALSE)</f>
        <v>228</v>
      </c>
      <c r="O435">
        <f>VLOOKUP(E435, '2023D'!$A$2:$G$339, 3, FALSE)</f>
        <v>34853</v>
      </c>
      <c r="P435">
        <f>extracted_table_data[[#This Row],[最低排名]]-extracted_table_data[[#This Row],[同分人数]]+1</f>
        <v>34626</v>
      </c>
      <c r="Q435">
        <f>IF(O435&gt;=开始!$B$6, 1, 0)</f>
        <v>1</v>
      </c>
      <c r="R435">
        <f>extracted_table_data[[#This Row],[最低排名]]-开始!$B$6</f>
        <v>34853</v>
      </c>
    </row>
    <row r="436" spans="1:18">
      <c r="A436">
        <v>40304</v>
      </c>
      <c r="B436" t="s">
        <v>590</v>
      </c>
      <c r="C436" t="str">
        <f t="shared" si="12"/>
        <v>哈商大</v>
      </c>
      <c r="D436" t="str">
        <f t="shared" si="13"/>
        <v>04</v>
      </c>
      <c r="E436" t="s">
        <v>405</v>
      </c>
      <c r="F436">
        <v>202</v>
      </c>
      <c r="G436">
        <v>103</v>
      </c>
      <c r="H436">
        <v>90</v>
      </c>
      <c r="I436">
        <v>46</v>
      </c>
      <c r="J436">
        <v>46</v>
      </c>
      <c r="K436">
        <v>43</v>
      </c>
      <c r="L436">
        <v>0</v>
      </c>
      <c r="M436">
        <v>2023</v>
      </c>
      <c r="N436">
        <f>VLOOKUP(E436, '2023D'!$A$2:$G$339, 2, FALSE)</f>
        <v>209</v>
      </c>
      <c r="O436">
        <f>VLOOKUP(E436, '2023D'!$A$2:$G$339, 3, FALSE)</f>
        <v>36712</v>
      </c>
      <c r="P436">
        <f>extracted_table_data[[#This Row],[最低排名]]-extracted_table_data[[#This Row],[同分人数]]+1</f>
        <v>36504</v>
      </c>
      <c r="Q436">
        <f>IF(O436&gt;=开始!$B$6, 1, 0)</f>
        <v>1</v>
      </c>
      <c r="R436">
        <f>extracted_table_data[[#This Row],[最低排名]]-开始!$B$6</f>
        <v>36712</v>
      </c>
    </row>
    <row r="437" spans="1:18">
      <c r="A437">
        <v>40401</v>
      </c>
      <c r="B437" t="s">
        <v>591</v>
      </c>
      <c r="C437" t="str">
        <f t="shared" si="12"/>
        <v>哈金融</v>
      </c>
      <c r="D437" t="str">
        <f t="shared" si="13"/>
        <v>01</v>
      </c>
      <c r="E437" t="s">
        <v>585</v>
      </c>
      <c r="F437">
        <v>169</v>
      </c>
      <c r="G437">
        <v>92</v>
      </c>
      <c r="H437">
        <v>100</v>
      </c>
      <c r="I437">
        <v>55</v>
      </c>
      <c r="J437">
        <v>46</v>
      </c>
      <c r="K437">
        <v>46</v>
      </c>
      <c r="L437">
        <v>0</v>
      </c>
      <c r="M437">
        <v>2023</v>
      </c>
      <c r="N437">
        <f>VLOOKUP(E437, '2023D'!$A$2:$G$339, 2, FALSE)</f>
        <v>189</v>
      </c>
      <c r="O437">
        <f>VLOOKUP(E437, '2023D'!$A$2:$G$339, 3, FALSE)</f>
        <v>38855</v>
      </c>
      <c r="P437">
        <f>extracted_table_data[[#This Row],[最低排名]]-extracted_table_data[[#This Row],[同分人数]]+1</f>
        <v>38667</v>
      </c>
      <c r="Q437">
        <f>IF(O437&gt;=开始!$B$6, 1, 0)</f>
        <v>1</v>
      </c>
      <c r="R437">
        <f>extracted_table_data[[#This Row],[最低排名]]-开始!$B$6</f>
        <v>38855</v>
      </c>
    </row>
    <row r="438" spans="1:18">
      <c r="A438">
        <v>40501</v>
      </c>
      <c r="B438" t="s">
        <v>592</v>
      </c>
      <c r="C438" t="str">
        <f t="shared" si="12"/>
        <v>齐医学院</v>
      </c>
      <c r="D438" t="str">
        <f t="shared" si="13"/>
        <v>01</v>
      </c>
      <c r="E438" t="s">
        <v>528</v>
      </c>
      <c r="F438">
        <v>196</v>
      </c>
      <c r="G438">
        <v>100</v>
      </c>
      <c r="H438">
        <v>91</v>
      </c>
      <c r="I438">
        <v>55</v>
      </c>
      <c r="J438">
        <v>52</v>
      </c>
      <c r="K438">
        <v>46</v>
      </c>
      <c r="L438">
        <v>0</v>
      </c>
      <c r="M438">
        <v>2023</v>
      </c>
      <c r="N438">
        <f>VLOOKUP(E438, '2023D'!$A$2:$G$339, 2, FALSE)</f>
        <v>199</v>
      </c>
      <c r="O438">
        <f>VLOOKUP(E438, '2023D'!$A$2:$G$339, 3, FALSE)</f>
        <v>33965</v>
      </c>
      <c r="P438">
        <f>extracted_table_data[[#This Row],[最低排名]]-extracted_table_data[[#This Row],[同分人数]]+1</f>
        <v>33767</v>
      </c>
      <c r="Q438">
        <f>IF(O438&gt;=开始!$B$6, 1, 0)</f>
        <v>1</v>
      </c>
      <c r="R438">
        <f>extracted_table_data[[#This Row],[最低排名]]-开始!$B$6</f>
        <v>33965</v>
      </c>
    </row>
    <row r="439" spans="1:18">
      <c r="A439">
        <v>40502</v>
      </c>
      <c r="B439" t="s">
        <v>593</v>
      </c>
      <c r="C439" t="str">
        <f t="shared" si="12"/>
        <v>齐医学院</v>
      </c>
      <c r="D439" t="str">
        <f t="shared" si="13"/>
        <v>02</v>
      </c>
      <c r="E439" t="s">
        <v>50</v>
      </c>
      <c r="F439">
        <v>199</v>
      </c>
      <c r="G439">
        <v>102</v>
      </c>
      <c r="H439">
        <v>76</v>
      </c>
      <c r="I439">
        <v>55</v>
      </c>
      <c r="J439">
        <v>52</v>
      </c>
      <c r="K439">
        <v>49</v>
      </c>
      <c r="L439">
        <v>0</v>
      </c>
      <c r="M439">
        <v>2023</v>
      </c>
      <c r="N439">
        <f>VLOOKUP(E439, '2023D'!$A$2:$G$339, 2, FALSE)</f>
        <v>207</v>
      </c>
      <c r="O439">
        <f>VLOOKUP(E439, '2023D'!$A$2:$G$339, 3, FALSE)</f>
        <v>35904</v>
      </c>
      <c r="P439">
        <f>extracted_table_data[[#This Row],[最低排名]]-extracted_table_data[[#This Row],[同分人数]]+1</f>
        <v>35698</v>
      </c>
      <c r="Q439">
        <f>IF(O439&gt;=开始!$B$6, 1, 0)</f>
        <v>1</v>
      </c>
      <c r="R439">
        <f>extracted_table_data[[#This Row],[最低排名]]-开始!$B$6</f>
        <v>35904</v>
      </c>
    </row>
    <row r="440" spans="1:18">
      <c r="A440">
        <v>40503</v>
      </c>
      <c r="B440" t="s">
        <v>594</v>
      </c>
      <c r="C440" t="str">
        <f t="shared" si="12"/>
        <v>齐医学院</v>
      </c>
      <c r="D440" t="str">
        <f t="shared" si="13"/>
        <v>03</v>
      </c>
      <c r="E440" t="s">
        <v>354</v>
      </c>
      <c r="F440">
        <v>198</v>
      </c>
      <c r="G440">
        <v>100</v>
      </c>
      <c r="H440">
        <v>80</v>
      </c>
      <c r="I440">
        <v>52</v>
      </c>
      <c r="J440">
        <v>49</v>
      </c>
      <c r="K440">
        <v>49</v>
      </c>
      <c r="L440">
        <v>0</v>
      </c>
      <c r="M440">
        <v>2023</v>
      </c>
      <c r="N440">
        <f>VLOOKUP(E440, '2023D'!$A$2:$G$339, 2, FALSE)</f>
        <v>200</v>
      </c>
      <c r="O440">
        <f>VLOOKUP(E440, '2023D'!$A$2:$G$339, 3, FALSE)</f>
        <v>36503</v>
      </c>
      <c r="P440">
        <f>extracted_table_data[[#This Row],[最低排名]]-extracted_table_data[[#This Row],[同分人数]]+1</f>
        <v>36304</v>
      </c>
      <c r="Q440">
        <f>IF(O440&gt;=开始!$B$6, 1, 0)</f>
        <v>1</v>
      </c>
      <c r="R440">
        <f>extracted_table_data[[#This Row],[最低排名]]-开始!$B$6</f>
        <v>36503</v>
      </c>
    </row>
    <row r="441" spans="1:18">
      <c r="A441">
        <v>40504</v>
      </c>
      <c r="B441" t="s">
        <v>595</v>
      </c>
      <c r="C441" t="str">
        <f t="shared" si="12"/>
        <v>齐医学院</v>
      </c>
      <c r="D441" t="str">
        <f t="shared" si="13"/>
        <v>04</v>
      </c>
      <c r="E441" t="s">
        <v>52</v>
      </c>
      <c r="F441">
        <v>185</v>
      </c>
      <c r="G441">
        <v>94</v>
      </c>
      <c r="H441">
        <v>86</v>
      </c>
      <c r="I441">
        <v>55</v>
      </c>
      <c r="J441">
        <v>49</v>
      </c>
      <c r="K441">
        <v>49</v>
      </c>
      <c r="L441">
        <v>0</v>
      </c>
      <c r="M441">
        <v>2023</v>
      </c>
      <c r="N441">
        <f>VLOOKUP(E441, '2023D'!$A$2:$G$339, 2, FALSE)</f>
        <v>221</v>
      </c>
      <c r="O441">
        <f>VLOOKUP(E441, '2023D'!$A$2:$G$339, 3, FALSE)</f>
        <v>37331</v>
      </c>
      <c r="P441">
        <f>extracted_table_data[[#This Row],[最低排名]]-extracted_table_data[[#This Row],[同分人数]]+1</f>
        <v>37111</v>
      </c>
      <c r="Q441">
        <f>IF(O441&gt;=开始!$B$6, 1, 0)</f>
        <v>1</v>
      </c>
      <c r="R441">
        <f>extracted_table_data[[#This Row],[最低排名]]-开始!$B$6</f>
        <v>37331</v>
      </c>
    </row>
    <row r="442" spans="1:18">
      <c r="A442">
        <v>40505</v>
      </c>
      <c r="B442" t="s">
        <v>596</v>
      </c>
      <c r="C442" t="str">
        <f t="shared" si="12"/>
        <v>齐医学院</v>
      </c>
      <c r="D442" t="str">
        <f t="shared" si="13"/>
        <v>05</v>
      </c>
      <c r="E442" t="s">
        <v>318</v>
      </c>
      <c r="F442">
        <v>170</v>
      </c>
      <c r="G442">
        <v>89</v>
      </c>
      <c r="H442">
        <v>100</v>
      </c>
      <c r="I442">
        <v>58</v>
      </c>
      <c r="J442">
        <v>55</v>
      </c>
      <c r="K442">
        <v>43</v>
      </c>
      <c r="L442">
        <v>0</v>
      </c>
      <c r="M442">
        <v>2023</v>
      </c>
      <c r="N442">
        <f>VLOOKUP(E442, '2023D'!$A$2:$G$339, 2, FALSE)</f>
        <v>194</v>
      </c>
      <c r="O442">
        <f>VLOOKUP(E442, '2023D'!$A$2:$G$339, 3, FALSE)</f>
        <v>36906</v>
      </c>
      <c r="P442">
        <f>extracted_table_data[[#This Row],[最低排名]]-extracted_table_data[[#This Row],[同分人数]]+1</f>
        <v>36713</v>
      </c>
      <c r="Q442">
        <f>IF(O442&gt;=开始!$B$6, 1, 0)</f>
        <v>1</v>
      </c>
      <c r="R442">
        <f>extracted_table_data[[#This Row],[最低排名]]-开始!$B$6</f>
        <v>36906</v>
      </c>
    </row>
    <row r="443" spans="1:18">
      <c r="A443">
        <v>42101</v>
      </c>
      <c r="B443" t="s">
        <v>597</v>
      </c>
      <c r="C443" t="str">
        <f t="shared" si="12"/>
        <v>南京大学</v>
      </c>
      <c r="D443" t="str">
        <f t="shared" si="13"/>
        <v>01</v>
      </c>
      <c r="E443" t="s">
        <v>0</v>
      </c>
      <c r="M443">
        <v>2023</v>
      </c>
      <c r="N443">
        <f>VLOOKUP(E443, '2023D'!$A$2:$G$339, 2, FALSE)</f>
        <v>2393</v>
      </c>
      <c r="O443">
        <f>VLOOKUP(E443, '2023D'!$A$2:$G$339, 3, FALSE)</f>
        <v>2393</v>
      </c>
      <c r="P443">
        <f>extracted_table_data[[#This Row],[最低排名]]-extracted_table_data[[#This Row],[同分人数]]+1</f>
        <v>1</v>
      </c>
      <c r="Q443">
        <f>IF(O443&gt;=开始!$B$6, 1, 0)</f>
        <v>1</v>
      </c>
      <c r="R443">
        <f>extracted_table_data[[#This Row],[最低排名]]-开始!$B$6</f>
        <v>2393</v>
      </c>
    </row>
    <row r="444" spans="1:18">
      <c r="A444">
        <v>42102</v>
      </c>
      <c r="B444" t="s">
        <v>598</v>
      </c>
      <c r="C444" t="str">
        <f t="shared" si="12"/>
        <v>南京大学</v>
      </c>
      <c r="D444" t="str">
        <f t="shared" si="13"/>
        <v>02</v>
      </c>
      <c r="E444" t="s">
        <v>0</v>
      </c>
      <c r="M444">
        <v>2023</v>
      </c>
      <c r="N444">
        <f>VLOOKUP(E444, '2023D'!$A$2:$G$339, 2, FALSE)</f>
        <v>2393</v>
      </c>
      <c r="O444">
        <f>VLOOKUP(E444, '2023D'!$A$2:$G$339, 3, FALSE)</f>
        <v>2393</v>
      </c>
      <c r="P444">
        <f>extracted_table_data[[#This Row],[最低排名]]-extracted_table_data[[#This Row],[同分人数]]+1</f>
        <v>1</v>
      </c>
      <c r="Q444">
        <f>IF(O444&gt;=开始!$B$6, 1, 0)</f>
        <v>1</v>
      </c>
      <c r="R444">
        <f>extracted_table_data[[#This Row],[最低排名]]-开始!$B$6</f>
        <v>2393</v>
      </c>
    </row>
    <row r="445" spans="1:18">
      <c r="A445">
        <v>42103</v>
      </c>
      <c r="B445" t="s">
        <v>599</v>
      </c>
      <c r="C445" t="str">
        <f t="shared" si="12"/>
        <v>南京大学</v>
      </c>
      <c r="D445" t="str">
        <f t="shared" si="13"/>
        <v>03</v>
      </c>
      <c r="E445" t="s">
        <v>0</v>
      </c>
      <c r="M445">
        <v>2023</v>
      </c>
      <c r="N445">
        <f>VLOOKUP(E445, '2023D'!$A$2:$G$339, 2, FALSE)</f>
        <v>2393</v>
      </c>
      <c r="O445">
        <f>VLOOKUP(E445, '2023D'!$A$2:$G$339, 3, FALSE)</f>
        <v>2393</v>
      </c>
      <c r="P445">
        <f>extracted_table_data[[#This Row],[最低排名]]-extracted_table_data[[#This Row],[同分人数]]+1</f>
        <v>1</v>
      </c>
      <c r="Q445">
        <f>IF(O445&gt;=开始!$B$6, 1, 0)</f>
        <v>1</v>
      </c>
      <c r="R445">
        <f>extracted_table_data[[#This Row],[最低排名]]-开始!$B$6</f>
        <v>2393</v>
      </c>
    </row>
    <row r="446" spans="1:18">
      <c r="A446">
        <v>42201</v>
      </c>
      <c r="B446" t="s">
        <v>600</v>
      </c>
      <c r="C446" t="str">
        <f t="shared" si="12"/>
        <v>东南大学</v>
      </c>
      <c r="D446" t="str">
        <f t="shared" si="13"/>
        <v>01</v>
      </c>
      <c r="E446" t="s">
        <v>601</v>
      </c>
      <c r="F446">
        <v>242</v>
      </c>
      <c r="G446">
        <v>130</v>
      </c>
      <c r="H446">
        <v>126</v>
      </c>
      <c r="I446">
        <v>70</v>
      </c>
      <c r="J446">
        <v>67</v>
      </c>
      <c r="K446">
        <v>67</v>
      </c>
      <c r="L446">
        <v>0</v>
      </c>
      <c r="M446">
        <v>2023</v>
      </c>
      <c r="N446">
        <f>VLOOKUP(E446, '2023D'!$A$2:$G$339, 2, FALSE)</f>
        <v>182</v>
      </c>
      <c r="O446">
        <f>VLOOKUP(E446, '2023D'!$A$2:$G$339, 3, FALSE)</f>
        <v>3586</v>
      </c>
      <c r="P446">
        <f>extracted_table_data[[#This Row],[最低排名]]-extracted_table_data[[#This Row],[同分人数]]+1</f>
        <v>3405</v>
      </c>
      <c r="Q446">
        <f>IF(O446&gt;=开始!$B$6, 1, 0)</f>
        <v>1</v>
      </c>
      <c r="R446">
        <f>extracted_table_data[[#This Row],[最低排名]]-开始!$B$6</f>
        <v>3586</v>
      </c>
    </row>
    <row r="447" spans="1:18">
      <c r="A447">
        <v>42202</v>
      </c>
      <c r="B447" t="s">
        <v>602</v>
      </c>
      <c r="C447" t="str">
        <f t="shared" si="12"/>
        <v>东南大学</v>
      </c>
      <c r="D447" t="str">
        <f t="shared" si="13"/>
        <v>02</v>
      </c>
      <c r="E447" t="s">
        <v>328</v>
      </c>
      <c r="F447">
        <v>240</v>
      </c>
      <c r="G447">
        <v>127</v>
      </c>
      <c r="H447">
        <v>134</v>
      </c>
      <c r="I447">
        <v>70</v>
      </c>
      <c r="J447">
        <v>67</v>
      </c>
      <c r="K447">
        <v>64</v>
      </c>
      <c r="L447">
        <v>0</v>
      </c>
      <c r="M447">
        <v>2023</v>
      </c>
      <c r="N447">
        <f>VLOOKUP(E447, '2023D'!$A$2:$G$339, 2, FALSE)</f>
        <v>156</v>
      </c>
      <c r="O447">
        <f>VLOOKUP(E447, '2023D'!$A$2:$G$339, 3, FALSE)</f>
        <v>3118</v>
      </c>
      <c r="P447">
        <f>extracted_table_data[[#This Row],[最低排名]]-extracted_table_data[[#This Row],[同分人数]]+1</f>
        <v>2963</v>
      </c>
      <c r="Q447">
        <f>IF(O447&gt;=开始!$B$6, 1, 0)</f>
        <v>1</v>
      </c>
      <c r="R447">
        <f>extracted_table_data[[#This Row],[最低排名]]-开始!$B$6</f>
        <v>3118</v>
      </c>
    </row>
    <row r="448" spans="1:18">
      <c r="A448">
        <v>42301</v>
      </c>
      <c r="B448" t="s">
        <v>603</v>
      </c>
      <c r="C448" t="str">
        <f t="shared" si="12"/>
        <v>中国矿大</v>
      </c>
      <c r="D448" t="str">
        <f t="shared" si="13"/>
        <v>01</v>
      </c>
      <c r="E448" t="s">
        <v>20</v>
      </c>
      <c r="F448">
        <v>233</v>
      </c>
      <c r="G448">
        <v>135</v>
      </c>
      <c r="H448">
        <v>122</v>
      </c>
      <c r="I448">
        <v>67</v>
      </c>
      <c r="J448">
        <v>61</v>
      </c>
      <c r="K448">
        <v>58</v>
      </c>
      <c r="L448">
        <v>0</v>
      </c>
      <c r="M448">
        <v>2023</v>
      </c>
      <c r="N448">
        <f>VLOOKUP(E448, '2023D'!$A$2:$G$339, 2, FALSE)</f>
        <v>237</v>
      </c>
      <c r="O448">
        <f>VLOOKUP(E448, '2023D'!$A$2:$G$339, 3, FALSE)</f>
        <v>9655</v>
      </c>
      <c r="P448">
        <f>extracted_table_data[[#This Row],[最低排名]]-extracted_table_data[[#This Row],[同分人数]]+1</f>
        <v>9419</v>
      </c>
      <c r="Q448">
        <f>IF(O448&gt;=开始!$B$6, 1, 0)</f>
        <v>1</v>
      </c>
      <c r="R448">
        <f>extracted_table_data[[#This Row],[最低排名]]-开始!$B$6</f>
        <v>9655</v>
      </c>
    </row>
    <row r="449" spans="1:18">
      <c r="A449">
        <v>42302</v>
      </c>
      <c r="B449" t="s">
        <v>604</v>
      </c>
      <c r="C449" t="str">
        <f t="shared" si="12"/>
        <v>中国矿大</v>
      </c>
      <c r="D449" t="str">
        <f t="shared" si="13"/>
        <v>02</v>
      </c>
      <c r="E449" t="s">
        <v>500</v>
      </c>
      <c r="F449">
        <v>236</v>
      </c>
      <c r="G449">
        <v>123</v>
      </c>
      <c r="H449">
        <v>117</v>
      </c>
      <c r="I449">
        <v>67</v>
      </c>
      <c r="J449">
        <v>61</v>
      </c>
      <c r="K449">
        <v>55</v>
      </c>
      <c r="L449">
        <v>0</v>
      </c>
      <c r="M449">
        <v>2023</v>
      </c>
      <c r="N449">
        <f>VLOOKUP(E449, '2023D'!$A$2:$G$339, 2, FALSE)</f>
        <v>243</v>
      </c>
      <c r="O449">
        <f>VLOOKUP(E449, '2023D'!$A$2:$G$339, 3, FALSE)</f>
        <v>10808</v>
      </c>
      <c r="P449">
        <f>extracted_table_data[[#This Row],[最低排名]]-extracted_table_data[[#This Row],[同分人数]]+1</f>
        <v>10566</v>
      </c>
      <c r="Q449">
        <f>IF(O449&gt;=开始!$B$6, 1, 0)</f>
        <v>1</v>
      </c>
      <c r="R449">
        <f>extracted_table_data[[#This Row],[最低排名]]-开始!$B$6</f>
        <v>10808</v>
      </c>
    </row>
    <row r="450" spans="1:18">
      <c r="A450">
        <v>42401</v>
      </c>
      <c r="B450" t="s">
        <v>605</v>
      </c>
      <c r="C450" t="str">
        <f t="shared" ref="C450:C513" si="14">LEFT(B450, FIND("(", B450) - 1)</f>
        <v>河海大学</v>
      </c>
      <c r="D450" t="str">
        <f t="shared" ref="D450:D513" si="15">MID(B450, FIND("(", B450) + 1, FIND(")", B450) - FIND("(", B450) - 1)</f>
        <v>01</v>
      </c>
      <c r="E450" t="s">
        <v>25</v>
      </c>
      <c r="F450">
        <v>228</v>
      </c>
      <c r="G450">
        <v>126</v>
      </c>
      <c r="H450">
        <v>123</v>
      </c>
      <c r="I450">
        <v>67</v>
      </c>
      <c r="J450">
        <v>64</v>
      </c>
      <c r="K450">
        <v>61</v>
      </c>
      <c r="L450">
        <v>0</v>
      </c>
      <c r="M450">
        <v>2023</v>
      </c>
      <c r="N450">
        <f>VLOOKUP(E450, '2023D'!$A$2:$G$339, 2, FALSE)</f>
        <v>239</v>
      </c>
      <c r="O450">
        <f>VLOOKUP(E450, '2023D'!$A$2:$G$339, 3, FALSE)</f>
        <v>9179</v>
      </c>
      <c r="P450">
        <f>extracted_table_data[[#This Row],[最低排名]]-extracted_table_data[[#This Row],[同分人数]]+1</f>
        <v>8941</v>
      </c>
      <c r="Q450">
        <f>IF(O450&gt;=开始!$B$6, 1, 0)</f>
        <v>1</v>
      </c>
      <c r="R450">
        <f>extracted_table_data[[#This Row],[最低排名]]-开始!$B$6</f>
        <v>9179</v>
      </c>
    </row>
    <row r="451" spans="1:18">
      <c r="A451">
        <v>42402</v>
      </c>
      <c r="B451" t="s">
        <v>606</v>
      </c>
      <c r="C451" t="str">
        <f t="shared" si="14"/>
        <v>河海大学</v>
      </c>
      <c r="D451" t="str">
        <f t="shared" si="15"/>
        <v>02</v>
      </c>
      <c r="E451" t="s">
        <v>607</v>
      </c>
      <c r="F451">
        <v>230</v>
      </c>
      <c r="G451">
        <v>123</v>
      </c>
      <c r="H451">
        <v>115</v>
      </c>
      <c r="I451">
        <v>67</v>
      </c>
      <c r="J451">
        <v>64</v>
      </c>
      <c r="K451">
        <v>61</v>
      </c>
      <c r="L451">
        <v>0</v>
      </c>
      <c r="M451">
        <v>2023</v>
      </c>
      <c r="N451">
        <f>VLOOKUP(E451, '2023D'!$A$2:$G$339, 2, FALSE)</f>
        <v>225</v>
      </c>
      <c r="O451">
        <f>VLOOKUP(E451, '2023D'!$A$2:$G$339, 3, FALSE)</f>
        <v>10565</v>
      </c>
      <c r="P451">
        <f>extracted_table_data[[#This Row],[最低排名]]-extracted_table_data[[#This Row],[同分人数]]+1</f>
        <v>10341</v>
      </c>
      <c r="Q451">
        <f>IF(O451&gt;=开始!$B$6, 1, 0)</f>
        <v>1</v>
      </c>
      <c r="R451">
        <f>extracted_table_data[[#This Row],[最低排名]]-开始!$B$6</f>
        <v>10565</v>
      </c>
    </row>
    <row r="452" spans="1:18">
      <c r="A452">
        <v>42403</v>
      </c>
      <c r="B452" t="s">
        <v>608</v>
      </c>
      <c r="C452" t="str">
        <f t="shared" si="14"/>
        <v>河海大学</v>
      </c>
      <c r="D452" t="str">
        <f t="shared" si="15"/>
        <v>03</v>
      </c>
      <c r="E452" t="s">
        <v>607</v>
      </c>
      <c r="F452">
        <v>228</v>
      </c>
      <c r="G452">
        <v>118</v>
      </c>
      <c r="H452">
        <v>111</v>
      </c>
      <c r="I452">
        <v>70</v>
      </c>
      <c r="J452">
        <v>67</v>
      </c>
      <c r="K452">
        <v>61</v>
      </c>
      <c r="L452">
        <v>0</v>
      </c>
      <c r="M452">
        <v>2023</v>
      </c>
      <c r="N452">
        <f>VLOOKUP(E452, '2023D'!$A$2:$G$339, 2, FALSE)</f>
        <v>225</v>
      </c>
      <c r="O452">
        <f>VLOOKUP(E452, '2023D'!$A$2:$G$339, 3, FALSE)</f>
        <v>10565</v>
      </c>
      <c r="P452">
        <f>extracted_table_data[[#This Row],[最低排名]]-extracted_table_data[[#This Row],[同分人数]]+1</f>
        <v>10341</v>
      </c>
      <c r="Q452">
        <f>IF(O452&gt;=开始!$B$6, 1, 0)</f>
        <v>1</v>
      </c>
      <c r="R452">
        <f>extracted_table_data[[#This Row],[最低排名]]-开始!$B$6</f>
        <v>10565</v>
      </c>
    </row>
    <row r="453" spans="1:18">
      <c r="A453">
        <v>42501</v>
      </c>
      <c r="B453" t="s">
        <v>609</v>
      </c>
      <c r="C453" t="str">
        <f t="shared" si="14"/>
        <v>江南大学</v>
      </c>
      <c r="D453" t="str">
        <f t="shared" si="15"/>
        <v>01</v>
      </c>
      <c r="E453" t="s">
        <v>25</v>
      </c>
      <c r="F453">
        <v>220</v>
      </c>
      <c r="G453">
        <v>113</v>
      </c>
      <c r="H453">
        <v>125</v>
      </c>
      <c r="I453">
        <v>67</v>
      </c>
      <c r="J453">
        <v>67</v>
      </c>
      <c r="K453">
        <v>64</v>
      </c>
      <c r="L453">
        <v>0</v>
      </c>
      <c r="M453">
        <v>2023</v>
      </c>
      <c r="N453">
        <f>VLOOKUP(E453, '2023D'!$A$2:$G$339, 2, FALSE)</f>
        <v>239</v>
      </c>
      <c r="O453">
        <f>VLOOKUP(E453, '2023D'!$A$2:$G$339, 3, FALSE)</f>
        <v>9179</v>
      </c>
      <c r="P453">
        <f>extracted_table_data[[#This Row],[最低排名]]-extracted_table_data[[#This Row],[同分人数]]+1</f>
        <v>8941</v>
      </c>
      <c r="Q453">
        <f>IF(O453&gt;=开始!$B$6, 1, 0)</f>
        <v>1</v>
      </c>
      <c r="R453">
        <f>extracted_table_data[[#This Row],[最低排名]]-开始!$B$6</f>
        <v>9179</v>
      </c>
    </row>
    <row r="454" spans="1:18">
      <c r="A454">
        <v>42502</v>
      </c>
      <c r="B454" t="s">
        <v>610</v>
      </c>
      <c r="C454" t="str">
        <f t="shared" si="14"/>
        <v>江南大学</v>
      </c>
      <c r="D454" t="str">
        <f t="shared" si="15"/>
        <v>02</v>
      </c>
      <c r="E454" t="s">
        <v>160</v>
      </c>
      <c r="F454">
        <v>229</v>
      </c>
      <c r="G454">
        <v>126</v>
      </c>
      <c r="H454">
        <v>104</v>
      </c>
      <c r="I454">
        <v>70</v>
      </c>
      <c r="J454">
        <v>67</v>
      </c>
      <c r="K454">
        <v>64</v>
      </c>
      <c r="L454">
        <v>0</v>
      </c>
      <c r="M454">
        <v>2023</v>
      </c>
      <c r="N454">
        <f>VLOOKUP(E454, '2023D'!$A$2:$G$339, 2, FALSE)</f>
        <v>247</v>
      </c>
      <c r="O454">
        <f>VLOOKUP(E454, '2023D'!$A$2:$G$339, 3, FALSE)</f>
        <v>11276</v>
      </c>
      <c r="P454">
        <f>extracted_table_data[[#This Row],[最低排名]]-extracted_table_data[[#This Row],[同分人数]]+1</f>
        <v>11030</v>
      </c>
      <c r="Q454">
        <f>IF(O454&gt;=开始!$B$6, 1, 0)</f>
        <v>1</v>
      </c>
      <c r="R454">
        <f>extracted_table_data[[#This Row],[最低排名]]-开始!$B$6</f>
        <v>11276</v>
      </c>
    </row>
    <row r="455" spans="1:18">
      <c r="A455">
        <v>42503</v>
      </c>
      <c r="B455" t="s">
        <v>611</v>
      </c>
      <c r="C455" t="str">
        <f t="shared" si="14"/>
        <v>江南大学</v>
      </c>
      <c r="D455" t="str">
        <f t="shared" si="15"/>
        <v>03</v>
      </c>
      <c r="E455" t="s">
        <v>105</v>
      </c>
      <c r="F455">
        <v>218</v>
      </c>
      <c r="G455">
        <v>114</v>
      </c>
      <c r="H455">
        <v>125</v>
      </c>
      <c r="I455">
        <v>67</v>
      </c>
      <c r="J455">
        <v>67</v>
      </c>
      <c r="K455">
        <v>61</v>
      </c>
      <c r="L455">
        <v>0</v>
      </c>
      <c r="M455">
        <v>2023</v>
      </c>
      <c r="N455">
        <f>VLOOKUP(E455, '2023D'!$A$2:$G$339, 2, FALSE)</f>
        <v>235</v>
      </c>
      <c r="O455">
        <f>VLOOKUP(E455, '2023D'!$A$2:$G$339, 3, FALSE)</f>
        <v>10340</v>
      </c>
      <c r="P455">
        <f>extracted_table_data[[#This Row],[最低排名]]-extracted_table_data[[#This Row],[同分人数]]+1</f>
        <v>10106</v>
      </c>
      <c r="Q455">
        <f>IF(O455&gt;=开始!$B$6, 1, 0)</f>
        <v>1</v>
      </c>
      <c r="R455">
        <f>extracted_table_data[[#This Row],[最低排名]]-开始!$B$6</f>
        <v>10340</v>
      </c>
    </row>
    <row r="456" spans="1:18">
      <c r="A456">
        <v>42504</v>
      </c>
      <c r="B456" t="s">
        <v>612</v>
      </c>
      <c r="C456" t="str">
        <f t="shared" si="14"/>
        <v>江南大学</v>
      </c>
      <c r="D456" t="str">
        <f t="shared" si="15"/>
        <v>04</v>
      </c>
      <c r="E456" t="s">
        <v>68</v>
      </c>
      <c r="F456">
        <v>238</v>
      </c>
      <c r="G456">
        <v>130</v>
      </c>
      <c r="H456">
        <v>105</v>
      </c>
      <c r="I456">
        <v>61</v>
      </c>
      <c r="J456">
        <v>61</v>
      </c>
      <c r="K456">
        <v>55</v>
      </c>
      <c r="L456">
        <v>0</v>
      </c>
      <c r="M456">
        <v>2023</v>
      </c>
      <c r="N456">
        <f>VLOOKUP(E456, '2023D'!$A$2:$G$339, 2, FALSE)</f>
        <v>256</v>
      </c>
      <c r="O456">
        <f>VLOOKUP(E456, '2023D'!$A$2:$G$339, 3, FALSE)</f>
        <v>14672</v>
      </c>
      <c r="P456">
        <f>extracted_table_data[[#This Row],[最低排名]]-extracted_table_data[[#This Row],[同分人数]]+1</f>
        <v>14417</v>
      </c>
      <c r="Q456">
        <f>IF(O456&gt;=开始!$B$6, 1, 0)</f>
        <v>1</v>
      </c>
      <c r="R456">
        <f>extracted_table_data[[#This Row],[最低排名]]-开始!$B$6</f>
        <v>14672</v>
      </c>
    </row>
    <row r="457" spans="1:18">
      <c r="A457">
        <v>42505</v>
      </c>
      <c r="B457" t="s">
        <v>613</v>
      </c>
      <c r="C457" t="str">
        <f t="shared" si="14"/>
        <v>江南大学</v>
      </c>
      <c r="D457" t="str">
        <f t="shared" si="15"/>
        <v>05</v>
      </c>
      <c r="E457" t="s">
        <v>607</v>
      </c>
      <c r="F457">
        <v>225</v>
      </c>
      <c r="G457">
        <v>119</v>
      </c>
      <c r="H457">
        <v>126</v>
      </c>
      <c r="I457">
        <v>67</v>
      </c>
      <c r="J457">
        <v>61</v>
      </c>
      <c r="K457">
        <v>58</v>
      </c>
      <c r="L457">
        <v>0</v>
      </c>
      <c r="M457">
        <v>2023</v>
      </c>
      <c r="N457">
        <f>VLOOKUP(E457, '2023D'!$A$2:$G$339, 2, FALSE)</f>
        <v>225</v>
      </c>
      <c r="O457">
        <f>VLOOKUP(E457, '2023D'!$A$2:$G$339, 3, FALSE)</f>
        <v>10565</v>
      </c>
      <c r="P457">
        <f>extracted_table_data[[#This Row],[最低排名]]-extracted_table_data[[#This Row],[同分人数]]+1</f>
        <v>10341</v>
      </c>
      <c r="Q457">
        <f>IF(O457&gt;=开始!$B$6, 1, 0)</f>
        <v>1</v>
      </c>
      <c r="R457">
        <f>extracted_table_data[[#This Row],[最低排名]]-开始!$B$6</f>
        <v>10565</v>
      </c>
    </row>
    <row r="458" spans="1:18">
      <c r="A458">
        <v>42601</v>
      </c>
      <c r="B458" t="s">
        <v>614</v>
      </c>
      <c r="C458" t="str">
        <f t="shared" si="14"/>
        <v>南京农大</v>
      </c>
      <c r="D458" t="str">
        <f t="shared" si="15"/>
        <v>01</v>
      </c>
      <c r="E458" t="s">
        <v>62</v>
      </c>
      <c r="F458">
        <v>226</v>
      </c>
      <c r="G458">
        <v>117</v>
      </c>
      <c r="H458">
        <v>115</v>
      </c>
      <c r="I458">
        <v>64</v>
      </c>
      <c r="J458">
        <v>64</v>
      </c>
      <c r="K458">
        <v>58</v>
      </c>
      <c r="L458">
        <v>0</v>
      </c>
      <c r="M458">
        <v>2023</v>
      </c>
      <c r="N458">
        <f>VLOOKUP(E458, '2023D'!$A$2:$G$339, 2, FALSE)</f>
        <v>241</v>
      </c>
      <c r="O458">
        <f>VLOOKUP(E458, '2023D'!$A$2:$G$339, 3, FALSE)</f>
        <v>12910</v>
      </c>
      <c r="P458">
        <f>extracted_table_data[[#This Row],[最低排名]]-extracted_table_data[[#This Row],[同分人数]]+1</f>
        <v>12670</v>
      </c>
      <c r="Q458">
        <f>IF(O458&gt;=开始!$B$6, 1, 0)</f>
        <v>1</v>
      </c>
      <c r="R458">
        <f>extracted_table_data[[#This Row],[最低排名]]-开始!$B$6</f>
        <v>12910</v>
      </c>
    </row>
    <row r="459" spans="1:18">
      <c r="A459">
        <v>42602</v>
      </c>
      <c r="B459" t="s">
        <v>615</v>
      </c>
      <c r="C459" t="str">
        <f t="shared" si="14"/>
        <v>南京农大</v>
      </c>
      <c r="D459" t="str">
        <f t="shared" si="15"/>
        <v>02</v>
      </c>
      <c r="E459" t="s">
        <v>256</v>
      </c>
      <c r="F459">
        <v>241</v>
      </c>
      <c r="G459">
        <v>135</v>
      </c>
      <c r="H459">
        <v>116</v>
      </c>
      <c r="I459">
        <v>64</v>
      </c>
      <c r="J459">
        <v>58</v>
      </c>
      <c r="K459">
        <v>52</v>
      </c>
      <c r="L459">
        <v>0</v>
      </c>
      <c r="M459">
        <v>2023</v>
      </c>
      <c r="N459">
        <f>VLOOKUP(E459, '2023D'!$A$2:$G$339, 2, FALSE)</f>
        <v>238</v>
      </c>
      <c r="O459">
        <f>VLOOKUP(E459, '2023D'!$A$2:$G$339, 3, FALSE)</f>
        <v>11977</v>
      </c>
      <c r="P459">
        <f>extracted_table_data[[#This Row],[最低排名]]-extracted_table_data[[#This Row],[同分人数]]+1</f>
        <v>11740</v>
      </c>
      <c r="Q459">
        <f>IF(O459&gt;=开始!$B$6, 1, 0)</f>
        <v>1</v>
      </c>
      <c r="R459">
        <f>extracted_table_data[[#This Row],[最低排名]]-开始!$B$6</f>
        <v>11977</v>
      </c>
    </row>
    <row r="460" spans="1:18">
      <c r="A460">
        <v>42701</v>
      </c>
      <c r="B460" t="s">
        <v>616</v>
      </c>
      <c r="C460" t="str">
        <f t="shared" si="14"/>
        <v>中国药大</v>
      </c>
      <c r="D460" t="str">
        <f t="shared" si="15"/>
        <v>01</v>
      </c>
      <c r="E460" t="s">
        <v>16</v>
      </c>
      <c r="F460">
        <v>241</v>
      </c>
      <c r="G460">
        <v>139</v>
      </c>
      <c r="H460">
        <v>115</v>
      </c>
      <c r="I460">
        <v>67</v>
      </c>
      <c r="J460">
        <v>67</v>
      </c>
      <c r="K460">
        <v>64</v>
      </c>
      <c r="L460">
        <v>0</v>
      </c>
      <c r="M460">
        <v>2023</v>
      </c>
      <c r="N460">
        <f>VLOOKUP(E460, '2023D'!$A$2:$G$339, 2, FALSE)</f>
        <v>197</v>
      </c>
      <c r="O460">
        <f>VLOOKUP(E460, '2023D'!$A$2:$G$339, 3, FALSE)</f>
        <v>6846</v>
      </c>
      <c r="P460">
        <f>extracted_table_data[[#This Row],[最低排名]]-extracted_table_data[[#This Row],[同分人数]]+1</f>
        <v>6650</v>
      </c>
      <c r="Q460">
        <f>IF(O460&gt;=开始!$B$6, 1, 0)</f>
        <v>1</v>
      </c>
      <c r="R460">
        <f>extracted_table_data[[#This Row],[最低排名]]-开始!$B$6</f>
        <v>6846</v>
      </c>
    </row>
    <row r="461" spans="1:18">
      <c r="A461">
        <v>42702</v>
      </c>
      <c r="B461" t="s">
        <v>617</v>
      </c>
      <c r="C461" t="str">
        <f t="shared" si="14"/>
        <v>中国药大</v>
      </c>
      <c r="D461" t="str">
        <f t="shared" si="15"/>
        <v>02</v>
      </c>
      <c r="E461" t="s">
        <v>14</v>
      </c>
      <c r="F461">
        <v>228</v>
      </c>
      <c r="G461">
        <v>117</v>
      </c>
      <c r="H461">
        <v>124</v>
      </c>
      <c r="I461">
        <v>70</v>
      </c>
      <c r="J461">
        <v>67</v>
      </c>
      <c r="K461">
        <v>64</v>
      </c>
      <c r="L461">
        <v>0</v>
      </c>
      <c r="M461">
        <v>2023</v>
      </c>
      <c r="N461">
        <f>VLOOKUP(E461, '2023D'!$A$2:$G$339, 2, FALSE)</f>
        <v>195</v>
      </c>
      <c r="O461">
        <f>VLOOKUP(E461, '2023D'!$A$2:$G$339, 3, FALSE)</f>
        <v>7041</v>
      </c>
      <c r="P461">
        <f>extracted_table_data[[#This Row],[最低排名]]-extracted_table_data[[#This Row],[同分人数]]+1</f>
        <v>6847</v>
      </c>
      <c r="Q461">
        <f>IF(O461&gt;=开始!$B$6, 1, 0)</f>
        <v>1</v>
      </c>
      <c r="R461">
        <f>extracted_table_data[[#This Row],[最低排名]]-开始!$B$6</f>
        <v>7041</v>
      </c>
    </row>
    <row r="462" spans="1:18">
      <c r="A462">
        <v>42703</v>
      </c>
      <c r="B462" t="s">
        <v>618</v>
      </c>
      <c r="C462" t="str">
        <f t="shared" si="14"/>
        <v>中国药大</v>
      </c>
      <c r="D462" t="str">
        <f t="shared" si="15"/>
        <v>03</v>
      </c>
      <c r="E462" t="s">
        <v>619</v>
      </c>
      <c r="F462">
        <v>232</v>
      </c>
      <c r="G462">
        <v>117</v>
      </c>
      <c r="H462">
        <v>132</v>
      </c>
      <c r="I462">
        <v>70</v>
      </c>
      <c r="J462">
        <v>61</v>
      </c>
      <c r="K462">
        <v>55</v>
      </c>
      <c r="L462">
        <v>0</v>
      </c>
      <c r="M462">
        <v>2023</v>
      </c>
      <c r="N462">
        <f>VLOOKUP(E462, '2023D'!$A$2:$G$339, 2, FALSE)</f>
        <v>207</v>
      </c>
      <c r="O462">
        <f>VLOOKUP(E462, '2023D'!$A$2:$G$339, 3, FALSE)</f>
        <v>7651</v>
      </c>
      <c r="P462">
        <f>extracted_table_data[[#This Row],[最低排名]]-extracted_table_data[[#This Row],[同分人数]]+1</f>
        <v>7445</v>
      </c>
      <c r="Q462">
        <f>IF(O462&gt;=开始!$B$6, 1, 0)</f>
        <v>1</v>
      </c>
      <c r="R462">
        <f>extracted_table_data[[#This Row],[最低排名]]-开始!$B$6</f>
        <v>7651</v>
      </c>
    </row>
    <row r="463" spans="1:18">
      <c r="A463">
        <v>42801</v>
      </c>
      <c r="B463" t="s">
        <v>620</v>
      </c>
      <c r="C463" t="str">
        <f t="shared" si="14"/>
        <v>人大苏州</v>
      </c>
      <c r="D463" t="str">
        <f t="shared" si="15"/>
        <v>01</v>
      </c>
      <c r="E463" t="s">
        <v>6</v>
      </c>
      <c r="F463">
        <v>249</v>
      </c>
      <c r="G463">
        <v>131</v>
      </c>
      <c r="H463">
        <v>136</v>
      </c>
      <c r="I463">
        <v>64</v>
      </c>
      <c r="J463">
        <v>64</v>
      </c>
      <c r="K463">
        <v>58</v>
      </c>
      <c r="L463">
        <v>0</v>
      </c>
      <c r="M463">
        <v>2023</v>
      </c>
      <c r="N463">
        <f>VLOOKUP(E463, '2023D'!$A$2:$G$339, 2, FALSE)</f>
        <v>155</v>
      </c>
      <c r="O463">
        <f>VLOOKUP(E463, '2023D'!$A$2:$G$339, 3, FALSE)</f>
        <v>3741</v>
      </c>
      <c r="P463">
        <f>extracted_table_data[[#This Row],[最低排名]]-extracted_table_data[[#This Row],[同分人数]]+1</f>
        <v>3587</v>
      </c>
      <c r="Q463">
        <f>IF(O463&gt;=开始!$B$6, 1, 0)</f>
        <v>1</v>
      </c>
      <c r="R463">
        <f>extracted_table_data[[#This Row],[最低排名]]-开始!$B$6</f>
        <v>3741</v>
      </c>
    </row>
    <row r="464" spans="1:18">
      <c r="A464">
        <v>42802</v>
      </c>
      <c r="B464" t="s">
        <v>621</v>
      </c>
      <c r="C464" t="str">
        <f t="shared" si="14"/>
        <v>人大苏州</v>
      </c>
      <c r="D464" t="str">
        <f t="shared" si="15"/>
        <v>02</v>
      </c>
      <c r="E464" t="s">
        <v>292</v>
      </c>
      <c r="F464">
        <v>243</v>
      </c>
      <c r="G464">
        <v>134</v>
      </c>
      <c r="H464">
        <v>129</v>
      </c>
      <c r="I464">
        <v>70</v>
      </c>
      <c r="J464">
        <v>67</v>
      </c>
      <c r="K464">
        <v>67</v>
      </c>
      <c r="L464">
        <v>0</v>
      </c>
      <c r="M464">
        <v>2023</v>
      </c>
      <c r="N464">
        <f>VLOOKUP(E464, '2023D'!$A$2:$G$339, 2, FALSE)</f>
        <v>141</v>
      </c>
      <c r="O464">
        <f>VLOOKUP(E464, '2023D'!$A$2:$G$339, 3, FALSE)</f>
        <v>2962</v>
      </c>
      <c r="P464">
        <f>extracted_table_data[[#This Row],[最低排名]]-extracted_table_data[[#This Row],[同分人数]]+1</f>
        <v>2822</v>
      </c>
      <c r="Q464">
        <f>IF(O464&gt;=开始!$B$6, 1, 0)</f>
        <v>1</v>
      </c>
      <c r="R464">
        <f>extracted_table_data[[#This Row],[最低排名]]-开始!$B$6</f>
        <v>2962</v>
      </c>
    </row>
    <row r="465" spans="1:18">
      <c r="A465">
        <v>42901</v>
      </c>
      <c r="B465" t="s">
        <v>622</v>
      </c>
      <c r="C465" t="str">
        <f t="shared" si="14"/>
        <v>南京航大</v>
      </c>
      <c r="D465" t="str">
        <f t="shared" si="15"/>
        <v>01</v>
      </c>
      <c r="E465" t="s">
        <v>64</v>
      </c>
      <c r="F465">
        <v>237</v>
      </c>
      <c r="G465">
        <v>121</v>
      </c>
      <c r="H465">
        <v>117</v>
      </c>
      <c r="I465">
        <v>67</v>
      </c>
      <c r="J465">
        <v>61</v>
      </c>
      <c r="K465">
        <v>58</v>
      </c>
      <c r="L465">
        <v>0</v>
      </c>
      <c r="M465">
        <v>2023</v>
      </c>
      <c r="N465">
        <f>VLOOKUP(E465, '2023D'!$A$2:$G$339, 2, FALSE)</f>
        <v>209</v>
      </c>
      <c r="O465">
        <f>VLOOKUP(E465, '2023D'!$A$2:$G$339, 3, FALSE)</f>
        <v>9864</v>
      </c>
      <c r="P465">
        <f>extracted_table_data[[#This Row],[最低排名]]-extracted_table_data[[#This Row],[同分人数]]+1</f>
        <v>9656</v>
      </c>
      <c r="Q465">
        <f>IF(O465&gt;=开始!$B$6, 1, 0)</f>
        <v>1</v>
      </c>
      <c r="R465">
        <f>extracted_table_data[[#This Row],[最低排名]]-开始!$B$6</f>
        <v>9864</v>
      </c>
    </row>
    <row r="466" spans="1:18">
      <c r="A466">
        <v>42902</v>
      </c>
      <c r="B466" t="s">
        <v>623</v>
      </c>
      <c r="C466" t="str">
        <f t="shared" si="14"/>
        <v>南京航大</v>
      </c>
      <c r="D466" t="str">
        <f t="shared" si="15"/>
        <v>02</v>
      </c>
      <c r="E466" t="s">
        <v>111</v>
      </c>
      <c r="F466">
        <v>238</v>
      </c>
      <c r="G466">
        <v>133</v>
      </c>
      <c r="H466">
        <v>128</v>
      </c>
      <c r="I466">
        <v>67</v>
      </c>
      <c r="J466">
        <v>67</v>
      </c>
      <c r="K466">
        <v>61</v>
      </c>
      <c r="L466">
        <v>0</v>
      </c>
      <c r="M466">
        <v>2023</v>
      </c>
      <c r="N466">
        <f>VLOOKUP(E466, '2023D'!$A$2:$G$339, 2, FALSE)</f>
        <v>183</v>
      </c>
      <c r="O466">
        <f>VLOOKUP(E466, '2023D'!$A$2:$G$339, 3, FALSE)</f>
        <v>5453</v>
      </c>
      <c r="P466">
        <f>extracted_table_data[[#This Row],[最低排名]]-extracted_table_data[[#This Row],[同分人数]]+1</f>
        <v>5271</v>
      </c>
      <c r="Q466">
        <f>IF(O466&gt;=开始!$B$6, 1, 0)</f>
        <v>1</v>
      </c>
      <c r="R466">
        <f>extracted_table_data[[#This Row],[最低排名]]-开始!$B$6</f>
        <v>5453</v>
      </c>
    </row>
    <row r="467" spans="1:18">
      <c r="A467">
        <v>42903</v>
      </c>
      <c r="B467" t="s">
        <v>624</v>
      </c>
      <c r="C467" t="str">
        <f t="shared" si="14"/>
        <v>南京航大</v>
      </c>
      <c r="D467" t="str">
        <f t="shared" si="15"/>
        <v>03</v>
      </c>
      <c r="E467" t="s">
        <v>265</v>
      </c>
      <c r="F467">
        <v>238</v>
      </c>
      <c r="G467">
        <v>131</v>
      </c>
      <c r="H467">
        <v>125</v>
      </c>
      <c r="I467">
        <v>67</v>
      </c>
      <c r="J467">
        <v>64</v>
      </c>
      <c r="K467">
        <v>64</v>
      </c>
      <c r="L467">
        <v>0</v>
      </c>
      <c r="M467">
        <v>2023</v>
      </c>
      <c r="N467">
        <f>VLOOKUP(E467, '2023D'!$A$2:$G$339, 2, FALSE)</f>
        <v>185</v>
      </c>
      <c r="O467">
        <f>VLOOKUP(E467, '2023D'!$A$2:$G$339, 3, FALSE)</f>
        <v>6028</v>
      </c>
      <c r="P467">
        <f>extracted_table_data[[#This Row],[最低排名]]-extracted_table_data[[#This Row],[同分人数]]+1</f>
        <v>5844</v>
      </c>
      <c r="Q467">
        <f>IF(O467&gt;=开始!$B$6, 1, 0)</f>
        <v>1</v>
      </c>
      <c r="R467">
        <f>extracted_table_data[[#This Row],[最低排名]]-开始!$B$6</f>
        <v>6028</v>
      </c>
    </row>
    <row r="468" spans="1:18">
      <c r="A468">
        <v>43001</v>
      </c>
      <c r="B468" t="s">
        <v>625</v>
      </c>
      <c r="C468" t="str">
        <f t="shared" si="14"/>
        <v>南京理工</v>
      </c>
      <c r="D468" t="str">
        <f t="shared" si="15"/>
        <v>01</v>
      </c>
      <c r="E468" t="s">
        <v>244</v>
      </c>
      <c r="F468">
        <v>235</v>
      </c>
      <c r="G468">
        <v>131</v>
      </c>
      <c r="H468">
        <v>122</v>
      </c>
      <c r="I468">
        <v>67</v>
      </c>
      <c r="J468">
        <v>67</v>
      </c>
      <c r="K468">
        <v>64</v>
      </c>
      <c r="L468">
        <v>0</v>
      </c>
      <c r="M468">
        <v>2023</v>
      </c>
      <c r="N468">
        <f>VLOOKUP(E468, '2023D'!$A$2:$G$339, 2, FALSE)</f>
        <v>198</v>
      </c>
      <c r="O468">
        <f>VLOOKUP(E468, '2023D'!$A$2:$G$339, 3, FALSE)</f>
        <v>6649</v>
      </c>
      <c r="P468">
        <f>extracted_table_data[[#This Row],[最低排名]]-extracted_table_data[[#This Row],[同分人数]]+1</f>
        <v>6452</v>
      </c>
      <c r="Q468">
        <f>IF(O468&gt;=开始!$B$6, 1, 0)</f>
        <v>1</v>
      </c>
      <c r="R468">
        <f>extracted_table_data[[#This Row],[最低排名]]-开始!$B$6</f>
        <v>6649</v>
      </c>
    </row>
    <row r="469" spans="1:18">
      <c r="A469">
        <v>43101</v>
      </c>
      <c r="B469" t="s">
        <v>626</v>
      </c>
      <c r="C469" t="str">
        <f t="shared" si="14"/>
        <v>苏州大学</v>
      </c>
      <c r="D469" t="str">
        <f t="shared" si="15"/>
        <v>01</v>
      </c>
      <c r="E469" t="s">
        <v>23</v>
      </c>
      <c r="F469">
        <v>228</v>
      </c>
      <c r="G469">
        <v>125</v>
      </c>
      <c r="H469">
        <v>123</v>
      </c>
      <c r="I469">
        <v>70</v>
      </c>
      <c r="J469">
        <v>64</v>
      </c>
      <c r="K469">
        <v>61</v>
      </c>
      <c r="L469">
        <v>0</v>
      </c>
      <c r="M469">
        <v>2023</v>
      </c>
      <c r="N469">
        <f>VLOOKUP(E469, '2023D'!$A$2:$G$339, 2, FALSE)</f>
        <v>209</v>
      </c>
      <c r="O469">
        <f>VLOOKUP(E469, '2023D'!$A$2:$G$339, 3, FALSE)</f>
        <v>8464</v>
      </c>
      <c r="P469">
        <f>extracted_table_data[[#This Row],[最低排名]]-extracted_table_data[[#This Row],[同分人数]]+1</f>
        <v>8256</v>
      </c>
      <c r="Q469">
        <f>IF(O469&gt;=开始!$B$6, 1, 0)</f>
        <v>1</v>
      </c>
      <c r="R469">
        <f>extracted_table_data[[#This Row],[最低排名]]-开始!$B$6</f>
        <v>8464</v>
      </c>
    </row>
    <row r="470" spans="1:18">
      <c r="A470">
        <v>43102</v>
      </c>
      <c r="B470" t="s">
        <v>627</v>
      </c>
      <c r="C470" t="str">
        <f t="shared" si="14"/>
        <v>苏州大学</v>
      </c>
      <c r="D470" t="str">
        <f t="shared" si="15"/>
        <v>02</v>
      </c>
      <c r="E470" t="s">
        <v>628</v>
      </c>
      <c r="F470">
        <v>234</v>
      </c>
      <c r="G470">
        <v>128</v>
      </c>
      <c r="H470">
        <v>130</v>
      </c>
      <c r="I470">
        <v>64</v>
      </c>
      <c r="J470">
        <v>61</v>
      </c>
      <c r="K470">
        <v>58</v>
      </c>
      <c r="L470">
        <v>0</v>
      </c>
      <c r="M470">
        <v>2023</v>
      </c>
      <c r="N470">
        <f>VLOOKUP(E470, '2023D'!$A$2:$G$339, 2, FALSE)</f>
        <v>194</v>
      </c>
      <c r="O470">
        <f>VLOOKUP(E470, '2023D'!$A$2:$G$339, 3, FALSE)</f>
        <v>8255</v>
      </c>
      <c r="P470">
        <f>extracted_table_data[[#This Row],[最低排名]]-extracted_table_data[[#This Row],[同分人数]]+1</f>
        <v>8062</v>
      </c>
      <c r="Q470">
        <f>IF(O470&gt;=开始!$B$6, 1, 0)</f>
        <v>1</v>
      </c>
      <c r="R470">
        <f>extracted_table_data[[#This Row],[最低排名]]-开始!$B$6</f>
        <v>8255</v>
      </c>
    </row>
    <row r="471" spans="1:18">
      <c r="A471">
        <v>43103</v>
      </c>
      <c r="B471" t="s">
        <v>629</v>
      </c>
      <c r="C471" t="str">
        <f t="shared" si="14"/>
        <v>苏州大学</v>
      </c>
      <c r="D471" t="str">
        <f t="shared" si="15"/>
        <v>03</v>
      </c>
      <c r="E471" t="s">
        <v>27</v>
      </c>
      <c r="F471">
        <v>249</v>
      </c>
      <c r="G471">
        <v>132</v>
      </c>
      <c r="H471">
        <v>129</v>
      </c>
      <c r="I471">
        <v>67</v>
      </c>
      <c r="J471">
        <v>61</v>
      </c>
      <c r="K471">
        <v>61</v>
      </c>
      <c r="L471">
        <v>0</v>
      </c>
      <c r="M471">
        <v>2023</v>
      </c>
      <c r="N471">
        <f>VLOOKUP(E471, '2023D'!$A$2:$G$339, 2, FALSE)</f>
        <v>165</v>
      </c>
      <c r="O471">
        <f>VLOOKUP(E471, '2023D'!$A$2:$G$339, 3, FALSE)</f>
        <v>4425</v>
      </c>
      <c r="P471">
        <f>extracted_table_data[[#This Row],[最低排名]]-extracted_table_data[[#This Row],[同分人数]]+1</f>
        <v>4261</v>
      </c>
      <c r="Q471">
        <f>IF(O471&gt;=开始!$B$6, 1, 0)</f>
        <v>1</v>
      </c>
      <c r="R471">
        <f>extracted_table_data[[#This Row],[最低排名]]-开始!$B$6</f>
        <v>4425</v>
      </c>
    </row>
    <row r="472" spans="1:18">
      <c r="A472">
        <v>43104</v>
      </c>
      <c r="B472" t="s">
        <v>630</v>
      </c>
      <c r="C472" t="str">
        <f t="shared" si="14"/>
        <v>苏州大学</v>
      </c>
      <c r="D472" t="str">
        <f t="shared" si="15"/>
        <v>04</v>
      </c>
      <c r="E472" t="s">
        <v>246</v>
      </c>
      <c r="F472">
        <v>242</v>
      </c>
      <c r="G472">
        <v>129</v>
      </c>
      <c r="H472">
        <v>127</v>
      </c>
      <c r="I472">
        <v>64</v>
      </c>
      <c r="J472">
        <v>61</v>
      </c>
      <c r="K472">
        <v>58</v>
      </c>
      <c r="L472">
        <v>0</v>
      </c>
      <c r="M472">
        <v>2023</v>
      </c>
      <c r="N472">
        <f>VLOOKUP(E472, '2023D'!$A$2:$G$339, 2, FALSE)</f>
        <v>201</v>
      </c>
      <c r="O472">
        <f>VLOOKUP(E472, '2023D'!$A$2:$G$339, 3, FALSE)</f>
        <v>7242</v>
      </c>
      <c r="P472">
        <f>extracted_table_data[[#This Row],[最低排名]]-extracted_table_data[[#This Row],[同分人数]]+1</f>
        <v>7042</v>
      </c>
      <c r="Q472">
        <f>IF(O472&gt;=开始!$B$6, 1, 0)</f>
        <v>1</v>
      </c>
      <c r="R472">
        <f>extracted_table_data[[#This Row],[最低排名]]-开始!$B$6</f>
        <v>7242</v>
      </c>
    </row>
    <row r="473" spans="1:18">
      <c r="A473">
        <v>43105</v>
      </c>
      <c r="B473" t="s">
        <v>631</v>
      </c>
      <c r="C473" t="str">
        <f t="shared" si="14"/>
        <v>苏州大学</v>
      </c>
      <c r="D473" t="str">
        <f t="shared" si="15"/>
        <v>05</v>
      </c>
      <c r="E473" t="s">
        <v>619</v>
      </c>
      <c r="F473">
        <v>234</v>
      </c>
      <c r="G473">
        <v>118</v>
      </c>
      <c r="H473">
        <v>121</v>
      </c>
      <c r="I473">
        <v>67</v>
      </c>
      <c r="J473">
        <v>67</v>
      </c>
      <c r="K473">
        <v>61</v>
      </c>
      <c r="L473">
        <v>0</v>
      </c>
      <c r="M473">
        <v>2023</v>
      </c>
      <c r="N473">
        <f>VLOOKUP(E473, '2023D'!$A$2:$G$339, 2, FALSE)</f>
        <v>207</v>
      </c>
      <c r="O473">
        <f>VLOOKUP(E473, '2023D'!$A$2:$G$339, 3, FALSE)</f>
        <v>7651</v>
      </c>
      <c r="P473">
        <f>extracted_table_data[[#This Row],[最低排名]]-extracted_table_data[[#This Row],[同分人数]]+1</f>
        <v>7445</v>
      </c>
      <c r="Q473">
        <f>IF(O473&gt;=开始!$B$6, 1, 0)</f>
        <v>1</v>
      </c>
      <c r="R473">
        <f>extracted_table_data[[#This Row],[最低排名]]-开始!$B$6</f>
        <v>7651</v>
      </c>
    </row>
    <row r="474" spans="1:18">
      <c r="A474">
        <v>43106</v>
      </c>
      <c r="B474" t="s">
        <v>632</v>
      </c>
      <c r="C474" t="str">
        <f t="shared" si="14"/>
        <v>苏州大学</v>
      </c>
      <c r="D474" t="str">
        <f t="shared" si="15"/>
        <v>06</v>
      </c>
      <c r="E474" t="s">
        <v>607</v>
      </c>
      <c r="F474">
        <v>227</v>
      </c>
      <c r="G474">
        <v>127</v>
      </c>
      <c r="H474">
        <v>124</v>
      </c>
      <c r="I474">
        <v>67</v>
      </c>
      <c r="J474">
        <v>61</v>
      </c>
      <c r="K474">
        <v>58</v>
      </c>
      <c r="L474">
        <v>0</v>
      </c>
      <c r="M474">
        <v>2023</v>
      </c>
      <c r="N474">
        <f>VLOOKUP(E474, '2023D'!$A$2:$G$339, 2, FALSE)</f>
        <v>225</v>
      </c>
      <c r="O474">
        <f>VLOOKUP(E474, '2023D'!$A$2:$G$339, 3, FALSE)</f>
        <v>10565</v>
      </c>
      <c r="P474">
        <f>extracted_table_data[[#This Row],[最低排名]]-extracted_table_data[[#This Row],[同分人数]]+1</f>
        <v>10341</v>
      </c>
      <c r="Q474">
        <f>IF(O474&gt;=开始!$B$6, 1, 0)</f>
        <v>1</v>
      </c>
      <c r="R474">
        <f>extracted_table_data[[#This Row],[最低排名]]-开始!$B$6</f>
        <v>10565</v>
      </c>
    </row>
    <row r="475" spans="1:18">
      <c r="A475">
        <v>43201</v>
      </c>
      <c r="B475" t="s">
        <v>633</v>
      </c>
      <c r="C475" t="str">
        <f t="shared" si="14"/>
        <v>江苏科大</v>
      </c>
      <c r="D475" t="str">
        <f t="shared" si="15"/>
        <v>01</v>
      </c>
      <c r="E475" t="s">
        <v>175</v>
      </c>
      <c r="F475">
        <v>200</v>
      </c>
      <c r="G475">
        <v>103</v>
      </c>
      <c r="H475">
        <v>102</v>
      </c>
      <c r="I475">
        <v>58</v>
      </c>
      <c r="J475">
        <v>55</v>
      </c>
      <c r="K475">
        <v>49</v>
      </c>
      <c r="L475">
        <v>0</v>
      </c>
      <c r="M475">
        <v>2023</v>
      </c>
      <c r="N475">
        <f>VLOOKUP(E475, '2023D'!$A$2:$G$339, 2, FALSE)</f>
        <v>245</v>
      </c>
      <c r="O475">
        <f>VLOOKUP(E475, '2023D'!$A$2:$G$339, 3, FALSE)</f>
        <v>28564</v>
      </c>
      <c r="P475">
        <f>extracted_table_data[[#This Row],[最低排名]]-extracted_table_data[[#This Row],[同分人数]]+1</f>
        <v>28320</v>
      </c>
      <c r="Q475">
        <f>IF(O475&gt;=开始!$B$6, 1, 0)</f>
        <v>1</v>
      </c>
      <c r="R475">
        <f>extracted_table_data[[#This Row],[最低排名]]-开始!$B$6</f>
        <v>28564</v>
      </c>
    </row>
    <row r="476" spans="1:18">
      <c r="A476">
        <v>43202</v>
      </c>
      <c r="B476" t="s">
        <v>634</v>
      </c>
      <c r="C476" t="str">
        <f t="shared" si="14"/>
        <v>江苏科大</v>
      </c>
      <c r="D476" t="str">
        <f t="shared" si="15"/>
        <v>02</v>
      </c>
      <c r="E476" t="s">
        <v>175</v>
      </c>
      <c r="F476">
        <v>204</v>
      </c>
      <c r="G476">
        <v>112</v>
      </c>
      <c r="H476">
        <v>101</v>
      </c>
      <c r="I476">
        <v>55</v>
      </c>
      <c r="J476">
        <v>55</v>
      </c>
      <c r="K476">
        <v>49</v>
      </c>
      <c r="L476">
        <v>0</v>
      </c>
      <c r="M476">
        <v>2023</v>
      </c>
      <c r="N476">
        <f>VLOOKUP(E476, '2023D'!$A$2:$G$339, 2, FALSE)</f>
        <v>245</v>
      </c>
      <c r="O476">
        <f>VLOOKUP(E476, '2023D'!$A$2:$G$339, 3, FALSE)</f>
        <v>28564</v>
      </c>
      <c r="P476">
        <f>extracted_table_data[[#This Row],[最低排名]]-extracted_table_data[[#This Row],[同分人数]]+1</f>
        <v>28320</v>
      </c>
      <c r="Q476">
        <f>IF(O476&gt;=开始!$B$6, 1, 0)</f>
        <v>1</v>
      </c>
      <c r="R476">
        <f>extracted_table_data[[#This Row],[最低排名]]-开始!$B$6</f>
        <v>28564</v>
      </c>
    </row>
    <row r="477" spans="1:18">
      <c r="A477">
        <v>43203</v>
      </c>
      <c r="B477" t="s">
        <v>635</v>
      </c>
      <c r="C477" t="str">
        <f t="shared" si="14"/>
        <v>江苏科大</v>
      </c>
      <c r="D477" t="str">
        <f t="shared" si="15"/>
        <v>03</v>
      </c>
      <c r="E477" t="s">
        <v>128</v>
      </c>
      <c r="F477">
        <v>204</v>
      </c>
      <c r="G477">
        <v>103</v>
      </c>
      <c r="H477">
        <v>116</v>
      </c>
      <c r="I477">
        <v>55</v>
      </c>
      <c r="J477">
        <v>52</v>
      </c>
      <c r="K477">
        <v>52</v>
      </c>
      <c r="L477">
        <v>0</v>
      </c>
      <c r="M477">
        <v>2023</v>
      </c>
      <c r="N477">
        <f>VLOOKUP(E477, '2023D'!$A$2:$G$339, 2, FALSE)</f>
        <v>253</v>
      </c>
      <c r="O477">
        <f>VLOOKUP(E477, '2023D'!$A$2:$G$339, 3, FALSE)</f>
        <v>24801</v>
      </c>
      <c r="P477">
        <f>extracted_table_data[[#This Row],[最低排名]]-extracted_table_data[[#This Row],[同分人数]]+1</f>
        <v>24549</v>
      </c>
      <c r="Q477">
        <f>IF(O477&gt;=开始!$B$6, 1, 0)</f>
        <v>1</v>
      </c>
      <c r="R477">
        <f>extracted_table_data[[#This Row],[最低排名]]-开始!$B$6</f>
        <v>24801</v>
      </c>
    </row>
    <row r="478" spans="1:18">
      <c r="A478">
        <v>43301</v>
      </c>
      <c r="B478" t="s">
        <v>636</v>
      </c>
      <c r="C478" t="str">
        <f t="shared" si="14"/>
        <v>南京工大</v>
      </c>
      <c r="D478" t="str">
        <f t="shared" si="15"/>
        <v>01</v>
      </c>
      <c r="E478" t="s">
        <v>168</v>
      </c>
      <c r="F478">
        <v>208</v>
      </c>
      <c r="G478">
        <v>105</v>
      </c>
      <c r="H478">
        <v>116</v>
      </c>
      <c r="I478">
        <v>64</v>
      </c>
      <c r="J478">
        <v>55</v>
      </c>
      <c r="K478">
        <v>52</v>
      </c>
      <c r="L478">
        <v>0</v>
      </c>
      <c r="M478">
        <v>2023</v>
      </c>
      <c r="N478">
        <f>VLOOKUP(E478, '2023D'!$A$2:$G$339, 2, FALSE)</f>
        <v>240</v>
      </c>
      <c r="O478">
        <f>VLOOKUP(E478, '2023D'!$A$2:$G$339, 3, FALSE)</f>
        <v>20893</v>
      </c>
      <c r="P478">
        <f>extracted_table_data[[#This Row],[最低排名]]-extracted_table_data[[#This Row],[同分人数]]+1</f>
        <v>20654</v>
      </c>
      <c r="Q478">
        <f>IF(O478&gt;=开始!$B$6, 1, 0)</f>
        <v>1</v>
      </c>
      <c r="R478">
        <f>extracted_table_data[[#This Row],[最低排名]]-开始!$B$6</f>
        <v>20893</v>
      </c>
    </row>
    <row r="479" spans="1:18">
      <c r="A479">
        <v>43302</v>
      </c>
      <c r="B479" t="s">
        <v>637</v>
      </c>
      <c r="C479" t="str">
        <f t="shared" si="14"/>
        <v>南京工大</v>
      </c>
      <c r="D479" t="str">
        <f t="shared" si="15"/>
        <v>02</v>
      </c>
      <c r="E479" t="s">
        <v>307</v>
      </c>
      <c r="F479">
        <v>215</v>
      </c>
      <c r="G479">
        <v>117</v>
      </c>
      <c r="H479">
        <v>106</v>
      </c>
      <c r="I479">
        <v>67</v>
      </c>
      <c r="J479">
        <v>67</v>
      </c>
      <c r="K479">
        <v>64</v>
      </c>
      <c r="L479">
        <v>0</v>
      </c>
      <c r="M479">
        <v>2023</v>
      </c>
      <c r="N479">
        <f>VLOOKUP(E479, '2023D'!$A$2:$G$339, 2, FALSE)</f>
        <v>253</v>
      </c>
      <c r="O479">
        <f>VLOOKUP(E479, '2023D'!$A$2:$G$339, 3, FALSE)</f>
        <v>14925</v>
      </c>
      <c r="P479">
        <f>extracted_table_data[[#This Row],[最低排名]]-extracted_table_data[[#This Row],[同分人数]]+1</f>
        <v>14673</v>
      </c>
      <c r="Q479">
        <f>IF(O479&gt;=开始!$B$6, 1, 0)</f>
        <v>1</v>
      </c>
      <c r="R479">
        <f>extracted_table_data[[#This Row],[最低排名]]-开始!$B$6</f>
        <v>14925</v>
      </c>
    </row>
    <row r="480" spans="1:18">
      <c r="A480">
        <v>43303</v>
      </c>
      <c r="B480" t="s">
        <v>638</v>
      </c>
      <c r="C480" t="str">
        <f t="shared" si="14"/>
        <v>南京工大</v>
      </c>
      <c r="D480" t="str">
        <f t="shared" si="15"/>
        <v>03</v>
      </c>
      <c r="E480" t="s">
        <v>70</v>
      </c>
      <c r="F480">
        <v>208</v>
      </c>
      <c r="G480">
        <v>106</v>
      </c>
      <c r="H480">
        <v>127</v>
      </c>
      <c r="I480">
        <v>64</v>
      </c>
      <c r="J480">
        <v>64</v>
      </c>
      <c r="K480">
        <v>55</v>
      </c>
      <c r="L480">
        <v>0</v>
      </c>
      <c r="M480">
        <v>2023</v>
      </c>
      <c r="N480">
        <f>VLOOKUP(E480, '2023D'!$A$2:$G$339, 2, FALSE)</f>
        <v>236</v>
      </c>
      <c r="O480">
        <f>VLOOKUP(E480, '2023D'!$A$2:$G$339, 3, FALSE)</f>
        <v>15161</v>
      </c>
      <c r="P480">
        <f>extracted_table_data[[#This Row],[最低排名]]-extracted_table_data[[#This Row],[同分人数]]+1</f>
        <v>14926</v>
      </c>
      <c r="Q480">
        <f>IF(O480&gt;=开始!$B$6, 1, 0)</f>
        <v>1</v>
      </c>
      <c r="R480">
        <f>extracted_table_data[[#This Row],[最低排名]]-开始!$B$6</f>
        <v>15161</v>
      </c>
    </row>
    <row r="481" spans="1:18">
      <c r="A481">
        <v>43304</v>
      </c>
      <c r="B481" t="s">
        <v>639</v>
      </c>
      <c r="C481" t="str">
        <f t="shared" si="14"/>
        <v>南京工大</v>
      </c>
      <c r="D481" t="str">
        <f t="shared" si="15"/>
        <v>04</v>
      </c>
      <c r="E481" t="s">
        <v>134</v>
      </c>
      <c r="F481">
        <v>226</v>
      </c>
      <c r="G481">
        <v>125</v>
      </c>
      <c r="H481">
        <v>122</v>
      </c>
      <c r="I481">
        <v>67</v>
      </c>
      <c r="J481">
        <v>64</v>
      </c>
      <c r="K481">
        <v>49</v>
      </c>
      <c r="L481">
        <v>0</v>
      </c>
      <c r="M481">
        <v>2023</v>
      </c>
      <c r="N481">
        <f>VLOOKUP(E481, '2023D'!$A$2:$G$339, 2, FALSE)</f>
        <v>227</v>
      </c>
      <c r="O481">
        <f>VLOOKUP(E481, '2023D'!$A$2:$G$339, 3, FALSE)</f>
        <v>12669</v>
      </c>
      <c r="P481">
        <f>extracted_table_data[[#This Row],[最低排名]]-extracted_table_data[[#This Row],[同分人数]]+1</f>
        <v>12443</v>
      </c>
      <c r="Q481">
        <f>IF(O481&gt;=开始!$B$6, 1, 0)</f>
        <v>1</v>
      </c>
      <c r="R481">
        <f>extracted_table_data[[#This Row],[最低排名]]-开始!$B$6</f>
        <v>12669</v>
      </c>
    </row>
    <row r="482" spans="1:18">
      <c r="A482">
        <v>43401</v>
      </c>
      <c r="B482" t="s">
        <v>640</v>
      </c>
      <c r="C482" t="str">
        <f t="shared" si="14"/>
        <v>常州大学</v>
      </c>
      <c r="D482" t="str">
        <f t="shared" si="15"/>
        <v>01</v>
      </c>
      <c r="E482" t="s">
        <v>431</v>
      </c>
      <c r="F482">
        <v>201</v>
      </c>
      <c r="G482">
        <v>112</v>
      </c>
      <c r="H482">
        <v>78</v>
      </c>
      <c r="I482">
        <v>70</v>
      </c>
      <c r="J482">
        <v>58</v>
      </c>
      <c r="K482">
        <v>55</v>
      </c>
      <c r="L482">
        <v>0</v>
      </c>
      <c r="M482">
        <v>2023</v>
      </c>
      <c r="N482">
        <f>VLOOKUP(E482, '2023D'!$A$2:$G$339, 2, FALSE)</f>
        <v>225</v>
      </c>
      <c r="O482">
        <f>VLOOKUP(E482, '2023D'!$A$2:$G$339, 3, FALSE)</f>
        <v>29013</v>
      </c>
      <c r="P482">
        <f>extracted_table_data[[#This Row],[最低排名]]-extracted_table_data[[#This Row],[同分人数]]+1</f>
        <v>28789</v>
      </c>
      <c r="Q482">
        <f>IF(O482&gt;=开始!$B$6, 1, 0)</f>
        <v>1</v>
      </c>
      <c r="R482">
        <f>extracted_table_data[[#This Row],[最低排名]]-开始!$B$6</f>
        <v>29013</v>
      </c>
    </row>
    <row r="483" spans="1:18">
      <c r="A483">
        <v>43402</v>
      </c>
      <c r="B483" t="s">
        <v>641</v>
      </c>
      <c r="C483" t="str">
        <f t="shared" si="14"/>
        <v>常州大学</v>
      </c>
      <c r="D483" t="str">
        <f t="shared" si="15"/>
        <v>02</v>
      </c>
      <c r="E483" t="s">
        <v>372</v>
      </c>
      <c r="F483">
        <v>210</v>
      </c>
      <c r="G483">
        <v>116</v>
      </c>
      <c r="H483">
        <v>89</v>
      </c>
      <c r="I483">
        <v>61</v>
      </c>
      <c r="J483">
        <v>58</v>
      </c>
      <c r="K483">
        <v>58</v>
      </c>
      <c r="L483">
        <v>0</v>
      </c>
      <c r="M483">
        <v>2023</v>
      </c>
      <c r="N483">
        <f>VLOOKUP(E483, '2023D'!$A$2:$G$339, 2, FALSE)</f>
        <v>234</v>
      </c>
      <c r="O483">
        <f>VLOOKUP(E483, '2023D'!$A$2:$G$339, 3, FALSE)</f>
        <v>25585</v>
      </c>
      <c r="P483">
        <f>extracted_table_data[[#This Row],[最低排名]]-extracted_table_data[[#This Row],[同分人数]]+1</f>
        <v>25352</v>
      </c>
      <c r="Q483">
        <f>IF(O483&gt;=开始!$B$6, 1, 0)</f>
        <v>1</v>
      </c>
      <c r="R483">
        <f>extracted_table_data[[#This Row],[最低排名]]-开始!$B$6</f>
        <v>25585</v>
      </c>
    </row>
    <row r="484" spans="1:18">
      <c r="A484">
        <v>43403</v>
      </c>
      <c r="B484" t="s">
        <v>642</v>
      </c>
      <c r="C484" t="str">
        <f t="shared" si="14"/>
        <v>常州大学</v>
      </c>
      <c r="D484" t="str">
        <f t="shared" si="15"/>
        <v>03</v>
      </c>
      <c r="E484" t="s">
        <v>643</v>
      </c>
      <c r="F484">
        <v>205</v>
      </c>
      <c r="G484">
        <v>106</v>
      </c>
      <c r="H484">
        <v>116</v>
      </c>
      <c r="I484">
        <v>61</v>
      </c>
      <c r="J484">
        <v>49</v>
      </c>
      <c r="K484">
        <v>46</v>
      </c>
      <c r="L484">
        <v>0</v>
      </c>
      <c r="M484">
        <v>2023</v>
      </c>
      <c r="N484">
        <f>VLOOKUP(E484, '2023D'!$A$2:$G$339, 2, FALSE)</f>
        <v>270</v>
      </c>
      <c r="O484">
        <f>VLOOKUP(E484, '2023D'!$A$2:$G$339, 3, FALSE)</f>
        <v>25351</v>
      </c>
      <c r="P484">
        <f>extracted_table_data[[#This Row],[最低排名]]-extracted_table_data[[#This Row],[同分人数]]+1</f>
        <v>25082</v>
      </c>
      <c r="Q484">
        <f>IF(O484&gt;=开始!$B$6, 1, 0)</f>
        <v>1</v>
      </c>
      <c r="R484">
        <f>extracted_table_data[[#This Row],[最低排名]]-开始!$B$6</f>
        <v>25351</v>
      </c>
    </row>
    <row r="485" spans="1:18">
      <c r="A485">
        <v>43404</v>
      </c>
      <c r="B485" t="s">
        <v>644</v>
      </c>
      <c r="C485" t="str">
        <f t="shared" si="14"/>
        <v>常州大学</v>
      </c>
      <c r="D485" t="str">
        <f t="shared" si="15"/>
        <v>04</v>
      </c>
      <c r="E485" t="s">
        <v>287</v>
      </c>
      <c r="F485">
        <v>202</v>
      </c>
      <c r="G485">
        <v>105</v>
      </c>
      <c r="H485">
        <v>104</v>
      </c>
      <c r="I485">
        <v>61</v>
      </c>
      <c r="J485">
        <v>52</v>
      </c>
      <c r="K485">
        <v>49</v>
      </c>
      <c r="L485">
        <v>0</v>
      </c>
      <c r="M485">
        <v>2023</v>
      </c>
      <c r="N485">
        <f>VLOOKUP(E485, '2023D'!$A$2:$G$339, 2, FALSE)</f>
        <v>236</v>
      </c>
      <c r="O485">
        <f>VLOOKUP(E485, '2023D'!$A$2:$G$339, 3, FALSE)</f>
        <v>27576</v>
      </c>
      <c r="P485">
        <f>extracted_table_data[[#This Row],[最低排名]]-extracted_table_data[[#This Row],[同分人数]]+1</f>
        <v>27341</v>
      </c>
      <c r="Q485">
        <f>IF(O485&gt;=开始!$B$6, 1, 0)</f>
        <v>1</v>
      </c>
      <c r="R485">
        <f>extracted_table_data[[#This Row],[最低排名]]-开始!$B$6</f>
        <v>27576</v>
      </c>
    </row>
    <row r="486" spans="1:18">
      <c r="A486">
        <v>43501</v>
      </c>
      <c r="B486" t="s">
        <v>645</v>
      </c>
      <c r="C486" t="str">
        <f t="shared" si="14"/>
        <v>南京邮电</v>
      </c>
      <c r="D486" t="str">
        <f t="shared" si="15"/>
        <v>01</v>
      </c>
      <c r="E486" t="s">
        <v>103</v>
      </c>
      <c r="F486">
        <v>234</v>
      </c>
      <c r="G486">
        <v>124</v>
      </c>
      <c r="H486">
        <v>118</v>
      </c>
      <c r="I486">
        <v>70</v>
      </c>
      <c r="J486">
        <v>67</v>
      </c>
      <c r="K486">
        <v>55</v>
      </c>
      <c r="L486">
        <v>0</v>
      </c>
      <c r="M486">
        <v>2023</v>
      </c>
      <c r="N486">
        <f>VLOOKUP(E486, '2023D'!$A$2:$G$339, 2, FALSE)</f>
        <v>228</v>
      </c>
      <c r="O486">
        <f>VLOOKUP(E486, '2023D'!$A$2:$G$339, 3, FALSE)</f>
        <v>8940</v>
      </c>
      <c r="P486">
        <f>extracted_table_data[[#This Row],[最低排名]]-extracted_table_data[[#This Row],[同分人数]]+1</f>
        <v>8713</v>
      </c>
      <c r="Q486">
        <f>IF(O486&gt;=开始!$B$6, 1, 0)</f>
        <v>1</v>
      </c>
      <c r="R486">
        <f>extracted_table_data[[#This Row],[最低排名]]-开始!$B$6</f>
        <v>8940</v>
      </c>
    </row>
    <row r="487" spans="1:18">
      <c r="A487">
        <v>43601</v>
      </c>
      <c r="B487" t="s">
        <v>646</v>
      </c>
      <c r="C487" t="str">
        <f t="shared" si="14"/>
        <v>南京林大</v>
      </c>
      <c r="D487" t="str">
        <f t="shared" si="15"/>
        <v>01</v>
      </c>
      <c r="E487" t="s">
        <v>296</v>
      </c>
      <c r="F487">
        <v>211</v>
      </c>
      <c r="G487">
        <v>107</v>
      </c>
      <c r="H487">
        <v>120</v>
      </c>
      <c r="I487">
        <v>64</v>
      </c>
      <c r="J487">
        <v>55</v>
      </c>
      <c r="K487">
        <v>55</v>
      </c>
      <c r="L487">
        <v>0</v>
      </c>
      <c r="M487">
        <v>2023</v>
      </c>
      <c r="N487">
        <f>VLOOKUP(E487, '2023D'!$A$2:$G$339, 2, FALSE)</f>
        <v>280</v>
      </c>
      <c r="O487">
        <f>VLOOKUP(E487, '2023D'!$A$2:$G$339, 3, FALSE)</f>
        <v>18398</v>
      </c>
      <c r="P487">
        <f>extracted_table_data[[#This Row],[最低排名]]-extracted_table_data[[#This Row],[同分人数]]+1</f>
        <v>18119</v>
      </c>
      <c r="Q487">
        <f>IF(O487&gt;=开始!$B$6, 1, 0)</f>
        <v>1</v>
      </c>
      <c r="R487">
        <f>extracted_table_data[[#This Row],[最低排名]]-开始!$B$6</f>
        <v>18398</v>
      </c>
    </row>
    <row r="488" spans="1:18">
      <c r="A488">
        <v>43602</v>
      </c>
      <c r="B488" t="s">
        <v>647</v>
      </c>
      <c r="C488" t="str">
        <f t="shared" si="14"/>
        <v>南京林大</v>
      </c>
      <c r="D488" t="str">
        <f t="shared" si="15"/>
        <v>02</v>
      </c>
      <c r="E488" t="s">
        <v>518</v>
      </c>
      <c r="F488">
        <v>210</v>
      </c>
      <c r="G488">
        <v>116</v>
      </c>
      <c r="H488">
        <v>112</v>
      </c>
      <c r="I488">
        <v>67</v>
      </c>
      <c r="J488">
        <v>67</v>
      </c>
      <c r="K488">
        <v>58</v>
      </c>
      <c r="L488">
        <v>0</v>
      </c>
      <c r="M488">
        <v>2023</v>
      </c>
      <c r="N488">
        <f>VLOOKUP(E488, '2023D'!$A$2:$G$339, 2, FALSE)</f>
        <v>256</v>
      </c>
      <c r="O488">
        <f>VLOOKUP(E488, '2023D'!$A$2:$G$339, 3, FALSE)</f>
        <v>16172</v>
      </c>
      <c r="P488">
        <f>extracted_table_data[[#This Row],[最低排名]]-extracted_table_data[[#This Row],[同分人数]]+1</f>
        <v>15917</v>
      </c>
      <c r="Q488">
        <f>IF(O488&gt;=开始!$B$6, 1, 0)</f>
        <v>1</v>
      </c>
      <c r="R488">
        <f>extracted_table_data[[#This Row],[最低排名]]-开始!$B$6</f>
        <v>16172</v>
      </c>
    </row>
    <row r="489" spans="1:18">
      <c r="A489">
        <v>43603</v>
      </c>
      <c r="B489" t="s">
        <v>648</v>
      </c>
      <c r="C489" t="str">
        <f t="shared" si="14"/>
        <v>南京林大</v>
      </c>
      <c r="D489" t="str">
        <f t="shared" si="15"/>
        <v>03</v>
      </c>
      <c r="E489" t="s">
        <v>649</v>
      </c>
      <c r="F489">
        <v>203</v>
      </c>
      <c r="G489">
        <v>103</v>
      </c>
      <c r="H489">
        <v>122</v>
      </c>
      <c r="I489">
        <v>64</v>
      </c>
      <c r="J489">
        <v>61</v>
      </c>
      <c r="K489">
        <v>58</v>
      </c>
      <c r="L489">
        <v>0</v>
      </c>
      <c r="M489">
        <v>2023</v>
      </c>
      <c r="N489">
        <f>VLOOKUP(E489, '2023D'!$A$2:$G$339, 2, FALSE)</f>
        <v>254</v>
      </c>
      <c r="O489">
        <f>VLOOKUP(E489, '2023D'!$A$2:$G$339, 3, FALSE)</f>
        <v>17631</v>
      </c>
      <c r="P489">
        <f>extracted_table_data[[#This Row],[最低排名]]-extracted_table_data[[#This Row],[同分人数]]+1</f>
        <v>17378</v>
      </c>
      <c r="Q489">
        <f>IF(O489&gt;=开始!$B$6, 1, 0)</f>
        <v>1</v>
      </c>
      <c r="R489">
        <f>extracted_table_data[[#This Row],[最低排名]]-开始!$B$6</f>
        <v>17631</v>
      </c>
    </row>
    <row r="490" spans="1:18">
      <c r="A490">
        <v>43701</v>
      </c>
      <c r="B490" t="s">
        <v>650</v>
      </c>
      <c r="C490" t="str">
        <f t="shared" si="14"/>
        <v>江苏大学</v>
      </c>
      <c r="D490" t="str">
        <f t="shared" si="15"/>
        <v>01</v>
      </c>
      <c r="E490" t="s">
        <v>152</v>
      </c>
      <c r="F490">
        <v>200</v>
      </c>
      <c r="G490">
        <v>101</v>
      </c>
      <c r="H490">
        <v>105</v>
      </c>
      <c r="I490">
        <v>64</v>
      </c>
      <c r="J490">
        <v>64</v>
      </c>
      <c r="K490">
        <v>58</v>
      </c>
      <c r="L490">
        <v>0</v>
      </c>
      <c r="M490">
        <v>2023</v>
      </c>
      <c r="N490">
        <f>VLOOKUP(E490, '2023D'!$A$2:$G$339, 2, FALSE)</f>
        <v>237</v>
      </c>
      <c r="O490">
        <f>VLOOKUP(E490, '2023D'!$A$2:$G$339, 3, FALSE)</f>
        <v>21932</v>
      </c>
      <c r="P490">
        <f>extracted_table_data[[#This Row],[最低排名]]-extracted_table_data[[#This Row],[同分人数]]+1</f>
        <v>21696</v>
      </c>
      <c r="Q490">
        <f>IF(O490&gt;=开始!$B$6, 1, 0)</f>
        <v>1</v>
      </c>
      <c r="R490">
        <f>extracted_table_data[[#This Row],[最低排名]]-开始!$B$6</f>
        <v>21932</v>
      </c>
    </row>
    <row r="491" spans="1:18">
      <c r="A491">
        <v>43702</v>
      </c>
      <c r="B491" t="s">
        <v>651</v>
      </c>
      <c r="C491" t="str">
        <f t="shared" si="14"/>
        <v>江苏大学</v>
      </c>
      <c r="D491" t="str">
        <f t="shared" si="15"/>
        <v>02</v>
      </c>
      <c r="E491" t="s">
        <v>72</v>
      </c>
      <c r="F491">
        <v>234</v>
      </c>
      <c r="G491">
        <v>132</v>
      </c>
      <c r="H491">
        <v>105</v>
      </c>
      <c r="I491">
        <v>64</v>
      </c>
      <c r="J491">
        <v>61</v>
      </c>
      <c r="K491">
        <v>58</v>
      </c>
      <c r="L491">
        <v>0</v>
      </c>
      <c r="M491">
        <v>2023</v>
      </c>
      <c r="N491">
        <f>VLOOKUP(E491, '2023D'!$A$2:$G$339, 2, FALSE)</f>
        <v>263</v>
      </c>
      <c r="O491">
        <f>VLOOKUP(E491, '2023D'!$A$2:$G$339, 3, FALSE)</f>
        <v>14182</v>
      </c>
      <c r="P491">
        <f>extracted_table_data[[#This Row],[最低排名]]-extracted_table_data[[#This Row],[同分人数]]+1</f>
        <v>13920</v>
      </c>
      <c r="Q491">
        <f>IF(O491&gt;=开始!$B$6, 1, 0)</f>
        <v>1</v>
      </c>
      <c r="R491">
        <f>extracted_table_data[[#This Row],[最低排名]]-开始!$B$6</f>
        <v>14182</v>
      </c>
    </row>
    <row r="492" spans="1:18">
      <c r="A492">
        <v>43801</v>
      </c>
      <c r="B492" t="s">
        <v>652</v>
      </c>
      <c r="C492" t="str">
        <f t="shared" si="14"/>
        <v>南京信息</v>
      </c>
      <c r="D492" t="str">
        <f t="shared" si="15"/>
        <v>01</v>
      </c>
      <c r="E492" t="s">
        <v>107</v>
      </c>
      <c r="F492">
        <v>224</v>
      </c>
      <c r="G492">
        <v>126</v>
      </c>
      <c r="H492">
        <v>123</v>
      </c>
      <c r="I492">
        <v>67</v>
      </c>
      <c r="J492">
        <v>64</v>
      </c>
      <c r="K492">
        <v>64</v>
      </c>
      <c r="L492">
        <v>0</v>
      </c>
      <c r="M492">
        <v>2023</v>
      </c>
      <c r="N492">
        <f>VLOOKUP(E492, '2023D'!$A$2:$G$339, 2, FALSE)</f>
        <v>239</v>
      </c>
      <c r="O492">
        <f>VLOOKUP(E492, '2023D'!$A$2:$G$339, 3, FALSE)</f>
        <v>9418</v>
      </c>
      <c r="P492">
        <f>extracted_table_data[[#This Row],[最低排名]]-extracted_table_data[[#This Row],[同分人数]]+1</f>
        <v>9180</v>
      </c>
      <c r="Q492">
        <f>IF(O492&gt;=开始!$B$6, 1, 0)</f>
        <v>1</v>
      </c>
      <c r="R492">
        <f>extracted_table_data[[#This Row],[最低排名]]-开始!$B$6</f>
        <v>9418</v>
      </c>
    </row>
    <row r="493" spans="1:18">
      <c r="A493">
        <v>43802</v>
      </c>
      <c r="B493" t="s">
        <v>653</v>
      </c>
      <c r="C493" t="str">
        <f t="shared" si="14"/>
        <v>南京信息</v>
      </c>
      <c r="D493" t="str">
        <f t="shared" si="15"/>
        <v>02</v>
      </c>
      <c r="E493" t="s">
        <v>502</v>
      </c>
      <c r="F493">
        <v>219</v>
      </c>
      <c r="G493">
        <v>116</v>
      </c>
      <c r="H493">
        <v>122</v>
      </c>
      <c r="I493">
        <v>64</v>
      </c>
      <c r="J493">
        <v>64</v>
      </c>
      <c r="K493">
        <v>52</v>
      </c>
      <c r="L493">
        <v>0</v>
      </c>
      <c r="M493">
        <v>2023</v>
      </c>
      <c r="N493">
        <f>VLOOKUP(E493, '2023D'!$A$2:$G$339, 2, FALSE)</f>
        <v>234</v>
      </c>
      <c r="O493">
        <f>VLOOKUP(E493, '2023D'!$A$2:$G$339, 3, FALSE)</f>
        <v>14416</v>
      </c>
      <c r="P493">
        <f>extracted_table_data[[#This Row],[最低排名]]-extracted_table_data[[#This Row],[同分人数]]+1</f>
        <v>14183</v>
      </c>
      <c r="Q493">
        <f>IF(O493&gt;=开始!$B$6, 1, 0)</f>
        <v>1</v>
      </c>
      <c r="R493">
        <f>extracted_table_data[[#This Row],[最低排名]]-开始!$B$6</f>
        <v>14416</v>
      </c>
    </row>
    <row r="494" spans="1:18">
      <c r="A494">
        <v>43803</v>
      </c>
      <c r="B494" t="s">
        <v>654</v>
      </c>
      <c r="C494" t="str">
        <f t="shared" si="14"/>
        <v>南京信息</v>
      </c>
      <c r="D494" t="str">
        <f t="shared" si="15"/>
        <v>03</v>
      </c>
      <c r="E494" t="s">
        <v>307</v>
      </c>
      <c r="F494">
        <v>219</v>
      </c>
      <c r="G494">
        <v>111</v>
      </c>
      <c r="H494">
        <v>123</v>
      </c>
      <c r="I494">
        <v>67</v>
      </c>
      <c r="J494">
        <v>55</v>
      </c>
      <c r="K494">
        <v>55</v>
      </c>
      <c r="L494">
        <v>0</v>
      </c>
      <c r="M494">
        <v>2023</v>
      </c>
      <c r="N494">
        <f>VLOOKUP(E494, '2023D'!$A$2:$G$339, 2, FALSE)</f>
        <v>253</v>
      </c>
      <c r="O494">
        <f>VLOOKUP(E494, '2023D'!$A$2:$G$339, 3, FALSE)</f>
        <v>14925</v>
      </c>
      <c r="P494">
        <f>extracted_table_data[[#This Row],[最低排名]]-extracted_table_data[[#This Row],[同分人数]]+1</f>
        <v>14673</v>
      </c>
      <c r="Q494">
        <f>IF(O494&gt;=开始!$B$6, 1, 0)</f>
        <v>1</v>
      </c>
      <c r="R494">
        <f>extracted_table_data[[#This Row],[最低排名]]-开始!$B$6</f>
        <v>14925</v>
      </c>
    </row>
    <row r="495" spans="1:18">
      <c r="A495">
        <v>43901</v>
      </c>
      <c r="B495" t="s">
        <v>655</v>
      </c>
      <c r="C495" t="str">
        <f t="shared" si="14"/>
        <v>南通大学</v>
      </c>
      <c r="D495" t="str">
        <f t="shared" si="15"/>
        <v>01</v>
      </c>
      <c r="E495" t="s">
        <v>168</v>
      </c>
      <c r="F495">
        <v>203</v>
      </c>
      <c r="G495">
        <v>106</v>
      </c>
      <c r="H495">
        <v>106</v>
      </c>
      <c r="I495">
        <v>64</v>
      </c>
      <c r="J495">
        <v>61</v>
      </c>
      <c r="K495">
        <v>61</v>
      </c>
      <c r="L495">
        <v>0</v>
      </c>
      <c r="M495">
        <v>2023</v>
      </c>
      <c r="N495">
        <f>VLOOKUP(E495, '2023D'!$A$2:$G$339, 2, FALSE)</f>
        <v>240</v>
      </c>
      <c r="O495">
        <f>VLOOKUP(E495, '2023D'!$A$2:$G$339, 3, FALSE)</f>
        <v>20893</v>
      </c>
      <c r="P495">
        <f>extracted_table_data[[#This Row],[最低排名]]-extracted_table_data[[#This Row],[同分人数]]+1</f>
        <v>20654</v>
      </c>
      <c r="Q495">
        <f>IF(O495&gt;=开始!$B$6, 1, 0)</f>
        <v>1</v>
      </c>
      <c r="R495">
        <f>extracted_table_data[[#This Row],[最低排名]]-开始!$B$6</f>
        <v>20893</v>
      </c>
    </row>
    <row r="496" spans="1:18">
      <c r="A496">
        <v>43902</v>
      </c>
      <c r="B496" t="s">
        <v>656</v>
      </c>
      <c r="C496" t="str">
        <f t="shared" si="14"/>
        <v>南通大学</v>
      </c>
      <c r="D496" t="str">
        <f t="shared" si="15"/>
        <v>02</v>
      </c>
      <c r="E496" t="s">
        <v>298</v>
      </c>
      <c r="F496">
        <v>228</v>
      </c>
      <c r="G496">
        <v>117</v>
      </c>
      <c r="H496">
        <v>127</v>
      </c>
      <c r="I496">
        <v>61</v>
      </c>
      <c r="J496">
        <v>61</v>
      </c>
      <c r="K496">
        <v>55</v>
      </c>
      <c r="L496">
        <v>0</v>
      </c>
      <c r="M496">
        <v>2023</v>
      </c>
      <c r="N496">
        <f>VLOOKUP(E496, '2023D'!$A$2:$G$339, 2, FALSE)</f>
        <v>238</v>
      </c>
      <c r="O496">
        <f>VLOOKUP(E496, '2023D'!$A$2:$G$339, 3, FALSE)</f>
        <v>11739</v>
      </c>
      <c r="P496">
        <f>extracted_table_data[[#This Row],[最低排名]]-extracted_table_data[[#This Row],[同分人数]]+1</f>
        <v>11502</v>
      </c>
      <c r="Q496">
        <f>IF(O496&gt;=开始!$B$6, 1, 0)</f>
        <v>1</v>
      </c>
      <c r="R496">
        <f>extracted_table_data[[#This Row],[最低排名]]-开始!$B$6</f>
        <v>11739</v>
      </c>
    </row>
    <row r="497" spans="1:18">
      <c r="A497">
        <v>43903</v>
      </c>
      <c r="B497" t="s">
        <v>657</v>
      </c>
      <c r="C497" t="str">
        <f t="shared" si="14"/>
        <v>南通大学</v>
      </c>
      <c r="D497" t="str">
        <f t="shared" si="15"/>
        <v>03</v>
      </c>
      <c r="E497" t="s">
        <v>506</v>
      </c>
      <c r="F497">
        <v>216</v>
      </c>
      <c r="G497">
        <v>110</v>
      </c>
      <c r="H497">
        <v>124</v>
      </c>
      <c r="I497">
        <v>64</v>
      </c>
      <c r="J497">
        <v>61</v>
      </c>
      <c r="K497">
        <v>52</v>
      </c>
      <c r="L497">
        <v>0</v>
      </c>
      <c r="M497">
        <v>2023</v>
      </c>
      <c r="N497">
        <f>VLOOKUP(E497, '2023D'!$A$2:$G$339, 2, FALSE)</f>
        <v>229</v>
      </c>
      <c r="O497">
        <f>VLOOKUP(E497, '2023D'!$A$2:$G$339, 3, FALSE)</f>
        <v>15390</v>
      </c>
      <c r="P497">
        <f>extracted_table_data[[#This Row],[最低排名]]-extracted_table_data[[#This Row],[同分人数]]+1</f>
        <v>15162</v>
      </c>
      <c r="Q497">
        <f>IF(O497&gt;=开始!$B$6, 1, 0)</f>
        <v>1</v>
      </c>
      <c r="R497">
        <f>extracted_table_data[[#This Row],[最低排名]]-开始!$B$6</f>
        <v>15390</v>
      </c>
    </row>
    <row r="498" spans="1:18">
      <c r="A498">
        <v>44001</v>
      </c>
      <c r="B498" t="s">
        <v>658</v>
      </c>
      <c r="C498" t="str">
        <f t="shared" si="14"/>
        <v>盐城工院</v>
      </c>
      <c r="D498" t="str">
        <f t="shared" si="15"/>
        <v>01</v>
      </c>
      <c r="E498" t="s">
        <v>335</v>
      </c>
      <c r="F498">
        <v>199</v>
      </c>
      <c r="G498">
        <v>106</v>
      </c>
      <c r="H498">
        <v>80</v>
      </c>
      <c r="I498">
        <v>64</v>
      </c>
      <c r="J498">
        <v>58</v>
      </c>
      <c r="K498">
        <v>46</v>
      </c>
      <c r="L498">
        <v>0</v>
      </c>
      <c r="M498">
        <v>2023</v>
      </c>
      <c r="N498">
        <f>VLOOKUP(E498, '2023D'!$A$2:$G$339, 2, FALSE)</f>
        <v>224</v>
      </c>
      <c r="O498">
        <f>VLOOKUP(E498, '2023D'!$A$2:$G$339, 3, FALSE)</f>
        <v>32460</v>
      </c>
      <c r="P498">
        <f>extracted_table_data[[#This Row],[最低排名]]-extracted_table_data[[#This Row],[同分人数]]+1</f>
        <v>32237</v>
      </c>
      <c r="Q498">
        <f>IF(O498&gt;=开始!$B$6, 1, 0)</f>
        <v>1</v>
      </c>
      <c r="R498">
        <f>extracted_table_data[[#This Row],[最低排名]]-开始!$B$6</f>
        <v>32460</v>
      </c>
    </row>
    <row r="499" spans="1:18">
      <c r="A499">
        <v>44002</v>
      </c>
      <c r="B499" t="s">
        <v>659</v>
      </c>
      <c r="C499" t="str">
        <f t="shared" si="14"/>
        <v>盐城工院</v>
      </c>
      <c r="D499" t="str">
        <f t="shared" si="15"/>
        <v>02</v>
      </c>
      <c r="E499" t="s">
        <v>528</v>
      </c>
      <c r="F499">
        <v>178</v>
      </c>
      <c r="G499">
        <v>98</v>
      </c>
      <c r="H499">
        <v>106</v>
      </c>
      <c r="I499">
        <v>55</v>
      </c>
      <c r="J499">
        <v>52</v>
      </c>
      <c r="K499">
        <v>49</v>
      </c>
      <c r="L499">
        <v>0</v>
      </c>
      <c r="M499">
        <v>2023</v>
      </c>
      <c r="N499">
        <f>VLOOKUP(E499, '2023D'!$A$2:$G$339, 2, FALSE)</f>
        <v>199</v>
      </c>
      <c r="O499">
        <f>VLOOKUP(E499, '2023D'!$A$2:$G$339, 3, FALSE)</f>
        <v>33965</v>
      </c>
      <c r="P499">
        <f>extracted_table_data[[#This Row],[最低排名]]-extracted_table_data[[#This Row],[同分人数]]+1</f>
        <v>33767</v>
      </c>
      <c r="Q499">
        <f>IF(O499&gt;=开始!$B$6, 1, 0)</f>
        <v>1</v>
      </c>
      <c r="R499">
        <f>extracted_table_data[[#This Row],[最低排名]]-开始!$B$6</f>
        <v>33965</v>
      </c>
    </row>
    <row r="500" spans="1:18">
      <c r="A500">
        <v>44101</v>
      </c>
      <c r="B500" t="s">
        <v>660</v>
      </c>
      <c r="C500" t="str">
        <f t="shared" si="14"/>
        <v>南京医大</v>
      </c>
      <c r="D500" t="str">
        <f t="shared" si="15"/>
        <v>01</v>
      </c>
      <c r="E500" t="s">
        <v>533</v>
      </c>
      <c r="F500">
        <v>186</v>
      </c>
      <c r="G500">
        <v>109</v>
      </c>
      <c r="H500">
        <v>129</v>
      </c>
      <c r="I500">
        <v>55</v>
      </c>
      <c r="J500">
        <v>52</v>
      </c>
      <c r="K500">
        <v>49</v>
      </c>
      <c r="L500">
        <v>0</v>
      </c>
      <c r="M500">
        <v>2023</v>
      </c>
      <c r="N500">
        <f>VLOOKUP(E500, '2023D'!$A$2:$G$339, 2, FALSE)</f>
        <v>253</v>
      </c>
      <c r="O500">
        <f>VLOOKUP(E500, '2023D'!$A$2:$G$339, 3, FALSE)</f>
        <v>26866</v>
      </c>
      <c r="P500">
        <f>extracted_table_data[[#This Row],[最低排名]]-extracted_table_data[[#This Row],[同分人数]]+1</f>
        <v>26614</v>
      </c>
      <c r="Q500">
        <f>IF(O500&gt;=开始!$B$6, 1, 0)</f>
        <v>1</v>
      </c>
      <c r="R500">
        <f>extracted_table_data[[#This Row],[最低排名]]-开始!$B$6</f>
        <v>26866</v>
      </c>
    </row>
    <row r="501" spans="1:18">
      <c r="A501">
        <v>44102</v>
      </c>
      <c r="B501" t="s">
        <v>661</v>
      </c>
      <c r="C501" t="str">
        <f t="shared" si="14"/>
        <v>南京医大</v>
      </c>
      <c r="D501" t="str">
        <f t="shared" si="15"/>
        <v>02</v>
      </c>
      <c r="E501" t="s">
        <v>37</v>
      </c>
      <c r="F501">
        <v>219</v>
      </c>
      <c r="G501">
        <v>113</v>
      </c>
      <c r="H501">
        <v>106</v>
      </c>
      <c r="I501">
        <v>70</v>
      </c>
      <c r="J501">
        <v>67</v>
      </c>
      <c r="K501">
        <v>61</v>
      </c>
      <c r="L501">
        <v>0</v>
      </c>
      <c r="M501">
        <v>2023</v>
      </c>
      <c r="N501">
        <f>VLOOKUP(E501, '2023D'!$A$2:$G$339, 2, FALSE)</f>
        <v>256</v>
      </c>
      <c r="O501">
        <f>VLOOKUP(E501, '2023D'!$A$2:$G$339, 3, FALSE)</f>
        <v>13919</v>
      </c>
      <c r="P501">
        <f>extracted_table_data[[#This Row],[最低排名]]-extracted_table_data[[#This Row],[同分人数]]+1</f>
        <v>13664</v>
      </c>
      <c r="Q501">
        <f>IF(O501&gt;=开始!$B$6, 1, 0)</f>
        <v>1</v>
      </c>
      <c r="R501">
        <f>extracted_table_data[[#This Row],[最低排名]]-开始!$B$6</f>
        <v>13919</v>
      </c>
    </row>
    <row r="502" spans="1:18">
      <c r="A502">
        <v>44103</v>
      </c>
      <c r="B502" t="s">
        <v>662</v>
      </c>
      <c r="C502" t="str">
        <f t="shared" si="14"/>
        <v>南京医大</v>
      </c>
      <c r="D502" t="str">
        <f t="shared" si="15"/>
        <v>03</v>
      </c>
      <c r="E502" t="s">
        <v>37</v>
      </c>
      <c r="F502">
        <v>228</v>
      </c>
      <c r="G502">
        <v>116</v>
      </c>
      <c r="H502">
        <v>106</v>
      </c>
      <c r="I502">
        <v>67</v>
      </c>
      <c r="J502">
        <v>64</v>
      </c>
      <c r="K502">
        <v>58</v>
      </c>
      <c r="L502">
        <v>0</v>
      </c>
      <c r="M502">
        <v>2023</v>
      </c>
      <c r="N502">
        <f>VLOOKUP(E502, '2023D'!$A$2:$G$339, 2, FALSE)</f>
        <v>256</v>
      </c>
      <c r="O502">
        <f>VLOOKUP(E502, '2023D'!$A$2:$G$339, 3, FALSE)</f>
        <v>13919</v>
      </c>
      <c r="P502">
        <f>extracted_table_data[[#This Row],[最低排名]]-extracted_table_data[[#This Row],[同分人数]]+1</f>
        <v>13664</v>
      </c>
      <c r="Q502">
        <f>IF(O502&gt;=开始!$B$6, 1, 0)</f>
        <v>1</v>
      </c>
      <c r="R502">
        <f>extracted_table_data[[#This Row],[最低排名]]-开始!$B$6</f>
        <v>13919</v>
      </c>
    </row>
    <row r="503" spans="1:18">
      <c r="A503">
        <v>44201</v>
      </c>
      <c r="B503" t="s">
        <v>663</v>
      </c>
      <c r="C503" t="str">
        <f t="shared" si="14"/>
        <v>南京中医</v>
      </c>
      <c r="D503" t="str">
        <f t="shared" si="15"/>
        <v>01</v>
      </c>
      <c r="E503" t="s">
        <v>20</v>
      </c>
      <c r="F503">
        <v>233</v>
      </c>
      <c r="G503">
        <v>120</v>
      </c>
      <c r="H503">
        <v>119</v>
      </c>
      <c r="I503">
        <v>70</v>
      </c>
      <c r="J503">
        <v>61</v>
      </c>
      <c r="K503">
        <v>58</v>
      </c>
      <c r="L503">
        <v>0</v>
      </c>
      <c r="M503">
        <v>2023</v>
      </c>
      <c r="N503">
        <f>VLOOKUP(E503, '2023D'!$A$2:$G$339, 2, FALSE)</f>
        <v>237</v>
      </c>
      <c r="O503">
        <f>VLOOKUP(E503, '2023D'!$A$2:$G$339, 3, FALSE)</f>
        <v>9655</v>
      </c>
      <c r="P503">
        <f>extracted_table_data[[#This Row],[最低排名]]-extracted_table_data[[#This Row],[同分人数]]+1</f>
        <v>9419</v>
      </c>
      <c r="Q503">
        <f>IF(O503&gt;=开始!$B$6, 1, 0)</f>
        <v>1</v>
      </c>
      <c r="R503">
        <f>extracted_table_data[[#This Row],[最低排名]]-开始!$B$6</f>
        <v>9655</v>
      </c>
    </row>
    <row r="504" spans="1:18">
      <c r="A504">
        <v>44202</v>
      </c>
      <c r="B504" t="s">
        <v>664</v>
      </c>
      <c r="C504" t="str">
        <f t="shared" si="14"/>
        <v>南京中医</v>
      </c>
      <c r="D504" t="str">
        <f t="shared" si="15"/>
        <v>02</v>
      </c>
      <c r="E504" t="s">
        <v>191</v>
      </c>
      <c r="F504">
        <v>220</v>
      </c>
      <c r="G504">
        <v>113</v>
      </c>
      <c r="H504">
        <v>110</v>
      </c>
      <c r="I504">
        <v>64</v>
      </c>
      <c r="J504">
        <v>61</v>
      </c>
      <c r="K504">
        <v>61</v>
      </c>
      <c r="L504">
        <v>0</v>
      </c>
      <c r="M504">
        <v>2023</v>
      </c>
      <c r="N504">
        <f>VLOOKUP(E504, '2023D'!$A$2:$G$339, 2, FALSE)</f>
        <v>242</v>
      </c>
      <c r="O504">
        <f>VLOOKUP(E504, '2023D'!$A$2:$G$339, 3, FALSE)</f>
        <v>15632</v>
      </c>
      <c r="P504">
        <f>extracted_table_data[[#This Row],[最低排名]]-extracted_table_data[[#This Row],[同分人数]]+1</f>
        <v>15391</v>
      </c>
      <c r="Q504">
        <f>IF(O504&gt;=开始!$B$6, 1, 0)</f>
        <v>1</v>
      </c>
      <c r="R504">
        <f>extracted_table_data[[#This Row],[最低排名]]-开始!$B$6</f>
        <v>15632</v>
      </c>
    </row>
    <row r="505" spans="1:18">
      <c r="A505">
        <v>44301</v>
      </c>
      <c r="B505" t="s">
        <v>665</v>
      </c>
      <c r="C505" t="str">
        <f t="shared" si="14"/>
        <v>南京师大</v>
      </c>
      <c r="D505" t="str">
        <f t="shared" si="15"/>
        <v>01</v>
      </c>
      <c r="E505" t="s">
        <v>25</v>
      </c>
      <c r="F505">
        <v>232</v>
      </c>
      <c r="G505">
        <v>128</v>
      </c>
      <c r="H505">
        <v>128</v>
      </c>
      <c r="I505">
        <v>64</v>
      </c>
      <c r="J505">
        <v>61</v>
      </c>
      <c r="K505">
        <v>58</v>
      </c>
      <c r="L505">
        <v>0</v>
      </c>
      <c r="M505">
        <v>2023</v>
      </c>
      <c r="N505">
        <f>VLOOKUP(E505, '2023D'!$A$2:$G$339, 2, FALSE)</f>
        <v>239</v>
      </c>
      <c r="O505">
        <f>VLOOKUP(E505, '2023D'!$A$2:$G$339, 3, FALSE)</f>
        <v>9179</v>
      </c>
      <c r="P505">
        <f>extracted_table_data[[#This Row],[最低排名]]-extracted_table_data[[#This Row],[同分人数]]+1</f>
        <v>8941</v>
      </c>
      <c r="Q505">
        <f>IF(O505&gt;=开始!$B$6, 1, 0)</f>
        <v>1</v>
      </c>
      <c r="R505">
        <f>extracted_table_data[[#This Row],[最低排名]]-开始!$B$6</f>
        <v>9179</v>
      </c>
    </row>
    <row r="506" spans="1:18">
      <c r="A506">
        <v>44302</v>
      </c>
      <c r="B506" t="s">
        <v>666</v>
      </c>
      <c r="C506" t="str">
        <f t="shared" si="14"/>
        <v>南京师大</v>
      </c>
      <c r="D506" t="str">
        <f t="shared" si="15"/>
        <v>02</v>
      </c>
      <c r="E506" t="s">
        <v>14</v>
      </c>
      <c r="F506">
        <v>245</v>
      </c>
      <c r="G506">
        <v>136</v>
      </c>
      <c r="H506">
        <v>113</v>
      </c>
      <c r="I506">
        <v>67</v>
      </c>
      <c r="J506">
        <v>67</v>
      </c>
      <c r="K506">
        <v>61</v>
      </c>
      <c r="L506">
        <v>0</v>
      </c>
      <c r="M506">
        <v>2023</v>
      </c>
      <c r="N506">
        <f>VLOOKUP(E506, '2023D'!$A$2:$G$339, 2, FALSE)</f>
        <v>195</v>
      </c>
      <c r="O506">
        <f>VLOOKUP(E506, '2023D'!$A$2:$G$339, 3, FALSE)</f>
        <v>7041</v>
      </c>
      <c r="P506">
        <f>extracted_table_data[[#This Row],[最低排名]]-extracted_table_data[[#This Row],[同分人数]]+1</f>
        <v>6847</v>
      </c>
      <c r="Q506">
        <f>IF(O506&gt;=开始!$B$6, 1, 0)</f>
        <v>1</v>
      </c>
      <c r="R506">
        <f>extracted_table_data[[#This Row],[最低排名]]-开始!$B$6</f>
        <v>7041</v>
      </c>
    </row>
    <row r="507" spans="1:18">
      <c r="A507">
        <v>44303</v>
      </c>
      <c r="B507" t="s">
        <v>667</v>
      </c>
      <c r="C507" t="str">
        <f t="shared" si="14"/>
        <v>南京师大</v>
      </c>
      <c r="D507" t="str">
        <f t="shared" si="15"/>
        <v>03</v>
      </c>
      <c r="E507" t="s">
        <v>105</v>
      </c>
      <c r="F507">
        <v>235</v>
      </c>
      <c r="G507">
        <v>129</v>
      </c>
      <c r="H507">
        <v>126</v>
      </c>
      <c r="I507">
        <v>61</v>
      </c>
      <c r="J507">
        <v>61</v>
      </c>
      <c r="K507">
        <v>55</v>
      </c>
      <c r="L507">
        <v>0</v>
      </c>
      <c r="M507">
        <v>2023</v>
      </c>
      <c r="N507">
        <f>VLOOKUP(E507, '2023D'!$A$2:$G$339, 2, FALSE)</f>
        <v>235</v>
      </c>
      <c r="O507">
        <f>VLOOKUP(E507, '2023D'!$A$2:$G$339, 3, FALSE)</f>
        <v>10340</v>
      </c>
      <c r="P507">
        <f>extracted_table_data[[#This Row],[最低排名]]-extracted_table_data[[#This Row],[同分人数]]+1</f>
        <v>10106</v>
      </c>
      <c r="Q507">
        <f>IF(O507&gt;=开始!$B$6, 1, 0)</f>
        <v>1</v>
      </c>
      <c r="R507">
        <f>extracted_table_data[[#This Row],[最低排名]]-开始!$B$6</f>
        <v>10340</v>
      </c>
    </row>
    <row r="508" spans="1:18">
      <c r="A508">
        <v>44304</v>
      </c>
      <c r="B508" t="s">
        <v>668</v>
      </c>
      <c r="C508" t="str">
        <f t="shared" si="14"/>
        <v>南京师大</v>
      </c>
      <c r="D508" t="str">
        <f t="shared" si="15"/>
        <v>04</v>
      </c>
      <c r="E508" t="s">
        <v>607</v>
      </c>
      <c r="F508">
        <v>218</v>
      </c>
      <c r="G508">
        <v>118</v>
      </c>
      <c r="H508">
        <v>121</v>
      </c>
      <c r="I508">
        <v>67</v>
      </c>
      <c r="J508">
        <v>67</v>
      </c>
      <c r="K508">
        <v>64</v>
      </c>
      <c r="L508">
        <v>0</v>
      </c>
      <c r="M508">
        <v>2023</v>
      </c>
      <c r="N508">
        <f>VLOOKUP(E508, '2023D'!$A$2:$G$339, 2, FALSE)</f>
        <v>225</v>
      </c>
      <c r="O508">
        <f>VLOOKUP(E508, '2023D'!$A$2:$G$339, 3, FALSE)</f>
        <v>10565</v>
      </c>
      <c r="P508">
        <f>extracted_table_data[[#This Row],[最低排名]]-extracted_table_data[[#This Row],[同分人数]]+1</f>
        <v>10341</v>
      </c>
      <c r="Q508">
        <f>IF(O508&gt;=开始!$B$6, 1, 0)</f>
        <v>1</v>
      </c>
      <c r="R508">
        <f>extracted_table_data[[#This Row],[最低排名]]-开始!$B$6</f>
        <v>10565</v>
      </c>
    </row>
    <row r="509" spans="1:18">
      <c r="A509">
        <v>44401</v>
      </c>
      <c r="B509" t="s">
        <v>669</v>
      </c>
      <c r="C509" t="str">
        <f t="shared" si="14"/>
        <v>淮阴师范</v>
      </c>
      <c r="D509" t="str">
        <f t="shared" si="15"/>
        <v>01</v>
      </c>
      <c r="E509" t="s">
        <v>52</v>
      </c>
      <c r="F509">
        <v>181</v>
      </c>
      <c r="G509">
        <v>91</v>
      </c>
      <c r="H509">
        <v>81</v>
      </c>
      <c r="I509">
        <v>58</v>
      </c>
      <c r="J509">
        <v>52</v>
      </c>
      <c r="K509">
        <v>52</v>
      </c>
      <c r="L509">
        <v>0</v>
      </c>
      <c r="M509">
        <v>2023</v>
      </c>
      <c r="N509">
        <f>VLOOKUP(E509, '2023D'!$A$2:$G$339, 2, FALSE)</f>
        <v>221</v>
      </c>
      <c r="O509">
        <f>VLOOKUP(E509, '2023D'!$A$2:$G$339, 3, FALSE)</f>
        <v>37331</v>
      </c>
      <c r="P509">
        <f>extracted_table_data[[#This Row],[最低排名]]-extracted_table_data[[#This Row],[同分人数]]+1</f>
        <v>37111</v>
      </c>
      <c r="Q509">
        <f>IF(O509&gt;=开始!$B$6, 1, 0)</f>
        <v>1</v>
      </c>
      <c r="R509">
        <f>extracted_table_data[[#This Row],[最低排名]]-开始!$B$6</f>
        <v>37331</v>
      </c>
    </row>
    <row r="510" spans="1:18">
      <c r="A510">
        <v>44501</v>
      </c>
      <c r="B510" t="s">
        <v>670</v>
      </c>
      <c r="C510" t="str">
        <f t="shared" si="14"/>
        <v>盐城师范</v>
      </c>
      <c r="D510" t="str">
        <f t="shared" si="15"/>
        <v>01</v>
      </c>
      <c r="E510" t="s">
        <v>485</v>
      </c>
      <c r="F510">
        <v>189</v>
      </c>
      <c r="G510">
        <v>101</v>
      </c>
      <c r="H510">
        <v>91</v>
      </c>
      <c r="I510">
        <v>61</v>
      </c>
      <c r="J510">
        <v>55</v>
      </c>
      <c r="K510">
        <v>49</v>
      </c>
      <c r="L510">
        <v>0</v>
      </c>
      <c r="M510">
        <v>2023</v>
      </c>
      <c r="N510">
        <f>VLOOKUP(E510, '2023D'!$A$2:$G$339, 2, FALSE)</f>
        <v>221</v>
      </c>
      <c r="O510">
        <f>VLOOKUP(E510, '2023D'!$A$2:$G$339, 3, FALSE)</f>
        <v>32897</v>
      </c>
      <c r="P510">
        <f>extracted_table_data[[#This Row],[最低排名]]-extracted_table_data[[#This Row],[同分人数]]+1</f>
        <v>32677</v>
      </c>
      <c r="Q510">
        <f>IF(O510&gt;=开始!$B$6, 1, 0)</f>
        <v>1</v>
      </c>
      <c r="R510">
        <f>extracted_table_data[[#This Row],[最低排名]]-开始!$B$6</f>
        <v>32897</v>
      </c>
    </row>
    <row r="511" spans="1:18">
      <c r="A511">
        <v>44601</v>
      </c>
      <c r="B511" t="s">
        <v>671</v>
      </c>
      <c r="C511" t="str">
        <f t="shared" si="14"/>
        <v>南京财大</v>
      </c>
      <c r="D511" t="str">
        <f t="shared" si="15"/>
        <v>01</v>
      </c>
      <c r="E511" t="s">
        <v>300</v>
      </c>
      <c r="F511">
        <v>226</v>
      </c>
      <c r="G511">
        <v>123</v>
      </c>
      <c r="H511">
        <v>96</v>
      </c>
      <c r="I511">
        <v>67</v>
      </c>
      <c r="J511">
        <v>58</v>
      </c>
      <c r="K511">
        <v>49</v>
      </c>
      <c r="L511">
        <v>0</v>
      </c>
      <c r="M511">
        <v>2023</v>
      </c>
      <c r="N511">
        <f>VLOOKUP(E511, '2023D'!$A$2:$G$339, 2, FALSE)</f>
        <v>255</v>
      </c>
      <c r="O511">
        <f>VLOOKUP(E511, '2023D'!$A$2:$G$339, 3, FALSE)</f>
        <v>20653</v>
      </c>
      <c r="P511">
        <f>extracted_table_data[[#This Row],[最低排名]]-extracted_table_data[[#This Row],[同分人数]]+1</f>
        <v>20399</v>
      </c>
      <c r="Q511">
        <f>IF(O511&gt;=开始!$B$6, 1, 0)</f>
        <v>1</v>
      </c>
      <c r="R511">
        <f>extracted_table_data[[#This Row],[最低排名]]-开始!$B$6</f>
        <v>20653</v>
      </c>
    </row>
    <row r="512" spans="1:18">
      <c r="A512">
        <v>44602</v>
      </c>
      <c r="B512" t="s">
        <v>672</v>
      </c>
      <c r="C512" t="str">
        <f t="shared" si="14"/>
        <v>南京财大</v>
      </c>
      <c r="D512" t="str">
        <f t="shared" si="15"/>
        <v>02</v>
      </c>
      <c r="E512" t="s">
        <v>85</v>
      </c>
      <c r="F512">
        <v>215</v>
      </c>
      <c r="G512">
        <v>118</v>
      </c>
      <c r="H512">
        <v>103</v>
      </c>
      <c r="I512">
        <v>67</v>
      </c>
      <c r="J512">
        <v>52</v>
      </c>
      <c r="K512">
        <v>49</v>
      </c>
      <c r="L512">
        <v>0</v>
      </c>
      <c r="M512">
        <v>2023</v>
      </c>
      <c r="N512">
        <f>VLOOKUP(E512, '2023D'!$A$2:$G$339, 2, FALSE)</f>
        <v>237</v>
      </c>
      <c r="O512">
        <f>VLOOKUP(E512, '2023D'!$A$2:$G$339, 3, FALSE)</f>
        <v>23115</v>
      </c>
      <c r="P512">
        <f>extracted_table_data[[#This Row],[最低排名]]-extracted_table_data[[#This Row],[同分人数]]+1</f>
        <v>22879</v>
      </c>
      <c r="Q512">
        <f>IF(O512&gt;=开始!$B$6, 1, 0)</f>
        <v>1</v>
      </c>
      <c r="R512">
        <f>extracted_table_data[[#This Row],[最低排名]]-开始!$B$6</f>
        <v>23115</v>
      </c>
    </row>
    <row r="513" spans="1:18">
      <c r="A513">
        <v>44801</v>
      </c>
      <c r="B513" t="s">
        <v>673</v>
      </c>
      <c r="C513" t="str">
        <f t="shared" si="14"/>
        <v>苏州科大</v>
      </c>
      <c r="D513" t="str">
        <f t="shared" si="15"/>
        <v>01</v>
      </c>
      <c r="E513" t="s">
        <v>41</v>
      </c>
      <c r="F513">
        <v>213</v>
      </c>
      <c r="G513">
        <v>110</v>
      </c>
      <c r="H513">
        <v>121</v>
      </c>
      <c r="I513">
        <v>64</v>
      </c>
      <c r="J513">
        <v>52</v>
      </c>
      <c r="K513">
        <v>49</v>
      </c>
      <c r="L513">
        <v>0</v>
      </c>
      <c r="M513">
        <v>2023</v>
      </c>
      <c r="N513">
        <f>VLOOKUP(E513, '2023D'!$A$2:$G$339, 2, FALSE)</f>
        <v>249</v>
      </c>
      <c r="O513">
        <f>VLOOKUP(E513, '2023D'!$A$2:$G$339, 3, FALSE)</f>
        <v>19921</v>
      </c>
      <c r="P513">
        <f>extracted_table_data[[#This Row],[最低排名]]-extracted_table_data[[#This Row],[同分人数]]+1</f>
        <v>19673</v>
      </c>
      <c r="Q513">
        <f>IF(O513&gt;=开始!$B$6, 1, 0)</f>
        <v>1</v>
      </c>
      <c r="R513">
        <f>extracted_table_data[[#This Row],[最低排名]]-开始!$B$6</f>
        <v>19921</v>
      </c>
    </row>
    <row r="514" spans="1:18">
      <c r="A514">
        <v>44802</v>
      </c>
      <c r="B514" t="s">
        <v>674</v>
      </c>
      <c r="C514" t="str">
        <f t="shared" ref="C514:C577" si="16">LEFT(B514, FIND("(", B514) - 1)</f>
        <v>苏州科大</v>
      </c>
      <c r="D514" t="str">
        <f t="shared" ref="D514:D577" si="17">MID(B514, FIND("(", B514) + 1, FIND(")", B514) - FIND("(", B514) - 1)</f>
        <v>02</v>
      </c>
      <c r="E514" t="s">
        <v>300</v>
      </c>
      <c r="F514">
        <v>210</v>
      </c>
      <c r="G514">
        <v>106</v>
      </c>
      <c r="H514">
        <v>100</v>
      </c>
      <c r="I514">
        <v>64</v>
      </c>
      <c r="J514">
        <v>61</v>
      </c>
      <c r="K514">
        <v>61</v>
      </c>
      <c r="L514">
        <v>0</v>
      </c>
      <c r="M514">
        <v>2023</v>
      </c>
      <c r="N514">
        <f>VLOOKUP(E514, '2023D'!$A$2:$G$339, 2, FALSE)</f>
        <v>255</v>
      </c>
      <c r="O514">
        <f>VLOOKUP(E514, '2023D'!$A$2:$G$339, 3, FALSE)</f>
        <v>20653</v>
      </c>
      <c r="P514">
        <f>extracted_table_data[[#This Row],[最低排名]]-extracted_table_data[[#This Row],[同分人数]]+1</f>
        <v>20399</v>
      </c>
      <c r="Q514">
        <f>IF(O514&gt;=开始!$B$6, 1, 0)</f>
        <v>1</v>
      </c>
      <c r="R514">
        <f>extracted_table_data[[#This Row],[最低排名]]-开始!$B$6</f>
        <v>20653</v>
      </c>
    </row>
    <row r="515" spans="1:18">
      <c r="A515">
        <v>44803</v>
      </c>
      <c r="B515" t="s">
        <v>675</v>
      </c>
      <c r="C515" t="str">
        <f t="shared" si="16"/>
        <v>苏州科大</v>
      </c>
      <c r="D515" t="str">
        <f t="shared" si="17"/>
        <v>03</v>
      </c>
      <c r="E515" t="s">
        <v>287</v>
      </c>
      <c r="F515">
        <v>205</v>
      </c>
      <c r="G515">
        <v>111</v>
      </c>
      <c r="H515">
        <v>98</v>
      </c>
      <c r="I515">
        <v>55</v>
      </c>
      <c r="J515">
        <v>55</v>
      </c>
      <c r="K515">
        <v>55</v>
      </c>
      <c r="L515">
        <v>0</v>
      </c>
      <c r="M515">
        <v>2023</v>
      </c>
      <c r="N515">
        <f>VLOOKUP(E515, '2023D'!$A$2:$G$339, 2, FALSE)</f>
        <v>236</v>
      </c>
      <c r="O515">
        <f>VLOOKUP(E515, '2023D'!$A$2:$G$339, 3, FALSE)</f>
        <v>27576</v>
      </c>
      <c r="P515">
        <f>extracted_table_data[[#This Row],[最低排名]]-extracted_table_data[[#This Row],[同分人数]]+1</f>
        <v>27341</v>
      </c>
      <c r="Q515">
        <f>IF(O515&gt;=开始!$B$6, 1, 0)</f>
        <v>1</v>
      </c>
      <c r="R515">
        <f>extracted_table_data[[#This Row],[最低排名]]-开始!$B$6</f>
        <v>27576</v>
      </c>
    </row>
    <row r="516" spans="1:18">
      <c r="A516">
        <v>44804</v>
      </c>
      <c r="B516" t="s">
        <v>676</v>
      </c>
      <c r="C516" t="str">
        <f t="shared" si="16"/>
        <v>苏州科大</v>
      </c>
      <c r="D516" t="str">
        <f t="shared" si="17"/>
        <v>04</v>
      </c>
      <c r="E516" t="s">
        <v>287</v>
      </c>
      <c r="F516">
        <v>199</v>
      </c>
      <c r="G516">
        <v>104</v>
      </c>
      <c r="H516">
        <v>83</v>
      </c>
      <c r="I516">
        <v>67</v>
      </c>
      <c r="J516">
        <v>61</v>
      </c>
      <c r="K516">
        <v>58</v>
      </c>
      <c r="L516">
        <v>0</v>
      </c>
      <c r="M516">
        <v>2023</v>
      </c>
      <c r="N516">
        <f>VLOOKUP(E516, '2023D'!$A$2:$G$339, 2, FALSE)</f>
        <v>236</v>
      </c>
      <c r="O516">
        <f>VLOOKUP(E516, '2023D'!$A$2:$G$339, 3, FALSE)</f>
        <v>27576</v>
      </c>
      <c r="P516">
        <f>extracted_table_data[[#This Row],[最低排名]]-extracted_table_data[[#This Row],[同分人数]]+1</f>
        <v>27341</v>
      </c>
      <c r="Q516">
        <f>IF(O516&gt;=开始!$B$6, 1, 0)</f>
        <v>1</v>
      </c>
      <c r="R516">
        <f>extracted_table_data[[#This Row],[最低排名]]-开始!$B$6</f>
        <v>27576</v>
      </c>
    </row>
    <row r="517" spans="1:18">
      <c r="A517">
        <v>44805</v>
      </c>
      <c r="B517" t="s">
        <v>677</v>
      </c>
      <c r="C517" t="str">
        <f t="shared" si="16"/>
        <v>苏州科大</v>
      </c>
      <c r="D517" t="str">
        <f t="shared" si="17"/>
        <v>05</v>
      </c>
      <c r="E517" t="s">
        <v>678</v>
      </c>
      <c r="F517">
        <v>211</v>
      </c>
      <c r="G517">
        <v>109</v>
      </c>
      <c r="H517">
        <v>113</v>
      </c>
      <c r="I517">
        <v>58</v>
      </c>
      <c r="J517">
        <v>55</v>
      </c>
      <c r="K517">
        <v>46</v>
      </c>
      <c r="L517">
        <v>0</v>
      </c>
      <c r="M517">
        <v>2023</v>
      </c>
      <c r="N517">
        <f>VLOOKUP(E517, '2023D'!$A$2:$G$339, 2, FALSE)</f>
        <v>233</v>
      </c>
      <c r="O517">
        <f>VLOOKUP(E517, '2023D'!$A$2:$G$339, 3, FALSE)</f>
        <v>23814</v>
      </c>
      <c r="P517">
        <f>extracted_table_data[[#This Row],[最低排名]]-extracted_table_data[[#This Row],[同分人数]]+1</f>
        <v>23582</v>
      </c>
      <c r="Q517">
        <f>IF(O517&gt;=开始!$B$6, 1, 0)</f>
        <v>1</v>
      </c>
      <c r="R517">
        <f>extracted_table_data[[#This Row],[最低排名]]-开始!$B$6</f>
        <v>23814</v>
      </c>
    </row>
    <row r="518" spans="1:18">
      <c r="A518">
        <v>44806</v>
      </c>
      <c r="B518" t="s">
        <v>679</v>
      </c>
      <c r="C518" t="str">
        <f t="shared" si="16"/>
        <v>苏州科大</v>
      </c>
      <c r="D518" t="str">
        <f t="shared" si="17"/>
        <v>06</v>
      </c>
      <c r="E518" t="s">
        <v>485</v>
      </c>
      <c r="F518">
        <v>184</v>
      </c>
      <c r="G518">
        <v>93</v>
      </c>
      <c r="H518">
        <v>108</v>
      </c>
      <c r="I518">
        <v>55</v>
      </c>
      <c r="J518">
        <v>49</v>
      </c>
      <c r="K518">
        <v>49</v>
      </c>
      <c r="L518">
        <v>0</v>
      </c>
      <c r="M518">
        <v>2023</v>
      </c>
      <c r="N518">
        <f>VLOOKUP(E518, '2023D'!$A$2:$G$339, 2, FALSE)</f>
        <v>221</v>
      </c>
      <c r="O518">
        <f>VLOOKUP(E518, '2023D'!$A$2:$G$339, 3, FALSE)</f>
        <v>32897</v>
      </c>
      <c r="P518">
        <f>extracted_table_data[[#This Row],[最低排名]]-extracted_table_data[[#This Row],[同分人数]]+1</f>
        <v>32677</v>
      </c>
      <c r="Q518">
        <f>IF(O518&gt;=开始!$B$6, 1, 0)</f>
        <v>1</v>
      </c>
      <c r="R518">
        <f>extracted_table_data[[#This Row],[最低排名]]-开始!$B$6</f>
        <v>32897</v>
      </c>
    </row>
    <row r="519" spans="1:18">
      <c r="A519">
        <v>44901</v>
      </c>
      <c r="B519" t="s">
        <v>680</v>
      </c>
      <c r="C519" t="str">
        <f t="shared" si="16"/>
        <v>常熟理工</v>
      </c>
      <c r="D519" t="str">
        <f t="shared" si="17"/>
        <v>01</v>
      </c>
      <c r="E519" t="s">
        <v>387</v>
      </c>
      <c r="F519">
        <v>190</v>
      </c>
      <c r="G519">
        <v>96</v>
      </c>
      <c r="H519">
        <v>94</v>
      </c>
      <c r="I519">
        <v>61</v>
      </c>
      <c r="J519">
        <v>58</v>
      </c>
      <c r="K519">
        <v>43</v>
      </c>
      <c r="L519">
        <v>0</v>
      </c>
      <c r="M519">
        <v>2023</v>
      </c>
      <c r="N519">
        <f>VLOOKUP(E519, '2023D'!$A$2:$G$339, 2, FALSE)</f>
        <v>216</v>
      </c>
      <c r="O519">
        <f>VLOOKUP(E519, '2023D'!$A$2:$G$339, 3, FALSE)</f>
        <v>32676</v>
      </c>
      <c r="P519">
        <f>extracted_table_data[[#This Row],[最低排名]]-extracted_table_data[[#This Row],[同分人数]]+1</f>
        <v>32461</v>
      </c>
      <c r="Q519">
        <f>IF(O519&gt;=开始!$B$6, 1, 0)</f>
        <v>1</v>
      </c>
      <c r="R519">
        <f>extracted_table_data[[#This Row],[最低排名]]-开始!$B$6</f>
        <v>32676</v>
      </c>
    </row>
    <row r="520" spans="1:18">
      <c r="A520">
        <v>45001</v>
      </c>
      <c r="B520" t="s">
        <v>681</v>
      </c>
      <c r="C520" t="str">
        <f t="shared" si="16"/>
        <v>金陵科技</v>
      </c>
      <c r="D520" t="str">
        <f t="shared" si="17"/>
        <v>01</v>
      </c>
      <c r="E520" t="s">
        <v>528</v>
      </c>
      <c r="F520">
        <v>193</v>
      </c>
      <c r="G520">
        <v>99</v>
      </c>
      <c r="H520">
        <v>94</v>
      </c>
      <c r="I520">
        <v>52</v>
      </c>
      <c r="J520">
        <v>52</v>
      </c>
      <c r="K520">
        <v>49</v>
      </c>
      <c r="L520">
        <v>0</v>
      </c>
      <c r="M520">
        <v>2023</v>
      </c>
      <c r="N520">
        <f>VLOOKUP(E520, '2023D'!$A$2:$G$339, 2, FALSE)</f>
        <v>199</v>
      </c>
      <c r="O520">
        <f>VLOOKUP(E520, '2023D'!$A$2:$G$339, 3, FALSE)</f>
        <v>33965</v>
      </c>
      <c r="P520">
        <f>extracted_table_data[[#This Row],[最低排名]]-extracted_table_data[[#This Row],[同分人数]]+1</f>
        <v>33767</v>
      </c>
      <c r="Q520">
        <f>IF(O520&gt;=开始!$B$6, 1, 0)</f>
        <v>1</v>
      </c>
      <c r="R520">
        <f>extracted_table_data[[#This Row],[最低排名]]-开始!$B$6</f>
        <v>33965</v>
      </c>
    </row>
    <row r="521" spans="1:18">
      <c r="A521">
        <v>45002</v>
      </c>
      <c r="B521" t="s">
        <v>682</v>
      </c>
      <c r="C521" t="str">
        <f t="shared" si="16"/>
        <v>金陵科技</v>
      </c>
      <c r="D521" t="str">
        <f t="shared" si="17"/>
        <v>02</v>
      </c>
      <c r="E521" t="s">
        <v>485</v>
      </c>
      <c r="F521">
        <v>186</v>
      </c>
      <c r="G521">
        <v>93</v>
      </c>
      <c r="H521">
        <v>109</v>
      </c>
      <c r="I521">
        <v>61</v>
      </c>
      <c r="J521">
        <v>46</v>
      </c>
      <c r="K521">
        <v>43</v>
      </c>
      <c r="L521">
        <v>0</v>
      </c>
      <c r="M521">
        <v>2023</v>
      </c>
      <c r="N521">
        <f>VLOOKUP(E521, '2023D'!$A$2:$G$339, 2, FALSE)</f>
        <v>221</v>
      </c>
      <c r="O521">
        <f>VLOOKUP(E521, '2023D'!$A$2:$G$339, 3, FALSE)</f>
        <v>32897</v>
      </c>
      <c r="P521">
        <f>extracted_table_data[[#This Row],[最低排名]]-extracted_table_data[[#This Row],[同分人数]]+1</f>
        <v>32677</v>
      </c>
      <c r="Q521">
        <f>IF(O521&gt;=开始!$B$6, 1, 0)</f>
        <v>1</v>
      </c>
      <c r="R521">
        <f>extracted_table_data[[#This Row],[最低排名]]-开始!$B$6</f>
        <v>32897</v>
      </c>
    </row>
    <row r="522" spans="1:18">
      <c r="A522">
        <v>45003</v>
      </c>
      <c r="B522" t="s">
        <v>683</v>
      </c>
      <c r="C522" t="str">
        <f t="shared" si="16"/>
        <v>金陵科技</v>
      </c>
      <c r="D522" t="str">
        <f t="shared" si="17"/>
        <v>03</v>
      </c>
      <c r="E522" t="s">
        <v>124</v>
      </c>
      <c r="F522">
        <v>178</v>
      </c>
      <c r="G522">
        <v>104</v>
      </c>
      <c r="H522">
        <v>125</v>
      </c>
      <c r="I522">
        <v>61</v>
      </c>
      <c r="J522">
        <v>58</v>
      </c>
      <c r="K522">
        <v>43</v>
      </c>
      <c r="L522">
        <v>0</v>
      </c>
      <c r="M522">
        <v>2023</v>
      </c>
      <c r="N522">
        <f>VLOOKUP(E522, '2023D'!$A$2:$G$339, 2, FALSE)</f>
        <v>244</v>
      </c>
      <c r="O522">
        <f>VLOOKUP(E522, '2023D'!$A$2:$G$339, 3, FALSE)</f>
        <v>28319</v>
      </c>
      <c r="P522">
        <f>extracted_table_data[[#This Row],[最低排名]]-extracted_table_data[[#This Row],[同分人数]]+1</f>
        <v>28076</v>
      </c>
      <c r="Q522">
        <f>IF(O522&gt;=开始!$B$6, 1, 0)</f>
        <v>1</v>
      </c>
      <c r="R522">
        <f>extracted_table_data[[#This Row],[最低排名]]-开始!$B$6</f>
        <v>28319</v>
      </c>
    </row>
    <row r="523" spans="1:18">
      <c r="A523">
        <v>45101</v>
      </c>
      <c r="B523" t="s">
        <v>684</v>
      </c>
      <c r="C523" t="str">
        <f t="shared" si="16"/>
        <v>徐州工程</v>
      </c>
      <c r="D523" t="str">
        <f t="shared" si="17"/>
        <v>01</v>
      </c>
      <c r="E523" t="s">
        <v>228</v>
      </c>
      <c r="F523">
        <v>209</v>
      </c>
      <c r="G523">
        <v>110</v>
      </c>
      <c r="H523">
        <v>80</v>
      </c>
      <c r="I523">
        <v>55</v>
      </c>
      <c r="J523">
        <v>52</v>
      </c>
      <c r="K523">
        <v>43</v>
      </c>
      <c r="L523">
        <v>0</v>
      </c>
      <c r="M523">
        <v>2023</v>
      </c>
      <c r="N523">
        <f>VLOOKUP(E523, '2023D'!$A$2:$G$339, 2, FALSE)</f>
        <v>205</v>
      </c>
      <c r="O523">
        <f>VLOOKUP(E523, '2023D'!$A$2:$G$339, 3, FALSE)</f>
        <v>34170</v>
      </c>
      <c r="P523">
        <f>extracted_table_data[[#This Row],[最低排名]]-extracted_table_data[[#This Row],[同分人数]]+1</f>
        <v>33966</v>
      </c>
      <c r="Q523">
        <f>IF(O523&gt;=开始!$B$6, 1, 0)</f>
        <v>1</v>
      </c>
      <c r="R523">
        <f>extracted_table_data[[#This Row],[最低排名]]-开始!$B$6</f>
        <v>34170</v>
      </c>
    </row>
    <row r="524" spans="1:18">
      <c r="A524">
        <v>45102</v>
      </c>
      <c r="B524" t="s">
        <v>685</v>
      </c>
      <c r="C524" t="str">
        <f t="shared" si="16"/>
        <v>徐州工程</v>
      </c>
      <c r="D524" t="str">
        <f t="shared" si="17"/>
        <v>02</v>
      </c>
      <c r="E524" t="s">
        <v>387</v>
      </c>
      <c r="F524">
        <v>206</v>
      </c>
      <c r="G524">
        <v>108</v>
      </c>
      <c r="H524">
        <v>81</v>
      </c>
      <c r="I524">
        <v>64</v>
      </c>
      <c r="J524">
        <v>49</v>
      </c>
      <c r="K524">
        <v>46</v>
      </c>
      <c r="L524">
        <v>0</v>
      </c>
      <c r="M524">
        <v>2023</v>
      </c>
      <c r="N524">
        <f>VLOOKUP(E524, '2023D'!$A$2:$G$339, 2, FALSE)</f>
        <v>216</v>
      </c>
      <c r="O524">
        <f>VLOOKUP(E524, '2023D'!$A$2:$G$339, 3, FALSE)</f>
        <v>32676</v>
      </c>
      <c r="P524">
        <f>extracted_table_data[[#This Row],[最低排名]]-extracted_table_data[[#This Row],[同分人数]]+1</f>
        <v>32461</v>
      </c>
      <c r="Q524">
        <f>IF(O524&gt;=开始!$B$6, 1, 0)</f>
        <v>1</v>
      </c>
      <c r="R524">
        <f>extracted_table_data[[#This Row],[最低排名]]-开始!$B$6</f>
        <v>32676</v>
      </c>
    </row>
    <row r="525" spans="1:18">
      <c r="A525">
        <v>45201</v>
      </c>
      <c r="B525" t="s">
        <v>686</v>
      </c>
      <c r="C525" t="str">
        <f t="shared" si="16"/>
        <v>常州工院</v>
      </c>
      <c r="D525" t="str">
        <f t="shared" si="17"/>
        <v>01</v>
      </c>
      <c r="E525" t="s">
        <v>469</v>
      </c>
      <c r="F525">
        <v>196</v>
      </c>
      <c r="G525">
        <v>100</v>
      </c>
      <c r="H525">
        <v>95</v>
      </c>
      <c r="I525">
        <v>49</v>
      </c>
      <c r="J525">
        <v>46</v>
      </c>
      <c r="K525">
        <v>46</v>
      </c>
      <c r="L525">
        <v>0</v>
      </c>
      <c r="M525">
        <v>2023</v>
      </c>
      <c r="N525">
        <f>VLOOKUP(E525, '2023D'!$A$2:$G$339, 2, FALSE)</f>
        <v>224</v>
      </c>
      <c r="O525">
        <f>VLOOKUP(E525, '2023D'!$A$2:$G$339, 3, FALSE)</f>
        <v>35697</v>
      </c>
      <c r="P525">
        <f>extracted_table_data[[#This Row],[最低排名]]-extracted_table_data[[#This Row],[同分人数]]+1</f>
        <v>35474</v>
      </c>
      <c r="Q525">
        <f>IF(O525&gt;=开始!$B$6, 1, 0)</f>
        <v>1</v>
      </c>
      <c r="R525">
        <f>extracted_table_data[[#This Row],[最低排名]]-开始!$B$6</f>
        <v>35697</v>
      </c>
    </row>
    <row r="526" spans="1:18">
      <c r="A526">
        <v>45202</v>
      </c>
      <c r="B526" t="s">
        <v>687</v>
      </c>
      <c r="C526" t="str">
        <f t="shared" si="16"/>
        <v>常州工院</v>
      </c>
      <c r="D526" t="str">
        <f t="shared" si="17"/>
        <v>02</v>
      </c>
      <c r="E526" t="s">
        <v>528</v>
      </c>
      <c r="F526">
        <v>168</v>
      </c>
      <c r="G526">
        <v>95</v>
      </c>
      <c r="H526">
        <v>92</v>
      </c>
      <c r="I526">
        <v>64</v>
      </c>
      <c r="J526">
        <v>64</v>
      </c>
      <c r="K526">
        <v>52</v>
      </c>
      <c r="L526">
        <v>0</v>
      </c>
      <c r="M526">
        <v>2023</v>
      </c>
      <c r="N526">
        <f>VLOOKUP(E526, '2023D'!$A$2:$G$339, 2, FALSE)</f>
        <v>199</v>
      </c>
      <c r="O526">
        <f>VLOOKUP(E526, '2023D'!$A$2:$G$339, 3, FALSE)</f>
        <v>33965</v>
      </c>
      <c r="P526">
        <f>extracted_table_data[[#This Row],[最低排名]]-extracted_table_data[[#This Row],[同分人数]]+1</f>
        <v>33767</v>
      </c>
      <c r="Q526">
        <f>IF(O526&gt;=开始!$B$6, 1, 0)</f>
        <v>1</v>
      </c>
      <c r="R526">
        <f>extracted_table_data[[#This Row],[最低排名]]-开始!$B$6</f>
        <v>33965</v>
      </c>
    </row>
    <row r="527" spans="1:18">
      <c r="A527">
        <v>45301</v>
      </c>
      <c r="B527" t="s">
        <v>688</v>
      </c>
      <c r="C527" t="str">
        <f t="shared" si="16"/>
        <v>扬州大学</v>
      </c>
      <c r="D527" t="str">
        <f t="shared" si="17"/>
        <v>01</v>
      </c>
      <c r="E527" t="s">
        <v>649</v>
      </c>
      <c r="F527">
        <v>229</v>
      </c>
      <c r="G527">
        <v>128</v>
      </c>
      <c r="H527">
        <v>114</v>
      </c>
      <c r="I527">
        <v>58</v>
      </c>
      <c r="J527">
        <v>55</v>
      </c>
      <c r="K527">
        <v>52</v>
      </c>
      <c r="L527">
        <v>0</v>
      </c>
      <c r="M527">
        <v>2023</v>
      </c>
      <c r="N527">
        <f>VLOOKUP(E527, '2023D'!$A$2:$G$339, 2, FALSE)</f>
        <v>254</v>
      </c>
      <c r="O527">
        <f>VLOOKUP(E527, '2023D'!$A$2:$G$339, 3, FALSE)</f>
        <v>17631</v>
      </c>
      <c r="P527">
        <f>extracted_table_data[[#This Row],[最低排名]]-extracted_table_data[[#This Row],[同分人数]]+1</f>
        <v>17378</v>
      </c>
      <c r="Q527">
        <f>IF(O527&gt;=开始!$B$6, 1, 0)</f>
        <v>1</v>
      </c>
      <c r="R527">
        <f>extracted_table_data[[#This Row],[最低排名]]-开始!$B$6</f>
        <v>17631</v>
      </c>
    </row>
    <row r="528" spans="1:18">
      <c r="A528">
        <v>45302</v>
      </c>
      <c r="B528" t="s">
        <v>689</v>
      </c>
      <c r="C528" t="str">
        <f t="shared" si="16"/>
        <v>扬州大学</v>
      </c>
      <c r="D528" t="str">
        <f t="shared" si="17"/>
        <v>02</v>
      </c>
      <c r="E528" t="s">
        <v>296</v>
      </c>
      <c r="F528">
        <v>220</v>
      </c>
      <c r="G528">
        <v>122</v>
      </c>
      <c r="H528">
        <v>114</v>
      </c>
      <c r="I528">
        <v>61</v>
      </c>
      <c r="J528">
        <v>58</v>
      </c>
      <c r="K528">
        <v>52</v>
      </c>
      <c r="L528">
        <v>0</v>
      </c>
      <c r="M528">
        <v>2023</v>
      </c>
      <c r="N528">
        <f>VLOOKUP(E528, '2023D'!$A$2:$G$339, 2, FALSE)</f>
        <v>280</v>
      </c>
      <c r="O528">
        <f>VLOOKUP(E528, '2023D'!$A$2:$G$339, 3, FALSE)</f>
        <v>18398</v>
      </c>
      <c r="P528">
        <f>extracted_table_data[[#This Row],[最低排名]]-extracted_table_data[[#This Row],[同分人数]]+1</f>
        <v>18119</v>
      </c>
      <c r="Q528">
        <f>IF(O528&gt;=开始!$B$6, 1, 0)</f>
        <v>1</v>
      </c>
      <c r="R528">
        <f>extracted_table_data[[#This Row],[最低排名]]-开始!$B$6</f>
        <v>18398</v>
      </c>
    </row>
    <row r="529" spans="1:18">
      <c r="A529">
        <v>45303</v>
      </c>
      <c r="B529" t="s">
        <v>690</v>
      </c>
      <c r="C529" t="str">
        <f t="shared" si="16"/>
        <v>扬州大学</v>
      </c>
      <c r="D529" t="str">
        <f t="shared" si="17"/>
        <v>03</v>
      </c>
      <c r="E529" t="s">
        <v>518</v>
      </c>
      <c r="F529">
        <v>213</v>
      </c>
      <c r="G529">
        <v>109</v>
      </c>
      <c r="H529">
        <v>118</v>
      </c>
      <c r="I529">
        <v>70</v>
      </c>
      <c r="J529">
        <v>58</v>
      </c>
      <c r="K529">
        <v>55</v>
      </c>
      <c r="L529">
        <v>0</v>
      </c>
      <c r="M529">
        <v>2023</v>
      </c>
      <c r="N529">
        <f>VLOOKUP(E529, '2023D'!$A$2:$G$339, 2, FALSE)</f>
        <v>256</v>
      </c>
      <c r="O529">
        <f>VLOOKUP(E529, '2023D'!$A$2:$G$339, 3, FALSE)</f>
        <v>16172</v>
      </c>
      <c r="P529">
        <f>extracted_table_data[[#This Row],[最低排名]]-extracted_table_data[[#This Row],[同分人数]]+1</f>
        <v>15917</v>
      </c>
      <c r="Q529">
        <f>IF(O529&gt;=开始!$B$6, 1, 0)</f>
        <v>1</v>
      </c>
      <c r="R529">
        <f>extracted_table_data[[#This Row],[最低排名]]-开始!$B$6</f>
        <v>16172</v>
      </c>
    </row>
    <row r="530" spans="1:18">
      <c r="A530">
        <v>45304</v>
      </c>
      <c r="B530" t="s">
        <v>691</v>
      </c>
      <c r="C530" t="str">
        <f t="shared" si="16"/>
        <v>扬州大学</v>
      </c>
      <c r="D530" t="str">
        <f t="shared" si="17"/>
        <v>04</v>
      </c>
      <c r="E530" t="s">
        <v>132</v>
      </c>
      <c r="F530">
        <v>229</v>
      </c>
      <c r="G530">
        <v>118</v>
      </c>
      <c r="H530">
        <v>103</v>
      </c>
      <c r="I530">
        <v>64</v>
      </c>
      <c r="J530">
        <v>61</v>
      </c>
      <c r="K530">
        <v>55</v>
      </c>
      <c r="L530">
        <v>0</v>
      </c>
      <c r="M530">
        <v>2023</v>
      </c>
      <c r="N530">
        <f>VLOOKUP(E530, '2023D'!$A$2:$G$339, 2, FALSE)</f>
        <v>247</v>
      </c>
      <c r="O530">
        <f>VLOOKUP(E530, '2023D'!$A$2:$G$339, 3, FALSE)</f>
        <v>16670</v>
      </c>
      <c r="P530">
        <f>extracted_table_data[[#This Row],[最低排名]]-extracted_table_data[[#This Row],[同分人数]]+1</f>
        <v>16424</v>
      </c>
      <c r="Q530">
        <f>IF(O530&gt;=开始!$B$6, 1, 0)</f>
        <v>1</v>
      </c>
      <c r="R530">
        <f>extracted_table_data[[#This Row],[最低排名]]-开始!$B$6</f>
        <v>16670</v>
      </c>
    </row>
    <row r="531" spans="1:18">
      <c r="A531">
        <v>45401</v>
      </c>
      <c r="B531" t="s">
        <v>692</v>
      </c>
      <c r="C531" t="str">
        <f t="shared" si="16"/>
        <v>南京工程</v>
      </c>
      <c r="D531" t="str">
        <f t="shared" si="17"/>
        <v>01</v>
      </c>
      <c r="E531" t="s">
        <v>335</v>
      </c>
      <c r="F531">
        <v>192</v>
      </c>
      <c r="G531">
        <v>106</v>
      </c>
      <c r="H531">
        <v>99</v>
      </c>
      <c r="I531">
        <v>58</v>
      </c>
      <c r="J531">
        <v>55</v>
      </c>
      <c r="K531">
        <v>43</v>
      </c>
      <c r="L531">
        <v>0</v>
      </c>
      <c r="M531">
        <v>2023</v>
      </c>
      <c r="N531">
        <f>VLOOKUP(E531, '2023D'!$A$2:$G$339, 2, FALSE)</f>
        <v>224</v>
      </c>
      <c r="O531">
        <f>VLOOKUP(E531, '2023D'!$A$2:$G$339, 3, FALSE)</f>
        <v>32460</v>
      </c>
      <c r="P531">
        <f>extracted_table_data[[#This Row],[最低排名]]-extracted_table_data[[#This Row],[同分人数]]+1</f>
        <v>32237</v>
      </c>
      <c r="Q531">
        <f>IF(O531&gt;=开始!$B$6, 1, 0)</f>
        <v>1</v>
      </c>
      <c r="R531">
        <f>extracted_table_data[[#This Row],[最低排名]]-开始!$B$6</f>
        <v>32460</v>
      </c>
    </row>
    <row r="532" spans="1:18">
      <c r="A532">
        <v>45402</v>
      </c>
      <c r="B532" t="s">
        <v>693</v>
      </c>
      <c r="C532" t="str">
        <f t="shared" si="16"/>
        <v>南京工程</v>
      </c>
      <c r="D532" t="str">
        <f t="shared" si="17"/>
        <v>02</v>
      </c>
      <c r="E532" t="s">
        <v>312</v>
      </c>
      <c r="F532">
        <v>195</v>
      </c>
      <c r="G532">
        <v>103</v>
      </c>
      <c r="H532">
        <v>112</v>
      </c>
      <c r="I532">
        <v>55</v>
      </c>
      <c r="J532">
        <v>49</v>
      </c>
      <c r="K532">
        <v>49</v>
      </c>
      <c r="L532">
        <v>0</v>
      </c>
      <c r="M532">
        <v>2023</v>
      </c>
      <c r="N532">
        <f>VLOOKUP(E532, '2023D'!$A$2:$G$339, 2, FALSE)</f>
        <v>223</v>
      </c>
      <c r="O532">
        <f>VLOOKUP(E532, '2023D'!$A$2:$G$339, 3, FALSE)</f>
        <v>29469</v>
      </c>
      <c r="P532">
        <f>extracted_table_data[[#This Row],[最低排名]]-extracted_table_data[[#This Row],[同分人数]]+1</f>
        <v>29247</v>
      </c>
      <c r="Q532">
        <f>IF(O532&gt;=开始!$B$6, 1, 0)</f>
        <v>1</v>
      </c>
      <c r="R532">
        <f>extracted_table_data[[#This Row],[最低排名]]-开始!$B$6</f>
        <v>29469</v>
      </c>
    </row>
    <row r="533" spans="1:18">
      <c r="A533">
        <v>45403</v>
      </c>
      <c r="B533" t="s">
        <v>694</v>
      </c>
      <c r="C533" t="str">
        <f t="shared" si="16"/>
        <v>南京工程</v>
      </c>
      <c r="D533" t="str">
        <f t="shared" si="17"/>
        <v>03</v>
      </c>
      <c r="E533" t="s">
        <v>528</v>
      </c>
      <c r="F533">
        <v>205</v>
      </c>
      <c r="G533">
        <v>117</v>
      </c>
      <c r="H533">
        <v>76</v>
      </c>
      <c r="I533">
        <v>58</v>
      </c>
      <c r="J533">
        <v>52</v>
      </c>
      <c r="K533">
        <v>49</v>
      </c>
      <c r="L533">
        <v>0</v>
      </c>
      <c r="M533">
        <v>2023</v>
      </c>
      <c r="N533">
        <f>VLOOKUP(E533, '2023D'!$A$2:$G$339, 2, FALSE)</f>
        <v>199</v>
      </c>
      <c r="O533">
        <f>VLOOKUP(E533, '2023D'!$A$2:$G$339, 3, FALSE)</f>
        <v>33965</v>
      </c>
      <c r="P533">
        <f>extracted_table_data[[#This Row],[最低排名]]-extracted_table_data[[#This Row],[同分人数]]+1</f>
        <v>33767</v>
      </c>
      <c r="Q533">
        <f>IF(O533&gt;=开始!$B$6, 1, 0)</f>
        <v>1</v>
      </c>
      <c r="R533">
        <f>extracted_table_data[[#This Row],[最低排名]]-开始!$B$6</f>
        <v>33965</v>
      </c>
    </row>
    <row r="534" spans="1:18">
      <c r="A534">
        <v>45501</v>
      </c>
      <c r="B534" t="s">
        <v>695</v>
      </c>
      <c r="C534" t="str">
        <f t="shared" si="16"/>
        <v>南京审计</v>
      </c>
      <c r="D534" t="str">
        <f t="shared" si="17"/>
        <v>01</v>
      </c>
      <c r="E534" t="s">
        <v>39</v>
      </c>
      <c r="F534">
        <v>215</v>
      </c>
      <c r="G534">
        <v>116</v>
      </c>
      <c r="H534">
        <v>107</v>
      </c>
      <c r="I534">
        <v>64</v>
      </c>
      <c r="J534">
        <v>61</v>
      </c>
      <c r="K534">
        <v>55</v>
      </c>
      <c r="L534">
        <v>0</v>
      </c>
      <c r="M534">
        <v>2023</v>
      </c>
      <c r="N534">
        <f>VLOOKUP(E534, '2023D'!$A$2:$G$339, 2, FALSE)</f>
        <v>260</v>
      </c>
      <c r="O534">
        <f>VLOOKUP(E534, '2023D'!$A$2:$G$339, 3, FALSE)</f>
        <v>19158</v>
      </c>
      <c r="P534">
        <f>extracted_table_data[[#This Row],[最低排名]]-extracted_table_data[[#This Row],[同分人数]]+1</f>
        <v>18899</v>
      </c>
      <c r="Q534">
        <f>IF(O534&gt;=开始!$B$6, 1, 0)</f>
        <v>1</v>
      </c>
      <c r="R534">
        <f>extracted_table_data[[#This Row],[最低排名]]-开始!$B$6</f>
        <v>19158</v>
      </c>
    </row>
    <row r="535" spans="1:18">
      <c r="A535">
        <v>45502</v>
      </c>
      <c r="B535" t="s">
        <v>696</v>
      </c>
      <c r="C535" t="str">
        <f t="shared" si="16"/>
        <v>南京审计</v>
      </c>
      <c r="D535" t="str">
        <f t="shared" si="17"/>
        <v>02</v>
      </c>
      <c r="E535" t="s">
        <v>98</v>
      </c>
      <c r="F535">
        <v>218</v>
      </c>
      <c r="G535">
        <v>118</v>
      </c>
      <c r="H535">
        <v>124</v>
      </c>
      <c r="I535">
        <v>58</v>
      </c>
      <c r="J535">
        <v>58</v>
      </c>
      <c r="K535">
        <v>55</v>
      </c>
      <c r="L535">
        <v>0</v>
      </c>
      <c r="M535">
        <v>2023</v>
      </c>
      <c r="N535">
        <f>VLOOKUP(E535, '2023D'!$A$2:$G$339, 2, FALSE)</f>
        <v>251</v>
      </c>
      <c r="O535">
        <f>VLOOKUP(E535, '2023D'!$A$2:$G$339, 3, FALSE)</f>
        <v>16423</v>
      </c>
      <c r="P535">
        <f>extracted_table_data[[#This Row],[最低排名]]-extracted_table_data[[#This Row],[同分人数]]+1</f>
        <v>16173</v>
      </c>
      <c r="Q535">
        <f>IF(O535&gt;=开始!$B$6, 1, 0)</f>
        <v>1</v>
      </c>
      <c r="R535">
        <f>extracted_table_data[[#This Row],[最低排名]]-开始!$B$6</f>
        <v>16423</v>
      </c>
    </row>
    <row r="536" spans="1:18">
      <c r="A536">
        <v>45503</v>
      </c>
      <c r="B536" t="s">
        <v>697</v>
      </c>
      <c r="C536" t="str">
        <f t="shared" si="16"/>
        <v>南京审计</v>
      </c>
      <c r="D536" t="str">
        <f t="shared" si="17"/>
        <v>03</v>
      </c>
      <c r="E536" t="s">
        <v>94</v>
      </c>
      <c r="F536">
        <v>202</v>
      </c>
      <c r="G536">
        <v>105</v>
      </c>
      <c r="H536">
        <v>106</v>
      </c>
      <c r="I536">
        <v>64</v>
      </c>
      <c r="J536">
        <v>61</v>
      </c>
      <c r="K536">
        <v>52</v>
      </c>
      <c r="L536">
        <v>0</v>
      </c>
      <c r="M536">
        <v>2023</v>
      </c>
      <c r="N536">
        <f>VLOOKUP(E536, '2023D'!$A$2:$G$339, 2, FALSE)</f>
        <v>219</v>
      </c>
      <c r="O536">
        <f>VLOOKUP(E536, '2023D'!$A$2:$G$339, 3, FALSE)</f>
        <v>23334</v>
      </c>
      <c r="P536">
        <f>extracted_table_data[[#This Row],[最低排名]]-extracted_table_data[[#This Row],[同分人数]]+1</f>
        <v>23116</v>
      </c>
      <c r="Q536">
        <f>IF(O536&gt;=开始!$B$6, 1, 0)</f>
        <v>1</v>
      </c>
      <c r="R536">
        <f>extracted_table_data[[#This Row],[最低排名]]-开始!$B$6</f>
        <v>23334</v>
      </c>
    </row>
    <row r="537" spans="1:18">
      <c r="A537">
        <v>45601</v>
      </c>
      <c r="B537" t="s">
        <v>698</v>
      </c>
      <c r="C537" t="str">
        <f t="shared" si="16"/>
        <v>江苏理工</v>
      </c>
      <c r="D537" t="str">
        <f t="shared" si="17"/>
        <v>01</v>
      </c>
      <c r="E537" t="s">
        <v>54</v>
      </c>
      <c r="F537">
        <v>199</v>
      </c>
      <c r="G537">
        <v>110</v>
      </c>
      <c r="H537">
        <v>80</v>
      </c>
      <c r="I537">
        <v>58</v>
      </c>
      <c r="J537">
        <v>52</v>
      </c>
      <c r="K537">
        <v>52</v>
      </c>
      <c r="L537">
        <v>0</v>
      </c>
      <c r="M537">
        <v>2023</v>
      </c>
      <c r="N537">
        <f>VLOOKUP(E537, '2023D'!$A$2:$G$339, 2, FALSE)</f>
        <v>202</v>
      </c>
      <c r="O537">
        <f>VLOOKUP(E537, '2023D'!$A$2:$G$339, 3, FALSE)</f>
        <v>33766</v>
      </c>
      <c r="P537">
        <f>extracted_table_data[[#This Row],[最低排名]]-extracted_table_data[[#This Row],[同分人数]]+1</f>
        <v>33565</v>
      </c>
      <c r="Q537">
        <f>IF(O537&gt;=开始!$B$6, 1, 0)</f>
        <v>1</v>
      </c>
      <c r="R537">
        <f>extracted_table_data[[#This Row],[最低排名]]-开始!$B$6</f>
        <v>33766</v>
      </c>
    </row>
    <row r="538" spans="1:18">
      <c r="A538">
        <v>45602</v>
      </c>
      <c r="B538" t="s">
        <v>699</v>
      </c>
      <c r="C538" t="str">
        <f t="shared" si="16"/>
        <v>江苏理工</v>
      </c>
      <c r="D538" t="str">
        <f t="shared" si="17"/>
        <v>02</v>
      </c>
      <c r="E538" t="s">
        <v>433</v>
      </c>
      <c r="F538">
        <v>198</v>
      </c>
      <c r="G538">
        <v>101</v>
      </c>
      <c r="H538">
        <v>85</v>
      </c>
      <c r="I538">
        <v>61</v>
      </c>
      <c r="J538">
        <v>55</v>
      </c>
      <c r="K538">
        <v>55</v>
      </c>
      <c r="L538">
        <v>0</v>
      </c>
      <c r="M538">
        <v>2023</v>
      </c>
      <c r="N538">
        <f>VLOOKUP(E538, '2023D'!$A$2:$G$339, 2, FALSE)</f>
        <v>242</v>
      </c>
      <c r="O538">
        <f>VLOOKUP(E538, '2023D'!$A$2:$G$339, 3, FALSE)</f>
        <v>30852</v>
      </c>
      <c r="P538">
        <f>extracted_table_data[[#This Row],[最低排名]]-extracted_table_data[[#This Row],[同分人数]]+1</f>
        <v>30611</v>
      </c>
      <c r="Q538">
        <f>IF(O538&gt;=开始!$B$6, 1, 0)</f>
        <v>1</v>
      </c>
      <c r="R538">
        <f>extracted_table_data[[#This Row],[最低排名]]-开始!$B$6</f>
        <v>30852</v>
      </c>
    </row>
    <row r="539" spans="1:18">
      <c r="A539">
        <v>45603</v>
      </c>
      <c r="B539" t="s">
        <v>700</v>
      </c>
      <c r="C539" t="str">
        <f t="shared" si="16"/>
        <v>江苏理工</v>
      </c>
      <c r="D539" t="str">
        <f t="shared" si="17"/>
        <v>03</v>
      </c>
      <c r="E539" t="s">
        <v>701</v>
      </c>
      <c r="F539">
        <v>173</v>
      </c>
      <c r="G539">
        <v>97</v>
      </c>
      <c r="H539">
        <v>106</v>
      </c>
      <c r="I539">
        <v>58</v>
      </c>
      <c r="J539">
        <v>55</v>
      </c>
      <c r="K539">
        <v>52</v>
      </c>
      <c r="L539">
        <v>0</v>
      </c>
      <c r="M539">
        <v>2023</v>
      </c>
      <c r="N539">
        <f>VLOOKUP(E539, '2023D'!$A$2:$G$339, 2, FALSE)</f>
        <v>197</v>
      </c>
      <c r="O539">
        <f>VLOOKUP(E539, '2023D'!$A$2:$G$339, 3, FALSE)</f>
        <v>33094</v>
      </c>
      <c r="P539">
        <f>extracted_table_data[[#This Row],[最低排名]]-extracted_table_data[[#This Row],[同分人数]]+1</f>
        <v>32898</v>
      </c>
      <c r="Q539">
        <f>IF(O539&gt;=开始!$B$6, 1, 0)</f>
        <v>1</v>
      </c>
      <c r="R539">
        <f>extracted_table_data[[#This Row],[最低排名]]-开始!$B$6</f>
        <v>33094</v>
      </c>
    </row>
    <row r="540" spans="1:18">
      <c r="A540">
        <v>45701</v>
      </c>
      <c r="B540" t="s">
        <v>702</v>
      </c>
      <c r="C540" t="str">
        <f t="shared" si="16"/>
        <v>江苏海大</v>
      </c>
      <c r="D540" t="str">
        <f t="shared" si="17"/>
        <v>01</v>
      </c>
      <c r="E540" t="s">
        <v>54</v>
      </c>
      <c r="F540">
        <v>187</v>
      </c>
      <c r="G540">
        <v>98</v>
      </c>
      <c r="H540">
        <v>89</v>
      </c>
      <c r="I540">
        <v>61</v>
      </c>
      <c r="J540">
        <v>58</v>
      </c>
      <c r="K540">
        <v>46</v>
      </c>
      <c r="L540">
        <v>0</v>
      </c>
      <c r="M540">
        <v>2023</v>
      </c>
      <c r="N540">
        <f>VLOOKUP(E540, '2023D'!$A$2:$G$339, 2, FALSE)</f>
        <v>202</v>
      </c>
      <c r="O540">
        <f>VLOOKUP(E540, '2023D'!$A$2:$G$339, 3, FALSE)</f>
        <v>33766</v>
      </c>
      <c r="P540">
        <f>extracted_table_data[[#This Row],[最低排名]]-extracted_table_data[[#This Row],[同分人数]]+1</f>
        <v>33565</v>
      </c>
      <c r="Q540">
        <f>IF(O540&gt;=开始!$B$6, 1, 0)</f>
        <v>1</v>
      </c>
      <c r="R540">
        <f>extracted_table_data[[#This Row],[最低排名]]-开始!$B$6</f>
        <v>33766</v>
      </c>
    </row>
    <row r="541" spans="1:18">
      <c r="A541">
        <v>45702</v>
      </c>
      <c r="B541" t="s">
        <v>703</v>
      </c>
      <c r="C541" t="str">
        <f t="shared" si="16"/>
        <v>江苏海大</v>
      </c>
      <c r="D541" t="str">
        <f t="shared" si="17"/>
        <v>02</v>
      </c>
      <c r="E541" t="s">
        <v>170</v>
      </c>
      <c r="F541">
        <v>197</v>
      </c>
      <c r="G541">
        <v>100</v>
      </c>
      <c r="H541">
        <v>70</v>
      </c>
      <c r="I541">
        <v>67</v>
      </c>
      <c r="J541">
        <v>61</v>
      </c>
      <c r="K541">
        <v>58</v>
      </c>
      <c r="L541">
        <v>0</v>
      </c>
      <c r="M541">
        <v>2023</v>
      </c>
      <c r="N541">
        <f>VLOOKUP(E541, '2023D'!$A$2:$G$339, 2, FALSE)</f>
        <v>242</v>
      </c>
      <c r="O541">
        <f>VLOOKUP(E541, '2023D'!$A$2:$G$339, 3, FALSE)</f>
        <v>31094</v>
      </c>
      <c r="P541">
        <f>extracted_table_data[[#This Row],[最低排名]]-extracted_table_data[[#This Row],[同分人数]]+1</f>
        <v>30853</v>
      </c>
      <c r="Q541">
        <f>IF(O541&gt;=开始!$B$6, 1, 0)</f>
        <v>1</v>
      </c>
      <c r="R541">
        <f>extracted_table_data[[#This Row],[最低排名]]-开始!$B$6</f>
        <v>31094</v>
      </c>
    </row>
    <row r="542" spans="1:18">
      <c r="A542">
        <v>45801</v>
      </c>
      <c r="B542" t="s">
        <v>704</v>
      </c>
      <c r="C542" t="str">
        <f t="shared" si="16"/>
        <v>南京特师</v>
      </c>
      <c r="D542" t="str">
        <f t="shared" si="17"/>
        <v>01</v>
      </c>
      <c r="E542" t="s">
        <v>178</v>
      </c>
      <c r="F542">
        <v>211</v>
      </c>
      <c r="G542">
        <v>112</v>
      </c>
      <c r="H542">
        <v>73</v>
      </c>
      <c r="I542">
        <v>64</v>
      </c>
      <c r="J542">
        <v>55</v>
      </c>
      <c r="K542">
        <v>55</v>
      </c>
      <c r="L542">
        <v>0</v>
      </c>
      <c r="M542">
        <v>2023</v>
      </c>
      <c r="N542">
        <f>VLOOKUP(E542, '2023D'!$A$2:$G$339, 2, FALSE)</f>
        <v>219</v>
      </c>
      <c r="O542">
        <f>VLOOKUP(E542, '2023D'!$A$2:$G$339, 3, FALSE)</f>
        <v>29925</v>
      </c>
      <c r="P542">
        <f>extracted_table_data[[#This Row],[最低排名]]-extracted_table_data[[#This Row],[同分人数]]+1</f>
        <v>29707</v>
      </c>
      <c r="Q542">
        <f>IF(O542&gt;=开始!$B$6, 1, 0)</f>
        <v>1</v>
      </c>
      <c r="R542">
        <f>extracted_table_data[[#This Row],[最低排名]]-开始!$B$6</f>
        <v>29925</v>
      </c>
    </row>
    <row r="543" spans="1:18">
      <c r="A543">
        <v>45802</v>
      </c>
      <c r="B543" t="s">
        <v>705</v>
      </c>
      <c r="C543" t="str">
        <f t="shared" si="16"/>
        <v>南京特师</v>
      </c>
      <c r="D543" t="str">
        <f t="shared" si="17"/>
        <v>02</v>
      </c>
      <c r="E543" t="s">
        <v>363</v>
      </c>
      <c r="F543">
        <v>172</v>
      </c>
      <c r="G543">
        <v>91</v>
      </c>
      <c r="H543">
        <v>102</v>
      </c>
      <c r="I543">
        <v>64</v>
      </c>
      <c r="J543">
        <v>49</v>
      </c>
      <c r="K543">
        <v>49</v>
      </c>
      <c r="L543">
        <v>0</v>
      </c>
      <c r="M543">
        <v>2023</v>
      </c>
      <c r="N543">
        <f>VLOOKUP(E543, '2023D'!$A$2:$G$339, 2, FALSE)</f>
        <v>228</v>
      </c>
      <c r="O543">
        <f>VLOOKUP(E543, '2023D'!$A$2:$G$339, 3, FALSE)</f>
        <v>34853</v>
      </c>
      <c r="P543">
        <f>extracted_table_data[[#This Row],[最低排名]]-extracted_table_data[[#This Row],[同分人数]]+1</f>
        <v>34626</v>
      </c>
      <c r="Q543">
        <f>IF(O543&gt;=开始!$B$6, 1, 0)</f>
        <v>1</v>
      </c>
      <c r="R543">
        <f>extracted_table_data[[#This Row],[最低排名]]-开始!$B$6</f>
        <v>34853</v>
      </c>
    </row>
    <row r="544" spans="1:18">
      <c r="A544">
        <v>45901</v>
      </c>
      <c r="B544" t="s">
        <v>706</v>
      </c>
      <c r="C544" t="str">
        <f t="shared" si="16"/>
        <v>南通理工</v>
      </c>
      <c r="D544" t="str">
        <f t="shared" si="17"/>
        <v>01</v>
      </c>
      <c r="E544" t="s">
        <v>198</v>
      </c>
      <c r="F544">
        <v>165</v>
      </c>
      <c r="G544">
        <v>84</v>
      </c>
      <c r="H544">
        <v>78</v>
      </c>
      <c r="I544">
        <v>58</v>
      </c>
      <c r="J544">
        <v>58</v>
      </c>
      <c r="K544">
        <v>46</v>
      </c>
      <c r="L544">
        <v>0</v>
      </c>
      <c r="M544">
        <v>2023</v>
      </c>
      <c r="N544">
        <f>VLOOKUP(E544, '2023D'!$A$2:$G$339, 2, FALSE)</f>
        <v>159</v>
      </c>
      <c r="O544">
        <f>VLOOKUP(E544, '2023D'!$A$2:$G$339, 3, FALSE)</f>
        <v>40830</v>
      </c>
      <c r="P544">
        <f>extracted_table_data[[#This Row],[最低排名]]-extracted_table_data[[#This Row],[同分人数]]+1</f>
        <v>40672</v>
      </c>
      <c r="Q544">
        <f>IF(O544&gt;=开始!$B$6, 1, 0)</f>
        <v>1</v>
      </c>
      <c r="R544">
        <f>extracted_table_data[[#This Row],[最低排名]]-开始!$B$6</f>
        <v>40830</v>
      </c>
    </row>
    <row r="545" spans="1:18">
      <c r="A545">
        <v>45902</v>
      </c>
      <c r="B545" t="s">
        <v>707</v>
      </c>
      <c r="C545" t="str">
        <f t="shared" si="16"/>
        <v>南通理工</v>
      </c>
      <c r="D545" t="str">
        <f t="shared" si="17"/>
        <v>02</v>
      </c>
      <c r="E545" t="s">
        <v>320</v>
      </c>
      <c r="F545">
        <v>177</v>
      </c>
      <c r="G545">
        <v>95</v>
      </c>
      <c r="H545">
        <v>80</v>
      </c>
      <c r="I545">
        <v>64</v>
      </c>
      <c r="J545">
        <v>49</v>
      </c>
      <c r="K545">
        <v>40</v>
      </c>
      <c r="L545">
        <v>0</v>
      </c>
      <c r="M545">
        <v>2023</v>
      </c>
      <c r="N545">
        <f>VLOOKUP(E545, '2023D'!$A$2:$G$339, 2, FALSE)</f>
        <v>198</v>
      </c>
      <c r="O545">
        <f>VLOOKUP(E545, '2023D'!$A$2:$G$339, 3, FALSE)</f>
        <v>39977</v>
      </c>
      <c r="P545">
        <f>extracted_table_data[[#This Row],[最低排名]]-extracted_table_data[[#This Row],[同分人数]]+1</f>
        <v>39780</v>
      </c>
      <c r="Q545">
        <f>IF(O545&gt;=开始!$B$6, 1, 0)</f>
        <v>1</v>
      </c>
      <c r="R545">
        <f>extracted_table_data[[#This Row],[最低排名]]-开始!$B$6</f>
        <v>39977</v>
      </c>
    </row>
    <row r="546" spans="1:18">
      <c r="A546">
        <v>46001</v>
      </c>
      <c r="B546" t="s">
        <v>708</v>
      </c>
      <c r="C546" t="str">
        <f t="shared" si="16"/>
        <v>东南成贤</v>
      </c>
      <c r="D546" t="str">
        <f t="shared" si="17"/>
        <v>01</v>
      </c>
      <c r="E546" t="s">
        <v>419</v>
      </c>
      <c r="F546">
        <v>186</v>
      </c>
      <c r="G546">
        <v>98</v>
      </c>
      <c r="H546">
        <v>80</v>
      </c>
      <c r="I546">
        <v>67</v>
      </c>
      <c r="J546">
        <v>52</v>
      </c>
      <c r="K546">
        <v>49</v>
      </c>
      <c r="L546">
        <v>0</v>
      </c>
      <c r="M546">
        <v>2023</v>
      </c>
      <c r="N546">
        <f>VLOOKUP(E546, '2023D'!$A$2:$G$339, 2, FALSE)</f>
        <v>208</v>
      </c>
      <c r="O546">
        <f>VLOOKUP(E546, '2023D'!$A$2:$G$339, 3, FALSE)</f>
        <v>35259</v>
      </c>
      <c r="P546">
        <f>extracted_table_data[[#This Row],[最低排名]]-extracted_table_data[[#This Row],[同分人数]]+1</f>
        <v>35052</v>
      </c>
      <c r="Q546">
        <f>IF(O546&gt;=开始!$B$6, 1, 0)</f>
        <v>1</v>
      </c>
      <c r="R546">
        <f>extracted_table_data[[#This Row],[最低排名]]-开始!$B$6</f>
        <v>35259</v>
      </c>
    </row>
    <row r="547" spans="1:18">
      <c r="A547">
        <v>46002</v>
      </c>
      <c r="B547" t="s">
        <v>709</v>
      </c>
      <c r="C547" t="str">
        <f t="shared" si="16"/>
        <v>东南成贤</v>
      </c>
      <c r="D547" t="str">
        <f t="shared" si="17"/>
        <v>02</v>
      </c>
      <c r="E547" t="s">
        <v>203</v>
      </c>
      <c r="F547">
        <v>179</v>
      </c>
      <c r="G547">
        <v>92</v>
      </c>
      <c r="H547">
        <v>92</v>
      </c>
      <c r="I547">
        <v>55</v>
      </c>
      <c r="J547">
        <v>55</v>
      </c>
      <c r="K547">
        <v>49</v>
      </c>
      <c r="L547">
        <v>0</v>
      </c>
      <c r="M547">
        <v>2023</v>
      </c>
      <c r="N547">
        <f>VLOOKUP(E547, '2023D'!$A$2:$G$339, 2, FALSE)</f>
        <v>209</v>
      </c>
      <c r="O547">
        <f>VLOOKUP(E547, '2023D'!$A$2:$G$339, 3, FALSE)</f>
        <v>36113</v>
      </c>
      <c r="P547">
        <f>extracted_table_data[[#This Row],[最低排名]]-extracted_table_data[[#This Row],[同分人数]]+1</f>
        <v>35905</v>
      </c>
      <c r="Q547">
        <f>IF(O547&gt;=开始!$B$6, 1, 0)</f>
        <v>1</v>
      </c>
      <c r="R547">
        <f>extracted_table_data[[#This Row],[最低排名]]-开始!$B$6</f>
        <v>36113</v>
      </c>
    </row>
    <row r="548" spans="1:18">
      <c r="A548">
        <v>46101</v>
      </c>
      <c r="B548" t="s">
        <v>710</v>
      </c>
      <c r="C548" t="str">
        <f t="shared" si="16"/>
        <v>太湖学院</v>
      </c>
      <c r="D548" t="str">
        <f t="shared" si="17"/>
        <v>01</v>
      </c>
      <c r="E548" t="s">
        <v>366</v>
      </c>
      <c r="F548">
        <v>173</v>
      </c>
      <c r="G548">
        <v>91</v>
      </c>
      <c r="H548">
        <v>90</v>
      </c>
      <c r="I548">
        <v>61</v>
      </c>
      <c r="J548">
        <v>43</v>
      </c>
      <c r="K548">
        <v>40</v>
      </c>
      <c r="L548">
        <v>0</v>
      </c>
      <c r="M548">
        <v>2023</v>
      </c>
      <c r="N548">
        <f>VLOOKUP(E548, '2023D'!$A$2:$G$339, 2, FALSE)</f>
        <v>163</v>
      </c>
      <c r="O548">
        <f>VLOOKUP(E548, '2023D'!$A$2:$G$339, 3, FALSE)</f>
        <v>40512</v>
      </c>
      <c r="P548">
        <f>extracted_table_data[[#This Row],[最低排名]]-extracted_table_data[[#This Row],[同分人数]]+1</f>
        <v>40350</v>
      </c>
      <c r="Q548">
        <f>IF(O548&gt;=开始!$B$6, 1, 0)</f>
        <v>1</v>
      </c>
      <c r="R548">
        <f>extracted_table_data[[#This Row],[最低排名]]-开始!$B$6</f>
        <v>40512</v>
      </c>
    </row>
    <row r="549" spans="1:18">
      <c r="A549">
        <v>46201</v>
      </c>
      <c r="B549" t="s">
        <v>711</v>
      </c>
      <c r="C549" t="str">
        <f t="shared" si="16"/>
        <v>南理紫金</v>
      </c>
      <c r="D549" t="str">
        <f t="shared" si="17"/>
        <v>01</v>
      </c>
      <c r="E549" t="s">
        <v>50</v>
      </c>
      <c r="F549">
        <v>174</v>
      </c>
      <c r="G549">
        <v>95</v>
      </c>
      <c r="H549">
        <v>104</v>
      </c>
      <c r="I549">
        <v>55</v>
      </c>
      <c r="J549">
        <v>52</v>
      </c>
      <c r="K549">
        <v>46</v>
      </c>
      <c r="L549">
        <v>0</v>
      </c>
      <c r="M549">
        <v>2023</v>
      </c>
      <c r="N549">
        <f>VLOOKUP(E549, '2023D'!$A$2:$G$339, 2, FALSE)</f>
        <v>207</v>
      </c>
      <c r="O549">
        <f>VLOOKUP(E549, '2023D'!$A$2:$G$339, 3, FALSE)</f>
        <v>35904</v>
      </c>
      <c r="P549">
        <f>extracted_table_data[[#This Row],[最低排名]]-extracted_table_data[[#This Row],[同分人数]]+1</f>
        <v>35698</v>
      </c>
      <c r="Q549">
        <f>IF(O549&gt;=开始!$B$6, 1, 0)</f>
        <v>1</v>
      </c>
      <c r="R549">
        <f>extracted_table_data[[#This Row],[最低排名]]-开始!$B$6</f>
        <v>35904</v>
      </c>
    </row>
    <row r="550" spans="1:18">
      <c r="A550">
        <v>46202</v>
      </c>
      <c r="B550" t="s">
        <v>712</v>
      </c>
      <c r="C550" t="str">
        <f t="shared" si="16"/>
        <v>南理紫金</v>
      </c>
      <c r="D550" t="str">
        <f t="shared" si="17"/>
        <v>02</v>
      </c>
      <c r="E550" t="s">
        <v>405</v>
      </c>
      <c r="F550">
        <v>199</v>
      </c>
      <c r="G550">
        <v>112</v>
      </c>
      <c r="H550">
        <v>84</v>
      </c>
      <c r="I550">
        <v>52</v>
      </c>
      <c r="J550">
        <v>46</v>
      </c>
      <c r="K550">
        <v>46</v>
      </c>
      <c r="L550">
        <v>0</v>
      </c>
      <c r="M550">
        <v>2023</v>
      </c>
      <c r="N550">
        <f>VLOOKUP(E550, '2023D'!$A$2:$G$339, 2, FALSE)</f>
        <v>209</v>
      </c>
      <c r="O550">
        <f>VLOOKUP(E550, '2023D'!$A$2:$G$339, 3, FALSE)</f>
        <v>36712</v>
      </c>
      <c r="P550">
        <f>extracted_table_data[[#This Row],[最低排名]]-extracted_table_data[[#This Row],[同分人数]]+1</f>
        <v>36504</v>
      </c>
      <c r="Q550">
        <f>IF(O550&gt;=开始!$B$6, 1, 0)</f>
        <v>1</v>
      </c>
      <c r="R550">
        <f>extracted_table_data[[#This Row],[最低排名]]-开始!$B$6</f>
        <v>36712</v>
      </c>
    </row>
    <row r="551" spans="1:18">
      <c r="A551">
        <v>46301</v>
      </c>
      <c r="B551" t="s">
        <v>713</v>
      </c>
      <c r="C551" t="str">
        <f t="shared" si="16"/>
        <v>南航金城</v>
      </c>
      <c r="D551" t="str">
        <f t="shared" si="17"/>
        <v>01</v>
      </c>
      <c r="E551" t="s">
        <v>585</v>
      </c>
      <c r="F551">
        <v>194</v>
      </c>
      <c r="G551">
        <v>105</v>
      </c>
      <c r="H551">
        <v>72</v>
      </c>
      <c r="I551">
        <v>58</v>
      </c>
      <c r="J551">
        <v>49</v>
      </c>
      <c r="K551">
        <v>43</v>
      </c>
      <c r="L551">
        <v>0</v>
      </c>
      <c r="M551">
        <v>2023</v>
      </c>
      <c r="N551">
        <f>VLOOKUP(E551, '2023D'!$A$2:$G$339, 2, FALSE)</f>
        <v>189</v>
      </c>
      <c r="O551">
        <f>VLOOKUP(E551, '2023D'!$A$2:$G$339, 3, FALSE)</f>
        <v>38855</v>
      </c>
      <c r="P551">
        <f>extracted_table_data[[#This Row],[最低排名]]-extracted_table_data[[#This Row],[同分人数]]+1</f>
        <v>38667</v>
      </c>
      <c r="Q551">
        <f>IF(O551&gt;=开始!$B$6, 1, 0)</f>
        <v>1</v>
      </c>
      <c r="R551">
        <f>extracted_table_data[[#This Row],[最低排名]]-开始!$B$6</f>
        <v>38855</v>
      </c>
    </row>
    <row r="552" spans="1:18">
      <c r="A552">
        <v>46302</v>
      </c>
      <c r="B552" t="s">
        <v>714</v>
      </c>
      <c r="C552" t="str">
        <f t="shared" si="16"/>
        <v>南航金城</v>
      </c>
      <c r="D552" t="str">
        <f t="shared" si="17"/>
        <v>02</v>
      </c>
      <c r="E552" t="s">
        <v>479</v>
      </c>
      <c r="F552">
        <v>206</v>
      </c>
      <c r="G552">
        <v>107</v>
      </c>
      <c r="H552">
        <v>75</v>
      </c>
      <c r="I552">
        <v>49</v>
      </c>
      <c r="J552">
        <v>46</v>
      </c>
      <c r="K552">
        <v>46</v>
      </c>
      <c r="L552">
        <v>0</v>
      </c>
      <c r="M552">
        <v>2023</v>
      </c>
      <c r="N552">
        <f>VLOOKUP(E552, '2023D'!$A$2:$G$339, 2, FALSE)</f>
        <v>199</v>
      </c>
      <c r="O552">
        <f>VLOOKUP(E552, '2023D'!$A$2:$G$339, 3, FALSE)</f>
        <v>37730</v>
      </c>
      <c r="P552">
        <f>extracted_table_data[[#This Row],[最低排名]]-extracted_table_data[[#This Row],[同分人数]]+1</f>
        <v>37532</v>
      </c>
      <c r="Q552">
        <f>IF(O552&gt;=开始!$B$6, 1, 0)</f>
        <v>1</v>
      </c>
      <c r="R552">
        <f>extracted_table_data[[#This Row],[最低排名]]-开始!$B$6</f>
        <v>37730</v>
      </c>
    </row>
    <row r="553" spans="1:18">
      <c r="A553">
        <v>46401</v>
      </c>
      <c r="B553" t="s">
        <v>715</v>
      </c>
      <c r="C553" t="str">
        <f t="shared" si="16"/>
        <v>南京传媒</v>
      </c>
      <c r="D553" t="str">
        <f t="shared" si="17"/>
        <v>01</v>
      </c>
      <c r="E553" t="s">
        <v>340</v>
      </c>
      <c r="F553">
        <v>182</v>
      </c>
      <c r="G553">
        <v>91</v>
      </c>
      <c r="H553">
        <v>98</v>
      </c>
      <c r="I553">
        <v>67</v>
      </c>
      <c r="J553">
        <v>58</v>
      </c>
      <c r="K553">
        <v>52</v>
      </c>
      <c r="L553">
        <v>0</v>
      </c>
      <c r="M553">
        <v>2023</v>
      </c>
      <c r="N553">
        <f>VLOOKUP(E553, '2023D'!$A$2:$G$339, 2, FALSE)</f>
        <v>243</v>
      </c>
      <c r="O553">
        <f>VLOOKUP(E553, '2023D'!$A$2:$G$339, 3, FALSE)</f>
        <v>30168</v>
      </c>
      <c r="P553">
        <f>extracted_table_data[[#This Row],[最低排名]]-extracted_table_data[[#This Row],[同分人数]]+1</f>
        <v>29926</v>
      </c>
      <c r="Q553">
        <f>IF(O553&gt;=开始!$B$6, 1, 0)</f>
        <v>1</v>
      </c>
      <c r="R553">
        <f>extracted_table_data[[#This Row],[最低排名]]-开始!$B$6</f>
        <v>30168</v>
      </c>
    </row>
    <row r="554" spans="1:18">
      <c r="A554">
        <v>46501</v>
      </c>
      <c r="B554" t="s">
        <v>716</v>
      </c>
      <c r="C554" t="str">
        <f t="shared" si="16"/>
        <v>南师泰州</v>
      </c>
      <c r="D554" t="str">
        <f t="shared" si="17"/>
        <v>01</v>
      </c>
      <c r="E554" t="s">
        <v>203</v>
      </c>
      <c r="F554">
        <v>184</v>
      </c>
      <c r="G554">
        <v>98</v>
      </c>
      <c r="H554">
        <v>84</v>
      </c>
      <c r="I554">
        <v>58</v>
      </c>
      <c r="J554">
        <v>58</v>
      </c>
      <c r="K554">
        <v>46</v>
      </c>
      <c r="L554">
        <v>0</v>
      </c>
      <c r="M554">
        <v>2023</v>
      </c>
      <c r="N554">
        <f>VLOOKUP(E554, '2023D'!$A$2:$G$339, 2, FALSE)</f>
        <v>209</v>
      </c>
      <c r="O554">
        <f>VLOOKUP(E554, '2023D'!$A$2:$G$339, 3, FALSE)</f>
        <v>36113</v>
      </c>
      <c r="P554">
        <f>extracted_table_data[[#This Row],[最低排名]]-extracted_table_data[[#This Row],[同分人数]]+1</f>
        <v>35905</v>
      </c>
      <c r="Q554">
        <f>IF(O554&gt;=开始!$B$6, 1, 0)</f>
        <v>1</v>
      </c>
      <c r="R554">
        <f>extracted_table_data[[#This Row],[最低排名]]-开始!$B$6</f>
        <v>36113</v>
      </c>
    </row>
    <row r="555" spans="1:18">
      <c r="A555">
        <v>46502</v>
      </c>
      <c r="B555" t="s">
        <v>717</v>
      </c>
      <c r="C555" t="str">
        <f t="shared" si="16"/>
        <v>南师泰州</v>
      </c>
      <c r="D555" t="str">
        <f t="shared" si="17"/>
        <v>02</v>
      </c>
      <c r="E555" t="s">
        <v>447</v>
      </c>
      <c r="F555">
        <v>203</v>
      </c>
      <c r="G555">
        <v>112</v>
      </c>
      <c r="H555">
        <v>62</v>
      </c>
      <c r="I555">
        <v>58</v>
      </c>
      <c r="J555">
        <v>52</v>
      </c>
      <c r="K555">
        <v>46</v>
      </c>
      <c r="L555">
        <v>0</v>
      </c>
      <c r="M555">
        <v>2023</v>
      </c>
      <c r="N555">
        <f>VLOOKUP(E555, '2023D'!$A$2:$G$339, 2, FALSE)</f>
        <v>201</v>
      </c>
      <c r="O555">
        <f>VLOOKUP(E555, '2023D'!$A$2:$G$339, 3, FALSE)</f>
        <v>37931</v>
      </c>
      <c r="P555">
        <f>extracted_table_data[[#This Row],[最低排名]]-extracted_table_data[[#This Row],[同分人数]]+1</f>
        <v>37731</v>
      </c>
      <c r="Q555">
        <f>IF(O555&gt;=开始!$B$6, 1, 0)</f>
        <v>1</v>
      </c>
      <c r="R555">
        <f>extracted_table_data[[#This Row],[最低排名]]-开始!$B$6</f>
        <v>37931</v>
      </c>
    </row>
    <row r="556" spans="1:18">
      <c r="A556">
        <v>46601</v>
      </c>
      <c r="B556" t="s">
        <v>718</v>
      </c>
      <c r="C556" t="str">
        <f t="shared" si="16"/>
        <v>南工浦江</v>
      </c>
      <c r="D556" t="str">
        <f t="shared" si="17"/>
        <v>01</v>
      </c>
      <c r="E556" t="s">
        <v>221</v>
      </c>
      <c r="F556">
        <v>178</v>
      </c>
      <c r="G556">
        <v>93</v>
      </c>
      <c r="H556">
        <v>78</v>
      </c>
      <c r="I556">
        <v>55</v>
      </c>
      <c r="J556">
        <v>49</v>
      </c>
      <c r="K556">
        <v>49</v>
      </c>
      <c r="L556">
        <v>0</v>
      </c>
      <c r="M556">
        <v>2023</v>
      </c>
      <c r="N556">
        <f>VLOOKUP(E556, '2023D'!$A$2:$G$339, 2, FALSE)</f>
        <v>197</v>
      </c>
      <c r="O556">
        <f>VLOOKUP(E556, '2023D'!$A$2:$G$339, 3, FALSE)</f>
        <v>40174</v>
      </c>
      <c r="P556">
        <f>extracted_table_data[[#This Row],[最低排名]]-extracted_table_data[[#This Row],[同分人数]]+1</f>
        <v>39978</v>
      </c>
      <c r="Q556">
        <f>IF(O556&gt;=开始!$B$6, 1, 0)</f>
        <v>1</v>
      </c>
      <c r="R556">
        <f>extracted_table_data[[#This Row],[最低排名]]-开始!$B$6</f>
        <v>40174</v>
      </c>
    </row>
    <row r="557" spans="1:18">
      <c r="A557">
        <v>46602</v>
      </c>
      <c r="B557" t="s">
        <v>719</v>
      </c>
      <c r="C557" t="str">
        <f t="shared" si="16"/>
        <v>南工浦江</v>
      </c>
      <c r="D557" t="str">
        <f t="shared" si="17"/>
        <v>02</v>
      </c>
      <c r="E557" t="s">
        <v>513</v>
      </c>
      <c r="F557">
        <v>193</v>
      </c>
      <c r="G557">
        <v>99</v>
      </c>
      <c r="H557">
        <v>83</v>
      </c>
      <c r="I557">
        <v>52</v>
      </c>
      <c r="J557">
        <v>46</v>
      </c>
      <c r="K557">
        <v>46</v>
      </c>
      <c r="L557">
        <v>0</v>
      </c>
      <c r="M557">
        <v>2023</v>
      </c>
      <c r="N557">
        <f>VLOOKUP(E557, '2023D'!$A$2:$G$339, 2, FALSE)</f>
        <v>161</v>
      </c>
      <c r="O557">
        <f>VLOOKUP(E557, '2023D'!$A$2:$G$339, 3, FALSE)</f>
        <v>38092</v>
      </c>
      <c r="P557">
        <f>extracted_table_data[[#This Row],[最低排名]]-extracted_table_data[[#This Row],[同分人数]]+1</f>
        <v>37932</v>
      </c>
      <c r="Q557">
        <f>IF(O557&gt;=开始!$B$6, 1, 0)</f>
        <v>1</v>
      </c>
      <c r="R557">
        <f>extracted_table_data[[#This Row],[最低排名]]-开始!$B$6</f>
        <v>38092</v>
      </c>
    </row>
    <row r="558" spans="1:18">
      <c r="A558">
        <v>46603</v>
      </c>
      <c r="B558" t="s">
        <v>720</v>
      </c>
      <c r="C558" t="str">
        <f t="shared" si="16"/>
        <v>南工浦江</v>
      </c>
      <c r="D558" t="str">
        <f t="shared" si="17"/>
        <v>03</v>
      </c>
      <c r="E558" t="s">
        <v>447</v>
      </c>
      <c r="F558">
        <v>190</v>
      </c>
      <c r="G558">
        <v>109</v>
      </c>
      <c r="H558">
        <v>81</v>
      </c>
      <c r="I558">
        <v>55</v>
      </c>
      <c r="J558">
        <v>52</v>
      </c>
      <c r="K558">
        <v>43</v>
      </c>
      <c r="L558">
        <v>0</v>
      </c>
      <c r="M558">
        <v>2023</v>
      </c>
      <c r="N558">
        <f>VLOOKUP(E558, '2023D'!$A$2:$G$339, 2, FALSE)</f>
        <v>201</v>
      </c>
      <c r="O558">
        <f>VLOOKUP(E558, '2023D'!$A$2:$G$339, 3, FALSE)</f>
        <v>37931</v>
      </c>
      <c r="P558">
        <f>extracted_table_data[[#This Row],[最低排名]]-extracted_table_data[[#This Row],[同分人数]]+1</f>
        <v>37731</v>
      </c>
      <c r="Q558">
        <f>IF(O558&gt;=开始!$B$6, 1, 0)</f>
        <v>1</v>
      </c>
      <c r="R558">
        <f>extracted_table_data[[#This Row],[最低排名]]-开始!$B$6</f>
        <v>37931</v>
      </c>
    </row>
    <row r="559" spans="1:18">
      <c r="A559">
        <v>46701</v>
      </c>
      <c r="B559" t="s">
        <v>721</v>
      </c>
      <c r="C559" t="str">
        <f t="shared" si="16"/>
        <v>南医康达</v>
      </c>
      <c r="D559" t="str">
        <f t="shared" si="17"/>
        <v>01</v>
      </c>
      <c r="E559" t="s">
        <v>528</v>
      </c>
      <c r="F559">
        <v>187</v>
      </c>
      <c r="G559">
        <v>94</v>
      </c>
      <c r="H559">
        <v>91</v>
      </c>
      <c r="I559">
        <v>55</v>
      </c>
      <c r="J559">
        <v>55</v>
      </c>
      <c r="K559">
        <v>52</v>
      </c>
      <c r="L559">
        <v>0</v>
      </c>
      <c r="M559">
        <v>2023</v>
      </c>
      <c r="N559">
        <f>VLOOKUP(E559, '2023D'!$A$2:$G$339, 2, FALSE)</f>
        <v>199</v>
      </c>
      <c r="O559">
        <f>VLOOKUP(E559, '2023D'!$A$2:$G$339, 3, FALSE)</f>
        <v>33965</v>
      </c>
      <c r="P559">
        <f>extracted_table_data[[#This Row],[最低排名]]-extracted_table_data[[#This Row],[同分人数]]+1</f>
        <v>33767</v>
      </c>
      <c r="Q559">
        <f>IF(O559&gt;=开始!$B$6, 1, 0)</f>
        <v>1</v>
      </c>
      <c r="R559">
        <f>extracted_table_data[[#This Row],[最低排名]]-开始!$B$6</f>
        <v>33965</v>
      </c>
    </row>
    <row r="560" spans="1:18">
      <c r="A560">
        <v>46702</v>
      </c>
      <c r="B560" t="s">
        <v>722</v>
      </c>
      <c r="C560" t="str">
        <f t="shared" si="16"/>
        <v>南医康达</v>
      </c>
      <c r="D560" t="str">
        <f t="shared" si="17"/>
        <v>02</v>
      </c>
      <c r="E560" t="s">
        <v>408</v>
      </c>
      <c r="F560">
        <v>188</v>
      </c>
      <c r="G560">
        <v>101</v>
      </c>
      <c r="H560">
        <v>81</v>
      </c>
      <c r="I560">
        <v>52</v>
      </c>
      <c r="J560">
        <v>52</v>
      </c>
      <c r="K560">
        <v>46</v>
      </c>
      <c r="L560">
        <v>0</v>
      </c>
      <c r="M560">
        <v>2023</v>
      </c>
      <c r="N560">
        <f>VLOOKUP(E560, '2023D'!$A$2:$G$339, 2, FALSE)</f>
        <v>179</v>
      </c>
      <c r="O560">
        <f>VLOOKUP(E560, '2023D'!$A$2:$G$339, 3, FALSE)</f>
        <v>38271</v>
      </c>
      <c r="P560">
        <f>extracted_table_data[[#This Row],[最低排名]]-extracted_table_data[[#This Row],[同分人数]]+1</f>
        <v>38093</v>
      </c>
      <c r="Q560">
        <f>IF(O560&gt;=开始!$B$6, 1, 0)</f>
        <v>1</v>
      </c>
      <c r="R560">
        <f>extracted_table_data[[#This Row],[最低排名]]-开始!$B$6</f>
        <v>38271</v>
      </c>
    </row>
    <row r="561" spans="1:18">
      <c r="A561">
        <v>46703</v>
      </c>
      <c r="B561" t="s">
        <v>723</v>
      </c>
      <c r="C561" t="str">
        <f t="shared" si="16"/>
        <v>南医康达</v>
      </c>
      <c r="D561" t="str">
        <f t="shared" si="17"/>
        <v>03</v>
      </c>
      <c r="E561" t="s">
        <v>412</v>
      </c>
      <c r="F561">
        <v>207</v>
      </c>
      <c r="G561">
        <v>104</v>
      </c>
      <c r="H561">
        <v>75</v>
      </c>
      <c r="I561">
        <v>46</v>
      </c>
      <c r="J561">
        <v>46</v>
      </c>
      <c r="K561">
        <v>43</v>
      </c>
      <c r="L561">
        <v>0</v>
      </c>
      <c r="M561">
        <v>2023</v>
      </c>
      <c r="N561">
        <f>VLOOKUP(E561, '2023D'!$A$2:$G$339, 2, FALSE)</f>
        <v>199</v>
      </c>
      <c r="O561">
        <f>VLOOKUP(E561, '2023D'!$A$2:$G$339, 3, FALSE)</f>
        <v>38666</v>
      </c>
      <c r="P561">
        <f>extracted_table_data[[#This Row],[最低排名]]-extracted_table_data[[#This Row],[同分人数]]+1</f>
        <v>38468</v>
      </c>
      <c r="Q561">
        <f>IF(O561&gt;=开始!$B$6, 1, 0)</f>
        <v>1</v>
      </c>
      <c r="R561">
        <f>extracted_table_data[[#This Row],[最低排名]]-开始!$B$6</f>
        <v>38666</v>
      </c>
    </row>
    <row r="562" spans="1:18">
      <c r="A562">
        <v>46704</v>
      </c>
      <c r="B562" t="s">
        <v>724</v>
      </c>
      <c r="C562" t="str">
        <f t="shared" si="16"/>
        <v>南医康达</v>
      </c>
      <c r="D562" t="str">
        <f t="shared" si="17"/>
        <v>04</v>
      </c>
      <c r="E562" t="s">
        <v>528</v>
      </c>
      <c r="F562">
        <v>201</v>
      </c>
      <c r="G562">
        <v>103</v>
      </c>
      <c r="H562">
        <v>92</v>
      </c>
      <c r="I562">
        <v>52</v>
      </c>
      <c r="J562">
        <v>52</v>
      </c>
      <c r="K562">
        <v>43</v>
      </c>
      <c r="L562">
        <v>0</v>
      </c>
      <c r="M562">
        <v>2023</v>
      </c>
      <c r="N562">
        <f>VLOOKUP(E562, '2023D'!$A$2:$G$339, 2, FALSE)</f>
        <v>199</v>
      </c>
      <c r="O562">
        <f>VLOOKUP(E562, '2023D'!$A$2:$G$339, 3, FALSE)</f>
        <v>33965</v>
      </c>
      <c r="P562">
        <f>extracted_table_data[[#This Row],[最低排名]]-extracted_table_data[[#This Row],[同分人数]]+1</f>
        <v>33767</v>
      </c>
      <c r="Q562">
        <f>IF(O562&gt;=开始!$B$6, 1, 0)</f>
        <v>1</v>
      </c>
      <c r="R562">
        <f>extracted_table_data[[#This Row],[最低排名]]-开始!$B$6</f>
        <v>33965</v>
      </c>
    </row>
    <row r="563" spans="1:18">
      <c r="A563">
        <v>46901</v>
      </c>
      <c r="B563" t="s">
        <v>725</v>
      </c>
      <c r="C563" t="str">
        <f t="shared" si="16"/>
        <v>无锡学院</v>
      </c>
      <c r="D563" t="str">
        <f t="shared" si="17"/>
        <v>01</v>
      </c>
      <c r="E563" t="s">
        <v>228</v>
      </c>
      <c r="F563">
        <v>195</v>
      </c>
      <c r="G563">
        <v>100</v>
      </c>
      <c r="H563">
        <v>100</v>
      </c>
      <c r="I563">
        <v>49</v>
      </c>
      <c r="J563">
        <v>49</v>
      </c>
      <c r="K563">
        <v>46</v>
      </c>
      <c r="L563">
        <v>0</v>
      </c>
      <c r="M563">
        <v>2023</v>
      </c>
      <c r="N563">
        <f>VLOOKUP(E563, '2023D'!$A$2:$G$339, 2, FALSE)</f>
        <v>205</v>
      </c>
      <c r="O563">
        <f>VLOOKUP(E563, '2023D'!$A$2:$G$339, 3, FALSE)</f>
        <v>34170</v>
      </c>
      <c r="P563">
        <f>extracted_table_data[[#This Row],[最低排名]]-extracted_table_data[[#This Row],[同分人数]]+1</f>
        <v>33966</v>
      </c>
      <c r="Q563">
        <f>IF(O563&gt;=开始!$B$6, 1, 0)</f>
        <v>1</v>
      </c>
      <c r="R563">
        <f>extracted_table_data[[#This Row],[最低排名]]-开始!$B$6</f>
        <v>34170</v>
      </c>
    </row>
    <row r="564" spans="1:18">
      <c r="A564">
        <v>46902</v>
      </c>
      <c r="B564" t="s">
        <v>726</v>
      </c>
      <c r="C564" t="str">
        <f t="shared" si="16"/>
        <v>无锡学院</v>
      </c>
      <c r="D564" t="str">
        <f t="shared" si="17"/>
        <v>02</v>
      </c>
      <c r="E564" t="s">
        <v>130</v>
      </c>
      <c r="F564">
        <v>211</v>
      </c>
      <c r="G564">
        <v>106</v>
      </c>
      <c r="H564">
        <v>92</v>
      </c>
      <c r="I564">
        <v>55</v>
      </c>
      <c r="J564">
        <v>52</v>
      </c>
      <c r="K564">
        <v>49</v>
      </c>
      <c r="L564">
        <v>0</v>
      </c>
      <c r="M564">
        <v>2023</v>
      </c>
      <c r="N564">
        <f>VLOOKUP(E564, '2023D'!$A$2:$G$339, 2, FALSE)</f>
        <v>237</v>
      </c>
      <c r="O564">
        <f>VLOOKUP(E564, '2023D'!$A$2:$G$339, 3, FALSE)</f>
        <v>29706</v>
      </c>
      <c r="P564">
        <f>extracted_table_data[[#This Row],[最低排名]]-extracted_table_data[[#This Row],[同分人数]]+1</f>
        <v>29470</v>
      </c>
      <c r="Q564">
        <f>IF(O564&gt;=开始!$B$6, 1, 0)</f>
        <v>1</v>
      </c>
      <c r="R564">
        <f>extracted_table_data[[#This Row],[最低排名]]-开始!$B$6</f>
        <v>29706</v>
      </c>
    </row>
    <row r="565" spans="1:18">
      <c r="A565">
        <v>46903</v>
      </c>
      <c r="B565" t="s">
        <v>727</v>
      </c>
      <c r="C565" t="str">
        <f t="shared" si="16"/>
        <v>无锡学院</v>
      </c>
      <c r="D565" t="str">
        <f t="shared" si="17"/>
        <v>03</v>
      </c>
      <c r="E565" t="s">
        <v>184</v>
      </c>
      <c r="F565">
        <v>193</v>
      </c>
      <c r="G565">
        <v>99</v>
      </c>
      <c r="H565">
        <v>105</v>
      </c>
      <c r="I565">
        <v>55</v>
      </c>
      <c r="J565">
        <v>52</v>
      </c>
      <c r="K565">
        <v>46</v>
      </c>
      <c r="L565">
        <v>0</v>
      </c>
      <c r="M565">
        <v>2023</v>
      </c>
      <c r="N565">
        <f>VLOOKUP(E565, '2023D'!$A$2:$G$339, 2, FALSE)</f>
        <v>237</v>
      </c>
      <c r="O565">
        <f>VLOOKUP(E565, '2023D'!$A$2:$G$339, 3, FALSE)</f>
        <v>31584</v>
      </c>
      <c r="P565">
        <f>extracted_table_data[[#This Row],[最低排名]]-extracted_table_data[[#This Row],[同分人数]]+1</f>
        <v>31348</v>
      </c>
      <c r="Q565">
        <f>IF(O565&gt;=开始!$B$6, 1, 0)</f>
        <v>1</v>
      </c>
      <c r="R565">
        <f>extracted_table_data[[#This Row],[最低排名]]-开始!$B$6</f>
        <v>31584</v>
      </c>
    </row>
    <row r="566" spans="1:18">
      <c r="A566">
        <v>47001</v>
      </c>
      <c r="B566" t="s">
        <v>728</v>
      </c>
      <c r="C566" t="str">
        <f t="shared" si="16"/>
        <v>苏州城院</v>
      </c>
      <c r="D566" t="str">
        <f t="shared" si="17"/>
        <v>01</v>
      </c>
      <c r="E566" t="s">
        <v>433</v>
      </c>
      <c r="F566">
        <v>202</v>
      </c>
      <c r="G566">
        <v>107</v>
      </c>
      <c r="H566">
        <v>102</v>
      </c>
      <c r="I566">
        <v>52</v>
      </c>
      <c r="J566">
        <v>49</v>
      </c>
      <c r="K566">
        <v>49</v>
      </c>
      <c r="L566">
        <v>0</v>
      </c>
      <c r="M566">
        <v>2023</v>
      </c>
      <c r="N566">
        <f>VLOOKUP(E566, '2023D'!$A$2:$G$339, 2, FALSE)</f>
        <v>242</v>
      </c>
      <c r="O566">
        <f>VLOOKUP(E566, '2023D'!$A$2:$G$339, 3, FALSE)</f>
        <v>30852</v>
      </c>
      <c r="P566">
        <f>extracted_table_data[[#This Row],[最低排名]]-extracted_table_data[[#This Row],[同分人数]]+1</f>
        <v>30611</v>
      </c>
      <c r="Q566">
        <f>IF(O566&gt;=开始!$B$6, 1, 0)</f>
        <v>1</v>
      </c>
      <c r="R566">
        <f>extracted_table_data[[#This Row],[最低排名]]-开始!$B$6</f>
        <v>30852</v>
      </c>
    </row>
    <row r="567" spans="1:18">
      <c r="A567">
        <v>47002</v>
      </c>
      <c r="B567" t="s">
        <v>729</v>
      </c>
      <c r="C567" t="str">
        <f t="shared" si="16"/>
        <v>苏州城院</v>
      </c>
      <c r="D567" t="str">
        <f t="shared" si="17"/>
        <v>02</v>
      </c>
      <c r="E567" t="s">
        <v>232</v>
      </c>
      <c r="F567">
        <v>210</v>
      </c>
      <c r="G567">
        <v>112</v>
      </c>
      <c r="H567">
        <v>81</v>
      </c>
      <c r="I567">
        <v>52</v>
      </c>
      <c r="J567">
        <v>49</v>
      </c>
      <c r="K567">
        <v>46</v>
      </c>
      <c r="L567">
        <v>0</v>
      </c>
      <c r="M567">
        <v>2023</v>
      </c>
      <c r="N567">
        <f>VLOOKUP(E567, '2023D'!$A$2:$G$339, 2, FALSE)</f>
        <v>261</v>
      </c>
      <c r="O567">
        <f>VLOOKUP(E567, '2023D'!$A$2:$G$339, 3, FALSE)</f>
        <v>34431</v>
      </c>
      <c r="P567">
        <f>extracted_table_data[[#This Row],[最低排名]]-extracted_table_data[[#This Row],[同分人数]]+1</f>
        <v>34171</v>
      </c>
      <c r="Q567">
        <f>IF(O567&gt;=开始!$B$6, 1, 0)</f>
        <v>1</v>
      </c>
      <c r="R567">
        <f>extracted_table_data[[#This Row],[最低排名]]-开始!$B$6</f>
        <v>34431</v>
      </c>
    </row>
    <row r="568" spans="1:18">
      <c r="A568">
        <v>47101</v>
      </c>
      <c r="B568" t="s">
        <v>730</v>
      </c>
      <c r="C568" t="str">
        <f t="shared" si="16"/>
        <v>苏大应用</v>
      </c>
      <c r="D568" t="str">
        <f t="shared" si="17"/>
        <v>01</v>
      </c>
      <c r="E568" t="s">
        <v>479</v>
      </c>
      <c r="F568">
        <v>187</v>
      </c>
      <c r="G568">
        <v>108</v>
      </c>
      <c r="H568">
        <v>82</v>
      </c>
      <c r="I568">
        <v>55</v>
      </c>
      <c r="J568">
        <v>52</v>
      </c>
      <c r="K568">
        <v>46</v>
      </c>
      <c r="L568">
        <v>0</v>
      </c>
      <c r="M568">
        <v>2023</v>
      </c>
      <c r="N568">
        <f>VLOOKUP(E568, '2023D'!$A$2:$G$339, 2, FALSE)</f>
        <v>199</v>
      </c>
      <c r="O568">
        <f>VLOOKUP(E568, '2023D'!$A$2:$G$339, 3, FALSE)</f>
        <v>37730</v>
      </c>
      <c r="P568">
        <f>extracted_table_data[[#This Row],[最低排名]]-extracted_table_data[[#This Row],[同分人数]]+1</f>
        <v>37532</v>
      </c>
      <c r="Q568">
        <f>IF(O568&gt;=开始!$B$6, 1, 0)</f>
        <v>1</v>
      </c>
      <c r="R568">
        <f>extracted_table_data[[#This Row],[最低排名]]-开始!$B$6</f>
        <v>37730</v>
      </c>
    </row>
    <row r="569" spans="1:18">
      <c r="A569">
        <v>47301</v>
      </c>
      <c r="B569" t="s">
        <v>731</v>
      </c>
      <c r="C569" t="str">
        <f t="shared" si="16"/>
        <v>江大京江</v>
      </c>
      <c r="D569" t="str">
        <f t="shared" si="17"/>
        <v>01</v>
      </c>
      <c r="E569" t="s">
        <v>408</v>
      </c>
      <c r="F569">
        <v>180</v>
      </c>
      <c r="G569">
        <v>93</v>
      </c>
      <c r="H569">
        <v>80</v>
      </c>
      <c r="I569">
        <v>58</v>
      </c>
      <c r="J569">
        <v>58</v>
      </c>
      <c r="K569">
        <v>43</v>
      </c>
      <c r="L569">
        <v>0</v>
      </c>
      <c r="M569">
        <v>2023</v>
      </c>
      <c r="N569">
        <f>VLOOKUP(E569, '2023D'!$A$2:$G$339, 2, FALSE)</f>
        <v>179</v>
      </c>
      <c r="O569">
        <f>VLOOKUP(E569, '2023D'!$A$2:$G$339, 3, FALSE)</f>
        <v>38271</v>
      </c>
      <c r="P569">
        <f>extracted_table_data[[#This Row],[最低排名]]-extracted_table_data[[#This Row],[同分人数]]+1</f>
        <v>38093</v>
      </c>
      <c r="Q569">
        <f>IF(O569&gt;=开始!$B$6, 1, 0)</f>
        <v>1</v>
      </c>
      <c r="R569">
        <f>extracted_table_data[[#This Row],[最低排名]]-开始!$B$6</f>
        <v>38271</v>
      </c>
    </row>
    <row r="570" spans="1:18">
      <c r="A570">
        <v>47401</v>
      </c>
      <c r="B570" t="s">
        <v>732</v>
      </c>
      <c r="C570" t="str">
        <f t="shared" si="16"/>
        <v>南邮通达</v>
      </c>
      <c r="D570" t="str">
        <f t="shared" si="17"/>
        <v>01</v>
      </c>
      <c r="E570" t="s">
        <v>528</v>
      </c>
      <c r="F570">
        <v>205</v>
      </c>
      <c r="G570">
        <v>119</v>
      </c>
      <c r="H570">
        <v>79</v>
      </c>
      <c r="I570">
        <v>55</v>
      </c>
      <c r="J570">
        <v>52</v>
      </c>
      <c r="K570">
        <v>49</v>
      </c>
      <c r="L570">
        <v>0</v>
      </c>
      <c r="M570">
        <v>2023</v>
      </c>
      <c r="N570">
        <f>VLOOKUP(E570, '2023D'!$A$2:$G$339, 2, FALSE)</f>
        <v>199</v>
      </c>
      <c r="O570">
        <f>VLOOKUP(E570, '2023D'!$A$2:$G$339, 3, FALSE)</f>
        <v>33965</v>
      </c>
      <c r="P570">
        <f>extracted_table_data[[#This Row],[最低排名]]-extracted_table_data[[#This Row],[同分人数]]+1</f>
        <v>33767</v>
      </c>
      <c r="Q570">
        <f>IF(O570&gt;=开始!$B$6, 1, 0)</f>
        <v>1</v>
      </c>
      <c r="R570">
        <f>extracted_table_data[[#This Row],[最低排名]]-开始!$B$6</f>
        <v>33965</v>
      </c>
    </row>
    <row r="571" spans="1:18">
      <c r="A571">
        <v>47402</v>
      </c>
      <c r="B571" t="s">
        <v>733</v>
      </c>
      <c r="C571" t="str">
        <f t="shared" si="16"/>
        <v>南邮通达</v>
      </c>
      <c r="D571" t="str">
        <f t="shared" si="17"/>
        <v>02</v>
      </c>
      <c r="E571" t="s">
        <v>318</v>
      </c>
      <c r="F571">
        <v>204</v>
      </c>
      <c r="G571">
        <v>107</v>
      </c>
      <c r="H571">
        <v>72</v>
      </c>
      <c r="I571">
        <v>55</v>
      </c>
      <c r="J571">
        <v>49</v>
      </c>
      <c r="K571">
        <v>46</v>
      </c>
      <c r="L571">
        <v>0</v>
      </c>
      <c r="M571">
        <v>2023</v>
      </c>
      <c r="N571">
        <f>VLOOKUP(E571, '2023D'!$A$2:$G$339, 2, FALSE)</f>
        <v>194</v>
      </c>
      <c r="O571">
        <f>VLOOKUP(E571, '2023D'!$A$2:$G$339, 3, FALSE)</f>
        <v>36906</v>
      </c>
      <c r="P571">
        <f>extracted_table_data[[#This Row],[最低排名]]-extracted_table_data[[#This Row],[同分人数]]+1</f>
        <v>36713</v>
      </c>
      <c r="Q571">
        <f>IF(O571&gt;=开始!$B$6, 1, 0)</f>
        <v>1</v>
      </c>
      <c r="R571">
        <f>extracted_table_data[[#This Row],[最低排名]]-开始!$B$6</f>
        <v>36906</v>
      </c>
    </row>
    <row r="572" spans="1:18">
      <c r="A572">
        <v>47501</v>
      </c>
      <c r="B572" t="s">
        <v>734</v>
      </c>
      <c r="C572" t="str">
        <f t="shared" si="16"/>
        <v>江科苏理</v>
      </c>
      <c r="D572" t="str">
        <f t="shared" si="17"/>
        <v>01</v>
      </c>
      <c r="E572" t="s">
        <v>469</v>
      </c>
      <c r="F572">
        <v>189</v>
      </c>
      <c r="G572">
        <v>97</v>
      </c>
      <c r="H572">
        <v>105</v>
      </c>
      <c r="I572">
        <v>49</v>
      </c>
      <c r="J572">
        <v>46</v>
      </c>
      <c r="K572">
        <v>43</v>
      </c>
      <c r="L572">
        <v>0</v>
      </c>
      <c r="M572">
        <v>2023</v>
      </c>
      <c r="N572">
        <f>VLOOKUP(E572, '2023D'!$A$2:$G$339, 2, FALSE)</f>
        <v>224</v>
      </c>
      <c r="O572">
        <f>VLOOKUP(E572, '2023D'!$A$2:$G$339, 3, FALSE)</f>
        <v>35697</v>
      </c>
      <c r="P572">
        <f>extracted_table_data[[#This Row],[最低排名]]-extracted_table_data[[#This Row],[同分人数]]+1</f>
        <v>35474</v>
      </c>
      <c r="Q572">
        <f>IF(O572&gt;=开始!$B$6, 1, 0)</f>
        <v>1</v>
      </c>
      <c r="R572">
        <f>extracted_table_data[[#This Row],[最低排名]]-开始!$B$6</f>
        <v>35697</v>
      </c>
    </row>
    <row r="573" spans="1:18">
      <c r="A573">
        <v>47502</v>
      </c>
      <c r="B573" t="s">
        <v>735</v>
      </c>
      <c r="C573" t="str">
        <f t="shared" si="16"/>
        <v>江科苏理</v>
      </c>
      <c r="D573" t="str">
        <f t="shared" si="17"/>
        <v>02</v>
      </c>
      <c r="E573" t="s">
        <v>52</v>
      </c>
      <c r="F573">
        <v>197</v>
      </c>
      <c r="G573">
        <v>108</v>
      </c>
      <c r="H573">
        <v>86</v>
      </c>
      <c r="I573">
        <v>52</v>
      </c>
      <c r="J573">
        <v>46</v>
      </c>
      <c r="K573">
        <v>43</v>
      </c>
      <c r="L573">
        <v>0</v>
      </c>
      <c r="M573">
        <v>2023</v>
      </c>
      <c r="N573">
        <f>VLOOKUP(E573, '2023D'!$A$2:$G$339, 2, FALSE)</f>
        <v>221</v>
      </c>
      <c r="O573">
        <f>VLOOKUP(E573, '2023D'!$A$2:$G$339, 3, FALSE)</f>
        <v>37331</v>
      </c>
      <c r="P573">
        <f>extracted_table_data[[#This Row],[最低排名]]-extracted_table_data[[#This Row],[同分人数]]+1</f>
        <v>37111</v>
      </c>
      <c r="Q573">
        <f>IF(O573&gt;=开始!$B$6, 1, 0)</f>
        <v>1</v>
      </c>
      <c r="R573">
        <f>extracted_table_data[[#This Row],[最低排名]]-开始!$B$6</f>
        <v>37331</v>
      </c>
    </row>
    <row r="574" spans="1:18">
      <c r="A574">
        <v>47601</v>
      </c>
      <c r="B574" t="s">
        <v>736</v>
      </c>
      <c r="C574" t="str">
        <f t="shared" si="16"/>
        <v>南通杏林</v>
      </c>
      <c r="D574" t="str">
        <f t="shared" si="17"/>
        <v>01</v>
      </c>
      <c r="E574" t="s">
        <v>198</v>
      </c>
      <c r="F574">
        <v>160</v>
      </c>
      <c r="G574">
        <v>95</v>
      </c>
      <c r="H574">
        <v>95</v>
      </c>
      <c r="I574">
        <v>61</v>
      </c>
      <c r="J574">
        <v>46</v>
      </c>
      <c r="K574">
        <v>43</v>
      </c>
      <c r="L574">
        <v>0</v>
      </c>
      <c r="M574">
        <v>2023</v>
      </c>
      <c r="N574">
        <f>VLOOKUP(E574, '2023D'!$A$2:$G$339, 2, FALSE)</f>
        <v>159</v>
      </c>
      <c r="O574">
        <f>VLOOKUP(E574, '2023D'!$A$2:$G$339, 3, FALSE)</f>
        <v>40830</v>
      </c>
      <c r="P574">
        <f>extracted_table_data[[#This Row],[最低排名]]-extracted_table_data[[#This Row],[同分人数]]+1</f>
        <v>40672</v>
      </c>
      <c r="Q574">
        <f>IF(O574&gt;=开始!$B$6, 1, 0)</f>
        <v>1</v>
      </c>
      <c r="R574">
        <f>extracted_table_data[[#This Row],[最低排名]]-开始!$B$6</f>
        <v>40830</v>
      </c>
    </row>
    <row r="575" spans="1:18">
      <c r="A575">
        <v>47602</v>
      </c>
      <c r="B575" t="s">
        <v>737</v>
      </c>
      <c r="C575" t="str">
        <f t="shared" si="16"/>
        <v>南通杏林</v>
      </c>
      <c r="D575" t="str">
        <f t="shared" si="17"/>
        <v>02</v>
      </c>
      <c r="E575" t="s">
        <v>738</v>
      </c>
      <c r="F575">
        <v>186</v>
      </c>
      <c r="G575">
        <v>94</v>
      </c>
      <c r="H575">
        <v>79</v>
      </c>
      <c r="I575">
        <v>52</v>
      </c>
      <c r="J575">
        <v>49</v>
      </c>
      <c r="K575">
        <v>46</v>
      </c>
      <c r="L575">
        <v>0</v>
      </c>
      <c r="M575">
        <v>2023</v>
      </c>
      <c r="N575">
        <f>VLOOKUP(E575, '2023D'!$A$2:$G$339, 2, FALSE)</f>
        <v>161</v>
      </c>
      <c r="O575">
        <f>VLOOKUP(E575, '2023D'!$A$2:$G$339, 3, FALSE)</f>
        <v>39601</v>
      </c>
      <c r="P575">
        <f>extracted_table_data[[#This Row],[最低排名]]-extracted_table_data[[#This Row],[同分人数]]+1</f>
        <v>39441</v>
      </c>
      <c r="Q575">
        <f>IF(O575&gt;=开始!$B$6, 1, 0)</f>
        <v>1</v>
      </c>
      <c r="R575">
        <f>extracted_table_data[[#This Row],[最低排名]]-开始!$B$6</f>
        <v>39601</v>
      </c>
    </row>
    <row r="576" spans="1:18">
      <c r="A576">
        <v>47701</v>
      </c>
      <c r="B576" t="s">
        <v>739</v>
      </c>
      <c r="C576" t="str">
        <f t="shared" si="16"/>
        <v>南审金审</v>
      </c>
      <c r="D576" t="str">
        <f t="shared" si="17"/>
        <v>01</v>
      </c>
      <c r="E576" t="s">
        <v>447</v>
      </c>
      <c r="F576">
        <v>188</v>
      </c>
      <c r="G576">
        <v>94</v>
      </c>
      <c r="H576">
        <v>95</v>
      </c>
      <c r="I576">
        <v>46</v>
      </c>
      <c r="J576">
        <v>46</v>
      </c>
      <c r="K576">
        <v>46</v>
      </c>
      <c r="L576">
        <v>0</v>
      </c>
      <c r="M576">
        <v>2023</v>
      </c>
      <c r="N576">
        <f>VLOOKUP(E576, '2023D'!$A$2:$G$339, 2, FALSE)</f>
        <v>201</v>
      </c>
      <c r="O576">
        <f>VLOOKUP(E576, '2023D'!$A$2:$G$339, 3, FALSE)</f>
        <v>37931</v>
      </c>
      <c r="P576">
        <f>extracted_table_data[[#This Row],[最低排名]]-extracted_table_data[[#This Row],[同分人数]]+1</f>
        <v>37731</v>
      </c>
      <c r="Q576">
        <f>IF(O576&gt;=开始!$B$6, 1, 0)</f>
        <v>1</v>
      </c>
      <c r="R576">
        <f>extracted_table_data[[#This Row],[最低排名]]-开始!$B$6</f>
        <v>37931</v>
      </c>
    </row>
    <row r="577" spans="1:18">
      <c r="A577">
        <v>47702</v>
      </c>
      <c r="B577" t="s">
        <v>740</v>
      </c>
      <c r="C577" t="str">
        <f t="shared" si="16"/>
        <v>南审金审</v>
      </c>
      <c r="D577" t="str">
        <f t="shared" si="17"/>
        <v>02</v>
      </c>
      <c r="E577" t="s">
        <v>513</v>
      </c>
      <c r="F577">
        <v>183</v>
      </c>
      <c r="G577">
        <v>102</v>
      </c>
      <c r="H577">
        <v>96</v>
      </c>
      <c r="I577">
        <v>49</v>
      </c>
      <c r="J577">
        <v>46</v>
      </c>
      <c r="K577">
        <v>46</v>
      </c>
      <c r="L577">
        <v>0</v>
      </c>
      <c r="M577">
        <v>2023</v>
      </c>
      <c r="N577">
        <f>VLOOKUP(E577, '2023D'!$A$2:$G$339, 2, FALSE)</f>
        <v>161</v>
      </c>
      <c r="O577">
        <f>VLOOKUP(E577, '2023D'!$A$2:$G$339, 3, FALSE)</f>
        <v>38092</v>
      </c>
      <c r="P577">
        <f>extracted_table_data[[#This Row],[最低排名]]-extracted_table_data[[#This Row],[同分人数]]+1</f>
        <v>37932</v>
      </c>
      <c r="Q577">
        <f>IF(O577&gt;=开始!$B$6, 1, 0)</f>
        <v>1</v>
      </c>
      <c r="R577">
        <f>extracted_table_data[[#This Row],[最低排名]]-开始!$B$6</f>
        <v>38092</v>
      </c>
    </row>
    <row r="578" spans="1:18">
      <c r="A578">
        <v>47801</v>
      </c>
      <c r="B578" t="s">
        <v>741</v>
      </c>
      <c r="C578" t="str">
        <f t="shared" ref="C578:C641" si="18">LEFT(B578, FIND("(", B578) - 1)</f>
        <v>西浦大学</v>
      </c>
      <c r="D578" t="str">
        <f t="shared" ref="D578:D641" si="19">MID(B578, FIND("(", B578) + 1, FIND(")", B578) - FIND("(", B578) - 1)</f>
        <v>01</v>
      </c>
      <c r="E578" t="s">
        <v>66</v>
      </c>
      <c r="F578">
        <v>230</v>
      </c>
      <c r="G578">
        <v>131</v>
      </c>
      <c r="H578">
        <v>117</v>
      </c>
      <c r="I578">
        <v>70</v>
      </c>
      <c r="J578">
        <v>61</v>
      </c>
      <c r="K578">
        <v>61</v>
      </c>
      <c r="L578">
        <v>0</v>
      </c>
      <c r="M578">
        <v>2023</v>
      </c>
      <c r="N578">
        <f>VLOOKUP(E578, '2023D'!$A$2:$G$339, 2, FALSE)</f>
        <v>241</v>
      </c>
      <c r="O578">
        <f>VLOOKUP(E578, '2023D'!$A$2:$G$339, 3, FALSE)</f>
        <v>10105</v>
      </c>
      <c r="P578">
        <f>extracted_table_data[[#This Row],[最低排名]]-extracted_table_data[[#This Row],[同分人数]]+1</f>
        <v>9865</v>
      </c>
      <c r="Q578">
        <f>IF(O578&gt;=开始!$B$6, 1, 0)</f>
        <v>1</v>
      </c>
      <c r="R578">
        <f>extracted_table_data[[#This Row],[最低排名]]-开始!$B$6</f>
        <v>10105</v>
      </c>
    </row>
    <row r="579" spans="1:18">
      <c r="A579">
        <v>47802</v>
      </c>
      <c r="B579" t="s">
        <v>742</v>
      </c>
      <c r="C579" t="str">
        <f t="shared" si="18"/>
        <v>西浦大学</v>
      </c>
      <c r="D579" t="str">
        <f t="shared" si="19"/>
        <v>02</v>
      </c>
      <c r="E579" t="s">
        <v>105</v>
      </c>
      <c r="F579">
        <v>228</v>
      </c>
      <c r="G579">
        <v>122</v>
      </c>
      <c r="H579">
        <v>106</v>
      </c>
      <c r="I579">
        <v>70</v>
      </c>
      <c r="J579">
        <v>70</v>
      </c>
      <c r="K579">
        <v>64</v>
      </c>
      <c r="L579">
        <v>0</v>
      </c>
      <c r="M579">
        <v>2023</v>
      </c>
      <c r="N579">
        <f>VLOOKUP(E579, '2023D'!$A$2:$G$339, 2, FALSE)</f>
        <v>235</v>
      </c>
      <c r="O579">
        <f>VLOOKUP(E579, '2023D'!$A$2:$G$339, 3, FALSE)</f>
        <v>10340</v>
      </c>
      <c r="P579">
        <f>extracted_table_data[[#This Row],[最低排名]]-extracted_table_data[[#This Row],[同分人数]]+1</f>
        <v>10106</v>
      </c>
      <c r="Q579">
        <f>IF(O579&gt;=开始!$B$6, 1, 0)</f>
        <v>1</v>
      </c>
      <c r="R579">
        <f>extracted_table_data[[#This Row],[最低排名]]-开始!$B$6</f>
        <v>10340</v>
      </c>
    </row>
    <row r="580" spans="1:18">
      <c r="A580">
        <v>47803</v>
      </c>
      <c r="B580" t="s">
        <v>743</v>
      </c>
      <c r="C580" t="str">
        <f t="shared" si="18"/>
        <v>西浦大学</v>
      </c>
      <c r="D580" t="str">
        <f t="shared" si="19"/>
        <v>03</v>
      </c>
      <c r="E580" t="s">
        <v>25</v>
      </c>
      <c r="F580">
        <v>216</v>
      </c>
      <c r="G580">
        <v>109</v>
      </c>
      <c r="H580">
        <v>129</v>
      </c>
      <c r="I580">
        <v>67</v>
      </c>
      <c r="J580">
        <v>67</v>
      </c>
      <c r="K580">
        <v>64</v>
      </c>
      <c r="L580">
        <v>0</v>
      </c>
      <c r="M580">
        <v>2023</v>
      </c>
      <c r="N580">
        <f>VLOOKUP(E580, '2023D'!$A$2:$G$339, 2, FALSE)</f>
        <v>239</v>
      </c>
      <c r="O580">
        <f>VLOOKUP(E580, '2023D'!$A$2:$G$339, 3, FALSE)</f>
        <v>9179</v>
      </c>
      <c r="P580">
        <f>extracted_table_data[[#This Row],[最低排名]]-extracted_table_data[[#This Row],[同分人数]]+1</f>
        <v>8941</v>
      </c>
      <c r="Q580">
        <f>IF(O580&gt;=开始!$B$6, 1, 0)</f>
        <v>1</v>
      </c>
      <c r="R580">
        <f>extracted_table_data[[#This Row],[最低排名]]-开始!$B$6</f>
        <v>9179</v>
      </c>
    </row>
    <row r="581" spans="1:18">
      <c r="A581">
        <v>47804</v>
      </c>
      <c r="B581" t="s">
        <v>744</v>
      </c>
      <c r="C581" t="str">
        <f t="shared" si="18"/>
        <v>西浦大学</v>
      </c>
      <c r="D581" t="str">
        <f t="shared" si="19"/>
        <v>04</v>
      </c>
      <c r="E581" t="s">
        <v>103</v>
      </c>
      <c r="F581">
        <v>220</v>
      </c>
      <c r="G581">
        <v>114</v>
      </c>
      <c r="H581">
        <v>126</v>
      </c>
      <c r="I581">
        <v>70</v>
      </c>
      <c r="J581">
        <v>67</v>
      </c>
      <c r="K581">
        <v>61</v>
      </c>
      <c r="L581">
        <v>0</v>
      </c>
      <c r="M581">
        <v>2023</v>
      </c>
      <c r="N581">
        <f>VLOOKUP(E581, '2023D'!$A$2:$G$339, 2, FALSE)</f>
        <v>228</v>
      </c>
      <c r="O581">
        <f>VLOOKUP(E581, '2023D'!$A$2:$G$339, 3, FALSE)</f>
        <v>8940</v>
      </c>
      <c r="P581">
        <f>extracted_table_data[[#This Row],[最低排名]]-extracted_table_data[[#This Row],[同分人数]]+1</f>
        <v>8713</v>
      </c>
      <c r="Q581">
        <f>IF(O581&gt;=开始!$B$6, 1, 0)</f>
        <v>1</v>
      </c>
      <c r="R581">
        <f>extracted_table_data[[#This Row],[最低排名]]-开始!$B$6</f>
        <v>8940</v>
      </c>
    </row>
    <row r="582" spans="1:18">
      <c r="A582">
        <v>47805</v>
      </c>
      <c r="B582" t="s">
        <v>745</v>
      </c>
      <c r="C582" t="str">
        <f t="shared" si="18"/>
        <v>西浦大学</v>
      </c>
      <c r="D582" t="str">
        <f t="shared" si="19"/>
        <v>05</v>
      </c>
      <c r="E582" t="s">
        <v>105</v>
      </c>
      <c r="F582">
        <v>224</v>
      </c>
      <c r="G582">
        <v>118</v>
      </c>
      <c r="H582">
        <v>116</v>
      </c>
      <c r="I582">
        <v>67</v>
      </c>
      <c r="J582">
        <v>67</v>
      </c>
      <c r="K582">
        <v>64</v>
      </c>
      <c r="L582">
        <v>0</v>
      </c>
      <c r="M582">
        <v>2023</v>
      </c>
      <c r="N582">
        <f>VLOOKUP(E582, '2023D'!$A$2:$G$339, 2, FALSE)</f>
        <v>235</v>
      </c>
      <c r="O582">
        <f>VLOOKUP(E582, '2023D'!$A$2:$G$339, 3, FALSE)</f>
        <v>10340</v>
      </c>
      <c r="P582">
        <f>extracted_table_data[[#This Row],[最低排名]]-extracted_table_data[[#This Row],[同分人数]]+1</f>
        <v>10106</v>
      </c>
      <c r="Q582">
        <f>IF(O582&gt;=开始!$B$6, 1, 0)</f>
        <v>1</v>
      </c>
      <c r="R582">
        <f>extracted_table_data[[#This Row],[最低排名]]-开始!$B$6</f>
        <v>10340</v>
      </c>
    </row>
    <row r="583" spans="1:18">
      <c r="A583">
        <v>47901</v>
      </c>
      <c r="B583" t="s">
        <v>746</v>
      </c>
      <c r="C583" t="str">
        <f t="shared" si="18"/>
        <v>徐州医大</v>
      </c>
      <c r="D583" t="str">
        <f t="shared" si="19"/>
        <v>01</v>
      </c>
      <c r="E583" t="s">
        <v>68</v>
      </c>
      <c r="F583">
        <v>216</v>
      </c>
      <c r="G583">
        <v>119</v>
      </c>
      <c r="H583">
        <v>118</v>
      </c>
      <c r="I583">
        <v>67</v>
      </c>
      <c r="J583">
        <v>61</v>
      </c>
      <c r="K583">
        <v>58</v>
      </c>
      <c r="L583">
        <v>0</v>
      </c>
      <c r="M583">
        <v>2023</v>
      </c>
      <c r="N583">
        <f>VLOOKUP(E583, '2023D'!$A$2:$G$339, 2, FALSE)</f>
        <v>256</v>
      </c>
      <c r="O583">
        <f>VLOOKUP(E583, '2023D'!$A$2:$G$339, 3, FALSE)</f>
        <v>14672</v>
      </c>
      <c r="P583">
        <f>extracted_table_data[[#This Row],[最低排名]]-extracted_table_data[[#This Row],[同分人数]]+1</f>
        <v>14417</v>
      </c>
      <c r="Q583">
        <f>IF(O583&gt;=开始!$B$6, 1, 0)</f>
        <v>1</v>
      </c>
      <c r="R583">
        <f>extracted_table_data[[#This Row],[最低排名]]-开始!$B$6</f>
        <v>14672</v>
      </c>
    </row>
    <row r="584" spans="1:18">
      <c r="A584">
        <v>48001</v>
      </c>
      <c r="B584" t="s">
        <v>747</v>
      </c>
      <c r="C584" t="str">
        <f t="shared" si="18"/>
        <v>南京艺术</v>
      </c>
      <c r="D584" t="str">
        <f t="shared" si="19"/>
        <v>01</v>
      </c>
      <c r="E584" t="s">
        <v>75</v>
      </c>
      <c r="F584">
        <v>202</v>
      </c>
      <c r="G584">
        <v>101</v>
      </c>
      <c r="H584">
        <v>121</v>
      </c>
      <c r="I584">
        <v>64</v>
      </c>
      <c r="J584">
        <v>58</v>
      </c>
      <c r="K584">
        <v>55</v>
      </c>
      <c r="L584">
        <v>0</v>
      </c>
      <c r="M584">
        <v>2023</v>
      </c>
      <c r="N584">
        <f>VLOOKUP(E584, '2023D'!$A$2:$G$339, 2, FALSE)</f>
        <v>252</v>
      </c>
      <c r="O584">
        <f>VLOOKUP(E584, '2023D'!$A$2:$G$339, 3, FALSE)</f>
        <v>19672</v>
      </c>
      <c r="P584">
        <f>extracted_table_data[[#This Row],[最低排名]]-extracted_table_data[[#This Row],[同分人数]]+1</f>
        <v>19421</v>
      </c>
      <c r="Q584">
        <f>IF(O584&gt;=开始!$B$6, 1, 0)</f>
        <v>1</v>
      </c>
      <c r="R584">
        <f>extracted_table_data[[#This Row],[最低排名]]-开始!$B$6</f>
        <v>19672</v>
      </c>
    </row>
    <row r="585" spans="1:18">
      <c r="A585">
        <v>48101</v>
      </c>
      <c r="B585" t="s">
        <v>748</v>
      </c>
      <c r="C585" t="str">
        <f t="shared" si="18"/>
        <v>南京晓庄</v>
      </c>
      <c r="D585" t="str">
        <f t="shared" si="19"/>
        <v>01</v>
      </c>
      <c r="E585" t="s">
        <v>749</v>
      </c>
      <c r="F585">
        <v>211</v>
      </c>
      <c r="G585">
        <v>109</v>
      </c>
      <c r="H585">
        <v>104</v>
      </c>
      <c r="I585">
        <v>70</v>
      </c>
      <c r="J585">
        <v>61</v>
      </c>
      <c r="K585">
        <v>58</v>
      </c>
      <c r="L585">
        <v>0</v>
      </c>
      <c r="M585">
        <v>2023</v>
      </c>
      <c r="N585">
        <f>VLOOKUP(E585, '2023D'!$A$2:$G$339, 2, FALSE)</f>
        <v>237</v>
      </c>
      <c r="O585">
        <f>VLOOKUP(E585, '2023D'!$A$2:$G$339, 3, FALSE)</f>
        <v>18635</v>
      </c>
      <c r="P585">
        <f>extracted_table_data[[#This Row],[最低排名]]-extracted_table_data[[#This Row],[同分人数]]+1</f>
        <v>18399</v>
      </c>
      <c r="Q585">
        <f>IF(O585&gt;=开始!$B$6, 1, 0)</f>
        <v>1</v>
      </c>
      <c r="R585">
        <f>extracted_table_data[[#This Row],[最低排名]]-开始!$B$6</f>
        <v>18635</v>
      </c>
    </row>
    <row r="586" spans="1:18">
      <c r="A586">
        <v>48201</v>
      </c>
      <c r="B586" t="s">
        <v>750</v>
      </c>
      <c r="C586" t="str">
        <f t="shared" si="18"/>
        <v>宿迁学院</v>
      </c>
      <c r="D586" t="str">
        <f t="shared" si="19"/>
        <v>01</v>
      </c>
      <c r="E586" t="s">
        <v>228</v>
      </c>
      <c r="F586">
        <v>175</v>
      </c>
      <c r="G586">
        <v>106</v>
      </c>
      <c r="H586">
        <v>105</v>
      </c>
      <c r="I586">
        <v>55</v>
      </c>
      <c r="J586">
        <v>52</v>
      </c>
      <c r="K586">
        <v>52</v>
      </c>
      <c r="L586">
        <v>0</v>
      </c>
      <c r="M586">
        <v>2023</v>
      </c>
      <c r="N586">
        <f>VLOOKUP(E586, '2023D'!$A$2:$G$339, 2, FALSE)</f>
        <v>205</v>
      </c>
      <c r="O586">
        <f>VLOOKUP(E586, '2023D'!$A$2:$G$339, 3, FALSE)</f>
        <v>34170</v>
      </c>
      <c r="P586">
        <f>extracted_table_data[[#This Row],[最低排名]]-extracted_table_data[[#This Row],[同分人数]]+1</f>
        <v>33966</v>
      </c>
      <c r="Q586">
        <f>IF(O586&gt;=开始!$B$6, 1, 0)</f>
        <v>1</v>
      </c>
      <c r="R586">
        <f>extracted_table_data[[#This Row],[最低排名]]-开始!$B$6</f>
        <v>34170</v>
      </c>
    </row>
    <row r="587" spans="1:18">
      <c r="A587">
        <v>48202</v>
      </c>
      <c r="B587" t="s">
        <v>751</v>
      </c>
      <c r="C587" t="str">
        <f t="shared" si="18"/>
        <v>宿迁学院</v>
      </c>
      <c r="D587" t="str">
        <f t="shared" si="19"/>
        <v>02</v>
      </c>
      <c r="E587" t="s">
        <v>752</v>
      </c>
      <c r="F587">
        <v>164</v>
      </c>
      <c r="G587">
        <v>87</v>
      </c>
      <c r="H587">
        <v>90</v>
      </c>
      <c r="I587">
        <v>67</v>
      </c>
      <c r="J587">
        <v>58</v>
      </c>
      <c r="K587">
        <v>46</v>
      </c>
      <c r="L587">
        <v>0</v>
      </c>
      <c r="M587">
        <v>2023</v>
      </c>
      <c r="N587">
        <f>VLOOKUP(E587, '2023D'!$A$2:$G$339, 2, FALSE)</f>
        <v>204</v>
      </c>
      <c r="O587">
        <f>VLOOKUP(E587, '2023D'!$A$2:$G$339, 3, FALSE)</f>
        <v>37110</v>
      </c>
      <c r="P587">
        <f>extracted_table_data[[#This Row],[最低排名]]-extracted_table_data[[#This Row],[同分人数]]+1</f>
        <v>36907</v>
      </c>
      <c r="Q587">
        <f>IF(O587&gt;=开始!$B$6, 1, 0)</f>
        <v>1</v>
      </c>
      <c r="R587">
        <f>extracted_table_data[[#This Row],[最低排名]]-开始!$B$6</f>
        <v>37110</v>
      </c>
    </row>
    <row r="588" spans="1:18">
      <c r="A588">
        <v>49101</v>
      </c>
      <c r="B588" t="s">
        <v>753</v>
      </c>
      <c r="C588" t="str">
        <f t="shared" si="18"/>
        <v>浙江大学</v>
      </c>
      <c r="D588" t="str">
        <f t="shared" si="19"/>
        <v>01</v>
      </c>
      <c r="E588" t="s">
        <v>0</v>
      </c>
      <c r="M588">
        <v>2023</v>
      </c>
      <c r="N588">
        <f>VLOOKUP(E588, '2023D'!$A$2:$G$339, 2, FALSE)</f>
        <v>2393</v>
      </c>
      <c r="O588">
        <f>VLOOKUP(E588, '2023D'!$A$2:$G$339, 3, FALSE)</f>
        <v>2393</v>
      </c>
      <c r="P588">
        <f>extracted_table_data[[#This Row],[最低排名]]-extracted_table_data[[#This Row],[同分人数]]+1</f>
        <v>1</v>
      </c>
      <c r="Q588">
        <f>IF(O588&gt;=开始!$B$6, 1, 0)</f>
        <v>1</v>
      </c>
      <c r="R588">
        <f>extracted_table_data[[#This Row],[最低排名]]-开始!$B$6</f>
        <v>2393</v>
      </c>
    </row>
    <row r="589" spans="1:18">
      <c r="A589">
        <v>49102</v>
      </c>
      <c r="B589" t="s">
        <v>754</v>
      </c>
      <c r="C589" t="str">
        <f t="shared" si="18"/>
        <v>浙江大学</v>
      </c>
      <c r="D589" t="str">
        <f t="shared" si="19"/>
        <v>02</v>
      </c>
      <c r="E589" t="s">
        <v>0</v>
      </c>
      <c r="M589">
        <v>2023</v>
      </c>
      <c r="N589">
        <f>VLOOKUP(E589, '2023D'!$A$2:$G$339, 2, FALSE)</f>
        <v>2393</v>
      </c>
      <c r="O589">
        <f>VLOOKUP(E589, '2023D'!$A$2:$G$339, 3, FALSE)</f>
        <v>2393</v>
      </c>
      <c r="P589">
        <f>extracted_table_data[[#This Row],[最低排名]]-extracted_table_data[[#This Row],[同分人数]]+1</f>
        <v>1</v>
      </c>
      <c r="Q589">
        <f>IF(O589&gt;=开始!$B$6, 1, 0)</f>
        <v>1</v>
      </c>
      <c r="R589">
        <f>extracted_table_data[[#This Row],[最低排名]]-开始!$B$6</f>
        <v>2393</v>
      </c>
    </row>
    <row r="590" spans="1:18">
      <c r="A590">
        <v>49201</v>
      </c>
      <c r="B590" t="s">
        <v>755</v>
      </c>
      <c r="C590" t="str">
        <f t="shared" si="18"/>
        <v>杭州电子</v>
      </c>
      <c r="D590" t="str">
        <f t="shared" si="19"/>
        <v>01</v>
      </c>
      <c r="E590" t="s">
        <v>75</v>
      </c>
      <c r="F590">
        <v>208</v>
      </c>
      <c r="G590">
        <v>114</v>
      </c>
      <c r="H590">
        <v>121</v>
      </c>
      <c r="I590">
        <v>64</v>
      </c>
      <c r="J590">
        <v>58</v>
      </c>
      <c r="K590">
        <v>49</v>
      </c>
      <c r="L590">
        <v>0</v>
      </c>
      <c r="M590">
        <v>2023</v>
      </c>
      <c r="N590">
        <f>VLOOKUP(E590, '2023D'!$A$2:$G$339, 2, FALSE)</f>
        <v>252</v>
      </c>
      <c r="O590">
        <f>VLOOKUP(E590, '2023D'!$A$2:$G$339, 3, FALSE)</f>
        <v>19672</v>
      </c>
      <c r="P590">
        <f>extracted_table_data[[#This Row],[最低排名]]-extracted_table_data[[#This Row],[同分人数]]+1</f>
        <v>19421</v>
      </c>
      <c r="Q590">
        <f>IF(O590&gt;=开始!$B$6, 1, 0)</f>
        <v>1</v>
      </c>
      <c r="R590">
        <f>extracted_table_data[[#This Row],[最低排名]]-开始!$B$6</f>
        <v>19672</v>
      </c>
    </row>
    <row r="591" spans="1:18">
      <c r="A591">
        <v>49202</v>
      </c>
      <c r="B591" t="s">
        <v>756</v>
      </c>
      <c r="C591" t="str">
        <f t="shared" si="18"/>
        <v>杭州电子</v>
      </c>
      <c r="D591" t="str">
        <f t="shared" si="19"/>
        <v>02</v>
      </c>
      <c r="E591" t="s">
        <v>607</v>
      </c>
      <c r="F591">
        <v>242</v>
      </c>
      <c r="G591">
        <v>135</v>
      </c>
      <c r="H591">
        <v>118</v>
      </c>
      <c r="I591">
        <v>64</v>
      </c>
      <c r="J591">
        <v>58</v>
      </c>
      <c r="K591">
        <v>55</v>
      </c>
      <c r="L591">
        <v>0</v>
      </c>
      <c r="M591">
        <v>2023</v>
      </c>
      <c r="N591">
        <f>VLOOKUP(E591, '2023D'!$A$2:$G$339, 2, FALSE)</f>
        <v>225</v>
      </c>
      <c r="O591">
        <f>VLOOKUP(E591, '2023D'!$A$2:$G$339, 3, FALSE)</f>
        <v>10565</v>
      </c>
      <c r="P591">
        <f>extracted_table_data[[#This Row],[最低排名]]-extracted_table_data[[#This Row],[同分人数]]+1</f>
        <v>10341</v>
      </c>
      <c r="Q591">
        <f>IF(O591&gt;=开始!$B$6, 1, 0)</f>
        <v>1</v>
      </c>
      <c r="R591">
        <f>extracted_table_data[[#This Row],[最低排名]]-开始!$B$6</f>
        <v>10565</v>
      </c>
    </row>
    <row r="592" spans="1:18">
      <c r="A592">
        <v>49203</v>
      </c>
      <c r="B592" t="s">
        <v>757</v>
      </c>
      <c r="C592" t="str">
        <f t="shared" si="18"/>
        <v>杭州电子</v>
      </c>
      <c r="D592" t="str">
        <f t="shared" si="19"/>
        <v>03</v>
      </c>
      <c r="E592" t="s">
        <v>81</v>
      </c>
      <c r="F592">
        <v>202</v>
      </c>
      <c r="G592">
        <v>102</v>
      </c>
      <c r="H592">
        <v>107</v>
      </c>
      <c r="I592">
        <v>67</v>
      </c>
      <c r="J592">
        <v>61</v>
      </c>
      <c r="K592">
        <v>55</v>
      </c>
      <c r="L592">
        <v>0</v>
      </c>
      <c r="M592">
        <v>2023</v>
      </c>
      <c r="N592">
        <f>VLOOKUP(E592, '2023D'!$A$2:$G$339, 2, FALSE)</f>
        <v>265</v>
      </c>
      <c r="O592">
        <f>VLOOKUP(E592, '2023D'!$A$2:$G$339, 3, FALSE)</f>
        <v>21695</v>
      </c>
      <c r="P592">
        <f>extracted_table_data[[#This Row],[最低排名]]-extracted_table_data[[#This Row],[同分人数]]+1</f>
        <v>21431</v>
      </c>
      <c r="Q592">
        <f>IF(O592&gt;=开始!$B$6, 1, 0)</f>
        <v>1</v>
      </c>
      <c r="R592">
        <f>extracted_table_data[[#This Row],[最低排名]]-开始!$B$6</f>
        <v>21695</v>
      </c>
    </row>
    <row r="593" spans="1:18">
      <c r="A593">
        <v>49301</v>
      </c>
      <c r="B593" t="s">
        <v>758</v>
      </c>
      <c r="C593" t="str">
        <f t="shared" si="18"/>
        <v>浙江工大</v>
      </c>
      <c r="D593" t="str">
        <f t="shared" si="19"/>
        <v>01</v>
      </c>
      <c r="E593" t="s">
        <v>256</v>
      </c>
      <c r="F593">
        <v>223</v>
      </c>
      <c r="G593">
        <v>124</v>
      </c>
      <c r="H593">
        <v>122</v>
      </c>
      <c r="I593">
        <v>64</v>
      </c>
      <c r="J593">
        <v>61</v>
      </c>
      <c r="K593">
        <v>61</v>
      </c>
      <c r="L593">
        <v>0</v>
      </c>
      <c r="M593">
        <v>2023</v>
      </c>
      <c r="N593">
        <f>VLOOKUP(E593, '2023D'!$A$2:$G$339, 2, FALSE)</f>
        <v>238</v>
      </c>
      <c r="O593">
        <f>VLOOKUP(E593, '2023D'!$A$2:$G$339, 3, FALSE)</f>
        <v>11977</v>
      </c>
      <c r="P593">
        <f>extracted_table_data[[#This Row],[最低排名]]-extracted_table_data[[#This Row],[同分人数]]+1</f>
        <v>11740</v>
      </c>
      <c r="Q593">
        <f>IF(O593&gt;=开始!$B$6, 1, 0)</f>
        <v>1</v>
      </c>
      <c r="R593">
        <f>extracted_table_data[[#This Row],[最低排名]]-开始!$B$6</f>
        <v>11977</v>
      </c>
    </row>
    <row r="594" spans="1:18">
      <c r="A594">
        <v>49302</v>
      </c>
      <c r="B594" t="s">
        <v>759</v>
      </c>
      <c r="C594" t="str">
        <f t="shared" si="18"/>
        <v>浙江工大</v>
      </c>
      <c r="D594" t="str">
        <f t="shared" si="19"/>
        <v>02</v>
      </c>
      <c r="E594" t="s">
        <v>37</v>
      </c>
      <c r="F594">
        <v>220</v>
      </c>
      <c r="G594">
        <v>127</v>
      </c>
      <c r="H594">
        <v>114</v>
      </c>
      <c r="I594">
        <v>67</v>
      </c>
      <c r="J594">
        <v>61</v>
      </c>
      <c r="K594">
        <v>61</v>
      </c>
      <c r="L594">
        <v>0</v>
      </c>
      <c r="M594">
        <v>2023</v>
      </c>
      <c r="N594">
        <f>VLOOKUP(E594, '2023D'!$A$2:$G$339, 2, FALSE)</f>
        <v>256</v>
      </c>
      <c r="O594">
        <f>VLOOKUP(E594, '2023D'!$A$2:$G$339, 3, FALSE)</f>
        <v>13919</v>
      </c>
      <c r="P594">
        <f>extracted_table_data[[#This Row],[最低排名]]-extracted_table_data[[#This Row],[同分人数]]+1</f>
        <v>13664</v>
      </c>
      <c r="Q594">
        <f>IF(O594&gt;=开始!$B$6, 1, 0)</f>
        <v>1</v>
      </c>
      <c r="R594">
        <f>extracted_table_data[[#This Row],[最低排名]]-开始!$B$6</f>
        <v>13919</v>
      </c>
    </row>
    <row r="595" spans="1:18">
      <c r="A595">
        <v>49303</v>
      </c>
      <c r="B595" t="s">
        <v>760</v>
      </c>
      <c r="C595" t="str">
        <f t="shared" si="18"/>
        <v>浙江工大</v>
      </c>
      <c r="D595" t="str">
        <f t="shared" si="19"/>
        <v>03</v>
      </c>
      <c r="E595" t="s">
        <v>296</v>
      </c>
      <c r="F595">
        <v>229</v>
      </c>
      <c r="G595">
        <v>118</v>
      </c>
      <c r="H595">
        <v>87</v>
      </c>
      <c r="I595">
        <v>70</v>
      </c>
      <c r="J595">
        <v>61</v>
      </c>
      <c r="K595">
        <v>58</v>
      </c>
      <c r="L595">
        <v>0</v>
      </c>
      <c r="M595">
        <v>2023</v>
      </c>
      <c r="N595">
        <f>VLOOKUP(E595, '2023D'!$A$2:$G$339, 2, FALSE)</f>
        <v>280</v>
      </c>
      <c r="O595">
        <f>VLOOKUP(E595, '2023D'!$A$2:$G$339, 3, FALSE)</f>
        <v>18398</v>
      </c>
      <c r="P595">
        <f>extracted_table_data[[#This Row],[最低排名]]-extracted_table_data[[#This Row],[同分人数]]+1</f>
        <v>18119</v>
      </c>
      <c r="Q595">
        <f>IF(O595&gt;=开始!$B$6, 1, 0)</f>
        <v>1</v>
      </c>
      <c r="R595">
        <f>extracted_table_data[[#This Row],[最低排名]]-开始!$B$6</f>
        <v>18398</v>
      </c>
    </row>
    <row r="596" spans="1:18">
      <c r="A596">
        <v>49304</v>
      </c>
      <c r="B596" t="s">
        <v>761</v>
      </c>
      <c r="C596" t="str">
        <f t="shared" si="18"/>
        <v>浙江工大</v>
      </c>
      <c r="D596" t="str">
        <f t="shared" si="19"/>
        <v>04</v>
      </c>
      <c r="E596" t="s">
        <v>506</v>
      </c>
      <c r="F596">
        <v>220</v>
      </c>
      <c r="G596">
        <v>111</v>
      </c>
      <c r="H596">
        <v>114</v>
      </c>
      <c r="I596">
        <v>67</v>
      </c>
      <c r="J596">
        <v>61</v>
      </c>
      <c r="K596">
        <v>55</v>
      </c>
      <c r="L596">
        <v>0</v>
      </c>
      <c r="M596">
        <v>2023</v>
      </c>
      <c r="N596">
        <f>VLOOKUP(E596, '2023D'!$A$2:$G$339, 2, FALSE)</f>
        <v>229</v>
      </c>
      <c r="O596">
        <f>VLOOKUP(E596, '2023D'!$A$2:$G$339, 3, FALSE)</f>
        <v>15390</v>
      </c>
      <c r="P596">
        <f>extracted_table_data[[#This Row],[最低排名]]-extracted_table_data[[#This Row],[同分人数]]+1</f>
        <v>15162</v>
      </c>
      <c r="Q596">
        <f>IF(O596&gt;=开始!$B$6, 1, 0)</f>
        <v>1</v>
      </c>
      <c r="R596">
        <f>extracted_table_data[[#This Row],[最低排名]]-开始!$B$6</f>
        <v>15390</v>
      </c>
    </row>
    <row r="597" spans="1:18">
      <c r="A597">
        <v>49305</v>
      </c>
      <c r="B597" t="s">
        <v>762</v>
      </c>
      <c r="C597" t="str">
        <f t="shared" si="18"/>
        <v>浙江工大</v>
      </c>
      <c r="D597" t="str">
        <f t="shared" si="19"/>
        <v>05</v>
      </c>
      <c r="E597" t="s">
        <v>136</v>
      </c>
      <c r="F597">
        <v>204</v>
      </c>
      <c r="G597">
        <v>109</v>
      </c>
      <c r="H597">
        <v>121</v>
      </c>
      <c r="I597">
        <v>67</v>
      </c>
      <c r="J597">
        <v>64</v>
      </c>
      <c r="K597">
        <v>55</v>
      </c>
      <c r="L597">
        <v>0</v>
      </c>
      <c r="M597">
        <v>2023</v>
      </c>
      <c r="N597">
        <f>VLOOKUP(E597, '2023D'!$A$2:$G$339, 2, FALSE)</f>
        <v>251</v>
      </c>
      <c r="O597">
        <f>VLOOKUP(E597, '2023D'!$A$2:$G$339, 3, FALSE)</f>
        <v>16921</v>
      </c>
      <c r="P597">
        <f>extracted_table_data[[#This Row],[最低排名]]-extracted_table_data[[#This Row],[同分人数]]+1</f>
        <v>16671</v>
      </c>
      <c r="Q597">
        <f>IF(O597&gt;=开始!$B$6, 1, 0)</f>
        <v>1</v>
      </c>
      <c r="R597">
        <f>extracted_table_data[[#This Row],[最低排名]]-开始!$B$6</f>
        <v>16921</v>
      </c>
    </row>
    <row r="598" spans="1:18">
      <c r="A598">
        <v>49401</v>
      </c>
      <c r="B598" t="s">
        <v>763</v>
      </c>
      <c r="C598" t="str">
        <f t="shared" si="18"/>
        <v>浙江理工</v>
      </c>
      <c r="D598" t="str">
        <f t="shared" si="19"/>
        <v>01</v>
      </c>
      <c r="E598" t="s">
        <v>90</v>
      </c>
      <c r="F598">
        <v>192</v>
      </c>
      <c r="G598">
        <v>102</v>
      </c>
      <c r="H598">
        <v>112</v>
      </c>
      <c r="I598">
        <v>70</v>
      </c>
      <c r="J598">
        <v>61</v>
      </c>
      <c r="K598">
        <v>58</v>
      </c>
      <c r="L598">
        <v>0</v>
      </c>
      <c r="M598">
        <v>2023</v>
      </c>
      <c r="N598">
        <f>VLOOKUP(E598, '2023D'!$A$2:$G$339, 2, FALSE)</f>
        <v>265</v>
      </c>
      <c r="O598">
        <f>VLOOKUP(E598, '2023D'!$A$2:$G$339, 3, FALSE)</f>
        <v>21430</v>
      </c>
      <c r="P598">
        <f>extracted_table_data[[#This Row],[最低排名]]-extracted_table_data[[#This Row],[同分人数]]+1</f>
        <v>21166</v>
      </c>
      <c r="Q598">
        <f>IF(O598&gt;=开始!$B$6, 1, 0)</f>
        <v>1</v>
      </c>
      <c r="R598">
        <f>extracted_table_data[[#This Row],[最低排名]]-开始!$B$6</f>
        <v>21430</v>
      </c>
    </row>
    <row r="599" spans="1:18">
      <c r="A599">
        <v>49403</v>
      </c>
      <c r="B599" t="s">
        <v>764</v>
      </c>
      <c r="C599" t="str">
        <f t="shared" si="18"/>
        <v>浙江理工</v>
      </c>
      <c r="D599" t="str">
        <f t="shared" si="19"/>
        <v>03</v>
      </c>
      <c r="E599" t="s">
        <v>138</v>
      </c>
      <c r="F599">
        <v>206</v>
      </c>
      <c r="G599">
        <v>111</v>
      </c>
      <c r="H599">
        <v>120</v>
      </c>
      <c r="I599">
        <v>67</v>
      </c>
      <c r="J599">
        <v>64</v>
      </c>
      <c r="K599">
        <v>58</v>
      </c>
      <c r="L599">
        <v>0</v>
      </c>
      <c r="M599">
        <v>2023</v>
      </c>
      <c r="N599">
        <f>VLOOKUP(E599, '2023D'!$A$2:$G$339, 2, FALSE)</f>
        <v>284</v>
      </c>
      <c r="O599">
        <f>VLOOKUP(E599, '2023D'!$A$2:$G$339, 3, FALSE)</f>
        <v>15916</v>
      </c>
      <c r="P599">
        <f>extracted_table_data[[#This Row],[最低排名]]-extracted_table_data[[#This Row],[同分人数]]+1</f>
        <v>15633</v>
      </c>
      <c r="Q599">
        <f>IF(O599&gt;=开始!$B$6, 1, 0)</f>
        <v>1</v>
      </c>
      <c r="R599">
        <f>extracted_table_data[[#This Row],[最低排名]]-开始!$B$6</f>
        <v>15916</v>
      </c>
    </row>
    <row r="600" spans="1:18">
      <c r="A600">
        <v>49404</v>
      </c>
      <c r="B600" t="s">
        <v>765</v>
      </c>
      <c r="C600" t="str">
        <f t="shared" si="18"/>
        <v>浙江理工</v>
      </c>
      <c r="D600" t="str">
        <f t="shared" si="19"/>
        <v>04</v>
      </c>
      <c r="E600" t="s">
        <v>749</v>
      </c>
      <c r="F600">
        <v>223</v>
      </c>
      <c r="G600">
        <v>118</v>
      </c>
      <c r="H600">
        <v>98</v>
      </c>
      <c r="I600">
        <v>64</v>
      </c>
      <c r="J600">
        <v>64</v>
      </c>
      <c r="K600">
        <v>55</v>
      </c>
      <c r="L600">
        <v>0</v>
      </c>
      <c r="M600">
        <v>2023</v>
      </c>
      <c r="N600">
        <f>VLOOKUP(E600, '2023D'!$A$2:$G$339, 2, FALSE)</f>
        <v>237</v>
      </c>
      <c r="O600">
        <f>VLOOKUP(E600, '2023D'!$A$2:$G$339, 3, FALSE)</f>
        <v>18635</v>
      </c>
      <c r="P600">
        <f>extracted_table_data[[#This Row],[最低排名]]-extracted_table_data[[#This Row],[同分人数]]+1</f>
        <v>18399</v>
      </c>
      <c r="Q600">
        <f>IF(O600&gt;=开始!$B$6, 1, 0)</f>
        <v>1</v>
      </c>
      <c r="R600">
        <f>extracted_table_data[[#This Row],[最低排名]]-开始!$B$6</f>
        <v>18635</v>
      </c>
    </row>
    <row r="601" spans="1:18">
      <c r="A601">
        <v>49405</v>
      </c>
      <c r="B601" t="s">
        <v>766</v>
      </c>
      <c r="C601" t="str">
        <f t="shared" si="18"/>
        <v>浙江理工</v>
      </c>
      <c r="D601" t="str">
        <f t="shared" si="19"/>
        <v>05</v>
      </c>
      <c r="E601" t="s">
        <v>450</v>
      </c>
      <c r="F601">
        <v>217</v>
      </c>
      <c r="G601">
        <v>117</v>
      </c>
      <c r="H601">
        <v>121</v>
      </c>
      <c r="I601">
        <v>58</v>
      </c>
      <c r="J601">
        <v>49</v>
      </c>
      <c r="K601">
        <v>49</v>
      </c>
      <c r="L601">
        <v>0</v>
      </c>
      <c r="M601">
        <v>2023</v>
      </c>
      <c r="N601">
        <f>VLOOKUP(E601, '2023D'!$A$2:$G$339, 2, FALSE)</f>
        <v>272</v>
      </c>
      <c r="O601">
        <f>VLOOKUP(E601, '2023D'!$A$2:$G$339, 3, FALSE)</f>
        <v>21165</v>
      </c>
      <c r="P601">
        <f>extracted_table_data[[#This Row],[最低排名]]-extracted_table_data[[#This Row],[同分人数]]+1</f>
        <v>20894</v>
      </c>
      <c r="Q601">
        <f>IF(O601&gt;=开始!$B$6, 1, 0)</f>
        <v>1</v>
      </c>
      <c r="R601">
        <f>extracted_table_data[[#This Row],[最低排名]]-开始!$B$6</f>
        <v>21165</v>
      </c>
    </row>
    <row r="602" spans="1:18">
      <c r="A602">
        <v>49406</v>
      </c>
      <c r="B602" t="s">
        <v>767</v>
      </c>
      <c r="C602" t="str">
        <f t="shared" si="18"/>
        <v>浙江理工</v>
      </c>
      <c r="D602" t="str">
        <f t="shared" si="19"/>
        <v>06</v>
      </c>
      <c r="E602" t="s">
        <v>296</v>
      </c>
      <c r="F602">
        <v>216</v>
      </c>
      <c r="G602">
        <v>112</v>
      </c>
      <c r="H602">
        <v>106</v>
      </c>
      <c r="I602">
        <v>64</v>
      </c>
      <c r="J602">
        <v>61</v>
      </c>
      <c r="K602">
        <v>58</v>
      </c>
      <c r="L602">
        <v>0</v>
      </c>
      <c r="M602">
        <v>2023</v>
      </c>
      <c r="N602">
        <f>VLOOKUP(E602, '2023D'!$A$2:$G$339, 2, FALSE)</f>
        <v>280</v>
      </c>
      <c r="O602">
        <f>VLOOKUP(E602, '2023D'!$A$2:$G$339, 3, FALSE)</f>
        <v>18398</v>
      </c>
      <c r="P602">
        <f>extracted_table_data[[#This Row],[最低排名]]-extracted_table_data[[#This Row],[同分人数]]+1</f>
        <v>18119</v>
      </c>
      <c r="Q602">
        <f>IF(O602&gt;=开始!$B$6, 1, 0)</f>
        <v>1</v>
      </c>
      <c r="R602">
        <f>extracted_table_data[[#This Row],[最低排名]]-开始!$B$6</f>
        <v>18398</v>
      </c>
    </row>
    <row r="603" spans="1:18">
      <c r="A603">
        <v>49501</v>
      </c>
      <c r="B603" t="s">
        <v>768</v>
      </c>
      <c r="C603" t="str">
        <f t="shared" si="18"/>
        <v>浙江海洋</v>
      </c>
      <c r="D603" t="str">
        <f t="shared" si="19"/>
        <v>01</v>
      </c>
      <c r="E603" t="s">
        <v>184</v>
      </c>
      <c r="F603">
        <v>183</v>
      </c>
      <c r="G603">
        <v>103</v>
      </c>
      <c r="H603">
        <v>124</v>
      </c>
      <c r="I603">
        <v>49</v>
      </c>
      <c r="J603">
        <v>49</v>
      </c>
      <c r="K603">
        <v>46</v>
      </c>
      <c r="L603">
        <v>0</v>
      </c>
      <c r="M603">
        <v>2023</v>
      </c>
      <c r="N603">
        <f>VLOOKUP(E603, '2023D'!$A$2:$G$339, 2, FALSE)</f>
        <v>237</v>
      </c>
      <c r="O603">
        <f>VLOOKUP(E603, '2023D'!$A$2:$G$339, 3, FALSE)</f>
        <v>31584</v>
      </c>
      <c r="P603">
        <f>extracted_table_data[[#This Row],[最低排名]]-extracted_table_data[[#This Row],[同分人数]]+1</f>
        <v>31348</v>
      </c>
      <c r="Q603">
        <f>IF(O603&gt;=开始!$B$6, 1, 0)</f>
        <v>1</v>
      </c>
      <c r="R603">
        <f>extracted_table_data[[#This Row],[最低排名]]-开始!$B$6</f>
        <v>31584</v>
      </c>
    </row>
    <row r="604" spans="1:18">
      <c r="A604">
        <v>49502</v>
      </c>
      <c r="B604" t="s">
        <v>769</v>
      </c>
      <c r="C604" t="str">
        <f t="shared" si="18"/>
        <v>浙江海洋</v>
      </c>
      <c r="D604" t="str">
        <f t="shared" si="19"/>
        <v>02</v>
      </c>
      <c r="E604" t="s">
        <v>485</v>
      </c>
      <c r="F604">
        <v>210</v>
      </c>
      <c r="G604">
        <v>109</v>
      </c>
      <c r="H604">
        <v>85</v>
      </c>
      <c r="I604">
        <v>52</v>
      </c>
      <c r="J604">
        <v>49</v>
      </c>
      <c r="K604">
        <v>49</v>
      </c>
      <c r="L604">
        <v>0</v>
      </c>
      <c r="M604">
        <v>2023</v>
      </c>
      <c r="N604">
        <f>VLOOKUP(E604, '2023D'!$A$2:$G$339, 2, FALSE)</f>
        <v>221</v>
      </c>
      <c r="O604">
        <f>VLOOKUP(E604, '2023D'!$A$2:$G$339, 3, FALSE)</f>
        <v>32897</v>
      </c>
      <c r="P604">
        <f>extracted_table_data[[#This Row],[最低排名]]-extracted_table_data[[#This Row],[同分人数]]+1</f>
        <v>32677</v>
      </c>
      <c r="Q604">
        <f>IF(O604&gt;=开始!$B$6, 1, 0)</f>
        <v>1</v>
      </c>
      <c r="R604">
        <f>extracted_table_data[[#This Row],[最低排名]]-开始!$B$6</f>
        <v>32897</v>
      </c>
    </row>
    <row r="605" spans="1:18">
      <c r="A605">
        <v>49601</v>
      </c>
      <c r="B605" t="s">
        <v>770</v>
      </c>
      <c r="C605" t="str">
        <f t="shared" si="18"/>
        <v>浙江农林</v>
      </c>
      <c r="D605" t="str">
        <f t="shared" si="19"/>
        <v>01</v>
      </c>
      <c r="E605" t="s">
        <v>678</v>
      </c>
      <c r="F605">
        <v>203</v>
      </c>
      <c r="G605">
        <v>103</v>
      </c>
      <c r="H605">
        <v>121</v>
      </c>
      <c r="I605">
        <v>55</v>
      </c>
      <c r="J605">
        <v>55</v>
      </c>
      <c r="K605">
        <v>49</v>
      </c>
      <c r="L605">
        <v>0</v>
      </c>
      <c r="M605">
        <v>2023</v>
      </c>
      <c r="N605">
        <f>VLOOKUP(E605, '2023D'!$A$2:$G$339, 2, FALSE)</f>
        <v>233</v>
      </c>
      <c r="O605">
        <f>VLOOKUP(E605, '2023D'!$A$2:$G$339, 3, FALSE)</f>
        <v>23814</v>
      </c>
      <c r="P605">
        <f>extracted_table_data[[#This Row],[最低排名]]-extracted_table_data[[#This Row],[同分人数]]+1</f>
        <v>23582</v>
      </c>
      <c r="Q605">
        <f>IF(O605&gt;=开始!$B$6, 1, 0)</f>
        <v>1</v>
      </c>
      <c r="R605">
        <f>extracted_table_data[[#This Row],[最低排名]]-开始!$B$6</f>
        <v>23814</v>
      </c>
    </row>
    <row r="606" spans="1:18">
      <c r="A606">
        <v>49602</v>
      </c>
      <c r="B606" t="s">
        <v>771</v>
      </c>
      <c r="C606" t="str">
        <f t="shared" si="18"/>
        <v>浙江农林</v>
      </c>
      <c r="D606" t="str">
        <f t="shared" si="19"/>
        <v>02</v>
      </c>
      <c r="E606" t="s">
        <v>81</v>
      </c>
      <c r="F606">
        <v>199</v>
      </c>
      <c r="G606">
        <v>105</v>
      </c>
      <c r="H606">
        <v>122</v>
      </c>
      <c r="I606">
        <v>64</v>
      </c>
      <c r="J606">
        <v>61</v>
      </c>
      <c r="K606">
        <v>46</v>
      </c>
      <c r="L606">
        <v>0</v>
      </c>
      <c r="M606">
        <v>2023</v>
      </c>
      <c r="N606">
        <f>VLOOKUP(E606, '2023D'!$A$2:$G$339, 2, FALSE)</f>
        <v>265</v>
      </c>
      <c r="O606">
        <f>VLOOKUP(E606, '2023D'!$A$2:$G$339, 3, FALSE)</f>
        <v>21695</v>
      </c>
      <c r="P606">
        <f>extracted_table_data[[#This Row],[最低排名]]-extracted_table_data[[#This Row],[同分人数]]+1</f>
        <v>21431</v>
      </c>
      <c r="Q606">
        <f>IF(O606&gt;=开始!$B$6, 1, 0)</f>
        <v>1</v>
      </c>
      <c r="R606">
        <f>extracted_table_data[[#This Row],[最低排名]]-开始!$B$6</f>
        <v>21695</v>
      </c>
    </row>
    <row r="607" spans="1:18">
      <c r="A607">
        <v>49603</v>
      </c>
      <c r="B607" t="s">
        <v>772</v>
      </c>
      <c r="C607" t="str">
        <f t="shared" si="18"/>
        <v>浙江农林</v>
      </c>
      <c r="D607" t="str">
        <f t="shared" si="19"/>
        <v>03</v>
      </c>
      <c r="E607" t="s">
        <v>296</v>
      </c>
      <c r="F607">
        <v>208</v>
      </c>
      <c r="G607">
        <v>107</v>
      </c>
      <c r="H607">
        <v>123</v>
      </c>
      <c r="I607">
        <v>61</v>
      </c>
      <c r="J607">
        <v>58</v>
      </c>
      <c r="K607">
        <v>55</v>
      </c>
      <c r="L607">
        <v>0</v>
      </c>
      <c r="M607">
        <v>2023</v>
      </c>
      <c r="N607">
        <f>VLOOKUP(E607, '2023D'!$A$2:$G$339, 2, FALSE)</f>
        <v>280</v>
      </c>
      <c r="O607">
        <f>VLOOKUP(E607, '2023D'!$A$2:$G$339, 3, FALSE)</f>
        <v>18398</v>
      </c>
      <c r="P607">
        <f>extracted_table_data[[#This Row],[最低排名]]-extracted_table_data[[#This Row],[同分人数]]+1</f>
        <v>18119</v>
      </c>
      <c r="Q607">
        <f>IF(O607&gt;=开始!$B$6, 1, 0)</f>
        <v>1</v>
      </c>
      <c r="R607">
        <f>extracted_table_data[[#This Row],[最低排名]]-开始!$B$6</f>
        <v>18398</v>
      </c>
    </row>
    <row r="608" spans="1:18">
      <c r="A608">
        <v>49604</v>
      </c>
      <c r="B608" t="s">
        <v>773</v>
      </c>
      <c r="C608" t="str">
        <f t="shared" si="18"/>
        <v>浙江农林</v>
      </c>
      <c r="D608" t="str">
        <f t="shared" si="19"/>
        <v>04</v>
      </c>
      <c r="E608" t="s">
        <v>152</v>
      </c>
      <c r="F608">
        <v>210</v>
      </c>
      <c r="G608">
        <v>109</v>
      </c>
      <c r="H608">
        <v>89</v>
      </c>
      <c r="I608">
        <v>70</v>
      </c>
      <c r="J608">
        <v>70</v>
      </c>
      <c r="K608">
        <v>52</v>
      </c>
      <c r="L608">
        <v>0</v>
      </c>
      <c r="M608">
        <v>2023</v>
      </c>
      <c r="N608">
        <f>VLOOKUP(E608, '2023D'!$A$2:$G$339, 2, FALSE)</f>
        <v>237</v>
      </c>
      <c r="O608">
        <f>VLOOKUP(E608, '2023D'!$A$2:$G$339, 3, FALSE)</f>
        <v>21932</v>
      </c>
      <c r="P608">
        <f>extracted_table_data[[#This Row],[最低排名]]-extracted_table_data[[#This Row],[同分人数]]+1</f>
        <v>21696</v>
      </c>
      <c r="Q608">
        <f>IF(O608&gt;=开始!$B$6, 1, 0)</f>
        <v>1</v>
      </c>
      <c r="R608">
        <f>extracted_table_data[[#This Row],[最低排名]]-开始!$B$6</f>
        <v>21932</v>
      </c>
    </row>
    <row r="609" spans="1:18">
      <c r="A609">
        <v>49701</v>
      </c>
      <c r="B609" t="s">
        <v>774</v>
      </c>
      <c r="C609" t="str">
        <f t="shared" si="18"/>
        <v>温州医大</v>
      </c>
      <c r="D609" t="str">
        <f t="shared" si="19"/>
        <v>01</v>
      </c>
      <c r="E609" t="s">
        <v>25</v>
      </c>
      <c r="F609">
        <v>222</v>
      </c>
      <c r="G609">
        <v>117</v>
      </c>
      <c r="H609">
        <v>126</v>
      </c>
      <c r="I609">
        <v>67</v>
      </c>
      <c r="J609">
        <v>64</v>
      </c>
      <c r="K609">
        <v>64</v>
      </c>
      <c r="L609">
        <v>0</v>
      </c>
      <c r="M609">
        <v>2023</v>
      </c>
      <c r="N609">
        <f>VLOOKUP(E609, '2023D'!$A$2:$G$339, 2, FALSE)</f>
        <v>239</v>
      </c>
      <c r="O609">
        <f>VLOOKUP(E609, '2023D'!$A$2:$G$339, 3, FALSE)</f>
        <v>9179</v>
      </c>
      <c r="P609">
        <f>extracted_table_data[[#This Row],[最低排名]]-extracted_table_data[[#This Row],[同分人数]]+1</f>
        <v>8941</v>
      </c>
      <c r="Q609">
        <f>IF(O609&gt;=开始!$B$6, 1, 0)</f>
        <v>1</v>
      </c>
      <c r="R609">
        <f>extracted_table_data[[#This Row],[最低排名]]-开始!$B$6</f>
        <v>9179</v>
      </c>
    </row>
    <row r="610" spans="1:18">
      <c r="A610">
        <v>49702</v>
      </c>
      <c r="B610" t="s">
        <v>775</v>
      </c>
      <c r="C610" t="str">
        <f t="shared" si="18"/>
        <v>温州医大</v>
      </c>
      <c r="D610" t="str">
        <f t="shared" si="19"/>
        <v>02</v>
      </c>
      <c r="E610" t="s">
        <v>265</v>
      </c>
      <c r="F610">
        <v>238</v>
      </c>
      <c r="G610">
        <v>130</v>
      </c>
      <c r="H610">
        <v>128</v>
      </c>
      <c r="I610">
        <v>70</v>
      </c>
      <c r="J610">
        <v>64</v>
      </c>
      <c r="K610">
        <v>58</v>
      </c>
      <c r="L610">
        <v>0</v>
      </c>
      <c r="M610">
        <v>2023</v>
      </c>
      <c r="N610">
        <f>VLOOKUP(E610, '2023D'!$A$2:$G$339, 2, FALSE)</f>
        <v>185</v>
      </c>
      <c r="O610">
        <f>VLOOKUP(E610, '2023D'!$A$2:$G$339, 3, FALSE)</f>
        <v>6028</v>
      </c>
      <c r="P610">
        <f>extracted_table_data[[#This Row],[最低排名]]-extracted_table_data[[#This Row],[同分人数]]+1</f>
        <v>5844</v>
      </c>
      <c r="Q610">
        <f>IF(O610&gt;=开始!$B$6, 1, 0)</f>
        <v>1</v>
      </c>
      <c r="R610">
        <f>extracted_table_data[[#This Row],[最低排名]]-开始!$B$6</f>
        <v>6028</v>
      </c>
    </row>
    <row r="611" spans="1:18">
      <c r="A611">
        <v>49703</v>
      </c>
      <c r="B611" t="s">
        <v>776</v>
      </c>
      <c r="C611" t="str">
        <f t="shared" si="18"/>
        <v>温州医大</v>
      </c>
      <c r="D611" t="str">
        <f t="shared" si="19"/>
        <v>03</v>
      </c>
      <c r="E611" t="s">
        <v>20</v>
      </c>
      <c r="F611">
        <v>226</v>
      </c>
      <c r="G611">
        <v>119</v>
      </c>
      <c r="H611">
        <v>126</v>
      </c>
      <c r="I611">
        <v>67</v>
      </c>
      <c r="J611">
        <v>61</v>
      </c>
      <c r="K611">
        <v>61</v>
      </c>
      <c r="L611">
        <v>0</v>
      </c>
      <c r="M611">
        <v>2023</v>
      </c>
      <c r="N611">
        <f>VLOOKUP(E611, '2023D'!$A$2:$G$339, 2, FALSE)</f>
        <v>237</v>
      </c>
      <c r="O611">
        <f>VLOOKUP(E611, '2023D'!$A$2:$G$339, 3, FALSE)</f>
        <v>9655</v>
      </c>
      <c r="P611">
        <f>extracted_table_data[[#This Row],[最低排名]]-extracted_table_data[[#This Row],[同分人数]]+1</f>
        <v>9419</v>
      </c>
      <c r="Q611">
        <f>IF(O611&gt;=开始!$B$6, 1, 0)</f>
        <v>1</v>
      </c>
      <c r="R611">
        <f>extracted_table_data[[#This Row],[最低排名]]-开始!$B$6</f>
        <v>9655</v>
      </c>
    </row>
    <row r="612" spans="1:18">
      <c r="A612">
        <v>49801</v>
      </c>
      <c r="B612" t="s">
        <v>777</v>
      </c>
      <c r="C612" t="str">
        <f t="shared" si="18"/>
        <v>浙江师大</v>
      </c>
      <c r="D612" t="str">
        <f t="shared" si="19"/>
        <v>01</v>
      </c>
      <c r="E612" t="s">
        <v>300</v>
      </c>
      <c r="F612">
        <v>206</v>
      </c>
      <c r="G612">
        <v>106</v>
      </c>
      <c r="H612">
        <v>116</v>
      </c>
      <c r="I612">
        <v>67</v>
      </c>
      <c r="J612">
        <v>58</v>
      </c>
      <c r="K612">
        <v>49</v>
      </c>
      <c r="L612">
        <v>0</v>
      </c>
      <c r="M612">
        <v>2023</v>
      </c>
      <c r="N612">
        <f>VLOOKUP(E612, '2023D'!$A$2:$G$339, 2, FALSE)</f>
        <v>255</v>
      </c>
      <c r="O612">
        <f>VLOOKUP(E612, '2023D'!$A$2:$G$339, 3, FALSE)</f>
        <v>20653</v>
      </c>
      <c r="P612">
        <f>extracted_table_data[[#This Row],[最低排名]]-extracted_table_data[[#This Row],[同分人数]]+1</f>
        <v>20399</v>
      </c>
      <c r="Q612">
        <f>IF(O612&gt;=开始!$B$6, 1, 0)</f>
        <v>1</v>
      </c>
      <c r="R612">
        <f>extracted_table_data[[#This Row],[最低排名]]-开始!$B$6</f>
        <v>20653</v>
      </c>
    </row>
    <row r="613" spans="1:18">
      <c r="A613">
        <v>49802</v>
      </c>
      <c r="B613" t="s">
        <v>778</v>
      </c>
      <c r="C613" t="str">
        <f t="shared" si="18"/>
        <v>浙江师大</v>
      </c>
      <c r="D613" t="str">
        <f t="shared" si="19"/>
        <v>02</v>
      </c>
      <c r="E613" t="s">
        <v>195</v>
      </c>
      <c r="F613">
        <v>219</v>
      </c>
      <c r="G613">
        <v>110</v>
      </c>
      <c r="H613">
        <v>111</v>
      </c>
      <c r="I613">
        <v>64</v>
      </c>
      <c r="J613">
        <v>61</v>
      </c>
      <c r="K613">
        <v>55</v>
      </c>
      <c r="L613">
        <v>0</v>
      </c>
      <c r="M613">
        <v>2023</v>
      </c>
      <c r="N613">
        <f>VLOOKUP(E613, '2023D'!$A$2:$G$339, 2, FALSE)</f>
        <v>218</v>
      </c>
      <c r="O613">
        <f>VLOOKUP(E613, '2023D'!$A$2:$G$339, 3, FALSE)</f>
        <v>17139</v>
      </c>
      <c r="P613">
        <f>extracted_table_data[[#This Row],[最低排名]]-extracted_table_data[[#This Row],[同分人数]]+1</f>
        <v>16922</v>
      </c>
      <c r="Q613">
        <f>IF(O613&gt;=开始!$B$6, 1, 0)</f>
        <v>1</v>
      </c>
      <c r="R613">
        <f>extracted_table_data[[#This Row],[最低排名]]-开始!$B$6</f>
        <v>17139</v>
      </c>
    </row>
    <row r="614" spans="1:18">
      <c r="A614">
        <v>49803</v>
      </c>
      <c r="B614" t="s">
        <v>779</v>
      </c>
      <c r="C614" t="str">
        <f t="shared" si="18"/>
        <v>浙江师大</v>
      </c>
      <c r="D614" t="str">
        <f t="shared" si="19"/>
        <v>03</v>
      </c>
      <c r="E614" t="s">
        <v>81</v>
      </c>
      <c r="F614">
        <v>208</v>
      </c>
      <c r="G614">
        <v>112</v>
      </c>
      <c r="H614">
        <v>113</v>
      </c>
      <c r="I614">
        <v>58</v>
      </c>
      <c r="J614">
        <v>58</v>
      </c>
      <c r="K614">
        <v>55</v>
      </c>
      <c r="L614">
        <v>0</v>
      </c>
      <c r="M614">
        <v>2023</v>
      </c>
      <c r="N614">
        <f>VLOOKUP(E614, '2023D'!$A$2:$G$339, 2, FALSE)</f>
        <v>265</v>
      </c>
      <c r="O614">
        <f>VLOOKUP(E614, '2023D'!$A$2:$G$339, 3, FALSE)</f>
        <v>21695</v>
      </c>
      <c r="P614">
        <f>extracted_table_data[[#This Row],[最低排名]]-extracted_table_data[[#This Row],[同分人数]]+1</f>
        <v>21431</v>
      </c>
      <c r="Q614">
        <f>IF(O614&gt;=开始!$B$6, 1, 0)</f>
        <v>1</v>
      </c>
      <c r="R614">
        <f>extracted_table_data[[#This Row],[最低排名]]-开始!$B$6</f>
        <v>21695</v>
      </c>
    </row>
    <row r="615" spans="1:18">
      <c r="A615">
        <v>49804</v>
      </c>
      <c r="B615" t="s">
        <v>780</v>
      </c>
      <c r="C615" t="str">
        <f t="shared" si="18"/>
        <v>浙江师大</v>
      </c>
      <c r="D615" t="str">
        <f t="shared" si="19"/>
        <v>04</v>
      </c>
      <c r="E615" t="s">
        <v>649</v>
      </c>
      <c r="F615">
        <v>219</v>
      </c>
      <c r="G615">
        <v>114</v>
      </c>
      <c r="H615">
        <v>115</v>
      </c>
      <c r="I615">
        <v>64</v>
      </c>
      <c r="J615">
        <v>55</v>
      </c>
      <c r="K615">
        <v>55</v>
      </c>
      <c r="L615">
        <v>0</v>
      </c>
      <c r="M615">
        <v>2023</v>
      </c>
      <c r="N615">
        <f>VLOOKUP(E615, '2023D'!$A$2:$G$339, 2, FALSE)</f>
        <v>254</v>
      </c>
      <c r="O615">
        <f>VLOOKUP(E615, '2023D'!$A$2:$G$339, 3, FALSE)</f>
        <v>17631</v>
      </c>
      <c r="P615">
        <f>extracted_table_data[[#This Row],[最低排名]]-extracted_table_data[[#This Row],[同分人数]]+1</f>
        <v>17378</v>
      </c>
      <c r="Q615">
        <f>IF(O615&gt;=开始!$B$6, 1, 0)</f>
        <v>1</v>
      </c>
      <c r="R615">
        <f>extracted_table_data[[#This Row],[最低排名]]-开始!$B$6</f>
        <v>17631</v>
      </c>
    </row>
    <row r="616" spans="1:18">
      <c r="A616">
        <v>49805</v>
      </c>
      <c r="B616" t="s">
        <v>781</v>
      </c>
      <c r="C616" t="str">
        <f t="shared" si="18"/>
        <v>浙江师大</v>
      </c>
      <c r="D616" t="str">
        <f t="shared" si="19"/>
        <v>05</v>
      </c>
      <c r="E616" t="s">
        <v>302</v>
      </c>
      <c r="F616">
        <v>192</v>
      </c>
      <c r="G616">
        <v>98</v>
      </c>
      <c r="H616">
        <v>121</v>
      </c>
      <c r="I616">
        <v>67</v>
      </c>
      <c r="J616">
        <v>61</v>
      </c>
      <c r="K616">
        <v>49</v>
      </c>
      <c r="L616">
        <v>0</v>
      </c>
      <c r="M616">
        <v>2023</v>
      </c>
      <c r="N616">
        <f>VLOOKUP(E616, '2023D'!$A$2:$G$339, 2, FALSE)</f>
        <v>234</v>
      </c>
      <c r="O616">
        <f>VLOOKUP(E616, '2023D'!$A$2:$G$339, 3, FALSE)</f>
        <v>22166</v>
      </c>
      <c r="P616">
        <f>extracted_table_data[[#This Row],[最低排名]]-extracted_table_data[[#This Row],[同分人数]]+1</f>
        <v>21933</v>
      </c>
      <c r="Q616">
        <f>IF(O616&gt;=开始!$B$6, 1, 0)</f>
        <v>1</v>
      </c>
      <c r="R616">
        <f>extracted_table_data[[#This Row],[最低排名]]-开始!$B$6</f>
        <v>22166</v>
      </c>
    </row>
    <row r="617" spans="1:18">
      <c r="A617">
        <v>49901</v>
      </c>
      <c r="B617" t="s">
        <v>782</v>
      </c>
      <c r="C617" t="str">
        <f t="shared" si="18"/>
        <v>杭州师大</v>
      </c>
      <c r="D617" t="str">
        <f t="shared" si="19"/>
        <v>01</v>
      </c>
      <c r="E617" t="s">
        <v>546</v>
      </c>
      <c r="F617">
        <v>210</v>
      </c>
      <c r="G617">
        <v>105</v>
      </c>
      <c r="H617">
        <v>107</v>
      </c>
      <c r="I617">
        <v>67</v>
      </c>
      <c r="J617">
        <v>58</v>
      </c>
      <c r="K617">
        <v>46</v>
      </c>
      <c r="L617">
        <v>0</v>
      </c>
      <c r="M617">
        <v>2023</v>
      </c>
      <c r="N617">
        <f>VLOOKUP(E617, '2023D'!$A$2:$G$339, 2, FALSE)</f>
        <v>259</v>
      </c>
      <c r="O617">
        <f>VLOOKUP(E617, '2023D'!$A$2:$G$339, 3, FALSE)</f>
        <v>22656</v>
      </c>
      <c r="P617">
        <f>extracted_table_data[[#This Row],[最低排名]]-extracted_table_data[[#This Row],[同分人数]]+1</f>
        <v>22398</v>
      </c>
      <c r="Q617">
        <f>IF(O617&gt;=开始!$B$6, 1, 0)</f>
        <v>1</v>
      </c>
      <c r="R617">
        <f>extracted_table_data[[#This Row],[最低排名]]-开始!$B$6</f>
        <v>22656</v>
      </c>
    </row>
    <row r="618" spans="1:18">
      <c r="A618">
        <v>49902</v>
      </c>
      <c r="B618" t="s">
        <v>783</v>
      </c>
      <c r="C618" t="str">
        <f t="shared" si="18"/>
        <v>杭州师大</v>
      </c>
      <c r="D618" t="str">
        <f t="shared" si="19"/>
        <v>02</v>
      </c>
      <c r="E618" t="s">
        <v>94</v>
      </c>
      <c r="F618">
        <v>202</v>
      </c>
      <c r="G618">
        <v>104</v>
      </c>
      <c r="H618">
        <v>112</v>
      </c>
      <c r="I618">
        <v>61</v>
      </c>
      <c r="J618">
        <v>58</v>
      </c>
      <c r="K618">
        <v>52</v>
      </c>
      <c r="L618">
        <v>0</v>
      </c>
      <c r="M618">
        <v>2023</v>
      </c>
      <c r="N618">
        <f>VLOOKUP(E618, '2023D'!$A$2:$G$339, 2, FALSE)</f>
        <v>219</v>
      </c>
      <c r="O618">
        <f>VLOOKUP(E618, '2023D'!$A$2:$G$339, 3, FALSE)</f>
        <v>23334</v>
      </c>
      <c r="P618">
        <f>extracted_table_data[[#This Row],[最低排名]]-extracted_table_data[[#This Row],[同分人数]]+1</f>
        <v>23116</v>
      </c>
      <c r="Q618">
        <f>IF(O618&gt;=开始!$B$6, 1, 0)</f>
        <v>1</v>
      </c>
      <c r="R618">
        <f>extracted_table_data[[#This Row],[最低排名]]-开始!$B$6</f>
        <v>23334</v>
      </c>
    </row>
    <row r="619" spans="1:18">
      <c r="A619">
        <v>49903</v>
      </c>
      <c r="B619" t="s">
        <v>784</v>
      </c>
      <c r="C619" t="str">
        <f t="shared" si="18"/>
        <v>杭州师大</v>
      </c>
      <c r="D619" t="str">
        <f t="shared" si="19"/>
        <v>03</v>
      </c>
      <c r="E619" t="s">
        <v>83</v>
      </c>
      <c r="F619">
        <v>228</v>
      </c>
      <c r="G619">
        <v>133</v>
      </c>
      <c r="H619">
        <v>103</v>
      </c>
      <c r="I619">
        <v>55</v>
      </c>
      <c r="J619">
        <v>52</v>
      </c>
      <c r="K619">
        <v>49</v>
      </c>
      <c r="L619">
        <v>0</v>
      </c>
      <c r="M619">
        <v>2023</v>
      </c>
      <c r="N619">
        <f>VLOOKUP(E619, '2023D'!$A$2:$G$339, 2, FALSE)</f>
        <v>222</v>
      </c>
      <c r="O619">
        <f>VLOOKUP(E619, '2023D'!$A$2:$G$339, 3, FALSE)</f>
        <v>22878</v>
      </c>
      <c r="P619">
        <f>extracted_table_data[[#This Row],[最低排名]]-extracted_table_data[[#This Row],[同分人数]]+1</f>
        <v>22657</v>
      </c>
      <c r="Q619">
        <f>IF(O619&gt;=开始!$B$6, 1, 0)</f>
        <v>1</v>
      </c>
      <c r="R619">
        <f>extracted_table_data[[#This Row],[最低排名]]-开始!$B$6</f>
        <v>22878</v>
      </c>
    </row>
    <row r="620" spans="1:18">
      <c r="A620">
        <v>50001</v>
      </c>
      <c r="B620" t="s">
        <v>785</v>
      </c>
      <c r="C620" t="str">
        <f t="shared" si="18"/>
        <v>湖州师范</v>
      </c>
      <c r="D620" t="str">
        <f t="shared" si="19"/>
        <v>01</v>
      </c>
      <c r="E620" t="s">
        <v>124</v>
      </c>
      <c r="F620">
        <v>213</v>
      </c>
      <c r="G620">
        <v>114</v>
      </c>
      <c r="H620">
        <v>96</v>
      </c>
      <c r="I620">
        <v>55</v>
      </c>
      <c r="J620">
        <v>52</v>
      </c>
      <c r="K620">
        <v>49</v>
      </c>
      <c r="L620">
        <v>0</v>
      </c>
      <c r="M620">
        <v>2023</v>
      </c>
      <c r="N620">
        <f>VLOOKUP(E620, '2023D'!$A$2:$G$339, 2, FALSE)</f>
        <v>244</v>
      </c>
      <c r="O620">
        <f>VLOOKUP(E620, '2023D'!$A$2:$G$339, 3, FALSE)</f>
        <v>28319</v>
      </c>
      <c r="P620">
        <f>extracted_table_data[[#This Row],[最低排名]]-extracted_table_data[[#This Row],[同分人数]]+1</f>
        <v>28076</v>
      </c>
      <c r="Q620">
        <f>IF(O620&gt;=开始!$B$6, 1, 0)</f>
        <v>1</v>
      </c>
      <c r="R620">
        <f>extracted_table_data[[#This Row],[最低排名]]-开始!$B$6</f>
        <v>28319</v>
      </c>
    </row>
    <row r="621" spans="1:18">
      <c r="A621">
        <v>50002</v>
      </c>
      <c r="B621" t="s">
        <v>786</v>
      </c>
      <c r="C621" t="str">
        <f t="shared" si="18"/>
        <v>湖州师范</v>
      </c>
      <c r="D621" t="str">
        <f t="shared" si="19"/>
        <v>02</v>
      </c>
      <c r="E621" t="s">
        <v>528</v>
      </c>
      <c r="F621">
        <v>198</v>
      </c>
      <c r="G621">
        <v>100</v>
      </c>
      <c r="H621">
        <v>92</v>
      </c>
      <c r="I621">
        <v>55</v>
      </c>
      <c r="J621">
        <v>52</v>
      </c>
      <c r="K621">
        <v>43</v>
      </c>
      <c r="L621">
        <v>0</v>
      </c>
      <c r="M621">
        <v>2023</v>
      </c>
      <c r="N621">
        <f>VLOOKUP(E621, '2023D'!$A$2:$G$339, 2, FALSE)</f>
        <v>199</v>
      </c>
      <c r="O621">
        <f>VLOOKUP(E621, '2023D'!$A$2:$G$339, 3, FALSE)</f>
        <v>33965</v>
      </c>
      <c r="P621">
        <f>extracted_table_data[[#This Row],[最低排名]]-extracted_table_data[[#This Row],[同分人数]]+1</f>
        <v>33767</v>
      </c>
      <c r="Q621">
        <f>IF(O621&gt;=开始!$B$6, 1, 0)</f>
        <v>1</v>
      </c>
      <c r="R621">
        <f>extracted_table_data[[#This Row],[最低排名]]-开始!$B$6</f>
        <v>33965</v>
      </c>
    </row>
    <row r="622" spans="1:18">
      <c r="A622">
        <v>50003</v>
      </c>
      <c r="B622" t="s">
        <v>787</v>
      </c>
      <c r="C622" t="str">
        <f t="shared" si="18"/>
        <v>湖州师范</v>
      </c>
      <c r="D622" t="str">
        <f t="shared" si="19"/>
        <v>03</v>
      </c>
      <c r="E622" t="s">
        <v>424</v>
      </c>
      <c r="F622">
        <v>215</v>
      </c>
      <c r="G622">
        <v>111</v>
      </c>
      <c r="H622">
        <v>126</v>
      </c>
      <c r="I622">
        <v>67</v>
      </c>
      <c r="J622">
        <v>58</v>
      </c>
      <c r="K622">
        <v>58</v>
      </c>
      <c r="L622">
        <v>0</v>
      </c>
      <c r="M622">
        <v>2023</v>
      </c>
      <c r="N622">
        <f>VLOOKUP(E622, '2023D'!$A$2:$G$339, 2, FALSE)</f>
        <v>265</v>
      </c>
      <c r="O622">
        <f>VLOOKUP(E622, '2023D'!$A$2:$G$339, 3, FALSE)</f>
        <v>13663</v>
      </c>
      <c r="P622">
        <f>extracted_table_data[[#This Row],[最低排名]]-extracted_table_data[[#This Row],[同分人数]]+1</f>
        <v>13399</v>
      </c>
      <c r="Q622">
        <f>IF(O622&gt;=开始!$B$6, 1, 0)</f>
        <v>1</v>
      </c>
      <c r="R622">
        <f>extracted_table_data[[#This Row],[最低排名]]-开始!$B$6</f>
        <v>13663</v>
      </c>
    </row>
    <row r="623" spans="1:18">
      <c r="A623">
        <v>50004</v>
      </c>
      <c r="B623" t="s">
        <v>788</v>
      </c>
      <c r="C623" t="str">
        <f t="shared" si="18"/>
        <v>湖州师范</v>
      </c>
      <c r="D623" t="str">
        <f t="shared" si="19"/>
        <v>04</v>
      </c>
      <c r="E623" t="s">
        <v>187</v>
      </c>
      <c r="F623">
        <v>194</v>
      </c>
      <c r="G623">
        <v>111</v>
      </c>
      <c r="H623">
        <v>89</v>
      </c>
      <c r="I623">
        <v>64</v>
      </c>
      <c r="J623">
        <v>55</v>
      </c>
      <c r="K623">
        <v>46</v>
      </c>
      <c r="L623">
        <v>0</v>
      </c>
      <c r="M623">
        <v>2023</v>
      </c>
      <c r="N623">
        <f>VLOOKUP(E623, '2023D'!$A$2:$G$339, 2, FALSE)</f>
        <v>213</v>
      </c>
      <c r="O623">
        <f>VLOOKUP(E623, '2023D'!$A$2:$G$339, 3, FALSE)</f>
        <v>32236</v>
      </c>
      <c r="P623">
        <f>extracted_table_data[[#This Row],[最低排名]]-extracted_table_data[[#This Row],[同分人数]]+1</f>
        <v>32024</v>
      </c>
      <c r="Q623">
        <f>IF(O623&gt;=开始!$B$6, 1, 0)</f>
        <v>1</v>
      </c>
      <c r="R623">
        <f>extracted_table_data[[#This Row],[最低排名]]-开始!$B$6</f>
        <v>32236</v>
      </c>
    </row>
    <row r="624" spans="1:18">
      <c r="A624">
        <v>50005</v>
      </c>
      <c r="B624" t="s">
        <v>789</v>
      </c>
      <c r="C624" t="str">
        <f t="shared" si="18"/>
        <v>湖州师范</v>
      </c>
      <c r="D624" t="str">
        <f t="shared" si="19"/>
        <v>05</v>
      </c>
      <c r="E624" t="s">
        <v>168</v>
      </c>
      <c r="F624">
        <v>221</v>
      </c>
      <c r="G624">
        <v>127</v>
      </c>
      <c r="H624">
        <v>91</v>
      </c>
      <c r="I624">
        <v>61</v>
      </c>
      <c r="J624">
        <v>61</v>
      </c>
      <c r="K624">
        <v>61</v>
      </c>
      <c r="L624">
        <v>0</v>
      </c>
      <c r="M624">
        <v>2023</v>
      </c>
      <c r="N624">
        <f>VLOOKUP(E624, '2023D'!$A$2:$G$339, 2, FALSE)</f>
        <v>240</v>
      </c>
      <c r="O624">
        <f>VLOOKUP(E624, '2023D'!$A$2:$G$339, 3, FALSE)</f>
        <v>20893</v>
      </c>
      <c r="P624">
        <f>extracted_table_data[[#This Row],[最低排名]]-extracted_table_data[[#This Row],[同分人数]]+1</f>
        <v>20654</v>
      </c>
      <c r="Q624">
        <f>IF(O624&gt;=开始!$B$6, 1, 0)</f>
        <v>1</v>
      </c>
      <c r="R624">
        <f>extracted_table_data[[#This Row],[最低排名]]-开始!$B$6</f>
        <v>20893</v>
      </c>
    </row>
    <row r="625" spans="1:18">
      <c r="A625">
        <v>50006</v>
      </c>
      <c r="B625" t="s">
        <v>790</v>
      </c>
      <c r="C625" t="str">
        <f t="shared" si="18"/>
        <v>湖州师范</v>
      </c>
      <c r="D625" t="str">
        <f t="shared" si="19"/>
        <v>06</v>
      </c>
      <c r="E625" t="s">
        <v>81</v>
      </c>
      <c r="F625">
        <v>199</v>
      </c>
      <c r="G625">
        <v>100</v>
      </c>
      <c r="H625">
        <v>119</v>
      </c>
      <c r="I625">
        <v>64</v>
      </c>
      <c r="J625">
        <v>55</v>
      </c>
      <c r="K625">
        <v>55</v>
      </c>
      <c r="L625">
        <v>0</v>
      </c>
      <c r="M625">
        <v>2023</v>
      </c>
      <c r="N625">
        <f>VLOOKUP(E625, '2023D'!$A$2:$G$339, 2, FALSE)</f>
        <v>265</v>
      </c>
      <c r="O625">
        <f>VLOOKUP(E625, '2023D'!$A$2:$G$339, 3, FALSE)</f>
        <v>21695</v>
      </c>
      <c r="P625">
        <f>extracted_table_data[[#This Row],[最低排名]]-extracted_table_data[[#This Row],[同分人数]]+1</f>
        <v>21431</v>
      </c>
      <c r="Q625">
        <f>IF(O625&gt;=开始!$B$6, 1, 0)</f>
        <v>1</v>
      </c>
      <c r="R625">
        <f>extracted_table_data[[#This Row],[最低排名]]-开始!$B$6</f>
        <v>21695</v>
      </c>
    </row>
    <row r="626" spans="1:18">
      <c r="A626">
        <v>50007</v>
      </c>
      <c r="B626" t="s">
        <v>791</v>
      </c>
      <c r="C626" t="str">
        <f t="shared" si="18"/>
        <v>湖州师范</v>
      </c>
      <c r="D626" t="str">
        <f t="shared" si="19"/>
        <v>07</v>
      </c>
      <c r="E626" t="s">
        <v>335</v>
      </c>
      <c r="F626">
        <v>214</v>
      </c>
      <c r="G626">
        <v>117</v>
      </c>
      <c r="H626">
        <v>95</v>
      </c>
      <c r="I626">
        <v>49</v>
      </c>
      <c r="J626">
        <v>46</v>
      </c>
      <c r="K626">
        <v>43</v>
      </c>
      <c r="L626">
        <v>0</v>
      </c>
      <c r="M626">
        <v>2023</v>
      </c>
      <c r="N626">
        <f>VLOOKUP(E626, '2023D'!$A$2:$G$339, 2, FALSE)</f>
        <v>224</v>
      </c>
      <c r="O626">
        <f>VLOOKUP(E626, '2023D'!$A$2:$G$339, 3, FALSE)</f>
        <v>32460</v>
      </c>
      <c r="P626">
        <f>extracted_table_data[[#This Row],[最低排名]]-extracted_table_data[[#This Row],[同分人数]]+1</f>
        <v>32237</v>
      </c>
      <c r="Q626">
        <f>IF(O626&gt;=开始!$B$6, 1, 0)</f>
        <v>1</v>
      </c>
      <c r="R626">
        <f>extracted_table_data[[#This Row],[最低排名]]-开始!$B$6</f>
        <v>32460</v>
      </c>
    </row>
    <row r="627" spans="1:18">
      <c r="A627">
        <v>50101</v>
      </c>
      <c r="B627" t="s">
        <v>792</v>
      </c>
      <c r="C627" t="str">
        <f t="shared" si="18"/>
        <v>浙江工商</v>
      </c>
      <c r="D627" t="str">
        <f t="shared" si="19"/>
        <v>01</v>
      </c>
      <c r="E627" t="s">
        <v>41</v>
      </c>
      <c r="F627">
        <v>196</v>
      </c>
      <c r="G627">
        <v>103</v>
      </c>
      <c r="H627">
        <v>114</v>
      </c>
      <c r="I627">
        <v>67</v>
      </c>
      <c r="J627">
        <v>64</v>
      </c>
      <c r="K627">
        <v>58</v>
      </c>
      <c r="L627">
        <v>0</v>
      </c>
      <c r="M627">
        <v>2023</v>
      </c>
      <c r="N627">
        <f>VLOOKUP(E627, '2023D'!$A$2:$G$339, 2, FALSE)</f>
        <v>249</v>
      </c>
      <c r="O627">
        <f>VLOOKUP(E627, '2023D'!$A$2:$G$339, 3, FALSE)</f>
        <v>19921</v>
      </c>
      <c r="P627">
        <f>extracted_table_data[[#This Row],[最低排名]]-extracted_table_data[[#This Row],[同分人数]]+1</f>
        <v>19673</v>
      </c>
      <c r="Q627">
        <f>IF(O627&gt;=开始!$B$6, 1, 0)</f>
        <v>1</v>
      </c>
      <c r="R627">
        <f>extracted_table_data[[#This Row],[最低排名]]-开始!$B$6</f>
        <v>19921</v>
      </c>
    </row>
    <row r="628" spans="1:18">
      <c r="A628">
        <v>50102</v>
      </c>
      <c r="B628" t="s">
        <v>793</v>
      </c>
      <c r="C628" t="str">
        <f t="shared" si="18"/>
        <v>浙江工商</v>
      </c>
      <c r="D628" t="str">
        <f t="shared" si="19"/>
        <v>02</v>
      </c>
      <c r="E628" t="s">
        <v>68</v>
      </c>
      <c r="F628">
        <v>215</v>
      </c>
      <c r="G628">
        <v>122</v>
      </c>
      <c r="H628">
        <v>110</v>
      </c>
      <c r="I628">
        <v>67</v>
      </c>
      <c r="J628">
        <v>67</v>
      </c>
      <c r="K628">
        <v>61</v>
      </c>
      <c r="L628">
        <v>0</v>
      </c>
      <c r="M628">
        <v>2023</v>
      </c>
      <c r="N628">
        <f>VLOOKUP(E628, '2023D'!$A$2:$G$339, 2, FALSE)</f>
        <v>256</v>
      </c>
      <c r="O628">
        <f>VLOOKUP(E628, '2023D'!$A$2:$G$339, 3, FALSE)</f>
        <v>14672</v>
      </c>
      <c r="P628">
        <f>extracted_table_data[[#This Row],[最低排名]]-extracted_table_data[[#This Row],[同分人数]]+1</f>
        <v>14417</v>
      </c>
      <c r="Q628">
        <f>IF(O628&gt;=开始!$B$6, 1, 0)</f>
        <v>1</v>
      </c>
      <c r="R628">
        <f>extracted_table_data[[#This Row],[最低排名]]-开始!$B$6</f>
        <v>14672</v>
      </c>
    </row>
    <row r="629" spans="1:18">
      <c r="A629">
        <v>50103</v>
      </c>
      <c r="B629" t="s">
        <v>794</v>
      </c>
      <c r="C629" t="str">
        <f t="shared" si="18"/>
        <v>浙江工商</v>
      </c>
      <c r="D629" t="str">
        <f t="shared" si="19"/>
        <v>03</v>
      </c>
      <c r="E629" t="s">
        <v>90</v>
      </c>
      <c r="F629">
        <v>206</v>
      </c>
      <c r="G629">
        <v>111</v>
      </c>
      <c r="H629">
        <v>107</v>
      </c>
      <c r="I629">
        <v>61</v>
      </c>
      <c r="J629">
        <v>61</v>
      </c>
      <c r="K629">
        <v>58</v>
      </c>
      <c r="L629">
        <v>0</v>
      </c>
      <c r="M629">
        <v>2023</v>
      </c>
      <c r="N629">
        <f>VLOOKUP(E629, '2023D'!$A$2:$G$339, 2, FALSE)</f>
        <v>265</v>
      </c>
      <c r="O629">
        <f>VLOOKUP(E629, '2023D'!$A$2:$G$339, 3, FALSE)</f>
        <v>21430</v>
      </c>
      <c r="P629">
        <f>extracted_table_data[[#This Row],[最低排名]]-extracted_table_data[[#This Row],[同分人数]]+1</f>
        <v>21166</v>
      </c>
      <c r="Q629">
        <f>IF(O629&gt;=开始!$B$6, 1, 0)</f>
        <v>1</v>
      </c>
      <c r="R629">
        <f>extracted_table_data[[#This Row],[最低排名]]-开始!$B$6</f>
        <v>21430</v>
      </c>
    </row>
    <row r="630" spans="1:18">
      <c r="A630">
        <v>50201</v>
      </c>
      <c r="B630" t="s">
        <v>795</v>
      </c>
      <c r="C630" t="str">
        <f t="shared" si="18"/>
        <v>嘉兴学院</v>
      </c>
      <c r="D630" t="str">
        <f t="shared" si="19"/>
        <v>01</v>
      </c>
      <c r="E630" t="s">
        <v>433</v>
      </c>
      <c r="F630">
        <v>192</v>
      </c>
      <c r="G630">
        <v>103</v>
      </c>
      <c r="H630">
        <v>94</v>
      </c>
      <c r="I630">
        <v>61</v>
      </c>
      <c r="J630">
        <v>58</v>
      </c>
      <c r="K630">
        <v>49</v>
      </c>
      <c r="L630">
        <v>0</v>
      </c>
      <c r="M630">
        <v>2023</v>
      </c>
      <c r="N630">
        <f>VLOOKUP(E630, '2023D'!$A$2:$G$339, 2, FALSE)</f>
        <v>242</v>
      </c>
      <c r="O630">
        <f>VLOOKUP(E630, '2023D'!$A$2:$G$339, 3, FALSE)</f>
        <v>30852</v>
      </c>
      <c r="P630">
        <f>extracted_table_data[[#This Row],[最低排名]]-extracted_table_data[[#This Row],[同分人数]]+1</f>
        <v>30611</v>
      </c>
      <c r="Q630">
        <f>IF(O630&gt;=开始!$B$6, 1, 0)</f>
        <v>1</v>
      </c>
      <c r="R630">
        <f>extracted_table_data[[#This Row],[最低排名]]-开始!$B$6</f>
        <v>30852</v>
      </c>
    </row>
    <row r="631" spans="1:18">
      <c r="A631">
        <v>50202</v>
      </c>
      <c r="B631" t="s">
        <v>796</v>
      </c>
      <c r="C631" t="str">
        <f t="shared" si="18"/>
        <v>嘉兴学院</v>
      </c>
      <c r="D631" t="str">
        <f t="shared" si="19"/>
        <v>02</v>
      </c>
      <c r="E631" t="s">
        <v>228</v>
      </c>
      <c r="F631">
        <v>193</v>
      </c>
      <c r="G631">
        <v>105</v>
      </c>
      <c r="H631">
        <v>93</v>
      </c>
      <c r="I631">
        <v>55</v>
      </c>
      <c r="J631">
        <v>49</v>
      </c>
      <c r="K631">
        <v>49</v>
      </c>
      <c r="L631">
        <v>0</v>
      </c>
      <c r="M631">
        <v>2023</v>
      </c>
      <c r="N631">
        <f>VLOOKUP(E631, '2023D'!$A$2:$G$339, 2, FALSE)</f>
        <v>205</v>
      </c>
      <c r="O631">
        <f>VLOOKUP(E631, '2023D'!$A$2:$G$339, 3, FALSE)</f>
        <v>34170</v>
      </c>
      <c r="P631">
        <f>extracted_table_data[[#This Row],[最低排名]]-extracted_table_data[[#This Row],[同分人数]]+1</f>
        <v>33966</v>
      </c>
      <c r="Q631">
        <f>IF(O631&gt;=开始!$B$6, 1, 0)</f>
        <v>1</v>
      </c>
      <c r="R631">
        <f>extracted_table_data[[#This Row],[最低排名]]-开始!$B$6</f>
        <v>34170</v>
      </c>
    </row>
    <row r="632" spans="1:18">
      <c r="A632">
        <v>50301</v>
      </c>
      <c r="B632" t="s">
        <v>797</v>
      </c>
      <c r="C632" t="str">
        <f t="shared" si="18"/>
        <v>中国计量</v>
      </c>
      <c r="D632" t="str">
        <f t="shared" si="19"/>
        <v>01</v>
      </c>
      <c r="E632" t="s">
        <v>546</v>
      </c>
      <c r="F632">
        <v>203</v>
      </c>
      <c r="G632">
        <v>104</v>
      </c>
      <c r="H632">
        <v>123</v>
      </c>
      <c r="I632">
        <v>61</v>
      </c>
      <c r="J632">
        <v>52</v>
      </c>
      <c r="K632">
        <v>49</v>
      </c>
      <c r="L632">
        <v>0</v>
      </c>
      <c r="M632">
        <v>2023</v>
      </c>
      <c r="N632">
        <f>VLOOKUP(E632, '2023D'!$A$2:$G$339, 2, FALSE)</f>
        <v>259</v>
      </c>
      <c r="O632">
        <f>VLOOKUP(E632, '2023D'!$A$2:$G$339, 3, FALSE)</f>
        <v>22656</v>
      </c>
      <c r="P632">
        <f>extracted_table_data[[#This Row],[最低排名]]-extracted_table_data[[#This Row],[同分人数]]+1</f>
        <v>22398</v>
      </c>
      <c r="Q632">
        <f>IF(O632&gt;=开始!$B$6, 1, 0)</f>
        <v>1</v>
      </c>
      <c r="R632">
        <f>extracted_table_data[[#This Row],[最低排名]]-开始!$B$6</f>
        <v>22656</v>
      </c>
    </row>
    <row r="633" spans="1:18">
      <c r="A633">
        <v>50302</v>
      </c>
      <c r="B633" t="s">
        <v>798</v>
      </c>
      <c r="C633" t="str">
        <f t="shared" si="18"/>
        <v>中国计量</v>
      </c>
      <c r="D633" t="str">
        <f t="shared" si="19"/>
        <v>02</v>
      </c>
      <c r="E633" t="s">
        <v>152</v>
      </c>
      <c r="F633">
        <v>196</v>
      </c>
      <c r="G633">
        <v>104</v>
      </c>
      <c r="H633">
        <v>124</v>
      </c>
      <c r="I633">
        <v>64</v>
      </c>
      <c r="J633">
        <v>55</v>
      </c>
      <c r="K633">
        <v>52</v>
      </c>
      <c r="L633">
        <v>0</v>
      </c>
      <c r="M633">
        <v>2023</v>
      </c>
      <c r="N633">
        <f>VLOOKUP(E633, '2023D'!$A$2:$G$339, 2, FALSE)</f>
        <v>237</v>
      </c>
      <c r="O633">
        <f>VLOOKUP(E633, '2023D'!$A$2:$G$339, 3, FALSE)</f>
        <v>21932</v>
      </c>
      <c r="P633">
        <f>extracted_table_data[[#This Row],[最低排名]]-extracted_table_data[[#This Row],[同分人数]]+1</f>
        <v>21696</v>
      </c>
      <c r="Q633">
        <f>IF(O633&gt;=开始!$B$6, 1, 0)</f>
        <v>1</v>
      </c>
      <c r="R633">
        <f>extracted_table_data[[#This Row],[最低排名]]-开始!$B$6</f>
        <v>21932</v>
      </c>
    </row>
    <row r="634" spans="1:18">
      <c r="A634">
        <v>50303</v>
      </c>
      <c r="B634" t="s">
        <v>799</v>
      </c>
      <c r="C634" t="str">
        <f t="shared" si="18"/>
        <v>中国计量</v>
      </c>
      <c r="D634" t="str">
        <f t="shared" si="19"/>
        <v>03</v>
      </c>
      <c r="E634" t="s">
        <v>302</v>
      </c>
      <c r="F634">
        <v>220</v>
      </c>
      <c r="G634">
        <v>126</v>
      </c>
      <c r="H634">
        <v>96</v>
      </c>
      <c r="I634">
        <v>58</v>
      </c>
      <c r="J634">
        <v>58</v>
      </c>
      <c r="K634">
        <v>58</v>
      </c>
      <c r="L634">
        <v>0</v>
      </c>
      <c r="M634">
        <v>2023</v>
      </c>
      <c r="N634">
        <f>VLOOKUP(E634, '2023D'!$A$2:$G$339, 2, FALSE)</f>
        <v>234</v>
      </c>
      <c r="O634">
        <f>VLOOKUP(E634, '2023D'!$A$2:$G$339, 3, FALSE)</f>
        <v>22166</v>
      </c>
      <c r="P634">
        <f>extracted_table_data[[#This Row],[最低排名]]-extracted_table_data[[#This Row],[同分人数]]+1</f>
        <v>21933</v>
      </c>
      <c r="Q634">
        <f>IF(O634&gt;=开始!$B$6, 1, 0)</f>
        <v>1</v>
      </c>
      <c r="R634">
        <f>extracted_table_data[[#This Row],[最低排名]]-开始!$B$6</f>
        <v>22166</v>
      </c>
    </row>
    <row r="635" spans="1:18">
      <c r="A635">
        <v>50304</v>
      </c>
      <c r="B635" t="s">
        <v>800</v>
      </c>
      <c r="C635" t="str">
        <f t="shared" si="18"/>
        <v>中国计量</v>
      </c>
      <c r="D635" t="str">
        <f t="shared" si="19"/>
        <v>04</v>
      </c>
      <c r="E635" t="s">
        <v>81</v>
      </c>
      <c r="F635">
        <v>217</v>
      </c>
      <c r="G635">
        <v>114</v>
      </c>
      <c r="H635">
        <v>128</v>
      </c>
      <c r="I635">
        <v>55</v>
      </c>
      <c r="J635">
        <v>46</v>
      </c>
      <c r="K635">
        <v>46</v>
      </c>
      <c r="L635">
        <v>0</v>
      </c>
      <c r="M635">
        <v>2023</v>
      </c>
      <c r="N635">
        <f>VLOOKUP(E635, '2023D'!$A$2:$G$339, 2, FALSE)</f>
        <v>265</v>
      </c>
      <c r="O635">
        <f>VLOOKUP(E635, '2023D'!$A$2:$G$339, 3, FALSE)</f>
        <v>21695</v>
      </c>
      <c r="P635">
        <f>extracted_table_data[[#This Row],[最低排名]]-extracted_table_data[[#This Row],[同分人数]]+1</f>
        <v>21431</v>
      </c>
      <c r="Q635">
        <f>IF(O635&gt;=开始!$B$6, 1, 0)</f>
        <v>1</v>
      </c>
      <c r="R635">
        <f>extracted_table_data[[#This Row],[最低排名]]-开始!$B$6</f>
        <v>21695</v>
      </c>
    </row>
    <row r="636" spans="1:18">
      <c r="A636">
        <v>50305</v>
      </c>
      <c r="B636" t="s">
        <v>801</v>
      </c>
      <c r="C636" t="str">
        <f t="shared" si="18"/>
        <v>中国计量</v>
      </c>
      <c r="D636" t="str">
        <f t="shared" si="19"/>
        <v>05</v>
      </c>
      <c r="E636" t="s">
        <v>152</v>
      </c>
      <c r="F636">
        <v>212</v>
      </c>
      <c r="G636">
        <v>107</v>
      </c>
      <c r="H636">
        <v>114</v>
      </c>
      <c r="I636">
        <v>58</v>
      </c>
      <c r="J636">
        <v>58</v>
      </c>
      <c r="K636">
        <v>49</v>
      </c>
      <c r="L636">
        <v>0</v>
      </c>
      <c r="M636">
        <v>2023</v>
      </c>
      <c r="N636">
        <f>VLOOKUP(E636, '2023D'!$A$2:$G$339, 2, FALSE)</f>
        <v>237</v>
      </c>
      <c r="O636">
        <f>VLOOKUP(E636, '2023D'!$A$2:$G$339, 3, FALSE)</f>
        <v>21932</v>
      </c>
      <c r="P636">
        <f>extracted_table_data[[#This Row],[最低排名]]-extracted_table_data[[#This Row],[同分人数]]+1</f>
        <v>21696</v>
      </c>
      <c r="Q636">
        <f>IF(O636&gt;=开始!$B$6, 1, 0)</f>
        <v>1</v>
      </c>
      <c r="R636">
        <f>extracted_table_data[[#This Row],[最低排名]]-开始!$B$6</f>
        <v>21932</v>
      </c>
    </row>
    <row r="637" spans="1:18">
      <c r="A637">
        <v>50401</v>
      </c>
      <c r="B637" t="s">
        <v>802</v>
      </c>
      <c r="C637" t="str">
        <f t="shared" si="18"/>
        <v>浙江财大</v>
      </c>
      <c r="D637" t="str">
        <f t="shared" si="19"/>
        <v>01</v>
      </c>
      <c r="E637" t="s">
        <v>300</v>
      </c>
      <c r="F637">
        <v>212</v>
      </c>
      <c r="G637">
        <v>107</v>
      </c>
      <c r="H637">
        <v>119</v>
      </c>
      <c r="I637">
        <v>61</v>
      </c>
      <c r="J637">
        <v>55</v>
      </c>
      <c r="K637">
        <v>49</v>
      </c>
      <c r="L637">
        <v>0</v>
      </c>
      <c r="M637">
        <v>2023</v>
      </c>
      <c r="N637">
        <f>VLOOKUP(E637, '2023D'!$A$2:$G$339, 2, FALSE)</f>
        <v>255</v>
      </c>
      <c r="O637">
        <f>VLOOKUP(E637, '2023D'!$A$2:$G$339, 3, FALSE)</f>
        <v>20653</v>
      </c>
      <c r="P637">
        <f>extracted_table_data[[#This Row],[最低排名]]-extracted_table_data[[#This Row],[同分人数]]+1</f>
        <v>20399</v>
      </c>
      <c r="Q637">
        <f>IF(O637&gt;=开始!$B$6, 1, 0)</f>
        <v>1</v>
      </c>
      <c r="R637">
        <f>extracted_table_data[[#This Row],[最低排名]]-开始!$B$6</f>
        <v>20653</v>
      </c>
    </row>
    <row r="638" spans="1:18">
      <c r="A638">
        <v>50402</v>
      </c>
      <c r="B638" t="s">
        <v>803</v>
      </c>
      <c r="C638" t="str">
        <f t="shared" si="18"/>
        <v>浙江财大</v>
      </c>
      <c r="D638" t="str">
        <f t="shared" si="19"/>
        <v>02</v>
      </c>
      <c r="E638" t="s">
        <v>85</v>
      </c>
      <c r="F638">
        <v>208</v>
      </c>
      <c r="G638">
        <v>106</v>
      </c>
      <c r="H638">
        <v>98</v>
      </c>
      <c r="I638">
        <v>67</v>
      </c>
      <c r="J638">
        <v>61</v>
      </c>
      <c r="K638">
        <v>52</v>
      </c>
      <c r="L638">
        <v>0</v>
      </c>
      <c r="M638">
        <v>2023</v>
      </c>
      <c r="N638">
        <f>VLOOKUP(E638, '2023D'!$A$2:$G$339, 2, FALSE)</f>
        <v>237</v>
      </c>
      <c r="O638">
        <f>VLOOKUP(E638, '2023D'!$A$2:$G$339, 3, FALSE)</f>
        <v>23115</v>
      </c>
      <c r="P638">
        <f>extracted_table_data[[#This Row],[最低排名]]-extracted_table_data[[#This Row],[同分人数]]+1</f>
        <v>22879</v>
      </c>
      <c r="Q638">
        <f>IF(O638&gt;=开始!$B$6, 1, 0)</f>
        <v>1</v>
      </c>
      <c r="R638">
        <f>extracted_table_data[[#This Row],[最低排名]]-开始!$B$6</f>
        <v>23115</v>
      </c>
    </row>
    <row r="639" spans="1:18">
      <c r="A639">
        <v>50403</v>
      </c>
      <c r="B639" t="s">
        <v>804</v>
      </c>
      <c r="C639" t="str">
        <f t="shared" si="18"/>
        <v>浙江财大</v>
      </c>
      <c r="D639" t="str">
        <f t="shared" si="19"/>
        <v>03</v>
      </c>
      <c r="E639" t="s">
        <v>450</v>
      </c>
      <c r="F639">
        <v>209</v>
      </c>
      <c r="G639">
        <v>109</v>
      </c>
      <c r="H639">
        <v>93</v>
      </c>
      <c r="I639">
        <v>67</v>
      </c>
      <c r="J639">
        <v>64</v>
      </c>
      <c r="K639">
        <v>61</v>
      </c>
      <c r="L639">
        <v>0</v>
      </c>
      <c r="M639">
        <v>2023</v>
      </c>
      <c r="N639">
        <f>VLOOKUP(E639, '2023D'!$A$2:$G$339, 2, FALSE)</f>
        <v>272</v>
      </c>
      <c r="O639">
        <f>VLOOKUP(E639, '2023D'!$A$2:$G$339, 3, FALSE)</f>
        <v>21165</v>
      </c>
      <c r="P639">
        <f>extracted_table_data[[#This Row],[最低排名]]-extracted_table_data[[#This Row],[同分人数]]+1</f>
        <v>20894</v>
      </c>
      <c r="Q639">
        <f>IF(O639&gt;=开始!$B$6, 1, 0)</f>
        <v>1</v>
      </c>
      <c r="R639">
        <f>extracted_table_data[[#This Row],[最低排名]]-开始!$B$6</f>
        <v>21165</v>
      </c>
    </row>
    <row r="640" spans="1:18">
      <c r="A640">
        <v>50404</v>
      </c>
      <c r="B640" t="s">
        <v>805</v>
      </c>
      <c r="C640" t="str">
        <f t="shared" si="18"/>
        <v>浙江财大</v>
      </c>
      <c r="D640" t="str">
        <f t="shared" si="19"/>
        <v>04</v>
      </c>
      <c r="E640" t="s">
        <v>168</v>
      </c>
      <c r="F640">
        <v>187</v>
      </c>
      <c r="G640">
        <v>107</v>
      </c>
      <c r="H640">
        <v>122</v>
      </c>
      <c r="I640">
        <v>67</v>
      </c>
      <c r="J640">
        <v>64</v>
      </c>
      <c r="K640">
        <v>55</v>
      </c>
      <c r="L640">
        <v>0</v>
      </c>
      <c r="M640">
        <v>2023</v>
      </c>
      <c r="N640">
        <f>VLOOKUP(E640, '2023D'!$A$2:$G$339, 2, FALSE)</f>
        <v>240</v>
      </c>
      <c r="O640">
        <f>VLOOKUP(E640, '2023D'!$A$2:$G$339, 3, FALSE)</f>
        <v>20893</v>
      </c>
      <c r="P640">
        <f>extracted_table_data[[#This Row],[最低排名]]-extracted_table_data[[#This Row],[同分人数]]+1</f>
        <v>20654</v>
      </c>
      <c r="Q640">
        <f>IF(O640&gt;=开始!$B$6, 1, 0)</f>
        <v>1</v>
      </c>
      <c r="R640">
        <f>extracted_table_data[[#This Row],[最低排名]]-开始!$B$6</f>
        <v>20893</v>
      </c>
    </row>
    <row r="641" spans="1:18">
      <c r="A641">
        <v>50405</v>
      </c>
      <c r="B641" t="s">
        <v>806</v>
      </c>
      <c r="C641" t="str">
        <f t="shared" si="18"/>
        <v>浙江财大</v>
      </c>
      <c r="D641" t="str">
        <f t="shared" si="19"/>
        <v>05</v>
      </c>
      <c r="E641" t="s">
        <v>307</v>
      </c>
      <c r="F641">
        <v>228</v>
      </c>
      <c r="G641">
        <v>123</v>
      </c>
      <c r="H641">
        <v>108</v>
      </c>
      <c r="I641">
        <v>64</v>
      </c>
      <c r="J641">
        <v>64</v>
      </c>
      <c r="K641">
        <v>55</v>
      </c>
      <c r="L641">
        <v>0</v>
      </c>
      <c r="M641">
        <v>2023</v>
      </c>
      <c r="N641">
        <f>VLOOKUP(E641, '2023D'!$A$2:$G$339, 2, FALSE)</f>
        <v>253</v>
      </c>
      <c r="O641">
        <f>VLOOKUP(E641, '2023D'!$A$2:$G$339, 3, FALSE)</f>
        <v>14925</v>
      </c>
      <c r="P641">
        <f>extracted_table_data[[#This Row],[最低排名]]-extracted_table_data[[#This Row],[同分人数]]+1</f>
        <v>14673</v>
      </c>
      <c r="Q641">
        <f>IF(O641&gt;=开始!$B$6, 1, 0)</f>
        <v>1</v>
      </c>
      <c r="R641">
        <f>extracted_table_data[[#This Row],[最低排名]]-开始!$B$6</f>
        <v>14925</v>
      </c>
    </row>
    <row r="642" spans="1:18">
      <c r="A642">
        <v>50406</v>
      </c>
      <c r="B642" t="s">
        <v>807</v>
      </c>
      <c r="C642" t="str">
        <f t="shared" ref="C642:C705" si="20">LEFT(B642, FIND("(", B642) - 1)</f>
        <v>浙江财大</v>
      </c>
      <c r="D642" t="str">
        <f t="shared" ref="D642:D705" si="21">MID(B642, FIND("(", B642) + 1, FIND(")", B642) - FIND("(", B642) - 1)</f>
        <v>06</v>
      </c>
      <c r="E642" t="s">
        <v>300</v>
      </c>
      <c r="F642">
        <v>203</v>
      </c>
      <c r="G642">
        <v>106</v>
      </c>
      <c r="H642">
        <v>113</v>
      </c>
      <c r="I642">
        <v>67</v>
      </c>
      <c r="J642">
        <v>58</v>
      </c>
      <c r="K642">
        <v>55</v>
      </c>
      <c r="L642">
        <v>0</v>
      </c>
      <c r="M642">
        <v>2023</v>
      </c>
      <c r="N642">
        <f>VLOOKUP(E642, '2023D'!$A$2:$G$339, 2, FALSE)</f>
        <v>255</v>
      </c>
      <c r="O642">
        <f>VLOOKUP(E642, '2023D'!$A$2:$G$339, 3, FALSE)</f>
        <v>20653</v>
      </c>
      <c r="P642">
        <f>extracted_table_data[[#This Row],[最低排名]]-extracted_table_data[[#This Row],[同分人数]]+1</f>
        <v>20399</v>
      </c>
      <c r="Q642">
        <f>IF(O642&gt;=开始!$B$6, 1, 0)</f>
        <v>1</v>
      </c>
      <c r="R642">
        <f>extracted_table_data[[#This Row],[最低排名]]-开始!$B$6</f>
        <v>20653</v>
      </c>
    </row>
    <row r="643" spans="1:18">
      <c r="A643">
        <v>50501</v>
      </c>
      <c r="B643" t="s">
        <v>808</v>
      </c>
      <c r="C643" t="str">
        <f t="shared" si="20"/>
        <v>宁波大学</v>
      </c>
      <c r="D643" t="str">
        <f t="shared" si="21"/>
        <v>01</v>
      </c>
      <c r="E643" t="s">
        <v>502</v>
      </c>
      <c r="F643">
        <v>217</v>
      </c>
      <c r="G643">
        <v>113</v>
      </c>
      <c r="H643">
        <v>127</v>
      </c>
      <c r="I643">
        <v>64</v>
      </c>
      <c r="J643">
        <v>58</v>
      </c>
      <c r="K643">
        <v>55</v>
      </c>
      <c r="L643">
        <v>0</v>
      </c>
      <c r="M643">
        <v>2023</v>
      </c>
      <c r="N643">
        <f>VLOOKUP(E643, '2023D'!$A$2:$G$339, 2, FALSE)</f>
        <v>234</v>
      </c>
      <c r="O643">
        <f>VLOOKUP(E643, '2023D'!$A$2:$G$339, 3, FALSE)</f>
        <v>14416</v>
      </c>
      <c r="P643">
        <f>extracted_table_data[[#This Row],[最低排名]]-extracted_table_data[[#This Row],[同分人数]]+1</f>
        <v>14183</v>
      </c>
      <c r="Q643">
        <f>IF(O643&gt;=开始!$B$6, 1, 0)</f>
        <v>1</v>
      </c>
      <c r="R643">
        <f>extracted_table_data[[#This Row],[最低排名]]-开始!$B$6</f>
        <v>14416</v>
      </c>
    </row>
    <row r="644" spans="1:18">
      <c r="A644">
        <v>50502</v>
      </c>
      <c r="B644" t="s">
        <v>809</v>
      </c>
      <c r="C644" t="str">
        <f t="shared" si="20"/>
        <v>宁波大学</v>
      </c>
      <c r="D644" t="str">
        <f t="shared" si="21"/>
        <v>02</v>
      </c>
      <c r="E644" t="s">
        <v>132</v>
      </c>
      <c r="F644">
        <v>207</v>
      </c>
      <c r="G644">
        <v>109</v>
      </c>
      <c r="H644">
        <v>122</v>
      </c>
      <c r="I644">
        <v>67</v>
      </c>
      <c r="J644">
        <v>64</v>
      </c>
      <c r="K644">
        <v>52</v>
      </c>
      <c r="L644">
        <v>0</v>
      </c>
      <c r="M644">
        <v>2023</v>
      </c>
      <c r="N644">
        <f>VLOOKUP(E644, '2023D'!$A$2:$G$339, 2, FALSE)</f>
        <v>247</v>
      </c>
      <c r="O644">
        <f>VLOOKUP(E644, '2023D'!$A$2:$G$339, 3, FALSE)</f>
        <v>16670</v>
      </c>
      <c r="P644">
        <f>extracted_table_data[[#This Row],[最低排名]]-extracted_table_data[[#This Row],[同分人数]]+1</f>
        <v>16424</v>
      </c>
      <c r="Q644">
        <f>IF(O644&gt;=开始!$B$6, 1, 0)</f>
        <v>1</v>
      </c>
      <c r="R644">
        <f>extracted_table_data[[#This Row],[最低排名]]-开始!$B$6</f>
        <v>16670</v>
      </c>
    </row>
    <row r="645" spans="1:18">
      <c r="A645">
        <v>50503</v>
      </c>
      <c r="B645" t="s">
        <v>810</v>
      </c>
      <c r="C645" t="str">
        <f t="shared" si="20"/>
        <v>宁波大学</v>
      </c>
      <c r="D645" t="str">
        <f t="shared" si="21"/>
        <v>03</v>
      </c>
      <c r="E645" t="s">
        <v>296</v>
      </c>
      <c r="F645">
        <v>208</v>
      </c>
      <c r="G645">
        <v>109</v>
      </c>
      <c r="H645">
        <v>129</v>
      </c>
      <c r="I645">
        <v>61</v>
      </c>
      <c r="J645">
        <v>55</v>
      </c>
      <c r="K645">
        <v>52</v>
      </c>
      <c r="L645">
        <v>0</v>
      </c>
      <c r="M645">
        <v>2023</v>
      </c>
      <c r="N645">
        <f>VLOOKUP(E645, '2023D'!$A$2:$G$339, 2, FALSE)</f>
        <v>280</v>
      </c>
      <c r="O645">
        <f>VLOOKUP(E645, '2023D'!$A$2:$G$339, 3, FALSE)</f>
        <v>18398</v>
      </c>
      <c r="P645">
        <f>extracted_table_data[[#This Row],[最低排名]]-extracted_table_data[[#This Row],[同分人数]]+1</f>
        <v>18119</v>
      </c>
      <c r="Q645">
        <f>IF(O645&gt;=开始!$B$6, 1, 0)</f>
        <v>1</v>
      </c>
      <c r="R645">
        <f>extracted_table_data[[#This Row],[最低排名]]-开始!$B$6</f>
        <v>18398</v>
      </c>
    </row>
    <row r="646" spans="1:18">
      <c r="A646">
        <v>50601</v>
      </c>
      <c r="B646" t="s">
        <v>811</v>
      </c>
      <c r="C646" t="str">
        <f t="shared" si="20"/>
        <v>浙江传媒</v>
      </c>
      <c r="D646" t="str">
        <f t="shared" si="21"/>
        <v>01</v>
      </c>
      <c r="E646" t="s">
        <v>195</v>
      </c>
      <c r="F646">
        <v>204</v>
      </c>
      <c r="G646">
        <v>105</v>
      </c>
      <c r="H646">
        <v>123</v>
      </c>
      <c r="I646">
        <v>61</v>
      </c>
      <c r="J646">
        <v>61</v>
      </c>
      <c r="K646">
        <v>61</v>
      </c>
      <c r="L646">
        <v>0</v>
      </c>
      <c r="M646">
        <v>2023</v>
      </c>
      <c r="N646">
        <f>VLOOKUP(E646, '2023D'!$A$2:$G$339, 2, FALSE)</f>
        <v>218</v>
      </c>
      <c r="O646">
        <f>VLOOKUP(E646, '2023D'!$A$2:$G$339, 3, FALSE)</f>
        <v>17139</v>
      </c>
      <c r="P646">
        <f>extracted_table_data[[#This Row],[最低排名]]-extracted_table_data[[#This Row],[同分人数]]+1</f>
        <v>16922</v>
      </c>
      <c r="Q646">
        <f>IF(O646&gt;=开始!$B$6, 1, 0)</f>
        <v>1</v>
      </c>
      <c r="R646">
        <f>extracted_table_data[[#This Row],[最低排名]]-开始!$B$6</f>
        <v>17139</v>
      </c>
    </row>
    <row r="647" spans="1:18">
      <c r="A647">
        <v>50602</v>
      </c>
      <c r="B647" t="s">
        <v>812</v>
      </c>
      <c r="C647" t="str">
        <f t="shared" si="20"/>
        <v>浙江传媒</v>
      </c>
      <c r="D647" t="str">
        <f t="shared" si="21"/>
        <v>02</v>
      </c>
      <c r="E647" t="s">
        <v>100</v>
      </c>
      <c r="F647">
        <v>214</v>
      </c>
      <c r="G647">
        <v>113</v>
      </c>
      <c r="H647">
        <v>119</v>
      </c>
      <c r="I647">
        <v>61</v>
      </c>
      <c r="J647">
        <v>61</v>
      </c>
      <c r="K647">
        <v>52</v>
      </c>
      <c r="L647">
        <v>0</v>
      </c>
      <c r="M647">
        <v>2023</v>
      </c>
      <c r="N647">
        <f>VLOOKUP(E647, '2023D'!$A$2:$G$339, 2, FALSE)</f>
        <v>232</v>
      </c>
      <c r="O647">
        <f>VLOOKUP(E647, '2023D'!$A$2:$G$339, 3, FALSE)</f>
        <v>17863</v>
      </c>
      <c r="P647">
        <f>extracted_table_data[[#This Row],[最低排名]]-extracted_table_data[[#This Row],[同分人数]]+1</f>
        <v>17632</v>
      </c>
      <c r="Q647">
        <f>IF(O647&gt;=开始!$B$6, 1, 0)</f>
        <v>1</v>
      </c>
      <c r="R647">
        <f>extracted_table_data[[#This Row],[最低排名]]-开始!$B$6</f>
        <v>17863</v>
      </c>
    </row>
    <row r="648" spans="1:18">
      <c r="A648">
        <v>50603</v>
      </c>
      <c r="B648" t="s">
        <v>813</v>
      </c>
      <c r="C648" t="str">
        <f t="shared" si="20"/>
        <v>浙江传媒</v>
      </c>
      <c r="D648" t="str">
        <f t="shared" si="21"/>
        <v>03</v>
      </c>
      <c r="E648" t="s">
        <v>122</v>
      </c>
      <c r="F648">
        <v>222</v>
      </c>
      <c r="G648">
        <v>115</v>
      </c>
      <c r="H648">
        <v>110</v>
      </c>
      <c r="I648">
        <v>61</v>
      </c>
      <c r="J648">
        <v>61</v>
      </c>
      <c r="K648">
        <v>52</v>
      </c>
      <c r="L648">
        <v>0</v>
      </c>
      <c r="M648">
        <v>2023</v>
      </c>
      <c r="N648">
        <f>VLOOKUP(E648, '2023D'!$A$2:$G$339, 2, FALSE)</f>
        <v>255</v>
      </c>
      <c r="O648">
        <f>VLOOKUP(E648, '2023D'!$A$2:$G$339, 3, FALSE)</f>
        <v>18118</v>
      </c>
      <c r="P648">
        <f>extracted_table_data[[#This Row],[最低排名]]-extracted_table_data[[#This Row],[同分人数]]+1</f>
        <v>17864</v>
      </c>
      <c r="Q648">
        <f>IF(O648&gt;=开始!$B$6, 1, 0)</f>
        <v>1</v>
      </c>
      <c r="R648">
        <f>extracted_table_data[[#This Row],[最低排名]]-开始!$B$6</f>
        <v>18118</v>
      </c>
    </row>
    <row r="649" spans="1:18">
      <c r="A649">
        <v>50604</v>
      </c>
      <c r="B649" t="s">
        <v>814</v>
      </c>
      <c r="C649" t="str">
        <f t="shared" si="20"/>
        <v>浙江传媒</v>
      </c>
      <c r="D649" t="str">
        <f t="shared" si="21"/>
        <v>04</v>
      </c>
      <c r="E649" t="s">
        <v>41</v>
      </c>
      <c r="F649">
        <v>213</v>
      </c>
      <c r="G649">
        <v>112</v>
      </c>
      <c r="H649">
        <v>112</v>
      </c>
      <c r="I649">
        <v>67</v>
      </c>
      <c r="J649">
        <v>58</v>
      </c>
      <c r="K649">
        <v>49</v>
      </c>
      <c r="L649">
        <v>0</v>
      </c>
      <c r="M649">
        <v>2023</v>
      </c>
      <c r="N649">
        <f>VLOOKUP(E649, '2023D'!$A$2:$G$339, 2, FALSE)</f>
        <v>249</v>
      </c>
      <c r="O649">
        <f>VLOOKUP(E649, '2023D'!$A$2:$G$339, 3, FALSE)</f>
        <v>19921</v>
      </c>
      <c r="P649">
        <f>extracted_table_data[[#This Row],[最低排名]]-extracted_table_data[[#This Row],[同分人数]]+1</f>
        <v>19673</v>
      </c>
      <c r="Q649">
        <f>IF(O649&gt;=开始!$B$6, 1, 0)</f>
        <v>1</v>
      </c>
      <c r="R649">
        <f>extracted_table_data[[#This Row],[最低排名]]-开始!$B$6</f>
        <v>19921</v>
      </c>
    </row>
    <row r="650" spans="1:18">
      <c r="A650">
        <v>50605</v>
      </c>
      <c r="B650" t="s">
        <v>815</v>
      </c>
      <c r="C650" t="str">
        <f t="shared" si="20"/>
        <v>浙江传媒</v>
      </c>
      <c r="D650" t="str">
        <f t="shared" si="21"/>
        <v>05</v>
      </c>
      <c r="E650" t="s">
        <v>83</v>
      </c>
      <c r="F650">
        <v>206</v>
      </c>
      <c r="G650">
        <v>109</v>
      </c>
      <c r="H650">
        <v>113</v>
      </c>
      <c r="I650">
        <v>67</v>
      </c>
      <c r="J650">
        <v>55</v>
      </c>
      <c r="K650">
        <v>46</v>
      </c>
      <c r="L650">
        <v>0</v>
      </c>
      <c r="M650">
        <v>2023</v>
      </c>
      <c r="N650">
        <f>VLOOKUP(E650, '2023D'!$A$2:$G$339, 2, FALSE)</f>
        <v>222</v>
      </c>
      <c r="O650">
        <f>VLOOKUP(E650, '2023D'!$A$2:$G$339, 3, FALSE)</f>
        <v>22878</v>
      </c>
      <c r="P650">
        <f>extracted_table_data[[#This Row],[最低排名]]-extracted_table_data[[#This Row],[同分人数]]+1</f>
        <v>22657</v>
      </c>
      <c r="Q650">
        <f>IF(O650&gt;=开始!$B$6, 1, 0)</f>
        <v>1</v>
      </c>
      <c r="R650">
        <f>extracted_table_data[[#This Row],[最低排名]]-开始!$B$6</f>
        <v>22878</v>
      </c>
    </row>
    <row r="651" spans="1:18">
      <c r="A651">
        <v>50701</v>
      </c>
      <c r="B651" t="s">
        <v>816</v>
      </c>
      <c r="C651" t="str">
        <f t="shared" si="20"/>
        <v>温医仁济</v>
      </c>
      <c r="D651" t="str">
        <f t="shared" si="21"/>
        <v>01</v>
      </c>
      <c r="E651" t="s">
        <v>96</v>
      </c>
      <c r="F651">
        <v>202</v>
      </c>
      <c r="G651">
        <v>114</v>
      </c>
      <c r="H651">
        <v>96</v>
      </c>
      <c r="I651">
        <v>61</v>
      </c>
      <c r="J651">
        <v>58</v>
      </c>
      <c r="K651">
        <v>55</v>
      </c>
      <c r="L651">
        <v>0</v>
      </c>
      <c r="M651">
        <v>2023</v>
      </c>
      <c r="N651">
        <f>VLOOKUP(E651, '2023D'!$A$2:$G$339, 2, FALSE)</f>
        <v>236</v>
      </c>
      <c r="O651">
        <f>VLOOKUP(E651, '2023D'!$A$2:$G$339, 3, FALSE)</f>
        <v>26613</v>
      </c>
      <c r="P651">
        <f>extracted_table_data[[#This Row],[最低排名]]-extracted_table_data[[#This Row],[同分人数]]+1</f>
        <v>26378</v>
      </c>
      <c r="Q651">
        <f>IF(O651&gt;=开始!$B$6, 1, 0)</f>
        <v>1</v>
      </c>
      <c r="R651">
        <f>extracted_table_data[[#This Row],[最低排名]]-开始!$B$6</f>
        <v>26613</v>
      </c>
    </row>
    <row r="652" spans="1:18">
      <c r="A652">
        <v>50702</v>
      </c>
      <c r="B652" t="s">
        <v>817</v>
      </c>
      <c r="C652" t="str">
        <f t="shared" si="20"/>
        <v>温医仁济</v>
      </c>
      <c r="D652" t="str">
        <f t="shared" si="21"/>
        <v>02</v>
      </c>
      <c r="E652" t="s">
        <v>230</v>
      </c>
      <c r="F652">
        <v>199</v>
      </c>
      <c r="G652">
        <v>101</v>
      </c>
      <c r="H652">
        <v>85</v>
      </c>
      <c r="I652">
        <v>55</v>
      </c>
      <c r="J652">
        <v>55</v>
      </c>
      <c r="K652">
        <v>49</v>
      </c>
      <c r="L652">
        <v>0</v>
      </c>
      <c r="M652">
        <v>2023</v>
      </c>
      <c r="N652">
        <f>VLOOKUP(E652, '2023D'!$A$2:$G$339, 2, FALSE)</f>
        <v>233</v>
      </c>
      <c r="O652">
        <f>VLOOKUP(E652, '2023D'!$A$2:$G$339, 3, FALSE)</f>
        <v>33327</v>
      </c>
      <c r="P652">
        <f>extracted_table_data[[#This Row],[最低排名]]-extracted_table_data[[#This Row],[同分人数]]+1</f>
        <v>33095</v>
      </c>
      <c r="Q652">
        <f>IF(O652&gt;=开始!$B$6, 1, 0)</f>
        <v>1</v>
      </c>
      <c r="R652">
        <f>extracted_table_data[[#This Row],[最低排名]]-开始!$B$6</f>
        <v>33327</v>
      </c>
    </row>
    <row r="653" spans="1:18">
      <c r="A653">
        <v>50801</v>
      </c>
      <c r="B653" t="s">
        <v>818</v>
      </c>
      <c r="C653" t="str">
        <f t="shared" si="20"/>
        <v>湖州学院</v>
      </c>
      <c r="D653" t="str">
        <f t="shared" si="21"/>
        <v>01</v>
      </c>
      <c r="E653" t="s">
        <v>335</v>
      </c>
      <c r="F653">
        <v>204</v>
      </c>
      <c r="G653">
        <v>102</v>
      </c>
      <c r="H653">
        <v>63</v>
      </c>
      <c r="I653">
        <v>61</v>
      </c>
      <c r="J653">
        <v>61</v>
      </c>
      <c r="K653">
        <v>58</v>
      </c>
      <c r="L653">
        <v>0</v>
      </c>
      <c r="M653">
        <v>2023</v>
      </c>
      <c r="N653">
        <f>VLOOKUP(E653, '2023D'!$A$2:$G$339, 2, FALSE)</f>
        <v>224</v>
      </c>
      <c r="O653">
        <f>VLOOKUP(E653, '2023D'!$A$2:$G$339, 3, FALSE)</f>
        <v>32460</v>
      </c>
      <c r="P653">
        <f>extracted_table_data[[#This Row],[最低排名]]-extracted_table_data[[#This Row],[同分人数]]+1</f>
        <v>32237</v>
      </c>
      <c r="Q653">
        <f>IF(O653&gt;=开始!$B$6, 1, 0)</f>
        <v>1</v>
      </c>
      <c r="R653">
        <f>extracted_table_data[[#This Row],[最低排名]]-开始!$B$6</f>
        <v>32460</v>
      </c>
    </row>
    <row r="654" spans="1:18">
      <c r="A654">
        <v>50802</v>
      </c>
      <c r="B654" t="s">
        <v>819</v>
      </c>
      <c r="C654" t="str">
        <f t="shared" si="20"/>
        <v>湖州学院</v>
      </c>
      <c r="D654" t="str">
        <f t="shared" si="21"/>
        <v>02</v>
      </c>
      <c r="E654" t="s">
        <v>427</v>
      </c>
      <c r="F654">
        <v>189</v>
      </c>
      <c r="G654">
        <v>99</v>
      </c>
      <c r="H654">
        <v>90</v>
      </c>
      <c r="I654">
        <v>58</v>
      </c>
      <c r="J654">
        <v>52</v>
      </c>
      <c r="K654">
        <v>46</v>
      </c>
      <c r="L654">
        <v>0</v>
      </c>
      <c r="M654">
        <v>2023</v>
      </c>
      <c r="N654">
        <f>VLOOKUP(E654, '2023D'!$A$2:$G$339, 2, FALSE)</f>
        <v>198</v>
      </c>
      <c r="O654">
        <f>VLOOKUP(E654, '2023D'!$A$2:$G$339, 3, FALSE)</f>
        <v>35051</v>
      </c>
      <c r="P654">
        <f>extracted_table_data[[#This Row],[最低排名]]-extracted_table_data[[#This Row],[同分人数]]+1</f>
        <v>34854</v>
      </c>
      <c r="Q654">
        <f>IF(O654&gt;=开始!$B$6, 1, 0)</f>
        <v>1</v>
      </c>
      <c r="R654">
        <f>extracted_table_data[[#This Row],[最低排名]]-开始!$B$6</f>
        <v>35051</v>
      </c>
    </row>
    <row r="655" spans="1:18">
      <c r="A655">
        <v>50901</v>
      </c>
      <c r="B655" t="s">
        <v>820</v>
      </c>
      <c r="C655" t="str">
        <f t="shared" si="20"/>
        <v>南湖学院</v>
      </c>
      <c r="D655" t="str">
        <f t="shared" si="21"/>
        <v>01</v>
      </c>
      <c r="E655" t="s">
        <v>387</v>
      </c>
      <c r="F655">
        <v>203</v>
      </c>
      <c r="G655">
        <v>102</v>
      </c>
      <c r="H655">
        <v>90</v>
      </c>
      <c r="I655">
        <v>55</v>
      </c>
      <c r="J655">
        <v>52</v>
      </c>
      <c r="K655">
        <v>46</v>
      </c>
      <c r="L655">
        <v>0</v>
      </c>
      <c r="M655">
        <v>2023</v>
      </c>
      <c r="N655">
        <f>VLOOKUP(E655, '2023D'!$A$2:$G$339, 2, FALSE)</f>
        <v>216</v>
      </c>
      <c r="O655">
        <f>VLOOKUP(E655, '2023D'!$A$2:$G$339, 3, FALSE)</f>
        <v>32676</v>
      </c>
      <c r="P655">
        <f>extracted_table_data[[#This Row],[最低排名]]-extracted_table_data[[#This Row],[同分人数]]+1</f>
        <v>32461</v>
      </c>
      <c r="Q655">
        <f>IF(O655&gt;=开始!$B$6, 1, 0)</f>
        <v>1</v>
      </c>
      <c r="R655">
        <f>extracted_table_data[[#This Row],[最低排名]]-开始!$B$6</f>
        <v>32676</v>
      </c>
    </row>
    <row r="656" spans="1:18">
      <c r="A656">
        <v>50902</v>
      </c>
      <c r="B656" t="s">
        <v>821</v>
      </c>
      <c r="C656" t="str">
        <f t="shared" si="20"/>
        <v>南湖学院</v>
      </c>
      <c r="D656" t="str">
        <f t="shared" si="21"/>
        <v>02</v>
      </c>
      <c r="E656" t="s">
        <v>440</v>
      </c>
      <c r="F656">
        <v>193</v>
      </c>
      <c r="G656">
        <v>98</v>
      </c>
      <c r="H656">
        <v>88</v>
      </c>
      <c r="I656">
        <v>58</v>
      </c>
      <c r="J656">
        <v>52</v>
      </c>
      <c r="K656">
        <v>46</v>
      </c>
      <c r="L656">
        <v>0</v>
      </c>
      <c r="M656">
        <v>2023</v>
      </c>
      <c r="N656">
        <f>VLOOKUP(E656, '2023D'!$A$2:$G$339, 2, FALSE)</f>
        <v>194</v>
      </c>
      <c r="O656">
        <f>VLOOKUP(E656, '2023D'!$A$2:$G$339, 3, FALSE)</f>
        <v>34625</v>
      </c>
      <c r="P656">
        <f>extracted_table_data[[#This Row],[最低排名]]-extracted_table_data[[#This Row],[同分人数]]+1</f>
        <v>34432</v>
      </c>
      <c r="Q656">
        <f>IF(O656&gt;=开始!$B$6, 1, 0)</f>
        <v>1</v>
      </c>
      <c r="R656">
        <f>extracted_table_data[[#This Row],[最低排名]]-开始!$B$6</f>
        <v>34625</v>
      </c>
    </row>
    <row r="657" spans="1:18">
      <c r="A657">
        <v>50903</v>
      </c>
      <c r="B657" t="s">
        <v>822</v>
      </c>
      <c r="C657" t="str">
        <f t="shared" si="20"/>
        <v>南湖学院</v>
      </c>
      <c r="D657" t="str">
        <f t="shared" si="21"/>
        <v>03</v>
      </c>
      <c r="E657" t="s">
        <v>528</v>
      </c>
      <c r="F657">
        <v>181</v>
      </c>
      <c r="G657">
        <v>94</v>
      </c>
      <c r="H657">
        <v>103</v>
      </c>
      <c r="I657">
        <v>55</v>
      </c>
      <c r="J657">
        <v>52</v>
      </c>
      <c r="K657">
        <v>49</v>
      </c>
      <c r="L657">
        <v>0</v>
      </c>
      <c r="M657">
        <v>2023</v>
      </c>
      <c r="N657">
        <f>VLOOKUP(E657, '2023D'!$A$2:$G$339, 2, FALSE)</f>
        <v>199</v>
      </c>
      <c r="O657">
        <f>VLOOKUP(E657, '2023D'!$A$2:$G$339, 3, FALSE)</f>
        <v>33965</v>
      </c>
      <c r="P657">
        <f>extracted_table_data[[#This Row],[最低排名]]-extracted_table_data[[#This Row],[同分人数]]+1</f>
        <v>33767</v>
      </c>
      <c r="Q657">
        <f>IF(O657&gt;=开始!$B$6, 1, 0)</f>
        <v>1</v>
      </c>
      <c r="R657">
        <f>extracted_table_data[[#This Row],[最低排名]]-开始!$B$6</f>
        <v>33965</v>
      </c>
    </row>
    <row r="658" spans="1:18">
      <c r="A658">
        <v>50904</v>
      </c>
      <c r="B658" t="s">
        <v>823</v>
      </c>
      <c r="C658" t="str">
        <f t="shared" si="20"/>
        <v>南湖学院</v>
      </c>
      <c r="D658" t="str">
        <f t="shared" si="21"/>
        <v>04</v>
      </c>
      <c r="E658" t="s">
        <v>335</v>
      </c>
      <c r="F658">
        <v>183</v>
      </c>
      <c r="G658">
        <v>100</v>
      </c>
      <c r="H658">
        <v>102</v>
      </c>
      <c r="I658">
        <v>55</v>
      </c>
      <c r="J658">
        <v>55</v>
      </c>
      <c r="K658">
        <v>52</v>
      </c>
      <c r="L658">
        <v>0</v>
      </c>
      <c r="M658">
        <v>2023</v>
      </c>
      <c r="N658">
        <f>VLOOKUP(E658, '2023D'!$A$2:$G$339, 2, FALSE)</f>
        <v>224</v>
      </c>
      <c r="O658">
        <f>VLOOKUP(E658, '2023D'!$A$2:$G$339, 3, FALSE)</f>
        <v>32460</v>
      </c>
      <c r="P658">
        <f>extracted_table_data[[#This Row],[最低排名]]-extracted_table_data[[#This Row],[同分人数]]+1</f>
        <v>32237</v>
      </c>
      <c r="Q658">
        <f>IF(O658&gt;=开始!$B$6, 1, 0)</f>
        <v>1</v>
      </c>
      <c r="R658">
        <f>extracted_table_data[[#This Row],[最低排名]]-开始!$B$6</f>
        <v>32460</v>
      </c>
    </row>
    <row r="659" spans="1:18">
      <c r="A659">
        <v>51001</v>
      </c>
      <c r="B659" t="s">
        <v>824</v>
      </c>
      <c r="C659" t="str">
        <f t="shared" si="20"/>
        <v>中计现代</v>
      </c>
      <c r="D659" t="str">
        <f t="shared" si="21"/>
        <v>01</v>
      </c>
      <c r="E659" t="s">
        <v>209</v>
      </c>
      <c r="F659">
        <v>184</v>
      </c>
      <c r="G659">
        <v>94</v>
      </c>
      <c r="H659">
        <v>84</v>
      </c>
      <c r="I659">
        <v>52</v>
      </c>
      <c r="J659">
        <v>49</v>
      </c>
      <c r="K659">
        <v>46</v>
      </c>
      <c r="L659">
        <v>0</v>
      </c>
      <c r="M659">
        <v>2023</v>
      </c>
      <c r="N659">
        <f>VLOOKUP(E659, '2023D'!$A$2:$G$339, 2, FALSE)</f>
        <v>185</v>
      </c>
      <c r="O659">
        <f>VLOOKUP(E659, '2023D'!$A$2:$G$339, 3, FALSE)</f>
        <v>39040</v>
      </c>
      <c r="P659">
        <f>extracted_table_data[[#This Row],[最低排名]]-extracted_table_data[[#This Row],[同分人数]]+1</f>
        <v>38856</v>
      </c>
      <c r="Q659">
        <f>IF(O659&gt;=开始!$B$6, 1, 0)</f>
        <v>1</v>
      </c>
      <c r="R659">
        <f>extracted_table_data[[#This Row],[最低排名]]-开始!$B$6</f>
        <v>39040</v>
      </c>
    </row>
    <row r="660" spans="1:18">
      <c r="A660">
        <v>51002</v>
      </c>
      <c r="B660" t="s">
        <v>825</v>
      </c>
      <c r="C660" t="str">
        <f t="shared" si="20"/>
        <v>中计现代</v>
      </c>
      <c r="D660" t="str">
        <f t="shared" si="21"/>
        <v>02</v>
      </c>
      <c r="E660" t="s">
        <v>383</v>
      </c>
      <c r="F660">
        <v>188</v>
      </c>
      <c r="G660">
        <v>97</v>
      </c>
      <c r="H660">
        <v>97</v>
      </c>
      <c r="I660">
        <v>49</v>
      </c>
      <c r="J660">
        <v>46</v>
      </c>
      <c r="K660">
        <v>43</v>
      </c>
      <c r="L660">
        <v>0</v>
      </c>
      <c r="M660">
        <v>2023</v>
      </c>
      <c r="N660">
        <f>VLOOKUP(E660, '2023D'!$A$2:$G$339, 2, FALSE)</f>
        <v>200</v>
      </c>
      <c r="O660">
        <f>VLOOKUP(E660, '2023D'!$A$2:$G$339, 3, FALSE)</f>
        <v>37531</v>
      </c>
      <c r="P660">
        <f>extracted_table_data[[#This Row],[最低排名]]-extracted_table_data[[#This Row],[同分人数]]+1</f>
        <v>37332</v>
      </c>
      <c r="Q660">
        <f>IF(O660&gt;=开始!$B$6, 1, 0)</f>
        <v>1</v>
      </c>
      <c r="R660">
        <f>extracted_table_data[[#This Row],[最低排名]]-开始!$B$6</f>
        <v>37531</v>
      </c>
    </row>
    <row r="661" spans="1:18">
      <c r="A661">
        <v>51201</v>
      </c>
      <c r="B661" t="s">
        <v>826</v>
      </c>
      <c r="C661" t="str">
        <f t="shared" si="20"/>
        <v>上财浙院</v>
      </c>
      <c r="D661" t="str">
        <f t="shared" si="21"/>
        <v>01</v>
      </c>
      <c r="E661" t="s">
        <v>738</v>
      </c>
      <c r="F661">
        <v>188</v>
      </c>
      <c r="G661">
        <v>98</v>
      </c>
      <c r="H661">
        <v>74</v>
      </c>
      <c r="I661">
        <v>55</v>
      </c>
      <c r="J661">
        <v>49</v>
      </c>
      <c r="K661">
        <v>46</v>
      </c>
      <c r="L661">
        <v>0</v>
      </c>
      <c r="M661">
        <v>2023</v>
      </c>
      <c r="N661">
        <f>VLOOKUP(E661, '2023D'!$A$2:$G$339, 2, FALSE)</f>
        <v>161</v>
      </c>
      <c r="O661">
        <f>VLOOKUP(E661, '2023D'!$A$2:$G$339, 3, FALSE)</f>
        <v>39601</v>
      </c>
      <c r="P661">
        <f>extracted_table_data[[#This Row],[最低排名]]-extracted_table_data[[#This Row],[同分人数]]+1</f>
        <v>39441</v>
      </c>
      <c r="Q661">
        <f>IF(O661&gt;=开始!$B$6, 1, 0)</f>
        <v>1</v>
      </c>
      <c r="R661">
        <f>extracted_table_data[[#This Row],[最低排名]]-开始!$B$6</f>
        <v>39601</v>
      </c>
    </row>
    <row r="662" spans="1:18">
      <c r="A662">
        <v>51202</v>
      </c>
      <c r="B662" t="s">
        <v>827</v>
      </c>
      <c r="C662" t="str">
        <f t="shared" si="20"/>
        <v>上财浙院</v>
      </c>
      <c r="D662" t="str">
        <f t="shared" si="21"/>
        <v>02</v>
      </c>
      <c r="E662" t="s">
        <v>318</v>
      </c>
      <c r="F662">
        <v>197</v>
      </c>
      <c r="G662">
        <v>103</v>
      </c>
      <c r="H662">
        <v>76</v>
      </c>
      <c r="I662">
        <v>55</v>
      </c>
      <c r="J662">
        <v>52</v>
      </c>
      <c r="K662">
        <v>46</v>
      </c>
      <c r="L662">
        <v>0</v>
      </c>
      <c r="M662">
        <v>2023</v>
      </c>
      <c r="N662">
        <f>VLOOKUP(E662, '2023D'!$A$2:$G$339, 2, FALSE)</f>
        <v>194</v>
      </c>
      <c r="O662">
        <f>VLOOKUP(E662, '2023D'!$A$2:$G$339, 3, FALSE)</f>
        <v>36906</v>
      </c>
      <c r="P662">
        <f>extracted_table_data[[#This Row],[最低排名]]-extracted_table_data[[#This Row],[同分人数]]+1</f>
        <v>36713</v>
      </c>
      <c r="Q662">
        <f>IF(O662&gt;=开始!$B$6, 1, 0)</f>
        <v>1</v>
      </c>
      <c r="R662">
        <f>extracted_table_data[[#This Row],[最低排名]]-开始!$B$6</f>
        <v>36906</v>
      </c>
    </row>
    <row r="663" spans="1:18">
      <c r="A663">
        <v>51203</v>
      </c>
      <c r="B663" t="s">
        <v>828</v>
      </c>
      <c r="C663" t="str">
        <f t="shared" si="20"/>
        <v>上财浙院</v>
      </c>
      <c r="D663" t="str">
        <f t="shared" si="21"/>
        <v>03</v>
      </c>
      <c r="E663" t="s">
        <v>513</v>
      </c>
      <c r="F663">
        <v>182</v>
      </c>
      <c r="G663">
        <v>106</v>
      </c>
      <c r="H663">
        <v>91</v>
      </c>
      <c r="I663">
        <v>52</v>
      </c>
      <c r="J663">
        <v>49</v>
      </c>
      <c r="K663">
        <v>46</v>
      </c>
      <c r="L663">
        <v>0</v>
      </c>
      <c r="M663">
        <v>2023</v>
      </c>
      <c r="N663">
        <f>VLOOKUP(E663, '2023D'!$A$2:$G$339, 2, FALSE)</f>
        <v>161</v>
      </c>
      <c r="O663">
        <f>VLOOKUP(E663, '2023D'!$A$2:$G$339, 3, FALSE)</f>
        <v>38092</v>
      </c>
      <c r="P663">
        <f>extracted_table_data[[#This Row],[最低排名]]-extracted_table_data[[#This Row],[同分人数]]+1</f>
        <v>37932</v>
      </c>
      <c r="Q663">
        <f>IF(O663&gt;=开始!$B$6, 1, 0)</f>
        <v>1</v>
      </c>
      <c r="R663">
        <f>extracted_table_data[[#This Row],[最低排名]]-开始!$B$6</f>
        <v>38092</v>
      </c>
    </row>
    <row r="664" spans="1:18">
      <c r="A664">
        <v>51301</v>
      </c>
      <c r="B664" t="s">
        <v>829</v>
      </c>
      <c r="C664" t="str">
        <f t="shared" si="20"/>
        <v>诺丁汉</v>
      </c>
      <c r="D664" t="str">
        <f t="shared" si="21"/>
        <v>01</v>
      </c>
      <c r="E664" t="s">
        <v>107</v>
      </c>
      <c r="F664">
        <v>231</v>
      </c>
      <c r="G664">
        <v>124</v>
      </c>
      <c r="H664">
        <v>122</v>
      </c>
      <c r="I664">
        <v>64</v>
      </c>
      <c r="J664">
        <v>64</v>
      </c>
      <c r="K664">
        <v>61</v>
      </c>
      <c r="L664">
        <v>0</v>
      </c>
      <c r="M664">
        <v>2023</v>
      </c>
      <c r="N664">
        <f>VLOOKUP(E664, '2023D'!$A$2:$G$339, 2, FALSE)</f>
        <v>239</v>
      </c>
      <c r="O664">
        <f>VLOOKUP(E664, '2023D'!$A$2:$G$339, 3, FALSE)</f>
        <v>9418</v>
      </c>
      <c r="P664">
        <f>extracted_table_data[[#This Row],[最低排名]]-extracted_table_data[[#This Row],[同分人数]]+1</f>
        <v>9180</v>
      </c>
      <c r="Q664">
        <f>IF(O664&gt;=开始!$B$6, 1, 0)</f>
        <v>1</v>
      </c>
      <c r="R664">
        <f>extracted_table_data[[#This Row],[最低排名]]-开始!$B$6</f>
        <v>9418</v>
      </c>
    </row>
    <row r="665" spans="1:18">
      <c r="A665">
        <v>51302</v>
      </c>
      <c r="B665" t="s">
        <v>830</v>
      </c>
      <c r="C665" t="str">
        <f t="shared" si="20"/>
        <v>诺丁汉</v>
      </c>
      <c r="D665" t="str">
        <f t="shared" si="21"/>
        <v>02</v>
      </c>
      <c r="E665" t="s">
        <v>25</v>
      </c>
      <c r="F665">
        <v>232</v>
      </c>
      <c r="G665">
        <v>132</v>
      </c>
      <c r="H665">
        <v>131</v>
      </c>
      <c r="I665">
        <v>64</v>
      </c>
      <c r="J665">
        <v>61</v>
      </c>
      <c r="K665">
        <v>55</v>
      </c>
      <c r="L665">
        <v>0</v>
      </c>
      <c r="M665">
        <v>2023</v>
      </c>
      <c r="N665">
        <f>VLOOKUP(E665, '2023D'!$A$2:$G$339, 2, FALSE)</f>
        <v>239</v>
      </c>
      <c r="O665">
        <f>VLOOKUP(E665, '2023D'!$A$2:$G$339, 3, FALSE)</f>
        <v>9179</v>
      </c>
      <c r="P665">
        <f>extracted_table_data[[#This Row],[最低排名]]-extracted_table_data[[#This Row],[同分人数]]+1</f>
        <v>8941</v>
      </c>
      <c r="Q665">
        <f>IF(O665&gt;=开始!$B$6, 1, 0)</f>
        <v>1</v>
      </c>
      <c r="R665">
        <f>extracted_table_data[[#This Row],[最低排名]]-开始!$B$6</f>
        <v>9179</v>
      </c>
    </row>
    <row r="666" spans="1:18">
      <c r="A666">
        <v>51303</v>
      </c>
      <c r="B666" t="s">
        <v>831</v>
      </c>
      <c r="C666" t="str">
        <f t="shared" si="20"/>
        <v>诺丁汉</v>
      </c>
      <c r="D666" t="str">
        <f t="shared" si="21"/>
        <v>03</v>
      </c>
      <c r="E666" t="s">
        <v>107</v>
      </c>
      <c r="F666">
        <v>239</v>
      </c>
      <c r="G666">
        <v>133</v>
      </c>
      <c r="H666">
        <v>123</v>
      </c>
      <c r="I666">
        <v>64</v>
      </c>
      <c r="J666">
        <v>61</v>
      </c>
      <c r="K666">
        <v>55</v>
      </c>
      <c r="L666">
        <v>0</v>
      </c>
      <c r="M666">
        <v>2023</v>
      </c>
      <c r="N666">
        <f>VLOOKUP(E666, '2023D'!$A$2:$G$339, 2, FALSE)</f>
        <v>239</v>
      </c>
      <c r="O666">
        <f>VLOOKUP(E666, '2023D'!$A$2:$G$339, 3, FALSE)</f>
        <v>9418</v>
      </c>
      <c r="P666">
        <f>extracted_table_data[[#This Row],[最低排名]]-extracted_table_data[[#This Row],[同分人数]]+1</f>
        <v>9180</v>
      </c>
      <c r="Q666">
        <f>IF(O666&gt;=开始!$B$6, 1, 0)</f>
        <v>1</v>
      </c>
      <c r="R666">
        <f>extracted_table_data[[#This Row],[最低排名]]-开始!$B$6</f>
        <v>9418</v>
      </c>
    </row>
    <row r="667" spans="1:18">
      <c r="A667">
        <v>51401</v>
      </c>
      <c r="B667" t="s">
        <v>832</v>
      </c>
      <c r="C667" t="str">
        <f t="shared" si="20"/>
        <v>温州肯恩</v>
      </c>
      <c r="D667" t="str">
        <f t="shared" si="21"/>
        <v>01</v>
      </c>
      <c r="E667" t="s">
        <v>48</v>
      </c>
      <c r="F667">
        <v>213</v>
      </c>
      <c r="G667">
        <v>118</v>
      </c>
      <c r="H667">
        <v>125</v>
      </c>
      <c r="I667">
        <v>61</v>
      </c>
      <c r="J667">
        <v>55</v>
      </c>
      <c r="K667">
        <v>55</v>
      </c>
      <c r="L667">
        <v>0</v>
      </c>
      <c r="M667">
        <v>2023</v>
      </c>
      <c r="N667">
        <f>VLOOKUP(E667, '2023D'!$A$2:$G$339, 2, FALSE)</f>
        <v>238</v>
      </c>
      <c r="O667">
        <f>VLOOKUP(E667, '2023D'!$A$2:$G$339, 3, FALSE)</f>
        <v>17377</v>
      </c>
      <c r="P667">
        <f>extracted_table_data[[#This Row],[最低排名]]-extracted_table_data[[#This Row],[同分人数]]+1</f>
        <v>17140</v>
      </c>
      <c r="Q667">
        <f>IF(O667&gt;=开始!$B$6, 1, 0)</f>
        <v>1</v>
      </c>
      <c r="R667">
        <f>extracted_table_data[[#This Row],[最低排名]]-开始!$B$6</f>
        <v>17377</v>
      </c>
    </row>
    <row r="668" spans="1:18">
      <c r="A668">
        <v>51601</v>
      </c>
      <c r="B668" t="s">
        <v>833</v>
      </c>
      <c r="C668" t="str">
        <f t="shared" si="20"/>
        <v>浙大医学</v>
      </c>
      <c r="D668" t="str">
        <f t="shared" si="21"/>
        <v>01</v>
      </c>
      <c r="E668" t="s">
        <v>0</v>
      </c>
      <c r="M668">
        <v>2023</v>
      </c>
      <c r="N668">
        <f>VLOOKUP(E668, '2023D'!$A$2:$G$339, 2, FALSE)</f>
        <v>2393</v>
      </c>
      <c r="O668">
        <f>VLOOKUP(E668, '2023D'!$A$2:$G$339, 3, FALSE)</f>
        <v>2393</v>
      </c>
      <c r="P668">
        <f>extracted_table_data[[#This Row],[最低排名]]-extracted_table_data[[#This Row],[同分人数]]+1</f>
        <v>1</v>
      </c>
      <c r="Q668">
        <f>IF(O668&gt;=开始!$B$6, 1, 0)</f>
        <v>1</v>
      </c>
      <c r="R668">
        <f>extracted_table_data[[#This Row],[最低排名]]-开始!$B$6</f>
        <v>2393</v>
      </c>
    </row>
    <row r="669" spans="1:18">
      <c r="A669">
        <v>51701</v>
      </c>
      <c r="B669" t="s">
        <v>834</v>
      </c>
      <c r="C669" t="str">
        <f t="shared" si="20"/>
        <v>浙江中医</v>
      </c>
      <c r="D669" t="str">
        <f t="shared" si="21"/>
        <v>01</v>
      </c>
      <c r="E669" t="s">
        <v>546</v>
      </c>
      <c r="F669">
        <v>208</v>
      </c>
      <c r="G669">
        <v>115</v>
      </c>
      <c r="H669">
        <v>106</v>
      </c>
      <c r="I669">
        <v>64</v>
      </c>
      <c r="J669">
        <v>58</v>
      </c>
      <c r="K669">
        <v>52</v>
      </c>
      <c r="L669">
        <v>0</v>
      </c>
      <c r="M669">
        <v>2023</v>
      </c>
      <c r="N669">
        <f>VLOOKUP(E669, '2023D'!$A$2:$G$339, 2, FALSE)</f>
        <v>259</v>
      </c>
      <c r="O669">
        <f>VLOOKUP(E669, '2023D'!$A$2:$G$339, 3, FALSE)</f>
        <v>22656</v>
      </c>
      <c r="P669">
        <f>extracted_table_data[[#This Row],[最低排名]]-extracted_table_data[[#This Row],[同分人数]]+1</f>
        <v>22398</v>
      </c>
      <c r="Q669">
        <f>IF(O669&gt;=开始!$B$6, 1, 0)</f>
        <v>1</v>
      </c>
      <c r="R669">
        <f>extracted_table_data[[#This Row],[最低排名]]-开始!$B$6</f>
        <v>22656</v>
      </c>
    </row>
    <row r="670" spans="1:18">
      <c r="A670">
        <v>51702</v>
      </c>
      <c r="B670" t="s">
        <v>835</v>
      </c>
      <c r="C670" t="str">
        <f t="shared" si="20"/>
        <v>浙江中医</v>
      </c>
      <c r="D670" t="str">
        <f t="shared" si="21"/>
        <v>02</v>
      </c>
      <c r="E670" t="s">
        <v>152</v>
      </c>
      <c r="F670">
        <v>219</v>
      </c>
      <c r="G670">
        <v>112</v>
      </c>
      <c r="H670">
        <v>110</v>
      </c>
      <c r="I670">
        <v>58</v>
      </c>
      <c r="J670">
        <v>58</v>
      </c>
      <c r="K670">
        <v>46</v>
      </c>
      <c r="L670">
        <v>0</v>
      </c>
      <c r="M670">
        <v>2023</v>
      </c>
      <c r="N670">
        <f>VLOOKUP(E670, '2023D'!$A$2:$G$339, 2, FALSE)</f>
        <v>237</v>
      </c>
      <c r="O670">
        <f>VLOOKUP(E670, '2023D'!$A$2:$G$339, 3, FALSE)</f>
        <v>21932</v>
      </c>
      <c r="P670">
        <f>extracted_table_data[[#This Row],[最低排名]]-extracted_table_data[[#This Row],[同分人数]]+1</f>
        <v>21696</v>
      </c>
      <c r="Q670">
        <f>IF(O670&gt;=开始!$B$6, 1, 0)</f>
        <v>1</v>
      </c>
      <c r="R670">
        <f>extracted_table_data[[#This Row],[最低排名]]-开始!$B$6</f>
        <v>21932</v>
      </c>
    </row>
    <row r="671" spans="1:18">
      <c r="A671">
        <v>51703</v>
      </c>
      <c r="B671" t="s">
        <v>836</v>
      </c>
      <c r="C671" t="str">
        <f t="shared" si="20"/>
        <v>浙江中医</v>
      </c>
      <c r="D671" t="str">
        <f t="shared" si="21"/>
        <v>03</v>
      </c>
      <c r="E671" t="s">
        <v>189</v>
      </c>
      <c r="F671">
        <v>224</v>
      </c>
      <c r="G671">
        <v>116</v>
      </c>
      <c r="H671">
        <v>122</v>
      </c>
      <c r="I671">
        <v>67</v>
      </c>
      <c r="J671">
        <v>64</v>
      </c>
      <c r="K671">
        <v>58</v>
      </c>
      <c r="L671">
        <v>0</v>
      </c>
      <c r="M671">
        <v>2023</v>
      </c>
      <c r="N671">
        <f>VLOOKUP(E671, '2023D'!$A$2:$G$339, 2, FALSE)</f>
        <v>221</v>
      </c>
      <c r="O671">
        <f>VLOOKUP(E671, '2023D'!$A$2:$G$339, 3, FALSE)</f>
        <v>11029</v>
      </c>
      <c r="P671">
        <f>extracted_table_data[[#This Row],[最低排名]]-extracted_table_data[[#This Row],[同分人数]]+1</f>
        <v>10809</v>
      </c>
      <c r="Q671">
        <f>IF(O671&gt;=开始!$B$6, 1, 0)</f>
        <v>1</v>
      </c>
      <c r="R671">
        <f>extracted_table_data[[#This Row],[最低排名]]-开始!$B$6</f>
        <v>11029</v>
      </c>
    </row>
    <row r="672" spans="1:18">
      <c r="A672">
        <v>51704</v>
      </c>
      <c r="B672" t="s">
        <v>837</v>
      </c>
      <c r="C672" t="str">
        <f t="shared" si="20"/>
        <v>浙江中医</v>
      </c>
      <c r="D672" t="str">
        <f t="shared" si="21"/>
        <v>04</v>
      </c>
      <c r="E672" t="s">
        <v>256</v>
      </c>
      <c r="F672">
        <v>214</v>
      </c>
      <c r="G672">
        <v>111</v>
      </c>
      <c r="H672">
        <v>116</v>
      </c>
      <c r="I672">
        <v>70</v>
      </c>
      <c r="J672">
        <v>67</v>
      </c>
      <c r="K672">
        <v>64</v>
      </c>
      <c r="L672">
        <v>0</v>
      </c>
      <c r="M672">
        <v>2023</v>
      </c>
      <c r="N672">
        <f>VLOOKUP(E672, '2023D'!$A$2:$G$339, 2, FALSE)</f>
        <v>238</v>
      </c>
      <c r="O672">
        <f>VLOOKUP(E672, '2023D'!$A$2:$G$339, 3, FALSE)</f>
        <v>11977</v>
      </c>
      <c r="P672">
        <f>extracted_table_data[[#This Row],[最低排名]]-extracted_table_data[[#This Row],[同分人数]]+1</f>
        <v>11740</v>
      </c>
      <c r="Q672">
        <f>IF(O672&gt;=开始!$B$6, 1, 0)</f>
        <v>1</v>
      </c>
      <c r="R672">
        <f>extracted_table_data[[#This Row],[最低排名]]-开始!$B$6</f>
        <v>11977</v>
      </c>
    </row>
    <row r="673" spans="1:18">
      <c r="A673">
        <v>51705</v>
      </c>
      <c r="B673" t="s">
        <v>838</v>
      </c>
      <c r="C673" t="str">
        <f t="shared" si="20"/>
        <v>浙江中医</v>
      </c>
      <c r="D673" t="str">
        <f t="shared" si="21"/>
        <v>05</v>
      </c>
      <c r="E673" t="s">
        <v>100</v>
      </c>
      <c r="F673">
        <v>205</v>
      </c>
      <c r="G673">
        <v>108</v>
      </c>
      <c r="H673">
        <v>113</v>
      </c>
      <c r="I673">
        <v>70</v>
      </c>
      <c r="J673">
        <v>61</v>
      </c>
      <c r="K673">
        <v>58</v>
      </c>
      <c r="L673">
        <v>0</v>
      </c>
      <c r="M673">
        <v>2023</v>
      </c>
      <c r="N673">
        <f>VLOOKUP(E673, '2023D'!$A$2:$G$339, 2, FALSE)</f>
        <v>232</v>
      </c>
      <c r="O673">
        <f>VLOOKUP(E673, '2023D'!$A$2:$G$339, 3, FALSE)</f>
        <v>17863</v>
      </c>
      <c r="P673">
        <f>extracted_table_data[[#This Row],[最低排名]]-extracted_table_data[[#This Row],[同分人数]]+1</f>
        <v>17632</v>
      </c>
      <c r="Q673">
        <f>IF(O673&gt;=开始!$B$6, 1, 0)</f>
        <v>1</v>
      </c>
      <c r="R673">
        <f>extracted_table_data[[#This Row],[最低排名]]-开始!$B$6</f>
        <v>17863</v>
      </c>
    </row>
    <row r="674" spans="1:18">
      <c r="A674">
        <v>51706</v>
      </c>
      <c r="B674" t="s">
        <v>839</v>
      </c>
      <c r="C674" t="str">
        <f t="shared" si="20"/>
        <v>浙江中医</v>
      </c>
      <c r="D674" t="str">
        <f t="shared" si="21"/>
        <v>06</v>
      </c>
      <c r="E674" t="s">
        <v>149</v>
      </c>
      <c r="F674">
        <v>206</v>
      </c>
      <c r="G674">
        <v>110</v>
      </c>
      <c r="H674">
        <v>105</v>
      </c>
      <c r="I674">
        <v>67</v>
      </c>
      <c r="J674">
        <v>64</v>
      </c>
      <c r="K674">
        <v>55</v>
      </c>
      <c r="L674">
        <v>0</v>
      </c>
      <c r="M674">
        <v>2023</v>
      </c>
      <c r="N674">
        <f>VLOOKUP(E674, '2023D'!$A$2:$G$339, 2, FALSE)</f>
        <v>217</v>
      </c>
      <c r="O674">
        <f>VLOOKUP(E674, '2023D'!$A$2:$G$339, 3, FALSE)</f>
        <v>20398</v>
      </c>
      <c r="P674">
        <f>extracted_table_data[[#This Row],[最低排名]]-extracted_table_data[[#This Row],[同分人数]]+1</f>
        <v>20182</v>
      </c>
      <c r="Q674">
        <f>IF(O674&gt;=开始!$B$6, 1, 0)</f>
        <v>1</v>
      </c>
      <c r="R674">
        <f>extracted_table_data[[#This Row],[最低排名]]-开始!$B$6</f>
        <v>20398</v>
      </c>
    </row>
    <row r="675" spans="1:18">
      <c r="A675">
        <v>51707</v>
      </c>
      <c r="B675" t="s">
        <v>840</v>
      </c>
      <c r="C675" t="str">
        <f t="shared" si="20"/>
        <v>浙江中医</v>
      </c>
      <c r="D675" t="str">
        <f t="shared" si="21"/>
        <v>07</v>
      </c>
      <c r="E675" t="s">
        <v>41</v>
      </c>
      <c r="F675">
        <v>226</v>
      </c>
      <c r="G675">
        <v>123</v>
      </c>
      <c r="H675">
        <v>111</v>
      </c>
      <c r="I675">
        <v>58</v>
      </c>
      <c r="J675">
        <v>58</v>
      </c>
      <c r="K675">
        <v>46</v>
      </c>
      <c r="L675">
        <v>0</v>
      </c>
      <c r="M675">
        <v>2023</v>
      </c>
      <c r="N675">
        <f>VLOOKUP(E675, '2023D'!$A$2:$G$339, 2, FALSE)</f>
        <v>249</v>
      </c>
      <c r="O675">
        <f>VLOOKUP(E675, '2023D'!$A$2:$G$339, 3, FALSE)</f>
        <v>19921</v>
      </c>
      <c r="P675">
        <f>extracted_table_data[[#This Row],[最低排名]]-extracted_table_data[[#This Row],[同分人数]]+1</f>
        <v>19673</v>
      </c>
      <c r="Q675">
        <f>IF(O675&gt;=开始!$B$6, 1, 0)</f>
        <v>1</v>
      </c>
      <c r="R675">
        <f>extracted_table_data[[#This Row],[最低排名]]-开始!$B$6</f>
        <v>19921</v>
      </c>
    </row>
    <row r="676" spans="1:18">
      <c r="A676">
        <v>51801</v>
      </c>
      <c r="B676" t="s">
        <v>841</v>
      </c>
      <c r="C676" t="str">
        <f t="shared" si="20"/>
        <v>温州大学</v>
      </c>
      <c r="D676" t="str">
        <f t="shared" si="21"/>
        <v>01</v>
      </c>
      <c r="E676" t="s">
        <v>128</v>
      </c>
      <c r="F676">
        <v>199</v>
      </c>
      <c r="G676">
        <v>100</v>
      </c>
      <c r="H676">
        <v>97</v>
      </c>
      <c r="I676">
        <v>67</v>
      </c>
      <c r="J676">
        <v>61</v>
      </c>
      <c r="K676">
        <v>55</v>
      </c>
      <c r="L676">
        <v>0</v>
      </c>
      <c r="M676">
        <v>2023</v>
      </c>
      <c r="N676">
        <f>VLOOKUP(E676, '2023D'!$A$2:$G$339, 2, FALSE)</f>
        <v>253</v>
      </c>
      <c r="O676">
        <f>VLOOKUP(E676, '2023D'!$A$2:$G$339, 3, FALSE)</f>
        <v>24801</v>
      </c>
      <c r="P676">
        <f>extracted_table_data[[#This Row],[最低排名]]-extracted_table_data[[#This Row],[同分人数]]+1</f>
        <v>24549</v>
      </c>
      <c r="Q676">
        <f>IF(O676&gt;=开始!$B$6, 1, 0)</f>
        <v>1</v>
      </c>
      <c r="R676">
        <f>extracted_table_data[[#This Row],[最低排名]]-开始!$B$6</f>
        <v>24801</v>
      </c>
    </row>
    <row r="677" spans="1:18">
      <c r="A677">
        <v>51802</v>
      </c>
      <c r="B677" t="s">
        <v>842</v>
      </c>
      <c r="C677" t="str">
        <f t="shared" si="20"/>
        <v>温州大学</v>
      </c>
      <c r="D677" t="str">
        <f t="shared" si="21"/>
        <v>02</v>
      </c>
      <c r="E677" t="s">
        <v>191</v>
      </c>
      <c r="F677">
        <v>203</v>
      </c>
      <c r="G677">
        <v>110</v>
      </c>
      <c r="H677">
        <v>118</v>
      </c>
      <c r="I677">
        <v>67</v>
      </c>
      <c r="J677">
        <v>67</v>
      </c>
      <c r="K677">
        <v>61</v>
      </c>
      <c r="L677">
        <v>0</v>
      </c>
      <c r="M677">
        <v>2023</v>
      </c>
      <c r="N677">
        <f>VLOOKUP(E677, '2023D'!$A$2:$G$339, 2, FALSE)</f>
        <v>242</v>
      </c>
      <c r="O677">
        <f>VLOOKUP(E677, '2023D'!$A$2:$G$339, 3, FALSE)</f>
        <v>15632</v>
      </c>
      <c r="P677">
        <f>extracted_table_data[[#This Row],[最低排名]]-extracted_table_data[[#This Row],[同分人数]]+1</f>
        <v>15391</v>
      </c>
      <c r="Q677">
        <f>IF(O677&gt;=开始!$B$6, 1, 0)</f>
        <v>1</v>
      </c>
      <c r="R677">
        <f>extracted_table_data[[#This Row],[最低排名]]-开始!$B$6</f>
        <v>15632</v>
      </c>
    </row>
    <row r="678" spans="1:18">
      <c r="A678">
        <v>51803</v>
      </c>
      <c r="B678" t="s">
        <v>843</v>
      </c>
      <c r="C678" t="str">
        <f t="shared" si="20"/>
        <v>温州大学</v>
      </c>
      <c r="D678" t="str">
        <f t="shared" si="21"/>
        <v>03</v>
      </c>
      <c r="E678" t="s">
        <v>518</v>
      </c>
      <c r="F678">
        <v>212</v>
      </c>
      <c r="G678">
        <v>108</v>
      </c>
      <c r="H678">
        <v>119</v>
      </c>
      <c r="I678">
        <v>64</v>
      </c>
      <c r="J678">
        <v>61</v>
      </c>
      <c r="K678">
        <v>58</v>
      </c>
      <c r="L678">
        <v>0</v>
      </c>
      <c r="M678">
        <v>2023</v>
      </c>
      <c r="N678">
        <f>VLOOKUP(E678, '2023D'!$A$2:$G$339, 2, FALSE)</f>
        <v>256</v>
      </c>
      <c r="O678">
        <f>VLOOKUP(E678, '2023D'!$A$2:$G$339, 3, FALSE)</f>
        <v>16172</v>
      </c>
      <c r="P678">
        <f>extracted_table_data[[#This Row],[最低排名]]-extracted_table_data[[#This Row],[同分人数]]+1</f>
        <v>15917</v>
      </c>
      <c r="Q678">
        <f>IF(O678&gt;=开始!$B$6, 1, 0)</f>
        <v>1</v>
      </c>
      <c r="R678">
        <f>extracted_table_data[[#This Row],[最低排名]]-开始!$B$6</f>
        <v>16172</v>
      </c>
    </row>
    <row r="679" spans="1:18">
      <c r="A679">
        <v>51901</v>
      </c>
      <c r="B679" t="s">
        <v>844</v>
      </c>
      <c r="C679" t="str">
        <f t="shared" si="20"/>
        <v>中国美院</v>
      </c>
      <c r="D679" t="str">
        <f t="shared" si="21"/>
        <v>01</v>
      </c>
      <c r="E679" t="s">
        <v>64</v>
      </c>
      <c r="F679">
        <v>221</v>
      </c>
      <c r="G679">
        <v>113</v>
      </c>
      <c r="H679">
        <v>124</v>
      </c>
      <c r="I679">
        <v>70</v>
      </c>
      <c r="J679">
        <v>64</v>
      </c>
      <c r="K679">
        <v>61</v>
      </c>
      <c r="L679">
        <v>0</v>
      </c>
      <c r="M679">
        <v>2023</v>
      </c>
      <c r="N679">
        <f>VLOOKUP(E679, '2023D'!$A$2:$G$339, 2, FALSE)</f>
        <v>209</v>
      </c>
      <c r="O679">
        <f>VLOOKUP(E679, '2023D'!$A$2:$G$339, 3, FALSE)</f>
        <v>9864</v>
      </c>
      <c r="P679">
        <f>extracted_table_data[[#This Row],[最低排名]]-extracted_table_data[[#This Row],[同分人数]]+1</f>
        <v>9656</v>
      </c>
      <c r="Q679">
        <f>IF(O679&gt;=开始!$B$6, 1, 0)</f>
        <v>1</v>
      </c>
      <c r="R679">
        <f>extracted_table_data[[#This Row],[最低排名]]-开始!$B$6</f>
        <v>9864</v>
      </c>
    </row>
    <row r="680" spans="1:18">
      <c r="A680">
        <v>51902</v>
      </c>
      <c r="B680" t="s">
        <v>845</v>
      </c>
      <c r="C680" t="str">
        <f t="shared" si="20"/>
        <v>中国美院</v>
      </c>
      <c r="D680" t="str">
        <f t="shared" si="21"/>
        <v>02</v>
      </c>
      <c r="E680" t="s">
        <v>107</v>
      </c>
      <c r="F680">
        <v>221</v>
      </c>
      <c r="G680">
        <v>111</v>
      </c>
      <c r="H680">
        <v>123</v>
      </c>
      <c r="I680">
        <v>70</v>
      </c>
      <c r="J680">
        <v>64</v>
      </c>
      <c r="K680">
        <v>64</v>
      </c>
      <c r="L680">
        <v>0</v>
      </c>
      <c r="M680">
        <v>2023</v>
      </c>
      <c r="N680">
        <f>VLOOKUP(E680, '2023D'!$A$2:$G$339, 2, FALSE)</f>
        <v>239</v>
      </c>
      <c r="O680">
        <f>VLOOKUP(E680, '2023D'!$A$2:$G$339, 3, FALSE)</f>
        <v>9418</v>
      </c>
      <c r="P680">
        <f>extracted_table_data[[#This Row],[最低排名]]-extracted_table_data[[#This Row],[同分人数]]+1</f>
        <v>9180</v>
      </c>
      <c r="Q680">
        <f>IF(O680&gt;=开始!$B$6, 1, 0)</f>
        <v>1</v>
      </c>
      <c r="R680">
        <f>extracted_table_data[[#This Row],[最低排名]]-开始!$B$6</f>
        <v>9418</v>
      </c>
    </row>
    <row r="681" spans="1:18">
      <c r="A681">
        <v>51903</v>
      </c>
      <c r="B681" t="s">
        <v>846</v>
      </c>
      <c r="C681" t="str">
        <f t="shared" si="20"/>
        <v>中国美院</v>
      </c>
      <c r="D681" t="str">
        <f t="shared" si="21"/>
        <v>03</v>
      </c>
      <c r="E681" t="s">
        <v>160</v>
      </c>
      <c r="F681">
        <v>218</v>
      </c>
      <c r="G681">
        <v>111</v>
      </c>
      <c r="H681">
        <v>121</v>
      </c>
      <c r="I681">
        <v>67</v>
      </c>
      <c r="J681">
        <v>67</v>
      </c>
      <c r="K681">
        <v>61</v>
      </c>
      <c r="L681">
        <v>0</v>
      </c>
      <c r="M681">
        <v>2023</v>
      </c>
      <c r="N681">
        <f>VLOOKUP(E681, '2023D'!$A$2:$G$339, 2, FALSE)</f>
        <v>247</v>
      </c>
      <c r="O681">
        <f>VLOOKUP(E681, '2023D'!$A$2:$G$339, 3, FALSE)</f>
        <v>11276</v>
      </c>
      <c r="P681">
        <f>extracted_table_data[[#This Row],[最低排名]]-extracted_table_data[[#This Row],[同分人数]]+1</f>
        <v>11030</v>
      </c>
      <c r="Q681">
        <f>IF(O681&gt;=开始!$B$6, 1, 0)</f>
        <v>1</v>
      </c>
      <c r="R681">
        <f>extracted_table_data[[#This Row],[最低排名]]-开始!$B$6</f>
        <v>11276</v>
      </c>
    </row>
    <row r="682" spans="1:18">
      <c r="A682">
        <v>52001</v>
      </c>
      <c r="B682" t="s">
        <v>847</v>
      </c>
      <c r="C682" t="str">
        <f t="shared" si="20"/>
        <v>衢州学院</v>
      </c>
      <c r="D682" t="str">
        <f t="shared" si="21"/>
        <v>01</v>
      </c>
      <c r="E682" t="s">
        <v>560</v>
      </c>
      <c r="F682">
        <v>201</v>
      </c>
      <c r="G682">
        <v>114</v>
      </c>
      <c r="H682">
        <v>83</v>
      </c>
      <c r="I682">
        <v>61</v>
      </c>
      <c r="J682">
        <v>52</v>
      </c>
      <c r="K682">
        <v>52</v>
      </c>
      <c r="L682">
        <v>0</v>
      </c>
      <c r="M682">
        <v>2023</v>
      </c>
      <c r="N682">
        <f>VLOOKUP(E682, '2023D'!$A$2:$G$339, 2, FALSE)</f>
        <v>202</v>
      </c>
      <c r="O682">
        <f>VLOOKUP(E682, '2023D'!$A$2:$G$339, 3, FALSE)</f>
        <v>32023</v>
      </c>
      <c r="P682">
        <f>extracted_table_data[[#This Row],[最低排名]]-extracted_table_data[[#This Row],[同分人数]]+1</f>
        <v>31822</v>
      </c>
      <c r="Q682">
        <f>IF(O682&gt;=开始!$B$6, 1, 0)</f>
        <v>1</v>
      </c>
      <c r="R682">
        <f>extracted_table_data[[#This Row],[最低排名]]-开始!$B$6</f>
        <v>32023</v>
      </c>
    </row>
    <row r="683" spans="1:18">
      <c r="A683">
        <v>52002</v>
      </c>
      <c r="B683" t="s">
        <v>848</v>
      </c>
      <c r="C683" t="str">
        <f t="shared" si="20"/>
        <v>衢州学院</v>
      </c>
      <c r="D683" t="str">
        <f t="shared" si="21"/>
        <v>02</v>
      </c>
      <c r="E683" t="s">
        <v>54</v>
      </c>
      <c r="F683">
        <v>198</v>
      </c>
      <c r="G683">
        <v>106</v>
      </c>
      <c r="H683">
        <v>90</v>
      </c>
      <c r="I683">
        <v>55</v>
      </c>
      <c r="J683">
        <v>52</v>
      </c>
      <c r="K683">
        <v>46</v>
      </c>
      <c r="L683">
        <v>0</v>
      </c>
      <c r="M683">
        <v>2023</v>
      </c>
      <c r="N683">
        <f>VLOOKUP(E683, '2023D'!$A$2:$G$339, 2, FALSE)</f>
        <v>202</v>
      </c>
      <c r="O683">
        <f>VLOOKUP(E683, '2023D'!$A$2:$G$339, 3, FALSE)</f>
        <v>33766</v>
      </c>
      <c r="P683">
        <f>extracted_table_data[[#This Row],[最低排名]]-extracted_table_data[[#This Row],[同分人数]]+1</f>
        <v>33565</v>
      </c>
      <c r="Q683">
        <f>IF(O683&gt;=开始!$B$6, 1, 0)</f>
        <v>1</v>
      </c>
      <c r="R683">
        <f>extracted_table_data[[#This Row],[最低排名]]-开始!$B$6</f>
        <v>33766</v>
      </c>
    </row>
    <row r="684" spans="1:18">
      <c r="A684">
        <v>53101</v>
      </c>
      <c r="B684" t="s">
        <v>849</v>
      </c>
      <c r="C684" t="str">
        <f t="shared" si="20"/>
        <v>合肥工大</v>
      </c>
      <c r="D684" t="str">
        <f t="shared" si="21"/>
        <v>01</v>
      </c>
      <c r="E684" t="s">
        <v>62</v>
      </c>
      <c r="F684">
        <v>205</v>
      </c>
      <c r="G684">
        <v>106</v>
      </c>
      <c r="H684">
        <v>121</v>
      </c>
      <c r="I684">
        <v>70</v>
      </c>
      <c r="J684">
        <v>67</v>
      </c>
      <c r="K684">
        <v>64</v>
      </c>
      <c r="L684">
        <v>0</v>
      </c>
      <c r="M684">
        <v>2023</v>
      </c>
      <c r="N684">
        <f>VLOOKUP(E684, '2023D'!$A$2:$G$339, 2, FALSE)</f>
        <v>241</v>
      </c>
      <c r="O684">
        <f>VLOOKUP(E684, '2023D'!$A$2:$G$339, 3, FALSE)</f>
        <v>12910</v>
      </c>
      <c r="P684">
        <f>extracted_table_data[[#This Row],[最低排名]]-extracted_table_data[[#This Row],[同分人数]]+1</f>
        <v>12670</v>
      </c>
      <c r="Q684">
        <f>IF(O684&gt;=开始!$B$6, 1, 0)</f>
        <v>1</v>
      </c>
      <c r="R684">
        <f>extracted_table_data[[#This Row],[最低排名]]-开始!$B$6</f>
        <v>12910</v>
      </c>
    </row>
    <row r="685" spans="1:18">
      <c r="A685">
        <v>53102</v>
      </c>
      <c r="B685" t="s">
        <v>850</v>
      </c>
      <c r="C685" t="str">
        <f t="shared" si="20"/>
        <v>合肥工大</v>
      </c>
      <c r="D685" t="str">
        <f t="shared" si="21"/>
        <v>02</v>
      </c>
      <c r="E685" t="s">
        <v>256</v>
      </c>
      <c r="F685">
        <v>229</v>
      </c>
      <c r="G685">
        <v>123</v>
      </c>
      <c r="H685">
        <v>128</v>
      </c>
      <c r="I685">
        <v>61</v>
      </c>
      <c r="J685">
        <v>58</v>
      </c>
      <c r="K685">
        <v>55</v>
      </c>
      <c r="L685">
        <v>0</v>
      </c>
      <c r="M685">
        <v>2023</v>
      </c>
      <c r="N685">
        <f>VLOOKUP(E685, '2023D'!$A$2:$G$339, 2, FALSE)</f>
        <v>238</v>
      </c>
      <c r="O685">
        <f>VLOOKUP(E685, '2023D'!$A$2:$G$339, 3, FALSE)</f>
        <v>11977</v>
      </c>
      <c r="P685">
        <f>extracted_table_data[[#This Row],[最低排名]]-extracted_table_data[[#This Row],[同分人数]]+1</f>
        <v>11740</v>
      </c>
      <c r="Q685">
        <f>IF(O685&gt;=开始!$B$6, 1, 0)</f>
        <v>1</v>
      </c>
      <c r="R685">
        <f>extracted_table_data[[#This Row],[最低排名]]-开始!$B$6</f>
        <v>11977</v>
      </c>
    </row>
    <row r="686" spans="1:18">
      <c r="A686">
        <v>53103</v>
      </c>
      <c r="B686" t="s">
        <v>851</v>
      </c>
      <c r="C686" t="str">
        <f t="shared" si="20"/>
        <v>合肥工大</v>
      </c>
      <c r="D686" t="str">
        <f t="shared" si="21"/>
        <v>03</v>
      </c>
      <c r="E686" t="s">
        <v>189</v>
      </c>
      <c r="F686">
        <v>227</v>
      </c>
      <c r="G686">
        <v>117</v>
      </c>
      <c r="H686">
        <v>125</v>
      </c>
      <c r="I686">
        <v>64</v>
      </c>
      <c r="J686">
        <v>61</v>
      </c>
      <c r="K686">
        <v>58</v>
      </c>
      <c r="L686">
        <v>0</v>
      </c>
      <c r="M686">
        <v>2023</v>
      </c>
      <c r="N686">
        <f>VLOOKUP(E686, '2023D'!$A$2:$G$339, 2, FALSE)</f>
        <v>221</v>
      </c>
      <c r="O686">
        <f>VLOOKUP(E686, '2023D'!$A$2:$G$339, 3, FALSE)</f>
        <v>11029</v>
      </c>
      <c r="P686">
        <f>extracted_table_data[[#This Row],[最低排名]]-extracted_table_data[[#This Row],[同分人数]]+1</f>
        <v>10809</v>
      </c>
      <c r="Q686">
        <f>IF(O686&gt;=开始!$B$6, 1, 0)</f>
        <v>1</v>
      </c>
      <c r="R686">
        <f>extracted_table_data[[#This Row],[最低排名]]-开始!$B$6</f>
        <v>11029</v>
      </c>
    </row>
    <row r="687" spans="1:18">
      <c r="A687">
        <v>53104</v>
      </c>
      <c r="B687" t="s">
        <v>852</v>
      </c>
      <c r="C687" t="str">
        <f t="shared" si="20"/>
        <v>合肥工大</v>
      </c>
      <c r="D687" t="str">
        <f t="shared" si="21"/>
        <v>04</v>
      </c>
      <c r="E687" t="s">
        <v>20</v>
      </c>
      <c r="F687">
        <v>240</v>
      </c>
      <c r="G687">
        <v>124</v>
      </c>
      <c r="H687">
        <v>115</v>
      </c>
      <c r="I687">
        <v>67</v>
      </c>
      <c r="J687">
        <v>61</v>
      </c>
      <c r="K687">
        <v>58</v>
      </c>
      <c r="L687">
        <v>0</v>
      </c>
      <c r="M687">
        <v>2023</v>
      </c>
      <c r="N687">
        <f>VLOOKUP(E687, '2023D'!$A$2:$G$339, 2, FALSE)</f>
        <v>237</v>
      </c>
      <c r="O687">
        <f>VLOOKUP(E687, '2023D'!$A$2:$G$339, 3, FALSE)</f>
        <v>9655</v>
      </c>
      <c r="P687">
        <f>extracted_table_data[[#This Row],[最低排名]]-extracted_table_data[[#This Row],[同分人数]]+1</f>
        <v>9419</v>
      </c>
      <c r="Q687">
        <f>IF(O687&gt;=开始!$B$6, 1, 0)</f>
        <v>1</v>
      </c>
      <c r="R687">
        <f>extracted_table_data[[#This Row],[最低排名]]-开始!$B$6</f>
        <v>9655</v>
      </c>
    </row>
    <row r="688" spans="1:18">
      <c r="A688">
        <v>53201</v>
      </c>
      <c r="B688" t="s">
        <v>853</v>
      </c>
      <c r="C688" t="str">
        <f t="shared" si="20"/>
        <v>中国科大</v>
      </c>
      <c r="D688" t="str">
        <f t="shared" si="21"/>
        <v>01</v>
      </c>
      <c r="E688" t="s">
        <v>0</v>
      </c>
      <c r="M688">
        <v>2023</v>
      </c>
      <c r="N688">
        <f>VLOOKUP(E688, '2023D'!$A$2:$G$339, 2, FALSE)</f>
        <v>2393</v>
      </c>
      <c r="O688">
        <f>VLOOKUP(E688, '2023D'!$A$2:$G$339, 3, FALSE)</f>
        <v>2393</v>
      </c>
      <c r="P688">
        <f>extracted_table_data[[#This Row],[最低排名]]-extracted_table_data[[#This Row],[同分人数]]+1</f>
        <v>1</v>
      </c>
      <c r="Q688">
        <f>IF(O688&gt;=开始!$B$6, 1, 0)</f>
        <v>1</v>
      </c>
      <c r="R688">
        <f>extracted_table_data[[#This Row],[最低排名]]-开始!$B$6</f>
        <v>2393</v>
      </c>
    </row>
    <row r="689" spans="1:18">
      <c r="A689">
        <v>53301</v>
      </c>
      <c r="B689" t="s">
        <v>854</v>
      </c>
      <c r="C689" t="str">
        <f t="shared" si="20"/>
        <v>安徽大学</v>
      </c>
      <c r="D689" t="str">
        <f t="shared" si="21"/>
        <v>01</v>
      </c>
      <c r="E689" t="s">
        <v>20</v>
      </c>
      <c r="F689">
        <v>223</v>
      </c>
      <c r="G689">
        <v>113</v>
      </c>
      <c r="H689">
        <v>120</v>
      </c>
      <c r="I689">
        <v>67</v>
      </c>
      <c r="J689">
        <v>67</v>
      </c>
      <c r="K689">
        <v>64</v>
      </c>
      <c r="L689">
        <v>0</v>
      </c>
      <c r="M689">
        <v>2023</v>
      </c>
      <c r="N689">
        <f>VLOOKUP(E689, '2023D'!$A$2:$G$339, 2, FALSE)</f>
        <v>237</v>
      </c>
      <c r="O689">
        <f>VLOOKUP(E689, '2023D'!$A$2:$G$339, 3, FALSE)</f>
        <v>9655</v>
      </c>
      <c r="P689">
        <f>extracted_table_data[[#This Row],[最低排名]]-extracted_table_data[[#This Row],[同分人数]]+1</f>
        <v>9419</v>
      </c>
      <c r="Q689">
        <f>IF(O689&gt;=开始!$B$6, 1, 0)</f>
        <v>1</v>
      </c>
      <c r="R689">
        <f>extracted_table_data[[#This Row],[最低排名]]-开始!$B$6</f>
        <v>9655</v>
      </c>
    </row>
    <row r="690" spans="1:18">
      <c r="A690">
        <v>53302</v>
      </c>
      <c r="B690" t="s">
        <v>855</v>
      </c>
      <c r="C690" t="str">
        <f t="shared" si="20"/>
        <v>安徽大学</v>
      </c>
      <c r="D690" t="str">
        <f t="shared" si="21"/>
        <v>02</v>
      </c>
      <c r="E690" t="s">
        <v>248</v>
      </c>
      <c r="F690">
        <v>222</v>
      </c>
      <c r="G690">
        <v>114</v>
      </c>
      <c r="H690">
        <v>115</v>
      </c>
      <c r="I690">
        <v>67</v>
      </c>
      <c r="J690">
        <v>64</v>
      </c>
      <c r="K690">
        <v>61</v>
      </c>
      <c r="L690">
        <v>0</v>
      </c>
      <c r="M690">
        <v>2023</v>
      </c>
      <c r="N690">
        <f>VLOOKUP(E690, '2023D'!$A$2:$G$339, 2, FALSE)</f>
        <v>248</v>
      </c>
      <c r="O690">
        <f>VLOOKUP(E690, '2023D'!$A$2:$G$339, 3, FALSE)</f>
        <v>12442</v>
      </c>
      <c r="P690">
        <f>extracted_table_data[[#This Row],[最低排名]]-extracted_table_data[[#This Row],[同分人数]]+1</f>
        <v>12195</v>
      </c>
      <c r="Q690">
        <f>IF(O690&gt;=开始!$B$6, 1, 0)</f>
        <v>1</v>
      </c>
      <c r="R690">
        <f>extracted_table_data[[#This Row],[最低排名]]-开始!$B$6</f>
        <v>12442</v>
      </c>
    </row>
    <row r="691" spans="1:18">
      <c r="A691">
        <v>53303</v>
      </c>
      <c r="B691" t="s">
        <v>856</v>
      </c>
      <c r="C691" t="str">
        <f t="shared" si="20"/>
        <v>安徽大学</v>
      </c>
      <c r="D691" t="str">
        <f t="shared" si="21"/>
        <v>03</v>
      </c>
      <c r="E691" t="s">
        <v>424</v>
      </c>
      <c r="F691">
        <v>216</v>
      </c>
      <c r="G691">
        <v>116</v>
      </c>
      <c r="H691">
        <v>116</v>
      </c>
      <c r="I691">
        <v>67</v>
      </c>
      <c r="J691">
        <v>64</v>
      </c>
      <c r="K691">
        <v>61</v>
      </c>
      <c r="L691">
        <v>0</v>
      </c>
      <c r="M691">
        <v>2023</v>
      </c>
      <c r="N691">
        <f>VLOOKUP(E691, '2023D'!$A$2:$G$339, 2, FALSE)</f>
        <v>265</v>
      </c>
      <c r="O691">
        <f>VLOOKUP(E691, '2023D'!$A$2:$G$339, 3, FALSE)</f>
        <v>13663</v>
      </c>
      <c r="P691">
        <f>extracted_table_data[[#This Row],[最低排名]]-extracted_table_data[[#This Row],[同分人数]]+1</f>
        <v>13399</v>
      </c>
      <c r="Q691">
        <f>IF(O691&gt;=开始!$B$6, 1, 0)</f>
        <v>1</v>
      </c>
      <c r="R691">
        <f>extracted_table_data[[#This Row],[最低排名]]-开始!$B$6</f>
        <v>13663</v>
      </c>
    </row>
    <row r="692" spans="1:18">
      <c r="A692">
        <v>53401</v>
      </c>
      <c r="B692" t="s">
        <v>857</v>
      </c>
      <c r="C692" t="str">
        <f t="shared" si="20"/>
        <v>安徽工大</v>
      </c>
      <c r="D692" t="str">
        <f t="shared" si="21"/>
        <v>01</v>
      </c>
      <c r="E692" t="s">
        <v>485</v>
      </c>
      <c r="F692">
        <v>208</v>
      </c>
      <c r="G692">
        <v>107</v>
      </c>
      <c r="H692">
        <v>81</v>
      </c>
      <c r="I692">
        <v>55</v>
      </c>
      <c r="J692">
        <v>55</v>
      </c>
      <c r="K692">
        <v>46</v>
      </c>
      <c r="L692">
        <v>0</v>
      </c>
      <c r="M692">
        <v>2023</v>
      </c>
      <c r="N692">
        <f>VLOOKUP(E692, '2023D'!$A$2:$G$339, 2, FALSE)</f>
        <v>221</v>
      </c>
      <c r="O692">
        <f>VLOOKUP(E692, '2023D'!$A$2:$G$339, 3, FALSE)</f>
        <v>32897</v>
      </c>
      <c r="P692">
        <f>extracted_table_data[[#This Row],[最低排名]]-extracted_table_data[[#This Row],[同分人数]]+1</f>
        <v>32677</v>
      </c>
      <c r="Q692">
        <f>IF(O692&gt;=开始!$B$6, 1, 0)</f>
        <v>1</v>
      </c>
      <c r="R692">
        <f>extracted_table_data[[#This Row],[最低排名]]-开始!$B$6</f>
        <v>32897</v>
      </c>
    </row>
    <row r="693" spans="1:18">
      <c r="A693">
        <v>53402</v>
      </c>
      <c r="B693" t="s">
        <v>858</v>
      </c>
      <c r="C693" t="str">
        <f t="shared" si="20"/>
        <v>安徽工大</v>
      </c>
      <c r="D693" t="str">
        <f t="shared" si="21"/>
        <v>02</v>
      </c>
      <c r="E693" t="s">
        <v>701</v>
      </c>
      <c r="F693">
        <v>195</v>
      </c>
      <c r="G693">
        <v>115</v>
      </c>
      <c r="H693">
        <v>93</v>
      </c>
      <c r="I693">
        <v>55</v>
      </c>
      <c r="J693">
        <v>52</v>
      </c>
      <c r="K693">
        <v>49</v>
      </c>
      <c r="L693">
        <v>0</v>
      </c>
      <c r="M693">
        <v>2023</v>
      </c>
      <c r="N693">
        <f>VLOOKUP(E693, '2023D'!$A$2:$G$339, 2, FALSE)</f>
        <v>197</v>
      </c>
      <c r="O693">
        <f>VLOOKUP(E693, '2023D'!$A$2:$G$339, 3, FALSE)</f>
        <v>33094</v>
      </c>
      <c r="P693">
        <f>extracted_table_data[[#This Row],[最低排名]]-extracted_table_data[[#This Row],[同分人数]]+1</f>
        <v>32898</v>
      </c>
      <c r="Q693">
        <f>IF(O693&gt;=开始!$B$6, 1, 0)</f>
        <v>1</v>
      </c>
      <c r="R693">
        <f>extracted_table_data[[#This Row],[最低排名]]-开始!$B$6</f>
        <v>33094</v>
      </c>
    </row>
    <row r="694" spans="1:18">
      <c r="A694">
        <v>53403</v>
      </c>
      <c r="B694" t="s">
        <v>859</v>
      </c>
      <c r="C694" t="str">
        <f t="shared" si="20"/>
        <v>安徽工大</v>
      </c>
      <c r="D694" t="str">
        <f t="shared" si="21"/>
        <v>03</v>
      </c>
      <c r="E694" t="s">
        <v>340</v>
      </c>
      <c r="F694">
        <v>192</v>
      </c>
      <c r="G694">
        <v>108</v>
      </c>
      <c r="H694">
        <v>100</v>
      </c>
      <c r="I694">
        <v>58</v>
      </c>
      <c r="J694">
        <v>55</v>
      </c>
      <c r="K694">
        <v>52</v>
      </c>
      <c r="L694">
        <v>0</v>
      </c>
      <c r="M694">
        <v>2023</v>
      </c>
      <c r="N694">
        <f>VLOOKUP(E694, '2023D'!$A$2:$G$339, 2, FALSE)</f>
        <v>243</v>
      </c>
      <c r="O694">
        <f>VLOOKUP(E694, '2023D'!$A$2:$G$339, 3, FALSE)</f>
        <v>30168</v>
      </c>
      <c r="P694">
        <f>extracted_table_data[[#This Row],[最低排名]]-extracted_table_data[[#This Row],[同分人数]]+1</f>
        <v>29926</v>
      </c>
      <c r="Q694">
        <f>IF(O694&gt;=开始!$B$6, 1, 0)</f>
        <v>1</v>
      </c>
      <c r="R694">
        <f>extracted_table_data[[#This Row],[最低排名]]-开始!$B$6</f>
        <v>30168</v>
      </c>
    </row>
    <row r="695" spans="1:18">
      <c r="A695">
        <v>53404</v>
      </c>
      <c r="B695" t="s">
        <v>860</v>
      </c>
      <c r="C695" t="str">
        <f t="shared" si="20"/>
        <v>安徽工大</v>
      </c>
      <c r="D695" t="str">
        <f t="shared" si="21"/>
        <v>04</v>
      </c>
      <c r="E695" t="s">
        <v>182</v>
      </c>
      <c r="F695">
        <v>200</v>
      </c>
      <c r="G695">
        <v>110</v>
      </c>
      <c r="H695">
        <v>81</v>
      </c>
      <c r="I695">
        <v>61</v>
      </c>
      <c r="J695">
        <v>61</v>
      </c>
      <c r="K695">
        <v>58</v>
      </c>
      <c r="L695">
        <v>0</v>
      </c>
      <c r="M695">
        <v>2023</v>
      </c>
      <c r="N695">
        <f>VLOOKUP(E695, '2023D'!$A$2:$G$339, 2, FALSE)</f>
        <v>233</v>
      </c>
      <c r="O695">
        <f>VLOOKUP(E695, '2023D'!$A$2:$G$339, 3, FALSE)</f>
        <v>29246</v>
      </c>
      <c r="P695">
        <f>extracted_table_data[[#This Row],[最低排名]]-extracted_table_data[[#This Row],[同分人数]]+1</f>
        <v>29014</v>
      </c>
      <c r="Q695">
        <f>IF(O695&gt;=开始!$B$6, 1, 0)</f>
        <v>1</v>
      </c>
      <c r="R695">
        <f>extracted_table_data[[#This Row],[最低排名]]-开始!$B$6</f>
        <v>29246</v>
      </c>
    </row>
    <row r="696" spans="1:18">
      <c r="A696">
        <v>53501</v>
      </c>
      <c r="B696" t="s">
        <v>861</v>
      </c>
      <c r="C696" t="str">
        <f t="shared" si="20"/>
        <v>安徽理工</v>
      </c>
      <c r="D696" t="str">
        <f t="shared" si="21"/>
        <v>01</v>
      </c>
      <c r="E696" t="s">
        <v>485</v>
      </c>
      <c r="F696">
        <v>199</v>
      </c>
      <c r="G696">
        <v>109</v>
      </c>
      <c r="H696">
        <v>105</v>
      </c>
      <c r="I696">
        <v>52</v>
      </c>
      <c r="J696">
        <v>46</v>
      </c>
      <c r="K696">
        <v>43</v>
      </c>
      <c r="L696">
        <v>0</v>
      </c>
      <c r="M696">
        <v>2023</v>
      </c>
      <c r="N696">
        <f>VLOOKUP(E696, '2023D'!$A$2:$G$339, 2, FALSE)</f>
        <v>221</v>
      </c>
      <c r="O696">
        <f>VLOOKUP(E696, '2023D'!$A$2:$G$339, 3, FALSE)</f>
        <v>32897</v>
      </c>
      <c r="P696">
        <f>extracted_table_data[[#This Row],[最低排名]]-extracted_table_data[[#This Row],[同分人数]]+1</f>
        <v>32677</v>
      </c>
      <c r="Q696">
        <f>IF(O696&gt;=开始!$B$6, 1, 0)</f>
        <v>1</v>
      </c>
      <c r="R696">
        <f>extracted_table_data[[#This Row],[最低排名]]-开始!$B$6</f>
        <v>32897</v>
      </c>
    </row>
    <row r="697" spans="1:18">
      <c r="A697">
        <v>53601</v>
      </c>
      <c r="B697" t="s">
        <v>862</v>
      </c>
      <c r="C697" t="str">
        <f t="shared" si="20"/>
        <v>安徽农大</v>
      </c>
      <c r="D697" t="str">
        <f t="shared" si="21"/>
        <v>01</v>
      </c>
      <c r="E697" t="s">
        <v>863</v>
      </c>
      <c r="F697">
        <v>196</v>
      </c>
      <c r="G697">
        <v>101</v>
      </c>
      <c r="H697">
        <v>99</v>
      </c>
      <c r="I697">
        <v>58</v>
      </c>
      <c r="J697">
        <v>58</v>
      </c>
      <c r="K697">
        <v>55</v>
      </c>
      <c r="L697">
        <v>0</v>
      </c>
      <c r="M697">
        <v>2023</v>
      </c>
      <c r="N697">
        <f>VLOOKUP(E697, '2023D'!$A$2:$G$339, 2, FALSE)</f>
        <v>257</v>
      </c>
      <c r="O697">
        <f>VLOOKUP(E697, '2023D'!$A$2:$G$339, 3, FALSE)</f>
        <v>28075</v>
      </c>
      <c r="P697">
        <f>extracted_table_data[[#This Row],[最低排名]]-extracted_table_data[[#This Row],[同分人数]]+1</f>
        <v>27819</v>
      </c>
      <c r="Q697">
        <f>IF(O697&gt;=开始!$B$6, 1, 0)</f>
        <v>1</v>
      </c>
      <c r="R697">
        <f>extracted_table_data[[#This Row],[最低排名]]-开始!$B$6</f>
        <v>28075</v>
      </c>
    </row>
    <row r="698" spans="1:18">
      <c r="A698">
        <v>53602</v>
      </c>
      <c r="B698" t="s">
        <v>864</v>
      </c>
      <c r="C698" t="str">
        <f t="shared" si="20"/>
        <v>安徽农大</v>
      </c>
      <c r="D698" t="str">
        <f t="shared" si="21"/>
        <v>02</v>
      </c>
      <c r="E698" t="s">
        <v>173</v>
      </c>
      <c r="F698">
        <v>203</v>
      </c>
      <c r="G698">
        <v>105</v>
      </c>
      <c r="H698">
        <v>95</v>
      </c>
      <c r="I698">
        <v>58</v>
      </c>
      <c r="J698">
        <v>55</v>
      </c>
      <c r="K698">
        <v>52</v>
      </c>
      <c r="L698">
        <v>0</v>
      </c>
      <c r="M698">
        <v>2023</v>
      </c>
      <c r="N698">
        <f>VLOOKUP(E698, '2023D'!$A$2:$G$339, 2, FALSE)</f>
        <v>224</v>
      </c>
      <c r="O698">
        <f>VLOOKUP(E698, '2023D'!$A$2:$G$339, 3, FALSE)</f>
        <v>28788</v>
      </c>
      <c r="P698">
        <f>extracted_table_data[[#This Row],[最低排名]]-extracted_table_data[[#This Row],[同分人数]]+1</f>
        <v>28565</v>
      </c>
      <c r="Q698">
        <f>IF(O698&gt;=开始!$B$6, 1, 0)</f>
        <v>1</v>
      </c>
      <c r="R698">
        <f>extracted_table_data[[#This Row],[最低排名]]-开始!$B$6</f>
        <v>28788</v>
      </c>
    </row>
    <row r="699" spans="1:18">
      <c r="A699">
        <v>53701</v>
      </c>
      <c r="B699" t="s">
        <v>865</v>
      </c>
      <c r="C699" t="str">
        <f t="shared" si="20"/>
        <v>安徽医大</v>
      </c>
      <c r="D699" t="str">
        <f t="shared" si="21"/>
        <v>01</v>
      </c>
      <c r="E699" t="s">
        <v>607</v>
      </c>
      <c r="F699">
        <v>230</v>
      </c>
      <c r="G699">
        <v>117</v>
      </c>
      <c r="H699">
        <v>124</v>
      </c>
      <c r="I699">
        <v>61</v>
      </c>
      <c r="J699">
        <v>61</v>
      </c>
      <c r="K699">
        <v>61</v>
      </c>
      <c r="L699">
        <v>0</v>
      </c>
      <c r="M699">
        <v>2023</v>
      </c>
      <c r="N699">
        <f>VLOOKUP(E699, '2023D'!$A$2:$G$339, 2, FALSE)</f>
        <v>225</v>
      </c>
      <c r="O699">
        <f>VLOOKUP(E699, '2023D'!$A$2:$G$339, 3, FALSE)</f>
        <v>10565</v>
      </c>
      <c r="P699">
        <f>extracted_table_data[[#This Row],[最低排名]]-extracted_table_data[[#This Row],[同分人数]]+1</f>
        <v>10341</v>
      </c>
      <c r="Q699">
        <f>IF(O699&gt;=开始!$B$6, 1, 0)</f>
        <v>1</v>
      </c>
      <c r="R699">
        <f>extracted_table_data[[#This Row],[最低排名]]-开始!$B$6</f>
        <v>10565</v>
      </c>
    </row>
    <row r="700" spans="1:18">
      <c r="A700">
        <v>53801</v>
      </c>
      <c r="B700" t="s">
        <v>866</v>
      </c>
      <c r="C700" t="str">
        <f t="shared" si="20"/>
        <v>安徽师大</v>
      </c>
      <c r="D700" t="str">
        <f t="shared" si="21"/>
        <v>01</v>
      </c>
      <c r="E700" t="s">
        <v>678</v>
      </c>
      <c r="F700">
        <v>219</v>
      </c>
      <c r="G700">
        <v>112</v>
      </c>
      <c r="H700">
        <v>96</v>
      </c>
      <c r="I700">
        <v>58</v>
      </c>
      <c r="J700">
        <v>55</v>
      </c>
      <c r="K700">
        <v>55</v>
      </c>
      <c r="L700">
        <v>0</v>
      </c>
      <c r="M700">
        <v>2023</v>
      </c>
      <c r="N700">
        <f>VLOOKUP(E700, '2023D'!$A$2:$G$339, 2, FALSE)</f>
        <v>233</v>
      </c>
      <c r="O700">
        <f>VLOOKUP(E700, '2023D'!$A$2:$G$339, 3, FALSE)</f>
        <v>23814</v>
      </c>
      <c r="P700">
        <f>extracted_table_data[[#This Row],[最低排名]]-extracted_table_data[[#This Row],[同分人数]]+1</f>
        <v>23582</v>
      </c>
      <c r="Q700">
        <f>IF(O700&gt;=开始!$B$6, 1, 0)</f>
        <v>1</v>
      </c>
      <c r="R700">
        <f>extracted_table_data[[#This Row],[最低排名]]-开始!$B$6</f>
        <v>23814</v>
      </c>
    </row>
    <row r="701" spans="1:18">
      <c r="A701">
        <v>53802</v>
      </c>
      <c r="B701" t="s">
        <v>867</v>
      </c>
      <c r="C701" t="str">
        <f t="shared" si="20"/>
        <v>安徽师大</v>
      </c>
      <c r="D701" t="str">
        <f t="shared" si="21"/>
        <v>02</v>
      </c>
      <c r="E701" t="s">
        <v>128</v>
      </c>
      <c r="F701">
        <v>223</v>
      </c>
      <c r="G701">
        <v>112</v>
      </c>
      <c r="H701">
        <v>88</v>
      </c>
      <c r="I701">
        <v>61</v>
      </c>
      <c r="J701">
        <v>55</v>
      </c>
      <c r="K701">
        <v>52</v>
      </c>
      <c r="L701">
        <v>0</v>
      </c>
      <c r="M701">
        <v>2023</v>
      </c>
      <c r="N701">
        <f>VLOOKUP(E701, '2023D'!$A$2:$G$339, 2, FALSE)</f>
        <v>253</v>
      </c>
      <c r="O701">
        <f>VLOOKUP(E701, '2023D'!$A$2:$G$339, 3, FALSE)</f>
        <v>24801</v>
      </c>
      <c r="P701">
        <f>extracted_table_data[[#This Row],[最低排名]]-extracted_table_data[[#This Row],[同分人数]]+1</f>
        <v>24549</v>
      </c>
      <c r="Q701">
        <f>IF(O701&gt;=开始!$B$6, 1, 0)</f>
        <v>1</v>
      </c>
      <c r="R701">
        <f>extracted_table_data[[#This Row],[最低排名]]-开始!$B$6</f>
        <v>24801</v>
      </c>
    </row>
    <row r="702" spans="1:18">
      <c r="A702">
        <v>53901</v>
      </c>
      <c r="B702" t="s">
        <v>868</v>
      </c>
      <c r="C702" t="str">
        <f t="shared" si="20"/>
        <v>淮北师大</v>
      </c>
      <c r="D702" t="str">
        <f t="shared" si="21"/>
        <v>01</v>
      </c>
      <c r="E702" t="s">
        <v>309</v>
      </c>
      <c r="F702">
        <v>199</v>
      </c>
      <c r="G702">
        <v>106</v>
      </c>
      <c r="H702">
        <v>78</v>
      </c>
      <c r="I702">
        <v>58</v>
      </c>
      <c r="J702">
        <v>55</v>
      </c>
      <c r="K702">
        <v>52</v>
      </c>
      <c r="L702">
        <v>0</v>
      </c>
      <c r="M702">
        <v>2023</v>
      </c>
      <c r="N702">
        <f>VLOOKUP(E702, '2023D'!$A$2:$G$339, 2, FALSE)</f>
        <v>237</v>
      </c>
      <c r="O702">
        <f>VLOOKUP(E702, '2023D'!$A$2:$G$339, 3, FALSE)</f>
        <v>33564</v>
      </c>
      <c r="P702">
        <f>extracted_table_data[[#This Row],[最低排名]]-extracted_table_data[[#This Row],[同分人数]]+1</f>
        <v>33328</v>
      </c>
      <c r="Q702">
        <f>IF(O702&gt;=开始!$B$6, 1, 0)</f>
        <v>1</v>
      </c>
      <c r="R702">
        <f>extracted_table_data[[#This Row],[最低排名]]-开始!$B$6</f>
        <v>33564</v>
      </c>
    </row>
    <row r="703" spans="1:18">
      <c r="A703">
        <v>53902</v>
      </c>
      <c r="B703" t="s">
        <v>869</v>
      </c>
      <c r="C703" t="str">
        <f t="shared" si="20"/>
        <v>淮北师大</v>
      </c>
      <c r="D703" t="str">
        <f t="shared" si="21"/>
        <v>02</v>
      </c>
      <c r="E703" t="s">
        <v>450</v>
      </c>
      <c r="F703">
        <v>203</v>
      </c>
      <c r="G703">
        <v>106</v>
      </c>
      <c r="H703">
        <v>105</v>
      </c>
      <c r="I703">
        <v>64</v>
      </c>
      <c r="J703">
        <v>61</v>
      </c>
      <c r="K703">
        <v>61</v>
      </c>
      <c r="L703">
        <v>0</v>
      </c>
      <c r="M703">
        <v>2023</v>
      </c>
      <c r="N703">
        <f>VLOOKUP(E703, '2023D'!$A$2:$G$339, 2, FALSE)</f>
        <v>272</v>
      </c>
      <c r="O703">
        <f>VLOOKUP(E703, '2023D'!$A$2:$G$339, 3, FALSE)</f>
        <v>21165</v>
      </c>
      <c r="P703">
        <f>extracted_table_data[[#This Row],[最低排名]]-extracted_table_data[[#This Row],[同分人数]]+1</f>
        <v>20894</v>
      </c>
      <c r="Q703">
        <f>IF(O703&gt;=开始!$B$6, 1, 0)</f>
        <v>1</v>
      </c>
      <c r="R703">
        <f>extracted_table_data[[#This Row],[最低排名]]-开始!$B$6</f>
        <v>21165</v>
      </c>
    </row>
    <row r="704" spans="1:18">
      <c r="A704">
        <v>53903</v>
      </c>
      <c r="B704" t="s">
        <v>870</v>
      </c>
      <c r="C704" t="str">
        <f t="shared" si="20"/>
        <v>淮北师大</v>
      </c>
      <c r="D704" t="str">
        <f t="shared" si="21"/>
        <v>03</v>
      </c>
      <c r="E704" t="s">
        <v>184</v>
      </c>
      <c r="F704">
        <v>216</v>
      </c>
      <c r="G704">
        <v>122</v>
      </c>
      <c r="H704">
        <v>79</v>
      </c>
      <c r="I704">
        <v>55</v>
      </c>
      <c r="J704">
        <v>52</v>
      </c>
      <c r="K704">
        <v>49</v>
      </c>
      <c r="L704">
        <v>0</v>
      </c>
      <c r="M704">
        <v>2023</v>
      </c>
      <c r="N704">
        <f>VLOOKUP(E704, '2023D'!$A$2:$G$339, 2, FALSE)</f>
        <v>237</v>
      </c>
      <c r="O704">
        <f>VLOOKUP(E704, '2023D'!$A$2:$G$339, 3, FALSE)</f>
        <v>31584</v>
      </c>
      <c r="P704">
        <f>extracted_table_data[[#This Row],[最低排名]]-extracted_table_data[[#This Row],[同分人数]]+1</f>
        <v>31348</v>
      </c>
      <c r="Q704">
        <f>IF(O704&gt;=开始!$B$6, 1, 0)</f>
        <v>1</v>
      </c>
      <c r="R704">
        <f>extracted_table_data[[#This Row],[最低排名]]-开始!$B$6</f>
        <v>31584</v>
      </c>
    </row>
    <row r="705" spans="1:18">
      <c r="A705">
        <v>53904</v>
      </c>
      <c r="B705" t="s">
        <v>871</v>
      </c>
      <c r="C705" t="str">
        <f t="shared" si="20"/>
        <v>淮北师大</v>
      </c>
      <c r="D705" t="str">
        <f t="shared" si="21"/>
        <v>04</v>
      </c>
      <c r="E705" t="s">
        <v>433</v>
      </c>
      <c r="F705">
        <v>211</v>
      </c>
      <c r="G705">
        <v>111</v>
      </c>
      <c r="H705">
        <v>93</v>
      </c>
      <c r="I705">
        <v>55</v>
      </c>
      <c r="J705">
        <v>49</v>
      </c>
      <c r="K705">
        <v>46</v>
      </c>
      <c r="L705">
        <v>0</v>
      </c>
      <c r="M705">
        <v>2023</v>
      </c>
      <c r="N705">
        <f>VLOOKUP(E705, '2023D'!$A$2:$G$339, 2, FALSE)</f>
        <v>242</v>
      </c>
      <c r="O705">
        <f>VLOOKUP(E705, '2023D'!$A$2:$G$339, 3, FALSE)</f>
        <v>30852</v>
      </c>
      <c r="P705">
        <f>extracted_table_data[[#This Row],[最低排名]]-extracted_table_data[[#This Row],[同分人数]]+1</f>
        <v>30611</v>
      </c>
      <c r="Q705">
        <f>IF(O705&gt;=开始!$B$6, 1, 0)</f>
        <v>1</v>
      </c>
      <c r="R705">
        <f>extracted_table_data[[#This Row],[最低排名]]-开始!$B$6</f>
        <v>30852</v>
      </c>
    </row>
    <row r="706" spans="1:18">
      <c r="A706">
        <v>54001</v>
      </c>
      <c r="B706" t="s">
        <v>872</v>
      </c>
      <c r="C706" t="str">
        <f t="shared" ref="C706:C769" si="22">LEFT(B706, FIND("(", B706) - 1)</f>
        <v>滁州学院</v>
      </c>
      <c r="D706" t="str">
        <f t="shared" ref="D706:D769" si="23">MID(B706, FIND("(", B706) + 1, FIND(")", B706) - FIND("(", B706) - 1)</f>
        <v>01</v>
      </c>
      <c r="E706" t="s">
        <v>398</v>
      </c>
      <c r="F706">
        <v>220</v>
      </c>
      <c r="G706">
        <v>113</v>
      </c>
      <c r="H706">
        <v>69</v>
      </c>
      <c r="I706">
        <v>52</v>
      </c>
      <c r="J706">
        <v>46</v>
      </c>
      <c r="K706">
        <v>46</v>
      </c>
      <c r="L706">
        <v>0</v>
      </c>
      <c r="M706">
        <v>2023</v>
      </c>
      <c r="N706">
        <f>VLOOKUP(E706, '2023D'!$A$2:$G$339, 2, FALSE)</f>
        <v>214</v>
      </c>
      <c r="O706">
        <f>VLOOKUP(E706, '2023D'!$A$2:$G$339, 3, FALSE)</f>
        <v>35473</v>
      </c>
      <c r="P706">
        <f>extracted_table_data[[#This Row],[最低排名]]-extracted_table_data[[#This Row],[同分人数]]+1</f>
        <v>35260</v>
      </c>
      <c r="Q706">
        <f>IF(O706&gt;=开始!$B$6, 1, 0)</f>
        <v>1</v>
      </c>
      <c r="R706">
        <f>extracted_table_data[[#This Row],[最低排名]]-开始!$B$6</f>
        <v>35473</v>
      </c>
    </row>
    <row r="707" spans="1:18">
      <c r="A707">
        <v>54002</v>
      </c>
      <c r="B707" t="s">
        <v>873</v>
      </c>
      <c r="C707" t="str">
        <f t="shared" si="22"/>
        <v>滁州学院</v>
      </c>
      <c r="D707" t="str">
        <f t="shared" si="23"/>
        <v>02</v>
      </c>
      <c r="E707" t="s">
        <v>440</v>
      </c>
      <c r="F707">
        <v>198</v>
      </c>
      <c r="G707">
        <v>99</v>
      </c>
      <c r="H707">
        <v>92</v>
      </c>
      <c r="I707">
        <v>52</v>
      </c>
      <c r="J707">
        <v>49</v>
      </c>
      <c r="K707">
        <v>46</v>
      </c>
      <c r="L707">
        <v>0</v>
      </c>
      <c r="M707">
        <v>2023</v>
      </c>
      <c r="N707">
        <f>VLOOKUP(E707, '2023D'!$A$2:$G$339, 2, FALSE)</f>
        <v>194</v>
      </c>
      <c r="O707">
        <f>VLOOKUP(E707, '2023D'!$A$2:$G$339, 3, FALSE)</f>
        <v>34625</v>
      </c>
      <c r="P707">
        <f>extracted_table_data[[#This Row],[最低排名]]-extracted_table_data[[#This Row],[同分人数]]+1</f>
        <v>34432</v>
      </c>
      <c r="Q707">
        <f>IF(O707&gt;=开始!$B$6, 1, 0)</f>
        <v>1</v>
      </c>
      <c r="R707">
        <f>extracted_table_data[[#This Row],[最低排名]]-开始!$B$6</f>
        <v>34625</v>
      </c>
    </row>
    <row r="708" spans="1:18">
      <c r="A708">
        <v>54003</v>
      </c>
      <c r="B708" t="s">
        <v>874</v>
      </c>
      <c r="C708" t="str">
        <f t="shared" si="22"/>
        <v>滁州学院</v>
      </c>
      <c r="D708" t="str">
        <f t="shared" si="23"/>
        <v>03</v>
      </c>
      <c r="E708" t="s">
        <v>408</v>
      </c>
      <c r="F708">
        <v>165</v>
      </c>
      <c r="G708">
        <v>99</v>
      </c>
      <c r="H708">
        <v>110</v>
      </c>
      <c r="I708">
        <v>55</v>
      </c>
      <c r="J708">
        <v>46</v>
      </c>
      <c r="K708">
        <v>43</v>
      </c>
      <c r="L708">
        <v>0</v>
      </c>
      <c r="M708">
        <v>2023</v>
      </c>
      <c r="N708">
        <f>VLOOKUP(E708, '2023D'!$A$2:$G$339, 2, FALSE)</f>
        <v>179</v>
      </c>
      <c r="O708">
        <f>VLOOKUP(E708, '2023D'!$A$2:$G$339, 3, FALSE)</f>
        <v>38271</v>
      </c>
      <c r="P708">
        <f>extracted_table_data[[#This Row],[最低排名]]-extracted_table_data[[#This Row],[同分人数]]+1</f>
        <v>38093</v>
      </c>
      <c r="Q708">
        <f>IF(O708&gt;=开始!$B$6, 1, 0)</f>
        <v>1</v>
      </c>
      <c r="R708">
        <f>extracted_table_data[[#This Row],[最低排名]]-开始!$B$6</f>
        <v>38271</v>
      </c>
    </row>
    <row r="709" spans="1:18">
      <c r="A709">
        <v>54101</v>
      </c>
      <c r="B709" t="s">
        <v>875</v>
      </c>
      <c r="C709" t="str">
        <f t="shared" si="22"/>
        <v>安徽财大</v>
      </c>
      <c r="D709" t="str">
        <f t="shared" si="23"/>
        <v>01</v>
      </c>
      <c r="E709" t="s">
        <v>323</v>
      </c>
      <c r="F709">
        <v>196</v>
      </c>
      <c r="G709">
        <v>102</v>
      </c>
      <c r="H709">
        <v>120</v>
      </c>
      <c r="I709">
        <v>61</v>
      </c>
      <c r="J709">
        <v>58</v>
      </c>
      <c r="K709">
        <v>46</v>
      </c>
      <c r="L709">
        <v>0</v>
      </c>
      <c r="M709">
        <v>2023</v>
      </c>
      <c r="N709">
        <f>VLOOKUP(E709, '2023D'!$A$2:$G$339, 2, FALSE)</f>
        <v>240</v>
      </c>
      <c r="O709">
        <f>VLOOKUP(E709, '2023D'!$A$2:$G$339, 3, FALSE)</f>
        <v>24317</v>
      </c>
      <c r="P709">
        <f>extracted_table_data[[#This Row],[最低排名]]-extracted_table_data[[#This Row],[同分人数]]+1</f>
        <v>24078</v>
      </c>
      <c r="Q709">
        <f>IF(O709&gt;=开始!$B$6, 1, 0)</f>
        <v>1</v>
      </c>
      <c r="R709">
        <f>extracted_table_data[[#This Row],[最低排名]]-开始!$B$6</f>
        <v>24317</v>
      </c>
    </row>
    <row r="710" spans="1:18">
      <c r="A710">
        <v>54201</v>
      </c>
      <c r="B710" t="s">
        <v>876</v>
      </c>
      <c r="C710" t="str">
        <f t="shared" si="22"/>
        <v>淮南师院</v>
      </c>
      <c r="D710" t="str">
        <f t="shared" si="23"/>
        <v>01</v>
      </c>
      <c r="E710" t="s">
        <v>232</v>
      </c>
      <c r="F710">
        <v>187</v>
      </c>
      <c r="G710">
        <v>100</v>
      </c>
      <c r="H710">
        <v>98</v>
      </c>
      <c r="I710">
        <v>55</v>
      </c>
      <c r="J710">
        <v>52</v>
      </c>
      <c r="K710">
        <v>46</v>
      </c>
      <c r="L710">
        <v>0</v>
      </c>
      <c r="M710">
        <v>2023</v>
      </c>
      <c r="N710">
        <f>VLOOKUP(E710, '2023D'!$A$2:$G$339, 2, FALSE)</f>
        <v>261</v>
      </c>
      <c r="O710">
        <f>VLOOKUP(E710, '2023D'!$A$2:$G$339, 3, FALSE)</f>
        <v>34431</v>
      </c>
      <c r="P710">
        <f>extracted_table_data[[#This Row],[最低排名]]-extracted_table_data[[#This Row],[同分人数]]+1</f>
        <v>34171</v>
      </c>
      <c r="Q710">
        <f>IF(O710&gt;=开始!$B$6, 1, 0)</f>
        <v>1</v>
      </c>
      <c r="R710">
        <f>extracted_table_data[[#This Row],[最低排名]]-开始!$B$6</f>
        <v>34431</v>
      </c>
    </row>
    <row r="711" spans="1:18">
      <c r="A711">
        <v>54202</v>
      </c>
      <c r="B711" t="s">
        <v>877</v>
      </c>
      <c r="C711" t="str">
        <f t="shared" si="22"/>
        <v>淮南师院</v>
      </c>
      <c r="D711" t="str">
        <f t="shared" si="23"/>
        <v>02</v>
      </c>
      <c r="E711" t="s">
        <v>398</v>
      </c>
      <c r="F711">
        <v>183</v>
      </c>
      <c r="G711">
        <v>94</v>
      </c>
      <c r="H711">
        <v>85</v>
      </c>
      <c r="I711">
        <v>58</v>
      </c>
      <c r="J711">
        <v>58</v>
      </c>
      <c r="K711">
        <v>49</v>
      </c>
      <c r="L711">
        <v>0</v>
      </c>
      <c r="M711">
        <v>2023</v>
      </c>
      <c r="N711">
        <f>VLOOKUP(E711, '2023D'!$A$2:$G$339, 2, FALSE)</f>
        <v>214</v>
      </c>
      <c r="O711">
        <f>VLOOKUP(E711, '2023D'!$A$2:$G$339, 3, FALSE)</f>
        <v>35473</v>
      </c>
      <c r="P711">
        <f>extracted_table_data[[#This Row],[最低排名]]-extracted_table_data[[#This Row],[同分人数]]+1</f>
        <v>35260</v>
      </c>
      <c r="Q711">
        <f>IF(O711&gt;=开始!$B$6, 1, 0)</f>
        <v>1</v>
      </c>
      <c r="R711">
        <f>extracted_table_data[[#This Row],[最低排名]]-开始!$B$6</f>
        <v>35473</v>
      </c>
    </row>
    <row r="712" spans="1:18">
      <c r="A712">
        <v>54203</v>
      </c>
      <c r="B712" t="s">
        <v>878</v>
      </c>
      <c r="C712" t="str">
        <f t="shared" si="22"/>
        <v>淮南师院</v>
      </c>
      <c r="D712" t="str">
        <f t="shared" si="23"/>
        <v>03</v>
      </c>
      <c r="E712" t="s">
        <v>309</v>
      </c>
      <c r="F712">
        <v>205</v>
      </c>
      <c r="G712">
        <v>111</v>
      </c>
      <c r="H712">
        <v>69</v>
      </c>
      <c r="I712">
        <v>67</v>
      </c>
      <c r="J712">
        <v>58</v>
      </c>
      <c r="K712">
        <v>43</v>
      </c>
      <c r="L712">
        <v>0</v>
      </c>
      <c r="M712">
        <v>2023</v>
      </c>
      <c r="N712">
        <f>VLOOKUP(E712, '2023D'!$A$2:$G$339, 2, FALSE)</f>
        <v>237</v>
      </c>
      <c r="O712">
        <f>VLOOKUP(E712, '2023D'!$A$2:$G$339, 3, FALSE)</f>
        <v>33564</v>
      </c>
      <c r="P712">
        <f>extracted_table_data[[#This Row],[最低排名]]-extracted_table_data[[#This Row],[同分人数]]+1</f>
        <v>33328</v>
      </c>
      <c r="Q712">
        <f>IF(O712&gt;=开始!$B$6, 1, 0)</f>
        <v>1</v>
      </c>
      <c r="R712">
        <f>extracted_table_data[[#This Row],[最低排名]]-开始!$B$6</f>
        <v>33564</v>
      </c>
    </row>
    <row r="713" spans="1:18">
      <c r="A713">
        <v>54301</v>
      </c>
      <c r="B713" t="s">
        <v>879</v>
      </c>
      <c r="C713" t="str">
        <f t="shared" si="22"/>
        <v>安徽建筑</v>
      </c>
      <c r="D713" t="str">
        <f t="shared" si="23"/>
        <v>01</v>
      </c>
      <c r="E713" t="s">
        <v>387</v>
      </c>
      <c r="F713">
        <v>198</v>
      </c>
      <c r="G713">
        <v>105</v>
      </c>
      <c r="H713">
        <v>83</v>
      </c>
      <c r="I713">
        <v>58</v>
      </c>
      <c r="J713">
        <v>55</v>
      </c>
      <c r="K713">
        <v>52</v>
      </c>
      <c r="L713">
        <v>0</v>
      </c>
      <c r="M713">
        <v>2023</v>
      </c>
      <c r="N713">
        <f>VLOOKUP(E713, '2023D'!$A$2:$G$339, 2, FALSE)</f>
        <v>216</v>
      </c>
      <c r="O713">
        <f>VLOOKUP(E713, '2023D'!$A$2:$G$339, 3, FALSE)</f>
        <v>32676</v>
      </c>
      <c r="P713">
        <f>extracted_table_data[[#This Row],[最低排名]]-extracted_table_data[[#This Row],[同分人数]]+1</f>
        <v>32461</v>
      </c>
      <c r="Q713">
        <f>IF(O713&gt;=开始!$B$6, 1, 0)</f>
        <v>1</v>
      </c>
      <c r="R713">
        <f>extracted_table_data[[#This Row],[最低排名]]-开始!$B$6</f>
        <v>32676</v>
      </c>
    </row>
    <row r="714" spans="1:18">
      <c r="A714">
        <v>54302</v>
      </c>
      <c r="B714" t="s">
        <v>880</v>
      </c>
      <c r="C714" t="str">
        <f t="shared" si="22"/>
        <v>安徽建筑</v>
      </c>
      <c r="D714" t="str">
        <f t="shared" si="23"/>
        <v>02</v>
      </c>
      <c r="E714" t="s">
        <v>389</v>
      </c>
      <c r="F714">
        <v>196</v>
      </c>
      <c r="G714">
        <v>108</v>
      </c>
      <c r="H714">
        <v>103</v>
      </c>
      <c r="I714">
        <v>55</v>
      </c>
      <c r="J714">
        <v>49</v>
      </c>
      <c r="K714">
        <v>49</v>
      </c>
      <c r="L714">
        <v>0</v>
      </c>
      <c r="M714">
        <v>2023</v>
      </c>
      <c r="N714">
        <f>VLOOKUP(E714, '2023D'!$A$2:$G$339, 2, FALSE)</f>
        <v>253</v>
      </c>
      <c r="O714">
        <f>VLOOKUP(E714, '2023D'!$A$2:$G$339, 3, FALSE)</f>
        <v>31347</v>
      </c>
      <c r="P714">
        <f>extracted_table_data[[#This Row],[最低排名]]-extracted_table_data[[#This Row],[同分人数]]+1</f>
        <v>31095</v>
      </c>
      <c r="Q714">
        <f>IF(O714&gt;=开始!$B$6, 1, 0)</f>
        <v>1</v>
      </c>
      <c r="R714">
        <f>extracted_table_data[[#This Row],[最低排名]]-开始!$B$6</f>
        <v>31347</v>
      </c>
    </row>
    <row r="715" spans="1:18">
      <c r="A715">
        <v>54303</v>
      </c>
      <c r="B715" t="s">
        <v>881</v>
      </c>
      <c r="C715" t="str">
        <f t="shared" si="22"/>
        <v>安徽建筑</v>
      </c>
      <c r="D715" t="str">
        <f t="shared" si="23"/>
        <v>03</v>
      </c>
      <c r="E715" t="s">
        <v>165</v>
      </c>
      <c r="F715">
        <v>194</v>
      </c>
      <c r="G715">
        <v>103</v>
      </c>
      <c r="H715">
        <v>87</v>
      </c>
      <c r="I715">
        <v>64</v>
      </c>
      <c r="J715">
        <v>55</v>
      </c>
      <c r="K715">
        <v>55</v>
      </c>
      <c r="L715">
        <v>0</v>
      </c>
      <c r="M715">
        <v>2023</v>
      </c>
      <c r="N715">
        <f>VLOOKUP(E715, '2023D'!$A$2:$G$339, 2, FALSE)</f>
        <v>225</v>
      </c>
      <c r="O715">
        <f>VLOOKUP(E715, '2023D'!$A$2:$G$339, 3, FALSE)</f>
        <v>30610</v>
      </c>
      <c r="P715">
        <f>extracted_table_data[[#This Row],[最低排名]]-extracted_table_data[[#This Row],[同分人数]]+1</f>
        <v>30386</v>
      </c>
      <c r="Q715">
        <f>IF(O715&gt;=开始!$B$6, 1, 0)</f>
        <v>1</v>
      </c>
      <c r="R715">
        <f>extracted_table_data[[#This Row],[最低排名]]-开始!$B$6</f>
        <v>30610</v>
      </c>
    </row>
    <row r="716" spans="1:18">
      <c r="A716">
        <v>54304</v>
      </c>
      <c r="B716" t="s">
        <v>882</v>
      </c>
      <c r="C716" t="str">
        <f t="shared" si="22"/>
        <v>安徽建筑</v>
      </c>
      <c r="D716" t="str">
        <f t="shared" si="23"/>
        <v>04</v>
      </c>
      <c r="E716" t="s">
        <v>433</v>
      </c>
      <c r="F716">
        <v>204</v>
      </c>
      <c r="G716">
        <v>104</v>
      </c>
      <c r="H716">
        <v>100</v>
      </c>
      <c r="I716">
        <v>55</v>
      </c>
      <c r="J716">
        <v>49</v>
      </c>
      <c r="K716">
        <v>46</v>
      </c>
      <c r="L716">
        <v>0</v>
      </c>
      <c r="M716">
        <v>2023</v>
      </c>
      <c r="N716">
        <f>VLOOKUP(E716, '2023D'!$A$2:$G$339, 2, FALSE)</f>
        <v>242</v>
      </c>
      <c r="O716">
        <f>VLOOKUP(E716, '2023D'!$A$2:$G$339, 3, FALSE)</f>
        <v>30852</v>
      </c>
      <c r="P716">
        <f>extracted_table_data[[#This Row],[最低排名]]-extracted_table_data[[#This Row],[同分人数]]+1</f>
        <v>30611</v>
      </c>
      <c r="Q716">
        <f>IF(O716&gt;=开始!$B$6, 1, 0)</f>
        <v>1</v>
      </c>
      <c r="R716">
        <f>extracted_table_data[[#This Row],[最低排名]]-开始!$B$6</f>
        <v>30852</v>
      </c>
    </row>
    <row r="717" spans="1:18">
      <c r="A717">
        <v>54305</v>
      </c>
      <c r="B717" t="s">
        <v>883</v>
      </c>
      <c r="C717" t="str">
        <f t="shared" si="22"/>
        <v>安徽建筑</v>
      </c>
      <c r="D717" t="str">
        <f t="shared" si="23"/>
        <v>05</v>
      </c>
      <c r="E717" t="s">
        <v>182</v>
      </c>
      <c r="F717">
        <v>197</v>
      </c>
      <c r="G717">
        <v>102</v>
      </c>
      <c r="H717">
        <v>84</v>
      </c>
      <c r="I717">
        <v>64</v>
      </c>
      <c r="J717">
        <v>61</v>
      </c>
      <c r="K717">
        <v>55</v>
      </c>
      <c r="L717">
        <v>0</v>
      </c>
      <c r="M717">
        <v>2023</v>
      </c>
      <c r="N717">
        <f>VLOOKUP(E717, '2023D'!$A$2:$G$339, 2, FALSE)</f>
        <v>233</v>
      </c>
      <c r="O717">
        <f>VLOOKUP(E717, '2023D'!$A$2:$G$339, 3, FALSE)</f>
        <v>29246</v>
      </c>
      <c r="P717">
        <f>extracted_table_data[[#This Row],[最低排名]]-extracted_table_data[[#This Row],[同分人数]]+1</f>
        <v>29014</v>
      </c>
      <c r="Q717">
        <f>IF(O717&gt;=开始!$B$6, 1, 0)</f>
        <v>1</v>
      </c>
      <c r="R717">
        <f>extracted_table_data[[#This Row],[最低排名]]-开始!$B$6</f>
        <v>29246</v>
      </c>
    </row>
    <row r="718" spans="1:18">
      <c r="A718">
        <v>54306</v>
      </c>
      <c r="B718" t="s">
        <v>884</v>
      </c>
      <c r="C718" t="str">
        <f t="shared" si="22"/>
        <v>安徽建筑</v>
      </c>
      <c r="D718" t="str">
        <f t="shared" si="23"/>
        <v>06</v>
      </c>
      <c r="E718" t="s">
        <v>165</v>
      </c>
      <c r="F718">
        <v>202</v>
      </c>
      <c r="G718">
        <v>106</v>
      </c>
      <c r="H718">
        <v>79</v>
      </c>
      <c r="I718">
        <v>67</v>
      </c>
      <c r="J718">
        <v>55</v>
      </c>
      <c r="K718">
        <v>52</v>
      </c>
      <c r="L718">
        <v>0</v>
      </c>
      <c r="M718">
        <v>2023</v>
      </c>
      <c r="N718">
        <f>VLOOKUP(E718, '2023D'!$A$2:$G$339, 2, FALSE)</f>
        <v>225</v>
      </c>
      <c r="O718">
        <f>VLOOKUP(E718, '2023D'!$A$2:$G$339, 3, FALSE)</f>
        <v>30610</v>
      </c>
      <c r="P718">
        <f>extracted_table_data[[#This Row],[最低排名]]-extracted_table_data[[#This Row],[同分人数]]+1</f>
        <v>30386</v>
      </c>
      <c r="Q718">
        <f>IF(O718&gt;=开始!$B$6, 1, 0)</f>
        <v>1</v>
      </c>
      <c r="R718">
        <f>extracted_table_data[[#This Row],[最低排名]]-开始!$B$6</f>
        <v>30610</v>
      </c>
    </row>
    <row r="719" spans="1:18">
      <c r="A719">
        <v>54401</v>
      </c>
      <c r="B719" t="s">
        <v>885</v>
      </c>
      <c r="C719" t="str">
        <f t="shared" si="22"/>
        <v>安徽科技</v>
      </c>
      <c r="D719" t="str">
        <f t="shared" si="23"/>
        <v>01</v>
      </c>
      <c r="E719" t="s">
        <v>54</v>
      </c>
      <c r="F719">
        <v>184</v>
      </c>
      <c r="G719">
        <v>99</v>
      </c>
      <c r="H719">
        <v>107</v>
      </c>
      <c r="I719">
        <v>58</v>
      </c>
      <c r="J719">
        <v>49</v>
      </c>
      <c r="K719">
        <v>43</v>
      </c>
      <c r="L719">
        <v>0</v>
      </c>
      <c r="M719">
        <v>2023</v>
      </c>
      <c r="N719">
        <f>VLOOKUP(E719, '2023D'!$A$2:$G$339, 2, FALSE)</f>
        <v>202</v>
      </c>
      <c r="O719">
        <f>VLOOKUP(E719, '2023D'!$A$2:$G$339, 3, FALSE)</f>
        <v>33766</v>
      </c>
      <c r="P719">
        <f>extracted_table_data[[#This Row],[最低排名]]-extracted_table_data[[#This Row],[同分人数]]+1</f>
        <v>33565</v>
      </c>
      <c r="Q719">
        <f>IF(O719&gt;=开始!$B$6, 1, 0)</f>
        <v>1</v>
      </c>
      <c r="R719">
        <f>extracted_table_data[[#This Row],[最低排名]]-开始!$B$6</f>
        <v>33766</v>
      </c>
    </row>
    <row r="720" spans="1:18">
      <c r="A720">
        <v>54402</v>
      </c>
      <c r="B720" t="s">
        <v>886</v>
      </c>
      <c r="C720" t="str">
        <f t="shared" si="22"/>
        <v>安徽科技</v>
      </c>
      <c r="D720" t="str">
        <f t="shared" si="23"/>
        <v>02</v>
      </c>
      <c r="E720" t="s">
        <v>528</v>
      </c>
      <c r="F720">
        <v>185</v>
      </c>
      <c r="G720">
        <v>97</v>
      </c>
      <c r="H720">
        <v>99</v>
      </c>
      <c r="I720">
        <v>58</v>
      </c>
      <c r="J720">
        <v>52</v>
      </c>
      <c r="K720">
        <v>46</v>
      </c>
      <c r="L720">
        <v>0</v>
      </c>
      <c r="M720">
        <v>2023</v>
      </c>
      <c r="N720">
        <f>VLOOKUP(E720, '2023D'!$A$2:$G$339, 2, FALSE)</f>
        <v>199</v>
      </c>
      <c r="O720">
        <f>VLOOKUP(E720, '2023D'!$A$2:$G$339, 3, FALSE)</f>
        <v>33965</v>
      </c>
      <c r="P720">
        <f>extracted_table_data[[#This Row],[最低排名]]-extracted_table_data[[#This Row],[同分人数]]+1</f>
        <v>33767</v>
      </c>
      <c r="Q720">
        <f>IF(O720&gt;=开始!$B$6, 1, 0)</f>
        <v>1</v>
      </c>
      <c r="R720">
        <f>extracted_table_data[[#This Row],[最低排名]]-开始!$B$6</f>
        <v>33965</v>
      </c>
    </row>
    <row r="721" spans="1:18">
      <c r="A721">
        <v>54403</v>
      </c>
      <c r="B721" t="s">
        <v>887</v>
      </c>
      <c r="C721" t="str">
        <f t="shared" si="22"/>
        <v>安徽科技</v>
      </c>
      <c r="D721" t="str">
        <f t="shared" si="23"/>
        <v>03</v>
      </c>
      <c r="E721" t="s">
        <v>335</v>
      </c>
      <c r="F721">
        <v>198</v>
      </c>
      <c r="G721">
        <v>101</v>
      </c>
      <c r="H721">
        <v>105</v>
      </c>
      <c r="I721">
        <v>55</v>
      </c>
      <c r="J721">
        <v>46</v>
      </c>
      <c r="K721">
        <v>43</v>
      </c>
      <c r="L721">
        <v>0</v>
      </c>
      <c r="M721">
        <v>2023</v>
      </c>
      <c r="N721">
        <f>VLOOKUP(E721, '2023D'!$A$2:$G$339, 2, FALSE)</f>
        <v>224</v>
      </c>
      <c r="O721">
        <f>VLOOKUP(E721, '2023D'!$A$2:$G$339, 3, FALSE)</f>
        <v>32460</v>
      </c>
      <c r="P721">
        <f>extracted_table_data[[#This Row],[最低排名]]-extracted_table_data[[#This Row],[同分人数]]+1</f>
        <v>32237</v>
      </c>
      <c r="Q721">
        <f>IF(O721&gt;=开始!$B$6, 1, 0)</f>
        <v>1</v>
      </c>
      <c r="R721">
        <f>extracted_table_data[[#This Row],[最低排名]]-开始!$B$6</f>
        <v>32460</v>
      </c>
    </row>
    <row r="722" spans="1:18">
      <c r="A722">
        <v>54404</v>
      </c>
      <c r="B722" t="s">
        <v>888</v>
      </c>
      <c r="C722" t="str">
        <f t="shared" si="22"/>
        <v>安徽科技</v>
      </c>
      <c r="D722" t="str">
        <f t="shared" si="23"/>
        <v>04</v>
      </c>
      <c r="E722" t="s">
        <v>228</v>
      </c>
      <c r="F722">
        <v>191</v>
      </c>
      <c r="G722">
        <v>98</v>
      </c>
      <c r="H722">
        <v>80</v>
      </c>
      <c r="I722">
        <v>58</v>
      </c>
      <c r="J722">
        <v>58</v>
      </c>
      <c r="K722">
        <v>52</v>
      </c>
      <c r="L722">
        <v>0</v>
      </c>
      <c r="M722">
        <v>2023</v>
      </c>
      <c r="N722">
        <f>VLOOKUP(E722, '2023D'!$A$2:$G$339, 2, FALSE)</f>
        <v>205</v>
      </c>
      <c r="O722">
        <f>VLOOKUP(E722, '2023D'!$A$2:$G$339, 3, FALSE)</f>
        <v>34170</v>
      </c>
      <c r="P722">
        <f>extracted_table_data[[#This Row],[最低排名]]-extracted_table_data[[#This Row],[同分人数]]+1</f>
        <v>33966</v>
      </c>
      <c r="Q722">
        <f>IF(O722&gt;=开始!$B$6, 1, 0)</f>
        <v>1</v>
      </c>
      <c r="R722">
        <f>extracted_table_data[[#This Row],[最低排名]]-开始!$B$6</f>
        <v>34170</v>
      </c>
    </row>
    <row r="723" spans="1:18">
      <c r="A723">
        <v>54501</v>
      </c>
      <c r="B723" t="s">
        <v>889</v>
      </c>
      <c r="C723" t="str">
        <f t="shared" si="22"/>
        <v>合肥城院</v>
      </c>
      <c r="D723" t="str">
        <f t="shared" si="23"/>
        <v>01</v>
      </c>
      <c r="E723" t="s">
        <v>316</v>
      </c>
      <c r="F723">
        <v>169</v>
      </c>
      <c r="G723">
        <v>90</v>
      </c>
      <c r="H723">
        <v>81</v>
      </c>
      <c r="I723">
        <v>55</v>
      </c>
      <c r="J723">
        <v>52</v>
      </c>
      <c r="K723">
        <v>49</v>
      </c>
      <c r="L723">
        <v>0</v>
      </c>
      <c r="M723">
        <v>2023</v>
      </c>
      <c r="N723">
        <f>VLOOKUP(E723, '2023D'!$A$2:$G$339, 2, FALSE)</f>
        <v>159</v>
      </c>
      <c r="O723">
        <f>VLOOKUP(E723, '2023D'!$A$2:$G$339, 3, FALSE)</f>
        <v>40671</v>
      </c>
      <c r="P723">
        <f>extracted_table_data[[#This Row],[最低排名]]-extracted_table_data[[#This Row],[同分人数]]+1</f>
        <v>40513</v>
      </c>
      <c r="Q723">
        <f>IF(O723&gt;=开始!$B$6, 1, 0)</f>
        <v>1</v>
      </c>
      <c r="R723">
        <f>extracted_table_data[[#This Row],[最低排名]]-开始!$B$6</f>
        <v>40671</v>
      </c>
    </row>
    <row r="724" spans="1:18">
      <c r="A724">
        <v>54502</v>
      </c>
      <c r="B724" t="s">
        <v>890</v>
      </c>
      <c r="C724" t="str">
        <f t="shared" si="22"/>
        <v>合肥城院</v>
      </c>
      <c r="D724" t="str">
        <f t="shared" si="23"/>
        <v>02</v>
      </c>
      <c r="E724" t="s">
        <v>198</v>
      </c>
      <c r="F724">
        <v>173</v>
      </c>
      <c r="G724">
        <v>88</v>
      </c>
      <c r="H724">
        <v>91</v>
      </c>
      <c r="I724">
        <v>49</v>
      </c>
      <c r="J724">
        <v>46</v>
      </c>
      <c r="K724">
        <v>46</v>
      </c>
      <c r="L724">
        <v>0</v>
      </c>
      <c r="M724">
        <v>2023</v>
      </c>
      <c r="N724">
        <f>VLOOKUP(E724, '2023D'!$A$2:$G$339, 2, FALSE)</f>
        <v>159</v>
      </c>
      <c r="O724">
        <f>VLOOKUP(E724, '2023D'!$A$2:$G$339, 3, FALSE)</f>
        <v>40830</v>
      </c>
      <c r="P724">
        <f>extracted_table_data[[#This Row],[最低排名]]-extracted_table_data[[#This Row],[同分人数]]+1</f>
        <v>40672</v>
      </c>
      <c r="Q724">
        <f>IF(O724&gt;=开始!$B$6, 1, 0)</f>
        <v>1</v>
      </c>
      <c r="R724">
        <f>extracted_table_data[[#This Row],[最低排名]]-开始!$B$6</f>
        <v>40830</v>
      </c>
    </row>
    <row r="725" spans="1:18">
      <c r="A725">
        <v>54503</v>
      </c>
      <c r="B725" t="s">
        <v>891</v>
      </c>
      <c r="C725" t="str">
        <f t="shared" si="22"/>
        <v>合肥城院</v>
      </c>
      <c r="D725" t="str">
        <f t="shared" si="23"/>
        <v>03</v>
      </c>
      <c r="E725" t="s">
        <v>207</v>
      </c>
      <c r="F725">
        <v>176</v>
      </c>
      <c r="G725">
        <v>95</v>
      </c>
      <c r="H725">
        <v>66</v>
      </c>
      <c r="I725">
        <v>61</v>
      </c>
      <c r="J725">
        <v>58</v>
      </c>
      <c r="K725">
        <v>52</v>
      </c>
      <c r="L725">
        <v>0</v>
      </c>
      <c r="M725">
        <v>2023</v>
      </c>
      <c r="N725">
        <f>VLOOKUP(E725, '2023D'!$A$2:$G$339, 2, FALSE)</f>
        <v>193</v>
      </c>
      <c r="O725">
        <f>VLOOKUP(E725, '2023D'!$A$2:$G$339, 3, FALSE)</f>
        <v>39440</v>
      </c>
      <c r="P725">
        <f>extracted_table_data[[#This Row],[最低排名]]-extracted_table_data[[#This Row],[同分人数]]+1</f>
        <v>39248</v>
      </c>
      <c r="Q725">
        <f>IF(O725&gt;=开始!$B$6, 1, 0)</f>
        <v>1</v>
      </c>
      <c r="R725">
        <f>extracted_table_data[[#This Row],[最低排名]]-开始!$B$6</f>
        <v>39440</v>
      </c>
    </row>
    <row r="726" spans="1:18">
      <c r="A726">
        <v>54601</v>
      </c>
      <c r="B726" t="s">
        <v>892</v>
      </c>
      <c r="C726" t="str">
        <f t="shared" si="22"/>
        <v>安医临床</v>
      </c>
      <c r="D726" t="str">
        <f t="shared" si="23"/>
        <v>01</v>
      </c>
      <c r="E726" t="s">
        <v>419</v>
      </c>
      <c r="F726">
        <v>191</v>
      </c>
      <c r="G726">
        <v>102</v>
      </c>
      <c r="H726">
        <v>99</v>
      </c>
      <c r="I726">
        <v>52</v>
      </c>
      <c r="J726">
        <v>46</v>
      </c>
      <c r="K726">
        <v>46</v>
      </c>
      <c r="L726">
        <v>0</v>
      </c>
      <c r="M726">
        <v>2023</v>
      </c>
      <c r="N726">
        <f>VLOOKUP(E726, '2023D'!$A$2:$G$339, 2, FALSE)</f>
        <v>208</v>
      </c>
      <c r="O726">
        <f>VLOOKUP(E726, '2023D'!$A$2:$G$339, 3, FALSE)</f>
        <v>35259</v>
      </c>
      <c r="P726">
        <f>extracted_table_data[[#This Row],[最低排名]]-extracted_table_data[[#This Row],[同分人数]]+1</f>
        <v>35052</v>
      </c>
      <c r="Q726">
        <f>IF(O726&gt;=开始!$B$6, 1, 0)</f>
        <v>1</v>
      </c>
      <c r="R726">
        <f>extracted_table_data[[#This Row],[最低排名]]-开始!$B$6</f>
        <v>35259</v>
      </c>
    </row>
    <row r="727" spans="1:18">
      <c r="A727">
        <v>54701</v>
      </c>
      <c r="B727" t="s">
        <v>893</v>
      </c>
      <c r="C727" t="str">
        <f t="shared" si="22"/>
        <v>安徽中医</v>
      </c>
      <c r="D727" t="str">
        <f t="shared" si="23"/>
        <v>01</v>
      </c>
      <c r="E727" t="s">
        <v>307</v>
      </c>
      <c r="F727">
        <v>221</v>
      </c>
      <c r="G727">
        <v>120</v>
      </c>
      <c r="H727">
        <v>121</v>
      </c>
      <c r="I727">
        <v>67</v>
      </c>
      <c r="J727">
        <v>58</v>
      </c>
      <c r="K727">
        <v>52</v>
      </c>
      <c r="L727">
        <v>0</v>
      </c>
      <c r="M727">
        <v>2023</v>
      </c>
      <c r="N727">
        <f>VLOOKUP(E727, '2023D'!$A$2:$G$339, 2, FALSE)</f>
        <v>253</v>
      </c>
      <c r="O727">
        <f>VLOOKUP(E727, '2023D'!$A$2:$G$339, 3, FALSE)</f>
        <v>14925</v>
      </c>
      <c r="P727">
        <f>extracted_table_data[[#This Row],[最低排名]]-extracted_table_data[[#This Row],[同分人数]]+1</f>
        <v>14673</v>
      </c>
      <c r="Q727">
        <f>IF(O727&gt;=开始!$B$6, 1, 0)</f>
        <v>1</v>
      </c>
      <c r="R727">
        <f>extracted_table_data[[#This Row],[最低排名]]-开始!$B$6</f>
        <v>14925</v>
      </c>
    </row>
    <row r="728" spans="1:18">
      <c r="A728">
        <v>54801</v>
      </c>
      <c r="B728" t="s">
        <v>894</v>
      </c>
      <c r="C728" t="str">
        <f t="shared" si="22"/>
        <v>安徽工程</v>
      </c>
      <c r="D728" t="str">
        <f t="shared" si="23"/>
        <v>01</v>
      </c>
      <c r="E728" t="s">
        <v>485</v>
      </c>
      <c r="F728">
        <v>185</v>
      </c>
      <c r="G728">
        <v>93</v>
      </c>
      <c r="H728">
        <v>89</v>
      </c>
      <c r="I728">
        <v>64</v>
      </c>
      <c r="J728">
        <v>61</v>
      </c>
      <c r="K728">
        <v>46</v>
      </c>
      <c r="L728">
        <v>0</v>
      </c>
      <c r="M728">
        <v>2023</v>
      </c>
      <c r="N728">
        <f>VLOOKUP(E728, '2023D'!$A$2:$G$339, 2, FALSE)</f>
        <v>221</v>
      </c>
      <c r="O728">
        <f>VLOOKUP(E728, '2023D'!$A$2:$G$339, 3, FALSE)</f>
        <v>32897</v>
      </c>
      <c r="P728">
        <f>extracted_table_data[[#This Row],[最低排名]]-extracted_table_data[[#This Row],[同分人数]]+1</f>
        <v>32677</v>
      </c>
      <c r="Q728">
        <f>IF(O728&gt;=开始!$B$6, 1, 0)</f>
        <v>1</v>
      </c>
      <c r="R728">
        <f>extracted_table_data[[#This Row],[最低排名]]-开始!$B$6</f>
        <v>32897</v>
      </c>
    </row>
    <row r="729" spans="1:18">
      <c r="A729">
        <v>54802</v>
      </c>
      <c r="B729" t="s">
        <v>895</v>
      </c>
      <c r="C729" t="str">
        <f t="shared" si="22"/>
        <v>安徽工程</v>
      </c>
      <c r="D729" t="str">
        <f t="shared" si="23"/>
        <v>02</v>
      </c>
      <c r="E729" t="s">
        <v>232</v>
      </c>
      <c r="F729">
        <v>189</v>
      </c>
      <c r="G729">
        <v>99</v>
      </c>
      <c r="H729">
        <v>99</v>
      </c>
      <c r="I729">
        <v>52</v>
      </c>
      <c r="J729">
        <v>49</v>
      </c>
      <c r="K729">
        <v>49</v>
      </c>
      <c r="L729">
        <v>0</v>
      </c>
      <c r="M729">
        <v>2023</v>
      </c>
      <c r="N729">
        <f>VLOOKUP(E729, '2023D'!$A$2:$G$339, 2, FALSE)</f>
        <v>261</v>
      </c>
      <c r="O729">
        <f>VLOOKUP(E729, '2023D'!$A$2:$G$339, 3, FALSE)</f>
        <v>34431</v>
      </c>
      <c r="P729">
        <f>extracted_table_data[[#This Row],[最低排名]]-extracted_table_data[[#This Row],[同分人数]]+1</f>
        <v>34171</v>
      </c>
      <c r="Q729">
        <f>IF(O729&gt;=开始!$B$6, 1, 0)</f>
        <v>1</v>
      </c>
      <c r="R729">
        <f>extracted_table_data[[#This Row],[最低排名]]-开始!$B$6</f>
        <v>34431</v>
      </c>
    </row>
    <row r="730" spans="1:18">
      <c r="A730">
        <v>56101</v>
      </c>
      <c r="B730" t="s">
        <v>896</v>
      </c>
      <c r="C730" t="str">
        <f t="shared" si="22"/>
        <v>厦门大学</v>
      </c>
      <c r="D730" t="str">
        <f t="shared" si="23"/>
        <v>01</v>
      </c>
      <c r="E730" t="s">
        <v>31</v>
      </c>
      <c r="F730">
        <v>243</v>
      </c>
      <c r="G730">
        <v>126</v>
      </c>
      <c r="H730">
        <v>136</v>
      </c>
      <c r="I730">
        <v>67</v>
      </c>
      <c r="J730">
        <v>61</v>
      </c>
      <c r="K730">
        <v>61</v>
      </c>
      <c r="L730">
        <v>0</v>
      </c>
      <c r="M730">
        <v>2023</v>
      </c>
      <c r="N730">
        <f>VLOOKUP(E730, '2023D'!$A$2:$G$339, 2, FALSE)</f>
        <v>164</v>
      </c>
      <c r="O730">
        <f>VLOOKUP(E730, '2023D'!$A$2:$G$339, 3, FALSE)</f>
        <v>4260</v>
      </c>
      <c r="P730">
        <f>extracted_table_data[[#This Row],[最低排名]]-extracted_table_data[[#This Row],[同分人数]]+1</f>
        <v>4097</v>
      </c>
      <c r="Q730">
        <f>IF(O730&gt;=开始!$B$6, 1, 0)</f>
        <v>1</v>
      </c>
      <c r="R730">
        <f>extracted_table_data[[#This Row],[最低排名]]-开始!$B$6</f>
        <v>4260</v>
      </c>
    </row>
    <row r="731" spans="1:18">
      <c r="A731">
        <v>56102</v>
      </c>
      <c r="B731" t="s">
        <v>897</v>
      </c>
      <c r="C731" t="str">
        <f t="shared" si="22"/>
        <v>厦门大学</v>
      </c>
      <c r="D731" t="str">
        <f t="shared" si="23"/>
        <v>02</v>
      </c>
      <c r="E731" t="s">
        <v>601</v>
      </c>
      <c r="F731">
        <v>253</v>
      </c>
      <c r="G731">
        <v>139</v>
      </c>
      <c r="H731">
        <v>122</v>
      </c>
      <c r="I731">
        <v>67</v>
      </c>
      <c r="J731">
        <v>67</v>
      </c>
      <c r="K731">
        <v>58</v>
      </c>
      <c r="L731">
        <v>5</v>
      </c>
      <c r="M731">
        <v>2023</v>
      </c>
      <c r="N731">
        <f>VLOOKUP(E731, '2023D'!$A$2:$G$339, 2, FALSE)</f>
        <v>182</v>
      </c>
      <c r="O731">
        <f>VLOOKUP(E731, '2023D'!$A$2:$G$339, 3, FALSE)</f>
        <v>3586</v>
      </c>
      <c r="P731">
        <f>extracted_table_data[[#This Row],[最低排名]]-extracted_table_data[[#This Row],[同分人数]]+1</f>
        <v>3405</v>
      </c>
      <c r="Q731">
        <f>IF(O731&gt;=开始!$B$6, 1, 0)</f>
        <v>1</v>
      </c>
      <c r="R731">
        <f>extracted_table_data[[#This Row],[最低排名]]-开始!$B$6</f>
        <v>3586</v>
      </c>
    </row>
    <row r="732" spans="1:18">
      <c r="A732">
        <v>56103</v>
      </c>
      <c r="B732" t="s">
        <v>898</v>
      </c>
      <c r="C732" t="str">
        <f t="shared" si="22"/>
        <v>厦门大学</v>
      </c>
      <c r="D732" t="str">
        <f t="shared" si="23"/>
        <v>03</v>
      </c>
      <c r="E732" t="s">
        <v>8</v>
      </c>
      <c r="F732">
        <v>238</v>
      </c>
      <c r="G732">
        <v>132</v>
      </c>
      <c r="H732">
        <v>130</v>
      </c>
      <c r="I732">
        <v>70</v>
      </c>
      <c r="J732">
        <v>67</v>
      </c>
      <c r="K732">
        <v>64</v>
      </c>
      <c r="L732">
        <v>0</v>
      </c>
      <c r="M732">
        <v>2023</v>
      </c>
      <c r="N732">
        <f>VLOOKUP(E732, '2023D'!$A$2:$G$339, 2, FALSE)</f>
        <v>182</v>
      </c>
      <c r="O732">
        <f>VLOOKUP(E732, '2023D'!$A$2:$G$339, 3, FALSE)</f>
        <v>4096</v>
      </c>
      <c r="P732">
        <f>extracted_table_data[[#This Row],[最低排名]]-extracted_table_data[[#This Row],[同分人数]]+1</f>
        <v>3915</v>
      </c>
      <c r="Q732">
        <f>IF(O732&gt;=开始!$B$6, 1, 0)</f>
        <v>1</v>
      </c>
      <c r="R732">
        <f>extracted_table_data[[#This Row],[最低排名]]-开始!$B$6</f>
        <v>4096</v>
      </c>
    </row>
    <row r="733" spans="1:18">
      <c r="A733">
        <v>56104</v>
      </c>
      <c r="B733" t="s">
        <v>899</v>
      </c>
      <c r="C733" t="str">
        <f t="shared" si="22"/>
        <v>厦门大学</v>
      </c>
      <c r="D733" t="str">
        <f t="shared" si="23"/>
        <v>04</v>
      </c>
      <c r="E733" t="s">
        <v>31</v>
      </c>
      <c r="F733">
        <v>234</v>
      </c>
      <c r="G733">
        <v>120</v>
      </c>
      <c r="H733">
        <v>130</v>
      </c>
      <c r="I733">
        <v>70</v>
      </c>
      <c r="J733">
        <v>67</v>
      </c>
      <c r="K733">
        <v>67</v>
      </c>
      <c r="L733">
        <v>0</v>
      </c>
      <c r="M733">
        <v>2023</v>
      </c>
      <c r="N733">
        <f>VLOOKUP(E733, '2023D'!$A$2:$G$339, 2, FALSE)</f>
        <v>164</v>
      </c>
      <c r="O733">
        <f>VLOOKUP(E733, '2023D'!$A$2:$G$339, 3, FALSE)</f>
        <v>4260</v>
      </c>
      <c r="P733">
        <f>extracted_table_data[[#This Row],[最低排名]]-extracted_table_data[[#This Row],[同分人数]]+1</f>
        <v>4097</v>
      </c>
      <c r="Q733">
        <f>IF(O733&gt;=开始!$B$6, 1, 0)</f>
        <v>1</v>
      </c>
      <c r="R733">
        <f>extracted_table_data[[#This Row],[最低排名]]-开始!$B$6</f>
        <v>4260</v>
      </c>
    </row>
    <row r="734" spans="1:18">
      <c r="A734">
        <v>56201</v>
      </c>
      <c r="B734" t="s">
        <v>900</v>
      </c>
      <c r="C734" t="str">
        <f t="shared" si="22"/>
        <v>华侨大学</v>
      </c>
      <c r="D734" t="str">
        <f t="shared" si="23"/>
        <v>01</v>
      </c>
      <c r="E734" t="s">
        <v>577</v>
      </c>
      <c r="F734">
        <v>209</v>
      </c>
      <c r="G734">
        <v>111</v>
      </c>
      <c r="H734">
        <v>98</v>
      </c>
      <c r="I734">
        <v>61</v>
      </c>
      <c r="J734">
        <v>55</v>
      </c>
      <c r="K734">
        <v>55</v>
      </c>
      <c r="L734">
        <v>0</v>
      </c>
      <c r="M734">
        <v>2023</v>
      </c>
      <c r="N734">
        <f>VLOOKUP(E734, '2023D'!$A$2:$G$339, 2, FALSE)</f>
        <v>280</v>
      </c>
      <c r="O734">
        <f>VLOOKUP(E734, '2023D'!$A$2:$G$339, 3, FALSE)</f>
        <v>25081</v>
      </c>
      <c r="P734">
        <f>extracted_table_data[[#This Row],[最低排名]]-extracted_table_data[[#This Row],[同分人数]]+1</f>
        <v>24802</v>
      </c>
      <c r="Q734">
        <f>IF(O734&gt;=开始!$B$6, 1, 0)</f>
        <v>1</v>
      </c>
      <c r="R734">
        <f>extracted_table_data[[#This Row],[最低排名]]-开始!$B$6</f>
        <v>25081</v>
      </c>
    </row>
    <row r="735" spans="1:18">
      <c r="A735">
        <v>56301</v>
      </c>
      <c r="B735" t="s">
        <v>901</v>
      </c>
      <c r="C735" t="str">
        <f t="shared" si="22"/>
        <v>福州大学</v>
      </c>
      <c r="D735" t="str">
        <f t="shared" si="23"/>
        <v>01</v>
      </c>
      <c r="E735" t="s">
        <v>64</v>
      </c>
      <c r="F735">
        <v>232</v>
      </c>
      <c r="G735">
        <v>129</v>
      </c>
      <c r="H735">
        <v>122</v>
      </c>
      <c r="I735">
        <v>64</v>
      </c>
      <c r="J735">
        <v>61</v>
      </c>
      <c r="K735">
        <v>61</v>
      </c>
      <c r="L735">
        <v>0</v>
      </c>
      <c r="M735">
        <v>2023</v>
      </c>
      <c r="N735">
        <f>VLOOKUP(E735, '2023D'!$A$2:$G$339, 2, FALSE)</f>
        <v>209</v>
      </c>
      <c r="O735">
        <f>VLOOKUP(E735, '2023D'!$A$2:$G$339, 3, FALSE)</f>
        <v>9864</v>
      </c>
      <c r="P735">
        <f>extracted_table_data[[#This Row],[最低排名]]-extracted_table_data[[#This Row],[同分人数]]+1</f>
        <v>9656</v>
      </c>
      <c r="Q735">
        <f>IF(O735&gt;=开始!$B$6, 1, 0)</f>
        <v>1</v>
      </c>
      <c r="R735">
        <f>extracted_table_data[[#This Row],[最低排名]]-开始!$B$6</f>
        <v>9864</v>
      </c>
    </row>
    <row r="736" spans="1:18">
      <c r="A736">
        <v>56302</v>
      </c>
      <c r="B736" t="s">
        <v>902</v>
      </c>
      <c r="C736" t="str">
        <f t="shared" si="22"/>
        <v>福州大学</v>
      </c>
      <c r="D736" t="str">
        <f t="shared" si="23"/>
        <v>02</v>
      </c>
      <c r="E736" t="s">
        <v>279</v>
      </c>
      <c r="F736">
        <v>229</v>
      </c>
      <c r="G736">
        <v>117</v>
      </c>
      <c r="H736">
        <v>112</v>
      </c>
      <c r="I736">
        <v>70</v>
      </c>
      <c r="J736">
        <v>64</v>
      </c>
      <c r="K736">
        <v>58</v>
      </c>
      <c r="L736">
        <v>0</v>
      </c>
      <c r="M736">
        <v>2023</v>
      </c>
      <c r="N736">
        <f>VLOOKUP(E736, '2023D'!$A$2:$G$339, 2, FALSE)</f>
        <v>225</v>
      </c>
      <c r="O736">
        <f>VLOOKUP(E736, '2023D'!$A$2:$G$339, 3, FALSE)</f>
        <v>11501</v>
      </c>
      <c r="P736">
        <f>extracted_table_data[[#This Row],[最低排名]]-extracted_table_data[[#This Row],[同分人数]]+1</f>
        <v>11277</v>
      </c>
      <c r="Q736">
        <f>IF(O736&gt;=开始!$B$6, 1, 0)</f>
        <v>1</v>
      </c>
      <c r="R736">
        <f>extracted_table_data[[#This Row],[最低排名]]-开始!$B$6</f>
        <v>11501</v>
      </c>
    </row>
    <row r="737" spans="1:18">
      <c r="A737">
        <v>56401</v>
      </c>
      <c r="B737" t="s">
        <v>903</v>
      </c>
      <c r="C737" t="str">
        <f t="shared" si="22"/>
        <v>福建理工</v>
      </c>
      <c r="D737" t="str">
        <f t="shared" si="23"/>
        <v>01</v>
      </c>
      <c r="E737" t="s">
        <v>230</v>
      </c>
      <c r="F737">
        <v>196</v>
      </c>
      <c r="G737">
        <v>101</v>
      </c>
      <c r="H737">
        <v>106</v>
      </c>
      <c r="I737">
        <v>49</v>
      </c>
      <c r="J737">
        <v>46</v>
      </c>
      <c r="K737">
        <v>46</v>
      </c>
      <c r="L737">
        <v>0</v>
      </c>
      <c r="M737">
        <v>2023</v>
      </c>
      <c r="N737">
        <f>VLOOKUP(E737, '2023D'!$A$2:$G$339, 2, FALSE)</f>
        <v>233</v>
      </c>
      <c r="O737">
        <f>VLOOKUP(E737, '2023D'!$A$2:$G$339, 3, FALSE)</f>
        <v>33327</v>
      </c>
      <c r="P737">
        <f>extracted_table_data[[#This Row],[最低排名]]-extracted_table_data[[#This Row],[同分人数]]+1</f>
        <v>33095</v>
      </c>
      <c r="Q737">
        <f>IF(O737&gt;=开始!$B$6, 1, 0)</f>
        <v>1</v>
      </c>
      <c r="R737">
        <f>extracted_table_data[[#This Row],[最低排名]]-开始!$B$6</f>
        <v>33327</v>
      </c>
    </row>
    <row r="738" spans="1:18">
      <c r="A738">
        <v>56501</v>
      </c>
      <c r="B738" t="s">
        <v>904</v>
      </c>
      <c r="C738" t="str">
        <f t="shared" si="22"/>
        <v>福建农林</v>
      </c>
      <c r="D738" t="str">
        <f t="shared" si="23"/>
        <v>01</v>
      </c>
      <c r="E738" t="s">
        <v>701</v>
      </c>
      <c r="F738">
        <v>191</v>
      </c>
      <c r="G738">
        <v>97</v>
      </c>
      <c r="H738">
        <v>103</v>
      </c>
      <c r="I738">
        <v>55</v>
      </c>
      <c r="J738">
        <v>49</v>
      </c>
      <c r="K738">
        <v>46</v>
      </c>
      <c r="L738">
        <v>0</v>
      </c>
      <c r="M738">
        <v>2023</v>
      </c>
      <c r="N738">
        <f>VLOOKUP(E738, '2023D'!$A$2:$G$339, 2, FALSE)</f>
        <v>197</v>
      </c>
      <c r="O738">
        <f>VLOOKUP(E738, '2023D'!$A$2:$G$339, 3, FALSE)</f>
        <v>33094</v>
      </c>
      <c r="P738">
        <f>extracted_table_data[[#This Row],[最低排名]]-extracted_table_data[[#This Row],[同分人数]]+1</f>
        <v>32898</v>
      </c>
      <c r="Q738">
        <f>IF(O738&gt;=开始!$B$6, 1, 0)</f>
        <v>1</v>
      </c>
      <c r="R738">
        <f>extracted_table_data[[#This Row],[最低排名]]-开始!$B$6</f>
        <v>33094</v>
      </c>
    </row>
    <row r="739" spans="1:18">
      <c r="A739">
        <v>56601</v>
      </c>
      <c r="B739" t="s">
        <v>905</v>
      </c>
      <c r="C739" t="str">
        <f t="shared" si="22"/>
        <v>集美大学</v>
      </c>
      <c r="D739" t="str">
        <f t="shared" si="23"/>
        <v>01</v>
      </c>
      <c r="E739" t="s">
        <v>387</v>
      </c>
      <c r="F739">
        <v>177</v>
      </c>
      <c r="G739">
        <v>90</v>
      </c>
      <c r="H739">
        <v>105</v>
      </c>
      <c r="I739">
        <v>58</v>
      </c>
      <c r="J739">
        <v>55</v>
      </c>
      <c r="K739">
        <v>46</v>
      </c>
      <c r="L739">
        <v>5</v>
      </c>
      <c r="M739">
        <v>2023</v>
      </c>
      <c r="N739">
        <f>VLOOKUP(E739, '2023D'!$A$2:$G$339, 2, FALSE)</f>
        <v>216</v>
      </c>
      <c r="O739">
        <f>VLOOKUP(E739, '2023D'!$A$2:$G$339, 3, FALSE)</f>
        <v>32676</v>
      </c>
      <c r="P739">
        <f>extracted_table_data[[#This Row],[最低排名]]-extracted_table_data[[#This Row],[同分人数]]+1</f>
        <v>32461</v>
      </c>
      <c r="Q739">
        <f>IF(O739&gt;=开始!$B$6, 1, 0)</f>
        <v>1</v>
      </c>
      <c r="R739">
        <f>extracted_table_data[[#This Row],[最低排名]]-开始!$B$6</f>
        <v>32676</v>
      </c>
    </row>
    <row r="740" spans="1:18">
      <c r="A740">
        <v>56602</v>
      </c>
      <c r="B740" t="s">
        <v>906</v>
      </c>
      <c r="C740" t="str">
        <f t="shared" si="22"/>
        <v>集美大学</v>
      </c>
      <c r="D740" t="str">
        <f t="shared" si="23"/>
        <v>02</v>
      </c>
      <c r="E740" t="s">
        <v>217</v>
      </c>
      <c r="F740">
        <v>197</v>
      </c>
      <c r="G740">
        <v>100</v>
      </c>
      <c r="H740">
        <v>106</v>
      </c>
      <c r="I740">
        <v>64</v>
      </c>
      <c r="J740">
        <v>58</v>
      </c>
      <c r="K740">
        <v>49</v>
      </c>
      <c r="L740">
        <v>0</v>
      </c>
      <c r="M740">
        <v>2023</v>
      </c>
      <c r="N740">
        <f>VLOOKUP(E740, '2023D'!$A$2:$G$339, 2, FALSE)</f>
        <v>264</v>
      </c>
      <c r="O740">
        <f>VLOOKUP(E740, '2023D'!$A$2:$G$339, 3, FALSE)</f>
        <v>26112</v>
      </c>
      <c r="P740">
        <f>extracted_table_data[[#This Row],[最低排名]]-extracted_table_data[[#This Row],[同分人数]]+1</f>
        <v>25849</v>
      </c>
      <c r="Q740">
        <f>IF(O740&gt;=开始!$B$6, 1, 0)</f>
        <v>1</v>
      </c>
      <c r="R740">
        <f>extracted_table_data[[#This Row],[最低排名]]-开始!$B$6</f>
        <v>26112</v>
      </c>
    </row>
    <row r="741" spans="1:18">
      <c r="A741">
        <v>56701</v>
      </c>
      <c r="B741" t="s">
        <v>907</v>
      </c>
      <c r="C741" t="str">
        <f t="shared" si="22"/>
        <v>福建医大</v>
      </c>
      <c r="D741" t="str">
        <f t="shared" si="23"/>
        <v>01</v>
      </c>
      <c r="E741" t="s">
        <v>64</v>
      </c>
      <c r="F741">
        <v>227</v>
      </c>
      <c r="G741">
        <v>114</v>
      </c>
      <c r="H741">
        <v>133</v>
      </c>
      <c r="I741">
        <v>67</v>
      </c>
      <c r="J741">
        <v>61</v>
      </c>
      <c r="K741">
        <v>52</v>
      </c>
      <c r="L741">
        <v>0</v>
      </c>
      <c r="M741">
        <v>2023</v>
      </c>
      <c r="N741">
        <f>VLOOKUP(E741, '2023D'!$A$2:$G$339, 2, FALSE)</f>
        <v>209</v>
      </c>
      <c r="O741">
        <f>VLOOKUP(E741, '2023D'!$A$2:$G$339, 3, FALSE)</f>
        <v>9864</v>
      </c>
      <c r="P741">
        <f>extracted_table_data[[#This Row],[最低排名]]-extracted_table_data[[#This Row],[同分人数]]+1</f>
        <v>9656</v>
      </c>
      <c r="Q741">
        <f>IF(O741&gt;=开始!$B$6, 1, 0)</f>
        <v>1</v>
      </c>
      <c r="R741">
        <f>extracted_table_data[[#This Row],[最低排名]]-开始!$B$6</f>
        <v>9864</v>
      </c>
    </row>
    <row r="742" spans="1:18">
      <c r="A742">
        <v>56702</v>
      </c>
      <c r="B742" t="s">
        <v>908</v>
      </c>
      <c r="C742" t="str">
        <f t="shared" si="22"/>
        <v>福建医大</v>
      </c>
      <c r="D742" t="str">
        <f t="shared" si="23"/>
        <v>02</v>
      </c>
      <c r="E742" t="s">
        <v>132</v>
      </c>
      <c r="F742">
        <v>218</v>
      </c>
      <c r="G742">
        <v>113</v>
      </c>
      <c r="H742">
        <v>114</v>
      </c>
      <c r="I742">
        <v>64</v>
      </c>
      <c r="J742">
        <v>61</v>
      </c>
      <c r="K742">
        <v>55</v>
      </c>
      <c r="L742">
        <v>0</v>
      </c>
      <c r="M742">
        <v>2023</v>
      </c>
      <c r="N742">
        <f>VLOOKUP(E742, '2023D'!$A$2:$G$339, 2, FALSE)</f>
        <v>247</v>
      </c>
      <c r="O742">
        <f>VLOOKUP(E742, '2023D'!$A$2:$G$339, 3, FALSE)</f>
        <v>16670</v>
      </c>
      <c r="P742">
        <f>extracted_table_data[[#This Row],[最低排名]]-extracted_table_data[[#This Row],[同分人数]]+1</f>
        <v>16424</v>
      </c>
      <c r="Q742">
        <f>IF(O742&gt;=开始!$B$6, 1, 0)</f>
        <v>1</v>
      </c>
      <c r="R742">
        <f>extracted_table_data[[#This Row],[最低排名]]-开始!$B$6</f>
        <v>16670</v>
      </c>
    </row>
    <row r="743" spans="1:18">
      <c r="A743">
        <v>56901</v>
      </c>
      <c r="B743" t="s">
        <v>909</v>
      </c>
      <c r="C743" t="str">
        <f t="shared" si="22"/>
        <v>泉州师范</v>
      </c>
      <c r="D743" t="str">
        <f t="shared" si="23"/>
        <v>01</v>
      </c>
      <c r="E743" t="s">
        <v>50</v>
      </c>
      <c r="F743">
        <v>177</v>
      </c>
      <c r="G743">
        <v>102</v>
      </c>
      <c r="H743">
        <v>107</v>
      </c>
      <c r="I743">
        <v>52</v>
      </c>
      <c r="J743">
        <v>49</v>
      </c>
      <c r="K743">
        <v>46</v>
      </c>
      <c r="L743">
        <v>0</v>
      </c>
      <c r="M743">
        <v>2023</v>
      </c>
      <c r="N743">
        <f>VLOOKUP(E743, '2023D'!$A$2:$G$339, 2, FALSE)</f>
        <v>207</v>
      </c>
      <c r="O743">
        <f>VLOOKUP(E743, '2023D'!$A$2:$G$339, 3, FALSE)</f>
        <v>35904</v>
      </c>
      <c r="P743">
        <f>extracted_table_data[[#This Row],[最低排名]]-extracted_table_data[[#This Row],[同分人数]]+1</f>
        <v>35698</v>
      </c>
      <c r="Q743">
        <f>IF(O743&gt;=开始!$B$6, 1, 0)</f>
        <v>1</v>
      </c>
      <c r="R743">
        <f>extracted_table_data[[#This Row],[最低排名]]-开始!$B$6</f>
        <v>35904</v>
      </c>
    </row>
    <row r="744" spans="1:18">
      <c r="A744">
        <v>56902</v>
      </c>
      <c r="B744" t="s">
        <v>910</v>
      </c>
      <c r="C744" t="str">
        <f t="shared" si="22"/>
        <v>泉州师范</v>
      </c>
      <c r="D744" t="str">
        <f t="shared" si="23"/>
        <v>02</v>
      </c>
      <c r="E744" t="s">
        <v>363</v>
      </c>
      <c r="F744">
        <v>182</v>
      </c>
      <c r="G744">
        <v>95</v>
      </c>
      <c r="H744">
        <v>92</v>
      </c>
      <c r="I744">
        <v>64</v>
      </c>
      <c r="J744">
        <v>52</v>
      </c>
      <c r="K744">
        <v>46</v>
      </c>
      <c r="L744">
        <v>0</v>
      </c>
      <c r="M744">
        <v>2023</v>
      </c>
      <c r="N744">
        <f>VLOOKUP(E744, '2023D'!$A$2:$G$339, 2, FALSE)</f>
        <v>228</v>
      </c>
      <c r="O744">
        <f>VLOOKUP(E744, '2023D'!$A$2:$G$339, 3, FALSE)</f>
        <v>34853</v>
      </c>
      <c r="P744">
        <f>extracted_table_data[[#This Row],[最低排名]]-extracted_table_data[[#This Row],[同分人数]]+1</f>
        <v>34626</v>
      </c>
      <c r="Q744">
        <f>IF(O744&gt;=开始!$B$6, 1, 0)</f>
        <v>1</v>
      </c>
      <c r="R744">
        <f>extracted_table_data[[#This Row],[最低排名]]-开始!$B$6</f>
        <v>34853</v>
      </c>
    </row>
    <row r="745" spans="1:18">
      <c r="A745">
        <v>56903</v>
      </c>
      <c r="B745" t="s">
        <v>911</v>
      </c>
      <c r="C745" t="str">
        <f t="shared" si="22"/>
        <v>泉州师范</v>
      </c>
      <c r="D745" t="str">
        <f t="shared" si="23"/>
        <v>03</v>
      </c>
      <c r="E745" t="s">
        <v>318</v>
      </c>
      <c r="F745">
        <v>195</v>
      </c>
      <c r="G745">
        <v>113</v>
      </c>
      <c r="H745">
        <v>60</v>
      </c>
      <c r="I745">
        <v>61</v>
      </c>
      <c r="J745">
        <v>58</v>
      </c>
      <c r="K745">
        <v>52</v>
      </c>
      <c r="L745">
        <v>0</v>
      </c>
      <c r="M745">
        <v>2023</v>
      </c>
      <c r="N745">
        <f>VLOOKUP(E745, '2023D'!$A$2:$G$339, 2, FALSE)</f>
        <v>194</v>
      </c>
      <c r="O745">
        <f>VLOOKUP(E745, '2023D'!$A$2:$G$339, 3, FALSE)</f>
        <v>36906</v>
      </c>
      <c r="P745">
        <f>extracted_table_data[[#This Row],[最低排名]]-extracted_table_data[[#This Row],[同分人数]]+1</f>
        <v>36713</v>
      </c>
      <c r="Q745">
        <f>IF(O745&gt;=开始!$B$6, 1, 0)</f>
        <v>1</v>
      </c>
      <c r="R745">
        <f>extracted_table_data[[#This Row],[最低排名]]-开始!$B$6</f>
        <v>36906</v>
      </c>
    </row>
    <row r="746" spans="1:18">
      <c r="A746">
        <v>56904</v>
      </c>
      <c r="B746" t="s">
        <v>912</v>
      </c>
      <c r="C746" t="str">
        <f t="shared" si="22"/>
        <v>泉州师范</v>
      </c>
      <c r="D746" t="str">
        <f t="shared" si="23"/>
        <v>04</v>
      </c>
      <c r="E746" t="s">
        <v>165</v>
      </c>
      <c r="F746">
        <v>197</v>
      </c>
      <c r="G746">
        <v>104</v>
      </c>
      <c r="H746">
        <v>90</v>
      </c>
      <c r="I746">
        <v>58</v>
      </c>
      <c r="J746">
        <v>58</v>
      </c>
      <c r="K746">
        <v>52</v>
      </c>
      <c r="L746">
        <v>0</v>
      </c>
      <c r="M746">
        <v>2023</v>
      </c>
      <c r="N746">
        <f>VLOOKUP(E746, '2023D'!$A$2:$G$339, 2, FALSE)</f>
        <v>225</v>
      </c>
      <c r="O746">
        <f>VLOOKUP(E746, '2023D'!$A$2:$G$339, 3, FALSE)</f>
        <v>30610</v>
      </c>
      <c r="P746">
        <f>extracted_table_data[[#This Row],[最低排名]]-extracted_table_data[[#This Row],[同分人数]]+1</f>
        <v>30386</v>
      </c>
      <c r="Q746">
        <f>IF(O746&gt;=开始!$B$6, 1, 0)</f>
        <v>1</v>
      </c>
      <c r="R746">
        <f>extracted_table_data[[#This Row],[最低排名]]-开始!$B$6</f>
        <v>30610</v>
      </c>
    </row>
    <row r="747" spans="1:18">
      <c r="A747">
        <v>56905</v>
      </c>
      <c r="B747" t="s">
        <v>913</v>
      </c>
      <c r="C747" t="str">
        <f t="shared" si="22"/>
        <v>泉州师范</v>
      </c>
      <c r="D747" t="str">
        <f t="shared" si="23"/>
        <v>05</v>
      </c>
      <c r="E747" t="s">
        <v>363</v>
      </c>
      <c r="F747">
        <v>180</v>
      </c>
      <c r="G747">
        <v>92</v>
      </c>
      <c r="H747">
        <v>91</v>
      </c>
      <c r="I747">
        <v>58</v>
      </c>
      <c r="J747">
        <v>55</v>
      </c>
      <c r="K747">
        <v>52</v>
      </c>
      <c r="L747">
        <v>0</v>
      </c>
      <c r="M747">
        <v>2023</v>
      </c>
      <c r="N747">
        <f>VLOOKUP(E747, '2023D'!$A$2:$G$339, 2, FALSE)</f>
        <v>228</v>
      </c>
      <c r="O747">
        <f>VLOOKUP(E747, '2023D'!$A$2:$G$339, 3, FALSE)</f>
        <v>34853</v>
      </c>
      <c r="P747">
        <f>extracted_table_data[[#This Row],[最低排名]]-extracted_table_data[[#This Row],[同分人数]]+1</f>
        <v>34626</v>
      </c>
      <c r="Q747">
        <f>IF(O747&gt;=开始!$B$6, 1, 0)</f>
        <v>1</v>
      </c>
      <c r="R747">
        <f>extracted_table_data[[#This Row],[最低排名]]-开始!$B$6</f>
        <v>34853</v>
      </c>
    </row>
    <row r="748" spans="1:18">
      <c r="A748">
        <v>57001</v>
      </c>
      <c r="B748" t="s">
        <v>914</v>
      </c>
      <c r="C748" t="str">
        <f t="shared" si="22"/>
        <v>厦门理工</v>
      </c>
      <c r="D748" t="str">
        <f t="shared" si="23"/>
        <v>01</v>
      </c>
      <c r="E748" t="s">
        <v>228</v>
      </c>
      <c r="F748">
        <v>207</v>
      </c>
      <c r="G748">
        <v>107</v>
      </c>
      <c r="H748">
        <v>76</v>
      </c>
      <c r="I748">
        <v>55</v>
      </c>
      <c r="J748">
        <v>52</v>
      </c>
      <c r="K748">
        <v>49</v>
      </c>
      <c r="L748">
        <v>0</v>
      </c>
      <c r="M748">
        <v>2023</v>
      </c>
      <c r="N748">
        <f>VLOOKUP(E748, '2023D'!$A$2:$G$339, 2, FALSE)</f>
        <v>205</v>
      </c>
      <c r="O748">
        <f>VLOOKUP(E748, '2023D'!$A$2:$G$339, 3, FALSE)</f>
        <v>34170</v>
      </c>
      <c r="P748">
        <f>extracted_table_data[[#This Row],[最低排名]]-extracted_table_data[[#This Row],[同分人数]]+1</f>
        <v>33966</v>
      </c>
      <c r="Q748">
        <f>IF(O748&gt;=开始!$B$6, 1, 0)</f>
        <v>1</v>
      </c>
      <c r="R748">
        <f>extracted_table_data[[#This Row],[最低排名]]-开始!$B$6</f>
        <v>34170</v>
      </c>
    </row>
    <row r="749" spans="1:18">
      <c r="A749">
        <v>57002</v>
      </c>
      <c r="B749" t="s">
        <v>915</v>
      </c>
      <c r="C749" t="str">
        <f t="shared" si="22"/>
        <v>厦门理工</v>
      </c>
      <c r="D749" t="str">
        <f t="shared" si="23"/>
        <v>02</v>
      </c>
      <c r="E749" t="s">
        <v>335</v>
      </c>
      <c r="F749">
        <v>179</v>
      </c>
      <c r="G749">
        <v>100</v>
      </c>
      <c r="H749">
        <v>115</v>
      </c>
      <c r="I749">
        <v>58</v>
      </c>
      <c r="J749">
        <v>49</v>
      </c>
      <c r="K749">
        <v>46</v>
      </c>
      <c r="L749">
        <v>0</v>
      </c>
      <c r="M749">
        <v>2023</v>
      </c>
      <c r="N749">
        <f>VLOOKUP(E749, '2023D'!$A$2:$G$339, 2, FALSE)</f>
        <v>224</v>
      </c>
      <c r="O749">
        <f>VLOOKUP(E749, '2023D'!$A$2:$G$339, 3, FALSE)</f>
        <v>32460</v>
      </c>
      <c r="P749">
        <f>extracted_table_data[[#This Row],[最低排名]]-extracted_table_data[[#This Row],[同分人数]]+1</f>
        <v>32237</v>
      </c>
      <c r="Q749">
        <f>IF(O749&gt;=开始!$B$6, 1, 0)</f>
        <v>1</v>
      </c>
      <c r="R749">
        <f>extracted_table_data[[#This Row],[最低排名]]-开始!$B$6</f>
        <v>32460</v>
      </c>
    </row>
    <row r="750" spans="1:18">
      <c r="A750">
        <v>57101</v>
      </c>
      <c r="B750" t="s">
        <v>916</v>
      </c>
      <c r="C750" t="str">
        <f t="shared" si="22"/>
        <v>厦大嘉庚</v>
      </c>
      <c r="D750" t="str">
        <f t="shared" si="23"/>
        <v>01</v>
      </c>
      <c r="E750" t="s">
        <v>738</v>
      </c>
      <c r="F750">
        <v>168</v>
      </c>
      <c r="G750">
        <v>94</v>
      </c>
      <c r="H750">
        <v>85</v>
      </c>
      <c r="I750">
        <v>61</v>
      </c>
      <c r="J750">
        <v>55</v>
      </c>
      <c r="K750">
        <v>43</v>
      </c>
      <c r="L750">
        <v>0</v>
      </c>
      <c r="M750">
        <v>2023</v>
      </c>
      <c r="N750">
        <f>VLOOKUP(E750, '2023D'!$A$2:$G$339, 2, FALSE)</f>
        <v>161</v>
      </c>
      <c r="O750">
        <f>VLOOKUP(E750, '2023D'!$A$2:$G$339, 3, FALSE)</f>
        <v>39601</v>
      </c>
      <c r="P750">
        <f>extracted_table_data[[#This Row],[最低排名]]-extracted_table_data[[#This Row],[同分人数]]+1</f>
        <v>39441</v>
      </c>
      <c r="Q750">
        <f>IF(O750&gt;=开始!$B$6, 1, 0)</f>
        <v>1</v>
      </c>
      <c r="R750">
        <f>extracted_table_data[[#This Row],[最低排名]]-开始!$B$6</f>
        <v>39601</v>
      </c>
    </row>
    <row r="751" spans="1:18">
      <c r="A751">
        <v>57102</v>
      </c>
      <c r="B751" t="s">
        <v>917</v>
      </c>
      <c r="C751" t="str">
        <f t="shared" si="22"/>
        <v>厦大嘉庚</v>
      </c>
      <c r="D751" t="str">
        <f t="shared" si="23"/>
        <v>02</v>
      </c>
      <c r="E751" t="s">
        <v>203</v>
      </c>
      <c r="F751">
        <v>170</v>
      </c>
      <c r="G751">
        <v>96</v>
      </c>
      <c r="H751">
        <v>98</v>
      </c>
      <c r="I751">
        <v>61</v>
      </c>
      <c r="J751">
        <v>55</v>
      </c>
      <c r="K751">
        <v>46</v>
      </c>
      <c r="L751">
        <v>0</v>
      </c>
      <c r="M751">
        <v>2023</v>
      </c>
      <c r="N751">
        <f>VLOOKUP(E751, '2023D'!$A$2:$G$339, 2, FALSE)</f>
        <v>209</v>
      </c>
      <c r="O751">
        <f>VLOOKUP(E751, '2023D'!$A$2:$G$339, 3, FALSE)</f>
        <v>36113</v>
      </c>
      <c r="P751">
        <f>extracted_table_data[[#This Row],[最低排名]]-extracted_table_data[[#This Row],[同分人数]]+1</f>
        <v>35905</v>
      </c>
      <c r="Q751">
        <f>IF(O751&gt;=开始!$B$6, 1, 0)</f>
        <v>1</v>
      </c>
      <c r="R751">
        <f>extracted_table_data[[#This Row],[最低排名]]-开始!$B$6</f>
        <v>36113</v>
      </c>
    </row>
    <row r="752" spans="1:18">
      <c r="A752">
        <v>57103</v>
      </c>
      <c r="B752" t="s">
        <v>918</v>
      </c>
      <c r="C752" t="str">
        <f t="shared" si="22"/>
        <v>厦大嘉庚</v>
      </c>
      <c r="D752" t="str">
        <f t="shared" si="23"/>
        <v>03</v>
      </c>
      <c r="E752" t="s">
        <v>52</v>
      </c>
      <c r="F752">
        <v>193</v>
      </c>
      <c r="G752">
        <v>98</v>
      </c>
      <c r="H752">
        <v>66</v>
      </c>
      <c r="I752">
        <v>61</v>
      </c>
      <c r="J752">
        <v>55</v>
      </c>
      <c r="K752">
        <v>49</v>
      </c>
      <c r="L752">
        <v>0</v>
      </c>
      <c r="M752">
        <v>2023</v>
      </c>
      <c r="N752">
        <f>VLOOKUP(E752, '2023D'!$A$2:$G$339, 2, FALSE)</f>
        <v>221</v>
      </c>
      <c r="O752">
        <f>VLOOKUP(E752, '2023D'!$A$2:$G$339, 3, FALSE)</f>
        <v>37331</v>
      </c>
      <c r="P752">
        <f>extracted_table_data[[#This Row],[最低排名]]-extracted_table_data[[#This Row],[同分人数]]+1</f>
        <v>37111</v>
      </c>
      <c r="Q752">
        <f>IF(O752&gt;=开始!$B$6, 1, 0)</f>
        <v>1</v>
      </c>
      <c r="R752">
        <f>extracted_table_data[[#This Row],[最低排名]]-开始!$B$6</f>
        <v>37331</v>
      </c>
    </row>
    <row r="753" spans="1:18">
      <c r="A753">
        <v>57104</v>
      </c>
      <c r="B753" t="s">
        <v>919</v>
      </c>
      <c r="C753" t="str">
        <f t="shared" si="22"/>
        <v>厦大嘉庚</v>
      </c>
      <c r="D753" t="str">
        <f t="shared" si="23"/>
        <v>04</v>
      </c>
      <c r="E753" t="s">
        <v>52</v>
      </c>
      <c r="F753">
        <v>183</v>
      </c>
      <c r="G753">
        <v>97</v>
      </c>
      <c r="H753">
        <v>94</v>
      </c>
      <c r="I753">
        <v>52</v>
      </c>
      <c r="J753">
        <v>49</v>
      </c>
      <c r="K753">
        <v>46</v>
      </c>
      <c r="L753">
        <v>0</v>
      </c>
      <c r="M753">
        <v>2023</v>
      </c>
      <c r="N753">
        <f>VLOOKUP(E753, '2023D'!$A$2:$G$339, 2, FALSE)</f>
        <v>221</v>
      </c>
      <c r="O753">
        <f>VLOOKUP(E753, '2023D'!$A$2:$G$339, 3, FALSE)</f>
        <v>37331</v>
      </c>
      <c r="P753">
        <f>extracted_table_data[[#This Row],[最低排名]]-extracted_table_data[[#This Row],[同分人数]]+1</f>
        <v>37111</v>
      </c>
      <c r="Q753">
        <f>IF(O753&gt;=开始!$B$6, 1, 0)</f>
        <v>1</v>
      </c>
      <c r="R753">
        <f>extracted_table_data[[#This Row],[最低排名]]-开始!$B$6</f>
        <v>37331</v>
      </c>
    </row>
    <row r="754" spans="1:18">
      <c r="A754">
        <v>57201</v>
      </c>
      <c r="B754" t="s">
        <v>920</v>
      </c>
      <c r="C754" t="str">
        <f t="shared" si="22"/>
        <v>集美诚毅</v>
      </c>
      <c r="D754" t="str">
        <f t="shared" si="23"/>
        <v>01</v>
      </c>
      <c r="E754" t="s">
        <v>198</v>
      </c>
      <c r="F754">
        <v>184</v>
      </c>
      <c r="G754">
        <v>96</v>
      </c>
      <c r="H754">
        <v>68</v>
      </c>
      <c r="I754">
        <v>61</v>
      </c>
      <c r="J754">
        <v>46</v>
      </c>
      <c r="K754">
        <v>46</v>
      </c>
      <c r="L754">
        <v>0</v>
      </c>
      <c r="M754">
        <v>2023</v>
      </c>
      <c r="N754">
        <f>VLOOKUP(E754, '2023D'!$A$2:$G$339, 2, FALSE)</f>
        <v>159</v>
      </c>
      <c r="O754">
        <f>VLOOKUP(E754, '2023D'!$A$2:$G$339, 3, FALSE)</f>
        <v>40830</v>
      </c>
      <c r="P754">
        <f>extracted_table_data[[#This Row],[最低排名]]-extracted_table_data[[#This Row],[同分人数]]+1</f>
        <v>40672</v>
      </c>
      <c r="Q754">
        <f>IF(O754&gt;=开始!$B$6, 1, 0)</f>
        <v>1</v>
      </c>
      <c r="R754">
        <f>extracted_table_data[[#This Row],[最低排名]]-开始!$B$6</f>
        <v>40830</v>
      </c>
    </row>
    <row r="755" spans="1:18">
      <c r="A755">
        <v>57301</v>
      </c>
      <c r="B755" t="s">
        <v>921</v>
      </c>
      <c r="C755" t="str">
        <f t="shared" si="22"/>
        <v>闽农金山</v>
      </c>
      <c r="D755" t="str">
        <f t="shared" si="23"/>
        <v>01</v>
      </c>
      <c r="E755" t="s">
        <v>56</v>
      </c>
      <c r="F755">
        <v>192</v>
      </c>
      <c r="G755">
        <v>99</v>
      </c>
      <c r="H755">
        <v>69</v>
      </c>
      <c r="I755">
        <v>55</v>
      </c>
      <c r="J755">
        <v>52</v>
      </c>
      <c r="K755">
        <v>46</v>
      </c>
      <c r="L755">
        <v>0</v>
      </c>
      <c r="M755">
        <v>2023</v>
      </c>
      <c r="N755">
        <f>VLOOKUP(E755, '2023D'!$A$2:$G$339, 2, FALSE)</f>
        <v>207</v>
      </c>
      <c r="O755">
        <f>VLOOKUP(E755, '2023D'!$A$2:$G$339, 3, FALSE)</f>
        <v>39247</v>
      </c>
      <c r="P755">
        <f>extracted_table_data[[#This Row],[最低排名]]-extracted_table_data[[#This Row],[同分人数]]+1</f>
        <v>39041</v>
      </c>
      <c r="Q755">
        <f>IF(O755&gt;=开始!$B$6, 1, 0)</f>
        <v>1</v>
      </c>
      <c r="R755">
        <f>extracted_table_data[[#This Row],[最低排名]]-开始!$B$6</f>
        <v>39247</v>
      </c>
    </row>
    <row r="756" spans="1:18">
      <c r="A756">
        <v>57401</v>
      </c>
      <c r="B756" t="s">
        <v>922</v>
      </c>
      <c r="C756" t="str">
        <f t="shared" si="22"/>
        <v>福州外贸</v>
      </c>
      <c r="D756" t="str">
        <f t="shared" si="23"/>
        <v>01</v>
      </c>
      <c r="E756" t="s">
        <v>221</v>
      </c>
      <c r="F756">
        <v>188</v>
      </c>
      <c r="G756">
        <v>97</v>
      </c>
      <c r="H756">
        <v>86</v>
      </c>
      <c r="I756">
        <v>46</v>
      </c>
      <c r="J756">
        <v>46</v>
      </c>
      <c r="K756">
        <v>43</v>
      </c>
      <c r="L756">
        <v>0</v>
      </c>
      <c r="M756">
        <v>2023</v>
      </c>
      <c r="N756">
        <f>VLOOKUP(E756, '2023D'!$A$2:$G$339, 2, FALSE)</f>
        <v>197</v>
      </c>
      <c r="O756">
        <f>VLOOKUP(E756, '2023D'!$A$2:$G$339, 3, FALSE)</f>
        <v>40174</v>
      </c>
      <c r="P756">
        <f>extracted_table_data[[#This Row],[最低排名]]-extracted_table_data[[#This Row],[同分人数]]+1</f>
        <v>39978</v>
      </c>
      <c r="Q756">
        <f>IF(O756&gt;=开始!$B$6, 1, 0)</f>
        <v>1</v>
      </c>
      <c r="R756">
        <f>extracted_table_data[[#This Row],[最低排名]]-开始!$B$6</f>
        <v>40174</v>
      </c>
    </row>
    <row r="757" spans="1:18">
      <c r="A757">
        <v>57402</v>
      </c>
      <c r="B757" t="s">
        <v>923</v>
      </c>
      <c r="C757" t="str">
        <f t="shared" si="22"/>
        <v>福州外贸</v>
      </c>
      <c r="D757" t="str">
        <f t="shared" si="23"/>
        <v>02</v>
      </c>
      <c r="E757" t="s">
        <v>316</v>
      </c>
      <c r="F757">
        <v>183</v>
      </c>
      <c r="G757">
        <v>96</v>
      </c>
      <c r="H757">
        <v>73</v>
      </c>
      <c r="I757">
        <v>52</v>
      </c>
      <c r="J757">
        <v>49</v>
      </c>
      <c r="K757">
        <v>49</v>
      </c>
      <c r="L757">
        <v>0</v>
      </c>
      <c r="M757">
        <v>2023</v>
      </c>
      <c r="N757">
        <f>VLOOKUP(E757, '2023D'!$A$2:$G$339, 2, FALSE)</f>
        <v>159</v>
      </c>
      <c r="O757">
        <f>VLOOKUP(E757, '2023D'!$A$2:$G$339, 3, FALSE)</f>
        <v>40671</v>
      </c>
      <c r="P757">
        <f>extracted_table_data[[#This Row],[最低排名]]-extracted_table_data[[#This Row],[同分人数]]+1</f>
        <v>40513</v>
      </c>
      <c r="Q757">
        <f>IF(O757&gt;=开始!$B$6, 1, 0)</f>
        <v>1</v>
      </c>
      <c r="R757">
        <f>extracted_table_data[[#This Row],[最低排名]]-开始!$B$6</f>
        <v>40671</v>
      </c>
    </row>
    <row r="758" spans="1:18">
      <c r="A758">
        <v>59101</v>
      </c>
      <c r="B758" t="s">
        <v>924</v>
      </c>
      <c r="C758" t="str">
        <f t="shared" si="22"/>
        <v>南昌大学</v>
      </c>
      <c r="D758" t="str">
        <f t="shared" si="23"/>
        <v>01</v>
      </c>
      <c r="E758" t="s">
        <v>500</v>
      </c>
      <c r="F758">
        <v>220</v>
      </c>
      <c r="G758">
        <v>113</v>
      </c>
      <c r="H758">
        <v>133</v>
      </c>
      <c r="I758">
        <v>67</v>
      </c>
      <c r="J758">
        <v>58</v>
      </c>
      <c r="K758">
        <v>58</v>
      </c>
      <c r="L758">
        <v>0</v>
      </c>
      <c r="M758">
        <v>2023</v>
      </c>
      <c r="N758">
        <f>VLOOKUP(E758, '2023D'!$A$2:$G$339, 2, FALSE)</f>
        <v>243</v>
      </c>
      <c r="O758">
        <f>VLOOKUP(E758, '2023D'!$A$2:$G$339, 3, FALSE)</f>
        <v>10808</v>
      </c>
      <c r="P758">
        <f>extracted_table_data[[#This Row],[最低排名]]-extracted_table_data[[#This Row],[同分人数]]+1</f>
        <v>10566</v>
      </c>
      <c r="Q758">
        <f>IF(O758&gt;=开始!$B$6, 1, 0)</f>
        <v>1</v>
      </c>
      <c r="R758">
        <f>extracted_table_data[[#This Row],[最低排名]]-开始!$B$6</f>
        <v>10808</v>
      </c>
    </row>
    <row r="759" spans="1:18">
      <c r="A759">
        <v>59102</v>
      </c>
      <c r="B759" t="s">
        <v>925</v>
      </c>
      <c r="C759" t="str">
        <f t="shared" si="22"/>
        <v>南昌大学</v>
      </c>
      <c r="D759" t="str">
        <f t="shared" si="23"/>
        <v>02</v>
      </c>
      <c r="E759" t="s">
        <v>64</v>
      </c>
      <c r="F759">
        <v>221</v>
      </c>
      <c r="G759">
        <v>122</v>
      </c>
      <c r="H759">
        <v>121</v>
      </c>
      <c r="I759">
        <v>67</v>
      </c>
      <c r="J759">
        <v>67</v>
      </c>
      <c r="K759">
        <v>64</v>
      </c>
      <c r="L759">
        <v>0</v>
      </c>
      <c r="M759">
        <v>2023</v>
      </c>
      <c r="N759">
        <f>VLOOKUP(E759, '2023D'!$A$2:$G$339, 2, FALSE)</f>
        <v>209</v>
      </c>
      <c r="O759">
        <f>VLOOKUP(E759, '2023D'!$A$2:$G$339, 3, FALSE)</f>
        <v>9864</v>
      </c>
      <c r="P759">
        <f>extracted_table_data[[#This Row],[最低排名]]-extracted_table_data[[#This Row],[同分人数]]+1</f>
        <v>9656</v>
      </c>
      <c r="Q759">
        <f>IF(O759&gt;=开始!$B$6, 1, 0)</f>
        <v>1</v>
      </c>
      <c r="R759">
        <f>extracted_table_data[[#This Row],[最低排名]]-开始!$B$6</f>
        <v>9864</v>
      </c>
    </row>
    <row r="760" spans="1:18">
      <c r="A760">
        <v>59103</v>
      </c>
      <c r="B760" t="s">
        <v>926</v>
      </c>
      <c r="C760" t="str">
        <f t="shared" si="22"/>
        <v>南昌大学</v>
      </c>
      <c r="D760" t="str">
        <f t="shared" si="23"/>
        <v>03</v>
      </c>
      <c r="E760" t="s">
        <v>256</v>
      </c>
      <c r="F760">
        <v>216</v>
      </c>
      <c r="G760">
        <v>115</v>
      </c>
      <c r="H760">
        <v>120</v>
      </c>
      <c r="I760">
        <v>67</v>
      </c>
      <c r="J760">
        <v>64</v>
      </c>
      <c r="K760">
        <v>64</v>
      </c>
      <c r="L760">
        <v>0</v>
      </c>
      <c r="M760">
        <v>2023</v>
      </c>
      <c r="N760">
        <f>VLOOKUP(E760, '2023D'!$A$2:$G$339, 2, FALSE)</f>
        <v>238</v>
      </c>
      <c r="O760">
        <f>VLOOKUP(E760, '2023D'!$A$2:$G$339, 3, FALSE)</f>
        <v>11977</v>
      </c>
      <c r="P760">
        <f>extracted_table_data[[#This Row],[最低排名]]-extracted_table_data[[#This Row],[同分人数]]+1</f>
        <v>11740</v>
      </c>
      <c r="Q760">
        <f>IF(O760&gt;=开始!$B$6, 1, 0)</f>
        <v>1</v>
      </c>
      <c r="R760">
        <f>extracted_table_data[[#This Row],[最低排名]]-开始!$B$6</f>
        <v>11977</v>
      </c>
    </row>
    <row r="761" spans="1:18">
      <c r="A761">
        <v>59104</v>
      </c>
      <c r="B761" t="s">
        <v>927</v>
      </c>
      <c r="C761" t="str">
        <f t="shared" si="22"/>
        <v>南昌大学</v>
      </c>
      <c r="D761" t="str">
        <f t="shared" si="23"/>
        <v>04</v>
      </c>
      <c r="E761" t="s">
        <v>619</v>
      </c>
      <c r="F761">
        <v>229</v>
      </c>
      <c r="G761">
        <v>126</v>
      </c>
      <c r="H761">
        <v>129</v>
      </c>
      <c r="I761">
        <v>67</v>
      </c>
      <c r="J761">
        <v>64</v>
      </c>
      <c r="K761">
        <v>61</v>
      </c>
      <c r="L761">
        <v>0</v>
      </c>
      <c r="M761">
        <v>2023</v>
      </c>
      <c r="N761">
        <f>VLOOKUP(E761, '2023D'!$A$2:$G$339, 2, FALSE)</f>
        <v>207</v>
      </c>
      <c r="O761">
        <f>VLOOKUP(E761, '2023D'!$A$2:$G$339, 3, FALSE)</f>
        <v>7651</v>
      </c>
      <c r="P761">
        <f>extracted_table_data[[#This Row],[最低排名]]-extracted_table_data[[#This Row],[同分人数]]+1</f>
        <v>7445</v>
      </c>
      <c r="Q761">
        <f>IF(O761&gt;=开始!$B$6, 1, 0)</f>
        <v>1</v>
      </c>
      <c r="R761">
        <f>extracted_table_data[[#This Row],[最低排名]]-开始!$B$6</f>
        <v>7651</v>
      </c>
    </row>
    <row r="762" spans="1:18">
      <c r="A762">
        <v>59105</v>
      </c>
      <c r="B762" t="s">
        <v>928</v>
      </c>
      <c r="C762" t="str">
        <f t="shared" si="22"/>
        <v>南昌大学</v>
      </c>
      <c r="D762" t="str">
        <f t="shared" si="23"/>
        <v>05</v>
      </c>
      <c r="E762" t="s">
        <v>23</v>
      </c>
      <c r="F762">
        <v>235</v>
      </c>
      <c r="G762">
        <v>121</v>
      </c>
      <c r="H762">
        <v>131</v>
      </c>
      <c r="I762">
        <v>67</v>
      </c>
      <c r="J762">
        <v>58</v>
      </c>
      <c r="K762">
        <v>55</v>
      </c>
      <c r="L762">
        <v>0</v>
      </c>
      <c r="M762">
        <v>2023</v>
      </c>
      <c r="N762">
        <f>VLOOKUP(E762, '2023D'!$A$2:$G$339, 2, FALSE)</f>
        <v>209</v>
      </c>
      <c r="O762">
        <f>VLOOKUP(E762, '2023D'!$A$2:$G$339, 3, FALSE)</f>
        <v>8464</v>
      </c>
      <c r="P762">
        <f>extracted_table_data[[#This Row],[最低排名]]-extracted_table_data[[#This Row],[同分人数]]+1</f>
        <v>8256</v>
      </c>
      <c r="Q762">
        <f>IF(O762&gt;=开始!$B$6, 1, 0)</f>
        <v>1</v>
      </c>
      <c r="R762">
        <f>extracted_table_data[[#This Row],[最低排名]]-开始!$B$6</f>
        <v>8464</v>
      </c>
    </row>
    <row r="763" spans="1:18">
      <c r="A763">
        <v>59201</v>
      </c>
      <c r="B763" t="s">
        <v>929</v>
      </c>
      <c r="C763" t="str">
        <f t="shared" si="22"/>
        <v>华东交大</v>
      </c>
      <c r="D763" t="str">
        <f t="shared" si="23"/>
        <v>01</v>
      </c>
      <c r="E763" t="s">
        <v>372</v>
      </c>
      <c r="F763">
        <v>199</v>
      </c>
      <c r="G763">
        <v>111</v>
      </c>
      <c r="H763">
        <v>115</v>
      </c>
      <c r="I763">
        <v>58</v>
      </c>
      <c r="J763">
        <v>55</v>
      </c>
      <c r="K763">
        <v>49</v>
      </c>
      <c r="L763">
        <v>0</v>
      </c>
      <c r="M763">
        <v>2023</v>
      </c>
      <c r="N763">
        <f>VLOOKUP(E763, '2023D'!$A$2:$G$339, 2, FALSE)</f>
        <v>234</v>
      </c>
      <c r="O763">
        <f>VLOOKUP(E763, '2023D'!$A$2:$G$339, 3, FALSE)</f>
        <v>25585</v>
      </c>
      <c r="P763">
        <f>extracted_table_data[[#This Row],[最低排名]]-extracted_table_data[[#This Row],[同分人数]]+1</f>
        <v>25352</v>
      </c>
      <c r="Q763">
        <f>IF(O763&gt;=开始!$B$6, 1, 0)</f>
        <v>1</v>
      </c>
      <c r="R763">
        <f>extracted_table_data[[#This Row],[最低排名]]-开始!$B$6</f>
        <v>25585</v>
      </c>
    </row>
    <row r="764" spans="1:18">
      <c r="A764">
        <v>59202</v>
      </c>
      <c r="B764" t="s">
        <v>930</v>
      </c>
      <c r="C764" t="str">
        <f t="shared" si="22"/>
        <v>华东交大</v>
      </c>
      <c r="D764" t="str">
        <f t="shared" si="23"/>
        <v>02</v>
      </c>
      <c r="E764" t="s">
        <v>165</v>
      </c>
      <c r="F764">
        <v>208</v>
      </c>
      <c r="G764">
        <v>110</v>
      </c>
      <c r="H764">
        <v>64</v>
      </c>
      <c r="I764">
        <v>67</v>
      </c>
      <c r="J764">
        <v>61</v>
      </c>
      <c r="K764">
        <v>55</v>
      </c>
      <c r="L764">
        <v>0</v>
      </c>
      <c r="M764">
        <v>2023</v>
      </c>
      <c r="N764">
        <f>VLOOKUP(E764, '2023D'!$A$2:$G$339, 2, FALSE)</f>
        <v>225</v>
      </c>
      <c r="O764">
        <f>VLOOKUP(E764, '2023D'!$A$2:$G$339, 3, FALSE)</f>
        <v>30610</v>
      </c>
      <c r="P764">
        <f>extracted_table_data[[#This Row],[最低排名]]-extracted_table_data[[#This Row],[同分人数]]+1</f>
        <v>30386</v>
      </c>
      <c r="Q764">
        <f>IF(O764&gt;=开始!$B$6, 1, 0)</f>
        <v>1</v>
      </c>
      <c r="R764">
        <f>extracted_table_data[[#This Row],[最低排名]]-开始!$B$6</f>
        <v>30610</v>
      </c>
    </row>
    <row r="765" spans="1:18">
      <c r="A765">
        <v>59301</v>
      </c>
      <c r="B765" t="s">
        <v>931</v>
      </c>
      <c r="C765" t="str">
        <f t="shared" si="22"/>
        <v>东华理工</v>
      </c>
      <c r="D765" t="str">
        <f t="shared" si="23"/>
        <v>01</v>
      </c>
      <c r="E765" t="s">
        <v>54</v>
      </c>
      <c r="F765">
        <v>200</v>
      </c>
      <c r="G765">
        <v>104</v>
      </c>
      <c r="H765">
        <v>91</v>
      </c>
      <c r="I765">
        <v>55</v>
      </c>
      <c r="J765">
        <v>49</v>
      </c>
      <c r="K765">
        <v>46</v>
      </c>
      <c r="L765">
        <v>0</v>
      </c>
      <c r="M765">
        <v>2023</v>
      </c>
      <c r="N765">
        <f>VLOOKUP(E765, '2023D'!$A$2:$G$339, 2, FALSE)</f>
        <v>202</v>
      </c>
      <c r="O765">
        <f>VLOOKUP(E765, '2023D'!$A$2:$G$339, 3, FALSE)</f>
        <v>33766</v>
      </c>
      <c r="P765">
        <f>extracted_table_data[[#This Row],[最低排名]]-extracted_table_data[[#This Row],[同分人数]]+1</f>
        <v>33565</v>
      </c>
      <c r="Q765">
        <f>IF(O765&gt;=开始!$B$6, 1, 0)</f>
        <v>1</v>
      </c>
      <c r="R765">
        <f>extracted_table_data[[#This Row],[最低排名]]-开始!$B$6</f>
        <v>33766</v>
      </c>
    </row>
    <row r="766" spans="1:18">
      <c r="A766">
        <v>59302</v>
      </c>
      <c r="B766" t="s">
        <v>932</v>
      </c>
      <c r="C766" t="str">
        <f t="shared" si="22"/>
        <v>东华理工</v>
      </c>
      <c r="D766" t="str">
        <f t="shared" si="23"/>
        <v>02</v>
      </c>
      <c r="E766" t="s">
        <v>230</v>
      </c>
      <c r="F766">
        <v>193</v>
      </c>
      <c r="G766">
        <v>108</v>
      </c>
      <c r="H766">
        <v>82</v>
      </c>
      <c r="I766">
        <v>58</v>
      </c>
      <c r="J766">
        <v>55</v>
      </c>
      <c r="K766">
        <v>55</v>
      </c>
      <c r="L766">
        <v>0</v>
      </c>
      <c r="M766">
        <v>2023</v>
      </c>
      <c r="N766">
        <f>VLOOKUP(E766, '2023D'!$A$2:$G$339, 2, FALSE)</f>
        <v>233</v>
      </c>
      <c r="O766">
        <f>VLOOKUP(E766, '2023D'!$A$2:$G$339, 3, FALSE)</f>
        <v>33327</v>
      </c>
      <c r="P766">
        <f>extracted_table_data[[#This Row],[最低排名]]-extracted_table_data[[#This Row],[同分人数]]+1</f>
        <v>33095</v>
      </c>
      <c r="Q766">
        <f>IF(O766&gt;=开始!$B$6, 1, 0)</f>
        <v>1</v>
      </c>
      <c r="R766">
        <f>extracted_table_data[[#This Row],[最低排名]]-开始!$B$6</f>
        <v>33327</v>
      </c>
    </row>
    <row r="767" spans="1:18">
      <c r="A767">
        <v>59401</v>
      </c>
      <c r="B767" t="s">
        <v>933</v>
      </c>
      <c r="C767" t="str">
        <f t="shared" si="22"/>
        <v>南昌航大</v>
      </c>
      <c r="D767" t="str">
        <f t="shared" si="23"/>
        <v>01</v>
      </c>
      <c r="E767" t="s">
        <v>335</v>
      </c>
      <c r="F767">
        <v>197</v>
      </c>
      <c r="G767">
        <v>101</v>
      </c>
      <c r="H767">
        <v>91</v>
      </c>
      <c r="I767">
        <v>58</v>
      </c>
      <c r="J767">
        <v>52</v>
      </c>
      <c r="K767">
        <v>49</v>
      </c>
      <c r="L767">
        <v>0</v>
      </c>
      <c r="M767">
        <v>2023</v>
      </c>
      <c r="N767">
        <f>VLOOKUP(E767, '2023D'!$A$2:$G$339, 2, FALSE)</f>
        <v>224</v>
      </c>
      <c r="O767">
        <f>VLOOKUP(E767, '2023D'!$A$2:$G$339, 3, FALSE)</f>
        <v>32460</v>
      </c>
      <c r="P767">
        <f>extracted_table_data[[#This Row],[最低排名]]-extracted_table_data[[#This Row],[同分人数]]+1</f>
        <v>32237</v>
      </c>
      <c r="Q767">
        <f>IF(O767&gt;=开始!$B$6, 1, 0)</f>
        <v>1</v>
      </c>
      <c r="R767">
        <f>extracted_table_data[[#This Row],[最低排名]]-开始!$B$6</f>
        <v>32460</v>
      </c>
    </row>
    <row r="768" spans="1:18">
      <c r="A768">
        <v>59402</v>
      </c>
      <c r="B768" t="s">
        <v>934</v>
      </c>
      <c r="C768" t="str">
        <f t="shared" si="22"/>
        <v>南昌航大</v>
      </c>
      <c r="D768" t="str">
        <f t="shared" si="23"/>
        <v>02</v>
      </c>
      <c r="E768" t="s">
        <v>184</v>
      </c>
      <c r="F768">
        <v>193</v>
      </c>
      <c r="G768">
        <v>101</v>
      </c>
      <c r="H768">
        <v>90</v>
      </c>
      <c r="I768">
        <v>58</v>
      </c>
      <c r="J768">
        <v>58</v>
      </c>
      <c r="K768">
        <v>52</v>
      </c>
      <c r="L768">
        <v>0</v>
      </c>
      <c r="M768">
        <v>2023</v>
      </c>
      <c r="N768">
        <f>VLOOKUP(E768, '2023D'!$A$2:$G$339, 2, FALSE)</f>
        <v>237</v>
      </c>
      <c r="O768">
        <f>VLOOKUP(E768, '2023D'!$A$2:$G$339, 3, FALSE)</f>
        <v>31584</v>
      </c>
      <c r="P768">
        <f>extracted_table_data[[#This Row],[最低排名]]-extracted_table_data[[#This Row],[同分人数]]+1</f>
        <v>31348</v>
      </c>
      <c r="Q768">
        <f>IF(O768&gt;=开始!$B$6, 1, 0)</f>
        <v>1</v>
      </c>
      <c r="R768">
        <f>extracted_table_data[[#This Row],[最低排名]]-开始!$B$6</f>
        <v>31584</v>
      </c>
    </row>
    <row r="769" spans="1:18">
      <c r="A769">
        <v>59403</v>
      </c>
      <c r="B769" t="s">
        <v>935</v>
      </c>
      <c r="C769" t="str">
        <f t="shared" si="22"/>
        <v>南昌航大</v>
      </c>
      <c r="D769" t="str">
        <f t="shared" si="23"/>
        <v>03</v>
      </c>
      <c r="E769" t="s">
        <v>528</v>
      </c>
      <c r="F769">
        <v>181</v>
      </c>
      <c r="G769">
        <v>111</v>
      </c>
      <c r="H769">
        <v>100</v>
      </c>
      <c r="I769">
        <v>61</v>
      </c>
      <c r="J769">
        <v>55</v>
      </c>
      <c r="K769">
        <v>43</v>
      </c>
      <c r="L769">
        <v>0</v>
      </c>
      <c r="M769">
        <v>2023</v>
      </c>
      <c r="N769">
        <f>VLOOKUP(E769, '2023D'!$A$2:$G$339, 2, FALSE)</f>
        <v>199</v>
      </c>
      <c r="O769">
        <f>VLOOKUP(E769, '2023D'!$A$2:$G$339, 3, FALSE)</f>
        <v>33965</v>
      </c>
      <c r="P769">
        <f>extracted_table_data[[#This Row],[最低排名]]-extracted_table_data[[#This Row],[同分人数]]+1</f>
        <v>33767</v>
      </c>
      <c r="Q769">
        <f>IF(O769&gt;=开始!$B$6, 1, 0)</f>
        <v>1</v>
      </c>
      <c r="R769">
        <f>extracted_table_data[[#This Row],[最低排名]]-开始!$B$6</f>
        <v>33965</v>
      </c>
    </row>
    <row r="770" spans="1:18">
      <c r="A770">
        <v>59501</v>
      </c>
      <c r="B770" t="s">
        <v>936</v>
      </c>
      <c r="C770" t="str">
        <f t="shared" ref="C770:C833" si="24">LEFT(B770, FIND("(", B770) - 1)</f>
        <v>江西理工</v>
      </c>
      <c r="D770" t="str">
        <f t="shared" ref="D770:D833" si="25">MID(B770, FIND("(", B770) + 1, FIND(")", B770) - FIND("(", B770) - 1)</f>
        <v>01</v>
      </c>
      <c r="E770" t="s">
        <v>309</v>
      </c>
      <c r="F770">
        <v>202</v>
      </c>
      <c r="G770">
        <v>104</v>
      </c>
      <c r="H770">
        <v>84</v>
      </c>
      <c r="I770">
        <v>55</v>
      </c>
      <c r="J770">
        <v>55</v>
      </c>
      <c r="K770">
        <v>46</v>
      </c>
      <c r="L770">
        <v>0</v>
      </c>
      <c r="M770">
        <v>2023</v>
      </c>
      <c r="N770">
        <f>VLOOKUP(E770, '2023D'!$A$2:$G$339, 2, FALSE)</f>
        <v>237</v>
      </c>
      <c r="O770">
        <f>VLOOKUP(E770, '2023D'!$A$2:$G$339, 3, FALSE)</f>
        <v>33564</v>
      </c>
      <c r="P770">
        <f>extracted_table_data[[#This Row],[最低排名]]-extracted_table_data[[#This Row],[同分人数]]+1</f>
        <v>33328</v>
      </c>
      <c r="Q770">
        <f>IF(O770&gt;=开始!$B$6, 1, 0)</f>
        <v>1</v>
      </c>
      <c r="R770">
        <f>extracted_table_data[[#This Row],[最低排名]]-开始!$B$6</f>
        <v>33564</v>
      </c>
    </row>
    <row r="771" spans="1:18">
      <c r="A771">
        <v>59502</v>
      </c>
      <c r="B771" t="s">
        <v>937</v>
      </c>
      <c r="C771" t="str">
        <f t="shared" si="24"/>
        <v>江西理工</v>
      </c>
      <c r="D771" t="str">
        <f t="shared" si="25"/>
        <v>02</v>
      </c>
      <c r="E771" t="s">
        <v>232</v>
      </c>
      <c r="F771">
        <v>197</v>
      </c>
      <c r="G771">
        <v>102</v>
      </c>
      <c r="H771">
        <v>85</v>
      </c>
      <c r="I771">
        <v>55</v>
      </c>
      <c r="J771">
        <v>52</v>
      </c>
      <c r="K771">
        <v>49</v>
      </c>
      <c r="L771">
        <v>0</v>
      </c>
      <c r="M771">
        <v>2023</v>
      </c>
      <c r="N771">
        <f>VLOOKUP(E771, '2023D'!$A$2:$G$339, 2, FALSE)</f>
        <v>261</v>
      </c>
      <c r="O771">
        <f>VLOOKUP(E771, '2023D'!$A$2:$G$339, 3, FALSE)</f>
        <v>34431</v>
      </c>
      <c r="P771">
        <f>extracted_table_data[[#This Row],[最低排名]]-extracted_table_data[[#This Row],[同分人数]]+1</f>
        <v>34171</v>
      </c>
      <c r="Q771">
        <f>IF(O771&gt;=开始!$B$6, 1, 0)</f>
        <v>1</v>
      </c>
      <c r="R771">
        <f>extracted_table_data[[#This Row],[最低排名]]-开始!$B$6</f>
        <v>34431</v>
      </c>
    </row>
    <row r="772" spans="1:18">
      <c r="A772">
        <v>59503</v>
      </c>
      <c r="B772" t="s">
        <v>938</v>
      </c>
      <c r="C772" t="str">
        <f t="shared" si="24"/>
        <v>江西理工</v>
      </c>
      <c r="D772" t="str">
        <f t="shared" si="25"/>
        <v>03</v>
      </c>
      <c r="E772" t="s">
        <v>54</v>
      </c>
      <c r="F772">
        <v>201</v>
      </c>
      <c r="G772">
        <v>104</v>
      </c>
      <c r="H772">
        <v>81</v>
      </c>
      <c r="I772">
        <v>58</v>
      </c>
      <c r="J772">
        <v>52</v>
      </c>
      <c r="K772">
        <v>49</v>
      </c>
      <c r="L772">
        <v>0</v>
      </c>
      <c r="M772">
        <v>2023</v>
      </c>
      <c r="N772">
        <f>VLOOKUP(E772, '2023D'!$A$2:$G$339, 2, FALSE)</f>
        <v>202</v>
      </c>
      <c r="O772">
        <f>VLOOKUP(E772, '2023D'!$A$2:$G$339, 3, FALSE)</f>
        <v>33766</v>
      </c>
      <c r="P772">
        <f>extracted_table_data[[#This Row],[最低排名]]-extracted_table_data[[#This Row],[同分人数]]+1</f>
        <v>33565</v>
      </c>
      <c r="Q772">
        <f>IF(O772&gt;=开始!$B$6, 1, 0)</f>
        <v>1</v>
      </c>
      <c r="R772">
        <f>extracted_table_data[[#This Row],[最低排名]]-开始!$B$6</f>
        <v>33766</v>
      </c>
    </row>
    <row r="773" spans="1:18">
      <c r="A773">
        <v>59504</v>
      </c>
      <c r="B773" t="s">
        <v>939</v>
      </c>
      <c r="C773" t="str">
        <f t="shared" si="24"/>
        <v>江西理工</v>
      </c>
      <c r="D773" t="str">
        <f t="shared" si="25"/>
        <v>04</v>
      </c>
      <c r="E773" t="s">
        <v>528</v>
      </c>
      <c r="F773">
        <v>196</v>
      </c>
      <c r="G773">
        <v>104</v>
      </c>
      <c r="H773">
        <v>88</v>
      </c>
      <c r="I773">
        <v>61</v>
      </c>
      <c r="J773">
        <v>49</v>
      </c>
      <c r="K773">
        <v>46</v>
      </c>
      <c r="L773">
        <v>0</v>
      </c>
      <c r="M773">
        <v>2023</v>
      </c>
      <c r="N773">
        <f>VLOOKUP(E773, '2023D'!$A$2:$G$339, 2, FALSE)</f>
        <v>199</v>
      </c>
      <c r="O773">
        <f>VLOOKUP(E773, '2023D'!$A$2:$G$339, 3, FALSE)</f>
        <v>33965</v>
      </c>
      <c r="P773">
        <f>extracted_table_data[[#This Row],[最低排名]]-extracted_table_data[[#This Row],[同分人数]]+1</f>
        <v>33767</v>
      </c>
      <c r="Q773">
        <f>IF(O773&gt;=开始!$B$6, 1, 0)</f>
        <v>1</v>
      </c>
      <c r="R773">
        <f>extracted_table_data[[#This Row],[最低排名]]-开始!$B$6</f>
        <v>33965</v>
      </c>
    </row>
    <row r="774" spans="1:18">
      <c r="A774">
        <v>59505</v>
      </c>
      <c r="B774" t="s">
        <v>940</v>
      </c>
      <c r="C774" t="str">
        <f t="shared" si="24"/>
        <v>江西理工</v>
      </c>
      <c r="D774" t="str">
        <f t="shared" si="25"/>
        <v>05</v>
      </c>
      <c r="E774" t="s">
        <v>184</v>
      </c>
      <c r="F774">
        <v>190</v>
      </c>
      <c r="G774">
        <v>95</v>
      </c>
      <c r="H774">
        <v>84</v>
      </c>
      <c r="I774">
        <v>67</v>
      </c>
      <c r="J774">
        <v>61</v>
      </c>
      <c r="K774">
        <v>49</v>
      </c>
      <c r="L774">
        <v>0</v>
      </c>
      <c r="M774">
        <v>2023</v>
      </c>
      <c r="N774">
        <f>VLOOKUP(E774, '2023D'!$A$2:$G$339, 2, FALSE)</f>
        <v>237</v>
      </c>
      <c r="O774">
        <f>VLOOKUP(E774, '2023D'!$A$2:$G$339, 3, FALSE)</f>
        <v>31584</v>
      </c>
      <c r="P774">
        <f>extracted_table_data[[#This Row],[最低排名]]-extracted_table_data[[#This Row],[同分人数]]+1</f>
        <v>31348</v>
      </c>
      <c r="Q774">
        <f>IF(O774&gt;=开始!$B$6, 1, 0)</f>
        <v>1</v>
      </c>
      <c r="R774">
        <f>extracted_table_data[[#This Row],[最低排名]]-开始!$B$6</f>
        <v>31584</v>
      </c>
    </row>
    <row r="775" spans="1:18">
      <c r="A775">
        <v>59601</v>
      </c>
      <c r="B775" t="s">
        <v>941</v>
      </c>
      <c r="C775" t="str">
        <f t="shared" si="24"/>
        <v>景德陶瓷</v>
      </c>
      <c r="D775" t="str">
        <f t="shared" si="25"/>
        <v>01</v>
      </c>
      <c r="E775" t="s">
        <v>180</v>
      </c>
      <c r="F775">
        <v>197</v>
      </c>
      <c r="G775">
        <v>105</v>
      </c>
      <c r="H775">
        <v>103</v>
      </c>
      <c r="I775">
        <v>52</v>
      </c>
      <c r="J775">
        <v>49</v>
      </c>
      <c r="K775">
        <v>49</v>
      </c>
      <c r="L775">
        <v>0</v>
      </c>
      <c r="M775">
        <v>2023</v>
      </c>
      <c r="N775">
        <f>VLOOKUP(E775, '2023D'!$A$2:$G$339, 2, FALSE)</f>
        <v>237</v>
      </c>
      <c r="O775">
        <f>VLOOKUP(E775, '2023D'!$A$2:$G$339, 3, FALSE)</f>
        <v>31821</v>
      </c>
      <c r="P775">
        <f>extracted_table_data[[#This Row],[最低排名]]-extracted_table_data[[#This Row],[同分人数]]+1</f>
        <v>31585</v>
      </c>
      <c r="Q775">
        <f>IF(O775&gt;=开始!$B$6, 1, 0)</f>
        <v>1</v>
      </c>
      <c r="R775">
        <f>extracted_table_data[[#This Row],[最低排名]]-开始!$B$6</f>
        <v>31821</v>
      </c>
    </row>
    <row r="776" spans="1:18">
      <c r="A776">
        <v>59602</v>
      </c>
      <c r="B776" t="s">
        <v>942</v>
      </c>
      <c r="C776" t="str">
        <f t="shared" si="24"/>
        <v>景德陶瓷</v>
      </c>
      <c r="D776" t="str">
        <f t="shared" si="25"/>
        <v>02</v>
      </c>
      <c r="E776" t="s">
        <v>363</v>
      </c>
      <c r="F776">
        <v>186</v>
      </c>
      <c r="G776">
        <v>95</v>
      </c>
      <c r="H776">
        <v>94</v>
      </c>
      <c r="I776">
        <v>55</v>
      </c>
      <c r="J776">
        <v>52</v>
      </c>
      <c r="K776">
        <v>49</v>
      </c>
      <c r="L776">
        <v>0</v>
      </c>
      <c r="M776">
        <v>2023</v>
      </c>
      <c r="N776">
        <f>VLOOKUP(E776, '2023D'!$A$2:$G$339, 2, FALSE)</f>
        <v>228</v>
      </c>
      <c r="O776">
        <f>VLOOKUP(E776, '2023D'!$A$2:$G$339, 3, FALSE)</f>
        <v>34853</v>
      </c>
      <c r="P776">
        <f>extracted_table_data[[#This Row],[最低排名]]-extracted_table_data[[#This Row],[同分人数]]+1</f>
        <v>34626</v>
      </c>
      <c r="Q776">
        <f>IF(O776&gt;=开始!$B$6, 1, 0)</f>
        <v>1</v>
      </c>
      <c r="R776">
        <f>extracted_table_data[[#This Row],[最低排名]]-开始!$B$6</f>
        <v>34853</v>
      </c>
    </row>
    <row r="777" spans="1:18">
      <c r="A777">
        <v>59603</v>
      </c>
      <c r="B777" t="s">
        <v>943</v>
      </c>
      <c r="C777" t="str">
        <f t="shared" si="24"/>
        <v>景德陶瓷</v>
      </c>
      <c r="D777" t="str">
        <f t="shared" si="25"/>
        <v>03</v>
      </c>
      <c r="E777" t="s">
        <v>178</v>
      </c>
      <c r="F777">
        <v>193</v>
      </c>
      <c r="G777">
        <v>101</v>
      </c>
      <c r="H777">
        <v>91</v>
      </c>
      <c r="I777">
        <v>61</v>
      </c>
      <c r="J777">
        <v>61</v>
      </c>
      <c r="K777">
        <v>52</v>
      </c>
      <c r="L777">
        <v>0</v>
      </c>
      <c r="M777">
        <v>2023</v>
      </c>
      <c r="N777">
        <f>VLOOKUP(E777, '2023D'!$A$2:$G$339, 2, FALSE)</f>
        <v>219</v>
      </c>
      <c r="O777">
        <f>VLOOKUP(E777, '2023D'!$A$2:$G$339, 3, FALSE)</f>
        <v>29925</v>
      </c>
      <c r="P777">
        <f>extracted_table_data[[#This Row],[最低排名]]-extracted_table_data[[#This Row],[同分人数]]+1</f>
        <v>29707</v>
      </c>
      <c r="Q777">
        <f>IF(O777&gt;=开始!$B$6, 1, 0)</f>
        <v>1</v>
      </c>
      <c r="R777">
        <f>extracted_table_data[[#This Row],[最低排名]]-开始!$B$6</f>
        <v>29925</v>
      </c>
    </row>
    <row r="778" spans="1:18">
      <c r="A778">
        <v>59701</v>
      </c>
      <c r="B778" t="s">
        <v>944</v>
      </c>
      <c r="C778" t="str">
        <f t="shared" si="24"/>
        <v>江西农大</v>
      </c>
      <c r="D778" t="str">
        <f t="shared" si="25"/>
        <v>01</v>
      </c>
      <c r="E778" t="s">
        <v>389</v>
      </c>
      <c r="F778">
        <v>185</v>
      </c>
      <c r="G778">
        <v>106</v>
      </c>
      <c r="H778">
        <v>117</v>
      </c>
      <c r="I778">
        <v>52</v>
      </c>
      <c r="J778">
        <v>52</v>
      </c>
      <c r="K778">
        <v>46</v>
      </c>
      <c r="L778">
        <v>0</v>
      </c>
      <c r="M778">
        <v>2023</v>
      </c>
      <c r="N778">
        <f>VLOOKUP(E778, '2023D'!$A$2:$G$339, 2, FALSE)</f>
        <v>253</v>
      </c>
      <c r="O778">
        <f>VLOOKUP(E778, '2023D'!$A$2:$G$339, 3, FALSE)</f>
        <v>31347</v>
      </c>
      <c r="P778">
        <f>extracted_table_data[[#This Row],[最低排名]]-extracted_table_data[[#This Row],[同分人数]]+1</f>
        <v>31095</v>
      </c>
      <c r="Q778">
        <f>IF(O778&gt;=开始!$B$6, 1, 0)</f>
        <v>1</v>
      </c>
      <c r="R778">
        <f>extracted_table_data[[#This Row],[最低排名]]-开始!$B$6</f>
        <v>31347</v>
      </c>
    </row>
    <row r="779" spans="1:18">
      <c r="A779">
        <v>59702</v>
      </c>
      <c r="B779" t="s">
        <v>945</v>
      </c>
      <c r="C779" t="str">
        <f t="shared" si="24"/>
        <v>江西农大</v>
      </c>
      <c r="D779" t="str">
        <f t="shared" si="25"/>
        <v>02</v>
      </c>
      <c r="E779" t="s">
        <v>50</v>
      </c>
      <c r="F779">
        <v>184</v>
      </c>
      <c r="G779">
        <v>94</v>
      </c>
      <c r="H779">
        <v>73</v>
      </c>
      <c r="I779">
        <v>61</v>
      </c>
      <c r="J779">
        <v>61</v>
      </c>
      <c r="K779">
        <v>52</v>
      </c>
      <c r="L779">
        <v>0</v>
      </c>
      <c r="M779">
        <v>2023</v>
      </c>
      <c r="N779">
        <f>VLOOKUP(E779, '2023D'!$A$2:$G$339, 2, FALSE)</f>
        <v>207</v>
      </c>
      <c r="O779">
        <f>VLOOKUP(E779, '2023D'!$A$2:$G$339, 3, FALSE)</f>
        <v>35904</v>
      </c>
      <c r="P779">
        <f>extracted_table_data[[#This Row],[最低排名]]-extracted_table_data[[#This Row],[同分人数]]+1</f>
        <v>35698</v>
      </c>
      <c r="Q779">
        <f>IF(O779&gt;=开始!$B$6, 1, 0)</f>
        <v>1</v>
      </c>
      <c r="R779">
        <f>extracted_table_data[[#This Row],[最低排名]]-开始!$B$6</f>
        <v>35904</v>
      </c>
    </row>
    <row r="780" spans="1:18">
      <c r="A780">
        <v>59703</v>
      </c>
      <c r="B780" t="s">
        <v>946</v>
      </c>
      <c r="C780" t="str">
        <f t="shared" si="24"/>
        <v>江西农大</v>
      </c>
      <c r="D780" t="str">
        <f t="shared" si="25"/>
        <v>03</v>
      </c>
      <c r="E780" t="s">
        <v>232</v>
      </c>
      <c r="F780">
        <v>199</v>
      </c>
      <c r="G780">
        <v>104</v>
      </c>
      <c r="H780">
        <v>74</v>
      </c>
      <c r="I780">
        <v>58</v>
      </c>
      <c r="J780">
        <v>55</v>
      </c>
      <c r="K780">
        <v>52</v>
      </c>
      <c r="L780">
        <v>0</v>
      </c>
      <c r="M780">
        <v>2023</v>
      </c>
      <c r="N780">
        <f>VLOOKUP(E780, '2023D'!$A$2:$G$339, 2, FALSE)</f>
        <v>261</v>
      </c>
      <c r="O780">
        <f>VLOOKUP(E780, '2023D'!$A$2:$G$339, 3, FALSE)</f>
        <v>34431</v>
      </c>
      <c r="P780">
        <f>extracted_table_data[[#This Row],[最低排名]]-extracted_table_data[[#This Row],[同分人数]]+1</f>
        <v>34171</v>
      </c>
      <c r="Q780">
        <f>IF(O780&gt;=开始!$B$6, 1, 0)</f>
        <v>1</v>
      </c>
      <c r="R780">
        <f>extracted_table_data[[#This Row],[最低排名]]-开始!$B$6</f>
        <v>34431</v>
      </c>
    </row>
    <row r="781" spans="1:18">
      <c r="A781">
        <v>59704</v>
      </c>
      <c r="B781" t="s">
        <v>947</v>
      </c>
      <c r="C781" t="str">
        <f t="shared" si="24"/>
        <v>江西农大</v>
      </c>
      <c r="D781" t="str">
        <f t="shared" si="25"/>
        <v>04</v>
      </c>
      <c r="E781" t="s">
        <v>485</v>
      </c>
      <c r="F781">
        <v>191</v>
      </c>
      <c r="G781">
        <v>104</v>
      </c>
      <c r="H781">
        <v>107</v>
      </c>
      <c r="I781">
        <v>49</v>
      </c>
      <c r="J781">
        <v>49</v>
      </c>
      <c r="K781">
        <v>49</v>
      </c>
      <c r="L781">
        <v>0</v>
      </c>
      <c r="M781">
        <v>2023</v>
      </c>
      <c r="N781">
        <f>VLOOKUP(E781, '2023D'!$A$2:$G$339, 2, FALSE)</f>
        <v>221</v>
      </c>
      <c r="O781">
        <f>VLOOKUP(E781, '2023D'!$A$2:$G$339, 3, FALSE)</f>
        <v>32897</v>
      </c>
      <c r="P781">
        <f>extracted_table_data[[#This Row],[最低排名]]-extracted_table_data[[#This Row],[同分人数]]+1</f>
        <v>32677</v>
      </c>
      <c r="Q781">
        <f>IF(O781&gt;=开始!$B$6, 1, 0)</f>
        <v>1</v>
      </c>
      <c r="R781">
        <f>extracted_table_data[[#This Row],[最低排名]]-开始!$B$6</f>
        <v>32897</v>
      </c>
    </row>
    <row r="782" spans="1:18">
      <c r="A782">
        <v>59705</v>
      </c>
      <c r="B782" t="s">
        <v>948</v>
      </c>
      <c r="C782" t="str">
        <f t="shared" si="24"/>
        <v>江西农大</v>
      </c>
      <c r="D782" t="str">
        <f t="shared" si="25"/>
        <v>05</v>
      </c>
      <c r="E782" t="s">
        <v>560</v>
      </c>
      <c r="F782">
        <v>204</v>
      </c>
      <c r="G782">
        <v>106</v>
      </c>
      <c r="H782">
        <v>86</v>
      </c>
      <c r="I782">
        <v>58</v>
      </c>
      <c r="J782">
        <v>52</v>
      </c>
      <c r="K782">
        <v>49</v>
      </c>
      <c r="L782">
        <v>0</v>
      </c>
      <c r="M782">
        <v>2023</v>
      </c>
      <c r="N782">
        <f>VLOOKUP(E782, '2023D'!$A$2:$G$339, 2, FALSE)</f>
        <v>202</v>
      </c>
      <c r="O782">
        <f>VLOOKUP(E782, '2023D'!$A$2:$G$339, 3, FALSE)</f>
        <v>32023</v>
      </c>
      <c r="P782">
        <f>extracted_table_data[[#This Row],[最低排名]]-extracted_table_data[[#This Row],[同分人数]]+1</f>
        <v>31822</v>
      </c>
      <c r="Q782">
        <f>IF(O782&gt;=开始!$B$6, 1, 0)</f>
        <v>1</v>
      </c>
      <c r="R782">
        <f>extracted_table_data[[#This Row],[最低排名]]-开始!$B$6</f>
        <v>32023</v>
      </c>
    </row>
    <row r="783" spans="1:18">
      <c r="A783">
        <v>59706</v>
      </c>
      <c r="B783" t="s">
        <v>949</v>
      </c>
      <c r="C783" t="str">
        <f t="shared" si="24"/>
        <v>江西农大</v>
      </c>
      <c r="D783" t="str">
        <f t="shared" si="25"/>
        <v>06</v>
      </c>
      <c r="E783" t="s">
        <v>207</v>
      </c>
      <c r="F783">
        <v>179</v>
      </c>
      <c r="G783">
        <v>93</v>
      </c>
      <c r="H783">
        <v>63</v>
      </c>
      <c r="I783">
        <v>58</v>
      </c>
      <c r="J783">
        <v>58</v>
      </c>
      <c r="K783">
        <v>55</v>
      </c>
      <c r="L783">
        <v>0</v>
      </c>
      <c r="M783">
        <v>2023</v>
      </c>
      <c r="N783">
        <f>VLOOKUP(E783, '2023D'!$A$2:$G$339, 2, FALSE)</f>
        <v>193</v>
      </c>
      <c r="O783">
        <f>VLOOKUP(E783, '2023D'!$A$2:$G$339, 3, FALSE)</f>
        <v>39440</v>
      </c>
      <c r="P783">
        <f>extracted_table_data[[#This Row],[最低排名]]-extracted_table_data[[#This Row],[同分人数]]+1</f>
        <v>39248</v>
      </c>
      <c r="Q783">
        <f>IF(O783&gt;=开始!$B$6, 1, 0)</f>
        <v>1</v>
      </c>
      <c r="R783">
        <f>extracted_table_data[[#This Row],[最低排名]]-开始!$B$6</f>
        <v>39440</v>
      </c>
    </row>
    <row r="784" spans="1:18">
      <c r="A784">
        <v>59801</v>
      </c>
      <c r="B784" t="s">
        <v>950</v>
      </c>
      <c r="C784" t="str">
        <f t="shared" si="24"/>
        <v>江西中医</v>
      </c>
      <c r="D784" t="str">
        <f t="shared" si="25"/>
        <v>01</v>
      </c>
      <c r="E784" t="s">
        <v>749</v>
      </c>
      <c r="F784">
        <v>219</v>
      </c>
      <c r="G784">
        <v>113</v>
      </c>
      <c r="H784">
        <v>111</v>
      </c>
      <c r="I784">
        <v>64</v>
      </c>
      <c r="J784">
        <v>58</v>
      </c>
      <c r="K784">
        <v>52</v>
      </c>
      <c r="L784">
        <v>0</v>
      </c>
      <c r="M784">
        <v>2023</v>
      </c>
      <c r="N784">
        <f>VLOOKUP(E784, '2023D'!$A$2:$G$339, 2, FALSE)</f>
        <v>237</v>
      </c>
      <c r="O784">
        <f>VLOOKUP(E784, '2023D'!$A$2:$G$339, 3, FALSE)</f>
        <v>18635</v>
      </c>
      <c r="P784">
        <f>extracted_table_data[[#This Row],[最低排名]]-extracted_table_data[[#This Row],[同分人数]]+1</f>
        <v>18399</v>
      </c>
      <c r="Q784">
        <f>IF(O784&gt;=开始!$B$6, 1, 0)</f>
        <v>1</v>
      </c>
      <c r="R784">
        <f>extracted_table_data[[#This Row],[最低排名]]-开始!$B$6</f>
        <v>18635</v>
      </c>
    </row>
    <row r="785" spans="1:18">
      <c r="A785">
        <v>59802</v>
      </c>
      <c r="B785" t="s">
        <v>951</v>
      </c>
      <c r="C785" t="str">
        <f t="shared" si="24"/>
        <v>江西中医</v>
      </c>
      <c r="D785" t="str">
        <f t="shared" si="25"/>
        <v>02</v>
      </c>
      <c r="E785" t="s">
        <v>485</v>
      </c>
      <c r="F785">
        <v>203</v>
      </c>
      <c r="G785">
        <v>103</v>
      </c>
      <c r="H785">
        <v>89</v>
      </c>
      <c r="I785">
        <v>52</v>
      </c>
      <c r="J785">
        <v>52</v>
      </c>
      <c r="K785">
        <v>49</v>
      </c>
      <c r="L785">
        <v>0</v>
      </c>
      <c r="M785">
        <v>2023</v>
      </c>
      <c r="N785">
        <f>VLOOKUP(E785, '2023D'!$A$2:$G$339, 2, FALSE)</f>
        <v>221</v>
      </c>
      <c r="O785">
        <f>VLOOKUP(E785, '2023D'!$A$2:$G$339, 3, FALSE)</f>
        <v>32897</v>
      </c>
      <c r="P785">
        <f>extracted_table_data[[#This Row],[最低排名]]-extracted_table_data[[#This Row],[同分人数]]+1</f>
        <v>32677</v>
      </c>
      <c r="Q785">
        <f>IF(O785&gt;=开始!$B$6, 1, 0)</f>
        <v>1</v>
      </c>
      <c r="R785">
        <f>extracted_table_data[[#This Row],[最低排名]]-开始!$B$6</f>
        <v>32897</v>
      </c>
    </row>
    <row r="786" spans="1:18">
      <c r="A786">
        <v>59901</v>
      </c>
      <c r="B786" t="s">
        <v>952</v>
      </c>
      <c r="C786" t="str">
        <f t="shared" si="24"/>
        <v>赣南医学</v>
      </c>
      <c r="D786" t="str">
        <f t="shared" si="25"/>
        <v>01</v>
      </c>
      <c r="E786" t="s">
        <v>287</v>
      </c>
      <c r="F786">
        <v>190</v>
      </c>
      <c r="G786">
        <v>107</v>
      </c>
      <c r="H786">
        <v>104</v>
      </c>
      <c r="I786">
        <v>67</v>
      </c>
      <c r="J786">
        <v>55</v>
      </c>
      <c r="K786">
        <v>52</v>
      </c>
      <c r="L786">
        <v>0</v>
      </c>
      <c r="M786">
        <v>2023</v>
      </c>
      <c r="N786">
        <f>VLOOKUP(E786, '2023D'!$A$2:$G$339, 2, FALSE)</f>
        <v>236</v>
      </c>
      <c r="O786">
        <f>VLOOKUP(E786, '2023D'!$A$2:$G$339, 3, FALSE)</f>
        <v>27576</v>
      </c>
      <c r="P786">
        <f>extracted_table_data[[#This Row],[最低排名]]-extracted_table_data[[#This Row],[同分人数]]+1</f>
        <v>27341</v>
      </c>
      <c r="Q786">
        <f>IF(O786&gt;=开始!$B$6, 1, 0)</f>
        <v>1</v>
      </c>
      <c r="R786">
        <f>extracted_table_data[[#This Row],[最低排名]]-开始!$B$6</f>
        <v>27576</v>
      </c>
    </row>
    <row r="787" spans="1:18">
      <c r="A787">
        <v>59902</v>
      </c>
      <c r="B787" t="s">
        <v>953</v>
      </c>
      <c r="C787" t="str">
        <f t="shared" si="24"/>
        <v>赣南医学</v>
      </c>
      <c r="D787" t="str">
        <f t="shared" si="25"/>
        <v>02</v>
      </c>
      <c r="E787" t="s">
        <v>419</v>
      </c>
      <c r="F787">
        <v>202</v>
      </c>
      <c r="G787">
        <v>107</v>
      </c>
      <c r="H787">
        <v>97</v>
      </c>
      <c r="I787">
        <v>49</v>
      </c>
      <c r="J787">
        <v>43</v>
      </c>
      <c r="K787">
        <v>43</v>
      </c>
      <c r="L787">
        <v>0</v>
      </c>
      <c r="M787">
        <v>2023</v>
      </c>
      <c r="N787">
        <f>VLOOKUP(E787, '2023D'!$A$2:$G$339, 2, FALSE)</f>
        <v>208</v>
      </c>
      <c r="O787">
        <f>VLOOKUP(E787, '2023D'!$A$2:$G$339, 3, FALSE)</f>
        <v>35259</v>
      </c>
      <c r="P787">
        <f>extracted_table_data[[#This Row],[最低排名]]-extracted_table_data[[#This Row],[同分人数]]+1</f>
        <v>35052</v>
      </c>
      <c r="Q787">
        <f>IF(O787&gt;=开始!$B$6, 1, 0)</f>
        <v>1</v>
      </c>
      <c r="R787">
        <f>extracted_table_data[[#This Row],[最低排名]]-开始!$B$6</f>
        <v>35259</v>
      </c>
    </row>
    <row r="788" spans="1:18">
      <c r="A788">
        <v>59903</v>
      </c>
      <c r="B788" t="s">
        <v>954</v>
      </c>
      <c r="C788" t="str">
        <f t="shared" si="24"/>
        <v>赣南医学</v>
      </c>
      <c r="D788" t="str">
        <f t="shared" si="25"/>
        <v>03</v>
      </c>
      <c r="E788" t="s">
        <v>381</v>
      </c>
      <c r="F788">
        <v>188</v>
      </c>
      <c r="G788">
        <v>96</v>
      </c>
      <c r="H788">
        <v>85</v>
      </c>
      <c r="I788">
        <v>55</v>
      </c>
      <c r="J788">
        <v>55</v>
      </c>
      <c r="K788">
        <v>46</v>
      </c>
      <c r="L788">
        <v>0</v>
      </c>
      <c r="M788">
        <v>2023</v>
      </c>
      <c r="N788">
        <f>VLOOKUP(E788, '2023D'!$A$2:$G$339, 2, FALSE)</f>
        <v>190</v>
      </c>
      <c r="O788">
        <f>VLOOKUP(E788, '2023D'!$A$2:$G$339, 3, FALSE)</f>
        <v>36303</v>
      </c>
      <c r="P788">
        <f>extracted_table_data[[#This Row],[最低排名]]-extracted_table_data[[#This Row],[同分人数]]+1</f>
        <v>36114</v>
      </c>
      <c r="Q788">
        <f>IF(O788&gt;=开始!$B$6, 1, 0)</f>
        <v>1</v>
      </c>
      <c r="R788">
        <f>extracted_table_data[[#This Row],[最低排名]]-开始!$B$6</f>
        <v>36303</v>
      </c>
    </row>
    <row r="789" spans="1:18">
      <c r="A789">
        <v>60001</v>
      </c>
      <c r="B789" t="s">
        <v>955</v>
      </c>
      <c r="C789" t="str">
        <f t="shared" si="24"/>
        <v>江西师大</v>
      </c>
      <c r="D789" t="str">
        <f t="shared" si="25"/>
        <v>01</v>
      </c>
      <c r="E789" t="s">
        <v>155</v>
      </c>
      <c r="F789">
        <v>189</v>
      </c>
      <c r="G789">
        <v>96</v>
      </c>
      <c r="H789">
        <v>129</v>
      </c>
      <c r="I789">
        <v>64</v>
      </c>
      <c r="J789">
        <v>58</v>
      </c>
      <c r="K789">
        <v>49</v>
      </c>
      <c r="L789">
        <v>0</v>
      </c>
      <c r="M789">
        <v>2023</v>
      </c>
      <c r="N789">
        <f>VLOOKUP(E789, '2023D'!$A$2:$G$339, 2, FALSE)</f>
        <v>231</v>
      </c>
      <c r="O789">
        <f>VLOOKUP(E789, '2023D'!$A$2:$G$339, 3, FALSE)</f>
        <v>22397</v>
      </c>
      <c r="P789">
        <f>extracted_table_data[[#This Row],[最低排名]]-extracted_table_data[[#This Row],[同分人数]]+1</f>
        <v>22167</v>
      </c>
      <c r="Q789">
        <f>IF(O789&gt;=开始!$B$6, 1, 0)</f>
        <v>1</v>
      </c>
      <c r="R789">
        <f>extracted_table_data[[#This Row],[最低排名]]-开始!$B$6</f>
        <v>22397</v>
      </c>
    </row>
    <row r="790" spans="1:18">
      <c r="A790">
        <v>60002</v>
      </c>
      <c r="B790" t="s">
        <v>956</v>
      </c>
      <c r="C790" t="str">
        <f t="shared" si="24"/>
        <v>江西师大</v>
      </c>
      <c r="D790" t="str">
        <f t="shared" si="25"/>
        <v>02</v>
      </c>
      <c r="E790" t="s">
        <v>152</v>
      </c>
      <c r="F790">
        <v>218</v>
      </c>
      <c r="G790">
        <v>122</v>
      </c>
      <c r="H790">
        <v>105</v>
      </c>
      <c r="I790">
        <v>61</v>
      </c>
      <c r="J790">
        <v>58</v>
      </c>
      <c r="K790">
        <v>49</v>
      </c>
      <c r="L790">
        <v>0</v>
      </c>
      <c r="M790">
        <v>2023</v>
      </c>
      <c r="N790">
        <f>VLOOKUP(E790, '2023D'!$A$2:$G$339, 2, FALSE)</f>
        <v>237</v>
      </c>
      <c r="O790">
        <f>VLOOKUP(E790, '2023D'!$A$2:$G$339, 3, FALSE)</f>
        <v>21932</v>
      </c>
      <c r="P790">
        <f>extracted_table_data[[#This Row],[最低排名]]-extracted_table_data[[#This Row],[同分人数]]+1</f>
        <v>21696</v>
      </c>
      <c r="Q790">
        <f>IF(O790&gt;=开始!$B$6, 1, 0)</f>
        <v>1</v>
      </c>
      <c r="R790">
        <f>extracted_table_data[[#This Row],[最低排名]]-开始!$B$6</f>
        <v>21932</v>
      </c>
    </row>
    <row r="791" spans="1:18">
      <c r="A791">
        <v>60003</v>
      </c>
      <c r="B791" t="s">
        <v>957</v>
      </c>
      <c r="C791" t="str">
        <f t="shared" si="24"/>
        <v>江西师大</v>
      </c>
      <c r="D791" t="str">
        <f t="shared" si="25"/>
        <v>03</v>
      </c>
      <c r="E791" t="s">
        <v>506</v>
      </c>
      <c r="F791">
        <v>235</v>
      </c>
      <c r="G791">
        <v>133</v>
      </c>
      <c r="H791">
        <v>111</v>
      </c>
      <c r="I791">
        <v>61</v>
      </c>
      <c r="J791">
        <v>55</v>
      </c>
      <c r="K791">
        <v>55</v>
      </c>
      <c r="L791">
        <v>0</v>
      </c>
      <c r="M791">
        <v>2023</v>
      </c>
      <c r="N791">
        <f>VLOOKUP(E791, '2023D'!$A$2:$G$339, 2, FALSE)</f>
        <v>229</v>
      </c>
      <c r="O791">
        <f>VLOOKUP(E791, '2023D'!$A$2:$G$339, 3, FALSE)</f>
        <v>15390</v>
      </c>
      <c r="P791">
        <f>extracted_table_data[[#This Row],[最低排名]]-extracted_table_data[[#This Row],[同分人数]]+1</f>
        <v>15162</v>
      </c>
      <c r="Q791">
        <f>IF(O791&gt;=开始!$B$6, 1, 0)</f>
        <v>1</v>
      </c>
      <c r="R791">
        <f>extracted_table_data[[#This Row],[最低排名]]-开始!$B$6</f>
        <v>15390</v>
      </c>
    </row>
    <row r="792" spans="1:18">
      <c r="A792">
        <v>60004</v>
      </c>
      <c r="B792" t="s">
        <v>958</v>
      </c>
      <c r="C792" t="str">
        <f t="shared" si="24"/>
        <v>江西师大</v>
      </c>
      <c r="D792" t="str">
        <f t="shared" si="25"/>
        <v>04</v>
      </c>
      <c r="E792" t="s">
        <v>450</v>
      </c>
      <c r="F792">
        <v>220</v>
      </c>
      <c r="G792">
        <v>111</v>
      </c>
      <c r="H792">
        <v>94</v>
      </c>
      <c r="I792">
        <v>67</v>
      </c>
      <c r="J792">
        <v>61</v>
      </c>
      <c r="K792">
        <v>52</v>
      </c>
      <c r="L792">
        <v>0</v>
      </c>
      <c r="M792">
        <v>2023</v>
      </c>
      <c r="N792">
        <f>VLOOKUP(E792, '2023D'!$A$2:$G$339, 2, FALSE)</f>
        <v>272</v>
      </c>
      <c r="O792">
        <f>VLOOKUP(E792, '2023D'!$A$2:$G$339, 3, FALSE)</f>
        <v>21165</v>
      </c>
      <c r="P792">
        <f>extracted_table_data[[#This Row],[最低排名]]-extracted_table_data[[#This Row],[同分人数]]+1</f>
        <v>20894</v>
      </c>
      <c r="Q792">
        <f>IF(O792&gt;=开始!$B$6, 1, 0)</f>
        <v>1</v>
      </c>
      <c r="R792">
        <f>extracted_table_data[[#This Row],[最低排名]]-开始!$B$6</f>
        <v>21165</v>
      </c>
    </row>
    <row r="793" spans="1:18">
      <c r="A793">
        <v>60005</v>
      </c>
      <c r="B793" t="s">
        <v>959</v>
      </c>
      <c r="C793" t="str">
        <f t="shared" si="24"/>
        <v>江西师大</v>
      </c>
      <c r="D793" t="str">
        <f t="shared" si="25"/>
        <v>05</v>
      </c>
      <c r="E793" t="s">
        <v>75</v>
      </c>
      <c r="F793">
        <v>224</v>
      </c>
      <c r="G793">
        <v>123</v>
      </c>
      <c r="H793">
        <v>102</v>
      </c>
      <c r="I793">
        <v>61</v>
      </c>
      <c r="J793">
        <v>58</v>
      </c>
      <c r="K793">
        <v>55</v>
      </c>
      <c r="L793">
        <v>0</v>
      </c>
      <c r="M793">
        <v>2023</v>
      </c>
      <c r="N793">
        <f>VLOOKUP(E793, '2023D'!$A$2:$G$339, 2, FALSE)</f>
        <v>252</v>
      </c>
      <c r="O793">
        <f>VLOOKUP(E793, '2023D'!$A$2:$G$339, 3, FALSE)</f>
        <v>19672</v>
      </c>
      <c r="P793">
        <f>extracted_table_data[[#This Row],[最低排名]]-extracted_table_data[[#This Row],[同分人数]]+1</f>
        <v>19421</v>
      </c>
      <c r="Q793">
        <f>IF(O793&gt;=开始!$B$6, 1, 0)</f>
        <v>1</v>
      </c>
      <c r="R793">
        <f>extracted_table_data[[#This Row],[最低排名]]-开始!$B$6</f>
        <v>19672</v>
      </c>
    </row>
    <row r="794" spans="1:18">
      <c r="A794">
        <v>60006</v>
      </c>
      <c r="B794" t="s">
        <v>960</v>
      </c>
      <c r="C794" t="str">
        <f t="shared" si="24"/>
        <v>江西师大</v>
      </c>
      <c r="D794" t="str">
        <f t="shared" si="25"/>
        <v>06</v>
      </c>
      <c r="E794" t="s">
        <v>98</v>
      </c>
      <c r="F794">
        <v>226</v>
      </c>
      <c r="G794">
        <v>130</v>
      </c>
      <c r="H794">
        <v>98</v>
      </c>
      <c r="I794">
        <v>64</v>
      </c>
      <c r="J794">
        <v>64</v>
      </c>
      <c r="K794">
        <v>61</v>
      </c>
      <c r="L794">
        <v>0</v>
      </c>
      <c r="M794">
        <v>2023</v>
      </c>
      <c r="N794">
        <f>VLOOKUP(E794, '2023D'!$A$2:$G$339, 2, FALSE)</f>
        <v>251</v>
      </c>
      <c r="O794">
        <f>VLOOKUP(E794, '2023D'!$A$2:$G$339, 3, FALSE)</f>
        <v>16423</v>
      </c>
      <c r="P794">
        <f>extracted_table_data[[#This Row],[最低排名]]-extracted_table_data[[#This Row],[同分人数]]+1</f>
        <v>16173</v>
      </c>
      <c r="Q794">
        <f>IF(O794&gt;=开始!$B$6, 1, 0)</f>
        <v>1</v>
      </c>
      <c r="R794">
        <f>extracted_table_data[[#This Row],[最低排名]]-开始!$B$6</f>
        <v>16423</v>
      </c>
    </row>
    <row r="795" spans="1:18">
      <c r="A795">
        <v>60101</v>
      </c>
      <c r="B795" t="s">
        <v>961</v>
      </c>
      <c r="C795" t="str">
        <f t="shared" si="24"/>
        <v>上饶师院</v>
      </c>
      <c r="D795" t="str">
        <f t="shared" si="25"/>
        <v>01</v>
      </c>
      <c r="E795" t="s">
        <v>54</v>
      </c>
      <c r="F795">
        <v>209</v>
      </c>
      <c r="G795">
        <v>105</v>
      </c>
      <c r="H795">
        <v>76</v>
      </c>
      <c r="I795">
        <v>64</v>
      </c>
      <c r="J795">
        <v>49</v>
      </c>
      <c r="K795">
        <v>43</v>
      </c>
      <c r="L795">
        <v>0</v>
      </c>
      <c r="M795">
        <v>2023</v>
      </c>
      <c r="N795">
        <f>VLOOKUP(E795, '2023D'!$A$2:$G$339, 2, FALSE)</f>
        <v>202</v>
      </c>
      <c r="O795">
        <f>VLOOKUP(E795, '2023D'!$A$2:$G$339, 3, FALSE)</f>
        <v>33766</v>
      </c>
      <c r="P795">
        <f>extracted_table_data[[#This Row],[最低排名]]-extracted_table_data[[#This Row],[同分人数]]+1</f>
        <v>33565</v>
      </c>
      <c r="Q795">
        <f>IF(O795&gt;=开始!$B$6, 1, 0)</f>
        <v>1</v>
      </c>
      <c r="R795">
        <f>extracted_table_data[[#This Row],[最低排名]]-开始!$B$6</f>
        <v>33766</v>
      </c>
    </row>
    <row r="796" spans="1:18">
      <c r="A796">
        <v>60102</v>
      </c>
      <c r="B796" t="s">
        <v>962</v>
      </c>
      <c r="C796" t="str">
        <f t="shared" si="24"/>
        <v>上饶师院</v>
      </c>
      <c r="D796" t="str">
        <f t="shared" si="25"/>
        <v>02</v>
      </c>
      <c r="E796" t="s">
        <v>485</v>
      </c>
      <c r="F796">
        <v>199</v>
      </c>
      <c r="G796">
        <v>100</v>
      </c>
      <c r="H796">
        <v>90</v>
      </c>
      <c r="I796">
        <v>58</v>
      </c>
      <c r="J796">
        <v>52</v>
      </c>
      <c r="K796">
        <v>46</v>
      </c>
      <c r="L796">
        <v>0</v>
      </c>
      <c r="M796">
        <v>2023</v>
      </c>
      <c r="N796">
        <f>VLOOKUP(E796, '2023D'!$A$2:$G$339, 2, FALSE)</f>
        <v>221</v>
      </c>
      <c r="O796">
        <f>VLOOKUP(E796, '2023D'!$A$2:$G$339, 3, FALSE)</f>
        <v>32897</v>
      </c>
      <c r="P796">
        <f>extracted_table_data[[#This Row],[最低排名]]-extracted_table_data[[#This Row],[同分人数]]+1</f>
        <v>32677</v>
      </c>
      <c r="Q796">
        <f>IF(O796&gt;=开始!$B$6, 1, 0)</f>
        <v>1</v>
      </c>
      <c r="R796">
        <f>extracted_table_data[[#This Row],[最低排名]]-开始!$B$6</f>
        <v>32897</v>
      </c>
    </row>
    <row r="797" spans="1:18">
      <c r="A797">
        <v>60201</v>
      </c>
      <c r="B797" t="s">
        <v>963</v>
      </c>
      <c r="C797" t="str">
        <f t="shared" si="24"/>
        <v>宜春学院</v>
      </c>
      <c r="D797" t="str">
        <f t="shared" si="25"/>
        <v>01</v>
      </c>
      <c r="E797" t="s">
        <v>50</v>
      </c>
      <c r="F797">
        <v>189</v>
      </c>
      <c r="G797">
        <v>99</v>
      </c>
      <c r="H797">
        <v>95</v>
      </c>
      <c r="I797">
        <v>49</v>
      </c>
      <c r="J797">
        <v>49</v>
      </c>
      <c r="K797">
        <v>49</v>
      </c>
      <c r="L797">
        <v>0</v>
      </c>
      <c r="M797">
        <v>2023</v>
      </c>
      <c r="N797">
        <f>VLOOKUP(E797, '2023D'!$A$2:$G$339, 2, FALSE)</f>
        <v>207</v>
      </c>
      <c r="O797">
        <f>VLOOKUP(E797, '2023D'!$A$2:$G$339, 3, FALSE)</f>
        <v>35904</v>
      </c>
      <c r="P797">
        <f>extracted_table_data[[#This Row],[最低排名]]-extracted_table_data[[#This Row],[同分人数]]+1</f>
        <v>35698</v>
      </c>
      <c r="Q797">
        <f>IF(O797&gt;=开始!$B$6, 1, 0)</f>
        <v>1</v>
      </c>
      <c r="R797">
        <f>extracted_table_data[[#This Row],[最低排名]]-开始!$B$6</f>
        <v>35904</v>
      </c>
    </row>
    <row r="798" spans="1:18">
      <c r="A798">
        <v>60202</v>
      </c>
      <c r="B798" t="s">
        <v>964</v>
      </c>
      <c r="C798" t="str">
        <f t="shared" si="24"/>
        <v>宜春学院</v>
      </c>
      <c r="D798" t="str">
        <f t="shared" si="25"/>
        <v>02</v>
      </c>
      <c r="E798" t="s">
        <v>130</v>
      </c>
      <c r="F798">
        <v>199</v>
      </c>
      <c r="G798">
        <v>100</v>
      </c>
      <c r="H798">
        <v>101</v>
      </c>
      <c r="I798">
        <v>61</v>
      </c>
      <c r="J798">
        <v>49</v>
      </c>
      <c r="K798">
        <v>49</v>
      </c>
      <c r="L798">
        <v>0</v>
      </c>
      <c r="M798">
        <v>2023</v>
      </c>
      <c r="N798">
        <f>VLOOKUP(E798, '2023D'!$A$2:$G$339, 2, FALSE)</f>
        <v>237</v>
      </c>
      <c r="O798">
        <f>VLOOKUP(E798, '2023D'!$A$2:$G$339, 3, FALSE)</f>
        <v>29706</v>
      </c>
      <c r="P798">
        <f>extracted_table_data[[#This Row],[最低排名]]-extracted_table_data[[#This Row],[同分人数]]+1</f>
        <v>29470</v>
      </c>
      <c r="Q798">
        <f>IF(O798&gt;=开始!$B$6, 1, 0)</f>
        <v>1</v>
      </c>
      <c r="R798">
        <f>extracted_table_data[[#This Row],[最低排名]]-开始!$B$6</f>
        <v>29706</v>
      </c>
    </row>
    <row r="799" spans="1:18">
      <c r="A799">
        <v>60203</v>
      </c>
      <c r="B799" t="s">
        <v>965</v>
      </c>
      <c r="C799" t="str">
        <f t="shared" si="24"/>
        <v>宜春学院</v>
      </c>
      <c r="D799" t="str">
        <f t="shared" si="25"/>
        <v>03</v>
      </c>
      <c r="E799" t="s">
        <v>228</v>
      </c>
      <c r="F799">
        <v>189</v>
      </c>
      <c r="G799">
        <v>95</v>
      </c>
      <c r="H799">
        <v>94</v>
      </c>
      <c r="I799">
        <v>55</v>
      </c>
      <c r="J799">
        <v>52</v>
      </c>
      <c r="K799">
        <v>49</v>
      </c>
      <c r="L799">
        <v>0</v>
      </c>
      <c r="M799">
        <v>2023</v>
      </c>
      <c r="N799">
        <f>VLOOKUP(E799, '2023D'!$A$2:$G$339, 2, FALSE)</f>
        <v>205</v>
      </c>
      <c r="O799">
        <f>VLOOKUP(E799, '2023D'!$A$2:$G$339, 3, FALSE)</f>
        <v>34170</v>
      </c>
      <c r="P799">
        <f>extracted_table_data[[#This Row],[最低排名]]-extracted_table_data[[#This Row],[同分人数]]+1</f>
        <v>33966</v>
      </c>
      <c r="Q799">
        <f>IF(O799&gt;=开始!$B$6, 1, 0)</f>
        <v>1</v>
      </c>
      <c r="R799">
        <f>extracted_table_data[[#This Row],[最低排名]]-开始!$B$6</f>
        <v>34170</v>
      </c>
    </row>
    <row r="800" spans="1:18">
      <c r="A800">
        <v>60204</v>
      </c>
      <c r="B800" t="s">
        <v>966</v>
      </c>
      <c r="C800" t="str">
        <f t="shared" si="24"/>
        <v>宜春学院</v>
      </c>
      <c r="D800" t="str">
        <f t="shared" si="25"/>
        <v>04</v>
      </c>
      <c r="E800" t="s">
        <v>560</v>
      </c>
      <c r="F800">
        <v>210</v>
      </c>
      <c r="G800">
        <v>110</v>
      </c>
      <c r="H800">
        <v>83</v>
      </c>
      <c r="I800">
        <v>55</v>
      </c>
      <c r="J800">
        <v>52</v>
      </c>
      <c r="K800">
        <v>49</v>
      </c>
      <c r="L800">
        <v>0</v>
      </c>
      <c r="M800">
        <v>2023</v>
      </c>
      <c r="N800">
        <f>VLOOKUP(E800, '2023D'!$A$2:$G$339, 2, FALSE)</f>
        <v>202</v>
      </c>
      <c r="O800">
        <f>VLOOKUP(E800, '2023D'!$A$2:$G$339, 3, FALSE)</f>
        <v>32023</v>
      </c>
      <c r="P800">
        <f>extracted_table_data[[#This Row],[最低排名]]-extracted_table_data[[#This Row],[同分人数]]+1</f>
        <v>31822</v>
      </c>
      <c r="Q800">
        <f>IF(O800&gt;=开始!$B$6, 1, 0)</f>
        <v>1</v>
      </c>
      <c r="R800">
        <f>extracted_table_data[[#This Row],[最低排名]]-开始!$B$6</f>
        <v>32023</v>
      </c>
    </row>
    <row r="801" spans="1:18">
      <c r="A801">
        <v>60301</v>
      </c>
      <c r="B801" t="s">
        <v>967</v>
      </c>
      <c r="C801" t="str">
        <f t="shared" si="24"/>
        <v>赣南师大</v>
      </c>
      <c r="D801" t="str">
        <f t="shared" si="25"/>
        <v>01</v>
      </c>
      <c r="E801" t="s">
        <v>701</v>
      </c>
      <c r="F801">
        <v>196</v>
      </c>
      <c r="G801">
        <v>101</v>
      </c>
      <c r="H801">
        <v>89</v>
      </c>
      <c r="I801">
        <v>55</v>
      </c>
      <c r="J801">
        <v>52</v>
      </c>
      <c r="K801">
        <v>52</v>
      </c>
      <c r="L801">
        <v>0</v>
      </c>
      <c r="M801">
        <v>2023</v>
      </c>
      <c r="N801">
        <f>VLOOKUP(E801, '2023D'!$A$2:$G$339, 2, FALSE)</f>
        <v>197</v>
      </c>
      <c r="O801">
        <f>VLOOKUP(E801, '2023D'!$A$2:$G$339, 3, FALSE)</f>
        <v>33094</v>
      </c>
      <c r="P801">
        <f>extracted_table_data[[#This Row],[最低排名]]-extracted_table_data[[#This Row],[同分人数]]+1</f>
        <v>32898</v>
      </c>
      <c r="Q801">
        <f>IF(O801&gt;=开始!$B$6, 1, 0)</f>
        <v>1</v>
      </c>
      <c r="R801">
        <f>extracted_table_data[[#This Row],[最低排名]]-开始!$B$6</f>
        <v>33094</v>
      </c>
    </row>
    <row r="802" spans="1:18">
      <c r="A802">
        <v>60302</v>
      </c>
      <c r="B802" t="s">
        <v>968</v>
      </c>
      <c r="C802" t="str">
        <f t="shared" si="24"/>
        <v>赣南师大</v>
      </c>
      <c r="D802" t="str">
        <f t="shared" si="25"/>
        <v>02</v>
      </c>
      <c r="E802" t="s">
        <v>405</v>
      </c>
      <c r="F802">
        <v>198</v>
      </c>
      <c r="G802">
        <v>120</v>
      </c>
      <c r="H802">
        <v>67</v>
      </c>
      <c r="I802">
        <v>61</v>
      </c>
      <c r="J802">
        <v>52</v>
      </c>
      <c r="K802">
        <v>49</v>
      </c>
      <c r="L802">
        <v>0</v>
      </c>
      <c r="M802">
        <v>2023</v>
      </c>
      <c r="N802">
        <f>VLOOKUP(E802, '2023D'!$A$2:$G$339, 2, FALSE)</f>
        <v>209</v>
      </c>
      <c r="O802">
        <f>VLOOKUP(E802, '2023D'!$A$2:$G$339, 3, FALSE)</f>
        <v>36712</v>
      </c>
      <c r="P802">
        <f>extracted_table_data[[#This Row],[最低排名]]-extracted_table_data[[#This Row],[同分人数]]+1</f>
        <v>36504</v>
      </c>
      <c r="Q802">
        <f>IF(O802&gt;=开始!$B$6, 1, 0)</f>
        <v>1</v>
      </c>
      <c r="R802">
        <f>extracted_table_data[[#This Row],[最低排名]]-开始!$B$6</f>
        <v>36712</v>
      </c>
    </row>
    <row r="803" spans="1:18">
      <c r="A803">
        <v>60303</v>
      </c>
      <c r="B803" t="s">
        <v>969</v>
      </c>
      <c r="C803" t="str">
        <f t="shared" si="24"/>
        <v>赣南师大</v>
      </c>
      <c r="D803" t="str">
        <f t="shared" si="25"/>
        <v>03</v>
      </c>
      <c r="E803" t="s">
        <v>643</v>
      </c>
      <c r="F803">
        <v>208</v>
      </c>
      <c r="G803">
        <v>105</v>
      </c>
      <c r="H803">
        <v>98</v>
      </c>
      <c r="I803">
        <v>67</v>
      </c>
      <c r="J803">
        <v>58</v>
      </c>
      <c r="K803">
        <v>46</v>
      </c>
      <c r="L803">
        <v>0</v>
      </c>
      <c r="M803">
        <v>2023</v>
      </c>
      <c r="N803">
        <f>VLOOKUP(E803, '2023D'!$A$2:$G$339, 2, FALSE)</f>
        <v>270</v>
      </c>
      <c r="O803">
        <f>VLOOKUP(E803, '2023D'!$A$2:$G$339, 3, FALSE)</f>
        <v>25351</v>
      </c>
      <c r="P803">
        <f>extracted_table_data[[#This Row],[最低排名]]-extracted_table_data[[#This Row],[同分人数]]+1</f>
        <v>25082</v>
      </c>
      <c r="Q803">
        <f>IF(O803&gt;=开始!$B$6, 1, 0)</f>
        <v>1</v>
      </c>
      <c r="R803">
        <f>extracted_table_data[[#This Row],[最低排名]]-开始!$B$6</f>
        <v>25351</v>
      </c>
    </row>
    <row r="804" spans="1:18">
      <c r="A804">
        <v>60304</v>
      </c>
      <c r="B804" t="s">
        <v>970</v>
      </c>
      <c r="C804" t="str">
        <f t="shared" si="24"/>
        <v>赣南师大</v>
      </c>
      <c r="D804" t="str">
        <f t="shared" si="25"/>
        <v>04</v>
      </c>
      <c r="E804" t="s">
        <v>182</v>
      </c>
      <c r="F804">
        <v>210</v>
      </c>
      <c r="G804">
        <v>108</v>
      </c>
      <c r="H804">
        <v>74</v>
      </c>
      <c r="I804">
        <v>64</v>
      </c>
      <c r="J804">
        <v>58</v>
      </c>
      <c r="K804">
        <v>55</v>
      </c>
      <c r="L804">
        <v>0</v>
      </c>
      <c r="M804">
        <v>2023</v>
      </c>
      <c r="N804">
        <f>VLOOKUP(E804, '2023D'!$A$2:$G$339, 2, FALSE)</f>
        <v>233</v>
      </c>
      <c r="O804">
        <f>VLOOKUP(E804, '2023D'!$A$2:$G$339, 3, FALSE)</f>
        <v>29246</v>
      </c>
      <c r="P804">
        <f>extracted_table_data[[#This Row],[最低排名]]-extracted_table_data[[#This Row],[同分人数]]+1</f>
        <v>29014</v>
      </c>
      <c r="Q804">
        <f>IF(O804&gt;=开始!$B$6, 1, 0)</f>
        <v>1</v>
      </c>
      <c r="R804">
        <f>extracted_table_data[[#This Row],[最低排名]]-开始!$B$6</f>
        <v>29246</v>
      </c>
    </row>
    <row r="805" spans="1:18">
      <c r="A805">
        <v>60305</v>
      </c>
      <c r="B805" t="s">
        <v>971</v>
      </c>
      <c r="C805" t="str">
        <f t="shared" si="24"/>
        <v>赣南师大</v>
      </c>
      <c r="D805" t="str">
        <f t="shared" si="25"/>
        <v>05</v>
      </c>
      <c r="E805" t="s">
        <v>182</v>
      </c>
      <c r="F805">
        <v>207</v>
      </c>
      <c r="G805">
        <v>116</v>
      </c>
      <c r="H805">
        <v>95</v>
      </c>
      <c r="I805">
        <v>61</v>
      </c>
      <c r="J805">
        <v>52</v>
      </c>
      <c r="K805">
        <v>46</v>
      </c>
      <c r="L805">
        <v>0</v>
      </c>
      <c r="M805">
        <v>2023</v>
      </c>
      <c r="N805">
        <f>VLOOKUP(E805, '2023D'!$A$2:$G$339, 2, FALSE)</f>
        <v>233</v>
      </c>
      <c r="O805">
        <f>VLOOKUP(E805, '2023D'!$A$2:$G$339, 3, FALSE)</f>
        <v>29246</v>
      </c>
      <c r="P805">
        <f>extracted_table_data[[#This Row],[最低排名]]-extracted_table_data[[#This Row],[同分人数]]+1</f>
        <v>29014</v>
      </c>
      <c r="Q805">
        <f>IF(O805&gt;=开始!$B$6, 1, 0)</f>
        <v>1</v>
      </c>
      <c r="R805">
        <f>extracted_table_data[[#This Row],[最低排名]]-开始!$B$6</f>
        <v>29246</v>
      </c>
    </row>
    <row r="806" spans="1:18">
      <c r="A806">
        <v>60306</v>
      </c>
      <c r="B806" t="s">
        <v>972</v>
      </c>
      <c r="C806" t="str">
        <f t="shared" si="24"/>
        <v>赣南师大</v>
      </c>
      <c r="D806" t="str">
        <f t="shared" si="25"/>
        <v>06</v>
      </c>
      <c r="E806" t="s">
        <v>363</v>
      </c>
      <c r="F806">
        <v>195</v>
      </c>
      <c r="G806">
        <v>108</v>
      </c>
      <c r="H806">
        <v>88</v>
      </c>
      <c r="I806">
        <v>55</v>
      </c>
      <c r="J806">
        <v>52</v>
      </c>
      <c r="K806">
        <v>46</v>
      </c>
      <c r="L806">
        <v>0</v>
      </c>
      <c r="M806">
        <v>2023</v>
      </c>
      <c r="N806">
        <f>VLOOKUP(E806, '2023D'!$A$2:$G$339, 2, FALSE)</f>
        <v>228</v>
      </c>
      <c r="O806">
        <f>VLOOKUP(E806, '2023D'!$A$2:$G$339, 3, FALSE)</f>
        <v>34853</v>
      </c>
      <c r="P806">
        <f>extracted_table_data[[#This Row],[最低排名]]-extracted_table_data[[#This Row],[同分人数]]+1</f>
        <v>34626</v>
      </c>
      <c r="Q806">
        <f>IF(O806&gt;=开始!$B$6, 1, 0)</f>
        <v>1</v>
      </c>
      <c r="R806">
        <f>extracted_table_data[[#This Row],[最低排名]]-开始!$B$6</f>
        <v>34853</v>
      </c>
    </row>
    <row r="807" spans="1:18">
      <c r="A807">
        <v>60401</v>
      </c>
      <c r="B807" t="s">
        <v>973</v>
      </c>
      <c r="C807" t="str">
        <f t="shared" si="24"/>
        <v>井冈山大</v>
      </c>
      <c r="D807" t="str">
        <f t="shared" si="25"/>
        <v>01</v>
      </c>
      <c r="E807" t="s">
        <v>335</v>
      </c>
      <c r="F807">
        <v>206</v>
      </c>
      <c r="G807">
        <v>105</v>
      </c>
      <c r="H807">
        <v>94</v>
      </c>
      <c r="I807">
        <v>52</v>
      </c>
      <c r="J807">
        <v>49</v>
      </c>
      <c r="K807">
        <v>46</v>
      </c>
      <c r="L807">
        <v>0</v>
      </c>
      <c r="M807">
        <v>2023</v>
      </c>
      <c r="N807">
        <f>VLOOKUP(E807, '2023D'!$A$2:$G$339, 2, FALSE)</f>
        <v>224</v>
      </c>
      <c r="O807">
        <f>VLOOKUP(E807, '2023D'!$A$2:$G$339, 3, FALSE)</f>
        <v>32460</v>
      </c>
      <c r="P807">
        <f>extracted_table_data[[#This Row],[最低排名]]-extracted_table_data[[#This Row],[同分人数]]+1</f>
        <v>32237</v>
      </c>
      <c r="Q807">
        <f>IF(O807&gt;=开始!$B$6, 1, 0)</f>
        <v>1</v>
      </c>
      <c r="R807">
        <f>extracted_table_data[[#This Row],[最低排名]]-开始!$B$6</f>
        <v>32460</v>
      </c>
    </row>
    <row r="808" spans="1:18">
      <c r="A808">
        <v>60402</v>
      </c>
      <c r="B808" t="s">
        <v>974</v>
      </c>
      <c r="C808" t="str">
        <f t="shared" si="24"/>
        <v>井冈山大</v>
      </c>
      <c r="D808" t="str">
        <f t="shared" si="25"/>
        <v>02</v>
      </c>
      <c r="E808" t="s">
        <v>469</v>
      </c>
      <c r="F808">
        <v>200</v>
      </c>
      <c r="G808">
        <v>103</v>
      </c>
      <c r="H808">
        <v>88</v>
      </c>
      <c r="I808">
        <v>55</v>
      </c>
      <c r="J808">
        <v>46</v>
      </c>
      <c r="K808">
        <v>43</v>
      </c>
      <c r="L808">
        <v>0</v>
      </c>
      <c r="M808">
        <v>2023</v>
      </c>
      <c r="N808">
        <f>VLOOKUP(E808, '2023D'!$A$2:$G$339, 2, FALSE)</f>
        <v>224</v>
      </c>
      <c r="O808">
        <f>VLOOKUP(E808, '2023D'!$A$2:$G$339, 3, FALSE)</f>
        <v>35697</v>
      </c>
      <c r="P808">
        <f>extracted_table_data[[#This Row],[最低排名]]-extracted_table_data[[#This Row],[同分人数]]+1</f>
        <v>35474</v>
      </c>
      <c r="Q808">
        <f>IF(O808&gt;=开始!$B$6, 1, 0)</f>
        <v>1</v>
      </c>
      <c r="R808">
        <f>extracted_table_data[[#This Row],[最低排名]]-开始!$B$6</f>
        <v>35697</v>
      </c>
    </row>
    <row r="809" spans="1:18">
      <c r="A809">
        <v>60403</v>
      </c>
      <c r="B809" t="s">
        <v>975</v>
      </c>
      <c r="C809" t="str">
        <f t="shared" si="24"/>
        <v>井冈山大</v>
      </c>
      <c r="D809" t="str">
        <f t="shared" si="25"/>
        <v>03</v>
      </c>
      <c r="E809" t="s">
        <v>335</v>
      </c>
      <c r="F809">
        <v>184</v>
      </c>
      <c r="G809">
        <v>98</v>
      </c>
      <c r="H809">
        <v>83</v>
      </c>
      <c r="I809">
        <v>67</v>
      </c>
      <c r="J809">
        <v>64</v>
      </c>
      <c r="K809">
        <v>49</v>
      </c>
      <c r="L809">
        <v>0</v>
      </c>
      <c r="M809">
        <v>2023</v>
      </c>
      <c r="N809">
        <f>VLOOKUP(E809, '2023D'!$A$2:$G$339, 2, FALSE)</f>
        <v>224</v>
      </c>
      <c r="O809">
        <f>VLOOKUP(E809, '2023D'!$A$2:$G$339, 3, FALSE)</f>
        <v>32460</v>
      </c>
      <c r="P809">
        <f>extracted_table_data[[#This Row],[最低排名]]-extracted_table_data[[#This Row],[同分人数]]+1</f>
        <v>32237</v>
      </c>
      <c r="Q809">
        <f>IF(O809&gt;=开始!$B$6, 1, 0)</f>
        <v>1</v>
      </c>
      <c r="R809">
        <f>extracted_table_data[[#This Row],[最低排名]]-开始!$B$6</f>
        <v>32460</v>
      </c>
    </row>
    <row r="810" spans="1:18">
      <c r="A810">
        <v>60501</v>
      </c>
      <c r="B810" t="s">
        <v>976</v>
      </c>
      <c r="C810" t="str">
        <f t="shared" si="24"/>
        <v>江西财大</v>
      </c>
      <c r="D810" t="str">
        <f t="shared" si="25"/>
        <v>01</v>
      </c>
      <c r="E810" t="s">
        <v>100</v>
      </c>
      <c r="F810">
        <v>226</v>
      </c>
      <c r="G810">
        <v>117</v>
      </c>
      <c r="H810">
        <v>107</v>
      </c>
      <c r="I810">
        <v>64</v>
      </c>
      <c r="J810">
        <v>58</v>
      </c>
      <c r="K810">
        <v>52</v>
      </c>
      <c r="L810">
        <v>0</v>
      </c>
      <c r="M810">
        <v>2023</v>
      </c>
      <c r="N810">
        <f>VLOOKUP(E810, '2023D'!$A$2:$G$339, 2, FALSE)</f>
        <v>232</v>
      </c>
      <c r="O810">
        <f>VLOOKUP(E810, '2023D'!$A$2:$G$339, 3, FALSE)</f>
        <v>17863</v>
      </c>
      <c r="P810">
        <f>extracted_table_data[[#This Row],[最低排名]]-extracted_table_data[[#This Row],[同分人数]]+1</f>
        <v>17632</v>
      </c>
      <c r="Q810">
        <f>IF(O810&gt;=开始!$B$6, 1, 0)</f>
        <v>1</v>
      </c>
      <c r="R810">
        <f>extracted_table_data[[#This Row],[最低排名]]-开始!$B$6</f>
        <v>17863</v>
      </c>
    </row>
    <row r="811" spans="1:18">
      <c r="A811">
        <v>60502</v>
      </c>
      <c r="B811" t="s">
        <v>977</v>
      </c>
      <c r="C811" t="str">
        <f t="shared" si="24"/>
        <v>江西财大</v>
      </c>
      <c r="D811" t="str">
        <f t="shared" si="25"/>
        <v>02</v>
      </c>
      <c r="E811" t="s">
        <v>100</v>
      </c>
      <c r="F811">
        <v>233</v>
      </c>
      <c r="G811">
        <v>119</v>
      </c>
      <c r="H811">
        <v>106</v>
      </c>
      <c r="I811">
        <v>58</v>
      </c>
      <c r="J811">
        <v>55</v>
      </c>
      <c r="K811">
        <v>55</v>
      </c>
      <c r="L811">
        <v>0</v>
      </c>
      <c r="M811">
        <v>2023</v>
      </c>
      <c r="N811">
        <f>VLOOKUP(E811, '2023D'!$A$2:$G$339, 2, FALSE)</f>
        <v>232</v>
      </c>
      <c r="O811">
        <f>VLOOKUP(E811, '2023D'!$A$2:$G$339, 3, FALSE)</f>
        <v>17863</v>
      </c>
      <c r="P811">
        <f>extracted_table_data[[#This Row],[最低排名]]-extracted_table_data[[#This Row],[同分人数]]+1</f>
        <v>17632</v>
      </c>
      <c r="Q811">
        <f>IF(O811&gt;=开始!$B$6, 1, 0)</f>
        <v>1</v>
      </c>
      <c r="R811">
        <f>extracted_table_data[[#This Row],[最低排名]]-开始!$B$6</f>
        <v>17863</v>
      </c>
    </row>
    <row r="812" spans="1:18">
      <c r="A812">
        <v>60601</v>
      </c>
      <c r="B812" t="s">
        <v>978</v>
      </c>
      <c r="C812" t="str">
        <f t="shared" si="24"/>
        <v>江西科技</v>
      </c>
      <c r="D812" t="str">
        <f t="shared" si="25"/>
        <v>01</v>
      </c>
      <c r="E812" t="s">
        <v>223</v>
      </c>
      <c r="F812">
        <v>179</v>
      </c>
      <c r="G812">
        <v>110</v>
      </c>
      <c r="H812">
        <v>76</v>
      </c>
      <c r="I812">
        <v>55</v>
      </c>
      <c r="J812">
        <v>52</v>
      </c>
      <c r="K812">
        <v>46</v>
      </c>
      <c r="L812">
        <v>0</v>
      </c>
      <c r="M812">
        <v>2023</v>
      </c>
      <c r="N812">
        <f>VLOOKUP(E812, '2023D'!$A$2:$G$339, 2, FALSE)</f>
        <v>175</v>
      </c>
      <c r="O812">
        <f>VLOOKUP(E812, '2023D'!$A$2:$G$339, 3, FALSE)</f>
        <v>40349</v>
      </c>
      <c r="P812">
        <f>extracted_table_data[[#This Row],[最低排名]]-extracted_table_data[[#This Row],[同分人数]]+1</f>
        <v>40175</v>
      </c>
      <c r="Q812">
        <f>IF(O812&gt;=开始!$B$6, 1, 0)</f>
        <v>1</v>
      </c>
      <c r="R812">
        <f>extracted_table_data[[#This Row],[最低排名]]-开始!$B$6</f>
        <v>40349</v>
      </c>
    </row>
    <row r="813" spans="1:18">
      <c r="A813">
        <v>60602</v>
      </c>
      <c r="B813" t="s">
        <v>979</v>
      </c>
      <c r="C813" t="str">
        <f t="shared" si="24"/>
        <v>江西科技</v>
      </c>
      <c r="D813" t="str">
        <f t="shared" si="25"/>
        <v>02</v>
      </c>
      <c r="E813" t="s">
        <v>198</v>
      </c>
      <c r="F813">
        <v>177</v>
      </c>
      <c r="G813">
        <v>99</v>
      </c>
      <c r="H813">
        <v>78</v>
      </c>
      <c r="I813">
        <v>55</v>
      </c>
      <c r="J813">
        <v>52</v>
      </c>
      <c r="K813">
        <v>43</v>
      </c>
      <c r="L813">
        <v>0</v>
      </c>
      <c r="M813">
        <v>2023</v>
      </c>
      <c r="N813">
        <f>VLOOKUP(E813, '2023D'!$A$2:$G$339, 2, FALSE)</f>
        <v>159</v>
      </c>
      <c r="O813">
        <f>VLOOKUP(E813, '2023D'!$A$2:$G$339, 3, FALSE)</f>
        <v>40830</v>
      </c>
      <c r="P813">
        <f>extracted_table_data[[#This Row],[最低排名]]-extracted_table_data[[#This Row],[同分人数]]+1</f>
        <v>40672</v>
      </c>
      <c r="Q813">
        <f>IF(O813&gt;=开始!$B$6, 1, 0)</f>
        <v>1</v>
      </c>
      <c r="R813">
        <f>extracted_table_data[[#This Row],[最低排名]]-开始!$B$6</f>
        <v>40830</v>
      </c>
    </row>
    <row r="814" spans="1:18">
      <c r="A814">
        <v>60701</v>
      </c>
      <c r="B814" t="s">
        <v>980</v>
      </c>
      <c r="C814" t="str">
        <f t="shared" si="24"/>
        <v>江西科师</v>
      </c>
      <c r="D814" t="str">
        <f t="shared" si="25"/>
        <v>01</v>
      </c>
      <c r="E814" t="s">
        <v>228</v>
      </c>
      <c r="F814">
        <v>177</v>
      </c>
      <c r="G814">
        <v>92</v>
      </c>
      <c r="H814">
        <v>88</v>
      </c>
      <c r="I814">
        <v>61</v>
      </c>
      <c r="J814">
        <v>58</v>
      </c>
      <c r="K814">
        <v>55</v>
      </c>
      <c r="L814">
        <v>0</v>
      </c>
      <c r="M814">
        <v>2023</v>
      </c>
      <c r="N814">
        <f>VLOOKUP(E814, '2023D'!$A$2:$G$339, 2, FALSE)</f>
        <v>205</v>
      </c>
      <c r="O814">
        <f>VLOOKUP(E814, '2023D'!$A$2:$G$339, 3, FALSE)</f>
        <v>34170</v>
      </c>
      <c r="P814">
        <f>extracted_table_data[[#This Row],[最低排名]]-extracted_table_data[[#This Row],[同分人数]]+1</f>
        <v>33966</v>
      </c>
      <c r="Q814">
        <f>IF(O814&gt;=开始!$B$6, 1, 0)</f>
        <v>1</v>
      </c>
      <c r="R814">
        <f>extracted_table_data[[#This Row],[最低排名]]-开始!$B$6</f>
        <v>34170</v>
      </c>
    </row>
    <row r="815" spans="1:18">
      <c r="A815">
        <v>60702</v>
      </c>
      <c r="B815" t="s">
        <v>981</v>
      </c>
      <c r="C815" t="str">
        <f t="shared" si="24"/>
        <v>江西科师</v>
      </c>
      <c r="D815" t="str">
        <f t="shared" si="25"/>
        <v>02</v>
      </c>
      <c r="E815" t="s">
        <v>165</v>
      </c>
      <c r="F815">
        <v>185</v>
      </c>
      <c r="G815">
        <v>93</v>
      </c>
      <c r="H815">
        <v>90</v>
      </c>
      <c r="I815">
        <v>67</v>
      </c>
      <c r="J815">
        <v>58</v>
      </c>
      <c r="K815">
        <v>55</v>
      </c>
      <c r="L815">
        <v>0</v>
      </c>
      <c r="M815">
        <v>2023</v>
      </c>
      <c r="N815">
        <f>VLOOKUP(E815, '2023D'!$A$2:$G$339, 2, FALSE)</f>
        <v>225</v>
      </c>
      <c r="O815">
        <f>VLOOKUP(E815, '2023D'!$A$2:$G$339, 3, FALSE)</f>
        <v>30610</v>
      </c>
      <c r="P815">
        <f>extracted_table_data[[#This Row],[最低排名]]-extracted_table_data[[#This Row],[同分人数]]+1</f>
        <v>30386</v>
      </c>
      <c r="Q815">
        <f>IF(O815&gt;=开始!$B$6, 1, 0)</f>
        <v>1</v>
      </c>
      <c r="R815">
        <f>extracted_table_data[[#This Row],[最低排名]]-开始!$B$6</f>
        <v>30610</v>
      </c>
    </row>
    <row r="816" spans="1:18">
      <c r="A816">
        <v>60703</v>
      </c>
      <c r="B816" t="s">
        <v>982</v>
      </c>
      <c r="C816" t="str">
        <f t="shared" si="24"/>
        <v>江西科师</v>
      </c>
      <c r="D816" t="str">
        <f t="shared" si="25"/>
        <v>03</v>
      </c>
      <c r="E816" t="s">
        <v>323</v>
      </c>
      <c r="F816">
        <v>215</v>
      </c>
      <c r="G816">
        <v>111</v>
      </c>
      <c r="H816">
        <v>92</v>
      </c>
      <c r="I816">
        <v>64</v>
      </c>
      <c r="J816">
        <v>61</v>
      </c>
      <c r="K816">
        <v>49</v>
      </c>
      <c r="L816">
        <v>0</v>
      </c>
      <c r="M816">
        <v>2023</v>
      </c>
      <c r="N816">
        <f>VLOOKUP(E816, '2023D'!$A$2:$G$339, 2, FALSE)</f>
        <v>240</v>
      </c>
      <c r="O816">
        <f>VLOOKUP(E816, '2023D'!$A$2:$G$339, 3, FALSE)</f>
        <v>24317</v>
      </c>
      <c r="P816">
        <f>extracted_table_data[[#This Row],[最低排名]]-extracted_table_data[[#This Row],[同分人数]]+1</f>
        <v>24078</v>
      </c>
      <c r="Q816">
        <f>IF(O816&gt;=开始!$B$6, 1, 0)</f>
        <v>1</v>
      </c>
      <c r="R816">
        <f>extracted_table_data[[#This Row],[最低排名]]-开始!$B$6</f>
        <v>24317</v>
      </c>
    </row>
    <row r="817" spans="1:18">
      <c r="A817">
        <v>60704</v>
      </c>
      <c r="B817" t="s">
        <v>983</v>
      </c>
      <c r="C817" t="str">
        <f t="shared" si="24"/>
        <v>江西科师</v>
      </c>
      <c r="D817" t="str">
        <f t="shared" si="25"/>
        <v>04</v>
      </c>
      <c r="E817" t="s">
        <v>170</v>
      </c>
      <c r="F817">
        <v>208</v>
      </c>
      <c r="G817">
        <v>116</v>
      </c>
      <c r="H817">
        <v>74</v>
      </c>
      <c r="I817">
        <v>61</v>
      </c>
      <c r="J817">
        <v>58</v>
      </c>
      <c r="K817">
        <v>52</v>
      </c>
      <c r="L817">
        <v>0</v>
      </c>
      <c r="M817">
        <v>2023</v>
      </c>
      <c r="N817">
        <f>VLOOKUP(E817, '2023D'!$A$2:$G$339, 2, FALSE)</f>
        <v>242</v>
      </c>
      <c r="O817">
        <f>VLOOKUP(E817, '2023D'!$A$2:$G$339, 3, FALSE)</f>
        <v>31094</v>
      </c>
      <c r="P817">
        <f>extracted_table_data[[#This Row],[最低排名]]-extracted_table_data[[#This Row],[同分人数]]+1</f>
        <v>30853</v>
      </c>
      <c r="Q817">
        <f>IF(O817&gt;=开始!$B$6, 1, 0)</f>
        <v>1</v>
      </c>
      <c r="R817">
        <f>extracted_table_data[[#This Row],[最低排名]]-开始!$B$6</f>
        <v>31094</v>
      </c>
    </row>
    <row r="818" spans="1:18">
      <c r="A818">
        <v>60705</v>
      </c>
      <c r="B818" t="s">
        <v>984</v>
      </c>
      <c r="C818" t="str">
        <f t="shared" si="24"/>
        <v>江西科师</v>
      </c>
      <c r="D818" t="str">
        <f t="shared" si="25"/>
        <v>05</v>
      </c>
      <c r="E818" t="s">
        <v>144</v>
      </c>
      <c r="F818">
        <v>223</v>
      </c>
      <c r="G818">
        <v>115</v>
      </c>
      <c r="H818">
        <v>79</v>
      </c>
      <c r="I818">
        <v>61</v>
      </c>
      <c r="J818">
        <v>55</v>
      </c>
      <c r="K818">
        <v>49</v>
      </c>
      <c r="L818">
        <v>0</v>
      </c>
      <c r="M818">
        <v>2023</v>
      </c>
      <c r="N818">
        <f>VLOOKUP(E818, '2023D'!$A$2:$G$339, 2, FALSE)</f>
        <v>242</v>
      </c>
      <c r="O818">
        <f>VLOOKUP(E818, '2023D'!$A$2:$G$339, 3, FALSE)</f>
        <v>27818</v>
      </c>
      <c r="P818">
        <f>extracted_table_data[[#This Row],[最低排名]]-extracted_table_data[[#This Row],[同分人数]]+1</f>
        <v>27577</v>
      </c>
      <c r="Q818">
        <f>IF(O818&gt;=开始!$B$6, 1, 0)</f>
        <v>1</v>
      </c>
      <c r="R818">
        <f>extracted_table_data[[#This Row],[最低排名]]-开始!$B$6</f>
        <v>27818</v>
      </c>
    </row>
    <row r="819" spans="1:18">
      <c r="A819">
        <v>60706</v>
      </c>
      <c r="B819" t="s">
        <v>985</v>
      </c>
      <c r="C819" t="str">
        <f t="shared" si="24"/>
        <v>江西科师</v>
      </c>
      <c r="D819" t="str">
        <f t="shared" si="25"/>
        <v>06</v>
      </c>
      <c r="E819" t="s">
        <v>228</v>
      </c>
      <c r="F819">
        <v>191</v>
      </c>
      <c r="G819">
        <v>100</v>
      </c>
      <c r="H819">
        <v>80</v>
      </c>
      <c r="I819">
        <v>58</v>
      </c>
      <c r="J819">
        <v>55</v>
      </c>
      <c r="K819">
        <v>55</v>
      </c>
      <c r="L819">
        <v>0</v>
      </c>
      <c r="M819">
        <v>2023</v>
      </c>
      <c r="N819">
        <f>VLOOKUP(E819, '2023D'!$A$2:$G$339, 2, FALSE)</f>
        <v>205</v>
      </c>
      <c r="O819">
        <f>VLOOKUP(E819, '2023D'!$A$2:$G$339, 3, FALSE)</f>
        <v>34170</v>
      </c>
      <c r="P819">
        <f>extracted_table_data[[#This Row],[最低排名]]-extracted_table_data[[#This Row],[同分人数]]+1</f>
        <v>33966</v>
      </c>
      <c r="Q819">
        <f>IF(O819&gt;=开始!$B$6, 1, 0)</f>
        <v>1</v>
      </c>
      <c r="R819">
        <f>extracted_table_data[[#This Row],[最低排名]]-开始!$B$6</f>
        <v>34170</v>
      </c>
    </row>
    <row r="820" spans="1:18">
      <c r="A820">
        <v>60801</v>
      </c>
      <c r="B820" t="s">
        <v>986</v>
      </c>
      <c r="C820" t="str">
        <f t="shared" si="24"/>
        <v>南昌工程</v>
      </c>
      <c r="D820" t="str">
        <f t="shared" si="25"/>
        <v>01</v>
      </c>
      <c r="E820" t="s">
        <v>309</v>
      </c>
      <c r="F820">
        <v>196</v>
      </c>
      <c r="G820">
        <v>99</v>
      </c>
      <c r="H820">
        <v>72</v>
      </c>
      <c r="I820">
        <v>67</v>
      </c>
      <c r="J820">
        <v>58</v>
      </c>
      <c r="K820">
        <v>49</v>
      </c>
      <c r="L820">
        <v>0</v>
      </c>
      <c r="M820">
        <v>2023</v>
      </c>
      <c r="N820">
        <f>VLOOKUP(E820, '2023D'!$A$2:$G$339, 2, FALSE)</f>
        <v>237</v>
      </c>
      <c r="O820">
        <f>VLOOKUP(E820, '2023D'!$A$2:$G$339, 3, FALSE)</f>
        <v>33564</v>
      </c>
      <c r="P820">
        <f>extracted_table_data[[#This Row],[最低排名]]-extracted_table_data[[#This Row],[同分人数]]+1</f>
        <v>33328</v>
      </c>
      <c r="Q820">
        <f>IF(O820&gt;=开始!$B$6, 1, 0)</f>
        <v>1</v>
      </c>
      <c r="R820">
        <f>extracted_table_data[[#This Row],[最低排名]]-开始!$B$6</f>
        <v>33564</v>
      </c>
    </row>
    <row r="821" spans="1:18">
      <c r="A821">
        <v>60802</v>
      </c>
      <c r="B821" t="s">
        <v>987</v>
      </c>
      <c r="C821" t="str">
        <f t="shared" si="24"/>
        <v>南昌工程</v>
      </c>
      <c r="D821" t="str">
        <f t="shared" si="25"/>
        <v>02</v>
      </c>
      <c r="E821" t="s">
        <v>363</v>
      </c>
      <c r="F821">
        <v>196</v>
      </c>
      <c r="G821">
        <v>107</v>
      </c>
      <c r="H821">
        <v>75</v>
      </c>
      <c r="I821">
        <v>61</v>
      </c>
      <c r="J821">
        <v>52</v>
      </c>
      <c r="K821">
        <v>52</v>
      </c>
      <c r="L821">
        <v>0</v>
      </c>
      <c r="M821">
        <v>2023</v>
      </c>
      <c r="N821">
        <f>VLOOKUP(E821, '2023D'!$A$2:$G$339, 2, FALSE)</f>
        <v>228</v>
      </c>
      <c r="O821">
        <f>VLOOKUP(E821, '2023D'!$A$2:$G$339, 3, FALSE)</f>
        <v>34853</v>
      </c>
      <c r="P821">
        <f>extracted_table_data[[#This Row],[最低排名]]-extracted_table_data[[#This Row],[同分人数]]+1</f>
        <v>34626</v>
      </c>
      <c r="Q821">
        <f>IF(O821&gt;=开始!$B$6, 1, 0)</f>
        <v>1</v>
      </c>
      <c r="R821">
        <f>extracted_table_data[[#This Row],[最低排名]]-开始!$B$6</f>
        <v>34853</v>
      </c>
    </row>
    <row r="822" spans="1:18">
      <c r="A822">
        <v>60803</v>
      </c>
      <c r="B822" t="s">
        <v>988</v>
      </c>
      <c r="C822" t="str">
        <f t="shared" si="24"/>
        <v>南昌工程</v>
      </c>
      <c r="D822" t="str">
        <f t="shared" si="25"/>
        <v>03</v>
      </c>
      <c r="E822" t="s">
        <v>203</v>
      </c>
      <c r="F822">
        <v>197</v>
      </c>
      <c r="G822">
        <v>102</v>
      </c>
      <c r="H822">
        <v>74</v>
      </c>
      <c r="I822">
        <v>64</v>
      </c>
      <c r="J822">
        <v>49</v>
      </c>
      <c r="K822">
        <v>46</v>
      </c>
      <c r="L822">
        <v>0</v>
      </c>
      <c r="M822">
        <v>2023</v>
      </c>
      <c r="N822">
        <f>VLOOKUP(E822, '2023D'!$A$2:$G$339, 2, FALSE)</f>
        <v>209</v>
      </c>
      <c r="O822">
        <f>VLOOKUP(E822, '2023D'!$A$2:$G$339, 3, FALSE)</f>
        <v>36113</v>
      </c>
      <c r="P822">
        <f>extracted_table_data[[#This Row],[最低排名]]-extracted_table_data[[#This Row],[同分人数]]+1</f>
        <v>35905</v>
      </c>
      <c r="Q822">
        <f>IF(O822&gt;=开始!$B$6, 1, 0)</f>
        <v>1</v>
      </c>
      <c r="R822">
        <f>extracted_table_data[[#This Row],[最低排名]]-开始!$B$6</f>
        <v>36113</v>
      </c>
    </row>
    <row r="823" spans="1:18">
      <c r="A823">
        <v>61001</v>
      </c>
      <c r="B823" t="s">
        <v>989</v>
      </c>
      <c r="C823" t="str">
        <f t="shared" si="24"/>
        <v>九江学院</v>
      </c>
      <c r="D823" t="str">
        <f t="shared" si="25"/>
        <v>01</v>
      </c>
      <c r="E823" t="s">
        <v>381</v>
      </c>
      <c r="F823">
        <v>187</v>
      </c>
      <c r="G823">
        <v>103</v>
      </c>
      <c r="H823">
        <v>77</v>
      </c>
      <c r="I823">
        <v>61</v>
      </c>
      <c r="J823">
        <v>55</v>
      </c>
      <c r="K823">
        <v>49</v>
      </c>
      <c r="L823">
        <v>0</v>
      </c>
      <c r="M823">
        <v>2023</v>
      </c>
      <c r="N823">
        <f>VLOOKUP(E823, '2023D'!$A$2:$G$339, 2, FALSE)</f>
        <v>190</v>
      </c>
      <c r="O823">
        <f>VLOOKUP(E823, '2023D'!$A$2:$G$339, 3, FALSE)</f>
        <v>36303</v>
      </c>
      <c r="P823">
        <f>extracted_table_data[[#This Row],[最低排名]]-extracted_table_data[[#This Row],[同分人数]]+1</f>
        <v>36114</v>
      </c>
      <c r="Q823">
        <f>IF(O823&gt;=开始!$B$6, 1, 0)</f>
        <v>1</v>
      </c>
      <c r="R823">
        <f>extracted_table_data[[#This Row],[最低排名]]-开始!$B$6</f>
        <v>36303</v>
      </c>
    </row>
    <row r="824" spans="1:18">
      <c r="A824">
        <v>61002</v>
      </c>
      <c r="B824" t="s">
        <v>990</v>
      </c>
      <c r="C824" t="str">
        <f t="shared" si="24"/>
        <v>九江学院</v>
      </c>
      <c r="D824" t="str">
        <f t="shared" si="25"/>
        <v>02</v>
      </c>
      <c r="E824" t="s">
        <v>479</v>
      </c>
      <c r="F824">
        <v>175</v>
      </c>
      <c r="G824">
        <v>94</v>
      </c>
      <c r="H824">
        <v>82</v>
      </c>
      <c r="I824">
        <v>58</v>
      </c>
      <c r="J824">
        <v>55</v>
      </c>
      <c r="K824">
        <v>52</v>
      </c>
      <c r="L824">
        <v>0</v>
      </c>
      <c r="M824">
        <v>2023</v>
      </c>
      <c r="N824">
        <f>VLOOKUP(E824, '2023D'!$A$2:$G$339, 2, FALSE)</f>
        <v>199</v>
      </c>
      <c r="O824">
        <f>VLOOKUP(E824, '2023D'!$A$2:$G$339, 3, FALSE)</f>
        <v>37730</v>
      </c>
      <c r="P824">
        <f>extracted_table_data[[#This Row],[最低排名]]-extracted_table_data[[#This Row],[同分人数]]+1</f>
        <v>37532</v>
      </c>
      <c r="Q824">
        <f>IF(O824&gt;=开始!$B$6, 1, 0)</f>
        <v>1</v>
      </c>
      <c r="R824">
        <f>extracted_table_data[[#This Row],[最低排名]]-开始!$B$6</f>
        <v>37730</v>
      </c>
    </row>
    <row r="825" spans="1:18">
      <c r="A825">
        <v>61301</v>
      </c>
      <c r="B825" t="s">
        <v>991</v>
      </c>
      <c r="C825" t="str">
        <f t="shared" si="24"/>
        <v>南昌工院</v>
      </c>
      <c r="D825" t="str">
        <f t="shared" si="25"/>
        <v>01</v>
      </c>
      <c r="E825" t="s">
        <v>223</v>
      </c>
      <c r="F825">
        <v>201</v>
      </c>
      <c r="G825">
        <v>106</v>
      </c>
      <c r="H825">
        <v>72</v>
      </c>
      <c r="I825">
        <v>46</v>
      </c>
      <c r="J825">
        <v>46</v>
      </c>
      <c r="K825">
        <v>43</v>
      </c>
      <c r="L825">
        <v>0</v>
      </c>
      <c r="M825">
        <v>2023</v>
      </c>
      <c r="N825">
        <f>VLOOKUP(E825, '2023D'!$A$2:$G$339, 2, FALSE)</f>
        <v>175</v>
      </c>
      <c r="O825">
        <f>VLOOKUP(E825, '2023D'!$A$2:$G$339, 3, FALSE)</f>
        <v>40349</v>
      </c>
      <c r="P825">
        <f>extracted_table_data[[#This Row],[最低排名]]-extracted_table_data[[#This Row],[同分人数]]+1</f>
        <v>40175</v>
      </c>
      <c r="Q825">
        <f>IF(O825&gt;=开始!$B$6, 1, 0)</f>
        <v>1</v>
      </c>
      <c r="R825">
        <f>extracted_table_data[[#This Row],[最低排名]]-开始!$B$6</f>
        <v>40349</v>
      </c>
    </row>
    <row r="826" spans="1:18">
      <c r="A826">
        <v>61401</v>
      </c>
      <c r="B826" t="s">
        <v>992</v>
      </c>
      <c r="C826" t="str">
        <f t="shared" si="24"/>
        <v>昌大科技</v>
      </c>
      <c r="D826" t="str">
        <f t="shared" si="25"/>
        <v>01</v>
      </c>
      <c r="E826" t="s">
        <v>316</v>
      </c>
      <c r="F826">
        <v>167</v>
      </c>
      <c r="G826">
        <v>90</v>
      </c>
      <c r="H826">
        <v>83</v>
      </c>
      <c r="I826">
        <v>58</v>
      </c>
      <c r="J826">
        <v>52</v>
      </c>
      <c r="K826">
        <v>46</v>
      </c>
      <c r="L826">
        <v>0</v>
      </c>
      <c r="M826">
        <v>2023</v>
      </c>
      <c r="N826">
        <f>VLOOKUP(E826, '2023D'!$A$2:$G$339, 2, FALSE)</f>
        <v>159</v>
      </c>
      <c r="O826">
        <f>VLOOKUP(E826, '2023D'!$A$2:$G$339, 3, FALSE)</f>
        <v>40671</v>
      </c>
      <c r="P826">
        <f>extracted_table_data[[#This Row],[最低排名]]-extracted_table_data[[#This Row],[同分人数]]+1</f>
        <v>40513</v>
      </c>
      <c r="Q826">
        <f>IF(O826&gt;=开始!$B$6, 1, 0)</f>
        <v>1</v>
      </c>
      <c r="R826">
        <f>extracted_table_data[[#This Row],[最低排名]]-开始!$B$6</f>
        <v>40671</v>
      </c>
    </row>
    <row r="827" spans="1:18">
      <c r="A827">
        <v>61502</v>
      </c>
      <c r="B827" t="s">
        <v>993</v>
      </c>
      <c r="C827" t="str">
        <f t="shared" si="24"/>
        <v>南昌交院</v>
      </c>
      <c r="D827" t="str">
        <f t="shared" si="25"/>
        <v>02</v>
      </c>
      <c r="E827" t="s">
        <v>366</v>
      </c>
      <c r="F827">
        <v>181</v>
      </c>
      <c r="G827">
        <v>99</v>
      </c>
      <c r="H827">
        <v>73</v>
      </c>
      <c r="I827">
        <v>52</v>
      </c>
      <c r="J827">
        <v>52</v>
      </c>
      <c r="K827">
        <v>49</v>
      </c>
      <c r="L827">
        <v>0</v>
      </c>
      <c r="M827">
        <v>2023</v>
      </c>
      <c r="N827">
        <f>VLOOKUP(E827, '2023D'!$A$2:$G$339, 2, FALSE)</f>
        <v>163</v>
      </c>
      <c r="O827">
        <f>VLOOKUP(E827, '2023D'!$A$2:$G$339, 3, FALSE)</f>
        <v>40512</v>
      </c>
      <c r="P827">
        <f>extracted_table_data[[#This Row],[最低排名]]-extracted_table_data[[#This Row],[同分人数]]+1</f>
        <v>40350</v>
      </c>
      <c r="Q827">
        <f>IF(O827&gt;=开始!$B$6, 1, 0)</f>
        <v>1</v>
      </c>
      <c r="R827">
        <f>extracted_table_data[[#This Row],[最低排名]]-开始!$B$6</f>
        <v>40512</v>
      </c>
    </row>
    <row r="828" spans="1:18">
      <c r="A828">
        <v>61601</v>
      </c>
      <c r="B828" t="s">
        <v>994</v>
      </c>
      <c r="C828" t="str">
        <f t="shared" si="24"/>
        <v>赣东学院</v>
      </c>
      <c r="D828" t="str">
        <f t="shared" si="25"/>
        <v>01</v>
      </c>
      <c r="E828" t="s">
        <v>318</v>
      </c>
      <c r="F828">
        <v>195</v>
      </c>
      <c r="G828">
        <v>99</v>
      </c>
      <c r="H828">
        <v>84</v>
      </c>
      <c r="I828">
        <v>58</v>
      </c>
      <c r="J828">
        <v>46</v>
      </c>
      <c r="K828">
        <v>43</v>
      </c>
      <c r="L828">
        <v>0</v>
      </c>
      <c r="M828">
        <v>2023</v>
      </c>
      <c r="N828">
        <f>VLOOKUP(E828, '2023D'!$A$2:$G$339, 2, FALSE)</f>
        <v>194</v>
      </c>
      <c r="O828">
        <f>VLOOKUP(E828, '2023D'!$A$2:$G$339, 3, FALSE)</f>
        <v>36906</v>
      </c>
      <c r="P828">
        <f>extracted_table_data[[#This Row],[最低排名]]-extracted_table_data[[#This Row],[同分人数]]+1</f>
        <v>36713</v>
      </c>
      <c r="Q828">
        <f>IF(O828&gt;=开始!$B$6, 1, 0)</f>
        <v>1</v>
      </c>
      <c r="R828">
        <f>extracted_table_data[[#This Row],[最低排名]]-开始!$B$6</f>
        <v>36906</v>
      </c>
    </row>
    <row r="829" spans="1:18">
      <c r="A829">
        <v>61701</v>
      </c>
      <c r="B829" t="s">
        <v>995</v>
      </c>
      <c r="C829" t="str">
        <f t="shared" si="24"/>
        <v>南航科技</v>
      </c>
      <c r="D829" t="str">
        <f t="shared" si="25"/>
        <v>01</v>
      </c>
      <c r="E829" t="s">
        <v>316</v>
      </c>
      <c r="F829">
        <v>160</v>
      </c>
      <c r="G829">
        <v>88</v>
      </c>
      <c r="H829">
        <v>87</v>
      </c>
      <c r="I829">
        <v>58</v>
      </c>
      <c r="J829">
        <v>52</v>
      </c>
      <c r="K829">
        <v>49</v>
      </c>
      <c r="L829">
        <v>0</v>
      </c>
      <c r="M829">
        <v>2023</v>
      </c>
      <c r="N829">
        <f>VLOOKUP(E829, '2023D'!$A$2:$G$339, 2, FALSE)</f>
        <v>159</v>
      </c>
      <c r="O829">
        <f>VLOOKUP(E829, '2023D'!$A$2:$G$339, 3, FALSE)</f>
        <v>40671</v>
      </c>
      <c r="P829">
        <f>extracted_table_data[[#This Row],[最低排名]]-extracted_table_data[[#This Row],[同分人数]]+1</f>
        <v>40513</v>
      </c>
      <c r="Q829">
        <f>IF(O829&gt;=开始!$B$6, 1, 0)</f>
        <v>1</v>
      </c>
      <c r="R829">
        <f>extracted_table_data[[#This Row],[最低排名]]-开始!$B$6</f>
        <v>40671</v>
      </c>
    </row>
    <row r="830" spans="1:18">
      <c r="A830">
        <v>61801</v>
      </c>
      <c r="B830" t="s">
        <v>996</v>
      </c>
      <c r="C830" t="str">
        <f t="shared" si="24"/>
        <v>赣南科院</v>
      </c>
      <c r="D830" t="str">
        <f t="shared" si="25"/>
        <v>01</v>
      </c>
      <c r="E830" t="s">
        <v>752</v>
      </c>
      <c r="F830">
        <v>193</v>
      </c>
      <c r="G830">
        <v>98</v>
      </c>
      <c r="H830">
        <v>91</v>
      </c>
      <c r="I830">
        <v>49</v>
      </c>
      <c r="J830">
        <v>46</v>
      </c>
      <c r="K830">
        <v>46</v>
      </c>
      <c r="L830">
        <v>0</v>
      </c>
      <c r="M830">
        <v>2023</v>
      </c>
      <c r="N830">
        <f>VLOOKUP(E830, '2023D'!$A$2:$G$339, 2, FALSE)</f>
        <v>204</v>
      </c>
      <c r="O830">
        <f>VLOOKUP(E830, '2023D'!$A$2:$G$339, 3, FALSE)</f>
        <v>37110</v>
      </c>
      <c r="P830">
        <f>extracted_table_data[[#This Row],[最低排名]]-extracted_table_data[[#This Row],[同分人数]]+1</f>
        <v>36907</v>
      </c>
      <c r="Q830">
        <f>IF(O830&gt;=开始!$B$6, 1, 0)</f>
        <v>1</v>
      </c>
      <c r="R830">
        <f>extracted_table_data[[#This Row],[最低排名]]-开始!$B$6</f>
        <v>37110</v>
      </c>
    </row>
    <row r="831" spans="1:18">
      <c r="A831">
        <v>62001</v>
      </c>
      <c r="B831" t="s">
        <v>997</v>
      </c>
      <c r="C831" t="str">
        <f t="shared" si="24"/>
        <v>赣农商院</v>
      </c>
      <c r="D831" t="str">
        <f t="shared" si="25"/>
        <v>01</v>
      </c>
      <c r="E831" t="s">
        <v>998</v>
      </c>
      <c r="F831">
        <v>192</v>
      </c>
      <c r="G831">
        <v>106</v>
      </c>
      <c r="H831">
        <v>72</v>
      </c>
      <c r="I831">
        <v>52</v>
      </c>
      <c r="J831">
        <v>49</v>
      </c>
      <c r="K831">
        <v>46</v>
      </c>
      <c r="L831">
        <v>0</v>
      </c>
      <c r="M831">
        <v>2023</v>
      </c>
      <c r="N831">
        <f>VLOOKUP(E831, '2023D'!$A$2:$G$339, 2, FALSE)</f>
        <v>178</v>
      </c>
      <c r="O831">
        <f>VLOOKUP(E831, '2023D'!$A$2:$G$339, 3, FALSE)</f>
        <v>39779</v>
      </c>
      <c r="P831">
        <f>extracted_table_data[[#This Row],[最低排名]]-extracted_table_data[[#This Row],[同分人数]]+1</f>
        <v>39602</v>
      </c>
      <c r="Q831">
        <f>IF(O831&gt;=开始!$B$6, 1, 0)</f>
        <v>1</v>
      </c>
      <c r="R831">
        <f>extracted_table_data[[#This Row],[最低排名]]-开始!$B$6</f>
        <v>39779</v>
      </c>
    </row>
    <row r="832" spans="1:18">
      <c r="A832">
        <v>62101</v>
      </c>
      <c r="B832" t="s">
        <v>999</v>
      </c>
      <c r="C832" t="str">
        <f t="shared" si="24"/>
        <v>南昌医学</v>
      </c>
      <c r="D832" t="str">
        <f t="shared" si="25"/>
        <v>01</v>
      </c>
      <c r="E832" t="s">
        <v>405</v>
      </c>
      <c r="F832">
        <v>194</v>
      </c>
      <c r="G832">
        <v>100</v>
      </c>
      <c r="H832">
        <v>83</v>
      </c>
      <c r="I832">
        <v>55</v>
      </c>
      <c r="J832">
        <v>52</v>
      </c>
      <c r="K832">
        <v>43</v>
      </c>
      <c r="L832">
        <v>0</v>
      </c>
      <c r="M832">
        <v>2023</v>
      </c>
      <c r="N832">
        <f>VLOOKUP(E832, '2023D'!$A$2:$G$339, 2, FALSE)</f>
        <v>209</v>
      </c>
      <c r="O832">
        <f>VLOOKUP(E832, '2023D'!$A$2:$G$339, 3, FALSE)</f>
        <v>36712</v>
      </c>
      <c r="P832">
        <f>extracted_table_data[[#This Row],[最低排名]]-extracted_table_data[[#This Row],[同分人数]]+1</f>
        <v>36504</v>
      </c>
      <c r="Q832">
        <f>IF(O832&gt;=开始!$B$6, 1, 0)</f>
        <v>1</v>
      </c>
      <c r="R832">
        <f>extracted_table_data[[#This Row],[最低排名]]-开始!$B$6</f>
        <v>36712</v>
      </c>
    </row>
    <row r="833" spans="1:18">
      <c r="A833">
        <v>62102</v>
      </c>
      <c r="B833" t="s">
        <v>1000</v>
      </c>
      <c r="C833" t="str">
        <f t="shared" si="24"/>
        <v>南昌医学</v>
      </c>
      <c r="D833" t="str">
        <f t="shared" si="25"/>
        <v>02</v>
      </c>
      <c r="E833" t="s">
        <v>309</v>
      </c>
      <c r="F833">
        <v>192</v>
      </c>
      <c r="G833">
        <v>96</v>
      </c>
      <c r="H833">
        <v>85</v>
      </c>
      <c r="I833">
        <v>61</v>
      </c>
      <c r="J833">
        <v>52</v>
      </c>
      <c r="K833">
        <v>52</v>
      </c>
      <c r="L833">
        <v>0</v>
      </c>
      <c r="M833">
        <v>2023</v>
      </c>
      <c r="N833">
        <f>VLOOKUP(E833, '2023D'!$A$2:$G$339, 2, FALSE)</f>
        <v>237</v>
      </c>
      <c r="O833">
        <f>VLOOKUP(E833, '2023D'!$A$2:$G$339, 3, FALSE)</f>
        <v>33564</v>
      </c>
      <c r="P833">
        <f>extracted_table_data[[#This Row],[最低排名]]-extracted_table_data[[#This Row],[同分人数]]+1</f>
        <v>33328</v>
      </c>
      <c r="Q833">
        <f>IF(O833&gt;=开始!$B$6, 1, 0)</f>
        <v>1</v>
      </c>
      <c r="R833">
        <f>extracted_table_data[[#This Row],[最低排名]]-开始!$B$6</f>
        <v>33564</v>
      </c>
    </row>
    <row r="834" spans="1:18">
      <c r="A834">
        <v>62103</v>
      </c>
      <c r="B834" t="s">
        <v>1001</v>
      </c>
      <c r="C834" t="str">
        <f t="shared" ref="C834:C897" si="26">LEFT(B834, FIND("(", B834) - 1)</f>
        <v>南昌医学</v>
      </c>
      <c r="D834" t="str">
        <f t="shared" ref="D834:D897" si="27">MID(B834, FIND("(", B834) + 1, FIND(")", B834) - FIND("(", B834) - 1)</f>
        <v>03</v>
      </c>
      <c r="E834" t="s">
        <v>54</v>
      </c>
      <c r="F834">
        <v>212</v>
      </c>
      <c r="G834">
        <v>110</v>
      </c>
      <c r="H834">
        <v>85</v>
      </c>
      <c r="I834">
        <v>52</v>
      </c>
      <c r="J834">
        <v>46</v>
      </c>
      <c r="K834">
        <v>46</v>
      </c>
      <c r="L834">
        <v>0</v>
      </c>
      <c r="M834">
        <v>2023</v>
      </c>
      <c r="N834">
        <f>VLOOKUP(E834, '2023D'!$A$2:$G$339, 2, FALSE)</f>
        <v>202</v>
      </c>
      <c r="O834">
        <f>VLOOKUP(E834, '2023D'!$A$2:$G$339, 3, FALSE)</f>
        <v>33766</v>
      </c>
      <c r="P834">
        <f>extracted_table_data[[#This Row],[最低排名]]-extracted_table_data[[#This Row],[同分人数]]+1</f>
        <v>33565</v>
      </c>
      <c r="Q834">
        <f>IF(O834&gt;=开始!$B$6, 1, 0)</f>
        <v>1</v>
      </c>
      <c r="R834">
        <f>extracted_table_data[[#This Row],[最低排名]]-开始!$B$6</f>
        <v>33766</v>
      </c>
    </row>
    <row r="835" spans="1:18">
      <c r="A835">
        <v>62104</v>
      </c>
      <c r="B835" t="s">
        <v>1002</v>
      </c>
      <c r="C835" t="str">
        <f t="shared" si="26"/>
        <v>南昌医学</v>
      </c>
      <c r="D835" t="str">
        <f t="shared" si="27"/>
        <v>04</v>
      </c>
      <c r="E835" t="s">
        <v>427</v>
      </c>
      <c r="F835">
        <v>194</v>
      </c>
      <c r="G835">
        <v>105</v>
      </c>
      <c r="H835">
        <v>82</v>
      </c>
      <c r="I835">
        <v>58</v>
      </c>
      <c r="J835">
        <v>55</v>
      </c>
      <c r="K835">
        <v>46</v>
      </c>
      <c r="L835">
        <v>0</v>
      </c>
      <c r="M835">
        <v>2023</v>
      </c>
      <c r="N835">
        <f>VLOOKUP(E835, '2023D'!$A$2:$G$339, 2, FALSE)</f>
        <v>198</v>
      </c>
      <c r="O835">
        <f>VLOOKUP(E835, '2023D'!$A$2:$G$339, 3, FALSE)</f>
        <v>35051</v>
      </c>
      <c r="P835">
        <f>extracted_table_data[[#This Row],[最低排名]]-extracted_table_data[[#This Row],[同分人数]]+1</f>
        <v>34854</v>
      </c>
      <c r="Q835">
        <f>IF(O835&gt;=开始!$B$6, 1, 0)</f>
        <v>1</v>
      </c>
      <c r="R835">
        <f>extracted_table_data[[#This Row],[最低排名]]-开始!$B$6</f>
        <v>35051</v>
      </c>
    </row>
    <row r="836" spans="1:18">
      <c r="A836">
        <v>62105</v>
      </c>
      <c r="B836" t="s">
        <v>1003</v>
      </c>
      <c r="C836" t="str">
        <f t="shared" si="26"/>
        <v>南昌医学</v>
      </c>
      <c r="D836" t="str">
        <f t="shared" si="27"/>
        <v>05</v>
      </c>
      <c r="E836" t="s">
        <v>863</v>
      </c>
      <c r="F836">
        <v>200</v>
      </c>
      <c r="G836">
        <v>108</v>
      </c>
      <c r="H836">
        <v>98</v>
      </c>
      <c r="I836">
        <v>61</v>
      </c>
      <c r="J836">
        <v>58</v>
      </c>
      <c r="K836">
        <v>49</v>
      </c>
      <c r="L836">
        <v>0</v>
      </c>
      <c r="M836">
        <v>2023</v>
      </c>
      <c r="N836">
        <f>VLOOKUP(E836, '2023D'!$A$2:$G$339, 2, FALSE)</f>
        <v>257</v>
      </c>
      <c r="O836">
        <f>VLOOKUP(E836, '2023D'!$A$2:$G$339, 3, FALSE)</f>
        <v>28075</v>
      </c>
      <c r="P836">
        <f>extracted_table_data[[#This Row],[最低排名]]-extracted_table_data[[#This Row],[同分人数]]+1</f>
        <v>27819</v>
      </c>
      <c r="Q836">
        <f>IF(O836&gt;=开始!$B$6, 1, 0)</f>
        <v>1</v>
      </c>
      <c r="R836">
        <f>extracted_table_data[[#This Row],[最低排名]]-开始!$B$6</f>
        <v>28075</v>
      </c>
    </row>
    <row r="837" spans="1:18">
      <c r="A837">
        <v>62106</v>
      </c>
      <c r="B837" t="s">
        <v>1004</v>
      </c>
      <c r="C837" t="str">
        <f t="shared" si="26"/>
        <v>南昌医学</v>
      </c>
      <c r="D837" t="str">
        <f t="shared" si="27"/>
        <v>06</v>
      </c>
      <c r="E837" t="s">
        <v>433</v>
      </c>
      <c r="F837">
        <v>208</v>
      </c>
      <c r="G837">
        <v>105</v>
      </c>
      <c r="H837">
        <v>90</v>
      </c>
      <c r="I837">
        <v>61</v>
      </c>
      <c r="J837">
        <v>49</v>
      </c>
      <c r="K837">
        <v>46</v>
      </c>
      <c r="L837">
        <v>0</v>
      </c>
      <c r="M837">
        <v>2023</v>
      </c>
      <c r="N837">
        <f>VLOOKUP(E837, '2023D'!$A$2:$G$339, 2, FALSE)</f>
        <v>242</v>
      </c>
      <c r="O837">
        <f>VLOOKUP(E837, '2023D'!$A$2:$G$339, 3, FALSE)</f>
        <v>30852</v>
      </c>
      <c r="P837">
        <f>extracted_table_data[[#This Row],[最低排名]]-extracted_table_data[[#This Row],[同分人数]]+1</f>
        <v>30611</v>
      </c>
      <c r="Q837">
        <f>IF(O837&gt;=开始!$B$6, 1, 0)</f>
        <v>1</v>
      </c>
      <c r="R837">
        <f>extracted_table_data[[#This Row],[最低排名]]-开始!$B$6</f>
        <v>30852</v>
      </c>
    </row>
    <row r="838" spans="1:18">
      <c r="A838">
        <v>62107</v>
      </c>
      <c r="B838" t="s">
        <v>1005</v>
      </c>
      <c r="C838" t="str">
        <f t="shared" si="26"/>
        <v>南昌医学</v>
      </c>
      <c r="D838" t="str">
        <f t="shared" si="27"/>
        <v>07</v>
      </c>
      <c r="E838" t="s">
        <v>144</v>
      </c>
      <c r="F838">
        <v>193</v>
      </c>
      <c r="G838">
        <v>97</v>
      </c>
      <c r="H838">
        <v>115</v>
      </c>
      <c r="I838">
        <v>55</v>
      </c>
      <c r="J838">
        <v>52</v>
      </c>
      <c r="K838">
        <v>52</v>
      </c>
      <c r="L838">
        <v>0</v>
      </c>
      <c r="M838">
        <v>2023</v>
      </c>
      <c r="N838">
        <f>VLOOKUP(E838, '2023D'!$A$2:$G$339, 2, FALSE)</f>
        <v>242</v>
      </c>
      <c r="O838">
        <f>VLOOKUP(E838, '2023D'!$A$2:$G$339, 3, FALSE)</f>
        <v>27818</v>
      </c>
      <c r="P838">
        <f>extracted_table_data[[#This Row],[最低排名]]-extracted_table_data[[#This Row],[同分人数]]+1</f>
        <v>27577</v>
      </c>
      <c r="Q838">
        <f>IF(O838&gt;=开始!$B$6, 1, 0)</f>
        <v>1</v>
      </c>
      <c r="R838">
        <f>extracted_table_data[[#This Row],[最低排名]]-开始!$B$6</f>
        <v>27818</v>
      </c>
    </row>
    <row r="839" spans="1:18">
      <c r="A839">
        <v>62108</v>
      </c>
      <c r="B839" t="s">
        <v>1006</v>
      </c>
      <c r="C839" t="str">
        <f t="shared" si="26"/>
        <v>南昌医学</v>
      </c>
      <c r="D839" t="str">
        <f t="shared" si="27"/>
        <v>08</v>
      </c>
      <c r="E839" t="s">
        <v>144</v>
      </c>
      <c r="F839">
        <v>212</v>
      </c>
      <c r="G839">
        <v>113</v>
      </c>
      <c r="H839">
        <v>102</v>
      </c>
      <c r="I839">
        <v>55</v>
      </c>
      <c r="J839">
        <v>55</v>
      </c>
      <c r="K839">
        <v>43</v>
      </c>
      <c r="L839">
        <v>0</v>
      </c>
      <c r="M839">
        <v>2023</v>
      </c>
      <c r="N839">
        <f>VLOOKUP(E839, '2023D'!$A$2:$G$339, 2, FALSE)</f>
        <v>242</v>
      </c>
      <c r="O839">
        <f>VLOOKUP(E839, '2023D'!$A$2:$G$339, 3, FALSE)</f>
        <v>27818</v>
      </c>
      <c r="P839">
        <f>extracted_table_data[[#This Row],[最低排名]]-extracted_table_data[[#This Row],[同分人数]]+1</f>
        <v>27577</v>
      </c>
      <c r="Q839">
        <f>IF(O839&gt;=开始!$B$6, 1, 0)</f>
        <v>1</v>
      </c>
      <c r="R839">
        <f>extracted_table_data[[#This Row],[最低排名]]-开始!$B$6</f>
        <v>27818</v>
      </c>
    </row>
    <row r="840" spans="1:18">
      <c r="A840">
        <v>62201</v>
      </c>
      <c r="B840" t="s">
        <v>1007</v>
      </c>
      <c r="C840" t="str">
        <f t="shared" si="26"/>
        <v>江师科技</v>
      </c>
      <c r="D840" t="str">
        <f t="shared" si="27"/>
        <v>01</v>
      </c>
      <c r="E840" t="s">
        <v>998</v>
      </c>
      <c r="F840">
        <v>173</v>
      </c>
      <c r="G840">
        <v>88</v>
      </c>
      <c r="H840">
        <v>79</v>
      </c>
      <c r="I840">
        <v>64</v>
      </c>
      <c r="J840">
        <v>49</v>
      </c>
      <c r="K840">
        <v>46</v>
      </c>
      <c r="L840">
        <v>0</v>
      </c>
      <c r="M840">
        <v>2023</v>
      </c>
      <c r="N840">
        <f>VLOOKUP(E840, '2023D'!$A$2:$G$339, 2, FALSE)</f>
        <v>178</v>
      </c>
      <c r="O840">
        <f>VLOOKUP(E840, '2023D'!$A$2:$G$339, 3, FALSE)</f>
        <v>39779</v>
      </c>
      <c r="P840">
        <f>extracted_table_data[[#This Row],[最低排名]]-extracted_table_data[[#This Row],[同分人数]]+1</f>
        <v>39602</v>
      </c>
      <c r="Q840">
        <f>IF(O840&gt;=开始!$B$6, 1, 0)</f>
        <v>1</v>
      </c>
      <c r="R840">
        <f>extracted_table_data[[#This Row],[最低排名]]-开始!$B$6</f>
        <v>39779</v>
      </c>
    </row>
    <row r="841" spans="1:18">
      <c r="A841">
        <v>62301</v>
      </c>
      <c r="B841" t="s">
        <v>1008</v>
      </c>
      <c r="C841" t="str">
        <f t="shared" si="26"/>
        <v>赣师科技</v>
      </c>
      <c r="D841" t="str">
        <f t="shared" si="27"/>
        <v>01</v>
      </c>
      <c r="E841" t="s">
        <v>221</v>
      </c>
      <c r="F841">
        <v>200</v>
      </c>
      <c r="G841">
        <v>107</v>
      </c>
      <c r="H841">
        <v>83</v>
      </c>
      <c r="I841">
        <v>46</v>
      </c>
      <c r="J841">
        <v>40</v>
      </c>
      <c r="K841">
        <v>40</v>
      </c>
      <c r="L841">
        <v>0</v>
      </c>
      <c r="M841">
        <v>2023</v>
      </c>
      <c r="N841">
        <f>VLOOKUP(E841, '2023D'!$A$2:$G$339, 2, FALSE)</f>
        <v>197</v>
      </c>
      <c r="O841">
        <f>VLOOKUP(E841, '2023D'!$A$2:$G$339, 3, FALSE)</f>
        <v>40174</v>
      </c>
      <c r="P841">
        <f>extracted_table_data[[#This Row],[最低排名]]-extracted_table_data[[#This Row],[同分人数]]+1</f>
        <v>39978</v>
      </c>
      <c r="Q841">
        <f>IF(O841&gt;=开始!$B$6, 1, 0)</f>
        <v>1</v>
      </c>
      <c r="R841">
        <f>extracted_table_data[[#This Row],[最低排名]]-开始!$B$6</f>
        <v>40174</v>
      </c>
    </row>
    <row r="842" spans="1:18">
      <c r="A842">
        <v>62401</v>
      </c>
      <c r="B842" t="s">
        <v>1009</v>
      </c>
      <c r="C842" t="str">
        <f t="shared" si="26"/>
        <v>江财经管</v>
      </c>
      <c r="D842" t="str">
        <f t="shared" si="27"/>
        <v>01</v>
      </c>
      <c r="E842" t="s">
        <v>198</v>
      </c>
      <c r="F842">
        <v>179</v>
      </c>
      <c r="G842">
        <v>100</v>
      </c>
      <c r="H842">
        <v>73</v>
      </c>
      <c r="I842">
        <v>52</v>
      </c>
      <c r="J842">
        <v>52</v>
      </c>
      <c r="K842">
        <v>49</v>
      </c>
      <c r="L842">
        <v>0</v>
      </c>
      <c r="M842">
        <v>2023</v>
      </c>
      <c r="N842">
        <f>VLOOKUP(E842, '2023D'!$A$2:$G$339, 2, FALSE)</f>
        <v>159</v>
      </c>
      <c r="O842">
        <f>VLOOKUP(E842, '2023D'!$A$2:$G$339, 3, FALSE)</f>
        <v>40830</v>
      </c>
      <c r="P842">
        <f>extracted_table_data[[#This Row],[最低排名]]-extracted_table_data[[#This Row],[同分人数]]+1</f>
        <v>40672</v>
      </c>
      <c r="Q842">
        <f>IF(O842&gt;=开始!$B$6, 1, 0)</f>
        <v>1</v>
      </c>
      <c r="R842">
        <f>extracted_table_data[[#This Row],[最低排名]]-开始!$B$6</f>
        <v>40830</v>
      </c>
    </row>
    <row r="843" spans="1:18">
      <c r="A843">
        <v>62501</v>
      </c>
      <c r="B843" t="s">
        <v>1010</v>
      </c>
      <c r="C843" t="str">
        <f t="shared" si="26"/>
        <v>南昌师院</v>
      </c>
      <c r="D843" t="str">
        <f t="shared" si="27"/>
        <v>01</v>
      </c>
      <c r="E843" t="s">
        <v>419</v>
      </c>
      <c r="F843">
        <v>181</v>
      </c>
      <c r="G843">
        <v>95</v>
      </c>
      <c r="H843">
        <v>94</v>
      </c>
      <c r="I843">
        <v>61</v>
      </c>
      <c r="J843">
        <v>52</v>
      </c>
      <c r="K843">
        <v>46</v>
      </c>
      <c r="L843">
        <v>0</v>
      </c>
      <c r="M843">
        <v>2023</v>
      </c>
      <c r="N843">
        <f>VLOOKUP(E843, '2023D'!$A$2:$G$339, 2, FALSE)</f>
        <v>208</v>
      </c>
      <c r="O843">
        <f>VLOOKUP(E843, '2023D'!$A$2:$G$339, 3, FALSE)</f>
        <v>35259</v>
      </c>
      <c r="P843">
        <f>extracted_table_data[[#This Row],[最低排名]]-extracted_table_data[[#This Row],[同分人数]]+1</f>
        <v>35052</v>
      </c>
      <c r="Q843">
        <f>IF(O843&gt;=开始!$B$6, 1, 0)</f>
        <v>1</v>
      </c>
      <c r="R843">
        <f>extracted_table_data[[#This Row],[最低排名]]-开始!$B$6</f>
        <v>35259</v>
      </c>
    </row>
    <row r="844" spans="1:18">
      <c r="A844">
        <v>64101</v>
      </c>
      <c r="B844" t="s">
        <v>1011</v>
      </c>
      <c r="C844" t="str">
        <f t="shared" si="26"/>
        <v>山东大学</v>
      </c>
      <c r="D844" t="str">
        <f t="shared" si="27"/>
        <v>01</v>
      </c>
      <c r="E844" t="s">
        <v>35</v>
      </c>
      <c r="F844">
        <v>240</v>
      </c>
      <c r="G844">
        <v>126</v>
      </c>
      <c r="H844">
        <v>124</v>
      </c>
      <c r="I844">
        <v>70</v>
      </c>
      <c r="J844">
        <v>67</v>
      </c>
      <c r="K844">
        <v>61</v>
      </c>
      <c r="L844">
        <v>0</v>
      </c>
      <c r="M844">
        <v>2023</v>
      </c>
      <c r="N844">
        <f>VLOOKUP(E844, '2023D'!$A$2:$G$339, 2, FALSE)</f>
        <v>190</v>
      </c>
      <c r="O844">
        <f>VLOOKUP(E844, '2023D'!$A$2:$G$339, 3, FALSE)</f>
        <v>5270</v>
      </c>
      <c r="P844">
        <f>extracted_table_data[[#This Row],[最低排名]]-extracted_table_data[[#This Row],[同分人数]]+1</f>
        <v>5081</v>
      </c>
      <c r="Q844">
        <f>IF(O844&gt;=开始!$B$6, 1, 0)</f>
        <v>1</v>
      </c>
      <c r="R844">
        <f>extracted_table_data[[#This Row],[最低排名]]-开始!$B$6</f>
        <v>5270</v>
      </c>
    </row>
    <row r="845" spans="1:18">
      <c r="A845">
        <v>64102</v>
      </c>
      <c r="B845" t="s">
        <v>1012</v>
      </c>
      <c r="C845" t="str">
        <f t="shared" si="26"/>
        <v>山东大学</v>
      </c>
      <c r="D845" t="str">
        <f t="shared" si="27"/>
        <v>02</v>
      </c>
      <c r="E845" t="s">
        <v>8</v>
      </c>
      <c r="F845">
        <v>248</v>
      </c>
      <c r="G845">
        <v>140</v>
      </c>
      <c r="H845">
        <v>123</v>
      </c>
      <c r="I845">
        <v>67</v>
      </c>
      <c r="J845">
        <v>67</v>
      </c>
      <c r="K845">
        <v>64</v>
      </c>
      <c r="L845">
        <v>0</v>
      </c>
      <c r="M845">
        <v>2023</v>
      </c>
      <c r="N845">
        <f>VLOOKUP(E845, '2023D'!$A$2:$G$339, 2, FALSE)</f>
        <v>182</v>
      </c>
      <c r="O845">
        <f>VLOOKUP(E845, '2023D'!$A$2:$G$339, 3, FALSE)</f>
        <v>4096</v>
      </c>
      <c r="P845">
        <f>extracted_table_data[[#This Row],[最低排名]]-extracted_table_data[[#This Row],[同分人数]]+1</f>
        <v>3915</v>
      </c>
      <c r="Q845">
        <f>IF(O845&gt;=开始!$B$6, 1, 0)</f>
        <v>1</v>
      </c>
      <c r="R845">
        <f>extracted_table_data[[#This Row],[最低排名]]-开始!$B$6</f>
        <v>4096</v>
      </c>
    </row>
    <row r="846" spans="1:18">
      <c r="A846">
        <v>64103</v>
      </c>
      <c r="B846" t="s">
        <v>1013</v>
      </c>
      <c r="C846" t="str">
        <f t="shared" si="26"/>
        <v>山东大学</v>
      </c>
      <c r="D846" t="str">
        <f t="shared" si="27"/>
        <v>03</v>
      </c>
      <c r="E846" t="s">
        <v>332</v>
      </c>
      <c r="F846">
        <v>238</v>
      </c>
      <c r="G846">
        <v>131</v>
      </c>
      <c r="H846">
        <v>127</v>
      </c>
      <c r="I846">
        <v>67</v>
      </c>
      <c r="J846">
        <v>67</v>
      </c>
      <c r="K846">
        <v>64</v>
      </c>
      <c r="L846">
        <v>0</v>
      </c>
      <c r="M846">
        <v>2023</v>
      </c>
      <c r="N846">
        <f>VLOOKUP(E846, '2023D'!$A$2:$G$339, 2, FALSE)</f>
        <v>170</v>
      </c>
      <c r="O846">
        <f>VLOOKUP(E846, '2023D'!$A$2:$G$339, 3, FALSE)</f>
        <v>5080</v>
      </c>
      <c r="P846">
        <f>extracted_table_data[[#This Row],[最低排名]]-extracted_table_data[[#This Row],[同分人数]]+1</f>
        <v>4911</v>
      </c>
      <c r="Q846">
        <f>IF(O846&gt;=开始!$B$6, 1, 0)</f>
        <v>1</v>
      </c>
      <c r="R846">
        <f>extracted_table_data[[#This Row],[最低排名]]-开始!$B$6</f>
        <v>5080</v>
      </c>
    </row>
    <row r="847" spans="1:18">
      <c r="A847">
        <v>64104</v>
      </c>
      <c r="B847" t="s">
        <v>1014</v>
      </c>
      <c r="C847" t="str">
        <f t="shared" si="26"/>
        <v>山东大学</v>
      </c>
      <c r="D847" t="str">
        <f t="shared" si="27"/>
        <v>04</v>
      </c>
      <c r="E847" t="s">
        <v>11</v>
      </c>
      <c r="F847">
        <v>234</v>
      </c>
      <c r="G847">
        <v>125</v>
      </c>
      <c r="H847">
        <v>135</v>
      </c>
      <c r="I847">
        <v>70</v>
      </c>
      <c r="J847">
        <v>67</v>
      </c>
      <c r="K847">
        <v>67</v>
      </c>
      <c r="L847">
        <v>0</v>
      </c>
      <c r="M847">
        <v>2023</v>
      </c>
      <c r="N847">
        <f>VLOOKUP(E847, '2023D'!$A$2:$G$339, 2, FALSE)</f>
        <v>134</v>
      </c>
      <c r="O847">
        <f>VLOOKUP(E847, '2023D'!$A$2:$G$339, 3, FALSE)</f>
        <v>3404</v>
      </c>
      <c r="P847">
        <f>extracted_table_data[[#This Row],[最低排名]]-extracted_table_data[[#This Row],[同分人数]]+1</f>
        <v>3271</v>
      </c>
      <c r="Q847">
        <f>IF(O847&gt;=开始!$B$6, 1, 0)</f>
        <v>1</v>
      </c>
      <c r="R847">
        <f>extracted_table_data[[#This Row],[最低排名]]-开始!$B$6</f>
        <v>3404</v>
      </c>
    </row>
    <row r="848" spans="1:18">
      <c r="A848">
        <v>64201</v>
      </c>
      <c r="B848" t="s">
        <v>1015</v>
      </c>
      <c r="C848" t="str">
        <f t="shared" si="26"/>
        <v>中国海洋</v>
      </c>
      <c r="D848" t="str">
        <f t="shared" si="27"/>
        <v>01</v>
      </c>
      <c r="E848" t="s">
        <v>23</v>
      </c>
      <c r="F848">
        <v>227</v>
      </c>
      <c r="G848">
        <v>115</v>
      </c>
      <c r="H848">
        <v>121</v>
      </c>
      <c r="I848">
        <v>70</v>
      </c>
      <c r="J848">
        <v>64</v>
      </c>
      <c r="K848">
        <v>64</v>
      </c>
      <c r="L848">
        <v>0</v>
      </c>
      <c r="M848">
        <v>2023</v>
      </c>
      <c r="N848">
        <f>VLOOKUP(E848, '2023D'!$A$2:$G$339, 2, FALSE)</f>
        <v>209</v>
      </c>
      <c r="O848">
        <f>VLOOKUP(E848, '2023D'!$A$2:$G$339, 3, FALSE)</f>
        <v>8464</v>
      </c>
      <c r="P848">
        <f>extracted_table_data[[#This Row],[最低排名]]-extracted_table_data[[#This Row],[同分人数]]+1</f>
        <v>8256</v>
      </c>
      <c r="Q848">
        <f>IF(O848&gt;=开始!$B$6, 1, 0)</f>
        <v>1</v>
      </c>
      <c r="R848">
        <f>extracted_table_data[[#This Row],[最低排名]]-开始!$B$6</f>
        <v>8464</v>
      </c>
    </row>
    <row r="849" spans="1:18">
      <c r="A849">
        <v>64202</v>
      </c>
      <c r="B849" t="s">
        <v>1016</v>
      </c>
      <c r="C849" t="str">
        <f t="shared" si="26"/>
        <v>中国海洋</v>
      </c>
      <c r="D849" t="str">
        <f t="shared" si="27"/>
        <v>02</v>
      </c>
      <c r="E849" t="s">
        <v>246</v>
      </c>
      <c r="F849">
        <v>237</v>
      </c>
      <c r="G849">
        <v>122</v>
      </c>
      <c r="H849">
        <v>123</v>
      </c>
      <c r="I849">
        <v>67</v>
      </c>
      <c r="J849">
        <v>67</v>
      </c>
      <c r="K849">
        <v>58</v>
      </c>
      <c r="L849">
        <v>0</v>
      </c>
      <c r="M849">
        <v>2023</v>
      </c>
      <c r="N849">
        <f>VLOOKUP(E849, '2023D'!$A$2:$G$339, 2, FALSE)</f>
        <v>201</v>
      </c>
      <c r="O849">
        <f>VLOOKUP(E849, '2023D'!$A$2:$G$339, 3, FALSE)</f>
        <v>7242</v>
      </c>
      <c r="P849">
        <f>extracted_table_data[[#This Row],[最低排名]]-extracted_table_data[[#This Row],[同分人数]]+1</f>
        <v>7042</v>
      </c>
      <c r="Q849">
        <f>IF(O849&gt;=开始!$B$6, 1, 0)</f>
        <v>1</v>
      </c>
      <c r="R849">
        <f>extracted_table_data[[#This Row],[最低排名]]-开始!$B$6</f>
        <v>7242</v>
      </c>
    </row>
    <row r="850" spans="1:18">
      <c r="A850">
        <v>64203</v>
      </c>
      <c r="B850" t="s">
        <v>1017</v>
      </c>
      <c r="C850" t="str">
        <f t="shared" si="26"/>
        <v>中国海洋</v>
      </c>
      <c r="D850" t="str">
        <f t="shared" si="27"/>
        <v>03</v>
      </c>
      <c r="E850" t="s">
        <v>246</v>
      </c>
      <c r="F850">
        <v>237</v>
      </c>
      <c r="G850">
        <v>126</v>
      </c>
      <c r="H850">
        <v>123</v>
      </c>
      <c r="I850">
        <v>67</v>
      </c>
      <c r="J850">
        <v>67</v>
      </c>
      <c r="K850">
        <v>58</v>
      </c>
      <c r="L850">
        <v>0</v>
      </c>
      <c r="M850">
        <v>2023</v>
      </c>
      <c r="N850">
        <f>VLOOKUP(E850, '2023D'!$A$2:$G$339, 2, FALSE)</f>
        <v>201</v>
      </c>
      <c r="O850">
        <f>VLOOKUP(E850, '2023D'!$A$2:$G$339, 3, FALSE)</f>
        <v>7242</v>
      </c>
      <c r="P850">
        <f>extracted_table_data[[#This Row],[最低排名]]-extracted_table_data[[#This Row],[同分人数]]+1</f>
        <v>7042</v>
      </c>
      <c r="Q850">
        <f>IF(O850&gt;=开始!$B$6, 1, 0)</f>
        <v>1</v>
      </c>
      <c r="R850">
        <f>extracted_table_data[[#This Row],[最低排名]]-开始!$B$6</f>
        <v>7242</v>
      </c>
    </row>
    <row r="851" spans="1:18">
      <c r="A851">
        <v>64204</v>
      </c>
      <c r="B851" t="s">
        <v>1018</v>
      </c>
      <c r="C851" t="str">
        <f t="shared" si="26"/>
        <v>中国海洋</v>
      </c>
      <c r="D851" t="str">
        <f t="shared" si="27"/>
        <v>04</v>
      </c>
      <c r="E851" t="s">
        <v>18</v>
      </c>
      <c r="F851">
        <v>235</v>
      </c>
      <c r="G851">
        <v>127</v>
      </c>
      <c r="H851">
        <v>124</v>
      </c>
      <c r="I851">
        <v>67</v>
      </c>
      <c r="J851">
        <v>64</v>
      </c>
      <c r="K851">
        <v>55</v>
      </c>
      <c r="L851">
        <v>0</v>
      </c>
      <c r="M851">
        <v>2023</v>
      </c>
      <c r="N851">
        <f>VLOOKUP(E851, '2023D'!$A$2:$G$339, 2, FALSE)</f>
        <v>248</v>
      </c>
      <c r="O851">
        <f>VLOOKUP(E851, '2023D'!$A$2:$G$339, 3, FALSE)</f>
        <v>8712</v>
      </c>
      <c r="P851">
        <f>extracted_table_data[[#This Row],[最低排名]]-extracted_table_data[[#This Row],[同分人数]]+1</f>
        <v>8465</v>
      </c>
      <c r="Q851">
        <f>IF(O851&gt;=开始!$B$6, 1, 0)</f>
        <v>1</v>
      </c>
      <c r="R851">
        <f>extracted_table_data[[#This Row],[最低排名]]-开始!$B$6</f>
        <v>8712</v>
      </c>
    </row>
    <row r="852" spans="1:18">
      <c r="A852">
        <v>64205</v>
      </c>
      <c r="B852" t="s">
        <v>1019</v>
      </c>
      <c r="C852" t="str">
        <f t="shared" si="26"/>
        <v>中国海洋</v>
      </c>
      <c r="D852" t="str">
        <f t="shared" si="27"/>
        <v>05</v>
      </c>
      <c r="E852" t="s">
        <v>1020</v>
      </c>
      <c r="F852">
        <v>243</v>
      </c>
      <c r="G852">
        <v>129</v>
      </c>
      <c r="H852">
        <v>125</v>
      </c>
      <c r="I852">
        <v>64</v>
      </c>
      <c r="J852">
        <v>61</v>
      </c>
      <c r="K852">
        <v>58</v>
      </c>
      <c r="L852">
        <v>0</v>
      </c>
      <c r="M852">
        <v>2023</v>
      </c>
      <c r="N852">
        <f>VLOOKUP(E852, '2023D'!$A$2:$G$339, 2, FALSE)</f>
        <v>202</v>
      </c>
      <c r="O852">
        <f>VLOOKUP(E852, '2023D'!$A$2:$G$339, 3, FALSE)</f>
        <v>7444</v>
      </c>
      <c r="P852">
        <f>extracted_table_data[[#This Row],[最低排名]]-extracted_table_data[[#This Row],[同分人数]]+1</f>
        <v>7243</v>
      </c>
      <c r="Q852">
        <f>IF(O852&gt;=开始!$B$6, 1, 0)</f>
        <v>1</v>
      </c>
      <c r="R852">
        <f>extracted_table_data[[#This Row],[最低排名]]-开始!$B$6</f>
        <v>7444</v>
      </c>
    </row>
    <row r="853" spans="1:18">
      <c r="A853">
        <v>64301</v>
      </c>
      <c r="B853" t="s">
        <v>1021</v>
      </c>
      <c r="C853" t="str">
        <f t="shared" si="26"/>
        <v>石油华东</v>
      </c>
      <c r="D853" t="str">
        <f t="shared" si="27"/>
        <v>01</v>
      </c>
      <c r="E853" t="s">
        <v>66</v>
      </c>
      <c r="F853">
        <v>222</v>
      </c>
      <c r="G853">
        <v>121</v>
      </c>
      <c r="H853">
        <v>122</v>
      </c>
      <c r="I853">
        <v>70</v>
      </c>
      <c r="J853">
        <v>67</v>
      </c>
      <c r="K853">
        <v>58</v>
      </c>
      <c r="L853">
        <v>0</v>
      </c>
      <c r="M853">
        <v>2023</v>
      </c>
      <c r="N853">
        <f>VLOOKUP(E853, '2023D'!$A$2:$G$339, 2, FALSE)</f>
        <v>241</v>
      </c>
      <c r="O853">
        <f>VLOOKUP(E853, '2023D'!$A$2:$G$339, 3, FALSE)</f>
        <v>10105</v>
      </c>
      <c r="P853">
        <f>extracted_table_data[[#This Row],[最低排名]]-extracted_table_data[[#This Row],[同分人数]]+1</f>
        <v>9865</v>
      </c>
      <c r="Q853">
        <f>IF(O853&gt;=开始!$B$6, 1, 0)</f>
        <v>1</v>
      </c>
      <c r="R853">
        <f>extracted_table_data[[#This Row],[最低排名]]-开始!$B$6</f>
        <v>10105</v>
      </c>
    </row>
    <row r="854" spans="1:18">
      <c r="A854">
        <v>64302</v>
      </c>
      <c r="B854" t="s">
        <v>1022</v>
      </c>
      <c r="C854" t="str">
        <f t="shared" si="26"/>
        <v>石油华东</v>
      </c>
      <c r="D854" t="str">
        <f t="shared" si="27"/>
        <v>02</v>
      </c>
      <c r="E854" t="s">
        <v>298</v>
      </c>
      <c r="F854">
        <v>217</v>
      </c>
      <c r="G854">
        <v>112</v>
      </c>
      <c r="H854">
        <v>126</v>
      </c>
      <c r="I854">
        <v>67</v>
      </c>
      <c r="J854">
        <v>61</v>
      </c>
      <c r="K854">
        <v>61</v>
      </c>
      <c r="L854">
        <v>0</v>
      </c>
      <c r="M854">
        <v>2023</v>
      </c>
      <c r="N854">
        <f>VLOOKUP(E854, '2023D'!$A$2:$G$339, 2, FALSE)</f>
        <v>238</v>
      </c>
      <c r="O854">
        <f>VLOOKUP(E854, '2023D'!$A$2:$G$339, 3, FALSE)</f>
        <v>11739</v>
      </c>
      <c r="P854">
        <f>extracted_table_data[[#This Row],[最低排名]]-extracted_table_data[[#This Row],[同分人数]]+1</f>
        <v>11502</v>
      </c>
      <c r="Q854">
        <f>IF(O854&gt;=开始!$B$6, 1, 0)</f>
        <v>1</v>
      </c>
      <c r="R854">
        <f>extracted_table_data[[#This Row],[最低排名]]-开始!$B$6</f>
        <v>11739</v>
      </c>
    </row>
    <row r="855" spans="1:18">
      <c r="A855">
        <v>64401</v>
      </c>
      <c r="B855" t="s">
        <v>1023</v>
      </c>
      <c r="C855" t="str">
        <f t="shared" si="26"/>
        <v>山大威海</v>
      </c>
      <c r="D855" t="str">
        <f t="shared" si="27"/>
        <v>01</v>
      </c>
      <c r="E855" t="s">
        <v>619</v>
      </c>
      <c r="F855">
        <v>233</v>
      </c>
      <c r="G855">
        <v>122</v>
      </c>
      <c r="H855">
        <v>125</v>
      </c>
      <c r="I855">
        <v>70</v>
      </c>
      <c r="J855">
        <v>64</v>
      </c>
      <c r="K855">
        <v>58</v>
      </c>
      <c r="L855">
        <v>0</v>
      </c>
      <c r="M855">
        <v>2023</v>
      </c>
      <c r="N855">
        <f>VLOOKUP(E855, '2023D'!$A$2:$G$339, 2, FALSE)</f>
        <v>207</v>
      </c>
      <c r="O855">
        <f>VLOOKUP(E855, '2023D'!$A$2:$G$339, 3, FALSE)</f>
        <v>7651</v>
      </c>
      <c r="P855">
        <f>extracted_table_data[[#This Row],[最低排名]]-extracted_table_data[[#This Row],[同分人数]]+1</f>
        <v>7445</v>
      </c>
      <c r="Q855">
        <f>IF(O855&gt;=开始!$B$6, 1, 0)</f>
        <v>1</v>
      </c>
      <c r="R855">
        <f>extracted_table_data[[#This Row],[最低排名]]-开始!$B$6</f>
        <v>7651</v>
      </c>
    </row>
    <row r="856" spans="1:18">
      <c r="A856">
        <v>64402</v>
      </c>
      <c r="B856" t="s">
        <v>1024</v>
      </c>
      <c r="C856" t="str">
        <f t="shared" si="26"/>
        <v>山大威海</v>
      </c>
      <c r="D856" t="str">
        <f t="shared" si="27"/>
        <v>02</v>
      </c>
      <c r="E856" t="s">
        <v>332</v>
      </c>
      <c r="F856">
        <v>234</v>
      </c>
      <c r="G856">
        <v>139</v>
      </c>
      <c r="H856">
        <v>134</v>
      </c>
      <c r="I856">
        <v>67</v>
      </c>
      <c r="J856">
        <v>64</v>
      </c>
      <c r="K856">
        <v>64</v>
      </c>
      <c r="L856">
        <v>0</v>
      </c>
      <c r="M856">
        <v>2023</v>
      </c>
      <c r="N856">
        <f>VLOOKUP(E856, '2023D'!$A$2:$G$339, 2, FALSE)</f>
        <v>170</v>
      </c>
      <c r="O856">
        <f>VLOOKUP(E856, '2023D'!$A$2:$G$339, 3, FALSE)</f>
        <v>5080</v>
      </c>
      <c r="P856">
        <f>extracted_table_data[[#This Row],[最低排名]]-extracted_table_data[[#This Row],[同分人数]]+1</f>
        <v>4911</v>
      </c>
      <c r="Q856">
        <f>IF(O856&gt;=开始!$B$6, 1, 0)</f>
        <v>1</v>
      </c>
      <c r="R856">
        <f>extracted_table_data[[#This Row],[最低排名]]-开始!$B$6</f>
        <v>5080</v>
      </c>
    </row>
    <row r="857" spans="1:18">
      <c r="A857">
        <v>64501</v>
      </c>
      <c r="B857" t="s">
        <v>1025</v>
      </c>
      <c r="C857" t="str">
        <f t="shared" si="26"/>
        <v>哈工威海</v>
      </c>
      <c r="D857" t="str">
        <f t="shared" si="27"/>
        <v>01</v>
      </c>
      <c r="E857" t="s">
        <v>27</v>
      </c>
      <c r="F857">
        <v>245</v>
      </c>
      <c r="G857">
        <v>124</v>
      </c>
      <c r="H857">
        <v>121</v>
      </c>
      <c r="I857">
        <v>70</v>
      </c>
      <c r="J857">
        <v>67</v>
      </c>
      <c r="K857">
        <v>64</v>
      </c>
      <c r="L857">
        <v>0</v>
      </c>
      <c r="M857">
        <v>2023</v>
      </c>
      <c r="N857">
        <f>VLOOKUP(E857, '2023D'!$A$2:$G$339, 2, FALSE)</f>
        <v>165</v>
      </c>
      <c r="O857">
        <f>VLOOKUP(E857, '2023D'!$A$2:$G$339, 3, FALSE)</f>
        <v>4425</v>
      </c>
      <c r="P857">
        <f>extracted_table_data[[#This Row],[最低排名]]-extracted_table_data[[#This Row],[同分人数]]+1</f>
        <v>4261</v>
      </c>
      <c r="Q857">
        <f>IF(O857&gt;=开始!$B$6, 1, 0)</f>
        <v>1</v>
      </c>
      <c r="R857">
        <f>extracted_table_data[[#This Row],[最低排名]]-开始!$B$6</f>
        <v>4425</v>
      </c>
    </row>
    <row r="858" spans="1:18">
      <c r="A858">
        <v>64601</v>
      </c>
      <c r="B858" t="s">
        <v>1026</v>
      </c>
      <c r="C858" t="str">
        <f t="shared" si="26"/>
        <v>山东科大</v>
      </c>
      <c r="D858" t="str">
        <f t="shared" si="27"/>
        <v>01</v>
      </c>
      <c r="E858" t="s">
        <v>863</v>
      </c>
      <c r="F858">
        <v>210</v>
      </c>
      <c r="G858">
        <v>114</v>
      </c>
      <c r="H858">
        <v>76</v>
      </c>
      <c r="I858">
        <v>61</v>
      </c>
      <c r="J858">
        <v>61</v>
      </c>
      <c r="K858">
        <v>58</v>
      </c>
      <c r="L858">
        <v>0</v>
      </c>
      <c r="M858">
        <v>2023</v>
      </c>
      <c r="N858">
        <f>VLOOKUP(E858, '2023D'!$A$2:$G$339, 2, FALSE)</f>
        <v>257</v>
      </c>
      <c r="O858">
        <f>VLOOKUP(E858, '2023D'!$A$2:$G$339, 3, FALSE)</f>
        <v>28075</v>
      </c>
      <c r="P858">
        <f>extracted_table_data[[#This Row],[最低排名]]-extracted_table_data[[#This Row],[同分人数]]+1</f>
        <v>27819</v>
      </c>
      <c r="Q858">
        <f>IF(O858&gt;=开始!$B$6, 1, 0)</f>
        <v>1</v>
      </c>
      <c r="R858">
        <f>extracted_table_data[[#This Row],[最低排名]]-开始!$B$6</f>
        <v>28075</v>
      </c>
    </row>
    <row r="859" spans="1:18">
      <c r="A859">
        <v>64701</v>
      </c>
      <c r="B859" t="s">
        <v>1027</v>
      </c>
      <c r="C859" t="str">
        <f t="shared" si="26"/>
        <v>青岛科大</v>
      </c>
      <c r="D859" t="str">
        <f t="shared" si="27"/>
        <v>01</v>
      </c>
      <c r="E859" t="s">
        <v>335</v>
      </c>
      <c r="F859">
        <v>186</v>
      </c>
      <c r="G859">
        <v>97</v>
      </c>
      <c r="H859">
        <v>81</v>
      </c>
      <c r="I859">
        <v>64</v>
      </c>
      <c r="J859">
        <v>58</v>
      </c>
      <c r="K859">
        <v>58</v>
      </c>
      <c r="L859">
        <v>0</v>
      </c>
      <c r="M859">
        <v>2023</v>
      </c>
      <c r="N859">
        <f>VLOOKUP(E859, '2023D'!$A$2:$G$339, 2, FALSE)</f>
        <v>224</v>
      </c>
      <c r="O859">
        <f>VLOOKUP(E859, '2023D'!$A$2:$G$339, 3, FALSE)</f>
        <v>32460</v>
      </c>
      <c r="P859">
        <f>extracted_table_data[[#This Row],[最低排名]]-extracted_table_data[[#This Row],[同分人数]]+1</f>
        <v>32237</v>
      </c>
      <c r="Q859">
        <f>IF(O859&gt;=开始!$B$6, 1, 0)</f>
        <v>1</v>
      </c>
      <c r="R859">
        <f>extracted_table_data[[#This Row],[最低排名]]-开始!$B$6</f>
        <v>32460</v>
      </c>
    </row>
    <row r="860" spans="1:18">
      <c r="A860">
        <v>64702</v>
      </c>
      <c r="B860" t="s">
        <v>1028</v>
      </c>
      <c r="C860" t="str">
        <f t="shared" si="26"/>
        <v>青岛科大</v>
      </c>
      <c r="D860" t="str">
        <f t="shared" si="27"/>
        <v>02</v>
      </c>
      <c r="E860" t="s">
        <v>533</v>
      </c>
      <c r="F860">
        <v>204</v>
      </c>
      <c r="G860">
        <v>107</v>
      </c>
      <c r="H860">
        <v>87</v>
      </c>
      <c r="I860">
        <v>64</v>
      </c>
      <c r="J860">
        <v>61</v>
      </c>
      <c r="K860">
        <v>55</v>
      </c>
      <c r="L860">
        <v>0</v>
      </c>
      <c r="M860">
        <v>2023</v>
      </c>
      <c r="N860">
        <f>VLOOKUP(E860, '2023D'!$A$2:$G$339, 2, FALSE)</f>
        <v>253</v>
      </c>
      <c r="O860">
        <f>VLOOKUP(E860, '2023D'!$A$2:$G$339, 3, FALSE)</f>
        <v>26866</v>
      </c>
      <c r="P860">
        <f>extracted_table_data[[#This Row],[最低排名]]-extracted_table_data[[#This Row],[同分人数]]+1</f>
        <v>26614</v>
      </c>
      <c r="Q860">
        <f>IF(O860&gt;=开始!$B$6, 1, 0)</f>
        <v>1</v>
      </c>
      <c r="R860">
        <f>extracted_table_data[[#This Row],[最低排名]]-开始!$B$6</f>
        <v>26866</v>
      </c>
    </row>
    <row r="861" spans="1:18">
      <c r="A861">
        <v>64703</v>
      </c>
      <c r="B861" t="s">
        <v>1029</v>
      </c>
      <c r="C861" t="str">
        <f t="shared" si="26"/>
        <v>青岛科大</v>
      </c>
      <c r="D861" t="str">
        <f t="shared" si="27"/>
        <v>03</v>
      </c>
      <c r="E861" t="s">
        <v>431</v>
      </c>
      <c r="F861">
        <v>206</v>
      </c>
      <c r="G861">
        <v>116</v>
      </c>
      <c r="H861">
        <v>100</v>
      </c>
      <c r="I861">
        <v>58</v>
      </c>
      <c r="J861">
        <v>52</v>
      </c>
      <c r="K861">
        <v>46</v>
      </c>
      <c r="L861">
        <v>0</v>
      </c>
      <c r="M861">
        <v>2023</v>
      </c>
      <c r="N861">
        <f>VLOOKUP(E861, '2023D'!$A$2:$G$339, 2, FALSE)</f>
        <v>225</v>
      </c>
      <c r="O861">
        <f>VLOOKUP(E861, '2023D'!$A$2:$G$339, 3, FALSE)</f>
        <v>29013</v>
      </c>
      <c r="P861">
        <f>extracted_table_data[[#This Row],[最低排名]]-extracted_table_data[[#This Row],[同分人数]]+1</f>
        <v>28789</v>
      </c>
      <c r="Q861">
        <f>IF(O861&gt;=开始!$B$6, 1, 0)</f>
        <v>1</v>
      </c>
      <c r="R861">
        <f>extracted_table_data[[#This Row],[最低排名]]-开始!$B$6</f>
        <v>29013</v>
      </c>
    </row>
    <row r="862" spans="1:18">
      <c r="A862">
        <v>64801</v>
      </c>
      <c r="B862" t="s">
        <v>1030</v>
      </c>
      <c r="C862" t="str">
        <f t="shared" si="26"/>
        <v>济南大学</v>
      </c>
      <c r="D862" t="str">
        <f t="shared" si="27"/>
        <v>01</v>
      </c>
      <c r="E862" t="s">
        <v>533</v>
      </c>
      <c r="F862">
        <v>211</v>
      </c>
      <c r="G862">
        <v>111</v>
      </c>
      <c r="H862">
        <v>101</v>
      </c>
      <c r="I862">
        <v>58</v>
      </c>
      <c r="J862">
        <v>52</v>
      </c>
      <c r="K862">
        <v>49</v>
      </c>
      <c r="L862">
        <v>0</v>
      </c>
      <c r="M862">
        <v>2023</v>
      </c>
      <c r="N862">
        <f>VLOOKUP(E862, '2023D'!$A$2:$G$339, 2, FALSE)</f>
        <v>253</v>
      </c>
      <c r="O862">
        <f>VLOOKUP(E862, '2023D'!$A$2:$G$339, 3, FALSE)</f>
        <v>26866</v>
      </c>
      <c r="P862">
        <f>extracted_table_data[[#This Row],[最低排名]]-extracted_table_data[[#This Row],[同分人数]]+1</f>
        <v>26614</v>
      </c>
      <c r="Q862">
        <f>IF(O862&gt;=开始!$B$6, 1, 0)</f>
        <v>1</v>
      </c>
      <c r="R862">
        <f>extracted_table_data[[#This Row],[最低排名]]-开始!$B$6</f>
        <v>26866</v>
      </c>
    </row>
    <row r="863" spans="1:18">
      <c r="A863">
        <v>64901</v>
      </c>
      <c r="B863" t="s">
        <v>1031</v>
      </c>
      <c r="C863" t="str">
        <f t="shared" si="26"/>
        <v>青岛理工</v>
      </c>
      <c r="D863" t="str">
        <f t="shared" si="27"/>
        <v>01</v>
      </c>
      <c r="E863" t="s">
        <v>528</v>
      </c>
      <c r="F863">
        <v>191</v>
      </c>
      <c r="G863">
        <v>103</v>
      </c>
      <c r="H863">
        <v>90</v>
      </c>
      <c r="I863">
        <v>58</v>
      </c>
      <c r="J863">
        <v>52</v>
      </c>
      <c r="K863">
        <v>49</v>
      </c>
      <c r="L863">
        <v>0</v>
      </c>
      <c r="M863">
        <v>2023</v>
      </c>
      <c r="N863">
        <f>VLOOKUP(E863, '2023D'!$A$2:$G$339, 2, FALSE)</f>
        <v>199</v>
      </c>
      <c r="O863">
        <f>VLOOKUP(E863, '2023D'!$A$2:$G$339, 3, FALSE)</f>
        <v>33965</v>
      </c>
      <c r="P863">
        <f>extracted_table_data[[#This Row],[最低排名]]-extracted_table_data[[#This Row],[同分人数]]+1</f>
        <v>33767</v>
      </c>
      <c r="Q863">
        <f>IF(O863&gt;=开始!$B$6, 1, 0)</f>
        <v>1</v>
      </c>
      <c r="R863">
        <f>extracted_table_data[[#This Row],[最低排名]]-开始!$B$6</f>
        <v>33965</v>
      </c>
    </row>
    <row r="864" spans="1:18">
      <c r="A864">
        <v>64902</v>
      </c>
      <c r="B864" t="s">
        <v>1032</v>
      </c>
      <c r="C864" t="str">
        <f t="shared" si="26"/>
        <v>青岛理工</v>
      </c>
      <c r="D864" t="str">
        <f t="shared" si="27"/>
        <v>02</v>
      </c>
      <c r="E864" t="s">
        <v>96</v>
      </c>
      <c r="F864">
        <v>210</v>
      </c>
      <c r="G864">
        <v>110</v>
      </c>
      <c r="H864">
        <v>91</v>
      </c>
      <c r="I864">
        <v>67</v>
      </c>
      <c r="J864">
        <v>58</v>
      </c>
      <c r="K864">
        <v>46</v>
      </c>
      <c r="L864">
        <v>0</v>
      </c>
      <c r="M864">
        <v>2023</v>
      </c>
      <c r="N864">
        <f>VLOOKUP(E864, '2023D'!$A$2:$G$339, 2, FALSE)</f>
        <v>236</v>
      </c>
      <c r="O864">
        <f>VLOOKUP(E864, '2023D'!$A$2:$G$339, 3, FALSE)</f>
        <v>26613</v>
      </c>
      <c r="P864">
        <f>extracted_table_data[[#This Row],[最低排名]]-extracted_table_data[[#This Row],[同分人数]]+1</f>
        <v>26378</v>
      </c>
      <c r="Q864">
        <f>IF(O864&gt;=开始!$B$6, 1, 0)</f>
        <v>1</v>
      </c>
      <c r="R864">
        <f>extracted_table_data[[#This Row],[最低排名]]-开始!$B$6</f>
        <v>26613</v>
      </c>
    </row>
    <row r="865" spans="1:18">
      <c r="A865">
        <v>64903</v>
      </c>
      <c r="B865" t="s">
        <v>1033</v>
      </c>
      <c r="C865" t="str">
        <f t="shared" si="26"/>
        <v>青岛理工</v>
      </c>
      <c r="D865" t="str">
        <f t="shared" si="27"/>
        <v>03</v>
      </c>
      <c r="E865" t="s">
        <v>230</v>
      </c>
      <c r="F865">
        <v>181</v>
      </c>
      <c r="G865">
        <v>99</v>
      </c>
      <c r="H865">
        <v>103</v>
      </c>
      <c r="I865">
        <v>61</v>
      </c>
      <c r="J865">
        <v>52</v>
      </c>
      <c r="K865">
        <v>46</v>
      </c>
      <c r="L865">
        <v>0</v>
      </c>
      <c r="M865">
        <v>2023</v>
      </c>
      <c r="N865">
        <f>VLOOKUP(E865, '2023D'!$A$2:$G$339, 2, FALSE)</f>
        <v>233</v>
      </c>
      <c r="O865">
        <f>VLOOKUP(E865, '2023D'!$A$2:$G$339, 3, FALSE)</f>
        <v>33327</v>
      </c>
      <c r="P865">
        <f>extracted_table_data[[#This Row],[最低排名]]-extracted_table_data[[#This Row],[同分人数]]+1</f>
        <v>33095</v>
      </c>
      <c r="Q865">
        <f>IF(O865&gt;=开始!$B$6, 1, 0)</f>
        <v>1</v>
      </c>
      <c r="R865">
        <f>extracted_table_data[[#This Row],[最低排名]]-开始!$B$6</f>
        <v>33327</v>
      </c>
    </row>
    <row r="866" spans="1:18">
      <c r="A866">
        <v>64904</v>
      </c>
      <c r="B866" t="s">
        <v>1034</v>
      </c>
      <c r="C866" t="str">
        <f t="shared" si="26"/>
        <v>青岛理工</v>
      </c>
      <c r="D866" t="str">
        <f t="shared" si="27"/>
        <v>04</v>
      </c>
      <c r="E866" t="s">
        <v>180</v>
      </c>
      <c r="F866">
        <v>204</v>
      </c>
      <c r="G866">
        <v>112</v>
      </c>
      <c r="H866">
        <v>84</v>
      </c>
      <c r="I866">
        <v>61</v>
      </c>
      <c r="J866">
        <v>52</v>
      </c>
      <c r="K866">
        <v>49</v>
      </c>
      <c r="L866">
        <v>0</v>
      </c>
      <c r="M866">
        <v>2023</v>
      </c>
      <c r="N866">
        <f>VLOOKUP(E866, '2023D'!$A$2:$G$339, 2, FALSE)</f>
        <v>237</v>
      </c>
      <c r="O866">
        <f>VLOOKUP(E866, '2023D'!$A$2:$G$339, 3, FALSE)</f>
        <v>31821</v>
      </c>
      <c r="P866">
        <f>extracted_table_data[[#This Row],[最低排名]]-extracted_table_data[[#This Row],[同分人数]]+1</f>
        <v>31585</v>
      </c>
      <c r="Q866">
        <f>IF(O866&gt;=开始!$B$6, 1, 0)</f>
        <v>1</v>
      </c>
      <c r="R866">
        <f>extracted_table_data[[#This Row],[最低排名]]-开始!$B$6</f>
        <v>31821</v>
      </c>
    </row>
    <row r="867" spans="1:18">
      <c r="A867">
        <v>64905</v>
      </c>
      <c r="B867" t="s">
        <v>1035</v>
      </c>
      <c r="C867" t="str">
        <f t="shared" si="26"/>
        <v>青岛理工</v>
      </c>
      <c r="D867" t="str">
        <f t="shared" si="27"/>
        <v>05</v>
      </c>
      <c r="E867" t="s">
        <v>170</v>
      </c>
      <c r="F867">
        <v>199</v>
      </c>
      <c r="G867">
        <v>104</v>
      </c>
      <c r="H867">
        <v>104</v>
      </c>
      <c r="I867">
        <v>58</v>
      </c>
      <c r="J867">
        <v>49</v>
      </c>
      <c r="K867">
        <v>43</v>
      </c>
      <c r="L867">
        <v>0</v>
      </c>
      <c r="M867">
        <v>2023</v>
      </c>
      <c r="N867">
        <f>VLOOKUP(E867, '2023D'!$A$2:$G$339, 2, FALSE)</f>
        <v>242</v>
      </c>
      <c r="O867">
        <f>VLOOKUP(E867, '2023D'!$A$2:$G$339, 3, FALSE)</f>
        <v>31094</v>
      </c>
      <c r="P867">
        <f>extracted_table_data[[#This Row],[最低排名]]-extracted_table_data[[#This Row],[同分人数]]+1</f>
        <v>30853</v>
      </c>
      <c r="Q867">
        <f>IF(O867&gt;=开始!$B$6, 1, 0)</f>
        <v>1</v>
      </c>
      <c r="R867">
        <f>extracted_table_data[[#This Row],[最低排名]]-开始!$B$6</f>
        <v>31094</v>
      </c>
    </row>
    <row r="868" spans="1:18">
      <c r="A868">
        <v>65001</v>
      </c>
      <c r="B868" t="s">
        <v>1036</v>
      </c>
      <c r="C868" t="str">
        <f t="shared" si="26"/>
        <v>山东建筑</v>
      </c>
      <c r="D868" t="str">
        <f t="shared" si="27"/>
        <v>01</v>
      </c>
      <c r="E868" t="s">
        <v>309</v>
      </c>
      <c r="F868">
        <v>219</v>
      </c>
      <c r="G868">
        <v>110</v>
      </c>
      <c r="H868">
        <v>61</v>
      </c>
      <c r="I868">
        <v>67</v>
      </c>
      <c r="J868">
        <v>49</v>
      </c>
      <c r="K868">
        <v>46</v>
      </c>
      <c r="L868">
        <v>0</v>
      </c>
      <c r="M868">
        <v>2023</v>
      </c>
      <c r="N868">
        <f>VLOOKUP(E868, '2023D'!$A$2:$G$339, 2, FALSE)</f>
        <v>237</v>
      </c>
      <c r="O868">
        <f>VLOOKUP(E868, '2023D'!$A$2:$G$339, 3, FALSE)</f>
        <v>33564</v>
      </c>
      <c r="P868">
        <f>extracted_table_data[[#This Row],[最低排名]]-extracted_table_data[[#This Row],[同分人数]]+1</f>
        <v>33328</v>
      </c>
      <c r="Q868">
        <f>IF(O868&gt;=开始!$B$6, 1, 0)</f>
        <v>1</v>
      </c>
      <c r="R868">
        <f>extracted_table_data[[#This Row],[最低排名]]-开始!$B$6</f>
        <v>33564</v>
      </c>
    </row>
    <row r="869" spans="1:18">
      <c r="A869">
        <v>65002</v>
      </c>
      <c r="B869" t="s">
        <v>1037</v>
      </c>
      <c r="C869" t="str">
        <f t="shared" si="26"/>
        <v>山东建筑</v>
      </c>
      <c r="D869" t="str">
        <f t="shared" si="27"/>
        <v>02</v>
      </c>
      <c r="E869" t="s">
        <v>54</v>
      </c>
      <c r="F869">
        <v>216</v>
      </c>
      <c r="G869">
        <v>110</v>
      </c>
      <c r="H869">
        <v>84</v>
      </c>
      <c r="I869">
        <v>52</v>
      </c>
      <c r="J869">
        <v>46</v>
      </c>
      <c r="K869">
        <v>43</v>
      </c>
      <c r="L869">
        <v>0</v>
      </c>
      <c r="M869">
        <v>2023</v>
      </c>
      <c r="N869">
        <f>VLOOKUP(E869, '2023D'!$A$2:$G$339, 2, FALSE)</f>
        <v>202</v>
      </c>
      <c r="O869">
        <f>VLOOKUP(E869, '2023D'!$A$2:$G$339, 3, FALSE)</f>
        <v>33766</v>
      </c>
      <c r="P869">
        <f>extracted_table_data[[#This Row],[最低排名]]-extracted_table_data[[#This Row],[同分人数]]+1</f>
        <v>33565</v>
      </c>
      <c r="Q869">
        <f>IF(O869&gt;=开始!$B$6, 1, 0)</f>
        <v>1</v>
      </c>
      <c r="R869">
        <f>extracted_table_data[[#This Row],[最低排名]]-开始!$B$6</f>
        <v>33766</v>
      </c>
    </row>
    <row r="870" spans="1:18">
      <c r="A870">
        <v>65003</v>
      </c>
      <c r="B870" t="s">
        <v>1038</v>
      </c>
      <c r="C870" t="str">
        <f t="shared" si="26"/>
        <v>山东建筑</v>
      </c>
      <c r="D870" t="str">
        <f t="shared" si="27"/>
        <v>03</v>
      </c>
      <c r="E870" t="s">
        <v>309</v>
      </c>
      <c r="F870">
        <v>174</v>
      </c>
      <c r="G870">
        <v>94</v>
      </c>
      <c r="H870">
        <v>112</v>
      </c>
      <c r="I870">
        <v>58</v>
      </c>
      <c r="J870">
        <v>52</v>
      </c>
      <c r="K870">
        <v>46</v>
      </c>
      <c r="L870">
        <v>0</v>
      </c>
      <c r="M870">
        <v>2023</v>
      </c>
      <c r="N870">
        <f>VLOOKUP(E870, '2023D'!$A$2:$G$339, 2, FALSE)</f>
        <v>237</v>
      </c>
      <c r="O870">
        <f>VLOOKUP(E870, '2023D'!$A$2:$G$339, 3, FALSE)</f>
        <v>33564</v>
      </c>
      <c r="P870">
        <f>extracted_table_data[[#This Row],[最低排名]]-extracted_table_data[[#This Row],[同分人数]]+1</f>
        <v>33328</v>
      </c>
      <c r="Q870">
        <f>IF(O870&gt;=开始!$B$6, 1, 0)</f>
        <v>1</v>
      </c>
      <c r="R870">
        <f>extracted_table_data[[#This Row],[最低排名]]-开始!$B$6</f>
        <v>33564</v>
      </c>
    </row>
    <row r="871" spans="1:18">
      <c r="A871">
        <v>65101</v>
      </c>
      <c r="B871" t="s">
        <v>1039</v>
      </c>
      <c r="C871" t="str">
        <f t="shared" si="26"/>
        <v>山东理工</v>
      </c>
      <c r="D871" t="str">
        <f t="shared" si="27"/>
        <v>01</v>
      </c>
      <c r="E871" t="s">
        <v>165</v>
      </c>
      <c r="F871">
        <v>222</v>
      </c>
      <c r="G871">
        <v>113</v>
      </c>
      <c r="H871">
        <v>89</v>
      </c>
      <c r="I871">
        <v>52</v>
      </c>
      <c r="J871">
        <v>49</v>
      </c>
      <c r="K871">
        <v>43</v>
      </c>
      <c r="L871">
        <v>0</v>
      </c>
      <c r="M871">
        <v>2023</v>
      </c>
      <c r="N871">
        <f>VLOOKUP(E871, '2023D'!$A$2:$G$339, 2, FALSE)</f>
        <v>225</v>
      </c>
      <c r="O871">
        <f>VLOOKUP(E871, '2023D'!$A$2:$G$339, 3, FALSE)</f>
        <v>30610</v>
      </c>
      <c r="P871">
        <f>extracted_table_data[[#This Row],[最低排名]]-extracted_table_data[[#This Row],[同分人数]]+1</f>
        <v>30386</v>
      </c>
      <c r="Q871">
        <f>IF(O871&gt;=开始!$B$6, 1, 0)</f>
        <v>1</v>
      </c>
      <c r="R871">
        <f>extracted_table_data[[#This Row],[最低排名]]-开始!$B$6</f>
        <v>30610</v>
      </c>
    </row>
    <row r="872" spans="1:18">
      <c r="A872">
        <v>65201</v>
      </c>
      <c r="B872" t="s">
        <v>1040</v>
      </c>
      <c r="C872" t="str">
        <f t="shared" si="26"/>
        <v>青岛农大</v>
      </c>
      <c r="D872" t="str">
        <f t="shared" si="27"/>
        <v>01</v>
      </c>
      <c r="E872" t="s">
        <v>184</v>
      </c>
      <c r="F872">
        <v>183</v>
      </c>
      <c r="G872">
        <v>101</v>
      </c>
      <c r="H872">
        <v>94</v>
      </c>
      <c r="I872">
        <v>61</v>
      </c>
      <c r="J872">
        <v>58</v>
      </c>
      <c r="K872">
        <v>55</v>
      </c>
      <c r="L872">
        <v>0</v>
      </c>
      <c r="M872">
        <v>2023</v>
      </c>
      <c r="N872">
        <f>VLOOKUP(E872, '2023D'!$A$2:$G$339, 2, FALSE)</f>
        <v>237</v>
      </c>
      <c r="O872">
        <f>VLOOKUP(E872, '2023D'!$A$2:$G$339, 3, FALSE)</f>
        <v>31584</v>
      </c>
      <c r="P872">
        <f>extracted_table_data[[#This Row],[最低排名]]-extracted_table_data[[#This Row],[同分人数]]+1</f>
        <v>31348</v>
      </c>
      <c r="Q872">
        <f>IF(O872&gt;=开始!$B$6, 1, 0)</f>
        <v>1</v>
      </c>
      <c r="R872">
        <f>extracted_table_data[[#This Row],[最低排名]]-开始!$B$6</f>
        <v>31584</v>
      </c>
    </row>
    <row r="873" spans="1:18">
      <c r="A873">
        <v>65202</v>
      </c>
      <c r="B873" t="s">
        <v>1041</v>
      </c>
      <c r="C873" t="str">
        <f t="shared" si="26"/>
        <v>青岛农大</v>
      </c>
      <c r="D873" t="str">
        <f t="shared" si="27"/>
        <v>02</v>
      </c>
      <c r="E873" t="s">
        <v>701</v>
      </c>
      <c r="F873">
        <v>186</v>
      </c>
      <c r="G873">
        <v>98</v>
      </c>
      <c r="H873">
        <v>99</v>
      </c>
      <c r="I873">
        <v>58</v>
      </c>
      <c r="J873">
        <v>55</v>
      </c>
      <c r="K873">
        <v>46</v>
      </c>
      <c r="L873">
        <v>0</v>
      </c>
      <c r="M873">
        <v>2023</v>
      </c>
      <c r="N873">
        <f>VLOOKUP(E873, '2023D'!$A$2:$G$339, 2, FALSE)</f>
        <v>197</v>
      </c>
      <c r="O873">
        <f>VLOOKUP(E873, '2023D'!$A$2:$G$339, 3, FALSE)</f>
        <v>33094</v>
      </c>
      <c r="P873">
        <f>extracted_table_data[[#This Row],[最低排名]]-extracted_table_data[[#This Row],[同分人数]]+1</f>
        <v>32898</v>
      </c>
      <c r="Q873">
        <f>IF(O873&gt;=开始!$B$6, 1, 0)</f>
        <v>1</v>
      </c>
      <c r="R873">
        <f>extracted_table_data[[#This Row],[最低排名]]-开始!$B$6</f>
        <v>33094</v>
      </c>
    </row>
    <row r="874" spans="1:18">
      <c r="A874">
        <v>65301</v>
      </c>
      <c r="B874" t="s">
        <v>1042</v>
      </c>
      <c r="C874" t="str">
        <f t="shared" si="26"/>
        <v>潍坊医学</v>
      </c>
      <c r="D874" t="str">
        <f t="shared" si="27"/>
        <v>01</v>
      </c>
      <c r="E874" t="s">
        <v>43</v>
      </c>
      <c r="F874">
        <v>220</v>
      </c>
      <c r="G874">
        <v>111</v>
      </c>
      <c r="H874">
        <v>121</v>
      </c>
      <c r="I874">
        <v>58</v>
      </c>
      <c r="J874">
        <v>55</v>
      </c>
      <c r="K874">
        <v>49</v>
      </c>
      <c r="L874">
        <v>0</v>
      </c>
      <c r="M874">
        <v>2023</v>
      </c>
      <c r="N874">
        <f>VLOOKUP(E874, '2023D'!$A$2:$G$339, 2, FALSE)</f>
        <v>263</v>
      </c>
      <c r="O874">
        <f>VLOOKUP(E874, '2023D'!$A$2:$G$339, 3, FALSE)</f>
        <v>18898</v>
      </c>
      <c r="P874">
        <f>extracted_table_data[[#This Row],[最低排名]]-extracted_table_data[[#This Row],[同分人数]]+1</f>
        <v>18636</v>
      </c>
      <c r="Q874">
        <f>IF(O874&gt;=开始!$B$6, 1, 0)</f>
        <v>1</v>
      </c>
      <c r="R874">
        <f>extracted_table_data[[#This Row],[最低排名]]-开始!$B$6</f>
        <v>18898</v>
      </c>
    </row>
    <row r="875" spans="1:18">
      <c r="A875">
        <v>65302</v>
      </c>
      <c r="B875" t="s">
        <v>1043</v>
      </c>
      <c r="C875" t="str">
        <f t="shared" si="26"/>
        <v>潍坊医学</v>
      </c>
      <c r="D875" t="str">
        <f t="shared" si="27"/>
        <v>02</v>
      </c>
      <c r="E875" t="s">
        <v>149</v>
      </c>
      <c r="F875">
        <v>215</v>
      </c>
      <c r="G875">
        <v>121</v>
      </c>
      <c r="H875">
        <v>108</v>
      </c>
      <c r="I875">
        <v>61</v>
      </c>
      <c r="J875">
        <v>61</v>
      </c>
      <c r="K875">
        <v>52</v>
      </c>
      <c r="L875">
        <v>0</v>
      </c>
      <c r="M875">
        <v>2023</v>
      </c>
      <c r="N875">
        <f>VLOOKUP(E875, '2023D'!$A$2:$G$339, 2, FALSE)</f>
        <v>217</v>
      </c>
      <c r="O875">
        <f>VLOOKUP(E875, '2023D'!$A$2:$G$339, 3, FALSE)</f>
        <v>20398</v>
      </c>
      <c r="P875">
        <f>extracted_table_data[[#This Row],[最低排名]]-extracted_table_data[[#This Row],[同分人数]]+1</f>
        <v>20182</v>
      </c>
      <c r="Q875">
        <f>IF(O875&gt;=开始!$B$6, 1, 0)</f>
        <v>1</v>
      </c>
      <c r="R875">
        <f>extracted_table_data[[#This Row],[最低排名]]-开始!$B$6</f>
        <v>20398</v>
      </c>
    </row>
    <row r="876" spans="1:18">
      <c r="A876">
        <v>65401</v>
      </c>
      <c r="B876" t="s">
        <v>1044</v>
      </c>
      <c r="C876" t="str">
        <f t="shared" si="26"/>
        <v>滨州医学</v>
      </c>
      <c r="D876" t="str">
        <f t="shared" si="27"/>
        <v>01</v>
      </c>
      <c r="E876" t="s">
        <v>39</v>
      </c>
      <c r="F876">
        <v>220</v>
      </c>
      <c r="G876">
        <v>115</v>
      </c>
      <c r="H876">
        <v>99</v>
      </c>
      <c r="I876">
        <v>67</v>
      </c>
      <c r="J876">
        <v>64</v>
      </c>
      <c r="K876">
        <v>52</v>
      </c>
      <c r="L876">
        <v>0</v>
      </c>
      <c r="M876">
        <v>2023</v>
      </c>
      <c r="N876">
        <f>VLOOKUP(E876, '2023D'!$A$2:$G$339, 2, FALSE)</f>
        <v>260</v>
      </c>
      <c r="O876">
        <f>VLOOKUP(E876, '2023D'!$A$2:$G$339, 3, FALSE)</f>
        <v>19158</v>
      </c>
      <c r="P876">
        <f>extracted_table_data[[#This Row],[最低排名]]-extracted_table_data[[#This Row],[同分人数]]+1</f>
        <v>18899</v>
      </c>
      <c r="Q876">
        <f>IF(O876&gt;=开始!$B$6, 1, 0)</f>
        <v>1</v>
      </c>
      <c r="R876">
        <f>extracted_table_data[[#This Row],[最低排名]]-开始!$B$6</f>
        <v>19158</v>
      </c>
    </row>
    <row r="877" spans="1:18">
      <c r="A877">
        <v>65501</v>
      </c>
      <c r="B877" t="s">
        <v>1045</v>
      </c>
      <c r="C877" t="str">
        <f t="shared" si="26"/>
        <v>济宁医学</v>
      </c>
      <c r="D877" t="str">
        <f t="shared" si="27"/>
        <v>01</v>
      </c>
      <c r="E877" t="s">
        <v>643</v>
      </c>
      <c r="F877">
        <v>207</v>
      </c>
      <c r="G877">
        <v>104</v>
      </c>
      <c r="H877">
        <v>93</v>
      </c>
      <c r="I877">
        <v>64</v>
      </c>
      <c r="J877">
        <v>58</v>
      </c>
      <c r="K877">
        <v>55</v>
      </c>
      <c r="L877">
        <v>0</v>
      </c>
      <c r="M877">
        <v>2023</v>
      </c>
      <c r="N877">
        <f>VLOOKUP(E877, '2023D'!$A$2:$G$339, 2, FALSE)</f>
        <v>270</v>
      </c>
      <c r="O877">
        <f>VLOOKUP(E877, '2023D'!$A$2:$G$339, 3, FALSE)</f>
        <v>25351</v>
      </c>
      <c r="P877">
        <f>extracted_table_data[[#This Row],[最低排名]]-extracted_table_data[[#This Row],[同分人数]]+1</f>
        <v>25082</v>
      </c>
      <c r="Q877">
        <f>IF(O877&gt;=开始!$B$6, 1, 0)</f>
        <v>1</v>
      </c>
      <c r="R877">
        <f>extracted_table_data[[#This Row],[最低排名]]-开始!$B$6</f>
        <v>25351</v>
      </c>
    </row>
    <row r="878" spans="1:18">
      <c r="A878">
        <v>65502</v>
      </c>
      <c r="B878" t="s">
        <v>1046</v>
      </c>
      <c r="C878" t="str">
        <f t="shared" si="26"/>
        <v>济宁医学</v>
      </c>
      <c r="D878" t="str">
        <f t="shared" si="27"/>
        <v>02</v>
      </c>
      <c r="E878" t="s">
        <v>120</v>
      </c>
      <c r="F878">
        <v>212</v>
      </c>
      <c r="G878">
        <v>107</v>
      </c>
      <c r="H878">
        <v>88</v>
      </c>
      <c r="I878">
        <v>61</v>
      </c>
      <c r="J878">
        <v>61</v>
      </c>
      <c r="K878">
        <v>58</v>
      </c>
      <c r="L878">
        <v>0</v>
      </c>
      <c r="M878">
        <v>2023</v>
      </c>
      <c r="N878">
        <f>VLOOKUP(E878, '2023D'!$A$2:$G$339, 2, FALSE)</f>
        <v>231</v>
      </c>
      <c r="O878">
        <f>VLOOKUP(E878, '2023D'!$A$2:$G$339, 3, FALSE)</f>
        <v>24548</v>
      </c>
      <c r="P878">
        <f>extracted_table_data[[#This Row],[最低排名]]-extracted_table_data[[#This Row],[同分人数]]+1</f>
        <v>24318</v>
      </c>
      <c r="Q878">
        <f>IF(O878&gt;=开始!$B$6, 1, 0)</f>
        <v>1</v>
      </c>
      <c r="R878">
        <f>extracted_table_data[[#This Row],[最低排名]]-开始!$B$6</f>
        <v>24548</v>
      </c>
    </row>
    <row r="879" spans="1:18">
      <c r="A879">
        <v>65601</v>
      </c>
      <c r="B879" t="s">
        <v>1047</v>
      </c>
      <c r="C879" t="str">
        <f t="shared" si="26"/>
        <v>山东师大</v>
      </c>
      <c r="D879" t="str">
        <f t="shared" si="27"/>
        <v>01</v>
      </c>
      <c r="E879" t="s">
        <v>128</v>
      </c>
      <c r="F879">
        <v>186</v>
      </c>
      <c r="G879">
        <v>95</v>
      </c>
      <c r="H879">
        <v>119</v>
      </c>
      <c r="I879">
        <v>61</v>
      </c>
      <c r="J879">
        <v>58</v>
      </c>
      <c r="K879">
        <v>55</v>
      </c>
      <c r="L879">
        <v>0</v>
      </c>
      <c r="M879">
        <v>2023</v>
      </c>
      <c r="N879">
        <f>VLOOKUP(E879, '2023D'!$A$2:$G$339, 2, FALSE)</f>
        <v>253</v>
      </c>
      <c r="O879">
        <f>VLOOKUP(E879, '2023D'!$A$2:$G$339, 3, FALSE)</f>
        <v>24801</v>
      </c>
      <c r="P879">
        <f>extracted_table_data[[#This Row],[最低排名]]-extracted_table_data[[#This Row],[同分人数]]+1</f>
        <v>24549</v>
      </c>
      <c r="Q879">
        <f>IF(O879&gt;=开始!$B$6, 1, 0)</f>
        <v>1</v>
      </c>
      <c r="R879">
        <f>extracted_table_data[[#This Row],[最低排名]]-开始!$B$6</f>
        <v>24801</v>
      </c>
    </row>
    <row r="880" spans="1:18">
      <c r="A880">
        <v>65602</v>
      </c>
      <c r="B880" t="s">
        <v>1048</v>
      </c>
      <c r="C880" t="str">
        <f t="shared" si="26"/>
        <v>山东师大</v>
      </c>
      <c r="D880" t="str">
        <f t="shared" si="27"/>
        <v>02</v>
      </c>
      <c r="E880" t="s">
        <v>100</v>
      </c>
      <c r="F880">
        <v>225</v>
      </c>
      <c r="G880">
        <v>126</v>
      </c>
      <c r="H880">
        <v>102</v>
      </c>
      <c r="I880">
        <v>64</v>
      </c>
      <c r="J880">
        <v>58</v>
      </c>
      <c r="K880">
        <v>58</v>
      </c>
      <c r="L880">
        <v>0</v>
      </c>
      <c r="M880">
        <v>2023</v>
      </c>
      <c r="N880">
        <f>VLOOKUP(E880, '2023D'!$A$2:$G$339, 2, FALSE)</f>
        <v>232</v>
      </c>
      <c r="O880">
        <f>VLOOKUP(E880, '2023D'!$A$2:$G$339, 3, FALSE)</f>
        <v>17863</v>
      </c>
      <c r="P880">
        <f>extracted_table_data[[#This Row],[最低排名]]-extracted_table_data[[#This Row],[同分人数]]+1</f>
        <v>17632</v>
      </c>
      <c r="Q880">
        <f>IF(O880&gt;=开始!$B$6, 1, 0)</f>
        <v>1</v>
      </c>
      <c r="R880">
        <f>extracted_table_data[[#This Row],[最低排名]]-开始!$B$6</f>
        <v>17863</v>
      </c>
    </row>
    <row r="881" spans="1:18">
      <c r="A881">
        <v>65603</v>
      </c>
      <c r="B881" t="s">
        <v>1049</v>
      </c>
      <c r="C881" t="str">
        <f t="shared" si="26"/>
        <v>山东师大</v>
      </c>
      <c r="D881" t="str">
        <f t="shared" si="27"/>
        <v>03</v>
      </c>
      <c r="E881" t="s">
        <v>195</v>
      </c>
      <c r="F881">
        <v>204</v>
      </c>
      <c r="G881">
        <v>105</v>
      </c>
      <c r="H881">
        <v>120</v>
      </c>
      <c r="I881">
        <v>67</v>
      </c>
      <c r="J881">
        <v>61</v>
      </c>
      <c r="K881">
        <v>58</v>
      </c>
      <c r="L881">
        <v>0</v>
      </c>
      <c r="M881">
        <v>2023</v>
      </c>
      <c r="N881">
        <f>VLOOKUP(E881, '2023D'!$A$2:$G$339, 2, FALSE)</f>
        <v>218</v>
      </c>
      <c r="O881">
        <f>VLOOKUP(E881, '2023D'!$A$2:$G$339, 3, FALSE)</f>
        <v>17139</v>
      </c>
      <c r="P881">
        <f>extracted_table_data[[#This Row],[最低排名]]-extracted_table_data[[#This Row],[同分人数]]+1</f>
        <v>16922</v>
      </c>
      <c r="Q881">
        <f>IF(O881&gt;=开始!$B$6, 1, 0)</f>
        <v>1</v>
      </c>
      <c r="R881">
        <f>extracted_table_data[[#This Row],[最低排名]]-开始!$B$6</f>
        <v>17139</v>
      </c>
    </row>
    <row r="882" spans="1:18">
      <c r="A882">
        <v>65604</v>
      </c>
      <c r="B882" t="s">
        <v>1050</v>
      </c>
      <c r="C882" t="str">
        <f t="shared" si="26"/>
        <v>山东师大</v>
      </c>
      <c r="D882" t="str">
        <f t="shared" si="27"/>
        <v>04</v>
      </c>
      <c r="E882" t="s">
        <v>100</v>
      </c>
      <c r="F882">
        <v>201</v>
      </c>
      <c r="G882">
        <v>108</v>
      </c>
      <c r="H882">
        <v>111</v>
      </c>
      <c r="I882">
        <v>67</v>
      </c>
      <c r="J882">
        <v>67</v>
      </c>
      <c r="K882">
        <v>61</v>
      </c>
      <c r="L882">
        <v>0</v>
      </c>
      <c r="M882">
        <v>2023</v>
      </c>
      <c r="N882">
        <f>VLOOKUP(E882, '2023D'!$A$2:$G$339, 2, FALSE)</f>
        <v>232</v>
      </c>
      <c r="O882">
        <f>VLOOKUP(E882, '2023D'!$A$2:$G$339, 3, FALSE)</f>
        <v>17863</v>
      </c>
      <c r="P882">
        <f>extracted_table_data[[#This Row],[最低排名]]-extracted_table_data[[#This Row],[同分人数]]+1</f>
        <v>17632</v>
      </c>
      <c r="Q882">
        <f>IF(O882&gt;=开始!$B$6, 1, 0)</f>
        <v>1</v>
      </c>
      <c r="R882">
        <f>extracted_table_data[[#This Row],[最低排名]]-开始!$B$6</f>
        <v>17863</v>
      </c>
    </row>
    <row r="883" spans="1:18">
      <c r="A883">
        <v>65605</v>
      </c>
      <c r="B883" t="s">
        <v>1051</v>
      </c>
      <c r="C883" t="str">
        <f t="shared" si="26"/>
        <v>山东师大</v>
      </c>
      <c r="D883" t="str">
        <f t="shared" si="27"/>
        <v>05</v>
      </c>
      <c r="E883" t="s">
        <v>152</v>
      </c>
      <c r="F883">
        <v>218</v>
      </c>
      <c r="G883">
        <v>124</v>
      </c>
      <c r="H883">
        <v>108</v>
      </c>
      <c r="I883">
        <v>58</v>
      </c>
      <c r="J883">
        <v>55</v>
      </c>
      <c r="K883">
        <v>52</v>
      </c>
      <c r="L883">
        <v>0</v>
      </c>
      <c r="M883">
        <v>2023</v>
      </c>
      <c r="N883">
        <f>VLOOKUP(E883, '2023D'!$A$2:$G$339, 2, FALSE)</f>
        <v>237</v>
      </c>
      <c r="O883">
        <f>VLOOKUP(E883, '2023D'!$A$2:$G$339, 3, FALSE)</f>
        <v>21932</v>
      </c>
      <c r="P883">
        <f>extracted_table_data[[#This Row],[最低排名]]-extracted_table_data[[#This Row],[同分人数]]+1</f>
        <v>21696</v>
      </c>
      <c r="Q883">
        <f>IF(O883&gt;=开始!$B$6, 1, 0)</f>
        <v>1</v>
      </c>
      <c r="R883">
        <f>extracted_table_data[[#This Row],[最低排名]]-开始!$B$6</f>
        <v>21932</v>
      </c>
    </row>
    <row r="884" spans="1:18">
      <c r="A884">
        <v>65606</v>
      </c>
      <c r="B884" t="s">
        <v>1052</v>
      </c>
      <c r="C884" t="str">
        <f t="shared" si="26"/>
        <v>山东师大</v>
      </c>
      <c r="D884" t="str">
        <f t="shared" si="27"/>
        <v>06</v>
      </c>
      <c r="E884" t="s">
        <v>749</v>
      </c>
      <c r="F884">
        <v>221</v>
      </c>
      <c r="G884">
        <v>114</v>
      </c>
      <c r="H884">
        <v>118</v>
      </c>
      <c r="I884">
        <v>61</v>
      </c>
      <c r="J884">
        <v>55</v>
      </c>
      <c r="K884">
        <v>49</v>
      </c>
      <c r="L884">
        <v>0</v>
      </c>
      <c r="M884">
        <v>2023</v>
      </c>
      <c r="N884">
        <f>VLOOKUP(E884, '2023D'!$A$2:$G$339, 2, FALSE)</f>
        <v>237</v>
      </c>
      <c r="O884">
        <f>VLOOKUP(E884, '2023D'!$A$2:$G$339, 3, FALSE)</f>
        <v>18635</v>
      </c>
      <c r="P884">
        <f>extracted_table_data[[#This Row],[最低排名]]-extracted_table_data[[#This Row],[同分人数]]+1</f>
        <v>18399</v>
      </c>
      <c r="Q884">
        <f>IF(O884&gt;=开始!$B$6, 1, 0)</f>
        <v>1</v>
      </c>
      <c r="R884">
        <f>extracted_table_data[[#This Row],[最低排名]]-开始!$B$6</f>
        <v>18635</v>
      </c>
    </row>
    <row r="885" spans="1:18">
      <c r="A885">
        <v>65607</v>
      </c>
      <c r="B885" t="s">
        <v>1053</v>
      </c>
      <c r="C885" t="str">
        <f t="shared" si="26"/>
        <v>山东师大</v>
      </c>
      <c r="D885" t="str">
        <f t="shared" si="27"/>
        <v>07</v>
      </c>
      <c r="E885" t="s">
        <v>39</v>
      </c>
      <c r="F885">
        <v>211</v>
      </c>
      <c r="G885">
        <v>109</v>
      </c>
      <c r="H885">
        <v>126</v>
      </c>
      <c r="I885">
        <v>64</v>
      </c>
      <c r="J885">
        <v>52</v>
      </c>
      <c r="K885">
        <v>49</v>
      </c>
      <c r="L885">
        <v>0</v>
      </c>
      <c r="M885">
        <v>2023</v>
      </c>
      <c r="N885">
        <f>VLOOKUP(E885, '2023D'!$A$2:$G$339, 2, FALSE)</f>
        <v>260</v>
      </c>
      <c r="O885">
        <f>VLOOKUP(E885, '2023D'!$A$2:$G$339, 3, FALSE)</f>
        <v>19158</v>
      </c>
      <c r="P885">
        <f>extracted_table_data[[#This Row],[最低排名]]-extracted_table_data[[#This Row],[同分人数]]+1</f>
        <v>18899</v>
      </c>
      <c r="Q885">
        <f>IF(O885&gt;=开始!$B$6, 1, 0)</f>
        <v>1</v>
      </c>
      <c r="R885">
        <f>extracted_table_data[[#This Row],[最低排名]]-开始!$B$6</f>
        <v>19158</v>
      </c>
    </row>
    <row r="886" spans="1:18">
      <c r="A886">
        <v>65701</v>
      </c>
      <c r="B886" t="s">
        <v>1054</v>
      </c>
      <c r="C886" t="str">
        <f t="shared" si="26"/>
        <v>曲阜师大</v>
      </c>
      <c r="D886" t="str">
        <f t="shared" si="27"/>
        <v>01</v>
      </c>
      <c r="E886" t="s">
        <v>749</v>
      </c>
      <c r="F886">
        <v>206</v>
      </c>
      <c r="G886">
        <v>104</v>
      </c>
      <c r="H886">
        <v>106</v>
      </c>
      <c r="I886">
        <v>70</v>
      </c>
      <c r="J886">
        <v>64</v>
      </c>
      <c r="K886">
        <v>58</v>
      </c>
      <c r="L886">
        <v>0</v>
      </c>
      <c r="M886">
        <v>2023</v>
      </c>
      <c r="N886">
        <f>VLOOKUP(E886, '2023D'!$A$2:$G$339, 2, FALSE)</f>
        <v>237</v>
      </c>
      <c r="O886">
        <f>VLOOKUP(E886, '2023D'!$A$2:$G$339, 3, FALSE)</f>
        <v>18635</v>
      </c>
      <c r="P886">
        <f>extracted_table_data[[#This Row],[最低排名]]-extracted_table_data[[#This Row],[同分人数]]+1</f>
        <v>18399</v>
      </c>
      <c r="Q886">
        <f>IF(O886&gt;=开始!$B$6, 1, 0)</f>
        <v>1</v>
      </c>
      <c r="R886">
        <f>extracted_table_data[[#This Row],[最低排名]]-开始!$B$6</f>
        <v>18635</v>
      </c>
    </row>
    <row r="887" spans="1:18">
      <c r="A887">
        <v>65702</v>
      </c>
      <c r="B887" t="s">
        <v>1055</v>
      </c>
      <c r="C887" t="str">
        <f t="shared" si="26"/>
        <v>曲阜师大</v>
      </c>
      <c r="D887" t="str">
        <f t="shared" si="27"/>
        <v>02</v>
      </c>
      <c r="E887" t="s">
        <v>302</v>
      </c>
      <c r="F887">
        <v>206</v>
      </c>
      <c r="G887">
        <v>108</v>
      </c>
      <c r="H887">
        <v>98</v>
      </c>
      <c r="I887">
        <v>67</v>
      </c>
      <c r="J887">
        <v>64</v>
      </c>
      <c r="K887">
        <v>55</v>
      </c>
      <c r="L887">
        <v>0</v>
      </c>
      <c r="M887">
        <v>2023</v>
      </c>
      <c r="N887">
        <f>VLOOKUP(E887, '2023D'!$A$2:$G$339, 2, FALSE)</f>
        <v>234</v>
      </c>
      <c r="O887">
        <f>VLOOKUP(E887, '2023D'!$A$2:$G$339, 3, FALSE)</f>
        <v>22166</v>
      </c>
      <c r="P887">
        <f>extracted_table_data[[#This Row],[最低排名]]-extracted_table_data[[#This Row],[同分人数]]+1</f>
        <v>21933</v>
      </c>
      <c r="Q887">
        <f>IF(O887&gt;=开始!$B$6, 1, 0)</f>
        <v>1</v>
      </c>
      <c r="R887">
        <f>extracted_table_data[[#This Row],[最低排名]]-开始!$B$6</f>
        <v>22166</v>
      </c>
    </row>
    <row r="888" spans="1:18">
      <c r="A888">
        <v>65901</v>
      </c>
      <c r="B888" t="s">
        <v>1056</v>
      </c>
      <c r="C888" t="str">
        <f t="shared" si="26"/>
        <v>鲁东大学</v>
      </c>
      <c r="D888" t="str">
        <f t="shared" si="27"/>
        <v>01</v>
      </c>
      <c r="E888" t="s">
        <v>528</v>
      </c>
      <c r="F888">
        <v>197</v>
      </c>
      <c r="G888">
        <v>100</v>
      </c>
      <c r="H888">
        <v>87</v>
      </c>
      <c r="I888">
        <v>52</v>
      </c>
      <c r="J888">
        <v>52</v>
      </c>
      <c r="K888">
        <v>52</v>
      </c>
      <c r="L888">
        <v>0</v>
      </c>
      <c r="M888">
        <v>2023</v>
      </c>
      <c r="N888">
        <f>VLOOKUP(E888, '2023D'!$A$2:$G$339, 2, FALSE)</f>
        <v>199</v>
      </c>
      <c r="O888">
        <f>VLOOKUP(E888, '2023D'!$A$2:$G$339, 3, FALSE)</f>
        <v>33965</v>
      </c>
      <c r="P888">
        <f>extracted_table_data[[#This Row],[最低排名]]-extracted_table_data[[#This Row],[同分人数]]+1</f>
        <v>33767</v>
      </c>
      <c r="Q888">
        <f>IF(O888&gt;=开始!$B$6, 1, 0)</f>
        <v>1</v>
      </c>
      <c r="R888">
        <f>extracted_table_data[[#This Row],[最低排名]]-开始!$B$6</f>
        <v>33965</v>
      </c>
    </row>
    <row r="889" spans="1:18">
      <c r="A889">
        <v>65902</v>
      </c>
      <c r="B889" t="s">
        <v>1057</v>
      </c>
      <c r="C889" t="str">
        <f t="shared" si="26"/>
        <v>鲁东大学</v>
      </c>
      <c r="D889" t="str">
        <f t="shared" si="27"/>
        <v>02</v>
      </c>
      <c r="E889" t="s">
        <v>54</v>
      </c>
      <c r="F889">
        <v>205</v>
      </c>
      <c r="G889">
        <v>110</v>
      </c>
      <c r="H889">
        <v>86</v>
      </c>
      <c r="I889">
        <v>55</v>
      </c>
      <c r="J889">
        <v>49</v>
      </c>
      <c r="K889">
        <v>46</v>
      </c>
      <c r="L889">
        <v>0</v>
      </c>
      <c r="M889">
        <v>2023</v>
      </c>
      <c r="N889">
        <f>VLOOKUP(E889, '2023D'!$A$2:$G$339, 2, FALSE)</f>
        <v>202</v>
      </c>
      <c r="O889">
        <f>VLOOKUP(E889, '2023D'!$A$2:$G$339, 3, FALSE)</f>
        <v>33766</v>
      </c>
      <c r="P889">
        <f>extracted_table_data[[#This Row],[最低排名]]-extracted_table_data[[#This Row],[同分人数]]+1</f>
        <v>33565</v>
      </c>
      <c r="Q889">
        <f>IF(O889&gt;=开始!$B$6, 1, 0)</f>
        <v>1</v>
      </c>
      <c r="R889">
        <f>extracted_table_data[[#This Row],[最低排名]]-开始!$B$6</f>
        <v>33766</v>
      </c>
    </row>
    <row r="890" spans="1:18">
      <c r="A890">
        <v>66001</v>
      </c>
      <c r="B890" t="s">
        <v>1058</v>
      </c>
      <c r="C890" t="str">
        <f t="shared" si="26"/>
        <v>济宁学院</v>
      </c>
      <c r="D890" t="str">
        <f t="shared" si="27"/>
        <v>01</v>
      </c>
      <c r="E890" t="s">
        <v>419</v>
      </c>
      <c r="F890">
        <v>196</v>
      </c>
      <c r="G890">
        <v>101</v>
      </c>
      <c r="H890">
        <v>67</v>
      </c>
      <c r="I890">
        <v>61</v>
      </c>
      <c r="J890">
        <v>61</v>
      </c>
      <c r="K890">
        <v>49</v>
      </c>
      <c r="L890">
        <v>0</v>
      </c>
      <c r="M890">
        <v>2023</v>
      </c>
      <c r="N890">
        <f>VLOOKUP(E890, '2023D'!$A$2:$G$339, 2, FALSE)</f>
        <v>208</v>
      </c>
      <c r="O890">
        <f>VLOOKUP(E890, '2023D'!$A$2:$G$339, 3, FALSE)</f>
        <v>35259</v>
      </c>
      <c r="P890">
        <f>extracted_table_data[[#This Row],[最低排名]]-extracted_table_data[[#This Row],[同分人数]]+1</f>
        <v>35052</v>
      </c>
      <c r="Q890">
        <f>IF(O890&gt;=开始!$B$6, 1, 0)</f>
        <v>1</v>
      </c>
      <c r="R890">
        <f>extracted_table_data[[#This Row],[最低排名]]-开始!$B$6</f>
        <v>35259</v>
      </c>
    </row>
    <row r="891" spans="1:18">
      <c r="A891">
        <v>66002</v>
      </c>
      <c r="B891" t="s">
        <v>1059</v>
      </c>
      <c r="C891" t="str">
        <f t="shared" si="26"/>
        <v>济宁学院</v>
      </c>
      <c r="D891" t="str">
        <f t="shared" si="27"/>
        <v>02</v>
      </c>
      <c r="E891" t="s">
        <v>363</v>
      </c>
      <c r="F891">
        <v>197</v>
      </c>
      <c r="G891">
        <v>109</v>
      </c>
      <c r="H891">
        <v>65</v>
      </c>
      <c r="I891">
        <v>64</v>
      </c>
      <c r="J891">
        <v>61</v>
      </c>
      <c r="K891">
        <v>49</v>
      </c>
      <c r="L891">
        <v>0</v>
      </c>
      <c r="M891">
        <v>2023</v>
      </c>
      <c r="N891">
        <f>VLOOKUP(E891, '2023D'!$A$2:$G$339, 2, FALSE)</f>
        <v>228</v>
      </c>
      <c r="O891">
        <f>VLOOKUP(E891, '2023D'!$A$2:$G$339, 3, FALSE)</f>
        <v>34853</v>
      </c>
      <c r="P891">
        <f>extracted_table_data[[#This Row],[最低排名]]-extracted_table_data[[#This Row],[同分人数]]+1</f>
        <v>34626</v>
      </c>
      <c r="Q891">
        <f>IF(O891&gt;=开始!$B$6, 1, 0)</f>
        <v>1</v>
      </c>
      <c r="R891">
        <f>extracted_table_data[[#This Row],[最低排名]]-开始!$B$6</f>
        <v>34853</v>
      </c>
    </row>
    <row r="892" spans="1:18">
      <c r="A892">
        <v>66101</v>
      </c>
      <c r="B892" t="s">
        <v>1060</v>
      </c>
      <c r="C892" t="str">
        <f t="shared" si="26"/>
        <v>齐鲁医药</v>
      </c>
      <c r="D892" t="str">
        <f t="shared" si="27"/>
        <v>01</v>
      </c>
      <c r="E892" t="s">
        <v>203</v>
      </c>
      <c r="F892">
        <v>185</v>
      </c>
      <c r="G892">
        <v>96</v>
      </c>
      <c r="H892">
        <v>92</v>
      </c>
      <c r="I892">
        <v>58</v>
      </c>
      <c r="J892">
        <v>49</v>
      </c>
      <c r="K892">
        <v>46</v>
      </c>
      <c r="L892">
        <v>0</v>
      </c>
      <c r="M892">
        <v>2023</v>
      </c>
      <c r="N892">
        <f>VLOOKUP(E892, '2023D'!$A$2:$G$339, 2, FALSE)</f>
        <v>209</v>
      </c>
      <c r="O892">
        <f>VLOOKUP(E892, '2023D'!$A$2:$G$339, 3, FALSE)</f>
        <v>36113</v>
      </c>
      <c r="P892">
        <f>extracted_table_data[[#This Row],[最低排名]]-extracted_table_data[[#This Row],[同分人数]]+1</f>
        <v>35905</v>
      </c>
      <c r="Q892">
        <f>IF(O892&gt;=开始!$B$6, 1, 0)</f>
        <v>1</v>
      </c>
      <c r="R892">
        <f>extracted_table_data[[#This Row],[最低排名]]-开始!$B$6</f>
        <v>36113</v>
      </c>
    </row>
    <row r="893" spans="1:18">
      <c r="A893">
        <v>66102</v>
      </c>
      <c r="B893" t="s">
        <v>1061</v>
      </c>
      <c r="C893" t="str">
        <f t="shared" si="26"/>
        <v>齐鲁医药</v>
      </c>
      <c r="D893" t="str">
        <f t="shared" si="27"/>
        <v>02</v>
      </c>
      <c r="E893" t="s">
        <v>469</v>
      </c>
      <c r="F893">
        <v>199</v>
      </c>
      <c r="G893">
        <v>114</v>
      </c>
      <c r="H893">
        <v>74</v>
      </c>
      <c r="I893">
        <v>61</v>
      </c>
      <c r="J893">
        <v>49</v>
      </c>
      <c r="K893">
        <v>49</v>
      </c>
      <c r="L893">
        <v>0</v>
      </c>
      <c r="M893">
        <v>2023</v>
      </c>
      <c r="N893">
        <f>VLOOKUP(E893, '2023D'!$A$2:$G$339, 2, FALSE)</f>
        <v>224</v>
      </c>
      <c r="O893">
        <f>VLOOKUP(E893, '2023D'!$A$2:$G$339, 3, FALSE)</f>
        <v>35697</v>
      </c>
      <c r="P893">
        <f>extracted_table_data[[#This Row],[最低排名]]-extracted_table_data[[#This Row],[同分人数]]+1</f>
        <v>35474</v>
      </c>
      <c r="Q893">
        <f>IF(O893&gt;=开始!$B$6, 1, 0)</f>
        <v>1</v>
      </c>
      <c r="R893">
        <f>extracted_table_data[[#This Row],[最低排名]]-开始!$B$6</f>
        <v>35697</v>
      </c>
    </row>
    <row r="894" spans="1:18">
      <c r="A894">
        <v>66201</v>
      </c>
      <c r="B894" t="s">
        <v>1062</v>
      </c>
      <c r="C894" t="str">
        <f t="shared" si="26"/>
        <v>潍坊学院</v>
      </c>
      <c r="D894" t="str">
        <f t="shared" si="27"/>
        <v>01</v>
      </c>
      <c r="E894" t="s">
        <v>585</v>
      </c>
      <c r="F894">
        <v>191</v>
      </c>
      <c r="G894">
        <v>96</v>
      </c>
      <c r="H894">
        <v>78</v>
      </c>
      <c r="I894">
        <v>52</v>
      </c>
      <c r="J894">
        <v>49</v>
      </c>
      <c r="K894">
        <v>46</v>
      </c>
      <c r="L894">
        <v>0</v>
      </c>
      <c r="M894">
        <v>2023</v>
      </c>
      <c r="N894">
        <f>VLOOKUP(E894, '2023D'!$A$2:$G$339, 2, FALSE)</f>
        <v>189</v>
      </c>
      <c r="O894">
        <f>VLOOKUP(E894, '2023D'!$A$2:$G$339, 3, FALSE)</f>
        <v>38855</v>
      </c>
      <c r="P894">
        <f>extracted_table_data[[#This Row],[最低排名]]-extracted_table_data[[#This Row],[同分人数]]+1</f>
        <v>38667</v>
      </c>
      <c r="Q894">
        <f>IF(O894&gt;=开始!$B$6, 1, 0)</f>
        <v>1</v>
      </c>
      <c r="R894">
        <f>extracted_table_data[[#This Row],[最低排名]]-开始!$B$6</f>
        <v>38855</v>
      </c>
    </row>
    <row r="895" spans="1:18">
      <c r="A895">
        <v>66301</v>
      </c>
      <c r="B895" t="s">
        <v>1063</v>
      </c>
      <c r="C895" t="str">
        <f t="shared" si="26"/>
        <v>山东交通</v>
      </c>
      <c r="D895" t="str">
        <f t="shared" si="27"/>
        <v>01</v>
      </c>
      <c r="E895" t="s">
        <v>363</v>
      </c>
      <c r="F895">
        <v>177</v>
      </c>
      <c r="G895">
        <v>89</v>
      </c>
      <c r="H895">
        <v>85</v>
      </c>
      <c r="I895">
        <v>64</v>
      </c>
      <c r="J895">
        <v>55</v>
      </c>
      <c r="K895">
        <v>55</v>
      </c>
      <c r="L895">
        <v>0</v>
      </c>
      <c r="M895">
        <v>2023</v>
      </c>
      <c r="N895">
        <f>VLOOKUP(E895, '2023D'!$A$2:$G$339, 2, FALSE)</f>
        <v>228</v>
      </c>
      <c r="O895">
        <f>VLOOKUP(E895, '2023D'!$A$2:$G$339, 3, FALSE)</f>
        <v>34853</v>
      </c>
      <c r="P895">
        <f>extracted_table_data[[#This Row],[最低排名]]-extracted_table_data[[#This Row],[同分人数]]+1</f>
        <v>34626</v>
      </c>
      <c r="Q895">
        <f>IF(O895&gt;=开始!$B$6, 1, 0)</f>
        <v>1</v>
      </c>
      <c r="R895">
        <f>extracted_table_data[[#This Row],[最低排名]]-开始!$B$6</f>
        <v>34853</v>
      </c>
    </row>
    <row r="896" spans="1:18">
      <c r="A896">
        <v>66401</v>
      </c>
      <c r="B896" t="s">
        <v>1064</v>
      </c>
      <c r="C896" t="str">
        <f t="shared" si="26"/>
        <v>山东工商</v>
      </c>
      <c r="D896" t="str">
        <f t="shared" si="27"/>
        <v>01</v>
      </c>
      <c r="E896" t="s">
        <v>427</v>
      </c>
      <c r="F896">
        <v>168</v>
      </c>
      <c r="G896">
        <v>97</v>
      </c>
      <c r="H896">
        <v>93</v>
      </c>
      <c r="I896">
        <v>70</v>
      </c>
      <c r="J896">
        <v>55</v>
      </c>
      <c r="K896">
        <v>49</v>
      </c>
      <c r="L896">
        <v>0</v>
      </c>
      <c r="M896">
        <v>2023</v>
      </c>
      <c r="N896">
        <f>VLOOKUP(E896, '2023D'!$A$2:$G$339, 2, FALSE)</f>
        <v>198</v>
      </c>
      <c r="O896">
        <f>VLOOKUP(E896, '2023D'!$A$2:$G$339, 3, FALSE)</f>
        <v>35051</v>
      </c>
      <c r="P896">
        <f>extracted_table_data[[#This Row],[最低排名]]-extracted_table_data[[#This Row],[同分人数]]+1</f>
        <v>34854</v>
      </c>
      <c r="Q896">
        <f>IF(O896&gt;=开始!$B$6, 1, 0)</f>
        <v>1</v>
      </c>
      <c r="R896">
        <f>extracted_table_data[[#This Row],[最低排名]]-开始!$B$6</f>
        <v>35051</v>
      </c>
    </row>
    <row r="897" spans="1:18">
      <c r="A897">
        <v>66501</v>
      </c>
      <c r="B897" t="s">
        <v>1065</v>
      </c>
      <c r="C897" t="str">
        <f t="shared" si="26"/>
        <v>山东石化</v>
      </c>
      <c r="D897" t="str">
        <f t="shared" si="27"/>
        <v>01</v>
      </c>
      <c r="E897" t="s">
        <v>405</v>
      </c>
      <c r="F897">
        <v>184</v>
      </c>
      <c r="G897">
        <v>102</v>
      </c>
      <c r="H897">
        <v>90</v>
      </c>
      <c r="I897">
        <v>58</v>
      </c>
      <c r="J897">
        <v>49</v>
      </c>
      <c r="K897">
        <v>46</v>
      </c>
      <c r="L897">
        <v>0</v>
      </c>
      <c r="M897">
        <v>2023</v>
      </c>
      <c r="N897">
        <f>VLOOKUP(E897, '2023D'!$A$2:$G$339, 2, FALSE)</f>
        <v>209</v>
      </c>
      <c r="O897">
        <f>VLOOKUP(E897, '2023D'!$A$2:$G$339, 3, FALSE)</f>
        <v>36712</v>
      </c>
      <c r="P897">
        <f>extracted_table_data[[#This Row],[最低排名]]-extracted_table_data[[#This Row],[同分人数]]+1</f>
        <v>36504</v>
      </c>
      <c r="Q897">
        <f>IF(O897&gt;=开始!$B$6, 1, 0)</f>
        <v>1</v>
      </c>
      <c r="R897">
        <f>extracted_table_data[[#This Row],[最低排名]]-开始!$B$6</f>
        <v>36712</v>
      </c>
    </row>
    <row r="898" spans="1:18">
      <c r="A898">
        <v>66701</v>
      </c>
      <c r="B898" t="s">
        <v>1066</v>
      </c>
      <c r="C898" t="str">
        <f t="shared" ref="C898:C961" si="28">LEFT(B898, FIND("(", B898) - 1)</f>
        <v>青岛大学</v>
      </c>
      <c r="D898" t="str">
        <f t="shared" ref="D898:D961" si="29">MID(B898, FIND("(", B898) + 1, FIND(")", B898) - FIND("(", B898) - 1)</f>
        <v>01</v>
      </c>
      <c r="E898" t="s">
        <v>149</v>
      </c>
      <c r="F898">
        <v>216</v>
      </c>
      <c r="G898">
        <v>108</v>
      </c>
      <c r="H898">
        <v>122</v>
      </c>
      <c r="I898">
        <v>58</v>
      </c>
      <c r="J898">
        <v>52</v>
      </c>
      <c r="K898">
        <v>49</v>
      </c>
      <c r="L898">
        <v>0</v>
      </c>
      <c r="M898">
        <v>2023</v>
      </c>
      <c r="N898">
        <f>VLOOKUP(E898, '2023D'!$A$2:$G$339, 2, FALSE)</f>
        <v>217</v>
      </c>
      <c r="O898">
        <f>VLOOKUP(E898, '2023D'!$A$2:$G$339, 3, FALSE)</f>
        <v>20398</v>
      </c>
      <c r="P898">
        <f>extracted_table_data[[#This Row],[最低排名]]-extracted_table_data[[#This Row],[同分人数]]+1</f>
        <v>20182</v>
      </c>
      <c r="Q898">
        <f>IF(O898&gt;=开始!$B$6, 1, 0)</f>
        <v>1</v>
      </c>
      <c r="R898">
        <f>extracted_table_data[[#This Row],[最低排名]]-开始!$B$6</f>
        <v>20398</v>
      </c>
    </row>
    <row r="899" spans="1:18">
      <c r="A899">
        <v>66702</v>
      </c>
      <c r="B899" t="s">
        <v>1067</v>
      </c>
      <c r="C899" t="str">
        <f t="shared" si="28"/>
        <v>青岛大学</v>
      </c>
      <c r="D899" t="str">
        <f t="shared" si="29"/>
        <v>02</v>
      </c>
      <c r="E899" t="s">
        <v>300</v>
      </c>
      <c r="F899">
        <v>230</v>
      </c>
      <c r="G899">
        <v>130</v>
      </c>
      <c r="H899">
        <v>101</v>
      </c>
      <c r="I899">
        <v>67</v>
      </c>
      <c r="J899">
        <v>49</v>
      </c>
      <c r="K899">
        <v>49</v>
      </c>
      <c r="L899">
        <v>0</v>
      </c>
      <c r="M899">
        <v>2023</v>
      </c>
      <c r="N899">
        <f>VLOOKUP(E899, '2023D'!$A$2:$G$339, 2, FALSE)</f>
        <v>255</v>
      </c>
      <c r="O899">
        <f>VLOOKUP(E899, '2023D'!$A$2:$G$339, 3, FALSE)</f>
        <v>20653</v>
      </c>
      <c r="P899">
        <f>extracted_table_data[[#This Row],[最低排名]]-extracted_table_data[[#This Row],[同分人数]]+1</f>
        <v>20399</v>
      </c>
      <c r="Q899">
        <f>IF(O899&gt;=开始!$B$6, 1, 0)</f>
        <v>1</v>
      </c>
      <c r="R899">
        <f>extracted_table_data[[#This Row],[最低排名]]-开始!$B$6</f>
        <v>20653</v>
      </c>
    </row>
    <row r="900" spans="1:18">
      <c r="A900">
        <v>66703</v>
      </c>
      <c r="B900" t="s">
        <v>1068</v>
      </c>
      <c r="C900" t="str">
        <f t="shared" si="28"/>
        <v>青岛大学</v>
      </c>
      <c r="D900" t="str">
        <f t="shared" si="29"/>
        <v>03</v>
      </c>
      <c r="E900" t="s">
        <v>189</v>
      </c>
      <c r="F900">
        <v>225</v>
      </c>
      <c r="G900">
        <v>122</v>
      </c>
      <c r="H900">
        <v>118</v>
      </c>
      <c r="I900">
        <v>70</v>
      </c>
      <c r="J900">
        <v>61</v>
      </c>
      <c r="K900">
        <v>61</v>
      </c>
      <c r="L900">
        <v>0</v>
      </c>
      <c r="M900">
        <v>2023</v>
      </c>
      <c r="N900">
        <f>VLOOKUP(E900, '2023D'!$A$2:$G$339, 2, FALSE)</f>
        <v>221</v>
      </c>
      <c r="O900">
        <f>VLOOKUP(E900, '2023D'!$A$2:$G$339, 3, FALSE)</f>
        <v>11029</v>
      </c>
      <c r="P900">
        <f>extracted_table_data[[#This Row],[最低排名]]-extracted_table_data[[#This Row],[同分人数]]+1</f>
        <v>10809</v>
      </c>
      <c r="Q900">
        <f>IF(O900&gt;=开始!$B$6, 1, 0)</f>
        <v>1</v>
      </c>
      <c r="R900">
        <f>extracted_table_data[[#This Row],[最低排名]]-开始!$B$6</f>
        <v>11029</v>
      </c>
    </row>
    <row r="901" spans="1:18">
      <c r="A901">
        <v>66704</v>
      </c>
      <c r="B901" t="s">
        <v>1069</v>
      </c>
      <c r="C901" t="str">
        <f t="shared" si="28"/>
        <v>青岛大学</v>
      </c>
      <c r="D901" t="str">
        <f t="shared" si="29"/>
        <v>04</v>
      </c>
      <c r="E901" t="s">
        <v>132</v>
      </c>
      <c r="F901">
        <v>216</v>
      </c>
      <c r="G901">
        <v>111</v>
      </c>
      <c r="H901">
        <v>119</v>
      </c>
      <c r="I901">
        <v>61</v>
      </c>
      <c r="J901">
        <v>61</v>
      </c>
      <c r="K901">
        <v>55</v>
      </c>
      <c r="L901">
        <v>0</v>
      </c>
      <c r="M901">
        <v>2023</v>
      </c>
      <c r="N901">
        <f>VLOOKUP(E901, '2023D'!$A$2:$G$339, 2, FALSE)</f>
        <v>247</v>
      </c>
      <c r="O901">
        <f>VLOOKUP(E901, '2023D'!$A$2:$G$339, 3, FALSE)</f>
        <v>16670</v>
      </c>
      <c r="P901">
        <f>extracted_table_data[[#This Row],[最低排名]]-extracted_table_data[[#This Row],[同分人数]]+1</f>
        <v>16424</v>
      </c>
      <c r="Q901">
        <f>IF(O901&gt;=开始!$B$6, 1, 0)</f>
        <v>1</v>
      </c>
      <c r="R901">
        <f>extracted_table_data[[#This Row],[最低排名]]-开始!$B$6</f>
        <v>16670</v>
      </c>
    </row>
    <row r="902" spans="1:18">
      <c r="A902">
        <v>66802</v>
      </c>
      <c r="B902" t="s">
        <v>1070</v>
      </c>
      <c r="C902" t="str">
        <f t="shared" si="28"/>
        <v>青岛恒星</v>
      </c>
      <c r="D902" t="str">
        <f t="shared" si="29"/>
        <v>02</v>
      </c>
      <c r="E902" t="s">
        <v>320</v>
      </c>
      <c r="F902">
        <v>171</v>
      </c>
      <c r="G902">
        <v>87</v>
      </c>
      <c r="H902">
        <v>68</v>
      </c>
      <c r="I902">
        <v>58</v>
      </c>
      <c r="J902">
        <v>58</v>
      </c>
      <c r="K902">
        <v>55</v>
      </c>
      <c r="L902">
        <v>0</v>
      </c>
      <c r="M902">
        <v>2023</v>
      </c>
      <c r="N902">
        <f>VLOOKUP(E902, '2023D'!$A$2:$G$339, 2, FALSE)</f>
        <v>198</v>
      </c>
      <c r="O902">
        <f>VLOOKUP(E902, '2023D'!$A$2:$G$339, 3, FALSE)</f>
        <v>39977</v>
      </c>
      <c r="P902">
        <f>extracted_table_data[[#This Row],[最低排名]]-extracted_table_data[[#This Row],[同分人数]]+1</f>
        <v>39780</v>
      </c>
      <c r="Q902">
        <f>IF(O902&gt;=开始!$B$6, 1, 0)</f>
        <v>1</v>
      </c>
      <c r="R902">
        <f>extracted_table_data[[#This Row],[最低排名]]-开始!$B$6</f>
        <v>39977</v>
      </c>
    </row>
    <row r="903" spans="1:18">
      <c r="A903">
        <v>66901</v>
      </c>
      <c r="B903" t="s">
        <v>1071</v>
      </c>
      <c r="C903" t="str">
        <f t="shared" si="28"/>
        <v>烟台大学</v>
      </c>
      <c r="D903" t="str">
        <f t="shared" si="29"/>
        <v>01</v>
      </c>
      <c r="E903" t="s">
        <v>433</v>
      </c>
      <c r="F903">
        <v>210</v>
      </c>
      <c r="G903">
        <v>108</v>
      </c>
      <c r="H903">
        <v>79</v>
      </c>
      <c r="I903">
        <v>61</v>
      </c>
      <c r="J903">
        <v>58</v>
      </c>
      <c r="K903">
        <v>46</v>
      </c>
      <c r="L903">
        <v>0</v>
      </c>
      <c r="M903">
        <v>2023</v>
      </c>
      <c r="N903">
        <f>VLOOKUP(E903, '2023D'!$A$2:$G$339, 2, FALSE)</f>
        <v>242</v>
      </c>
      <c r="O903">
        <f>VLOOKUP(E903, '2023D'!$A$2:$G$339, 3, FALSE)</f>
        <v>30852</v>
      </c>
      <c r="P903">
        <f>extracted_table_data[[#This Row],[最低排名]]-extracted_table_data[[#This Row],[同分人数]]+1</f>
        <v>30611</v>
      </c>
      <c r="Q903">
        <f>IF(O903&gt;=开始!$B$6, 1, 0)</f>
        <v>1</v>
      </c>
      <c r="R903">
        <f>extracted_table_data[[#This Row],[最低排名]]-开始!$B$6</f>
        <v>30852</v>
      </c>
    </row>
    <row r="904" spans="1:18">
      <c r="A904">
        <v>66902</v>
      </c>
      <c r="B904" t="s">
        <v>1072</v>
      </c>
      <c r="C904" t="str">
        <f t="shared" si="28"/>
        <v>烟台大学</v>
      </c>
      <c r="D904" t="str">
        <f t="shared" si="29"/>
        <v>02</v>
      </c>
      <c r="E904" t="s">
        <v>230</v>
      </c>
      <c r="F904">
        <v>198</v>
      </c>
      <c r="G904">
        <v>101</v>
      </c>
      <c r="H904">
        <v>86</v>
      </c>
      <c r="I904">
        <v>58</v>
      </c>
      <c r="J904">
        <v>52</v>
      </c>
      <c r="K904">
        <v>49</v>
      </c>
      <c r="L904">
        <v>0</v>
      </c>
      <c r="M904">
        <v>2023</v>
      </c>
      <c r="N904">
        <f>VLOOKUP(E904, '2023D'!$A$2:$G$339, 2, FALSE)</f>
        <v>233</v>
      </c>
      <c r="O904">
        <f>VLOOKUP(E904, '2023D'!$A$2:$G$339, 3, FALSE)</f>
        <v>33327</v>
      </c>
      <c r="P904">
        <f>extracted_table_data[[#This Row],[最低排名]]-extracted_table_data[[#This Row],[同分人数]]+1</f>
        <v>33095</v>
      </c>
      <c r="Q904">
        <f>IF(O904&gt;=开始!$B$6, 1, 0)</f>
        <v>1</v>
      </c>
      <c r="R904">
        <f>extracted_table_data[[#This Row],[最低排名]]-开始!$B$6</f>
        <v>33327</v>
      </c>
    </row>
    <row r="905" spans="1:18">
      <c r="A905">
        <v>67001</v>
      </c>
      <c r="B905" t="s">
        <v>1073</v>
      </c>
      <c r="C905" t="str">
        <f t="shared" si="28"/>
        <v>齐鲁工大</v>
      </c>
      <c r="D905" t="str">
        <f t="shared" si="29"/>
        <v>01</v>
      </c>
      <c r="E905" t="s">
        <v>387</v>
      </c>
      <c r="F905">
        <v>180</v>
      </c>
      <c r="G905">
        <v>93</v>
      </c>
      <c r="H905">
        <v>83</v>
      </c>
      <c r="I905">
        <v>64</v>
      </c>
      <c r="J905">
        <v>64</v>
      </c>
      <c r="K905">
        <v>55</v>
      </c>
      <c r="L905">
        <v>0</v>
      </c>
      <c r="M905">
        <v>2023</v>
      </c>
      <c r="N905">
        <f>VLOOKUP(E905, '2023D'!$A$2:$G$339, 2, FALSE)</f>
        <v>216</v>
      </c>
      <c r="O905">
        <f>VLOOKUP(E905, '2023D'!$A$2:$G$339, 3, FALSE)</f>
        <v>32676</v>
      </c>
      <c r="P905">
        <f>extracted_table_data[[#This Row],[最低排名]]-extracted_table_data[[#This Row],[同分人数]]+1</f>
        <v>32461</v>
      </c>
      <c r="Q905">
        <f>IF(O905&gt;=开始!$B$6, 1, 0)</f>
        <v>1</v>
      </c>
      <c r="R905">
        <f>extracted_table_data[[#This Row],[最低排名]]-开始!$B$6</f>
        <v>32676</v>
      </c>
    </row>
    <row r="906" spans="1:18">
      <c r="A906">
        <v>67101</v>
      </c>
      <c r="B906" t="s">
        <v>1074</v>
      </c>
      <c r="C906" t="str">
        <f t="shared" si="28"/>
        <v>滨州学院</v>
      </c>
      <c r="D906" t="str">
        <f t="shared" si="29"/>
        <v>01</v>
      </c>
      <c r="E906" t="s">
        <v>398</v>
      </c>
      <c r="F906">
        <v>178</v>
      </c>
      <c r="G906">
        <v>96</v>
      </c>
      <c r="H906">
        <v>93</v>
      </c>
      <c r="I906">
        <v>58</v>
      </c>
      <c r="J906">
        <v>55</v>
      </c>
      <c r="K906">
        <v>49</v>
      </c>
      <c r="L906">
        <v>0</v>
      </c>
      <c r="M906">
        <v>2023</v>
      </c>
      <c r="N906">
        <f>VLOOKUP(E906, '2023D'!$A$2:$G$339, 2, FALSE)</f>
        <v>214</v>
      </c>
      <c r="O906">
        <f>VLOOKUP(E906, '2023D'!$A$2:$G$339, 3, FALSE)</f>
        <v>35473</v>
      </c>
      <c r="P906">
        <f>extracted_table_data[[#This Row],[最低排名]]-extracted_table_data[[#This Row],[同分人数]]+1</f>
        <v>35260</v>
      </c>
      <c r="Q906">
        <f>IF(O906&gt;=开始!$B$6, 1, 0)</f>
        <v>1</v>
      </c>
      <c r="R906">
        <f>extracted_table_data[[#This Row],[最低排名]]-开始!$B$6</f>
        <v>35473</v>
      </c>
    </row>
    <row r="907" spans="1:18">
      <c r="A907">
        <v>67102</v>
      </c>
      <c r="B907" t="s">
        <v>1075</v>
      </c>
      <c r="C907" t="str">
        <f t="shared" si="28"/>
        <v>滨州学院</v>
      </c>
      <c r="D907" t="str">
        <f t="shared" si="29"/>
        <v>02</v>
      </c>
      <c r="E907" t="s">
        <v>50</v>
      </c>
      <c r="F907">
        <v>191</v>
      </c>
      <c r="G907">
        <v>100</v>
      </c>
      <c r="H907">
        <v>87</v>
      </c>
      <c r="I907">
        <v>52</v>
      </c>
      <c r="J907">
        <v>52</v>
      </c>
      <c r="K907">
        <v>49</v>
      </c>
      <c r="L907">
        <v>0</v>
      </c>
      <c r="M907">
        <v>2023</v>
      </c>
      <c r="N907">
        <f>VLOOKUP(E907, '2023D'!$A$2:$G$339, 2, FALSE)</f>
        <v>207</v>
      </c>
      <c r="O907">
        <f>VLOOKUP(E907, '2023D'!$A$2:$G$339, 3, FALSE)</f>
        <v>35904</v>
      </c>
      <c r="P907">
        <f>extracted_table_data[[#This Row],[最低排名]]-extracted_table_data[[#This Row],[同分人数]]+1</f>
        <v>35698</v>
      </c>
      <c r="Q907">
        <f>IF(O907&gt;=开始!$B$6, 1, 0)</f>
        <v>1</v>
      </c>
      <c r="R907">
        <f>extracted_table_data[[#This Row],[最低排名]]-开始!$B$6</f>
        <v>35904</v>
      </c>
    </row>
    <row r="908" spans="1:18">
      <c r="A908">
        <v>67201</v>
      </c>
      <c r="B908" t="s">
        <v>1076</v>
      </c>
      <c r="C908" t="str">
        <f t="shared" si="28"/>
        <v>山东中医</v>
      </c>
      <c r="D908" t="str">
        <f t="shared" si="29"/>
        <v>01</v>
      </c>
      <c r="E908" t="s">
        <v>41</v>
      </c>
      <c r="F908">
        <v>220</v>
      </c>
      <c r="G908">
        <v>119</v>
      </c>
      <c r="H908">
        <v>102</v>
      </c>
      <c r="I908">
        <v>64</v>
      </c>
      <c r="J908">
        <v>58</v>
      </c>
      <c r="K908">
        <v>55</v>
      </c>
      <c r="L908">
        <v>0</v>
      </c>
      <c r="M908">
        <v>2023</v>
      </c>
      <c r="N908">
        <f>VLOOKUP(E908, '2023D'!$A$2:$G$339, 2, FALSE)</f>
        <v>249</v>
      </c>
      <c r="O908">
        <f>VLOOKUP(E908, '2023D'!$A$2:$G$339, 3, FALSE)</f>
        <v>19921</v>
      </c>
      <c r="P908">
        <f>extracted_table_data[[#This Row],[最低排名]]-extracted_table_data[[#This Row],[同分人数]]+1</f>
        <v>19673</v>
      </c>
      <c r="Q908">
        <f>IF(O908&gt;=开始!$B$6, 1, 0)</f>
        <v>1</v>
      </c>
      <c r="R908">
        <f>extracted_table_data[[#This Row],[最低排名]]-开始!$B$6</f>
        <v>19921</v>
      </c>
    </row>
    <row r="909" spans="1:18">
      <c r="A909">
        <v>67301</v>
      </c>
      <c r="B909" t="s">
        <v>1077</v>
      </c>
      <c r="C909" t="str">
        <f t="shared" si="28"/>
        <v>北交威海</v>
      </c>
      <c r="D909" t="str">
        <f t="shared" si="29"/>
        <v>01</v>
      </c>
      <c r="E909" t="s">
        <v>256</v>
      </c>
      <c r="F909">
        <v>226</v>
      </c>
      <c r="G909">
        <v>115</v>
      </c>
      <c r="H909">
        <v>119</v>
      </c>
      <c r="I909">
        <v>67</v>
      </c>
      <c r="J909">
        <v>61</v>
      </c>
      <c r="K909">
        <v>58</v>
      </c>
      <c r="L909">
        <v>0</v>
      </c>
      <c r="M909">
        <v>2023</v>
      </c>
      <c r="N909">
        <f>VLOOKUP(E909, '2023D'!$A$2:$G$339, 2, FALSE)</f>
        <v>238</v>
      </c>
      <c r="O909">
        <f>VLOOKUP(E909, '2023D'!$A$2:$G$339, 3, FALSE)</f>
        <v>11977</v>
      </c>
      <c r="P909">
        <f>extracted_table_data[[#This Row],[最低排名]]-extracted_table_data[[#This Row],[同分人数]]+1</f>
        <v>11740</v>
      </c>
      <c r="Q909">
        <f>IF(O909&gt;=开始!$B$6, 1, 0)</f>
        <v>1</v>
      </c>
      <c r="R909">
        <f>extracted_table_data[[#This Row],[最低排名]]-开始!$B$6</f>
        <v>11977</v>
      </c>
    </row>
    <row r="910" spans="1:18">
      <c r="A910">
        <v>68101</v>
      </c>
      <c r="B910" t="s">
        <v>1078</v>
      </c>
      <c r="C910" t="str">
        <f t="shared" si="28"/>
        <v>华北水电</v>
      </c>
      <c r="D910" t="str">
        <f t="shared" si="29"/>
        <v>01</v>
      </c>
      <c r="E910" t="s">
        <v>50</v>
      </c>
      <c r="F910">
        <v>201</v>
      </c>
      <c r="G910">
        <v>104</v>
      </c>
      <c r="H910">
        <v>86</v>
      </c>
      <c r="I910">
        <v>49</v>
      </c>
      <c r="J910">
        <v>49</v>
      </c>
      <c r="K910">
        <v>46</v>
      </c>
      <c r="L910">
        <v>0</v>
      </c>
      <c r="M910">
        <v>2023</v>
      </c>
      <c r="N910">
        <f>VLOOKUP(E910, '2023D'!$A$2:$G$339, 2, FALSE)</f>
        <v>207</v>
      </c>
      <c r="O910">
        <f>VLOOKUP(E910, '2023D'!$A$2:$G$339, 3, FALSE)</f>
        <v>35904</v>
      </c>
      <c r="P910">
        <f>extracted_table_data[[#This Row],[最低排名]]-extracted_table_data[[#This Row],[同分人数]]+1</f>
        <v>35698</v>
      </c>
      <c r="Q910">
        <f>IF(O910&gt;=开始!$B$6, 1, 0)</f>
        <v>1</v>
      </c>
      <c r="R910">
        <f>extracted_table_data[[#This Row],[最低排名]]-开始!$B$6</f>
        <v>35904</v>
      </c>
    </row>
    <row r="911" spans="1:18">
      <c r="A911">
        <v>68102</v>
      </c>
      <c r="B911" t="s">
        <v>1079</v>
      </c>
      <c r="C911" t="str">
        <f t="shared" si="28"/>
        <v>华北水电</v>
      </c>
      <c r="D911" t="str">
        <f t="shared" si="29"/>
        <v>02</v>
      </c>
      <c r="E911" t="s">
        <v>232</v>
      </c>
      <c r="F911">
        <v>193</v>
      </c>
      <c r="G911">
        <v>97</v>
      </c>
      <c r="H911">
        <v>86</v>
      </c>
      <c r="I911">
        <v>58</v>
      </c>
      <c r="J911">
        <v>52</v>
      </c>
      <c r="K911">
        <v>49</v>
      </c>
      <c r="L911">
        <v>0</v>
      </c>
      <c r="M911">
        <v>2023</v>
      </c>
      <c r="N911">
        <f>VLOOKUP(E911, '2023D'!$A$2:$G$339, 2, FALSE)</f>
        <v>261</v>
      </c>
      <c r="O911">
        <f>VLOOKUP(E911, '2023D'!$A$2:$G$339, 3, FALSE)</f>
        <v>34431</v>
      </c>
      <c r="P911">
        <f>extracted_table_data[[#This Row],[最低排名]]-extracted_table_data[[#This Row],[同分人数]]+1</f>
        <v>34171</v>
      </c>
      <c r="Q911">
        <f>IF(O911&gt;=开始!$B$6, 1, 0)</f>
        <v>1</v>
      </c>
      <c r="R911">
        <f>extracted_table_data[[#This Row],[最低排名]]-开始!$B$6</f>
        <v>34431</v>
      </c>
    </row>
    <row r="912" spans="1:18">
      <c r="A912">
        <v>68201</v>
      </c>
      <c r="B912" t="s">
        <v>1080</v>
      </c>
      <c r="C912" t="str">
        <f t="shared" si="28"/>
        <v>郑州大学</v>
      </c>
      <c r="D912" t="str">
        <f t="shared" si="29"/>
        <v>01</v>
      </c>
      <c r="E912" t="s">
        <v>256</v>
      </c>
      <c r="F912">
        <v>224</v>
      </c>
      <c r="G912">
        <v>122</v>
      </c>
      <c r="H912">
        <v>118</v>
      </c>
      <c r="I912">
        <v>64</v>
      </c>
      <c r="J912">
        <v>64</v>
      </c>
      <c r="K912">
        <v>61</v>
      </c>
      <c r="L912">
        <v>0</v>
      </c>
      <c r="M912">
        <v>2023</v>
      </c>
      <c r="N912">
        <f>VLOOKUP(E912, '2023D'!$A$2:$G$339, 2, FALSE)</f>
        <v>238</v>
      </c>
      <c r="O912">
        <f>VLOOKUP(E912, '2023D'!$A$2:$G$339, 3, FALSE)</f>
        <v>11977</v>
      </c>
      <c r="P912">
        <f>extracted_table_data[[#This Row],[最低排名]]-extracted_table_data[[#This Row],[同分人数]]+1</f>
        <v>11740</v>
      </c>
      <c r="Q912">
        <f>IF(O912&gt;=开始!$B$6, 1, 0)</f>
        <v>1</v>
      </c>
      <c r="R912">
        <f>extracted_table_data[[#This Row],[最低排名]]-开始!$B$6</f>
        <v>11977</v>
      </c>
    </row>
    <row r="913" spans="1:18">
      <c r="A913">
        <v>68202</v>
      </c>
      <c r="B913" t="s">
        <v>1081</v>
      </c>
      <c r="C913" t="str">
        <f t="shared" si="28"/>
        <v>郑州大学</v>
      </c>
      <c r="D913" t="str">
        <f t="shared" si="29"/>
        <v>02</v>
      </c>
      <c r="E913" t="s">
        <v>607</v>
      </c>
      <c r="F913">
        <v>230</v>
      </c>
      <c r="G913">
        <v>123</v>
      </c>
      <c r="H913">
        <v>121</v>
      </c>
      <c r="I913">
        <v>67</v>
      </c>
      <c r="J913">
        <v>61</v>
      </c>
      <c r="K913">
        <v>58</v>
      </c>
      <c r="L913">
        <v>0</v>
      </c>
      <c r="M913">
        <v>2023</v>
      </c>
      <c r="N913">
        <f>VLOOKUP(E913, '2023D'!$A$2:$G$339, 2, FALSE)</f>
        <v>225</v>
      </c>
      <c r="O913">
        <f>VLOOKUP(E913, '2023D'!$A$2:$G$339, 3, FALSE)</f>
        <v>10565</v>
      </c>
      <c r="P913">
        <f>extracted_table_data[[#This Row],[最低排名]]-extracted_table_data[[#This Row],[同分人数]]+1</f>
        <v>10341</v>
      </c>
      <c r="Q913">
        <f>IF(O913&gt;=开始!$B$6, 1, 0)</f>
        <v>1</v>
      </c>
      <c r="R913">
        <f>extracted_table_data[[#This Row],[最低排名]]-开始!$B$6</f>
        <v>10565</v>
      </c>
    </row>
    <row r="914" spans="1:18">
      <c r="A914">
        <v>68301</v>
      </c>
      <c r="B914" t="s">
        <v>1082</v>
      </c>
      <c r="C914" t="str">
        <f t="shared" si="28"/>
        <v>河南理工</v>
      </c>
      <c r="D914" t="str">
        <f t="shared" si="29"/>
        <v>01</v>
      </c>
      <c r="E914" t="s">
        <v>440</v>
      </c>
      <c r="F914">
        <v>177</v>
      </c>
      <c r="G914">
        <v>93</v>
      </c>
      <c r="H914">
        <v>89</v>
      </c>
      <c r="I914">
        <v>64</v>
      </c>
      <c r="J914">
        <v>55</v>
      </c>
      <c r="K914">
        <v>52</v>
      </c>
      <c r="L914">
        <v>0</v>
      </c>
      <c r="M914">
        <v>2023</v>
      </c>
      <c r="N914">
        <f>VLOOKUP(E914, '2023D'!$A$2:$G$339, 2, FALSE)</f>
        <v>194</v>
      </c>
      <c r="O914">
        <f>VLOOKUP(E914, '2023D'!$A$2:$G$339, 3, FALSE)</f>
        <v>34625</v>
      </c>
      <c r="P914">
        <f>extracted_table_data[[#This Row],[最低排名]]-extracted_table_data[[#This Row],[同分人数]]+1</f>
        <v>34432</v>
      </c>
      <c r="Q914">
        <f>IF(O914&gt;=开始!$B$6, 1, 0)</f>
        <v>1</v>
      </c>
      <c r="R914">
        <f>extracted_table_data[[#This Row],[最低排名]]-开始!$B$6</f>
        <v>34625</v>
      </c>
    </row>
    <row r="915" spans="1:18">
      <c r="A915">
        <v>68302</v>
      </c>
      <c r="B915" t="s">
        <v>1083</v>
      </c>
      <c r="C915" t="str">
        <f t="shared" si="28"/>
        <v>河南理工</v>
      </c>
      <c r="D915" t="str">
        <f t="shared" si="29"/>
        <v>02</v>
      </c>
      <c r="E915" t="s">
        <v>118</v>
      </c>
      <c r="F915">
        <v>212</v>
      </c>
      <c r="G915">
        <v>114</v>
      </c>
      <c r="H915">
        <v>85</v>
      </c>
      <c r="I915">
        <v>55</v>
      </c>
      <c r="J915">
        <v>55</v>
      </c>
      <c r="K915">
        <v>49</v>
      </c>
      <c r="L915">
        <v>0</v>
      </c>
      <c r="M915">
        <v>2023</v>
      </c>
      <c r="N915">
        <f>VLOOKUP(E915, '2023D'!$A$2:$G$339, 2, FALSE)</f>
        <v>217</v>
      </c>
      <c r="O915">
        <f>VLOOKUP(E915, '2023D'!$A$2:$G$339, 3, FALSE)</f>
        <v>30385</v>
      </c>
      <c r="P915">
        <f>extracted_table_data[[#This Row],[最低排名]]-extracted_table_data[[#This Row],[同分人数]]+1</f>
        <v>30169</v>
      </c>
      <c r="Q915">
        <f>IF(O915&gt;=开始!$B$6, 1, 0)</f>
        <v>1</v>
      </c>
      <c r="R915">
        <f>extracted_table_data[[#This Row],[最低排名]]-开始!$B$6</f>
        <v>30385</v>
      </c>
    </row>
    <row r="916" spans="1:18">
      <c r="A916">
        <v>68303</v>
      </c>
      <c r="B916" t="s">
        <v>1084</v>
      </c>
      <c r="C916" t="str">
        <f t="shared" si="28"/>
        <v>河南理工</v>
      </c>
      <c r="D916" t="str">
        <f t="shared" si="29"/>
        <v>03</v>
      </c>
      <c r="E916" t="s">
        <v>309</v>
      </c>
      <c r="F916">
        <v>191</v>
      </c>
      <c r="G916">
        <v>96</v>
      </c>
      <c r="H916">
        <v>98</v>
      </c>
      <c r="I916">
        <v>55</v>
      </c>
      <c r="J916">
        <v>49</v>
      </c>
      <c r="K916">
        <v>49</v>
      </c>
      <c r="L916">
        <v>0</v>
      </c>
      <c r="M916">
        <v>2023</v>
      </c>
      <c r="N916">
        <f>VLOOKUP(E916, '2023D'!$A$2:$G$339, 2, FALSE)</f>
        <v>237</v>
      </c>
      <c r="O916">
        <f>VLOOKUP(E916, '2023D'!$A$2:$G$339, 3, FALSE)</f>
        <v>33564</v>
      </c>
      <c r="P916">
        <f>extracted_table_data[[#This Row],[最低排名]]-extracted_table_data[[#This Row],[同分人数]]+1</f>
        <v>33328</v>
      </c>
      <c r="Q916">
        <f>IF(O916&gt;=开始!$B$6, 1, 0)</f>
        <v>1</v>
      </c>
      <c r="R916">
        <f>extracted_table_data[[#This Row],[最低排名]]-开始!$B$6</f>
        <v>33564</v>
      </c>
    </row>
    <row r="917" spans="1:18">
      <c r="A917">
        <v>68401</v>
      </c>
      <c r="B917" t="s">
        <v>1085</v>
      </c>
      <c r="C917" t="str">
        <f t="shared" si="28"/>
        <v>郑州轻工</v>
      </c>
      <c r="D917" t="str">
        <f t="shared" si="29"/>
        <v>01</v>
      </c>
      <c r="E917" t="s">
        <v>701</v>
      </c>
      <c r="F917">
        <v>206</v>
      </c>
      <c r="G917">
        <v>107</v>
      </c>
      <c r="H917">
        <v>91</v>
      </c>
      <c r="I917">
        <v>52</v>
      </c>
      <c r="J917">
        <v>49</v>
      </c>
      <c r="K917">
        <v>46</v>
      </c>
      <c r="L917">
        <v>0</v>
      </c>
      <c r="M917">
        <v>2023</v>
      </c>
      <c r="N917">
        <f>VLOOKUP(E917, '2023D'!$A$2:$G$339, 2, FALSE)</f>
        <v>197</v>
      </c>
      <c r="O917">
        <f>VLOOKUP(E917, '2023D'!$A$2:$G$339, 3, FALSE)</f>
        <v>33094</v>
      </c>
      <c r="P917">
        <f>extracted_table_data[[#This Row],[最低排名]]-extracted_table_data[[#This Row],[同分人数]]+1</f>
        <v>32898</v>
      </c>
      <c r="Q917">
        <f>IF(O917&gt;=开始!$B$6, 1, 0)</f>
        <v>1</v>
      </c>
      <c r="R917">
        <f>extracted_table_data[[#This Row],[最低排名]]-开始!$B$6</f>
        <v>33094</v>
      </c>
    </row>
    <row r="918" spans="1:18">
      <c r="A918">
        <v>68402</v>
      </c>
      <c r="B918" t="s">
        <v>1086</v>
      </c>
      <c r="C918" t="str">
        <f t="shared" si="28"/>
        <v>郑州轻工</v>
      </c>
      <c r="D918" t="str">
        <f t="shared" si="29"/>
        <v>02</v>
      </c>
      <c r="E918" t="s">
        <v>203</v>
      </c>
      <c r="F918">
        <v>206</v>
      </c>
      <c r="G918">
        <v>104</v>
      </c>
      <c r="H918">
        <v>77</v>
      </c>
      <c r="I918">
        <v>55</v>
      </c>
      <c r="J918">
        <v>49</v>
      </c>
      <c r="K918">
        <v>43</v>
      </c>
      <c r="L918">
        <v>0</v>
      </c>
      <c r="M918">
        <v>2023</v>
      </c>
      <c r="N918">
        <f>VLOOKUP(E918, '2023D'!$A$2:$G$339, 2, FALSE)</f>
        <v>209</v>
      </c>
      <c r="O918">
        <f>VLOOKUP(E918, '2023D'!$A$2:$G$339, 3, FALSE)</f>
        <v>36113</v>
      </c>
      <c r="P918">
        <f>extracted_table_data[[#This Row],[最低排名]]-extracted_table_data[[#This Row],[同分人数]]+1</f>
        <v>35905</v>
      </c>
      <c r="Q918">
        <f>IF(O918&gt;=开始!$B$6, 1, 0)</f>
        <v>1</v>
      </c>
      <c r="R918">
        <f>extracted_table_data[[#This Row],[最低排名]]-开始!$B$6</f>
        <v>36113</v>
      </c>
    </row>
    <row r="919" spans="1:18">
      <c r="A919">
        <v>68501</v>
      </c>
      <c r="B919" t="s">
        <v>1087</v>
      </c>
      <c r="C919" t="str">
        <f t="shared" si="28"/>
        <v>河南工大</v>
      </c>
      <c r="D919" t="str">
        <f t="shared" si="29"/>
        <v>01</v>
      </c>
      <c r="E919" t="s">
        <v>408</v>
      </c>
      <c r="F919">
        <v>185</v>
      </c>
      <c r="G919">
        <v>97</v>
      </c>
      <c r="H919">
        <v>66</v>
      </c>
      <c r="I919">
        <v>58</v>
      </c>
      <c r="J919">
        <v>55</v>
      </c>
      <c r="K919">
        <v>55</v>
      </c>
      <c r="L919">
        <v>0</v>
      </c>
      <c r="M919">
        <v>2023</v>
      </c>
      <c r="N919">
        <f>VLOOKUP(E919, '2023D'!$A$2:$G$339, 2, FALSE)</f>
        <v>179</v>
      </c>
      <c r="O919">
        <f>VLOOKUP(E919, '2023D'!$A$2:$G$339, 3, FALSE)</f>
        <v>38271</v>
      </c>
      <c r="P919">
        <f>extracted_table_data[[#This Row],[最低排名]]-extracted_table_data[[#This Row],[同分人数]]+1</f>
        <v>38093</v>
      </c>
      <c r="Q919">
        <f>IF(O919&gt;=开始!$B$6, 1, 0)</f>
        <v>1</v>
      </c>
      <c r="R919">
        <f>extracted_table_data[[#This Row],[最低排名]]-开始!$B$6</f>
        <v>38271</v>
      </c>
    </row>
    <row r="920" spans="1:18">
      <c r="A920">
        <v>68502</v>
      </c>
      <c r="B920" t="s">
        <v>1088</v>
      </c>
      <c r="C920" t="str">
        <f t="shared" si="28"/>
        <v>河南工大</v>
      </c>
      <c r="D920" t="str">
        <f t="shared" si="29"/>
        <v>02</v>
      </c>
      <c r="E920" t="s">
        <v>318</v>
      </c>
      <c r="F920">
        <v>182</v>
      </c>
      <c r="G920">
        <v>91</v>
      </c>
      <c r="H920">
        <v>94</v>
      </c>
      <c r="I920">
        <v>52</v>
      </c>
      <c r="J920">
        <v>49</v>
      </c>
      <c r="K920">
        <v>49</v>
      </c>
      <c r="L920">
        <v>0</v>
      </c>
      <c r="M920">
        <v>2023</v>
      </c>
      <c r="N920">
        <f>VLOOKUP(E920, '2023D'!$A$2:$G$339, 2, FALSE)</f>
        <v>194</v>
      </c>
      <c r="O920">
        <f>VLOOKUP(E920, '2023D'!$A$2:$G$339, 3, FALSE)</f>
        <v>36906</v>
      </c>
      <c r="P920">
        <f>extracted_table_data[[#This Row],[最低排名]]-extracted_table_data[[#This Row],[同分人数]]+1</f>
        <v>36713</v>
      </c>
      <c r="Q920">
        <f>IF(O920&gt;=开始!$B$6, 1, 0)</f>
        <v>1</v>
      </c>
      <c r="R920">
        <f>extracted_table_data[[#This Row],[最低排名]]-开始!$B$6</f>
        <v>36906</v>
      </c>
    </row>
    <row r="921" spans="1:18">
      <c r="A921">
        <v>68503</v>
      </c>
      <c r="B921" t="s">
        <v>1089</v>
      </c>
      <c r="C921" t="str">
        <f t="shared" si="28"/>
        <v>河南工大</v>
      </c>
      <c r="D921" t="str">
        <f t="shared" si="29"/>
        <v>03</v>
      </c>
      <c r="E921" t="s">
        <v>363</v>
      </c>
      <c r="F921">
        <v>181</v>
      </c>
      <c r="G921">
        <v>91</v>
      </c>
      <c r="H921">
        <v>105</v>
      </c>
      <c r="I921">
        <v>55</v>
      </c>
      <c r="J921">
        <v>49</v>
      </c>
      <c r="K921">
        <v>46</v>
      </c>
      <c r="L921">
        <v>0</v>
      </c>
      <c r="M921">
        <v>2023</v>
      </c>
      <c r="N921">
        <f>VLOOKUP(E921, '2023D'!$A$2:$G$339, 2, FALSE)</f>
        <v>228</v>
      </c>
      <c r="O921">
        <f>VLOOKUP(E921, '2023D'!$A$2:$G$339, 3, FALSE)</f>
        <v>34853</v>
      </c>
      <c r="P921">
        <f>extracted_table_data[[#This Row],[最低排名]]-extracted_table_data[[#This Row],[同分人数]]+1</f>
        <v>34626</v>
      </c>
      <c r="Q921">
        <f>IF(O921&gt;=开始!$B$6, 1, 0)</f>
        <v>1</v>
      </c>
      <c r="R921">
        <f>extracted_table_data[[#This Row],[最低排名]]-开始!$B$6</f>
        <v>34853</v>
      </c>
    </row>
    <row r="922" spans="1:18">
      <c r="A922">
        <v>68601</v>
      </c>
      <c r="B922" t="s">
        <v>1090</v>
      </c>
      <c r="C922" t="str">
        <f t="shared" si="28"/>
        <v>河南科大</v>
      </c>
      <c r="D922" t="str">
        <f t="shared" si="29"/>
        <v>01</v>
      </c>
      <c r="E922" t="s">
        <v>427</v>
      </c>
      <c r="F922">
        <v>193</v>
      </c>
      <c r="G922">
        <v>98</v>
      </c>
      <c r="H922">
        <v>89</v>
      </c>
      <c r="I922">
        <v>52</v>
      </c>
      <c r="J922">
        <v>52</v>
      </c>
      <c r="K922">
        <v>49</v>
      </c>
      <c r="L922">
        <v>0</v>
      </c>
      <c r="M922">
        <v>2023</v>
      </c>
      <c r="N922">
        <f>VLOOKUP(E922, '2023D'!$A$2:$G$339, 2, FALSE)</f>
        <v>198</v>
      </c>
      <c r="O922">
        <f>VLOOKUP(E922, '2023D'!$A$2:$G$339, 3, FALSE)</f>
        <v>35051</v>
      </c>
      <c r="P922">
        <f>extracted_table_data[[#This Row],[最低排名]]-extracted_table_data[[#This Row],[同分人数]]+1</f>
        <v>34854</v>
      </c>
      <c r="Q922">
        <f>IF(O922&gt;=开始!$B$6, 1, 0)</f>
        <v>1</v>
      </c>
      <c r="R922">
        <f>extracted_table_data[[#This Row],[最低排名]]-开始!$B$6</f>
        <v>35051</v>
      </c>
    </row>
    <row r="923" spans="1:18">
      <c r="A923">
        <v>68602</v>
      </c>
      <c r="B923" t="s">
        <v>1091</v>
      </c>
      <c r="C923" t="str">
        <f t="shared" si="28"/>
        <v>河南科大</v>
      </c>
      <c r="D923" t="str">
        <f t="shared" si="29"/>
        <v>02</v>
      </c>
      <c r="E923" t="s">
        <v>701</v>
      </c>
      <c r="F923">
        <v>180</v>
      </c>
      <c r="G923">
        <v>96</v>
      </c>
      <c r="H923">
        <v>108</v>
      </c>
      <c r="I923">
        <v>55</v>
      </c>
      <c r="J923">
        <v>52</v>
      </c>
      <c r="K923">
        <v>49</v>
      </c>
      <c r="L923">
        <v>0</v>
      </c>
      <c r="M923">
        <v>2023</v>
      </c>
      <c r="N923">
        <f>VLOOKUP(E923, '2023D'!$A$2:$G$339, 2, FALSE)</f>
        <v>197</v>
      </c>
      <c r="O923">
        <f>VLOOKUP(E923, '2023D'!$A$2:$G$339, 3, FALSE)</f>
        <v>33094</v>
      </c>
      <c r="P923">
        <f>extracted_table_data[[#This Row],[最低排名]]-extracted_table_data[[#This Row],[同分人数]]+1</f>
        <v>32898</v>
      </c>
      <c r="Q923">
        <f>IF(O923&gt;=开始!$B$6, 1, 0)</f>
        <v>1</v>
      </c>
      <c r="R923">
        <f>extracted_table_data[[#This Row],[最低排名]]-开始!$B$6</f>
        <v>33094</v>
      </c>
    </row>
    <row r="924" spans="1:18">
      <c r="A924">
        <v>68701</v>
      </c>
      <c r="B924" t="s">
        <v>1092</v>
      </c>
      <c r="C924" t="str">
        <f t="shared" si="28"/>
        <v>中原工院</v>
      </c>
      <c r="D924" t="str">
        <f t="shared" si="29"/>
        <v>01</v>
      </c>
      <c r="E924" t="s">
        <v>209</v>
      </c>
      <c r="F924">
        <v>174</v>
      </c>
      <c r="G924">
        <v>98</v>
      </c>
      <c r="H924">
        <v>88</v>
      </c>
      <c r="I924">
        <v>58</v>
      </c>
      <c r="J924">
        <v>49</v>
      </c>
      <c r="K924">
        <v>46</v>
      </c>
      <c r="L924">
        <v>0</v>
      </c>
      <c r="M924">
        <v>2023</v>
      </c>
      <c r="N924">
        <f>VLOOKUP(E924, '2023D'!$A$2:$G$339, 2, FALSE)</f>
        <v>185</v>
      </c>
      <c r="O924">
        <f>VLOOKUP(E924, '2023D'!$A$2:$G$339, 3, FALSE)</f>
        <v>39040</v>
      </c>
      <c r="P924">
        <f>extracted_table_data[[#This Row],[最低排名]]-extracted_table_data[[#This Row],[同分人数]]+1</f>
        <v>38856</v>
      </c>
      <c r="Q924">
        <f>IF(O924&gt;=开始!$B$6, 1, 0)</f>
        <v>1</v>
      </c>
      <c r="R924">
        <f>extracted_table_data[[#This Row],[最低排名]]-开始!$B$6</f>
        <v>39040</v>
      </c>
    </row>
    <row r="925" spans="1:18">
      <c r="A925">
        <v>68801</v>
      </c>
      <c r="B925" t="s">
        <v>1093</v>
      </c>
      <c r="C925" t="str">
        <f t="shared" si="28"/>
        <v>河南农大</v>
      </c>
      <c r="D925" t="str">
        <f t="shared" si="29"/>
        <v>01</v>
      </c>
      <c r="E925" t="s">
        <v>363</v>
      </c>
      <c r="F925">
        <v>204</v>
      </c>
      <c r="G925">
        <v>109</v>
      </c>
      <c r="H925">
        <v>88</v>
      </c>
      <c r="I925">
        <v>55</v>
      </c>
      <c r="J925">
        <v>46</v>
      </c>
      <c r="K925">
        <v>43</v>
      </c>
      <c r="L925">
        <v>0</v>
      </c>
      <c r="M925">
        <v>2023</v>
      </c>
      <c r="N925">
        <f>VLOOKUP(E925, '2023D'!$A$2:$G$339, 2, FALSE)</f>
        <v>228</v>
      </c>
      <c r="O925">
        <f>VLOOKUP(E925, '2023D'!$A$2:$G$339, 3, FALSE)</f>
        <v>34853</v>
      </c>
      <c r="P925">
        <f>extracted_table_data[[#This Row],[最低排名]]-extracted_table_data[[#This Row],[同分人数]]+1</f>
        <v>34626</v>
      </c>
      <c r="Q925">
        <f>IF(O925&gt;=开始!$B$6, 1, 0)</f>
        <v>1</v>
      </c>
      <c r="R925">
        <f>extracted_table_data[[#This Row],[最低排名]]-开始!$B$6</f>
        <v>34853</v>
      </c>
    </row>
    <row r="926" spans="1:18">
      <c r="A926">
        <v>68802</v>
      </c>
      <c r="B926" t="s">
        <v>1094</v>
      </c>
      <c r="C926" t="str">
        <f t="shared" si="28"/>
        <v>河南农大</v>
      </c>
      <c r="D926" t="str">
        <f t="shared" si="29"/>
        <v>02</v>
      </c>
      <c r="E926" t="s">
        <v>701</v>
      </c>
      <c r="F926">
        <v>207</v>
      </c>
      <c r="G926">
        <v>107</v>
      </c>
      <c r="H926">
        <v>84</v>
      </c>
      <c r="I926">
        <v>58</v>
      </c>
      <c r="J926">
        <v>49</v>
      </c>
      <c r="K926">
        <v>46</v>
      </c>
      <c r="L926">
        <v>0</v>
      </c>
      <c r="M926">
        <v>2023</v>
      </c>
      <c r="N926">
        <f>VLOOKUP(E926, '2023D'!$A$2:$G$339, 2, FALSE)</f>
        <v>197</v>
      </c>
      <c r="O926">
        <f>VLOOKUP(E926, '2023D'!$A$2:$G$339, 3, FALSE)</f>
        <v>33094</v>
      </c>
      <c r="P926">
        <f>extracted_table_data[[#This Row],[最低排名]]-extracted_table_data[[#This Row],[同分人数]]+1</f>
        <v>32898</v>
      </c>
      <c r="Q926">
        <f>IF(O926&gt;=开始!$B$6, 1, 0)</f>
        <v>1</v>
      </c>
      <c r="R926">
        <f>extracted_table_data[[#This Row],[最低排名]]-开始!$B$6</f>
        <v>33094</v>
      </c>
    </row>
    <row r="927" spans="1:18">
      <c r="A927">
        <v>68803</v>
      </c>
      <c r="B927" t="s">
        <v>1095</v>
      </c>
      <c r="C927" t="str">
        <f t="shared" si="28"/>
        <v>河南农大</v>
      </c>
      <c r="D927" t="str">
        <f t="shared" si="29"/>
        <v>03</v>
      </c>
      <c r="E927" t="s">
        <v>130</v>
      </c>
      <c r="F927">
        <v>203</v>
      </c>
      <c r="G927">
        <v>106</v>
      </c>
      <c r="H927">
        <v>91</v>
      </c>
      <c r="I927">
        <v>61</v>
      </c>
      <c r="J927">
        <v>58</v>
      </c>
      <c r="K927">
        <v>46</v>
      </c>
      <c r="L927">
        <v>0</v>
      </c>
      <c r="M927">
        <v>2023</v>
      </c>
      <c r="N927">
        <f>VLOOKUP(E927, '2023D'!$A$2:$G$339, 2, FALSE)</f>
        <v>237</v>
      </c>
      <c r="O927">
        <f>VLOOKUP(E927, '2023D'!$A$2:$G$339, 3, FALSE)</f>
        <v>29706</v>
      </c>
      <c r="P927">
        <f>extracted_table_data[[#This Row],[最低排名]]-extracted_table_data[[#This Row],[同分人数]]+1</f>
        <v>29470</v>
      </c>
      <c r="Q927">
        <f>IF(O927&gt;=开始!$B$6, 1, 0)</f>
        <v>1</v>
      </c>
      <c r="R927">
        <f>extracted_table_data[[#This Row],[最低排名]]-开始!$B$6</f>
        <v>29706</v>
      </c>
    </row>
    <row r="928" spans="1:18">
      <c r="A928">
        <v>68901</v>
      </c>
      <c r="B928" t="s">
        <v>1096</v>
      </c>
      <c r="C928" t="str">
        <f t="shared" si="28"/>
        <v>河南中医</v>
      </c>
      <c r="D928" t="str">
        <f t="shared" si="29"/>
        <v>01</v>
      </c>
      <c r="E928" t="s">
        <v>577</v>
      </c>
      <c r="F928">
        <v>197</v>
      </c>
      <c r="G928">
        <v>109</v>
      </c>
      <c r="H928">
        <v>107</v>
      </c>
      <c r="I928">
        <v>61</v>
      </c>
      <c r="J928">
        <v>61</v>
      </c>
      <c r="K928">
        <v>52</v>
      </c>
      <c r="L928">
        <v>0</v>
      </c>
      <c r="M928">
        <v>2023</v>
      </c>
      <c r="N928">
        <f>VLOOKUP(E928, '2023D'!$A$2:$G$339, 2, FALSE)</f>
        <v>280</v>
      </c>
      <c r="O928">
        <f>VLOOKUP(E928, '2023D'!$A$2:$G$339, 3, FALSE)</f>
        <v>25081</v>
      </c>
      <c r="P928">
        <f>extracted_table_data[[#This Row],[最低排名]]-extracted_table_data[[#This Row],[同分人数]]+1</f>
        <v>24802</v>
      </c>
      <c r="Q928">
        <f>IF(O928&gt;=开始!$B$6, 1, 0)</f>
        <v>1</v>
      </c>
      <c r="R928">
        <f>extracted_table_data[[#This Row],[最低排名]]-开始!$B$6</f>
        <v>25081</v>
      </c>
    </row>
    <row r="929" spans="1:18">
      <c r="A929">
        <v>69001</v>
      </c>
      <c r="B929" t="s">
        <v>1097</v>
      </c>
      <c r="C929" t="str">
        <f t="shared" si="28"/>
        <v>新乡医学</v>
      </c>
      <c r="D929" t="str">
        <f t="shared" si="29"/>
        <v>01</v>
      </c>
      <c r="E929" t="s">
        <v>92</v>
      </c>
      <c r="F929">
        <v>210</v>
      </c>
      <c r="G929">
        <v>105</v>
      </c>
      <c r="H929">
        <v>116</v>
      </c>
      <c r="I929">
        <v>58</v>
      </c>
      <c r="J929">
        <v>49</v>
      </c>
      <c r="K929">
        <v>49</v>
      </c>
      <c r="L929">
        <v>0</v>
      </c>
      <c r="M929">
        <v>2023</v>
      </c>
      <c r="N929">
        <f>VLOOKUP(E929, '2023D'!$A$2:$G$339, 2, FALSE)</f>
        <v>263</v>
      </c>
      <c r="O929">
        <f>VLOOKUP(E929, '2023D'!$A$2:$G$339, 3, FALSE)</f>
        <v>24077</v>
      </c>
      <c r="P929">
        <f>extracted_table_data[[#This Row],[最低排名]]-extracted_table_data[[#This Row],[同分人数]]+1</f>
        <v>23815</v>
      </c>
      <c r="Q929">
        <f>IF(O929&gt;=开始!$B$6, 1, 0)</f>
        <v>1</v>
      </c>
      <c r="R929">
        <f>extracted_table_data[[#This Row],[最低排名]]-开始!$B$6</f>
        <v>24077</v>
      </c>
    </row>
    <row r="930" spans="1:18">
      <c r="A930">
        <v>69101</v>
      </c>
      <c r="B930" t="s">
        <v>1098</v>
      </c>
      <c r="C930" t="str">
        <f t="shared" si="28"/>
        <v>河南大学</v>
      </c>
      <c r="D930" t="str">
        <f t="shared" si="29"/>
        <v>01</v>
      </c>
      <c r="E930" t="s">
        <v>85</v>
      </c>
      <c r="F930">
        <v>205</v>
      </c>
      <c r="G930">
        <v>104</v>
      </c>
      <c r="H930">
        <v>107</v>
      </c>
      <c r="I930">
        <v>64</v>
      </c>
      <c r="J930">
        <v>58</v>
      </c>
      <c r="K930">
        <v>52</v>
      </c>
      <c r="L930">
        <v>0</v>
      </c>
      <c r="M930">
        <v>2023</v>
      </c>
      <c r="N930">
        <f>VLOOKUP(E930, '2023D'!$A$2:$G$339, 2, FALSE)</f>
        <v>237</v>
      </c>
      <c r="O930">
        <f>VLOOKUP(E930, '2023D'!$A$2:$G$339, 3, FALSE)</f>
        <v>23115</v>
      </c>
      <c r="P930">
        <f>extracted_table_data[[#This Row],[最低排名]]-extracted_table_data[[#This Row],[同分人数]]+1</f>
        <v>22879</v>
      </c>
      <c r="Q930">
        <f>IF(O930&gt;=开始!$B$6, 1, 0)</f>
        <v>1</v>
      </c>
      <c r="R930">
        <f>extracted_table_data[[#This Row],[最低排名]]-开始!$B$6</f>
        <v>23115</v>
      </c>
    </row>
    <row r="931" spans="1:18">
      <c r="A931">
        <v>69102</v>
      </c>
      <c r="B931" t="s">
        <v>1099</v>
      </c>
      <c r="C931" t="str">
        <f t="shared" si="28"/>
        <v>河南大学</v>
      </c>
      <c r="D931" t="str">
        <f t="shared" si="29"/>
        <v>02</v>
      </c>
      <c r="E931" t="s">
        <v>98</v>
      </c>
      <c r="F931">
        <v>223</v>
      </c>
      <c r="G931">
        <v>123</v>
      </c>
      <c r="H931">
        <v>104</v>
      </c>
      <c r="I931">
        <v>67</v>
      </c>
      <c r="J931">
        <v>61</v>
      </c>
      <c r="K931">
        <v>58</v>
      </c>
      <c r="L931">
        <v>0</v>
      </c>
      <c r="M931">
        <v>2023</v>
      </c>
      <c r="N931">
        <f>VLOOKUP(E931, '2023D'!$A$2:$G$339, 2, FALSE)</f>
        <v>251</v>
      </c>
      <c r="O931">
        <f>VLOOKUP(E931, '2023D'!$A$2:$G$339, 3, FALSE)</f>
        <v>16423</v>
      </c>
      <c r="P931">
        <f>extracted_table_data[[#This Row],[最低排名]]-extracted_table_data[[#This Row],[同分人数]]+1</f>
        <v>16173</v>
      </c>
      <c r="Q931">
        <f>IF(O931&gt;=开始!$B$6, 1, 0)</f>
        <v>1</v>
      </c>
      <c r="R931">
        <f>extracted_table_data[[#This Row],[最低排名]]-开始!$B$6</f>
        <v>16423</v>
      </c>
    </row>
    <row r="932" spans="1:18">
      <c r="A932">
        <v>69103</v>
      </c>
      <c r="B932" t="s">
        <v>1100</v>
      </c>
      <c r="C932" t="str">
        <f t="shared" si="28"/>
        <v>河南大学</v>
      </c>
      <c r="D932" t="str">
        <f t="shared" si="29"/>
        <v>03</v>
      </c>
      <c r="E932" t="s">
        <v>41</v>
      </c>
      <c r="F932">
        <v>210</v>
      </c>
      <c r="G932">
        <v>108</v>
      </c>
      <c r="H932">
        <v>118</v>
      </c>
      <c r="I932">
        <v>58</v>
      </c>
      <c r="J932">
        <v>58</v>
      </c>
      <c r="K932">
        <v>55</v>
      </c>
      <c r="L932">
        <v>0</v>
      </c>
      <c r="M932">
        <v>2023</v>
      </c>
      <c r="N932">
        <f>VLOOKUP(E932, '2023D'!$A$2:$G$339, 2, FALSE)</f>
        <v>249</v>
      </c>
      <c r="O932">
        <f>VLOOKUP(E932, '2023D'!$A$2:$G$339, 3, FALSE)</f>
        <v>19921</v>
      </c>
      <c r="P932">
        <f>extracted_table_data[[#This Row],[最低排名]]-extracted_table_data[[#This Row],[同分人数]]+1</f>
        <v>19673</v>
      </c>
      <c r="Q932">
        <f>IF(O932&gt;=开始!$B$6, 1, 0)</f>
        <v>1</v>
      </c>
      <c r="R932">
        <f>extracted_table_data[[#This Row],[最低排名]]-开始!$B$6</f>
        <v>19921</v>
      </c>
    </row>
    <row r="933" spans="1:18">
      <c r="A933">
        <v>69104</v>
      </c>
      <c r="B933" t="s">
        <v>1101</v>
      </c>
      <c r="C933" t="str">
        <f t="shared" si="28"/>
        <v>河南大学</v>
      </c>
      <c r="D933" t="str">
        <f t="shared" si="29"/>
        <v>04</v>
      </c>
      <c r="E933" t="s">
        <v>155</v>
      </c>
      <c r="F933">
        <v>204</v>
      </c>
      <c r="G933">
        <v>106</v>
      </c>
      <c r="H933">
        <v>93</v>
      </c>
      <c r="I933">
        <v>64</v>
      </c>
      <c r="J933">
        <v>64</v>
      </c>
      <c r="K933">
        <v>64</v>
      </c>
      <c r="L933">
        <v>0</v>
      </c>
      <c r="M933">
        <v>2023</v>
      </c>
      <c r="N933">
        <f>VLOOKUP(E933, '2023D'!$A$2:$G$339, 2, FALSE)</f>
        <v>231</v>
      </c>
      <c r="O933">
        <f>VLOOKUP(E933, '2023D'!$A$2:$G$339, 3, FALSE)</f>
        <v>22397</v>
      </c>
      <c r="P933">
        <f>extracted_table_data[[#This Row],[最低排名]]-extracted_table_data[[#This Row],[同分人数]]+1</f>
        <v>22167</v>
      </c>
      <c r="Q933">
        <f>IF(O933&gt;=开始!$B$6, 1, 0)</f>
        <v>1</v>
      </c>
      <c r="R933">
        <f>extracted_table_data[[#This Row],[最低排名]]-开始!$B$6</f>
        <v>22397</v>
      </c>
    </row>
    <row r="934" spans="1:18">
      <c r="A934">
        <v>69105</v>
      </c>
      <c r="B934" t="s">
        <v>1102</v>
      </c>
      <c r="C934" t="str">
        <f t="shared" si="28"/>
        <v>河南大学</v>
      </c>
      <c r="D934" t="str">
        <f t="shared" si="29"/>
        <v>05</v>
      </c>
      <c r="E934" t="s">
        <v>85</v>
      </c>
      <c r="F934">
        <v>212</v>
      </c>
      <c r="G934">
        <v>117</v>
      </c>
      <c r="H934">
        <v>109</v>
      </c>
      <c r="I934">
        <v>61</v>
      </c>
      <c r="J934">
        <v>58</v>
      </c>
      <c r="K934">
        <v>46</v>
      </c>
      <c r="L934">
        <v>0</v>
      </c>
      <c r="M934">
        <v>2023</v>
      </c>
      <c r="N934">
        <f>VLOOKUP(E934, '2023D'!$A$2:$G$339, 2, FALSE)</f>
        <v>237</v>
      </c>
      <c r="O934">
        <f>VLOOKUP(E934, '2023D'!$A$2:$G$339, 3, FALSE)</f>
        <v>23115</v>
      </c>
      <c r="P934">
        <f>extracted_table_data[[#This Row],[最低排名]]-extracted_table_data[[#This Row],[同分人数]]+1</f>
        <v>22879</v>
      </c>
      <c r="Q934">
        <f>IF(O934&gt;=开始!$B$6, 1, 0)</f>
        <v>1</v>
      </c>
      <c r="R934">
        <f>extracted_table_data[[#This Row],[最低排名]]-开始!$B$6</f>
        <v>23115</v>
      </c>
    </row>
    <row r="935" spans="1:18">
      <c r="A935">
        <v>69201</v>
      </c>
      <c r="B935" t="s">
        <v>1103</v>
      </c>
      <c r="C935" t="str">
        <f t="shared" si="28"/>
        <v>南阳师范</v>
      </c>
      <c r="D935" t="str">
        <f t="shared" si="29"/>
        <v>01</v>
      </c>
      <c r="E935" t="s">
        <v>52</v>
      </c>
      <c r="F935">
        <v>187</v>
      </c>
      <c r="G935">
        <v>99</v>
      </c>
      <c r="H935">
        <v>93</v>
      </c>
      <c r="I935">
        <v>49</v>
      </c>
      <c r="J935">
        <v>49</v>
      </c>
      <c r="K935">
        <v>46</v>
      </c>
      <c r="L935">
        <v>0</v>
      </c>
      <c r="M935">
        <v>2023</v>
      </c>
      <c r="N935">
        <f>VLOOKUP(E935, '2023D'!$A$2:$G$339, 2, FALSE)</f>
        <v>221</v>
      </c>
      <c r="O935">
        <f>VLOOKUP(E935, '2023D'!$A$2:$G$339, 3, FALSE)</f>
        <v>37331</v>
      </c>
      <c r="P935">
        <f>extracted_table_data[[#This Row],[最低排名]]-extracted_table_data[[#This Row],[同分人数]]+1</f>
        <v>37111</v>
      </c>
      <c r="Q935">
        <f>IF(O935&gt;=开始!$B$6, 1, 0)</f>
        <v>1</v>
      </c>
      <c r="R935">
        <f>extracted_table_data[[#This Row],[最低排名]]-开始!$B$6</f>
        <v>37331</v>
      </c>
    </row>
    <row r="936" spans="1:18">
      <c r="A936">
        <v>69301</v>
      </c>
      <c r="B936" t="s">
        <v>1104</v>
      </c>
      <c r="C936" t="str">
        <f t="shared" si="28"/>
        <v>商丘师范</v>
      </c>
      <c r="D936" t="str">
        <f t="shared" si="29"/>
        <v>01</v>
      </c>
      <c r="E936" t="s">
        <v>479</v>
      </c>
      <c r="F936">
        <v>201</v>
      </c>
      <c r="G936">
        <v>109</v>
      </c>
      <c r="H936">
        <v>71</v>
      </c>
      <c r="I936">
        <v>52</v>
      </c>
      <c r="J936">
        <v>52</v>
      </c>
      <c r="K936">
        <v>46</v>
      </c>
      <c r="L936">
        <v>0</v>
      </c>
      <c r="M936">
        <v>2023</v>
      </c>
      <c r="N936">
        <f>VLOOKUP(E936, '2023D'!$A$2:$G$339, 2, FALSE)</f>
        <v>199</v>
      </c>
      <c r="O936">
        <f>VLOOKUP(E936, '2023D'!$A$2:$G$339, 3, FALSE)</f>
        <v>37730</v>
      </c>
      <c r="P936">
        <f>extracted_table_data[[#This Row],[最低排名]]-extracted_table_data[[#This Row],[同分人数]]+1</f>
        <v>37532</v>
      </c>
      <c r="Q936">
        <f>IF(O936&gt;=开始!$B$6, 1, 0)</f>
        <v>1</v>
      </c>
      <c r="R936">
        <f>extracted_table_data[[#This Row],[最低排名]]-开始!$B$6</f>
        <v>37730</v>
      </c>
    </row>
    <row r="937" spans="1:18">
      <c r="A937">
        <v>69302</v>
      </c>
      <c r="B937" t="s">
        <v>1105</v>
      </c>
      <c r="C937" t="str">
        <f t="shared" si="28"/>
        <v>商丘师范</v>
      </c>
      <c r="D937" t="str">
        <f t="shared" si="29"/>
        <v>02</v>
      </c>
      <c r="E937" t="s">
        <v>56</v>
      </c>
      <c r="F937">
        <v>200</v>
      </c>
      <c r="G937">
        <v>118</v>
      </c>
      <c r="H937">
        <v>79</v>
      </c>
      <c r="I937">
        <v>46</v>
      </c>
      <c r="J937">
        <v>46</v>
      </c>
      <c r="K937">
        <v>43</v>
      </c>
      <c r="L937">
        <v>0</v>
      </c>
      <c r="M937">
        <v>2023</v>
      </c>
      <c r="N937">
        <f>VLOOKUP(E937, '2023D'!$A$2:$G$339, 2, FALSE)</f>
        <v>207</v>
      </c>
      <c r="O937">
        <f>VLOOKUP(E937, '2023D'!$A$2:$G$339, 3, FALSE)</f>
        <v>39247</v>
      </c>
      <c r="P937">
        <f>extracted_table_data[[#This Row],[最低排名]]-extracted_table_data[[#This Row],[同分人数]]+1</f>
        <v>39041</v>
      </c>
      <c r="Q937">
        <f>IF(O937&gt;=开始!$B$6, 1, 0)</f>
        <v>1</v>
      </c>
      <c r="R937">
        <f>extracted_table_data[[#This Row],[最低排名]]-开始!$B$6</f>
        <v>39247</v>
      </c>
    </row>
    <row r="938" spans="1:18">
      <c r="A938">
        <v>69303</v>
      </c>
      <c r="B938" t="s">
        <v>1106</v>
      </c>
      <c r="C938" t="str">
        <f t="shared" si="28"/>
        <v>商丘师范</v>
      </c>
      <c r="D938" t="str">
        <f t="shared" si="29"/>
        <v>03</v>
      </c>
      <c r="E938" t="s">
        <v>469</v>
      </c>
      <c r="F938">
        <v>197</v>
      </c>
      <c r="G938">
        <v>102</v>
      </c>
      <c r="H938">
        <v>79</v>
      </c>
      <c r="I938">
        <v>58</v>
      </c>
      <c r="J938">
        <v>52</v>
      </c>
      <c r="K938">
        <v>46</v>
      </c>
      <c r="L938">
        <v>0</v>
      </c>
      <c r="M938">
        <v>2023</v>
      </c>
      <c r="N938">
        <f>VLOOKUP(E938, '2023D'!$A$2:$G$339, 2, FALSE)</f>
        <v>224</v>
      </c>
      <c r="O938">
        <f>VLOOKUP(E938, '2023D'!$A$2:$G$339, 3, FALSE)</f>
        <v>35697</v>
      </c>
      <c r="P938">
        <f>extracted_table_data[[#This Row],[最低排名]]-extracted_table_data[[#This Row],[同分人数]]+1</f>
        <v>35474</v>
      </c>
      <c r="Q938">
        <f>IF(O938&gt;=开始!$B$6, 1, 0)</f>
        <v>1</v>
      </c>
      <c r="R938">
        <f>extracted_table_data[[#This Row],[最低排名]]-开始!$B$6</f>
        <v>35697</v>
      </c>
    </row>
    <row r="939" spans="1:18">
      <c r="A939">
        <v>69401</v>
      </c>
      <c r="B939" t="s">
        <v>1107</v>
      </c>
      <c r="C939" t="str">
        <f t="shared" si="28"/>
        <v>河南财政</v>
      </c>
      <c r="D939" t="str">
        <f t="shared" si="29"/>
        <v>01</v>
      </c>
      <c r="E939" t="s">
        <v>144</v>
      </c>
      <c r="F939">
        <v>199</v>
      </c>
      <c r="G939">
        <v>100</v>
      </c>
      <c r="H939">
        <v>85</v>
      </c>
      <c r="I939">
        <v>64</v>
      </c>
      <c r="J939">
        <v>61</v>
      </c>
      <c r="K939">
        <v>58</v>
      </c>
      <c r="L939">
        <v>0</v>
      </c>
      <c r="M939">
        <v>2023</v>
      </c>
      <c r="N939">
        <f>VLOOKUP(E939, '2023D'!$A$2:$G$339, 2, FALSE)</f>
        <v>242</v>
      </c>
      <c r="O939">
        <f>VLOOKUP(E939, '2023D'!$A$2:$G$339, 3, FALSE)</f>
        <v>27818</v>
      </c>
      <c r="P939">
        <f>extracted_table_data[[#This Row],[最低排名]]-extracted_table_data[[#This Row],[同分人数]]+1</f>
        <v>27577</v>
      </c>
      <c r="Q939">
        <f>IF(O939&gt;=开始!$B$6, 1, 0)</f>
        <v>1</v>
      </c>
      <c r="R939">
        <f>extracted_table_data[[#This Row],[最低排名]]-开始!$B$6</f>
        <v>27818</v>
      </c>
    </row>
    <row r="940" spans="1:18">
      <c r="A940">
        <v>69501</v>
      </c>
      <c r="B940" t="s">
        <v>1108</v>
      </c>
      <c r="C940" t="str">
        <f t="shared" si="28"/>
        <v>郑州航空</v>
      </c>
      <c r="D940" t="str">
        <f t="shared" si="29"/>
        <v>01</v>
      </c>
      <c r="E940" t="s">
        <v>405</v>
      </c>
      <c r="F940">
        <v>173</v>
      </c>
      <c r="G940">
        <v>97</v>
      </c>
      <c r="H940">
        <v>89</v>
      </c>
      <c r="I940">
        <v>61</v>
      </c>
      <c r="J940">
        <v>52</v>
      </c>
      <c r="K940">
        <v>52</v>
      </c>
      <c r="L940">
        <v>0</v>
      </c>
      <c r="M940">
        <v>2023</v>
      </c>
      <c r="N940">
        <f>VLOOKUP(E940, '2023D'!$A$2:$G$339, 2, FALSE)</f>
        <v>209</v>
      </c>
      <c r="O940">
        <f>VLOOKUP(E940, '2023D'!$A$2:$G$339, 3, FALSE)</f>
        <v>36712</v>
      </c>
      <c r="P940">
        <f>extracted_table_data[[#This Row],[最低排名]]-extracted_table_data[[#This Row],[同分人数]]+1</f>
        <v>36504</v>
      </c>
      <c r="Q940">
        <f>IF(O940&gt;=开始!$B$6, 1, 0)</f>
        <v>1</v>
      </c>
      <c r="R940">
        <f>extracted_table_data[[#This Row],[最低排名]]-开始!$B$6</f>
        <v>36712</v>
      </c>
    </row>
    <row r="941" spans="1:18">
      <c r="A941">
        <v>69601</v>
      </c>
      <c r="B941" t="s">
        <v>1109</v>
      </c>
      <c r="C941" t="str">
        <f t="shared" si="28"/>
        <v>洛阳理工</v>
      </c>
      <c r="D941" t="str">
        <f t="shared" si="29"/>
        <v>01</v>
      </c>
      <c r="E941" t="s">
        <v>752</v>
      </c>
      <c r="F941">
        <v>202</v>
      </c>
      <c r="G941">
        <v>102</v>
      </c>
      <c r="H941">
        <v>79</v>
      </c>
      <c r="I941">
        <v>52</v>
      </c>
      <c r="J941">
        <v>49</v>
      </c>
      <c r="K941">
        <v>43</v>
      </c>
      <c r="L941">
        <v>0</v>
      </c>
      <c r="M941">
        <v>2023</v>
      </c>
      <c r="N941">
        <f>VLOOKUP(E941, '2023D'!$A$2:$G$339, 2, FALSE)</f>
        <v>204</v>
      </c>
      <c r="O941">
        <f>VLOOKUP(E941, '2023D'!$A$2:$G$339, 3, FALSE)</f>
        <v>37110</v>
      </c>
      <c r="P941">
        <f>extracted_table_data[[#This Row],[最低排名]]-extracted_table_data[[#This Row],[同分人数]]+1</f>
        <v>36907</v>
      </c>
      <c r="Q941">
        <f>IF(O941&gt;=开始!$B$6, 1, 0)</f>
        <v>1</v>
      </c>
      <c r="R941">
        <f>extracted_table_data[[#This Row],[最低排名]]-开始!$B$6</f>
        <v>37110</v>
      </c>
    </row>
    <row r="942" spans="1:18">
      <c r="A942">
        <v>69701</v>
      </c>
      <c r="B942" t="s">
        <v>1110</v>
      </c>
      <c r="C942" t="str">
        <f t="shared" si="28"/>
        <v>安阳工院</v>
      </c>
      <c r="D942" t="str">
        <f t="shared" si="29"/>
        <v>01</v>
      </c>
      <c r="E942" t="s">
        <v>585</v>
      </c>
      <c r="F942">
        <v>198</v>
      </c>
      <c r="G942">
        <v>108</v>
      </c>
      <c r="H942">
        <v>71</v>
      </c>
      <c r="I942">
        <v>55</v>
      </c>
      <c r="J942">
        <v>46</v>
      </c>
      <c r="K942">
        <v>46</v>
      </c>
      <c r="L942">
        <v>0</v>
      </c>
      <c r="M942">
        <v>2023</v>
      </c>
      <c r="N942">
        <f>VLOOKUP(E942, '2023D'!$A$2:$G$339, 2, FALSE)</f>
        <v>189</v>
      </c>
      <c r="O942">
        <f>VLOOKUP(E942, '2023D'!$A$2:$G$339, 3, FALSE)</f>
        <v>38855</v>
      </c>
      <c r="P942">
        <f>extracted_table_data[[#This Row],[最低排名]]-extracted_table_data[[#This Row],[同分人数]]+1</f>
        <v>38667</v>
      </c>
      <c r="Q942">
        <f>IF(O942&gt;=开始!$B$6, 1, 0)</f>
        <v>1</v>
      </c>
      <c r="R942">
        <f>extracted_table_data[[#This Row],[最低排名]]-开始!$B$6</f>
        <v>38855</v>
      </c>
    </row>
    <row r="943" spans="1:18">
      <c r="A943">
        <v>69801</v>
      </c>
      <c r="B943" t="s">
        <v>1111</v>
      </c>
      <c r="C943" t="str">
        <f t="shared" si="28"/>
        <v>河南城建</v>
      </c>
      <c r="D943" t="str">
        <f t="shared" si="29"/>
        <v>01</v>
      </c>
      <c r="E943" t="s">
        <v>479</v>
      </c>
      <c r="F943">
        <v>174</v>
      </c>
      <c r="G943">
        <v>91</v>
      </c>
      <c r="H943">
        <v>92</v>
      </c>
      <c r="I943">
        <v>58</v>
      </c>
      <c r="J943">
        <v>49</v>
      </c>
      <c r="K943">
        <v>49</v>
      </c>
      <c r="L943">
        <v>0</v>
      </c>
      <c r="M943">
        <v>2023</v>
      </c>
      <c r="N943">
        <f>VLOOKUP(E943, '2023D'!$A$2:$G$339, 2, FALSE)</f>
        <v>199</v>
      </c>
      <c r="O943">
        <f>VLOOKUP(E943, '2023D'!$A$2:$G$339, 3, FALSE)</f>
        <v>37730</v>
      </c>
      <c r="P943">
        <f>extracted_table_data[[#This Row],[最低排名]]-extracted_table_data[[#This Row],[同分人数]]+1</f>
        <v>37532</v>
      </c>
      <c r="Q943">
        <f>IF(O943&gt;=开始!$B$6, 1, 0)</f>
        <v>1</v>
      </c>
      <c r="R943">
        <f>extracted_table_data[[#This Row],[最低排名]]-开始!$B$6</f>
        <v>37730</v>
      </c>
    </row>
    <row r="944" spans="1:18">
      <c r="A944">
        <v>69802</v>
      </c>
      <c r="B944" t="s">
        <v>1112</v>
      </c>
      <c r="C944" t="str">
        <f t="shared" si="28"/>
        <v>河南城建</v>
      </c>
      <c r="D944" t="str">
        <f t="shared" si="29"/>
        <v>02</v>
      </c>
      <c r="E944" t="s">
        <v>513</v>
      </c>
      <c r="F944">
        <v>188</v>
      </c>
      <c r="G944">
        <v>95</v>
      </c>
      <c r="H944">
        <v>73</v>
      </c>
      <c r="I944">
        <v>55</v>
      </c>
      <c r="J944">
        <v>55</v>
      </c>
      <c r="K944">
        <v>49</v>
      </c>
      <c r="L944">
        <v>0</v>
      </c>
      <c r="M944">
        <v>2023</v>
      </c>
      <c r="N944">
        <f>VLOOKUP(E944, '2023D'!$A$2:$G$339, 2, FALSE)</f>
        <v>161</v>
      </c>
      <c r="O944">
        <f>VLOOKUP(E944, '2023D'!$A$2:$G$339, 3, FALSE)</f>
        <v>38092</v>
      </c>
      <c r="P944">
        <f>extracted_table_data[[#This Row],[最低排名]]-extracted_table_data[[#This Row],[同分人数]]+1</f>
        <v>37932</v>
      </c>
      <c r="Q944">
        <f>IF(O944&gt;=开始!$B$6, 1, 0)</f>
        <v>1</v>
      </c>
      <c r="R944">
        <f>extracted_table_data[[#This Row],[最低排名]]-开始!$B$6</f>
        <v>38092</v>
      </c>
    </row>
    <row r="945" spans="1:18">
      <c r="A945">
        <v>69901</v>
      </c>
      <c r="B945" t="s">
        <v>1113</v>
      </c>
      <c r="C945" t="str">
        <f t="shared" si="28"/>
        <v>河南师大</v>
      </c>
      <c r="D945" t="str">
        <f t="shared" si="29"/>
        <v>01</v>
      </c>
      <c r="E945" t="s">
        <v>643</v>
      </c>
      <c r="F945">
        <v>204</v>
      </c>
      <c r="G945">
        <v>110</v>
      </c>
      <c r="H945">
        <v>96</v>
      </c>
      <c r="I945">
        <v>67</v>
      </c>
      <c r="J945">
        <v>61</v>
      </c>
      <c r="K945">
        <v>49</v>
      </c>
      <c r="L945">
        <v>0</v>
      </c>
      <c r="M945">
        <v>2023</v>
      </c>
      <c r="N945">
        <f>VLOOKUP(E945, '2023D'!$A$2:$G$339, 2, FALSE)</f>
        <v>270</v>
      </c>
      <c r="O945">
        <f>VLOOKUP(E945, '2023D'!$A$2:$G$339, 3, FALSE)</f>
        <v>25351</v>
      </c>
      <c r="P945">
        <f>extracted_table_data[[#This Row],[最低排名]]-extracted_table_data[[#This Row],[同分人数]]+1</f>
        <v>25082</v>
      </c>
      <c r="Q945">
        <f>IF(O945&gt;=开始!$B$6, 1, 0)</f>
        <v>1</v>
      </c>
      <c r="R945">
        <f>extracted_table_data[[#This Row],[最低排名]]-开始!$B$6</f>
        <v>25351</v>
      </c>
    </row>
    <row r="946" spans="1:18">
      <c r="A946">
        <v>69902</v>
      </c>
      <c r="B946" t="s">
        <v>1114</v>
      </c>
      <c r="C946" t="str">
        <f t="shared" si="28"/>
        <v>河南师大</v>
      </c>
      <c r="D946" t="str">
        <f t="shared" si="29"/>
        <v>02</v>
      </c>
      <c r="E946" t="s">
        <v>126</v>
      </c>
      <c r="F946">
        <v>213</v>
      </c>
      <c r="G946">
        <v>108</v>
      </c>
      <c r="H946">
        <v>100</v>
      </c>
      <c r="I946">
        <v>58</v>
      </c>
      <c r="J946">
        <v>52</v>
      </c>
      <c r="K946">
        <v>46</v>
      </c>
      <c r="L946">
        <v>0</v>
      </c>
      <c r="M946">
        <v>2023</v>
      </c>
      <c r="N946">
        <f>VLOOKUP(E946, '2023D'!$A$2:$G$339, 2, FALSE)</f>
        <v>222</v>
      </c>
      <c r="O946">
        <f>VLOOKUP(E946, '2023D'!$A$2:$G$339, 3, FALSE)</f>
        <v>27340</v>
      </c>
      <c r="P946">
        <f>extracted_table_data[[#This Row],[最低排名]]-extracted_table_data[[#This Row],[同分人数]]+1</f>
        <v>27119</v>
      </c>
      <c r="Q946">
        <f>IF(O946&gt;=开始!$B$6, 1, 0)</f>
        <v>1</v>
      </c>
      <c r="R946">
        <f>extracted_table_data[[#This Row],[最低排名]]-开始!$B$6</f>
        <v>27340</v>
      </c>
    </row>
    <row r="947" spans="1:18">
      <c r="A947">
        <v>70101</v>
      </c>
      <c r="B947" t="s">
        <v>1115</v>
      </c>
      <c r="C947" t="str">
        <f t="shared" si="28"/>
        <v>平顶学院</v>
      </c>
      <c r="D947" t="str">
        <f t="shared" si="29"/>
        <v>01</v>
      </c>
      <c r="E947" t="s">
        <v>50</v>
      </c>
      <c r="F947">
        <v>162</v>
      </c>
      <c r="G947">
        <v>85</v>
      </c>
      <c r="H947">
        <v>110</v>
      </c>
      <c r="I947">
        <v>67</v>
      </c>
      <c r="J947">
        <v>49</v>
      </c>
      <c r="K947">
        <v>43</v>
      </c>
      <c r="L947">
        <v>0</v>
      </c>
      <c r="M947">
        <v>2023</v>
      </c>
      <c r="N947">
        <f>VLOOKUP(E947, '2023D'!$A$2:$G$339, 2, FALSE)</f>
        <v>207</v>
      </c>
      <c r="O947">
        <f>VLOOKUP(E947, '2023D'!$A$2:$G$339, 3, FALSE)</f>
        <v>35904</v>
      </c>
      <c r="P947">
        <f>extracted_table_data[[#This Row],[最低排名]]-extracted_table_data[[#This Row],[同分人数]]+1</f>
        <v>35698</v>
      </c>
      <c r="Q947">
        <f>IF(O947&gt;=开始!$B$6, 1, 0)</f>
        <v>1</v>
      </c>
      <c r="R947">
        <f>extracted_table_data[[#This Row],[最低排名]]-开始!$B$6</f>
        <v>35904</v>
      </c>
    </row>
    <row r="948" spans="1:18">
      <c r="A948">
        <v>70102</v>
      </c>
      <c r="B948" t="s">
        <v>1116</v>
      </c>
      <c r="C948" t="str">
        <f t="shared" si="28"/>
        <v>平顶学院</v>
      </c>
      <c r="D948" t="str">
        <f t="shared" si="29"/>
        <v>02</v>
      </c>
      <c r="E948" t="s">
        <v>205</v>
      </c>
      <c r="F948">
        <v>183</v>
      </c>
      <c r="G948">
        <v>92</v>
      </c>
      <c r="H948">
        <v>88</v>
      </c>
      <c r="I948">
        <v>58</v>
      </c>
      <c r="J948">
        <v>46</v>
      </c>
      <c r="K948">
        <v>43</v>
      </c>
      <c r="L948">
        <v>0</v>
      </c>
      <c r="M948">
        <v>2023</v>
      </c>
      <c r="N948">
        <f>VLOOKUP(E948, '2023D'!$A$2:$G$339, 2, FALSE)</f>
        <v>196</v>
      </c>
      <c r="O948">
        <f>VLOOKUP(E948, '2023D'!$A$2:$G$339, 3, FALSE)</f>
        <v>38467</v>
      </c>
      <c r="P948">
        <f>extracted_table_data[[#This Row],[最低排名]]-extracted_table_data[[#This Row],[同分人数]]+1</f>
        <v>38272</v>
      </c>
      <c r="Q948">
        <f>IF(O948&gt;=开始!$B$6, 1, 0)</f>
        <v>1</v>
      </c>
      <c r="R948">
        <f>extracted_table_data[[#This Row],[最低排名]]-开始!$B$6</f>
        <v>38467</v>
      </c>
    </row>
    <row r="949" spans="1:18">
      <c r="A949">
        <v>70201</v>
      </c>
      <c r="B949" t="s">
        <v>1117</v>
      </c>
      <c r="C949" t="str">
        <f t="shared" si="28"/>
        <v>河南工院</v>
      </c>
      <c r="D949" t="str">
        <f t="shared" si="29"/>
        <v>01</v>
      </c>
      <c r="E949" t="s">
        <v>318</v>
      </c>
      <c r="F949">
        <v>187</v>
      </c>
      <c r="G949">
        <v>108</v>
      </c>
      <c r="H949">
        <v>83</v>
      </c>
      <c r="I949">
        <v>55</v>
      </c>
      <c r="J949">
        <v>52</v>
      </c>
      <c r="K949">
        <v>49</v>
      </c>
      <c r="L949">
        <v>0</v>
      </c>
      <c r="M949">
        <v>2023</v>
      </c>
      <c r="N949">
        <f>VLOOKUP(E949, '2023D'!$A$2:$G$339, 2, FALSE)</f>
        <v>194</v>
      </c>
      <c r="O949">
        <f>VLOOKUP(E949, '2023D'!$A$2:$G$339, 3, FALSE)</f>
        <v>36906</v>
      </c>
      <c r="P949">
        <f>extracted_table_data[[#This Row],[最低排名]]-extracted_table_data[[#This Row],[同分人数]]+1</f>
        <v>36713</v>
      </c>
      <c r="Q949">
        <f>IF(O949&gt;=开始!$B$6, 1, 0)</f>
        <v>1</v>
      </c>
      <c r="R949">
        <f>extracted_table_data[[#This Row],[最低排名]]-开始!$B$6</f>
        <v>36906</v>
      </c>
    </row>
    <row r="950" spans="1:18">
      <c r="A950">
        <v>70301</v>
      </c>
      <c r="B950" t="s">
        <v>1118</v>
      </c>
      <c r="C950" t="str">
        <f t="shared" si="28"/>
        <v>新乡学院</v>
      </c>
      <c r="D950" t="str">
        <f t="shared" si="29"/>
        <v>01</v>
      </c>
      <c r="E950" t="s">
        <v>316</v>
      </c>
      <c r="F950">
        <v>187</v>
      </c>
      <c r="G950">
        <v>99</v>
      </c>
      <c r="H950">
        <v>81</v>
      </c>
      <c r="I950">
        <v>52</v>
      </c>
      <c r="J950">
        <v>46</v>
      </c>
      <c r="K950">
        <v>40</v>
      </c>
      <c r="L950">
        <v>0</v>
      </c>
      <c r="M950">
        <v>2023</v>
      </c>
      <c r="N950">
        <f>VLOOKUP(E950, '2023D'!$A$2:$G$339, 2, FALSE)</f>
        <v>159</v>
      </c>
      <c r="O950">
        <f>VLOOKUP(E950, '2023D'!$A$2:$G$339, 3, FALSE)</f>
        <v>40671</v>
      </c>
      <c r="P950">
        <f>extracted_table_data[[#This Row],[最低排名]]-extracted_table_data[[#This Row],[同分人数]]+1</f>
        <v>40513</v>
      </c>
      <c r="Q950">
        <f>IF(O950&gt;=开始!$B$6, 1, 0)</f>
        <v>1</v>
      </c>
      <c r="R950">
        <f>extracted_table_data[[#This Row],[最低排名]]-开始!$B$6</f>
        <v>40671</v>
      </c>
    </row>
    <row r="951" spans="1:18">
      <c r="A951">
        <v>71101</v>
      </c>
      <c r="B951" t="s">
        <v>1119</v>
      </c>
      <c r="C951" t="str">
        <f t="shared" si="28"/>
        <v>中南民族</v>
      </c>
      <c r="D951" t="str">
        <f t="shared" si="29"/>
        <v>01</v>
      </c>
      <c r="E951" t="s">
        <v>162</v>
      </c>
      <c r="F951">
        <v>193</v>
      </c>
      <c r="G951">
        <v>102</v>
      </c>
      <c r="H951">
        <v>111</v>
      </c>
      <c r="I951">
        <v>64</v>
      </c>
      <c r="J951">
        <v>58</v>
      </c>
      <c r="K951">
        <v>49</v>
      </c>
      <c r="L951">
        <v>0</v>
      </c>
      <c r="M951">
        <v>2023</v>
      </c>
      <c r="N951">
        <f>VLOOKUP(E951, '2023D'!$A$2:$G$339, 2, FALSE)</f>
        <v>263</v>
      </c>
      <c r="O951">
        <f>VLOOKUP(E951, '2023D'!$A$2:$G$339, 3, FALSE)</f>
        <v>25848</v>
      </c>
      <c r="P951">
        <f>extracted_table_data[[#This Row],[最低排名]]-extracted_table_data[[#This Row],[同分人数]]+1</f>
        <v>25586</v>
      </c>
      <c r="Q951">
        <f>IF(O951&gt;=开始!$B$6, 1, 0)</f>
        <v>1</v>
      </c>
      <c r="R951">
        <f>extracted_table_data[[#This Row],[最低排名]]-开始!$B$6</f>
        <v>25848</v>
      </c>
    </row>
    <row r="952" spans="1:18">
      <c r="A952">
        <v>71102</v>
      </c>
      <c r="B952" t="s">
        <v>1120</v>
      </c>
      <c r="C952" t="str">
        <f t="shared" si="28"/>
        <v>中南民族</v>
      </c>
      <c r="D952" t="str">
        <f t="shared" si="29"/>
        <v>02</v>
      </c>
      <c r="E952" t="s">
        <v>387</v>
      </c>
      <c r="F952">
        <v>196</v>
      </c>
      <c r="G952">
        <v>106</v>
      </c>
      <c r="H952">
        <v>88</v>
      </c>
      <c r="I952">
        <v>58</v>
      </c>
      <c r="J952">
        <v>52</v>
      </c>
      <c r="K952">
        <v>52</v>
      </c>
      <c r="L952">
        <v>0</v>
      </c>
      <c r="M952">
        <v>2023</v>
      </c>
      <c r="N952">
        <f>VLOOKUP(E952, '2023D'!$A$2:$G$339, 2, FALSE)</f>
        <v>216</v>
      </c>
      <c r="O952">
        <f>VLOOKUP(E952, '2023D'!$A$2:$G$339, 3, FALSE)</f>
        <v>32676</v>
      </c>
      <c r="P952">
        <f>extracted_table_data[[#This Row],[最低排名]]-extracted_table_data[[#This Row],[同分人数]]+1</f>
        <v>32461</v>
      </c>
      <c r="Q952">
        <f>IF(O952&gt;=开始!$B$6, 1, 0)</f>
        <v>1</v>
      </c>
      <c r="R952">
        <f>extracted_table_data[[#This Row],[最低排名]]-开始!$B$6</f>
        <v>32676</v>
      </c>
    </row>
    <row r="953" spans="1:18">
      <c r="A953">
        <v>71201</v>
      </c>
      <c r="B953" t="s">
        <v>1121</v>
      </c>
      <c r="C953" t="str">
        <f t="shared" si="28"/>
        <v>武汉大学</v>
      </c>
      <c r="D953" t="str">
        <f t="shared" si="29"/>
        <v>01</v>
      </c>
      <c r="E953" t="s">
        <v>328</v>
      </c>
      <c r="F953">
        <v>237</v>
      </c>
      <c r="G953">
        <v>127</v>
      </c>
      <c r="H953">
        <v>137</v>
      </c>
      <c r="I953">
        <v>70</v>
      </c>
      <c r="J953">
        <v>70</v>
      </c>
      <c r="K953">
        <v>61</v>
      </c>
      <c r="L953">
        <v>0</v>
      </c>
      <c r="M953">
        <v>2023</v>
      </c>
      <c r="N953">
        <f>VLOOKUP(E953, '2023D'!$A$2:$G$339, 2, FALSE)</f>
        <v>156</v>
      </c>
      <c r="O953">
        <f>VLOOKUP(E953, '2023D'!$A$2:$G$339, 3, FALSE)</f>
        <v>3118</v>
      </c>
      <c r="P953">
        <f>extracted_table_data[[#This Row],[最低排名]]-extracted_table_data[[#This Row],[同分人数]]+1</f>
        <v>2963</v>
      </c>
      <c r="Q953">
        <f>IF(O953&gt;=开始!$B$6, 1, 0)</f>
        <v>1</v>
      </c>
      <c r="R953">
        <f>extracted_table_data[[#This Row],[最低排名]]-开始!$B$6</f>
        <v>3118</v>
      </c>
    </row>
    <row r="954" spans="1:18">
      <c r="A954">
        <v>71202</v>
      </c>
      <c r="B954" t="s">
        <v>1122</v>
      </c>
      <c r="C954" t="str">
        <f t="shared" si="28"/>
        <v>武汉大学</v>
      </c>
      <c r="D954" t="str">
        <f t="shared" si="29"/>
        <v>02</v>
      </c>
      <c r="E954" t="s">
        <v>601</v>
      </c>
      <c r="F954">
        <v>248</v>
      </c>
      <c r="G954">
        <v>135</v>
      </c>
      <c r="H954">
        <v>129</v>
      </c>
      <c r="I954">
        <v>67</v>
      </c>
      <c r="J954">
        <v>64</v>
      </c>
      <c r="K954">
        <v>64</v>
      </c>
      <c r="L954">
        <v>0</v>
      </c>
      <c r="M954">
        <v>2023</v>
      </c>
      <c r="N954">
        <f>VLOOKUP(E954, '2023D'!$A$2:$G$339, 2, FALSE)</f>
        <v>182</v>
      </c>
      <c r="O954">
        <f>VLOOKUP(E954, '2023D'!$A$2:$G$339, 3, FALSE)</f>
        <v>3586</v>
      </c>
      <c r="P954">
        <f>extracted_table_data[[#This Row],[最低排名]]-extracted_table_data[[#This Row],[同分人数]]+1</f>
        <v>3405</v>
      </c>
      <c r="Q954">
        <f>IF(O954&gt;=开始!$B$6, 1, 0)</f>
        <v>1</v>
      </c>
      <c r="R954">
        <f>extracted_table_data[[#This Row],[最低排名]]-开始!$B$6</f>
        <v>3586</v>
      </c>
    </row>
    <row r="955" spans="1:18">
      <c r="A955">
        <v>71203</v>
      </c>
      <c r="B955" t="s">
        <v>1123</v>
      </c>
      <c r="C955" t="str">
        <f t="shared" si="28"/>
        <v>武汉大学</v>
      </c>
      <c r="D955" t="str">
        <f t="shared" si="29"/>
        <v>03</v>
      </c>
      <c r="E955" t="s">
        <v>6</v>
      </c>
      <c r="F955">
        <v>236</v>
      </c>
      <c r="G955">
        <v>121</v>
      </c>
      <c r="H955">
        <v>131</v>
      </c>
      <c r="I955">
        <v>70</v>
      </c>
      <c r="J955">
        <v>67</v>
      </c>
      <c r="K955">
        <v>67</v>
      </c>
      <c r="L955">
        <v>0</v>
      </c>
      <c r="M955">
        <v>2023</v>
      </c>
      <c r="N955">
        <f>VLOOKUP(E955, '2023D'!$A$2:$G$339, 2, FALSE)</f>
        <v>155</v>
      </c>
      <c r="O955">
        <f>VLOOKUP(E955, '2023D'!$A$2:$G$339, 3, FALSE)</f>
        <v>3741</v>
      </c>
      <c r="P955">
        <f>extracted_table_data[[#This Row],[最低排名]]-extracted_table_data[[#This Row],[同分人数]]+1</f>
        <v>3587</v>
      </c>
      <c r="Q955">
        <f>IF(O955&gt;=开始!$B$6, 1, 0)</f>
        <v>1</v>
      </c>
      <c r="R955">
        <f>extracted_table_data[[#This Row],[最低排名]]-开始!$B$6</f>
        <v>3741</v>
      </c>
    </row>
    <row r="956" spans="1:18">
      <c r="A956">
        <v>71204</v>
      </c>
      <c r="B956" t="s">
        <v>1124</v>
      </c>
      <c r="C956" t="str">
        <f t="shared" si="28"/>
        <v>武汉大学</v>
      </c>
      <c r="D956" t="str">
        <f t="shared" si="29"/>
        <v>04</v>
      </c>
      <c r="E956" t="s">
        <v>250</v>
      </c>
      <c r="F956">
        <v>237</v>
      </c>
      <c r="G956">
        <v>122</v>
      </c>
      <c r="H956">
        <v>136</v>
      </c>
      <c r="I956">
        <v>70</v>
      </c>
      <c r="J956">
        <v>67</v>
      </c>
      <c r="K956">
        <v>64</v>
      </c>
      <c r="L956">
        <v>0</v>
      </c>
      <c r="M956">
        <v>2023</v>
      </c>
      <c r="N956">
        <f>VLOOKUP(E956, '2023D'!$A$2:$G$339, 2, FALSE)</f>
        <v>152</v>
      </c>
      <c r="O956">
        <f>VLOOKUP(E956, '2023D'!$A$2:$G$339, 3, FALSE)</f>
        <v>3270</v>
      </c>
      <c r="P956">
        <f>extracted_table_data[[#This Row],[最低排名]]-extracted_table_data[[#This Row],[同分人数]]+1</f>
        <v>3119</v>
      </c>
      <c r="Q956">
        <f>IF(O956&gt;=开始!$B$6, 1, 0)</f>
        <v>1</v>
      </c>
      <c r="R956">
        <f>extracted_table_data[[#This Row],[最低排名]]-开始!$B$6</f>
        <v>3270</v>
      </c>
    </row>
    <row r="957" spans="1:18">
      <c r="A957">
        <v>71301</v>
      </c>
      <c r="B957" t="s">
        <v>1125</v>
      </c>
      <c r="C957" t="str">
        <f t="shared" si="28"/>
        <v>华中科大</v>
      </c>
      <c r="D957" t="str">
        <f t="shared" si="29"/>
        <v>01</v>
      </c>
      <c r="E957" t="s">
        <v>328</v>
      </c>
      <c r="F957">
        <v>247</v>
      </c>
      <c r="G957">
        <v>135</v>
      </c>
      <c r="H957">
        <v>124</v>
      </c>
      <c r="I957">
        <v>70</v>
      </c>
      <c r="J957">
        <v>67</v>
      </c>
      <c r="K957">
        <v>67</v>
      </c>
      <c r="L957">
        <v>0</v>
      </c>
      <c r="M957">
        <v>2023</v>
      </c>
      <c r="N957">
        <f>VLOOKUP(E957, '2023D'!$A$2:$G$339, 2, FALSE)</f>
        <v>156</v>
      </c>
      <c r="O957">
        <f>VLOOKUP(E957, '2023D'!$A$2:$G$339, 3, FALSE)</f>
        <v>3118</v>
      </c>
      <c r="P957">
        <f>extracted_table_data[[#This Row],[最低排名]]-extracted_table_data[[#This Row],[同分人数]]+1</f>
        <v>2963</v>
      </c>
      <c r="Q957">
        <f>IF(O957&gt;=开始!$B$6, 1, 0)</f>
        <v>1</v>
      </c>
      <c r="R957">
        <f>extracted_table_data[[#This Row],[最低排名]]-开始!$B$6</f>
        <v>3118</v>
      </c>
    </row>
    <row r="958" spans="1:18">
      <c r="A958">
        <v>71302</v>
      </c>
      <c r="B958" t="s">
        <v>1126</v>
      </c>
      <c r="C958" t="str">
        <f t="shared" si="28"/>
        <v>华中科大</v>
      </c>
      <c r="D958" t="str">
        <f t="shared" si="29"/>
        <v>02</v>
      </c>
      <c r="E958" t="s">
        <v>1127</v>
      </c>
      <c r="F958">
        <v>246</v>
      </c>
      <c r="G958">
        <v>129</v>
      </c>
      <c r="H958">
        <v>134</v>
      </c>
      <c r="I958">
        <v>70</v>
      </c>
      <c r="J958">
        <v>67</v>
      </c>
      <c r="K958">
        <v>61</v>
      </c>
      <c r="L958">
        <v>0</v>
      </c>
      <c r="M958">
        <v>2023</v>
      </c>
      <c r="N958">
        <f>VLOOKUP(E958, '2023D'!$A$2:$G$339, 2, FALSE)</f>
        <v>148</v>
      </c>
      <c r="O958">
        <f>VLOOKUP(E958, '2023D'!$A$2:$G$339, 3, FALSE)</f>
        <v>2668</v>
      </c>
      <c r="P958">
        <f>extracted_table_data[[#This Row],[最低排名]]-extracted_table_data[[#This Row],[同分人数]]+1</f>
        <v>2521</v>
      </c>
      <c r="Q958">
        <f>IF(O958&gt;=开始!$B$6, 1, 0)</f>
        <v>1</v>
      </c>
      <c r="R958">
        <f>extracted_table_data[[#This Row],[最低排名]]-开始!$B$6</f>
        <v>2668</v>
      </c>
    </row>
    <row r="959" spans="1:18">
      <c r="A959">
        <v>71401</v>
      </c>
      <c r="B959" t="s">
        <v>1128</v>
      </c>
      <c r="C959" t="str">
        <f t="shared" si="28"/>
        <v>地大武汉</v>
      </c>
      <c r="D959" t="str">
        <f t="shared" si="29"/>
        <v>01</v>
      </c>
      <c r="E959" t="s">
        <v>279</v>
      </c>
      <c r="F959">
        <v>226</v>
      </c>
      <c r="G959">
        <v>118</v>
      </c>
      <c r="H959">
        <v>130</v>
      </c>
      <c r="I959">
        <v>61</v>
      </c>
      <c r="J959">
        <v>58</v>
      </c>
      <c r="K959">
        <v>58</v>
      </c>
      <c r="L959">
        <v>0</v>
      </c>
      <c r="M959">
        <v>2023</v>
      </c>
      <c r="N959">
        <f>VLOOKUP(E959, '2023D'!$A$2:$G$339, 2, FALSE)</f>
        <v>225</v>
      </c>
      <c r="O959">
        <f>VLOOKUP(E959, '2023D'!$A$2:$G$339, 3, FALSE)</f>
        <v>11501</v>
      </c>
      <c r="P959">
        <f>extracted_table_data[[#This Row],[最低排名]]-extracted_table_data[[#This Row],[同分人数]]+1</f>
        <v>11277</v>
      </c>
      <c r="Q959">
        <f>IF(O959&gt;=开始!$B$6, 1, 0)</f>
        <v>1</v>
      </c>
      <c r="R959">
        <f>extracted_table_data[[#This Row],[最低排名]]-开始!$B$6</f>
        <v>11501</v>
      </c>
    </row>
    <row r="960" spans="1:18">
      <c r="A960">
        <v>71402</v>
      </c>
      <c r="B960" t="s">
        <v>1129</v>
      </c>
      <c r="C960" t="str">
        <f t="shared" si="28"/>
        <v>地大武汉</v>
      </c>
      <c r="D960" t="str">
        <f t="shared" si="29"/>
        <v>02</v>
      </c>
      <c r="E960" t="s">
        <v>1130</v>
      </c>
      <c r="F960">
        <v>222</v>
      </c>
      <c r="G960">
        <v>122</v>
      </c>
      <c r="H960">
        <v>111</v>
      </c>
      <c r="I960">
        <v>67</v>
      </c>
      <c r="J960">
        <v>64</v>
      </c>
      <c r="K960">
        <v>61</v>
      </c>
      <c r="L960">
        <v>0</v>
      </c>
      <c r="M960">
        <v>2023</v>
      </c>
      <c r="N960">
        <f>VLOOKUP(E960, '2023D'!$A$2:$G$339, 2, FALSE)</f>
        <v>246</v>
      </c>
      <c r="O960">
        <f>VLOOKUP(E960, '2023D'!$A$2:$G$339, 3, FALSE)</f>
        <v>13398</v>
      </c>
      <c r="P960">
        <f>extracted_table_data[[#This Row],[最低排名]]-extracted_table_data[[#This Row],[同分人数]]+1</f>
        <v>13153</v>
      </c>
      <c r="Q960">
        <f>IF(O960&gt;=开始!$B$6, 1, 0)</f>
        <v>1</v>
      </c>
      <c r="R960">
        <f>extracted_table_data[[#This Row],[最低排名]]-开始!$B$6</f>
        <v>13398</v>
      </c>
    </row>
    <row r="961" spans="1:18">
      <c r="A961">
        <v>71501</v>
      </c>
      <c r="B961" t="s">
        <v>1131</v>
      </c>
      <c r="C961" t="str">
        <f t="shared" si="28"/>
        <v>武汉理工</v>
      </c>
      <c r="D961" t="str">
        <f t="shared" si="29"/>
        <v>01</v>
      </c>
      <c r="E961" t="s">
        <v>25</v>
      </c>
      <c r="F961">
        <v>239</v>
      </c>
      <c r="G961">
        <v>136</v>
      </c>
      <c r="H961">
        <v>121</v>
      </c>
      <c r="I961">
        <v>67</v>
      </c>
      <c r="J961">
        <v>58</v>
      </c>
      <c r="K961">
        <v>58</v>
      </c>
      <c r="L961">
        <v>0</v>
      </c>
      <c r="M961">
        <v>2023</v>
      </c>
      <c r="N961">
        <f>VLOOKUP(E961, '2023D'!$A$2:$G$339, 2, FALSE)</f>
        <v>239</v>
      </c>
      <c r="O961">
        <f>VLOOKUP(E961, '2023D'!$A$2:$G$339, 3, FALSE)</f>
        <v>9179</v>
      </c>
      <c r="P961">
        <f>extracted_table_data[[#This Row],[最低排名]]-extracted_table_data[[#This Row],[同分人数]]+1</f>
        <v>8941</v>
      </c>
      <c r="Q961">
        <f>IF(O961&gt;=开始!$B$6, 1, 0)</f>
        <v>1</v>
      </c>
      <c r="R961">
        <f>extracted_table_data[[#This Row],[最低排名]]-开始!$B$6</f>
        <v>9179</v>
      </c>
    </row>
    <row r="962" spans="1:18">
      <c r="A962">
        <v>71502</v>
      </c>
      <c r="B962" t="s">
        <v>1132</v>
      </c>
      <c r="C962" t="str">
        <f t="shared" ref="C962:C1025" si="30">LEFT(B962, FIND("(", B962) - 1)</f>
        <v>武汉理工</v>
      </c>
      <c r="D962" t="str">
        <f t="shared" ref="D962:D1025" si="31">MID(B962, FIND("(", B962) + 1, FIND(")", B962) - FIND("(", B962) - 1)</f>
        <v>02</v>
      </c>
      <c r="E962" t="s">
        <v>607</v>
      </c>
      <c r="F962">
        <v>225</v>
      </c>
      <c r="G962">
        <v>120</v>
      </c>
      <c r="H962">
        <v>120</v>
      </c>
      <c r="I962">
        <v>67</v>
      </c>
      <c r="J962">
        <v>67</v>
      </c>
      <c r="K962">
        <v>58</v>
      </c>
      <c r="L962">
        <v>0</v>
      </c>
      <c r="M962">
        <v>2023</v>
      </c>
      <c r="N962">
        <f>VLOOKUP(E962, '2023D'!$A$2:$G$339, 2, FALSE)</f>
        <v>225</v>
      </c>
      <c r="O962">
        <f>VLOOKUP(E962, '2023D'!$A$2:$G$339, 3, FALSE)</f>
        <v>10565</v>
      </c>
      <c r="P962">
        <f>extracted_table_data[[#This Row],[最低排名]]-extracted_table_data[[#This Row],[同分人数]]+1</f>
        <v>10341</v>
      </c>
      <c r="Q962">
        <f>IF(O962&gt;=开始!$B$6, 1, 0)</f>
        <v>1</v>
      </c>
      <c r="R962">
        <f>extracted_table_data[[#This Row],[最低排名]]-开始!$B$6</f>
        <v>10565</v>
      </c>
    </row>
    <row r="963" spans="1:18">
      <c r="A963">
        <v>71601</v>
      </c>
      <c r="B963" t="s">
        <v>1133</v>
      </c>
      <c r="C963" t="str">
        <f t="shared" si="30"/>
        <v>华中农大</v>
      </c>
      <c r="D963" t="str">
        <f t="shared" si="31"/>
        <v>01</v>
      </c>
      <c r="E963" t="s">
        <v>115</v>
      </c>
      <c r="F963">
        <v>226</v>
      </c>
      <c r="G963">
        <v>129</v>
      </c>
      <c r="H963">
        <v>112</v>
      </c>
      <c r="I963">
        <v>67</v>
      </c>
      <c r="J963">
        <v>64</v>
      </c>
      <c r="K963">
        <v>61</v>
      </c>
      <c r="L963">
        <v>0</v>
      </c>
      <c r="M963">
        <v>2023</v>
      </c>
      <c r="N963">
        <f>VLOOKUP(E963, '2023D'!$A$2:$G$339, 2, FALSE)</f>
        <v>217</v>
      </c>
      <c r="O963">
        <f>VLOOKUP(E963, '2023D'!$A$2:$G$339, 3, FALSE)</f>
        <v>12194</v>
      </c>
      <c r="P963">
        <f>extracted_table_data[[#This Row],[最低排名]]-extracted_table_data[[#This Row],[同分人数]]+1</f>
        <v>11978</v>
      </c>
      <c r="Q963">
        <f>IF(O963&gt;=开始!$B$6, 1, 0)</f>
        <v>1</v>
      </c>
      <c r="R963">
        <f>extracted_table_data[[#This Row],[最低排名]]-开始!$B$6</f>
        <v>12194</v>
      </c>
    </row>
    <row r="964" spans="1:18">
      <c r="A964">
        <v>71602</v>
      </c>
      <c r="B964" t="s">
        <v>1134</v>
      </c>
      <c r="C964" t="str">
        <f t="shared" si="30"/>
        <v>华中农大</v>
      </c>
      <c r="D964" t="str">
        <f t="shared" si="31"/>
        <v>02</v>
      </c>
      <c r="E964" t="s">
        <v>500</v>
      </c>
      <c r="F964">
        <v>228</v>
      </c>
      <c r="G964">
        <v>127</v>
      </c>
      <c r="H964">
        <v>113</v>
      </c>
      <c r="I964">
        <v>70</v>
      </c>
      <c r="J964">
        <v>64</v>
      </c>
      <c r="K964">
        <v>61</v>
      </c>
      <c r="L964">
        <v>0</v>
      </c>
      <c r="M964">
        <v>2023</v>
      </c>
      <c r="N964">
        <f>VLOOKUP(E964, '2023D'!$A$2:$G$339, 2, FALSE)</f>
        <v>243</v>
      </c>
      <c r="O964">
        <f>VLOOKUP(E964, '2023D'!$A$2:$G$339, 3, FALSE)</f>
        <v>10808</v>
      </c>
      <c r="P964">
        <f>extracted_table_data[[#This Row],[最低排名]]-extracted_table_data[[#This Row],[同分人数]]+1</f>
        <v>10566</v>
      </c>
      <c r="Q964">
        <f>IF(O964&gt;=开始!$B$6, 1, 0)</f>
        <v>1</v>
      </c>
      <c r="R964">
        <f>extracted_table_data[[#This Row],[最低排名]]-开始!$B$6</f>
        <v>10808</v>
      </c>
    </row>
    <row r="965" spans="1:18">
      <c r="A965">
        <v>71701</v>
      </c>
      <c r="B965" t="s">
        <v>1135</v>
      </c>
      <c r="C965" t="str">
        <f t="shared" si="30"/>
        <v>华中师大</v>
      </c>
      <c r="D965" t="str">
        <f t="shared" si="31"/>
        <v>01</v>
      </c>
      <c r="E965" t="s">
        <v>103</v>
      </c>
      <c r="F965">
        <v>231</v>
      </c>
      <c r="G965">
        <v>120</v>
      </c>
      <c r="H965">
        <v>124</v>
      </c>
      <c r="I965">
        <v>64</v>
      </c>
      <c r="J965">
        <v>64</v>
      </c>
      <c r="K965">
        <v>61</v>
      </c>
      <c r="L965">
        <v>0</v>
      </c>
      <c r="M965">
        <v>2023</v>
      </c>
      <c r="N965">
        <f>VLOOKUP(E965, '2023D'!$A$2:$G$339, 2, FALSE)</f>
        <v>228</v>
      </c>
      <c r="O965">
        <f>VLOOKUP(E965, '2023D'!$A$2:$G$339, 3, FALSE)</f>
        <v>8940</v>
      </c>
      <c r="P965">
        <f>extracted_table_data[[#This Row],[最低排名]]-extracted_table_data[[#This Row],[同分人数]]+1</f>
        <v>8713</v>
      </c>
      <c r="Q965">
        <f>IF(O965&gt;=开始!$B$6, 1, 0)</f>
        <v>1</v>
      </c>
      <c r="R965">
        <f>extracted_table_data[[#This Row],[最低排名]]-开始!$B$6</f>
        <v>8940</v>
      </c>
    </row>
    <row r="966" spans="1:18">
      <c r="A966">
        <v>71702</v>
      </c>
      <c r="B966" t="s">
        <v>1136</v>
      </c>
      <c r="C966" t="str">
        <f t="shared" si="30"/>
        <v>华中师大</v>
      </c>
      <c r="D966" t="str">
        <f t="shared" si="31"/>
        <v>02</v>
      </c>
      <c r="E966" t="s">
        <v>628</v>
      </c>
      <c r="F966">
        <v>231</v>
      </c>
      <c r="G966">
        <v>121</v>
      </c>
      <c r="H966">
        <v>124</v>
      </c>
      <c r="I966">
        <v>67</v>
      </c>
      <c r="J966">
        <v>64</v>
      </c>
      <c r="K966">
        <v>61</v>
      </c>
      <c r="L966">
        <v>0</v>
      </c>
      <c r="M966">
        <v>2023</v>
      </c>
      <c r="N966">
        <f>VLOOKUP(E966, '2023D'!$A$2:$G$339, 2, FALSE)</f>
        <v>194</v>
      </c>
      <c r="O966">
        <f>VLOOKUP(E966, '2023D'!$A$2:$G$339, 3, FALSE)</f>
        <v>8255</v>
      </c>
      <c r="P966">
        <f>extracted_table_data[[#This Row],[最低排名]]-extracted_table_data[[#This Row],[同分人数]]+1</f>
        <v>8062</v>
      </c>
      <c r="Q966">
        <f>IF(O966&gt;=开始!$B$6, 1, 0)</f>
        <v>1</v>
      </c>
      <c r="R966">
        <f>extracted_table_data[[#This Row],[最低排名]]-开始!$B$6</f>
        <v>8255</v>
      </c>
    </row>
    <row r="967" spans="1:18">
      <c r="A967">
        <v>71703</v>
      </c>
      <c r="B967" t="s">
        <v>1137</v>
      </c>
      <c r="C967" t="str">
        <f t="shared" si="30"/>
        <v>华中师大</v>
      </c>
      <c r="D967" t="str">
        <f t="shared" si="31"/>
        <v>03</v>
      </c>
      <c r="E967" t="s">
        <v>18</v>
      </c>
      <c r="F967">
        <v>224</v>
      </c>
      <c r="G967">
        <v>116</v>
      </c>
      <c r="H967">
        <v>129</v>
      </c>
      <c r="I967">
        <v>67</v>
      </c>
      <c r="J967">
        <v>64</v>
      </c>
      <c r="K967">
        <v>61</v>
      </c>
      <c r="L967">
        <v>0</v>
      </c>
      <c r="M967">
        <v>2023</v>
      </c>
      <c r="N967">
        <f>VLOOKUP(E967, '2023D'!$A$2:$G$339, 2, FALSE)</f>
        <v>248</v>
      </c>
      <c r="O967">
        <f>VLOOKUP(E967, '2023D'!$A$2:$G$339, 3, FALSE)</f>
        <v>8712</v>
      </c>
      <c r="P967">
        <f>extracted_table_data[[#This Row],[最低排名]]-extracted_table_data[[#This Row],[同分人数]]+1</f>
        <v>8465</v>
      </c>
      <c r="Q967">
        <f>IF(O967&gt;=开始!$B$6, 1, 0)</f>
        <v>1</v>
      </c>
      <c r="R967">
        <f>extracted_table_data[[#This Row],[最低排名]]-开始!$B$6</f>
        <v>8712</v>
      </c>
    </row>
    <row r="968" spans="1:18">
      <c r="A968">
        <v>71704</v>
      </c>
      <c r="B968" t="s">
        <v>1138</v>
      </c>
      <c r="C968" t="str">
        <f t="shared" si="30"/>
        <v>华中师大</v>
      </c>
      <c r="D968" t="str">
        <f t="shared" si="31"/>
        <v>04</v>
      </c>
      <c r="E968" t="s">
        <v>16</v>
      </c>
      <c r="F968">
        <v>234</v>
      </c>
      <c r="G968">
        <v>123</v>
      </c>
      <c r="H968">
        <v>119</v>
      </c>
      <c r="I968">
        <v>70</v>
      </c>
      <c r="J968">
        <v>70</v>
      </c>
      <c r="K968">
        <v>61</v>
      </c>
      <c r="L968">
        <v>0</v>
      </c>
      <c r="M968">
        <v>2023</v>
      </c>
      <c r="N968">
        <f>VLOOKUP(E968, '2023D'!$A$2:$G$339, 2, FALSE)</f>
        <v>197</v>
      </c>
      <c r="O968">
        <f>VLOOKUP(E968, '2023D'!$A$2:$G$339, 3, FALSE)</f>
        <v>6846</v>
      </c>
      <c r="P968">
        <f>extracted_table_data[[#This Row],[最低排名]]-extracted_table_data[[#This Row],[同分人数]]+1</f>
        <v>6650</v>
      </c>
      <c r="Q968">
        <f>IF(O968&gt;=开始!$B$6, 1, 0)</f>
        <v>1</v>
      </c>
      <c r="R968">
        <f>extracted_table_data[[#This Row],[最低排名]]-开始!$B$6</f>
        <v>6846</v>
      </c>
    </row>
    <row r="969" spans="1:18">
      <c r="A969">
        <v>71801</v>
      </c>
      <c r="B969" t="s">
        <v>1139</v>
      </c>
      <c r="C969" t="str">
        <f t="shared" si="30"/>
        <v>中南财政</v>
      </c>
      <c r="D969" t="str">
        <f t="shared" si="31"/>
        <v>01</v>
      </c>
      <c r="E969" t="s">
        <v>628</v>
      </c>
      <c r="F969">
        <v>238</v>
      </c>
      <c r="G969">
        <v>122</v>
      </c>
      <c r="H969">
        <v>126</v>
      </c>
      <c r="I969">
        <v>67</v>
      </c>
      <c r="J969">
        <v>61</v>
      </c>
      <c r="K969">
        <v>55</v>
      </c>
      <c r="L969">
        <v>0</v>
      </c>
      <c r="M969">
        <v>2023</v>
      </c>
      <c r="N969">
        <f>VLOOKUP(E969, '2023D'!$A$2:$G$339, 2, FALSE)</f>
        <v>194</v>
      </c>
      <c r="O969">
        <f>VLOOKUP(E969, '2023D'!$A$2:$G$339, 3, FALSE)</f>
        <v>8255</v>
      </c>
      <c r="P969">
        <f>extracted_table_data[[#This Row],[最低排名]]-extracted_table_data[[#This Row],[同分人数]]+1</f>
        <v>8062</v>
      </c>
      <c r="Q969">
        <f>IF(O969&gt;=开始!$B$6, 1, 0)</f>
        <v>1</v>
      </c>
      <c r="R969">
        <f>extracted_table_data[[#This Row],[最低排名]]-开始!$B$6</f>
        <v>8255</v>
      </c>
    </row>
    <row r="970" spans="1:18">
      <c r="A970">
        <v>71802</v>
      </c>
      <c r="B970" t="s">
        <v>1140</v>
      </c>
      <c r="C970" t="str">
        <f t="shared" si="30"/>
        <v>中南财政</v>
      </c>
      <c r="D970" t="str">
        <f t="shared" si="31"/>
        <v>02</v>
      </c>
      <c r="E970" t="s">
        <v>25</v>
      </c>
      <c r="F970">
        <v>223</v>
      </c>
      <c r="G970">
        <v>117</v>
      </c>
      <c r="H970">
        <v>125</v>
      </c>
      <c r="I970">
        <v>67</v>
      </c>
      <c r="J970">
        <v>64</v>
      </c>
      <c r="K970">
        <v>64</v>
      </c>
      <c r="L970">
        <v>0</v>
      </c>
      <c r="M970">
        <v>2023</v>
      </c>
      <c r="N970">
        <f>VLOOKUP(E970, '2023D'!$A$2:$G$339, 2, FALSE)</f>
        <v>239</v>
      </c>
      <c r="O970">
        <f>VLOOKUP(E970, '2023D'!$A$2:$G$339, 3, FALSE)</f>
        <v>9179</v>
      </c>
      <c r="P970">
        <f>extracted_table_data[[#This Row],[最低排名]]-extracted_table_data[[#This Row],[同分人数]]+1</f>
        <v>8941</v>
      </c>
      <c r="Q970">
        <f>IF(O970&gt;=开始!$B$6, 1, 0)</f>
        <v>1</v>
      </c>
      <c r="R970">
        <f>extracted_table_data[[#This Row],[最低排名]]-开始!$B$6</f>
        <v>9179</v>
      </c>
    </row>
    <row r="971" spans="1:18">
      <c r="A971">
        <v>71901</v>
      </c>
      <c r="B971" t="s">
        <v>1141</v>
      </c>
      <c r="C971" t="str">
        <f t="shared" si="30"/>
        <v>武汉科大</v>
      </c>
      <c r="D971" t="str">
        <f t="shared" si="31"/>
        <v>01</v>
      </c>
      <c r="E971" t="s">
        <v>79</v>
      </c>
      <c r="F971">
        <v>219</v>
      </c>
      <c r="G971">
        <v>114</v>
      </c>
      <c r="H971">
        <v>105</v>
      </c>
      <c r="I971">
        <v>61</v>
      </c>
      <c r="J971">
        <v>58</v>
      </c>
      <c r="K971">
        <v>58</v>
      </c>
      <c r="L971">
        <v>0</v>
      </c>
      <c r="M971">
        <v>2023</v>
      </c>
      <c r="N971">
        <f>VLOOKUP(E971, '2023D'!$A$2:$G$339, 2, FALSE)</f>
        <v>262</v>
      </c>
      <c r="O971">
        <f>VLOOKUP(E971, '2023D'!$A$2:$G$339, 3, FALSE)</f>
        <v>19420</v>
      </c>
      <c r="P971">
        <f>extracted_table_data[[#This Row],[最低排名]]-extracted_table_data[[#This Row],[同分人数]]+1</f>
        <v>19159</v>
      </c>
      <c r="Q971">
        <f>IF(O971&gt;=开始!$B$6, 1, 0)</f>
        <v>1</v>
      </c>
      <c r="R971">
        <f>extracted_table_data[[#This Row],[最低排名]]-开始!$B$6</f>
        <v>19420</v>
      </c>
    </row>
    <row r="972" spans="1:18">
      <c r="A972">
        <v>71902</v>
      </c>
      <c r="B972" t="s">
        <v>1142</v>
      </c>
      <c r="C972" t="str">
        <f t="shared" si="30"/>
        <v>武汉科大</v>
      </c>
      <c r="D972" t="str">
        <f t="shared" si="31"/>
        <v>02</v>
      </c>
      <c r="E972" t="s">
        <v>152</v>
      </c>
      <c r="F972">
        <v>206</v>
      </c>
      <c r="G972">
        <v>122</v>
      </c>
      <c r="H972">
        <v>112</v>
      </c>
      <c r="I972">
        <v>58</v>
      </c>
      <c r="J972">
        <v>55</v>
      </c>
      <c r="K972">
        <v>55</v>
      </c>
      <c r="L972">
        <v>5</v>
      </c>
      <c r="M972">
        <v>2023</v>
      </c>
      <c r="N972">
        <f>VLOOKUP(E972, '2023D'!$A$2:$G$339, 2, FALSE)</f>
        <v>237</v>
      </c>
      <c r="O972">
        <f>VLOOKUP(E972, '2023D'!$A$2:$G$339, 3, FALSE)</f>
        <v>21932</v>
      </c>
      <c r="P972">
        <f>extracted_table_data[[#This Row],[最低排名]]-extracted_table_data[[#This Row],[同分人数]]+1</f>
        <v>21696</v>
      </c>
      <c r="Q972">
        <f>IF(O972&gt;=开始!$B$6, 1, 0)</f>
        <v>1</v>
      </c>
      <c r="R972">
        <f>extracted_table_data[[#This Row],[最低排名]]-开始!$B$6</f>
        <v>21932</v>
      </c>
    </row>
    <row r="973" spans="1:18">
      <c r="A973">
        <v>71903</v>
      </c>
      <c r="B973" t="s">
        <v>1143</v>
      </c>
      <c r="C973" t="str">
        <f t="shared" si="30"/>
        <v>武汉科大</v>
      </c>
      <c r="D973" t="str">
        <f t="shared" si="31"/>
        <v>03</v>
      </c>
      <c r="E973" t="s">
        <v>77</v>
      </c>
      <c r="F973">
        <v>208</v>
      </c>
      <c r="G973">
        <v>105</v>
      </c>
      <c r="H973">
        <v>116</v>
      </c>
      <c r="I973">
        <v>64</v>
      </c>
      <c r="J973">
        <v>58</v>
      </c>
      <c r="K973">
        <v>52</v>
      </c>
      <c r="L973">
        <v>0</v>
      </c>
      <c r="M973">
        <v>2023</v>
      </c>
      <c r="N973">
        <f>VLOOKUP(E973, '2023D'!$A$2:$G$339, 2, FALSE)</f>
        <v>260</v>
      </c>
      <c r="O973">
        <f>VLOOKUP(E973, '2023D'!$A$2:$G$339, 3, FALSE)</f>
        <v>20181</v>
      </c>
      <c r="P973">
        <f>extracted_table_data[[#This Row],[最低排名]]-extracted_table_data[[#This Row],[同分人数]]+1</f>
        <v>19922</v>
      </c>
      <c r="Q973">
        <f>IF(O973&gt;=开始!$B$6, 1, 0)</f>
        <v>1</v>
      </c>
      <c r="R973">
        <f>extracted_table_data[[#This Row],[最低排名]]-开始!$B$6</f>
        <v>20181</v>
      </c>
    </row>
    <row r="974" spans="1:18">
      <c r="A974">
        <v>72001</v>
      </c>
      <c r="B974" t="s">
        <v>1144</v>
      </c>
      <c r="C974" t="str">
        <f t="shared" si="30"/>
        <v>长江大学</v>
      </c>
      <c r="D974" t="str">
        <f t="shared" si="31"/>
        <v>01</v>
      </c>
      <c r="E974" t="s">
        <v>184</v>
      </c>
      <c r="F974">
        <v>167</v>
      </c>
      <c r="G974">
        <v>88</v>
      </c>
      <c r="H974">
        <v>122</v>
      </c>
      <c r="I974">
        <v>58</v>
      </c>
      <c r="J974">
        <v>55</v>
      </c>
      <c r="K974">
        <v>49</v>
      </c>
      <c r="L974">
        <v>0</v>
      </c>
      <c r="M974">
        <v>2023</v>
      </c>
      <c r="N974">
        <f>VLOOKUP(E974, '2023D'!$A$2:$G$339, 2, FALSE)</f>
        <v>237</v>
      </c>
      <c r="O974">
        <f>VLOOKUP(E974, '2023D'!$A$2:$G$339, 3, FALSE)</f>
        <v>31584</v>
      </c>
      <c r="P974">
        <f>extracted_table_data[[#This Row],[最低排名]]-extracted_table_data[[#This Row],[同分人数]]+1</f>
        <v>31348</v>
      </c>
      <c r="Q974">
        <f>IF(O974&gt;=开始!$B$6, 1, 0)</f>
        <v>1</v>
      </c>
      <c r="R974">
        <f>extracted_table_data[[#This Row],[最低排名]]-开始!$B$6</f>
        <v>31584</v>
      </c>
    </row>
    <row r="975" spans="1:18">
      <c r="A975">
        <v>72002</v>
      </c>
      <c r="B975" t="s">
        <v>1145</v>
      </c>
      <c r="C975" t="str">
        <f t="shared" si="30"/>
        <v>长江大学</v>
      </c>
      <c r="D975" t="str">
        <f t="shared" si="31"/>
        <v>02</v>
      </c>
      <c r="E975" t="s">
        <v>533</v>
      </c>
      <c r="F975">
        <v>191</v>
      </c>
      <c r="G975">
        <v>102</v>
      </c>
      <c r="H975">
        <v>100</v>
      </c>
      <c r="I975">
        <v>61</v>
      </c>
      <c r="J975">
        <v>61</v>
      </c>
      <c r="K975">
        <v>58</v>
      </c>
      <c r="L975">
        <v>0</v>
      </c>
      <c r="M975">
        <v>2023</v>
      </c>
      <c r="N975">
        <f>VLOOKUP(E975, '2023D'!$A$2:$G$339, 2, FALSE)</f>
        <v>253</v>
      </c>
      <c r="O975">
        <f>VLOOKUP(E975, '2023D'!$A$2:$G$339, 3, FALSE)</f>
        <v>26866</v>
      </c>
      <c r="P975">
        <f>extracted_table_data[[#This Row],[最低排名]]-extracted_table_data[[#This Row],[同分人数]]+1</f>
        <v>26614</v>
      </c>
      <c r="Q975">
        <f>IF(O975&gt;=开始!$B$6, 1, 0)</f>
        <v>1</v>
      </c>
      <c r="R975">
        <f>extracted_table_data[[#This Row],[最低排名]]-开始!$B$6</f>
        <v>26866</v>
      </c>
    </row>
    <row r="976" spans="1:18">
      <c r="A976">
        <v>72003</v>
      </c>
      <c r="B976" t="s">
        <v>1146</v>
      </c>
      <c r="C976" t="str">
        <f t="shared" si="30"/>
        <v>长江大学</v>
      </c>
      <c r="D976" t="str">
        <f t="shared" si="31"/>
        <v>03</v>
      </c>
      <c r="E976" t="s">
        <v>312</v>
      </c>
      <c r="F976">
        <v>193</v>
      </c>
      <c r="G976">
        <v>99</v>
      </c>
      <c r="H976">
        <v>117</v>
      </c>
      <c r="I976">
        <v>58</v>
      </c>
      <c r="J976">
        <v>46</v>
      </c>
      <c r="K976">
        <v>46</v>
      </c>
      <c r="L976">
        <v>0</v>
      </c>
      <c r="M976">
        <v>2023</v>
      </c>
      <c r="N976">
        <f>VLOOKUP(E976, '2023D'!$A$2:$G$339, 2, FALSE)</f>
        <v>223</v>
      </c>
      <c r="O976">
        <f>VLOOKUP(E976, '2023D'!$A$2:$G$339, 3, FALSE)</f>
        <v>29469</v>
      </c>
      <c r="P976">
        <f>extracted_table_data[[#This Row],[最低排名]]-extracted_table_data[[#This Row],[同分人数]]+1</f>
        <v>29247</v>
      </c>
      <c r="Q976">
        <f>IF(O976&gt;=开始!$B$6, 1, 0)</f>
        <v>1</v>
      </c>
      <c r="R976">
        <f>extracted_table_data[[#This Row],[最低排名]]-开始!$B$6</f>
        <v>29469</v>
      </c>
    </row>
    <row r="977" spans="1:18">
      <c r="A977">
        <v>72101</v>
      </c>
      <c r="B977" t="s">
        <v>1147</v>
      </c>
      <c r="C977" t="str">
        <f t="shared" si="30"/>
        <v>武汉工程</v>
      </c>
      <c r="D977" t="str">
        <f t="shared" si="31"/>
        <v>01</v>
      </c>
      <c r="E977" t="s">
        <v>165</v>
      </c>
      <c r="F977">
        <v>202</v>
      </c>
      <c r="G977">
        <v>108</v>
      </c>
      <c r="H977">
        <v>82</v>
      </c>
      <c r="I977">
        <v>67</v>
      </c>
      <c r="J977">
        <v>52</v>
      </c>
      <c r="K977">
        <v>52</v>
      </c>
      <c r="L977">
        <v>0</v>
      </c>
      <c r="M977">
        <v>2023</v>
      </c>
      <c r="N977">
        <f>VLOOKUP(E977, '2023D'!$A$2:$G$339, 2, FALSE)</f>
        <v>225</v>
      </c>
      <c r="O977">
        <f>VLOOKUP(E977, '2023D'!$A$2:$G$339, 3, FALSE)</f>
        <v>30610</v>
      </c>
      <c r="P977">
        <f>extracted_table_data[[#This Row],[最低排名]]-extracted_table_data[[#This Row],[同分人数]]+1</f>
        <v>30386</v>
      </c>
      <c r="Q977">
        <f>IF(O977&gt;=开始!$B$6, 1, 0)</f>
        <v>1</v>
      </c>
      <c r="R977">
        <f>extracted_table_data[[#This Row],[最低排名]]-开始!$B$6</f>
        <v>30610</v>
      </c>
    </row>
    <row r="978" spans="1:18">
      <c r="A978">
        <v>72201</v>
      </c>
      <c r="B978" t="s">
        <v>1148</v>
      </c>
      <c r="C978" t="str">
        <f t="shared" si="30"/>
        <v>武汉轻工</v>
      </c>
      <c r="D978" t="str">
        <f t="shared" si="31"/>
        <v>01</v>
      </c>
      <c r="E978" t="s">
        <v>387</v>
      </c>
      <c r="F978">
        <v>186</v>
      </c>
      <c r="G978">
        <v>102</v>
      </c>
      <c r="H978">
        <v>101</v>
      </c>
      <c r="I978">
        <v>55</v>
      </c>
      <c r="J978">
        <v>52</v>
      </c>
      <c r="K978">
        <v>52</v>
      </c>
      <c r="L978">
        <v>0</v>
      </c>
      <c r="M978">
        <v>2023</v>
      </c>
      <c r="N978">
        <f>VLOOKUP(E978, '2023D'!$A$2:$G$339, 2, FALSE)</f>
        <v>216</v>
      </c>
      <c r="O978">
        <f>VLOOKUP(E978, '2023D'!$A$2:$G$339, 3, FALSE)</f>
        <v>32676</v>
      </c>
      <c r="P978">
        <f>extracted_table_data[[#This Row],[最低排名]]-extracted_table_data[[#This Row],[同分人数]]+1</f>
        <v>32461</v>
      </c>
      <c r="Q978">
        <f>IF(O978&gt;=开始!$B$6, 1, 0)</f>
        <v>1</v>
      </c>
      <c r="R978">
        <f>extracted_table_data[[#This Row],[最低排名]]-开始!$B$6</f>
        <v>32676</v>
      </c>
    </row>
    <row r="979" spans="1:18">
      <c r="A979">
        <v>72202</v>
      </c>
      <c r="B979" t="s">
        <v>1149</v>
      </c>
      <c r="C979" t="str">
        <f t="shared" si="30"/>
        <v>武汉轻工</v>
      </c>
      <c r="D979" t="str">
        <f t="shared" si="31"/>
        <v>02</v>
      </c>
      <c r="E979" t="s">
        <v>389</v>
      </c>
      <c r="F979">
        <v>203</v>
      </c>
      <c r="G979">
        <v>105</v>
      </c>
      <c r="H979">
        <v>81</v>
      </c>
      <c r="I979">
        <v>61</v>
      </c>
      <c r="J979">
        <v>55</v>
      </c>
      <c r="K979">
        <v>52</v>
      </c>
      <c r="L979">
        <v>0</v>
      </c>
      <c r="M979">
        <v>2023</v>
      </c>
      <c r="N979">
        <f>VLOOKUP(E979, '2023D'!$A$2:$G$339, 2, FALSE)</f>
        <v>253</v>
      </c>
      <c r="O979">
        <f>VLOOKUP(E979, '2023D'!$A$2:$G$339, 3, FALSE)</f>
        <v>31347</v>
      </c>
      <c r="P979">
        <f>extracted_table_data[[#This Row],[最低排名]]-extracted_table_data[[#This Row],[同分人数]]+1</f>
        <v>31095</v>
      </c>
      <c r="Q979">
        <f>IF(O979&gt;=开始!$B$6, 1, 0)</f>
        <v>1</v>
      </c>
      <c r="R979">
        <f>extracted_table_data[[#This Row],[最低排名]]-开始!$B$6</f>
        <v>31347</v>
      </c>
    </row>
    <row r="980" spans="1:18">
      <c r="A980">
        <v>72301</v>
      </c>
      <c r="B980" t="s">
        <v>1150</v>
      </c>
      <c r="C980" t="str">
        <f t="shared" si="30"/>
        <v>湖北中医</v>
      </c>
      <c r="D980" t="str">
        <f t="shared" si="31"/>
        <v>01</v>
      </c>
      <c r="E980" t="s">
        <v>41</v>
      </c>
      <c r="F980">
        <v>221</v>
      </c>
      <c r="G980">
        <v>114</v>
      </c>
      <c r="H980">
        <v>92</v>
      </c>
      <c r="I980">
        <v>70</v>
      </c>
      <c r="J980">
        <v>61</v>
      </c>
      <c r="K980">
        <v>55</v>
      </c>
      <c r="L980">
        <v>0</v>
      </c>
      <c r="M980">
        <v>2023</v>
      </c>
      <c r="N980">
        <f>VLOOKUP(E980, '2023D'!$A$2:$G$339, 2, FALSE)</f>
        <v>249</v>
      </c>
      <c r="O980">
        <f>VLOOKUP(E980, '2023D'!$A$2:$G$339, 3, FALSE)</f>
        <v>19921</v>
      </c>
      <c r="P980">
        <f>extracted_table_data[[#This Row],[最低排名]]-extracted_table_data[[#This Row],[同分人数]]+1</f>
        <v>19673</v>
      </c>
      <c r="Q980">
        <f>IF(O980&gt;=开始!$B$6, 1, 0)</f>
        <v>1</v>
      </c>
      <c r="R980">
        <f>extracted_table_data[[#This Row],[最低排名]]-开始!$B$6</f>
        <v>19921</v>
      </c>
    </row>
    <row r="981" spans="1:18">
      <c r="A981">
        <v>72303</v>
      </c>
      <c r="B981" t="s">
        <v>1151</v>
      </c>
      <c r="C981" t="str">
        <f t="shared" si="30"/>
        <v>湖北中医</v>
      </c>
      <c r="D981" t="str">
        <f t="shared" si="31"/>
        <v>03</v>
      </c>
      <c r="E981" t="s">
        <v>427</v>
      </c>
      <c r="F981">
        <v>198</v>
      </c>
      <c r="G981">
        <v>113</v>
      </c>
      <c r="H981">
        <v>99</v>
      </c>
      <c r="I981">
        <v>49</v>
      </c>
      <c r="J981">
        <v>46</v>
      </c>
      <c r="K981">
        <v>43</v>
      </c>
      <c r="L981">
        <v>0</v>
      </c>
      <c r="M981">
        <v>2023</v>
      </c>
      <c r="N981">
        <f>VLOOKUP(E981, '2023D'!$A$2:$G$339, 2, FALSE)</f>
        <v>198</v>
      </c>
      <c r="O981">
        <f>VLOOKUP(E981, '2023D'!$A$2:$G$339, 3, FALSE)</f>
        <v>35051</v>
      </c>
      <c r="P981">
        <f>extracted_table_data[[#This Row],[最低排名]]-extracted_table_data[[#This Row],[同分人数]]+1</f>
        <v>34854</v>
      </c>
      <c r="Q981">
        <f>IF(O981&gt;=开始!$B$6, 1, 0)</f>
        <v>1</v>
      </c>
      <c r="R981">
        <f>extracted_table_data[[#This Row],[最低排名]]-开始!$B$6</f>
        <v>35051</v>
      </c>
    </row>
    <row r="982" spans="1:18">
      <c r="A982">
        <v>72304</v>
      </c>
      <c r="B982" t="s">
        <v>1152</v>
      </c>
      <c r="C982" t="str">
        <f t="shared" si="30"/>
        <v>湖北中医</v>
      </c>
      <c r="D982" t="str">
        <f t="shared" si="31"/>
        <v>04</v>
      </c>
      <c r="E982" t="s">
        <v>309</v>
      </c>
      <c r="F982">
        <v>194</v>
      </c>
      <c r="G982">
        <v>102</v>
      </c>
      <c r="H982">
        <v>77</v>
      </c>
      <c r="I982">
        <v>61</v>
      </c>
      <c r="J982">
        <v>58</v>
      </c>
      <c r="K982">
        <v>52</v>
      </c>
      <c r="L982">
        <v>0</v>
      </c>
      <c r="M982">
        <v>2023</v>
      </c>
      <c r="N982">
        <f>VLOOKUP(E982, '2023D'!$A$2:$G$339, 2, FALSE)</f>
        <v>237</v>
      </c>
      <c r="O982">
        <f>VLOOKUP(E982, '2023D'!$A$2:$G$339, 3, FALSE)</f>
        <v>33564</v>
      </c>
      <c r="P982">
        <f>extracted_table_data[[#This Row],[最低排名]]-extracted_table_data[[#This Row],[同分人数]]+1</f>
        <v>33328</v>
      </c>
      <c r="Q982">
        <f>IF(O982&gt;=开始!$B$6, 1, 0)</f>
        <v>1</v>
      </c>
      <c r="R982">
        <f>extracted_table_data[[#This Row],[最低排名]]-开始!$B$6</f>
        <v>33564</v>
      </c>
    </row>
    <row r="983" spans="1:18">
      <c r="A983">
        <v>72401</v>
      </c>
      <c r="B983" t="s">
        <v>1153</v>
      </c>
      <c r="C983" t="str">
        <f t="shared" si="30"/>
        <v>湖北大学</v>
      </c>
      <c r="D983" t="str">
        <f t="shared" si="31"/>
        <v>01</v>
      </c>
      <c r="E983" t="s">
        <v>323</v>
      </c>
      <c r="F983">
        <v>207</v>
      </c>
      <c r="G983">
        <v>105</v>
      </c>
      <c r="H983">
        <v>106</v>
      </c>
      <c r="I983">
        <v>61</v>
      </c>
      <c r="J983">
        <v>58</v>
      </c>
      <c r="K983">
        <v>49</v>
      </c>
      <c r="L983">
        <v>0</v>
      </c>
      <c r="M983">
        <v>2023</v>
      </c>
      <c r="N983">
        <f>VLOOKUP(E983, '2023D'!$A$2:$G$339, 2, FALSE)</f>
        <v>240</v>
      </c>
      <c r="O983">
        <f>VLOOKUP(E983, '2023D'!$A$2:$G$339, 3, FALSE)</f>
        <v>24317</v>
      </c>
      <c r="P983">
        <f>extracted_table_data[[#This Row],[最低排名]]-extracted_table_data[[#This Row],[同分人数]]+1</f>
        <v>24078</v>
      </c>
      <c r="Q983">
        <f>IF(O983&gt;=开始!$B$6, 1, 0)</f>
        <v>1</v>
      </c>
      <c r="R983">
        <f>extracted_table_data[[#This Row],[最低排名]]-开始!$B$6</f>
        <v>24317</v>
      </c>
    </row>
    <row r="984" spans="1:18">
      <c r="A984">
        <v>72402</v>
      </c>
      <c r="B984" t="s">
        <v>1154</v>
      </c>
      <c r="C984" t="str">
        <f t="shared" si="30"/>
        <v>湖北大学</v>
      </c>
      <c r="D984" t="str">
        <f t="shared" si="31"/>
        <v>02</v>
      </c>
      <c r="E984" t="s">
        <v>83</v>
      </c>
      <c r="F984">
        <v>210</v>
      </c>
      <c r="G984">
        <v>115</v>
      </c>
      <c r="H984">
        <v>106</v>
      </c>
      <c r="I984">
        <v>61</v>
      </c>
      <c r="J984">
        <v>58</v>
      </c>
      <c r="K984">
        <v>52</v>
      </c>
      <c r="L984">
        <v>0</v>
      </c>
      <c r="M984">
        <v>2023</v>
      </c>
      <c r="N984">
        <f>VLOOKUP(E984, '2023D'!$A$2:$G$339, 2, FALSE)</f>
        <v>222</v>
      </c>
      <c r="O984">
        <f>VLOOKUP(E984, '2023D'!$A$2:$G$339, 3, FALSE)</f>
        <v>22878</v>
      </c>
      <c r="P984">
        <f>extracted_table_data[[#This Row],[最低排名]]-extracted_table_data[[#This Row],[同分人数]]+1</f>
        <v>22657</v>
      </c>
      <c r="Q984">
        <f>IF(O984&gt;=开始!$B$6, 1, 0)</f>
        <v>1</v>
      </c>
      <c r="R984">
        <f>extracted_table_data[[#This Row],[最低排名]]-开始!$B$6</f>
        <v>22878</v>
      </c>
    </row>
    <row r="985" spans="1:18">
      <c r="A985">
        <v>72501</v>
      </c>
      <c r="B985" t="s">
        <v>1155</v>
      </c>
      <c r="C985" t="str">
        <f t="shared" si="30"/>
        <v>湖北医药</v>
      </c>
      <c r="D985" t="str">
        <f t="shared" si="31"/>
        <v>01</v>
      </c>
      <c r="E985" t="s">
        <v>577</v>
      </c>
      <c r="F985">
        <v>200</v>
      </c>
      <c r="G985">
        <v>101</v>
      </c>
      <c r="H985">
        <v>98</v>
      </c>
      <c r="I985">
        <v>61</v>
      </c>
      <c r="J985">
        <v>61</v>
      </c>
      <c r="K985">
        <v>58</v>
      </c>
      <c r="L985">
        <v>0</v>
      </c>
      <c r="M985">
        <v>2023</v>
      </c>
      <c r="N985">
        <f>VLOOKUP(E985, '2023D'!$A$2:$G$339, 2, FALSE)</f>
        <v>280</v>
      </c>
      <c r="O985">
        <f>VLOOKUP(E985, '2023D'!$A$2:$G$339, 3, FALSE)</f>
        <v>25081</v>
      </c>
      <c r="P985">
        <f>extracted_table_data[[#This Row],[最低排名]]-extracted_table_data[[#This Row],[同分人数]]+1</f>
        <v>24802</v>
      </c>
      <c r="Q985">
        <f>IF(O985&gt;=开始!$B$6, 1, 0)</f>
        <v>1</v>
      </c>
      <c r="R985">
        <f>extracted_table_data[[#This Row],[最低排名]]-开始!$B$6</f>
        <v>25081</v>
      </c>
    </row>
    <row r="986" spans="1:18">
      <c r="A986">
        <v>72601</v>
      </c>
      <c r="B986" t="s">
        <v>1156</v>
      </c>
      <c r="C986" t="str">
        <f t="shared" si="30"/>
        <v>三峡大学</v>
      </c>
      <c r="D986" t="str">
        <f t="shared" si="31"/>
        <v>01</v>
      </c>
      <c r="E986" t="s">
        <v>643</v>
      </c>
      <c r="F986">
        <v>187</v>
      </c>
      <c r="G986">
        <v>94</v>
      </c>
      <c r="H986">
        <v>113</v>
      </c>
      <c r="I986">
        <v>64</v>
      </c>
      <c r="J986">
        <v>64</v>
      </c>
      <c r="K986">
        <v>49</v>
      </c>
      <c r="L986">
        <v>0</v>
      </c>
      <c r="M986">
        <v>2023</v>
      </c>
      <c r="N986">
        <f>VLOOKUP(E986, '2023D'!$A$2:$G$339, 2, FALSE)</f>
        <v>270</v>
      </c>
      <c r="O986">
        <f>VLOOKUP(E986, '2023D'!$A$2:$G$339, 3, FALSE)</f>
        <v>25351</v>
      </c>
      <c r="P986">
        <f>extracted_table_data[[#This Row],[最低排名]]-extracted_table_data[[#This Row],[同分人数]]+1</f>
        <v>25082</v>
      </c>
      <c r="Q986">
        <f>IF(O986&gt;=开始!$B$6, 1, 0)</f>
        <v>1</v>
      </c>
      <c r="R986">
        <f>extracted_table_data[[#This Row],[最低排名]]-开始!$B$6</f>
        <v>25351</v>
      </c>
    </row>
    <row r="987" spans="1:18">
      <c r="A987">
        <v>72602</v>
      </c>
      <c r="B987" t="s">
        <v>1157</v>
      </c>
      <c r="C987" t="str">
        <f t="shared" si="30"/>
        <v>三峡大学</v>
      </c>
      <c r="D987" t="str">
        <f t="shared" si="31"/>
        <v>02</v>
      </c>
      <c r="E987" t="s">
        <v>485</v>
      </c>
      <c r="F987">
        <v>210</v>
      </c>
      <c r="G987">
        <v>113</v>
      </c>
      <c r="H987">
        <v>76</v>
      </c>
      <c r="I987">
        <v>55</v>
      </c>
      <c r="J987">
        <v>52</v>
      </c>
      <c r="K987">
        <v>52</v>
      </c>
      <c r="L987">
        <v>0</v>
      </c>
      <c r="M987">
        <v>2023</v>
      </c>
      <c r="N987">
        <f>VLOOKUP(E987, '2023D'!$A$2:$G$339, 2, FALSE)</f>
        <v>221</v>
      </c>
      <c r="O987">
        <f>VLOOKUP(E987, '2023D'!$A$2:$G$339, 3, FALSE)</f>
        <v>32897</v>
      </c>
      <c r="P987">
        <f>extracted_table_data[[#This Row],[最低排名]]-extracted_table_data[[#This Row],[同分人数]]+1</f>
        <v>32677</v>
      </c>
      <c r="Q987">
        <f>IF(O987&gt;=开始!$B$6, 1, 0)</f>
        <v>1</v>
      </c>
      <c r="R987">
        <f>extracted_table_data[[#This Row],[最低排名]]-开始!$B$6</f>
        <v>32897</v>
      </c>
    </row>
    <row r="988" spans="1:18">
      <c r="A988">
        <v>72603</v>
      </c>
      <c r="B988" t="s">
        <v>1158</v>
      </c>
      <c r="C988" t="str">
        <f t="shared" si="30"/>
        <v>三峡大学</v>
      </c>
      <c r="D988" t="str">
        <f t="shared" si="31"/>
        <v>03</v>
      </c>
      <c r="E988" t="s">
        <v>173</v>
      </c>
      <c r="F988">
        <v>208</v>
      </c>
      <c r="G988">
        <v>110</v>
      </c>
      <c r="H988">
        <v>96</v>
      </c>
      <c r="I988">
        <v>58</v>
      </c>
      <c r="J988">
        <v>55</v>
      </c>
      <c r="K988">
        <v>46</v>
      </c>
      <c r="L988">
        <v>0</v>
      </c>
      <c r="M988">
        <v>2023</v>
      </c>
      <c r="N988">
        <f>VLOOKUP(E988, '2023D'!$A$2:$G$339, 2, FALSE)</f>
        <v>224</v>
      </c>
      <c r="O988">
        <f>VLOOKUP(E988, '2023D'!$A$2:$G$339, 3, FALSE)</f>
        <v>28788</v>
      </c>
      <c r="P988">
        <f>extracted_table_data[[#This Row],[最低排名]]-extracted_table_data[[#This Row],[同分人数]]+1</f>
        <v>28565</v>
      </c>
      <c r="Q988">
        <f>IF(O988&gt;=开始!$B$6, 1, 0)</f>
        <v>1</v>
      </c>
      <c r="R988">
        <f>extracted_table_data[[#This Row],[最低排名]]-开始!$B$6</f>
        <v>28788</v>
      </c>
    </row>
    <row r="989" spans="1:18">
      <c r="A989">
        <v>72801</v>
      </c>
      <c r="B989" t="s">
        <v>1159</v>
      </c>
      <c r="C989" t="str">
        <f t="shared" si="30"/>
        <v>武昌首义</v>
      </c>
      <c r="D989" t="str">
        <f t="shared" si="31"/>
        <v>01</v>
      </c>
      <c r="E989" t="s">
        <v>56</v>
      </c>
      <c r="F989">
        <v>201</v>
      </c>
      <c r="G989">
        <v>110</v>
      </c>
      <c r="H989">
        <v>63</v>
      </c>
      <c r="I989">
        <v>55</v>
      </c>
      <c r="J989">
        <v>49</v>
      </c>
      <c r="K989">
        <v>46</v>
      </c>
      <c r="L989">
        <v>0</v>
      </c>
      <c r="M989">
        <v>2023</v>
      </c>
      <c r="N989">
        <f>VLOOKUP(E989, '2023D'!$A$2:$G$339, 2, FALSE)</f>
        <v>207</v>
      </c>
      <c r="O989">
        <f>VLOOKUP(E989, '2023D'!$A$2:$G$339, 3, FALSE)</f>
        <v>39247</v>
      </c>
      <c r="P989">
        <f>extracted_table_data[[#This Row],[最低排名]]-extracted_table_data[[#This Row],[同分人数]]+1</f>
        <v>39041</v>
      </c>
      <c r="Q989">
        <f>IF(O989&gt;=开始!$B$6, 1, 0)</f>
        <v>1</v>
      </c>
      <c r="R989">
        <f>extracted_table_data[[#This Row],[最低排名]]-开始!$B$6</f>
        <v>39247</v>
      </c>
    </row>
    <row r="990" spans="1:18">
      <c r="A990">
        <v>72802</v>
      </c>
      <c r="B990" t="s">
        <v>1160</v>
      </c>
      <c r="C990" t="str">
        <f t="shared" si="30"/>
        <v>武昌首义</v>
      </c>
      <c r="D990" t="str">
        <f t="shared" si="31"/>
        <v>02</v>
      </c>
      <c r="E990" t="s">
        <v>221</v>
      </c>
      <c r="F990">
        <v>181</v>
      </c>
      <c r="G990">
        <v>99</v>
      </c>
      <c r="H990">
        <v>90</v>
      </c>
      <c r="I990">
        <v>52</v>
      </c>
      <c r="J990">
        <v>43</v>
      </c>
      <c r="K990">
        <v>43</v>
      </c>
      <c r="L990">
        <v>0</v>
      </c>
      <c r="M990">
        <v>2023</v>
      </c>
      <c r="N990">
        <f>VLOOKUP(E990, '2023D'!$A$2:$G$339, 2, FALSE)</f>
        <v>197</v>
      </c>
      <c r="O990">
        <f>VLOOKUP(E990, '2023D'!$A$2:$G$339, 3, FALSE)</f>
        <v>40174</v>
      </c>
      <c r="P990">
        <f>extracted_table_data[[#This Row],[最低排名]]-extracted_table_data[[#This Row],[同分人数]]+1</f>
        <v>39978</v>
      </c>
      <c r="Q990">
        <f>IF(O990&gt;=开始!$B$6, 1, 0)</f>
        <v>1</v>
      </c>
      <c r="R990">
        <f>extracted_table_data[[#This Row],[最低排名]]-开始!$B$6</f>
        <v>40174</v>
      </c>
    </row>
    <row r="991" spans="1:18">
      <c r="A991">
        <v>72902</v>
      </c>
      <c r="B991" t="s">
        <v>1161</v>
      </c>
      <c r="C991" t="str">
        <f t="shared" si="30"/>
        <v>武昌理工</v>
      </c>
      <c r="D991" t="str">
        <f t="shared" si="31"/>
        <v>02</v>
      </c>
      <c r="E991" t="s">
        <v>221</v>
      </c>
      <c r="F991">
        <v>186</v>
      </c>
      <c r="G991">
        <v>99</v>
      </c>
      <c r="H991">
        <v>76</v>
      </c>
      <c r="I991">
        <v>52</v>
      </c>
      <c r="J991">
        <v>49</v>
      </c>
      <c r="K991">
        <v>46</v>
      </c>
      <c r="L991">
        <v>0</v>
      </c>
      <c r="M991">
        <v>2023</v>
      </c>
      <c r="N991">
        <f>VLOOKUP(E991, '2023D'!$A$2:$G$339, 2, FALSE)</f>
        <v>197</v>
      </c>
      <c r="O991">
        <f>VLOOKUP(E991, '2023D'!$A$2:$G$339, 3, FALSE)</f>
        <v>40174</v>
      </c>
      <c r="P991">
        <f>extracted_table_data[[#This Row],[最低排名]]-extracted_table_data[[#This Row],[同分人数]]+1</f>
        <v>39978</v>
      </c>
      <c r="Q991">
        <f>IF(O991&gt;=开始!$B$6, 1, 0)</f>
        <v>1</v>
      </c>
      <c r="R991">
        <f>extracted_table_data[[#This Row],[最低排名]]-开始!$B$6</f>
        <v>40174</v>
      </c>
    </row>
    <row r="992" spans="1:18">
      <c r="A992">
        <v>73001</v>
      </c>
      <c r="B992" t="s">
        <v>1162</v>
      </c>
      <c r="C992" t="str">
        <f t="shared" si="30"/>
        <v>武汉城院</v>
      </c>
      <c r="D992" t="str">
        <f t="shared" si="31"/>
        <v>01</v>
      </c>
      <c r="E992" t="s">
        <v>366</v>
      </c>
      <c r="F992">
        <v>155</v>
      </c>
      <c r="G992">
        <v>90</v>
      </c>
      <c r="H992">
        <v>108</v>
      </c>
      <c r="I992">
        <v>52</v>
      </c>
      <c r="J992">
        <v>49</v>
      </c>
      <c r="K992">
        <v>43</v>
      </c>
      <c r="L992">
        <v>0</v>
      </c>
      <c r="M992">
        <v>2023</v>
      </c>
      <c r="N992">
        <f>VLOOKUP(E992, '2023D'!$A$2:$G$339, 2, FALSE)</f>
        <v>163</v>
      </c>
      <c r="O992">
        <f>VLOOKUP(E992, '2023D'!$A$2:$G$339, 3, FALSE)</f>
        <v>40512</v>
      </c>
      <c r="P992">
        <f>extracted_table_data[[#This Row],[最低排名]]-extracted_table_data[[#This Row],[同分人数]]+1</f>
        <v>40350</v>
      </c>
      <c r="Q992">
        <f>IF(O992&gt;=开始!$B$6, 1, 0)</f>
        <v>1</v>
      </c>
      <c r="R992">
        <f>extracted_table_data[[#This Row],[最低排名]]-开始!$B$6</f>
        <v>40512</v>
      </c>
    </row>
    <row r="993" spans="1:18">
      <c r="A993">
        <v>73101</v>
      </c>
      <c r="B993" t="s">
        <v>1163</v>
      </c>
      <c r="C993" t="str">
        <f t="shared" si="30"/>
        <v>三峡科技</v>
      </c>
      <c r="D993" t="str">
        <f t="shared" si="31"/>
        <v>01</v>
      </c>
      <c r="E993" t="s">
        <v>513</v>
      </c>
      <c r="F993">
        <v>186</v>
      </c>
      <c r="G993">
        <v>95</v>
      </c>
      <c r="H993">
        <v>72</v>
      </c>
      <c r="I993">
        <v>67</v>
      </c>
      <c r="J993">
        <v>49</v>
      </c>
      <c r="K993">
        <v>46</v>
      </c>
      <c r="L993">
        <v>0</v>
      </c>
      <c r="M993">
        <v>2023</v>
      </c>
      <c r="N993">
        <f>VLOOKUP(E993, '2023D'!$A$2:$G$339, 2, FALSE)</f>
        <v>161</v>
      </c>
      <c r="O993">
        <f>VLOOKUP(E993, '2023D'!$A$2:$G$339, 3, FALSE)</f>
        <v>38092</v>
      </c>
      <c r="P993">
        <f>extracted_table_data[[#This Row],[最低排名]]-extracted_table_data[[#This Row],[同分人数]]+1</f>
        <v>37932</v>
      </c>
      <c r="Q993">
        <f>IF(O993&gt;=开始!$B$6, 1, 0)</f>
        <v>1</v>
      </c>
      <c r="R993">
        <f>extracted_table_data[[#This Row],[最低排名]]-开始!$B$6</f>
        <v>38092</v>
      </c>
    </row>
    <row r="994" spans="1:18">
      <c r="A994">
        <v>73201</v>
      </c>
      <c r="B994" t="s">
        <v>1164</v>
      </c>
      <c r="C994" t="str">
        <f t="shared" si="30"/>
        <v>武汉文理</v>
      </c>
      <c r="D994" t="str">
        <f t="shared" si="31"/>
        <v>01</v>
      </c>
      <c r="E994" t="s">
        <v>221</v>
      </c>
      <c r="F994">
        <v>187</v>
      </c>
      <c r="G994">
        <v>94</v>
      </c>
      <c r="H994">
        <v>63</v>
      </c>
      <c r="I994">
        <v>58</v>
      </c>
      <c r="J994">
        <v>52</v>
      </c>
      <c r="K994">
        <v>49</v>
      </c>
      <c r="L994">
        <v>0</v>
      </c>
      <c r="M994">
        <v>2023</v>
      </c>
      <c r="N994">
        <f>VLOOKUP(E994, '2023D'!$A$2:$G$339, 2, FALSE)</f>
        <v>197</v>
      </c>
      <c r="O994">
        <f>VLOOKUP(E994, '2023D'!$A$2:$G$339, 3, FALSE)</f>
        <v>40174</v>
      </c>
      <c r="P994">
        <f>extracted_table_data[[#This Row],[最低排名]]-extracted_table_data[[#This Row],[同分人数]]+1</f>
        <v>39978</v>
      </c>
      <c r="Q994">
        <f>IF(O994&gt;=开始!$B$6, 1, 0)</f>
        <v>1</v>
      </c>
      <c r="R994">
        <f>extracted_table_data[[#This Row],[最低排名]]-开始!$B$6</f>
        <v>40174</v>
      </c>
    </row>
    <row r="995" spans="1:18">
      <c r="A995">
        <v>73202</v>
      </c>
      <c r="B995" t="s">
        <v>1165</v>
      </c>
      <c r="C995" t="str">
        <f t="shared" si="30"/>
        <v>武汉文理</v>
      </c>
      <c r="D995" t="str">
        <f t="shared" si="31"/>
        <v>02</v>
      </c>
      <c r="E995" t="s">
        <v>998</v>
      </c>
      <c r="F995">
        <v>161</v>
      </c>
      <c r="G995">
        <v>90</v>
      </c>
      <c r="H995">
        <v>97</v>
      </c>
      <c r="I995">
        <v>55</v>
      </c>
      <c r="J995">
        <v>52</v>
      </c>
      <c r="K995">
        <v>46</v>
      </c>
      <c r="L995">
        <v>0</v>
      </c>
      <c r="M995">
        <v>2023</v>
      </c>
      <c r="N995">
        <f>VLOOKUP(E995, '2023D'!$A$2:$G$339, 2, FALSE)</f>
        <v>178</v>
      </c>
      <c r="O995">
        <f>VLOOKUP(E995, '2023D'!$A$2:$G$339, 3, FALSE)</f>
        <v>39779</v>
      </c>
      <c r="P995">
        <f>extracted_table_data[[#This Row],[最低排名]]-extracted_table_data[[#This Row],[同分人数]]+1</f>
        <v>39602</v>
      </c>
      <c r="Q995">
        <f>IF(O995&gt;=开始!$B$6, 1, 0)</f>
        <v>1</v>
      </c>
      <c r="R995">
        <f>extracted_table_data[[#This Row],[最低排名]]-开始!$B$6</f>
        <v>39779</v>
      </c>
    </row>
    <row r="996" spans="1:18">
      <c r="A996">
        <v>73301</v>
      </c>
      <c r="B996" t="s">
        <v>1166</v>
      </c>
      <c r="C996" t="str">
        <f t="shared" si="30"/>
        <v>文华学院</v>
      </c>
      <c r="D996" t="str">
        <f t="shared" si="31"/>
        <v>01</v>
      </c>
      <c r="E996" t="s">
        <v>366</v>
      </c>
      <c r="F996">
        <v>168</v>
      </c>
      <c r="G996">
        <v>86</v>
      </c>
      <c r="H996">
        <v>80</v>
      </c>
      <c r="I996">
        <v>61</v>
      </c>
      <c r="J996">
        <v>55</v>
      </c>
      <c r="K996">
        <v>43</v>
      </c>
      <c r="L996">
        <v>0</v>
      </c>
      <c r="M996">
        <v>2023</v>
      </c>
      <c r="N996">
        <f>VLOOKUP(E996, '2023D'!$A$2:$G$339, 2, FALSE)</f>
        <v>163</v>
      </c>
      <c r="O996">
        <f>VLOOKUP(E996, '2023D'!$A$2:$G$339, 3, FALSE)</f>
        <v>40512</v>
      </c>
      <c r="P996">
        <f>extracted_table_data[[#This Row],[最低排名]]-extracted_table_data[[#This Row],[同分人数]]+1</f>
        <v>40350</v>
      </c>
      <c r="Q996">
        <f>IF(O996&gt;=开始!$B$6, 1, 0)</f>
        <v>1</v>
      </c>
      <c r="R996">
        <f>extracted_table_data[[#This Row],[最低排名]]-开始!$B$6</f>
        <v>40512</v>
      </c>
    </row>
    <row r="997" spans="1:18">
      <c r="A997">
        <v>73302</v>
      </c>
      <c r="B997" t="s">
        <v>1167</v>
      </c>
      <c r="C997" t="str">
        <f t="shared" si="30"/>
        <v>文华学院</v>
      </c>
      <c r="D997" t="str">
        <f t="shared" si="31"/>
        <v>02</v>
      </c>
      <c r="E997" t="s">
        <v>738</v>
      </c>
      <c r="F997">
        <v>186</v>
      </c>
      <c r="G997">
        <v>93</v>
      </c>
      <c r="H997">
        <v>88</v>
      </c>
      <c r="I997">
        <v>52</v>
      </c>
      <c r="J997">
        <v>43</v>
      </c>
      <c r="K997">
        <v>43</v>
      </c>
      <c r="L997">
        <v>0</v>
      </c>
      <c r="M997">
        <v>2023</v>
      </c>
      <c r="N997">
        <f>VLOOKUP(E997, '2023D'!$A$2:$G$339, 2, FALSE)</f>
        <v>161</v>
      </c>
      <c r="O997">
        <f>VLOOKUP(E997, '2023D'!$A$2:$G$339, 3, FALSE)</f>
        <v>39601</v>
      </c>
      <c r="P997">
        <f>extracted_table_data[[#This Row],[最低排名]]-extracted_table_data[[#This Row],[同分人数]]+1</f>
        <v>39441</v>
      </c>
      <c r="Q997">
        <f>IF(O997&gt;=开始!$B$6, 1, 0)</f>
        <v>1</v>
      </c>
      <c r="R997">
        <f>extracted_table_data[[#This Row],[最低排名]]-开始!$B$6</f>
        <v>39601</v>
      </c>
    </row>
    <row r="998" spans="1:18">
      <c r="A998">
        <v>73401</v>
      </c>
      <c r="B998" t="s">
        <v>1168</v>
      </c>
      <c r="C998" t="str">
        <f t="shared" si="30"/>
        <v>武汉华夏</v>
      </c>
      <c r="D998" t="str">
        <f t="shared" si="31"/>
        <v>01</v>
      </c>
      <c r="E998" t="s">
        <v>412</v>
      </c>
      <c r="F998">
        <v>203</v>
      </c>
      <c r="G998">
        <v>111</v>
      </c>
      <c r="H998">
        <v>67</v>
      </c>
      <c r="I998">
        <v>52</v>
      </c>
      <c r="J998">
        <v>49</v>
      </c>
      <c r="K998">
        <v>46</v>
      </c>
      <c r="L998">
        <v>0</v>
      </c>
      <c r="M998">
        <v>2023</v>
      </c>
      <c r="N998">
        <f>VLOOKUP(E998, '2023D'!$A$2:$G$339, 2, FALSE)</f>
        <v>199</v>
      </c>
      <c r="O998">
        <f>VLOOKUP(E998, '2023D'!$A$2:$G$339, 3, FALSE)</f>
        <v>38666</v>
      </c>
      <c r="P998">
        <f>extracted_table_data[[#This Row],[最低排名]]-extracted_table_data[[#This Row],[同分人数]]+1</f>
        <v>38468</v>
      </c>
      <c r="Q998">
        <f>IF(O998&gt;=开始!$B$6, 1, 0)</f>
        <v>1</v>
      </c>
      <c r="R998">
        <f>extracted_table_data[[#This Row],[最低排名]]-开始!$B$6</f>
        <v>38666</v>
      </c>
    </row>
    <row r="999" spans="1:18">
      <c r="A999">
        <v>73402</v>
      </c>
      <c r="B999" t="s">
        <v>1169</v>
      </c>
      <c r="C999" t="str">
        <f t="shared" si="30"/>
        <v>武汉华夏</v>
      </c>
      <c r="D999" t="str">
        <f t="shared" si="31"/>
        <v>02</v>
      </c>
      <c r="E999" t="s">
        <v>320</v>
      </c>
      <c r="F999">
        <v>193</v>
      </c>
      <c r="G999">
        <v>106</v>
      </c>
      <c r="H999">
        <v>58</v>
      </c>
      <c r="I999">
        <v>55</v>
      </c>
      <c r="J999">
        <v>52</v>
      </c>
      <c r="K999">
        <v>52</v>
      </c>
      <c r="L999">
        <v>0</v>
      </c>
      <c r="M999">
        <v>2023</v>
      </c>
      <c r="N999">
        <f>VLOOKUP(E999, '2023D'!$A$2:$G$339, 2, FALSE)</f>
        <v>198</v>
      </c>
      <c r="O999">
        <f>VLOOKUP(E999, '2023D'!$A$2:$G$339, 3, FALSE)</f>
        <v>39977</v>
      </c>
      <c r="P999">
        <f>extracted_table_data[[#This Row],[最低排名]]-extracted_table_data[[#This Row],[同分人数]]+1</f>
        <v>39780</v>
      </c>
      <c r="Q999">
        <f>IF(O999&gt;=开始!$B$6, 1, 0)</f>
        <v>1</v>
      </c>
      <c r="R999">
        <f>extracted_table_data[[#This Row],[最低排名]]-开始!$B$6</f>
        <v>39977</v>
      </c>
    </row>
    <row r="1000" spans="1:18">
      <c r="A1000">
        <v>73501</v>
      </c>
      <c r="B1000" t="s">
        <v>1170</v>
      </c>
      <c r="C1000" t="str">
        <f t="shared" si="30"/>
        <v>鄂医药护</v>
      </c>
      <c r="D1000" t="str">
        <f t="shared" si="31"/>
        <v>01</v>
      </c>
      <c r="E1000" t="s">
        <v>752</v>
      </c>
      <c r="F1000">
        <v>167</v>
      </c>
      <c r="G1000">
        <v>89</v>
      </c>
      <c r="H1000">
        <v>102</v>
      </c>
      <c r="I1000">
        <v>55</v>
      </c>
      <c r="J1000">
        <v>52</v>
      </c>
      <c r="K1000">
        <v>49</v>
      </c>
      <c r="L1000">
        <v>0</v>
      </c>
      <c r="M1000">
        <v>2023</v>
      </c>
      <c r="N1000">
        <f>VLOOKUP(E1000, '2023D'!$A$2:$G$339, 2, FALSE)</f>
        <v>204</v>
      </c>
      <c r="O1000">
        <f>VLOOKUP(E1000, '2023D'!$A$2:$G$339, 3, FALSE)</f>
        <v>37110</v>
      </c>
      <c r="P1000">
        <f>extracted_table_data[[#This Row],[最低排名]]-extracted_table_data[[#This Row],[同分人数]]+1</f>
        <v>36907</v>
      </c>
      <c r="Q1000">
        <f>IF(O1000&gt;=开始!$B$6, 1, 0)</f>
        <v>1</v>
      </c>
      <c r="R1000">
        <f>extracted_table_data[[#This Row],[最低排名]]-开始!$B$6</f>
        <v>37110</v>
      </c>
    </row>
    <row r="1001" spans="1:18">
      <c r="A1001">
        <v>73801</v>
      </c>
      <c r="B1001" t="s">
        <v>1171</v>
      </c>
      <c r="C1001" t="str">
        <f t="shared" si="30"/>
        <v>武纺外贸</v>
      </c>
      <c r="D1001" t="str">
        <f t="shared" si="31"/>
        <v>01</v>
      </c>
      <c r="E1001" t="s">
        <v>316</v>
      </c>
      <c r="F1001">
        <v>172</v>
      </c>
      <c r="G1001">
        <v>87</v>
      </c>
      <c r="H1001">
        <v>72</v>
      </c>
      <c r="I1001">
        <v>61</v>
      </c>
      <c r="J1001">
        <v>55</v>
      </c>
      <c r="K1001">
        <v>46</v>
      </c>
      <c r="L1001">
        <v>0</v>
      </c>
      <c r="M1001">
        <v>2023</v>
      </c>
      <c r="N1001">
        <f>VLOOKUP(E1001, '2023D'!$A$2:$G$339, 2, FALSE)</f>
        <v>159</v>
      </c>
      <c r="O1001">
        <f>VLOOKUP(E1001, '2023D'!$A$2:$G$339, 3, FALSE)</f>
        <v>40671</v>
      </c>
      <c r="P1001">
        <f>extracted_table_data[[#This Row],[最低排名]]-extracted_table_data[[#This Row],[同分人数]]+1</f>
        <v>40513</v>
      </c>
      <c r="Q1001">
        <f>IF(O1001&gt;=开始!$B$6, 1, 0)</f>
        <v>1</v>
      </c>
      <c r="R1001">
        <f>extracted_table_data[[#This Row],[最低排名]]-开始!$B$6</f>
        <v>40671</v>
      </c>
    </row>
    <row r="1002" spans="1:18">
      <c r="A1002">
        <v>74101</v>
      </c>
      <c r="B1002" t="s">
        <v>1172</v>
      </c>
      <c r="C1002" t="str">
        <f t="shared" si="30"/>
        <v>湖南大学</v>
      </c>
      <c r="D1002" t="str">
        <f t="shared" si="31"/>
        <v>01</v>
      </c>
      <c r="E1002" t="s">
        <v>265</v>
      </c>
      <c r="F1002">
        <v>239</v>
      </c>
      <c r="G1002">
        <v>123</v>
      </c>
      <c r="H1002">
        <v>130</v>
      </c>
      <c r="I1002">
        <v>64</v>
      </c>
      <c r="J1002">
        <v>64</v>
      </c>
      <c r="K1002">
        <v>61</v>
      </c>
      <c r="L1002">
        <v>0</v>
      </c>
      <c r="M1002">
        <v>2023</v>
      </c>
      <c r="N1002">
        <f>VLOOKUP(E1002, '2023D'!$A$2:$G$339, 2, FALSE)</f>
        <v>185</v>
      </c>
      <c r="O1002">
        <f>VLOOKUP(E1002, '2023D'!$A$2:$G$339, 3, FALSE)</f>
        <v>6028</v>
      </c>
      <c r="P1002">
        <f>extracted_table_data[[#This Row],[最低排名]]-extracted_table_data[[#This Row],[同分人数]]+1</f>
        <v>5844</v>
      </c>
      <c r="Q1002">
        <f>IF(O1002&gt;=开始!$B$6, 1, 0)</f>
        <v>1</v>
      </c>
      <c r="R1002">
        <f>extracted_table_data[[#This Row],[最低排名]]-开始!$B$6</f>
        <v>6028</v>
      </c>
    </row>
    <row r="1003" spans="1:18">
      <c r="A1003">
        <v>74102</v>
      </c>
      <c r="B1003" t="s">
        <v>1173</v>
      </c>
      <c r="C1003" t="str">
        <f t="shared" si="30"/>
        <v>湖南大学</v>
      </c>
      <c r="D1003" t="str">
        <f t="shared" si="31"/>
        <v>02</v>
      </c>
      <c r="E1003" t="s">
        <v>16</v>
      </c>
      <c r="F1003">
        <v>228</v>
      </c>
      <c r="G1003">
        <v>117</v>
      </c>
      <c r="H1003">
        <v>131</v>
      </c>
      <c r="I1003">
        <v>67</v>
      </c>
      <c r="J1003">
        <v>64</v>
      </c>
      <c r="K1003">
        <v>64</v>
      </c>
      <c r="L1003">
        <v>0</v>
      </c>
      <c r="M1003">
        <v>2023</v>
      </c>
      <c r="N1003">
        <f>VLOOKUP(E1003, '2023D'!$A$2:$G$339, 2, FALSE)</f>
        <v>197</v>
      </c>
      <c r="O1003">
        <f>VLOOKUP(E1003, '2023D'!$A$2:$G$339, 3, FALSE)</f>
        <v>6846</v>
      </c>
      <c r="P1003">
        <f>extracted_table_data[[#This Row],[最低排名]]-extracted_table_data[[#This Row],[同分人数]]+1</f>
        <v>6650</v>
      </c>
      <c r="Q1003">
        <f>IF(O1003&gt;=开始!$B$6, 1, 0)</f>
        <v>1</v>
      </c>
      <c r="R1003">
        <f>extracted_table_data[[#This Row],[最低排名]]-开始!$B$6</f>
        <v>6846</v>
      </c>
    </row>
    <row r="1004" spans="1:18">
      <c r="A1004">
        <v>74103</v>
      </c>
      <c r="B1004" t="s">
        <v>1174</v>
      </c>
      <c r="C1004" t="str">
        <f t="shared" si="30"/>
        <v>湖南大学</v>
      </c>
      <c r="D1004" t="str">
        <f t="shared" si="31"/>
        <v>03</v>
      </c>
      <c r="E1004" t="s">
        <v>35</v>
      </c>
      <c r="F1004">
        <v>244</v>
      </c>
      <c r="G1004">
        <v>139</v>
      </c>
      <c r="H1004">
        <v>123</v>
      </c>
      <c r="I1004">
        <v>67</v>
      </c>
      <c r="J1004">
        <v>67</v>
      </c>
      <c r="K1004">
        <v>61</v>
      </c>
      <c r="L1004">
        <v>0</v>
      </c>
      <c r="M1004">
        <v>2023</v>
      </c>
      <c r="N1004">
        <f>VLOOKUP(E1004, '2023D'!$A$2:$G$339, 2, FALSE)</f>
        <v>190</v>
      </c>
      <c r="O1004">
        <f>VLOOKUP(E1004, '2023D'!$A$2:$G$339, 3, FALSE)</f>
        <v>5270</v>
      </c>
      <c r="P1004">
        <f>extracted_table_data[[#This Row],[最低排名]]-extracted_table_data[[#This Row],[同分人数]]+1</f>
        <v>5081</v>
      </c>
      <c r="Q1004">
        <f>IF(O1004&gt;=开始!$B$6, 1, 0)</f>
        <v>1</v>
      </c>
      <c r="R1004">
        <f>extracted_table_data[[#This Row],[最低排名]]-开始!$B$6</f>
        <v>5270</v>
      </c>
    </row>
    <row r="1005" spans="1:18">
      <c r="A1005">
        <v>74104</v>
      </c>
      <c r="B1005" t="s">
        <v>1175</v>
      </c>
      <c r="C1005" t="str">
        <f t="shared" si="30"/>
        <v>湖南大学</v>
      </c>
      <c r="D1005" t="str">
        <f t="shared" si="31"/>
        <v>04</v>
      </c>
      <c r="E1005" t="s">
        <v>103</v>
      </c>
      <c r="F1005">
        <v>238</v>
      </c>
      <c r="G1005">
        <v>128</v>
      </c>
      <c r="H1005">
        <v>111</v>
      </c>
      <c r="I1005">
        <v>67</v>
      </c>
      <c r="J1005">
        <v>64</v>
      </c>
      <c r="K1005">
        <v>64</v>
      </c>
      <c r="L1005">
        <v>0</v>
      </c>
      <c r="M1005">
        <v>2023</v>
      </c>
      <c r="N1005">
        <f>VLOOKUP(E1005, '2023D'!$A$2:$G$339, 2, FALSE)</f>
        <v>228</v>
      </c>
      <c r="O1005">
        <f>VLOOKUP(E1005, '2023D'!$A$2:$G$339, 3, FALSE)</f>
        <v>8940</v>
      </c>
      <c r="P1005">
        <f>extracted_table_data[[#This Row],[最低排名]]-extracted_table_data[[#This Row],[同分人数]]+1</f>
        <v>8713</v>
      </c>
      <c r="Q1005">
        <f>IF(O1005&gt;=开始!$B$6, 1, 0)</f>
        <v>1</v>
      </c>
      <c r="R1005">
        <f>extracted_table_data[[#This Row],[最低排名]]-开始!$B$6</f>
        <v>8940</v>
      </c>
    </row>
    <row r="1006" spans="1:18">
      <c r="A1006">
        <v>74201</v>
      </c>
      <c r="B1006" t="s">
        <v>1176</v>
      </c>
      <c r="C1006" t="str">
        <f t="shared" si="30"/>
        <v>中南大学</v>
      </c>
      <c r="D1006" t="str">
        <f t="shared" si="31"/>
        <v>01</v>
      </c>
      <c r="E1006" t="s">
        <v>1177</v>
      </c>
      <c r="F1006">
        <v>255</v>
      </c>
      <c r="G1006">
        <v>139</v>
      </c>
      <c r="H1006">
        <v>133</v>
      </c>
      <c r="I1006">
        <v>64</v>
      </c>
      <c r="J1006">
        <v>64</v>
      </c>
      <c r="K1006">
        <v>61</v>
      </c>
      <c r="L1006">
        <v>0</v>
      </c>
      <c r="M1006">
        <v>2023</v>
      </c>
      <c r="N1006">
        <f>VLOOKUP(E1006, '2023D'!$A$2:$G$339, 2, FALSE)</f>
        <v>153</v>
      </c>
      <c r="O1006">
        <f>VLOOKUP(E1006, '2023D'!$A$2:$G$339, 3, FALSE)</f>
        <v>2821</v>
      </c>
      <c r="P1006">
        <f>extracted_table_data[[#This Row],[最低排名]]-extracted_table_data[[#This Row],[同分人数]]+1</f>
        <v>2669</v>
      </c>
      <c r="Q1006">
        <f>IF(O1006&gt;=开始!$B$6, 1, 0)</f>
        <v>1</v>
      </c>
      <c r="R1006">
        <f>extracted_table_data[[#This Row],[最低排名]]-开始!$B$6</f>
        <v>2821</v>
      </c>
    </row>
    <row r="1007" spans="1:18">
      <c r="A1007">
        <v>74202</v>
      </c>
      <c r="B1007" t="s">
        <v>1178</v>
      </c>
      <c r="C1007" t="str">
        <f t="shared" si="30"/>
        <v>中南大学</v>
      </c>
      <c r="D1007" t="str">
        <f t="shared" si="31"/>
        <v>02</v>
      </c>
      <c r="E1007" t="s">
        <v>6</v>
      </c>
      <c r="F1007">
        <v>239</v>
      </c>
      <c r="G1007">
        <v>124</v>
      </c>
      <c r="H1007">
        <v>128</v>
      </c>
      <c r="I1007">
        <v>70</v>
      </c>
      <c r="J1007">
        <v>67</v>
      </c>
      <c r="K1007">
        <v>67</v>
      </c>
      <c r="L1007">
        <v>0</v>
      </c>
      <c r="M1007">
        <v>2023</v>
      </c>
      <c r="N1007">
        <f>VLOOKUP(E1007, '2023D'!$A$2:$G$339, 2, FALSE)</f>
        <v>155</v>
      </c>
      <c r="O1007">
        <f>VLOOKUP(E1007, '2023D'!$A$2:$G$339, 3, FALSE)</f>
        <v>3741</v>
      </c>
      <c r="P1007">
        <f>extracted_table_data[[#This Row],[最低排名]]-extracted_table_data[[#This Row],[同分人数]]+1</f>
        <v>3587</v>
      </c>
      <c r="Q1007">
        <f>IF(O1007&gt;=开始!$B$6, 1, 0)</f>
        <v>1</v>
      </c>
      <c r="R1007">
        <f>extracted_table_data[[#This Row],[最低排名]]-开始!$B$6</f>
        <v>3741</v>
      </c>
    </row>
    <row r="1008" spans="1:18">
      <c r="A1008">
        <v>74203</v>
      </c>
      <c r="B1008" t="s">
        <v>1179</v>
      </c>
      <c r="C1008" t="str">
        <f t="shared" si="30"/>
        <v>中南大学</v>
      </c>
      <c r="D1008" t="str">
        <f t="shared" si="31"/>
        <v>03</v>
      </c>
      <c r="E1008" t="s">
        <v>35</v>
      </c>
      <c r="F1008">
        <v>236</v>
      </c>
      <c r="G1008">
        <v>120</v>
      </c>
      <c r="H1008">
        <v>131</v>
      </c>
      <c r="I1008">
        <v>67</v>
      </c>
      <c r="J1008">
        <v>67</v>
      </c>
      <c r="K1008">
        <v>61</v>
      </c>
      <c r="L1008">
        <v>0</v>
      </c>
      <c r="M1008">
        <v>2023</v>
      </c>
      <c r="N1008">
        <f>VLOOKUP(E1008, '2023D'!$A$2:$G$339, 2, FALSE)</f>
        <v>190</v>
      </c>
      <c r="O1008">
        <f>VLOOKUP(E1008, '2023D'!$A$2:$G$339, 3, FALSE)</f>
        <v>5270</v>
      </c>
      <c r="P1008">
        <f>extracted_table_data[[#This Row],[最低排名]]-extracted_table_data[[#This Row],[同分人数]]+1</f>
        <v>5081</v>
      </c>
      <c r="Q1008">
        <f>IF(O1008&gt;=开始!$B$6, 1, 0)</f>
        <v>1</v>
      </c>
      <c r="R1008">
        <f>extracted_table_data[[#This Row],[最低排名]]-开始!$B$6</f>
        <v>5270</v>
      </c>
    </row>
    <row r="1009" spans="1:18">
      <c r="A1009">
        <v>74301</v>
      </c>
      <c r="B1009" t="s">
        <v>1180</v>
      </c>
      <c r="C1009" t="str">
        <f t="shared" si="30"/>
        <v>湘潭大学</v>
      </c>
      <c r="D1009" t="str">
        <f t="shared" si="31"/>
        <v>01</v>
      </c>
      <c r="E1009" t="s">
        <v>122</v>
      </c>
      <c r="F1009">
        <v>216</v>
      </c>
      <c r="G1009">
        <v>108</v>
      </c>
      <c r="H1009">
        <v>116</v>
      </c>
      <c r="I1009">
        <v>70</v>
      </c>
      <c r="J1009">
        <v>55</v>
      </c>
      <c r="K1009">
        <v>49</v>
      </c>
      <c r="L1009">
        <v>0</v>
      </c>
      <c r="M1009">
        <v>2023</v>
      </c>
      <c r="N1009">
        <f>VLOOKUP(E1009, '2023D'!$A$2:$G$339, 2, FALSE)</f>
        <v>255</v>
      </c>
      <c r="O1009">
        <f>VLOOKUP(E1009, '2023D'!$A$2:$G$339, 3, FALSE)</f>
        <v>18118</v>
      </c>
      <c r="P1009">
        <f>extracted_table_data[[#This Row],[最低排名]]-extracted_table_data[[#This Row],[同分人数]]+1</f>
        <v>17864</v>
      </c>
      <c r="Q1009">
        <f>IF(O1009&gt;=开始!$B$6, 1, 0)</f>
        <v>1</v>
      </c>
      <c r="R1009">
        <f>extracted_table_data[[#This Row],[最低排名]]-开始!$B$6</f>
        <v>18118</v>
      </c>
    </row>
    <row r="1010" spans="1:18">
      <c r="A1010">
        <v>74401</v>
      </c>
      <c r="B1010" t="s">
        <v>1181</v>
      </c>
      <c r="C1010" t="str">
        <f t="shared" si="30"/>
        <v>湖南科大</v>
      </c>
      <c r="D1010" t="str">
        <f t="shared" si="31"/>
        <v>01</v>
      </c>
      <c r="E1010" t="s">
        <v>309</v>
      </c>
      <c r="F1010">
        <v>198</v>
      </c>
      <c r="G1010">
        <v>107</v>
      </c>
      <c r="H1010">
        <v>106</v>
      </c>
      <c r="I1010">
        <v>49</v>
      </c>
      <c r="J1010">
        <v>46</v>
      </c>
      <c r="K1010">
        <v>43</v>
      </c>
      <c r="L1010">
        <v>0</v>
      </c>
      <c r="M1010">
        <v>2023</v>
      </c>
      <c r="N1010">
        <f>VLOOKUP(E1010, '2023D'!$A$2:$G$339, 2, FALSE)</f>
        <v>237</v>
      </c>
      <c r="O1010">
        <f>VLOOKUP(E1010, '2023D'!$A$2:$G$339, 3, FALSE)</f>
        <v>33564</v>
      </c>
      <c r="P1010">
        <f>extracted_table_data[[#This Row],[最低排名]]-extracted_table_data[[#This Row],[同分人数]]+1</f>
        <v>33328</v>
      </c>
      <c r="Q1010">
        <f>IF(O1010&gt;=开始!$B$6, 1, 0)</f>
        <v>1</v>
      </c>
      <c r="R1010">
        <f>extracted_table_data[[#This Row],[最低排名]]-开始!$B$6</f>
        <v>33564</v>
      </c>
    </row>
    <row r="1011" spans="1:18">
      <c r="A1011">
        <v>74402</v>
      </c>
      <c r="B1011" t="s">
        <v>1182</v>
      </c>
      <c r="C1011" t="str">
        <f t="shared" si="30"/>
        <v>湖南科大</v>
      </c>
      <c r="D1011" t="str">
        <f t="shared" si="31"/>
        <v>02</v>
      </c>
      <c r="E1011" t="s">
        <v>431</v>
      </c>
      <c r="F1011">
        <v>198</v>
      </c>
      <c r="G1011">
        <v>100</v>
      </c>
      <c r="H1011">
        <v>96</v>
      </c>
      <c r="I1011">
        <v>64</v>
      </c>
      <c r="J1011">
        <v>55</v>
      </c>
      <c r="K1011">
        <v>49</v>
      </c>
      <c r="L1011">
        <v>0</v>
      </c>
      <c r="M1011">
        <v>2023</v>
      </c>
      <c r="N1011">
        <f>VLOOKUP(E1011, '2023D'!$A$2:$G$339, 2, FALSE)</f>
        <v>225</v>
      </c>
      <c r="O1011">
        <f>VLOOKUP(E1011, '2023D'!$A$2:$G$339, 3, FALSE)</f>
        <v>29013</v>
      </c>
      <c r="P1011">
        <f>extracted_table_data[[#This Row],[最低排名]]-extracted_table_data[[#This Row],[同分人数]]+1</f>
        <v>28789</v>
      </c>
      <c r="Q1011">
        <f>IF(O1011&gt;=开始!$B$6, 1, 0)</f>
        <v>1</v>
      </c>
      <c r="R1011">
        <f>extracted_table_data[[#This Row],[最低排名]]-开始!$B$6</f>
        <v>29013</v>
      </c>
    </row>
    <row r="1012" spans="1:18">
      <c r="A1012">
        <v>74403</v>
      </c>
      <c r="B1012" t="s">
        <v>1183</v>
      </c>
      <c r="C1012" t="str">
        <f t="shared" si="30"/>
        <v>湖南科大</v>
      </c>
      <c r="D1012" t="str">
        <f t="shared" si="31"/>
        <v>03</v>
      </c>
      <c r="E1012" t="s">
        <v>431</v>
      </c>
      <c r="F1012">
        <v>180</v>
      </c>
      <c r="G1012">
        <v>93</v>
      </c>
      <c r="H1012">
        <v>111</v>
      </c>
      <c r="I1012">
        <v>67</v>
      </c>
      <c r="J1012">
        <v>52</v>
      </c>
      <c r="K1012">
        <v>52</v>
      </c>
      <c r="L1012">
        <v>0</v>
      </c>
      <c r="M1012">
        <v>2023</v>
      </c>
      <c r="N1012">
        <f>VLOOKUP(E1012, '2023D'!$A$2:$G$339, 2, FALSE)</f>
        <v>225</v>
      </c>
      <c r="O1012">
        <f>VLOOKUP(E1012, '2023D'!$A$2:$G$339, 3, FALSE)</f>
        <v>29013</v>
      </c>
      <c r="P1012">
        <f>extracted_table_data[[#This Row],[最低排名]]-extracted_table_data[[#This Row],[同分人数]]+1</f>
        <v>28789</v>
      </c>
      <c r="Q1012">
        <f>IF(O1012&gt;=开始!$B$6, 1, 0)</f>
        <v>1</v>
      </c>
      <c r="R1012">
        <f>extracted_table_data[[#This Row],[最低排名]]-开始!$B$6</f>
        <v>29013</v>
      </c>
    </row>
    <row r="1013" spans="1:18">
      <c r="A1013">
        <v>74404</v>
      </c>
      <c r="B1013" t="s">
        <v>1184</v>
      </c>
      <c r="C1013" t="str">
        <f t="shared" si="30"/>
        <v>湖南科大</v>
      </c>
      <c r="D1013" t="str">
        <f t="shared" si="31"/>
        <v>04</v>
      </c>
      <c r="E1013" t="s">
        <v>170</v>
      </c>
      <c r="F1013">
        <v>191</v>
      </c>
      <c r="G1013">
        <v>108</v>
      </c>
      <c r="H1013">
        <v>91</v>
      </c>
      <c r="I1013">
        <v>64</v>
      </c>
      <c r="J1013">
        <v>61</v>
      </c>
      <c r="K1013">
        <v>46</v>
      </c>
      <c r="L1013">
        <v>0</v>
      </c>
      <c r="M1013">
        <v>2023</v>
      </c>
      <c r="N1013">
        <f>VLOOKUP(E1013, '2023D'!$A$2:$G$339, 2, FALSE)</f>
        <v>242</v>
      </c>
      <c r="O1013">
        <f>VLOOKUP(E1013, '2023D'!$A$2:$G$339, 3, FALSE)</f>
        <v>31094</v>
      </c>
      <c r="P1013">
        <f>extracted_table_data[[#This Row],[最低排名]]-extracted_table_data[[#This Row],[同分人数]]+1</f>
        <v>30853</v>
      </c>
      <c r="Q1013">
        <f>IF(O1013&gt;=开始!$B$6, 1, 0)</f>
        <v>1</v>
      </c>
      <c r="R1013">
        <f>extracted_table_data[[#This Row],[最低排名]]-开始!$B$6</f>
        <v>31094</v>
      </c>
    </row>
    <row r="1014" spans="1:18">
      <c r="A1014">
        <v>74405</v>
      </c>
      <c r="B1014" t="s">
        <v>1185</v>
      </c>
      <c r="C1014" t="str">
        <f t="shared" si="30"/>
        <v>湖南科大</v>
      </c>
      <c r="D1014" t="str">
        <f t="shared" si="31"/>
        <v>05</v>
      </c>
      <c r="E1014" t="s">
        <v>431</v>
      </c>
      <c r="F1014">
        <v>198</v>
      </c>
      <c r="G1014">
        <v>105</v>
      </c>
      <c r="H1014">
        <v>84</v>
      </c>
      <c r="I1014">
        <v>64</v>
      </c>
      <c r="J1014">
        <v>61</v>
      </c>
      <c r="K1014">
        <v>55</v>
      </c>
      <c r="L1014">
        <v>0</v>
      </c>
      <c r="M1014">
        <v>2023</v>
      </c>
      <c r="N1014">
        <f>VLOOKUP(E1014, '2023D'!$A$2:$G$339, 2, FALSE)</f>
        <v>225</v>
      </c>
      <c r="O1014">
        <f>VLOOKUP(E1014, '2023D'!$A$2:$G$339, 3, FALSE)</f>
        <v>29013</v>
      </c>
      <c r="P1014">
        <f>extracted_table_data[[#This Row],[最低排名]]-extracted_table_data[[#This Row],[同分人数]]+1</f>
        <v>28789</v>
      </c>
      <c r="Q1014">
        <f>IF(O1014&gt;=开始!$B$6, 1, 0)</f>
        <v>1</v>
      </c>
      <c r="R1014">
        <f>extracted_table_data[[#This Row],[最低排名]]-开始!$B$6</f>
        <v>29013</v>
      </c>
    </row>
    <row r="1015" spans="1:18">
      <c r="A1015">
        <v>74406</v>
      </c>
      <c r="B1015" t="s">
        <v>1186</v>
      </c>
      <c r="C1015" t="str">
        <f t="shared" si="30"/>
        <v>湖南科大</v>
      </c>
      <c r="D1015" t="str">
        <f t="shared" si="31"/>
        <v>06</v>
      </c>
      <c r="E1015" t="s">
        <v>144</v>
      </c>
      <c r="F1015">
        <v>215</v>
      </c>
      <c r="G1015">
        <v>117</v>
      </c>
      <c r="H1015">
        <v>81</v>
      </c>
      <c r="I1015">
        <v>61</v>
      </c>
      <c r="J1015">
        <v>61</v>
      </c>
      <c r="K1015">
        <v>49</v>
      </c>
      <c r="L1015">
        <v>0</v>
      </c>
      <c r="M1015">
        <v>2023</v>
      </c>
      <c r="N1015">
        <f>VLOOKUP(E1015, '2023D'!$A$2:$G$339, 2, FALSE)</f>
        <v>242</v>
      </c>
      <c r="O1015">
        <f>VLOOKUP(E1015, '2023D'!$A$2:$G$339, 3, FALSE)</f>
        <v>27818</v>
      </c>
      <c r="P1015">
        <f>extracted_table_data[[#This Row],[最低排名]]-extracted_table_data[[#This Row],[同分人数]]+1</f>
        <v>27577</v>
      </c>
      <c r="Q1015">
        <f>IF(O1015&gt;=开始!$B$6, 1, 0)</f>
        <v>1</v>
      </c>
      <c r="R1015">
        <f>extracted_table_data[[#This Row],[最低排名]]-开始!$B$6</f>
        <v>27818</v>
      </c>
    </row>
    <row r="1016" spans="1:18">
      <c r="A1016">
        <v>74501</v>
      </c>
      <c r="B1016" t="s">
        <v>1187</v>
      </c>
      <c r="C1016" t="str">
        <f t="shared" si="30"/>
        <v>长沙理工</v>
      </c>
      <c r="D1016" t="str">
        <f t="shared" si="31"/>
        <v>01</v>
      </c>
      <c r="E1016" t="s">
        <v>128</v>
      </c>
      <c r="F1016">
        <v>203</v>
      </c>
      <c r="G1016">
        <v>107</v>
      </c>
      <c r="H1016">
        <v>111</v>
      </c>
      <c r="I1016">
        <v>58</v>
      </c>
      <c r="J1016">
        <v>55</v>
      </c>
      <c r="K1016">
        <v>52</v>
      </c>
      <c r="L1016">
        <v>0</v>
      </c>
      <c r="M1016">
        <v>2023</v>
      </c>
      <c r="N1016">
        <f>VLOOKUP(E1016, '2023D'!$A$2:$G$339, 2, FALSE)</f>
        <v>253</v>
      </c>
      <c r="O1016">
        <f>VLOOKUP(E1016, '2023D'!$A$2:$G$339, 3, FALSE)</f>
        <v>24801</v>
      </c>
      <c r="P1016">
        <f>extracted_table_data[[#This Row],[最低排名]]-extracted_table_data[[#This Row],[同分人数]]+1</f>
        <v>24549</v>
      </c>
      <c r="Q1016">
        <f>IF(O1016&gt;=开始!$B$6, 1, 0)</f>
        <v>1</v>
      </c>
      <c r="R1016">
        <f>extracted_table_data[[#This Row],[最低排名]]-开始!$B$6</f>
        <v>24801</v>
      </c>
    </row>
    <row r="1017" spans="1:18">
      <c r="A1017">
        <v>74502</v>
      </c>
      <c r="B1017" t="s">
        <v>1188</v>
      </c>
      <c r="C1017" t="str">
        <f t="shared" si="30"/>
        <v>长沙理工</v>
      </c>
      <c r="D1017" t="str">
        <f t="shared" si="31"/>
        <v>02</v>
      </c>
      <c r="E1017" t="s">
        <v>450</v>
      </c>
      <c r="F1017">
        <v>212</v>
      </c>
      <c r="G1017">
        <v>121</v>
      </c>
      <c r="H1017">
        <v>99</v>
      </c>
      <c r="I1017">
        <v>67</v>
      </c>
      <c r="J1017">
        <v>58</v>
      </c>
      <c r="K1017">
        <v>58</v>
      </c>
      <c r="L1017">
        <v>0</v>
      </c>
      <c r="M1017">
        <v>2023</v>
      </c>
      <c r="N1017">
        <f>VLOOKUP(E1017, '2023D'!$A$2:$G$339, 2, FALSE)</f>
        <v>272</v>
      </c>
      <c r="O1017">
        <f>VLOOKUP(E1017, '2023D'!$A$2:$G$339, 3, FALSE)</f>
        <v>21165</v>
      </c>
      <c r="P1017">
        <f>extracted_table_data[[#This Row],[最低排名]]-extracted_table_data[[#This Row],[同分人数]]+1</f>
        <v>20894</v>
      </c>
      <c r="Q1017">
        <f>IF(O1017&gt;=开始!$B$6, 1, 0)</f>
        <v>1</v>
      </c>
      <c r="R1017">
        <f>extracted_table_data[[#This Row],[最低排名]]-开始!$B$6</f>
        <v>21165</v>
      </c>
    </row>
    <row r="1018" spans="1:18">
      <c r="A1018">
        <v>74601</v>
      </c>
      <c r="B1018" t="s">
        <v>1189</v>
      </c>
      <c r="C1018" t="str">
        <f t="shared" si="30"/>
        <v>湖南农大</v>
      </c>
      <c r="D1018" t="str">
        <f t="shared" si="31"/>
        <v>01</v>
      </c>
      <c r="E1018" t="s">
        <v>389</v>
      </c>
      <c r="F1018">
        <v>189</v>
      </c>
      <c r="G1018">
        <v>98</v>
      </c>
      <c r="H1018">
        <v>104</v>
      </c>
      <c r="I1018">
        <v>55</v>
      </c>
      <c r="J1018">
        <v>55</v>
      </c>
      <c r="K1018">
        <v>49</v>
      </c>
      <c r="L1018">
        <v>0</v>
      </c>
      <c r="M1018">
        <v>2023</v>
      </c>
      <c r="N1018">
        <f>VLOOKUP(E1018, '2023D'!$A$2:$G$339, 2, FALSE)</f>
        <v>253</v>
      </c>
      <c r="O1018">
        <f>VLOOKUP(E1018, '2023D'!$A$2:$G$339, 3, FALSE)</f>
        <v>31347</v>
      </c>
      <c r="P1018">
        <f>extracted_table_data[[#This Row],[最低排名]]-extracted_table_data[[#This Row],[同分人数]]+1</f>
        <v>31095</v>
      </c>
      <c r="Q1018">
        <f>IF(O1018&gt;=开始!$B$6, 1, 0)</f>
        <v>1</v>
      </c>
      <c r="R1018">
        <f>extracted_table_data[[#This Row],[最低排名]]-开始!$B$6</f>
        <v>31347</v>
      </c>
    </row>
    <row r="1019" spans="1:18">
      <c r="A1019">
        <v>74602</v>
      </c>
      <c r="B1019" t="s">
        <v>1190</v>
      </c>
      <c r="C1019" t="str">
        <f t="shared" si="30"/>
        <v>湖南农大</v>
      </c>
      <c r="D1019" t="str">
        <f t="shared" si="31"/>
        <v>02</v>
      </c>
      <c r="E1019" t="s">
        <v>130</v>
      </c>
      <c r="F1019">
        <v>198</v>
      </c>
      <c r="G1019">
        <v>101</v>
      </c>
      <c r="H1019">
        <v>96</v>
      </c>
      <c r="I1019">
        <v>58</v>
      </c>
      <c r="J1019">
        <v>55</v>
      </c>
      <c r="K1019">
        <v>52</v>
      </c>
      <c r="L1019">
        <v>0</v>
      </c>
      <c r="M1019">
        <v>2023</v>
      </c>
      <c r="N1019">
        <f>VLOOKUP(E1019, '2023D'!$A$2:$G$339, 2, FALSE)</f>
        <v>237</v>
      </c>
      <c r="O1019">
        <f>VLOOKUP(E1019, '2023D'!$A$2:$G$339, 3, FALSE)</f>
        <v>29706</v>
      </c>
      <c r="P1019">
        <f>extracted_table_data[[#This Row],[最低排名]]-extracted_table_data[[#This Row],[同分人数]]+1</f>
        <v>29470</v>
      </c>
      <c r="Q1019">
        <f>IF(O1019&gt;=开始!$B$6, 1, 0)</f>
        <v>1</v>
      </c>
      <c r="R1019">
        <f>extracted_table_data[[#This Row],[最低排名]]-开始!$B$6</f>
        <v>29706</v>
      </c>
    </row>
    <row r="1020" spans="1:18">
      <c r="A1020">
        <v>74701</v>
      </c>
      <c r="B1020" t="s">
        <v>1191</v>
      </c>
      <c r="C1020" t="str">
        <f t="shared" si="30"/>
        <v>湖南中医</v>
      </c>
      <c r="D1020" t="str">
        <f t="shared" si="31"/>
        <v>01</v>
      </c>
      <c r="E1020" t="s">
        <v>68</v>
      </c>
      <c r="F1020">
        <v>220</v>
      </c>
      <c r="G1020">
        <v>113</v>
      </c>
      <c r="H1020">
        <v>126</v>
      </c>
      <c r="I1020">
        <v>67</v>
      </c>
      <c r="J1020">
        <v>55</v>
      </c>
      <c r="K1020">
        <v>52</v>
      </c>
      <c r="L1020">
        <v>0</v>
      </c>
      <c r="M1020">
        <v>2023</v>
      </c>
      <c r="N1020">
        <f>VLOOKUP(E1020, '2023D'!$A$2:$G$339, 2, FALSE)</f>
        <v>256</v>
      </c>
      <c r="O1020">
        <f>VLOOKUP(E1020, '2023D'!$A$2:$G$339, 3, FALSE)</f>
        <v>14672</v>
      </c>
      <c r="P1020">
        <f>extracted_table_data[[#This Row],[最低排名]]-extracted_table_data[[#This Row],[同分人数]]+1</f>
        <v>14417</v>
      </c>
      <c r="Q1020">
        <f>IF(O1020&gt;=开始!$B$6, 1, 0)</f>
        <v>1</v>
      </c>
      <c r="R1020">
        <f>extracted_table_data[[#This Row],[最低排名]]-开始!$B$6</f>
        <v>14672</v>
      </c>
    </row>
    <row r="1021" spans="1:18">
      <c r="A1021">
        <v>74702</v>
      </c>
      <c r="B1021" t="s">
        <v>1192</v>
      </c>
      <c r="C1021" t="str">
        <f t="shared" si="30"/>
        <v>湖南中医</v>
      </c>
      <c r="D1021" t="str">
        <f t="shared" si="31"/>
        <v>02</v>
      </c>
      <c r="E1021" t="s">
        <v>1130</v>
      </c>
      <c r="F1021">
        <v>220</v>
      </c>
      <c r="G1021">
        <v>113</v>
      </c>
      <c r="H1021">
        <v>125</v>
      </c>
      <c r="I1021">
        <v>67</v>
      </c>
      <c r="J1021">
        <v>58</v>
      </c>
      <c r="K1021">
        <v>55</v>
      </c>
      <c r="L1021">
        <v>0</v>
      </c>
      <c r="M1021">
        <v>2023</v>
      </c>
      <c r="N1021">
        <f>VLOOKUP(E1021, '2023D'!$A$2:$G$339, 2, FALSE)</f>
        <v>246</v>
      </c>
      <c r="O1021">
        <f>VLOOKUP(E1021, '2023D'!$A$2:$G$339, 3, FALSE)</f>
        <v>13398</v>
      </c>
      <c r="P1021">
        <f>extracted_table_data[[#This Row],[最低排名]]-extracted_table_data[[#This Row],[同分人数]]+1</f>
        <v>13153</v>
      </c>
      <c r="Q1021">
        <f>IF(O1021&gt;=开始!$B$6, 1, 0)</f>
        <v>1</v>
      </c>
      <c r="R1021">
        <f>extracted_table_data[[#This Row],[最低排名]]-开始!$B$6</f>
        <v>13398</v>
      </c>
    </row>
    <row r="1022" spans="1:18">
      <c r="A1022">
        <v>74703</v>
      </c>
      <c r="B1022" t="s">
        <v>1193</v>
      </c>
      <c r="C1022" t="str">
        <f t="shared" si="30"/>
        <v>湖南中医</v>
      </c>
      <c r="D1022" t="str">
        <f t="shared" si="31"/>
        <v>03</v>
      </c>
      <c r="E1022" t="s">
        <v>372</v>
      </c>
      <c r="F1022">
        <v>192</v>
      </c>
      <c r="G1022">
        <v>104</v>
      </c>
      <c r="H1022">
        <v>110</v>
      </c>
      <c r="I1022">
        <v>61</v>
      </c>
      <c r="J1022">
        <v>58</v>
      </c>
      <c r="K1022">
        <v>55</v>
      </c>
      <c r="L1022">
        <v>0</v>
      </c>
      <c r="M1022">
        <v>2023</v>
      </c>
      <c r="N1022">
        <f>VLOOKUP(E1022, '2023D'!$A$2:$G$339, 2, FALSE)</f>
        <v>234</v>
      </c>
      <c r="O1022">
        <f>VLOOKUP(E1022, '2023D'!$A$2:$G$339, 3, FALSE)</f>
        <v>25585</v>
      </c>
      <c r="P1022">
        <f>extracted_table_data[[#This Row],[最低排名]]-extracted_table_data[[#This Row],[同分人数]]+1</f>
        <v>25352</v>
      </c>
      <c r="Q1022">
        <f>IF(O1022&gt;=开始!$B$6, 1, 0)</f>
        <v>1</v>
      </c>
      <c r="R1022">
        <f>extracted_table_data[[#This Row],[最低排名]]-开始!$B$6</f>
        <v>25585</v>
      </c>
    </row>
    <row r="1023" spans="1:18">
      <c r="A1023">
        <v>74801</v>
      </c>
      <c r="B1023" t="s">
        <v>1194</v>
      </c>
      <c r="C1023" t="str">
        <f t="shared" si="30"/>
        <v>湖南师大</v>
      </c>
      <c r="D1023" t="str">
        <f t="shared" si="31"/>
        <v>01</v>
      </c>
      <c r="E1023" t="s">
        <v>424</v>
      </c>
      <c r="F1023">
        <v>214</v>
      </c>
      <c r="G1023">
        <v>110</v>
      </c>
      <c r="H1023">
        <v>124</v>
      </c>
      <c r="I1023">
        <v>67</v>
      </c>
      <c r="J1023">
        <v>61</v>
      </c>
      <c r="K1023">
        <v>58</v>
      </c>
      <c r="L1023">
        <v>0</v>
      </c>
      <c r="M1023">
        <v>2023</v>
      </c>
      <c r="N1023">
        <f>VLOOKUP(E1023, '2023D'!$A$2:$G$339, 2, FALSE)</f>
        <v>265</v>
      </c>
      <c r="O1023">
        <f>VLOOKUP(E1023, '2023D'!$A$2:$G$339, 3, FALSE)</f>
        <v>13663</v>
      </c>
      <c r="P1023">
        <f>extracted_table_data[[#This Row],[最低排名]]-extracted_table_data[[#This Row],[同分人数]]+1</f>
        <v>13399</v>
      </c>
      <c r="Q1023">
        <f>IF(O1023&gt;=开始!$B$6, 1, 0)</f>
        <v>1</v>
      </c>
      <c r="R1023">
        <f>extracted_table_data[[#This Row],[最低排名]]-开始!$B$6</f>
        <v>13663</v>
      </c>
    </row>
    <row r="1024" spans="1:18">
      <c r="A1024">
        <v>74802</v>
      </c>
      <c r="B1024" t="s">
        <v>1195</v>
      </c>
      <c r="C1024" t="str">
        <f t="shared" si="30"/>
        <v>湖南师大</v>
      </c>
      <c r="D1024" t="str">
        <f t="shared" si="31"/>
        <v>02</v>
      </c>
      <c r="E1024" t="s">
        <v>189</v>
      </c>
      <c r="F1024">
        <v>228</v>
      </c>
      <c r="G1024">
        <v>125</v>
      </c>
      <c r="H1024">
        <v>127</v>
      </c>
      <c r="I1024">
        <v>64</v>
      </c>
      <c r="J1024">
        <v>61</v>
      </c>
      <c r="K1024">
        <v>55</v>
      </c>
      <c r="L1024">
        <v>0</v>
      </c>
      <c r="M1024">
        <v>2023</v>
      </c>
      <c r="N1024">
        <f>VLOOKUP(E1024, '2023D'!$A$2:$G$339, 2, FALSE)</f>
        <v>221</v>
      </c>
      <c r="O1024">
        <f>VLOOKUP(E1024, '2023D'!$A$2:$G$339, 3, FALSE)</f>
        <v>11029</v>
      </c>
      <c r="P1024">
        <f>extracted_table_data[[#This Row],[最低排名]]-extracted_table_data[[#This Row],[同分人数]]+1</f>
        <v>10809</v>
      </c>
      <c r="Q1024">
        <f>IF(O1024&gt;=开始!$B$6, 1, 0)</f>
        <v>1</v>
      </c>
      <c r="R1024">
        <f>extracted_table_data[[#This Row],[最低排名]]-开始!$B$6</f>
        <v>11029</v>
      </c>
    </row>
    <row r="1025" spans="1:18">
      <c r="A1025">
        <v>74803</v>
      </c>
      <c r="B1025" t="s">
        <v>1196</v>
      </c>
      <c r="C1025" t="str">
        <f t="shared" si="30"/>
        <v>湖南师大</v>
      </c>
      <c r="D1025" t="str">
        <f t="shared" si="31"/>
        <v>03</v>
      </c>
      <c r="E1025" t="s">
        <v>279</v>
      </c>
      <c r="F1025">
        <v>230</v>
      </c>
      <c r="G1025">
        <v>124</v>
      </c>
      <c r="H1025">
        <v>117</v>
      </c>
      <c r="I1025">
        <v>67</v>
      </c>
      <c r="J1025">
        <v>67</v>
      </c>
      <c r="K1025">
        <v>52</v>
      </c>
      <c r="L1025">
        <v>0</v>
      </c>
      <c r="M1025">
        <v>2023</v>
      </c>
      <c r="N1025">
        <f>VLOOKUP(E1025, '2023D'!$A$2:$G$339, 2, FALSE)</f>
        <v>225</v>
      </c>
      <c r="O1025">
        <f>VLOOKUP(E1025, '2023D'!$A$2:$G$339, 3, FALSE)</f>
        <v>11501</v>
      </c>
      <c r="P1025">
        <f>extracted_table_data[[#This Row],[最低排名]]-extracted_table_data[[#This Row],[同分人数]]+1</f>
        <v>11277</v>
      </c>
      <c r="Q1025">
        <f>IF(O1025&gt;=开始!$B$6, 1, 0)</f>
        <v>1</v>
      </c>
      <c r="R1025">
        <f>extracted_table_data[[#This Row],[最低排名]]-开始!$B$6</f>
        <v>11501</v>
      </c>
    </row>
    <row r="1026" spans="1:18">
      <c r="A1026">
        <v>74901</v>
      </c>
      <c r="B1026" t="s">
        <v>1197</v>
      </c>
      <c r="C1026" t="str">
        <f t="shared" ref="C1026:C1089" si="32">LEFT(B1026, FIND("(", B1026) - 1)</f>
        <v>湖南理工</v>
      </c>
      <c r="D1026" t="str">
        <f t="shared" ref="D1026:D1089" si="33">MID(B1026, FIND("(", B1026) + 1, FIND(")", B1026) - FIND("(", B1026) - 1)</f>
        <v>01</v>
      </c>
      <c r="E1026" t="s">
        <v>398</v>
      </c>
      <c r="F1026">
        <v>188</v>
      </c>
      <c r="G1026">
        <v>96</v>
      </c>
      <c r="H1026">
        <v>92</v>
      </c>
      <c r="I1026">
        <v>55</v>
      </c>
      <c r="J1026">
        <v>52</v>
      </c>
      <c r="K1026">
        <v>46</v>
      </c>
      <c r="L1026">
        <v>0</v>
      </c>
      <c r="M1026">
        <v>2023</v>
      </c>
      <c r="N1026">
        <f>VLOOKUP(E1026, '2023D'!$A$2:$G$339, 2, FALSE)</f>
        <v>214</v>
      </c>
      <c r="O1026">
        <f>VLOOKUP(E1026, '2023D'!$A$2:$G$339, 3, FALSE)</f>
        <v>35473</v>
      </c>
      <c r="P1026">
        <f>extracted_table_data[[#This Row],[最低排名]]-extracted_table_data[[#This Row],[同分人数]]+1</f>
        <v>35260</v>
      </c>
      <c r="Q1026">
        <f>IF(O1026&gt;=开始!$B$6, 1, 0)</f>
        <v>1</v>
      </c>
      <c r="R1026">
        <f>extracted_table_data[[#This Row],[最低排名]]-开始!$B$6</f>
        <v>35473</v>
      </c>
    </row>
    <row r="1027" spans="1:18">
      <c r="A1027">
        <v>74902</v>
      </c>
      <c r="B1027" t="s">
        <v>1198</v>
      </c>
      <c r="C1027" t="str">
        <f t="shared" si="32"/>
        <v>湖南理工</v>
      </c>
      <c r="D1027" t="str">
        <f t="shared" si="33"/>
        <v>02</v>
      </c>
      <c r="E1027" t="s">
        <v>381</v>
      </c>
      <c r="F1027">
        <v>209</v>
      </c>
      <c r="G1027">
        <v>109</v>
      </c>
      <c r="H1027">
        <v>73</v>
      </c>
      <c r="I1027">
        <v>52</v>
      </c>
      <c r="J1027">
        <v>52</v>
      </c>
      <c r="K1027">
        <v>43</v>
      </c>
      <c r="L1027">
        <v>0</v>
      </c>
      <c r="M1027">
        <v>2023</v>
      </c>
      <c r="N1027">
        <f>VLOOKUP(E1027, '2023D'!$A$2:$G$339, 2, FALSE)</f>
        <v>190</v>
      </c>
      <c r="O1027">
        <f>VLOOKUP(E1027, '2023D'!$A$2:$G$339, 3, FALSE)</f>
        <v>36303</v>
      </c>
      <c r="P1027">
        <f>extracted_table_data[[#This Row],[最低排名]]-extracted_table_data[[#This Row],[同分人数]]+1</f>
        <v>36114</v>
      </c>
      <c r="Q1027">
        <f>IF(O1027&gt;=开始!$B$6, 1, 0)</f>
        <v>1</v>
      </c>
      <c r="R1027">
        <f>extracted_table_data[[#This Row],[最低排名]]-开始!$B$6</f>
        <v>36303</v>
      </c>
    </row>
    <row r="1028" spans="1:18">
      <c r="A1028">
        <v>74903</v>
      </c>
      <c r="B1028" t="s">
        <v>1199</v>
      </c>
      <c r="C1028" t="str">
        <f t="shared" si="32"/>
        <v>湖南理工</v>
      </c>
      <c r="D1028" t="str">
        <f t="shared" si="33"/>
        <v>03</v>
      </c>
      <c r="E1028" t="s">
        <v>752</v>
      </c>
      <c r="F1028">
        <v>185</v>
      </c>
      <c r="G1028">
        <v>95</v>
      </c>
      <c r="H1028">
        <v>84</v>
      </c>
      <c r="I1028">
        <v>55</v>
      </c>
      <c r="J1028">
        <v>55</v>
      </c>
      <c r="K1028">
        <v>46</v>
      </c>
      <c r="L1028">
        <v>0</v>
      </c>
      <c r="M1028">
        <v>2023</v>
      </c>
      <c r="N1028">
        <f>VLOOKUP(E1028, '2023D'!$A$2:$G$339, 2, FALSE)</f>
        <v>204</v>
      </c>
      <c r="O1028">
        <f>VLOOKUP(E1028, '2023D'!$A$2:$G$339, 3, FALSE)</f>
        <v>37110</v>
      </c>
      <c r="P1028">
        <f>extracted_table_data[[#This Row],[最低排名]]-extracted_table_data[[#This Row],[同分人数]]+1</f>
        <v>36907</v>
      </c>
      <c r="Q1028">
        <f>IF(O1028&gt;=开始!$B$6, 1, 0)</f>
        <v>1</v>
      </c>
      <c r="R1028">
        <f>extracted_table_data[[#This Row],[最低排名]]-开始!$B$6</f>
        <v>37110</v>
      </c>
    </row>
    <row r="1029" spans="1:18">
      <c r="A1029">
        <v>75001</v>
      </c>
      <c r="B1029" t="s">
        <v>1200</v>
      </c>
      <c r="C1029" t="str">
        <f t="shared" si="32"/>
        <v>湘南学院</v>
      </c>
      <c r="D1029" t="str">
        <f t="shared" si="33"/>
        <v>01</v>
      </c>
      <c r="E1029" t="s">
        <v>354</v>
      </c>
      <c r="F1029">
        <v>194</v>
      </c>
      <c r="G1029">
        <v>103</v>
      </c>
      <c r="H1029">
        <v>96</v>
      </c>
      <c r="I1029">
        <v>49</v>
      </c>
      <c r="J1029">
        <v>46</v>
      </c>
      <c r="K1029">
        <v>43</v>
      </c>
      <c r="L1029">
        <v>0</v>
      </c>
      <c r="M1029">
        <v>2023</v>
      </c>
      <c r="N1029">
        <f>VLOOKUP(E1029, '2023D'!$A$2:$G$339, 2, FALSE)</f>
        <v>200</v>
      </c>
      <c r="O1029">
        <f>VLOOKUP(E1029, '2023D'!$A$2:$G$339, 3, FALSE)</f>
        <v>36503</v>
      </c>
      <c r="P1029">
        <f>extracted_table_data[[#This Row],[最低排名]]-extracted_table_data[[#This Row],[同分人数]]+1</f>
        <v>36304</v>
      </c>
      <c r="Q1029">
        <f>IF(O1029&gt;=开始!$B$6, 1, 0)</f>
        <v>1</v>
      </c>
      <c r="R1029">
        <f>extracted_table_data[[#This Row],[最低排名]]-开始!$B$6</f>
        <v>36503</v>
      </c>
    </row>
    <row r="1030" spans="1:18">
      <c r="A1030">
        <v>75002</v>
      </c>
      <c r="B1030" t="s">
        <v>1201</v>
      </c>
      <c r="C1030" t="str">
        <f t="shared" si="32"/>
        <v>湘南学院</v>
      </c>
      <c r="D1030" t="str">
        <f t="shared" si="33"/>
        <v>02</v>
      </c>
      <c r="E1030" t="s">
        <v>405</v>
      </c>
      <c r="F1030">
        <v>189</v>
      </c>
      <c r="G1030">
        <v>107</v>
      </c>
      <c r="H1030">
        <v>88</v>
      </c>
      <c r="I1030">
        <v>52</v>
      </c>
      <c r="J1030">
        <v>49</v>
      </c>
      <c r="K1030">
        <v>49</v>
      </c>
      <c r="L1030">
        <v>0</v>
      </c>
      <c r="M1030">
        <v>2023</v>
      </c>
      <c r="N1030">
        <f>VLOOKUP(E1030, '2023D'!$A$2:$G$339, 2, FALSE)</f>
        <v>209</v>
      </c>
      <c r="O1030">
        <f>VLOOKUP(E1030, '2023D'!$A$2:$G$339, 3, FALSE)</f>
        <v>36712</v>
      </c>
      <c r="P1030">
        <f>extracted_table_data[[#This Row],[最低排名]]-extracted_table_data[[#This Row],[同分人数]]+1</f>
        <v>36504</v>
      </c>
      <c r="Q1030">
        <f>IF(O1030&gt;=开始!$B$6, 1, 0)</f>
        <v>1</v>
      </c>
      <c r="R1030">
        <f>extracted_table_data[[#This Row],[最低排名]]-开始!$B$6</f>
        <v>36712</v>
      </c>
    </row>
    <row r="1031" spans="1:18">
      <c r="A1031">
        <v>75003</v>
      </c>
      <c r="B1031" t="s">
        <v>1202</v>
      </c>
      <c r="C1031" t="str">
        <f t="shared" si="32"/>
        <v>湘南学院</v>
      </c>
      <c r="D1031" t="str">
        <f t="shared" si="33"/>
        <v>03</v>
      </c>
      <c r="E1031" t="s">
        <v>173</v>
      </c>
      <c r="F1031">
        <v>199</v>
      </c>
      <c r="G1031">
        <v>104</v>
      </c>
      <c r="H1031">
        <v>102</v>
      </c>
      <c r="I1031">
        <v>58</v>
      </c>
      <c r="J1031">
        <v>52</v>
      </c>
      <c r="K1031">
        <v>52</v>
      </c>
      <c r="L1031">
        <v>0</v>
      </c>
      <c r="M1031">
        <v>2023</v>
      </c>
      <c r="N1031">
        <f>VLOOKUP(E1031, '2023D'!$A$2:$G$339, 2, FALSE)</f>
        <v>224</v>
      </c>
      <c r="O1031">
        <f>VLOOKUP(E1031, '2023D'!$A$2:$G$339, 3, FALSE)</f>
        <v>28788</v>
      </c>
      <c r="P1031">
        <f>extracted_table_data[[#This Row],[最低排名]]-extracted_table_data[[#This Row],[同分人数]]+1</f>
        <v>28565</v>
      </c>
      <c r="Q1031">
        <f>IF(O1031&gt;=开始!$B$6, 1, 0)</f>
        <v>1</v>
      </c>
      <c r="R1031">
        <f>extracted_table_data[[#This Row],[最低排名]]-开始!$B$6</f>
        <v>28788</v>
      </c>
    </row>
    <row r="1032" spans="1:18">
      <c r="A1032">
        <v>75101</v>
      </c>
      <c r="B1032" t="s">
        <v>1203</v>
      </c>
      <c r="C1032" t="str">
        <f t="shared" si="32"/>
        <v>衡阳师范</v>
      </c>
      <c r="D1032" t="str">
        <f t="shared" si="33"/>
        <v>01</v>
      </c>
      <c r="E1032" t="s">
        <v>363</v>
      </c>
      <c r="F1032">
        <v>168</v>
      </c>
      <c r="G1032">
        <v>97</v>
      </c>
      <c r="H1032">
        <v>115</v>
      </c>
      <c r="I1032">
        <v>58</v>
      </c>
      <c r="J1032">
        <v>52</v>
      </c>
      <c r="K1032">
        <v>43</v>
      </c>
      <c r="L1032">
        <v>0</v>
      </c>
      <c r="M1032">
        <v>2023</v>
      </c>
      <c r="N1032">
        <f>VLOOKUP(E1032, '2023D'!$A$2:$G$339, 2, FALSE)</f>
        <v>228</v>
      </c>
      <c r="O1032">
        <f>VLOOKUP(E1032, '2023D'!$A$2:$G$339, 3, FALSE)</f>
        <v>34853</v>
      </c>
      <c r="P1032">
        <f>extracted_table_data[[#This Row],[最低排名]]-extracted_table_data[[#This Row],[同分人数]]+1</f>
        <v>34626</v>
      </c>
      <c r="Q1032">
        <f>IF(O1032&gt;=开始!$B$6, 1, 0)</f>
        <v>1</v>
      </c>
      <c r="R1032">
        <f>extracted_table_data[[#This Row],[最低排名]]-开始!$B$6</f>
        <v>34853</v>
      </c>
    </row>
    <row r="1033" spans="1:18">
      <c r="A1033">
        <v>75102</v>
      </c>
      <c r="B1033" t="s">
        <v>1204</v>
      </c>
      <c r="C1033" t="str">
        <f t="shared" si="32"/>
        <v>衡阳师范</v>
      </c>
      <c r="D1033" t="str">
        <f t="shared" si="33"/>
        <v>02</v>
      </c>
      <c r="E1033" t="s">
        <v>363</v>
      </c>
      <c r="F1033">
        <v>205</v>
      </c>
      <c r="G1033">
        <v>104</v>
      </c>
      <c r="H1033">
        <v>84</v>
      </c>
      <c r="I1033">
        <v>52</v>
      </c>
      <c r="J1033">
        <v>52</v>
      </c>
      <c r="K1033">
        <v>43</v>
      </c>
      <c r="L1033">
        <v>0</v>
      </c>
      <c r="M1033">
        <v>2023</v>
      </c>
      <c r="N1033">
        <f>VLOOKUP(E1033, '2023D'!$A$2:$G$339, 2, FALSE)</f>
        <v>228</v>
      </c>
      <c r="O1033">
        <f>VLOOKUP(E1033, '2023D'!$A$2:$G$339, 3, FALSE)</f>
        <v>34853</v>
      </c>
      <c r="P1033">
        <f>extracted_table_data[[#This Row],[最低排名]]-extracted_table_data[[#This Row],[同分人数]]+1</f>
        <v>34626</v>
      </c>
      <c r="Q1033">
        <f>IF(O1033&gt;=开始!$B$6, 1, 0)</f>
        <v>1</v>
      </c>
      <c r="R1033">
        <f>extracted_table_data[[#This Row],[最低排名]]-开始!$B$6</f>
        <v>34853</v>
      </c>
    </row>
    <row r="1034" spans="1:18">
      <c r="A1034">
        <v>75103</v>
      </c>
      <c r="B1034" t="s">
        <v>1205</v>
      </c>
      <c r="C1034" t="str">
        <f t="shared" si="32"/>
        <v>衡阳师范</v>
      </c>
      <c r="D1034" t="str">
        <f t="shared" si="33"/>
        <v>03</v>
      </c>
      <c r="E1034" t="s">
        <v>126</v>
      </c>
      <c r="F1034">
        <v>213</v>
      </c>
      <c r="G1034">
        <v>107</v>
      </c>
      <c r="H1034">
        <v>103</v>
      </c>
      <c r="I1034">
        <v>55</v>
      </c>
      <c r="J1034">
        <v>49</v>
      </c>
      <c r="K1034">
        <v>49</v>
      </c>
      <c r="L1034">
        <v>0</v>
      </c>
      <c r="M1034">
        <v>2023</v>
      </c>
      <c r="N1034">
        <f>VLOOKUP(E1034, '2023D'!$A$2:$G$339, 2, FALSE)</f>
        <v>222</v>
      </c>
      <c r="O1034">
        <f>VLOOKUP(E1034, '2023D'!$A$2:$G$339, 3, FALSE)</f>
        <v>27340</v>
      </c>
      <c r="P1034">
        <f>extracted_table_data[[#This Row],[最低排名]]-extracted_table_data[[#This Row],[同分人数]]+1</f>
        <v>27119</v>
      </c>
      <c r="Q1034">
        <f>IF(O1034&gt;=开始!$B$6, 1, 0)</f>
        <v>1</v>
      </c>
      <c r="R1034">
        <f>extracted_table_data[[#This Row],[最低排名]]-开始!$B$6</f>
        <v>27340</v>
      </c>
    </row>
    <row r="1035" spans="1:18">
      <c r="A1035">
        <v>75104</v>
      </c>
      <c r="B1035" t="s">
        <v>1206</v>
      </c>
      <c r="C1035" t="str">
        <f t="shared" si="32"/>
        <v>衡阳师范</v>
      </c>
      <c r="D1035" t="str">
        <f t="shared" si="33"/>
        <v>04</v>
      </c>
      <c r="E1035" t="s">
        <v>354</v>
      </c>
      <c r="F1035">
        <v>195</v>
      </c>
      <c r="G1035">
        <v>98</v>
      </c>
      <c r="H1035">
        <v>83</v>
      </c>
      <c r="I1035">
        <v>52</v>
      </c>
      <c r="J1035">
        <v>52</v>
      </c>
      <c r="K1035">
        <v>46</v>
      </c>
      <c r="L1035">
        <v>0</v>
      </c>
      <c r="M1035">
        <v>2023</v>
      </c>
      <c r="N1035">
        <f>VLOOKUP(E1035, '2023D'!$A$2:$G$339, 2, FALSE)</f>
        <v>200</v>
      </c>
      <c r="O1035">
        <f>VLOOKUP(E1035, '2023D'!$A$2:$G$339, 3, FALSE)</f>
        <v>36503</v>
      </c>
      <c r="P1035">
        <f>extracted_table_data[[#This Row],[最低排名]]-extracted_table_data[[#This Row],[同分人数]]+1</f>
        <v>36304</v>
      </c>
      <c r="Q1035">
        <f>IF(O1035&gt;=开始!$B$6, 1, 0)</f>
        <v>1</v>
      </c>
      <c r="R1035">
        <f>extracted_table_data[[#This Row],[最低排名]]-开始!$B$6</f>
        <v>36503</v>
      </c>
    </row>
    <row r="1036" spans="1:18">
      <c r="A1036">
        <v>75201</v>
      </c>
      <c r="B1036" t="s">
        <v>1207</v>
      </c>
      <c r="C1036" t="str">
        <f t="shared" si="32"/>
        <v>邵阳学院</v>
      </c>
      <c r="D1036" t="str">
        <f t="shared" si="33"/>
        <v>01</v>
      </c>
      <c r="E1036" t="s">
        <v>408</v>
      </c>
      <c r="F1036">
        <v>163</v>
      </c>
      <c r="G1036">
        <v>88</v>
      </c>
      <c r="H1036">
        <v>106</v>
      </c>
      <c r="I1036">
        <v>52</v>
      </c>
      <c r="J1036">
        <v>49</v>
      </c>
      <c r="K1036">
        <v>49</v>
      </c>
      <c r="L1036">
        <v>0</v>
      </c>
      <c r="M1036">
        <v>2023</v>
      </c>
      <c r="N1036">
        <f>VLOOKUP(E1036, '2023D'!$A$2:$G$339, 2, FALSE)</f>
        <v>179</v>
      </c>
      <c r="O1036">
        <f>VLOOKUP(E1036, '2023D'!$A$2:$G$339, 3, FALSE)</f>
        <v>38271</v>
      </c>
      <c r="P1036">
        <f>extracted_table_data[[#This Row],[最低排名]]-extracted_table_data[[#This Row],[同分人数]]+1</f>
        <v>38093</v>
      </c>
      <c r="Q1036">
        <f>IF(O1036&gt;=开始!$B$6, 1, 0)</f>
        <v>1</v>
      </c>
      <c r="R1036">
        <f>extracted_table_data[[#This Row],[最低排名]]-开始!$B$6</f>
        <v>38271</v>
      </c>
    </row>
    <row r="1037" spans="1:18">
      <c r="A1037">
        <v>75202</v>
      </c>
      <c r="B1037" t="s">
        <v>1208</v>
      </c>
      <c r="C1037" t="str">
        <f t="shared" si="32"/>
        <v>邵阳学院</v>
      </c>
      <c r="D1037" t="str">
        <f t="shared" si="33"/>
        <v>02</v>
      </c>
      <c r="E1037" t="s">
        <v>585</v>
      </c>
      <c r="F1037">
        <v>189</v>
      </c>
      <c r="G1037">
        <v>96</v>
      </c>
      <c r="H1037">
        <v>68</v>
      </c>
      <c r="I1037">
        <v>58</v>
      </c>
      <c r="J1037">
        <v>55</v>
      </c>
      <c r="K1037">
        <v>46</v>
      </c>
      <c r="L1037">
        <v>0</v>
      </c>
      <c r="M1037">
        <v>2023</v>
      </c>
      <c r="N1037">
        <f>VLOOKUP(E1037, '2023D'!$A$2:$G$339, 2, FALSE)</f>
        <v>189</v>
      </c>
      <c r="O1037">
        <f>VLOOKUP(E1037, '2023D'!$A$2:$G$339, 3, FALSE)</f>
        <v>38855</v>
      </c>
      <c r="P1037">
        <f>extracted_table_data[[#This Row],[最低排名]]-extracted_table_data[[#This Row],[同分人数]]+1</f>
        <v>38667</v>
      </c>
      <c r="Q1037">
        <f>IF(O1037&gt;=开始!$B$6, 1, 0)</f>
        <v>1</v>
      </c>
      <c r="R1037">
        <f>extracted_table_data[[#This Row],[最低排名]]-开始!$B$6</f>
        <v>38855</v>
      </c>
    </row>
    <row r="1038" spans="1:18">
      <c r="A1038">
        <v>75301</v>
      </c>
      <c r="B1038" t="s">
        <v>1209</v>
      </c>
      <c r="C1038" t="str">
        <f t="shared" si="32"/>
        <v>湖南文理</v>
      </c>
      <c r="D1038" t="str">
        <f t="shared" si="33"/>
        <v>01</v>
      </c>
      <c r="E1038" t="s">
        <v>469</v>
      </c>
      <c r="F1038">
        <v>193</v>
      </c>
      <c r="G1038">
        <v>104</v>
      </c>
      <c r="H1038">
        <v>92</v>
      </c>
      <c r="I1038">
        <v>49</v>
      </c>
      <c r="J1038">
        <v>49</v>
      </c>
      <c r="K1038">
        <v>49</v>
      </c>
      <c r="L1038">
        <v>0</v>
      </c>
      <c r="M1038">
        <v>2023</v>
      </c>
      <c r="N1038">
        <f>VLOOKUP(E1038, '2023D'!$A$2:$G$339, 2, FALSE)</f>
        <v>224</v>
      </c>
      <c r="O1038">
        <f>VLOOKUP(E1038, '2023D'!$A$2:$G$339, 3, FALSE)</f>
        <v>35697</v>
      </c>
      <c r="P1038">
        <f>extracted_table_data[[#This Row],[最低排名]]-extracted_table_data[[#This Row],[同分人数]]+1</f>
        <v>35474</v>
      </c>
      <c r="Q1038">
        <f>IF(O1038&gt;=开始!$B$6, 1, 0)</f>
        <v>1</v>
      </c>
      <c r="R1038">
        <f>extracted_table_data[[#This Row],[最低排名]]-开始!$B$6</f>
        <v>35697</v>
      </c>
    </row>
    <row r="1039" spans="1:18">
      <c r="A1039">
        <v>75302</v>
      </c>
      <c r="B1039" t="s">
        <v>1210</v>
      </c>
      <c r="C1039" t="str">
        <f t="shared" si="32"/>
        <v>湖南文理</v>
      </c>
      <c r="D1039" t="str">
        <f t="shared" si="33"/>
        <v>02</v>
      </c>
      <c r="E1039" t="s">
        <v>440</v>
      </c>
      <c r="F1039">
        <v>187</v>
      </c>
      <c r="G1039">
        <v>96</v>
      </c>
      <c r="H1039">
        <v>88</v>
      </c>
      <c r="I1039">
        <v>58</v>
      </c>
      <c r="J1039">
        <v>58</v>
      </c>
      <c r="K1039">
        <v>46</v>
      </c>
      <c r="L1039">
        <v>0</v>
      </c>
      <c r="M1039">
        <v>2023</v>
      </c>
      <c r="N1039">
        <f>VLOOKUP(E1039, '2023D'!$A$2:$G$339, 2, FALSE)</f>
        <v>194</v>
      </c>
      <c r="O1039">
        <f>VLOOKUP(E1039, '2023D'!$A$2:$G$339, 3, FALSE)</f>
        <v>34625</v>
      </c>
      <c r="P1039">
        <f>extracted_table_data[[#This Row],[最低排名]]-extracted_table_data[[#This Row],[同分人数]]+1</f>
        <v>34432</v>
      </c>
      <c r="Q1039">
        <f>IF(O1039&gt;=开始!$B$6, 1, 0)</f>
        <v>1</v>
      </c>
      <c r="R1039">
        <f>extracted_table_data[[#This Row],[最低排名]]-开始!$B$6</f>
        <v>34625</v>
      </c>
    </row>
    <row r="1040" spans="1:18">
      <c r="A1040">
        <v>75303</v>
      </c>
      <c r="B1040" t="s">
        <v>1211</v>
      </c>
      <c r="C1040" t="str">
        <f t="shared" si="32"/>
        <v>湖南文理</v>
      </c>
      <c r="D1040" t="str">
        <f t="shared" si="33"/>
        <v>03</v>
      </c>
      <c r="E1040" t="s">
        <v>998</v>
      </c>
      <c r="F1040">
        <v>167</v>
      </c>
      <c r="G1040">
        <v>84</v>
      </c>
      <c r="H1040">
        <v>85</v>
      </c>
      <c r="I1040">
        <v>61</v>
      </c>
      <c r="J1040">
        <v>49</v>
      </c>
      <c r="K1040">
        <v>49</v>
      </c>
      <c r="L1040">
        <v>0</v>
      </c>
      <c r="M1040">
        <v>2023</v>
      </c>
      <c r="N1040">
        <f>VLOOKUP(E1040, '2023D'!$A$2:$G$339, 2, FALSE)</f>
        <v>178</v>
      </c>
      <c r="O1040">
        <f>VLOOKUP(E1040, '2023D'!$A$2:$G$339, 3, FALSE)</f>
        <v>39779</v>
      </c>
      <c r="P1040">
        <f>extracted_table_data[[#This Row],[最低排名]]-extracted_table_data[[#This Row],[同分人数]]+1</f>
        <v>39602</v>
      </c>
      <c r="Q1040">
        <f>IF(O1040&gt;=开始!$B$6, 1, 0)</f>
        <v>1</v>
      </c>
      <c r="R1040">
        <f>extracted_table_data[[#This Row],[最低排名]]-开始!$B$6</f>
        <v>39779</v>
      </c>
    </row>
    <row r="1041" spans="1:18">
      <c r="A1041">
        <v>75304</v>
      </c>
      <c r="B1041" t="s">
        <v>1212</v>
      </c>
      <c r="C1041" t="str">
        <f t="shared" si="32"/>
        <v>湖南文理</v>
      </c>
      <c r="D1041" t="str">
        <f t="shared" si="33"/>
        <v>04</v>
      </c>
      <c r="E1041" t="s">
        <v>528</v>
      </c>
      <c r="F1041">
        <v>194</v>
      </c>
      <c r="G1041">
        <v>101</v>
      </c>
      <c r="H1041">
        <v>90</v>
      </c>
      <c r="I1041">
        <v>61</v>
      </c>
      <c r="J1041">
        <v>49</v>
      </c>
      <c r="K1041">
        <v>46</v>
      </c>
      <c r="L1041">
        <v>0</v>
      </c>
      <c r="M1041">
        <v>2023</v>
      </c>
      <c r="N1041">
        <f>VLOOKUP(E1041, '2023D'!$A$2:$G$339, 2, FALSE)</f>
        <v>199</v>
      </c>
      <c r="O1041">
        <f>VLOOKUP(E1041, '2023D'!$A$2:$G$339, 3, FALSE)</f>
        <v>33965</v>
      </c>
      <c r="P1041">
        <f>extracted_table_data[[#This Row],[最低排名]]-extracted_table_data[[#This Row],[同分人数]]+1</f>
        <v>33767</v>
      </c>
      <c r="Q1041">
        <f>IF(O1041&gt;=开始!$B$6, 1, 0)</f>
        <v>1</v>
      </c>
      <c r="R1041">
        <f>extracted_table_data[[#This Row],[最低排名]]-开始!$B$6</f>
        <v>33965</v>
      </c>
    </row>
    <row r="1042" spans="1:18">
      <c r="A1042">
        <v>75401</v>
      </c>
      <c r="B1042" t="s">
        <v>1213</v>
      </c>
      <c r="C1042" t="str">
        <f t="shared" si="32"/>
        <v>湖南科技</v>
      </c>
      <c r="D1042" t="str">
        <f t="shared" si="33"/>
        <v>01</v>
      </c>
      <c r="E1042" t="s">
        <v>318</v>
      </c>
      <c r="F1042">
        <v>185</v>
      </c>
      <c r="G1042">
        <v>93</v>
      </c>
      <c r="H1042">
        <v>91</v>
      </c>
      <c r="I1042">
        <v>61</v>
      </c>
      <c r="J1042">
        <v>49</v>
      </c>
      <c r="K1042">
        <v>40</v>
      </c>
      <c r="L1042">
        <v>0</v>
      </c>
      <c r="M1042">
        <v>2023</v>
      </c>
      <c r="N1042">
        <f>VLOOKUP(E1042, '2023D'!$A$2:$G$339, 2, FALSE)</f>
        <v>194</v>
      </c>
      <c r="O1042">
        <f>VLOOKUP(E1042, '2023D'!$A$2:$G$339, 3, FALSE)</f>
        <v>36906</v>
      </c>
      <c r="P1042">
        <f>extracted_table_data[[#This Row],[最低排名]]-extracted_table_data[[#This Row],[同分人数]]+1</f>
        <v>36713</v>
      </c>
      <c r="Q1042">
        <f>IF(O1042&gt;=开始!$B$6, 1, 0)</f>
        <v>1</v>
      </c>
      <c r="R1042">
        <f>extracted_table_data[[#This Row],[最低排名]]-开始!$B$6</f>
        <v>36906</v>
      </c>
    </row>
    <row r="1043" spans="1:18">
      <c r="A1043">
        <v>75402</v>
      </c>
      <c r="B1043" t="s">
        <v>1214</v>
      </c>
      <c r="C1043" t="str">
        <f t="shared" si="32"/>
        <v>湖南科技</v>
      </c>
      <c r="D1043" t="str">
        <f t="shared" si="33"/>
        <v>02</v>
      </c>
      <c r="E1043" t="s">
        <v>354</v>
      </c>
      <c r="F1043">
        <v>193</v>
      </c>
      <c r="G1043">
        <v>104</v>
      </c>
      <c r="H1043">
        <v>91</v>
      </c>
      <c r="I1043">
        <v>52</v>
      </c>
      <c r="J1043">
        <v>46</v>
      </c>
      <c r="K1043">
        <v>46</v>
      </c>
      <c r="L1043">
        <v>0</v>
      </c>
      <c r="M1043">
        <v>2023</v>
      </c>
      <c r="N1043">
        <f>VLOOKUP(E1043, '2023D'!$A$2:$G$339, 2, FALSE)</f>
        <v>200</v>
      </c>
      <c r="O1043">
        <f>VLOOKUP(E1043, '2023D'!$A$2:$G$339, 3, FALSE)</f>
        <v>36503</v>
      </c>
      <c r="P1043">
        <f>extracted_table_data[[#This Row],[最低排名]]-extracted_table_data[[#This Row],[同分人数]]+1</f>
        <v>36304</v>
      </c>
      <c r="Q1043">
        <f>IF(O1043&gt;=开始!$B$6, 1, 0)</f>
        <v>1</v>
      </c>
      <c r="R1043">
        <f>extracted_table_data[[#This Row],[最低排名]]-开始!$B$6</f>
        <v>36503</v>
      </c>
    </row>
    <row r="1044" spans="1:18">
      <c r="A1044">
        <v>75501</v>
      </c>
      <c r="B1044" t="s">
        <v>1215</v>
      </c>
      <c r="C1044" t="str">
        <f t="shared" si="32"/>
        <v>湖南工商</v>
      </c>
      <c r="D1044" t="str">
        <f t="shared" si="33"/>
        <v>01</v>
      </c>
      <c r="E1044" t="s">
        <v>701</v>
      </c>
      <c r="F1044">
        <v>180</v>
      </c>
      <c r="G1044">
        <v>96</v>
      </c>
      <c r="H1044">
        <v>93</v>
      </c>
      <c r="I1044">
        <v>61</v>
      </c>
      <c r="J1044">
        <v>58</v>
      </c>
      <c r="K1044">
        <v>52</v>
      </c>
      <c r="L1044">
        <v>0</v>
      </c>
      <c r="M1044">
        <v>2023</v>
      </c>
      <c r="N1044">
        <f>VLOOKUP(E1044, '2023D'!$A$2:$G$339, 2, FALSE)</f>
        <v>197</v>
      </c>
      <c r="O1044">
        <f>VLOOKUP(E1044, '2023D'!$A$2:$G$339, 3, FALSE)</f>
        <v>33094</v>
      </c>
      <c r="P1044">
        <f>extracted_table_data[[#This Row],[最低排名]]-extracted_table_data[[#This Row],[同分人数]]+1</f>
        <v>32898</v>
      </c>
      <c r="Q1044">
        <f>IF(O1044&gt;=开始!$B$6, 1, 0)</f>
        <v>1</v>
      </c>
      <c r="R1044">
        <f>extracted_table_data[[#This Row],[最低排名]]-开始!$B$6</f>
        <v>33094</v>
      </c>
    </row>
    <row r="1045" spans="1:18">
      <c r="A1045">
        <v>75601</v>
      </c>
      <c r="B1045" t="s">
        <v>1216</v>
      </c>
      <c r="C1045" t="str">
        <f t="shared" si="32"/>
        <v>南华大学</v>
      </c>
      <c r="D1045" t="str">
        <f t="shared" si="33"/>
        <v>01</v>
      </c>
      <c r="E1045" t="s">
        <v>528</v>
      </c>
      <c r="F1045">
        <v>200</v>
      </c>
      <c r="G1045">
        <v>107</v>
      </c>
      <c r="H1045">
        <v>81</v>
      </c>
      <c r="I1045">
        <v>58</v>
      </c>
      <c r="J1045">
        <v>52</v>
      </c>
      <c r="K1045">
        <v>49</v>
      </c>
      <c r="L1045">
        <v>0</v>
      </c>
      <c r="M1045">
        <v>2023</v>
      </c>
      <c r="N1045">
        <f>VLOOKUP(E1045, '2023D'!$A$2:$G$339, 2, FALSE)</f>
        <v>199</v>
      </c>
      <c r="O1045">
        <f>VLOOKUP(E1045, '2023D'!$A$2:$G$339, 3, FALSE)</f>
        <v>33965</v>
      </c>
      <c r="P1045">
        <f>extracted_table_data[[#This Row],[最低排名]]-extracted_table_data[[#This Row],[同分人数]]+1</f>
        <v>33767</v>
      </c>
      <c r="Q1045">
        <f>IF(O1045&gt;=开始!$B$6, 1, 0)</f>
        <v>1</v>
      </c>
      <c r="R1045">
        <f>extracted_table_data[[#This Row],[最低排名]]-开始!$B$6</f>
        <v>33965</v>
      </c>
    </row>
    <row r="1046" spans="1:18">
      <c r="A1046">
        <v>75602</v>
      </c>
      <c r="B1046" t="s">
        <v>1217</v>
      </c>
      <c r="C1046" t="str">
        <f t="shared" si="32"/>
        <v>南华大学</v>
      </c>
      <c r="D1046" t="str">
        <f t="shared" si="33"/>
        <v>02</v>
      </c>
      <c r="E1046" t="s">
        <v>228</v>
      </c>
      <c r="F1046">
        <v>199</v>
      </c>
      <c r="G1046">
        <v>105</v>
      </c>
      <c r="H1046">
        <v>93</v>
      </c>
      <c r="I1046">
        <v>52</v>
      </c>
      <c r="J1046">
        <v>49</v>
      </c>
      <c r="K1046">
        <v>46</v>
      </c>
      <c r="L1046">
        <v>0</v>
      </c>
      <c r="M1046">
        <v>2023</v>
      </c>
      <c r="N1046">
        <f>VLOOKUP(E1046, '2023D'!$A$2:$G$339, 2, FALSE)</f>
        <v>205</v>
      </c>
      <c r="O1046">
        <f>VLOOKUP(E1046, '2023D'!$A$2:$G$339, 3, FALSE)</f>
        <v>34170</v>
      </c>
      <c r="P1046">
        <f>extracted_table_data[[#This Row],[最低排名]]-extracted_table_data[[#This Row],[同分人数]]+1</f>
        <v>33966</v>
      </c>
      <c r="Q1046">
        <f>IF(O1046&gt;=开始!$B$6, 1, 0)</f>
        <v>1</v>
      </c>
      <c r="R1046">
        <f>extracted_table_data[[#This Row],[最低排名]]-开始!$B$6</f>
        <v>34170</v>
      </c>
    </row>
    <row r="1047" spans="1:18">
      <c r="A1047">
        <v>75701</v>
      </c>
      <c r="B1047" t="s">
        <v>1218</v>
      </c>
      <c r="C1047" t="str">
        <f t="shared" si="32"/>
        <v>长沙医学</v>
      </c>
      <c r="D1047" t="str">
        <f t="shared" si="33"/>
        <v>01</v>
      </c>
      <c r="E1047" t="s">
        <v>433</v>
      </c>
      <c r="F1047">
        <v>222</v>
      </c>
      <c r="G1047">
        <v>115</v>
      </c>
      <c r="H1047">
        <v>73</v>
      </c>
      <c r="I1047">
        <v>61</v>
      </c>
      <c r="J1047">
        <v>52</v>
      </c>
      <c r="K1047">
        <v>46</v>
      </c>
      <c r="L1047">
        <v>0</v>
      </c>
      <c r="M1047">
        <v>2023</v>
      </c>
      <c r="N1047">
        <f>VLOOKUP(E1047, '2023D'!$A$2:$G$339, 2, FALSE)</f>
        <v>242</v>
      </c>
      <c r="O1047">
        <f>VLOOKUP(E1047, '2023D'!$A$2:$G$339, 3, FALSE)</f>
        <v>30852</v>
      </c>
      <c r="P1047">
        <f>extracted_table_data[[#This Row],[最低排名]]-extracted_table_data[[#This Row],[同分人数]]+1</f>
        <v>30611</v>
      </c>
      <c r="Q1047">
        <f>IF(O1047&gt;=开始!$B$6, 1, 0)</f>
        <v>1</v>
      </c>
      <c r="R1047">
        <f>extracted_table_data[[#This Row],[最低排名]]-开始!$B$6</f>
        <v>30852</v>
      </c>
    </row>
    <row r="1048" spans="1:18">
      <c r="A1048">
        <v>75702</v>
      </c>
      <c r="B1048" t="s">
        <v>1219</v>
      </c>
      <c r="C1048" t="str">
        <f t="shared" si="32"/>
        <v>长沙医学</v>
      </c>
      <c r="D1048" t="str">
        <f t="shared" si="33"/>
        <v>02</v>
      </c>
      <c r="E1048" t="s">
        <v>998</v>
      </c>
      <c r="F1048">
        <v>150</v>
      </c>
      <c r="G1048">
        <v>86</v>
      </c>
      <c r="H1048">
        <v>90</v>
      </c>
      <c r="I1048">
        <v>64</v>
      </c>
      <c r="J1048">
        <v>58</v>
      </c>
      <c r="K1048">
        <v>49</v>
      </c>
      <c r="L1048">
        <v>0</v>
      </c>
      <c r="M1048">
        <v>2023</v>
      </c>
      <c r="N1048">
        <f>VLOOKUP(E1048, '2023D'!$A$2:$G$339, 2, FALSE)</f>
        <v>178</v>
      </c>
      <c r="O1048">
        <f>VLOOKUP(E1048, '2023D'!$A$2:$G$339, 3, FALSE)</f>
        <v>39779</v>
      </c>
      <c r="P1048">
        <f>extracted_table_data[[#This Row],[最低排名]]-extracted_table_data[[#This Row],[同分人数]]+1</f>
        <v>39602</v>
      </c>
      <c r="Q1048">
        <f>IF(O1048&gt;=开始!$B$6, 1, 0)</f>
        <v>1</v>
      </c>
      <c r="R1048">
        <f>extracted_table_data[[#This Row],[最低排名]]-开始!$B$6</f>
        <v>39779</v>
      </c>
    </row>
    <row r="1049" spans="1:18">
      <c r="A1049">
        <v>75801</v>
      </c>
      <c r="B1049" t="s">
        <v>1220</v>
      </c>
      <c r="C1049" t="str">
        <f t="shared" si="32"/>
        <v>长沙学院</v>
      </c>
      <c r="D1049" t="str">
        <f t="shared" si="33"/>
        <v>01</v>
      </c>
      <c r="E1049" t="s">
        <v>419</v>
      </c>
      <c r="F1049">
        <v>208</v>
      </c>
      <c r="G1049">
        <v>109</v>
      </c>
      <c r="H1049">
        <v>94</v>
      </c>
      <c r="I1049">
        <v>46</v>
      </c>
      <c r="J1049">
        <v>43</v>
      </c>
      <c r="K1049">
        <v>43</v>
      </c>
      <c r="L1049">
        <v>0</v>
      </c>
      <c r="M1049">
        <v>2023</v>
      </c>
      <c r="N1049">
        <f>VLOOKUP(E1049, '2023D'!$A$2:$G$339, 2, FALSE)</f>
        <v>208</v>
      </c>
      <c r="O1049">
        <f>VLOOKUP(E1049, '2023D'!$A$2:$G$339, 3, FALSE)</f>
        <v>35259</v>
      </c>
      <c r="P1049">
        <f>extracted_table_data[[#This Row],[最低排名]]-extracted_table_data[[#This Row],[同分人数]]+1</f>
        <v>35052</v>
      </c>
      <c r="Q1049">
        <f>IF(O1049&gt;=开始!$B$6, 1, 0)</f>
        <v>1</v>
      </c>
      <c r="R1049">
        <f>extracted_table_data[[#This Row],[最低排名]]-开始!$B$6</f>
        <v>35259</v>
      </c>
    </row>
    <row r="1050" spans="1:18">
      <c r="A1050">
        <v>75802</v>
      </c>
      <c r="B1050" t="s">
        <v>1221</v>
      </c>
      <c r="C1050" t="str">
        <f t="shared" si="32"/>
        <v>长沙学院</v>
      </c>
      <c r="D1050" t="str">
        <f t="shared" si="33"/>
        <v>02</v>
      </c>
      <c r="E1050" t="s">
        <v>440</v>
      </c>
      <c r="F1050">
        <v>205</v>
      </c>
      <c r="G1050">
        <v>111</v>
      </c>
      <c r="H1050">
        <v>76</v>
      </c>
      <c r="I1050">
        <v>52</v>
      </c>
      <c r="J1050">
        <v>52</v>
      </c>
      <c r="K1050">
        <v>52</v>
      </c>
      <c r="L1050">
        <v>0</v>
      </c>
      <c r="M1050">
        <v>2023</v>
      </c>
      <c r="N1050">
        <f>VLOOKUP(E1050, '2023D'!$A$2:$G$339, 2, FALSE)</f>
        <v>194</v>
      </c>
      <c r="O1050">
        <f>VLOOKUP(E1050, '2023D'!$A$2:$G$339, 3, FALSE)</f>
        <v>34625</v>
      </c>
      <c r="P1050">
        <f>extracted_table_data[[#This Row],[最低排名]]-extracted_table_data[[#This Row],[同分人数]]+1</f>
        <v>34432</v>
      </c>
      <c r="Q1050">
        <f>IF(O1050&gt;=开始!$B$6, 1, 0)</f>
        <v>1</v>
      </c>
      <c r="R1050">
        <f>extracted_table_data[[#This Row],[最低排名]]-开始!$B$6</f>
        <v>34625</v>
      </c>
    </row>
    <row r="1051" spans="1:18">
      <c r="A1051">
        <v>75901</v>
      </c>
      <c r="B1051" t="s">
        <v>1222</v>
      </c>
      <c r="C1051" t="str">
        <f t="shared" si="32"/>
        <v>湖南工程</v>
      </c>
      <c r="D1051" t="str">
        <f t="shared" si="33"/>
        <v>01</v>
      </c>
      <c r="E1051" t="s">
        <v>50</v>
      </c>
      <c r="F1051">
        <v>174</v>
      </c>
      <c r="G1051">
        <v>97</v>
      </c>
      <c r="H1051">
        <v>95</v>
      </c>
      <c r="I1051">
        <v>58</v>
      </c>
      <c r="J1051">
        <v>55</v>
      </c>
      <c r="K1051">
        <v>49</v>
      </c>
      <c r="L1051">
        <v>0</v>
      </c>
      <c r="M1051">
        <v>2023</v>
      </c>
      <c r="N1051">
        <f>VLOOKUP(E1051, '2023D'!$A$2:$G$339, 2, FALSE)</f>
        <v>207</v>
      </c>
      <c r="O1051">
        <f>VLOOKUP(E1051, '2023D'!$A$2:$G$339, 3, FALSE)</f>
        <v>35904</v>
      </c>
      <c r="P1051">
        <f>extracted_table_data[[#This Row],[最低排名]]-extracted_table_data[[#This Row],[同分人数]]+1</f>
        <v>35698</v>
      </c>
      <c r="Q1051">
        <f>IF(O1051&gt;=开始!$B$6, 1, 0)</f>
        <v>1</v>
      </c>
      <c r="R1051">
        <f>extracted_table_data[[#This Row],[最低排名]]-开始!$B$6</f>
        <v>35904</v>
      </c>
    </row>
    <row r="1052" spans="1:18">
      <c r="A1052">
        <v>75902</v>
      </c>
      <c r="B1052" t="s">
        <v>1223</v>
      </c>
      <c r="C1052" t="str">
        <f t="shared" si="32"/>
        <v>湖南工程</v>
      </c>
      <c r="D1052" t="str">
        <f t="shared" si="33"/>
        <v>02</v>
      </c>
      <c r="E1052" t="s">
        <v>405</v>
      </c>
      <c r="F1052">
        <v>162</v>
      </c>
      <c r="G1052">
        <v>88</v>
      </c>
      <c r="H1052">
        <v>100</v>
      </c>
      <c r="I1052">
        <v>61</v>
      </c>
      <c r="J1052">
        <v>52</v>
      </c>
      <c r="K1052">
        <v>52</v>
      </c>
      <c r="L1052">
        <v>0</v>
      </c>
      <c r="M1052">
        <v>2023</v>
      </c>
      <c r="N1052">
        <f>VLOOKUP(E1052, '2023D'!$A$2:$G$339, 2, FALSE)</f>
        <v>209</v>
      </c>
      <c r="O1052">
        <f>VLOOKUP(E1052, '2023D'!$A$2:$G$339, 3, FALSE)</f>
        <v>36712</v>
      </c>
      <c r="P1052">
        <f>extracted_table_data[[#This Row],[最低排名]]-extracted_table_data[[#This Row],[同分人数]]+1</f>
        <v>36504</v>
      </c>
      <c r="Q1052">
        <f>IF(O1052&gt;=开始!$B$6, 1, 0)</f>
        <v>1</v>
      </c>
      <c r="R1052">
        <f>extracted_table_data[[#This Row],[最低排名]]-开始!$B$6</f>
        <v>36712</v>
      </c>
    </row>
    <row r="1053" spans="1:18">
      <c r="A1053">
        <v>76001</v>
      </c>
      <c r="B1053" t="s">
        <v>1224</v>
      </c>
      <c r="C1053" t="str">
        <f t="shared" si="32"/>
        <v>湖南工学</v>
      </c>
      <c r="D1053" t="str">
        <f t="shared" si="33"/>
        <v>01</v>
      </c>
      <c r="E1053" t="s">
        <v>419</v>
      </c>
      <c r="F1053">
        <v>192</v>
      </c>
      <c r="G1053">
        <v>105</v>
      </c>
      <c r="H1053">
        <v>98</v>
      </c>
      <c r="I1053">
        <v>58</v>
      </c>
      <c r="J1053">
        <v>43</v>
      </c>
      <c r="K1053">
        <v>43</v>
      </c>
      <c r="L1053">
        <v>0</v>
      </c>
      <c r="M1053">
        <v>2023</v>
      </c>
      <c r="N1053">
        <f>VLOOKUP(E1053, '2023D'!$A$2:$G$339, 2, FALSE)</f>
        <v>208</v>
      </c>
      <c r="O1053">
        <f>VLOOKUP(E1053, '2023D'!$A$2:$G$339, 3, FALSE)</f>
        <v>35259</v>
      </c>
      <c r="P1053">
        <f>extracted_table_data[[#This Row],[最低排名]]-extracted_table_data[[#This Row],[同分人数]]+1</f>
        <v>35052</v>
      </c>
      <c r="Q1053">
        <f>IF(O1053&gt;=开始!$B$6, 1, 0)</f>
        <v>1</v>
      </c>
      <c r="R1053">
        <f>extracted_table_data[[#This Row],[最低排名]]-开始!$B$6</f>
        <v>35259</v>
      </c>
    </row>
    <row r="1054" spans="1:18">
      <c r="A1054">
        <v>76002</v>
      </c>
      <c r="B1054" t="s">
        <v>1225</v>
      </c>
      <c r="C1054" t="str">
        <f t="shared" si="32"/>
        <v>湖南工学</v>
      </c>
      <c r="D1054" t="str">
        <f t="shared" si="33"/>
        <v>02</v>
      </c>
      <c r="E1054" t="s">
        <v>405</v>
      </c>
      <c r="F1054">
        <v>195</v>
      </c>
      <c r="G1054">
        <v>101</v>
      </c>
      <c r="H1054">
        <v>97</v>
      </c>
      <c r="I1054">
        <v>52</v>
      </c>
      <c r="J1054">
        <v>43</v>
      </c>
      <c r="K1054">
        <v>40</v>
      </c>
      <c r="L1054">
        <v>0</v>
      </c>
      <c r="M1054">
        <v>2023</v>
      </c>
      <c r="N1054">
        <f>VLOOKUP(E1054, '2023D'!$A$2:$G$339, 2, FALSE)</f>
        <v>209</v>
      </c>
      <c r="O1054">
        <f>VLOOKUP(E1054, '2023D'!$A$2:$G$339, 3, FALSE)</f>
        <v>36712</v>
      </c>
      <c r="P1054">
        <f>extracted_table_data[[#This Row],[最低排名]]-extracted_table_data[[#This Row],[同分人数]]+1</f>
        <v>36504</v>
      </c>
      <c r="Q1054">
        <f>IF(O1054&gt;=开始!$B$6, 1, 0)</f>
        <v>1</v>
      </c>
      <c r="R1054">
        <f>extracted_table_data[[#This Row],[最低排名]]-开始!$B$6</f>
        <v>36712</v>
      </c>
    </row>
    <row r="1055" spans="1:18">
      <c r="A1055">
        <v>76003</v>
      </c>
      <c r="B1055" t="s">
        <v>1226</v>
      </c>
      <c r="C1055" t="str">
        <f t="shared" si="32"/>
        <v>湖南工学</v>
      </c>
      <c r="D1055" t="str">
        <f t="shared" si="33"/>
        <v>03</v>
      </c>
      <c r="E1055" t="s">
        <v>427</v>
      </c>
      <c r="F1055">
        <v>192</v>
      </c>
      <c r="G1055">
        <v>101</v>
      </c>
      <c r="H1055">
        <v>69</v>
      </c>
      <c r="I1055">
        <v>64</v>
      </c>
      <c r="J1055">
        <v>58</v>
      </c>
      <c r="K1055">
        <v>52</v>
      </c>
      <c r="L1055">
        <v>0</v>
      </c>
      <c r="M1055">
        <v>2023</v>
      </c>
      <c r="N1055">
        <f>VLOOKUP(E1055, '2023D'!$A$2:$G$339, 2, FALSE)</f>
        <v>198</v>
      </c>
      <c r="O1055">
        <f>VLOOKUP(E1055, '2023D'!$A$2:$G$339, 3, FALSE)</f>
        <v>35051</v>
      </c>
      <c r="P1055">
        <f>extracted_table_data[[#This Row],[最低排名]]-extracted_table_data[[#This Row],[同分人数]]+1</f>
        <v>34854</v>
      </c>
      <c r="Q1055">
        <f>IF(O1055&gt;=开始!$B$6, 1, 0)</f>
        <v>1</v>
      </c>
      <c r="R1055">
        <f>extracted_table_data[[#This Row],[最低排名]]-开始!$B$6</f>
        <v>35051</v>
      </c>
    </row>
    <row r="1056" spans="1:18">
      <c r="A1056">
        <v>76101</v>
      </c>
      <c r="B1056" t="s">
        <v>1227</v>
      </c>
      <c r="C1056" t="str">
        <f t="shared" si="32"/>
        <v>湖南财经</v>
      </c>
      <c r="D1056" t="str">
        <f t="shared" si="33"/>
        <v>01</v>
      </c>
      <c r="E1056" t="s">
        <v>440</v>
      </c>
      <c r="F1056">
        <v>188</v>
      </c>
      <c r="G1056">
        <v>104</v>
      </c>
      <c r="H1056">
        <v>87</v>
      </c>
      <c r="I1056">
        <v>58</v>
      </c>
      <c r="J1056">
        <v>52</v>
      </c>
      <c r="K1056">
        <v>52</v>
      </c>
      <c r="L1056">
        <v>0</v>
      </c>
      <c r="M1056">
        <v>2023</v>
      </c>
      <c r="N1056">
        <f>VLOOKUP(E1056, '2023D'!$A$2:$G$339, 2, FALSE)</f>
        <v>194</v>
      </c>
      <c r="O1056">
        <f>VLOOKUP(E1056, '2023D'!$A$2:$G$339, 3, FALSE)</f>
        <v>34625</v>
      </c>
      <c r="P1056">
        <f>extracted_table_data[[#This Row],[最低排名]]-extracted_table_data[[#This Row],[同分人数]]+1</f>
        <v>34432</v>
      </c>
      <c r="Q1056">
        <f>IF(O1056&gt;=开始!$B$6, 1, 0)</f>
        <v>1</v>
      </c>
      <c r="R1056">
        <f>extracted_table_data[[#This Row],[最低排名]]-开始!$B$6</f>
        <v>34625</v>
      </c>
    </row>
    <row r="1057" spans="1:18">
      <c r="A1057">
        <v>76201</v>
      </c>
      <c r="B1057" t="s">
        <v>1228</v>
      </c>
      <c r="C1057" t="str">
        <f t="shared" si="32"/>
        <v>湘理南湖</v>
      </c>
      <c r="D1057" t="str">
        <f t="shared" si="33"/>
        <v>01</v>
      </c>
      <c r="E1057" t="s">
        <v>56</v>
      </c>
      <c r="F1057">
        <v>203</v>
      </c>
      <c r="G1057">
        <v>113</v>
      </c>
      <c r="H1057">
        <v>64</v>
      </c>
      <c r="I1057">
        <v>52</v>
      </c>
      <c r="J1057">
        <v>49</v>
      </c>
      <c r="K1057">
        <v>46</v>
      </c>
      <c r="L1057">
        <v>0</v>
      </c>
      <c r="M1057">
        <v>2023</v>
      </c>
      <c r="N1057">
        <f>VLOOKUP(E1057, '2023D'!$A$2:$G$339, 2, FALSE)</f>
        <v>207</v>
      </c>
      <c r="O1057">
        <f>VLOOKUP(E1057, '2023D'!$A$2:$G$339, 3, FALSE)</f>
        <v>39247</v>
      </c>
      <c r="P1057">
        <f>extracted_table_data[[#This Row],[最低排名]]-extracted_table_data[[#This Row],[同分人数]]+1</f>
        <v>39041</v>
      </c>
      <c r="Q1057">
        <f>IF(O1057&gt;=开始!$B$6, 1, 0)</f>
        <v>1</v>
      </c>
      <c r="R1057">
        <f>extracted_table_data[[#This Row],[最低排名]]-开始!$B$6</f>
        <v>39247</v>
      </c>
    </row>
    <row r="1058" spans="1:18">
      <c r="A1058">
        <v>76202</v>
      </c>
      <c r="B1058" t="s">
        <v>1229</v>
      </c>
      <c r="C1058" t="str">
        <f t="shared" si="32"/>
        <v>湘理南湖</v>
      </c>
      <c r="D1058" t="str">
        <f t="shared" si="33"/>
        <v>02</v>
      </c>
      <c r="E1058" t="s">
        <v>221</v>
      </c>
      <c r="F1058">
        <v>176</v>
      </c>
      <c r="G1058">
        <v>90</v>
      </c>
      <c r="H1058">
        <v>86</v>
      </c>
      <c r="I1058">
        <v>55</v>
      </c>
      <c r="J1058">
        <v>49</v>
      </c>
      <c r="K1058">
        <v>43</v>
      </c>
      <c r="L1058">
        <v>0</v>
      </c>
      <c r="M1058">
        <v>2023</v>
      </c>
      <c r="N1058">
        <f>VLOOKUP(E1058, '2023D'!$A$2:$G$339, 2, FALSE)</f>
        <v>197</v>
      </c>
      <c r="O1058">
        <f>VLOOKUP(E1058, '2023D'!$A$2:$G$339, 3, FALSE)</f>
        <v>40174</v>
      </c>
      <c r="P1058">
        <f>extracted_table_data[[#This Row],[最低排名]]-extracted_table_data[[#This Row],[同分人数]]+1</f>
        <v>39978</v>
      </c>
      <c r="Q1058">
        <f>IF(O1058&gt;=开始!$B$6, 1, 0)</f>
        <v>1</v>
      </c>
      <c r="R1058">
        <f>extracted_table_data[[#This Row],[最低排名]]-开始!$B$6</f>
        <v>40174</v>
      </c>
    </row>
    <row r="1059" spans="1:18">
      <c r="A1059">
        <v>76203</v>
      </c>
      <c r="B1059" t="s">
        <v>1230</v>
      </c>
      <c r="C1059" t="str">
        <f t="shared" si="32"/>
        <v>湘理南湖</v>
      </c>
      <c r="D1059" t="str">
        <f t="shared" si="33"/>
        <v>03</v>
      </c>
      <c r="E1059" t="s">
        <v>354</v>
      </c>
      <c r="F1059">
        <v>178</v>
      </c>
      <c r="G1059">
        <v>91</v>
      </c>
      <c r="H1059">
        <v>91</v>
      </c>
      <c r="I1059">
        <v>58</v>
      </c>
      <c r="J1059">
        <v>52</v>
      </c>
      <c r="K1059">
        <v>49</v>
      </c>
      <c r="L1059">
        <v>0</v>
      </c>
      <c r="M1059">
        <v>2023</v>
      </c>
      <c r="N1059">
        <f>VLOOKUP(E1059, '2023D'!$A$2:$G$339, 2, FALSE)</f>
        <v>200</v>
      </c>
      <c r="O1059">
        <f>VLOOKUP(E1059, '2023D'!$A$2:$G$339, 3, FALSE)</f>
        <v>36503</v>
      </c>
      <c r="P1059">
        <f>extracted_table_data[[#This Row],[最低排名]]-extracted_table_data[[#This Row],[同分人数]]+1</f>
        <v>36304</v>
      </c>
      <c r="Q1059">
        <f>IF(O1059&gt;=开始!$B$6, 1, 0)</f>
        <v>1</v>
      </c>
      <c r="R1059">
        <f>extracted_table_data[[#This Row],[最低排名]]-开始!$B$6</f>
        <v>36503</v>
      </c>
    </row>
    <row r="1060" spans="1:18">
      <c r="A1060">
        <v>76301</v>
      </c>
      <c r="B1060" t="s">
        <v>1231</v>
      </c>
      <c r="C1060" t="str">
        <f t="shared" si="32"/>
        <v>湖南工大</v>
      </c>
      <c r="D1060" t="str">
        <f t="shared" si="33"/>
        <v>01</v>
      </c>
      <c r="E1060" t="s">
        <v>232</v>
      </c>
      <c r="F1060">
        <v>199</v>
      </c>
      <c r="G1060">
        <v>110</v>
      </c>
      <c r="H1060">
        <v>86</v>
      </c>
      <c r="I1060">
        <v>55</v>
      </c>
      <c r="J1060">
        <v>49</v>
      </c>
      <c r="K1060">
        <v>49</v>
      </c>
      <c r="L1060">
        <v>0</v>
      </c>
      <c r="M1060">
        <v>2023</v>
      </c>
      <c r="N1060">
        <f>VLOOKUP(E1060, '2023D'!$A$2:$G$339, 2, FALSE)</f>
        <v>261</v>
      </c>
      <c r="O1060">
        <f>VLOOKUP(E1060, '2023D'!$A$2:$G$339, 3, FALSE)</f>
        <v>34431</v>
      </c>
      <c r="P1060">
        <f>extracted_table_data[[#This Row],[最低排名]]-extracted_table_data[[#This Row],[同分人数]]+1</f>
        <v>34171</v>
      </c>
      <c r="Q1060">
        <f>IF(O1060&gt;=开始!$B$6, 1, 0)</f>
        <v>1</v>
      </c>
      <c r="R1060">
        <f>extracted_table_data[[#This Row],[最低排名]]-开始!$B$6</f>
        <v>34431</v>
      </c>
    </row>
    <row r="1061" spans="1:18">
      <c r="A1061">
        <v>77101</v>
      </c>
      <c r="B1061" t="s">
        <v>1232</v>
      </c>
      <c r="C1061" t="str">
        <f t="shared" si="32"/>
        <v>中山大学</v>
      </c>
      <c r="D1061" t="str">
        <f t="shared" si="33"/>
        <v>01</v>
      </c>
      <c r="E1061" t="s">
        <v>31</v>
      </c>
      <c r="F1061">
        <v>238</v>
      </c>
      <c r="G1061">
        <v>119</v>
      </c>
      <c r="H1061">
        <v>126</v>
      </c>
      <c r="I1061">
        <v>70</v>
      </c>
      <c r="J1061">
        <v>67</v>
      </c>
      <c r="K1061">
        <v>67</v>
      </c>
      <c r="L1061">
        <v>0</v>
      </c>
      <c r="M1061">
        <v>2023</v>
      </c>
      <c r="N1061">
        <f>VLOOKUP(E1061, '2023D'!$A$2:$G$339, 2, FALSE)</f>
        <v>164</v>
      </c>
      <c r="O1061">
        <f>VLOOKUP(E1061, '2023D'!$A$2:$G$339, 3, FALSE)</f>
        <v>4260</v>
      </c>
      <c r="P1061">
        <f>extracted_table_data[[#This Row],[最低排名]]-extracted_table_data[[#This Row],[同分人数]]+1</f>
        <v>4097</v>
      </c>
      <c r="Q1061">
        <f>IF(O1061&gt;=开始!$B$6, 1, 0)</f>
        <v>1</v>
      </c>
      <c r="R1061">
        <f>extracted_table_data[[#This Row],[最低排名]]-开始!$B$6</f>
        <v>4260</v>
      </c>
    </row>
    <row r="1062" spans="1:18">
      <c r="A1062">
        <v>77102</v>
      </c>
      <c r="B1062" t="s">
        <v>1233</v>
      </c>
      <c r="C1062" t="str">
        <f t="shared" si="32"/>
        <v>中山大学</v>
      </c>
      <c r="D1062" t="str">
        <f t="shared" si="33"/>
        <v>02</v>
      </c>
      <c r="E1062" t="s">
        <v>601</v>
      </c>
      <c r="F1062">
        <v>239</v>
      </c>
      <c r="G1062">
        <v>130</v>
      </c>
      <c r="H1062">
        <v>135</v>
      </c>
      <c r="I1062">
        <v>70</v>
      </c>
      <c r="J1062">
        <v>64</v>
      </c>
      <c r="K1062">
        <v>64</v>
      </c>
      <c r="L1062">
        <v>0</v>
      </c>
      <c r="M1062">
        <v>2023</v>
      </c>
      <c r="N1062">
        <f>VLOOKUP(E1062, '2023D'!$A$2:$G$339, 2, FALSE)</f>
        <v>182</v>
      </c>
      <c r="O1062">
        <f>VLOOKUP(E1062, '2023D'!$A$2:$G$339, 3, FALSE)</f>
        <v>3586</v>
      </c>
      <c r="P1062">
        <f>extracted_table_data[[#This Row],[最低排名]]-extracted_table_data[[#This Row],[同分人数]]+1</f>
        <v>3405</v>
      </c>
      <c r="Q1062">
        <f>IF(O1062&gt;=开始!$B$6, 1, 0)</f>
        <v>1</v>
      </c>
      <c r="R1062">
        <f>extracted_table_data[[#This Row],[最低排名]]-开始!$B$6</f>
        <v>3586</v>
      </c>
    </row>
    <row r="1063" spans="1:18">
      <c r="A1063">
        <v>77103</v>
      </c>
      <c r="B1063" t="s">
        <v>1234</v>
      </c>
      <c r="C1063" t="str">
        <f t="shared" si="32"/>
        <v>中山大学</v>
      </c>
      <c r="D1063" t="str">
        <f t="shared" si="33"/>
        <v>03</v>
      </c>
      <c r="E1063" t="s">
        <v>289</v>
      </c>
      <c r="F1063">
        <v>243</v>
      </c>
      <c r="G1063">
        <v>138</v>
      </c>
      <c r="H1063">
        <v>129</v>
      </c>
      <c r="I1063">
        <v>70</v>
      </c>
      <c r="J1063">
        <v>64</v>
      </c>
      <c r="K1063">
        <v>64</v>
      </c>
      <c r="L1063">
        <v>0</v>
      </c>
      <c r="M1063">
        <v>2023</v>
      </c>
      <c r="N1063">
        <f>VLOOKUP(E1063, '2023D'!$A$2:$G$339, 2, FALSE)</f>
        <v>173</v>
      </c>
      <c r="O1063">
        <f>VLOOKUP(E1063, '2023D'!$A$2:$G$339, 3, FALSE)</f>
        <v>3914</v>
      </c>
      <c r="P1063">
        <f>extracted_table_data[[#This Row],[最低排名]]-extracted_table_data[[#This Row],[同分人数]]+1</f>
        <v>3742</v>
      </c>
      <c r="Q1063">
        <f>IF(O1063&gt;=开始!$B$6, 1, 0)</f>
        <v>1</v>
      </c>
      <c r="R1063">
        <f>extracted_table_data[[#This Row],[最低排名]]-开始!$B$6</f>
        <v>3914</v>
      </c>
    </row>
    <row r="1064" spans="1:18">
      <c r="A1064">
        <v>77201</v>
      </c>
      <c r="B1064" t="s">
        <v>1235</v>
      </c>
      <c r="C1064" t="str">
        <f t="shared" si="32"/>
        <v>华南理工</v>
      </c>
      <c r="D1064" t="str">
        <f t="shared" si="33"/>
        <v>01</v>
      </c>
      <c r="E1064" t="s">
        <v>289</v>
      </c>
      <c r="F1064">
        <v>235</v>
      </c>
      <c r="G1064">
        <v>123</v>
      </c>
      <c r="H1064">
        <v>131</v>
      </c>
      <c r="I1064">
        <v>70</v>
      </c>
      <c r="J1064">
        <v>70</v>
      </c>
      <c r="K1064">
        <v>64</v>
      </c>
      <c r="L1064">
        <v>0</v>
      </c>
      <c r="M1064">
        <v>2023</v>
      </c>
      <c r="N1064">
        <f>VLOOKUP(E1064, '2023D'!$A$2:$G$339, 2, FALSE)</f>
        <v>173</v>
      </c>
      <c r="O1064">
        <f>VLOOKUP(E1064, '2023D'!$A$2:$G$339, 3, FALSE)</f>
        <v>3914</v>
      </c>
      <c r="P1064">
        <f>extracted_table_data[[#This Row],[最低排名]]-extracted_table_data[[#This Row],[同分人数]]+1</f>
        <v>3742</v>
      </c>
      <c r="Q1064">
        <f>IF(O1064&gt;=开始!$B$6, 1, 0)</f>
        <v>1</v>
      </c>
      <c r="R1064">
        <f>extracted_table_data[[#This Row],[最低排名]]-开始!$B$6</f>
        <v>3914</v>
      </c>
    </row>
    <row r="1065" spans="1:18">
      <c r="A1065">
        <v>77202</v>
      </c>
      <c r="B1065" t="s">
        <v>1236</v>
      </c>
      <c r="C1065" t="str">
        <f t="shared" si="32"/>
        <v>华南理工</v>
      </c>
      <c r="D1065" t="str">
        <f t="shared" si="33"/>
        <v>02</v>
      </c>
      <c r="E1065" t="s">
        <v>27</v>
      </c>
      <c r="F1065">
        <v>248</v>
      </c>
      <c r="G1065">
        <v>137</v>
      </c>
      <c r="H1065">
        <v>130</v>
      </c>
      <c r="I1065">
        <v>64</v>
      </c>
      <c r="J1065">
        <v>64</v>
      </c>
      <c r="K1065">
        <v>61</v>
      </c>
      <c r="L1065">
        <v>0</v>
      </c>
      <c r="M1065">
        <v>2023</v>
      </c>
      <c r="N1065">
        <f>VLOOKUP(E1065, '2023D'!$A$2:$G$339, 2, FALSE)</f>
        <v>165</v>
      </c>
      <c r="O1065">
        <f>VLOOKUP(E1065, '2023D'!$A$2:$G$339, 3, FALSE)</f>
        <v>4425</v>
      </c>
      <c r="P1065">
        <f>extracted_table_data[[#This Row],[最低排名]]-extracted_table_data[[#This Row],[同分人数]]+1</f>
        <v>4261</v>
      </c>
      <c r="Q1065">
        <f>IF(O1065&gt;=开始!$B$6, 1, 0)</f>
        <v>1</v>
      </c>
      <c r="R1065">
        <f>extracted_table_data[[#This Row],[最低排名]]-开始!$B$6</f>
        <v>4425</v>
      </c>
    </row>
    <row r="1066" spans="1:18">
      <c r="A1066">
        <v>77301</v>
      </c>
      <c r="B1066" t="s">
        <v>1237</v>
      </c>
      <c r="C1066" t="str">
        <f t="shared" si="32"/>
        <v>暨南大学</v>
      </c>
      <c r="D1066" t="str">
        <f t="shared" si="33"/>
        <v>01</v>
      </c>
      <c r="E1066" t="s">
        <v>607</v>
      </c>
      <c r="F1066">
        <v>230</v>
      </c>
      <c r="G1066">
        <v>126</v>
      </c>
      <c r="H1066">
        <v>130</v>
      </c>
      <c r="I1066">
        <v>61</v>
      </c>
      <c r="J1066">
        <v>61</v>
      </c>
      <c r="K1066">
        <v>55</v>
      </c>
      <c r="L1066">
        <v>0</v>
      </c>
      <c r="M1066">
        <v>2023</v>
      </c>
      <c r="N1066">
        <f>VLOOKUP(E1066, '2023D'!$A$2:$G$339, 2, FALSE)</f>
        <v>225</v>
      </c>
      <c r="O1066">
        <f>VLOOKUP(E1066, '2023D'!$A$2:$G$339, 3, FALSE)</f>
        <v>10565</v>
      </c>
      <c r="P1066">
        <f>extracted_table_data[[#This Row],[最低排名]]-extracted_table_data[[#This Row],[同分人数]]+1</f>
        <v>10341</v>
      </c>
      <c r="Q1066">
        <f>IF(O1066&gt;=开始!$B$6, 1, 0)</f>
        <v>1</v>
      </c>
      <c r="R1066">
        <f>extracted_table_data[[#This Row],[最低排名]]-开始!$B$6</f>
        <v>10565</v>
      </c>
    </row>
    <row r="1067" spans="1:18">
      <c r="A1067">
        <v>77302</v>
      </c>
      <c r="B1067" t="s">
        <v>1238</v>
      </c>
      <c r="C1067" t="str">
        <f t="shared" si="32"/>
        <v>暨南大学</v>
      </c>
      <c r="D1067" t="str">
        <f t="shared" si="33"/>
        <v>02</v>
      </c>
      <c r="E1067" t="s">
        <v>66</v>
      </c>
      <c r="F1067">
        <v>220</v>
      </c>
      <c r="G1067">
        <v>117</v>
      </c>
      <c r="H1067">
        <v>121</v>
      </c>
      <c r="I1067">
        <v>70</v>
      </c>
      <c r="J1067">
        <v>67</v>
      </c>
      <c r="K1067">
        <v>61</v>
      </c>
      <c r="L1067">
        <v>0</v>
      </c>
      <c r="M1067">
        <v>2023</v>
      </c>
      <c r="N1067">
        <f>VLOOKUP(E1067, '2023D'!$A$2:$G$339, 2, FALSE)</f>
        <v>241</v>
      </c>
      <c r="O1067">
        <f>VLOOKUP(E1067, '2023D'!$A$2:$G$339, 3, FALSE)</f>
        <v>10105</v>
      </c>
      <c r="P1067">
        <f>extracted_table_data[[#This Row],[最低排名]]-extracted_table_data[[#This Row],[同分人数]]+1</f>
        <v>9865</v>
      </c>
      <c r="Q1067">
        <f>IF(O1067&gt;=开始!$B$6, 1, 0)</f>
        <v>1</v>
      </c>
      <c r="R1067">
        <f>extracted_table_data[[#This Row],[最低排名]]-开始!$B$6</f>
        <v>10105</v>
      </c>
    </row>
    <row r="1068" spans="1:18">
      <c r="A1068">
        <v>77303</v>
      </c>
      <c r="B1068" t="s">
        <v>1239</v>
      </c>
      <c r="C1068" t="str">
        <f t="shared" si="32"/>
        <v>暨南大学</v>
      </c>
      <c r="D1068" t="str">
        <f t="shared" si="33"/>
        <v>03</v>
      </c>
      <c r="E1068" t="s">
        <v>25</v>
      </c>
      <c r="F1068">
        <v>221</v>
      </c>
      <c r="G1068">
        <v>115</v>
      </c>
      <c r="H1068">
        <v>127</v>
      </c>
      <c r="I1068">
        <v>67</v>
      </c>
      <c r="J1068">
        <v>64</v>
      </c>
      <c r="K1068">
        <v>64</v>
      </c>
      <c r="L1068">
        <v>0</v>
      </c>
      <c r="M1068">
        <v>2023</v>
      </c>
      <c r="N1068">
        <f>VLOOKUP(E1068, '2023D'!$A$2:$G$339, 2, FALSE)</f>
        <v>239</v>
      </c>
      <c r="O1068">
        <f>VLOOKUP(E1068, '2023D'!$A$2:$G$339, 3, FALSE)</f>
        <v>9179</v>
      </c>
      <c r="P1068">
        <f>extracted_table_data[[#This Row],[最低排名]]-extracted_table_data[[#This Row],[同分人数]]+1</f>
        <v>8941</v>
      </c>
      <c r="Q1068">
        <f>IF(O1068&gt;=开始!$B$6, 1, 0)</f>
        <v>1</v>
      </c>
      <c r="R1068">
        <f>extracted_table_data[[#This Row],[最低排名]]-开始!$B$6</f>
        <v>9179</v>
      </c>
    </row>
    <row r="1069" spans="1:18">
      <c r="A1069">
        <v>77304</v>
      </c>
      <c r="B1069" t="s">
        <v>1240</v>
      </c>
      <c r="C1069" t="str">
        <f t="shared" si="32"/>
        <v>暨南大学</v>
      </c>
      <c r="D1069" t="str">
        <f t="shared" si="33"/>
        <v>04</v>
      </c>
      <c r="E1069" t="s">
        <v>246</v>
      </c>
      <c r="F1069">
        <v>233</v>
      </c>
      <c r="G1069">
        <v>117</v>
      </c>
      <c r="H1069">
        <v>130</v>
      </c>
      <c r="I1069">
        <v>67</v>
      </c>
      <c r="J1069">
        <v>61</v>
      </c>
      <c r="K1069">
        <v>61</v>
      </c>
      <c r="L1069">
        <v>0</v>
      </c>
      <c r="M1069">
        <v>2023</v>
      </c>
      <c r="N1069">
        <f>VLOOKUP(E1069, '2023D'!$A$2:$G$339, 2, FALSE)</f>
        <v>201</v>
      </c>
      <c r="O1069">
        <f>VLOOKUP(E1069, '2023D'!$A$2:$G$339, 3, FALSE)</f>
        <v>7242</v>
      </c>
      <c r="P1069">
        <f>extracted_table_data[[#This Row],[最低排名]]-extracted_table_data[[#This Row],[同分人数]]+1</f>
        <v>7042</v>
      </c>
      <c r="Q1069">
        <f>IF(O1069&gt;=开始!$B$6, 1, 0)</f>
        <v>1</v>
      </c>
      <c r="R1069">
        <f>extracted_table_data[[#This Row],[最低排名]]-开始!$B$6</f>
        <v>7242</v>
      </c>
    </row>
    <row r="1070" spans="1:18">
      <c r="A1070">
        <v>77401</v>
      </c>
      <c r="B1070" t="s">
        <v>1241</v>
      </c>
      <c r="C1070" t="str">
        <f t="shared" si="32"/>
        <v>广东海洋</v>
      </c>
      <c r="D1070" t="str">
        <f t="shared" si="33"/>
        <v>01</v>
      </c>
      <c r="E1070" t="s">
        <v>228</v>
      </c>
      <c r="F1070">
        <v>200</v>
      </c>
      <c r="G1070">
        <v>106</v>
      </c>
      <c r="H1070">
        <v>77</v>
      </c>
      <c r="I1070">
        <v>61</v>
      </c>
      <c r="J1070">
        <v>52</v>
      </c>
      <c r="K1070">
        <v>49</v>
      </c>
      <c r="L1070">
        <v>0</v>
      </c>
      <c r="M1070">
        <v>2023</v>
      </c>
      <c r="N1070">
        <f>VLOOKUP(E1070, '2023D'!$A$2:$G$339, 2, FALSE)</f>
        <v>205</v>
      </c>
      <c r="O1070">
        <f>VLOOKUP(E1070, '2023D'!$A$2:$G$339, 3, FALSE)</f>
        <v>34170</v>
      </c>
      <c r="P1070">
        <f>extracted_table_data[[#This Row],[最低排名]]-extracted_table_data[[#This Row],[同分人数]]+1</f>
        <v>33966</v>
      </c>
      <c r="Q1070">
        <f>IF(O1070&gt;=开始!$B$6, 1, 0)</f>
        <v>1</v>
      </c>
      <c r="R1070">
        <f>extracted_table_data[[#This Row],[最低排名]]-开始!$B$6</f>
        <v>34170</v>
      </c>
    </row>
    <row r="1071" spans="1:18">
      <c r="A1071">
        <v>77402</v>
      </c>
      <c r="B1071" t="s">
        <v>1242</v>
      </c>
      <c r="C1071" t="str">
        <f t="shared" si="32"/>
        <v>广东海洋</v>
      </c>
      <c r="D1071" t="str">
        <f t="shared" si="33"/>
        <v>02</v>
      </c>
      <c r="E1071" t="s">
        <v>54</v>
      </c>
      <c r="F1071">
        <v>186</v>
      </c>
      <c r="G1071">
        <v>101</v>
      </c>
      <c r="H1071">
        <v>108</v>
      </c>
      <c r="I1071">
        <v>49</v>
      </c>
      <c r="J1071">
        <v>49</v>
      </c>
      <c r="K1071">
        <v>49</v>
      </c>
      <c r="L1071">
        <v>0</v>
      </c>
      <c r="M1071">
        <v>2023</v>
      </c>
      <c r="N1071">
        <f>VLOOKUP(E1071, '2023D'!$A$2:$G$339, 2, FALSE)</f>
        <v>202</v>
      </c>
      <c r="O1071">
        <f>VLOOKUP(E1071, '2023D'!$A$2:$G$339, 3, FALSE)</f>
        <v>33766</v>
      </c>
      <c r="P1071">
        <f>extracted_table_data[[#This Row],[最低排名]]-extracted_table_data[[#This Row],[同分人数]]+1</f>
        <v>33565</v>
      </c>
      <c r="Q1071">
        <f>IF(O1071&gt;=开始!$B$6, 1, 0)</f>
        <v>1</v>
      </c>
      <c r="R1071">
        <f>extracted_table_data[[#This Row],[最低排名]]-开始!$B$6</f>
        <v>33766</v>
      </c>
    </row>
    <row r="1072" spans="1:18">
      <c r="A1072">
        <v>77403</v>
      </c>
      <c r="B1072" t="s">
        <v>1243</v>
      </c>
      <c r="C1072" t="str">
        <f t="shared" si="32"/>
        <v>广东海洋</v>
      </c>
      <c r="D1072" t="str">
        <f t="shared" si="33"/>
        <v>03</v>
      </c>
      <c r="E1072" t="s">
        <v>431</v>
      </c>
      <c r="F1072">
        <v>179</v>
      </c>
      <c r="G1072">
        <v>93</v>
      </c>
      <c r="H1072">
        <v>106</v>
      </c>
      <c r="I1072">
        <v>67</v>
      </c>
      <c r="J1072">
        <v>55</v>
      </c>
      <c r="K1072">
        <v>55</v>
      </c>
      <c r="L1072">
        <v>0</v>
      </c>
      <c r="M1072">
        <v>2023</v>
      </c>
      <c r="N1072">
        <f>VLOOKUP(E1072, '2023D'!$A$2:$G$339, 2, FALSE)</f>
        <v>225</v>
      </c>
      <c r="O1072">
        <f>VLOOKUP(E1072, '2023D'!$A$2:$G$339, 3, FALSE)</f>
        <v>29013</v>
      </c>
      <c r="P1072">
        <f>extracted_table_data[[#This Row],[最低排名]]-extracted_table_data[[#This Row],[同分人数]]+1</f>
        <v>28789</v>
      </c>
      <c r="Q1072">
        <f>IF(O1072&gt;=开始!$B$6, 1, 0)</f>
        <v>1</v>
      </c>
      <c r="R1072">
        <f>extracted_table_data[[#This Row],[最低排名]]-开始!$B$6</f>
        <v>29013</v>
      </c>
    </row>
    <row r="1073" spans="1:18">
      <c r="A1073">
        <v>77404</v>
      </c>
      <c r="B1073" t="s">
        <v>1244</v>
      </c>
      <c r="C1073" t="str">
        <f t="shared" si="32"/>
        <v>广东海洋</v>
      </c>
      <c r="D1073" t="str">
        <f t="shared" si="33"/>
        <v>04</v>
      </c>
      <c r="E1073" t="s">
        <v>340</v>
      </c>
      <c r="F1073">
        <v>204</v>
      </c>
      <c r="G1073">
        <v>110</v>
      </c>
      <c r="H1073">
        <v>85</v>
      </c>
      <c r="I1073">
        <v>64</v>
      </c>
      <c r="J1073">
        <v>52</v>
      </c>
      <c r="K1073">
        <v>52</v>
      </c>
      <c r="L1073">
        <v>0</v>
      </c>
      <c r="M1073">
        <v>2023</v>
      </c>
      <c r="N1073">
        <f>VLOOKUP(E1073, '2023D'!$A$2:$G$339, 2, FALSE)</f>
        <v>243</v>
      </c>
      <c r="O1073">
        <f>VLOOKUP(E1073, '2023D'!$A$2:$G$339, 3, FALSE)</f>
        <v>30168</v>
      </c>
      <c r="P1073">
        <f>extracted_table_data[[#This Row],[最低排名]]-extracted_table_data[[#This Row],[同分人数]]+1</f>
        <v>29926</v>
      </c>
      <c r="Q1073">
        <f>IF(O1073&gt;=开始!$B$6, 1, 0)</f>
        <v>1</v>
      </c>
      <c r="R1073">
        <f>extracted_table_data[[#This Row],[最低排名]]-开始!$B$6</f>
        <v>30168</v>
      </c>
    </row>
    <row r="1074" spans="1:18">
      <c r="A1074">
        <v>77405</v>
      </c>
      <c r="B1074" t="s">
        <v>1245</v>
      </c>
      <c r="C1074" t="str">
        <f t="shared" si="32"/>
        <v>广东海洋</v>
      </c>
      <c r="D1074" t="str">
        <f t="shared" si="33"/>
        <v>05</v>
      </c>
      <c r="E1074" t="s">
        <v>863</v>
      </c>
      <c r="F1074">
        <v>197</v>
      </c>
      <c r="G1074">
        <v>106</v>
      </c>
      <c r="H1074">
        <v>104</v>
      </c>
      <c r="I1074">
        <v>61</v>
      </c>
      <c r="J1074">
        <v>55</v>
      </c>
      <c r="K1074">
        <v>49</v>
      </c>
      <c r="L1074">
        <v>0</v>
      </c>
      <c r="M1074">
        <v>2023</v>
      </c>
      <c r="N1074">
        <f>VLOOKUP(E1074, '2023D'!$A$2:$G$339, 2, FALSE)</f>
        <v>257</v>
      </c>
      <c r="O1074">
        <f>VLOOKUP(E1074, '2023D'!$A$2:$G$339, 3, FALSE)</f>
        <v>28075</v>
      </c>
      <c r="P1074">
        <f>extracted_table_data[[#This Row],[最低排名]]-extracted_table_data[[#This Row],[同分人数]]+1</f>
        <v>27819</v>
      </c>
      <c r="Q1074">
        <f>IF(O1074&gt;=开始!$B$6, 1, 0)</f>
        <v>1</v>
      </c>
      <c r="R1074">
        <f>extracted_table_data[[#This Row],[最低排名]]-开始!$B$6</f>
        <v>28075</v>
      </c>
    </row>
    <row r="1075" spans="1:18">
      <c r="A1075">
        <v>77501</v>
      </c>
      <c r="B1075" t="s">
        <v>1246</v>
      </c>
      <c r="C1075" t="str">
        <f t="shared" si="32"/>
        <v>广州中医</v>
      </c>
      <c r="D1075" t="str">
        <f t="shared" si="33"/>
        <v>01</v>
      </c>
      <c r="E1075" t="s">
        <v>500</v>
      </c>
      <c r="F1075">
        <v>220</v>
      </c>
      <c r="G1075">
        <v>121</v>
      </c>
      <c r="H1075">
        <v>118</v>
      </c>
      <c r="I1075">
        <v>67</v>
      </c>
      <c r="J1075">
        <v>67</v>
      </c>
      <c r="K1075">
        <v>64</v>
      </c>
      <c r="L1075">
        <v>0</v>
      </c>
      <c r="M1075">
        <v>2023</v>
      </c>
      <c r="N1075">
        <f>VLOOKUP(E1075, '2023D'!$A$2:$G$339, 2, FALSE)</f>
        <v>243</v>
      </c>
      <c r="O1075">
        <f>VLOOKUP(E1075, '2023D'!$A$2:$G$339, 3, FALSE)</f>
        <v>10808</v>
      </c>
      <c r="P1075">
        <f>extracted_table_data[[#This Row],[最低排名]]-extracted_table_data[[#This Row],[同分人数]]+1</f>
        <v>10566</v>
      </c>
      <c r="Q1075">
        <f>IF(O1075&gt;=开始!$B$6, 1, 0)</f>
        <v>1</v>
      </c>
      <c r="R1075">
        <f>extracted_table_data[[#This Row],[最低排名]]-开始!$B$6</f>
        <v>10808</v>
      </c>
    </row>
    <row r="1076" spans="1:18">
      <c r="A1076">
        <v>77502</v>
      </c>
      <c r="B1076" t="s">
        <v>1247</v>
      </c>
      <c r="C1076" t="str">
        <f t="shared" si="32"/>
        <v>广州中医</v>
      </c>
      <c r="D1076" t="str">
        <f t="shared" si="33"/>
        <v>02</v>
      </c>
      <c r="E1076" t="s">
        <v>98</v>
      </c>
      <c r="F1076">
        <v>210</v>
      </c>
      <c r="G1076">
        <v>108</v>
      </c>
      <c r="H1076">
        <v>117</v>
      </c>
      <c r="I1076">
        <v>67</v>
      </c>
      <c r="J1076">
        <v>61</v>
      </c>
      <c r="K1076">
        <v>58</v>
      </c>
      <c r="L1076">
        <v>0</v>
      </c>
      <c r="M1076">
        <v>2023</v>
      </c>
      <c r="N1076">
        <f>VLOOKUP(E1076, '2023D'!$A$2:$G$339, 2, FALSE)</f>
        <v>251</v>
      </c>
      <c r="O1076">
        <f>VLOOKUP(E1076, '2023D'!$A$2:$G$339, 3, FALSE)</f>
        <v>16423</v>
      </c>
      <c r="P1076">
        <f>extracted_table_data[[#This Row],[最低排名]]-extracted_table_data[[#This Row],[同分人数]]+1</f>
        <v>16173</v>
      </c>
      <c r="Q1076">
        <f>IF(O1076&gt;=开始!$B$6, 1, 0)</f>
        <v>1</v>
      </c>
      <c r="R1076">
        <f>extracted_table_data[[#This Row],[最低排名]]-开始!$B$6</f>
        <v>16423</v>
      </c>
    </row>
    <row r="1077" spans="1:18">
      <c r="A1077">
        <v>77601</v>
      </c>
      <c r="B1077" t="s">
        <v>1248</v>
      </c>
      <c r="C1077" t="str">
        <f t="shared" si="32"/>
        <v>广东药科</v>
      </c>
      <c r="D1077" t="str">
        <f t="shared" si="33"/>
        <v>01</v>
      </c>
      <c r="E1077" t="s">
        <v>302</v>
      </c>
      <c r="F1077">
        <v>219</v>
      </c>
      <c r="G1077">
        <v>116</v>
      </c>
      <c r="H1077">
        <v>85</v>
      </c>
      <c r="I1077">
        <v>64</v>
      </c>
      <c r="J1077">
        <v>61</v>
      </c>
      <c r="K1077">
        <v>61</v>
      </c>
      <c r="L1077">
        <v>0</v>
      </c>
      <c r="M1077">
        <v>2023</v>
      </c>
      <c r="N1077">
        <f>VLOOKUP(E1077, '2023D'!$A$2:$G$339, 2, FALSE)</f>
        <v>234</v>
      </c>
      <c r="O1077">
        <f>VLOOKUP(E1077, '2023D'!$A$2:$G$339, 3, FALSE)</f>
        <v>22166</v>
      </c>
      <c r="P1077">
        <f>extracted_table_data[[#This Row],[最低排名]]-extracted_table_data[[#This Row],[同分人数]]+1</f>
        <v>21933</v>
      </c>
      <c r="Q1077">
        <f>IF(O1077&gt;=开始!$B$6, 1, 0)</f>
        <v>1</v>
      </c>
      <c r="R1077">
        <f>extracted_table_data[[#This Row],[最低排名]]-开始!$B$6</f>
        <v>22166</v>
      </c>
    </row>
    <row r="1078" spans="1:18">
      <c r="A1078">
        <v>77801</v>
      </c>
      <c r="B1078" t="s">
        <v>1249</v>
      </c>
      <c r="C1078" t="str">
        <f t="shared" si="32"/>
        <v>广东金融</v>
      </c>
      <c r="D1078" t="str">
        <f t="shared" si="33"/>
        <v>01</v>
      </c>
      <c r="E1078" t="s">
        <v>170</v>
      </c>
      <c r="F1078">
        <v>195</v>
      </c>
      <c r="G1078">
        <v>100</v>
      </c>
      <c r="H1078">
        <v>111</v>
      </c>
      <c r="I1078">
        <v>52</v>
      </c>
      <c r="J1078">
        <v>49</v>
      </c>
      <c r="K1078">
        <v>46</v>
      </c>
      <c r="L1078">
        <v>0</v>
      </c>
      <c r="M1078">
        <v>2023</v>
      </c>
      <c r="N1078">
        <f>VLOOKUP(E1078, '2023D'!$A$2:$G$339, 2, FALSE)</f>
        <v>242</v>
      </c>
      <c r="O1078">
        <f>VLOOKUP(E1078, '2023D'!$A$2:$G$339, 3, FALSE)</f>
        <v>31094</v>
      </c>
      <c r="P1078">
        <f>extracted_table_data[[#This Row],[最低排名]]-extracted_table_data[[#This Row],[同分人数]]+1</f>
        <v>30853</v>
      </c>
      <c r="Q1078">
        <f>IF(O1078&gt;=开始!$B$6, 1, 0)</f>
        <v>1</v>
      </c>
      <c r="R1078">
        <f>extracted_table_data[[#This Row],[最低排名]]-开始!$B$6</f>
        <v>31094</v>
      </c>
    </row>
    <row r="1079" spans="1:18">
      <c r="A1079">
        <v>77802</v>
      </c>
      <c r="B1079" t="s">
        <v>1250</v>
      </c>
      <c r="C1079" t="str">
        <f t="shared" si="32"/>
        <v>广东金融</v>
      </c>
      <c r="D1079" t="str">
        <f t="shared" si="33"/>
        <v>02</v>
      </c>
      <c r="E1079" t="s">
        <v>184</v>
      </c>
      <c r="F1079">
        <v>194</v>
      </c>
      <c r="G1079">
        <v>99</v>
      </c>
      <c r="H1079">
        <v>92</v>
      </c>
      <c r="I1079">
        <v>64</v>
      </c>
      <c r="J1079">
        <v>52</v>
      </c>
      <c r="K1079">
        <v>49</v>
      </c>
      <c r="L1079">
        <v>0</v>
      </c>
      <c r="M1079">
        <v>2023</v>
      </c>
      <c r="N1079">
        <f>VLOOKUP(E1079, '2023D'!$A$2:$G$339, 2, FALSE)</f>
        <v>237</v>
      </c>
      <c r="O1079">
        <f>VLOOKUP(E1079, '2023D'!$A$2:$G$339, 3, FALSE)</f>
        <v>31584</v>
      </c>
      <c r="P1079">
        <f>extracted_table_data[[#This Row],[最低排名]]-extracted_table_data[[#This Row],[同分人数]]+1</f>
        <v>31348</v>
      </c>
      <c r="Q1079">
        <f>IF(O1079&gt;=开始!$B$6, 1, 0)</f>
        <v>1</v>
      </c>
      <c r="R1079">
        <f>extracted_table_data[[#This Row],[最低排名]]-开始!$B$6</f>
        <v>31584</v>
      </c>
    </row>
    <row r="1080" spans="1:18">
      <c r="A1080">
        <v>77901</v>
      </c>
      <c r="B1080" t="s">
        <v>1251</v>
      </c>
      <c r="C1080" t="str">
        <f t="shared" si="32"/>
        <v>南方医科</v>
      </c>
      <c r="D1080" t="str">
        <f t="shared" si="33"/>
        <v>01</v>
      </c>
      <c r="E1080" t="s">
        <v>254</v>
      </c>
      <c r="F1080">
        <v>235</v>
      </c>
      <c r="G1080">
        <v>118</v>
      </c>
      <c r="H1080">
        <v>132</v>
      </c>
      <c r="I1080">
        <v>70</v>
      </c>
      <c r="J1080">
        <v>64</v>
      </c>
      <c r="K1080">
        <v>64</v>
      </c>
      <c r="L1080">
        <v>0</v>
      </c>
      <c r="M1080">
        <v>2023</v>
      </c>
      <c r="N1080">
        <f>VLOOKUP(E1080, '2023D'!$A$2:$G$339, 2, FALSE)</f>
        <v>150</v>
      </c>
      <c r="O1080">
        <f>VLOOKUP(E1080, '2023D'!$A$2:$G$339, 3, FALSE)</f>
        <v>4750</v>
      </c>
      <c r="P1080">
        <f>extracted_table_data[[#This Row],[最低排名]]-extracted_table_data[[#This Row],[同分人数]]+1</f>
        <v>4601</v>
      </c>
      <c r="Q1080">
        <f>IF(O1080&gt;=开始!$B$6, 1, 0)</f>
        <v>1</v>
      </c>
      <c r="R1080">
        <f>extracted_table_data[[#This Row],[最低排名]]-开始!$B$6</f>
        <v>4750</v>
      </c>
    </row>
    <row r="1081" spans="1:18">
      <c r="A1081">
        <v>77902</v>
      </c>
      <c r="B1081" t="s">
        <v>1252</v>
      </c>
      <c r="C1081" t="str">
        <f t="shared" si="32"/>
        <v>南方医科</v>
      </c>
      <c r="D1081" t="str">
        <f t="shared" si="33"/>
        <v>02</v>
      </c>
      <c r="E1081" t="s">
        <v>72</v>
      </c>
      <c r="F1081">
        <v>227</v>
      </c>
      <c r="G1081">
        <v>128</v>
      </c>
      <c r="H1081">
        <v>112</v>
      </c>
      <c r="I1081">
        <v>67</v>
      </c>
      <c r="J1081">
        <v>64</v>
      </c>
      <c r="K1081">
        <v>52</v>
      </c>
      <c r="L1081">
        <v>0</v>
      </c>
      <c r="M1081">
        <v>2023</v>
      </c>
      <c r="N1081">
        <f>VLOOKUP(E1081, '2023D'!$A$2:$G$339, 2, FALSE)</f>
        <v>263</v>
      </c>
      <c r="O1081">
        <f>VLOOKUP(E1081, '2023D'!$A$2:$G$339, 3, FALSE)</f>
        <v>14182</v>
      </c>
      <c r="P1081">
        <f>extracted_table_data[[#This Row],[最低排名]]-extracted_table_data[[#This Row],[同分人数]]+1</f>
        <v>13920</v>
      </c>
      <c r="Q1081">
        <f>IF(O1081&gt;=开始!$B$6, 1, 0)</f>
        <v>1</v>
      </c>
      <c r="R1081">
        <f>extracted_table_data[[#This Row],[最低排名]]-开始!$B$6</f>
        <v>14182</v>
      </c>
    </row>
    <row r="1082" spans="1:18">
      <c r="A1082">
        <v>78001</v>
      </c>
      <c r="B1082" t="s">
        <v>1253</v>
      </c>
      <c r="C1082" t="str">
        <f t="shared" si="32"/>
        <v>华南农大</v>
      </c>
      <c r="D1082" t="str">
        <f t="shared" si="33"/>
        <v>01</v>
      </c>
      <c r="E1082" t="s">
        <v>68</v>
      </c>
      <c r="F1082">
        <v>244</v>
      </c>
      <c r="G1082">
        <v>132</v>
      </c>
      <c r="H1082">
        <v>111</v>
      </c>
      <c r="I1082">
        <v>58</v>
      </c>
      <c r="J1082">
        <v>55</v>
      </c>
      <c r="K1082">
        <v>52</v>
      </c>
      <c r="L1082">
        <v>0</v>
      </c>
      <c r="M1082">
        <v>2023</v>
      </c>
      <c r="N1082">
        <f>VLOOKUP(E1082, '2023D'!$A$2:$G$339, 2, FALSE)</f>
        <v>256</v>
      </c>
      <c r="O1082">
        <f>VLOOKUP(E1082, '2023D'!$A$2:$G$339, 3, FALSE)</f>
        <v>14672</v>
      </c>
      <c r="P1082">
        <f>extracted_table_data[[#This Row],[最低排名]]-extracted_table_data[[#This Row],[同分人数]]+1</f>
        <v>14417</v>
      </c>
      <c r="Q1082">
        <f>IF(O1082&gt;=开始!$B$6, 1, 0)</f>
        <v>1</v>
      </c>
      <c r="R1082">
        <f>extracted_table_data[[#This Row],[最低排名]]-开始!$B$6</f>
        <v>14672</v>
      </c>
    </row>
    <row r="1083" spans="1:18">
      <c r="A1083">
        <v>78101</v>
      </c>
      <c r="B1083" t="s">
        <v>1254</v>
      </c>
      <c r="C1083" t="str">
        <f t="shared" si="32"/>
        <v>珠海科院</v>
      </c>
      <c r="D1083" t="str">
        <f t="shared" si="33"/>
        <v>01</v>
      </c>
      <c r="E1083" t="s">
        <v>316</v>
      </c>
      <c r="F1083">
        <v>180</v>
      </c>
      <c r="G1083">
        <v>96</v>
      </c>
      <c r="H1083">
        <v>94</v>
      </c>
      <c r="I1083">
        <v>46</v>
      </c>
      <c r="J1083">
        <v>43</v>
      </c>
      <c r="K1083">
        <v>43</v>
      </c>
      <c r="L1083">
        <v>0</v>
      </c>
      <c r="M1083">
        <v>2023</v>
      </c>
      <c r="N1083">
        <f>VLOOKUP(E1083, '2023D'!$A$2:$G$339, 2, FALSE)</f>
        <v>159</v>
      </c>
      <c r="O1083">
        <f>VLOOKUP(E1083, '2023D'!$A$2:$G$339, 3, FALSE)</f>
        <v>40671</v>
      </c>
      <c r="P1083">
        <f>extracted_table_data[[#This Row],[最低排名]]-extracted_table_data[[#This Row],[同分人数]]+1</f>
        <v>40513</v>
      </c>
      <c r="Q1083">
        <f>IF(O1083&gt;=开始!$B$6, 1, 0)</f>
        <v>1</v>
      </c>
      <c r="R1083">
        <f>extracted_table_data[[#This Row],[最低排名]]-开始!$B$6</f>
        <v>40671</v>
      </c>
    </row>
    <row r="1084" spans="1:18">
      <c r="A1084">
        <v>78102</v>
      </c>
      <c r="B1084" t="s">
        <v>1255</v>
      </c>
      <c r="C1084" t="str">
        <f t="shared" si="32"/>
        <v>珠海科院</v>
      </c>
      <c r="D1084" t="str">
        <f t="shared" si="33"/>
        <v>02</v>
      </c>
      <c r="E1084" t="s">
        <v>207</v>
      </c>
      <c r="F1084">
        <v>192</v>
      </c>
      <c r="G1084">
        <v>105</v>
      </c>
      <c r="H1084">
        <v>89</v>
      </c>
      <c r="I1084">
        <v>46</v>
      </c>
      <c r="J1084">
        <v>43</v>
      </c>
      <c r="K1084">
        <v>43</v>
      </c>
      <c r="L1084">
        <v>0</v>
      </c>
      <c r="M1084">
        <v>2023</v>
      </c>
      <c r="N1084">
        <f>VLOOKUP(E1084, '2023D'!$A$2:$G$339, 2, FALSE)</f>
        <v>193</v>
      </c>
      <c r="O1084">
        <f>VLOOKUP(E1084, '2023D'!$A$2:$G$339, 3, FALSE)</f>
        <v>39440</v>
      </c>
      <c r="P1084">
        <f>extracted_table_data[[#This Row],[最低排名]]-extracted_table_data[[#This Row],[同分人数]]+1</f>
        <v>39248</v>
      </c>
      <c r="Q1084">
        <f>IF(O1084&gt;=开始!$B$6, 1, 0)</f>
        <v>1</v>
      </c>
      <c r="R1084">
        <f>extracted_table_data[[#This Row],[最低排名]]-开始!$B$6</f>
        <v>39440</v>
      </c>
    </row>
    <row r="1085" spans="1:18">
      <c r="A1085">
        <v>78201</v>
      </c>
      <c r="B1085" t="s">
        <v>1256</v>
      </c>
      <c r="C1085" t="str">
        <f t="shared" si="32"/>
        <v>北师浸会</v>
      </c>
      <c r="D1085" t="str">
        <f t="shared" si="33"/>
        <v>01</v>
      </c>
      <c r="E1085" t="s">
        <v>72</v>
      </c>
      <c r="F1085">
        <v>211</v>
      </c>
      <c r="G1085">
        <v>115</v>
      </c>
      <c r="H1085">
        <v>122</v>
      </c>
      <c r="I1085">
        <v>67</v>
      </c>
      <c r="J1085">
        <v>67</v>
      </c>
      <c r="K1085">
        <v>55</v>
      </c>
      <c r="L1085">
        <v>0</v>
      </c>
      <c r="M1085">
        <v>2023</v>
      </c>
      <c r="N1085">
        <f>VLOOKUP(E1085, '2023D'!$A$2:$G$339, 2, FALSE)</f>
        <v>263</v>
      </c>
      <c r="O1085">
        <f>VLOOKUP(E1085, '2023D'!$A$2:$G$339, 3, FALSE)</f>
        <v>14182</v>
      </c>
      <c r="P1085">
        <f>extracted_table_data[[#This Row],[最低排名]]-extracted_table_data[[#This Row],[同分人数]]+1</f>
        <v>13920</v>
      </c>
      <c r="Q1085">
        <f>IF(O1085&gt;=开始!$B$6, 1, 0)</f>
        <v>1</v>
      </c>
      <c r="R1085">
        <f>extracted_table_data[[#This Row],[最低排名]]-开始!$B$6</f>
        <v>14182</v>
      </c>
    </row>
    <row r="1086" spans="1:18">
      <c r="A1086">
        <v>78202</v>
      </c>
      <c r="B1086" t="s">
        <v>1257</v>
      </c>
      <c r="C1086" t="str">
        <f t="shared" si="32"/>
        <v>北师浸会</v>
      </c>
      <c r="D1086" t="str">
        <f t="shared" si="33"/>
        <v>02</v>
      </c>
      <c r="E1086" t="s">
        <v>115</v>
      </c>
      <c r="F1086">
        <v>232</v>
      </c>
      <c r="G1086">
        <v>123</v>
      </c>
      <c r="H1086">
        <v>115</v>
      </c>
      <c r="I1086">
        <v>67</v>
      </c>
      <c r="J1086">
        <v>58</v>
      </c>
      <c r="K1086">
        <v>58</v>
      </c>
      <c r="L1086">
        <v>0</v>
      </c>
      <c r="M1086">
        <v>2023</v>
      </c>
      <c r="N1086">
        <f>VLOOKUP(E1086, '2023D'!$A$2:$G$339, 2, FALSE)</f>
        <v>217</v>
      </c>
      <c r="O1086">
        <f>VLOOKUP(E1086, '2023D'!$A$2:$G$339, 3, FALSE)</f>
        <v>12194</v>
      </c>
      <c r="P1086">
        <f>extracted_table_data[[#This Row],[最低排名]]-extracted_table_data[[#This Row],[同分人数]]+1</f>
        <v>11978</v>
      </c>
      <c r="Q1086">
        <f>IF(O1086&gt;=开始!$B$6, 1, 0)</f>
        <v>1</v>
      </c>
      <c r="R1086">
        <f>extracted_table_data[[#This Row],[最低排名]]-开始!$B$6</f>
        <v>12194</v>
      </c>
    </row>
    <row r="1087" spans="1:18">
      <c r="A1087">
        <v>78203</v>
      </c>
      <c r="B1087" t="s">
        <v>1258</v>
      </c>
      <c r="C1087" t="str">
        <f t="shared" si="32"/>
        <v>北师浸会</v>
      </c>
      <c r="D1087" t="str">
        <f t="shared" si="33"/>
        <v>03</v>
      </c>
      <c r="E1087" t="s">
        <v>189</v>
      </c>
      <c r="F1087">
        <v>226</v>
      </c>
      <c r="G1087">
        <v>120</v>
      </c>
      <c r="H1087">
        <v>132</v>
      </c>
      <c r="I1087">
        <v>61</v>
      </c>
      <c r="J1087">
        <v>58</v>
      </c>
      <c r="K1087">
        <v>58</v>
      </c>
      <c r="L1087">
        <v>0</v>
      </c>
      <c r="M1087">
        <v>2023</v>
      </c>
      <c r="N1087">
        <f>VLOOKUP(E1087, '2023D'!$A$2:$G$339, 2, FALSE)</f>
        <v>221</v>
      </c>
      <c r="O1087">
        <f>VLOOKUP(E1087, '2023D'!$A$2:$G$339, 3, FALSE)</f>
        <v>11029</v>
      </c>
      <c r="P1087">
        <f>extracted_table_data[[#This Row],[最低排名]]-extracted_table_data[[#This Row],[同分人数]]+1</f>
        <v>10809</v>
      </c>
      <c r="Q1087">
        <f>IF(O1087&gt;=开始!$B$6, 1, 0)</f>
        <v>1</v>
      </c>
      <c r="R1087">
        <f>extracted_table_data[[#This Row],[最低排名]]-开始!$B$6</f>
        <v>11029</v>
      </c>
    </row>
    <row r="1088" spans="1:18">
      <c r="A1088">
        <v>78301</v>
      </c>
      <c r="B1088" t="s">
        <v>1259</v>
      </c>
      <c r="C1088" t="str">
        <f t="shared" si="32"/>
        <v>深圳大学</v>
      </c>
      <c r="D1088" t="str">
        <f t="shared" si="33"/>
        <v>01</v>
      </c>
      <c r="E1088" t="s">
        <v>105</v>
      </c>
      <c r="F1088">
        <v>238</v>
      </c>
      <c r="G1088">
        <v>132</v>
      </c>
      <c r="H1088">
        <v>123</v>
      </c>
      <c r="I1088">
        <v>61</v>
      </c>
      <c r="J1088">
        <v>61</v>
      </c>
      <c r="K1088">
        <v>55</v>
      </c>
      <c r="L1088">
        <v>0</v>
      </c>
      <c r="M1088">
        <v>2023</v>
      </c>
      <c r="N1088">
        <f>VLOOKUP(E1088, '2023D'!$A$2:$G$339, 2, FALSE)</f>
        <v>235</v>
      </c>
      <c r="O1088">
        <f>VLOOKUP(E1088, '2023D'!$A$2:$G$339, 3, FALSE)</f>
        <v>10340</v>
      </c>
      <c r="P1088">
        <f>extracted_table_data[[#This Row],[最低排名]]-extracted_table_data[[#This Row],[同分人数]]+1</f>
        <v>10106</v>
      </c>
      <c r="Q1088">
        <f>IF(O1088&gt;=开始!$B$6, 1, 0)</f>
        <v>1</v>
      </c>
      <c r="R1088">
        <f>extracted_table_data[[#This Row],[最低排名]]-开始!$B$6</f>
        <v>10340</v>
      </c>
    </row>
    <row r="1089" spans="1:18">
      <c r="A1089">
        <v>78302</v>
      </c>
      <c r="B1089" t="s">
        <v>1260</v>
      </c>
      <c r="C1089" t="str">
        <f t="shared" si="32"/>
        <v>深圳大学</v>
      </c>
      <c r="D1089" t="str">
        <f t="shared" si="33"/>
        <v>02</v>
      </c>
      <c r="E1089" t="s">
        <v>18</v>
      </c>
      <c r="F1089">
        <v>224</v>
      </c>
      <c r="G1089">
        <v>120</v>
      </c>
      <c r="H1089">
        <v>126</v>
      </c>
      <c r="I1089">
        <v>70</v>
      </c>
      <c r="J1089">
        <v>67</v>
      </c>
      <c r="K1089">
        <v>58</v>
      </c>
      <c r="L1089">
        <v>0</v>
      </c>
      <c r="M1089">
        <v>2023</v>
      </c>
      <c r="N1089">
        <f>VLOOKUP(E1089, '2023D'!$A$2:$G$339, 2, FALSE)</f>
        <v>248</v>
      </c>
      <c r="O1089">
        <f>VLOOKUP(E1089, '2023D'!$A$2:$G$339, 3, FALSE)</f>
        <v>8712</v>
      </c>
      <c r="P1089">
        <f>extracted_table_data[[#This Row],[最低排名]]-extracted_table_data[[#This Row],[同分人数]]+1</f>
        <v>8465</v>
      </c>
      <c r="Q1089">
        <f>IF(O1089&gt;=开始!$B$6, 1, 0)</f>
        <v>1</v>
      </c>
      <c r="R1089">
        <f>extracted_table_data[[#This Row],[最低排名]]-开始!$B$6</f>
        <v>8712</v>
      </c>
    </row>
    <row r="1090" spans="1:18">
      <c r="A1090">
        <v>78401</v>
      </c>
      <c r="B1090" t="s">
        <v>1261</v>
      </c>
      <c r="C1090" t="str">
        <f t="shared" ref="C1090:C1153" si="34">LEFT(B1090, FIND("(", B1090) - 1)</f>
        <v>广以理工</v>
      </c>
      <c r="D1090" t="str">
        <f t="shared" ref="D1090:D1153" si="35">MID(B1090, FIND("(", B1090) + 1, FIND(")", B1090) - FIND("(", B1090) - 1)</f>
        <v>01</v>
      </c>
      <c r="E1090" t="s">
        <v>115</v>
      </c>
      <c r="F1090">
        <v>226</v>
      </c>
      <c r="G1090">
        <v>124</v>
      </c>
      <c r="H1090">
        <v>127</v>
      </c>
      <c r="I1090">
        <v>67</v>
      </c>
      <c r="J1090">
        <v>55</v>
      </c>
      <c r="K1090">
        <v>55</v>
      </c>
      <c r="L1090">
        <v>0</v>
      </c>
      <c r="M1090">
        <v>2023</v>
      </c>
      <c r="N1090">
        <f>VLOOKUP(E1090, '2023D'!$A$2:$G$339, 2, FALSE)</f>
        <v>217</v>
      </c>
      <c r="O1090">
        <f>VLOOKUP(E1090, '2023D'!$A$2:$G$339, 3, FALSE)</f>
        <v>12194</v>
      </c>
      <c r="P1090">
        <f>extracted_table_data[[#This Row],[最低排名]]-extracted_table_data[[#This Row],[同分人数]]+1</f>
        <v>11978</v>
      </c>
      <c r="Q1090">
        <f>IF(O1090&gt;=开始!$B$6, 1, 0)</f>
        <v>1</v>
      </c>
      <c r="R1090">
        <f>extracted_table_data[[#This Row],[最低排名]]-开始!$B$6</f>
        <v>12194</v>
      </c>
    </row>
    <row r="1091" spans="1:18">
      <c r="A1091">
        <v>78501</v>
      </c>
      <c r="B1091" t="s">
        <v>1262</v>
      </c>
      <c r="C1091" t="str">
        <f t="shared" si="34"/>
        <v>广州医大</v>
      </c>
      <c r="D1091" t="str">
        <f t="shared" si="35"/>
        <v>01</v>
      </c>
      <c r="E1091" t="s">
        <v>23</v>
      </c>
      <c r="F1091">
        <v>244</v>
      </c>
      <c r="G1091">
        <v>134</v>
      </c>
      <c r="H1091">
        <v>113</v>
      </c>
      <c r="I1091">
        <v>67</v>
      </c>
      <c r="J1091">
        <v>61</v>
      </c>
      <c r="K1091">
        <v>61</v>
      </c>
      <c r="L1091">
        <v>0</v>
      </c>
      <c r="M1091">
        <v>2023</v>
      </c>
      <c r="N1091">
        <f>VLOOKUP(E1091, '2023D'!$A$2:$G$339, 2, FALSE)</f>
        <v>209</v>
      </c>
      <c r="O1091">
        <f>VLOOKUP(E1091, '2023D'!$A$2:$G$339, 3, FALSE)</f>
        <v>8464</v>
      </c>
      <c r="P1091">
        <f>extracted_table_data[[#This Row],[最低排名]]-extracted_table_data[[#This Row],[同分人数]]+1</f>
        <v>8256</v>
      </c>
      <c r="Q1091">
        <f>IF(O1091&gt;=开始!$B$6, 1, 0)</f>
        <v>1</v>
      </c>
      <c r="R1091">
        <f>extracted_table_data[[#This Row],[最低排名]]-开始!$B$6</f>
        <v>8464</v>
      </c>
    </row>
    <row r="1092" spans="1:18">
      <c r="A1092">
        <v>78601</v>
      </c>
      <c r="B1092" t="s">
        <v>1263</v>
      </c>
      <c r="C1092" t="str">
        <f t="shared" si="34"/>
        <v>岭南师院</v>
      </c>
      <c r="D1092" t="str">
        <f t="shared" si="35"/>
        <v>01</v>
      </c>
      <c r="E1092" t="s">
        <v>383</v>
      </c>
      <c r="F1092">
        <v>190</v>
      </c>
      <c r="G1092">
        <v>106</v>
      </c>
      <c r="H1092">
        <v>83</v>
      </c>
      <c r="I1092">
        <v>55</v>
      </c>
      <c r="J1092">
        <v>49</v>
      </c>
      <c r="K1092">
        <v>46</v>
      </c>
      <c r="L1092">
        <v>0</v>
      </c>
      <c r="M1092">
        <v>2023</v>
      </c>
      <c r="N1092">
        <f>VLOOKUP(E1092, '2023D'!$A$2:$G$339, 2, FALSE)</f>
        <v>200</v>
      </c>
      <c r="O1092">
        <f>VLOOKUP(E1092, '2023D'!$A$2:$G$339, 3, FALSE)</f>
        <v>37531</v>
      </c>
      <c r="P1092">
        <f>extracted_table_data[[#This Row],[最低排名]]-extracted_table_data[[#This Row],[同分人数]]+1</f>
        <v>37332</v>
      </c>
      <c r="Q1092">
        <f>IF(O1092&gt;=开始!$B$6, 1, 0)</f>
        <v>1</v>
      </c>
      <c r="R1092">
        <f>extracted_table_data[[#This Row],[最低排名]]-开始!$B$6</f>
        <v>37531</v>
      </c>
    </row>
    <row r="1093" spans="1:18">
      <c r="A1093">
        <v>78602</v>
      </c>
      <c r="B1093" t="s">
        <v>1264</v>
      </c>
      <c r="C1093" t="str">
        <f t="shared" si="34"/>
        <v>岭南师院</v>
      </c>
      <c r="D1093" t="str">
        <f t="shared" si="35"/>
        <v>02</v>
      </c>
      <c r="E1093" t="s">
        <v>479</v>
      </c>
      <c r="F1093">
        <v>188</v>
      </c>
      <c r="G1093">
        <v>94</v>
      </c>
      <c r="H1093">
        <v>72</v>
      </c>
      <c r="I1093">
        <v>61</v>
      </c>
      <c r="J1093">
        <v>55</v>
      </c>
      <c r="K1093">
        <v>46</v>
      </c>
      <c r="L1093">
        <v>0</v>
      </c>
      <c r="M1093">
        <v>2023</v>
      </c>
      <c r="N1093">
        <f>VLOOKUP(E1093, '2023D'!$A$2:$G$339, 2, FALSE)</f>
        <v>199</v>
      </c>
      <c r="O1093">
        <f>VLOOKUP(E1093, '2023D'!$A$2:$G$339, 3, FALSE)</f>
        <v>37730</v>
      </c>
      <c r="P1093">
        <f>extracted_table_data[[#This Row],[最低排名]]-extracted_table_data[[#This Row],[同分人数]]+1</f>
        <v>37532</v>
      </c>
      <c r="Q1093">
        <f>IF(O1093&gt;=开始!$B$6, 1, 0)</f>
        <v>1</v>
      </c>
      <c r="R1093">
        <f>extracted_table_data[[#This Row],[最低排名]]-开始!$B$6</f>
        <v>37730</v>
      </c>
    </row>
    <row r="1094" spans="1:18">
      <c r="A1094">
        <v>78701</v>
      </c>
      <c r="B1094" t="s">
        <v>1265</v>
      </c>
      <c r="C1094" t="str">
        <f t="shared" si="34"/>
        <v>汕头大学</v>
      </c>
      <c r="D1094" t="str">
        <f t="shared" si="35"/>
        <v>01</v>
      </c>
      <c r="E1094" t="s">
        <v>96</v>
      </c>
      <c r="F1094">
        <v>209</v>
      </c>
      <c r="G1094">
        <v>111</v>
      </c>
      <c r="H1094">
        <v>98</v>
      </c>
      <c r="I1094">
        <v>58</v>
      </c>
      <c r="J1094">
        <v>55</v>
      </c>
      <c r="K1094">
        <v>52</v>
      </c>
      <c r="L1094">
        <v>0</v>
      </c>
      <c r="M1094">
        <v>2023</v>
      </c>
      <c r="N1094">
        <f>VLOOKUP(E1094, '2023D'!$A$2:$G$339, 2, FALSE)</f>
        <v>236</v>
      </c>
      <c r="O1094">
        <f>VLOOKUP(E1094, '2023D'!$A$2:$G$339, 3, FALSE)</f>
        <v>26613</v>
      </c>
      <c r="P1094">
        <f>extracted_table_data[[#This Row],[最低排名]]-extracted_table_data[[#This Row],[同分人数]]+1</f>
        <v>26378</v>
      </c>
      <c r="Q1094">
        <f>IF(O1094&gt;=开始!$B$6, 1, 0)</f>
        <v>1</v>
      </c>
      <c r="R1094">
        <f>extracted_table_data[[#This Row],[最低排名]]-开始!$B$6</f>
        <v>26613</v>
      </c>
    </row>
    <row r="1095" spans="1:18">
      <c r="A1095">
        <v>78801</v>
      </c>
      <c r="B1095" t="s">
        <v>1266</v>
      </c>
      <c r="C1095" t="str">
        <f t="shared" si="34"/>
        <v>广东医科</v>
      </c>
      <c r="D1095" t="str">
        <f t="shared" si="35"/>
        <v>01</v>
      </c>
      <c r="E1095" t="s">
        <v>450</v>
      </c>
      <c r="F1095">
        <v>191</v>
      </c>
      <c r="G1095">
        <v>98</v>
      </c>
      <c r="H1095">
        <v>120</v>
      </c>
      <c r="I1095">
        <v>67</v>
      </c>
      <c r="J1095">
        <v>61</v>
      </c>
      <c r="K1095">
        <v>55</v>
      </c>
      <c r="L1095">
        <v>0</v>
      </c>
      <c r="M1095">
        <v>2023</v>
      </c>
      <c r="N1095">
        <f>VLOOKUP(E1095, '2023D'!$A$2:$G$339, 2, FALSE)</f>
        <v>272</v>
      </c>
      <c r="O1095">
        <f>VLOOKUP(E1095, '2023D'!$A$2:$G$339, 3, FALSE)</f>
        <v>21165</v>
      </c>
      <c r="P1095">
        <f>extracted_table_data[[#This Row],[最低排名]]-extracted_table_data[[#This Row],[同分人数]]+1</f>
        <v>20894</v>
      </c>
      <c r="Q1095">
        <f>IF(O1095&gt;=开始!$B$6, 1, 0)</f>
        <v>1</v>
      </c>
      <c r="R1095">
        <f>extracted_table_data[[#This Row],[最低排名]]-开始!$B$6</f>
        <v>21165</v>
      </c>
    </row>
    <row r="1096" spans="1:18">
      <c r="A1096">
        <v>78802</v>
      </c>
      <c r="B1096" t="s">
        <v>1267</v>
      </c>
      <c r="C1096" t="str">
        <f t="shared" si="34"/>
        <v>广东医科</v>
      </c>
      <c r="D1096" t="str">
        <f t="shared" si="35"/>
        <v>02</v>
      </c>
      <c r="E1096" t="s">
        <v>502</v>
      </c>
      <c r="F1096">
        <v>218</v>
      </c>
      <c r="G1096">
        <v>110</v>
      </c>
      <c r="H1096">
        <v>114</v>
      </c>
      <c r="I1096">
        <v>67</v>
      </c>
      <c r="J1096">
        <v>64</v>
      </c>
      <c r="K1096">
        <v>58</v>
      </c>
      <c r="L1096">
        <v>0</v>
      </c>
      <c r="M1096">
        <v>2023</v>
      </c>
      <c r="N1096">
        <f>VLOOKUP(E1096, '2023D'!$A$2:$G$339, 2, FALSE)</f>
        <v>234</v>
      </c>
      <c r="O1096">
        <f>VLOOKUP(E1096, '2023D'!$A$2:$G$339, 3, FALSE)</f>
        <v>14416</v>
      </c>
      <c r="P1096">
        <f>extracted_table_data[[#This Row],[最低排名]]-extracted_table_data[[#This Row],[同分人数]]+1</f>
        <v>14183</v>
      </c>
      <c r="Q1096">
        <f>IF(O1096&gt;=开始!$B$6, 1, 0)</f>
        <v>1</v>
      </c>
      <c r="R1096">
        <f>extracted_table_data[[#This Row],[最低排名]]-开始!$B$6</f>
        <v>14416</v>
      </c>
    </row>
    <row r="1097" spans="1:18">
      <c r="A1097">
        <v>78901</v>
      </c>
      <c r="B1097" t="s">
        <v>1268</v>
      </c>
      <c r="C1097" t="str">
        <f t="shared" si="34"/>
        <v>韶关学院</v>
      </c>
      <c r="D1097" t="str">
        <f t="shared" si="35"/>
        <v>01</v>
      </c>
      <c r="E1097" t="s">
        <v>354</v>
      </c>
      <c r="F1097">
        <v>195</v>
      </c>
      <c r="G1097">
        <v>107</v>
      </c>
      <c r="H1097">
        <v>83</v>
      </c>
      <c r="I1097">
        <v>55</v>
      </c>
      <c r="J1097">
        <v>49</v>
      </c>
      <c r="K1097">
        <v>46</v>
      </c>
      <c r="L1097">
        <v>0</v>
      </c>
      <c r="M1097">
        <v>2023</v>
      </c>
      <c r="N1097">
        <f>VLOOKUP(E1097, '2023D'!$A$2:$G$339, 2, FALSE)</f>
        <v>200</v>
      </c>
      <c r="O1097">
        <f>VLOOKUP(E1097, '2023D'!$A$2:$G$339, 3, FALSE)</f>
        <v>36503</v>
      </c>
      <c r="P1097">
        <f>extracted_table_data[[#This Row],[最低排名]]-extracted_table_data[[#This Row],[同分人数]]+1</f>
        <v>36304</v>
      </c>
      <c r="Q1097">
        <f>IF(O1097&gt;=开始!$B$6, 1, 0)</f>
        <v>1</v>
      </c>
      <c r="R1097">
        <f>extracted_table_data[[#This Row],[最低排名]]-开始!$B$6</f>
        <v>36503</v>
      </c>
    </row>
    <row r="1098" spans="1:18">
      <c r="A1098">
        <v>78902</v>
      </c>
      <c r="B1098" t="s">
        <v>1269</v>
      </c>
      <c r="C1098" t="str">
        <f t="shared" si="34"/>
        <v>韶关学院</v>
      </c>
      <c r="D1098" t="str">
        <f t="shared" si="35"/>
        <v>02</v>
      </c>
      <c r="E1098" t="s">
        <v>221</v>
      </c>
      <c r="F1098">
        <v>182</v>
      </c>
      <c r="G1098">
        <v>99</v>
      </c>
      <c r="H1098">
        <v>65</v>
      </c>
      <c r="I1098">
        <v>58</v>
      </c>
      <c r="J1098">
        <v>52</v>
      </c>
      <c r="K1098">
        <v>52</v>
      </c>
      <c r="L1098">
        <v>0</v>
      </c>
      <c r="M1098">
        <v>2023</v>
      </c>
      <c r="N1098">
        <f>VLOOKUP(E1098, '2023D'!$A$2:$G$339, 2, FALSE)</f>
        <v>197</v>
      </c>
      <c r="O1098">
        <f>VLOOKUP(E1098, '2023D'!$A$2:$G$339, 3, FALSE)</f>
        <v>40174</v>
      </c>
      <c r="P1098">
        <f>extracted_table_data[[#This Row],[最低排名]]-extracted_table_data[[#This Row],[同分人数]]+1</f>
        <v>39978</v>
      </c>
      <c r="Q1098">
        <f>IF(O1098&gt;=开始!$B$6, 1, 0)</f>
        <v>1</v>
      </c>
      <c r="R1098">
        <f>extracted_table_data[[#This Row],[最低排名]]-开始!$B$6</f>
        <v>40174</v>
      </c>
    </row>
    <row r="1099" spans="1:18">
      <c r="A1099">
        <v>79101</v>
      </c>
      <c r="B1099" t="s">
        <v>1270</v>
      </c>
      <c r="C1099" t="str">
        <f t="shared" si="34"/>
        <v>桂林电子</v>
      </c>
      <c r="D1099" t="str">
        <f t="shared" si="35"/>
        <v>01</v>
      </c>
      <c r="E1099" t="s">
        <v>96</v>
      </c>
      <c r="F1099">
        <v>210</v>
      </c>
      <c r="G1099">
        <v>107</v>
      </c>
      <c r="H1099">
        <v>97</v>
      </c>
      <c r="I1099">
        <v>64</v>
      </c>
      <c r="J1099">
        <v>52</v>
      </c>
      <c r="K1099">
        <v>49</v>
      </c>
      <c r="L1099">
        <v>0</v>
      </c>
      <c r="M1099">
        <v>2023</v>
      </c>
      <c r="N1099">
        <f>VLOOKUP(E1099, '2023D'!$A$2:$G$339, 2, FALSE)</f>
        <v>236</v>
      </c>
      <c r="O1099">
        <f>VLOOKUP(E1099, '2023D'!$A$2:$G$339, 3, FALSE)</f>
        <v>26613</v>
      </c>
      <c r="P1099">
        <f>extracted_table_data[[#This Row],[最低排名]]-extracted_table_data[[#This Row],[同分人数]]+1</f>
        <v>26378</v>
      </c>
      <c r="Q1099">
        <f>IF(O1099&gt;=开始!$B$6, 1, 0)</f>
        <v>1</v>
      </c>
      <c r="R1099">
        <f>extracted_table_data[[#This Row],[最低排名]]-开始!$B$6</f>
        <v>26613</v>
      </c>
    </row>
    <row r="1100" spans="1:18">
      <c r="A1100">
        <v>79102</v>
      </c>
      <c r="B1100" t="s">
        <v>1271</v>
      </c>
      <c r="C1100" t="str">
        <f t="shared" si="34"/>
        <v>桂林电子</v>
      </c>
      <c r="D1100" t="str">
        <f t="shared" si="35"/>
        <v>02</v>
      </c>
      <c r="E1100" t="s">
        <v>419</v>
      </c>
      <c r="F1100">
        <v>196</v>
      </c>
      <c r="G1100">
        <v>99</v>
      </c>
      <c r="H1100">
        <v>91</v>
      </c>
      <c r="I1100">
        <v>52</v>
      </c>
      <c r="J1100">
        <v>49</v>
      </c>
      <c r="K1100">
        <v>46</v>
      </c>
      <c r="L1100">
        <v>0</v>
      </c>
      <c r="M1100">
        <v>2023</v>
      </c>
      <c r="N1100">
        <f>VLOOKUP(E1100, '2023D'!$A$2:$G$339, 2, FALSE)</f>
        <v>208</v>
      </c>
      <c r="O1100">
        <f>VLOOKUP(E1100, '2023D'!$A$2:$G$339, 3, FALSE)</f>
        <v>35259</v>
      </c>
      <c r="P1100">
        <f>extracted_table_data[[#This Row],[最低排名]]-extracted_table_data[[#This Row],[同分人数]]+1</f>
        <v>35052</v>
      </c>
      <c r="Q1100">
        <f>IF(O1100&gt;=开始!$B$6, 1, 0)</f>
        <v>1</v>
      </c>
      <c r="R1100">
        <f>extracted_table_data[[#This Row],[最低排名]]-开始!$B$6</f>
        <v>35259</v>
      </c>
    </row>
    <row r="1101" spans="1:18">
      <c r="A1101">
        <v>79201</v>
      </c>
      <c r="B1101" t="s">
        <v>1272</v>
      </c>
      <c r="C1101" t="str">
        <f t="shared" si="34"/>
        <v>桂林理工</v>
      </c>
      <c r="D1101" t="str">
        <f t="shared" si="35"/>
        <v>01</v>
      </c>
      <c r="E1101" t="s">
        <v>203</v>
      </c>
      <c r="F1101">
        <v>172</v>
      </c>
      <c r="G1101">
        <v>95</v>
      </c>
      <c r="H1101">
        <v>93</v>
      </c>
      <c r="I1101">
        <v>55</v>
      </c>
      <c r="J1101">
        <v>55</v>
      </c>
      <c r="K1101">
        <v>55</v>
      </c>
      <c r="L1101">
        <v>0</v>
      </c>
      <c r="M1101">
        <v>2023</v>
      </c>
      <c r="N1101">
        <f>VLOOKUP(E1101, '2023D'!$A$2:$G$339, 2, FALSE)</f>
        <v>209</v>
      </c>
      <c r="O1101">
        <f>VLOOKUP(E1101, '2023D'!$A$2:$G$339, 3, FALSE)</f>
        <v>36113</v>
      </c>
      <c r="P1101">
        <f>extracted_table_data[[#This Row],[最低排名]]-extracted_table_data[[#This Row],[同分人数]]+1</f>
        <v>35905</v>
      </c>
      <c r="Q1101">
        <f>IF(O1101&gt;=开始!$B$6, 1, 0)</f>
        <v>1</v>
      </c>
      <c r="R1101">
        <f>extracted_table_data[[#This Row],[最低排名]]-开始!$B$6</f>
        <v>36113</v>
      </c>
    </row>
    <row r="1102" spans="1:18">
      <c r="A1102">
        <v>79301</v>
      </c>
      <c r="B1102" t="s">
        <v>1273</v>
      </c>
      <c r="C1102" t="str">
        <f t="shared" si="34"/>
        <v>广西师大</v>
      </c>
      <c r="D1102" t="str">
        <f t="shared" si="35"/>
        <v>01</v>
      </c>
      <c r="E1102" t="s">
        <v>372</v>
      </c>
      <c r="F1102">
        <v>196</v>
      </c>
      <c r="G1102">
        <v>102</v>
      </c>
      <c r="H1102">
        <v>100</v>
      </c>
      <c r="I1102">
        <v>61</v>
      </c>
      <c r="J1102">
        <v>61</v>
      </c>
      <c r="K1102">
        <v>58</v>
      </c>
      <c r="L1102">
        <v>0</v>
      </c>
      <c r="M1102">
        <v>2023</v>
      </c>
      <c r="N1102">
        <f>VLOOKUP(E1102, '2023D'!$A$2:$G$339, 2, FALSE)</f>
        <v>234</v>
      </c>
      <c r="O1102">
        <f>VLOOKUP(E1102, '2023D'!$A$2:$G$339, 3, FALSE)</f>
        <v>25585</v>
      </c>
      <c r="P1102">
        <f>extracted_table_data[[#This Row],[最低排名]]-extracted_table_data[[#This Row],[同分人数]]+1</f>
        <v>25352</v>
      </c>
      <c r="Q1102">
        <f>IF(O1102&gt;=开始!$B$6, 1, 0)</f>
        <v>1</v>
      </c>
      <c r="R1102">
        <f>extracted_table_data[[#This Row],[最低排名]]-开始!$B$6</f>
        <v>25585</v>
      </c>
    </row>
    <row r="1103" spans="1:18">
      <c r="A1103">
        <v>79302</v>
      </c>
      <c r="B1103" t="s">
        <v>1274</v>
      </c>
      <c r="C1103" t="str">
        <f t="shared" si="34"/>
        <v>广西师大</v>
      </c>
      <c r="D1103" t="str">
        <f t="shared" si="35"/>
        <v>02</v>
      </c>
      <c r="E1103" t="s">
        <v>533</v>
      </c>
      <c r="F1103">
        <v>211</v>
      </c>
      <c r="G1103">
        <v>113</v>
      </c>
      <c r="H1103">
        <v>113</v>
      </c>
      <c r="I1103">
        <v>58</v>
      </c>
      <c r="J1103">
        <v>46</v>
      </c>
      <c r="K1103">
        <v>43</v>
      </c>
      <c r="L1103">
        <v>0</v>
      </c>
      <c r="M1103">
        <v>2023</v>
      </c>
      <c r="N1103">
        <f>VLOOKUP(E1103, '2023D'!$A$2:$G$339, 2, FALSE)</f>
        <v>253</v>
      </c>
      <c r="O1103">
        <f>VLOOKUP(E1103, '2023D'!$A$2:$G$339, 3, FALSE)</f>
        <v>26866</v>
      </c>
      <c r="P1103">
        <f>extracted_table_data[[#This Row],[最低排名]]-extracted_table_data[[#This Row],[同分人数]]+1</f>
        <v>26614</v>
      </c>
      <c r="Q1103">
        <f>IF(O1103&gt;=开始!$B$6, 1, 0)</f>
        <v>1</v>
      </c>
      <c r="R1103">
        <f>extracted_table_data[[#This Row],[最低排名]]-开始!$B$6</f>
        <v>26866</v>
      </c>
    </row>
    <row r="1104" spans="1:18">
      <c r="A1104">
        <v>79303</v>
      </c>
      <c r="B1104" t="s">
        <v>1275</v>
      </c>
      <c r="C1104" t="str">
        <f t="shared" si="34"/>
        <v>广西师大</v>
      </c>
      <c r="D1104" t="str">
        <f t="shared" si="35"/>
        <v>03</v>
      </c>
      <c r="E1104" t="s">
        <v>533</v>
      </c>
      <c r="F1104">
        <v>194</v>
      </c>
      <c r="G1104">
        <v>97</v>
      </c>
      <c r="H1104">
        <v>118</v>
      </c>
      <c r="I1104">
        <v>61</v>
      </c>
      <c r="J1104">
        <v>49</v>
      </c>
      <c r="K1104">
        <v>49</v>
      </c>
      <c r="L1104">
        <v>0</v>
      </c>
      <c r="M1104">
        <v>2023</v>
      </c>
      <c r="N1104">
        <f>VLOOKUP(E1104, '2023D'!$A$2:$G$339, 2, FALSE)</f>
        <v>253</v>
      </c>
      <c r="O1104">
        <f>VLOOKUP(E1104, '2023D'!$A$2:$G$339, 3, FALSE)</f>
        <v>26866</v>
      </c>
      <c r="P1104">
        <f>extracted_table_data[[#This Row],[最低排名]]-extracted_table_data[[#This Row],[同分人数]]+1</f>
        <v>26614</v>
      </c>
      <c r="Q1104">
        <f>IF(O1104&gt;=开始!$B$6, 1, 0)</f>
        <v>1</v>
      </c>
      <c r="R1104">
        <f>extracted_table_data[[#This Row],[最低排名]]-开始!$B$6</f>
        <v>26866</v>
      </c>
    </row>
    <row r="1105" spans="1:18">
      <c r="A1105">
        <v>79304</v>
      </c>
      <c r="B1105" t="s">
        <v>1276</v>
      </c>
      <c r="C1105" t="str">
        <f t="shared" si="34"/>
        <v>广西师大</v>
      </c>
      <c r="D1105" t="str">
        <f t="shared" si="35"/>
        <v>04</v>
      </c>
      <c r="E1105" t="s">
        <v>287</v>
      </c>
      <c r="F1105">
        <v>201</v>
      </c>
      <c r="G1105">
        <v>102</v>
      </c>
      <c r="H1105">
        <v>105</v>
      </c>
      <c r="I1105">
        <v>58</v>
      </c>
      <c r="J1105">
        <v>55</v>
      </c>
      <c r="K1105">
        <v>49</v>
      </c>
      <c r="L1105">
        <v>0</v>
      </c>
      <c r="M1105">
        <v>2023</v>
      </c>
      <c r="N1105">
        <f>VLOOKUP(E1105, '2023D'!$A$2:$G$339, 2, FALSE)</f>
        <v>236</v>
      </c>
      <c r="O1105">
        <f>VLOOKUP(E1105, '2023D'!$A$2:$G$339, 3, FALSE)</f>
        <v>27576</v>
      </c>
      <c r="P1105">
        <f>extracted_table_data[[#This Row],[最低排名]]-extracted_table_data[[#This Row],[同分人数]]+1</f>
        <v>27341</v>
      </c>
      <c r="Q1105">
        <f>IF(O1105&gt;=开始!$B$6, 1, 0)</f>
        <v>1</v>
      </c>
      <c r="R1105">
        <f>extracted_table_data[[#This Row],[最低排名]]-开始!$B$6</f>
        <v>27576</v>
      </c>
    </row>
    <row r="1106" spans="1:18">
      <c r="A1106">
        <v>79305</v>
      </c>
      <c r="B1106" t="s">
        <v>1277</v>
      </c>
      <c r="C1106" t="str">
        <f t="shared" si="34"/>
        <v>广西师大</v>
      </c>
      <c r="D1106" t="str">
        <f t="shared" si="35"/>
        <v>05</v>
      </c>
      <c r="E1106" t="s">
        <v>178</v>
      </c>
      <c r="F1106">
        <v>201</v>
      </c>
      <c r="G1106">
        <v>112</v>
      </c>
      <c r="H1106">
        <v>95</v>
      </c>
      <c r="I1106">
        <v>61</v>
      </c>
      <c r="J1106">
        <v>52</v>
      </c>
      <c r="K1106">
        <v>49</v>
      </c>
      <c r="L1106">
        <v>0</v>
      </c>
      <c r="M1106">
        <v>2023</v>
      </c>
      <c r="N1106">
        <f>VLOOKUP(E1106, '2023D'!$A$2:$G$339, 2, FALSE)</f>
        <v>219</v>
      </c>
      <c r="O1106">
        <f>VLOOKUP(E1106, '2023D'!$A$2:$G$339, 3, FALSE)</f>
        <v>29925</v>
      </c>
      <c r="P1106">
        <f>extracted_table_data[[#This Row],[最低排名]]-extracted_table_data[[#This Row],[同分人数]]+1</f>
        <v>29707</v>
      </c>
      <c r="Q1106">
        <f>IF(O1106&gt;=开始!$B$6, 1, 0)</f>
        <v>1</v>
      </c>
      <c r="R1106">
        <f>extracted_table_data[[#This Row],[最低排名]]-开始!$B$6</f>
        <v>29925</v>
      </c>
    </row>
    <row r="1107" spans="1:18">
      <c r="A1107">
        <v>79306</v>
      </c>
      <c r="B1107" t="s">
        <v>1278</v>
      </c>
      <c r="C1107" t="str">
        <f t="shared" si="34"/>
        <v>广西师大</v>
      </c>
      <c r="D1107" t="str">
        <f t="shared" si="35"/>
        <v>06</v>
      </c>
      <c r="E1107" t="s">
        <v>309</v>
      </c>
      <c r="F1107">
        <v>192</v>
      </c>
      <c r="G1107">
        <v>97</v>
      </c>
      <c r="H1107">
        <v>85</v>
      </c>
      <c r="I1107">
        <v>55</v>
      </c>
      <c r="J1107">
        <v>55</v>
      </c>
      <c r="K1107">
        <v>55</v>
      </c>
      <c r="L1107">
        <v>0</v>
      </c>
      <c r="M1107">
        <v>2023</v>
      </c>
      <c r="N1107">
        <f>VLOOKUP(E1107, '2023D'!$A$2:$G$339, 2, FALSE)</f>
        <v>237</v>
      </c>
      <c r="O1107">
        <f>VLOOKUP(E1107, '2023D'!$A$2:$G$339, 3, FALSE)</f>
        <v>33564</v>
      </c>
      <c r="P1107">
        <f>extracted_table_data[[#This Row],[最低排名]]-extracted_table_data[[#This Row],[同分人数]]+1</f>
        <v>33328</v>
      </c>
      <c r="Q1107">
        <f>IF(O1107&gt;=开始!$B$6, 1, 0)</f>
        <v>1</v>
      </c>
      <c r="R1107">
        <f>extracted_table_data[[#This Row],[最低排名]]-开始!$B$6</f>
        <v>33564</v>
      </c>
    </row>
    <row r="1108" spans="1:18">
      <c r="A1108">
        <v>79401</v>
      </c>
      <c r="B1108" t="s">
        <v>1279</v>
      </c>
      <c r="C1108" t="str">
        <f t="shared" si="34"/>
        <v>广西大学</v>
      </c>
      <c r="D1108" t="str">
        <f t="shared" si="35"/>
        <v>01</v>
      </c>
      <c r="E1108" t="s">
        <v>79</v>
      </c>
      <c r="F1108">
        <v>217</v>
      </c>
      <c r="G1108">
        <v>113</v>
      </c>
      <c r="H1108">
        <v>110</v>
      </c>
      <c r="I1108">
        <v>61</v>
      </c>
      <c r="J1108">
        <v>61</v>
      </c>
      <c r="K1108">
        <v>52</v>
      </c>
      <c r="L1108">
        <v>0</v>
      </c>
      <c r="M1108">
        <v>2023</v>
      </c>
      <c r="N1108">
        <f>VLOOKUP(E1108, '2023D'!$A$2:$G$339, 2, FALSE)</f>
        <v>262</v>
      </c>
      <c r="O1108">
        <f>VLOOKUP(E1108, '2023D'!$A$2:$G$339, 3, FALSE)</f>
        <v>19420</v>
      </c>
      <c r="P1108">
        <f>extracted_table_data[[#This Row],[最低排名]]-extracted_table_data[[#This Row],[同分人数]]+1</f>
        <v>19159</v>
      </c>
      <c r="Q1108">
        <f>IF(O1108&gt;=开始!$B$6, 1, 0)</f>
        <v>1</v>
      </c>
      <c r="R1108">
        <f>extracted_table_data[[#This Row],[最低排名]]-开始!$B$6</f>
        <v>19420</v>
      </c>
    </row>
    <row r="1109" spans="1:18">
      <c r="A1109">
        <v>79601</v>
      </c>
      <c r="B1109" t="s">
        <v>1280</v>
      </c>
      <c r="C1109" t="str">
        <f t="shared" si="34"/>
        <v>梧州学院</v>
      </c>
      <c r="D1109" t="str">
        <f t="shared" si="35"/>
        <v>01</v>
      </c>
      <c r="E1109" t="s">
        <v>383</v>
      </c>
      <c r="F1109">
        <v>186</v>
      </c>
      <c r="G1109">
        <v>103</v>
      </c>
      <c r="H1109">
        <v>87</v>
      </c>
      <c r="I1109">
        <v>52</v>
      </c>
      <c r="J1109">
        <v>52</v>
      </c>
      <c r="K1109">
        <v>46</v>
      </c>
      <c r="L1109">
        <v>0</v>
      </c>
      <c r="M1109">
        <v>2023</v>
      </c>
      <c r="N1109">
        <f>VLOOKUP(E1109, '2023D'!$A$2:$G$339, 2, FALSE)</f>
        <v>200</v>
      </c>
      <c r="O1109">
        <f>VLOOKUP(E1109, '2023D'!$A$2:$G$339, 3, FALSE)</f>
        <v>37531</v>
      </c>
      <c r="P1109">
        <f>extracted_table_data[[#This Row],[最低排名]]-extracted_table_data[[#This Row],[同分人数]]+1</f>
        <v>37332</v>
      </c>
      <c r="Q1109">
        <f>IF(O1109&gt;=开始!$B$6, 1, 0)</f>
        <v>1</v>
      </c>
      <c r="R1109">
        <f>extracted_table_data[[#This Row],[最低排名]]-开始!$B$6</f>
        <v>37531</v>
      </c>
    </row>
    <row r="1110" spans="1:18">
      <c r="A1110">
        <v>80101</v>
      </c>
      <c r="B1110" t="s">
        <v>1281</v>
      </c>
      <c r="C1110" t="str">
        <f t="shared" si="34"/>
        <v>海南大学</v>
      </c>
      <c r="D1110" t="str">
        <f t="shared" si="35"/>
        <v>01</v>
      </c>
      <c r="E1110" t="s">
        <v>502</v>
      </c>
      <c r="F1110">
        <v>230</v>
      </c>
      <c r="G1110">
        <v>119</v>
      </c>
      <c r="H1110">
        <v>105</v>
      </c>
      <c r="I1110">
        <v>64</v>
      </c>
      <c r="J1110">
        <v>64</v>
      </c>
      <c r="K1110">
        <v>58</v>
      </c>
      <c r="L1110">
        <v>0</v>
      </c>
      <c r="M1110">
        <v>2023</v>
      </c>
      <c r="N1110">
        <f>VLOOKUP(E1110, '2023D'!$A$2:$G$339, 2, FALSE)</f>
        <v>234</v>
      </c>
      <c r="O1110">
        <f>VLOOKUP(E1110, '2023D'!$A$2:$G$339, 3, FALSE)</f>
        <v>14416</v>
      </c>
      <c r="P1110">
        <f>extracted_table_data[[#This Row],[最低排名]]-extracted_table_data[[#This Row],[同分人数]]+1</f>
        <v>14183</v>
      </c>
      <c r="Q1110">
        <f>IF(O1110&gt;=开始!$B$6, 1, 0)</f>
        <v>1</v>
      </c>
      <c r="R1110">
        <f>extracted_table_data[[#This Row],[最低排名]]-开始!$B$6</f>
        <v>14416</v>
      </c>
    </row>
    <row r="1111" spans="1:18">
      <c r="A1111">
        <v>80102</v>
      </c>
      <c r="B1111" t="s">
        <v>1282</v>
      </c>
      <c r="C1111" t="str">
        <f t="shared" si="34"/>
        <v>海南大学</v>
      </c>
      <c r="D1111" t="str">
        <f t="shared" si="35"/>
        <v>02</v>
      </c>
      <c r="E1111" t="s">
        <v>87</v>
      </c>
      <c r="F1111">
        <v>225</v>
      </c>
      <c r="G1111">
        <v>116</v>
      </c>
      <c r="H1111">
        <v>112</v>
      </c>
      <c r="I1111">
        <v>67</v>
      </c>
      <c r="J1111">
        <v>64</v>
      </c>
      <c r="K1111">
        <v>58</v>
      </c>
      <c r="L1111">
        <v>0</v>
      </c>
      <c r="M1111">
        <v>2023</v>
      </c>
      <c r="N1111">
        <f>VLOOKUP(E1111, '2023D'!$A$2:$G$339, 2, FALSE)</f>
        <v>242</v>
      </c>
      <c r="O1111">
        <f>VLOOKUP(E1111, '2023D'!$A$2:$G$339, 3, FALSE)</f>
        <v>13152</v>
      </c>
      <c r="P1111">
        <f>extracted_table_data[[#This Row],[最低排名]]-extracted_table_data[[#This Row],[同分人数]]+1</f>
        <v>12911</v>
      </c>
      <c r="Q1111">
        <f>IF(O1111&gt;=开始!$B$6, 1, 0)</f>
        <v>1</v>
      </c>
      <c r="R1111">
        <f>extracted_table_data[[#This Row],[最低排名]]-开始!$B$6</f>
        <v>13152</v>
      </c>
    </row>
    <row r="1112" spans="1:18">
      <c r="A1112">
        <v>80103</v>
      </c>
      <c r="B1112" t="s">
        <v>1283</v>
      </c>
      <c r="C1112" t="str">
        <f t="shared" si="34"/>
        <v>海南大学</v>
      </c>
      <c r="D1112" t="str">
        <f t="shared" si="35"/>
        <v>03</v>
      </c>
      <c r="E1112" t="s">
        <v>500</v>
      </c>
      <c r="F1112">
        <v>217</v>
      </c>
      <c r="G1112">
        <v>113</v>
      </c>
      <c r="H1112">
        <v>124</v>
      </c>
      <c r="I1112">
        <v>67</v>
      </c>
      <c r="J1112">
        <v>64</v>
      </c>
      <c r="K1112">
        <v>64</v>
      </c>
      <c r="L1112">
        <v>0</v>
      </c>
      <c r="M1112">
        <v>2023</v>
      </c>
      <c r="N1112">
        <f>VLOOKUP(E1112, '2023D'!$A$2:$G$339, 2, FALSE)</f>
        <v>243</v>
      </c>
      <c r="O1112">
        <f>VLOOKUP(E1112, '2023D'!$A$2:$G$339, 3, FALSE)</f>
        <v>10808</v>
      </c>
      <c r="P1112">
        <f>extracted_table_data[[#This Row],[最低排名]]-extracted_table_data[[#This Row],[同分人数]]+1</f>
        <v>10566</v>
      </c>
      <c r="Q1112">
        <f>IF(O1112&gt;=开始!$B$6, 1, 0)</f>
        <v>1</v>
      </c>
      <c r="R1112">
        <f>extracted_table_data[[#This Row],[最低排名]]-开始!$B$6</f>
        <v>10808</v>
      </c>
    </row>
    <row r="1113" spans="1:18">
      <c r="A1113">
        <v>80104</v>
      </c>
      <c r="B1113" t="s">
        <v>1284</v>
      </c>
      <c r="C1113" t="str">
        <f t="shared" si="34"/>
        <v>海南大学</v>
      </c>
      <c r="D1113" t="str">
        <f t="shared" si="35"/>
        <v>04</v>
      </c>
      <c r="E1113" t="s">
        <v>248</v>
      </c>
      <c r="F1113">
        <v>220</v>
      </c>
      <c r="G1113">
        <v>115</v>
      </c>
      <c r="H1113">
        <v>114</v>
      </c>
      <c r="I1113">
        <v>67</v>
      </c>
      <c r="J1113">
        <v>64</v>
      </c>
      <c r="K1113">
        <v>64</v>
      </c>
      <c r="L1113">
        <v>0</v>
      </c>
      <c r="M1113">
        <v>2023</v>
      </c>
      <c r="N1113">
        <f>VLOOKUP(E1113, '2023D'!$A$2:$G$339, 2, FALSE)</f>
        <v>248</v>
      </c>
      <c r="O1113">
        <f>VLOOKUP(E1113, '2023D'!$A$2:$G$339, 3, FALSE)</f>
        <v>12442</v>
      </c>
      <c r="P1113">
        <f>extracted_table_data[[#This Row],[最低排名]]-extracted_table_data[[#This Row],[同分人数]]+1</f>
        <v>12195</v>
      </c>
      <c r="Q1113">
        <f>IF(O1113&gt;=开始!$B$6, 1, 0)</f>
        <v>1</v>
      </c>
      <c r="R1113">
        <f>extracted_table_data[[#This Row],[最低排名]]-开始!$B$6</f>
        <v>12442</v>
      </c>
    </row>
    <row r="1114" spans="1:18">
      <c r="A1114">
        <v>80201</v>
      </c>
      <c r="B1114" t="s">
        <v>1285</v>
      </c>
      <c r="C1114" t="str">
        <f t="shared" si="34"/>
        <v>海南师大</v>
      </c>
      <c r="D1114" t="str">
        <f t="shared" si="35"/>
        <v>01</v>
      </c>
      <c r="E1114" t="s">
        <v>175</v>
      </c>
      <c r="F1114">
        <v>198</v>
      </c>
      <c r="G1114">
        <v>111</v>
      </c>
      <c r="H1114">
        <v>116</v>
      </c>
      <c r="I1114">
        <v>58</v>
      </c>
      <c r="J1114">
        <v>46</v>
      </c>
      <c r="K1114">
        <v>46</v>
      </c>
      <c r="L1114">
        <v>0</v>
      </c>
      <c r="M1114">
        <v>2023</v>
      </c>
      <c r="N1114">
        <f>VLOOKUP(E1114, '2023D'!$A$2:$G$339, 2, FALSE)</f>
        <v>245</v>
      </c>
      <c r="O1114">
        <f>VLOOKUP(E1114, '2023D'!$A$2:$G$339, 3, FALSE)</f>
        <v>28564</v>
      </c>
      <c r="P1114">
        <f>extracted_table_data[[#This Row],[最低排名]]-extracted_table_data[[#This Row],[同分人数]]+1</f>
        <v>28320</v>
      </c>
      <c r="Q1114">
        <f>IF(O1114&gt;=开始!$B$6, 1, 0)</f>
        <v>1</v>
      </c>
      <c r="R1114">
        <f>extracted_table_data[[#This Row],[最低排名]]-开始!$B$6</f>
        <v>28564</v>
      </c>
    </row>
    <row r="1115" spans="1:18">
      <c r="A1115">
        <v>80202</v>
      </c>
      <c r="B1115" t="s">
        <v>1286</v>
      </c>
      <c r="C1115" t="str">
        <f t="shared" si="34"/>
        <v>海南师大</v>
      </c>
      <c r="D1115" t="str">
        <f t="shared" si="35"/>
        <v>02</v>
      </c>
      <c r="E1115" t="s">
        <v>173</v>
      </c>
      <c r="F1115">
        <v>182</v>
      </c>
      <c r="G1115">
        <v>94</v>
      </c>
      <c r="H1115">
        <v>104</v>
      </c>
      <c r="I1115">
        <v>67</v>
      </c>
      <c r="J1115">
        <v>58</v>
      </c>
      <c r="K1115">
        <v>52</v>
      </c>
      <c r="L1115">
        <v>0</v>
      </c>
      <c r="M1115">
        <v>2023</v>
      </c>
      <c r="N1115">
        <f>VLOOKUP(E1115, '2023D'!$A$2:$G$339, 2, FALSE)</f>
        <v>224</v>
      </c>
      <c r="O1115">
        <f>VLOOKUP(E1115, '2023D'!$A$2:$G$339, 3, FALSE)</f>
        <v>28788</v>
      </c>
      <c r="P1115">
        <f>extracted_table_data[[#This Row],[最低排名]]-extracted_table_data[[#This Row],[同分人数]]+1</f>
        <v>28565</v>
      </c>
      <c r="Q1115">
        <f>IF(O1115&gt;=开始!$B$6, 1, 0)</f>
        <v>1</v>
      </c>
      <c r="R1115">
        <f>extracted_table_data[[#This Row],[最低排名]]-开始!$B$6</f>
        <v>28788</v>
      </c>
    </row>
    <row r="1116" spans="1:18">
      <c r="A1116">
        <v>80301</v>
      </c>
      <c r="B1116" t="s">
        <v>1287</v>
      </c>
      <c r="C1116" t="str">
        <f t="shared" si="34"/>
        <v>海南医学</v>
      </c>
      <c r="D1116" t="str">
        <f t="shared" si="35"/>
        <v>01</v>
      </c>
      <c r="E1116" t="s">
        <v>120</v>
      </c>
      <c r="F1116">
        <v>208</v>
      </c>
      <c r="G1116">
        <v>113</v>
      </c>
      <c r="H1116">
        <v>104</v>
      </c>
      <c r="I1116">
        <v>61</v>
      </c>
      <c r="J1116">
        <v>55</v>
      </c>
      <c r="K1116">
        <v>52</v>
      </c>
      <c r="L1116">
        <v>0</v>
      </c>
      <c r="M1116">
        <v>2023</v>
      </c>
      <c r="N1116">
        <f>VLOOKUP(E1116, '2023D'!$A$2:$G$339, 2, FALSE)</f>
        <v>231</v>
      </c>
      <c r="O1116">
        <f>VLOOKUP(E1116, '2023D'!$A$2:$G$339, 3, FALSE)</f>
        <v>24548</v>
      </c>
      <c r="P1116">
        <f>extracted_table_data[[#This Row],[最低排名]]-extracted_table_data[[#This Row],[同分人数]]+1</f>
        <v>24318</v>
      </c>
      <c r="Q1116">
        <f>IF(O1116&gt;=开始!$B$6, 1, 0)</f>
        <v>1</v>
      </c>
      <c r="R1116">
        <f>extracted_table_data[[#This Row],[最低排名]]-开始!$B$6</f>
        <v>24548</v>
      </c>
    </row>
    <row r="1117" spans="1:18">
      <c r="A1117">
        <v>80302</v>
      </c>
      <c r="B1117" t="s">
        <v>1288</v>
      </c>
      <c r="C1117" t="str">
        <f t="shared" si="34"/>
        <v>海南医学</v>
      </c>
      <c r="D1117" t="str">
        <f t="shared" si="35"/>
        <v>02</v>
      </c>
      <c r="E1117" t="s">
        <v>130</v>
      </c>
      <c r="F1117">
        <v>226</v>
      </c>
      <c r="G1117">
        <v>114</v>
      </c>
      <c r="H1117">
        <v>95</v>
      </c>
      <c r="I1117">
        <v>49</v>
      </c>
      <c r="J1117">
        <v>46</v>
      </c>
      <c r="K1117">
        <v>43</v>
      </c>
      <c r="L1117">
        <v>0</v>
      </c>
      <c r="M1117">
        <v>2023</v>
      </c>
      <c r="N1117">
        <f>VLOOKUP(E1117, '2023D'!$A$2:$G$339, 2, FALSE)</f>
        <v>237</v>
      </c>
      <c r="O1117">
        <f>VLOOKUP(E1117, '2023D'!$A$2:$G$339, 3, FALSE)</f>
        <v>29706</v>
      </c>
      <c r="P1117">
        <f>extracted_table_data[[#This Row],[最低排名]]-extracted_table_data[[#This Row],[同分人数]]+1</f>
        <v>29470</v>
      </c>
      <c r="Q1117">
        <f>IF(O1117&gt;=开始!$B$6, 1, 0)</f>
        <v>1</v>
      </c>
      <c r="R1117">
        <f>extracted_table_data[[#This Row],[最低排名]]-开始!$B$6</f>
        <v>29706</v>
      </c>
    </row>
    <row r="1118" spans="1:18">
      <c r="A1118">
        <v>80401</v>
      </c>
      <c r="B1118" t="s">
        <v>1289</v>
      </c>
      <c r="C1118" t="str">
        <f t="shared" si="34"/>
        <v>三亚学院</v>
      </c>
      <c r="D1118" t="str">
        <f t="shared" si="35"/>
        <v>01</v>
      </c>
      <c r="E1118" t="s">
        <v>320</v>
      </c>
      <c r="F1118">
        <v>173</v>
      </c>
      <c r="G1118">
        <v>89</v>
      </c>
      <c r="H1118">
        <v>84</v>
      </c>
      <c r="I1118">
        <v>58</v>
      </c>
      <c r="J1118">
        <v>52</v>
      </c>
      <c r="K1118">
        <v>43</v>
      </c>
      <c r="L1118">
        <v>0</v>
      </c>
      <c r="M1118">
        <v>2023</v>
      </c>
      <c r="N1118">
        <f>VLOOKUP(E1118, '2023D'!$A$2:$G$339, 2, FALSE)</f>
        <v>198</v>
      </c>
      <c r="O1118">
        <f>VLOOKUP(E1118, '2023D'!$A$2:$G$339, 3, FALSE)</f>
        <v>39977</v>
      </c>
      <c r="P1118">
        <f>extracted_table_data[[#This Row],[最低排名]]-extracted_table_data[[#This Row],[同分人数]]+1</f>
        <v>39780</v>
      </c>
      <c r="Q1118">
        <f>IF(O1118&gt;=开始!$B$6, 1, 0)</f>
        <v>1</v>
      </c>
      <c r="R1118">
        <f>extracted_table_data[[#This Row],[最低排名]]-开始!$B$6</f>
        <v>39977</v>
      </c>
    </row>
    <row r="1119" spans="1:18">
      <c r="A1119">
        <v>80601</v>
      </c>
      <c r="B1119" t="s">
        <v>1290</v>
      </c>
      <c r="C1119" t="str">
        <f t="shared" si="34"/>
        <v>海南比科</v>
      </c>
      <c r="D1119" t="str">
        <f t="shared" si="35"/>
        <v>01</v>
      </c>
      <c r="E1119" t="s">
        <v>184</v>
      </c>
      <c r="F1119">
        <v>195</v>
      </c>
      <c r="G1119">
        <v>106</v>
      </c>
      <c r="H1119">
        <v>103</v>
      </c>
      <c r="I1119">
        <v>52</v>
      </c>
      <c r="J1119">
        <v>52</v>
      </c>
      <c r="K1119">
        <v>49</v>
      </c>
      <c r="L1119">
        <v>0</v>
      </c>
      <c r="M1119">
        <v>2023</v>
      </c>
      <c r="N1119">
        <f>VLOOKUP(E1119, '2023D'!$A$2:$G$339, 2, FALSE)</f>
        <v>237</v>
      </c>
      <c r="O1119">
        <f>VLOOKUP(E1119, '2023D'!$A$2:$G$339, 3, FALSE)</f>
        <v>31584</v>
      </c>
      <c r="P1119">
        <f>extracted_table_data[[#This Row],[最低排名]]-extracted_table_data[[#This Row],[同分人数]]+1</f>
        <v>31348</v>
      </c>
      <c r="Q1119">
        <f>IF(O1119&gt;=开始!$B$6, 1, 0)</f>
        <v>1</v>
      </c>
      <c r="R1119">
        <f>extracted_table_data[[#This Row],[最低排名]]-开始!$B$6</f>
        <v>31584</v>
      </c>
    </row>
    <row r="1120" spans="1:18">
      <c r="A1120">
        <v>81101</v>
      </c>
      <c r="B1120" t="s">
        <v>1291</v>
      </c>
      <c r="C1120" t="str">
        <f t="shared" si="34"/>
        <v>重庆大学</v>
      </c>
      <c r="D1120" t="str">
        <f t="shared" si="35"/>
        <v>01</v>
      </c>
      <c r="E1120" t="s">
        <v>58</v>
      </c>
      <c r="F1120">
        <v>249</v>
      </c>
      <c r="G1120">
        <v>139</v>
      </c>
      <c r="H1120">
        <v>129</v>
      </c>
      <c r="I1120">
        <v>67</v>
      </c>
      <c r="J1120">
        <v>61</v>
      </c>
      <c r="K1120">
        <v>58</v>
      </c>
      <c r="L1120">
        <v>0</v>
      </c>
      <c r="M1120">
        <v>2023</v>
      </c>
      <c r="N1120">
        <f>VLOOKUP(E1120, '2023D'!$A$2:$G$339, 2, FALSE)</f>
        <v>160</v>
      </c>
      <c r="O1120">
        <f>VLOOKUP(E1120, '2023D'!$A$2:$G$339, 3, FALSE)</f>
        <v>4910</v>
      </c>
      <c r="P1120">
        <f>extracted_table_data[[#This Row],[最低排名]]-extracted_table_data[[#This Row],[同分人数]]+1</f>
        <v>4751</v>
      </c>
      <c r="Q1120">
        <f>IF(O1120&gt;=开始!$B$6, 1, 0)</f>
        <v>1</v>
      </c>
      <c r="R1120">
        <f>extracted_table_data[[#This Row],[最低排名]]-开始!$B$6</f>
        <v>4910</v>
      </c>
    </row>
    <row r="1121" spans="1:18">
      <c r="A1121">
        <v>81102</v>
      </c>
      <c r="B1121" t="s">
        <v>1292</v>
      </c>
      <c r="C1121" t="str">
        <f t="shared" si="34"/>
        <v>重庆大学</v>
      </c>
      <c r="D1121" t="str">
        <f t="shared" si="35"/>
        <v>02</v>
      </c>
      <c r="E1121" t="s">
        <v>273</v>
      </c>
      <c r="F1121">
        <v>227</v>
      </c>
      <c r="G1121">
        <v>114</v>
      </c>
      <c r="H1121">
        <v>129</v>
      </c>
      <c r="I1121">
        <v>70</v>
      </c>
      <c r="J1121">
        <v>67</v>
      </c>
      <c r="K1121">
        <v>67</v>
      </c>
      <c r="L1121">
        <v>0</v>
      </c>
      <c r="M1121">
        <v>2023</v>
      </c>
      <c r="N1121">
        <f>VLOOKUP(E1121, '2023D'!$A$2:$G$339, 2, FALSE)</f>
        <v>211</v>
      </c>
      <c r="O1121">
        <f>VLOOKUP(E1121, '2023D'!$A$2:$G$339, 3, FALSE)</f>
        <v>5664</v>
      </c>
      <c r="P1121">
        <f>extracted_table_data[[#This Row],[最低排名]]-extracted_table_data[[#This Row],[同分人数]]+1</f>
        <v>5454</v>
      </c>
      <c r="Q1121">
        <f>IF(O1121&gt;=开始!$B$6, 1, 0)</f>
        <v>1</v>
      </c>
      <c r="R1121">
        <f>extracted_table_data[[#This Row],[最低排名]]-开始!$B$6</f>
        <v>5664</v>
      </c>
    </row>
    <row r="1122" spans="1:18">
      <c r="A1122">
        <v>81201</v>
      </c>
      <c r="B1122" t="s">
        <v>1293</v>
      </c>
      <c r="C1122" t="str">
        <f t="shared" si="34"/>
        <v>西南大学</v>
      </c>
      <c r="D1122" t="str">
        <f t="shared" si="35"/>
        <v>01</v>
      </c>
      <c r="E1122" t="s">
        <v>105</v>
      </c>
      <c r="F1122">
        <v>237</v>
      </c>
      <c r="G1122">
        <v>124</v>
      </c>
      <c r="H1122">
        <v>109</v>
      </c>
      <c r="I1122">
        <v>70</v>
      </c>
      <c r="J1122">
        <v>67</v>
      </c>
      <c r="K1122">
        <v>55</v>
      </c>
      <c r="L1122">
        <v>0</v>
      </c>
      <c r="M1122">
        <v>2023</v>
      </c>
      <c r="N1122">
        <f>VLOOKUP(E1122, '2023D'!$A$2:$G$339, 2, FALSE)</f>
        <v>235</v>
      </c>
      <c r="O1122">
        <f>VLOOKUP(E1122, '2023D'!$A$2:$G$339, 3, FALSE)</f>
        <v>10340</v>
      </c>
      <c r="P1122">
        <f>extracted_table_data[[#This Row],[最低排名]]-extracted_table_data[[#This Row],[同分人数]]+1</f>
        <v>10106</v>
      </c>
      <c r="Q1122">
        <f>IF(O1122&gt;=开始!$B$6, 1, 0)</f>
        <v>1</v>
      </c>
      <c r="R1122">
        <f>extracted_table_data[[#This Row],[最低排名]]-开始!$B$6</f>
        <v>10340</v>
      </c>
    </row>
    <row r="1123" spans="1:18">
      <c r="A1123">
        <v>81202</v>
      </c>
      <c r="B1123" t="s">
        <v>1294</v>
      </c>
      <c r="C1123" t="str">
        <f t="shared" si="34"/>
        <v>西南大学</v>
      </c>
      <c r="D1123" t="str">
        <f t="shared" si="35"/>
        <v>02</v>
      </c>
      <c r="E1123" t="s">
        <v>107</v>
      </c>
      <c r="F1123">
        <v>227</v>
      </c>
      <c r="G1123">
        <v>122</v>
      </c>
      <c r="H1123">
        <v>126</v>
      </c>
      <c r="I1123">
        <v>70</v>
      </c>
      <c r="J1123">
        <v>61</v>
      </c>
      <c r="K1123">
        <v>58</v>
      </c>
      <c r="L1123">
        <v>0</v>
      </c>
      <c r="M1123">
        <v>2023</v>
      </c>
      <c r="N1123">
        <f>VLOOKUP(E1123, '2023D'!$A$2:$G$339, 2, FALSE)</f>
        <v>239</v>
      </c>
      <c r="O1123">
        <f>VLOOKUP(E1123, '2023D'!$A$2:$G$339, 3, FALSE)</f>
        <v>9418</v>
      </c>
      <c r="P1123">
        <f>extracted_table_data[[#This Row],[最低排名]]-extracted_table_data[[#This Row],[同分人数]]+1</f>
        <v>9180</v>
      </c>
      <c r="Q1123">
        <f>IF(O1123&gt;=开始!$B$6, 1, 0)</f>
        <v>1</v>
      </c>
      <c r="R1123">
        <f>extracted_table_data[[#This Row],[最低排名]]-开始!$B$6</f>
        <v>9418</v>
      </c>
    </row>
    <row r="1124" spans="1:18">
      <c r="A1124">
        <v>81203</v>
      </c>
      <c r="B1124" t="s">
        <v>1295</v>
      </c>
      <c r="C1124" t="str">
        <f t="shared" si="34"/>
        <v>西南大学</v>
      </c>
      <c r="D1124" t="str">
        <f t="shared" si="35"/>
        <v>03</v>
      </c>
      <c r="E1124" t="s">
        <v>500</v>
      </c>
      <c r="F1124">
        <v>226</v>
      </c>
      <c r="G1124">
        <v>124</v>
      </c>
      <c r="H1124">
        <v>118</v>
      </c>
      <c r="I1124">
        <v>64</v>
      </c>
      <c r="J1124">
        <v>64</v>
      </c>
      <c r="K1124">
        <v>64</v>
      </c>
      <c r="L1124">
        <v>0</v>
      </c>
      <c r="M1124">
        <v>2023</v>
      </c>
      <c r="N1124">
        <f>VLOOKUP(E1124, '2023D'!$A$2:$G$339, 2, FALSE)</f>
        <v>243</v>
      </c>
      <c r="O1124">
        <f>VLOOKUP(E1124, '2023D'!$A$2:$G$339, 3, FALSE)</f>
        <v>10808</v>
      </c>
      <c r="P1124">
        <f>extracted_table_data[[#This Row],[最低排名]]-extracted_table_data[[#This Row],[同分人数]]+1</f>
        <v>10566</v>
      </c>
      <c r="Q1124">
        <f>IF(O1124&gt;=开始!$B$6, 1, 0)</f>
        <v>1</v>
      </c>
      <c r="R1124">
        <f>extracted_table_data[[#This Row],[最低排名]]-开始!$B$6</f>
        <v>10808</v>
      </c>
    </row>
    <row r="1125" spans="1:18">
      <c r="A1125">
        <v>81204</v>
      </c>
      <c r="B1125" t="s">
        <v>1296</v>
      </c>
      <c r="C1125" t="str">
        <f t="shared" si="34"/>
        <v>西南大学</v>
      </c>
      <c r="D1125" t="str">
        <f t="shared" si="35"/>
        <v>04</v>
      </c>
      <c r="E1125" t="s">
        <v>64</v>
      </c>
      <c r="F1125">
        <v>235</v>
      </c>
      <c r="G1125">
        <v>130</v>
      </c>
      <c r="H1125">
        <v>122</v>
      </c>
      <c r="I1125">
        <v>64</v>
      </c>
      <c r="J1125">
        <v>61</v>
      </c>
      <c r="K1125">
        <v>58</v>
      </c>
      <c r="L1125">
        <v>0</v>
      </c>
      <c r="M1125">
        <v>2023</v>
      </c>
      <c r="N1125">
        <f>VLOOKUP(E1125, '2023D'!$A$2:$G$339, 2, FALSE)</f>
        <v>209</v>
      </c>
      <c r="O1125">
        <f>VLOOKUP(E1125, '2023D'!$A$2:$G$339, 3, FALSE)</f>
        <v>9864</v>
      </c>
      <c r="P1125">
        <f>extracted_table_data[[#This Row],[最低排名]]-extracted_table_data[[#This Row],[同分人数]]+1</f>
        <v>9656</v>
      </c>
      <c r="Q1125">
        <f>IF(O1125&gt;=开始!$B$6, 1, 0)</f>
        <v>1</v>
      </c>
      <c r="R1125">
        <f>extracted_table_data[[#This Row],[最低排名]]-开始!$B$6</f>
        <v>9864</v>
      </c>
    </row>
    <row r="1126" spans="1:18">
      <c r="A1126">
        <v>81301</v>
      </c>
      <c r="B1126" t="s">
        <v>1297</v>
      </c>
      <c r="C1126" t="str">
        <f t="shared" si="34"/>
        <v>重庆邮电</v>
      </c>
      <c r="D1126" t="str">
        <f t="shared" si="35"/>
        <v>01</v>
      </c>
      <c r="E1126" t="s">
        <v>134</v>
      </c>
      <c r="F1126">
        <v>230</v>
      </c>
      <c r="G1126">
        <v>126</v>
      </c>
      <c r="H1126">
        <v>112</v>
      </c>
      <c r="I1126">
        <v>67</v>
      </c>
      <c r="J1126">
        <v>61</v>
      </c>
      <c r="K1126">
        <v>58</v>
      </c>
      <c r="L1126">
        <v>0</v>
      </c>
      <c r="M1126">
        <v>2023</v>
      </c>
      <c r="N1126">
        <f>VLOOKUP(E1126, '2023D'!$A$2:$G$339, 2, FALSE)</f>
        <v>227</v>
      </c>
      <c r="O1126">
        <f>VLOOKUP(E1126, '2023D'!$A$2:$G$339, 3, FALSE)</f>
        <v>12669</v>
      </c>
      <c r="P1126">
        <f>extracted_table_data[[#This Row],[最低排名]]-extracted_table_data[[#This Row],[同分人数]]+1</f>
        <v>12443</v>
      </c>
      <c r="Q1126">
        <f>IF(O1126&gt;=开始!$B$6, 1, 0)</f>
        <v>1</v>
      </c>
      <c r="R1126">
        <f>extracted_table_data[[#This Row],[最低排名]]-开始!$B$6</f>
        <v>12669</v>
      </c>
    </row>
    <row r="1127" spans="1:18">
      <c r="A1127">
        <v>81401</v>
      </c>
      <c r="B1127" t="s">
        <v>1298</v>
      </c>
      <c r="C1127" t="str">
        <f t="shared" si="34"/>
        <v>重庆交大</v>
      </c>
      <c r="D1127" t="str">
        <f t="shared" si="35"/>
        <v>01</v>
      </c>
      <c r="E1127" t="s">
        <v>155</v>
      </c>
      <c r="F1127">
        <v>203</v>
      </c>
      <c r="G1127">
        <v>118</v>
      </c>
      <c r="H1127">
        <v>103</v>
      </c>
      <c r="I1127">
        <v>64</v>
      </c>
      <c r="J1127">
        <v>61</v>
      </c>
      <c r="K1127">
        <v>58</v>
      </c>
      <c r="L1127">
        <v>0</v>
      </c>
      <c r="M1127">
        <v>2023</v>
      </c>
      <c r="N1127">
        <f>VLOOKUP(E1127, '2023D'!$A$2:$G$339, 2, FALSE)</f>
        <v>231</v>
      </c>
      <c r="O1127">
        <f>VLOOKUP(E1127, '2023D'!$A$2:$G$339, 3, FALSE)</f>
        <v>22397</v>
      </c>
      <c r="P1127">
        <f>extracted_table_data[[#This Row],[最低排名]]-extracted_table_data[[#This Row],[同分人数]]+1</f>
        <v>22167</v>
      </c>
      <c r="Q1127">
        <f>IF(O1127&gt;=开始!$B$6, 1, 0)</f>
        <v>1</v>
      </c>
      <c r="R1127">
        <f>extracted_table_data[[#This Row],[最低排名]]-开始!$B$6</f>
        <v>22397</v>
      </c>
    </row>
    <row r="1128" spans="1:18">
      <c r="A1128">
        <v>81402</v>
      </c>
      <c r="B1128" t="s">
        <v>1299</v>
      </c>
      <c r="C1128" t="str">
        <f t="shared" si="34"/>
        <v>重庆交大</v>
      </c>
      <c r="D1128" t="str">
        <f t="shared" si="35"/>
        <v>02</v>
      </c>
      <c r="E1128" t="s">
        <v>126</v>
      </c>
      <c r="F1128">
        <v>202</v>
      </c>
      <c r="G1128">
        <v>104</v>
      </c>
      <c r="H1128">
        <v>99</v>
      </c>
      <c r="I1128">
        <v>58</v>
      </c>
      <c r="J1128">
        <v>55</v>
      </c>
      <c r="K1128">
        <v>55</v>
      </c>
      <c r="L1128">
        <v>0</v>
      </c>
      <c r="M1128">
        <v>2023</v>
      </c>
      <c r="N1128">
        <f>VLOOKUP(E1128, '2023D'!$A$2:$G$339, 2, FALSE)</f>
        <v>222</v>
      </c>
      <c r="O1128">
        <f>VLOOKUP(E1128, '2023D'!$A$2:$G$339, 3, FALSE)</f>
        <v>27340</v>
      </c>
      <c r="P1128">
        <f>extracted_table_data[[#This Row],[最低排名]]-extracted_table_data[[#This Row],[同分人数]]+1</f>
        <v>27119</v>
      </c>
      <c r="Q1128">
        <f>IF(O1128&gt;=开始!$B$6, 1, 0)</f>
        <v>1</v>
      </c>
      <c r="R1128">
        <f>extracted_table_data[[#This Row],[最低排名]]-开始!$B$6</f>
        <v>27340</v>
      </c>
    </row>
    <row r="1129" spans="1:18">
      <c r="A1129">
        <v>81501</v>
      </c>
      <c r="B1129" t="s">
        <v>1300</v>
      </c>
      <c r="C1129" t="str">
        <f t="shared" si="34"/>
        <v>重庆医大</v>
      </c>
      <c r="D1129" t="str">
        <f t="shared" si="35"/>
        <v>01</v>
      </c>
      <c r="E1129" t="s">
        <v>87</v>
      </c>
      <c r="F1129">
        <v>228</v>
      </c>
      <c r="G1129">
        <v>116</v>
      </c>
      <c r="H1129">
        <v>106</v>
      </c>
      <c r="I1129">
        <v>70</v>
      </c>
      <c r="J1129">
        <v>67</v>
      </c>
      <c r="K1129">
        <v>55</v>
      </c>
      <c r="L1129">
        <v>0</v>
      </c>
      <c r="M1129">
        <v>2023</v>
      </c>
      <c r="N1129">
        <f>VLOOKUP(E1129, '2023D'!$A$2:$G$339, 2, FALSE)</f>
        <v>242</v>
      </c>
      <c r="O1129">
        <f>VLOOKUP(E1129, '2023D'!$A$2:$G$339, 3, FALSE)</f>
        <v>13152</v>
      </c>
      <c r="P1129">
        <f>extracted_table_data[[#This Row],[最低排名]]-extracted_table_data[[#This Row],[同分人数]]+1</f>
        <v>12911</v>
      </c>
      <c r="Q1129">
        <f>IF(O1129&gt;=开始!$B$6, 1, 0)</f>
        <v>1</v>
      </c>
      <c r="R1129">
        <f>extracted_table_data[[#This Row],[最低排名]]-开始!$B$6</f>
        <v>13152</v>
      </c>
    </row>
    <row r="1130" spans="1:18">
      <c r="A1130">
        <v>81502</v>
      </c>
      <c r="B1130" t="s">
        <v>1301</v>
      </c>
      <c r="C1130" t="str">
        <f t="shared" si="34"/>
        <v>重庆医大</v>
      </c>
      <c r="D1130" t="str">
        <f t="shared" si="35"/>
        <v>02</v>
      </c>
      <c r="E1130" t="s">
        <v>33</v>
      </c>
      <c r="F1130">
        <v>215</v>
      </c>
      <c r="G1130">
        <v>120</v>
      </c>
      <c r="H1130">
        <v>132</v>
      </c>
      <c r="I1130">
        <v>70</v>
      </c>
      <c r="J1130">
        <v>70</v>
      </c>
      <c r="K1130">
        <v>70</v>
      </c>
      <c r="L1130">
        <v>0</v>
      </c>
      <c r="M1130">
        <v>2023</v>
      </c>
      <c r="N1130">
        <f>VLOOKUP(E1130, '2023D'!$A$2:$G$339, 2, FALSE)</f>
        <v>210</v>
      </c>
      <c r="O1130">
        <f>VLOOKUP(E1130, '2023D'!$A$2:$G$339, 3, FALSE)</f>
        <v>6238</v>
      </c>
      <c r="P1130">
        <f>extracted_table_data[[#This Row],[最低排名]]-extracted_table_data[[#This Row],[同分人数]]+1</f>
        <v>6029</v>
      </c>
      <c r="Q1130">
        <f>IF(O1130&gt;=开始!$B$6, 1, 0)</f>
        <v>1</v>
      </c>
      <c r="R1130">
        <f>extracted_table_data[[#This Row],[最低排名]]-开始!$B$6</f>
        <v>6238</v>
      </c>
    </row>
    <row r="1131" spans="1:18">
      <c r="A1131">
        <v>81503</v>
      </c>
      <c r="B1131" t="s">
        <v>1302</v>
      </c>
      <c r="C1131" t="str">
        <f t="shared" si="34"/>
        <v>重庆医大</v>
      </c>
      <c r="D1131" t="str">
        <f t="shared" si="35"/>
        <v>03</v>
      </c>
      <c r="E1131" t="s">
        <v>48</v>
      </c>
      <c r="F1131">
        <v>215</v>
      </c>
      <c r="G1131">
        <v>108</v>
      </c>
      <c r="H1131">
        <v>102</v>
      </c>
      <c r="I1131">
        <v>70</v>
      </c>
      <c r="J1131">
        <v>64</v>
      </c>
      <c r="K1131">
        <v>58</v>
      </c>
      <c r="L1131">
        <v>0</v>
      </c>
      <c r="M1131">
        <v>2023</v>
      </c>
      <c r="N1131">
        <f>VLOOKUP(E1131, '2023D'!$A$2:$G$339, 2, FALSE)</f>
        <v>238</v>
      </c>
      <c r="O1131">
        <f>VLOOKUP(E1131, '2023D'!$A$2:$G$339, 3, FALSE)</f>
        <v>17377</v>
      </c>
      <c r="P1131">
        <f>extracted_table_data[[#This Row],[最低排名]]-extracted_table_data[[#This Row],[同分人数]]+1</f>
        <v>17140</v>
      </c>
      <c r="Q1131">
        <f>IF(O1131&gt;=开始!$B$6, 1, 0)</f>
        <v>1</v>
      </c>
      <c r="R1131">
        <f>extracted_table_data[[#This Row],[最低排名]]-开始!$B$6</f>
        <v>17377</v>
      </c>
    </row>
    <row r="1132" spans="1:18">
      <c r="A1132">
        <v>81504</v>
      </c>
      <c r="B1132" t="s">
        <v>1303</v>
      </c>
      <c r="C1132" t="str">
        <f t="shared" si="34"/>
        <v>重庆医大</v>
      </c>
      <c r="D1132" t="str">
        <f t="shared" si="35"/>
        <v>04</v>
      </c>
      <c r="E1132" t="s">
        <v>132</v>
      </c>
      <c r="F1132">
        <v>208</v>
      </c>
      <c r="G1132">
        <v>107</v>
      </c>
      <c r="H1132">
        <v>112</v>
      </c>
      <c r="I1132">
        <v>67</v>
      </c>
      <c r="J1132">
        <v>64</v>
      </c>
      <c r="K1132">
        <v>61</v>
      </c>
      <c r="L1132">
        <v>0</v>
      </c>
      <c r="M1132">
        <v>2023</v>
      </c>
      <c r="N1132">
        <f>VLOOKUP(E1132, '2023D'!$A$2:$G$339, 2, FALSE)</f>
        <v>247</v>
      </c>
      <c r="O1132">
        <f>VLOOKUP(E1132, '2023D'!$A$2:$G$339, 3, FALSE)</f>
        <v>16670</v>
      </c>
      <c r="P1132">
        <f>extracted_table_data[[#This Row],[最低排名]]-extracted_table_data[[#This Row],[同分人数]]+1</f>
        <v>16424</v>
      </c>
      <c r="Q1132">
        <f>IF(O1132&gt;=开始!$B$6, 1, 0)</f>
        <v>1</v>
      </c>
      <c r="R1132">
        <f>extracted_table_data[[#This Row],[最低排名]]-开始!$B$6</f>
        <v>16670</v>
      </c>
    </row>
    <row r="1133" spans="1:18">
      <c r="A1133">
        <v>81505</v>
      </c>
      <c r="B1133" t="s">
        <v>1304</v>
      </c>
      <c r="C1133" t="str">
        <f t="shared" si="34"/>
        <v>重庆医大</v>
      </c>
      <c r="D1133" t="str">
        <f t="shared" si="35"/>
        <v>05</v>
      </c>
      <c r="E1133" t="s">
        <v>43</v>
      </c>
      <c r="F1133">
        <v>214</v>
      </c>
      <c r="G1133">
        <v>112</v>
      </c>
      <c r="H1133">
        <v>109</v>
      </c>
      <c r="I1133">
        <v>70</v>
      </c>
      <c r="J1133">
        <v>55</v>
      </c>
      <c r="K1133">
        <v>55</v>
      </c>
      <c r="L1133">
        <v>0</v>
      </c>
      <c r="M1133">
        <v>2023</v>
      </c>
      <c r="N1133">
        <f>VLOOKUP(E1133, '2023D'!$A$2:$G$339, 2, FALSE)</f>
        <v>263</v>
      </c>
      <c r="O1133">
        <f>VLOOKUP(E1133, '2023D'!$A$2:$G$339, 3, FALSE)</f>
        <v>18898</v>
      </c>
      <c r="P1133">
        <f>extracted_table_data[[#This Row],[最低排名]]-extracted_table_data[[#This Row],[同分人数]]+1</f>
        <v>18636</v>
      </c>
      <c r="Q1133">
        <f>IF(O1133&gt;=开始!$B$6, 1, 0)</f>
        <v>1</v>
      </c>
      <c r="R1133">
        <f>extracted_table_data[[#This Row],[最低排名]]-开始!$B$6</f>
        <v>18898</v>
      </c>
    </row>
    <row r="1134" spans="1:18">
      <c r="A1134">
        <v>81506</v>
      </c>
      <c r="B1134" t="s">
        <v>1305</v>
      </c>
      <c r="C1134" t="str">
        <f t="shared" si="34"/>
        <v>重庆医大</v>
      </c>
      <c r="D1134" t="str">
        <f t="shared" si="35"/>
        <v>06</v>
      </c>
      <c r="E1134" t="s">
        <v>85</v>
      </c>
      <c r="F1134">
        <v>212</v>
      </c>
      <c r="G1134">
        <v>108</v>
      </c>
      <c r="H1134">
        <v>106</v>
      </c>
      <c r="I1134">
        <v>64</v>
      </c>
      <c r="J1134">
        <v>52</v>
      </c>
      <c r="K1134">
        <v>52</v>
      </c>
      <c r="L1134">
        <v>0</v>
      </c>
      <c r="M1134">
        <v>2023</v>
      </c>
      <c r="N1134">
        <f>VLOOKUP(E1134, '2023D'!$A$2:$G$339, 2, FALSE)</f>
        <v>237</v>
      </c>
      <c r="O1134">
        <f>VLOOKUP(E1134, '2023D'!$A$2:$G$339, 3, FALSE)</f>
        <v>23115</v>
      </c>
      <c r="P1134">
        <f>extracted_table_data[[#This Row],[最低排名]]-extracted_table_data[[#This Row],[同分人数]]+1</f>
        <v>22879</v>
      </c>
      <c r="Q1134">
        <f>IF(O1134&gt;=开始!$B$6, 1, 0)</f>
        <v>1</v>
      </c>
      <c r="R1134">
        <f>extracted_table_data[[#This Row],[最低排名]]-开始!$B$6</f>
        <v>23115</v>
      </c>
    </row>
    <row r="1135" spans="1:18">
      <c r="A1135">
        <v>81507</v>
      </c>
      <c r="B1135" t="s">
        <v>1306</v>
      </c>
      <c r="C1135" t="str">
        <f t="shared" si="34"/>
        <v>重庆医大</v>
      </c>
      <c r="D1135" t="str">
        <f t="shared" si="35"/>
        <v>07</v>
      </c>
      <c r="E1135" t="s">
        <v>134</v>
      </c>
      <c r="F1135">
        <v>213</v>
      </c>
      <c r="G1135">
        <v>110</v>
      </c>
      <c r="H1135">
        <v>129</v>
      </c>
      <c r="I1135">
        <v>67</v>
      </c>
      <c r="J1135">
        <v>61</v>
      </c>
      <c r="K1135">
        <v>58</v>
      </c>
      <c r="L1135">
        <v>0</v>
      </c>
      <c r="M1135">
        <v>2023</v>
      </c>
      <c r="N1135">
        <f>VLOOKUP(E1135, '2023D'!$A$2:$G$339, 2, FALSE)</f>
        <v>227</v>
      </c>
      <c r="O1135">
        <f>VLOOKUP(E1135, '2023D'!$A$2:$G$339, 3, FALSE)</f>
        <v>12669</v>
      </c>
      <c r="P1135">
        <f>extracted_table_data[[#This Row],[最低排名]]-extracted_table_data[[#This Row],[同分人数]]+1</f>
        <v>12443</v>
      </c>
      <c r="Q1135">
        <f>IF(O1135&gt;=开始!$B$6, 1, 0)</f>
        <v>1</v>
      </c>
      <c r="R1135">
        <f>extracted_table_data[[#This Row],[最低排名]]-开始!$B$6</f>
        <v>12669</v>
      </c>
    </row>
    <row r="1136" spans="1:18">
      <c r="A1136">
        <v>81601</v>
      </c>
      <c r="B1136" t="s">
        <v>1307</v>
      </c>
      <c r="C1136" t="str">
        <f t="shared" si="34"/>
        <v>重庆师大</v>
      </c>
      <c r="D1136" t="str">
        <f t="shared" si="35"/>
        <v>01</v>
      </c>
      <c r="E1136" t="s">
        <v>577</v>
      </c>
      <c r="F1136">
        <v>196</v>
      </c>
      <c r="G1136">
        <v>106</v>
      </c>
      <c r="H1136">
        <v>102</v>
      </c>
      <c r="I1136">
        <v>61</v>
      </c>
      <c r="J1136">
        <v>61</v>
      </c>
      <c r="K1136">
        <v>58</v>
      </c>
      <c r="L1136">
        <v>0</v>
      </c>
      <c r="M1136">
        <v>2023</v>
      </c>
      <c r="N1136">
        <f>VLOOKUP(E1136, '2023D'!$A$2:$G$339, 2, FALSE)</f>
        <v>280</v>
      </c>
      <c r="O1136">
        <f>VLOOKUP(E1136, '2023D'!$A$2:$G$339, 3, FALSE)</f>
        <v>25081</v>
      </c>
      <c r="P1136">
        <f>extracted_table_data[[#This Row],[最低排名]]-extracted_table_data[[#This Row],[同分人数]]+1</f>
        <v>24802</v>
      </c>
      <c r="Q1136">
        <f>IF(O1136&gt;=开始!$B$6, 1, 0)</f>
        <v>1</v>
      </c>
      <c r="R1136">
        <f>extracted_table_data[[#This Row],[最低排名]]-开始!$B$6</f>
        <v>25081</v>
      </c>
    </row>
    <row r="1137" spans="1:18">
      <c r="A1137">
        <v>81602</v>
      </c>
      <c r="B1137" t="s">
        <v>1308</v>
      </c>
      <c r="C1137" t="str">
        <f t="shared" si="34"/>
        <v>重庆师大</v>
      </c>
      <c r="D1137" t="str">
        <f t="shared" si="35"/>
        <v>02</v>
      </c>
      <c r="E1137" t="s">
        <v>39</v>
      </c>
      <c r="F1137">
        <v>227</v>
      </c>
      <c r="G1137">
        <v>116</v>
      </c>
      <c r="H1137">
        <v>110</v>
      </c>
      <c r="I1137">
        <v>58</v>
      </c>
      <c r="J1137">
        <v>58</v>
      </c>
      <c r="K1137">
        <v>49</v>
      </c>
      <c r="L1137">
        <v>0</v>
      </c>
      <c r="M1137">
        <v>2023</v>
      </c>
      <c r="N1137">
        <f>VLOOKUP(E1137, '2023D'!$A$2:$G$339, 2, FALSE)</f>
        <v>260</v>
      </c>
      <c r="O1137">
        <f>VLOOKUP(E1137, '2023D'!$A$2:$G$339, 3, FALSE)</f>
        <v>19158</v>
      </c>
      <c r="P1137">
        <f>extracted_table_data[[#This Row],[最低排名]]-extracted_table_data[[#This Row],[同分人数]]+1</f>
        <v>18899</v>
      </c>
      <c r="Q1137">
        <f>IF(O1137&gt;=开始!$B$6, 1, 0)</f>
        <v>1</v>
      </c>
      <c r="R1137">
        <f>extracted_table_data[[#This Row],[最低排名]]-开始!$B$6</f>
        <v>19158</v>
      </c>
    </row>
    <row r="1138" spans="1:18">
      <c r="A1138">
        <v>81603</v>
      </c>
      <c r="B1138" t="s">
        <v>1309</v>
      </c>
      <c r="C1138" t="str">
        <f t="shared" si="34"/>
        <v>重庆师大</v>
      </c>
      <c r="D1138" t="str">
        <f t="shared" si="35"/>
        <v>03</v>
      </c>
      <c r="E1138" t="s">
        <v>195</v>
      </c>
      <c r="F1138">
        <v>216</v>
      </c>
      <c r="G1138">
        <v>110</v>
      </c>
      <c r="H1138">
        <v>120</v>
      </c>
      <c r="I1138">
        <v>58</v>
      </c>
      <c r="J1138">
        <v>58</v>
      </c>
      <c r="K1138">
        <v>58</v>
      </c>
      <c r="L1138">
        <v>0</v>
      </c>
      <c r="M1138">
        <v>2023</v>
      </c>
      <c r="N1138">
        <f>VLOOKUP(E1138, '2023D'!$A$2:$G$339, 2, FALSE)</f>
        <v>218</v>
      </c>
      <c r="O1138">
        <f>VLOOKUP(E1138, '2023D'!$A$2:$G$339, 3, FALSE)</f>
        <v>17139</v>
      </c>
      <c r="P1138">
        <f>extracted_table_data[[#This Row],[最低排名]]-extracted_table_data[[#This Row],[同分人数]]+1</f>
        <v>16922</v>
      </c>
      <c r="Q1138">
        <f>IF(O1138&gt;=开始!$B$6, 1, 0)</f>
        <v>1</v>
      </c>
      <c r="R1138">
        <f>extracted_table_data[[#This Row],[最低排名]]-开始!$B$6</f>
        <v>17139</v>
      </c>
    </row>
    <row r="1139" spans="1:18">
      <c r="A1139">
        <v>81604</v>
      </c>
      <c r="B1139" t="s">
        <v>1310</v>
      </c>
      <c r="C1139" t="str">
        <f t="shared" si="34"/>
        <v>重庆师大</v>
      </c>
      <c r="D1139" t="str">
        <f t="shared" si="35"/>
        <v>04</v>
      </c>
      <c r="E1139" t="s">
        <v>302</v>
      </c>
      <c r="F1139">
        <v>235</v>
      </c>
      <c r="G1139">
        <v>125</v>
      </c>
      <c r="H1139">
        <v>81</v>
      </c>
      <c r="I1139">
        <v>61</v>
      </c>
      <c r="J1139">
        <v>61</v>
      </c>
      <c r="K1139">
        <v>52</v>
      </c>
      <c r="L1139">
        <v>0</v>
      </c>
      <c r="M1139">
        <v>2023</v>
      </c>
      <c r="N1139">
        <f>VLOOKUP(E1139, '2023D'!$A$2:$G$339, 2, FALSE)</f>
        <v>234</v>
      </c>
      <c r="O1139">
        <f>VLOOKUP(E1139, '2023D'!$A$2:$G$339, 3, FALSE)</f>
        <v>22166</v>
      </c>
      <c r="P1139">
        <f>extracted_table_data[[#This Row],[最低排名]]-extracted_table_data[[#This Row],[同分人数]]+1</f>
        <v>21933</v>
      </c>
      <c r="Q1139">
        <f>IF(O1139&gt;=开始!$B$6, 1, 0)</f>
        <v>1</v>
      </c>
      <c r="R1139">
        <f>extracted_table_data[[#This Row],[最低排名]]-开始!$B$6</f>
        <v>22166</v>
      </c>
    </row>
    <row r="1140" spans="1:18">
      <c r="A1140">
        <v>81605</v>
      </c>
      <c r="B1140" t="s">
        <v>1311</v>
      </c>
      <c r="C1140" t="str">
        <f t="shared" si="34"/>
        <v>重庆师大</v>
      </c>
      <c r="D1140" t="str">
        <f t="shared" si="35"/>
        <v>05</v>
      </c>
      <c r="E1140" t="s">
        <v>863</v>
      </c>
      <c r="F1140">
        <v>186</v>
      </c>
      <c r="G1140">
        <v>97</v>
      </c>
      <c r="H1140">
        <v>100</v>
      </c>
      <c r="I1140">
        <v>64</v>
      </c>
      <c r="J1140">
        <v>64</v>
      </c>
      <c r="K1140">
        <v>52</v>
      </c>
      <c r="L1140">
        <v>0</v>
      </c>
      <c r="M1140">
        <v>2023</v>
      </c>
      <c r="N1140">
        <f>VLOOKUP(E1140, '2023D'!$A$2:$G$339, 2, FALSE)</f>
        <v>257</v>
      </c>
      <c r="O1140">
        <f>VLOOKUP(E1140, '2023D'!$A$2:$G$339, 3, FALSE)</f>
        <v>28075</v>
      </c>
      <c r="P1140">
        <f>extracted_table_data[[#This Row],[最低排名]]-extracted_table_data[[#This Row],[同分人数]]+1</f>
        <v>27819</v>
      </c>
      <c r="Q1140">
        <f>IF(O1140&gt;=开始!$B$6, 1, 0)</f>
        <v>1</v>
      </c>
      <c r="R1140">
        <f>extracted_table_data[[#This Row],[最低排名]]-开始!$B$6</f>
        <v>28075</v>
      </c>
    </row>
    <row r="1141" spans="1:18">
      <c r="A1141">
        <v>81701</v>
      </c>
      <c r="B1141" t="s">
        <v>1312</v>
      </c>
      <c r="C1141" t="str">
        <f t="shared" si="34"/>
        <v>川外国语</v>
      </c>
      <c r="D1141" t="str">
        <f t="shared" si="35"/>
        <v>01</v>
      </c>
      <c r="E1141" t="s">
        <v>168</v>
      </c>
      <c r="F1141">
        <v>195</v>
      </c>
      <c r="G1141">
        <v>109</v>
      </c>
      <c r="H1141">
        <v>120</v>
      </c>
      <c r="I1141">
        <v>64</v>
      </c>
      <c r="J1141">
        <v>58</v>
      </c>
      <c r="K1141">
        <v>58</v>
      </c>
      <c r="L1141">
        <v>0</v>
      </c>
      <c r="M1141">
        <v>2023</v>
      </c>
      <c r="N1141">
        <f>VLOOKUP(E1141, '2023D'!$A$2:$G$339, 2, FALSE)</f>
        <v>240</v>
      </c>
      <c r="O1141">
        <f>VLOOKUP(E1141, '2023D'!$A$2:$G$339, 3, FALSE)</f>
        <v>20893</v>
      </c>
      <c r="P1141">
        <f>extracted_table_data[[#This Row],[最低排名]]-extracted_table_data[[#This Row],[同分人数]]+1</f>
        <v>20654</v>
      </c>
      <c r="Q1141">
        <f>IF(O1141&gt;=开始!$B$6, 1, 0)</f>
        <v>1</v>
      </c>
      <c r="R1141">
        <f>extracted_table_data[[#This Row],[最低排名]]-开始!$B$6</f>
        <v>20893</v>
      </c>
    </row>
    <row r="1142" spans="1:18">
      <c r="A1142">
        <v>81702</v>
      </c>
      <c r="B1142" t="s">
        <v>1313</v>
      </c>
      <c r="C1142" t="str">
        <f t="shared" si="34"/>
        <v>川外国语</v>
      </c>
      <c r="D1142" t="str">
        <f t="shared" si="35"/>
        <v>02</v>
      </c>
      <c r="E1142" t="s">
        <v>323</v>
      </c>
      <c r="F1142">
        <v>199</v>
      </c>
      <c r="G1142">
        <v>107</v>
      </c>
      <c r="H1142">
        <v>108</v>
      </c>
      <c r="I1142">
        <v>61</v>
      </c>
      <c r="J1142">
        <v>58</v>
      </c>
      <c r="K1142">
        <v>55</v>
      </c>
      <c r="L1142">
        <v>0</v>
      </c>
      <c r="M1142">
        <v>2023</v>
      </c>
      <c r="N1142">
        <f>VLOOKUP(E1142, '2023D'!$A$2:$G$339, 2, FALSE)</f>
        <v>240</v>
      </c>
      <c r="O1142">
        <f>VLOOKUP(E1142, '2023D'!$A$2:$G$339, 3, FALSE)</f>
        <v>24317</v>
      </c>
      <c r="P1142">
        <f>extracted_table_data[[#This Row],[最低排名]]-extracted_table_data[[#This Row],[同分人数]]+1</f>
        <v>24078</v>
      </c>
      <c r="Q1142">
        <f>IF(O1142&gt;=开始!$B$6, 1, 0)</f>
        <v>1</v>
      </c>
      <c r="R1142">
        <f>extracted_table_data[[#This Row],[最低排名]]-开始!$B$6</f>
        <v>24317</v>
      </c>
    </row>
    <row r="1143" spans="1:18">
      <c r="A1143">
        <v>81703</v>
      </c>
      <c r="B1143" t="s">
        <v>1314</v>
      </c>
      <c r="C1143" t="str">
        <f t="shared" si="34"/>
        <v>川外国语</v>
      </c>
      <c r="D1143" t="str">
        <f t="shared" si="35"/>
        <v>03</v>
      </c>
      <c r="E1143" t="s">
        <v>128</v>
      </c>
      <c r="F1143">
        <v>212</v>
      </c>
      <c r="G1143">
        <v>108</v>
      </c>
      <c r="H1143">
        <v>90</v>
      </c>
      <c r="I1143">
        <v>67</v>
      </c>
      <c r="J1143">
        <v>55</v>
      </c>
      <c r="K1143">
        <v>55</v>
      </c>
      <c r="L1143">
        <v>0</v>
      </c>
      <c r="M1143">
        <v>2023</v>
      </c>
      <c r="N1143">
        <f>VLOOKUP(E1143, '2023D'!$A$2:$G$339, 2, FALSE)</f>
        <v>253</v>
      </c>
      <c r="O1143">
        <f>VLOOKUP(E1143, '2023D'!$A$2:$G$339, 3, FALSE)</f>
        <v>24801</v>
      </c>
      <c r="P1143">
        <f>extracted_table_data[[#This Row],[最低排名]]-extracted_table_data[[#This Row],[同分人数]]+1</f>
        <v>24549</v>
      </c>
      <c r="Q1143">
        <f>IF(O1143&gt;=开始!$B$6, 1, 0)</f>
        <v>1</v>
      </c>
      <c r="R1143">
        <f>extracted_table_data[[#This Row],[最低排名]]-开始!$B$6</f>
        <v>24801</v>
      </c>
    </row>
    <row r="1144" spans="1:18">
      <c r="A1144">
        <v>81704</v>
      </c>
      <c r="B1144" t="s">
        <v>1315</v>
      </c>
      <c r="C1144" t="str">
        <f t="shared" si="34"/>
        <v>川外国语</v>
      </c>
      <c r="D1144" t="str">
        <f t="shared" si="35"/>
        <v>04</v>
      </c>
      <c r="E1144" t="s">
        <v>533</v>
      </c>
      <c r="F1144">
        <v>187</v>
      </c>
      <c r="G1144">
        <v>95</v>
      </c>
      <c r="H1144">
        <v>119</v>
      </c>
      <c r="I1144">
        <v>64</v>
      </c>
      <c r="J1144">
        <v>55</v>
      </c>
      <c r="K1144">
        <v>46</v>
      </c>
      <c r="L1144">
        <v>0</v>
      </c>
      <c r="M1144">
        <v>2023</v>
      </c>
      <c r="N1144">
        <f>VLOOKUP(E1144, '2023D'!$A$2:$G$339, 2, FALSE)</f>
        <v>253</v>
      </c>
      <c r="O1144">
        <f>VLOOKUP(E1144, '2023D'!$A$2:$G$339, 3, FALSE)</f>
        <v>26866</v>
      </c>
      <c r="P1144">
        <f>extracted_table_data[[#This Row],[最低排名]]-extracted_table_data[[#This Row],[同分人数]]+1</f>
        <v>26614</v>
      </c>
      <c r="Q1144">
        <f>IF(O1144&gt;=开始!$B$6, 1, 0)</f>
        <v>1</v>
      </c>
      <c r="R1144">
        <f>extracted_table_data[[#This Row],[最低排名]]-开始!$B$6</f>
        <v>26866</v>
      </c>
    </row>
    <row r="1145" spans="1:18">
      <c r="A1145">
        <v>81801</v>
      </c>
      <c r="B1145" t="s">
        <v>1316</v>
      </c>
      <c r="C1145" t="str">
        <f t="shared" si="34"/>
        <v>西南政法</v>
      </c>
      <c r="D1145" t="str">
        <f t="shared" si="35"/>
        <v>01</v>
      </c>
      <c r="E1145" t="s">
        <v>23</v>
      </c>
      <c r="F1145">
        <v>225</v>
      </c>
      <c r="G1145">
        <v>116</v>
      </c>
      <c r="H1145">
        <v>126</v>
      </c>
      <c r="I1145">
        <v>67</v>
      </c>
      <c r="J1145">
        <v>67</v>
      </c>
      <c r="K1145">
        <v>61</v>
      </c>
      <c r="L1145">
        <v>0</v>
      </c>
      <c r="M1145">
        <v>2023</v>
      </c>
      <c r="N1145">
        <f>VLOOKUP(E1145, '2023D'!$A$2:$G$339, 2, FALSE)</f>
        <v>209</v>
      </c>
      <c r="O1145">
        <f>VLOOKUP(E1145, '2023D'!$A$2:$G$339, 3, FALSE)</f>
        <v>8464</v>
      </c>
      <c r="P1145">
        <f>extracted_table_data[[#This Row],[最低排名]]-extracted_table_data[[#This Row],[同分人数]]+1</f>
        <v>8256</v>
      </c>
      <c r="Q1145">
        <f>IF(O1145&gt;=开始!$B$6, 1, 0)</f>
        <v>1</v>
      </c>
      <c r="R1145">
        <f>extracted_table_data[[#This Row],[最低排名]]-开始!$B$6</f>
        <v>8464</v>
      </c>
    </row>
    <row r="1146" spans="1:18">
      <c r="A1146">
        <v>81901</v>
      </c>
      <c r="B1146" t="s">
        <v>1317</v>
      </c>
      <c r="C1146" t="str">
        <f t="shared" si="34"/>
        <v>重庆科院</v>
      </c>
      <c r="D1146" t="str">
        <f t="shared" si="35"/>
        <v>01</v>
      </c>
      <c r="E1146" t="s">
        <v>528</v>
      </c>
      <c r="F1146">
        <v>204</v>
      </c>
      <c r="G1146">
        <v>104</v>
      </c>
      <c r="H1146">
        <v>86</v>
      </c>
      <c r="I1146">
        <v>55</v>
      </c>
      <c r="J1146">
        <v>49</v>
      </c>
      <c r="K1146">
        <v>46</v>
      </c>
      <c r="L1146">
        <v>0</v>
      </c>
      <c r="M1146">
        <v>2023</v>
      </c>
      <c r="N1146">
        <f>VLOOKUP(E1146, '2023D'!$A$2:$G$339, 2, FALSE)</f>
        <v>199</v>
      </c>
      <c r="O1146">
        <f>VLOOKUP(E1146, '2023D'!$A$2:$G$339, 3, FALSE)</f>
        <v>33965</v>
      </c>
      <c r="P1146">
        <f>extracted_table_data[[#This Row],[最低排名]]-extracted_table_data[[#This Row],[同分人数]]+1</f>
        <v>33767</v>
      </c>
      <c r="Q1146">
        <f>IF(O1146&gt;=开始!$B$6, 1, 0)</f>
        <v>1</v>
      </c>
      <c r="R1146">
        <f>extracted_table_data[[#This Row],[最低排名]]-开始!$B$6</f>
        <v>33965</v>
      </c>
    </row>
    <row r="1147" spans="1:18">
      <c r="A1147">
        <v>81902</v>
      </c>
      <c r="B1147" t="s">
        <v>1318</v>
      </c>
      <c r="C1147" t="str">
        <f t="shared" si="34"/>
        <v>重庆科院</v>
      </c>
      <c r="D1147" t="str">
        <f t="shared" si="35"/>
        <v>02</v>
      </c>
      <c r="E1147" t="s">
        <v>228</v>
      </c>
      <c r="F1147">
        <v>166</v>
      </c>
      <c r="G1147">
        <v>99</v>
      </c>
      <c r="H1147">
        <v>90</v>
      </c>
      <c r="I1147">
        <v>64</v>
      </c>
      <c r="J1147">
        <v>61</v>
      </c>
      <c r="K1147">
        <v>58</v>
      </c>
      <c r="L1147">
        <v>0</v>
      </c>
      <c r="M1147">
        <v>2023</v>
      </c>
      <c r="N1147">
        <f>VLOOKUP(E1147, '2023D'!$A$2:$G$339, 2, FALSE)</f>
        <v>205</v>
      </c>
      <c r="O1147">
        <f>VLOOKUP(E1147, '2023D'!$A$2:$G$339, 3, FALSE)</f>
        <v>34170</v>
      </c>
      <c r="P1147">
        <f>extracted_table_data[[#This Row],[最低排名]]-extracted_table_data[[#This Row],[同分人数]]+1</f>
        <v>33966</v>
      </c>
      <c r="Q1147">
        <f>IF(O1147&gt;=开始!$B$6, 1, 0)</f>
        <v>1</v>
      </c>
      <c r="R1147">
        <f>extracted_table_data[[#This Row],[最低排名]]-开始!$B$6</f>
        <v>34170</v>
      </c>
    </row>
    <row r="1148" spans="1:18">
      <c r="A1148">
        <v>82001</v>
      </c>
      <c r="B1148" t="s">
        <v>1319</v>
      </c>
      <c r="C1148" t="str">
        <f t="shared" si="34"/>
        <v>重庆理工</v>
      </c>
      <c r="D1148" t="str">
        <f t="shared" si="35"/>
        <v>01</v>
      </c>
      <c r="E1148" t="s">
        <v>130</v>
      </c>
      <c r="F1148">
        <v>178</v>
      </c>
      <c r="G1148">
        <v>104</v>
      </c>
      <c r="H1148">
        <v>92</v>
      </c>
      <c r="I1148">
        <v>67</v>
      </c>
      <c r="J1148">
        <v>67</v>
      </c>
      <c r="K1148">
        <v>55</v>
      </c>
      <c r="L1148">
        <v>0</v>
      </c>
      <c r="M1148">
        <v>2023</v>
      </c>
      <c r="N1148">
        <f>VLOOKUP(E1148, '2023D'!$A$2:$G$339, 2, FALSE)</f>
        <v>237</v>
      </c>
      <c r="O1148">
        <f>VLOOKUP(E1148, '2023D'!$A$2:$G$339, 3, FALSE)</f>
        <v>29706</v>
      </c>
      <c r="P1148">
        <f>extracted_table_data[[#This Row],[最低排名]]-extracted_table_data[[#This Row],[同分人数]]+1</f>
        <v>29470</v>
      </c>
      <c r="Q1148">
        <f>IF(O1148&gt;=开始!$B$6, 1, 0)</f>
        <v>1</v>
      </c>
      <c r="R1148">
        <f>extracted_table_data[[#This Row],[最低排名]]-开始!$B$6</f>
        <v>29706</v>
      </c>
    </row>
    <row r="1149" spans="1:18">
      <c r="A1149">
        <v>82002</v>
      </c>
      <c r="B1149" t="s">
        <v>1320</v>
      </c>
      <c r="C1149" t="str">
        <f t="shared" si="34"/>
        <v>重庆理工</v>
      </c>
      <c r="D1149" t="str">
        <f t="shared" si="35"/>
        <v>02</v>
      </c>
      <c r="E1149" t="s">
        <v>560</v>
      </c>
      <c r="F1149">
        <v>210</v>
      </c>
      <c r="G1149">
        <v>109</v>
      </c>
      <c r="H1149">
        <v>92</v>
      </c>
      <c r="I1149">
        <v>58</v>
      </c>
      <c r="J1149">
        <v>46</v>
      </c>
      <c r="K1149">
        <v>43</v>
      </c>
      <c r="L1149">
        <v>0</v>
      </c>
      <c r="M1149">
        <v>2023</v>
      </c>
      <c r="N1149">
        <f>VLOOKUP(E1149, '2023D'!$A$2:$G$339, 2, FALSE)</f>
        <v>202</v>
      </c>
      <c r="O1149">
        <f>VLOOKUP(E1149, '2023D'!$A$2:$G$339, 3, FALSE)</f>
        <v>32023</v>
      </c>
      <c r="P1149">
        <f>extracted_table_data[[#This Row],[最低排名]]-extracted_table_data[[#This Row],[同分人数]]+1</f>
        <v>31822</v>
      </c>
      <c r="Q1149">
        <f>IF(O1149&gt;=开始!$B$6, 1, 0)</f>
        <v>1</v>
      </c>
      <c r="R1149">
        <f>extracted_table_data[[#This Row],[最低排名]]-开始!$B$6</f>
        <v>32023</v>
      </c>
    </row>
    <row r="1150" spans="1:18">
      <c r="A1150">
        <v>82101</v>
      </c>
      <c r="B1150" t="s">
        <v>1321</v>
      </c>
      <c r="C1150" t="str">
        <f t="shared" si="34"/>
        <v>重庆工商</v>
      </c>
      <c r="D1150" t="str">
        <f t="shared" si="35"/>
        <v>01</v>
      </c>
      <c r="E1150" t="s">
        <v>479</v>
      </c>
      <c r="F1150">
        <v>181</v>
      </c>
      <c r="G1150">
        <v>97</v>
      </c>
      <c r="H1150">
        <v>97</v>
      </c>
      <c r="I1150">
        <v>52</v>
      </c>
      <c r="J1150">
        <v>49</v>
      </c>
      <c r="K1150">
        <v>43</v>
      </c>
      <c r="L1150">
        <v>0</v>
      </c>
      <c r="M1150">
        <v>2023</v>
      </c>
      <c r="N1150">
        <f>VLOOKUP(E1150, '2023D'!$A$2:$G$339, 2, FALSE)</f>
        <v>199</v>
      </c>
      <c r="O1150">
        <f>VLOOKUP(E1150, '2023D'!$A$2:$G$339, 3, FALSE)</f>
        <v>37730</v>
      </c>
      <c r="P1150">
        <f>extracted_table_data[[#This Row],[最低排名]]-extracted_table_data[[#This Row],[同分人数]]+1</f>
        <v>37532</v>
      </c>
      <c r="Q1150">
        <f>IF(O1150&gt;=开始!$B$6, 1, 0)</f>
        <v>1</v>
      </c>
      <c r="R1150">
        <f>extracted_table_data[[#This Row],[最低排名]]-开始!$B$6</f>
        <v>37730</v>
      </c>
    </row>
    <row r="1151" spans="1:18">
      <c r="A1151">
        <v>82301</v>
      </c>
      <c r="B1151" t="s">
        <v>1322</v>
      </c>
      <c r="C1151" t="str">
        <f t="shared" si="34"/>
        <v>重庆外事</v>
      </c>
      <c r="D1151" t="str">
        <f t="shared" si="35"/>
        <v>01</v>
      </c>
      <c r="E1151" t="s">
        <v>209</v>
      </c>
      <c r="F1151">
        <v>171</v>
      </c>
      <c r="G1151">
        <v>94</v>
      </c>
      <c r="H1151">
        <v>88</v>
      </c>
      <c r="I1151">
        <v>67</v>
      </c>
      <c r="J1151">
        <v>46</v>
      </c>
      <c r="K1151">
        <v>43</v>
      </c>
      <c r="L1151">
        <v>0</v>
      </c>
      <c r="M1151">
        <v>2023</v>
      </c>
      <c r="N1151">
        <f>VLOOKUP(E1151, '2023D'!$A$2:$G$339, 2, FALSE)</f>
        <v>185</v>
      </c>
      <c r="O1151">
        <f>VLOOKUP(E1151, '2023D'!$A$2:$G$339, 3, FALSE)</f>
        <v>39040</v>
      </c>
      <c r="P1151">
        <f>extracted_table_data[[#This Row],[最低排名]]-extracted_table_data[[#This Row],[同分人数]]+1</f>
        <v>38856</v>
      </c>
      <c r="Q1151">
        <f>IF(O1151&gt;=开始!$B$6, 1, 0)</f>
        <v>1</v>
      </c>
      <c r="R1151">
        <f>extracted_table_data[[#This Row],[最低排名]]-开始!$B$6</f>
        <v>39040</v>
      </c>
    </row>
    <row r="1152" spans="1:18">
      <c r="A1152">
        <v>82401</v>
      </c>
      <c r="B1152" t="s">
        <v>1323</v>
      </c>
      <c r="C1152" t="str">
        <f t="shared" si="34"/>
        <v>重庆外贸</v>
      </c>
      <c r="D1152" t="str">
        <f t="shared" si="35"/>
        <v>01</v>
      </c>
      <c r="E1152" t="s">
        <v>223</v>
      </c>
      <c r="F1152">
        <v>202</v>
      </c>
      <c r="G1152">
        <v>109</v>
      </c>
      <c r="H1152">
        <v>74</v>
      </c>
      <c r="I1152">
        <v>46</v>
      </c>
      <c r="J1152">
        <v>43</v>
      </c>
      <c r="K1152">
        <v>43</v>
      </c>
      <c r="L1152">
        <v>0</v>
      </c>
      <c r="M1152">
        <v>2023</v>
      </c>
      <c r="N1152">
        <f>VLOOKUP(E1152, '2023D'!$A$2:$G$339, 2, FALSE)</f>
        <v>175</v>
      </c>
      <c r="O1152">
        <f>VLOOKUP(E1152, '2023D'!$A$2:$G$339, 3, FALSE)</f>
        <v>40349</v>
      </c>
      <c r="P1152">
        <f>extracted_table_data[[#This Row],[最低排名]]-extracted_table_data[[#This Row],[同分人数]]+1</f>
        <v>40175</v>
      </c>
      <c r="Q1152">
        <f>IF(O1152&gt;=开始!$B$6, 1, 0)</f>
        <v>1</v>
      </c>
      <c r="R1152">
        <f>extracted_table_data[[#This Row],[最低排名]]-开始!$B$6</f>
        <v>40349</v>
      </c>
    </row>
    <row r="1153" spans="1:18">
      <c r="A1153">
        <v>82402</v>
      </c>
      <c r="B1153" t="s">
        <v>1324</v>
      </c>
      <c r="C1153" t="str">
        <f t="shared" si="34"/>
        <v>重庆外贸</v>
      </c>
      <c r="D1153" t="str">
        <f t="shared" si="35"/>
        <v>02</v>
      </c>
      <c r="E1153" t="s">
        <v>320</v>
      </c>
      <c r="F1153">
        <v>185</v>
      </c>
      <c r="G1153">
        <v>93</v>
      </c>
      <c r="H1153">
        <v>57</v>
      </c>
      <c r="I1153">
        <v>67</v>
      </c>
      <c r="J1153">
        <v>52</v>
      </c>
      <c r="K1153">
        <v>49</v>
      </c>
      <c r="L1153">
        <v>0</v>
      </c>
      <c r="M1153">
        <v>2023</v>
      </c>
      <c r="N1153">
        <f>VLOOKUP(E1153, '2023D'!$A$2:$G$339, 2, FALSE)</f>
        <v>198</v>
      </c>
      <c r="O1153">
        <f>VLOOKUP(E1153, '2023D'!$A$2:$G$339, 3, FALSE)</f>
        <v>39977</v>
      </c>
      <c r="P1153">
        <f>extracted_table_data[[#This Row],[最低排名]]-extracted_table_data[[#This Row],[同分人数]]+1</f>
        <v>39780</v>
      </c>
      <c r="Q1153">
        <f>IF(O1153&gt;=开始!$B$6, 1, 0)</f>
        <v>1</v>
      </c>
      <c r="R1153">
        <f>extracted_table_data[[#This Row],[最低排名]]-开始!$B$6</f>
        <v>39977</v>
      </c>
    </row>
    <row r="1154" spans="1:18">
      <c r="A1154">
        <v>82502</v>
      </c>
      <c r="B1154" t="s">
        <v>1325</v>
      </c>
      <c r="C1154" t="str">
        <f t="shared" ref="C1154:C1217" si="36">LEFT(B1154, FIND("(", B1154) - 1)</f>
        <v>重庆移通</v>
      </c>
      <c r="D1154" t="str">
        <f t="shared" ref="D1154:D1217" si="37">MID(B1154, FIND("(", B1154) + 1, FIND(")", B1154) - FIND("(", B1154) - 1)</f>
        <v>02</v>
      </c>
      <c r="E1154" t="s">
        <v>366</v>
      </c>
      <c r="F1154">
        <v>193</v>
      </c>
      <c r="G1154">
        <v>100</v>
      </c>
      <c r="H1154">
        <v>73</v>
      </c>
      <c r="I1154">
        <v>52</v>
      </c>
      <c r="J1154">
        <v>46</v>
      </c>
      <c r="K1154">
        <v>43</v>
      </c>
      <c r="L1154">
        <v>0</v>
      </c>
      <c r="M1154">
        <v>2023</v>
      </c>
      <c r="N1154">
        <f>VLOOKUP(E1154, '2023D'!$A$2:$G$339, 2, FALSE)</f>
        <v>163</v>
      </c>
      <c r="O1154">
        <f>VLOOKUP(E1154, '2023D'!$A$2:$G$339, 3, FALSE)</f>
        <v>40512</v>
      </c>
      <c r="P1154">
        <f>extracted_table_data[[#This Row],[最低排名]]-extracted_table_data[[#This Row],[同分人数]]+1</f>
        <v>40350</v>
      </c>
      <c r="Q1154">
        <f>IF(O1154&gt;=开始!$B$6, 1, 0)</f>
        <v>1</v>
      </c>
      <c r="R1154">
        <f>extracted_table_data[[#This Row],[最低排名]]-开始!$B$6</f>
        <v>40512</v>
      </c>
    </row>
    <row r="1155" spans="1:18">
      <c r="A1155">
        <v>82601</v>
      </c>
      <c r="B1155" t="s">
        <v>1326</v>
      </c>
      <c r="C1155" t="str">
        <f t="shared" si="36"/>
        <v>四川美院</v>
      </c>
      <c r="D1155" t="str">
        <f t="shared" si="37"/>
        <v>01</v>
      </c>
      <c r="E1155" t="s">
        <v>136</v>
      </c>
      <c r="F1155">
        <v>223</v>
      </c>
      <c r="G1155">
        <v>112</v>
      </c>
      <c r="H1155">
        <v>102</v>
      </c>
      <c r="I1155">
        <v>67</v>
      </c>
      <c r="J1155">
        <v>61</v>
      </c>
      <c r="K1155">
        <v>58</v>
      </c>
      <c r="L1155">
        <v>0</v>
      </c>
      <c r="M1155">
        <v>2023</v>
      </c>
      <c r="N1155">
        <f>VLOOKUP(E1155, '2023D'!$A$2:$G$339, 2, FALSE)</f>
        <v>251</v>
      </c>
      <c r="O1155">
        <f>VLOOKUP(E1155, '2023D'!$A$2:$G$339, 3, FALSE)</f>
        <v>16921</v>
      </c>
      <c r="P1155">
        <f>extracted_table_data[[#This Row],[最低排名]]-extracted_table_data[[#This Row],[同分人数]]+1</f>
        <v>16671</v>
      </c>
      <c r="Q1155">
        <f>IF(O1155&gt;=开始!$B$6, 1, 0)</f>
        <v>1</v>
      </c>
      <c r="R1155">
        <f>extracted_table_data[[#This Row],[最低排名]]-开始!$B$6</f>
        <v>16921</v>
      </c>
    </row>
    <row r="1156" spans="1:18">
      <c r="A1156">
        <v>82602</v>
      </c>
      <c r="B1156" t="s">
        <v>1327</v>
      </c>
      <c r="C1156" t="str">
        <f t="shared" si="36"/>
        <v>四川美院</v>
      </c>
      <c r="D1156" t="str">
        <f t="shared" si="37"/>
        <v>02</v>
      </c>
      <c r="E1156" t="s">
        <v>649</v>
      </c>
      <c r="F1156">
        <v>213</v>
      </c>
      <c r="G1156">
        <v>114</v>
      </c>
      <c r="H1156">
        <v>115</v>
      </c>
      <c r="I1156">
        <v>61</v>
      </c>
      <c r="J1156">
        <v>61</v>
      </c>
      <c r="K1156">
        <v>58</v>
      </c>
      <c r="L1156">
        <v>0</v>
      </c>
      <c r="M1156">
        <v>2023</v>
      </c>
      <c r="N1156">
        <f>VLOOKUP(E1156, '2023D'!$A$2:$G$339, 2, FALSE)</f>
        <v>254</v>
      </c>
      <c r="O1156">
        <f>VLOOKUP(E1156, '2023D'!$A$2:$G$339, 3, FALSE)</f>
        <v>17631</v>
      </c>
      <c r="P1156">
        <f>extracted_table_data[[#This Row],[最低排名]]-extracted_table_data[[#This Row],[同分人数]]+1</f>
        <v>17378</v>
      </c>
      <c r="Q1156">
        <f>IF(O1156&gt;=开始!$B$6, 1, 0)</f>
        <v>1</v>
      </c>
      <c r="R1156">
        <f>extracted_table_data[[#This Row],[最低排名]]-开始!$B$6</f>
        <v>17631</v>
      </c>
    </row>
    <row r="1157" spans="1:18">
      <c r="A1157">
        <v>83101</v>
      </c>
      <c r="B1157" t="s">
        <v>1328</v>
      </c>
      <c r="C1157" t="str">
        <f t="shared" si="36"/>
        <v>西南民族</v>
      </c>
      <c r="D1157" t="str">
        <f t="shared" si="37"/>
        <v>01</v>
      </c>
      <c r="E1157" t="s">
        <v>389</v>
      </c>
      <c r="F1157">
        <v>179</v>
      </c>
      <c r="G1157">
        <v>93</v>
      </c>
      <c r="H1157">
        <v>90</v>
      </c>
      <c r="I1157">
        <v>67</v>
      </c>
      <c r="J1157">
        <v>61</v>
      </c>
      <c r="K1157">
        <v>55</v>
      </c>
      <c r="L1157">
        <v>0</v>
      </c>
      <c r="M1157">
        <v>2023</v>
      </c>
      <c r="N1157">
        <f>VLOOKUP(E1157, '2023D'!$A$2:$G$339, 2, FALSE)</f>
        <v>253</v>
      </c>
      <c r="O1157">
        <f>VLOOKUP(E1157, '2023D'!$A$2:$G$339, 3, FALSE)</f>
        <v>31347</v>
      </c>
      <c r="P1157">
        <f>extracted_table_data[[#This Row],[最低排名]]-extracted_table_data[[#This Row],[同分人数]]+1</f>
        <v>31095</v>
      </c>
      <c r="Q1157">
        <f>IF(O1157&gt;=开始!$B$6, 1, 0)</f>
        <v>1</v>
      </c>
      <c r="R1157">
        <f>extracted_table_data[[#This Row],[最低排名]]-开始!$B$6</f>
        <v>31347</v>
      </c>
    </row>
    <row r="1158" spans="1:18">
      <c r="A1158">
        <v>83102</v>
      </c>
      <c r="B1158" t="s">
        <v>1329</v>
      </c>
      <c r="C1158" t="str">
        <f t="shared" si="36"/>
        <v>西南民族</v>
      </c>
      <c r="D1158" t="str">
        <f t="shared" si="37"/>
        <v>02</v>
      </c>
      <c r="E1158" t="s">
        <v>182</v>
      </c>
      <c r="F1158">
        <v>194</v>
      </c>
      <c r="G1158">
        <v>101</v>
      </c>
      <c r="H1158">
        <v>93</v>
      </c>
      <c r="I1158">
        <v>64</v>
      </c>
      <c r="J1158">
        <v>61</v>
      </c>
      <c r="K1158">
        <v>49</v>
      </c>
      <c r="L1158">
        <v>0</v>
      </c>
      <c r="M1158">
        <v>2023</v>
      </c>
      <c r="N1158">
        <f>VLOOKUP(E1158, '2023D'!$A$2:$G$339, 2, FALSE)</f>
        <v>233</v>
      </c>
      <c r="O1158">
        <f>VLOOKUP(E1158, '2023D'!$A$2:$G$339, 3, FALSE)</f>
        <v>29246</v>
      </c>
      <c r="P1158">
        <f>extracted_table_data[[#This Row],[最低排名]]-extracted_table_data[[#This Row],[同分人数]]+1</f>
        <v>29014</v>
      </c>
      <c r="Q1158">
        <f>IF(O1158&gt;=开始!$B$6, 1, 0)</f>
        <v>1</v>
      </c>
      <c r="R1158">
        <f>extracted_table_data[[#This Row],[最低排名]]-开始!$B$6</f>
        <v>29246</v>
      </c>
    </row>
    <row r="1159" spans="1:18">
      <c r="A1159">
        <v>83103</v>
      </c>
      <c r="B1159" t="s">
        <v>1330</v>
      </c>
      <c r="C1159" t="str">
        <f t="shared" si="36"/>
        <v>西南民族</v>
      </c>
      <c r="D1159" t="str">
        <f t="shared" si="37"/>
        <v>03</v>
      </c>
      <c r="E1159" t="s">
        <v>118</v>
      </c>
      <c r="F1159">
        <v>203</v>
      </c>
      <c r="G1159">
        <v>115</v>
      </c>
      <c r="H1159">
        <v>85</v>
      </c>
      <c r="I1159">
        <v>61</v>
      </c>
      <c r="J1159">
        <v>58</v>
      </c>
      <c r="K1159">
        <v>49</v>
      </c>
      <c r="L1159">
        <v>0</v>
      </c>
      <c r="M1159">
        <v>2023</v>
      </c>
      <c r="N1159">
        <f>VLOOKUP(E1159, '2023D'!$A$2:$G$339, 2, FALSE)</f>
        <v>217</v>
      </c>
      <c r="O1159">
        <f>VLOOKUP(E1159, '2023D'!$A$2:$G$339, 3, FALSE)</f>
        <v>30385</v>
      </c>
      <c r="P1159">
        <f>extracted_table_data[[#This Row],[最低排名]]-extracted_table_data[[#This Row],[同分人数]]+1</f>
        <v>30169</v>
      </c>
      <c r="Q1159">
        <f>IF(O1159&gt;=开始!$B$6, 1, 0)</f>
        <v>1</v>
      </c>
      <c r="R1159">
        <f>extracted_table_data[[#This Row],[最低排名]]-开始!$B$6</f>
        <v>30385</v>
      </c>
    </row>
    <row r="1160" spans="1:18">
      <c r="A1160">
        <v>83201</v>
      </c>
      <c r="B1160" t="s">
        <v>1331</v>
      </c>
      <c r="C1160" t="str">
        <f t="shared" si="36"/>
        <v>四川大学</v>
      </c>
      <c r="D1160" t="str">
        <f t="shared" si="37"/>
        <v>01</v>
      </c>
      <c r="E1160" t="s">
        <v>35</v>
      </c>
      <c r="F1160">
        <v>244</v>
      </c>
      <c r="G1160">
        <v>124</v>
      </c>
      <c r="H1160">
        <v>126</v>
      </c>
      <c r="I1160">
        <v>70</v>
      </c>
      <c r="J1160">
        <v>64</v>
      </c>
      <c r="K1160">
        <v>58</v>
      </c>
      <c r="L1160">
        <v>0</v>
      </c>
      <c r="M1160">
        <v>2023</v>
      </c>
      <c r="N1160">
        <f>VLOOKUP(E1160, '2023D'!$A$2:$G$339, 2, FALSE)</f>
        <v>190</v>
      </c>
      <c r="O1160">
        <f>VLOOKUP(E1160, '2023D'!$A$2:$G$339, 3, FALSE)</f>
        <v>5270</v>
      </c>
      <c r="P1160">
        <f>extracted_table_data[[#This Row],[最低排名]]-extracted_table_data[[#This Row],[同分人数]]+1</f>
        <v>5081</v>
      </c>
      <c r="Q1160">
        <f>IF(O1160&gt;=开始!$B$6, 1, 0)</f>
        <v>1</v>
      </c>
      <c r="R1160">
        <f>extracted_table_data[[#This Row],[最低排名]]-开始!$B$6</f>
        <v>5270</v>
      </c>
    </row>
    <row r="1161" spans="1:18">
      <c r="A1161">
        <v>83202</v>
      </c>
      <c r="B1161" t="s">
        <v>1332</v>
      </c>
      <c r="C1161" t="str">
        <f t="shared" si="36"/>
        <v>四川大学</v>
      </c>
      <c r="D1161" t="str">
        <f t="shared" si="37"/>
        <v>02</v>
      </c>
      <c r="E1161" t="s">
        <v>27</v>
      </c>
      <c r="F1161">
        <v>247</v>
      </c>
      <c r="G1161">
        <v>137</v>
      </c>
      <c r="H1161">
        <v>122</v>
      </c>
      <c r="I1161">
        <v>70</v>
      </c>
      <c r="J1161">
        <v>64</v>
      </c>
      <c r="K1161">
        <v>64</v>
      </c>
      <c r="L1161">
        <v>0</v>
      </c>
      <c r="M1161">
        <v>2023</v>
      </c>
      <c r="N1161">
        <f>VLOOKUP(E1161, '2023D'!$A$2:$G$339, 2, FALSE)</f>
        <v>165</v>
      </c>
      <c r="O1161">
        <f>VLOOKUP(E1161, '2023D'!$A$2:$G$339, 3, FALSE)</f>
        <v>4425</v>
      </c>
      <c r="P1161">
        <f>extracted_table_data[[#This Row],[最低排名]]-extracted_table_data[[#This Row],[同分人数]]+1</f>
        <v>4261</v>
      </c>
      <c r="Q1161">
        <f>IF(O1161&gt;=开始!$B$6, 1, 0)</f>
        <v>1</v>
      </c>
      <c r="R1161">
        <f>extracted_table_data[[#This Row],[最低排名]]-开始!$B$6</f>
        <v>4425</v>
      </c>
    </row>
    <row r="1162" spans="1:18">
      <c r="A1162">
        <v>83203</v>
      </c>
      <c r="B1162" t="s">
        <v>1333</v>
      </c>
      <c r="C1162" t="str">
        <f t="shared" si="36"/>
        <v>四川大学</v>
      </c>
      <c r="D1162" t="str">
        <f t="shared" si="37"/>
        <v>03</v>
      </c>
      <c r="E1162" t="s">
        <v>0</v>
      </c>
      <c r="M1162">
        <v>2023</v>
      </c>
      <c r="N1162">
        <f>VLOOKUP(E1162, '2023D'!$A$2:$G$339, 2, FALSE)</f>
        <v>2393</v>
      </c>
      <c r="O1162">
        <f>VLOOKUP(E1162, '2023D'!$A$2:$G$339, 3, FALSE)</f>
        <v>2393</v>
      </c>
      <c r="P1162">
        <f>extracted_table_data[[#This Row],[最低排名]]-extracted_table_data[[#This Row],[同分人数]]+1</f>
        <v>1</v>
      </c>
      <c r="Q1162">
        <f>IF(O1162&gt;=开始!$B$6, 1, 0)</f>
        <v>1</v>
      </c>
      <c r="R1162">
        <f>extracted_table_data[[#This Row],[最低排名]]-开始!$B$6</f>
        <v>2393</v>
      </c>
    </row>
    <row r="1163" spans="1:18">
      <c r="A1163">
        <v>83204</v>
      </c>
      <c r="B1163" t="s">
        <v>1334</v>
      </c>
      <c r="C1163" t="str">
        <f t="shared" si="36"/>
        <v>四川大学</v>
      </c>
      <c r="D1163" t="str">
        <f t="shared" si="37"/>
        <v>04</v>
      </c>
      <c r="E1163" t="s">
        <v>250</v>
      </c>
      <c r="F1163">
        <v>246</v>
      </c>
      <c r="G1163">
        <v>132</v>
      </c>
      <c r="H1163">
        <v>130</v>
      </c>
      <c r="I1163">
        <v>67</v>
      </c>
      <c r="J1163">
        <v>67</v>
      </c>
      <c r="K1163">
        <v>64</v>
      </c>
      <c r="L1163">
        <v>0</v>
      </c>
      <c r="M1163">
        <v>2023</v>
      </c>
      <c r="N1163">
        <f>VLOOKUP(E1163, '2023D'!$A$2:$G$339, 2, FALSE)</f>
        <v>152</v>
      </c>
      <c r="O1163">
        <f>VLOOKUP(E1163, '2023D'!$A$2:$G$339, 3, FALSE)</f>
        <v>3270</v>
      </c>
      <c r="P1163">
        <f>extracted_table_data[[#This Row],[最低排名]]-extracted_table_data[[#This Row],[同分人数]]+1</f>
        <v>3119</v>
      </c>
      <c r="Q1163">
        <f>IF(O1163&gt;=开始!$B$6, 1, 0)</f>
        <v>1</v>
      </c>
      <c r="R1163">
        <f>extracted_table_data[[#This Row],[最低排名]]-开始!$B$6</f>
        <v>3270</v>
      </c>
    </row>
    <row r="1164" spans="1:18">
      <c r="A1164">
        <v>83205</v>
      </c>
      <c r="B1164" t="s">
        <v>1335</v>
      </c>
      <c r="C1164" t="str">
        <f t="shared" si="36"/>
        <v>四川大学</v>
      </c>
      <c r="D1164" t="str">
        <f t="shared" si="37"/>
        <v>05</v>
      </c>
      <c r="E1164" t="s">
        <v>58</v>
      </c>
      <c r="F1164">
        <v>239</v>
      </c>
      <c r="G1164">
        <v>121</v>
      </c>
      <c r="H1164">
        <v>133</v>
      </c>
      <c r="I1164">
        <v>67</v>
      </c>
      <c r="J1164">
        <v>67</v>
      </c>
      <c r="K1164">
        <v>58</v>
      </c>
      <c r="L1164">
        <v>0</v>
      </c>
      <c r="M1164">
        <v>2023</v>
      </c>
      <c r="N1164">
        <f>VLOOKUP(E1164, '2023D'!$A$2:$G$339, 2, FALSE)</f>
        <v>160</v>
      </c>
      <c r="O1164">
        <f>VLOOKUP(E1164, '2023D'!$A$2:$G$339, 3, FALSE)</f>
        <v>4910</v>
      </c>
      <c r="P1164">
        <f>extracted_table_data[[#This Row],[最低排名]]-extracted_table_data[[#This Row],[同分人数]]+1</f>
        <v>4751</v>
      </c>
      <c r="Q1164">
        <f>IF(O1164&gt;=开始!$B$6, 1, 0)</f>
        <v>1</v>
      </c>
      <c r="R1164">
        <f>extracted_table_data[[#This Row],[最低排名]]-开始!$B$6</f>
        <v>4910</v>
      </c>
    </row>
    <row r="1165" spans="1:18">
      <c r="A1165">
        <v>83301</v>
      </c>
      <c r="B1165" t="s">
        <v>1336</v>
      </c>
      <c r="C1165" t="str">
        <f t="shared" si="36"/>
        <v>西南交大</v>
      </c>
      <c r="D1165" t="str">
        <f t="shared" si="37"/>
        <v>01</v>
      </c>
      <c r="E1165" t="s">
        <v>103</v>
      </c>
      <c r="F1165">
        <v>235</v>
      </c>
      <c r="G1165">
        <v>129</v>
      </c>
      <c r="H1165">
        <v>126</v>
      </c>
      <c r="I1165">
        <v>67</v>
      </c>
      <c r="J1165">
        <v>61</v>
      </c>
      <c r="K1165">
        <v>55</v>
      </c>
      <c r="L1165">
        <v>0</v>
      </c>
      <c r="M1165">
        <v>2023</v>
      </c>
      <c r="N1165">
        <f>VLOOKUP(E1165, '2023D'!$A$2:$G$339, 2, FALSE)</f>
        <v>228</v>
      </c>
      <c r="O1165">
        <f>VLOOKUP(E1165, '2023D'!$A$2:$G$339, 3, FALSE)</f>
        <v>8940</v>
      </c>
      <c r="P1165">
        <f>extracted_table_data[[#This Row],[最低排名]]-extracted_table_data[[#This Row],[同分人数]]+1</f>
        <v>8713</v>
      </c>
      <c r="Q1165">
        <f>IF(O1165&gt;=开始!$B$6, 1, 0)</f>
        <v>1</v>
      </c>
      <c r="R1165">
        <f>extracted_table_data[[#This Row],[最低排名]]-开始!$B$6</f>
        <v>8940</v>
      </c>
    </row>
    <row r="1166" spans="1:18">
      <c r="A1166">
        <v>83302</v>
      </c>
      <c r="B1166" t="s">
        <v>1337</v>
      </c>
      <c r="C1166" t="str">
        <f t="shared" si="36"/>
        <v>西南交大</v>
      </c>
      <c r="D1166" t="str">
        <f t="shared" si="37"/>
        <v>02</v>
      </c>
      <c r="E1166" t="s">
        <v>64</v>
      </c>
      <c r="F1166">
        <v>227</v>
      </c>
      <c r="G1166">
        <v>120</v>
      </c>
      <c r="H1166">
        <v>133</v>
      </c>
      <c r="I1166">
        <v>64</v>
      </c>
      <c r="J1166">
        <v>64</v>
      </c>
      <c r="K1166">
        <v>52</v>
      </c>
      <c r="L1166">
        <v>0</v>
      </c>
      <c r="M1166">
        <v>2023</v>
      </c>
      <c r="N1166">
        <f>VLOOKUP(E1166, '2023D'!$A$2:$G$339, 2, FALSE)</f>
        <v>209</v>
      </c>
      <c r="O1166">
        <f>VLOOKUP(E1166, '2023D'!$A$2:$G$339, 3, FALSE)</f>
        <v>9864</v>
      </c>
      <c r="P1166">
        <f>extracted_table_data[[#This Row],[最低排名]]-extracted_table_data[[#This Row],[同分人数]]+1</f>
        <v>9656</v>
      </c>
      <c r="Q1166">
        <f>IF(O1166&gt;=开始!$B$6, 1, 0)</f>
        <v>1</v>
      </c>
      <c r="R1166">
        <f>extracted_table_data[[#This Row],[最低排名]]-开始!$B$6</f>
        <v>9864</v>
      </c>
    </row>
    <row r="1167" spans="1:18">
      <c r="A1167">
        <v>83303</v>
      </c>
      <c r="B1167" t="s">
        <v>1338</v>
      </c>
      <c r="C1167" t="str">
        <f t="shared" si="36"/>
        <v>西南交大</v>
      </c>
      <c r="D1167" t="str">
        <f t="shared" si="37"/>
        <v>03</v>
      </c>
      <c r="E1167" t="s">
        <v>134</v>
      </c>
      <c r="F1167">
        <v>227</v>
      </c>
      <c r="G1167">
        <v>118</v>
      </c>
      <c r="H1167">
        <v>121</v>
      </c>
      <c r="I1167">
        <v>67</v>
      </c>
      <c r="J1167">
        <v>61</v>
      </c>
      <c r="K1167">
        <v>52</v>
      </c>
      <c r="L1167">
        <v>0</v>
      </c>
      <c r="M1167">
        <v>2023</v>
      </c>
      <c r="N1167">
        <f>VLOOKUP(E1167, '2023D'!$A$2:$G$339, 2, FALSE)</f>
        <v>227</v>
      </c>
      <c r="O1167">
        <f>VLOOKUP(E1167, '2023D'!$A$2:$G$339, 3, FALSE)</f>
        <v>12669</v>
      </c>
      <c r="P1167">
        <f>extracted_table_data[[#This Row],[最低排名]]-extracted_table_data[[#This Row],[同分人数]]+1</f>
        <v>12443</v>
      </c>
      <c r="Q1167">
        <f>IF(O1167&gt;=开始!$B$6, 1, 0)</f>
        <v>1</v>
      </c>
      <c r="R1167">
        <f>extracted_table_data[[#This Row],[最低排名]]-开始!$B$6</f>
        <v>12669</v>
      </c>
    </row>
    <row r="1168" spans="1:18">
      <c r="A1168">
        <v>83304</v>
      </c>
      <c r="B1168" t="s">
        <v>1339</v>
      </c>
      <c r="C1168" t="str">
        <f t="shared" si="36"/>
        <v>西南交大</v>
      </c>
      <c r="D1168" t="str">
        <f t="shared" si="37"/>
        <v>04</v>
      </c>
      <c r="E1168" t="s">
        <v>105</v>
      </c>
      <c r="F1168">
        <v>221</v>
      </c>
      <c r="G1168">
        <v>112</v>
      </c>
      <c r="H1168">
        <v>131</v>
      </c>
      <c r="I1168">
        <v>67</v>
      </c>
      <c r="J1168">
        <v>61</v>
      </c>
      <c r="K1168">
        <v>58</v>
      </c>
      <c r="L1168">
        <v>0</v>
      </c>
      <c r="M1168">
        <v>2023</v>
      </c>
      <c r="N1168">
        <f>VLOOKUP(E1168, '2023D'!$A$2:$G$339, 2, FALSE)</f>
        <v>235</v>
      </c>
      <c r="O1168">
        <f>VLOOKUP(E1168, '2023D'!$A$2:$G$339, 3, FALSE)</f>
        <v>10340</v>
      </c>
      <c r="P1168">
        <f>extracted_table_data[[#This Row],[最低排名]]-extracted_table_data[[#This Row],[同分人数]]+1</f>
        <v>10106</v>
      </c>
      <c r="Q1168">
        <f>IF(O1168&gt;=开始!$B$6, 1, 0)</f>
        <v>1</v>
      </c>
      <c r="R1168">
        <f>extracted_table_data[[#This Row],[最低排名]]-开始!$B$6</f>
        <v>10340</v>
      </c>
    </row>
    <row r="1169" spans="1:18">
      <c r="A1169">
        <v>83401</v>
      </c>
      <c r="B1169" t="s">
        <v>1340</v>
      </c>
      <c r="C1169" t="str">
        <f t="shared" si="36"/>
        <v>电子科大</v>
      </c>
      <c r="D1169" t="str">
        <f t="shared" si="37"/>
        <v>01</v>
      </c>
      <c r="E1169" t="s">
        <v>11</v>
      </c>
      <c r="F1169">
        <v>239</v>
      </c>
      <c r="G1169">
        <v>123</v>
      </c>
      <c r="H1169">
        <v>133</v>
      </c>
      <c r="I1169">
        <v>67</v>
      </c>
      <c r="J1169">
        <v>67</v>
      </c>
      <c r="K1169">
        <v>67</v>
      </c>
      <c r="L1169">
        <v>0</v>
      </c>
      <c r="M1169">
        <v>2023</v>
      </c>
      <c r="N1169">
        <f>VLOOKUP(E1169, '2023D'!$A$2:$G$339, 2, FALSE)</f>
        <v>134</v>
      </c>
      <c r="O1169">
        <f>VLOOKUP(E1169, '2023D'!$A$2:$G$339, 3, FALSE)</f>
        <v>3404</v>
      </c>
      <c r="P1169">
        <f>extracted_table_data[[#This Row],[最低排名]]-extracted_table_data[[#This Row],[同分人数]]+1</f>
        <v>3271</v>
      </c>
      <c r="Q1169">
        <f>IF(O1169&gt;=开始!$B$6, 1, 0)</f>
        <v>1</v>
      </c>
      <c r="R1169">
        <f>extracted_table_data[[#This Row],[最低排名]]-开始!$B$6</f>
        <v>3404</v>
      </c>
    </row>
    <row r="1170" spans="1:18">
      <c r="A1170">
        <v>83501</v>
      </c>
      <c r="B1170" t="s">
        <v>1341</v>
      </c>
      <c r="C1170" t="str">
        <f t="shared" si="36"/>
        <v>西南财大</v>
      </c>
      <c r="D1170" t="str">
        <f t="shared" si="37"/>
        <v>01</v>
      </c>
      <c r="E1170" t="s">
        <v>246</v>
      </c>
      <c r="F1170">
        <v>234</v>
      </c>
      <c r="G1170">
        <v>125</v>
      </c>
      <c r="H1170">
        <v>132</v>
      </c>
      <c r="I1170">
        <v>67</v>
      </c>
      <c r="J1170">
        <v>64</v>
      </c>
      <c r="K1170">
        <v>55</v>
      </c>
      <c r="L1170">
        <v>0</v>
      </c>
      <c r="M1170">
        <v>2023</v>
      </c>
      <c r="N1170">
        <f>VLOOKUP(E1170, '2023D'!$A$2:$G$339, 2, FALSE)</f>
        <v>201</v>
      </c>
      <c r="O1170">
        <f>VLOOKUP(E1170, '2023D'!$A$2:$G$339, 3, FALSE)</f>
        <v>7242</v>
      </c>
      <c r="P1170">
        <f>extracted_table_data[[#This Row],[最低排名]]-extracted_table_data[[#This Row],[同分人数]]+1</f>
        <v>7042</v>
      </c>
      <c r="Q1170">
        <f>IF(O1170&gt;=开始!$B$6, 1, 0)</f>
        <v>1</v>
      </c>
      <c r="R1170">
        <f>extracted_table_data[[#This Row],[最低排名]]-开始!$B$6</f>
        <v>7242</v>
      </c>
    </row>
    <row r="1171" spans="1:18">
      <c r="A1171">
        <v>83502</v>
      </c>
      <c r="B1171" t="s">
        <v>1342</v>
      </c>
      <c r="C1171" t="str">
        <f t="shared" si="36"/>
        <v>西南财大</v>
      </c>
      <c r="D1171" t="str">
        <f t="shared" si="37"/>
        <v>02</v>
      </c>
      <c r="E1171" t="s">
        <v>260</v>
      </c>
      <c r="F1171">
        <v>242</v>
      </c>
      <c r="G1171">
        <v>123</v>
      </c>
      <c r="H1171">
        <v>125</v>
      </c>
      <c r="I1171">
        <v>67</v>
      </c>
      <c r="J1171">
        <v>64</v>
      </c>
      <c r="K1171">
        <v>58</v>
      </c>
      <c r="L1171">
        <v>0</v>
      </c>
      <c r="M1171">
        <v>2023</v>
      </c>
      <c r="N1171">
        <f>VLOOKUP(E1171, '2023D'!$A$2:$G$339, 2, FALSE)</f>
        <v>213</v>
      </c>
      <c r="O1171">
        <f>VLOOKUP(E1171, '2023D'!$A$2:$G$339, 3, FALSE)</f>
        <v>6451</v>
      </c>
      <c r="P1171">
        <f>extracted_table_data[[#This Row],[最低排名]]-extracted_table_data[[#This Row],[同分人数]]+1</f>
        <v>6239</v>
      </c>
      <c r="Q1171">
        <f>IF(O1171&gt;=开始!$B$6, 1, 0)</f>
        <v>1</v>
      </c>
      <c r="R1171">
        <f>extracted_table_data[[#This Row],[最低排名]]-开始!$B$6</f>
        <v>6451</v>
      </c>
    </row>
    <row r="1172" spans="1:18">
      <c r="A1172">
        <v>83503</v>
      </c>
      <c r="B1172" t="s">
        <v>1343</v>
      </c>
      <c r="C1172" t="str">
        <f t="shared" si="36"/>
        <v>西南财大</v>
      </c>
      <c r="D1172" t="str">
        <f t="shared" si="37"/>
        <v>03</v>
      </c>
      <c r="E1172" t="s">
        <v>20</v>
      </c>
      <c r="F1172">
        <v>231</v>
      </c>
      <c r="G1172">
        <v>126</v>
      </c>
      <c r="H1172">
        <v>127</v>
      </c>
      <c r="I1172">
        <v>64</v>
      </c>
      <c r="J1172">
        <v>64</v>
      </c>
      <c r="K1172">
        <v>55</v>
      </c>
      <c r="L1172">
        <v>0</v>
      </c>
      <c r="M1172">
        <v>2023</v>
      </c>
      <c r="N1172">
        <f>VLOOKUP(E1172, '2023D'!$A$2:$G$339, 2, FALSE)</f>
        <v>237</v>
      </c>
      <c r="O1172">
        <f>VLOOKUP(E1172, '2023D'!$A$2:$G$339, 3, FALSE)</f>
        <v>9655</v>
      </c>
      <c r="P1172">
        <f>extracted_table_data[[#This Row],[最低排名]]-extracted_table_data[[#This Row],[同分人数]]+1</f>
        <v>9419</v>
      </c>
      <c r="Q1172">
        <f>IF(O1172&gt;=开始!$B$6, 1, 0)</f>
        <v>1</v>
      </c>
      <c r="R1172">
        <f>extracted_table_data[[#This Row],[最低排名]]-开始!$B$6</f>
        <v>9655</v>
      </c>
    </row>
    <row r="1173" spans="1:18">
      <c r="A1173">
        <v>83504</v>
      </c>
      <c r="B1173" t="s">
        <v>1344</v>
      </c>
      <c r="C1173" t="str">
        <f t="shared" si="36"/>
        <v>西南财大</v>
      </c>
      <c r="D1173" t="str">
        <f t="shared" si="37"/>
        <v>04</v>
      </c>
      <c r="E1173" t="s">
        <v>607</v>
      </c>
      <c r="F1173">
        <v>221</v>
      </c>
      <c r="G1173">
        <v>114</v>
      </c>
      <c r="H1173">
        <v>130</v>
      </c>
      <c r="I1173">
        <v>67</v>
      </c>
      <c r="J1173">
        <v>61</v>
      </c>
      <c r="K1173">
        <v>58</v>
      </c>
      <c r="L1173">
        <v>0</v>
      </c>
      <c r="M1173">
        <v>2023</v>
      </c>
      <c r="N1173">
        <f>VLOOKUP(E1173, '2023D'!$A$2:$G$339, 2, FALSE)</f>
        <v>225</v>
      </c>
      <c r="O1173">
        <f>VLOOKUP(E1173, '2023D'!$A$2:$G$339, 3, FALSE)</f>
        <v>10565</v>
      </c>
      <c r="P1173">
        <f>extracted_table_data[[#This Row],[最低排名]]-extracted_table_data[[#This Row],[同分人数]]+1</f>
        <v>10341</v>
      </c>
      <c r="Q1173">
        <f>IF(O1173&gt;=开始!$B$6, 1, 0)</f>
        <v>1</v>
      </c>
      <c r="R1173">
        <f>extracted_table_data[[#This Row],[最低排名]]-开始!$B$6</f>
        <v>10565</v>
      </c>
    </row>
    <row r="1174" spans="1:18">
      <c r="A1174">
        <v>83601</v>
      </c>
      <c r="B1174" t="s">
        <v>1345</v>
      </c>
      <c r="C1174" t="str">
        <f t="shared" si="36"/>
        <v>民航飞院</v>
      </c>
      <c r="D1174" t="str">
        <f t="shared" si="37"/>
        <v>01</v>
      </c>
      <c r="E1174" t="s">
        <v>381</v>
      </c>
      <c r="F1174">
        <v>203</v>
      </c>
      <c r="G1174">
        <v>111</v>
      </c>
      <c r="H1174">
        <v>64</v>
      </c>
      <c r="I1174">
        <v>61</v>
      </c>
      <c r="J1174">
        <v>52</v>
      </c>
      <c r="K1174">
        <v>49</v>
      </c>
      <c r="L1174">
        <v>0</v>
      </c>
      <c r="M1174">
        <v>2023</v>
      </c>
      <c r="N1174">
        <f>VLOOKUP(E1174, '2023D'!$A$2:$G$339, 2, FALSE)</f>
        <v>190</v>
      </c>
      <c r="O1174">
        <f>VLOOKUP(E1174, '2023D'!$A$2:$G$339, 3, FALSE)</f>
        <v>36303</v>
      </c>
      <c r="P1174">
        <f>extracted_table_data[[#This Row],[最低排名]]-extracted_table_data[[#This Row],[同分人数]]+1</f>
        <v>36114</v>
      </c>
      <c r="Q1174">
        <f>IF(O1174&gt;=开始!$B$6, 1, 0)</f>
        <v>1</v>
      </c>
      <c r="R1174">
        <f>extracted_table_data[[#This Row],[最低排名]]-开始!$B$6</f>
        <v>36303</v>
      </c>
    </row>
    <row r="1175" spans="1:18">
      <c r="A1175">
        <v>83602</v>
      </c>
      <c r="B1175" t="s">
        <v>1346</v>
      </c>
      <c r="C1175" t="str">
        <f t="shared" si="36"/>
        <v>民航飞院</v>
      </c>
      <c r="D1175" t="str">
        <f t="shared" si="37"/>
        <v>02</v>
      </c>
      <c r="E1175" t="s">
        <v>528</v>
      </c>
      <c r="F1175">
        <v>195</v>
      </c>
      <c r="G1175">
        <v>99</v>
      </c>
      <c r="H1175">
        <v>98</v>
      </c>
      <c r="I1175">
        <v>55</v>
      </c>
      <c r="J1175">
        <v>46</v>
      </c>
      <c r="K1175">
        <v>46</v>
      </c>
      <c r="L1175">
        <v>0</v>
      </c>
      <c r="M1175">
        <v>2023</v>
      </c>
      <c r="N1175">
        <f>VLOOKUP(E1175, '2023D'!$A$2:$G$339, 2, FALSE)</f>
        <v>199</v>
      </c>
      <c r="O1175">
        <f>VLOOKUP(E1175, '2023D'!$A$2:$G$339, 3, FALSE)</f>
        <v>33965</v>
      </c>
      <c r="P1175">
        <f>extracted_table_data[[#This Row],[最低排名]]-extracted_table_data[[#This Row],[同分人数]]+1</f>
        <v>33767</v>
      </c>
      <c r="Q1175">
        <f>IF(O1175&gt;=开始!$B$6, 1, 0)</f>
        <v>1</v>
      </c>
      <c r="R1175">
        <f>extracted_table_data[[#This Row],[最低排名]]-开始!$B$6</f>
        <v>33965</v>
      </c>
    </row>
    <row r="1176" spans="1:18">
      <c r="A1176">
        <v>83603</v>
      </c>
      <c r="B1176" t="s">
        <v>1347</v>
      </c>
      <c r="C1176" t="str">
        <f t="shared" si="36"/>
        <v>民航飞院</v>
      </c>
      <c r="D1176" t="str">
        <f t="shared" si="37"/>
        <v>03</v>
      </c>
      <c r="E1176" t="s">
        <v>170</v>
      </c>
      <c r="F1176">
        <v>170</v>
      </c>
      <c r="G1176">
        <v>87</v>
      </c>
      <c r="H1176">
        <v>112</v>
      </c>
      <c r="I1176">
        <v>61</v>
      </c>
      <c r="J1176">
        <v>58</v>
      </c>
      <c r="K1176">
        <v>52</v>
      </c>
      <c r="L1176">
        <v>0</v>
      </c>
      <c r="M1176">
        <v>2023</v>
      </c>
      <c r="N1176">
        <f>VLOOKUP(E1176, '2023D'!$A$2:$G$339, 2, FALSE)</f>
        <v>242</v>
      </c>
      <c r="O1176">
        <f>VLOOKUP(E1176, '2023D'!$A$2:$G$339, 3, FALSE)</f>
        <v>31094</v>
      </c>
      <c r="P1176">
        <f>extracted_table_data[[#This Row],[最低排名]]-extracted_table_data[[#This Row],[同分人数]]+1</f>
        <v>30853</v>
      </c>
      <c r="Q1176">
        <f>IF(O1176&gt;=开始!$B$6, 1, 0)</f>
        <v>1</v>
      </c>
      <c r="R1176">
        <f>extracted_table_data[[#This Row],[最低排名]]-开始!$B$6</f>
        <v>31094</v>
      </c>
    </row>
    <row r="1177" spans="1:18">
      <c r="A1177">
        <v>83604</v>
      </c>
      <c r="B1177" t="s">
        <v>1348</v>
      </c>
      <c r="C1177" t="str">
        <f t="shared" si="36"/>
        <v>民航飞院</v>
      </c>
      <c r="D1177" t="str">
        <f t="shared" si="37"/>
        <v>04</v>
      </c>
      <c r="E1177" t="s">
        <v>485</v>
      </c>
      <c r="F1177">
        <v>195</v>
      </c>
      <c r="G1177">
        <v>99</v>
      </c>
      <c r="H1177">
        <v>88</v>
      </c>
      <c r="I1177">
        <v>55</v>
      </c>
      <c r="J1177">
        <v>55</v>
      </c>
      <c r="K1177">
        <v>52</v>
      </c>
      <c r="L1177">
        <v>0</v>
      </c>
      <c r="M1177">
        <v>2023</v>
      </c>
      <c r="N1177">
        <f>VLOOKUP(E1177, '2023D'!$A$2:$G$339, 2, FALSE)</f>
        <v>221</v>
      </c>
      <c r="O1177">
        <f>VLOOKUP(E1177, '2023D'!$A$2:$G$339, 3, FALSE)</f>
        <v>32897</v>
      </c>
      <c r="P1177">
        <f>extracted_table_data[[#This Row],[最低排名]]-extracted_table_data[[#This Row],[同分人数]]+1</f>
        <v>32677</v>
      </c>
      <c r="Q1177">
        <f>IF(O1177&gt;=开始!$B$6, 1, 0)</f>
        <v>1</v>
      </c>
      <c r="R1177">
        <f>extracted_table_data[[#This Row],[最低排名]]-开始!$B$6</f>
        <v>32897</v>
      </c>
    </row>
    <row r="1178" spans="1:18">
      <c r="A1178">
        <v>83701</v>
      </c>
      <c r="B1178" t="s">
        <v>1349</v>
      </c>
      <c r="C1178" t="str">
        <f t="shared" si="36"/>
        <v>西南石油</v>
      </c>
      <c r="D1178" t="str">
        <f t="shared" si="37"/>
        <v>01</v>
      </c>
      <c r="E1178" t="s">
        <v>77</v>
      </c>
      <c r="F1178">
        <v>195</v>
      </c>
      <c r="G1178">
        <v>101</v>
      </c>
      <c r="H1178">
        <v>108</v>
      </c>
      <c r="I1178">
        <v>67</v>
      </c>
      <c r="J1178">
        <v>64</v>
      </c>
      <c r="K1178">
        <v>64</v>
      </c>
      <c r="L1178">
        <v>0</v>
      </c>
      <c r="M1178">
        <v>2023</v>
      </c>
      <c r="N1178">
        <f>VLOOKUP(E1178, '2023D'!$A$2:$G$339, 2, FALSE)</f>
        <v>260</v>
      </c>
      <c r="O1178">
        <f>VLOOKUP(E1178, '2023D'!$A$2:$G$339, 3, FALSE)</f>
        <v>20181</v>
      </c>
      <c r="P1178">
        <f>extracted_table_data[[#This Row],[最低排名]]-extracted_table_data[[#This Row],[同分人数]]+1</f>
        <v>19922</v>
      </c>
      <c r="Q1178">
        <f>IF(O1178&gt;=开始!$B$6, 1, 0)</f>
        <v>1</v>
      </c>
      <c r="R1178">
        <f>extracted_table_data[[#This Row],[最低排名]]-开始!$B$6</f>
        <v>20181</v>
      </c>
    </row>
    <row r="1179" spans="1:18">
      <c r="A1179">
        <v>83702</v>
      </c>
      <c r="B1179" t="s">
        <v>1350</v>
      </c>
      <c r="C1179" t="str">
        <f t="shared" si="36"/>
        <v>西南石油</v>
      </c>
      <c r="D1179" t="str">
        <f t="shared" si="37"/>
        <v>02</v>
      </c>
      <c r="E1179" t="s">
        <v>120</v>
      </c>
      <c r="F1179">
        <v>214</v>
      </c>
      <c r="G1179">
        <v>117</v>
      </c>
      <c r="H1179">
        <v>89</v>
      </c>
      <c r="I1179">
        <v>70</v>
      </c>
      <c r="J1179">
        <v>58</v>
      </c>
      <c r="K1179">
        <v>49</v>
      </c>
      <c r="L1179">
        <v>0</v>
      </c>
      <c r="M1179">
        <v>2023</v>
      </c>
      <c r="N1179">
        <f>VLOOKUP(E1179, '2023D'!$A$2:$G$339, 2, FALSE)</f>
        <v>231</v>
      </c>
      <c r="O1179">
        <f>VLOOKUP(E1179, '2023D'!$A$2:$G$339, 3, FALSE)</f>
        <v>24548</v>
      </c>
      <c r="P1179">
        <f>extracted_table_data[[#This Row],[最低排名]]-extracted_table_data[[#This Row],[同分人数]]+1</f>
        <v>24318</v>
      </c>
      <c r="Q1179">
        <f>IF(O1179&gt;=开始!$B$6, 1, 0)</f>
        <v>1</v>
      </c>
      <c r="R1179">
        <f>extracted_table_data[[#This Row],[最低排名]]-开始!$B$6</f>
        <v>24548</v>
      </c>
    </row>
    <row r="1180" spans="1:18">
      <c r="A1180">
        <v>83703</v>
      </c>
      <c r="B1180" t="s">
        <v>1351</v>
      </c>
      <c r="C1180" t="str">
        <f t="shared" si="36"/>
        <v>西南石油</v>
      </c>
      <c r="D1180" t="str">
        <f t="shared" si="37"/>
        <v>03</v>
      </c>
      <c r="E1180" t="s">
        <v>92</v>
      </c>
      <c r="F1180">
        <v>212</v>
      </c>
      <c r="G1180">
        <v>109</v>
      </c>
      <c r="H1180">
        <v>102</v>
      </c>
      <c r="I1180">
        <v>58</v>
      </c>
      <c r="J1180">
        <v>55</v>
      </c>
      <c r="K1180">
        <v>55</v>
      </c>
      <c r="L1180">
        <v>0</v>
      </c>
      <c r="M1180">
        <v>2023</v>
      </c>
      <c r="N1180">
        <f>VLOOKUP(E1180, '2023D'!$A$2:$G$339, 2, FALSE)</f>
        <v>263</v>
      </c>
      <c r="O1180">
        <f>VLOOKUP(E1180, '2023D'!$A$2:$G$339, 3, FALSE)</f>
        <v>24077</v>
      </c>
      <c r="P1180">
        <f>extracted_table_data[[#This Row],[最低排名]]-extracted_table_data[[#This Row],[同分人数]]+1</f>
        <v>23815</v>
      </c>
      <c r="Q1180">
        <f>IF(O1180&gt;=开始!$B$6, 1, 0)</f>
        <v>1</v>
      </c>
      <c r="R1180">
        <f>extracted_table_data[[#This Row],[最低排名]]-开始!$B$6</f>
        <v>24077</v>
      </c>
    </row>
    <row r="1181" spans="1:18">
      <c r="A1181">
        <v>83801</v>
      </c>
      <c r="B1181" t="s">
        <v>1352</v>
      </c>
      <c r="C1181" t="str">
        <f t="shared" si="36"/>
        <v>成都理工</v>
      </c>
      <c r="D1181" t="str">
        <f t="shared" si="37"/>
        <v>01</v>
      </c>
      <c r="E1181" t="s">
        <v>128</v>
      </c>
      <c r="F1181">
        <v>198</v>
      </c>
      <c r="G1181">
        <v>99</v>
      </c>
      <c r="H1181">
        <v>92</v>
      </c>
      <c r="I1181">
        <v>64</v>
      </c>
      <c r="J1181">
        <v>64</v>
      </c>
      <c r="K1181">
        <v>61</v>
      </c>
      <c r="L1181">
        <v>0</v>
      </c>
      <c r="M1181">
        <v>2023</v>
      </c>
      <c r="N1181">
        <f>VLOOKUP(E1181, '2023D'!$A$2:$G$339, 2, FALSE)</f>
        <v>253</v>
      </c>
      <c r="O1181">
        <f>VLOOKUP(E1181, '2023D'!$A$2:$G$339, 3, FALSE)</f>
        <v>24801</v>
      </c>
      <c r="P1181">
        <f>extracted_table_data[[#This Row],[最低排名]]-extracted_table_data[[#This Row],[同分人数]]+1</f>
        <v>24549</v>
      </c>
      <c r="Q1181">
        <f>IF(O1181&gt;=开始!$B$6, 1, 0)</f>
        <v>1</v>
      </c>
      <c r="R1181">
        <f>extracted_table_data[[#This Row],[最低排名]]-开始!$B$6</f>
        <v>24801</v>
      </c>
    </row>
    <row r="1182" spans="1:18">
      <c r="A1182">
        <v>83802</v>
      </c>
      <c r="B1182" t="s">
        <v>1353</v>
      </c>
      <c r="C1182" t="str">
        <f t="shared" si="36"/>
        <v>成都理工</v>
      </c>
      <c r="D1182" t="str">
        <f t="shared" si="37"/>
        <v>02</v>
      </c>
      <c r="E1182" t="s">
        <v>749</v>
      </c>
      <c r="F1182">
        <v>221</v>
      </c>
      <c r="G1182">
        <v>122</v>
      </c>
      <c r="H1182">
        <v>106</v>
      </c>
      <c r="I1182">
        <v>64</v>
      </c>
      <c r="J1182">
        <v>61</v>
      </c>
      <c r="K1182">
        <v>52</v>
      </c>
      <c r="L1182">
        <v>0</v>
      </c>
      <c r="M1182">
        <v>2023</v>
      </c>
      <c r="N1182">
        <f>VLOOKUP(E1182, '2023D'!$A$2:$G$339, 2, FALSE)</f>
        <v>237</v>
      </c>
      <c r="O1182">
        <f>VLOOKUP(E1182, '2023D'!$A$2:$G$339, 3, FALSE)</f>
        <v>18635</v>
      </c>
      <c r="P1182">
        <f>extracted_table_data[[#This Row],[最低排名]]-extracted_table_data[[#This Row],[同分人数]]+1</f>
        <v>18399</v>
      </c>
      <c r="Q1182">
        <f>IF(O1182&gt;=开始!$B$6, 1, 0)</f>
        <v>1</v>
      </c>
      <c r="R1182">
        <f>extracted_table_data[[#This Row],[最低排名]]-开始!$B$6</f>
        <v>18635</v>
      </c>
    </row>
    <row r="1183" spans="1:18">
      <c r="A1183">
        <v>83901</v>
      </c>
      <c r="B1183" t="s">
        <v>1354</v>
      </c>
      <c r="C1183" t="str">
        <f t="shared" si="36"/>
        <v>西南科大</v>
      </c>
      <c r="D1183" t="str">
        <f t="shared" si="37"/>
        <v>01</v>
      </c>
      <c r="E1183" t="s">
        <v>440</v>
      </c>
      <c r="F1183">
        <v>194</v>
      </c>
      <c r="G1183">
        <v>109</v>
      </c>
      <c r="H1183">
        <v>84</v>
      </c>
      <c r="I1183">
        <v>58</v>
      </c>
      <c r="J1183">
        <v>52</v>
      </c>
      <c r="K1183">
        <v>49</v>
      </c>
      <c r="L1183">
        <v>0</v>
      </c>
      <c r="M1183">
        <v>2023</v>
      </c>
      <c r="N1183">
        <f>VLOOKUP(E1183, '2023D'!$A$2:$G$339, 2, FALSE)</f>
        <v>194</v>
      </c>
      <c r="O1183">
        <f>VLOOKUP(E1183, '2023D'!$A$2:$G$339, 3, FALSE)</f>
        <v>34625</v>
      </c>
      <c r="P1183">
        <f>extracted_table_data[[#This Row],[最低排名]]-extracted_table_data[[#This Row],[同分人数]]+1</f>
        <v>34432</v>
      </c>
      <c r="Q1183">
        <f>IF(O1183&gt;=开始!$B$6, 1, 0)</f>
        <v>1</v>
      </c>
      <c r="R1183">
        <f>extracted_table_data[[#This Row],[最低排名]]-开始!$B$6</f>
        <v>34625</v>
      </c>
    </row>
    <row r="1184" spans="1:18">
      <c r="A1184">
        <v>83902</v>
      </c>
      <c r="B1184" t="s">
        <v>1355</v>
      </c>
      <c r="C1184" t="str">
        <f t="shared" si="36"/>
        <v>西南科大</v>
      </c>
      <c r="D1184" t="str">
        <f t="shared" si="37"/>
        <v>02</v>
      </c>
      <c r="E1184" t="s">
        <v>228</v>
      </c>
      <c r="F1184">
        <v>209</v>
      </c>
      <c r="G1184">
        <v>108</v>
      </c>
      <c r="H1184">
        <v>74</v>
      </c>
      <c r="I1184">
        <v>61</v>
      </c>
      <c r="J1184">
        <v>49</v>
      </c>
      <c r="K1184">
        <v>46</v>
      </c>
      <c r="L1184">
        <v>0</v>
      </c>
      <c r="M1184">
        <v>2023</v>
      </c>
      <c r="N1184">
        <f>VLOOKUP(E1184, '2023D'!$A$2:$G$339, 2, FALSE)</f>
        <v>205</v>
      </c>
      <c r="O1184">
        <f>VLOOKUP(E1184, '2023D'!$A$2:$G$339, 3, FALSE)</f>
        <v>34170</v>
      </c>
      <c r="P1184">
        <f>extracted_table_data[[#This Row],[最低排名]]-extracted_table_data[[#This Row],[同分人数]]+1</f>
        <v>33966</v>
      </c>
      <c r="Q1184">
        <f>IF(O1184&gt;=开始!$B$6, 1, 0)</f>
        <v>1</v>
      </c>
      <c r="R1184">
        <f>extracted_table_data[[#This Row],[最低排名]]-开始!$B$6</f>
        <v>34170</v>
      </c>
    </row>
    <row r="1185" spans="1:18">
      <c r="A1185">
        <v>83903</v>
      </c>
      <c r="B1185" t="s">
        <v>1356</v>
      </c>
      <c r="C1185" t="str">
        <f t="shared" si="36"/>
        <v>西南科大</v>
      </c>
      <c r="D1185" t="str">
        <f t="shared" si="37"/>
        <v>03</v>
      </c>
      <c r="E1185" t="s">
        <v>485</v>
      </c>
      <c r="F1185">
        <v>203</v>
      </c>
      <c r="G1185">
        <v>110</v>
      </c>
      <c r="H1185">
        <v>86</v>
      </c>
      <c r="I1185">
        <v>58</v>
      </c>
      <c r="J1185">
        <v>52</v>
      </c>
      <c r="K1185">
        <v>46</v>
      </c>
      <c r="L1185">
        <v>0</v>
      </c>
      <c r="M1185">
        <v>2023</v>
      </c>
      <c r="N1185">
        <f>VLOOKUP(E1185, '2023D'!$A$2:$G$339, 2, FALSE)</f>
        <v>221</v>
      </c>
      <c r="O1185">
        <f>VLOOKUP(E1185, '2023D'!$A$2:$G$339, 3, FALSE)</f>
        <v>32897</v>
      </c>
      <c r="P1185">
        <f>extracted_table_data[[#This Row],[最低排名]]-extracted_table_data[[#This Row],[同分人数]]+1</f>
        <v>32677</v>
      </c>
      <c r="Q1185">
        <f>IF(O1185&gt;=开始!$B$6, 1, 0)</f>
        <v>1</v>
      </c>
      <c r="R1185">
        <f>extracted_table_data[[#This Row],[最低排名]]-开始!$B$6</f>
        <v>32897</v>
      </c>
    </row>
    <row r="1186" spans="1:18">
      <c r="A1186">
        <v>84001</v>
      </c>
      <c r="B1186" t="s">
        <v>1357</v>
      </c>
      <c r="C1186" t="str">
        <f t="shared" si="36"/>
        <v>成都信息</v>
      </c>
      <c r="D1186" t="str">
        <f t="shared" si="37"/>
        <v>01</v>
      </c>
      <c r="E1186" t="s">
        <v>560</v>
      </c>
      <c r="F1186">
        <v>187</v>
      </c>
      <c r="G1186">
        <v>109</v>
      </c>
      <c r="H1186">
        <v>106</v>
      </c>
      <c r="I1186">
        <v>67</v>
      </c>
      <c r="J1186">
        <v>46</v>
      </c>
      <c r="K1186">
        <v>43</v>
      </c>
      <c r="L1186">
        <v>0</v>
      </c>
      <c r="M1186">
        <v>2023</v>
      </c>
      <c r="N1186">
        <f>VLOOKUP(E1186, '2023D'!$A$2:$G$339, 2, FALSE)</f>
        <v>202</v>
      </c>
      <c r="O1186">
        <f>VLOOKUP(E1186, '2023D'!$A$2:$G$339, 3, FALSE)</f>
        <v>32023</v>
      </c>
      <c r="P1186">
        <f>extracted_table_data[[#This Row],[最低排名]]-extracted_table_data[[#This Row],[同分人数]]+1</f>
        <v>31822</v>
      </c>
      <c r="Q1186">
        <f>IF(O1186&gt;=开始!$B$6, 1, 0)</f>
        <v>1</v>
      </c>
      <c r="R1186">
        <f>extracted_table_data[[#This Row],[最低排名]]-开始!$B$6</f>
        <v>32023</v>
      </c>
    </row>
    <row r="1187" spans="1:18">
      <c r="A1187">
        <v>84002</v>
      </c>
      <c r="B1187" t="s">
        <v>1358</v>
      </c>
      <c r="C1187" t="str">
        <f t="shared" si="36"/>
        <v>成都信息</v>
      </c>
      <c r="D1187" t="str">
        <f t="shared" si="37"/>
        <v>02</v>
      </c>
      <c r="E1187" t="s">
        <v>387</v>
      </c>
      <c r="F1187">
        <v>188</v>
      </c>
      <c r="G1187">
        <v>96</v>
      </c>
      <c r="H1187">
        <v>75</v>
      </c>
      <c r="I1187">
        <v>67</v>
      </c>
      <c r="J1187">
        <v>61</v>
      </c>
      <c r="K1187">
        <v>55</v>
      </c>
      <c r="L1187">
        <v>0</v>
      </c>
      <c r="M1187">
        <v>2023</v>
      </c>
      <c r="N1187">
        <f>VLOOKUP(E1187, '2023D'!$A$2:$G$339, 2, FALSE)</f>
        <v>216</v>
      </c>
      <c r="O1187">
        <f>VLOOKUP(E1187, '2023D'!$A$2:$G$339, 3, FALSE)</f>
        <v>32676</v>
      </c>
      <c r="P1187">
        <f>extracted_table_data[[#This Row],[最低排名]]-extracted_table_data[[#This Row],[同分人数]]+1</f>
        <v>32461</v>
      </c>
      <c r="Q1187">
        <f>IF(O1187&gt;=开始!$B$6, 1, 0)</f>
        <v>1</v>
      </c>
      <c r="R1187">
        <f>extracted_table_data[[#This Row],[最低排名]]-开始!$B$6</f>
        <v>32676</v>
      </c>
    </row>
    <row r="1188" spans="1:18">
      <c r="A1188">
        <v>84101</v>
      </c>
      <c r="B1188" t="s">
        <v>1359</v>
      </c>
      <c r="C1188" t="str">
        <f t="shared" si="36"/>
        <v>西华大学</v>
      </c>
      <c r="D1188" t="str">
        <f t="shared" si="37"/>
        <v>01</v>
      </c>
      <c r="E1188" t="s">
        <v>485</v>
      </c>
      <c r="F1188">
        <v>190</v>
      </c>
      <c r="G1188">
        <v>101</v>
      </c>
      <c r="H1188">
        <v>96</v>
      </c>
      <c r="I1188">
        <v>58</v>
      </c>
      <c r="J1188">
        <v>52</v>
      </c>
      <c r="K1188">
        <v>49</v>
      </c>
      <c r="L1188">
        <v>0</v>
      </c>
      <c r="M1188">
        <v>2023</v>
      </c>
      <c r="N1188">
        <f>VLOOKUP(E1188, '2023D'!$A$2:$G$339, 2, FALSE)</f>
        <v>221</v>
      </c>
      <c r="O1188">
        <f>VLOOKUP(E1188, '2023D'!$A$2:$G$339, 3, FALSE)</f>
        <v>32897</v>
      </c>
      <c r="P1188">
        <f>extracted_table_data[[#This Row],[最低排名]]-extracted_table_data[[#This Row],[同分人数]]+1</f>
        <v>32677</v>
      </c>
      <c r="Q1188">
        <f>IF(O1188&gt;=开始!$B$6, 1, 0)</f>
        <v>1</v>
      </c>
      <c r="R1188">
        <f>extracted_table_data[[#This Row],[最低排名]]-开始!$B$6</f>
        <v>32897</v>
      </c>
    </row>
    <row r="1189" spans="1:18">
      <c r="A1189">
        <v>84102</v>
      </c>
      <c r="B1189" t="s">
        <v>1360</v>
      </c>
      <c r="C1189" t="str">
        <f t="shared" si="36"/>
        <v>西华大学</v>
      </c>
      <c r="D1189" t="str">
        <f t="shared" si="37"/>
        <v>02</v>
      </c>
      <c r="E1189" t="s">
        <v>863</v>
      </c>
      <c r="F1189">
        <v>192</v>
      </c>
      <c r="G1189">
        <v>102</v>
      </c>
      <c r="H1189">
        <v>109</v>
      </c>
      <c r="I1189">
        <v>61</v>
      </c>
      <c r="J1189">
        <v>55</v>
      </c>
      <c r="K1189">
        <v>49</v>
      </c>
      <c r="L1189">
        <v>0</v>
      </c>
      <c r="M1189">
        <v>2023</v>
      </c>
      <c r="N1189">
        <f>VLOOKUP(E1189, '2023D'!$A$2:$G$339, 2, FALSE)</f>
        <v>257</v>
      </c>
      <c r="O1189">
        <f>VLOOKUP(E1189, '2023D'!$A$2:$G$339, 3, FALSE)</f>
        <v>28075</v>
      </c>
      <c r="P1189">
        <f>extracted_table_data[[#This Row],[最低排名]]-extracted_table_data[[#This Row],[同分人数]]+1</f>
        <v>27819</v>
      </c>
      <c r="Q1189">
        <f>IF(O1189&gt;=开始!$B$6, 1, 0)</f>
        <v>1</v>
      </c>
      <c r="R1189">
        <f>extracted_table_data[[#This Row],[最低排名]]-开始!$B$6</f>
        <v>28075</v>
      </c>
    </row>
    <row r="1190" spans="1:18">
      <c r="A1190">
        <v>84201</v>
      </c>
      <c r="B1190" t="s">
        <v>1361</v>
      </c>
      <c r="C1190" t="str">
        <f t="shared" si="36"/>
        <v>西南医大</v>
      </c>
      <c r="D1190" t="str">
        <f t="shared" si="37"/>
        <v>01</v>
      </c>
      <c r="E1190" t="s">
        <v>122</v>
      </c>
      <c r="F1190">
        <v>212</v>
      </c>
      <c r="G1190">
        <v>118</v>
      </c>
      <c r="H1190">
        <v>117</v>
      </c>
      <c r="I1190">
        <v>67</v>
      </c>
      <c r="J1190">
        <v>58</v>
      </c>
      <c r="K1190">
        <v>52</v>
      </c>
      <c r="L1190">
        <v>0</v>
      </c>
      <c r="M1190">
        <v>2023</v>
      </c>
      <c r="N1190">
        <f>VLOOKUP(E1190, '2023D'!$A$2:$G$339, 2, FALSE)</f>
        <v>255</v>
      </c>
      <c r="O1190">
        <f>VLOOKUP(E1190, '2023D'!$A$2:$G$339, 3, FALSE)</f>
        <v>18118</v>
      </c>
      <c r="P1190">
        <f>extracted_table_data[[#This Row],[最低排名]]-extracted_table_data[[#This Row],[同分人数]]+1</f>
        <v>17864</v>
      </c>
      <c r="Q1190">
        <f>IF(O1190&gt;=开始!$B$6, 1, 0)</f>
        <v>1</v>
      </c>
      <c r="R1190">
        <f>extracted_table_data[[#This Row],[最低排名]]-开始!$B$6</f>
        <v>18118</v>
      </c>
    </row>
    <row r="1191" spans="1:18">
      <c r="A1191">
        <v>84301</v>
      </c>
      <c r="B1191" t="s">
        <v>1362</v>
      </c>
      <c r="C1191" t="str">
        <f t="shared" si="36"/>
        <v>西华师大</v>
      </c>
      <c r="D1191" t="str">
        <f t="shared" si="37"/>
        <v>01</v>
      </c>
      <c r="E1191" t="s">
        <v>398</v>
      </c>
      <c r="F1191">
        <v>190</v>
      </c>
      <c r="G1191">
        <v>101</v>
      </c>
      <c r="H1191">
        <v>72</v>
      </c>
      <c r="I1191">
        <v>67</v>
      </c>
      <c r="J1191">
        <v>55</v>
      </c>
      <c r="K1191">
        <v>49</v>
      </c>
      <c r="L1191">
        <v>0</v>
      </c>
      <c r="M1191">
        <v>2023</v>
      </c>
      <c r="N1191">
        <f>VLOOKUP(E1191, '2023D'!$A$2:$G$339, 2, FALSE)</f>
        <v>214</v>
      </c>
      <c r="O1191">
        <f>VLOOKUP(E1191, '2023D'!$A$2:$G$339, 3, FALSE)</f>
        <v>35473</v>
      </c>
      <c r="P1191">
        <f>extracted_table_data[[#This Row],[最低排名]]-extracted_table_data[[#This Row],[同分人数]]+1</f>
        <v>35260</v>
      </c>
      <c r="Q1191">
        <f>IF(O1191&gt;=开始!$B$6, 1, 0)</f>
        <v>1</v>
      </c>
      <c r="R1191">
        <f>extracted_table_data[[#This Row],[最低排名]]-开始!$B$6</f>
        <v>35473</v>
      </c>
    </row>
    <row r="1192" spans="1:18">
      <c r="A1192">
        <v>84402</v>
      </c>
      <c r="B1192" t="s">
        <v>1363</v>
      </c>
      <c r="C1192" t="str">
        <f t="shared" si="36"/>
        <v>成都东软</v>
      </c>
      <c r="D1192" t="str">
        <f t="shared" si="37"/>
        <v>02</v>
      </c>
      <c r="E1192" t="s">
        <v>412</v>
      </c>
      <c r="F1192">
        <v>198</v>
      </c>
      <c r="G1192">
        <v>101</v>
      </c>
      <c r="H1192">
        <v>48</v>
      </c>
      <c r="I1192">
        <v>64</v>
      </c>
      <c r="J1192">
        <v>55</v>
      </c>
      <c r="K1192">
        <v>52</v>
      </c>
      <c r="L1192">
        <v>0</v>
      </c>
      <c r="M1192">
        <v>2023</v>
      </c>
      <c r="N1192">
        <f>VLOOKUP(E1192, '2023D'!$A$2:$G$339, 2, FALSE)</f>
        <v>199</v>
      </c>
      <c r="O1192">
        <f>VLOOKUP(E1192, '2023D'!$A$2:$G$339, 3, FALSE)</f>
        <v>38666</v>
      </c>
      <c r="P1192">
        <f>extracted_table_data[[#This Row],[最低排名]]-extracted_table_data[[#This Row],[同分人数]]+1</f>
        <v>38468</v>
      </c>
      <c r="Q1192">
        <f>IF(O1192&gt;=开始!$B$6, 1, 0)</f>
        <v>1</v>
      </c>
      <c r="R1192">
        <f>extracted_table_data[[#This Row],[最低排名]]-开始!$B$6</f>
        <v>38666</v>
      </c>
    </row>
    <row r="1193" spans="1:18">
      <c r="A1193">
        <v>84501</v>
      </c>
      <c r="B1193" t="s">
        <v>1364</v>
      </c>
      <c r="C1193" t="str">
        <f t="shared" si="36"/>
        <v>西财天府</v>
      </c>
      <c r="D1193" t="str">
        <f t="shared" si="37"/>
        <v>01</v>
      </c>
      <c r="E1193" t="s">
        <v>198</v>
      </c>
      <c r="F1193">
        <v>193</v>
      </c>
      <c r="G1193">
        <v>99</v>
      </c>
      <c r="H1193">
        <v>71</v>
      </c>
      <c r="I1193">
        <v>52</v>
      </c>
      <c r="J1193">
        <v>46</v>
      </c>
      <c r="K1193">
        <v>43</v>
      </c>
      <c r="L1193">
        <v>0</v>
      </c>
      <c r="M1193">
        <v>2023</v>
      </c>
      <c r="N1193">
        <f>VLOOKUP(E1193, '2023D'!$A$2:$G$339, 2, FALSE)</f>
        <v>159</v>
      </c>
      <c r="O1193">
        <f>VLOOKUP(E1193, '2023D'!$A$2:$G$339, 3, FALSE)</f>
        <v>40830</v>
      </c>
      <c r="P1193">
        <f>extracted_table_data[[#This Row],[最低排名]]-extracted_table_data[[#This Row],[同分人数]]+1</f>
        <v>40672</v>
      </c>
      <c r="Q1193">
        <f>IF(O1193&gt;=开始!$B$6, 1, 0)</f>
        <v>1</v>
      </c>
      <c r="R1193">
        <f>extracted_table_data[[#This Row],[最低排名]]-开始!$B$6</f>
        <v>40830</v>
      </c>
    </row>
    <row r="1194" spans="1:18">
      <c r="A1194">
        <v>84601</v>
      </c>
      <c r="B1194" t="s">
        <v>1365</v>
      </c>
      <c r="C1194" t="str">
        <f t="shared" si="36"/>
        <v>四川轻化</v>
      </c>
      <c r="D1194" t="str">
        <f t="shared" si="37"/>
        <v>01</v>
      </c>
      <c r="E1194" t="s">
        <v>469</v>
      </c>
      <c r="F1194">
        <v>190</v>
      </c>
      <c r="G1194">
        <v>98</v>
      </c>
      <c r="H1194">
        <v>77</v>
      </c>
      <c r="I1194">
        <v>61</v>
      </c>
      <c r="J1194">
        <v>58</v>
      </c>
      <c r="K1194">
        <v>46</v>
      </c>
      <c r="L1194">
        <v>0</v>
      </c>
      <c r="M1194">
        <v>2023</v>
      </c>
      <c r="N1194">
        <f>VLOOKUP(E1194, '2023D'!$A$2:$G$339, 2, FALSE)</f>
        <v>224</v>
      </c>
      <c r="O1194">
        <f>VLOOKUP(E1194, '2023D'!$A$2:$G$339, 3, FALSE)</f>
        <v>35697</v>
      </c>
      <c r="P1194">
        <f>extracted_table_data[[#This Row],[最低排名]]-extracted_table_data[[#This Row],[同分人数]]+1</f>
        <v>35474</v>
      </c>
      <c r="Q1194">
        <f>IF(O1194&gt;=开始!$B$6, 1, 0)</f>
        <v>1</v>
      </c>
      <c r="R1194">
        <f>extracted_table_data[[#This Row],[最低排名]]-开始!$B$6</f>
        <v>35697</v>
      </c>
    </row>
    <row r="1195" spans="1:18">
      <c r="A1195">
        <v>84701</v>
      </c>
      <c r="B1195" t="s">
        <v>1366</v>
      </c>
      <c r="C1195" t="str">
        <f t="shared" si="36"/>
        <v>四川农大</v>
      </c>
      <c r="D1195" t="str">
        <f t="shared" si="37"/>
        <v>01</v>
      </c>
      <c r="E1195" t="s">
        <v>37</v>
      </c>
      <c r="F1195">
        <v>224</v>
      </c>
      <c r="G1195">
        <v>125</v>
      </c>
      <c r="H1195">
        <v>104</v>
      </c>
      <c r="I1195">
        <v>67</v>
      </c>
      <c r="J1195">
        <v>64</v>
      </c>
      <c r="K1195">
        <v>64</v>
      </c>
      <c r="L1195">
        <v>0</v>
      </c>
      <c r="M1195">
        <v>2023</v>
      </c>
      <c r="N1195">
        <f>VLOOKUP(E1195, '2023D'!$A$2:$G$339, 2, FALSE)</f>
        <v>256</v>
      </c>
      <c r="O1195">
        <f>VLOOKUP(E1195, '2023D'!$A$2:$G$339, 3, FALSE)</f>
        <v>13919</v>
      </c>
      <c r="P1195">
        <f>extracted_table_data[[#This Row],[最低排名]]-extracted_table_data[[#This Row],[同分人数]]+1</f>
        <v>13664</v>
      </c>
      <c r="Q1195">
        <f>IF(O1195&gt;=开始!$B$6, 1, 0)</f>
        <v>1</v>
      </c>
      <c r="R1195">
        <f>extracted_table_data[[#This Row],[最低排名]]-开始!$B$6</f>
        <v>13919</v>
      </c>
    </row>
    <row r="1196" spans="1:18">
      <c r="A1196">
        <v>84801</v>
      </c>
      <c r="B1196" t="s">
        <v>1367</v>
      </c>
      <c r="C1196" t="str">
        <f t="shared" si="36"/>
        <v>四川师大</v>
      </c>
      <c r="D1196" t="str">
        <f t="shared" si="37"/>
        <v>01</v>
      </c>
      <c r="E1196" t="s">
        <v>302</v>
      </c>
      <c r="F1196">
        <v>210</v>
      </c>
      <c r="G1196">
        <v>111</v>
      </c>
      <c r="H1196">
        <v>121</v>
      </c>
      <c r="I1196">
        <v>55</v>
      </c>
      <c r="J1196">
        <v>52</v>
      </c>
      <c r="K1196">
        <v>52</v>
      </c>
      <c r="L1196">
        <v>0</v>
      </c>
      <c r="M1196">
        <v>2023</v>
      </c>
      <c r="N1196">
        <f>VLOOKUP(E1196, '2023D'!$A$2:$G$339, 2, FALSE)</f>
        <v>234</v>
      </c>
      <c r="O1196">
        <f>VLOOKUP(E1196, '2023D'!$A$2:$G$339, 3, FALSE)</f>
        <v>22166</v>
      </c>
      <c r="P1196">
        <f>extracted_table_data[[#This Row],[最低排名]]-extracted_table_data[[#This Row],[同分人数]]+1</f>
        <v>21933</v>
      </c>
      <c r="Q1196">
        <f>IF(O1196&gt;=开始!$B$6, 1, 0)</f>
        <v>1</v>
      </c>
      <c r="R1196">
        <f>extracted_table_data[[#This Row],[最低排名]]-开始!$B$6</f>
        <v>22166</v>
      </c>
    </row>
    <row r="1197" spans="1:18">
      <c r="A1197">
        <v>84802</v>
      </c>
      <c r="B1197" t="s">
        <v>1368</v>
      </c>
      <c r="C1197" t="str">
        <f t="shared" si="36"/>
        <v>四川师大</v>
      </c>
      <c r="D1197" t="str">
        <f t="shared" si="37"/>
        <v>02</v>
      </c>
      <c r="E1197" t="s">
        <v>48</v>
      </c>
      <c r="F1197">
        <v>214</v>
      </c>
      <c r="G1197">
        <v>108</v>
      </c>
      <c r="H1197">
        <v>127</v>
      </c>
      <c r="I1197">
        <v>61</v>
      </c>
      <c r="J1197">
        <v>58</v>
      </c>
      <c r="K1197">
        <v>49</v>
      </c>
      <c r="L1197">
        <v>0</v>
      </c>
      <c r="M1197">
        <v>2023</v>
      </c>
      <c r="N1197">
        <f>VLOOKUP(E1197, '2023D'!$A$2:$G$339, 2, FALSE)</f>
        <v>238</v>
      </c>
      <c r="O1197">
        <f>VLOOKUP(E1197, '2023D'!$A$2:$G$339, 3, FALSE)</f>
        <v>17377</v>
      </c>
      <c r="P1197">
        <f>extracted_table_data[[#This Row],[最低排名]]-extracted_table_data[[#This Row],[同分人数]]+1</f>
        <v>17140</v>
      </c>
      <c r="Q1197">
        <f>IF(O1197&gt;=开始!$B$6, 1, 0)</f>
        <v>1</v>
      </c>
      <c r="R1197">
        <f>extracted_table_data[[#This Row],[最低排名]]-开始!$B$6</f>
        <v>17377</v>
      </c>
    </row>
    <row r="1198" spans="1:18">
      <c r="A1198">
        <v>84901</v>
      </c>
      <c r="B1198" t="s">
        <v>1369</v>
      </c>
      <c r="C1198" t="str">
        <f t="shared" si="36"/>
        <v>成都中医</v>
      </c>
      <c r="D1198" t="str">
        <f t="shared" si="37"/>
        <v>01</v>
      </c>
      <c r="E1198" t="s">
        <v>134</v>
      </c>
      <c r="F1198">
        <v>220</v>
      </c>
      <c r="G1198">
        <v>118</v>
      </c>
      <c r="H1198">
        <v>122</v>
      </c>
      <c r="I1198">
        <v>67</v>
      </c>
      <c r="J1198">
        <v>64</v>
      </c>
      <c r="K1198">
        <v>55</v>
      </c>
      <c r="L1198">
        <v>0</v>
      </c>
      <c r="M1198">
        <v>2023</v>
      </c>
      <c r="N1198">
        <f>VLOOKUP(E1198, '2023D'!$A$2:$G$339, 2, FALSE)</f>
        <v>227</v>
      </c>
      <c r="O1198">
        <f>VLOOKUP(E1198, '2023D'!$A$2:$G$339, 3, FALSE)</f>
        <v>12669</v>
      </c>
      <c r="P1198">
        <f>extracted_table_data[[#This Row],[最低排名]]-extracted_table_data[[#This Row],[同分人数]]+1</f>
        <v>12443</v>
      </c>
      <c r="Q1198">
        <f>IF(O1198&gt;=开始!$B$6, 1, 0)</f>
        <v>1</v>
      </c>
      <c r="R1198">
        <f>extracted_table_data[[#This Row],[最低排名]]-开始!$B$6</f>
        <v>12669</v>
      </c>
    </row>
    <row r="1199" spans="1:18">
      <c r="A1199">
        <v>85001</v>
      </c>
      <c r="B1199" t="s">
        <v>1370</v>
      </c>
      <c r="C1199" t="str">
        <f t="shared" si="36"/>
        <v>成都大学</v>
      </c>
      <c r="D1199" t="str">
        <f t="shared" si="37"/>
        <v>01</v>
      </c>
      <c r="E1199" t="s">
        <v>230</v>
      </c>
      <c r="F1199">
        <v>197</v>
      </c>
      <c r="G1199">
        <v>100</v>
      </c>
      <c r="H1199">
        <v>105</v>
      </c>
      <c r="I1199">
        <v>49</v>
      </c>
      <c r="J1199">
        <v>46</v>
      </c>
      <c r="K1199">
        <v>46</v>
      </c>
      <c r="L1199">
        <v>0</v>
      </c>
      <c r="M1199">
        <v>2023</v>
      </c>
      <c r="N1199">
        <f>VLOOKUP(E1199, '2023D'!$A$2:$G$339, 2, FALSE)</f>
        <v>233</v>
      </c>
      <c r="O1199">
        <f>VLOOKUP(E1199, '2023D'!$A$2:$G$339, 3, FALSE)</f>
        <v>33327</v>
      </c>
      <c r="P1199">
        <f>extracted_table_data[[#This Row],[最低排名]]-extracted_table_data[[#This Row],[同分人数]]+1</f>
        <v>33095</v>
      </c>
      <c r="Q1199">
        <f>IF(O1199&gt;=开始!$B$6, 1, 0)</f>
        <v>1</v>
      </c>
      <c r="R1199">
        <f>extracted_table_data[[#This Row],[最低排名]]-开始!$B$6</f>
        <v>33327</v>
      </c>
    </row>
    <row r="1200" spans="1:18">
      <c r="A1200">
        <v>85002</v>
      </c>
      <c r="B1200" t="s">
        <v>1371</v>
      </c>
      <c r="C1200" t="str">
        <f t="shared" si="36"/>
        <v>成都大学</v>
      </c>
      <c r="D1200" t="str">
        <f t="shared" si="37"/>
        <v>02</v>
      </c>
      <c r="E1200" t="s">
        <v>170</v>
      </c>
      <c r="F1200">
        <v>190</v>
      </c>
      <c r="G1200">
        <v>97</v>
      </c>
      <c r="H1200">
        <v>101</v>
      </c>
      <c r="I1200">
        <v>58</v>
      </c>
      <c r="J1200">
        <v>58</v>
      </c>
      <c r="K1200">
        <v>46</v>
      </c>
      <c r="L1200">
        <v>0</v>
      </c>
      <c r="M1200">
        <v>2023</v>
      </c>
      <c r="N1200">
        <f>VLOOKUP(E1200, '2023D'!$A$2:$G$339, 2, FALSE)</f>
        <v>242</v>
      </c>
      <c r="O1200">
        <f>VLOOKUP(E1200, '2023D'!$A$2:$G$339, 3, FALSE)</f>
        <v>31094</v>
      </c>
      <c r="P1200">
        <f>extracted_table_data[[#This Row],[最低排名]]-extracted_table_data[[#This Row],[同分人数]]+1</f>
        <v>30853</v>
      </c>
      <c r="Q1200">
        <f>IF(O1200&gt;=开始!$B$6, 1, 0)</f>
        <v>1</v>
      </c>
      <c r="R1200">
        <f>extracted_table_data[[#This Row],[最低排名]]-开始!$B$6</f>
        <v>31094</v>
      </c>
    </row>
    <row r="1201" spans="1:18">
      <c r="A1201">
        <v>85101</v>
      </c>
      <c r="B1201" t="s">
        <v>1372</v>
      </c>
      <c r="C1201" t="str">
        <f t="shared" si="36"/>
        <v>昆明理工</v>
      </c>
      <c r="D1201" t="str">
        <f t="shared" si="37"/>
        <v>01</v>
      </c>
      <c r="E1201" t="s">
        <v>144</v>
      </c>
      <c r="F1201">
        <v>204</v>
      </c>
      <c r="G1201">
        <v>104</v>
      </c>
      <c r="H1201">
        <v>83</v>
      </c>
      <c r="I1201">
        <v>67</v>
      </c>
      <c r="J1201">
        <v>61</v>
      </c>
      <c r="K1201">
        <v>52</v>
      </c>
      <c r="L1201">
        <v>0</v>
      </c>
      <c r="M1201">
        <v>2023</v>
      </c>
      <c r="N1201">
        <f>VLOOKUP(E1201, '2023D'!$A$2:$G$339, 2, FALSE)</f>
        <v>242</v>
      </c>
      <c r="O1201">
        <f>VLOOKUP(E1201, '2023D'!$A$2:$G$339, 3, FALSE)</f>
        <v>27818</v>
      </c>
      <c r="P1201">
        <f>extracted_table_data[[#This Row],[最低排名]]-extracted_table_data[[#This Row],[同分人数]]+1</f>
        <v>27577</v>
      </c>
      <c r="Q1201">
        <f>IF(O1201&gt;=开始!$B$6, 1, 0)</f>
        <v>1</v>
      </c>
      <c r="R1201">
        <f>extracted_table_data[[#This Row],[最低排名]]-开始!$B$6</f>
        <v>27818</v>
      </c>
    </row>
    <row r="1202" spans="1:18">
      <c r="A1202">
        <v>85201</v>
      </c>
      <c r="B1202" t="s">
        <v>1373</v>
      </c>
      <c r="C1202" t="str">
        <f t="shared" si="36"/>
        <v>云南农大</v>
      </c>
      <c r="D1202" t="str">
        <f t="shared" si="37"/>
        <v>01</v>
      </c>
      <c r="E1202" t="s">
        <v>340</v>
      </c>
      <c r="F1202">
        <v>201</v>
      </c>
      <c r="G1202">
        <v>106</v>
      </c>
      <c r="H1202">
        <v>79</v>
      </c>
      <c r="I1202">
        <v>61</v>
      </c>
      <c r="J1202">
        <v>58</v>
      </c>
      <c r="K1202">
        <v>58</v>
      </c>
      <c r="L1202">
        <v>0</v>
      </c>
      <c r="M1202">
        <v>2023</v>
      </c>
      <c r="N1202">
        <f>VLOOKUP(E1202, '2023D'!$A$2:$G$339, 2, FALSE)</f>
        <v>243</v>
      </c>
      <c r="O1202">
        <f>VLOOKUP(E1202, '2023D'!$A$2:$G$339, 3, FALSE)</f>
        <v>30168</v>
      </c>
      <c r="P1202">
        <f>extracted_table_data[[#This Row],[最低排名]]-extracted_table_data[[#This Row],[同分人数]]+1</f>
        <v>29926</v>
      </c>
      <c r="Q1202">
        <f>IF(O1202&gt;=开始!$B$6, 1, 0)</f>
        <v>1</v>
      </c>
      <c r="R1202">
        <f>extracted_table_data[[#This Row],[最低排名]]-开始!$B$6</f>
        <v>30168</v>
      </c>
    </row>
    <row r="1203" spans="1:18">
      <c r="A1203">
        <v>85301</v>
      </c>
      <c r="B1203" t="s">
        <v>1374</v>
      </c>
      <c r="C1203" t="str">
        <f t="shared" si="36"/>
        <v>昆明医大</v>
      </c>
      <c r="D1203" t="str">
        <f t="shared" si="37"/>
        <v>01</v>
      </c>
      <c r="E1203" t="s">
        <v>502</v>
      </c>
      <c r="F1203">
        <v>219</v>
      </c>
      <c r="G1203">
        <v>115</v>
      </c>
      <c r="H1203">
        <v>116</v>
      </c>
      <c r="I1203">
        <v>67</v>
      </c>
      <c r="J1203">
        <v>61</v>
      </c>
      <c r="K1203">
        <v>58</v>
      </c>
      <c r="L1203">
        <v>0</v>
      </c>
      <c r="M1203">
        <v>2023</v>
      </c>
      <c r="N1203">
        <f>VLOOKUP(E1203, '2023D'!$A$2:$G$339, 2, FALSE)</f>
        <v>234</v>
      </c>
      <c r="O1203">
        <f>VLOOKUP(E1203, '2023D'!$A$2:$G$339, 3, FALSE)</f>
        <v>14416</v>
      </c>
      <c r="P1203">
        <f>extracted_table_data[[#This Row],[最低排名]]-extracted_table_data[[#This Row],[同分人数]]+1</f>
        <v>14183</v>
      </c>
      <c r="Q1203">
        <f>IF(O1203&gt;=开始!$B$6, 1, 0)</f>
        <v>1</v>
      </c>
      <c r="R1203">
        <f>extracted_table_data[[#This Row],[最低排名]]-开始!$B$6</f>
        <v>14416</v>
      </c>
    </row>
    <row r="1204" spans="1:18">
      <c r="A1204">
        <v>85302</v>
      </c>
      <c r="B1204" t="s">
        <v>1375</v>
      </c>
      <c r="C1204" t="str">
        <f t="shared" si="36"/>
        <v>昆明医大</v>
      </c>
      <c r="D1204" t="str">
        <f t="shared" si="37"/>
        <v>02</v>
      </c>
      <c r="E1204" t="s">
        <v>643</v>
      </c>
      <c r="F1204">
        <v>195</v>
      </c>
      <c r="G1204">
        <v>103</v>
      </c>
      <c r="H1204">
        <v>117</v>
      </c>
      <c r="I1204">
        <v>61</v>
      </c>
      <c r="J1204">
        <v>58</v>
      </c>
      <c r="K1204">
        <v>46</v>
      </c>
      <c r="L1204">
        <v>0</v>
      </c>
      <c r="M1204">
        <v>2023</v>
      </c>
      <c r="N1204">
        <f>VLOOKUP(E1204, '2023D'!$A$2:$G$339, 2, FALSE)</f>
        <v>270</v>
      </c>
      <c r="O1204">
        <f>VLOOKUP(E1204, '2023D'!$A$2:$G$339, 3, FALSE)</f>
        <v>25351</v>
      </c>
      <c r="P1204">
        <f>extracted_table_data[[#This Row],[最低排名]]-extracted_table_data[[#This Row],[同分人数]]+1</f>
        <v>25082</v>
      </c>
      <c r="Q1204">
        <f>IF(O1204&gt;=开始!$B$6, 1, 0)</f>
        <v>1</v>
      </c>
      <c r="R1204">
        <f>extracted_table_data[[#This Row],[最低排名]]-开始!$B$6</f>
        <v>25351</v>
      </c>
    </row>
    <row r="1205" spans="1:18">
      <c r="A1205">
        <v>85401</v>
      </c>
      <c r="B1205" t="s">
        <v>1376</v>
      </c>
      <c r="C1205" t="str">
        <f t="shared" si="36"/>
        <v>大理大学</v>
      </c>
      <c r="D1205" t="str">
        <f t="shared" si="37"/>
        <v>01</v>
      </c>
      <c r="E1205" t="s">
        <v>469</v>
      </c>
      <c r="F1205">
        <v>187</v>
      </c>
      <c r="G1205">
        <v>102</v>
      </c>
      <c r="H1205">
        <v>83</v>
      </c>
      <c r="I1205">
        <v>55</v>
      </c>
      <c r="J1205">
        <v>55</v>
      </c>
      <c r="K1205">
        <v>52</v>
      </c>
      <c r="L1205">
        <v>0</v>
      </c>
      <c r="M1205">
        <v>2023</v>
      </c>
      <c r="N1205">
        <f>VLOOKUP(E1205, '2023D'!$A$2:$G$339, 2, FALSE)</f>
        <v>224</v>
      </c>
      <c r="O1205">
        <f>VLOOKUP(E1205, '2023D'!$A$2:$G$339, 3, FALSE)</f>
        <v>35697</v>
      </c>
      <c r="P1205">
        <f>extracted_table_data[[#This Row],[最低排名]]-extracted_table_data[[#This Row],[同分人数]]+1</f>
        <v>35474</v>
      </c>
      <c r="Q1205">
        <f>IF(O1205&gt;=开始!$B$6, 1, 0)</f>
        <v>1</v>
      </c>
      <c r="R1205">
        <f>extracted_table_data[[#This Row],[最低排名]]-开始!$B$6</f>
        <v>35697</v>
      </c>
    </row>
    <row r="1206" spans="1:18">
      <c r="A1206">
        <v>85402</v>
      </c>
      <c r="B1206" t="s">
        <v>1377</v>
      </c>
      <c r="C1206" t="str">
        <f t="shared" si="36"/>
        <v>大理大学</v>
      </c>
      <c r="D1206" t="str">
        <f t="shared" si="37"/>
        <v>02</v>
      </c>
      <c r="E1206" t="s">
        <v>138</v>
      </c>
      <c r="F1206">
        <v>221</v>
      </c>
      <c r="G1206">
        <v>112</v>
      </c>
      <c r="H1206">
        <v>120</v>
      </c>
      <c r="I1206">
        <v>61</v>
      </c>
      <c r="J1206">
        <v>58</v>
      </c>
      <c r="K1206">
        <v>55</v>
      </c>
      <c r="L1206">
        <v>0</v>
      </c>
      <c r="M1206">
        <v>2023</v>
      </c>
      <c r="N1206">
        <f>VLOOKUP(E1206, '2023D'!$A$2:$G$339, 2, FALSE)</f>
        <v>284</v>
      </c>
      <c r="O1206">
        <f>VLOOKUP(E1206, '2023D'!$A$2:$G$339, 3, FALSE)</f>
        <v>15916</v>
      </c>
      <c r="P1206">
        <f>extracted_table_data[[#This Row],[最低排名]]-extracted_table_data[[#This Row],[同分人数]]+1</f>
        <v>15633</v>
      </c>
      <c r="Q1206">
        <f>IF(O1206&gt;=开始!$B$6, 1, 0)</f>
        <v>1</v>
      </c>
      <c r="R1206">
        <f>extracted_table_data[[#This Row],[最低排名]]-开始!$B$6</f>
        <v>15916</v>
      </c>
    </row>
    <row r="1207" spans="1:18">
      <c r="A1207">
        <v>85403</v>
      </c>
      <c r="B1207" t="s">
        <v>1378</v>
      </c>
      <c r="C1207" t="str">
        <f t="shared" si="36"/>
        <v>大理大学</v>
      </c>
      <c r="D1207" t="str">
        <f t="shared" si="37"/>
        <v>03</v>
      </c>
      <c r="E1207" t="s">
        <v>643</v>
      </c>
      <c r="F1207">
        <v>183</v>
      </c>
      <c r="G1207">
        <v>102</v>
      </c>
      <c r="H1207">
        <v>123</v>
      </c>
      <c r="I1207">
        <v>67</v>
      </c>
      <c r="J1207">
        <v>52</v>
      </c>
      <c r="K1207">
        <v>52</v>
      </c>
      <c r="L1207">
        <v>0</v>
      </c>
      <c r="M1207">
        <v>2023</v>
      </c>
      <c r="N1207">
        <f>VLOOKUP(E1207, '2023D'!$A$2:$G$339, 2, FALSE)</f>
        <v>270</v>
      </c>
      <c r="O1207">
        <f>VLOOKUP(E1207, '2023D'!$A$2:$G$339, 3, FALSE)</f>
        <v>25351</v>
      </c>
      <c r="P1207">
        <f>extracted_table_data[[#This Row],[最低排名]]-extracted_table_data[[#This Row],[同分人数]]+1</f>
        <v>25082</v>
      </c>
      <c r="Q1207">
        <f>IF(O1207&gt;=开始!$B$6, 1, 0)</f>
        <v>1</v>
      </c>
      <c r="R1207">
        <f>extracted_table_data[[#This Row],[最低排名]]-开始!$B$6</f>
        <v>25351</v>
      </c>
    </row>
    <row r="1208" spans="1:18">
      <c r="A1208">
        <v>85404</v>
      </c>
      <c r="B1208" t="s">
        <v>1379</v>
      </c>
      <c r="C1208" t="str">
        <f t="shared" si="36"/>
        <v>大理大学</v>
      </c>
      <c r="D1208" t="str">
        <f t="shared" si="37"/>
        <v>04</v>
      </c>
      <c r="E1208" t="s">
        <v>85</v>
      </c>
      <c r="F1208">
        <v>205</v>
      </c>
      <c r="G1208">
        <v>110</v>
      </c>
      <c r="H1208">
        <v>110</v>
      </c>
      <c r="I1208">
        <v>64</v>
      </c>
      <c r="J1208">
        <v>61</v>
      </c>
      <c r="K1208">
        <v>46</v>
      </c>
      <c r="L1208">
        <v>0</v>
      </c>
      <c r="M1208">
        <v>2023</v>
      </c>
      <c r="N1208">
        <f>VLOOKUP(E1208, '2023D'!$A$2:$G$339, 2, FALSE)</f>
        <v>237</v>
      </c>
      <c r="O1208">
        <f>VLOOKUP(E1208, '2023D'!$A$2:$G$339, 3, FALSE)</f>
        <v>23115</v>
      </c>
      <c r="P1208">
        <f>extracted_table_data[[#This Row],[最低排名]]-extracted_table_data[[#This Row],[同分人数]]+1</f>
        <v>22879</v>
      </c>
      <c r="Q1208">
        <f>IF(O1208&gt;=开始!$B$6, 1, 0)</f>
        <v>1</v>
      </c>
      <c r="R1208">
        <f>extracted_table_data[[#This Row],[最低排名]]-开始!$B$6</f>
        <v>23115</v>
      </c>
    </row>
    <row r="1209" spans="1:18">
      <c r="A1209">
        <v>85501</v>
      </c>
      <c r="B1209" t="s">
        <v>1380</v>
      </c>
      <c r="C1209" t="str">
        <f t="shared" si="36"/>
        <v>云南师大</v>
      </c>
      <c r="D1209" t="str">
        <f t="shared" si="37"/>
        <v>01</v>
      </c>
      <c r="E1209" t="s">
        <v>152</v>
      </c>
      <c r="F1209">
        <v>203</v>
      </c>
      <c r="G1209">
        <v>113</v>
      </c>
      <c r="H1209">
        <v>111</v>
      </c>
      <c r="I1209">
        <v>61</v>
      </c>
      <c r="J1209">
        <v>58</v>
      </c>
      <c r="K1209">
        <v>58</v>
      </c>
      <c r="L1209">
        <v>0</v>
      </c>
      <c r="M1209">
        <v>2023</v>
      </c>
      <c r="N1209">
        <f>VLOOKUP(E1209, '2023D'!$A$2:$G$339, 2, FALSE)</f>
        <v>237</v>
      </c>
      <c r="O1209">
        <f>VLOOKUP(E1209, '2023D'!$A$2:$G$339, 3, FALSE)</f>
        <v>21932</v>
      </c>
      <c r="P1209">
        <f>extracted_table_data[[#This Row],[最低排名]]-extracted_table_data[[#This Row],[同分人数]]+1</f>
        <v>21696</v>
      </c>
      <c r="Q1209">
        <f>IF(O1209&gt;=开始!$B$6, 1, 0)</f>
        <v>1</v>
      </c>
      <c r="R1209">
        <f>extracted_table_data[[#This Row],[最低排名]]-开始!$B$6</f>
        <v>21932</v>
      </c>
    </row>
    <row r="1210" spans="1:18">
      <c r="A1210">
        <v>85502</v>
      </c>
      <c r="B1210" t="s">
        <v>1381</v>
      </c>
      <c r="C1210" t="str">
        <f t="shared" si="36"/>
        <v>云南师大</v>
      </c>
      <c r="D1210" t="str">
        <f t="shared" si="37"/>
        <v>02</v>
      </c>
      <c r="E1210" t="s">
        <v>83</v>
      </c>
      <c r="F1210">
        <v>215</v>
      </c>
      <c r="G1210">
        <v>114</v>
      </c>
      <c r="H1210">
        <v>95</v>
      </c>
      <c r="I1210">
        <v>61</v>
      </c>
      <c r="J1210">
        <v>58</v>
      </c>
      <c r="K1210">
        <v>58</v>
      </c>
      <c r="L1210">
        <v>0</v>
      </c>
      <c r="M1210">
        <v>2023</v>
      </c>
      <c r="N1210">
        <f>VLOOKUP(E1210, '2023D'!$A$2:$G$339, 2, FALSE)</f>
        <v>222</v>
      </c>
      <c r="O1210">
        <f>VLOOKUP(E1210, '2023D'!$A$2:$G$339, 3, FALSE)</f>
        <v>22878</v>
      </c>
      <c r="P1210">
        <f>extracted_table_data[[#This Row],[最低排名]]-extracted_table_data[[#This Row],[同分人数]]+1</f>
        <v>22657</v>
      </c>
      <c r="Q1210">
        <f>IF(O1210&gt;=开始!$B$6, 1, 0)</f>
        <v>1</v>
      </c>
      <c r="R1210">
        <f>extracted_table_data[[#This Row],[最低排名]]-开始!$B$6</f>
        <v>22878</v>
      </c>
    </row>
    <row r="1211" spans="1:18">
      <c r="A1211">
        <v>85601</v>
      </c>
      <c r="B1211" t="s">
        <v>1382</v>
      </c>
      <c r="C1211" t="str">
        <f t="shared" si="36"/>
        <v>云南财大</v>
      </c>
      <c r="D1211" t="str">
        <f t="shared" si="37"/>
        <v>01</v>
      </c>
      <c r="E1211" t="s">
        <v>433</v>
      </c>
      <c r="F1211">
        <v>205</v>
      </c>
      <c r="G1211">
        <v>103</v>
      </c>
      <c r="H1211">
        <v>99</v>
      </c>
      <c r="I1211">
        <v>55</v>
      </c>
      <c r="J1211">
        <v>49</v>
      </c>
      <c r="K1211">
        <v>46</v>
      </c>
      <c r="L1211">
        <v>0</v>
      </c>
      <c r="M1211">
        <v>2023</v>
      </c>
      <c r="N1211">
        <f>VLOOKUP(E1211, '2023D'!$A$2:$G$339, 2, FALSE)</f>
        <v>242</v>
      </c>
      <c r="O1211">
        <f>VLOOKUP(E1211, '2023D'!$A$2:$G$339, 3, FALSE)</f>
        <v>30852</v>
      </c>
      <c r="P1211">
        <f>extracted_table_data[[#This Row],[最低排名]]-extracted_table_data[[#This Row],[同分人数]]+1</f>
        <v>30611</v>
      </c>
      <c r="Q1211">
        <f>IF(O1211&gt;=开始!$B$6, 1, 0)</f>
        <v>1</v>
      </c>
      <c r="R1211">
        <f>extracted_table_data[[#This Row],[最低排名]]-开始!$B$6</f>
        <v>30852</v>
      </c>
    </row>
    <row r="1212" spans="1:18">
      <c r="A1212">
        <v>85701</v>
      </c>
      <c r="B1212" t="s">
        <v>1383</v>
      </c>
      <c r="C1212" t="str">
        <f t="shared" si="36"/>
        <v>云南警官</v>
      </c>
      <c r="D1212" t="str">
        <f t="shared" si="37"/>
        <v>01</v>
      </c>
      <c r="E1212" t="s">
        <v>427</v>
      </c>
      <c r="F1212">
        <v>197</v>
      </c>
      <c r="G1212">
        <v>108</v>
      </c>
      <c r="H1212">
        <v>64</v>
      </c>
      <c r="I1212">
        <v>67</v>
      </c>
      <c r="J1212">
        <v>55</v>
      </c>
      <c r="K1212">
        <v>52</v>
      </c>
      <c r="L1212">
        <v>0</v>
      </c>
      <c r="M1212">
        <v>2023</v>
      </c>
      <c r="N1212">
        <f>VLOOKUP(E1212, '2023D'!$A$2:$G$339, 2, FALSE)</f>
        <v>198</v>
      </c>
      <c r="O1212">
        <f>VLOOKUP(E1212, '2023D'!$A$2:$G$339, 3, FALSE)</f>
        <v>35051</v>
      </c>
      <c r="P1212">
        <f>extracted_table_data[[#This Row],[最低排名]]-extracted_table_data[[#This Row],[同分人数]]+1</f>
        <v>34854</v>
      </c>
      <c r="Q1212">
        <f>IF(O1212&gt;=开始!$B$6, 1, 0)</f>
        <v>1</v>
      </c>
      <c r="R1212">
        <f>extracted_table_data[[#This Row],[最低排名]]-开始!$B$6</f>
        <v>35051</v>
      </c>
    </row>
    <row r="1213" spans="1:18">
      <c r="A1213">
        <v>85802</v>
      </c>
      <c r="B1213" t="s">
        <v>1384</v>
      </c>
      <c r="C1213" t="str">
        <f t="shared" si="36"/>
        <v>云大滇池</v>
      </c>
      <c r="D1213" t="str">
        <f t="shared" si="37"/>
        <v>02</v>
      </c>
      <c r="E1213" t="s">
        <v>366</v>
      </c>
      <c r="F1213">
        <v>187</v>
      </c>
      <c r="G1213">
        <v>96</v>
      </c>
      <c r="H1213">
        <v>85</v>
      </c>
      <c r="I1213">
        <v>46</v>
      </c>
      <c r="J1213">
        <v>46</v>
      </c>
      <c r="K1213">
        <v>43</v>
      </c>
      <c r="L1213">
        <v>0</v>
      </c>
      <c r="M1213">
        <v>2023</v>
      </c>
      <c r="N1213">
        <f>VLOOKUP(E1213, '2023D'!$A$2:$G$339, 2, FALSE)</f>
        <v>163</v>
      </c>
      <c r="O1213">
        <f>VLOOKUP(E1213, '2023D'!$A$2:$G$339, 3, FALSE)</f>
        <v>40512</v>
      </c>
      <c r="P1213">
        <f>extracted_table_data[[#This Row],[最低排名]]-extracted_table_data[[#This Row],[同分人数]]+1</f>
        <v>40350</v>
      </c>
      <c r="Q1213">
        <f>IF(O1213&gt;=开始!$B$6, 1, 0)</f>
        <v>1</v>
      </c>
      <c r="R1213">
        <f>extracted_table_data[[#This Row],[最低排名]]-开始!$B$6</f>
        <v>40512</v>
      </c>
    </row>
    <row r="1214" spans="1:18">
      <c r="A1214">
        <v>85901</v>
      </c>
      <c r="B1214" t="s">
        <v>1385</v>
      </c>
      <c r="C1214" t="str">
        <f t="shared" si="36"/>
        <v>丽江文旅</v>
      </c>
      <c r="D1214" t="str">
        <f t="shared" si="37"/>
        <v>01</v>
      </c>
      <c r="E1214" t="s">
        <v>56</v>
      </c>
      <c r="F1214">
        <v>191</v>
      </c>
      <c r="G1214">
        <v>100</v>
      </c>
      <c r="H1214">
        <v>58</v>
      </c>
      <c r="I1214">
        <v>64</v>
      </c>
      <c r="J1214">
        <v>55</v>
      </c>
      <c r="K1214">
        <v>46</v>
      </c>
      <c r="L1214">
        <v>0</v>
      </c>
      <c r="M1214">
        <v>2023</v>
      </c>
      <c r="N1214">
        <f>VLOOKUP(E1214, '2023D'!$A$2:$G$339, 2, FALSE)</f>
        <v>207</v>
      </c>
      <c r="O1214">
        <f>VLOOKUP(E1214, '2023D'!$A$2:$G$339, 3, FALSE)</f>
        <v>39247</v>
      </c>
      <c r="P1214">
        <f>extracted_table_data[[#This Row],[最低排名]]-extracted_table_data[[#This Row],[同分人数]]+1</f>
        <v>39041</v>
      </c>
      <c r="Q1214">
        <f>IF(O1214&gt;=开始!$B$6, 1, 0)</f>
        <v>1</v>
      </c>
      <c r="R1214">
        <f>extracted_table_data[[#This Row],[最低排名]]-开始!$B$6</f>
        <v>39247</v>
      </c>
    </row>
    <row r="1215" spans="1:18">
      <c r="A1215">
        <v>86001</v>
      </c>
      <c r="B1215" t="s">
        <v>1386</v>
      </c>
      <c r="C1215" t="str">
        <f t="shared" si="36"/>
        <v>昆医海源</v>
      </c>
      <c r="D1215" t="str">
        <f t="shared" si="37"/>
        <v>01</v>
      </c>
      <c r="E1215" t="s">
        <v>318</v>
      </c>
      <c r="F1215">
        <v>190</v>
      </c>
      <c r="G1215">
        <v>95</v>
      </c>
      <c r="H1215">
        <v>83</v>
      </c>
      <c r="I1215">
        <v>55</v>
      </c>
      <c r="J1215">
        <v>52</v>
      </c>
      <c r="K1215">
        <v>46</v>
      </c>
      <c r="L1215">
        <v>0</v>
      </c>
      <c r="M1215">
        <v>2023</v>
      </c>
      <c r="N1215">
        <f>VLOOKUP(E1215, '2023D'!$A$2:$G$339, 2, FALSE)</f>
        <v>194</v>
      </c>
      <c r="O1215">
        <f>VLOOKUP(E1215, '2023D'!$A$2:$G$339, 3, FALSE)</f>
        <v>36906</v>
      </c>
      <c r="P1215">
        <f>extracted_table_data[[#This Row],[最低排名]]-extracted_table_data[[#This Row],[同分人数]]+1</f>
        <v>36713</v>
      </c>
      <c r="Q1215">
        <f>IF(O1215&gt;=开始!$B$6, 1, 0)</f>
        <v>1</v>
      </c>
      <c r="R1215">
        <f>extracted_table_data[[#This Row],[最低排名]]-开始!$B$6</f>
        <v>36906</v>
      </c>
    </row>
    <row r="1216" spans="1:18">
      <c r="A1216">
        <v>86002</v>
      </c>
      <c r="B1216" t="s">
        <v>1387</v>
      </c>
      <c r="C1216" t="str">
        <f t="shared" si="36"/>
        <v>昆医海源</v>
      </c>
      <c r="D1216" t="str">
        <f t="shared" si="37"/>
        <v>02</v>
      </c>
      <c r="E1216" t="s">
        <v>90</v>
      </c>
      <c r="F1216">
        <v>213</v>
      </c>
      <c r="G1216">
        <v>110</v>
      </c>
      <c r="H1216">
        <v>97</v>
      </c>
      <c r="I1216">
        <v>67</v>
      </c>
      <c r="J1216">
        <v>61</v>
      </c>
      <c r="K1216">
        <v>55</v>
      </c>
      <c r="L1216">
        <v>0</v>
      </c>
      <c r="M1216">
        <v>2023</v>
      </c>
      <c r="N1216">
        <f>VLOOKUP(E1216, '2023D'!$A$2:$G$339, 2, FALSE)</f>
        <v>265</v>
      </c>
      <c r="O1216">
        <f>VLOOKUP(E1216, '2023D'!$A$2:$G$339, 3, FALSE)</f>
        <v>21430</v>
      </c>
      <c r="P1216">
        <f>extracted_table_data[[#This Row],[最低排名]]-extracted_table_data[[#This Row],[同分人数]]+1</f>
        <v>21166</v>
      </c>
      <c r="Q1216">
        <f>IF(O1216&gt;=开始!$B$6, 1, 0)</f>
        <v>1</v>
      </c>
      <c r="R1216">
        <f>extracted_table_data[[#This Row],[最低排名]]-开始!$B$6</f>
        <v>21430</v>
      </c>
    </row>
    <row r="1217" spans="1:18">
      <c r="A1217">
        <v>86101</v>
      </c>
      <c r="B1217" t="s">
        <v>1388</v>
      </c>
      <c r="C1217" t="str">
        <f t="shared" si="36"/>
        <v>昆理津桥</v>
      </c>
      <c r="D1217" t="str">
        <f t="shared" si="37"/>
        <v>01</v>
      </c>
      <c r="E1217" t="s">
        <v>366</v>
      </c>
      <c r="F1217">
        <v>177</v>
      </c>
      <c r="G1217">
        <v>105</v>
      </c>
      <c r="H1217">
        <v>77</v>
      </c>
      <c r="I1217">
        <v>55</v>
      </c>
      <c r="J1217">
        <v>49</v>
      </c>
      <c r="K1217">
        <v>49</v>
      </c>
      <c r="L1217">
        <v>0</v>
      </c>
      <c r="M1217">
        <v>2023</v>
      </c>
      <c r="N1217">
        <f>VLOOKUP(E1217, '2023D'!$A$2:$G$339, 2, FALSE)</f>
        <v>163</v>
      </c>
      <c r="O1217">
        <f>VLOOKUP(E1217, '2023D'!$A$2:$G$339, 3, FALSE)</f>
        <v>40512</v>
      </c>
      <c r="P1217">
        <f>extracted_table_data[[#This Row],[最低排名]]-extracted_table_data[[#This Row],[同分人数]]+1</f>
        <v>40350</v>
      </c>
      <c r="Q1217">
        <f>IF(O1217&gt;=开始!$B$6, 1, 0)</f>
        <v>1</v>
      </c>
      <c r="R1217">
        <f>extracted_table_data[[#This Row],[最低排名]]-开始!$B$6</f>
        <v>40512</v>
      </c>
    </row>
    <row r="1218" spans="1:18">
      <c r="A1218">
        <v>86201</v>
      </c>
      <c r="B1218" t="s">
        <v>1389</v>
      </c>
      <c r="C1218" t="str">
        <f t="shared" ref="C1218:C1281" si="38">LEFT(B1218, FIND("(", B1218) - 1)</f>
        <v>云南大学</v>
      </c>
      <c r="D1218" t="str">
        <f t="shared" ref="D1218:D1281" si="39">MID(B1218, FIND("(", B1218) + 1, FIND(")", B1218) - FIND("(", B1218) - 1)</f>
        <v>01</v>
      </c>
      <c r="E1218" t="s">
        <v>248</v>
      </c>
      <c r="F1218">
        <v>236</v>
      </c>
      <c r="G1218">
        <v>124</v>
      </c>
      <c r="H1218">
        <v>101</v>
      </c>
      <c r="I1218">
        <v>67</v>
      </c>
      <c r="J1218">
        <v>64</v>
      </c>
      <c r="K1218">
        <v>61</v>
      </c>
      <c r="L1218">
        <v>0</v>
      </c>
      <c r="M1218">
        <v>2023</v>
      </c>
      <c r="N1218">
        <f>VLOOKUP(E1218, '2023D'!$A$2:$G$339, 2, FALSE)</f>
        <v>248</v>
      </c>
      <c r="O1218">
        <f>VLOOKUP(E1218, '2023D'!$A$2:$G$339, 3, FALSE)</f>
        <v>12442</v>
      </c>
      <c r="P1218">
        <f>extracted_table_data[[#This Row],[最低排名]]-extracted_table_data[[#This Row],[同分人数]]+1</f>
        <v>12195</v>
      </c>
      <c r="Q1218">
        <f>IF(O1218&gt;=开始!$B$6, 1, 0)</f>
        <v>1</v>
      </c>
      <c r="R1218">
        <f>extracted_table_data[[#This Row],[最低排名]]-开始!$B$6</f>
        <v>12442</v>
      </c>
    </row>
    <row r="1219" spans="1:18">
      <c r="A1219">
        <v>86202</v>
      </c>
      <c r="B1219" t="s">
        <v>1390</v>
      </c>
      <c r="C1219" t="str">
        <f t="shared" si="38"/>
        <v>云南大学</v>
      </c>
      <c r="D1219" t="str">
        <f t="shared" si="39"/>
        <v>02</v>
      </c>
      <c r="E1219" t="s">
        <v>37</v>
      </c>
      <c r="F1219">
        <v>233</v>
      </c>
      <c r="G1219">
        <v>124</v>
      </c>
      <c r="H1219">
        <v>113</v>
      </c>
      <c r="I1219">
        <v>64</v>
      </c>
      <c r="J1219">
        <v>58</v>
      </c>
      <c r="K1219">
        <v>55</v>
      </c>
      <c r="L1219">
        <v>0</v>
      </c>
      <c r="M1219">
        <v>2023</v>
      </c>
      <c r="N1219">
        <f>VLOOKUP(E1219, '2023D'!$A$2:$G$339, 2, FALSE)</f>
        <v>256</v>
      </c>
      <c r="O1219">
        <f>VLOOKUP(E1219, '2023D'!$A$2:$G$339, 3, FALSE)</f>
        <v>13919</v>
      </c>
      <c r="P1219">
        <f>extracted_table_data[[#This Row],[最低排名]]-extracted_table_data[[#This Row],[同分人数]]+1</f>
        <v>13664</v>
      </c>
      <c r="Q1219">
        <f>IF(O1219&gt;=开始!$B$6, 1, 0)</f>
        <v>1</v>
      </c>
      <c r="R1219">
        <f>extracted_table_data[[#This Row],[最低排名]]-开始!$B$6</f>
        <v>13919</v>
      </c>
    </row>
    <row r="1220" spans="1:18">
      <c r="A1220">
        <v>86203</v>
      </c>
      <c r="B1220" t="s">
        <v>1391</v>
      </c>
      <c r="C1220" t="str">
        <f t="shared" si="38"/>
        <v>云南大学</v>
      </c>
      <c r="D1220" t="str">
        <f t="shared" si="39"/>
        <v>03</v>
      </c>
      <c r="E1220" t="s">
        <v>424</v>
      </c>
      <c r="F1220">
        <v>211</v>
      </c>
      <c r="G1220">
        <v>108</v>
      </c>
      <c r="H1220">
        <v>112</v>
      </c>
      <c r="I1220">
        <v>67</v>
      </c>
      <c r="J1220">
        <v>67</v>
      </c>
      <c r="K1220">
        <v>67</v>
      </c>
      <c r="L1220">
        <v>0</v>
      </c>
      <c r="M1220">
        <v>2023</v>
      </c>
      <c r="N1220">
        <f>VLOOKUP(E1220, '2023D'!$A$2:$G$339, 2, FALSE)</f>
        <v>265</v>
      </c>
      <c r="O1220">
        <f>VLOOKUP(E1220, '2023D'!$A$2:$G$339, 3, FALSE)</f>
        <v>13663</v>
      </c>
      <c r="P1220">
        <f>extracted_table_data[[#This Row],[最低排名]]-extracted_table_data[[#This Row],[同分人数]]+1</f>
        <v>13399</v>
      </c>
      <c r="Q1220">
        <f>IF(O1220&gt;=开始!$B$6, 1, 0)</f>
        <v>1</v>
      </c>
      <c r="R1220">
        <f>extracted_table_data[[#This Row],[最低排名]]-开始!$B$6</f>
        <v>13663</v>
      </c>
    </row>
    <row r="1221" spans="1:18">
      <c r="A1221">
        <v>86204</v>
      </c>
      <c r="B1221" t="s">
        <v>1392</v>
      </c>
      <c r="C1221" t="str">
        <f t="shared" si="38"/>
        <v>云南大学</v>
      </c>
      <c r="D1221" t="str">
        <f t="shared" si="39"/>
        <v>04</v>
      </c>
      <c r="E1221" t="s">
        <v>62</v>
      </c>
      <c r="F1221">
        <v>214</v>
      </c>
      <c r="G1221">
        <v>110</v>
      </c>
      <c r="H1221">
        <v>127</v>
      </c>
      <c r="I1221">
        <v>67</v>
      </c>
      <c r="J1221">
        <v>64</v>
      </c>
      <c r="K1221">
        <v>55</v>
      </c>
      <c r="L1221">
        <v>0</v>
      </c>
      <c r="M1221">
        <v>2023</v>
      </c>
      <c r="N1221">
        <f>VLOOKUP(E1221, '2023D'!$A$2:$G$339, 2, FALSE)</f>
        <v>241</v>
      </c>
      <c r="O1221">
        <f>VLOOKUP(E1221, '2023D'!$A$2:$G$339, 3, FALSE)</f>
        <v>12910</v>
      </c>
      <c r="P1221">
        <f>extracted_table_data[[#This Row],[最低排名]]-extracted_table_data[[#This Row],[同分人数]]+1</f>
        <v>12670</v>
      </c>
      <c r="Q1221">
        <f>IF(O1221&gt;=开始!$B$6, 1, 0)</f>
        <v>1</v>
      </c>
      <c r="R1221">
        <f>extracted_table_data[[#This Row],[最低排名]]-开始!$B$6</f>
        <v>12910</v>
      </c>
    </row>
    <row r="1222" spans="1:18">
      <c r="A1222">
        <v>86205</v>
      </c>
      <c r="B1222" t="s">
        <v>1393</v>
      </c>
      <c r="C1222" t="str">
        <f t="shared" si="38"/>
        <v>云南大学</v>
      </c>
      <c r="D1222" t="str">
        <f t="shared" si="39"/>
        <v>05</v>
      </c>
      <c r="E1222" t="s">
        <v>66</v>
      </c>
      <c r="F1222">
        <v>218</v>
      </c>
      <c r="G1222">
        <v>113</v>
      </c>
      <c r="H1222">
        <v>126</v>
      </c>
      <c r="I1222">
        <v>70</v>
      </c>
      <c r="J1222">
        <v>70</v>
      </c>
      <c r="K1222">
        <v>55</v>
      </c>
      <c r="L1222">
        <v>0</v>
      </c>
      <c r="M1222">
        <v>2023</v>
      </c>
      <c r="N1222">
        <f>VLOOKUP(E1222, '2023D'!$A$2:$G$339, 2, FALSE)</f>
        <v>241</v>
      </c>
      <c r="O1222">
        <f>VLOOKUP(E1222, '2023D'!$A$2:$G$339, 3, FALSE)</f>
        <v>10105</v>
      </c>
      <c r="P1222">
        <f>extracted_table_data[[#This Row],[最低排名]]-extracted_table_data[[#This Row],[同分人数]]+1</f>
        <v>9865</v>
      </c>
      <c r="Q1222">
        <f>IF(O1222&gt;=开始!$B$6, 1, 0)</f>
        <v>1</v>
      </c>
      <c r="R1222">
        <f>extracted_table_data[[#This Row],[最低排名]]-开始!$B$6</f>
        <v>10105</v>
      </c>
    </row>
    <row r="1223" spans="1:18">
      <c r="A1223">
        <v>86401</v>
      </c>
      <c r="B1223" t="s">
        <v>1394</v>
      </c>
      <c r="C1223" t="str">
        <f t="shared" si="38"/>
        <v>云南民大</v>
      </c>
      <c r="D1223" t="str">
        <f t="shared" si="39"/>
        <v>01</v>
      </c>
      <c r="E1223" t="s">
        <v>427</v>
      </c>
      <c r="F1223">
        <v>184</v>
      </c>
      <c r="G1223">
        <v>100</v>
      </c>
      <c r="H1223">
        <v>86</v>
      </c>
      <c r="I1223">
        <v>61</v>
      </c>
      <c r="J1223">
        <v>52</v>
      </c>
      <c r="K1223">
        <v>52</v>
      </c>
      <c r="L1223">
        <v>0</v>
      </c>
      <c r="M1223">
        <v>2023</v>
      </c>
      <c r="N1223">
        <f>VLOOKUP(E1223, '2023D'!$A$2:$G$339, 2, FALSE)</f>
        <v>198</v>
      </c>
      <c r="O1223">
        <f>VLOOKUP(E1223, '2023D'!$A$2:$G$339, 3, FALSE)</f>
        <v>35051</v>
      </c>
      <c r="P1223">
        <f>extracted_table_data[[#This Row],[最低排名]]-extracted_table_data[[#This Row],[同分人数]]+1</f>
        <v>34854</v>
      </c>
      <c r="Q1223">
        <f>IF(O1223&gt;=开始!$B$6, 1, 0)</f>
        <v>1</v>
      </c>
      <c r="R1223">
        <f>extracted_table_data[[#This Row],[最低排名]]-开始!$B$6</f>
        <v>35051</v>
      </c>
    </row>
    <row r="1224" spans="1:18">
      <c r="A1224">
        <v>86402</v>
      </c>
      <c r="B1224" t="s">
        <v>1395</v>
      </c>
      <c r="C1224" t="str">
        <f t="shared" si="38"/>
        <v>云南民大</v>
      </c>
      <c r="D1224" t="str">
        <f t="shared" si="39"/>
        <v>02</v>
      </c>
      <c r="E1224" t="s">
        <v>433</v>
      </c>
      <c r="F1224">
        <v>179</v>
      </c>
      <c r="G1224">
        <v>103</v>
      </c>
      <c r="H1224">
        <v>104</v>
      </c>
      <c r="I1224">
        <v>61</v>
      </c>
      <c r="J1224">
        <v>58</v>
      </c>
      <c r="K1224">
        <v>52</v>
      </c>
      <c r="L1224">
        <v>0</v>
      </c>
      <c r="M1224">
        <v>2023</v>
      </c>
      <c r="N1224">
        <f>VLOOKUP(E1224, '2023D'!$A$2:$G$339, 2, FALSE)</f>
        <v>242</v>
      </c>
      <c r="O1224">
        <f>VLOOKUP(E1224, '2023D'!$A$2:$G$339, 3, FALSE)</f>
        <v>30852</v>
      </c>
      <c r="P1224">
        <f>extracted_table_data[[#This Row],[最低排名]]-extracted_table_data[[#This Row],[同分人数]]+1</f>
        <v>30611</v>
      </c>
      <c r="Q1224">
        <f>IF(O1224&gt;=开始!$B$6, 1, 0)</f>
        <v>1</v>
      </c>
      <c r="R1224">
        <f>extracted_table_data[[#This Row],[最低排名]]-开始!$B$6</f>
        <v>30852</v>
      </c>
    </row>
    <row r="1225" spans="1:18">
      <c r="A1225">
        <v>86403</v>
      </c>
      <c r="B1225" t="s">
        <v>1396</v>
      </c>
      <c r="C1225" t="str">
        <f t="shared" si="38"/>
        <v>云南民大</v>
      </c>
      <c r="D1225" t="str">
        <f t="shared" si="39"/>
        <v>03</v>
      </c>
      <c r="E1225" t="s">
        <v>469</v>
      </c>
      <c r="F1225">
        <v>190</v>
      </c>
      <c r="G1225">
        <v>96</v>
      </c>
      <c r="H1225">
        <v>80</v>
      </c>
      <c r="I1225">
        <v>58</v>
      </c>
      <c r="J1225">
        <v>58</v>
      </c>
      <c r="K1225">
        <v>46</v>
      </c>
      <c r="L1225">
        <v>0</v>
      </c>
      <c r="M1225">
        <v>2023</v>
      </c>
      <c r="N1225">
        <f>VLOOKUP(E1225, '2023D'!$A$2:$G$339, 2, FALSE)</f>
        <v>224</v>
      </c>
      <c r="O1225">
        <f>VLOOKUP(E1225, '2023D'!$A$2:$G$339, 3, FALSE)</f>
        <v>35697</v>
      </c>
      <c r="P1225">
        <f>extracted_table_data[[#This Row],[最低排名]]-extracted_table_data[[#This Row],[同分人数]]+1</f>
        <v>35474</v>
      </c>
      <c r="Q1225">
        <f>IF(O1225&gt;=开始!$B$6, 1, 0)</f>
        <v>1</v>
      </c>
      <c r="R1225">
        <f>extracted_table_data[[#This Row],[最低排名]]-开始!$B$6</f>
        <v>35697</v>
      </c>
    </row>
    <row r="1226" spans="1:18">
      <c r="A1226">
        <v>86601</v>
      </c>
      <c r="B1226" t="s">
        <v>1397</v>
      </c>
      <c r="C1226" t="str">
        <f t="shared" si="38"/>
        <v>贵州大学</v>
      </c>
      <c r="D1226" t="str">
        <f t="shared" si="39"/>
        <v>01</v>
      </c>
      <c r="E1226" t="s">
        <v>39</v>
      </c>
      <c r="F1226">
        <v>202</v>
      </c>
      <c r="G1226">
        <v>106</v>
      </c>
      <c r="H1226">
        <v>129</v>
      </c>
      <c r="I1226">
        <v>67</v>
      </c>
      <c r="J1226">
        <v>55</v>
      </c>
      <c r="K1226">
        <v>49</v>
      </c>
      <c r="L1226">
        <v>0</v>
      </c>
      <c r="M1226">
        <v>2023</v>
      </c>
      <c r="N1226">
        <f>VLOOKUP(E1226, '2023D'!$A$2:$G$339, 2, FALSE)</f>
        <v>260</v>
      </c>
      <c r="O1226">
        <f>VLOOKUP(E1226, '2023D'!$A$2:$G$339, 3, FALSE)</f>
        <v>19158</v>
      </c>
      <c r="P1226">
        <f>extracted_table_data[[#This Row],[最低排名]]-extracted_table_data[[#This Row],[同分人数]]+1</f>
        <v>18899</v>
      </c>
      <c r="Q1226">
        <f>IF(O1226&gt;=开始!$B$6, 1, 0)</f>
        <v>1</v>
      </c>
      <c r="R1226">
        <f>extracted_table_data[[#This Row],[最低排名]]-开始!$B$6</f>
        <v>19158</v>
      </c>
    </row>
    <row r="1227" spans="1:18">
      <c r="A1227">
        <v>86602</v>
      </c>
      <c r="B1227" t="s">
        <v>1398</v>
      </c>
      <c r="C1227" t="str">
        <f t="shared" si="38"/>
        <v>贵州大学</v>
      </c>
      <c r="D1227" t="str">
        <f t="shared" si="39"/>
        <v>02</v>
      </c>
      <c r="E1227" t="s">
        <v>217</v>
      </c>
      <c r="F1227">
        <v>201</v>
      </c>
      <c r="G1227">
        <v>108</v>
      </c>
      <c r="H1227">
        <v>102</v>
      </c>
      <c r="I1227">
        <v>64</v>
      </c>
      <c r="J1227">
        <v>55</v>
      </c>
      <c r="K1227">
        <v>52</v>
      </c>
      <c r="L1227">
        <v>0</v>
      </c>
      <c r="M1227">
        <v>2023</v>
      </c>
      <c r="N1227">
        <f>VLOOKUP(E1227, '2023D'!$A$2:$G$339, 2, FALSE)</f>
        <v>264</v>
      </c>
      <c r="O1227">
        <f>VLOOKUP(E1227, '2023D'!$A$2:$G$339, 3, FALSE)</f>
        <v>26112</v>
      </c>
      <c r="P1227">
        <f>extracted_table_data[[#This Row],[最低排名]]-extracted_table_data[[#This Row],[同分人数]]+1</f>
        <v>25849</v>
      </c>
      <c r="Q1227">
        <f>IF(O1227&gt;=开始!$B$6, 1, 0)</f>
        <v>1</v>
      </c>
      <c r="R1227">
        <f>extracted_table_data[[#This Row],[最低排名]]-开始!$B$6</f>
        <v>26112</v>
      </c>
    </row>
    <row r="1228" spans="1:18">
      <c r="A1228">
        <v>86603</v>
      </c>
      <c r="B1228" t="s">
        <v>1399</v>
      </c>
      <c r="C1228" t="str">
        <f t="shared" si="38"/>
        <v>贵州大学</v>
      </c>
      <c r="D1228" t="str">
        <f t="shared" si="39"/>
        <v>03</v>
      </c>
      <c r="E1228" t="s">
        <v>307</v>
      </c>
      <c r="F1228">
        <v>225</v>
      </c>
      <c r="G1228">
        <v>126</v>
      </c>
      <c r="H1228">
        <v>120</v>
      </c>
      <c r="I1228">
        <v>61</v>
      </c>
      <c r="J1228">
        <v>58</v>
      </c>
      <c r="K1228">
        <v>55</v>
      </c>
      <c r="L1228">
        <v>0</v>
      </c>
      <c r="M1228">
        <v>2023</v>
      </c>
      <c r="N1228">
        <f>VLOOKUP(E1228, '2023D'!$A$2:$G$339, 2, FALSE)</f>
        <v>253</v>
      </c>
      <c r="O1228">
        <f>VLOOKUP(E1228, '2023D'!$A$2:$G$339, 3, FALSE)</f>
        <v>14925</v>
      </c>
      <c r="P1228">
        <f>extracted_table_data[[#This Row],[最低排名]]-extracted_table_data[[#This Row],[同分人数]]+1</f>
        <v>14673</v>
      </c>
      <c r="Q1228">
        <f>IF(O1228&gt;=开始!$B$6, 1, 0)</f>
        <v>1</v>
      </c>
      <c r="R1228">
        <f>extracted_table_data[[#This Row],[最低排名]]-开始!$B$6</f>
        <v>14925</v>
      </c>
    </row>
    <row r="1229" spans="1:18">
      <c r="A1229">
        <v>86604</v>
      </c>
      <c r="B1229" t="s">
        <v>1400</v>
      </c>
      <c r="C1229" t="str">
        <f t="shared" si="38"/>
        <v>贵州大学</v>
      </c>
      <c r="D1229" t="str">
        <f t="shared" si="39"/>
        <v>04</v>
      </c>
      <c r="E1229" t="s">
        <v>152</v>
      </c>
      <c r="F1229">
        <v>209</v>
      </c>
      <c r="G1229">
        <v>105</v>
      </c>
      <c r="H1229">
        <v>96</v>
      </c>
      <c r="I1229">
        <v>67</v>
      </c>
      <c r="J1229">
        <v>61</v>
      </c>
      <c r="K1229">
        <v>58</v>
      </c>
      <c r="L1229">
        <v>0</v>
      </c>
      <c r="M1229">
        <v>2023</v>
      </c>
      <c r="N1229">
        <f>VLOOKUP(E1229, '2023D'!$A$2:$G$339, 2, FALSE)</f>
        <v>237</v>
      </c>
      <c r="O1229">
        <f>VLOOKUP(E1229, '2023D'!$A$2:$G$339, 3, FALSE)</f>
        <v>21932</v>
      </c>
      <c r="P1229">
        <f>extracted_table_data[[#This Row],[最低排名]]-extracted_table_data[[#This Row],[同分人数]]+1</f>
        <v>21696</v>
      </c>
      <c r="Q1229">
        <f>IF(O1229&gt;=开始!$B$6, 1, 0)</f>
        <v>1</v>
      </c>
      <c r="R1229">
        <f>extracted_table_data[[#This Row],[最低排名]]-开始!$B$6</f>
        <v>21932</v>
      </c>
    </row>
    <row r="1230" spans="1:18">
      <c r="A1230">
        <v>86605</v>
      </c>
      <c r="B1230" t="s">
        <v>1401</v>
      </c>
      <c r="C1230" t="str">
        <f t="shared" si="38"/>
        <v>贵州大学</v>
      </c>
      <c r="D1230" t="str">
        <f t="shared" si="39"/>
        <v>05</v>
      </c>
      <c r="E1230" t="s">
        <v>118</v>
      </c>
      <c r="F1230">
        <v>216</v>
      </c>
      <c r="G1230">
        <v>111</v>
      </c>
      <c r="H1230">
        <v>90</v>
      </c>
      <c r="I1230">
        <v>58</v>
      </c>
      <c r="J1230">
        <v>46</v>
      </c>
      <c r="K1230">
        <v>46</v>
      </c>
      <c r="L1230">
        <v>0</v>
      </c>
      <c r="M1230">
        <v>2023</v>
      </c>
      <c r="N1230">
        <f>VLOOKUP(E1230, '2023D'!$A$2:$G$339, 2, FALSE)</f>
        <v>217</v>
      </c>
      <c r="O1230">
        <f>VLOOKUP(E1230, '2023D'!$A$2:$G$339, 3, FALSE)</f>
        <v>30385</v>
      </c>
      <c r="P1230">
        <f>extracted_table_data[[#This Row],[最低排名]]-extracted_table_data[[#This Row],[同分人数]]+1</f>
        <v>30169</v>
      </c>
      <c r="Q1230">
        <f>IF(O1230&gt;=开始!$B$6, 1, 0)</f>
        <v>1</v>
      </c>
      <c r="R1230">
        <f>extracted_table_data[[#This Row],[最低排名]]-开始!$B$6</f>
        <v>30385</v>
      </c>
    </row>
    <row r="1231" spans="1:18">
      <c r="A1231">
        <v>86701</v>
      </c>
      <c r="B1231" t="s">
        <v>1402</v>
      </c>
      <c r="C1231" t="str">
        <f t="shared" si="38"/>
        <v>贵州财大</v>
      </c>
      <c r="D1231" t="str">
        <f t="shared" si="39"/>
        <v>01</v>
      </c>
      <c r="E1231" t="s">
        <v>752</v>
      </c>
      <c r="F1231">
        <v>174</v>
      </c>
      <c r="G1231">
        <v>101</v>
      </c>
      <c r="H1231">
        <v>110</v>
      </c>
      <c r="I1231">
        <v>52</v>
      </c>
      <c r="J1231">
        <v>46</v>
      </c>
      <c r="K1231">
        <v>43</v>
      </c>
      <c r="L1231">
        <v>0</v>
      </c>
      <c r="M1231">
        <v>2023</v>
      </c>
      <c r="N1231">
        <f>VLOOKUP(E1231, '2023D'!$A$2:$G$339, 2, FALSE)</f>
        <v>204</v>
      </c>
      <c r="O1231">
        <f>VLOOKUP(E1231, '2023D'!$A$2:$G$339, 3, FALSE)</f>
        <v>37110</v>
      </c>
      <c r="P1231">
        <f>extracted_table_data[[#This Row],[最低排名]]-extracted_table_data[[#This Row],[同分人数]]+1</f>
        <v>36907</v>
      </c>
      <c r="Q1231">
        <f>IF(O1231&gt;=开始!$B$6, 1, 0)</f>
        <v>1</v>
      </c>
      <c r="R1231">
        <f>extracted_table_data[[#This Row],[最低排名]]-开始!$B$6</f>
        <v>37110</v>
      </c>
    </row>
    <row r="1232" spans="1:18">
      <c r="A1232">
        <v>86801</v>
      </c>
      <c r="B1232" t="s">
        <v>1403</v>
      </c>
      <c r="C1232" t="str">
        <f t="shared" si="38"/>
        <v>贵州中医</v>
      </c>
      <c r="D1232" t="str">
        <f t="shared" si="39"/>
        <v>01</v>
      </c>
      <c r="E1232" t="s">
        <v>302</v>
      </c>
      <c r="F1232">
        <v>201</v>
      </c>
      <c r="G1232">
        <v>105</v>
      </c>
      <c r="H1232">
        <v>112</v>
      </c>
      <c r="I1232">
        <v>70</v>
      </c>
      <c r="J1232">
        <v>58</v>
      </c>
      <c r="K1232">
        <v>49</v>
      </c>
      <c r="L1232">
        <v>0</v>
      </c>
      <c r="M1232">
        <v>2023</v>
      </c>
      <c r="N1232">
        <f>VLOOKUP(E1232, '2023D'!$A$2:$G$339, 2, FALSE)</f>
        <v>234</v>
      </c>
      <c r="O1232">
        <f>VLOOKUP(E1232, '2023D'!$A$2:$G$339, 3, FALSE)</f>
        <v>22166</v>
      </c>
      <c r="P1232">
        <f>extracted_table_data[[#This Row],[最低排名]]-extracted_table_data[[#This Row],[同分人数]]+1</f>
        <v>21933</v>
      </c>
      <c r="Q1232">
        <f>IF(O1232&gt;=开始!$B$6, 1, 0)</f>
        <v>1</v>
      </c>
      <c r="R1232">
        <f>extracted_table_data[[#This Row],[最低排名]]-开始!$B$6</f>
        <v>22166</v>
      </c>
    </row>
    <row r="1233" spans="1:18">
      <c r="A1233">
        <v>86802</v>
      </c>
      <c r="B1233" t="s">
        <v>1404</v>
      </c>
      <c r="C1233" t="str">
        <f t="shared" si="38"/>
        <v>贵州中医</v>
      </c>
      <c r="D1233" t="str">
        <f t="shared" si="39"/>
        <v>02</v>
      </c>
      <c r="E1233" t="s">
        <v>124</v>
      </c>
      <c r="F1233">
        <v>216</v>
      </c>
      <c r="G1233">
        <v>109</v>
      </c>
      <c r="H1233">
        <v>60</v>
      </c>
      <c r="I1233">
        <v>64</v>
      </c>
      <c r="J1233">
        <v>64</v>
      </c>
      <c r="K1233">
        <v>61</v>
      </c>
      <c r="L1233">
        <v>0</v>
      </c>
      <c r="M1233">
        <v>2023</v>
      </c>
      <c r="N1233">
        <f>VLOOKUP(E1233, '2023D'!$A$2:$G$339, 2, FALSE)</f>
        <v>244</v>
      </c>
      <c r="O1233">
        <f>VLOOKUP(E1233, '2023D'!$A$2:$G$339, 3, FALSE)</f>
        <v>28319</v>
      </c>
      <c r="P1233">
        <f>extracted_table_data[[#This Row],[最低排名]]-extracted_table_data[[#This Row],[同分人数]]+1</f>
        <v>28076</v>
      </c>
      <c r="Q1233">
        <f>IF(O1233&gt;=开始!$B$6, 1, 0)</f>
        <v>1</v>
      </c>
      <c r="R1233">
        <f>extracted_table_data[[#This Row],[最低排名]]-开始!$B$6</f>
        <v>28319</v>
      </c>
    </row>
    <row r="1234" spans="1:18">
      <c r="A1234">
        <v>87101</v>
      </c>
      <c r="B1234" t="s">
        <v>1405</v>
      </c>
      <c r="C1234" t="str">
        <f t="shared" si="38"/>
        <v>西安交大</v>
      </c>
      <c r="D1234" t="str">
        <f t="shared" si="39"/>
        <v>01</v>
      </c>
      <c r="E1234" t="s">
        <v>250</v>
      </c>
      <c r="F1234">
        <v>244</v>
      </c>
      <c r="G1234">
        <v>130</v>
      </c>
      <c r="H1234">
        <v>123</v>
      </c>
      <c r="I1234">
        <v>70</v>
      </c>
      <c r="J1234">
        <v>70</v>
      </c>
      <c r="K1234">
        <v>67</v>
      </c>
      <c r="L1234">
        <v>0</v>
      </c>
      <c r="M1234">
        <v>2023</v>
      </c>
      <c r="N1234">
        <f>VLOOKUP(E1234, '2023D'!$A$2:$G$339, 2, FALSE)</f>
        <v>152</v>
      </c>
      <c r="O1234">
        <f>VLOOKUP(E1234, '2023D'!$A$2:$G$339, 3, FALSE)</f>
        <v>3270</v>
      </c>
      <c r="P1234">
        <f>extracted_table_data[[#This Row],[最低排名]]-extracted_table_data[[#This Row],[同分人数]]+1</f>
        <v>3119</v>
      </c>
      <c r="Q1234">
        <f>IF(O1234&gt;=开始!$B$6, 1, 0)</f>
        <v>1</v>
      </c>
      <c r="R1234">
        <f>extracted_table_data[[#This Row],[最低排名]]-开始!$B$6</f>
        <v>3270</v>
      </c>
    </row>
    <row r="1235" spans="1:18">
      <c r="A1235">
        <v>87102</v>
      </c>
      <c r="B1235" t="s">
        <v>1406</v>
      </c>
      <c r="C1235" t="str">
        <f t="shared" si="38"/>
        <v>西安交大</v>
      </c>
      <c r="D1235" t="str">
        <f t="shared" si="39"/>
        <v>02</v>
      </c>
      <c r="E1235" t="s">
        <v>332</v>
      </c>
      <c r="F1235">
        <v>227</v>
      </c>
      <c r="G1235">
        <v>129</v>
      </c>
      <c r="H1235">
        <v>129</v>
      </c>
      <c r="I1235">
        <v>70</v>
      </c>
      <c r="J1235">
        <v>70</v>
      </c>
      <c r="K1235">
        <v>67</v>
      </c>
      <c r="L1235">
        <v>0</v>
      </c>
      <c r="M1235">
        <v>2023</v>
      </c>
      <c r="N1235">
        <f>VLOOKUP(E1235, '2023D'!$A$2:$G$339, 2, FALSE)</f>
        <v>170</v>
      </c>
      <c r="O1235">
        <f>VLOOKUP(E1235, '2023D'!$A$2:$G$339, 3, FALSE)</f>
        <v>5080</v>
      </c>
      <c r="P1235">
        <f>extracted_table_data[[#This Row],[最低排名]]-extracted_table_data[[#This Row],[同分人数]]+1</f>
        <v>4911</v>
      </c>
      <c r="Q1235">
        <f>IF(O1235&gt;=开始!$B$6, 1, 0)</f>
        <v>1</v>
      </c>
      <c r="R1235">
        <f>extracted_table_data[[#This Row],[最低排名]]-开始!$B$6</f>
        <v>5080</v>
      </c>
    </row>
    <row r="1236" spans="1:18">
      <c r="A1236">
        <v>87201</v>
      </c>
      <c r="B1236" t="s">
        <v>1407</v>
      </c>
      <c r="C1236" t="str">
        <f t="shared" si="38"/>
        <v>西电科大</v>
      </c>
      <c r="D1236" t="str">
        <f t="shared" si="39"/>
        <v>01</v>
      </c>
      <c r="E1236" t="s">
        <v>27</v>
      </c>
      <c r="F1236">
        <v>243</v>
      </c>
      <c r="G1236">
        <v>133</v>
      </c>
      <c r="H1236">
        <v>129</v>
      </c>
      <c r="I1236">
        <v>67</v>
      </c>
      <c r="J1236">
        <v>67</v>
      </c>
      <c r="K1236">
        <v>61</v>
      </c>
      <c r="L1236">
        <v>0</v>
      </c>
      <c r="M1236">
        <v>2023</v>
      </c>
      <c r="N1236">
        <f>VLOOKUP(E1236, '2023D'!$A$2:$G$339, 2, FALSE)</f>
        <v>165</v>
      </c>
      <c r="O1236">
        <f>VLOOKUP(E1236, '2023D'!$A$2:$G$339, 3, FALSE)</f>
        <v>4425</v>
      </c>
      <c r="P1236">
        <f>extracted_table_data[[#This Row],[最低排名]]-extracted_table_data[[#This Row],[同分人数]]+1</f>
        <v>4261</v>
      </c>
      <c r="Q1236">
        <f>IF(O1236&gt;=开始!$B$6, 1, 0)</f>
        <v>1</v>
      </c>
      <c r="R1236">
        <f>extracted_table_data[[#This Row],[最低排名]]-开始!$B$6</f>
        <v>4425</v>
      </c>
    </row>
    <row r="1237" spans="1:18">
      <c r="A1237">
        <v>87301</v>
      </c>
      <c r="B1237" t="s">
        <v>1408</v>
      </c>
      <c r="C1237" t="str">
        <f t="shared" si="38"/>
        <v>长安大学</v>
      </c>
      <c r="D1237" t="str">
        <f t="shared" si="39"/>
        <v>01</v>
      </c>
      <c r="E1237" t="s">
        <v>37</v>
      </c>
      <c r="F1237">
        <v>218</v>
      </c>
      <c r="G1237">
        <v>115</v>
      </c>
      <c r="H1237">
        <v>116</v>
      </c>
      <c r="I1237">
        <v>67</v>
      </c>
      <c r="J1237">
        <v>61</v>
      </c>
      <c r="K1237">
        <v>61</v>
      </c>
      <c r="L1237">
        <v>0</v>
      </c>
      <c r="M1237">
        <v>2023</v>
      </c>
      <c r="N1237">
        <f>VLOOKUP(E1237, '2023D'!$A$2:$G$339, 2, FALSE)</f>
        <v>256</v>
      </c>
      <c r="O1237">
        <f>VLOOKUP(E1237, '2023D'!$A$2:$G$339, 3, FALSE)</f>
        <v>13919</v>
      </c>
      <c r="P1237">
        <f>extracted_table_data[[#This Row],[最低排名]]-extracted_table_data[[#This Row],[同分人数]]+1</f>
        <v>13664</v>
      </c>
      <c r="Q1237">
        <f>IF(O1237&gt;=开始!$B$6, 1, 0)</f>
        <v>1</v>
      </c>
      <c r="R1237">
        <f>extracted_table_data[[#This Row],[最低排名]]-开始!$B$6</f>
        <v>13919</v>
      </c>
    </row>
    <row r="1238" spans="1:18">
      <c r="A1238">
        <v>87302</v>
      </c>
      <c r="B1238" t="s">
        <v>1409</v>
      </c>
      <c r="C1238" t="str">
        <f t="shared" si="38"/>
        <v>长安大学</v>
      </c>
      <c r="D1238" t="str">
        <f t="shared" si="39"/>
        <v>02</v>
      </c>
      <c r="E1238" t="s">
        <v>105</v>
      </c>
      <c r="F1238">
        <v>220</v>
      </c>
      <c r="G1238">
        <v>112</v>
      </c>
      <c r="H1238">
        <v>126</v>
      </c>
      <c r="I1238">
        <v>70</v>
      </c>
      <c r="J1238">
        <v>64</v>
      </c>
      <c r="K1238">
        <v>58</v>
      </c>
      <c r="L1238">
        <v>0</v>
      </c>
      <c r="M1238">
        <v>2023</v>
      </c>
      <c r="N1238">
        <f>VLOOKUP(E1238, '2023D'!$A$2:$G$339, 2, FALSE)</f>
        <v>235</v>
      </c>
      <c r="O1238">
        <f>VLOOKUP(E1238, '2023D'!$A$2:$G$339, 3, FALSE)</f>
        <v>10340</v>
      </c>
      <c r="P1238">
        <f>extracted_table_data[[#This Row],[最低排名]]-extracted_table_data[[#This Row],[同分人数]]+1</f>
        <v>10106</v>
      </c>
      <c r="Q1238">
        <f>IF(O1238&gt;=开始!$B$6, 1, 0)</f>
        <v>1</v>
      </c>
      <c r="R1238">
        <f>extracted_table_data[[#This Row],[最低排名]]-开始!$B$6</f>
        <v>10340</v>
      </c>
    </row>
    <row r="1239" spans="1:18">
      <c r="A1239">
        <v>87303</v>
      </c>
      <c r="B1239" t="s">
        <v>1410</v>
      </c>
      <c r="C1239" t="str">
        <f t="shared" si="38"/>
        <v>长安大学</v>
      </c>
      <c r="D1239" t="str">
        <f t="shared" si="39"/>
        <v>03</v>
      </c>
      <c r="E1239" t="s">
        <v>105</v>
      </c>
      <c r="F1239">
        <v>222</v>
      </c>
      <c r="G1239">
        <v>118</v>
      </c>
      <c r="H1239">
        <v>118</v>
      </c>
      <c r="I1239">
        <v>70</v>
      </c>
      <c r="J1239">
        <v>67</v>
      </c>
      <c r="K1239">
        <v>61</v>
      </c>
      <c r="L1239">
        <v>0</v>
      </c>
      <c r="M1239">
        <v>2023</v>
      </c>
      <c r="N1239">
        <f>VLOOKUP(E1239, '2023D'!$A$2:$G$339, 2, FALSE)</f>
        <v>235</v>
      </c>
      <c r="O1239">
        <f>VLOOKUP(E1239, '2023D'!$A$2:$G$339, 3, FALSE)</f>
        <v>10340</v>
      </c>
      <c r="P1239">
        <f>extracted_table_data[[#This Row],[最低排名]]-extracted_table_data[[#This Row],[同分人数]]+1</f>
        <v>10106</v>
      </c>
      <c r="Q1239">
        <f>IF(O1239&gt;=开始!$B$6, 1, 0)</f>
        <v>1</v>
      </c>
      <c r="R1239">
        <f>extracted_table_data[[#This Row],[最低排名]]-开始!$B$6</f>
        <v>10340</v>
      </c>
    </row>
    <row r="1240" spans="1:18">
      <c r="A1240">
        <v>87401</v>
      </c>
      <c r="B1240" t="s">
        <v>1411</v>
      </c>
      <c r="C1240" t="str">
        <f t="shared" si="38"/>
        <v>西北农林</v>
      </c>
      <c r="D1240" t="str">
        <f t="shared" si="39"/>
        <v>01</v>
      </c>
      <c r="E1240" t="s">
        <v>87</v>
      </c>
      <c r="F1240">
        <v>232</v>
      </c>
      <c r="G1240">
        <v>121</v>
      </c>
      <c r="H1240">
        <v>108</v>
      </c>
      <c r="I1240">
        <v>64</v>
      </c>
      <c r="J1240">
        <v>61</v>
      </c>
      <c r="K1240">
        <v>61</v>
      </c>
      <c r="L1240">
        <v>0</v>
      </c>
      <c r="M1240">
        <v>2023</v>
      </c>
      <c r="N1240">
        <f>VLOOKUP(E1240, '2023D'!$A$2:$G$339, 2, FALSE)</f>
        <v>242</v>
      </c>
      <c r="O1240">
        <f>VLOOKUP(E1240, '2023D'!$A$2:$G$339, 3, FALSE)</f>
        <v>13152</v>
      </c>
      <c r="P1240">
        <f>extracted_table_data[[#This Row],[最低排名]]-extracted_table_data[[#This Row],[同分人数]]+1</f>
        <v>12911</v>
      </c>
      <c r="Q1240">
        <f>IF(O1240&gt;=开始!$B$6, 1, 0)</f>
        <v>1</v>
      </c>
      <c r="R1240">
        <f>extracted_table_data[[#This Row],[最低排名]]-开始!$B$6</f>
        <v>13152</v>
      </c>
    </row>
    <row r="1241" spans="1:18">
      <c r="A1241">
        <v>87402</v>
      </c>
      <c r="B1241" t="s">
        <v>1412</v>
      </c>
      <c r="C1241" t="str">
        <f t="shared" si="38"/>
        <v>西北农林</v>
      </c>
      <c r="D1241" t="str">
        <f t="shared" si="39"/>
        <v>02</v>
      </c>
      <c r="E1241" t="s">
        <v>160</v>
      </c>
      <c r="F1241">
        <v>225</v>
      </c>
      <c r="G1241">
        <v>122</v>
      </c>
      <c r="H1241">
        <v>117</v>
      </c>
      <c r="I1241">
        <v>70</v>
      </c>
      <c r="J1241">
        <v>61</v>
      </c>
      <c r="K1241">
        <v>61</v>
      </c>
      <c r="L1241">
        <v>0</v>
      </c>
      <c r="M1241">
        <v>2023</v>
      </c>
      <c r="N1241">
        <f>VLOOKUP(E1241, '2023D'!$A$2:$G$339, 2, FALSE)</f>
        <v>247</v>
      </c>
      <c r="O1241">
        <f>VLOOKUP(E1241, '2023D'!$A$2:$G$339, 3, FALSE)</f>
        <v>11276</v>
      </c>
      <c r="P1241">
        <f>extracted_table_data[[#This Row],[最低排名]]-extracted_table_data[[#This Row],[同分人数]]+1</f>
        <v>11030</v>
      </c>
      <c r="Q1241">
        <f>IF(O1241&gt;=开始!$B$6, 1, 0)</f>
        <v>1</v>
      </c>
      <c r="R1241">
        <f>extracted_table_data[[#This Row],[最低排名]]-开始!$B$6</f>
        <v>11276</v>
      </c>
    </row>
    <row r="1242" spans="1:18">
      <c r="A1242">
        <v>87501</v>
      </c>
      <c r="B1242" t="s">
        <v>1413</v>
      </c>
      <c r="C1242" t="str">
        <f t="shared" si="38"/>
        <v>陕西师大</v>
      </c>
      <c r="D1242" t="str">
        <f t="shared" si="39"/>
        <v>01</v>
      </c>
      <c r="E1242" t="s">
        <v>103</v>
      </c>
      <c r="F1242">
        <v>219</v>
      </c>
      <c r="G1242">
        <v>110</v>
      </c>
      <c r="H1242">
        <v>130</v>
      </c>
      <c r="I1242">
        <v>70</v>
      </c>
      <c r="J1242">
        <v>70</v>
      </c>
      <c r="K1242">
        <v>55</v>
      </c>
      <c r="L1242">
        <v>0</v>
      </c>
      <c r="M1242">
        <v>2023</v>
      </c>
      <c r="N1242">
        <f>VLOOKUP(E1242, '2023D'!$A$2:$G$339, 2, FALSE)</f>
        <v>228</v>
      </c>
      <c r="O1242">
        <f>VLOOKUP(E1242, '2023D'!$A$2:$G$339, 3, FALSE)</f>
        <v>8940</v>
      </c>
      <c r="P1242">
        <f>extracted_table_data[[#This Row],[最低排名]]-extracted_table_data[[#This Row],[同分人数]]+1</f>
        <v>8713</v>
      </c>
      <c r="Q1242">
        <f>IF(O1242&gt;=开始!$B$6, 1, 0)</f>
        <v>1</v>
      </c>
      <c r="R1242">
        <f>extracted_table_data[[#This Row],[最低排名]]-开始!$B$6</f>
        <v>8940</v>
      </c>
    </row>
    <row r="1243" spans="1:18">
      <c r="A1243">
        <v>87502</v>
      </c>
      <c r="B1243" t="s">
        <v>1414</v>
      </c>
      <c r="C1243" t="str">
        <f t="shared" si="38"/>
        <v>陕西师大</v>
      </c>
      <c r="D1243" t="str">
        <f t="shared" si="39"/>
        <v>02</v>
      </c>
      <c r="E1243" t="s">
        <v>87</v>
      </c>
      <c r="F1243">
        <v>219</v>
      </c>
      <c r="G1243">
        <v>115</v>
      </c>
      <c r="H1243">
        <v>118</v>
      </c>
      <c r="I1243">
        <v>67</v>
      </c>
      <c r="J1243">
        <v>67</v>
      </c>
      <c r="K1243">
        <v>55</v>
      </c>
      <c r="L1243">
        <v>0</v>
      </c>
      <c r="M1243">
        <v>2023</v>
      </c>
      <c r="N1243">
        <f>VLOOKUP(E1243, '2023D'!$A$2:$G$339, 2, FALSE)</f>
        <v>242</v>
      </c>
      <c r="O1243">
        <f>VLOOKUP(E1243, '2023D'!$A$2:$G$339, 3, FALSE)</f>
        <v>13152</v>
      </c>
      <c r="P1243">
        <f>extracted_table_data[[#This Row],[最低排名]]-extracted_table_data[[#This Row],[同分人数]]+1</f>
        <v>12911</v>
      </c>
      <c r="Q1243">
        <f>IF(O1243&gt;=开始!$B$6, 1, 0)</f>
        <v>1</v>
      </c>
      <c r="R1243">
        <f>extracted_table_data[[#This Row],[最低排名]]-开始!$B$6</f>
        <v>13152</v>
      </c>
    </row>
    <row r="1244" spans="1:18">
      <c r="A1244">
        <v>87503</v>
      </c>
      <c r="B1244" t="s">
        <v>1415</v>
      </c>
      <c r="C1244" t="str">
        <f t="shared" si="38"/>
        <v>陕西师大</v>
      </c>
      <c r="D1244" t="str">
        <f t="shared" si="39"/>
        <v>03</v>
      </c>
      <c r="E1244" t="s">
        <v>298</v>
      </c>
      <c r="F1244">
        <v>226</v>
      </c>
      <c r="G1244">
        <v>122</v>
      </c>
      <c r="H1244">
        <v>108</v>
      </c>
      <c r="I1244">
        <v>67</v>
      </c>
      <c r="J1244">
        <v>67</v>
      </c>
      <c r="K1244">
        <v>64</v>
      </c>
      <c r="L1244">
        <v>0</v>
      </c>
      <c r="M1244">
        <v>2023</v>
      </c>
      <c r="N1244">
        <f>VLOOKUP(E1244, '2023D'!$A$2:$G$339, 2, FALSE)</f>
        <v>238</v>
      </c>
      <c r="O1244">
        <f>VLOOKUP(E1244, '2023D'!$A$2:$G$339, 3, FALSE)</f>
        <v>11739</v>
      </c>
      <c r="P1244">
        <f>extracted_table_data[[#This Row],[最低排名]]-extracted_table_data[[#This Row],[同分人数]]+1</f>
        <v>11502</v>
      </c>
      <c r="Q1244">
        <f>IF(O1244&gt;=开始!$B$6, 1, 0)</f>
        <v>1</v>
      </c>
      <c r="R1244">
        <f>extracted_table_data[[#This Row],[最低排名]]-开始!$B$6</f>
        <v>11739</v>
      </c>
    </row>
    <row r="1245" spans="1:18">
      <c r="A1245">
        <v>87504</v>
      </c>
      <c r="B1245" t="s">
        <v>1416</v>
      </c>
      <c r="C1245" t="str">
        <f t="shared" si="38"/>
        <v>陕西师大</v>
      </c>
      <c r="D1245" t="str">
        <f t="shared" si="39"/>
        <v>04</v>
      </c>
      <c r="E1245" t="s">
        <v>105</v>
      </c>
      <c r="F1245">
        <v>226</v>
      </c>
      <c r="G1245">
        <v>118</v>
      </c>
      <c r="H1245">
        <v>120</v>
      </c>
      <c r="I1245">
        <v>67</v>
      </c>
      <c r="J1245">
        <v>64</v>
      </c>
      <c r="K1245">
        <v>61</v>
      </c>
      <c r="L1245">
        <v>0</v>
      </c>
      <c r="M1245">
        <v>2023</v>
      </c>
      <c r="N1245">
        <f>VLOOKUP(E1245, '2023D'!$A$2:$G$339, 2, FALSE)</f>
        <v>235</v>
      </c>
      <c r="O1245">
        <f>VLOOKUP(E1245, '2023D'!$A$2:$G$339, 3, FALSE)</f>
        <v>10340</v>
      </c>
      <c r="P1245">
        <f>extracted_table_data[[#This Row],[最低排名]]-extracted_table_data[[#This Row],[同分人数]]+1</f>
        <v>10106</v>
      </c>
      <c r="Q1245">
        <f>IF(O1245&gt;=开始!$B$6, 1, 0)</f>
        <v>1</v>
      </c>
      <c r="R1245">
        <f>extracted_table_data[[#This Row],[最低排名]]-开始!$B$6</f>
        <v>10340</v>
      </c>
    </row>
    <row r="1246" spans="1:18">
      <c r="A1246">
        <v>87601</v>
      </c>
      <c r="B1246" t="s">
        <v>1417</v>
      </c>
      <c r="C1246" t="str">
        <f t="shared" si="38"/>
        <v>西北工大</v>
      </c>
      <c r="D1246" t="str">
        <f t="shared" si="39"/>
        <v>01</v>
      </c>
      <c r="E1246" t="s">
        <v>27</v>
      </c>
      <c r="F1246">
        <v>244</v>
      </c>
      <c r="G1246">
        <v>130</v>
      </c>
      <c r="H1246">
        <v>128</v>
      </c>
      <c r="I1246">
        <v>67</v>
      </c>
      <c r="J1246">
        <v>64</v>
      </c>
      <c r="K1246">
        <v>64</v>
      </c>
      <c r="L1246">
        <v>0</v>
      </c>
      <c r="M1246">
        <v>2023</v>
      </c>
      <c r="N1246">
        <f>VLOOKUP(E1246, '2023D'!$A$2:$G$339, 2, FALSE)</f>
        <v>165</v>
      </c>
      <c r="O1246">
        <f>VLOOKUP(E1246, '2023D'!$A$2:$G$339, 3, FALSE)</f>
        <v>4425</v>
      </c>
      <c r="P1246">
        <f>extracted_table_data[[#This Row],[最低排名]]-extracted_table_data[[#This Row],[同分人数]]+1</f>
        <v>4261</v>
      </c>
      <c r="Q1246">
        <f>IF(O1246&gt;=开始!$B$6, 1, 0)</f>
        <v>1</v>
      </c>
      <c r="R1246">
        <f>extracted_table_data[[#This Row],[最低排名]]-开始!$B$6</f>
        <v>4425</v>
      </c>
    </row>
    <row r="1247" spans="1:18">
      <c r="A1247">
        <v>87602</v>
      </c>
      <c r="B1247" t="s">
        <v>1418</v>
      </c>
      <c r="C1247" t="str">
        <f t="shared" si="38"/>
        <v>西北工大</v>
      </c>
      <c r="D1247" t="str">
        <f t="shared" si="39"/>
        <v>02</v>
      </c>
      <c r="E1247" t="s">
        <v>58</v>
      </c>
      <c r="F1247">
        <v>236</v>
      </c>
      <c r="G1247">
        <v>131</v>
      </c>
      <c r="H1247">
        <v>124</v>
      </c>
      <c r="I1247">
        <v>70</v>
      </c>
      <c r="J1247">
        <v>67</v>
      </c>
      <c r="K1247">
        <v>67</v>
      </c>
      <c r="L1247">
        <v>0</v>
      </c>
      <c r="M1247">
        <v>2023</v>
      </c>
      <c r="N1247">
        <f>VLOOKUP(E1247, '2023D'!$A$2:$G$339, 2, FALSE)</f>
        <v>160</v>
      </c>
      <c r="O1247">
        <f>VLOOKUP(E1247, '2023D'!$A$2:$G$339, 3, FALSE)</f>
        <v>4910</v>
      </c>
      <c r="P1247">
        <f>extracted_table_data[[#This Row],[最低排名]]-extracted_table_data[[#This Row],[同分人数]]+1</f>
        <v>4751</v>
      </c>
      <c r="Q1247">
        <f>IF(O1247&gt;=开始!$B$6, 1, 0)</f>
        <v>1</v>
      </c>
      <c r="R1247">
        <f>extracted_table_data[[#This Row],[最低排名]]-开始!$B$6</f>
        <v>4910</v>
      </c>
    </row>
    <row r="1248" spans="1:18">
      <c r="A1248">
        <v>87603</v>
      </c>
      <c r="B1248" t="s">
        <v>1419</v>
      </c>
      <c r="C1248" t="str">
        <f t="shared" si="38"/>
        <v>西北工大</v>
      </c>
      <c r="D1248" t="str">
        <f t="shared" si="39"/>
        <v>03</v>
      </c>
      <c r="E1248" t="s">
        <v>254</v>
      </c>
      <c r="F1248">
        <v>236</v>
      </c>
      <c r="G1248">
        <v>129</v>
      </c>
      <c r="H1248">
        <v>134</v>
      </c>
      <c r="I1248">
        <v>67</v>
      </c>
      <c r="J1248">
        <v>67</v>
      </c>
      <c r="K1248">
        <v>61</v>
      </c>
      <c r="L1248">
        <v>0</v>
      </c>
      <c r="M1248">
        <v>2023</v>
      </c>
      <c r="N1248">
        <f>VLOOKUP(E1248, '2023D'!$A$2:$G$339, 2, FALSE)</f>
        <v>150</v>
      </c>
      <c r="O1248">
        <f>VLOOKUP(E1248, '2023D'!$A$2:$G$339, 3, FALSE)</f>
        <v>4750</v>
      </c>
      <c r="P1248">
        <f>extracted_table_data[[#This Row],[最低排名]]-extracted_table_data[[#This Row],[同分人数]]+1</f>
        <v>4601</v>
      </c>
      <c r="Q1248">
        <f>IF(O1248&gt;=开始!$B$6, 1, 0)</f>
        <v>1</v>
      </c>
      <c r="R1248">
        <f>extracted_table_data[[#This Row],[最低排名]]-开始!$B$6</f>
        <v>4750</v>
      </c>
    </row>
    <row r="1249" spans="1:18">
      <c r="A1249">
        <v>87604</v>
      </c>
      <c r="B1249" t="s">
        <v>1420</v>
      </c>
      <c r="C1249" t="str">
        <f t="shared" si="38"/>
        <v>西北工大</v>
      </c>
      <c r="D1249" t="str">
        <f t="shared" si="39"/>
        <v>04</v>
      </c>
      <c r="E1249" t="s">
        <v>265</v>
      </c>
      <c r="F1249">
        <v>241</v>
      </c>
      <c r="G1249">
        <v>137</v>
      </c>
      <c r="H1249">
        <v>125</v>
      </c>
      <c r="I1249">
        <v>70</v>
      </c>
      <c r="J1249">
        <v>67</v>
      </c>
      <c r="K1249">
        <v>55</v>
      </c>
      <c r="L1249">
        <v>0</v>
      </c>
      <c r="M1249">
        <v>2023</v>
      </c>
      <c r="N1249">
        <f>VLOOKUP(E1249, '2023D'!$A$2:$G$339, 2, FALSE)</f>
        <v>185</v>
      </c>
      <c r="O1249">
        <f>VLOOKUP(E1249, '2023D'!$A$2:$G$339, 3, FALSE)</f>
        <v>6028</v>
      </c>
      <c r="P1249">
        <f>extracted_table_data[[#This Row],[最低排名]]-extracted_table_data[[#This Row],[同分人数]]+1</f>
        <v>5844</v>
      </c>
      <c r="Q1249">
        <f>IF(O1249&gt;=开始!$B$6, 1, 0)</f>
        <v>1</v>
      </c>
      <c r="R1249">
        <f>extracted_table_data[[#This Row],[最低排名]]-开始!$B$6</f>
        <v>6028</v>
      </c>
    </row>
    <row r="1250" spans="1:18">
      <c r="A1250">
        <v>87701</v>
      </c>
      <c r="B1250" t="s">
        <v>1421</v>
      </c>
      <c r="C1250" t="str">
        <f t="shared" si="38"/>
        <v>西北大学</v>
      </c>
      <c r="D1250" t="str">
        <f t="shared" si="39"/>
        <v>01</v>
      </c>
      <c r="E1250" t="s">
        <v>298</v>
      </c>
      <c r="F1250">
        <v>229</v>
      </c>
      <c r="G1250">
        <v>116</v>
      </c>
      <c r="H1250">
        <v>126</v>
      </c>
      <c r="I1250">
        <v>61</v>
      </c>
      <c r="J1250">
        <v>58</v>
      </c>
      <c r="K1250">
        <v>58</v>
      </c>
      <c r="L1250">
        <v>0</v>
      </c>
      <c r="M1250">
        <v>2023</v>
      </c>
      <c r="N1250">
        <f>VLOOKUP(E1250, '2023D'!$A$2:$G$339, 2, FALSE)</f>
        <v>238</v>
      </c>
      <c r="O1250">
        <f>VLOOKUP(E1250, '2023D'!$A$2:$G$339, 3, FALSE)</f>
        <v>11739</v>
      </c>
      <c r="P1250">
        <f>extracted_table_data[[#This Row],[最低排名]]-extracted_table_data[[#This Row],[同分人数]]+1</f>
        <v>11502</v>
      </c>
      <c r="Q1250">
        <f>IF(O1250&gt;=开始!$B$6, 1, 0)</f>
        <v>1</v>
      </c>
      <c r="R1250">
        <f>extracted_table_data[[#This Row],[最低排名]]-开始!$B$6</f>
        <v>11739</v>
      </c>
    </row>
    <row r="1251" spans="1:18">
      <c r="A1251">
        <v>87702</v>
      </c>
      <c r="B1251" t="s">
        <v>1422</v>
      </c>
      <c r="C1251" t="str">
        <f t="shared" si="38"/>
        <v>西北大学</v>
      </c>
      <c r="D1251" t="str">
        <f t="shared" si="39"/>
        <v>02</v>
      </c>
      <c r="E1251" t="s">
        <v>265</v>
      </c>
      <c r="F1251">
        <v>236</v>
      </c>
      <c r="G1251">
        <v>130</v>
      </c>
      <c r="H1251">
        <v>133</v>
      </c>
      <c r="I1251">
        <v>64</v>
      </c>
      <c r="J1251">
        <v>64</v>
      </c>
      <c r="K1251">
        <v>61</v>
      </c>
      <c r="L1251">
        <v>0</v>
      </c>
      <c r="M1251">
        <v>2023</v>
      </c>
      <c r="N1251">
        <f>VLOOKUP(E1251, '2023D'!$A$2:$G$339, 2, FALSE)</f>
        <v>185</v>
      </c>
      <c r="O1251">
        <f>VLOOKUP(E1251, '2023D'!$A$2:$G$339, 3, FALSE)</f>
        <v>6028</v>
      </c>
      <c r="P1251">
        <f>extracted_table_data[[#This Row],[最低排名]]-extracted_table_data[[#This Row],[同分人数]]+1</f>
        <v>5844</v>
      </c>
      <c r="Q1251">
        <f>IF(O1251&gt;=开始!$B$6, 1, 0)</f>
        <v>1</v>
      </c>
      <c r="R1251">
        <f>extracted_table_data[[#This Row],[最低排名]]-开始!$B$6</f>
        <v>6028</v>
      </c>
    </row>
    <row r="1252" spans="1:18">
      <c r="A1252">
        <v>87703</v>
      </c>
      <c r="B1252" t="s">
        <v>1423</v>
      </c>
      <c r="C1252" t="str">
        <f t="shared" si="38"/>
        <v>西北大学</v>
      </c>
      <c r="D1252" t="str">
        <f t="shared" si="39"/>
        <v>03</v>
      </c>
      <c r="E1252" t="s">
        <v>279</v>
      </c>
      <c r="F1252">
        <v>243</v>
      </c>
      <c r="G1252">
        <v>134</v>
      </c>
      <c r="H1252">
        <v>107</v>
      </c>
      <c r="I1252">
        <v>67</v>
      </c>
      <c r="J1252">
        <v>61</v>
      </c>
      <c r="K1252">
        <v>55</v>
      </c>
      <c r="L1252">
        <v>0</v>
      </c>
      <c r="M1252">
        <v>2023</v>
      </c>
      <c r="N1252">
        <f>VLOOKUP(E1252, '2023D'!$A$2:$G$339, 2, FALSE)</f>
        <v>225</v>
      </c>
      <c r="O1252">
        <f>VLOOKUP(E1252, '2023D'!$A$2:$G$339, 3, FALSE)</f>
        <v>11501</v>
      </c>
      <c r="P1252">
        <f>extracted_table_data[[#This Row],[最低排名]]-extracted_table_data[[#This Row],[同分人数]]+1</f>
        <v>11277</v>
      </c>
      <c r="Q1252">
        <f>IF(O1252&gt;=开始!$B$6, 1, 0)</f>
        <v>1</v>
      </c>
      <c r="R1252">
        <f>extracted_table_data[[#This Row],[最低排名]]-开始!$B$6</f>
        <v>11501</v>
      </c>
    </row>
    <row r="1253" spans="1:18">
      <c r="A1253">
        <v>87801</v>
      </c>
      <c r="B1253" t="s">
        <v>1424</v>
      </c>
      <c r="C1253" t="str">
        <f t="shared" si="38"/>
        <v>西安理工</v>
      </c>
      <c r="D1253" t="str">
        <f t="shared" si="39"/>
        <v>01</v>
      </c>
      <c r="E1253" t="s">
        <v>546</v>
      </c>
      <c r="F1253">
        <v>209</v>
      </c>
      <c r="G1253">
        <v>122</v>
      </c>
      <c r="H1253">
        <v>90</v>
      </c>
      <c r="I1253">
        <v>70</v>
      </c>
      <c r="J1253">
        <v>61</v>
      </c>
      <c r="K1253">
        <v>58</v>
      </c>
      <c r="L1253">
        <v>0</v>
      </c>
      <c r="M1253">
        <v>2023</v>
      </c>
      <c r="N1253">
        <f>VLOOKUP(E1253, '2023D'!$A$2:$G$339, 2, FALSE)</f>
        <v>259</v>
      </c>
      <c r="O1253">
        <f>VLOOKUP(E1253, '2023D'!$A$2:$G$339, 3, FALSE)</f>
        <v>22656</v>
      </c>
      <c r="P1253">
        <f>extracted_table_data[[#This Row],[最低排名]]-extracted_table_data[[#This Row],[同分人数]]+1</f>
        <v>22398</v>
      </c>
      <c r="Q1253">
        <f>IF(O1253&gt;=开始!$B$6, 1, 0)</f>
        <v>1</v>
      </c>
      <c r="R1253">
        <f>extracted_table_data[[#This Row],[最低排名]]-开始!$B$6</f>
        <v>22656</v>
      </c>
    </row>
    <row r="1254" spans="1:18">
      <c r="A1254">
        <v>87901</v>
      </c>
      <c r="B1254" t="s">
        <v>1425</v>
      </c>
      <c r="C1254" t="str">
        <f t="shared" si="38"/>
        <v>西安工大</v>
      </c>
      <c r="D1254" t="str">
        <f t="shared" si="39"/>
        <v>01</v>
      </c>
      <c r="E1254" t="s">
        <v>184</v>
      </c>
      <c r="F1254">
        <v>171</v>
      </c>
      <c r="G1254">
        <v>94</v>
      </c>
      <c r="H1254">
        <v>109</v>
      </c>
      <c r="I1254">
        <v>64</v>
      </c>
      <c r="J1254">
        <v>61</v>
      </c>
      <c r="K1254">
        <v>46</v>
      </c>
      <c r="L1254">
        <v>0</v>
      </c>
      <c r="M1254">
        <v>2023</v>
      </c>
      <c r="N1254">
        <f>VLOOKUP(E1254, '2023D'!$A$2:$G$339, 2, FALSE)</f>
        <v>237</v>
      </c>
      <c r="O1254">
        <f>VLOOKUP(E1254, '2023D'!$A$2:$G$339, 3, FALSE)</f>
        <v>31584</v>
      </c>
      <c r="P1254">
        <f>extracted_table_data[[#This Row],[最低排名]]-extracted_table_data[[#This Row],[同分人数]]+1</f>
        <v>31348</v>
      </c>
      <c r="Q1254">
        <f>IF(O1254&gt;=开始!$B$6, 1, 0)</f>
        <v>1</v>
      </c>
      <c r="R1254">
        <f>extracted_table_data[[#This Row],[最低排名]]-开始!$B$6</f>
        <v>31584</v>
      </c>
    </row>
    <row r="1255" spans="1:18">
      <c r="A1255">
        <v>87902</v>
      </c>
      <c r="B1255" t="s">
        <v>1426</v>
      </c>
      <c r="C1255" t="str">
        <f t="shared" si="38"/>
        <v>西安工大</v>
      </c>
      <c r="D1255" t="str">
        <f t="shared" si="39"/>
        <v>02</v>
      </c>
      <c r="E1255" t="s">
        <v>387</v>
      </c>
      <c r="F1255">
        <v>186</v>
      </c>
      <c r="G1255">
        <v>96</v>
      </c>
      <c r="H1255">
        <v>92</v>
      </c>
      <c r="I1255">
        <v>61</v>
      </c>
      <c r="J1255">
        <v>55</v>
      </c>
      <c r="K1255">
        <v>52</v>
      </c>
      <c r="L1255">
        <v>0</v>
      </c>
      <c r="M1255">
        <v>2023</v>
      </c>
      <c r="N1255">
        <f>VLOOKUP(E1255, '2023D'!$A$2:$G$339, 2, FALSE)</f>
        <v>216</v>
      </c>
      <c r="O1255">
        <f>VLOOKUP(E1255, '2023D'!$A$2:$G$339, 3, FALSE)</f>
        <v>32676</v>
      </c>
      <c r="P1255">
        <f>extracted_table_data[[#This Row],[最低排名]]-extracted_table_data[[#This Row],[同分人数]]+1</f>
        <v>32461</v>
      </c>
      <c r="Q1255">
        <f>IF(O1255&gt;=开始!$B$6, 1, 0)</f>
        <v>1</v>
      </c>
      <c r="R1255">
        <f>extracted_table_data[[#This Row],[最低排名]]-开始!$B$6</f>
        <v>32676</v>
      </c>
    </row>
    <row r="1256" spans="1:18">
      <c r="A1256">
        <v>88001</v>
      </c>
      <c r="B1256" t="s">
        <v>1427</v>
      </c>
      <c r="C1256" t="str">
        <f t="shared" si="38"/>
        <v>西安建科</v>
      </c>
      <c r="D1256" t="str">
        <f t="shared" si="39"/>
        <v>01</v>
      </c>
      <c r="E1256" t="s">
        <v>389</v>
      </c>
      <c r="F1256">
        <v>189</v>
      </c>
      <c r="G1256">
        <v>95</v>
      </c>
      <c r="H1256">
        <v>107</v>
      </c>
      <c r="I1256">
        <v>58</v>
      </c>
      <c r="J1256">
        <v>52</v>
      </c>
      <c r="K1256">
        <v>46</v>
      </c>
      <c r="L1256">
        <v>0</v>
      </c>
      <c r="M1256">
        <v>2023</v>
      </c>
      <c r="N1256">
        <f>VLOOKUP(E1256, '2023D'!$A$2:$G$339, 2, FALSE)</f>
        <v>253</v>
      </c>
      <c r="O1256">
        <f>VLOOKUP(E1256, '2023D'!$A$2:$G$339, 3, FALSE)</f>
        <v>31347</v>
      </c>
      <c r="P1256">
        <f>extracted_table_data[[#This Row],[最低排名]]-extracted_table_data[[#This Row],[同分人数]]+1</f>
        <v>31095</v>
      </c>
      <c r="Q1256">
        <f>IF(O1256&gt;=开始!$B$6, 1, 0)</f>
        <v>1</v>
      </c>
      <c r="R1256">
        <f>extracted_table_data[[#This Row],[最低排名]]-开始!$B$6</f>
        <v>31347</v>
      </c>
    </row>
    <row r="1257" spans="1:18">
      <c r="A1257">
        <v>88002</v>
      </c>
      <c r="B1257" t="s">
        <v>1428</v>
      </c>
      <c r="C1257" t="str">
        <f t="shared" si="38"/>
        <v>西安建科</v>
      </c>
      <c r="D1257" t="str">
        <f t="shared" si="39"/>
        <v>02</v>
      </c>
      <c r="E1257" t="s">
        <v>128</v>
      </c>
      <c r="F1257">
        <v>203</v>
      </c>
      <c r="G1257">
        <v>103</v>
      </c>
      <c r="H1257">
        <v>105</v>
      </c>
      <c r="I1257">
        <v>58</v>
      </c>
      <c r="J1257">
        <v>58</v>
      </c>
      <c r="K1257">
        <v>55</v>
      </c>
      <c r="L1257">
        <v>0</v>
      </c>
      <c r="M1257">
        <v>2023</v>
      </c>
      <c r="N1257">
        <f>VLOOKUP(E1257, '2023D'!$A$2:$G$339, 2, FALSE)</f>
        <v>253</v>
      </c>
      <c r="O1257">
        <f>VLOOKUP(E1257, '2023D'!$A$2:$G$339, 3, FALSE)</f>
        <v>24801</v>
      </c>
      <c r="P1257">
        <f>extracted_table_data[[#This Row],[最低排名]]-extracted_table_data[[#This Row],[同分人数]]+1</f>
        <v>24549</v>
      </c>
      <c r="Q1257">
        <f>IF(O1257&gt;=开始!$B$6, 1, 0)</f>
        <v>1</v>
      </c>
      <c r="R1257">
        <f>extracted_table_data[[#This Row],[最低排名]]-开始!$B$6</f>
        <v>24801</v>
      </c>
    </row>
    <row r="1258" spans="1:18">
      <c r="A1258">
        <v>88003</v>
      </c>
      <c r="B1258" t="s">
        <v>1429</v>
      </c>
      <c r="C1258" t="str">
        <f t="shared" si="38"/>
        <v>西安建科</v>
      </c>
      <c r="D1258" t="str">
        <f t="shared" si="39"/>
        <v>03</v>
      </c>
      <c r="E1258" t="s">
        <v>136</v>
      </c>
      <c r="F1258">
        <v>214</v>
      </c>
      <c r="G1258">
        <v>115</v>
      </c>
      <c r="H1258">
        <v>108</v>
      </c>
      <c r="I1258">
        <v>67</v>
      </c>
      <c r="J1258">
        <v>67</v>
      </c>
      <c r="K1258">
        <v>55</v>
      </c>
      <c r="L1258">
        <v>0</v>
      </c>
      <c r="M1258">
        <v>2023</v>
      </c>
      <c r="N1258">
        <f>VLOOKUP(E1258, '2023D'!$A$2:$G$339, 2, FALSE)</f>
        <v>251</v>
      </c>
      <c r="O1258">
        <f>VLOOKUP(E1258, '2023D'!$A$2:$G$339, 3, FALSE)</f>
        <v>16921</v>
      </c>
      <c r="P1258">
        <f>extracted_table_data[[#This Row],[最低排名]]-extracted_table_data[[#This Row],[同分人数]]+1</f>
        <v>16671</v>
      </c>
      <c r="Q1258">
        <f>IF(O1258&gt;=开始!$B$6, 1, 0)</f>
        <v>1</v>
      </c>
      <c r="R1258">
        <f>extracted_table_data[[#This Row],[最低排名]]-开始!$B$6</f>
        <v>16921</v>
      </c>
    </row>
    <row r="1259" spans="1:18">
      <c r="A1259">
        <v>88004</v>
      </c>
      <c r="B1259" t="s">
        <v>1430</v>
      </c>
      <c r="C1259" t="str">
        <f t="shared" si="38"/>
        <v>西安建科</v>
      </c>
      <c r="D1259" t="str">
        <f t="shared" si="39"/>
        <v>04</v>
      </c>
      <c r="E1259" t="s">
        <v>182</v>
      </c>
      <c r="F1259">
        <v>197</v>
      </c>
      <c r="G1259">
        <v>105</v>
      </c>
      <c r="H1259">
        <v>99</v>
      </c>
      <c r="I1259">
        <v>58</v>
      </c>
      <c r="J1259">
        <v>55</v>
      </c>
      <c r="K1259">
        <v>52</v>
      </c>
      <c r="L1259">
        <v>0</v>
      </c>
      <c r="M1259">
        <v>2023</v>
      </c>
      <c r="N1259">
        <f>VLOOKUP(E1259, '2023D'!$A$2:$G$339, 2, FALSE)</f>
        <v>233</v>
      </c>
      <c r="O1259">
        <f>VLOOKUP(E1259, '2023D'!$A$2:$G$339, 3, FALSE)</f>
        <v>29246</v>
      </c>
      <c r="P1259">
        <f>extracted_table_data[[#This Row],[最低排名]]-extracted_table_data[[#This Row],[同分人数]]+1</f>
        <v>29014</v>
      </c>
      <c r="Q1259">
        <f>IF(O1259&gt;=开始!$B$6, 1, 0)</f>
        <v>1</v>
      </c>
      <c r="R1259">
        <f>extracted_table_data[[#This Row],[最低排名]]-开始!$B$6</f>
        <v>29246</v>
      </c>
    </row>
    <row r="1260" spans="1:18">
      <c r="A1260">
        <v>88005</v>
      </c>
      <c r="B1260" t="s">
        <v>1431</v>
      </c>
      <c r="C1260" t="str">
        <f t="shared" si="38"/>
        <v>西安建科</v>
      </c>
      <c r="D1260" t="str">
        <f t="shared" si="39"/>
        <v>05</v>
      </c>
      <c r="E1260" t="s">
        <v>577</v>
      </c>
      <c r="F1260">
        <v>220</v>
      </c>
      <c r="G1260">
        <v>112</v>
      </c>
      <c r="H1260">
        <v>99</v>
      </c>
      <c r="I1260">
        <v>55</v>
      </c>
      <c r="J1260">
        <v>55</v>
      </c>
      <c r="K1260">
        <v>49</v>
      </c>
      <c r="L1260">
        <v>0</v>
      </c>
      <c r="M1260">
        <v>2023</v>
      </c>
      <c r="N1260">
        <f>VLOOKUP(E1260, '2023D'!$A$2:$G$339, 2, FALSE)</f>
        <v>280</v>
      </c>
      <c r="O1260">
        <f>VLOOKUP(E1260, '2023D'!$A$2:$G$339, 3, FALSE)</f>
        <v>25081</v>
      </c>
      <c r="P1260">
        <f>extracted_table_data[[#This Row],[最低排名]]-extracted_table_data[[#This Row],[同分人数]]+1</f>
        <v>24802</v>
      </c>
      <c r="Q1260">
        <f>IF(O1260&gt;=开始!$B$6, 1, 0)</f>
        <v>1</v>
      </c>
      <c r="R1260">
        <f>extracted_table_data[[#This Row],[最低排名]]-开始!$B$6</f>
        <v>25081</v>
      </c>
    </row>
    <row r="1261" spans="1:18">
      <c r="A1261">
        <v>88101</v>
      </c>
      <c r="B1261" t="s">
        <v>1432</v>
      </c>
      <c r="C1261" t="str">
        <f t="shared" si="38"/>
        <v>西安科大</v>
      </c>
      <c r="D1261" t="str">
        <f t="shared" si="39"/>
        <v>01</v>
      </c>
      <c r="E1261" t="s">
        <v>124</v>
      </c>
      <c r="F1261">
        <v>210</v>
      </c>
      <c r="G1261">
        <v>107</v>
      </c>
      <c r="H1261">
        <v>87</v>
      </c>
      <c r="I1261">
        <v>61</v>
      </c>
      <c r="J1261">
        <v>55</v>
      </c>
      <c r="K1261">
        <v>52</v>
      </c>
      <c r="L1261">
        <v>0</v>
      </c>
      <c r="M1261">
        <v>2023</v>
      </c>
      <c r="N1261">
        <f>VLOOKUP(E1261, '2023D'!$A$2:$G$339, 2, FALSE)</f>
        <v>244</v>
      </c>
      <c r="O1261">
        <f>VLOOKUP(E1261, '2023D'!$A$2:$G$339, 3, FALSE)</f>
        <v>28319</v>
      </c>
      <c r="P1261">
        <f>extracted_table_data[[#This Row],[最低排名]]-extracted_table_data[[#This Row],[同分人数]]+1</f>
        <v>28076</v>
      </c>
      <c r="Q1261">
        <f>IF(O1261&gt;=开始!$B$6, 1, 0)</f>
        <v>1</v>
      </c>
      <c r="R1261">
        <f>extracted_table_data[[#This Row],[最低排名]]-开始!$B$6</f>
        <v>28319</v>
      </c>
    </row>
    <row r="1262" spans="1:18">
      <c r="A1262">
        <v>88102</v>
      </c>
      <c r="B1262" t="s">
        <v>1433</v>
      </c>
      <c r="C1262" t="str">
        <f t="shared" si="38"/>
        <v>西安科大</v>
      </c>
      <c r="D1262" t="str">
        <f t="shared" si="39"/>
        <v>02</v>
      </c>
      <c r="E1262" t="s">
        <v>180</v>
      </c>
      <c r="F1262">
        <v>198</v>
      </c>
      <c r="G1262">
        <v>101</v>
      </c>
      <c r="H1262">
        <v>99</v>
      </c>
      <c r="I1262">
        <v>55</v>
      </c>
      <c r="J1262">
        <v>49</v>
      </c>
      <c r="K1262">
        <v>49</v>
      </c>
      <c r="L1262">
        <v>0</v>
      </c>
      <c r="M1262">
        <v>2023</v>
      </c>
      <c r="N1262">
        <f>VLOOKUP(E1262, '2023D'!$A$2:$G$339, 2, FALSE)</f>
        <v>237</v>
      </c>
      <c r="O1262">
        <f>VLOOKUP(E1262, '2023D'!$A$2:$G$339, 3, FALSE)</f>
        <v>31821</v>
      </c>
      <c r="P1262">
        <f>extracted_table_data[[#This Row],[最低排名]]-extracted_table_data[[#This Row],[同分人数]]+1</f>
        <v>31585</v>
      </c>
      <c r="Q1262">
        <f>IF(O1262&gt;=开始!$B$6, 1, 0)</f>
        <v>1</v>
      </c>
      <c r="R1262">
        <f>extracted_table_data[[#This Row],[最低排名]]-开始!$B$6</f>
        <v>31821</v>
      </c>
    </row>
    <row r="1263" spans="1:18">
      <c r="A1263">
        <v>88201</v>
      </c>
      <c r="B1263" t="s">
        <v>1434</v>
      </c>
      <c r="C1263" t="str">
        <f t="shared" si="38"/>
        <v>西安石油</v>
      </c>
      <c r="D1263" t="str">
        <f t="shared" si="39"/>
        <v>01</v>
      </c>
      <c r="E1263" t="s">
        <v>528</v>
      </c>
      <c r="F1263">
        <v>179</v>
      </c>
      <c r="G1263">
        <v>93</v>
      </c>
      <c r="H1263">
        <v>93</v>
      </c>
      <c r="I1263">
        <v>64</v>
      </c>
      <c r="J1263">
        <v>55</v>
      </c>
      <c r="K1263">
        <v>49</v>
      </c>
      <c r="L1263">
        <v>0</v>
      </c>
      <c r="M1263">
        <v>2023</v>
      </c>
      <c r="N1263">
        <f>VLOOKUP(E1263, '2023D'!$A$2:$G$339, 2, FALSE)</f>
        <v>199</v>
      </c>
      <c r="O1263">
        <f>VLOOKUP(E1263, '2023D'!$A$2:$G$339, 3, FALSE)</f>
        <v>33965</v>
      </c>
      <c r="P1263">
        <f>extracted_table_data[[#This Row],[最低排名]]-extracted_table_data[[#This Row],[同分人数]]+1</f>
        <v>33767</v>
      </c>
      <c r="Q1263">
        <f>IF(O1263&gt;=开始!$B$6, 1, 0)</f>
        <v>1</v>
      </c>
      <c r="R1263">
        <f>extracted_table_data[[#This Row],[最低排名]]-开始!$B$6</f>
        <v>33965</v>
      </c>
    </row>
    <row r="1264" spans="1:18">
      <c r="A1264">
        <v>88202</v>
      </c>
      <c r="B1264" t="s">
        <v>1435</v>
      </c>
      <c r="C1264" t="str">
        <f t="shared" si="38"/>
        <v>西安石油</v>
      </c>
      <c r="D1264" t="str">
        <f t="shared" si="39"/>
        <v>02</v>
      </c>
      <c r="E1264" t="s">
        <v>701</v>
      </c>
      <c r="F1264">
        <v>204</v>
      </c>
      <c r="G1264">
        <v>113</v>
      </c>
      <c r="H1264">
        <v>72</v>
      </c>
      <c r="I1264">
        <v>67</v>
      </c>
      <c r="J1264">
        <v>52</v>
      </c>
      <c r="K1264">
        <v>49</v>
      </c>
      <c r="L1264">
        <v>0</v>
      </c>
      <c r="M1264">
        <v>2023</v>
      </c>
      <c r="N1264">
        <f>VLOOKUP(E1264, '2023D'!$A$2:$G$339, 2, FALSE)</f>
        <v>197</v>
      </c>
      <c r="O1264">
        <f>VLOOKUP(E1264, '2023D'!$A$2:$G$339, 3, FALSE)</f>
        <v>33094</v>
      </c>
      <c r="P1264">
        <f>extracted_table_data[[#This Row],[最低排名]]-extracted_table_data[[#This Row],[同分人数]]+1</f>
        <v>32898</v>
      </c>
      <c r="Q1264">
        <f>IF(O1264&gt;=开始!$B$6, 1, 0)</f>
        <v>1</v>
      </c>
      <c r="R1264">
        <f>extracted_table_data[[#This Row],[最低排名]]-开始!$B$6</f>
        <v>33094</v>
      </c>
    </row>
    <row r="1265" spans="1:18">
      <c r="A1265">
        <v>88203</v>
      </c>
      <c r="B1265" t="s">
        <v>1436</v>
      </c>
      <c r="C1265" t="str">
        <f t="shared" si="38"/>
        <v>西安石油</v>
      </c>
      <c r="D1265" t="str">
        <f t="shared" si="39"/>
        <v>03</v>
      </c>
      <c r="E1265" t="s">
        <v>170</v>
      </c>
      <c r="F1265">
        <v>211</v>
      </c>
      <c r="G1265">
        <v>114</v>
      </c>
      <c r="H1265">
        <v>80</v>
      </c>
      <c r="I1265">
        <v>64</v>
      </c>
      <c r="J1265">
        <v>49</v>
      </c>
      <c r="K1265">
        <v>49</v>
      </c>
      <c r="L1265">
        <v>0</v>
      </c>
      <c r="M1265">
        <v>2023</v>
      </c>
      <c r="N1265">
        <f>VLOOKUP(E1265, '2023D'!$A$2:$G$339, 2, FALSE)</f>
        <v>242</v>
      </c>
      <c r="O1265">
        <f>VLOOKUP(E1265, '2023D'!$A$2:$G$339, 3, FALSE)</f>
        <v>31094</v>
      </c>
      <c r="P1265">
        <f>extracted_table_data[[#This Row],[最低排名]]-extracted_table_data[[#This Row],[同分人数]]+1</f>
        <v>30853</v>
      </c>
      <c r="Q1265">
        <f>IF(O1265&gt;=开始!$B$6, 1, 0)</f>
        <v>1</v>
      </c>
      <c r="R1265">
        <f>extracted_table_data[[#This Row],[最低排名]]-开始!$B$6</f>
        <v>31094</v>
      </c>
    </row>
    <row r="1266" spans="1:18">
      <c r="A1266">
        <v>88204</v>
      </c>
      <c r="B1266" t="s">
        <v>1437</v>
      </c>
      <c r="C1266" t="str">
        <f t="shared" si="38"/>
        <v>西安石油</v>
      </c>
      <c r="D1266" t="str">
        <f t="shared" si="39"/>
        <v>04</v>
      </c>
      <c r="E1266" t="s">
        <v>701</v>
      </c>
      <c r="F1266">
        <v>189</v>
      </c>
      <c r="G1266">
        <v>108</v>
      </c>
      <c r="H1266">
        <v>93</v>
      </c>
      <c r="I1266">
        <v>61</v>
      </c>
      <c r="J1266">
        <v>52</v>
      </c>
      <c r="K1266">
        <v>49</v>
      </c>
      <c r="L1266">
        <v>0</v>
      </c>
      <c r="M1266">
        <v>2023</v>
      </c>
      <c r="N1266">
        <f>VLOOKUP(E1266, '2023D'!$A$2:$G$339, 2, FALSE)</f>
        <v>197</v>
      </c>
      <c r="O1266">
        <f>VLOOKUP(E1266, '2023D'!$A$2:$G$339, 3, FALSE)</f>
        <v>33094</v>
      </c>
      <c r="P1266">
        <f>extracted_table_data[[#This Row],[最低排名]]-extracted_table_data[[#This Row],[同分人数]]+1</f>
        <v>32898</v>
      </c>
      <c r="Q1266">
        <f>IF(O1266&gt;=开始!$B$6, 1, 0)</f>
        <v>1</v>
      </c>
      <c r="R1266">
        <f>extracted_table_data[[#This Row],[最低排名]]-开始!$B$6</f>
        <v>33094</v>
      </c>
    </row>
    <row r="1267" spans="1:18">
      <c r="A1267">
        <v>88301</v>
      </c>
      <c r="B1267" t="s">
        <v>1438</v>
      </c>
      <c r="C1267" t="str">
        <f t="shared" si="38"/>
        <v>陕西科大</v>
      </c>
      <c r="D1267" t="str">
        <f t="shared" si="39"/>
        <v>01</v>
      </c>
      <c r="E1267" t="s">
        <v>533</v>
      </c>
      <c r="F1267">
        <v>195</v>
      </c>
      <c r="G1267">
        <v>107</v>
      </c>
      <c r="H1267">
        <v>117</v>
      </c>
      <c r="I1267">
        <v>61</v>
      </c>
      <c r="J1267">
        <v>52</v>
      </c>
      <c r="K1267">
        <v>46</v>
      </c>
      <c r="L1267">
        <v>0</v>
      </c>
      <c r="M1267">
        <v>2023</v>
      </c>
      <c r="N1267">
        <f>VLOOKUP(E1267, '2023D'!$A$2:$G$339, 2, FALSE)</f>
        <v>253</v>
      </c>
      <c r="O1267">
        <f>VLOOKUP(E1267, '2023D'!$A$2:$G$339, 3, FALSE)</f>
        <v>26866</v>
      </c>
      <c r="P1267">
        <f>extracted_table_data[[#This Row],[最低排名]]-extracted_table_data[[#This Row],[同分人数]]+1</f>
        <v>26614</v>
      </c>
      <c r="Q1267">
        <f>IF(O1267&gt;=开始!$B$6, 1, 0)</f>
        <v>1</v>
      </c>
      <c r="R1267">
        <f>extracted_table_data[[#This Row],[最低排名]]-开始!$B$6</f>
        <v>26866</v>
      </c>
    </row>
    <row r="1268" spans="1:18">
      <c r="A1268">
        <v>88302</v>
      </c>
      <c r="B1268" t="s">
        <v>1439</v>
      </c>
      <c r="C1268" t="str">
        <f t="shared" si="38"/>
        <v>陕西科大</v>
      </c>
      <c r="D1268" t="str">
        <f t="shared" si="39"/>
        <v>02</v>
      </c>
      <c r="E1268" t="s">
        <v>184</v>
      </c>
      <c r="F1268">
        <v>185</v>
      </c>
      <c r="G1268">
        <v>102</v>
      </c>
      <c r="H1268">
        <v>113</v>
      </c>
      <c r="I1268">
        <v>55</v>
      </c>
      <c r="J1268">
        <v>52</v>
      </c>
      <c r="K1268">
        <v>46</v>
      </c>
      <c r="L1268">
        <v>0</v>
      </c>
      <c r="M1268">
        <v>2023</v>
      </c>
      <c r="N1268">
        <f>VLOOKUP(E1268, '2023D'!$A$2:$G$339, 2, FALSE)</f>
        <v>237</v>
      </c>
      <c r="O1268">
        <f>VLOOKUP(E1268, '2023D'!$A$2:$G$339, 3, FALSE)</f>
        <v>31584</v>
      </c>
      <c r="P1268">
        <f>extracted_table_data[[#This Row],[最低排名]]-extracted_table_data[[#This Row],[同分人数]]+1</f>
        <v>31348</v>
      </c>
      <c r="Q1268">
        <f>IF(O1268&gt;=开始!$B$6, 1, 0)</f>
        <v>1</v>
      </c>
      <c r="R1268">
        <f>extracted_table_data[[#This Row],[最低排名]]-开始!$B$6</f>
        <v>31584</v>
      </c>
    </row>
    <row r="1269" spans="1:18">
      <c r="A1269">
        <v>88401</v>
      </c>
      <c r="B1269" t="s">
        <v>1440</v>
      </c>
      <c r="C1269" t="str">
        <f t="shared" si="38"/>
        <v>陕西理工</v>
      </c>
      <c r="D1269" t="str">
        <f t="shared" si="39"/>
        <v>01</v>
      </c>
      <c r="E1269" t="s">
        <v>203</v>
      </c>
      <c r="F1269">
        <v>163</v>
      </c>
      <c r="G1269">
        <v>100</v>
      </c>
      <c r="H1269">
        <v>108</v>
      </c>
      <c r="I1269">
        <v>58</v>
      </c>
      <c r="J1269">
        <v>52</v>
      </c>
      <c r="K1269">
        <v>49</v>
      </c>
      <c r="L1269">
        <v>0</v>
      </c>
      <c r="M1269">
        <v>2023</v>
      </c>
      <c r="N1269">
        <f>VLOOKUP(E1269, '2023D'!$A$2:$G$339, 2, FALSE)</f>
        <v>209</v>
      </c>
      <c r="O1269">
        <f>VLOOKUP(E1269, '2023D'!$A$2:$G$339, 3, FALSE)</f>
        <v>36113</v>
      </c>
      <c r="P1269">
        <f>extracted_table_data[[#This Row],[最低排名]]-extracted_table_data[[#This Row],[同分人数]]+1</f>
        <v>35905</v>
      </c>
      <c r="Q1269">
        <f>IF(O1269&gt;=开始!$B$6, 1, 0)</f>
        <v>1</v>
      </c>
      <c r="R1269">
        <f>extracted_table_data[[#This Row],[最低排名]]-开始!$B$6</f>
        <v>36113</v>
      </c>
    </row>
    <row r="1270" spans="1:18">
      <c r="A1270">
        <v>88402</v>
      </c>
      <c r="B1270" t="s">
        <v>1441</v>
      </c>
      <c r="C1270" t="str">
        <f t="shared" si="38"/>
        <v>陕西理工</v>
      </c>
      <c r="D1270" t="str">
        <f t="shared" si="39"/>
        <v>02</v>
      </c>
      <c r="E1270" t="s">
        <v>54</v>
      </c>
      <c r="F1270">
        <v>189</v>
      </c>
      <c r="G1270">
        <v>100</v>
      </c>
      <c r="H1270">
        <v>78</v>
      </c>
      <c r="I1270">
        <v>61</v>
      </c>
      <c r="J1270">
        <v>61</v>
      </c>
      <c r="K1270">
        <v>52</v>
      </c>
      <c r="L1270">
        <v>0</v>
      </c>
      <c r="M1270">
        <v>2023</v>
      </c>
      <c r="N1270">
        <f>VLOOKUP(E1270, '2023D'!$A$2:$G$339, 2, FALSE)</f>
        <v>202</v>
      </c>
      <c r="O1270">
        <f>VLOOKUP(E1270, '2023D'!$A$2:$G$339, 3, FALSE)</f>
        <v>33766</v>
      </c>
      <c r="P1270">
        <f>extracted_table_data[[#This Row],[最低排名]]-extracted_table_data[[#This Row],[同分人数]]+1</f>
        <v>33565</v>
      </c>
      <c r="Q1270">
        <f>IF(O1270&gt;=开始!$B$6, 1, 0)</f>
        <v>1</v>
      </c>
      <c r="R1270">
        <f>extracted_table_data[[#This Row],[最低排名]]-开始!$B$6</f>
        <v>33766</v>
      </c>
    </row>
    <row r="1271" spans="1:18">
      <c r="A1271">
        <v>88501</v>
      </c>
      <c r="B1271" t="s">
        <v>1442</v>
      </c>
      <c r="C1271" t="str">
        <f t="shared" si="38"/>
        <v>宝鸡文理</v>
      </c>
      <c r="D1271" t="str">
        <f t="shared" si="39"/>
        <v>01</v>
      </c>
      <c r="E1271" t="s">
        <v>585</v>
      </c>
      <c r="F1271">
        <v>161</v>
      </c>
      <c r="G1271">
        <v>91</v>
      </c>
      <c r="H1271">
        <v>99</v>
      </c>
      <c r="I1271">
        <v>61</v>
      </c>
      <c r="J1271">
        <v>49</v>
      </c>
      <c r="K1271">
        <v>46</v>
      </c>
      <c r="L1271">
        <v>0</v>
      </c>
      <c r="M1271">
        <v>2023</v>
      </c>
      <c r="N1271">
        <f>VLOOKUP(E1271, '2023D'!$A$2:$G$339, 2, FALSE)</f>
        <v>189</v>
      </c>
      <c r="O1271">
        <f>VLOOKUP(E1271, '2023D'!$A$2:$G$339, 3, FALSE)</f>
        <v>38855</v>
      </c>
      <c r="P1271">
        <f>extracted_table_data[[#This Row],[最低排名]]-extracted_table_data[[#This Row],[同分人数]]+1</f>
        <v>38667</v>
      </c>
      <c r="Q1271">
        <f>IF(O1271&gt;=开始!$B$6, 1, 0)</f>
        <v>1</v>
      </c>
      <c r="R1271">
        <f>extracted_table_data[[#This Row],[最低排名]]-开始!$B$6</f>
        <v>38855</v>
      </c>
    </row>
    <row r="1272" spans="1:18">
      <c r="A1272">
        <v>88601</v>
      </c>
      <c r="B1272" t="s">
        <v>1443</v>
      </c>
      <c r="C1272" t="str">
        <f t="shared" si="38"/>
        <v>渭南师范</v>
      </c>
      <c r="D1272" t="str">
        <f t="shared" si="39"/>
        <v>01</v>
      </c>
      <c r="E1272" t="s">
        <v>738</v>
      </c>
      <c r="F1272">
        <v>188</v>
      </c>
      <c r="G1272">
        <v>99</v>
      </c>
      <c r="H1272">
        <v>80</v>
      </c>
      <c r="I1272">
        <v>55</v>
      </c>
      <c r="J1272">
        <v>46</v>
      </c>
      <c r="K1272">
        <v>43</v>
      </c>
      <c r="L1272">
        <v>0</v>
      </c>
      <c r="M1272">
        <v>2023</v>
      </c>
      <c r="N1272">
        <f>VLOOKUP(E1272, '2023D'!$A$2:$G$339, 2, FALSE)</f>
        <v>161</v>
      </c>
      <c r="O1272">
        <f>VLOOKUP(E1272, '2023D'!$A$2:$G$339, 3, FALSE)</f>
        <v>39601</v>
      </c>
      <c r="P1272">
        <f>extracted_table_data[[#This Row],[最低排名]]-extracted_table_data[[#This Row],[同分人数]]+1</f>
        <v>39441</v>
      </c>
      <c r="Q1272">
        <f>IF(O1272&gt;=开始!$B$6, 1, 0)</f>
        <v>1</v>
      </c>
      <c r="R1272">
        <f>extracted_table_data[[#This Row],[最低排名]]-开始!$B$6</f>
        <v>39601</v>
      </c>
    </row>
    <row r="1273" spans="1:18">
      <c r="A1273">
        <v>88701</v>
      </c>
      <c r="B1273" t="s">
        <v>1444</v>
      </c>
      <c r="C1273" t="str">
        <f t="shared" si="38"/>
        <v>西安外大</v>
      </c>
      <c r="D1273" t="str">
        <f t="shared" si="39"/>
        <v>01</v>
      </c>
      <c r="E1273" t="s">
        <v>546</v>
      </c>
      <c r="F1273">
        <v>219</v>
      </c>
      <c r="G1273">
        <v>111</v>
      </c>
      <c r="H1273">
        <v>116</v>
      </c>
      <c r="I1273">
        <v>55</v>
      </c>
      <c r="J1273">
        <v>49</v>
      </c>
      <c r="K1273">
        <v>49</v>
      </c>
      <c r="L1273">
        <v>0</v>
      </c>
      <c r="M1273">
        <v>2023</v>
      </c>
      <c r="N1273">
        <f>VLOOKUP(E1273, '2023D'!$A$2:$G$339, 2, FALSE)</f>
        <v>259</v>
      </c>
      <c r="O1273">
        <f>VLOOKUP(E1273, '2023D'!$A$2:$G$339, 3, FALSE)</f>
        <v>22656</v>
      </c>
      <c r="P1273">
        <f>extracted_table_data[[#This Row],[最低排名]]-extracted_table_data[[#This Row],[同分人数]]+1</f>
        <v>22398</v>
      </c>
      <c r="Q1273">
        <f>IF(O1273&gt;=开始!$B$6, 1, 0)</f>
        <v>1</v>
      </c>
      <c r="R1273">
        <f>extracted_table_data[[#This Row],[最低排名]]-开始!$B$6</f>
        <v>22656</v>
      </c>
    </row>
    <row r="1274" spans="1:18">
      <c r="A1274">
        <v>88801</v>
      </c>
      <c r="B1274" t="s">
        <v>1445</v>
      </c>
      <c r="C1274" t="str">
        <f t="shared" si="38"/>
        <v>西北政法</v>
      </c>
      <c r="D1274" t="str">
        <f t="shared" si="39"/>
        <v>01</v>
      </c>
      <c r="E1274" t="s">
        <v>500</v>
      </c>
      <c r="F1274">
        <v>210</v>
      </c>
      <c r="G1274">
        <v>105</v>
      </c>
      <c r="H1274">
        <v>134</v>
      </c>
      <c r="I1274">
        <v>67</v>
      </c>
      <c r="J1274">
        <v>67</v>
      </c>
      <c r="K1274">
        <v>58</v>
      </c>
      <c r="L1274">
        <v>0</v>
      </c>
      <c r="M1274">
        <v>2023</v>
      </c>
      <c r="N1274">
        <f>VLOOKUP(E1274, '2023D'!$A$2:$G$339, 2, FALSE)</f>
        <v>243</v>
      </c>
      <c r="O1274">
        <f>VLOOKUP(E1274, '2023D'!$A$2:$G$339, 3, FALSE)</f>
        <v>10808</v>
      </c>
      <c r="P1274">
        <f>extracted_table_data[[#This Row],[最低排名]]-extracted_table_data[[#This Row],[同分人数]]+1</f>
        <v>10566</v>
      </c>
      <c r="Q1274">
        <f>IF(O1274&gt;=开始!$B$6, 1, 0)</f>
        <v>1</v>
      </c>
      <c r="R1274">
        <f>extracted_table_data[[#This Row],[最低排名]]-开始!$B$6</f>
        <v>10808</v>
      </c>
    </row>
    <row r="1275" spans="1:18">
      <c r="A1275">
        <v>88901</v>
      </c>
      <c r="B1275" t="s">
        <v>1446</v>
      </c>
      <c r="C1275" t="str">
        <f t="shared" si="38"/>
        <v>西安培华</v>
      </c>
      <c r="D1275" t="str">
        <f t="shared" si="39"/>
        <v>01</v>
      </c>
      <c r="E1275" t="s">
        <v>221</v>
      </c>
      <c r="F1275">
        <v>191</v>
      </c>
      <c r="G1275">
        <v>98</v>
      </c>
      <c r="H1275">
        <v>77</v>
      </c>
      <c r="I1275">
        <v>55</v>
      </c>
      <c r="J1275">
        <v>43</v>
      </c>
      <c r="K1275">
        <v>43</v>
      </c>
      <c r="L1275">
        <v>0</v>
      </c>
      <c r="M1275">
        <v>2023</v>
      </c>
      <c r="N1275">
        <f>VLOOKUP(E1275, '2023D'!$A$2:$G$339, 2, FALSE)</f>
        <v>197</v>
      </c>
      <c r="O1275">
        <f>VLOOKUP(E1275, '2023D'!$A$2:$G$339, 3, FALSE)</f>
        <v>40174</v>
      </c>
      <c r="P1275">
        <f>extracted_table_data[[#This Row],[最低排名]]-extracted_table_data[[#This Row],[同分人数]]+1</f>
        <v>39978</v>
      </c>
      <c r="Q1275">
        <f>IF(O1275&gt;=开始!$B$6, 1, 0)</f>
        <v>1</v>
      </c>
      <c r="R1275">
        <f>extracted_table_data[[#This Row],[最低排名]]-开始!$B$6</f>
        <v>40174</v>
      </c>
    </row>
    <row r="1276" spans="1:18">
      <c r="A1276">
        <v>88902</v>
      </c>
      <c r="B1276" t="s">
        <v>1447</v>
      </c>
      <c r="C1276" t="str">
        <f t="shared" si="38"/>
        <v>西安培华</v>
      </c>
      <c r="D1276" t="str">
        <f t="shared" si="39"/>
        <v>02</v>
      </c>
      <c r="E1276" t="s">
        <v>207</v>
      </c>
      <c r="F1276">
        <v>194</v>
      </c>
      <c r="G1276">
        <v>98</v>
      </c>
      <c r="H1276">
        <v>54</v>
      </c>
      <c r="I1276">
        <v>58</v>
      </c>
      <c r="J1276">
        <v>55</v>
      </c>
      <c r="K1276">
        <v>52</v>
      </c>
      <c r="L1276">
        <v>0</v>
      </c>
      <c r="M1276">
        <v>2023</v>
      </c>
      <c r="N1276">
        <f>VLOOKUP(E1276, '2023D'!$A$2:$G$339, 2, FALSE)</f>
        <v>193</v>
      </c>
      <c r="O1276">
        <f>VLOOKUP(E1276, '2023D'!$A$2:$G$339, 3, FALSE)</f>
        <v>39440</v>
      </c>
      <c r="P1276">
        <f>extracted_table_data[[#This Row],[最低排名]]-extracted_table_data[[#This Row],[同分人数]]+1</f>
        <v>39248</v>
      </c>
      <c r="Q1276">
        <f>IF(O1276&gt;=开始!$B$6, 1, 0)</f>
        <v>1</v>
      </c>
      <c r="R1276">
        <f>extracted_table_data[[#This Row],[最低排名]]-开始!$B$6</f>
        <v>39440</v>
      </c>
    </row>
    <row r="1277" spans="1:18">
      <c r="A1277">
        <v>88903</v>
      </c>
      <c r="B1277" t="s">
        <v>1448</v>
      </c>
      <c r="C1277" t="str">
        <f t="shared" si="38"/>
        <v>西安培华</v>
      </c>
      <c r="D1277" t="str">
        <f t="shared" si="39"/>
        <v>03</v>
      </c>
      <c r="E1277" t="s">
        <v>479</v>
      </c>
      <c r="F1277">
        <v>190</v>
      </c>
      <c r="G1277">
        <v>95</v>
      </c>
      <c r="H1277">
        <v>79</v>
      </c>
      <c r="I1277">
        <v>61</v>
      </c>
      <c r="J1277">
        <v>46</v>
      </c>
      <c r="K1277">
        <v>46</v>
      </c>
      <c r="L1277">
        <v>0</v>
      </c>
      <c r="M1277">
        <v>2023</v>
      </c>
      <c r="N1277">
        <f>VLOOKUP(E1277, '2023D'!$A$2:$G$339, 2, FALSE)</f>
        <v>199</v>
      </c>
      <c r="O1277">
        <f>VLOOKUP(E1277, '2023D'!$A$2:$G$339, 3, FALSE)</f>
        <v>37730</v>
      </c>
      <c r="P1277">
        <f>extracted_table_data[[#This Row],[最低排名]]-extracted_table_data[[#This Row],[同分人数]]+1</f>
        <v>37532</v>
      </c>
      <c r="Q1277">
        <f>IF(O1277&gt;=开始!$B$6, 1, 0)</f>
        <v>1</v>
      </c>
      <c r="R1277">
        <f>extracted_table_data[[#This Row],[最低排名]]-开始!$B$6</f>
        <v>37730</v>
      </c>
    </row>
    <row r="1278" spans="1:18">
      <c r="A1278">
        <v>88904</v>
      </c>
      <c r="B1278" t="s">
        <v>1449</v>
      </c>
      <c r="C1278" t="str">
        <f t="shared" si="38"/>
        <v>西安培华</v>
      </c>
      <c r="D1278" t="str">
        <f t="shared" si="39"/>
        <v>04</v>
      </c>
      <c r="E1278" t="s">
        <v>56</v>
      </c>
      <c r="F1278">
        <v>181</v>
      </c>
      <c r="G1278">
        <v>93</v>
      </c>
      <c r="H1278">
        <v>89</v>
      </c>
      <c r="I1278">
        <v>55</v>
      </c>
      <c r="J1278">
        <v>46</v>
      </c>
      <c r="K1278">
        <v>43</v>
      </c>
      <c r="L1278">
        <v>0</v>
      </c>
      <c r="M1278">
        <v>2023</v>
      </c>
      <c r="N1278">
        <f>VLOOKUP(E1278, '2023D'!$A$2:$G$339, 2, FALSE)</f>
        <v>207</v>
      </c>
      <c r="O1278">
        <f>VLOOKUP(E1278, '2023D'!$A$2:$G$339, 3, FALSE)</f>
        <v>39247</v>
      </c>
      <c r="P1278">
        <f>extracted_table_data[[#This Row],[最低排名]]-extracted_table_data[[#This Row],[同分人数]]+1</f>
        <v>39041</v>
      </c>
      <c r="Q1278">
        <f>IF(O1278&gt;=开始!$B$6, 1, 0)</f>
        <v>1</v>
      </c>
      <c r="R1278">
        <f>extracted_table_data[[#This Row],[最低排名]]-开始!$B$6</f>
        <v>39247</v>
      </c>
    </row>
    <row r="1279" spans="1:18">
      <c r="A1279">
        <v>88905</v>
      </c>
      <c r="B1279" t="s">
        <v>1450</v>
      </c>
      <c r="C1279" t="str">
        <f t="shared" si="38"/>
        <v>西安培华</v>
      </c>
      <c r="D1279" t="str">
        <f t="shared" si="39"/>
        <v>05</v>
      </c>
      <c r="E1279" t="s">
        <v>998</v>
      </c>
      <c r="F1279">
        <v>177</v>
      </c>
      <c r="G1279">
        <v>91</v>
      </c>
      <c r="H1279">
        <v>87</v>
      </c>
      <c r="I1279">
        <v>52</v>
      </c>
      <c r="J1279">
        <v>49</v>
      </c>
      <c r="K1279">
        <v>46</v>
      </c>
      <c r="L1279">
        <v>0</v>
      </c>
      <c r="M1279">
        <v>2023</v>
      </c>
      <c r="N1279">
        <f>VLOOKUP(E1279, '2023D'!$A$2:$G$339, 2, FALSE)</f>
        <v>178</v>
      </c>
      <c r="O1279">
        <f>VLOOKUP(E1279, '2023D'!$A$2:$G$339, 3, FALSE)</f>
        <v>39779</v>
      </c>
      <c r="P1279">
        <f>extracted_table_data[[#This Row],[最低排名]]-extracted_table_data[[#This Row],[同分人数]]+1</f>
        <v>39602</v>
      </c>
      <c r="Q1279">
        <f>IF(O1279&gt;=开始!$B$6, 1, 0)</f>
        <v>1</v>
      </c>
      <c r="R1279">
        <f>extracted_table_data[[#This Row],[最低排名]]-开始!$B$6</f>
        <v>39779</v>
      </c>
    </row>
    <row r="1280" spans="1:18">
      <c r="A1280">
        <v>89001</v>
      </c>
      <c r="B1280" t="s">
        <v>1451</v>
      </c>
      <c r="C1280" t="str">
        <f t="shared" si="38"/>
        <v>西安财大</v>
      </c>
      <c r="D1280" t="str">
        <f t="shared" si="39"/>
        <v>01</v>
      </c>
      <c r="E1280" t="s">
        <v>175</v>
      </c>
      <c r="F1280">
        <v>187</v>
      </c>
      <c r="G1280">
        <v>101</v>
      </c>
      <c r="H1280">
        <v>88</v>
      </c>
      <c r="I1280">
        <v>67</v>
      </c>
      <c r="J1280">
        <v>61</v>
      </c>
      <c r="K1280">
        <v>61</v>
      </c>
      <c r="L1280">
        <v>0</v>
      </c>
      <c r="M1280">
        <v>2023</v>
      </c>
      <c r="N1280">
        <f>VLOOKUP(E1280, '2023D'!$A$2:$G$339, 2, FALSE)</f>
        <v>245</v>
      </c>
      <c r="O1280">
        <f>VLOOKUP(E1280, '2023D'!$A$2:$G$339, 3, FALSE)</f>
        <v>28564</v>
      </c>
      <c r="P1280">
        <f>extracted_table_data[[#This Row],[最低排名]]-extracted_table_data[[#This Row],[同分人数]]+1</f>
        <v>28320</v>
      </c>
      <c r="Q1280">
        <f>IF(O1280&gt;=开始!$B$6, 1, 0)</f>
        <v>1</v>
      </c>
      <c r="R1280">
        <f>extracted_table_data[[#This Row],[最低排名]]-开始!$B$6</f>
        <v>28564</v>
      </c>
    </row>
    <row r="1281" spans="1:18">
      <c r="A1281">
        <v>89101</v>
      </c>
      <c r="B1281" t="s">
        <v>1452</v>
      </c>
      <c r="C1281" t="str">
        <f t="shared" si="38"/>
        <v>西安邮电</v>
      </c>
      <c r="D1281" t="str">
        <f t="shared" si="39"/>
        <v>01</v>
      </c>
      <c r="E1281" t="s">
        <v>195</v>
      </c>
      <c r="F1281">
        <v>237</v>
      </c>
      <c r="G1281">
        <v>139</v>
      </c>
      <c r="H1281">
        <v>87</v>
      </c>
      <c r="I1281">
        <v>64</v>
      </c>
      <c r="J1281">
        <v>61</v>
      </c>
      <c r="K1281">
        <v>61</v>
      </c>
      <c r="L1281">
        <v>0</v>
      </c>
      <c r="M1281">
        <v>2023</v>
      </c>
      <c r="N1281">
        <f>VLOOKUP(E1281, '2023D'!$A$2:$G$339, 2, FALSE)</f>
        <v>218</v>
      </c>
      <c r="O1281">
        <f>VLOOKUP(E1281, '2023D'!$A$2:$G$339, 3, FALSE)</f>
        <v>17139</v>
      </c>
      <c r="P1281">
        <f>extracted_table_data[[#This Row],[最低排名]]-extracted_table_data[[#This Row],[同分人数]]+1</f>
        <v>16922</v>
      </c>
      <c r="Q1281">
        <f>IF(O1281&gt;=开始!$B$6, 1, 0)</f>
        <v>1</v>
      </c>
      <c r="R1281">
        <f>extracted_table_data[[#This Row],[最低排名]]-开始!$B$6</f>
        <v>17139</v>
      </c>
    </row>
    <row r="1282" spans="1:18">
      <c r="A1282">
        <v>89102</v>
      </c>
      <c r="B1282" t="s">
        <v>1453</v>
      </c>
      <c r="C1282" t="str">
        <f t="shared" ref="C1282:C1345" si="40">LEFT(B1282, FIND("(", B1282) - 1)</f>
        <v>西安邮电</v>
      </c>
      <c r="D1282" t="str">
        <f t="shared" ref="D1282:D1345" si="41">MID(B1282, FIND("(", B1282) + 1, FIND(")", B1282) - FIND("(", B1282) - 1)</f>
        <v>02</v>
      </c>
      <c r="E1282" t="s">
        <v>287</v>
      </c>
      <c r="F1282">
        <v>212</v>
      </c>
      <c r="G1282">
        <v>117</v>
      </c>
      <c r="H1282">
        <v>109</v>
      </c>
      <c r="I1282">
        <v>49</v>
      </c>
      <c r="J1282">
        <v>49</v>
      </c>
      <c r="K1282">
        <v>49</v>
      </c>
      <c r="L1282">
        <v>0</v>
      </c>
      <c r="M1282">
        <v>2023</v>
      </c>
      <c r="N1282">
        <f>VLOOKUP(E1282, '2023D'!$A$2:$G$339, 2, FALSE)</f>
        <v>236</v>
      </c>
      <c r="O1282">
        <f>VLOOKUP(E1282, '2023D'!$A$2:$G$339, 3, FALSE)</f>
        <v>27576</v>
      </c>
      <c r="P1282">
        <f>extracted_table_data[[#This Row],[最低排名]]-extracted_table_data[[#This Row],[同分人数]]+1</f>
        <v>27341</v>
      </c>
      <c r="Q1282">
        <f>IF(O1282&gt;=开始!$B$6, 1, 0)</f>
        <v>1</v>
      </c>
      <c r="R1282">
        <f>extracted_table_data[[#This Row],[最低排名]]-开始!$B$6</f>
        <v>27576</v>
      </c>
    </row>
    <row r="1283" spans="1:18">
      <c r="A1283">
        <v>89201</v>
      </c>
      <c r="B1283" t="s">
        <v>1454</v>
      </c>
      <c r="C1283" t="str">
        <f t="shared" si="40"/>
        <v>西安思源</v>
      </c>
      <c r="D1283" t="str">
        <f t="shared" si="41"/>
        <v>01</v>
      </c>
      <c r="E1283" t="s">
        <v>447</v>
      </c>
      <c r="F1283">
        <v>180</v>
      </c>
      <c r="G1283">
        <v>96</v>
      </c>
      <c r="H1283">
        <v>85</v>
      </c>
      <c r="I1283">
        <v>67</v>
      </c>
      <c r="J1283">
        <v>46</v>
      </c>
      <c r="K1283">
        <v>43</v>
      </c>
      <c r="L1283">
        <v>0</v>
      </c>
      <c r="M1283">
        <v>2023</v>
      </c>
      <c r="N1283">
        <f>VLOOKUP(E1283, '2023D'!$A$2:$G$339, 2, FALSE)</f>
        <v>201</v>
      </c>
      <c r="O1283">
        <f>VLOOKUP(E1283, '2023D'!$A$2:$G$339, 3, FALSE)</f>
        <v>37931</v>
      </c>
      <c r="P1283">
        <f>extracted_table_data[[#This Row],[最低排名]]-extracted_table_data[[#This Row],[同分人数]]+1</f>
        <v>37731</v>
      </c>
      <c r="Q1283">
        <f>IF(O1283&gt;=开始!$B$6, 1, 0)</f>
        <v>1</v>
      </c>
      <c r="R1283">
        <f>extracted_table_data[[#This Row],[最低排名]]-开始!$B$6</f>
        <v>37931</v>
      </c>
    </row>
    <row r="1284" spans="1:18">
      <c r="A1284">
        <v>89202</v>
      </c>
      <c r="B1284" t="s">
        <v>1455</v>
      </c>
      <c r="C1284" t="str">
        <f t="shared" si="40"/>
        <v>西安思源</v>
      </c>
      <c r="D1284" t="str">
        <f t="shared" si="41"/>
        <v>02</v>
      </c>
      <c r="E1284" t="s">
        <v>223</v>
      </c>
      <c r="F1284">
        <v>192</v>
      </c>
      <c r="G1284">
        <v>96</v>
      </c>
      <c r="H1284">
        <v>72</v>
      </c>
      <c r="I1284">
        <v>49</v>
      </c>
      <c r="J1284">
        <v>49</v>
      </c>
      <c r="K1284">
        <v>46</v>
      </c>
      <c r="L1284">
        <v>0</v>
      </c>
      <c r="M1284">
        <v>2023</v>
      </c>
      <c r="N1284">
        <f>VLOOKUP(E1284, '2023D'!$A$2:$G$339, 2, FALSE)</f>
        <v>175</v>
      </c>
      <c r="O1284">
        <f>VLOOKUP(E1284, '2023D'!$A$2:$G$339, 3, FALSE)</f>
        <v>40349</v>
      </c>
      <c r="P1284">
        <f>extracted_table_data[[#This Row],[最低排名]]-extracted_table_data[[#This Row],[同分人数]]+1</f>
        <v>40175</v>
      </c>
      <c r="Q1284">
        <f>IF(O1284&gt;=开始!$B$6, 1, 0)</f>
        <v>1</v>
      </c>
      <c r="R1284">
        <f>extracted_table_data[[#This Row],[最低排名]]-开始!$B$6</f>
        <v>40349</v>
      </c>
    </row>
    <row r="1285" spans="1:18">
      <c r="A1285">
        <v>89301</v>
      </c>
      <c r="B1285" t="s">
        <v>1456</v>
      </c>
      <c r="C1285" t="str">
        <f t="shared" si="40"/>
        <v>西交城市</v>
      </c>
      <c r="D1285" t="str">
        <f t="shared" si="41"/>
        <v>01</v>
      </c>
      <c r="E1285" t="s">
        <v>316</v>
      </c>
      <c r="F1285">
        <v>166</v>
      </c>
      <c r="G1285">
        <v>90</v>
      </c>
      <c r="H1285">
        <v>84</v>
      </c>
      <c r="I1285">
        <v>64</v>
      </c>
      <c r="J1285">
        <v>46</v>
      </c>
      <c r="K1285">
        <v>46</v>
      </c>
      <c r="L1285">
        <v>0</v>
      </c>
      <c r="M1285">
        <v>2023</v>
      </c>
      <c r="N1285">
        <f>VLOOKUP(E1285, '2023D'!$A$2:$G$339, 2, FALSE)</f>
        <v>159</v>
      </c>
      <c r="O1285">
        <f>VLOOKUP(E1285, '2023D'!$A$2:$G$339, 3, FALSE)</f>
        <v>40671</v>
      </c>
      <c r="P1285">
        <f>extracted_table_data[[#This Row],[最低排名]]-extracted_table_data[[#This Row],[同分人数]]+1</f>
        <v>40513</v>
      </c>
      <c r="Q1285">
        <f>IF(O1285&gt;=开始!$B$6, 1, 0)</f>
        <v>1</v>
      </c>
      <c r="R1285">
        <f>extracted_table_data[[#This Row],[最低排名]]-开始!$B$6</f>
        <v>40671</v>
      </c>
    </row>
    <row r="1286" spans="1:18">
      <c r="A1286">
        <v>89601</v>
      </c>
      <c r="B1286" t="s">
        <v>1457</v>
      </c>
      <c r="C1286" t="str">
        <f t="shared" si="40"/>
        <v>延安大学</v>
      </c>
      <c r="D1286" t="str">
        <f t="shared" si="41"/>
        <v>01</v>
      </c>
      <c r="E1286" t="s">
        <v>469</v>
      </c>
      <c r="F1286">
        <v>199</v>
      </c>
      <c r="G1286">
        <v>104</v>
      </c>
      <c r="H1286">
        <v>86</v>
      </c>
      <c r="I1286">
        <v>55</v>
      </c>
      <c r="J1286">
        <v>49</v>
      </c>
      <c r="K1286">
        <v>43</v>
      </c>
      <c r="L1286">
        <v>0</v>
      </c>
      <c r="M1286">
        <v>2023</v>
      </c>
      <c r="N1286">
        <f>VLOOKUP(E1286, '2023D'!$A$2:$G$339, 2, FALSE)</f>
        <v>224</v>
      </c>
      <c r="O1286">
        <f>VLOOKUP(E1286, '2023D'!$A$2:$G$339, 3, FALSE)</f>
        <v>35697</v>
      </c>
      <c r="P1286">
        <f>extracted_table_data[[#This Row],[最低排名]]-extracted_table_data[[#This Row],[同分人数]]+1</f>
        <v>35474</v>
      </c>
      <c r="Q1286">
        <f>IF(O1286&gt;=开始!$B$6, 1, 0)</f>
        <v>1</v>
      </c>
      <c r="R1286">
        <f>extracted_table_data[[#This Row],[最低排名]]-开始!$B$6</f>
        <v>35697</v>
      </c>
    </row>
    <row r="1287" spans="1:18">
      <c r="A1287">
        <v>89602</v>
      </c>
      <c r="B1287" t="s">
        <v>1458</v>
      </c>
      <c r="C1287" t="str">
        <f t="shared" si="40"/>
        <v>延安大学</v>
      </c>
      <c r="D1287" t="str">
        <f t="shared" si="41"/>
        <v>02</v>
      </c>
      <c r="E1287" t="s">
        <v>447</v>
      </c>
      <c r="F1287">
        <v>204</v>
      </c>
      <c r="G1287">
        <v>109</v>
      </c>
      <c r="H1287">
        <v>73</v>
      </c>
      <c r="I1287">
        <v>49</v>
      </c>
      <c r="J1287">
        <v>49</v>
      </c>
      <c r="K1287">
        <v>46</v>
      </c>
      <c r="L1287">
        <v>0</v>
      </c>
      <c r="M1287">
        <v>2023</v>
      </c>
      <c r="N1287">
        <f>VLOOKUP(E1287, '2023D'!$A$2:$G$339, 2, FALSE)</f>
        <v>201</v>
      </c>
      <c r="O1287">
        <f>VLOOKUP(E1287, '2023D'!$A$2:$G$339, 3, FALSE)</f>
        <v>37931</v>
      </c>
      <c r="P1287">
        <f>extracted_table_data[[#This Row],[最低排名]]-extracted_table_data[[#This Row],[同分人数]]+1</f>
        <v>37731</v>
      </c>
      <c r="Q1287">
        <f>IF(O1287&gt;=开始!$B$6, 1, 0)</f>
        <v>1</v>
      </c>
      <c r="R1287">
        <f>extracted_table_data[[#This Row],[最低排名]]-开始!$B$6</f>
        <v>37931</v>
      </c>
    </row>
    <row r="1288" spans="1:18">
      <c r="A1288">
        <v>91101</v>
      </c>
      <c r="B1288" t="s">
        <v>1459</v>
      </c>
      <c r="C1288" t="str">
        <f t="shared" si="40"/>
        <v>西北民族</v>
      </c>
      <c r="D1288" t="str">
        <f t="shared" si="41"/>
        <v>01</v>
      </c>
      <c r="E1288" t="s">
        <v>363</v>
      </c>
      <c r="F1288">
        <v>173</v>
      </c>
      <c r="G1288">
        <v>89</v>
      </c>
      <c r="H1288">
        <v>98</v>
      </c>
      <c r="I1288">
        <v>67</v>
      </c>
      <c r="J1288">
        <v>52</v>
      </c>
      <c r="K1288">
        <v>46</v>
      </c>
      <c r="L1288">
        <v>0</v>
      </c>
      <c r="M1288">
        <v>2023</v>
      </c>
      <c r="N1288">
        <f>VLOOKUP(E1288, '2023D'!$A$2:$G$339, 2, FALSE)</f>
        <v>228</v>
      </c>
      <c r="O1288">
        <f>VLOOKUP(E1288, '2023D'!$A$2:$G$339, 3, FALSE)</f>
        <v>34853</v>
      </c>
      <c r="P1288">
        <f>extracted_table_data[[#This Row],[最低排名]]-extracted_table_data[[#This Row],[同分人数]]+1</f>
        <v>34626</v>
      </c>
      <c r="Q1288">
        <f>IF(O1288&gt;=开始!$B$6, 1, 0)</f>
        <v>1</v>
      </c>
      <c r="R1288">
        <f>extracted_table_data[[#This Row],[最低排名]]-开始!$B$6</f>
        <v>34853</v>
      </c>
    </row>
    <row r="1289" spans="1:18">
      <c r="A1289">
        <v>91102</v>
      </c>
      <c r="B1289" t="s">
        <v>1460</v>
      </c>
      <c r="C1289" t="str">
        <f t="shared" si="40"/>
        <v>西北民族</v>
      </c>
      <c r="D1289" t="str">
        <f t="shared" si="41"/>
        <v>02</v>
      </c>
      <c r="E1289" t="s">
        <v>363</v>
      </c>
      <c r="F1289">
        <v>170</v>
      </c>
      <c r="G1289">
        <v>108</v>
      </c>
      <c r="H1289">
        <v>98</v>
      </c>
      <c r="I1289">
        <v>64</v>
      </c>
      <c r="J1289">
        <v>52</v>
      </c>
      <c r="K1289">
        <v>52</v>
      </c>
      <c r="L1289">
        <v>0</v>
      </c>
      <c r="M1289">
        <v>2023</v>
      </c>
      <c r="N1289">
        <f>VLOOKUP(E1289, '2023D'!$A$2:$G$339, 2, FALSE)</f>
        <v>228</v>
      </c>
      <c r="O1289">
        <f>VLOOKUP(E1289, '2023D'!$A$2:$G$339, 3, FALSE)</f>
        <v>34853</v>
      </c>
      <c r="P1289">
        <f>extracted_table_data[[#This Row],[最低排名]]-extracted_table_data[[#This Row],[同分人数]]+1</f>
        <v>34626</v>
      </c>
      <c r="Q1289">
        <f>IF(O1289&gt;=开始!$B$6, 1, 0)</f>
        <v>1</v>
      </c>
      <c r="R1289">
        <f>extracted_table_data[[#This Row],[最低排名]]-开始!$B$6</f>
        <v>34853</v>
      </c>
    </row>
    <row r="1290" spans="1:18">
      <c r="A1290">
        <v>91103</v>
      </c>
      <c r="B1290" t="s">
        <v>1461</v>
      </c>
      <c r="C1290" t="str">
        <f t="shared" si="40"/>
        <v>西北民族</v>
      </c>
      <c r="D1290" t="str">
        <f t="shared" si="41"/>
        <v>03</v>
      </c>
      <c r="E1290" t="s">
        <v>383</v>
      </c>
      <c r="F1290">
        <v>174</v>
      </c>
      <c r="G1290">
        <v>90</v>
      </c>
      <c r="H1290">
        <v>87</v>
      </c>
      <c r="I1290">
        <v>58</v>
      </c>
      <c r="J1290">
        <v>55</v>
      </c>
      <c r="K1290">
        <v>49</v>
      </c>
      <c r="L1290">
        <v>0</v>
      </c>
      <c r="M1290">
        <v>2023</v>
      </c>
      <c r="N1290">
        <f>VLOOKUP(E1290, '2023D'!$A$2:$G$339, 2, FALSE)</f>
        <v>200</v>
      </c>
      <c r="O1290">
        <f>VLOOKUP(E1290, '2023D'!$A$2:$G$339, 3, FALSE)</f>
        <v>37531</v>
      </c>
      <c r="P1290">
        <f>extracted_table_data[[#This Row],[最低排名]]-extracted_table_data[[#This Row],[同分人数]]+1</f>
        <v>37332</v>
      </c>
      <c r="Q1290">
        <f>IF(O1290&gt;=开始!$B$6, 1, 0)</f>
        <v>1</v>
      </c>
      <c r="R1290">
        <f>extracted_table_data[[#This Row],[最低排名]]-开始!$B$6</f>
        <v>37531</v>
      </c>
    </row>
    <row r="1291" spans="1:18">
      <c r="A1291">
        <v>91201</v>
      </c>
      <c r="B1291" t="s">
        <v>1462</v>
      </c>
      <c r="C1291" t="str">
        <f t="shared" si="40"/>
        <v>兰州大学</v>
      </c>
      <c r="D1291" t="str">
        <f t="shared" si="41"/>
        <v>01</v>
      </c>
      <c r="E1291" t="s">
        <v>105</v>
      </c>
      <c r="F1291">
        <v>231</v>
      </c>
      <c r="G1291">
        <v>126</v>
      </c>
      <c r="H1291">
        <v>121</v>
      </c>
      <c r="I1291">
        <v>64</v>
      </c>
      <c r="J1291">
        <v>64</v>
      </c>
      <c r="K1291">
        <v>58</v>
      </c>
      <c r="L1291">
        <v>0</v>
      </c>
      <c r="M1291">
        <v>2023</v>
      </c>
      <c r="N1291">
        <f>VLOOKUP(E1291, '2023D'!$A$2:$G$339, 2, FALSE)</f>
        <v>235</v>
      </c>
      <c r="O1291">
        <f>VLOOKUP(E1291, '2023D'!$A$2:$G$339, 3, FALSE)</f>
        <v>10340</v>
      </c>
      <c r="P1291">
        <f>extracted_table_data[[#This Row],[最低排名]]-extracted_table_data[[#This Row],[同分人数]]+1</f>
        <v>10106</v>
      </c>
      <c r="Q1291">
        <f>IF(O1291&gt;=开始!$B$6, 1, 0)</f>
        <v>1</v>
      </c>
      <c r="R1291">
        <f>extracted_table_data[[#This Row],[最低排名]]-开始!$B$6</f>
        <v>10340</v>
      </c>
    </row>
    <row r="1292" spans="1:18">
      <c r="A1292">
        <v>91202</v>
      </c>
      <c r="B1292" t="s">
        <v>1463</v>
      </c>
      <c r="C1292" t="str">
        <f t="shared" si="40"/>
        <v>兰州大学</v>
      </c>
      <c r="D1292" t="str">
        <f t="shared" si="41"/>
        <v>02</v>
      </c>
      <c r="E1292" t="s">
        <v>1020</v>
      </c>
      <c r="F1292">
        <v>246</v>
      </c>
      <c r="G1292">
        <v>128</v>
      </c>
      <c r="H1292">
        <v>122</v>
      </c>
      <c r="I1292">
        <v>64</v>
      </c>
      <c r="J1292">
        <v>64</v>
      </c>
      <c r="K1292">
        <v>55</v>
      </c>
      <c r="L1292">
        <v>0</v>
      </c>
      <c r="M1292">
        <v>2023</v>
      </c>
      <c r="N1292">
        <f>VLOOKUP(E1292, '2023D'!$A$2:$G$339, 2, FALSE)</f>
        <v>202</v>
      </c>
      <c r="O1292">
        <f>VLOOKUP(E1292, '2023D'!$A$2:$G$339, 3, FALSE)</f>
        <v>7444</v>
      </c>
      <c r="P1292">
        <f>extracted_table_data[[#This Row],[最低排名]]-extracted_table_data[[#This Row],[同分人数]]+1</f>
        <v>7243</v>
      </c>
      <c r="Q1292">
        <f>IF(O1292&gt;=开始!$B$6, 1, 0)</f>
        <v>1</v>
      </c>
      <c r="R1292">
        <f>extracted_table_data[[#This Row],[最低排名]]-开始!$B$6</f>
        <v>7444</v>
      </c>
    </row>
    <row r="1293" spans="1:18">
      <c r="A1293">
        <v>91203</v>
      </c>
      <c r="B1293" t="s">
        <v>1464</v>
      </c>
      <c r="C1293" t="str">
        <f t="shared" si="40"/>
        <v>兰州大学</v>
      </c>
      <c r="D1293" t="str">
        <f t="shared" si="41"/>
        <v>03</v>
      </c>
      <c r="E1293" t="s">
        <v>25</v>
      </c>
      <c r="F1293">
        <v>231</v>
      </c>
      <c r="G1293">
        <v>132</v>
      </c>
      <c r="H1293">
        <v>114</v>
      </c>
      <c r="I1293">
        <v>70</v>
      </c>
      <c r="J1293">
        <v>67</v>
      </c>
      <c r="K1293">
        <v>61</v>
      </c>
      <c r="L1293">
        <v>0</v>
      </c>
      <c r="M1293">
        <v>2023</v>
      </c>
      <c r="N1293">
        <f>VLOOKUP(E1293, '2023D'!$A$2:$G$339, 2, FALSE)</f>
        <v>239</v>
      </c>
      <c r="O1293">
        <f>VLOOKUP(E1293, '2023D'!$A$2:$G$339, 3, FALSE)</f>
        <v>9179</v>
      </c>
      <c r="P1293">
        <f>extracted_table_data[[#This Row],[最低排名]]-extracted_table_data[[#This Row],[同分人数]]+1</f>
        <v>8941</v>
      </c>
      <c r="Q1293">
        <f>IF(O1293&gt;=开始!$B$6, 1, 0)</f>
        <v>1</v>
      </c>
      <c r="R1293">
        <f>extracted_table_data[[#This Row],[最低排名]]-开始!$B$6</f>
        <v>9179</v>
      </c>
    </row>
    <row r="1294" spans="1:18">
      <c r="A1294">
        <v>91204</v>
      </c>
      <c r="B1294" t="s">
        <v>1465</v>
      </c>
      <c r="C1294" t="str">
        <f t="shared" si="40"/>
        <v>兰州大学</v>
      </c>
      <c r="D1294" t="str">
        <f t="shared" si="41"/>
        <v>04</v>
      </c>
      <c r="E1294" t="s">
        <v>500</v>
      </c>
      <c r="F1294">
        <v>229</v>
      </c>
      <c r="G1294">
        <v>116</v>
      </c>
      <c r="H1294">
        <v>118</v>
      </c>
      <c r="I1294">
        <v>64</v>
      </c>
      <c r="J1294">
        <v>64</v>
      </c>
      <c r="K1294">
        <v>61</v>
      </c>
      <c r="L1294">
        <v>0</v>
      </c>
      <c r="M1294">
        <v>2023</v>
      </c>
      <c r="N1294">
        <f>VLOOKUP(E1294, '2023D'!$A$2:$G$339, 2, FALSE)</f>
        <v>243</v>
      </c>
      <c r="O1294">
        <f>VLOOKUP(E1294, '2023D'!$A$2:$G$339, 3, FALSE)</f>
        <v>10808</v>
      </c>
      <c r="P1294">
        <f>extracted_table_data[[#This Row],[最低排名]]-extracted_table_data[[#This Row],[同分人数]]+1</f>
        <v>10566</v>
      </c>
      <c r="Q1294">
        <f>IF(O1294&gt;=开始!$B$6, 1, 0)</f>
        <v>1</v>
      </c>
      <c r="R1294">
        <f>extracted_table_data[[#This Row],[最低排名]]-开始!$B$6</f>
        <v>10808</v>
      </c>
    </row>
    <row r="1295" spans="1:18">
      <c r="A1295">
        <v>91301</v>
      </c>
      <c r="B1295" t="s">
        <v>1466</v>
      </c>
      <c r="C1295" t="str">
        <f t="shared" si="40"/>
        <v>兰州理工</v>
      </c>
      <c r="D1295" t="str">
        <f t="shared" si="41"/>
        <v>01</v>
      </c>
      <c r="E1295" t="s">
        <v>419</v>
      </c>
      <c r="F1295">
        <v>187</v>
      </c>
      <c r="G1295">
        <v>94</v>
      </c>
      <c r="H1295">
        <v>70</v>
      </c>
      <c r="I1295">
        <v>70</v>
      </c>
      <c r="J1295">
        <v>55</v>
      </c>
      <c r="K1295">
        <v>52</v>
      </c>
      <c r="L1295">
        <v>0</v>
      </c>
      <c r="M1295">
        <v>2023</v>
      </c>
      <c r="N1295">
        <f>VLOOKUP(E1295, '2023D'!$A$2:$G$339, 2, FALSE)</f>
        <v>208</v>
      </c>
      <c r="O1295">
        <f>VLOOKUP(E1295, '2023D'!$A$2:$G$339, 3, FALSE)</f>
        <v>35259</v>
      </c>
      <c r="P1295">
        <f>extracted_table_data[[#This Row],[最低排名]]-extracted_table_data[[#This Row],[同分人数]]+1</f>
        <v>35052</v>
      </c>
      <c r="Q1295">
        <f>IF(O1295&gt;=开始!$B$6, 1, 0)</f>
        <v>1</v>
      </c>
      <c r="R1295">
        <f>extracted_table_data[[#This Row],[最低排名]]-开始!$B$6</f>
        <v>35259</v>
      </c>
    </row>
    <row r="1296" spans="1:18">
      <c r="A1296">
        <v>91302</v>
      </c>
      <c r="B1296" t="s">
        <v>1467</v>
      </c>
      <c r="C1296" t="str">
        <f t="shared" si="40"/>
        <v>兰州理工</v>
      </c>
      <c r="D1296" t="str">
        <f t="shared" si="41"/>
        <v>02</v>
      </c>
      <c r="E1296" t="s">
        <v>528</v>
      </c>
      <c r="F1296">
        <v>206</v>
      </c>
      <c r="G1296">
        <v>109</v>
      </c>
      <c r="H1296">
        <v>78</v>
      </c>
      <c r="I1296">
        <v>58</v>
      </c>
      <c r="J1296">
        <v>52</v>
      </c>
      <c r="K1296">
        <v>46</v>
      </c>
      <c r="L1296">
        <v>0</v>
      </c>
      <c r="M1296">
        <v>2023</v>
      </c>
      <c r="N1296">
        <f>VLOOKUP(E1296, '2023D'!$A$2:$G$339, 2, FALSE)</f>
        <v>199</v>
      </c>
      <c r="O1296">
        <f>VLOOKUP(E1296, '2023D'!$A$2:$G$339, 3, FALSE)</f>
        <v>33965</v>
      </c>
      <c r="P1296">
        <f>extracted_table_data[[#This Row],[最低排名]]-extracted_table_data[[#This Row],[同分人数]]+1</f>
        <v>33767</v>
      </c>
      <c r="Q1296">
        <f>IF(O1296&gt;=开始!$B$6, 1, 0)</f>
        <v>1</v>
      </c>
      <c r="R1296">
        <f>extracted_table_data[[#This Row],[最低排名]]-开始!$B$6</f>
        <v>33965</v>
      </c>
    </row>
    <row r="1297" spans="1:18">
      <c r="A1297">
        <v>91401</v>
      </c>
      <c r="B1297" t="s">
        <v>1468</v>
      </c>
      <c r="C1297" t="str">
        <f t="shared" si="40"/>
        <v>兰州交大</v>
      </c>
      <c r="D1297" t="str">
        <f t="shared" si="41"/>
        <v>01</v>
      </c>
      <c r="E1297" t="s">
        <v>398</v>
      </c>
      <c r="F1297">
        <v>196</v>
      </c>
      <c r="G1297">
        <v>100</v>
      </c>
      <c r="H1297">
        <v>96</v>
      </c>
      <c r="I1297">
        <v>49</v>
      </c>
      <c r="J1297">
        <v>46</v>
      </c>
      <c r="K1297">
        <v>46</v>
      </c>
      <c r="L1297">
        <v>0</v>
      </c>
      <c r="M1297">
        <v>2023</v>
      </c>
      <c r="N1297">
        <f>VLOOKUP(E1297, '2023D'!$A$2:$G$339, 2, FALSE)</f>
        <v>214</v>
      </c>
      <c r="O1297">
        <f>VLOOKUP(E1297, '2023D'!$A$2:$G$339, 3, FALSE)</f>
        <v>35473</v>
      </c>
      <c r="P1297">
        <f>extracted_table_data[[#This Row],[最低排名]]-extracted_table_data[[#This Row],[同分人数]]+1</f>
        <v>35260</v>
      </c>
      <c r="Q1297">
        <f>IF(O1297&gt;=开始!$B$6, 1, 0)</f>
        <v>1</v>
      </c>
      <c r="R1297">
        <f>extracted_table_data[[#This Row],[最低排名]]-开始!$B$6</f>
        <v>35473</v>
      </c>
    </row>
    <row r="1298" spans="1:18">
      <c r="A1298">
        <v>91501</v>
      </c>
      <c r="B1298" t="s">
        <v>1469</v>
      </c>
      <c r="C1298" t="str">
        <f t="shared" si="40"/>
        <v>西北师大</v>
      </c>
      <c r="D1298" t="str">
        <f t="shared" si="41"/>
        <v>01</v>
      </c>
      <c r="E1298" t="s">
        <v>440</v>
      </c>
      <c r="F1298">
        <v>182</v>
      </c>
      <c r="G1298">
        <v>106</v>
      </c>
      <c r="H1298">
        <v>108</v>
      </c>
      <c r="I1298">
        <v>49</v>
      </c>
      <c r="J1298">
        <v>49</v>
      </c>
      <c r="K1298">
        <v>49</v>
      </c>
      <c r="L1298">
        <v>0</v>
      </c>
      <c r="M1298">
        <v>2023</v>
      </c>
      <c r="N1298">
        <f>VLOOKUP(E1298, '2023D'!$A$2:$G$339, 2, FALSE)</f>
        <v>194</v>
      </c>
      <c r="O1298">
        <f>VLOOKUP(E1298, '2023D'!$A$2:$G$339, 3, FALSE)</f>
        <v>34625</v>
      </c>
      <c r="P1298">
        <f>extracted_table_data[[#This Row],[最低排名]]-extracted_table_data[[#This Row],[同分人数]]+1</f>
        <v>34432</v>
      </c>
      <c r="Q1298">
        <f>IF(O1298&gt;=开始!$B$6, 1, 0)</f>
        <v>1</v>
      </c>
      <c r="R1298">
        <f>extracted_table_data[[#This Row],[最低排名]]-开始!$B$6</f>
        <v>34625</v>
      </c>
    </row>
    <row r="1299" spans="1:18">
      <c r="A1299">
        <v>91502</v>
      </c>
      <c r="B1299" t="s">
        <v>1470</v>
      </c>
      <c r="C1299" t="str">
        <f t="shared" si="40"/>
        <v>西北师大</v>
      </c>
      <c r="D1299" t="str">
        <f t="shared" si="41"/>
        <v>02</v>
      </c>
      <c r="E1299" t="s">
        <v>440</v>
      </c>
      <c r="F1299">
        <v>197</v>
      </c>
      <c r="G1299">
        <v>103</v>
      </c>
      <c r="H1299">
        <v>81</v>
      </c>
      <c r="I1299">
        <v>58</v>
      </c>
      <c r="J1299">
        <v>52</v>
      </c>
      <c r="K1299">
        <v>49</v>
      </c>
      <c r="L1299">
        <v>0</v>
      </c>
      <c r="M1299">
        <v>2023</v>
      </c>
      <c r="N1299">
        <f>VLOOKUP(E1299, '2023D'!$A$2:$G$339, 2, FALSE)</f>
        <v>194</v>
      </c>
      <c r="O1299">
        <f>VLOOKUP(E1299, '2023D'!$A$2:$G$339, 3, FALSE)</f>
        <v>34625</v>
      </c>
      <c r="P1299">
        <f>extracted_table_data[[#This Row],[最低排名]]-extracted_table_data[[#This Row],[同分人数]]+1</f>
        <v>34432</v>
      </c>
      <c r="Q1299">
        <f>IF(O1299&gt;=开始!$B$6, 1, 0)</f>
        <v>1</v>
      </c>
      <c r="R1299">
        <f>extracted_table_data[[#This Row],[最低排名]]-开始!$B$6</f>
        <v>34625</v>
      </c>
    </row>
    <row r="1300" spans="1:18">
      <c r="A1300">
        <v>91503</v>
      </c>
      <c r="B1300" t="s">
        <v>1471</v>
      </c>
      <c r="C1300" t="str">
        <f t="shared" si="40"/>
        <v>西北师大</v>
      </c>
      <c r="D1300" t="str">
        <f t="shared" si="41"/>
        <v>03</v>
      </c>
      <c r="E1300" t="s">
        <v>141</v>
      </c>
      <c r="F1300">
        <v>204</v>
      </c>
      <c r="G1300">
        <v>108</v>
      </c>
      <c r="H1300">
        <v>92</v>
      </c>
      <c r="I1300">
        <v>64</v>
      </c>
      <c r="J1300">
        <v>58</v>
      </c>
      <c r="K1300">
        <v>52</v>
      </c>
      <c r="L1300">
        <v>0</v>
      </c>
      <c r="M1300">
        <v>2023</v>
      </c>
      <c r="N1300">
        <f>VLOOKUP(E1300, '2023D'!$A$2:$G$339, 2, FALSE)</f>
        <v>252</v>
      </c>
      <c r="O1300">
        <f>VLOOKUP(E1300, '2023D'!$A$2:$G$339, 3, FALSE)</f>
        <v>27118</v>
      </c>
      <c r="P1300">
        <f>extracted_table_data[[#This Row],[最低排名]]-extracted_table_data[[#This Row],[同分人数]]+1</f>
        <v>26867</v>
      </c>
      <c r="Q1300">
        <f>IF(O1300&gt;=开始!$B$6, 1, 0)</f>
        <v>1</v>
      </c>
      <c r="R1300">
        <f>extracted_table_data[[#This Row],[最低排名]]-开始!$B$6</f>
        <v>27118</v>
      </c>
    </row>
    <row r="1301" spans="1:18">
      <c r="A1301">
        <v>91504</v>
      </c>
      <c r="B1301" t="s">
        <v>1472</v>
      </c>
      <c r="C1301" t="str">
        <f t="shared" si="40"/>
        <v>西北师大</v>
      </c>
      <c r="D1301" t="str">
        <f t="shared" si="41"/>
        <v>04</v>
      </c>
      <c r="E1301" t="s">
        <v>387</v>
      </c>
      <c r="F1301">
        <v>179</v>
      </c>
      <c r="G1301">
        <v>91</v>
      </c>
      <c r="H1301">
        <v>105</v>
      </c>
      <c r="I1301">
        <v>55</v>
      </c>
      <c r="J1301">
        <v>55</v>
      </c>
      <c r="K1301">
        <v>52</v>
      </c>
      <c r="L1301">
        <v>0</v>
      </c>
      <c r="M1301">
        <v>2023</v>
      </c>
      <c r="N1301">
        <f>VLOOKUP(E1301, '2023D'!$A$2:$G$339, 2, FALSE)</f>
        <v>216</v>
      </c>
      <c r="O1301">
        <f>VLOOKUP(E1301, '2023D'!$A$2:$G$339, 3, FALSE)</f>
        <v>32676</v>
      </c>
      <c r="P1301">
        <f>extracted_table_data[[#This Row],[最低排名]]-extracted_table_data[[#This Row],[同分人数]]+1</f>
        <v>32461</v>
      </c>
      <c r="Q1301">
        <f>IF(O1301&gt;=开始!$B$6, 1, 0)</f>
        <v>1</v>
      </c>
      <c r="R1301">
        <f>extracted_table_data[[#This Row],[最低排名]]-开始!$B$6</f>
        <v>32676</v>
      </c>
    </row>
    <row r="1302" spans="1:18">
      <c r="A1302">
        <v>91505</v>
      </c>
      <c r="B1302" t="s">
        <v>1473</v>
      </c>
      <c r="C1302" t="str">
        <f t="shared" si="40"/>
        <v>西北师大</v>
      </c>
      <c r="D1302" t="str">
        <f t="shared" si="41"/>
        <v>05</v>
      </c>
      <c r="E1302" t="s">
        <v>560</v>
      </c>
      <c r="F1302">
        <v>196</v>
      </c>
      <c r="G1302">
        <v>107</v>
      </c>
      <c r="H1302">
        <v>97</v>
      </c>
      <c r="I1302">
        <v>52</v>
      </c>
      <c r="J1302">
        <v>52</v>
      </c>
      <c r="K1302">
        <v>52</v>
      </c>
      <c r="L1302">
        <v>0</v>
      </c>
      <c r="M1302">
        <v>2023</v>
      </c>
      <c r="N1302">
        <f>VLOOKUP(E1302, '2023D'!$A$2:$G$339, 2, FALSE)</f>
        <v>202</v>
      </c>
      <c r="O1302">
        <f>VLOOKUP(E1302, '2023D'!$A$2:$G$339, 3, FALSE)</f>
        <v>32023</v>
      </c>
      <c r="P1302">
        <f>extracted_table_data[[#This Row],[最低排名]]-extracted_table_data[[#This Row],[同分人数]]+1</f>
        <v>31822</v>
      </c>
      <c r="Q1302">
        <f>IF(O1302&gt;=开始!$B$6, 1, 0)</f>
        <v>1</v>
      </c>
      <c r="R1302">
        <f>extracted_table_data[[#This Row],[最低排名]]-开始!$B$6</f>
        <v>32023</v>
      </c>
    </row>
    <row r="1303" spans="1:18">
      <c r="A1303">
        <v>91601</v>
      </c>
      <c r="B1303" t="s">
        <v>1474</v>
      </c>
      <c r="C1303" t="str">
        <f t="shared" si="40"/>
        <v>兰州财大</v>
      </c>
      <c r="D1303" t="str">
        <f t="shared" si="41"/>
        <v>01</v>
      </c>
      <c r="E1303" t="s">
        <v>203</v>
      </c>
      <c r="F1303">
        <v>179</v>
      </c>
      <c r="G1303">
        <v>97</v>
      </c>
      <c r="H1303">
        <v>104</v>
      </c>
      <c r="I1303">
        <v>55</v>
      </c>
      <c r="J1303">
        <v>49</v>
      </c>
      <c r="K1303">
        <v>43</v>
      </c>
      <c r="L1303">
        <v>0</v>
      </c>
      <c r="M1303">
        <v>2023</v>
      </c>
      <c r="N1303">
        <f>VLOOKUP(E1303, '2023D'!$A$2:$G$339, 2, FALSE)</f>
        <v>209</v>
      </c>
      <c r="O1303">
        <f>VLOOKUP(E1303, '2023D'!$A$2:$G$339, 3, FALSE)</f>
        <v>36113</v>
      </c>
      <c r="P1303">
        <f>extracted_table_data[[#This Row],[最低排名]]-extracted_table_data[[#This Row],[同分人数]]+1</f>
        <v>35905</v>
      </c>
      <c r="Q1303">
        <f>IF(O1303&gt;=开始!$B$6, 1, 0)</f>
        <v>1</v>
      </c>
      <c r="R1303">
        <f>extracted_table_data[[#This Row],[最低排名]]-开始!$B$6</f>
        <v>36113</v>
      </c>
    </row>
    <row r="1304" spans="1:18">
      <c r="A1304">
        <v>91602</v>
      </c>
      <c r="B1304" t="s">
        <v>1475</v>
      </c>
      <c r="C1304" t="str">
        <f t="shared" si="40"/>
        <v>兰州财大</v>
      </c>
      <c r="D1304" t="str">
        <f t="shared" si="41"/>
        <v>02</v>
      </c>
      <c r="E1304" t="s">
        <v>50</v>
      </c>
      <c r="F1304">
        <v>176</v>
      </c>
      <c r="G1304">
        <v>98</v>
      </c>
      <c r="H1304">
        <v>102</v>
      </c>
      <c r="I1304">
        <v>55</v>
      </c>
      <c r="J1304">
        <v>52</v>
      </c>
      <c r="K1304">
        <v>46</v>
      </c>
      <c r="L1304">
        <v>0</v>
      </c>
      <c r="M1304">
        <v>2023</v>
      </c>
      <c r="N1304">
        <f>VLOOKUP(E1304, '2023D'!$A$2:$G$339, 2, FALSE)</f>
        <v>207</v>
      </c>
      <c r="O1304">
        <f>VLOOKUP(E1304, '2023D'!$A$2:$G$339, 3, FALSE)</f>
        <v>35904</v>
      </c>
      <c r="P1304">
        <f>extracted_table_data[[#This Row],[最低排名]]-extracted_table_data[[#This Row],[同分人数]]+1</f>
        <v>35698</v>
      </c>
      <c r="Q1304">
        <f>IF(O1304&gt;=开始!$B$6, 1, 0)</f>
        <v>1</v>
      </c>
      <c r="R1304">
        <f>extracted_table_data[[#This Row],[最低排名]]-开始!$B$6</f>
        <v>35904</v>
      </c>
    </row>
    <row r="1305" spans="1:18">
      <c r="A1305">
        <v>91701</v>
      </c>
      <c r="B1305" t="s">
        <v>1476</v>
      </c>
      <c r="C1305" t="str">
        <f t="shared" si="40"/>
        <v>甘肃政法</v>
      </c>
      <c r="D1305" t="str">
        <f t="shared" si="41"/>
        <v>01</v>
      </c>
      <c r="E1305" t="s">
        <v>485</v>
      </c>
      <c r="F1305">
        <v>188</v>
      </c>
      <c r="G1305">
        <v>97</v>
      </c>
      <c r="H1305">
        <v>107</v>
      </c>
      <c r="I1305">
        <v>52</v>
      </c>
      <c r="J1305">
        <v>49</v>
      </c>
      <c r="K1305">
        <v>49</v>
      </c>
      <c r="L1305">
        <v>0</v>
      </c>
      <c r="M1305">
        <v>2023</v>
      </c>
      <c r="N1305">
        <f>VLOOKUP(E1305, '2023D'!$A$2:$G$339, 2, FALSE)</f>
        <v>221</v>
      </c>
      <c r="O1305">
        <f>VLOOKUP(E1305, '2023D'!$A$2:$G$339, 3, FALSE)</f>
        <v>32897</v>
      </c>
      <c r="P1305">
        <f>extracted_table_data[[#This Row],[最低排名]]-extracted_table_data[[#This Row],[同分人数]]+1</f>
        <v>32677</v>
      </c>
      <c r="Q1305">
        <f>IF(O1305&gt;=开始!$B$6, 1, 0)</f>
        <v>1</v>
      </c>
      <c r="R1305">
        <f>extracted_table_data[[#This Row],[最低排名]]-开始!$B$6</f>
        <v>32897</v>
      </c>
    </row>
    <row r="1306" spans="1:18">
      <c r="A1306">
        <v>91702</v>
      </c>
      <c r="B1306" t="s">
        <v>1477</v>
      </c>
      <c r="C1306" t="str">
        <f t="shared" si="40"/>
        <v>甘肃政法</v>
      </c>
      <c r="D1306" t="str">
        <f t="shared" si="41"/>
        <v>02</v>
      </c>
      <c r="E1306" t="s">
        <v>752</v>
      </c>
      <c r="F1306">
        <v>181</v>
      </c>
      <c r="G1306">
        <v>92</v>
      </c>
      <c r="H1306">
        <v>70</v>
      </c>
      <c r="I1306">
        <v>64</v>
      </c>
      <c r="J1306">
        <v>58</v>
      </c>
      <c r="K1306">
        <v>52</v>
      </c>
      <c r="L1306">
        <v>0</v>
      </c>
      <c r="M1306">
        <v>2023</v>
      </c>
      <c r="N1306">
        <f>VLOOKUP(E1306, '2023D'!$A$2:$G$339, 2, FALSE)</f>
        <v>204</v>
      </c>
      <c r="O1306">
        <f>VLOOKUP(E1306, '2023D'!$A$2:$G$339, 3, FALSE)</f>
        <v>37110</v>
      </c>
      <c r="P1306">
        <f>extracted_table_data[[#This Row],[最低排名]]-extracted_table_data[[#This Row],[同分人数]]+1</f>
        <v>36907</v>
      </c>
      <c r="Q1306">
        <f>IF(O1306&gt;=开始!$B$6, 1, 0)</f>
        <v>1</v>
      </c>
      <c r="R1306">
        <f>extracted_table_data[[#This Row],[最低排名]]-开始!$B$6</f>
        <v>37110</v>
      </c>
    </row>
    <row r="1307" spans="1:18">
      <c r="A1307">
        <v>91801</v>
      </c>
      <c r="B1307" t="s">
        <v>1478</v>
      </c>
      <c r="C1307" t="str">
        <f t="shared" si="40"/>
        <v>兰州环职</v>
      </c>
      <c r="D1307" t="str">
        <f t="shared" si="41"/>
        <v>01</v>
      </c>
      <c r="E1307" t="s">
        <v>366</v>
      </c>
      <c r="F1307">
        <v>191</v>
      </c>
      <c r="G1307">
        <v>100</v>
      </c>
      <c r="H1307">
        <v>66</v>
      </c>
      <c r="I1307">
        <v>55</v>
      </c>
      <c r="J1307">
        <v>49</v>
      </c>
      <c r="K1307">
        <v>46</v>
      </c>
      <c r="L1307">
        <v>0</v>
      </c>
      <c r="M1307">
        <v>2023</v>
      </c>
      <c r="N1307">
        <f>VLOOKUP(E1307, '2023D'!$A$2:$G$339, 2, FALSE)</f>
        <v>163</v>
      </c>
      <c r="O1307">
        <f>VLOOKUP(E1307, '2023D'!$A$2:$G$339, 3, FALSE)</f>
        <v>40512</v>
      </c>
      <c r="P1307">
        <f>extracted_table_data[[#This Row],[最低排名]]-extracted_table_data[[#This Row],[同分人数]]+1</f>
        <v>40350</v>
      </c>
      <c r="Q1307">
        <f>IF(O1307&gt;=开始!$B$6, 1, 0)</f>
        <v>1</v>
      </c>
      <c r="R1307">
        <f>extracted_table_data[[#This Row],[最低排名]]-开始!$B$6</f>
        <v>40512</v>
      </c>
    </row>
    <row r="1308" spans="1:18">
      <c r="A1308">
        <v>92101</v>
      </c>
      <c r="B1308" t="s">
        <v>1479</v>
      </c>
      <c r="C1308" t="str">
        <f t="shared" si="40"/>
        <v>青海大学</v>
      </c>
      <c r="D1308" t="str">
        <f t="shared" si="41"/>
        <v>01</v>
      </c>
      <c r="E1308" t="s">
        <v>168</v>
      </c>
      <c r="F1308">
        <v>213</v>
      </c>
      <c r="G1308">
        <v>109</v>
      </c>
      <c r="H1308">
        <v>93</v>
      </c>
      <c r="I1308">
        <v>70</v>
      </c>
      <c r="J1308">
        <v>64</v>
      </c>
      <c r="K1308">
        <v>55</v>
      </c>
      <c r="L1308">
        <v>0</v>
      </c>
      <c r="M1308">
        <v>2023</v>
      </c>
      <c r="N1308">
        <f>VLOOKUP(E1308, '2023D'!$A$2:$G$339, 2, FALSE)</f>
        <v>240</v>
      </c>
      <c r="O1308">
        <f>VLOOKUP(E1308, '2023D'!$A$2:$G$339, 3, FALSE)</f>
        <v>20893</v>
      </c>
      <c r="P1308">
        <f>extracted_table_data[[#This Row],[最低排名]]-extracted_table_data[[#This Row],[同分人数]]+1</f>
        <v>20654</v>
      </c>
      <c r="Q1308">
        <f>IF(O1308&gt;=开始!$B$6, 1, 0)</f>
        <v>1</v>
      </c>
      <c r="R1308">
        <f>extracted_table_data[[#This Row],[最低排名]]-开始!$B$6</f>
        <v>20893</v>
      </c>
    </row>
    <row r="1309" spans="1:18">
      <c r="A1309">
        <v>92102</v>
      </c>
      <c r="B1309" t="s">
        <v>1480</v>
      </c>
      <c r="C1309" t="str">
        <f t="shared" si="40"/>
        <v>青海大学</v>
      </c>
      <c r="D1309" t="str">
        <f t="shared" si="41"/>
        <v>02</v>
      </c>
      <c r="E1309" t="s">
        <v>100</v>
      </c>
      <c r="F1309">
        <v>213</v>
      </c>
      <c r="G1309">
        <v>112</v>
      </c>
      <c r="H1309">
        <v>126</v>
      </c>
      <c r="I1309">
        <v>58</v>
      </c>
      <c r="J1309">
        <v>55</v>
      </c>
      <c r="K1309">
        <v>55</v>
      </c>
      <c r="L1309">
        <v>0</v>
      </c>
      <c r="M1309">
        <v>2023</v>
      </c>
      <c r="N1309">
        <f>VLOOKUP(E1309, '2023D'!$A$2:$G$339, 2, FALSE)</f>
        <v>232</v>
      </c>
      <c r="O1309">
        <f>VLOOKUP(E1309, '2023D'!$A$2:$G$339, 3, FALSE)</f>
        <v>17863</v>
      </c>
      <c r="P1309">
        <f>extracted_table_data[[#This Row],[最低排名]]-extracted_table_data[[#This Row],[同分人数]]+1</f>
        <v>17632</v>
      </c>
      <c r="Q1309">
        <f>IF(O1309&gt;=开始!$B$6, 1, 0)</f>
        <v>1</v>
      </c>
      <c r="R1309">
        <f>extracted_table_data[[#This Row],[最低排名]]-开始!$B$6</f>
        <v>17863</v>
      </c>
    </row>
    <row r="1310" spans="1:18">
      <c r="A1310">
        <v>92103</v>
      </c>
      <c r="B1310" t="s">
        <v>1481</v>
      </c>
      <c r="C1310" t="str">
        <f t="shared" si="40"/>
        <v>青海大学</v>
      </c>
      <c r="D1310" t="str">
        <f t="shared" si="41"/>
        <v>03</v>
      </c>
      <c r="E1310" t="s">
        <v>500</v>
      </c>
      <c r="F1310">
        <v>219</v>
      </c>
      <c r="G1310">
        <v>117</v>
      </c>
      <c r="H1310">
        <v>119</v>
      </c>
      <c r="I1310">
        <v>67</v>
      </c>
      <c r="J1310">
        <v>67</v>
      </c>
      <c r="K1310">
        <v>64</v>
      </c>
      <c r="L1310">
        <v>0</v>
      </c>
      <c r="M1310">
        <v>2023</v>
      </c>
      <c r="N1310">
        <f>VLOOKUP(E1310, '2023D'!$A$2:$G$339, 2, FALSE)</f>
        <v>243</v>
      </c>
      <c r="O1310">
        <f>VLOOKUP(E1310, '2023D'!$A$2:$G$339, 3, FALSE)</f>
        <v>10808</v>
      </c>
      <c r="P1310">
        <f>extracted_table_data[[#This Row],[最低排名]]-extracted_table_data[[#This Row],[同分人数]]+1</f>
        <v>10566</v>
      </c>
      <c r="Q1310">
        <f>IF(O1310&gt;=开始!$B$6, 1, 0)</f>
        <v>1</v>
      </c>
      <c r="R1310">
        <f>extracted_table_data[[#This Row],[最低排名]]-开始!$B$6</f>
        <v>10808</v>
      </c>
    </row>
    <row r="1311" spans="1:18">
      <c r="A1311">
        <v>92104</v>
      </c>
      <c r="B1311" t="s">
        <v>1482</v>
      </c>
      <c r="C1311" t="str">
        <f t="shared" si="40"/>
        <v>青海大学</v>
      </c>
      <c r="D1311" t="str">
        <f t="shared" si="41"/>
        <v>04</v>
      </c>
      <c r="E1311" t="s">
        <v>146</v>
      </c>
      <c r="F1311">
        <v>220</v>
      </c>
      <c r="G1311">
        <v>118</v>
      </c>
      <c r="H1311">
        <v>105</v>
      </c>
      <c r="I1311">
        <v>64</v>
      </c>
      <c r="J1311">
        <v>49</v>
      </c>
      <c r="K1311">
        <v>46</v>
      </c>
      <c r="L1311">
        <v>0</v>
      </c>
      <c r="M1311">
        <v>2023</v>
      </c>
      <c r="N1311">
        <f>VLOOKUP(E1311, '2023D'!$A$2:$G$339, 2, FALSE)</f>
        <v>247</v>
      </c>
      <c r="O1311">
        <f>VLOOKUP(E1311, '2023D'!$A$2:$G$339, 3, FALSE)</f>
        <v>23581</v>
      </c>
      <c r="P1311">
        <f>extracted_table_data[[#This Row],[最低排名]]-extracted_table_data[[#This Row],[同分人数]]+1</f>
        <v>23335</v>
      </c>
      <c r="Q1311">
        <f>IF(O1311&gt;=开始!$B$6, 1, 0)</f>
        <v>1</v>
      </c>
      <c r="R1311">
        <f>extracted_table_data[[#This Row],[最低排名]]-开始!$B$6</f>
        <v>23581</v>
      </c>
    </row>
    <row r="1312" spans="1:18">
      <c r="A1312">
        <v>92105</v>
      </c>
      <c r="B1312" t="s">
        <v>1483</v>
      </c>
      <c r="C1312" t="str">
        <f t="shared" si="40"/>
        <v>青海大学</v>
      </c>
      <c r="D1312" t="str">
        <f t="shared" si="41"/>
        <v>05</v>
      </c>
      <c r="E1312" t="s">
        <v>152</v>
      </c>
      <c r="F1312">
        <v>206</v>
      </c>
      <c r="G1312">
        <v>108</v>
      </c>
      <c r="H1312">
        <v>108</v>
      </c>
      <c r="I1312">
        <v>64</v>
      </c>
      <c r="J1312">
        <v>61</v>
      </c>
      <c r="K1312">
        <v>52</v>
      </c>
      <c r="L1312">
        <v>0</v>
      </c>
      <c r="M1312">
        <v>2023</v>
      </c>
      <c r="N1312">
        <f>VLOOKUP(E1312, '2023D'!$A$2:$G$339, 2, FALSE)</f>
        <v>237</v>
      </c>
      <c r="O1312">
        <f>VLOOKUP(E1312, '2023D'!$A$2:$G$339, 3, FALSE)</f>
        <v>21932</v>
      </c>
      <c r="P1312">
        <f>extracted_table_data[[#This Row],[最低排名]]-extracted_table_data[[#This Row],[同分人数]]+1</f>
        <v>21696</v>
      </c>
      <c r="Q1312">
        <f>IF(O1312&gt;=开始!$B$6, 1, 0)</f>
        <v>1</v>
      </c>
      <c r="R1312">
        <f>extracted_table_data[[#This Row],[最低排名]]-开始!$B$6</f>
        <v>21932</v>
      </c>
    </row>
    <row r="1313" spans="1:18">
      <c r="A1313">
        <v>93101</v>
      </c>
      <c r="B1313" t="s">
        <v>1484</v>
      </c>
      <c r="C1313" t="str">
        <f t="shared" si="40"/>
        <v>北方民族</v>
      </c>
      <c r="D1313" t="str">
        <f t="shared" si="41"/>
        <v>01</v>
      </c>
      <c r="E1313" t="s">
        <v>405</v>
      </c>
      <c r="F1313">
        <v>186</v>
      </c>
      <c r="G1313">
        <v>95</v>
      </c>
      <c r="H1313">
        <v>79</v>
      </c>
      <c r="I1313">
        <v>64</v>
      </c>
      <c r="J1313">
        <v>52</v>
      </c>
      <c r="K1313">
        <v>46</v>
      </c>
      <c r="L1313">
        <v>0</v>
      </c>
      <c r="M1313">
        <v>2023</v>
      </c>
      <c r="N1313">
        <f>VLOOKUP(E1313, '2023D'!$A$2:$G$339, 2, FALSE)</f>
        <v>209</v>
      </c>
      <c r="O1313">
        <f>VLOOKUP(E1313, '2023D'!$A$2:$G$339, 3, FALSE)</f>
        <v>36712</v>
      </c>
      <c r="P1313">
        <f>extracted_table_data[[#This Row],[最低排名]]-extracted_table_data[[#This Row],[同分人数]]+1</f>
        <v>36504</v>
      </c>
      <c r="Q1313">
        <f>IF(O1313&gt;=开始!$B$6, 1, 0)</f>
        <v>1</v>
      </c>
      <c r="R1313">
        <f>extracted_table_data[[#This Row],[最低排名]]-开始!$B$6</f>
        <v>36712</v>
      </c>
    </row>
    <row r="1314" spans="1:18">
      <c r="A1314">
        <v>93201</v>
      </c>
      <c r="B1314" t="s">
        <v>1485</v>
      </c>
      <c r="C1314" t="str">
        <f t="shared" si="40"/>
        <v>宁夏大学</v>
      </c>
      <c r="D1314" t="str">
        <f t="shared" si="41"/>
        <v>01</v>
      </c>
      <c r="E1314" t="s">
        <v>372</v>
      </c>
      <c r="F1314">
        <v>179</v>
      </c>
      <c r="G1314">
        <v>100</v>
      </c>
      <c r="H1314">
        <v>120</v>
      </c>
      <c r="I1314">
        <v>67</v>
      </c>
      <c r="J1314">
        <v>61</v>
      </c>
      <c r="K1314">
        <v>49</v>
      </c>
      <c r="L1314">
        <v>0</v>
      </c>
      <c r="M1314">
        <v>2023</v>
      </c>
      <c r="N1314">
        <f>VLOOKUP(E1314, '2023D'!$A$2:$G$339, 2, FALSE)</f>
        <v>234</v>
      </c>
      <c r="O1314">
        <f>VLOOKUP(E1314, '2023D'!$A$2:$G$339, 3, FALSE)</f>
        <v>25585</v>
      </c>
      <c r="P1314">
        <f>extracted_table_data[[#This Row],[最低排名]]-extracted_table_data[[#This Row],[同分人数]]+1</f>
        <v>25352</v>
      </c>
      <c r="Q1314">
        <f>IF(O1314&gt;=开始!$B$6, 1, 0)</f>
        <v>1</v>
      </c>
      <c r="R1314">
        <f>extracted_table_data[[#This Row],[最低排名]]-开始!$B$6</f>
        <v>25585</v>
      </c>
    </row>
    <row r="1315" spans="1:18">
      <c r="A1315">
        <v>93202</v>
      </c>
      <c r="B1315" t="s">
        <v>1486</v>
      </c>
      <c r="C1315" t="str">
        <f t="shared" si="40"/>
        <v>宁夏大学</v>
      </c>
      <c r="D1315" t="str">
        <f t="shared" si="41"/>
        <v>02</v>
      </c>
      <c r="E1315" t="s">
        <v>79</v>
      </c>
      <c r="F1315">
        <v>219</v>
      </c>
      <c r="G1315">
        <v>117</v>
      </c>
      <c r="H1315">
        <v>102</v>
      </c>
      <c r="I1315">
        <v>64</v>
      </c>
      <c r="J1315">
        <v>61</v>
      </c>
      <c r="K1315">
        <v>55</v>
      </c>
      <c r="L1315">
        <v>0</v>
      </c>
      <c r="M1315">
        <v>2023</v>
      </c>
      <c r="N1315">
        <f>VLOOKUP(E1315, '2023D'!$A$2:$G$339, 2, FALSE)</f>
        <v>262</v>
      </c>
      <c r="O1315">
        <f>VLOOKUP(E1315, '2023D'!$A$2:$G$339, 3, FALSE)</f>
        <v>19420</v>
      </c>
      <c r="P1315">
        <f>extracted_table_data[[#This Row],[最低排名]]-extracted_table_data[[#This Row],[同分人数]]+1</f>
        <v>19159</v>
      </c>
      <c r="Q1315">
        <f>IF(O1315&gt;=开始!$B$6, 1, 0)</f>
        <v>1</v>
      </c>
      <c r="R1315">
        <f>extracted_table_data[[#This Row],[最低排名]]-开始!$B$6</f>
        <v>19420</v>
      </c>
    </row>
    <row r="1316" spans="1:18">
      <c r="A1316">
        <v>93301</v>
      </c>
      <c r="B1316" t="s">
        <v>1487</v>
      </c>
      <c r="C1316" t="str">
        <f t="shared" si="40"/>
        <v>宁夏医大</v>
      </c>
      <c r="D1316" t="str">
        <f t="shared" si="41"/>
        <v>01</v>
      </c>
      <c r="E1316" t="s">
        <v>85</v>
      </c>
      <c r="F1316">
        <v>205</v>
      </c>
      <c r="G1316">
        <v>103</v>
      </c>
      <c r="H1316">
        <v>113</v>
      </c>
      <c r="I1316">
        <v>61</v>
      </c>
      <c r="J1316">
        <v>55</v>
      </c>
      <c r="K1316">
        <v>52</v>
      </c>
      <c r="L1316">
        <v>0</v>
      </c>
      <c r="M1316">
        <v>2023</v>
      </c>
      <c r="N1316">
        <f>VLOOKUP(E1316, '2023D'!$A$2:$G$339, 2, FALSE)</f>
        <v>237</v>
      </c>
      <c r="O1316">
        <f>VLOOKUP(E1316, '2023D'!$A$2:$G$339, 3, FALSE)</f>
        <v>23115</v>
      </c>
      <c r="P1316">
        <f>extracted_table_data[[#This Row],[最低排名]]-extracted_table_data[[#This Row],[同分人数]]+1</f>
        <v>22879</v>
      </c>
      <c r="Q1316">
        <f>IF(O1316&gt;=开始!$B$6, 1, 0)</f>
        <v>1</v>
      </c>
      <c r="R1316">
        <f>extracted_table_data[[#This Row],[最低排名]]-开始!$B$6</f>
        <v>23115</v>
      </c>
    </row>
    <row r="1317" spans="1:18">
      <c r="A1317">
        <v>94101</v>
      </c>
      <c r="B1317" t="s">
        <v>1488</v>
      </c>
      <c r="C1317" t="str">
        <f t="shared" si="40"/>
        <v>石河子</v>
      </c>
      <c r="D1317" t="str">
        <f t="shared" si="41"/>
        <v>01</v>
      </c>
      <c r="E1317" t="s">
        <v>180</v>
      </c>
      <c r="F1317">
        <v>192</v>
      </c>
      <c r="G1317">
        <v>106</v>
      </c>
      <c r="H1317">
        <v>90</v>
      </c>
      <c r="I1317">
        <v>58</v>
      </c>
      <c r="J1317">
        <v>55</v>
      </c>
      <c r="K1317">
        <v>55</v>
      </c>
      <c r="L1317">
        <v>0</v>
      </c>
      <c r="M1317">
        <v>2023</v>
      </c>
      <c r="N1317">
        <f>VLOOKUP(E1317, '2023D'!$A$2:$G$339, 2, FALSE)</f>
        <v>237</v>
      </c>
      <c r="O1317">
        <f>VLOOKUP(E1317, '2023D'!$A$2:$G$339, 3, FALSE)</f>
        <v>31821</v>
      </c>
      <c r="P1317">
        <f>extracted_table_data[[#This Row],[最低排名]]-extracted_table_data[[#This Row],[同分人数]]+1</f>
        <v>31585</v>
      </c>
      <c r="Q1317">
        <f>IF(O1317&gt;=开始!$B$6, 1, 0)</f>
        <v>1</v>
      </c>
      <c r="R1317">
        <f>extracted_table_data[[#This Row],[最低排名]]-开始!$B$6</f>
        <v>31821</v>
      </c>
    </row>
    <row r="1318" spans="1:18">
      <c r="A1318">
        <v>94102</v>
      </c>
      <c r="B1318" t="s">
        <v>1489</v>
      </c>
      <c r="C1318" t="str">
        <f t="shared" si="40"/>
        <v>石河子</v>
      </c>
      <c r="D1318" t="str">
        <f t="shared" si="41"/>
        <v>02</v>
      </c>
      <c r="E1318" t="s">
        <v>81</v>
      </c>
      <c r="F1318">
        <v>220</v>
      </c>
      <c r="G1318">
        <v>120</v>
      </c>
      <c r="H1318">
        <v>86</v>
      </c>
      <c r="I1318">
        <v>67</v>
      </c>
      <c r="J1318">
        <v>61</v>
      </c>
      <c r="K1318">
        <v>58</v>
      </c>
      <c r="L1318">
        <v>0</v>
      </c>
      <c r="M1318">
        <v>2023</v>
      </c>
      <c r="N1318">
        <f>VLOOKUP(E1318, '2023D'!$A$2:$G$339, 2, FALSE)</f>
        <v>265</v>
      </c>
      <c r="O1318">
        <f>VLOOKUP(E1318, '2023D'!$A$2:$G$339, 3, FALSE)</f>
        <v>21695</v>
      </c>
      <c r="P1318">
        <f>extracted_table_data[[#This Row],[最低排名]]-extracted_table_data[[#This Row],[同分人数]]+1</f>
        <v>21431</v>
      </c>
      <c r="Q1318">
        <f>IF(O1318&gt;=开始!$B$6, 1, 0)</f>
        <v>1</v>
      </c>
      <c r="R1318">
        <f>extracted_table_data[[#This Row],[最低排名]]-开始!$B$6</f>
        <v>21695</v>
      </c>
    </row>
    <row r="1319" spans="1:18">
      <c r="A1319">
        <v>94103</v>
      </c>
      <c r="B1319" t="s">
        <v>1490</v>
      </c>
      <c r="C1319" t="str">
        <f t="shared" si="40"/>
        <v>石河子</v>
      </c>
      <c r="D1319" t="str">
        <f t="shared" si="41"/>
        <v>03</v>
      </c>
      <c r="E1319" t="s">
        <v>312</v>
      </c>
      <c r="F1319">
        <v>188</v>
      </c>
      <c r="G1319">
        <v>99</v>
      </c>
      <c r="H1319">
        <v>83</v>
      </c>
      <c r="I1319">
        <v>67</v>
      </c>
      <c r="J1319">
        <v>61</v>
      </c>
      <c r="K1319">
        <v>61</v>
      </c>
      <c r="L1319">
        <v>0</v>
      </c>
      <c r="M1319">
        <v>2023</v>
      </c>
      <c r="N1319">
        <f>VLOOKUP(E1319, '2023D'!$A$2:$G$339, 2, FALSE)</f>
        <v>223</v>
      </c>
      <c r="O1319">
        <f>VLOOKUP(E1319, '2023D'!$A$2:$G$339, 3, FALSE)</f>
        <v>29469</v>
      </c>
      <c r="P1319">
        <f>extracted_table_data[[#This Row],[最低排名]]-extracted_table_data[[#This Row],[同分人数]]+1</f>
        <v>29247</v>
      </c>
      <c r="Q1319">
        <f>IF(O1319&gt;=开始!$B$6, 1, 0)</f>
        <v>1</v>
      </c>
      <c r="R1319">
        <f>extracted_table_data[[#This Row],[最低排名]]-开始!$B$6</f>
        <v>29469</v>
      </c>
    </row>
    <row r="1320" spans="1:18">
      <c r="A1320">
        <v>94201</v>
      </c>
      <c r="B1320" t="s">
        <v>1491</v>
      </c>
      <c r="C1320" t="str">
        <f t="shared" si="40"/>
        <v>塔里木</v>
      </c>
      <c r="D1320" t="str">
        <f t="shared" si="41"/>
        <v>01</v>
      </c>
      <c r="E1320" t="s">
        <v>198</v>
      </c>
      <c r="F1320">
        <v>180</v>
      </c>
      <c r="G1320">
        <v>91</v>
      </c>
      <c r="H1320">
        <v>72</v>
      </c>
      <c r="I1320">
        <v>55</v>
      </c>
      <c r="J1320">
        <v>52</v>
      </c>
      <c r="K1320">
        <v>46</v>
      </c>
      <c r="L1320">
        <v>0</v>
      </c>
      <c r="M1320">
        <v>2023</v>
      </c>
      <c r="N1320">
        <f>VLOOKUP(E1320, '2023D'!$A$2:$G$339, 2, FALSE)</f>
        <v>159</v>
      </c>
      <c r="O1320">
        <f>VLOOKUP(E1320, '2023D'!$A$2:$G$339, 3, FALSE)</f>
        <v>40830</v>
      </c>
      <c r="P1320">
        <f>extracted_table_data[[#This Row],[最低排名]]-extracted_table_data[[#This Row],[同分人数]]+1</f>
        <v>40672</v>
      </c>
      <c r="Q1320">
        <f>IF(O1320&gt;=开始!$B$6, 1, 0)</f>
        <v>1</v>
      </c>
      <c r="R1320">
        <f>extracted_table_data[[#This Row],[最低排名]]-开始!$B$6</f>
        <v>40830</v>
      </c>
    </row>
    <row r="1321" spans="1:18">
      <c r="A1321">
        <v>94301</v>
      </c>
      <c r="B1321" t="s">
        <v>1492</v>
      </c>
      <c r="C1321" t="str">
        <f t="shared" si="40"/>
        <v>新疆大学</v>
      </c>
      <c r="D1321" t="str">
        <f t="shared" si="41"/>
        <v>01</v>
      </c>
      <c r="E1321" t="s">
        <v>146</v>
      </c>
      <c r="F1321">
        <v>209</v>
      </c>
      <c r="G1321">
        <v>109</v>
      </c>
      <c r="H1321">
        <v>107</v>
      </c>
      <c r="I1321">
        <v>67</v>
      </c>
      <c r="J1321">
        <v>55</v>
      </c>
      <c r="K1321">
        <v>46</v>
      </c>
      <c r="L1321">
        <v>0</v>
      </c>
      <c r="M1321">
        <v>2023</v>
      </c>
      <c r="N1321">
        <f>VLOOKUP(E1321, '2023D'!$A$2:$G$339, 2, FALSE)</f>
        <v>247</v>
      </c>
      <c r="O1321">
        <f>VLOOKUP(E1321, '2023D'!$A$2:$G$339, 3, FALSE)</f>
        <v>23581</v>
      </c>
      <c r="P1321">
        <f>extracted_table_data[[#This Row],[最低排名]]-extracted_table_data[[#This Row],[同分人数]]+1</f>
        <v>23335</v>
      </c>
      <c r="Q1321">
        <f>IF(O1321&gt;=开始!$B$6, 1, 0)</f>
        <v>1</v>
      </c>
      <c r="R1321">
        <f>extracted_table_data[[#This Row],[最低排名]]-开始!$B$6</f>
        <v>23581</v>
      </c>
    </row>
    <row r="1322" spans="1:18">
      <c r="A1322">
        <v>94302</v>
      </c>
      <c r="B1322" t="s">
        <v>1493</v>
      </c>
      <c r="C1322" t="str">
        <f t="shared" si="40"/>
        <v>新疆大学</v>
      </c>
      <c r="D1322" t="str">
        <f t="shared" si="41"/>
        <v>02</v>
      </c>
      <c r="E1322" t="s">
        <v>155</v>
      </c>
      <c r="F1322">
        <v>211</v>
      </c>
      <c r="G1322">
        <v>106</v>
      </c>
      <c r="H1322">
        <v>101</v>
      </c>
      <c r="I1322">
        <v>67</v>
      </c>
      <c r="J1322">
        <v>61</v>
      </c>
      <c r="K1322">
        <v>49</v>
      </c>
      <c r="L1322">
        <v>0</v>
      </c>
      <c r="M1322">
        <v>2023</v>
      </c>
      <c r="N1322">
        <f>VLOOKUP(E1322, '2023D'!$A$2:$G$339, 2, FALSE)</f>
        <v>231</v>
      </c>
      <c r="O1322">
        <f>VLOOKUP(E1322, '2023D'!$A$2:$G$339, 3, FALSE)</f>
        <v>22397</v>
      </c>
      <c r="P1322">
        <f>extracted_table_data[[#This Row],[最低排名]]-extracted_table_data[[#This Row],[同分人数]]+1</f>
        <v>22167</v>
      </c>
      <c r="Q1322">
        <f>IF(O1322&gt;=开始!$B$6, 1, 0)</f>
        <v>1</v>
      </c>
      <c r="R1322">
        <f>extracted_table_data[[#This Row],[最低排名]]-开始!$B$6</f>
        <v>22397</v>
      </c>
    </row>
    <row r="1323" spans="1:18">
      <c r="A1323">
        <v>94401</v>
      </c>
      <c r="B1323" t="s">
        <v>1494</v>
      </c>
      <c r="C1323" t="str">
        <f t="shared" si="40"/>
        <v>新疆农大</v>
      </c>
      <c r="D1323" t="str">
        <f t="shared" si="41"/>
        <v>01</v>
      </c>
      <c r="E1323" t="s">
        <v>366</v>
      </c>
      <c r="F1323">
        <v>172</v>
      </c>
      <c r="G1323">
        <v>95</v>
      </c>
      <c r="H1323">
        <v>97</v>
      </c>
      <c r="I1323">
        <v>46</v>
      </c>
      <c r="J1323">
        <v>46</v>
      </c>
      <c r="K1323">
        <v>46</v>
      </c>
      <c r="L1323">
        <v>0</v>
      </c>
      <c r="M1323">
        <v>2023</v>
      </c>
      <c r="N1323">
        <f>VLOOKUP(E1323, '2023D'!$A$2:$G$339, 2, FALSE)</f>
        <v>163</v>
      </c>
      <c r="O1323">
        <f>VLOOKUP(E1323, '2023D'!$A$2:$G$339, 3, FALSE)</f>
        <v>40512</v>
      </c>
      <c r="P1323">
        <f>extracted_table_data[[#This Row],[最低排名]]-extracted_table_data[[#This Row],[同分人数]]+1</f>
        <v>40350</v>
      </c>
      <c r="Q1323">
        <f>IF(O1323&gt;=开始!$B$6, 1, 0)</f>
        <v>1</v>
      </c>
      <c r="R1323">
        <f>extracted_table_data[[#This Row],[最低排名]]-开始!$B$6</f>
        <v>40512</v>
      </c>
    </row>
    <row r="1324" spans="1:18">
      <c r="A1324">
        <v>94402</v>
      </c>
      <c r="B1324" t="s">
        <v>1495</v>
      </c>
      <c r="C1324" t="str">
        <f t="shared" si="40"/>
        <v>新疆农大</v>
      </c>
      <c r="D1324" t="str">
        <f t="shared" si="41"/>
        <v>02</v>
      </c>
      <c r="E1324" t="s">
        <v>223</v>
      </c>
      <c r="F1324">
        <v>183</v>
      </c>
      <c r="G1324">
        <v>93</v>
      </c>
      <c r="H1324">
        <v>69</v>
      </c>
      <c r="I1324">
        <v>52</v>
      </c>
      <c r="J1324">
        <v>52</v>
      </c>
      <c r="K1324">
        <v>52</v>
      </c>
      <c r="L1324">
        <v>0</v>
      </c>
      <c r="M1324">
        <v>2023</v>
      </c>
      <c r="N1324">
        <f>VLOOKUP(E1324, '2023D'!$A$2:$G$339, 2, FALSE)</f>
        <v>175</v>
      </c>
      <c r="O1324">
        <f>VLOOKUP(E1324, '2023D'!$A$2:$G$339, 3, FALSE)</f>
        <v>40349</v>
      </c>
      <c r="P1324">
        <f>extracted_table_data[[#This Row],[最低排名]]-extracted_table_data[[#This Row],[同分人数]]+1</f>
        <v>40175</v>
      </c>
      <c r="Q1324">
        <f>IF(O1324&gt;=开始!$B$6, 1, 0)</f>
        <v>1</v>
      </c>
      <c r="R1324">
        <f>extracted_table_data[[#This Row],[最低排名]]-开始!$B$6</f>
        <v>40349</v>
      </c>
    </row>
    <row r="1325" spans="1:18">
      <c r="A1325">
        <v>94501</v>
      </c>
      <c r="B1325" t="s">
        <v>1496</v>
      </c>
      <c r="C1325" t="str">
        <f t="shared" si="40"/>
        <v>喀什大学</v>
      </c>
      <c r="D1325" t="str">
        <f t="shared" si="41"/>
        <v>01</v>
      </c>
      <c r="E1325" t="s">
        <v>207</v>
      </c>
      <c r="F1325">
        <v>179</v>
      </c>
      <c r="G1325">
        <v>100</v>
      </c>
      <c r="H1325">
        <v>99</v>
      </c>
      <c r="I1325">
        <v>46</v>
      </c>
      <c r="J1325">
        <v>46</v>
      </c>
      <c r="K1325">
        <v>43</v>
      </c>
      <c r="L1325">
        <v>0</v>
      </c>
      <c r="M1325">
        <v>2023</v>
      </c>
      <c r="N1325">
        <f>VLOOKUP(E1325, '2023D'!$A$2:$G$339, 2, FALSE)</f>
        <v>193</v>
      </c>
      <c r="O1325">
        <f>VLOOKUP(E1325, '2023D'!$A$2:$G$339, 3, FALSE)</f>
        <v>39440</v>
      </c>
      <c r="P1325">
        <f>extracted_table_data[[#This Row],[最低排名]]-extracted_table_data[[#This Row],[同分人数]]+1</f>
        <v>39248</v>
      </c>
      <c r="Q1325">
        <f>IF(O1325&gt;=开始!$B$6, 1, 0)</f>
        <v>1</v>
      </c>
      <c r="R1325">
        <f>extracted_table_data[[#This Row],[最低排名]]-开始!$B$6</f>
        <v>39440</v>
      </c>
    </row>
    <row r="1326" spans="1:18">
      <c r="A1326">
        <v>94502</v>
      </c>
      <c r="B1326" t="s">
        <v>1497</v>
      </c>
      <c r="C1326" t="str">
        <f t="shared" si="40"/>
        <v>喀什大学</v>
      </c>
      <c r="D1326" t="str">
        <f t="shared" si="41"/>
        <v>02</v>
      </c>
      <c r="E1326" t="s">
        <v>998</v>
      </c>
      <c r="F1326">
        <v>168</v>
      </c>
      <c r="G1326">
        <v>89</v>
      </c>
      <c r="H1326">
        <v>114</v>
      </c>
      <c r="I1326">
        <v>43</v>
      </c>
      <c r="J1326">
        <v>43</v>
      </c>
      <c r="K1326">
        <v>43</v>
      </c>
      <c r="L1326">
        <v>0</v>
      </c>
      <c r="M1326">
        <v>2023</v>
      </c>
      <c r="N1326">
        <f>VLOOKUP(E1326, '2023D'!$A$2:$G$339, 2, FALSE)</f>
        <v>178</v>
      </c>
      <c r="O1326">
        <f>VLOOKUP(E1326, '2023D'!$A$2:$G$339, 3, FALSE)</f>
        <v>39779</v>
      </c>
      <c r="P1326">
        <f>extracted_table_data[[#This Row],[最低排名]]-extracted_table_data[[#This Row],[同分人数]]+1</f>
        <v>39602</v>
      </c>
      <c r="Q1326">
        <f>IF(O1326&gt;=开始!$B$6, 1, 0)</f>
        <v>1</v>
      </c>
      <c r="R1326">
        <f>extracted_table_data[[#This Row],[最低排名]]-开始!$B$6</f>
        <v>39779</v>
      </c>
    </row>
    <row r="1327" spans="1:18">
      <c r="A1327">
        <v>94503</v>
      </c>
      <c r="B1327" t="s">
        <v>1498</v>
      </c>
      <c r="C1327" t="str">
        <f t="shared" si="40"/>
        <v>喀什大学</v>
      </c>
      <c r="D1327" t="str">
        <f t="shared" si="41"/>
        <v>03</v>
      </c>
      <c r="E1327" t="s">
        <v>998</v>
      </c>
      <c r="F1327">
        <v>174</v>
      </c>
      <c r="G1327">
        <v>97</v>
      </c>
      <c r="H1327">
        <v>63</v>
      </c>
      <c r="I1327">
        <v>61</v>
      </c>
      <c r="J1327">
        <v>61</v>
      </c>
      <c r="K1327">
        <v>52</v>
      </c>
      <c r="L1327">
        <v>0</v>
      </c>
      <c r="M1327">
        <v>2023</v>
      </c>
      <c r="N1327">
        <f>VLOOKUP(E1327, '2023D'!$A$2:$G$339, 2, FALSE)</f>
        <v>178</v>
      </c>
      <c r="O1327">
        <f>VLOOKUP(E1327, '2023D'!$A$2:$G$339, 3, FALSE)</f>
        <v>39779</v>
      </c>
      <c r="P1327">
        <f>extracted_table_data[[#This Row],[最低排名]]-extracted_table_data[[#This Row],[同分人数]]+1</f>
        <v>39602</v>
      </c>
      <c r="Q1327">
        <f>IF(O1327&gt;=开始!$B$6, 1, 0)</f>
        <v>1</v>
      </c>
      <c r="R1327">
        <f>extracted_table_data[[#This Row],[最低排名]]-开始!$B$6</f>
        <v>39779</v>
      </c>
    </row>
    <row r="1328" spans="1:18">
      <c r="A1328">
        <v>94504</v>
      </c>
      <c r="B1328" t="s">
        <v>1499</v>
      </c>
      <c r="C1328" t="str">
        <f t="shared" si="40"/>
        <v>喀什大学</v>
      </c>
      <c r="D1328" t="str">
        <f t="shared" si="41"/>
        <v>04</v>
      </c>
      <c r="E1328" t="s">
        <v>585</v>
      </c>
      <c r="F1328">
        <v>183</v>
      </c>
      <c r="G1328">
        <v>97</v>
      </c>
      <c r="H1328">
        <v>74</v>
      </c>
      <c r="I1328">
        <v>58</v>
      </c>
      <c r="J1328">
        <v>55</v>
      </c>
      <c r="K1328">
        <v>46</v>
      </c>
      <c r="L1328">
        <v>0</v>
      </c>
      <c r="M1328">
        <v>2023</v>
      </c>
      <c r="N1328">
        <f>VLOOKUP(E1328, '2023D'!$A$2:$G$339, 2, FALSE)</f>
        <v>189</v>
      </c>
      <c r="O1328">
        <f>VLOOKUP(E1328, '2023D'!$A$2:$G$339, 3, FALSE)</f>
        <v>38855</v>
      </c>
      <c r="P1328">
        <f>extracted_table_data[[#This Row],[最低排名]]-extracted_table_data[[#This Row],[同分人数]]+1</f>
        <v>38667</v>
      </c>
      <c r="Q1328">
        <f>IF(O1328&gt;=开始!$B$6, 1, 0)</f>
        <v>1</v>
      </c>
      <c r="R1328">
        <f>extracted_table_data[[#This Row],[最低排名]]-开始!$B$6</f>
        <v>38855</v>
      </c>
    </row>
    <row r="1329" spans="1:18">
      <c r="A1329">
        <v>94505</v>
      </c>
      <c r="B1329" t="s">
        <v>1500</v>
      </c>
      <c r="C1329" t="str">
        <f t="shared" si="40"/>
        <v>喀什大学</v>
      </c>
      <c r="D1329" t="str">
        <f t="shared" si="41"/>
        <v>05</v>
      </c>
      <c r="E1329" t="s">
        <v>408</v>
      </c>
      <c r="F1329">
        <v>182</v>
      </c>
      <c r="G1329">
        <v>99</v>
      </c>
      <c r="H1329">
        <v>57</v>
      </c>
      <c r="I1329">
        <v>67</v>
      </c>
      <c r="J1329">
        <v>61</v>
      </c>
      <c r="K1329">
        <v>52</v>
      </c>
      <c r="L1329">
        <v>0</v>
      </c>
      <c r="M1329">
        <v>2023</v>
      </c>
      <c r="N1329">
        <f>VLOOKUP(E1329, '2023D'!$A$2:$G$339, 2, FALSE)</f>
        <v>179</v>
      </c>
      <c r="O1329">
        <f>VLOOKUP(E1329, '2023D'!$A$2:$G$339, 3, FALSE)</f>
        <v>38271</v>
      </c>
      <c r="P1329">
        <f>extracted_table_data[[#This Row],[最低排名]]-extracted_table_data[[#This Row],[同分人数]]+1</f>
        <v>38093</v>
      </c>
      <c r="Q1329">
        <f>IF(O1329&gt;=开始!$B$6, 1, 0)</f>
        <v>1</v>
      </c>
      <c r="R1329">
        <f>extracted_table_data[[#This Row],[最低排名]]-开始!$B$6</f>
        <v>38271</v>
      </c>
    </row>
    <row r="1330" spans="1:18">
      <c r="A1330">
        <v>94506</v>
      </c>
      <c r="B1330" t="s">
        <v>1501</v>
      </c>
      <c r="C1330" t="str">
        <f t="shared" si="40"/>
        <v>喀什大学</v>
      </c>
      <c r="D1330" t="str">
        <f t="shared" si="41"/>
        <v>06</v>
      </c>
      <c r="E1330" t="s">
        <v>738</v>
      </c>
      <c r="F1330">
        <v>193</v>
      </c>
      <c r="G1330">
        <v>97</v>
      </c>
      <c r="H1330">
        <v>84</v>
      </c>
      <c r="I1330">
        <v>46</v>
      </c>
      <c r="J1330">
        <v>46</v>
      </c>
      <c r="K1330">
        <v>43</v>
      </c>
      <c r="L1330">
        <v>0</v>
      </c>
      <c r="M1330">
        <v>2023</v>
      </c>
      <c r="N1330">
        <f>VLOOKUP(E1330, '2023D'!$A$2:$G$339, 2, FALSE)</f>
        <v>161</v>
      </c>
      <c r="O1330">
        <f>VLOOKUP(E1330, '2023D'!$A$2:$G$339, 3, FALSE)</f>
        <v>39601</v>
      </c>
      <c r="P1330">
        <f>extracted_table_data[[#This Row],[最低排名]]-extracted_table_data[[#This Row],[同分人数]]+1</f>
        <v>39441</v>
      </c>
      <c r="Q1330">
        <f>IF(O1330&gt;=开始!$B$6, 1, 0)</f>
        <v>1</v>
      </c>
      <c r="R1330">
        <f>extracted_table_data[[#This Row],[最低排名]]-开始!$B$6</f>
        <v>39601</v>
      </c>
    </row>
    <row r="1331" spans="1:18">
      <c r="A1331">
        <v>94601</v>
      </c>
      <c r="B1331" t="s">
        <v>1502</v>
      </c>
      <c r="C1331" t="str">
        <f t="shared" si="40"/>
        <v>新疆科技</v>
      </c>
      <c r="D1331" t="str">
        <f t="shared" si="41"/>
        <v>01</v>
      </c>
      <c r="E1331" t="s">
        <v>221</v>
      </c>
      <c r="F1331">
        <v>176</v>
      </c>
      <c r="G1331">
        <v>93</v>
      </c>
      <c r="H1331">
        <v>89</v>
      </c>
      <c r="I1331">
        <v>49</v>
      </c>
      <c r="J1331">
        <v>49</v>
      </c>
      <c r="K1331">
        <v>46</v>
      </c>
      <c r="L1331">
        <v>0</v>
      </c>
      <c r="M1331">
        <v>2023</v>
      </c>
      <c r="N1331">
        <f>VLOOKUP(E1331, '2023D'!$A$2:$G$339, 2, FALSE)</f>
        <v>197</v>
      </c>
      <c r="O1331">
        <f>VLOOKUP(E1331, '2023D'!$A$2:$G$339, 3, FALSE)</f>
        <v>40174</v>
      </c>
      <c r="P1331">
        <f>extracted_table_data[[#This Row],[最低排名]]-extracted_table_data[[#This Row],[同分人数]]+1</f>
        <v>39978</v>
      </c>
      <c r="Q1331">
        <f>IF(O1331&gt;=开始!$B$6, 1, 0)</f>
        <v>1</v>
      </c>
      <c r="R1331">
        <f>extracted_table_data[[#This Row],[最低排名]]-开始!$B$6</f>
        <v>40174</v>
      </c>
    </row>
    <row r="1332" spans="1:18">
      <c r="A1332">
        <v>94701</v>
      </c>
      <c r="B1332" t="s">
        <v>1503</v>
      </c>
      <c r="C1332" t="str">
        <f t="shared" si="40"/>
        <v>新疆政法</v>
      </c>
      <c r="D1332" t="str">
        <f t="shared" si="41"/>
        <v>01</v>
      </c>
      <c r="E1332" t="s">
        <v>205</v>
      </c>
      <c r="F1332">
        <v>181</v>
      </c>
      <c r="G1332">
        <v>105</v>
      </c>
      <c r="H1332">
        <v>66</v>
      </c>
      <c r="I1332">
        <v>64</v>
      </c>
      <c r="J1332">
        <v>58</v>
      </c>
      <c r="K1332">
        <v>49</v>
      </c>
      <c r="L1332">
        <v>0</v>
      </c>
      <c r="M1332">
        <v>2023</v>
      </c>
      <c r="N1332">
        <f>VLOOKUP(E1332, '2023D'!$A$2:$G$339, 2, FALSE)</f>
        <v>196</v>
      </c>
      <c r="O1332">
        <f>VLOOKUP(E1332, '2023D'!$A$2:$G$339, 3, FALSE)</f>
        <v>38467</v>
      </c>
      <c r="P1332">
        <f>extracted_table_data[[#This Row],[最低排名]]-extracted_table_data[[#This Row],[同分人数]]+1</f>
        <v>38272</v>
      </c>
      <c r="Q1332">
        <f>IF(O1332&gt;=开始!$B$6, 1, 0)</f>
        <v>1</v>
      </c>
      <c r="R1332">
        <f>extracted_table_data[[#This Row],[最低排名]]-开始!$B$6</f>
        <v>38467</v>
      </c>
    </row>
    <row r="1333" spans="1:18">
      <c r="A1333">
        <v>94702</v>
      </c>
      <c r="B1333" t="s">
        <v>1504</v>
      </c>
      <c r="C1333" t="str">
        <f t="shared" si="40"/>
        <v>新疆政法</v>
      </c>
      <c r="D1333" t="str">
        <f t="shared" si="41"/>
        <v>02</v>
      </c>
      <c r="E1333" t="s">
        <v>198</v>
      </c>
      <c r="F1333">
        <v>188</v>
      </c>
      <c r="G1333">
        <v>101</v>
      </c>
      <c r="H1333">
        <v>73</v>
      </c>
      <c r="I1333">
        <v>55</v>
      </c>
      <c r="J1333">
        <v>46</v>
      </c>
      <c r="K1333">
        <v>43</v>
      </c>
      <c r="L1333">
        <v>0</v>
      </c>
      <c r="M1333">
        <v>2023</v>
      </c>
      <c r="N1333">
        <f>VLOOKUP(E1333, '2023D'!$A$2:$G$339, 2, FALSE)</f>
        <v>159</v>
      </c>
      <c r="O1333">
        <f>VLOOKUP(E1333, '2023D'!$A$2:$G$339, 3, FALSE)</f>
        <v>40830</v>
      </c>
      <c r="P1333">
        <f>extracted_table_data[[#This Row],[最低排名]]-extracted_table_data[[#This Row],[同分人数]]+1</f>
        <v>40672</v>
      </c>
      <c r="Q1333">
        <f>IF(O1333&gt;=开始!$B$6, 1, 0)</f>
        <v>1</v>
      </c>
      <c r="R1333">
        <f>extracted_table_data[[#This Row],[最低排名]]-开始!$B$6</f>
        <v>40830</v>
      </c>
    </row>
    <row r="1334" spans="1:18">
      <c r="A1334">
        <v>94801</v>
      </c>
      <c r="B1334" t="s">
        <v>1505</v>
      </c>
      <c r="C1334" t="str">
        <f t="shared" si="40"/>
        <v>中油北克</v>
      </c>
      <c r="D1334" t="str">
        <f t="shared" si="41"/>
        <v>01</v>
      </c>
      <c r="E1334" t="s">
        <v>546</v>
      </c>
      <c r="F1334">
        <v>207</v>
      </c>
      <c r="G1334">
        <v>108</v>
      </c>
      <c r="H1334">
        <v>113</v>
      </c>
      <c r="I1334">
        <v>58</v>
      </c>
      <c r="J1334">
        <v>58</v>
      </c>
      <c r="K1334">
        <v>52</v>
      </c>
      <c r="L1334">
        <v>0</v>
      </c>
      <c r="M1334">
        <v>2023</v>
      </c>
      <c r="N1334">
        <f>VLOOKUP(E1334, '2023D'!$A$2:$G$339, 2, FALSE)</f>
        <v>259</v>
      </c>
      <c r="O1334">
        <f>VLOOKUP(E1334, '2023D'!$A$2:$G$339, 3, FALSE)</f>
        <v>22656</v>
      </c>
      <c r="P1334">
        <f>extracted_table_data[[#This Row],[最低排名]]-extracted_table_data[[#This Row],[同分人数]]+1</f>
        <v>22398</v>
      </c>
      <c r="Q1334">
        <f>IF(O1334&gt;=开始!$B$6, 1, 0)</f>
        <v>1</v>
      </c>
      <c r="R1334">
        <f>extracted_table_data[[#This Row],[最低排名]]-开始!$B$6</f>
        <v>22656</v>
      </c>
    </row>
    <row r="1335" spans="1:18">
      <c r="A1335">
        <v>95101</v>
      </c>
      <c r="B1335" t="s">
        <v>1506</v>
      </c>
      <c r="C1335" t="str">
        <f t="shared" si="40"/>
        <v>西藏大学</v>
      </c>
      <c r="D1335" t="str">
        <f t="shared" si="41"/>
        <v>01</v>
      </c>
      <c r="E1335" t="s">
        <v>230</v>
      </c>
      <c r="F1335">
        <v>216</v>
      </c>
      <c r="G1335">
        <v>112</v>
      </c>
      <c r="H1335">
        <v>74</v>
      </c>
      <c r="I1335">
        <v>52</v>
      </c>
      <c r="J1335">
        <v>52</v>
      </c>
      <c r="K1335">
        <v>49</v>
      </c>
      <c r="L1335">
        <v>0</v>
      </c>
      <c r="M1335">
        <v>2023</v>
      </c>
      <c r="N1335">
        <f>VLOOKUP(E1335, '2023D'!$A$2:$G$339, 2, FALSE)</f>
        <v>233</v>
      </c>
      <c r="O1335">
        <f>VLOOKUP(E1335, '2023D'!$A$2:$G$339, 3, FALSE)</f>
        <v>33327</v>
      </c>
      <c r="P1335">
        <f>extracted_table_data[[#This Row],[最低排名]]-extracted_table_data[[#This Row],[同分人数]]+1</f>
        <v>33095</v>
      </c>
      <c r="Q1335">
        <f>IF(O1335&gt;=开始!$B$6, 1, 0)</f>
        <v>1</v>
      </c>
      <c r="R1335">
        <f>extracted_table_data[[#This Row],[最低排名]]-开始!$B$6</f>
        <v>33327</v>
      </c>
    </row>
    <row r="1336" spans="1:18">
      <c r="A1336">
        <v>95102</v>
      </c>
      <c r="B1336" t="s">
        <v>1507</v>
      </c>
      <c r="C1336" t="str">
        <f t="shared" si="40"/>
        <v>西藏大学</v>
      </c>
      <c r="D1336" t="str">
        <f t="shared" si="41"/>
        <v>02</v>
      </c>
      <c r="E1336" t="s">
        <v>187</v>
      </c>
      <c r="F1336">
        <v>176</v>
      </c>
      <c r="G1336">
        <v>101</v>
      </c>
      <c r="H1336">
        <v>104</v>
      </c>
      <c r="I1336">
        <v>64</v>
      </c>
      <c r="J1336">
        <v>55</v>
      </c>
      <c r="K1336">
        <v>49</v>
      </c>
      <c r="L1336">
        <v>0</v>
      </c>
      <c r="M1336">
        <v>2023</v>
      </c>
      <c r="N1336">
        <f>VLOOKUP(E1336, '2023D'!$A$2:$G$339, 2, FALSE)</f>
        <v>213</v>
      </c>
      <c r="O1336">
        <f>VLOOKUP(E1336, '2023D'!$A$2:$G$339, 3, FALSE)</f>
        <v>32236</v>
      </c>
      <c r="P1336">
        <f>extracted_table_data[[#This Row],[最低排名]]-extracted_table_data[[#This Row],[同分人数]]+1</f>
        <v>32024</v>
      </c>
      <c r="Q1336">
        <f>IF(O1336&gt;=开始!$B$6, 1, 0)</f>
        <v>1</v>
      </c>
      <c r="R1336">
        <f>extracted_table_data[[#This Row],[最低排名]]-开始!$B$6</f>
        <v>32236</v>
      </c>
    </row>
    <row r="1337" spans="1:18">
      <c r="A1337">
        <v>95103</v>
      </c>
      <c r="B1337" t="s">
        <v>1508</v>
      </c>
      <c r="C1337" t="str">
        <f t="shared" si="40"/>
        <v>西藏大学</v>
      </c>
      <c r="D1337" t="str">
        <f t="shared" si="41"/>
        <v>03</v>
      </c>
      <c r="E1337" t="s">
        <v>323</v>
      </c>
      <c r="F1337">
        <v>188</v>
      </c>
      <c r="G1337">
        <v>103</v>
      </c>
      <c r="H1337">
        <v>104</v>
      </c>
      <c r="I1337">
        <v>67</v>
      </c>
      <c r="J1337">
        <v>64</v>
      </c>
      <c r="K1337">
        <v>58</v>
      </c>
      <c r="L1337">
        <v>0</v>
      </c>
      <c r="M1337">
        <v>2023</v>
      </c>
      <c r="N1337">
        <f>VLOOKUP(E1337, '2023D'!$A$2:$G$339, 2, FALSE)</f>
        <v>240</v>
      </c>
      <c r="O1337">
        <f>VLOOKUP(E1337, '2023D'!$A$2:$G$339, 3, FALSE)</f>
        <v>24317</v>
      </c>
      <c r="P1337">
        <f>extracted_table_data[[#This Row],[最低排名]]-extracted_table_data[[#This Row],[同分人数]]+1</f>
        <v>24078</v>
      </c>
      <c r="Q1337">
        <f>IF(O1337&gt;=开始!$B$6, 1, 0)</f>
        <v>1</v>
      </c>
      <c r="R1337">
        <f>extracted_table_data[[#This Row],[最低排名]]-开始!$B$6</f>
        <v>24317</v>
      </c>
    </row>
    <row r="1338" spans="1:18">
      <c r="A1338">
        <v>95104</v>
      </c>
      <c r="B1338" t="s">
        <v>1509</v>
      </c>
      <c r="C1338" t="str">
        <f t="shared" si="40"/>
        <v>西藏大学</v>
      </c>
      <c r="D1338" t="str">
        <f t="shared" si="41"/>
        <v>04</v>
      </c>
      <c r="E1338" t="s">
        <v>440</v>
      </c>
      <c r="F1338">
        <v>183</v>
      </c>
      <c r="G1338">
        <v>100</v>
      </c>
      <c r="H1338">
        <v>101</v>
      </c>
      <c r="I1338">
        <v>52</v>
      </c>
      <c r="J1338">
        <v>52</v>
      </c>
      <c r="K1338">
        <v>49</v>
      </c>
      <c r="L1338">
        <v>0</v>
      </c>
      <c r="M1338">
        <v>2023</v>
      </c>
      <c r="N1338">
        <f>VLOOKUP(E1338, '2023D'!$A$2:$G$339, 2, FALSE)</f>
        <v>194</v>
      </c>
      <c r="O1338">
        <f>VLOOKUP(E1338, '2023D'!$A$2:$G$339, 3, FALSE)</f>
        <v>34625</v>
      </c>
      <c r="P1338">
        <f>extracted_table_data[[#This Row],[最低排名]]-extracted_table_data[[#This Row],[同分人数]]+1</f>
        <v>34432</v>
      </c>
      <c r="Q1338">
        <f>IF(O1338&gt;=开始!$B$6, 1, 0)</f>
        <v>1</v>
      </c>
      <c r="R1338">
        <f>extracted_table_data[[#This Row],[最低排名]]-开始!$B$6</f>
        <v>34625</v>
      </c>
    </row>
    <row r="1339" spans="1:18">
      <c r="A1339">
        <v>95105</v>
      </c>
      <c r="B1339" t="s">
        <v>1510</v>
      </c>
      <c r="C1339" t="str">
        <f t="shared" si="40"/>
        <v>西藏大学</v>
      </c>
      <c r="D1339" t="str">
        <f t="shared" si="41"/>
        <v>05</v>
      </c>
      <c r="E1339" t="s">
        <v>184</v>
      </c>
      <c r="F1339">
        <v>169</v>
      </c>
      <c r="G1339">
        <v>110</v>
      </c>
      <c r="H1339">
        <v>84</v>
      </c>
      <c r="I1339">
        <v>67</v>
      </c>
      <c r="J1339">
        <v>67</v>
      </c>
      <c r="K1339">
        <v>64</v>
      </c>
      <c r="L1339">
        <v>0</v>
      </c>
      <c r="M1339">
        <v>2023</v>
      </c>
      <c r="N1339">
        <f>VLOOKUP(E1339, '2023D'!$A$2:$G$339, 2, FALSE)</f>
        <v>237</v>
      </c>
      <c r="O1339">
        <f>VLOOKUP(E1339, '2023D'!$A$2:$G$339, 3, FALSE)</f>
        <v>31584</v>
      </c>
      <c r="P1339">
        <f>extracted_table_data[[#This Row],[最低排名]]-extracted_table_data[[#This Row],[同分人数]]+1</f>
        <v>31348</v>
      </c>
      <c r="Q1339">
        <f>IF(O1339&gt;=开始!$B$6, 1, 0)</f>
        <v>1</v>
      </c>
      <c r="R1339">
        <f>extracted_table_data[[#This Row],[最低排名]]-开始!$B$6</f>
        <v>31584</v>
      </c>
    </row>
    <row r="1340" spans="1:18">
      <c r="A1340">
        <v>95106</v>
      </c>
      <c r="B1340" t="s">
        <v>1511</v>
      </c>
      <c r="C1340" t="str">
        <f t="shared" si="40"/>
        <v>西藏大学</v>
      </c>
      <c r="D1340" t="str">
        <f t="shared" si="41"/>
        <v>06</v>
      </c>
      <c r="E1340" t="s">
        <v>54</v>
      </c>
      <c r="F1340">
        <v>214</v>
      </c>
      <c r="G1340">
        <v>114</v>
      </c>
      <c r="H1340">
        <v>56</v>
      </c>
      <c r="I1340">
        <v>61</v>
      </c>
      <c r="J1340">
        <v>55</v>
      </c>
      <c r="K1340">
        <v>55</v>
      </c>
      <c r="L1340">
        <v>0</v>
      </c>
      <c r="M1340">
        <v>2023</v>
      </c>
      <c r="N1340">
        <f>VLOOKUP(E1340, '2023D'!$A$2:$G$339, 2, FALSE)</f>
        <v>202</v>
      </c>
      <c r="O1340">
        <f>VLOOKUP(E1340, '2023D'!$A$2:$G$339, 3, FALSE)</f>
        <v>33766</v>
      </c>
      <c r="P1340">
        <f>extracted_table_data[[#This Row],[最低排名]]-extracted_table_data[[#This Row],[同分人数]]+1</f>
        <v>33565</v>
      </c>
      <c r="Q1340">
        <f>IF(O1340&gt;=开始!$B$6, 1, 0)</f>
        <v>1</v>
      </c>
      <c r="R1340">
        <f>extracted_table_data[[#This Row],[最低排名]]-开始!$B$6</f>
        <v>33766</v>
      </c>
    </row>
    <row r="1341" spans="1:18">
      <c r="A1341">
        <v>96101</v>
      </c>
      <c r="B1341" t="s">
        <v>1512</v>
      </c>
      <c r="C1341" t="str">
        <f t="shared" si="40"/>
        <v>内江师院</v>
      </c>
      <c r="D1341" t="str">
        <f t="shared" si="41"/>
        <v>01</v>
      </c>
      <c r="E1341" t="s">
        <v>447</v>
      </c>
      <c r="F1341">
        <v>185</v>
      </c>
      <c r="G1341">
        <v>94</v>
      </c>
      <c r="H1341">
        <v>89</v>
      </c>
      <c r="I1341">
        <v>52</v>
      </c>
      <c r="J1341">
        <v>49</v>
      </c>
      <c r="K1341">
        <v>46</v>
      </c>
      <c r="L1341">
        <v>0</v>
      </c>
      <c r="M1341">
        <v>2023</v>
      </c>
      <c r="N1341">
        <f>VLOOKUP(E1341, '2023D'!$A$2:$G$339, 2, FALSE)</f>
        <v>201</v>
      </c>
      <c r="O1341">
        <f>VLOOKUP(E1341, '2023D'!$A$2:$G$339, 3, FALSE)</f>
        <v>37931</v>
      </c>
      <c r="P1341">
        <f>extracted_table_data[[#This Row],[最低排名]]-extracted_table_data[[#This Row],[同分人数]]+1</f>
        <v>37731</v>
      </c>
      <c r="Q1341">
        <f>IF(O1341&gt;=开始!$B$6, 1, 0)</f>
        <v>1</v>
      </c>
      <c r="R1341">
        <f>extracted_table_data[[#This Row],[最低排名]]-开始!$B$6</f>
        <v>37931</v>
      </c>
    </row>
    <row r="1342" spans="1:18">
      <c r="A1342">
        <v>96102</v>
      </c>
      <c r="B1342" t="s">
        <v>1513</v>
      </c>
      <c r="C1342" t="str">
        <f t="shared" si="40"/>
        <v>内江师院</v>
      </c>
      <c r="D1342" t="str">
        <f t="shared" si="41"/>
        <v>02</v>
      </c>
      <c r="E1342" t="s">
        <v>447</v>
      </c>
      <c r="F1342">
        <v>182</v>
      </c>
      <c r="G1342">
        <v>98</v>
      </c>
      <c r="H1342">
        <v>74</v>
      </c>
      <c r="I1342">
        <v>58</v>
      </c>
      <c r="J1342">
        <v>55</v>
      </c>
      <c r="K1342">
        <v>52</v>
      </c>
      <c r="L1342">
        <v>0</v>
      </c>
      <c r="M1342">
        <v>2023</v>
      </c>
      <c r="N1342">
        <f>VLOOKUP(E1342, '2023D'!$A$2:$G$339, 2, FALSE)</f>
        <v>201</v>
      </c>
      <c r="O1342">
        <f>VLOOKUP(E1342, '2023D'!$A$2:$G$339, 3, FALSE)</f>
        <v>37931</v>
      </c>
      <c r="P1342">
        <f>extracted_table_data[[#This Row],[最低排名]]-extracted_table_data[[#This Row],[同分人数]]+1</f>
        <v>37731</v>
      </c>
      <c r="Q1342">
        <f>IF(O1342&gt;=开始!$B$6, 1, 0)</f>
        <v>1</v>
      </c>
      <c r="R1342">
        <f>extracted_table_data[[#This Row],[最低排名]]-开始!$B$6</f>
        <v>37931</v>
      </c>
    </row>
    <row r="1343" spans="1:18">
      <c r="A1343">
        <v>96201</v>
      </c>
      <c r="B1343" t="s">
        <v>1514</v>
      </c>
      <c r="C1343" t="str">
        <f t="shared" si="40"/>
        <v>攀枝花</v>
      </c>
      <c r="D1343" t="str">
        <f t="shared" si="41"/>
        <v>01</v>
      </c>
      <c r="E1343" t="s">
        <v>316</v>
      </c>
      <c r="F1343">
        <v>169</v>
      </c>
      <c r="G1343">
        <v>88</v>
      </c>
      <c r="H1343">
        <v>84</v>
      </c>
      <c r="I1343">
        <v>52</v>
      </c>
      <c r="J1343">
        <v>52</v>
      </c>
      <c r="K1343">
        <v>49</v>
      </c>
      <c r="L1343">
        <v>0</v>
      </c>
      <c r="M1343">
        <v>2023</v>
      </c>
      <c r="N1343">
        <f>VLOOKUP(E1343, '2023D'!$A$2:$G$339, 2, FALSE)</f>
        <v>159</v>
      </c>
      <c r="O1343">
        <f>VLOOKUP(E1343, '2023D'!$A$2:$G$339, 3, FALSE)</f>
        <v>40671</v>
      </c>
      <c r="P1343">
        <f>extracted_table_data[[#This Row],[最低排名]]-extracted_table_data[[#This Row],[同分人数]]+1</f>
        <v>40513</v>
      </c>
      <c r="Q1343">
        <f>IF(O1343&gt;=开始!$B$6, 1, 0)</f>
        <v>1</v>
      </c>
      <c r="R1343">
        <f>extracted_table_data[[#This Row],[最低排名]]-开始!$B$6</f>
        <v>40671</v>
      </c>
    </row>
    <row r="1344" spans="1:18">
      <c r="A1344">
        <v>96202</v>
      </c>
      <c r="B1344" t="s">
        <v>1515</v>
      </c>
      <c r="C1344" t="str">
        <f t="shared" si="40"/>
        <v>攀枝花</v>
      </c>
      <c r="D1344" t="str">
        <f t="shared" si="41"/>
        <v>02</v>
      </c>
      <c r="E1344" t="s">
        <v>431</v>
      </c>
      <c r="F1344">
        <v>208</v>
      </c>
      <c r="G1344">
        <v>108</v>
      </c>
      <c r="H1344">
        <v>80</v>
      </c>
      <c r="I1344">
        <v>64</v>
      </c>
      <c r="J1344">
        <v>61</v>
      </c>
      <c r="K1344">
        <v>49</v>
      </c>
      <c r="L1344">
        <v>0</v>
      </c>
      <c r="M1344">
        <v>2023</v>
      </c>
      <c r="N1344">
        <f>VLOOKUP(E1344, '2023D'!$A$2:$G$339, 2, FALSE)</f>
        <v>225</v>
      </c>
      <c r="O1344">
        <f>VLOOKUP(E1344, '2023D'!$A$2:$G$339, 3, FALSE)</f>
        <v>29013</v>
      </c>
      <c r="P1344">
        <f>extracted_table_data[[#This Row],[最低排名]]-extracted_table_data[[#This Row],[同分人数]]+1</f>
        <v>28789</v>
      </c>
      <c r="Q1344">
        <f>IF(O1344&gt;=开始!$B$6, 1, 0)</f>
        <v>1</v>
      </c>
      <c r="R1344">
        <f>extracted_table_data[[#This Row],[最低排名]]-开始!$B$6</f>
        <v>29013</v>
      </c>
    </row>
    <row r="1345" spans="1:18">
      <c r="A1345">
        <v>96401</v>
      </c>
      <c r="B1345" t="s">
        <v>1516</v>
      </c>
      <c r="C1345" t="str">
        <f t="shared" si="40"/>
        <v>成都医学</v>
      </c>
      <c r="D1345" t="str">
        <f t="shared" si="41"/>
        <v>01</v>
      </c>
      <c r="E1345" t="s">
        <v>146</v>
      </c>
      <c r="F1345">
        <v>214</v>
      </c>
      <c r="G1345">
        <v>114</v>
      </c>
      <c r="H1345">
        <v>102</v>
      </c>
      <c r="I1345">
        <v>61</v>
      </c>
      <c r="J1345">
        <v>55</v>
      </c>
      <c r="K1345">
        <v>52</v>
      </c>
      <c r="L1345">
        <v>0</v>
      </c>
      <c r="M1345">
        <v>2023</v>
      </c>
      <c r="N1345">
        <f>VLOOKUP(E1345, '2023D'!$A$2:$G$339, 2, FALSE)</f>
        <v>247</v>
      </c>
      <c r="O1345">
        <f>VLOOKUP(E1345, '2023D'!$A$2:$G$339, 3, FALSE)</f>
        <v>23581</v>
      </c>
      <c r="P1345">
        <f>extracted_table_data[[#This Row],[最低排名]]-extracted_table_data[[#This Row],[同分人数]]+1</f>
        <v>23335</v>
      </c>
      <c r="Q1345">
        <f>IF(O1345&gt;=开始!$B$6, 1, 0)</f>
        <v>1</v>
      </c>
      <c r="R1345">
        <f>extracted_table_data[[#This Row],[最低排名]]-开始!$B$6</f>
        <v>23581</v>
      </c>
    </row>
    <row r="1346" spans="1:18">
      <c r="A1346" s="22" t="s">
        <v>2136</v>
      </c>
      <c r="B1346" t="s">
        <v>2140</v>
      </c>
      <c r="C1346" t="str">
        <f t="shared" ref="C1346:C1363" si="42">LEFT(B1346, FIND("(", B1346) - 1)</f>
        <v>复旦大学</v>
      </c>
      <c r="D1346" t="str">
        <f t="shared" ref="D1346:D1363" si="43">MID(B1346, FIND("(", B1346) + 1, FIND(")", B1346) - FIND("(", B1346) - 1)</f>
        <v>Q4</v>
      </c>
      <c r="E1346" s="18" t="s">
        <v>0</v>
      </c>
      <c r="M1346">
        <v>2023</v>
      </c>
      <c r="N1346">
        <f>VLOOKUP(E1346, '2023D'!$A$2:$G$339, 2, FALSE)</f>
        <v>2393</v>
      </c>
      <c r="O1346">
        <f>VLOOKUP(E1346, '2023D'!$A$2:$G$339, 3, FALSE)</f>
        <v>2393</v>
      </c>
      <c r="P1346">
        <f>extracted_table_data[[#This Row],[最低排名]]-extracted_table_data[[#This Row],[同分人数]]+1</f>
        <v>1</v>
      </c>
      <c r="Q1346">
        <f>IF(O1346&gt;=开始!$B$6, 1, 0)</f>
        <v>1</v>
      </c>
      <c r="R1346">
        <f>extracted_table_data[[#This Row],[最低排名]]-开始!$B$6</f>
        <v>2393</v>
      </c>
    </row>
    <row r="1347" spans="1:18">
      <c r="A1347" s="22" t="s">
        <v>2089</v>
      </c>
      <c r="B1347" t="s">
        <v>2141</v>
      </c>
      <c r="C1347" t="str">
        <f t="shared" si="42"/>
        <v>上海交大</v>
      </c>
      <c r="D1347" t="str">
        <f t="shared" si="43"/>
        <v>Q2</v>
      </c>
      <c r="E1347" s="18" t="s">
        <v>0</v>
      </c>
      <c r="M1347">
        <v>2023</v>
      </c>
      <c r="N1347">
        <f>VLOOKUP(E1347, '2023D'!$A$2:$G$339, 2, FALSE)</f>
        <v>2393</v>
      </c>
      <c r="O1347">
        <f>VLOOKUP(E1347, '2023D'!$A$2:$G$339, 3, FALSE)</f>
        <v>2393</v>
      </c>
      <c r="P1347">
        <f>extracted_table_data[[#This Row],[最低排名]]-extracted_table_data[[#This Row],[同分人数]]+1</f>
        <v>1</v>
      </c>
      <c r="Q1347">
        <f>IF(O1347&gt;=开始!$B$6, 1, 0)</f>
        <v>1</v>
      </c>
      <c r="R1347">
        <f>extracted_table_data[[#This Row],[最低排名]]-开始!$B$6</f>
        <v>2393</v>
      </c>
    </row>
    <row r="1348" spans="1:18">
      <c r="A1348" s="22" t="s">
        <v>2163</v>
      </c>
      <c r="B1348" t="s">
        <v>2168</v>
      </c>
      <c r="C1348" t="str">
        <f t="shared" si="42"/>
        <v>上海交大</v>
      </c>
      <c r="D1348" t="str">
        <f t="shared" si="43"/>
        <v>Q3</v>
      </c>
      <c r="E1348" s="18" t="s">
        <v>0</v>
      </c>
      <c r="M1348">
        <v>2023</v>
      </c>
      <c r="N1348">
        <f>VLOOKUP(E1348, '2023D'!$A$2:$G$339, 2, FALSE)</f>
        <v>2393</v>
      </c>
      <c r="O1348">
        <f>VLOOKUP(E1348, '2023D'!$A$2:$G$339, 3, FALSE)</f>
        <v>2393</v>
      </c>
      <c r="P1348">
        <f>extracted_table_data[[#This Row],[最低排名]]-extracted_table_data[[#This Row],[同分人数]]+1</f>
        <v>1</v>
      </c>
      <c r="Q1348">
        <f>IF(O1348&gt;=开始!$B$6, 1, 0)</f>
        <v>1</v>
      </c>
      <c r="R1348">
        <f>extracted_table_data[[#This Row],[最低排名]]-开始!$B$6</f>
        <v>2393</v>
      </c>
    </row>
    <row r="1349" spans="1:18">
      <c r="A1349" s="22" t="s">
        <v>2090</v>
      </c>
      <c r="B1349" t="s">
        <v>2142</v>
      </c>
      <c r="C1349" t="str">
        <f t="shared" si="42"/>
        <v>同济大学</v>
      </c>
      <c r="D1349" t="str">
        <f t="shared" si="43"/>
        <v>Q3</v>
      </c>
      <c r="E1349" s="18" t="s">
        <v>2108</v>
      </c>
      <c r="F1349">
        <v>228</v>
      </c>
      <c r="G1349">
        <v>128</v>
      </c>
      <c r="H1349">
        <v>126</v>
      </c>
      <c r="I1349">
        <v>64</v>
      </c>
      <c r="J1349">
        <v>64</v>
      </c>
      <c r="K1349">
        <v>55</v>
      </c>
      <c r="L1349">
        <v>0</v>
      </c>
      <c r="M1349">
        <v>2023</v>
      </c>
      <c r="N1349">
        <f>VLOOKUP(E1349, '2023D'!$A$2:$G$339, 2, FALSE)</f>
        <v>225</v>
      </c>
      <c r="O1349">
        <f>VLOOKUP(E1349, '2023D'!$A$2:$G$339, 3, FALSE)</f>
        <v>10565</v>
      </c>
      <c r="P1349">
        <f>extracted_table_data[[#This Row],[最低排名]]-extracted_table_data[[#This Row],[同分人数]]+1</f>
        <v>10341</v>
      </c>
      <c r="Q1349">
        <f>IF(O1349&gt;=开始!$B$6, 1, 0)</f>
        <v>1</v>
      </c>
      <c r="R1349">
        <f>extracted_table_data[[#This Row],[最低排名]]-开始!$B$6</f>
        <v>10565</v>
      </c>
    </row>
    <row r="1350" spans="1:18">
      <c r="A1350" s="22" t="s">
        <v>2091</v>
      </c>
      <c r="B1350" t="s">
        <v>2143</v>
      </c>
      <c r="C1350" t="str">
        <f t="shared" si="42"/>
        <v>同济大学</v>
      </c>
      <c r="D1350" t="str">
        <f t="shared" si="43"/>
        <v>Q4</v>
      </c>
      <c r="E1350" s="18" t="s">
        <v>2173</v>
      </c>
      <c r="F1350">
        <v>232</v>
      </c>
      <c r="G1350">
        <v>125</v>
      </c>
      <c r="H1350">
        <v>122</v>
      </c>
      <c r="I1350">
        <v>67</v>
      </c>
      <c r="J1350">
        <v>67</v>
      </c>
      <c r="K1350">
        <v>58</v>
      </c>
      <c r="L1350">
        <v>0</v>
      </c>
      <c r="M1350">
        <v>2023</v>
      </c>
      <c r="N1350">
        <f>VLOOKUP(E1350, '2023D'!$A$2:$G$339, 2, FALSE)</f>
        <v>209</v>
      </c>
      <c r="O1350">
        <f>VLOOKUP(E1350, '2023D'!$A$2:$G$339, 3, FALSE)</f>
        <v>8464</v>
      </c>
      <c r="P1350">
        <f>extracted_table_data[[#This Row],[最低排名]]-extracted_table_data[[#This Row],[同分人数]]+1</f>
        <v>8256</v>
      </c>
      <c r="Q1350">
        <f>IF(O1350&gt;=开始!$B$6, 1, 0)</f>
        <v>1</v>
      </c>
      <c r="R1350">
        <f>extracted_table_data[[#This Row],[最低排名]]-开始!$B$6</f>
        <v>8464</v>
      </c>
    </row>
    <row r="1351" spans="1:18">
      <c r="A1351" s="22" t="s">
        <v>2092</v>
      </c>
      <c r="B1351" t="s">
        <v>2144</v>
      </c>
      <c r="C1351" t="str">
        <f t="shared" si="42"/>
        <v>华东师大</v>
      </c>
      <c r="D1351" t="str">
        <f t="shared" si="43"/>
        <v>Q5</v>
      </c>
      <c r="E1351" s="18" t="s">
        <v>2174</v>
      </c>
      <c r="F1351">
        <v>233</v>
      </c>
      <c r="G1351">
        <v>127</v>
      </c>
      <c r="H1351">
        <v>133</v>
      </c>
      <c r="I1351">
        <v>67</v>
      </c>
      <c r="J1351">
        <v>64</v>
      </c>
      <c r="K1351">
        <v>64</v>
      </c>
      <c r="L1351">
        <v>0</v>
      </c>
      <c r="M1351">
        <v>2023</v>
      </c>
      <c r="N1351">
        <f>VLOOKUP(E1351, '2023D'!$A$2:$G$339, 2, FALSE)</f>
        <v>183</v>
      </c>
      <c r="O1351">
        <f>VLOOKUP(E1351, '2023D'!$A$2:$G$339, 3, FALSE)</f>
        <v>5453</v>
      </c>
      <c r="P1351">
        <f>extracted_table_data[[#This Row],[最低排名]]-extracted_table_data[[#This Row],[同分人数]]+1</f>
        <v>5271</v>
      </c>
      <c r="Q1351">
        <f>IF(O1351&gt;=开始!$B$6, 1, 0)</f>
        <v>1</v>
      </c>
      <c r="R1351">
        <f>extracted_table_data[[#This Row],[最低排名]]-开始!$B$6</f>
        <v>5453</v>
      </c>
    </row>
    <row r="1352" spans="1:18">
      <c r="A1352" s="22" t="s">
        <v>2093</v>
      </c>
      <c r="B1352" t="s">
        <v>2145</v>
      </c>
      <c r="C1352" t="str">
        <f t="shared" si="42"/>
        <v>东华大学</v>
      </c>
      <c r="D1352" t="str">
        <f t="shared" si="43"/>
        <v>Q5</v>
      </c>
      <c r="E1352" s="18" t="s">
        <v>2175</v>
      </c>
      <c r="F1352">
        <v>221</v>
      </c>
      <c r="G1352">
        <v>119</v>
      </c>
      <c r="H1352">
        <v>123</v>
      </c>
      <c r="I1352">
        <v>70</v>
      </c>
      <c r="J1352">
        <v>64</v>
      </c>
      <c r="K1352">
        <v>61</v>
      </c>
      <c r="L1352">
        <v>0</v>
      </c>
      <c r="M1352">
        <v>2023</v>
      </c>
      <c r="N1352">
        <f>VLOOKUP(E1352, '2023D'!$A$2:$G$339, 2, FALSE)</f>
        <v>241</v>
      </c>
      <c r="O1352">
        <f>VLOOKUP(E1352, '2023D'!$A$2:$G$339, 3, FALSE)</f>
        <v>10105</v>
      </c>
      <c r="P1352">
        <f>extracted_table_data[[#This Row],[最低排名]]-extracted_table_data[[#This Row],[同分人数]]+1</f>
        <v>9865</v>
      </c>
      <c r="Q1352">
        <f>IF(O1352&gt;=开始!$B$6, 1, 0)</f>
        <v>1</v>
      </c>
      <c r="R1352">
        <f>extracted_table_data[[#This Row],[最低排名]]-开始!$B$6</f>
        <v>10105</v>
      </c>
    </row>
    <row r="1353" spans="1:18">
      <c r="A1353" s="22" t="s">
        <v>2164</v>
      </c>
      <c r="B1353" t="s">
        <v>2169</v>
      </c>
      <c r="C1353" t="str">
        <f t="shared" si="42"/>
        <v>华东政法</v>
      </c>
      <c r="D1353" t="str">
        <f t="shared" si="43"/>
        <v>Q5</v>
      </c>
      <c r="E1353" s="18" t="s">
        <v>2176</v>
      </c>
      <c r="F1353">
        <v>217</v>
      </c>
      <c r="G1353">
        <v>112</v>
      </c>
      <c r="H1353">
        <v>118</v>
      </c>
      <c r="I1353">
        <v>70</v>
      </c>
      <c r="J1353">
        <v>61</v>
      </c>
      <c r="K1353">
        <v>58</v>
      </c>
      <c r="L1353">
        <v>0</v>
      </c>
      <c r="M1353">
        <v>2023</v>
      </c>
      <c r="N1353">
        <f>VLOOKUP(E1353, '2023D'!$A$2:$G$339, 2, FALSE)</f>
        <v>265</v>
      </c>
      <c r="O1353">
        <f>VLOOKUP(E1353, '2023D'!$A$2:$G$339, 3, FALSE)</f>
        <v>13663</v>
      </c>
      <c r="P1353">
        <f>extracted_table_data[[#This Row],[最低排名]]-extracted_table_data[[#This Row],[同分人数]]+1</f>
        <v>13399</v>
      </c>
      <c r="Q1353">
        <f>IF(O1353&gt;=开始!$B$6, 1, 0)</f>
        <v>1</v>
      </c>
      <c r="R1353">
        <f>extracted_table_data[[#This Row],[最低排名]]-开始!$B$6</f>
        <v>13663</v>
      </c>
    </row>
    <row r="1354" spans="1:18">
      <c r="A1354" s="22" t="s">
        <v>2094</v>
      </c>
      <c r="B1354" t="s">
        <v>2146</v>
      </c>
      <c r="C1354" t="str">
        <f t="shared" si="42"/>
        <v>复旦医学</v>
      </c>
      <c r="D1354" t="str">
        <f t="shared" si="43"/>
        <v>Q2</v>
      </c>
      <c r="E1354" s="18" t="s">
        <v>2177</v>
      </c>
      <c r="F1354">
        <v>232</v>
      </c>
      <c r="G1354">
        <v>119</v>
      </c>
      <c r="H1354">
        <v>130</v>
      </c>
      <c r="I1354">
        <v>70</v>
      </c>
      <c r="J1354">
        <v>64</v>
      </c>
      <c r="K1354">
        <v>61</v>
      </c>
      <c r="L1354">
        <v>0</v>
      </c>
      <c r="M1354">
        <v>2023</v>
      </c>
      <c r="N1354">
        <f>VLOOKUP(E1354, '2023D'!$A$2:$G$339, 2, FALSE)</f>
        <v>210</v>
      </c>
      <c r="O1354">
        <f>VLOOKUP(E1354, '2023D'!$A$2:$G$339, 3, FALSE)</f>
        <v>6238</v>
      </c>
      <c r="P1354">
        <f>extracted_table_data[[#This Row],[最低排名]]-extracted_table_data[[#This Row],[同分人数]]+1</f>
        <v>6029</v>
      </c>
      <c r="Q1354">
        <f>IF(O1354&gt;=开始!$B$6, 1, 0)</f>
        <v>1</v>
      </c>
      <c r="R1354">
        <f>extracted_table_data[[#This Row],[最低排名]]-开始!$B$6</f>
        <v>6238</v>
      </c>
    </row>
    <row r="1355" spans="1:18">
      <c r="A1355" s="22" t="s">
        <v>2095</v>
      </c>
      <c r="B1355" t="s">
        <v>2147</v>
      </c>
      <c r="C1355" t="str">
        <f t="shared" si="42"/>
        <v>交大医学</v>
      </c>
      <c r="D1355" t="str">
        <f t="shared" si="43"/>
        <v>Q2</v>
      </c>
      <c r="E1355" s="18" t="s">
        <v>2157</v>
      </c>
      <c r="F1355">
        <v>248</v>
      </c>
      <c r="G1355">
        <v>136</v>
      </c>
      <c r="H1355">
        <v>129</v>
      </c>
      <c r="I1355">
        <v>67</v>
      </c>
      <c r="J1355">
        <v>64</v>
      </c>
      <c r="K1355">
        <v>58</v>
      </c>
      <c r="L1355">
        <v>0</v>
      </c>
      <c r="M1355">
        <v>2023</v>
      </c>
      <c r="N1355">
        <f>VLOOKUP(E1355, '2023D'!$A$2:$G$339, 2, FALSE)</f>
        <v>175</v>
      </c>
      <c r="O1355">
        <f>VLOOKUP(E1355, '2023D'!$A$2:$G$339, 3, FALSE)</f>
        <v>4600</v>
      </c>
      <c r="P1355">
        <f>extracted_table_data[[#This Row],[最低排名]]-extracted_table_data[[#This Row],[同分人数]]+1</f>
        <v>4426</v>
      </c>
      <c r="Q1355">
        <f>IF(O1355&gt;=开始!$B$6, 1, 0)</f>
        <v>1</v>
      </c>
      <c r="R1355">
        <f>extracted_table_data[[#This Row],[最低排名]]-开始!$B$6</f>
        <v>4600</v>
      </c>
    </row>
    <row r="1356" spans="1:18">
      <c r="A1356" s="22" t="s">
        <v>2165</v>
      </c>
      <c r="B1356" t="s">
        <v>2170</v>
      </c>
      <c r="C1356" t="str">
        <f t="shared" si="42"/>
        <v>交大医学</v>
      </c>
      <c r="D1356" t="str">
        <f t="shared" si="43"/>
        <v>Q3</v>
      </c>
      <c r="E1356" s="18" t="s">
        <v>2178</v>
      </c>
      <c r="F1356">
        <v>222</v>
      </c>
      <c r="G1356">
        <v>126</v>
      </c>
      <c r="H1356">
        <v>133</v>
      </c>
      <c r="I1356">
        <v>67</v>
      </c>
      <c r="J1356">
        <v>67</v>
      </c>
      <c r="K1356">
        <v>64</v>
      </c>
      <c r="L1356">
        <v>0</v>
      </c>
      <c r="M1356">
        <v>2023</v>
      </c>
      <c r="N1356">
        <f>VLOOKUP(E1356, '2023D'!$A$2:$G$339, 2, FALSE)</f>
        <v>195</v>
      </c>
      <c r="O1356">
        <f>VLOOKUP(E1356, '2023D'!$A$2:$G$339, 3, FALSE)</f>
        <v>7041</v>
      </c>
      <c r="P1356">
        <f>extracted_table_data[[#This Row],[最低排名]]-extracted_table_data[[#This Row],[同分人数]]+1</f>
        <v>6847</v>
      </c>
      <c r="Q1356">
        <f>IF(O1356&gt;=开始!$B$6, 1, 0)</f>
        <v>1</v>
      </c>
      <c r="R1356">
        <f>extracted_table_data[[#This Row],[最低排名]]-开始!$B$6</f>
        <v>7041</v>
      </c>
    </row>
    <row r="1357" spans="1:18">
      <c r="A1357" s="22" t="s">
        <v>2096</v>
      </c>
      <c r="B1357" t="s">
        <v>2148</v>
      </c>
      <c r="C1357" t="str">
        <f t="shared" si="42"/>
        <v>上海商院</v>
      </c>
      <c r="D1357" t="str">
        <f t="shared" si="43"/>
        <v>Q4</v>
      </c>
      <c r="E1357" s="18" t="s">
        <v>2179</v>
      </c>
      <c r="F1357">
        <v>203</v>
      </c>
      <c r="G1357">
        <v>117</v>
      </c>
      <c r="H1357">
        <v>88</v>
      </c>
      <c r="I1357">
        <v>52</v>
      </c>
      <c r="J1357">
        <v>49</v>
      </c>
      <c r="K1357">
        <v>43</v>
      </c>
      <c r="L1357">
        <v>0</v>
      </c>
      <c r="M1357">
        <v>2023</v>
      </c>
      <c r="N1357">
        <f>VLOOKUP(E1357, '2023D'!$A$2:$G$339, 2, FALSE)</f>
        <v>198</v>
      </c>
      <c r="O1357">
        <f>VLOOKUP(E1357, '2023D'!$A$2:$G$339, 3, FALSE)</f>
        <v>35051</v>
      </c>
      <c r="P1357">
        <f>extracted_table_data[[#This Row],[最低排名]]-extracted_table_data[[#This Row],[同分人数]]+1</f>
        <v>34854</v>
      </c>
      <c r="Q1357">
        <f>IF(O1357&gt;=开始!$B$6, 1, 0)</f>
        <v>1</v>
      </c>
      <c r="R1357">
        <f>extracted_table_data[[#This Row],[最低排名]]-开始!$B$6</f>
        <v>35051</v>
      </c>
    </row>
    <row r="1358" spans="1:18">
      <c r="A1358" s="22" t="s">
        <v>2138</v>
      </c>
      <c r="B1358" t="s">
        <v>2150</v>
      </c>
      <c r="C1358" t="str">
        <f t="shared" si="42"/>
        <v>北京航大</v>
      </c>
      <c r="D1358" t="str">
        <f t="shared" si="43"/>
        <v>Q3</v>
      </c>
      <c r="E1358" s="18" t="s">
        <v>2054</v>
      </c>
      <c r="M1358">
        <v>2023</v>
      </c>
      <c r="N1358">
        <f>VLOOKUP(E1358, '2023D'!$A$2:$G$339, 2, FALSE)</f>
        <v>2393</v>
      </c>
      <c r="O1358">
        <f>VLOOKUP(E1358, '2023D'!$A$2:$G$339, 3, FALSE)</f>
        <v>2393</v>
      </c>
      <c r="P1358">
        <f>extracted_table_data[[#This Row],[最低排名]]-extracted_table_data[[#This Row],[同分人数]]+1</f>
        <v>1</v>
      </c>
      <c r="Q1358">
        <f>IF(O1358&gt;=开始!$B$6, 1, 0)</f>
        <v>1</v>
      </c>
      <c r="R1358">
        <f>extracted_table_data[[#This Row],[最低排名]]-开始!$B$6</f>
        <v>2393</v>
      </c>
    </row>
    <row r="1359" spans="1:18">
      <c r="A1359" s="22" t="s">
        <v>2166</v>
      </c>
      <c r="B1359" t="s">
        <v>2171</v>
      </c>
      <c r="C1359" t="str">
        <f t="shared" si="42"/>
        <v>北京航大</v>
      </c>
      <c r="D1359" t="str">
        <f t="shared" si="43"/>
        <v>Q4</v>
      </c>
      <c r="E1359" s="18" t="s">
        <v>2180</v>
      </c>
      <c r="F1359">
        <v>244</v>
      </c>
      <c r="G1359">
        <v>134</v>
      </c>
      <c r="H1359">
        <v>129</v>
      </c>
      <c r="I1359">
        <v>67</v>
      </c>
      <c r="J1359">
        <v>67</v>
      </c>
      <c r="K1359">
        <v>64</v>
      </c>
      <c r="L1359">
        <v>0</v>
      </c>
      <c r="M1359">
        <v>2023</v>
      </c>
      <c r="N1359">
        <f>VLOOKUP(E1359, '2023D'!$A$2:$G$339, 2, FALSE)</f>
        <v>155</v>
      </c>
      <c r="O1359">
        <f>VLOOKUP(E1359, '2023D'!$A$2:$G$339, 3, FALSE)</f>
        <v>3741</v>
      </c>
      <c r="P1359">
        <f>extracted_table_data[[#This Row],[最低排名]]-extracted_table_data[[#This Row],[同分人数]]+1</f>
        <v>3587</v>
      </c>
      <c r="Q1359">
        <f>IF(O1359&gt;=开始!$B$6, 1, 0)</f>
        <v>1</v>
      </c>
      <c r="R1359">
        <f>extracted_table_data[[#This Row],[最低排名]]-开始!$B$6</f>
        <v>3741</v>
      </c>
    </row>
    <row r="1360" spans="1:18">
      <c r="A1360" s="22" t="s">
        <v>2099</v>
      </c>
      <c r="B1360" t="s">
        <v>2151</v>
      </c>
      <c r="C1360" t="str">
        <f t="shared" si="42"/>
        <v>北京理工</v>
      </c>
      <c r="D1360" t="str">
        <f t="shared" si="43"/>
        <v>Q2</v>
      </c>
      <c r="E1360" s="18" t="s">
        <v>2181</v>
      </c>
      <c r="F1360">
        <v>256</v>
      </c>
      <c r="G1360">
        <v>137</v>
      </c>
      <c r="H1360">
        <v>115</v>
      </c>
      <c r="I1360">
        <v>67</v>
      </c>
      <c r="J1360">
        <v>67</v>
      </c>
      <c r="K1360">
        <v>64</v>
      </c>
      <c r="L1360">
        <v>0</v>
      </c>
      <c r="M1360">
        <v>2023</v>
      </c>
      <c r="N1360">
        <f>VLOOKUP(E1360, '2023D'!$A$2:$G$339, 2, FALSE)</f>
        <v>182</v>
      </c>
      <c r="O1360">
        <f>VLOOKUP(E1360, '2023D'!$A$2:$G$339, 3, FALSE)</f>
        <v>4096</v>
      </c>
      <c r="P1360">
        <f>extracted_table_data[[#This Row],[最低排名]]-extracted_table_data[[#This Row],[同分人数]]+1</f>
        <v>3915</v>
      </c>
      <c r="Q1360">
        <f>IF(O1360&gt;=开始!$B$6, 1, 0)</f>
        <v>1</v>
      </c>
      <c r="R1360">
        <f>extracted_table_data[[#This Row],[最低排名]]-开始!$B$6</f>
        <v>4096</v>
      </c>
    </row>
    <row r="1361" spans="1:18">
      <c r="A1361" s="22" t="s">
        <v>2100</v>
      </c>
      <c r="B1361" t="s">
        <v>2152</v>
      </c>
      <c r="C1361" t="str">
        <f t="shared" si="42"/>
        <v>天津大学</v>
      </c>
      <c r="D1361" t="str">
        <f t="shared" si="43"/>
        <v>Q5</v>
      </c>
      <c r="E1361" s="18" t="s">
        <v>2160</v>
      </c>
      <c r="F1361">
        <v>230</v>
      </c>
      <c r="G1361">
        <v>123</v>
      </c>
      <c r="H1361">
        <v>130</v>
      </c>
      <c r="I1361">
        <v>70</v>
      </c>
      <c r="J1361">
        <v>70</v>
      </c>
      <c r="K1361">
        <v>67</v>
      </c>
      <c r="L1361">
        <v>0</v>
      </c>
      <c r="M1361">
        <v>2023</v>
      </c>
      <c r="N1361">
        <f>VLOOKUP(E1361, '2023D'!$A$2:$G$339, 2, FALSE)</f>
        <v>165</v>
      </c>
      <c r="O1361">
        <f>VLOOKUP(E1361, '2023D'!$A$2:$G$339, 3, FALSE)</f>
        <v>4425</v>
      </c>
      <c r="P1361">
        <f>extracted_table_data[[#This Row],[最低排名]]-extracted_table_data[[#This Row],[同分人数]]+1</f>
        <v>4261</v>
      </c>
      <c r="Q1361">
        <f>IF(O1361&gt;=开始!$B$6, 1, 0)</f>
        <v>1</v>
      </c>
      <c r="R1361">
        <f>extracted_table_data[[#This Row],[最低排名]]-开始!$B$6</f>
        <v>4425</v>
      </c>
    </row>
    <row r="1362" spans="1:18">
      <c r="A1362" s="22" t="s">
        <v>2139</v>
      </c>
      <c r="B1362" t="s">
        <v>2153</v>
      </c>
      <c r="C1362" t="str">
        <f t="shared" si="42"/>
        <v>南京大学</v>
      </c>
      <c r="D1362" t="str">
        <f t="shared" si="43"/>
        <v>Q4</v>
      </c>
      <c r="E1362" s="18" t="s">
        <v>2104</v>
      </c>
      <c r="F1362">
        <v>244</v>
      </c>
      <c r="G1362">
        <v>123</v>
      </c>
      <c r="H1362">
        <v>134</v>
      </c>
      <c r="I1362">
        <v>70</v>
      </c>
      <c r="J1362">
        <v>61</v>
      </c>
      <c r="K1362">
        <v>61</v>
      </c>
      <c r="L1362">
        <v>5</v>
      </c>
      <c r="M1362">
        <v>2023</v>
      </c>
      <c r="N1362">
        <f>VLOOKUP(E1362, '2023D'!$A$2:$G$339, 2, FALSE)</f>
        <v>156</v>
      </c>
      <c r="O1362">
        <f>VLOOKUP(E1362, '2023D'!$A$2:$G$339, 3, FALSE)</f>
        <v>3118</v>
      </c>
      <c r="P1362">
        <f>extracted_table_data[[#This Row],[最低排名]]-extracted_table_data[[#This Row],[同分人数]]+1</f>
        <v>2963</v>
      </c>
      <c r="Q1362">
        <f>IF(O1362&gt;=开始!$B$6, 1, 0)</f>
        <v>1</v>
      </c>
      <c r="R1362">
        <f>extracted_table_data[[#This Row],[最低排名]]-开始!$B$6</f>
        <v>3118</v>
      </c>
    </row>
    <row r="1363" spans="1:18">
      <c r="A1363" s="22" t="s">
        <v>2167</v>
      </c>
      <c r="B1363" t="s">
        <v>2172</v>
      </c>
      <c r="C1363" t="str">
        <f t="shared" si="42"/>
        <v>南京大学</v>
      </c>
      <c r="D1363" t="str">
        <f t="shared" si="43"/>
        <v>Q5</v>
      </c>
      <c r="E1363" s="18" t="s">
        <v>2182</v>
      </c>
      <c r="F1363">
        <v>233</v>
      </c>
      <c r="G1363">
        <v>120</v>
      </c>
      <c r="H1363">
        <v>135</v>
      </c>
      <c r="I1363">
        <v>70</v>
      </c>
      <c r="J1363">
        <v>67</v>
      </c>
      <c r="K1363">
        <v>67</v>
      </c>
      <c r="L1363">
        <v>0</v>
      </c>
      <c r="M1363">
        <v>2023</v>
      </c>
      <c r="N1363">
        <f>VLOOKUP(E1363, '2023D'!$A$2:$G$339, 2, FALSE)</f>
        <v>182</v>
      </c>
      <c r="O1363">
        <f>VLOOKUP(E1363, '2023D'!$A$2:$G$339, 3, FALSE)</f>
        <v>3586</v>
      </c>
      <c r="P1363">
        <f>extracted_table_data[[#This Row],[最低排名]]-extracted_table_data[[#This Row],[同分人数]]+1</f>
        <v>3405</v>
      </c>
      <c r="Q1363">
        <f>IF(O1363&gt;=开始!$B$6, 1, 0)</f>
        <v>1</v>
      </c>
      <c r="R1363">
        <f>extracted_table_data[[#This Row],[最低排名]]-开始!$B$6</f>
        <v>3586</v>
      </c>
    </row>
  </sheetData>
  <phoneticPr fontId="1" type="noConversion"/>
  <pageMargins left="0.7" right="0.7" top="0.75" bottom="0.75" header="0.3" footer="0.3"/>
  <pageSetup paperSize="9" orientation="portrait" horizontalDpi="0" verticalDpi="0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407A6-DE7E-0A4C-B18B-097B506D2EEB}">
  <dimension ref="A1:C338"/>
  <sheetViews>
    <sheetView workbookViewId="0">
      <selection activeCell="B41" sqref="B41"/>
    </sheetView>
  </sheetViews>
  <sheetFormatPr baseColWidth="10" defaultColWidth="11.33203125" defaultRowHeight="16"/>
  <cols>
    <col min="1" max="1" width="13.1640625" bestFit="1" customWidth="1"/>
    <col min="2" max="2" width="8.5" bestFit="1" customWidth="1"/>
    <col min="3" max="3" width="12.5" bestFit="1" customWidth="1"/>
  </cols>
  <sheetData>
    <row r="1" spans="1:3">
      <c r="A1" t="s">
        <v>1870</v>
      </c>
      <c r="B1" t="s">
        <v>1871</v>
      </c>
      <c r="C1" t="s">
        <v>1872</v>
      </c>
    </row>
    <row r="2" spans="1:3">
      <c r="A2" t="s">
        <v>2055</v>
      </c>
      <c r="B2">
        <v>48</v>
      </c>
      <c r="C2">
        <v>48</v>
      </c>
    </row>
    <row r="3" spans="1:3">
      <c r="A3" t="s">
        <v>2056</v>
      </c>
      <c r="B3">
        <v>13</v>
      </c>
      <c r="C3">
        <v>61</v>
      </c>
    </row>
    <row r="4" spans="1:3">
      <c r="A4" t="s">
        <v>2057</v>
      </c>
      <c r="B4">
        <v>9</v>
      </c>
      <c r="C4">
        <v>70</v>
      </c>
    </row>
    <row r="5" spans="1:3">
      <c r="A5" t="s">
        <v>2058</v>
      </c>
      <c r="B5">
        <v>16</v>
      </c>
      <c r="C5">
        <v>86</v>
      </c>
    </row>
    <row r="6" spans="1:3">
      <c r="A6" t="s">
        <v>2059</v>
      </c>
      <c r="B6">
        <v>17</v>
      </c>
      <c r="C6">
        <v>103</v>
      </c>
    </row>
    <row r="7" spans="1:3">
      <c r="A7" t="s">
        <v>2050</v>
      </c>
      <c r="B7">
        <v>13</v>
      </c>
      <c r="C7">
        <v>116</v>
      </c>
    </row>
    <row r="8" spans="1:3">
      <c r="A8" t="s">
        <v>2051</v>
      </c>
      <c r="B8">
        <v>20</v>
      </c>
      <c r="C8">
        <v>136</v>
      </c>
    </row>
    <row r="9" spans="1:3">
      <c r="A9" t="s">
        <v>2052</v>
      </c>
      <c r="B9">
        <v>21</v>
      </c>
      <c r="C9">
        <v>157</v>
      </c>
    </row>
    <row r="10" spans="1:3">
      <c r="A10" t="s">
        <v>2053</v>
      </c>
      <c r="B10">
        <v>17</v>
      </c>
      <c r="C10">
        <v>174</v>
      </c>
    </row>
    <row r="11" spans="1:3">
      <c r="A11" t="s">
        <v>1874</v>
      </c>
      <c r="B11">
        <v>23</v>
      </c>
      <c r="C11">
        <v>197</v>
      </c>
    </row>
    <row r="12" spans="1:3">
      <c r="A12" t="s">
        <v>1875</v>
      </c>
      <c r="B12">
        <v>15</v>
      </c>
      <c r="C12">
        <v>212</v>
      </c>
    </row>
    <row r="13" spans="1:3">
      <c r="A13" t="s">
        <v>1876</v>
      </c>
      <c r="B13">
        <v>32</v>
      </c>
      <c r="C13">
        <v>244</v>
      </c>
    </row>
    <row r="14" spans="1:3">
      <c r="A14" t="s">
        <v>1877</v>
      </c>
      <c r="B14">
        <v>27</v>
      </c>
      <c r="C14">
        <v>271</v>
      </c>
    </row>
    <row r="15" spans="1:3">
      <c r="A15" t="s">
        <v>1878</v>
      </c>
      <c r="B15">
        <v>29</v>
      </c>
      <c r="C15">
        <v>300</v>
      </c>
    </row>
    <row r="16" spans="1:3">
      <c r="A16" t="s">
        <v>1879</v>
      </c>
      <c r="B16">
        <v>38</v>
      </c>
      <c r="C16">
        <v>338</v>
      </c>
    </row>
    <row r="17" spans="1:3">
      <c r="A17" t="s">
        <v>1880</v>
      </c>
      <c r="B17">
        <v>56</v>
      </c>
      <c r="C17">
        <v>394</v>
      </c>
    </row>
    <row r="18" spans="1:3">
      <c r="A18" t="s">
        <v>1881</v>
      </c>
      <c r="B18">
        <v>43</v>
      </c>
      <c r="C18">
        <v>437</v>
      </c>
    </row>
    <row r="19" spans="1:3">
      <c r="A19" t="s">
        <v>1882</v>
      </c>
      <c r="B19">
        <v>40</v>
      </c>
      <c r="C19">
        <v>477</v>
      </c>
    </row>
    <row r="20" spans="1:3">
      <c r="A20" t="s">
        <v>1883</v>
      </c>
      <c r="B20">
        <v>58</v>
      </c>
      <c r="C20">
        <v>535</v>
      </c>
    </row>
    <row r="21" spans="1:3">
      <c r="A21" t="s">
        <v>1884</v>
      </c>
      <c r="B21">
        <v>56</v>
      </c>
      <c r="C21">
        <v>591</v>
      </c>
    </row>
    <row r="22" spans="1:3">
      <c r="A22" t="s">
        <v>1885</v>
      </c>
      <c r="B22">
        <v>54</v>
      </c>
      <c r="C22">
        <v>645</v>
      </c>
    </row>
    <row r="23" spans="1:3">
      <c r="A23" t="s">
        <v>1886</v>
      </c>
      <c r="B23">
        <v>60</v>
      </c>
      <c r="C23">
        <v>705</v>
      </c>
    </row>
    <row r="24" spans="1:3">
      <c r="A24" t="s">
        <v>1887</v>
      </c>
      <c r="B24">
        <v>65</v>
      </c>
      <c r="C24">
        <v>770</v>
      </c>
    </row>
    <row r="25" spans="1:3">
      <c r="A25" t="s">
        <v>1888</v>
      </c>
      <c r="B25">
        <v>58</v>
      </c>
      <c r="C25">
        <v>828</v>
      </c>
    </row>
    <row r="26" spans="1:3">
      <c r="A26" t="s">
        <v>1889</v>
      </c>
      <c r="B26">
        <v>74</v>
      </c>
      <c r="C26">
        <v>902</v>
      </c>
    </row>
    <row r="27" spans="1:3">
      <c r="A27" t="s">
        <v>1890</v>
      </c>
      <c r="B27">
        <v>62</v>
      </c>
      <c r="C27">
        <v>964</v>
      </c>
    </row>
    <row r="28" spans="1:3">
      <c r="A28" t="s">
        <v>1891</v>
      </c>
      <c r="B28">
        <v>75</v>
      </c>
      <c r="C28">
        <v>1039</v>
      </c>
    </row>
    <row r="29" spans="1:3">
      <c r="A29" t="s">
        <v>1892</v>
      </c>
      <c r="B29">
        <v>91</v>
      </c>
      <c r="C29">
        <v>1130</v>
      </c>
    </row>
    <row r="30" spans="1:3">
      <c r="A30" t="s">
        <v>1893</v>
      </c>
      <c r="B30">
        <v>69</v>
      </c>
      <c r="C30">
        <v>1199</v>
      </c>
    </row>
    <row r="31" spans="1:3">
      <c r="A31" t="s">
        <v>1894</v>
      </c>
      <c r="B31">
        <v>89</v>
      </c>
      <c r="C31">
        <v>1288</v>
      </c>
    </row>
    <row r="32" spans="1:3">
      <c r="A32" t="s">
        <v>1895</v>
      </c>
      <c r="B32">
        <v>78</v>
      </c>
      <c r="C32">
        <v>1366</v>
      </c>
    </row>
    <row r="33" spans="1:3">
      <c r="A33" t="s">
        <v>1896</v>
      </c>
      <c r="B33">
        <v>102</v>
      </c>
      <c r="C33">
        <v>1468</v>
      </c>
    </row>
    <row r="34" spans="1:3">
      <c r="A34" t="s">
        <v>1897</v>
      </c>
      <c r="B34">
        <v>105</v>
      </c>
      <c r="C34">
        <v>1573</v>
      </c>
    </row>
    <row r="35" spans="1:3">
      <c r="A35" t="s">
        <v>1898</v>
      </c>
      <c r="B35">
        <v>97</v>
      </c>
      <c r="C35">
        <v>1670</v>
      </c>
    </row>
    <row r="36" spans="1:3">
      <c r="A36" t="s">
        <v>1899</v>
      </c>
      <c r="B36">
        <v>110</v>
      </c>
      <c r="C36">
        <v>1780</v>
      </c>
    </row>
    <row r="37" spans="1:3">
      <c r="A37" t="s">
        <v>1900</v>
      </c>
      <c r="B37">
        <v>120</v>
      </c>
      <c r="C37">
        <v>1900</v>
      </c>
    </row>
    <row r="38" spans="1:3">
      <c r="A38" t="s">
        <v>1901</v>
      </c>
      <c r="B38">
        <v>111</v>
      </c>
      <c r="C38">
        <v>2011</v>
      </c>
    </row>
    <row r="39" spans="1:3">
      <c r="A39" t="s">
        <v>1902</v>
      </c>
      <c r="B39">
        <v>123</v>
      </c>
      <c r="C39">
        <v>2134</v>
      </c>
    </row>
    <row r="40" spans="1:3">
      <c r="A40" t="s">
        <v>1903</v>
      </c>
      <c r="B40">
        <v>128</v>
      </c>
      <c r="C40">
        <v>2262</v>
      </c>
    </row>
    <row r="41" spans="1:3">
      <c r="A41" t="s">
        <v>2054</v>
      </c>
      <c r="B41">
        <v>2393</v>
      </c>
      <c r="C41">
        <v>2393</v>
      </c>
    </row>
    <row r="42" spans="1:3">
      <c r="A42" t="s">
        <v>1904</v>
      </c>
      <c r="B42">
        <v>131</v>
      </c>
      <c r="C42">
        <v>2393</v>
      </c>
    </row>
    <row r="43" spans="1:3">
      <c r="A43" t="s">
        <v>1593</v>
      </c>
      <c r="B43">
        <v>127</v>
      </c>
      <c r="C43">
        <v>2520</v>
      </c>
    </row>
    <row r="44" spans="1:3">
      <c r="A44" t="s">
        <v>1127</v>
      </c>
      <c r="B44">
        <v>148</v>
      </c>
      <c r="C44">
        <v>2668</v>
      </c>
    </row>
    <row r="45" spans="1:3">
      <c r="A45" t="s">
        <v>1177</v>
      </c>
      <c r="B45">
        <v>153</v>
      </c>
      <c r="C45">
        <v>2821</v>
      </c>
    </row>
    <row r="46" spans="1:3">
      <c r="A46" t="s">
        <v>292</v>
      </c>
      <c r="B46">
        <v>141</v>
      </c>
      <c r="C46">
        <v>2962</v>
      </c>
    </row>
    <row r="47" spans="1:3">
      <c r="A47" t="s">
        <v>328</v>
      </c>
      <c r="B47">
        <v>156</v>
      </c>
      <c r="C47">
        <v>3118</v>
      </c>
    </row>
    <row r="48" spans="1:3">
      <c r="A48" t="s">
        <v>250</v>
      </c>
      <c r="B48">
        <v>152</v>
      </c>
      <c r="C48">
        <v>3270</v>
      </c>
    </row>
    <row r="49" spans="1:3">
      <c r="A49" t="s">
        <v>11</v>
      </c>
      <c r="B49">
        <v>134</v>
      </c>
      <c r="C49">
        <v>3404</v>
      </c>
    </row>
    <row r="50" spans="1:3">
      <c r="A50" t="s">
        <v>601</v>
      </c>
      <c r="B50">
        <v>182</v>
      </c>
      <c r="C50">
        <v>3586</v>
      </c>
    </row>
    <row r="51" spans="1:3">
      <c r="A51" t="s">
        <v>6</v>
      </c>
      <c r="B51">
        <v>155</v>
      </c>
      <c r="C51">
        <v>3741</v>
      </c>
    </row>
    <row r="52" spans="1:3">
      <c r="A52" t="s">
        <v>289</v>
      </c>
      <c r="B52">
        <v>173</v>
      </c>
      <c r="C52">
        <v>3914</v>
      </c>
    </row>
    <row r="53" spans="1:3">
      <c r="A53" t="s">
        <v>8</v>
      </c>
      <c r="B53">
        <v>182</v>
      </c>
      <c r="C53">
        <v>4096</v>
      </c>
    </row>
    <row r="54" spans="1:3">
      <c r="A54" t="s">
        <v>31</v>
      </c>
      <c r="B54">
        <v>164</v>
      </c>
      <c r="C54">
        <v>4260</v>
      </c>
    </row>
    <row r="55" spans="1:3">
      <c r="A55" t="s">
        <v>27</v>
      </c>
      <c r="B55">
        <v>165</v>
      </c>
      <c r="C55">
        <v>4425</v>
      </c>
    </row>
    <row r="56" spans="1:3">
      <c r="A56" t="s">
        <v>29</v>
      </c>
      <c r="B56">
        <v>175</v>
      </c>
      <c r="C56">
        <v>4600</v>
      </c>
    </row>
    <row r="57" spans="1:3">
      <c r="A57" t="s">
        <v>254</v>
      </c>
      <c r="B57">
        <v>150</v>
      </c>
      <c r="C57">
        <v>4750</v>
      </c>
    </row>
    <row r="58" spans="1:3">
      <c r="A58" t="s">
        <v>58</v>
      </c>
      <c r="B58">
        <v>160</v>
      </c>
      <c r="C58">
        <v>4910</v>
      </c>
    </row>
    <row r="59" spans="1:3">
      <c r="A59" t="s">
        <v>332</v>
      </c>
      <c r="B59">
        <v>170</v>
      </c>
      <c r="C59">
        <v>5080</v>
      </c>
    </row>
    <row r="60" spans="1:3">
      <c r="A60" t="s">
        <v>35</v>
      </c>
      <c r="B60">
        <v>190</v>
      </c>
      <c r="C60">
        <v>5270</v>
      </c>
    </row>
    <row r="61" spans="1:3">
      <c r="A61" t="s">
        <v>111</v>
      </c>
      <c r="B61">
        <v>183</v>
      </c>
      <c r="C61">
        <v>5453</v>
      </c>
    </row>
    <row r="62" spans="1:3">
      <c r="A62" t="s">
        <v>273</v>
      </c>
      <c r="B62">
        <v>211</v>
      </c>
      <c r="C62">
        <v>5664</v>
      </c>
    </row>
    <row r="63" spans="1:3">
      <c r="A63" t="s">
        <v>1541</v>
      </c>
      <c r="B63">
        <v>179</v>
      </c>
      <c r="C63">
        <v>5843</v>
      </c>
    </row>
    <row r="64" spans="1:3">
      <c r="A64" t="s">
        <v>265</v>
      </c>
      <c r="B64">
        <v>185</v>
      </c>
      <c r="C64">
        <v>6028</v>
      </c>
    </row>
    <row r="65" spans="1:3">
      <c r="A65" t="s">
        <v>33</v>
      </c>
      <c r="B65">
        <v>210</v>
      </c>
      <c r="C65">
        <v>6238</v>
      </c>
    </row>
    <row r="66" spans="1:3">
      <c r="A66" t="s">
        <v>260</v>
      </c>
      <c r="B66">
        <v>213</v>
      </c>
      <c r="C66">
        <v>6451</v>
      </c>
    </row>
    <row r="67" spans="1:3">
      <c r="A67" t="s">
        <v>244</v>
      </c>
      <c r="B67">
        <v>198</v>
      </c>
      <c r="C67">
        <v>6649</v>
      </c>
    </row>
    <row r="68" spans="1:3">
      <c r="A68" t="s">
        <v>16</v>
      </c>
      <c r="B68">
        <v>197</v>
      </c>
      <c r="C68">
        <v>6846</v>
      </c>
    </row>
    <row r="69" spans="1:3">
      <c r="A69" t="s">
        <v>14</v>
      </c>
      <c r="B69">
        <v>195</v>
      </c>
      <c r="C69">
        <v>7041</v>
      </c>
    </row>
    <row r="70" spans="1:3">
      <c r="A70" t="s">
        <v>246</v>
      </c>
      <c r="B70">
        <v>201</v>
      </c>
      <c r="C70">
        <v>7242</v>
      </c>
    </row>
    <row r="71" spans="1:3">
      <c r="A71" t="s">
        <v>1020</v>
      </c>
      <c r="B71">
        <v>202</v>
      </c>
      <c r="C71">
        <v>7444</v>
      </c>
    </row>
    <row r="72" spans="1:3">
      <c r="A72" t="s">
        <v>619</v>
      </c>
      <c r="B72">
        <v>207</v>
      </c>
      <c r="C72">
        <v>7651</v>
      </c>
    </row>
    <row r="73" spans="1:3">
      <c r="A73" t="s">
        <v>158</v>
      </c>
      <c r="B73">
        <v>204</v>
      </c>
      <c r="C73">
        <v>7855</v>
      </c>
    </row>
    <row r="74" spans="1:3">
      <c r="A74" t="s">
        <v>60</v>
      </c>
      <c r="B74">
        <v>206</v>
      </c>
      <c r="C74">
        <v>8061</v>
      </c>
    </row>
    <row r="75" spans="1:3">
      <c r="A75" t="s">
        <v>628</v>
      </c>
      <c r="B75">
        <v>194</v>
      </c>
      <c r="C75">
        <v>8255</v>
      </c>
    </row>
    <row r="76" spans="1:3">
      <c r="A76" t="s">
        <v>23</v>
      </c>
      <c r="B76">
        <v>209</v>
      </c>
      <c r="C76">
        <v>8464</v>
      </c>
    </row>
    <row r="77" spans="1:3">
      <c r="A77" t="s">
        <v>18</v>
      </c>
      <c r="B77">
        <v>248</v>
      </c>
      <c r="C77">
        <v>8712</v>
      </c>
    </row>
    <row r="78" spans="1:3">
      <c r="A78" t="s">
        <v>103</v>
      </c>
      <c r="B78">
        <v>228</v>
      </c>
      <c r="C78">
        <v>8940</v>
      </c>
    </row>
    <row r="79" spans="1:3">
      <c r="A79" t="s">
        <v>25</v>
      </c>
      <c r="B79">
        <v>239</v>
      </c>
      <c r="C79">
        <v>9179</v>
      </c>
    </row>
    <row r="80" spans="1:3">
      <c r="A80" t="s">
        <v>107</v>
      </c>
      <c r="B80">
        <v>239</v>
      </c>
      <c r="C80">
        <v>9418</v>
      </c>
    </row>
    <row r="81" spans="1:3">
      <c r="A81" t="s">
        <v>20</v>
      </c>
      <c r="B81">
        <v>237</v>
      </c>
      <c r="C81">
        <v>9655</v>
      </c>
    </row>
    <row r="82" spans="1:3">
      <c r="A82" t="s">
        <v>64</v>
      </c>
      <c r="B82">
        <v>209</v>
      </c>
      <c r="C82">
        <v>9864</v>
      </c>
    </row>
    <row r="83" spans="1:3">
      <c r="A83" t="s">
        <v>66</v>
      </c>
      <c r="B83">
        <v>241</v>
      </c>
      <c r="C83">
        <v>10105</v>
      </c>
    </row>
    <row r="84" spans="1:3">
      <c r="A84" t="s">
        <v>105</v>
      </c>
      <c r="B84">
        <v>235</v>
      </c>
      <c r="C84">
        <v>10340</v>
      </c>
    </row>
    <row r="85" spans="1:3">
      <c r="A85" t="s">
        <v>607</v>
      </c>
      <c r="B85">
        <v>225</v>
      </c>
      <c r="C85">
        <v>10565</v>
      </c>
    </row>
    <row r="86" spans="1:3">
      <c r="A86" t="s">
        <v>500</v>
      </c>
      <c r="B86">
        <v>243</v>
      </c>
      <c r="C86">
        <v>10808</v>
      </c>
    </row>
    <row r="87" spans="1:3">
      <c r="A87" t="s">
        <v>189</v>
      </c>
      <c r="B87">
        <v>221</v>
      </c>
      <c r="C87">
        <v>11029</v>
      </c>
    </row>
    <row r="88" spans="1:3">
      <c r="A88" t="s">
        <v>160</v>
      </c>
      <c r="B88">
        <v>247</v>
      </c>
      <c r="C88">
        <v>11276</v>
      </c>
    </row>
    <row r="89" spans="1:3">
      <c r="A89" t="s">
        <v>279</v>
      </c>
      <c r="B89">
        <v>225</v>
      </c>
      <c r="C89">
        <v>11501</v>
      </c>
    </row>
    <row r="90" spans="1:3">
      <c r="A90" t="s">
        <v>298</v>
      </c>
      <c r="B90">
        <v>238</v>
      </c>
      <c r="C90">
        <v>11739</v>
      </c>
    </row>
    <row r="91" spans="1:3">
      <c r="A91" t="s">
        <v>256</v>
      </c>
      <c r="B91">
        <v>238</v>
      </c>
      <c r="C91">
        <v>11977</v>
      </c>
    </row>
    <row r="92" spans="1:3">
      <c r="A92" t="s">
        <v>115</v>
      </c>
      <c r="B92">
        <v>217</v>
      </c>
      <c r="C92">
        <v>12194</v>
      </c>
    </row>
    <row r="93" spans="1:3">
      <c r="A93" t="s">
        <v>248</v>
      </c>
      <c r="B93">
        <v>248</v>
      </c>
      <c r="C93">
        <v>12442</v>
      </c>
    </row>
    <row r="94" spans="1:3">
      <c r="A94" t="s">
        <v>134</v>
      </c>
      <c r="B94">
        <v>227</v>
      </c>
      <c r="C94">
        <v>12669</v>
      </c>
    </row>
    <row r="95" spans="1:3">
      <c r="A95" t="s">
        <v>62</v>
      </c>
      <c r="B95">
        <v>241</v>
      </c>
      <c r="C95">
        <v>12910</v>
      </c>
    </row>
    <row r="96" spans="1:3">
      <c r="A96" t="s">
        <v>87</v>
      </c>
      <c r="B96">
        <v>242</v>
      </c>
      <c r="C96">
        <v>13152</v>
      </c>
    </row>
    <row r="97" spans="1:3">
      <c r="A97" t="s">
        <v>1130</v>
      </c>
      <c r="B97">
        <v>246</v>
      </c>
      <c r="C97">
        <v>13398</v>
      </c>
    </row>
    <row r="98" spans="1:3">
      <c r="A98" t="s">
        <v>424</v>
      </c>
      <c r="B98">
        <v>265</v>
      </c>
      <c r="C98">
        <v>13663</v>
      </c>
    </row>
    <row r="99" spans="1:3">
      <c r="A99" t="s">
        <v>37</v>
      </c>
      <c r="B99">
        <v>256</v>
      </c>
      <c r="C99">
        <v>13919</v>
      </c>
    </row>
    <row r="100" spans="1:3">
      <c r="A100" t="s">
        <v>72</v>
      </c>
      <c r="B100">
        <v>263</v>
      </c>
      <c r="C100">
        <v>14182</v>
      </c>
    </row>
    <row r="101" spans="1:3">
      <c r="A101" t="s">
        <v>502</v>
      </c>
      <c r="B101">
        <v>234</v>
      </c>
      <c r="C101">
        <v>14416</v>
      </c>
    </row>
    <row r="102" spans="1:3">
      <c r="A102" t="s">
        <v>68</v>
      </c>
      <c r="B102">
        <v>256</v>
      </c>
      <c r="C102">
        <v>14672</v>
      </c>
    </row>
    <row r="103" spans="1:3">
      <c r="A103" t="s">
        <v>307</v>
      </c>
      <c r="B103">
        <v>253</v>
      </c>
      <c r="C103">
        <v>14925</v>
      </c>
    </row>
    <row r="104" spans="1:3">
      <c r="A104" t="s">
        <v>70</v>
      </c>
      <c r="B104">
        <v>236</v>
      </c>
      <c r="C104">
        <v>15161</v>
      </c>
    </row>
    <row r="105" spans="1:3">
      <c r="A105" t="s">
        <v>506</v>
      </c>
      <c r="B105">
        <v>229</v>
      </c>
      <c r="C105">
        <v>15390</v>
      </c>
    </row>
    <row r="106" spans="1:3">
      <c r="A106" t="s">
        <v>191</v>
      </c>
      <c r="B106">
        <v>242</v>
      </c>
      <c r="C106">
        <v>15632</v>
      </c>
    </row>
    <row r="107" spans="1:3">
      <c r="A107" t="s">
        <v>138</v>
      </c>
      <c r="B107">
        <v>284</v>
      </c>
      <c r="C107">
        <v>15916</v>
      </c>
    </row>
    <row r="108" spans="1:3">
      <c r="A108" t="s">
        <v>518</v>
      </c>
      <c r="B108">
        <v>256</v>
      </c>
      <c r="C108">
        <v>16172</v>
      </c>
    </row>
    <row r="109" spans="1:3">
      <c r="A109" t="s">
        <v>98</v>
      </c>
      <c r="B109">
        <v>251</v>
      </c>
      <c r="C109">
        <v>16423</v>
      </c>
    </row>
    <row r="110" spans="1:3">
      <c r="A110" t="s">
        <v>132</v>
      </c>
      <c r="B110">
        <v>247</v>
      </c>
      <c r="C110">
        <v>16670</v>
      </c>
    </row>
    <row r="111" spans="1:3">
      <c r="A111" t="s">
        <v>136</v>
      </c>
      <c r="B111">
        <v>251</v>
      </c>
      <c r="C111">
        <v>16921</v>
      </c>
    </row>
    <row r="112" spans="1:3">
      <c r="A112" t="s">
        <v>195</v>
      </c>
      <c r="B112">
        <v>218</v>
      </c>
      <c r="C112">
        <v>17139</v>
      </c>
    </row>
    <row r="113" spans="1:3">
      <c r="A113" t="s">
        <v>48</v>
      </c>
      <c r="B113">
        <v>238</v>
      </c>
      <c r="C113">
        <v>17377</v>
      </c>
    </row>
    <row r="114" spans="1:3">
      <c r="A114" t="s">
        <v>649</v>
      </c>
      <c r="B114">
        <v>254</v>
      </c>
      <c r="C114">
        <v>17631</v>
      </c>
    </row>
    <row r="115" spans="1:3">
      <c r="A115" t="s">
        <v>100</v>
      </c>
      <c r="B115">
        <v>232</v>
      </c>
      <c r="C115">
        <v>17863</v>
      </c>
    </row>
    <row r="116" spans="1:3">
      <c r="A116" t="s">
        <v>122</v>
      </c>
      <c r="B116">
        <v>255</v>
      </c>
      <c r="C116">
        <v>18118</v>
      </c>
    </row>
    <row r="117" spans="1:3">
      <c r="A117" t="s">
        <v>296</v>
      </c>
      <c r="B117">
        <v>280</v>
      </c>
      <c r="C117">
        <v>18398</v>
      </c>
    </row>
    <row r="118" spans="1:3">
      <c r="A118" t="s">
        <v>749</v>
      </c>
      <c r="B118">
        <v>237</v>
      </c>
      <c r="C118">
        <v>18635</v>
      </c>
    </row>
    <row r="119" spans="1:3">
      <c r="A119" t="s">
        <v>43</v>
      </c>
      <c r="B119">
        <v>263</v>
      </c>
      <c r="C119">
        <v>18898</v>
      </c>
    </row>
    <row r="120" spans="1:3">
      <c r="A120" t="s">
        <v>39</v>
      </c>
      <c r="B120">
        <v>260</v>
      </c>
      <c r="C120">
        <v>19158</v>
      </c>
    </row>
    <row r="121" spans="1:3">
      <c r="A121" t="s">
        <v>79</v>
      </c>
      <c r="B121">
        <v>262</v>
      </c>
      <c r="C121">
        <v>19420</v>
      </c>
    </row>
    <row r="122" spans="1:3">
      <c r="A122" t="s">
        <v>75</v>
      </c>
      <c r="B122">
        <v>252</v>
      </c>
      <c r="C122">
        <v>19672</v>
      </c>
    </row>
    <row r="123" spans="1:3">
      <c r="A123" t="s">
        <v>41</v>
      </c>
      <c r="B123">
        <v>249</v>
      </c>
      <c r="C123">
        <v>19921</v>
      </c>
    </row>
    <row r="124" spans="1:3">
      <c r="A124" t="s">
        <v>77</v>
      </c>
      <c r="B124">
        <v>260</v>
      </c>
      <c r="C124">
        <v>20181</v>
      </c>
    </row>
    <row r="125" spans="1:3">
      <c r="A125" t="s">
        <v>149</v>
      </c>
      <c r="B125">
        <v>217</v>
      </c>
      <c r="C125">
        <v>20398</v>
      </c>
    </row>
    <row r="126" spans="1:3">
      <c r="A126" t="s">
        <v>300</v>
      </c>
      <c r="B126">
        <v>255</v>
      </c>
      <c r="C126">
        <v>20653</v>
      </c>
    </row>
    <row r="127" spans="1:3">
      <c r="A127" t="s">
        <v>168</v>
      </c>
      <c r="B127">
        <v>240</v>
      </c>
      <c r="C127">
        <v>20893</v>
      </c>
    </row>
    <row r="128" spans="1:3">
      <c r="A128" t="s">
        <v>450</v>
      </c>
      <c r="B128">
        <v>272</v>
      </c>
      <c r="C128">
        <v>21165</v>
      </c>
    </row>
    <row r="129" spans="1:3">
      <c r="A129" t="s">
        <v>90</v>
      </c>
      <c r="B129">
        <v>265</v>
      </c>
      <c r="C129">
        <v>21430</v>
      </c>
    </row>
    <row r="130" spans="1:3">
      <c r="A130" t="s">
        <v>81</v>
      </c>
      <c r="B130">
        <v>265</v>
      </c>
      <c r="C130">
        <v>21695</v>
      </c>
    </row>
    <row r="131" spans="1:3">
      <c r="A131" t="s">
        <v>152</v>
      </c>
      <c r="B131">
        <v>237</v>
      </c>
      <c r="C131">
        <v>21932</v>
      </c>
    </row>
    <row r="132" spans="1:3">
      <c r="A132" t="s">
        <v>302</v>
      </c>
      <c r="B132">
        <v>234</v>
      </c>
      <c r="C132">
        <v>22166</v>
      </c>
    </row>
    <row r="133" spans="1:3">
      <c r="A133" t="s">
        <v>155</v>
      </c>
      <c r="B133">
        <v>231</v>
      </c>
      <c r="C133">
        <v>22397</v>
      </c>
    </row>
    <row r="134" spans="1:3">
      <c r="A134" t="s">
        <v>546</v>
      </c>
      <c r="B134">
        <v>259</v>
      </c>
      <c r="C134">
        <v>22656</v>
      </c>
    </row>
    <row r="135" spans="1:3">
      <c r="A135" t="s">
        <v>83</v>
      </c>
      <c r="B135">
        <v>222</v>
      </c>
      <c r="C135">
        <v>22878</v>
      </c>
    </row>
    <row r="136" spans="1:3">
      <c r="A136" t="s">
        <v>85</v>
      </c>
      <c r="B136">
        <v>237</v>
      </c>
      <c r="C136">
        <v>23115</v>
      </c>
    </row>
    <row r="137" spans="1:3">
      <c r="A137" t="s">
        <v>94</v>
      </c>
      <c r="B137">
        <v>219</v>
      </c>
      <c r="C137">
        <v>23334</v>
      </c>
    </row>
    <row r="138" spans="1:3">
      <c r="A138" t="s">
        <v>146</v>
      </c>
      <c r="B138">
        <v>247</v>
      </c>
      <c r="C138">
        <v>23581</v>
      </c>
    </row>
    <row r="139" spans="1:3">
      <c r="A139" t="s">
        <v>678</v>
      </c>
      <c r="B139">
        <v>233</v>
      </c>
      <c r="C139">
        <v>23814</v>
      </c>
    </row>
    <row r="140" spans="1:3">
      <c r="A140" t="s">
        <v>92</v>
      </c>
      <c r="B140">
        <v>263</v>
      </c>
      <c r="C140">
        <v>24077</v>
      </c>
    </row>
    <row r="141" spans="1:3">
      <c r="A141" t="s">
        <v>323</v>
      </c>
      <c r="B141">
        <v>240</v>
      </c>
      <c r="C141">
        <v>24317</v>
      </c>
    </row>
    <row r="142" spans="1:3">
      <c r="A142" t="s">
        <v>120</v>
      </c>
      <c r="B142">
        <v>231</v>
      </c>
      <c r="C142">
        <v>24548</v>
      </c>
    </row>
    <row r="143" spans="1:3">
      <c r="A143" t="s">
        <v>128</v>
      </c>
      <c r="B143">
        <v>253</v>
      </c>
      <c r="C143">
        <v>24801</v>
      </c>
    </row>
    <row r="144" spans="1:3">
      <c r="A144" t="s">
        <v>577</v>
      </c>
      <c r="B144">
        <v>280</v>
      </c>
      <c r="C144">
        <v>25081</v>
      </c>
    </row>
    <row r="145" spans="1:3">
      <c r="A145" t="s">
        <v>643</v>
      </c>
      <c r="B145">
        <v>270</v>
      </c>
      <c r="C145">
        <v>25351</v>
      </c>
    </row>
    <row r="146" spans="1:3">
      <c r="A146" t="s">
        <v>372</v>
      </c>
      <c r="B146">
        <v>234</v>
      </c>
      <c r="C146">
        <v>25585</v>
      </c>
    </row>
    <row r="147" spans="1:3">
      <c r="A147" t="s">
        <v>162</v>
      </c>
      <c r="B147">
        <v>263</v>
      </c>
      <c r="C147">
        <v>25848</v>
      </c>
    </row>
    <row r="148" spans="1:3">
      <c r="A148" t="s">
        <v>217</v>
      </c>
      <c r="B148">
        <v>264</v>
      </c>
      <c r="C148">
        <v>26112</v>
      </c>
    </row>
    <row r="149" spans="1:3">
      <c r="A149" t="s">
        <v>347</v>
      </c>
      <c r="B149">
        <v>265</v>
      </c>
      <c r="C149">
        <v>26377</v>
      </c>
    </row>
    <row r="150" spans="1:3">
      <c r="A150" t="s">
        <v>96</v>
      </c>
      <c r="B150">
        <v>236</v>
      </c>
      <c r="C150">
        <v>26613</v>
      </c>
    </row>
    <row r="151" spans="1:3">
      <c r="A151" t="s">
        <v>533</v>
      </c>
      <c r="B151">
        <v>253</v>
      </c>
      <c r="C151">
        <v>26866</v>
      </c>
    </row>
    <row r="152" spans="1:3">
      <c r="A152" t="s">
        <v>141</v>
      </c>
      <c r="B152">
        <v>252</v>
      </c>
      <c r="C152">
        <v>27118</v>
      </c>
    </row>
    <row r="153" spans="1:3">
      <c r="A153" t="s">
        <v>126</v>
      </c>
      <c r="B153">
        <v>222</v>
      </c>
      <c r="C153">
        <v>27340</v>
      </c>
    </row>
    <row r="154" spans="1:3">
      <c r="A154" t="s">
        <v>287</v>
      </c>
      <c r="B154">
        <v>236</v>
      </c>
      <c r="C154">
        <v>27576</v>
      </c>
    </row>
    <row r="155" spans="1:3">
      <c r="A155" t="s">
        <v>144</v>
      </c>
      <c r="B155">
        <v>242</v>
      </c>
      <c r="C155">
        <v>27818</v>
      </c>
    </row>
    <row r="156" spans="1:3">
      <c r="A156" t="s">
        <v>863</v>
      </c>
      <c r="B156">
        <v>257</v>
      </c>
      <c r="C156">
        <v>28075</v>
      </c>
    </row>
    <row r="157" spans="1:3">
      <c r="A157" t="s">
        <v>124</v>
      </c>
      <c r="B157">
        <v>244</v>
      </c>
      <c r="C157">
        <v>28319</v>
      </c>
    </row>
    <row r="158" spans="1:3">
      <c r="A158" t="s">
        <v>175</v>
      </c>
      <c r="B158">
        <v>245</v>
      </c>
      <c r="C158">
        <v>28564</v>
      </c>
    </row>
    <row r="159" spans="1:3">
      <c r="A159" t="s">
        <v>173</v>
      </c>
      <c r="B159">
        <v>224</v>
      </c>
      <c r="C159">
        <v>28788</v>
      </c>
    </row>
    <row r="160" spans="1:3">
      <c r="A160" t="s">
        <v>431</v>
      </c>
      <c r="B160">
        <v>225</v>
      </c>
      <c r="C160">
        <v>29013</v>
      </c>
    </row>
    <row r="161" spans="1:3">
      <c r="A161" t="s">
        <v>182</v>
      </c>
      <c r="B161">
        <v>233</v>
      </c>
      <c r="C161">
        <v>29246</v>
      </c>
    </row>
    <row r="162" spans="1:3">
      <c r="A162" t="s">
        <v>312</v>
      </c>
      <c r="B162">
        <v>223</v>
      </c>
      <c r="C162">
        <v>29469</v>
      </c>
    </row>
    <row r="163" spans="1:3">
      <c r="A163" t="s">
        <v>130</v>
      </c>
      <c r="B163">
        <v>237</v>
      </c>
      <c r="C163">
        <v>29706</v>
      </c>
    </row>
    <row r="164" spans="1:3">
      <c r="A164" t="s">
        <v>178</v>
      </c>
      <c r="B164">
        <v>219</v>
      </c>
      <c r="C164">
        <v>29925</v>
      </c>
    </row>
    <row r="165" spans="1:3">
      <c r="A165" t="s">
        <v>340</v>
      </c>
      <c r="B165">
        <v>243</v>
      </c>
      <c r="C165">
        <v>30168</v>
      </c>
    </row>
    <row r="166" spans="1:3">
      <c r="A166" t="s">
        <v>118</v>
      </c>
      <c r="B166">
        <v>217</v>
      </c>
      <c r="C166">
        <v>30385</v>
      </c>
    </row>
    <row r="167" spans="1:3">
      <c r="A167" t="s">
        <v>165</v>
      </c>
      <c r="B167">
        <v>225</v>
      </c>
      <c r="C167">
        <v>30610</v>
      </c>
    </row>
    <row r="168" spans="1:3">
      <c r="A168" t="s">
        <v>433</v>
      </c>
      <c r="B168">
        <v>242</v>
      </c>
      <c r="C168">
        <v>30852</v>
      </c>
    </row>
    <row r="169" spans="1:3">
      <c r="A169" t="s">
        <v>170</v>
      </c>
      <c r="B169">
        <v>242</v>
      </c>
      <c r="C169">
        <v>31094</v>
      </c>
    </row>
    <row r="170" spans="1:3">
      <c r="A170" t="s">
        <v>389</v>
      </c>
      <c r="B170">
        <v>253</v>
      </c>
      <c r="C170">
        <v>31347</v>
      </c>
    </row>
    <row r="171" spans="1:3">
      <c r="A171" t="s">
        <v>184</v>
      </c>
      <c r="B171">
        <v>237</v>
      </c>
      <c r="C171">
        <v>31584</v>
      </c>
    </row>
    <row r="172" spans="1:3">
      <c r="A172" t="s">
        <v>180</v>
      </c>
      <c r="B172">
        <v>237</v>
      </c>
      <c r="C172">
        <v>31821</v>
      </c>
    </row>
    <row r="173" spans="1:3">
      <c r="A173" t="s">
        <v>560</v>
      </c>
      <c r="B173">
        <v>202</v>
      </c>
      <c r="C173">
        <v>32023</v>
      </c>
    </row>
    <row r="174" spans="1:3">
      <c r="A174" t="s">
        <v>187</v>
      </c>
      <c r="B174">
        <v>213</v>
      </c>
      <c r="C174">
        <v>32236</v>
      </c>
    </row>
    <row r="175" spans="1:3">
      <c r="A175" t="s">
        <v>335</v>
      </c>
      <c r="B175">
        <v>224</v>
      </c>
      <c r="C175">
        <v>32460</v>
      </c>
    </row>
    <row r="176" spans="1:3">
      <c r="A176" t="s">
        <v>387</v>
      </c>
      <c r="B176">
        <v>216</v>
      </c>
      <c r="C176">
        <v>32676</v>
      </c>
    </row>
    <row r="177" spans="1:3">
      <c r="A177" t="s">
        <v>485</v>
      </c>
      <c r="B177">
        <v>221</v>
      </c>
      <c r="C177">
        <v>32897</v>
      </c>
    </row>
    <row r="178" spans="1:3">
      <c r="A178" t="s">
        <v>701</v>
      </c>
      <c r="B178">
        <v>197</v>
      </c>
      <c r="C178">
        <v>33094</v>
      </c>
    </row>
    <row r="179" spans="1:3">
      <c r="A179" t="s">
        <v>230</v>
      </c>
      <c r="B179">
        <v>233</v>
      </c>
      <c r="C179">
        <v>33327</v>
      </c>
    </row>
    <row r="180" spans="1:3">
      <c r="A180" t="s">
        <v>309</v>
      </c>
      <c r="B180">
        <v>237</v>
      </c>
      <c r="C180">
        <v>33564</v>
      </c>
    </row>
    <row r="181" spans="1:3">
      <c r="A181" t="s">
        <v>54</v>
      </c>
      <c r="B181">
        <v>202</v>
      </c>
      <c r="C181">
        <v>33766</v>
      </c>
    </row>
    <row r="182" spans="1:3">
      <c r="A182" t="s">
        <v>528</v>
      </c>
      <c r="B182">
        <v>199</v>
      </c>
      <c r="C182">
        <v>33965</v>
      </c>
    </row>
    <row r="183" spans="1:3">
      <c r="A183" t="s">
        <v>228</v>
      </c>
      <c r="B183">
        <v>205</v>
      </c>
      <c r="C183">
        <v>34170</v>
      </c>
    </row>
    <row r="184" spans="1:3">
      <c r="A184" t="s">
        <v>232</v>
      </c>
      <c r="B184">
        <v>261</v>
      </c>
      <c r="C184">
        <v>34431</v>
      </c>
    </row>
    <row r="185" spans="1:3">
      <c r="A185" t="s">
        <v>440</v>
      </c>
      <c r="B185">
        <v>194</v>
      </c>
      <c r="C185">
        <v>34625</v>
      </c>
    </row>
    <row r="186" spans="1:3">
      <c r="A186" t="s">
        <v>363</v>
      </c>
      <c r="B186">
        <v>228</v>
      </c>
      <c r="C186">
        <v>34853</v>
      </c>
    </row>
    <row r="187" spans="1:3">
      <c r="A187" t="s">
        <v>427</v>
      </c>
      <c r="B187">
        <v>198</v>
      </c>
      <c r="C187">
        <v>35051</v>
      </c>
    </row>
    <row r="188" spans="1:3">
      <c r="A188" t="s">
        <v>419</v>
      </c>
      <c r="B188">
        <v>208</v>
      </c>
      <c r="C188">
        <v>35259</v>
      </c>
    </row>
    <row r="189" spans="1:3">
      <c r="A189" t="s">
        <v>398</v>
      </c>
      <c r="B189">
        <v>214</v>
      </c>
      <c r="C189">
        <v>35473</v>
      </c>
    </row>
    <row r="190" spans="1:3">
      <c r="A190" t="s">
        <v>469</v>
      </c>
      <c r="B190">
        <v>224</v>
      </c>
      <c r="C190">
        <v>35697</v>
      </c>
    </row>
    <row r="191" spans="1:3">
      <c r="A191" t="s">
        <v>50</v>
      </c>
      <c r="B191">
        <v>207</v>
      </c>
      <c r="C191">
        <v>35904</v>
      </c>
    </row>
    <row r="192" spans="1:3">
      <c r="A192" t="s">
        <v>203</v>
      </c>
      <c r="B192">
        <v>209</v>
      </c>
      <c r="C192">
        <v>36113</v>
      </c>
    </row>
    <row r="193" spans="1:3">
      <c r="A193" t="s">
        <v>381</v>
      </c>
      <c r="B193">
        <v>190</v>
      </c>
      <c r="C193">
        <v>36303</v>
      </c>
    </row>
    <row r="194" spans="1:3">
      <c r="A194" t="s">
        <v>354</v>
      </c>
      <c r="B194">
        <v>200</v>
      </c>
      <c r="C194">
        <v>36503</v>
      </c>
    </row>
    <row r="195" spans="1:3">
      <c r="A195" t="s">
        <v>405</v>
      </c>
      <c r="B195">
        <v>209</v>
      </c>
      <c r="C195">
        <v>36712</v>
      </c>
    </row>
    <row r="196" spans="1:3">
      <c r="A196" t="s">
        <v>318</v>
      </c>
      <c r="B196">
        <v>194</v>
      </c>
      <c r="C196">
        <v>36906</v>
      </c>
    </row>
    <row r="197" spans="1:3">
      <c r="A197" t="s">
        <v>752</v>
      </c>
      <c r="B197">
        <v>204</v>
      </c>
      <c r="C197">
        <v>37110</v>
      </c>
    </row>
    <row r="198" spans="1:3">
      <c r="A198" t="s">
        <v>52</v>
      </c>
      <c r="B198">
        <v>221</v>
      </c>
      <c r="C198">
        <v>37331</v>
      </c>
    </row>
    <row r="199" spans="1:3">
      <c r="A199" t="s">
        <v>383</v>
      </c>
      <c r="B199">
        <v>200</v>
      </c>
      <c r="C199">
        <v>37531</v>
      </c>
    </row>
    <row r="200" spans="1:3">
      <c r="A200" t="s">
        <v>479</v>
      </c>
      <c r="B200">
        <v>199</v>
      </c>
      <c r="C200">
        <v>37730</v>
      </c>
    </row>
    <row r="201" spans="1:3">
      <c r="A201" t="s">
        <v>447</v>
      </c>
      <c r="B201">
        <v>201</v>
      </c>
      <c r="C201">
        <v>37931</v>
      </c>
    </row>
    <row r="202" spans="1:3">
      <c r="A202" t="s">
        <v>513</v>
      </c>
      <c r="B202">
        <v>161</v>
      </c>
      <c r="C202">
        <v>38092</v>
      </c>
    </row>
    <row r="203" spans="1:3">
      <c r="A203" t="s">
        <v>408</v>
      </c>
      <c r="B203">
        <v>179</v>
      </c>
      <c r="C203">
        <v>38271</v>
      </c>
    </row>
    <row r="204" spans="1:3">
      <c r="A204" t="s">
        <v>205</v>
      </c>
      <c r="B204">
        <v>196</v>
      </c>
      <c r="C204">
        <v>38467</v>
      </c>
    </row>
    <row r="205" spans="1:3">
      <c r="A205" t="s">
        <v>412</v>
      </c>
      <c r="B205">
        <v>199</v>
      </c>
      <c r="C205">
        <v>38666</v>
      </c>
    </row>
    <row r="206" spans="1:3">
      <c r="A206" t="s">
        <v>585</v>
      </c>
      <c r="B206">
        <v>189</v>
      </c>
      <c r="C206">
        <v>38855</v>
      </c>
    </row>
    <row r="207" spans="1:3">
      <c r="A207" t="s">
        <v>209</v>
      </c>
      <c r="B207">
        <v>185</v>
      </c>
      <c r="C207">
        <v>39040</v>
      </c>
    </row>
    <row r="208" spans="1:3">
      <c r="A208" t="s">
        <v>56</v>
      </c>
      <c r="B208">
        <v>207</v>
      </c>
      <c r="C208">
        <v>39247</v>
      </c>
    </row>
    <row r="209" spans="1:3">
      <c r="A209" t="s">
        <v>207</v>
      </c>
      <c r="B209">
        <v>193</v>
      </c>
      <c r="C209">
        <v>39440</v>
      </c>
    </row>
    <row r="210" spans="1:3">
      <c r="A210" t="s">
        <v>738</v>
      </c>
      <c r="B210">
        <v>161</v>
      </c>
      <c r="C210">
        <v>39601</v>
      </c>
    </row>
    <row r="211" spans="1:3">
      <c r="A211" t="s">
        <v>998</v>
      </c>
      <c r="B211">
        <v>178</v>
      </c>
      <c r="C211">
        <v>39779</v>
      </c>
    </row>
    <row r="212" spans="1:3">
      <c r="A212" t="s">
        <v>320</v>
      </c>
      <c r="B212">
        <v>198</v>
      </c>
      <c r="C212">
        <v>39977</v>
      </c>
    </row>
    <row r="213" spans="1:3">
      <c r="A213" t="s">
        <v>221</v>
      </c>
      <c r="B213">
        <v>197</v>
      </c>
      <c r="C213">
        <v>40174</v>
      </c>
    </row>
    <row r="214" spans="1:3">
      <c r="A214" t="s">
        <v>223</v>
      </c>
      <c r="B214">
        <v>175</v>
      </c>
      <c r="C214">
        <v>40349</v>
      </c>
    </row>
    <row r="215" spans="1:3">
      <c r="A215" t="s">
        <v>366</v>
      </c>
      <c r="B215">
        <v>163</v>
      </c>
      <c r="C215">
        <v>40512</v>
      </c>
    </row>
    <row r="216" spans="1:3">
      <c r="A216" t="s">
        <v>316</v>
      </c>
      <c r="B216">
        <v>159</v>
      </c>
      <c r="C216">
        <v>40671</v>
      </c>
    </row>
    <row r="217" spans="1:3">
      <c r="A217" t="s">
        <v>198</v>
      </c>
      <c r="B217">
        <v>159</v>
      </c>
      <c r="C217">
        <v>40830</v>
      </c>
    </row>
    <row r="218" spans="1:3">
      <c r="A218" t="s">
        <v>1556</v>
      </c>
      <c r="B218">
        <v>168</v>
      </c>
      <c r="C218">
        <v>40998</v>
      </c>
    </row>
    <row r="219" spans="1:3">
      <c r="A219" t="s">
        <v>1548</v>
      </c>
      <c r="B219">
        <v>162</v>
      </c>
      <c r="C219">
        <v>41160</v>
      </c>
    </row>
    <row r="220" spans="1:3">
      <c r="A220" t="s">
        <v>1533</v>
      </c>
      <c r="B220">
        <v>182</v>
      </c>
      <c r="C220">
        <v>41342</v>
      </c>
    </row>
    <row r="221" spans="1:3">
      <c r="A221" t="s">
        <v>1542</v>
      </c>
      <c r="B221">
        <v>175</v>
      </c>
      <c r="C221">
        <v>41517</v>
      </c>
    </row>
    <row r="222" spans="1:3">
      <c r="A222" t="s">
        <v>1534</v>
      </c>
      <c r="B222">
        <v>165</v>
      </c>
      <c r="C222">
        <v>41682</v>
      </c>
    </row>
    <row r="223" spans="1:3">
      <c r="A223" t="s">
        <v>1905</v>
      </c>
      <c r="B223">
        <v>164</v>
      </c>
      <c r="C223">
        <v>41846</v>
      </c>
    </row>
    <row r="224" spans="1:3">
      <c r="A224" t="s">
        <v>1906</v>
      </c>
      <c r="B224">
        <v>178</v>
      </c>
      <c r="C224">
        <v>42024</v>
      </c>
    </row>
    <row r="225" spans="1:3">
      <c r="A225" t="s">
        <v>1907</v>
      </c>
      <c r="B225">
        <v>169</v>
      </c>
      <c r="C225">
        <v>42193</v>
      </c>
    </row>
    <row r="226" spans="1:3">
      <c r="A226" t="s">
        <v>1908</v>
      </c>
      <c r="B226">
        <v>172</v>
      </c>
      <c r="C226">
        <v>42365</v>
      </c>
    </row>
    <row r="227" spans="1:3">
      <c r="A227" t="s">
        <v>1909</v>
      </c>
      <c r="B227">
        <v>163</v>
      </c>
      <c r="C227">
        <v>42528</v>
      </c>
    </row>
    <row r="228" spans="1:3">
      <c r="A228" t="s">
        <v>1910</v>
      </c>
      <c r="B228">
        <v>155</v>
      </c>
      <c r="C228">
        <v>42683</v>
      </c>
    </row>
    <row r="229" spans="1:3">
      <c r="A229" t="s">
        <v>1911</v>
      </c>
      <c r="B229">
        <v>170</v>
      </c>
      <c r="C229">
        <v>42853</v>
      </c>
    </row>
    <row r="230" spans="1:3">
      <c r="A230" t="s">
        <v>1912</v>
      </c>
      <c r="B230">
        <v>165</v>
      </c>
      <c r="C230">
        <v>43018</v>
      </c>
    </row>
    <row r="231" spans="1:3">
      <c r="A231" t="s">
        <v>1913</v>
      </c>
      <c r="B231">
        <v>155</v>
      </c>
      <c r="C231">
        <v>43173</v>
      </c>
    </row>
    <row r="232" spans="1:3">
      <c r="A232" t="s">
        <v>1914</v>
      </c>
      <c r="B232">
        <v>147</v>
      </c>
      <c r="C232">
        <v>43320</v>
      </c>
    </row>
    <row r="233" spans="1:3">
      <c r="A233" t="s">
        <v>1915</v>
      </c>
      <c r="B233">
        <v>181</v>
      </c>
      <c r="C233">
        <v>43501</v>
      </c>
    </row>
    <row r="234" spans="1:3">
      <c r="A234" t="s">
        <v>1916</v>
      </c>
      <c r="B234">
        <v>133</v>
      </c>
      <c r="C234">
        <v>43634</v>
      </c>
    </row>
    <row r="235" spans="1:3">
      <c r="A235" t="s">
        <v>1917</v>
      </c>
      <c r="B235">
        <v>149</v>
      </c>
      <c r="C235">
        <v>43783</v>
      </c>
    </row>
    <row r="236" spans="1:3">
      <c r="A236" t="s">
        <v>1918</v>
      </c>
      <c r="B236">
        <v>148</v>
      </c>
      <c r="C236">
        <v>43931</v>
      </c>
    </row>
    <row r="237" spans="1:3">
      <c r="A237" t="s">
        <v>1919</v>
      </c>
      <c r="B237">
        <v>171</v>
      </c>
      <c r="C237">
        <v>44102</v>
      </c>
    </row>
    <row r="238" spans="1:3">
      <c r="A238" t="s">
        <v>1920</v>
      </c>
      <c r="B238">
        <v>135</v>
      </c>
      <c r="C238">
        <v>44237</v>
      </c>
    </row>
    <row r="239" spans="1:3">
      <c r="A239" t="s">
        <v>1921</v>
      </c>
      <c r="B239">
        <v>160</v>
      </c>
      <c r="C239">
        <v>44397</v>
      </c>
    </row>
    <row r="240" spans="1:3">
      <c r="A240" t="s">
        <v>1922</v>
      </c>
      <c r="B240">
        <v>123</v>
      </c>
      <c r="C240">
        <v>44520</v>
      </c>
    </row>
    <row r="241" spans="1:3">
      <c r="A241" t="s">
        <v>1923</v>
      </c>
      <c r="B241">
        <v>153</v>
      </c>
      <c r="C241">
        <v>44673</v>
      </c>
    </row>
    <row r="242" spans="1:3">
      <c r="A242" t="s">
        <v>1924</v>
      </c>
      <c r="B242">
        <v>136</v>
      </c>
      <c r="C242">
        <v>44809</v>
      </c>
    </row>
    <row r="243" spans="1:3">
      <c r="A243" t="s">
        <v>1925</v>
      </c>
      <c r="B243">
        <v>165</v>
      </c>
      <c r="C243">
        <v>44974</v>
      </c>
    </row>
    <row r="244" spans="1:3">
      <c r="A244" t="s">
        <v>1926</v>
      </c>
      <c r="B244">
        <v>142</v>
      </c>
      <c r="C244">
        <v>45116</v>
      </c>
    </row>
    <row r="245" spans="1:3">
      <c r="A245" t="s">
        <v>1927</v>
      </c>
      <c r="B245">
        <v>131</v>
      </c>
      <c r="C245">
        <v>45247</v>
      </c>
    </row>
    <row r="246" spans="1:3">
      <c r="A246" t="s">
        <v>1928</v>
      </c>
      <c r="B246">
        <v>144</v>
      </c>
      <c r="C246">
        <v>45391</v>
      </c>
    </row>
    <row r="247" spans="1:3">
      <c r="A247" t="s">
        <v>1929</v>
      </c>
      <c r="B247">
        <v>152</v>
      </c>
      <c r="C247">
        <v>45543</v>
      </c>
    </row>
    <row r="248" spans="1:3">
      <c r="A248" t="s">
        <v>1930</v>
      </c>
      <c r="B248">
        <v>131</v>
      </c>
      <c r="C248">
        <v>45674</v>
      </c>
    </row>
    <row r="249" spans="1:3">
      <c r="A249" t="s">
        <v>1931</v>
      </c>
      <c r="B249">
        <v>138</v>
      </c>
      <c r="C249">
        <v>45812</v>
      </c>
    </row>
    <row r="250" spans="1:3">
      <c r="A250" t="s">
        <v>1932</v>
      </c>
      <c r="B250">
        <v>129</v>
      </c>
      <c r="C250">
        <v>45941</v>
      </c>
    </row>
    <row r="251" spans="1:3">
      <c r="A251" t="s">
        <v>1933</v>
      </c>
      <c r="B251">
        <v>120</v>
      </c>
      <c r="C251">
        <v>46061</v>
      </c>
    </row>
    <row r="252" spans="1:3">
      <c r="A252" t="s">
        <v>1934</v>
      </c>
      <c r="B252">
        <v>130</v>
      </c>
      <c r="C252">
        <v>46191</v>
      </c>
    </row>
    <row r="253" spans="1:3">
      <c r="A253" t="s">
        <v>1935</v>
      </c>
      <c r="B253">
        <v>127</v>
      </c>
      <c r="C253">
        <v>46318</v>
      </c>
    </row>
    <row r="254" spans="1:3">
      <c r="A254" t="s">
        <v>1936</v>
      </c>
      <c r="B254">
        <v>126</v>
      </c>
      <c r="C254">
        <v>46444</v>
      </c>
    </row>
    <row r="255" spans="1:3">
      <c r="A255" t="s">
        <v>1937</v>
      </c>
      <c r="B255">
        <v>102</v>
      </c>
      <c r="C255">
        <v>46546</v>
      </c>
    </row>
    <row r="256" spans="1:3">
      <c r="A256" t="s">
        <v>1938</v>
      </c>
      <c r="B256">
        <v>116</v>
      </c>
      <c r="C256">
        <v>46662</v>
      </c>
    </row>
    <row r="257" spans="1:3">
      <c r="A257" t="s">
        <v>1939</v>
      </c>
      <c r="B257">
        <v>131</v>
      </c>
      <c r="C257">
        <v>46793</v>
      </c>
    </row>
    <row r="258" spans="1:3">
      <c r="A258" t="s">
        <v>1940</v>
      </c>
      <c r="B258">
        <v>99</v>
      </c>
      <c r="C258">
        <v>46892</v>
      </c>
    </row>
    <row r="259" spans="1:3">
      <c r="A259" t="s">
        <v>1941</v>
      </c>
      <c r="B259">
        <v>129</v>
      </c>
      <c r="C259">
        <v>47021</v>
      </c>
    </row>
    <row r="260" spans="1:3">
      <c r="A260" t="s">
        <v>1942</v>
      </c>
      <c r="B260">
        <v>113</v>
      </c>
      <c r="C260">
        <v>47134</v>
      </c>
    </row>
    <row r="261" spans="1:3">
      <c r="A261" t="s">
        <v>1943</v>
      </c>
      <c r="B261">
        <v>118</v>
      </c>
      <c r="C261">
        <v>47252</v>
      </c>
    </row>
    <row r="262" spans="1:3">
      <c r="A262" t="s">
        <v>1944</v>
      </c>
      <c r="B262">
        <v>96</v>
      </c>
      <c r="C262">
        <v>47348</v>
      </c>
    </row>
    <row r="263" spans="1:3">
      <c r="A263" t="s">
        <v>1945</v>
      </c>
      <c r="B263">
        <v>125</v>
      </c>
      <c r="C263">
        <v>47473</v>
      </c>
    </row>
    <row r="264" spans="1:3">
      <c r="A264" t="s">
        <v>1946</v>
      </c>
      <c r="B264">
        <v>93</v>
      </c>
      <c r="C264">
        <v>47566</v>
      </c>
    </row>
    <row r="265" spans="1:3">
      <c r="A265" t="s">
        <v>1947</v>
      </c>
      <c r="B265">
        <v>89</v>
      </c>
      <c r="C265">
        <v>47655</v>
      </c>
    </row>
    <row r="266" spans="1:3">
      <c r="A266" t="s">
        <v>1948</v>
      </c>
      <c r="B266">
        <v>93</v>
      </c>
      <c r="C266">
        <v>47748</v>
      </c>
    </row>
    <row r="267" spans="1:3">
      <c r="A267" t="s">
        <v>1949</v>
      </c>
      <c r="B267">
        <v>97</v>
      </c>
      <c r="C267">
        <v>47845</v>
      </c>
    </row>
    <row r="268" spans="1:3">
      <c r="A268" t="s">
        <v>1950</v>
      </c>
      <c r="B268">
        <v>99</v>
      </c>
      <c r="C268">
        <v>47944</v>
      </c>
    </row>
    <row r="269" spans="1:3">
      <c r="A269" t="s">
        <v>1951</v>
      </c>
      <c r="B269">
        <v>103</v>
      </c>
      <c r="C269">
        <v>48047</v>
      </c>
    </row>
    <row r="270" spans="1:3">
      <c r="A270" t="s">
        <v>1952</v>
      </c>
      <c r="B270">
        <v>95</v>
      </c>
      <c r="C270">
        <v>48142</v>
      </c>
    </row>
    <row r="271" spans="1:3">
      <c r="A271" t="s">
        <v>1953</v>
      </c>
      <c r="B271">
        <v>100</v>
      </c>
      <c r="C271">
        <v>48242</v>
      </c>
    </row>
    <row r="272" spans="1:3">
      <c r="A272" t="s">
        <v>1954</v>
      </c>
      <c r="B272">
        <v>99</v>
      </c>
      <c r="C272">
        <v>48341</v>
      </c>
    </row>
    <row r="273" spans="1:3">
      <c r="A273" t="s">
        <v>1955</v>
      </c>
      <c r="B273">
        <v>93</v>
      </c>
      <c r="C273">
        <v>48434</v>
      </c>
    </row>
    <row r="274" spans="1:3">
      <c r="A274" t="s">
        <v>1956</v>
      </c>
      <c r="B274">
        <v>85</v>
      </c>
      <c r="C274">
        <v>48519</v>
      </c>
    </row>
    <row r="275" spans="1:3">
      <c r="A275" t="s">
        <v>1957</v>
      </c>
      <c r="B275">
        <v>86</v>
      </c>
      <c r="C275">
        <v>48605</v>
      </c>
    </row>
    <row r="276" spans="1:3">
      <c r="A276" t="s">
        <v>1958</v>
      </c>
      <c r="B276">
        <v>88</v>
      </c>
      <c r="C276">
        <v>48693</v>
      </c>
    </row>
    <row r="277" spans="1:3">
      <c r="A277" t="s">
        <v>1959</v>
      </c>
      <c r="B277">
        <v>80</v>
      </c>
      <c r="C277">
        <v>48773</v>
      </c>
    </row>
    <row r="278" spans="1:3">
      <c r="A278" t="s">
        <v>1960</v>
      </c>
      <c r="B278">
        <v>79</v>
      </c>
      <c r="C278">
        <v>48852</v>
      </c>
    </row>
    <row r="279" spans="1:3">
      <c r="A279" t="s">
        <v>1961</v>
      </c>
      <c r="B279">
        <v>78</v>
      </c>
      <c r="C279">
        <v>48930</v>
      </c>
    </row>
    <row r="280" spans="1:3">
      <c r="A280" t="s">
        <v>1962</v>
      </c>
      <c r="B280">
        <v>86</v>
      </c>
      <c r="C280">
        <v>49016</v>
      </c>
    </row>
    <row r="281" spans="1:3">
      <c r="A281" t="s">
        <v>1963</v>
      </c>
      <c r="B281">
        <v>87</v>
      </c>
      <c r="C281">
        <v>49103</v>
      </c>
    </row>
    <row r="282" spans="1:3">
      <c r="A282" t="s">
        <v>1964</v>
      </c>
      <c r="B282">
        <v>74</v>
      </c>
      <c r="C282">
        <v>49177</v>
      </c>
    </row>
    <row r="283" spans="1:3">
      <c r="A283" t="s">
        <v>1965</v>
      </c>
      <c r="B283">
        <v>84</v>
      </c>
      <c r="C283">
        <v>49261</v>
      </c>
    </row>
    <row r="284" spans="1:3">
      <c r="A284" t="s">
        <v>1966</v>
      </c>
      <c r="B284">
        <v>86</v>
      </c>
      <c r="C284">
        <v>49347</v>
      </c>
    </row>
    <row r="285" spans="1:3">
      <c r="A285" t="s">
        <v>1967</v>
      </c>
      <c r="B285">
        <v>84</v>
      </c>
      <c r="C285">
        <v>49431</v>
      </c>
    </row>
    <row r="286" spans="1:3">
      <c r="A286" t="s">
        <v>1968</v>
      </c>
      <c r="B286">
        <v>57</v>
      </c>
      <c r="C286">
        <v>49488</v>
      </c>
    </row>
    <row r="287" spans="1:3">
      <c r="A287" t="s">
        <v>1969</v>
      </c>
      <c r="B287">
        <v>71</v>
      </c>
      <c r="C287">
        <v>49559</v>
      </c>
    </row>
    <row r="288" spans="1:3">
      <c r="A288" t="s">
        <v>1970</v>
      </c>
      <c r="B288">
        <v>55</v>
      </c>
      <c r="C288">
        <v>49614</v>
      </c>
    </row>
    <row r="289" spans="1:3">
      <c r="A289" t="s">
        <v>1971</v>
      </c>
      <c r="B289">
        <v>73</v>
      </c>
      <c r="C289">
        <v>49687</v>
      </c>
    </row>
    <row r="290" spans="1:3">
      <c r="A290" t="s">
        <v>1972</v>
      </c>
      <c r="B290">
        <v>51</v>
      </c>
      <c r="C290">
        <v>49738</v>
      </c>
    </row>
    <row r="291" spans="1:3">
      <c r="A291" t="s">
        <v>1973</v>
      </c>
      <c r="B291">
        <v>63</v>
      </c>
      <c r="C291">
        <v>49801</v>
      </c>
    </row>
    <row r="292" spans="1:3">
      <c r="A292" t="s">
        <v>1974</v>
      </c>
      <c r="B292">
        <v>64</v>
      </c>
      <c r="C292">
        <v>49865</v>
      </c>
    </row>
    <row r="293" spans="1:3">
      <c r="A293" t="s">
        <v>1975</v>
      </c>
      <c r="B293">
        <v>50</v>
      </c>
      <c r="C293">
        <v>49915</v>
      </c>
    </row>
    <row r="294" spans="1:3">
      <c r="A294" t="s">
        <v>1976</v>
      </c>
      <c r="B294">
        <v>55</v>
      </c>
      <c r="C294">
        <v>49970</v>
      </c>
    </row>
    <row r="295" spans="1:3">
      <c r="A295" t="s">
        <v>1977</v>
      </c>
      <c r="B295">
        <v>60</v>
      </c>
      <c r="C295">
        <v>50030</v>
      </c>
    </row>
    <row r="296" spans="1:3">
      <c r="A296" t="s">
        <v>1978</v>
      </c>
      <c r="B296">
        <v>55</v>
      </c>
      <c r="C296">
        <v>50085</v>
      </c>
    </row>
    <row r="297" spans="1:3">
      <c r="A297" t="s">
        <v>1979</v>
      </c>
      <c r="B297">
        <v>60</v>
      </c>
      <c r="C297">
        <v>50145</v>
      </c>
    </row>
    <row r="298" spans="1:3">
      <c r="A298" t="s">
        <v>1980</v>
      </c>
      <c r="B298">
        <v>54</v>
      </c>
      <c r="C298">
        <v>50199</v>
      </c>
    </row>
    <row r="299" spans="1:3">
      <c r="A299" t="s">
        <v>1981</v>
      </c>
      <c r="B299">
        <v>52</v>
      </c>
      <c r="C299">
        <v>50251</v>
      </c>
    </row>
    <row r="300" spans="1:3">
      <c r="A300" t="s">
        <v>1982</v>
      </c>
      <c r="B300">
        <v>48</v>
      </c>
      <c r="C300">
        <v>50299</v>
      </c>
    </row>
    <row r="301" spans="1:3">
      <c r="A301" t="s">
        <v>1983</v>
      </c>
      <c r="B301">
        <v>45</v>
      </c>
      <c r="C301">
        <v>50344</v>
      </c>
    </row>
    <row r="302" spans="1:3">
      <c r="A302" t="s">
        <v>1984</v>
      </c>
      <c r="B302">
        <v>48</v>
      </c>
      <c r="C302">
        <v>50392</v>
      </c>
    </row>
    <row r="303" spans="1:3">
      <c r="A303" t="s">
        <v>1985</v>
      </c>
      <c r="B303">
        <v>51</v>
      </c>
      <c r="C303">
        <v>50443</v>
      </c>
    </row>
    <row r="304" spans="1:3">
      <c r="A304" t="s">
        <v>1986</v>
      </c>
      <c r="B304">
        <v>47</v>
      </c>
      <c r="C304">
        <v>50490</v>
      </c>
    </row>
    <row r="305" spans="1:3">
      <c r="A305" t="s">
        <v>1987</v>
      </c>
      <c r="B305">
        <v>39</v>
      </c>
      <c r="C305">
        <v>50529</v>
      </c>
    </row>
    <row r="306" spans="1:3">
      <c r="A306" t="s">
        <v>1988</v>
      </c>
      <c r="B306">
        <v>66</v>
      </c>
      <c r="C306">
        <v>50595</v>
      </c>
    </row>
    <row r="307" spans="1:3">
      <c r="A307" t="s">
        <v>1989</v>
      </c>
      <c r="B307">
        <v>54</v>
      </c>
      <c r="C307">
        <v>50649</v>
      </c>
    </row>
    <row r="308" spans="1:3">
      <c r="A308" t="s">
        <v>1990</v>
      </c>
      <c r="B308">
        <v>32</v>
      </c>
      <c r="C308">
        <v>50681</v>
      </c>
    </row>
    <row r="309" spans="1:3">
      <c r="A309" t="s">
        <v>1991</v>
      </c>
      <c r="B309">
        <v>45</v>
      </c>
      <c r="C309">
        <v>50726</v>
      </c>
    </row>
    <row r="310" spans="1:3">
      <c r="A310" t="s">
        <v>1992</v>
      </c>
      <c r="B310">
        <v>40</v>
      </c>
      <c r="C310">
        <v>50766</v>
      </c>
    </row>
    <row r="311" spans="1:3">
      <c r="A311" t="s">
        <v>1993</v>
      </c>
      <c r="B311">
        <v>34</v>
      </c>
      <c r="C311">
        <v>50800</v>
      </c>
    </row>
    <row r="312" spans="1:3">
      <c r="A312" t="s">
        <v>1994</v>
      </c>
      <c r="B312">
        <v>38</v>
      </c>
      <c r="C312">
        <v>50838</v>
      </c>
    </row>
    <row r="313" spans="1:3">
      <c r="A313" t="s">
        <v>1995</v>
      </c>
      <c r="B313">
        <v>37</v>
      </c>
      <c r="C313">
        <v>50875</v>
      </c>
    </row>
    <row r="314" spans="1:3">
      <c r="A314" t="s">
        <v>1996</v>
      </c>
      <c r="B314">
        <v>43</v>
      </c>
      <c r="C314">
        <v>50918</v>
      </c>
    </row>
    <row r="315" spans="1:3">
      <c r="A315" t="s">
        <v>1997</v>
      </c>
      <c r="B315">
        <v>33</v>
      </c>
      <c r="C315">
        <v>50951</v>
      </c>
    </row>
    <row r="316" spans="1:3">
      <c r="A316" t="s">
        <v>1998</v>
      </c>
      <c r="B316">
        <v>28</v>
      </c>
      <c r="C316">
        <v>50979</v>
      </c>
    </row>
    <row r="317" spans="1:3">
      <c r="A317" t="s">
        <v>1999</v>
      </c>
      <c r="B317">
        <v>29</v>
      </c>
      <c r="C317">
        <v>51008</v>
      </c>
    </row>
    <row r="318" spans="1:3">
      <c r="A318" t="s">
        <v>2000</v>
      </c>
      <c r="B318">
        <v>26</v>
      </c>
      <c r="C318">
        <v>51034</v>
      </c>
    </row>
    <row r="319" spans="1:3">
      <c r="A319" t="s">
        <v>2001</v>
      </c>
      <c r="B319">
        <v>30</v>
      </c>
      <c r="C319">
        <v>51064</v>
      </c>
    </row>
    <row r="320" spans="1:3">
      <c r="A320" t="s">
        <v>2002</v>
      </c>
      <c r="B320">
        <v>25</v>
      </c>
      <c r="C320">
        <v>51089</v>
      </c>
    </row>
    <row r="321" spans="1:3">
      <c r="A321" t="s">
        <v>2003</v>
      </c>
      <c r="B321">
        <v>19</v>
      </c>
      <c r="C321">
        <v>51108</v>
      </c>
    </row>
    <row r="322" spans="1:3">
      <c r="A322" t="s">
        <v>2004</v>
      </c>
      <c r="B322">
        <v>36</v>
      </c>
      <c r="C322">
        <v>51144</v>
      </c>
    </row>
    <row r="323" spans="1:3">
      <c r="A323" t="s">
        <v>2005</v>
      </c>
      <c r="B323">
        <v>28</v>
      </c>
      <c r="C323">
        <v>51172</v>
      </c>
    </row>
    <row r="324" spans="1:3">
      <c r="A324" t="s">
        <v>2006</v>
      </c>
      <c r="B324">
        <v>30</v>
      </c>
      <c r="C324">
        <v>51202</v>
      </c>
    </row>
    <row r="325" spans="1:3">
      <c r="A325" t="s">
        <v>2007</v>
      </c>
      <c r="B325">
        <v>33</v>
      </c>
      <c r="C325">
        <v>51235</v>
      </c>
    </row>
    <row r="326" spans="1:3">
      <c r="A326" t="s">
        <v>2008</v>
      </c>
      <c r="B326">
        <v>33</v>
      </c>
      <c r="C326">
        <v>51268</v>
      </c>
    </row>
    <row r="327" spans="1:3">
      <c r="A327" t="s">
        <v>2009</v>
      </c>
      <c r="B327">
        <v>30</v>
      </c>
      <c r="C327">
        <v>51298</v>
      </c>
    </row>
    <row r="328" spans="1:3">
      <c r="A328" t="s">
        <v>2010</v>
      </c>
      <c r="B328">
        <v>33</v>
      </c>
      <c r="C328">
        <v>51331</v>
      </c>
    </row>
    <row r="329" spans="1:3">
      <c r="A329" t="s">
        <v>2011</v>
      </c>
      <c r="B329">
        <v>24</v>
      </c>
      <c r="C329">
        <v>51355</v>
      </c>
    </row>
    <row r="330" spans="1:3">
      <c r="A330" t="s">
        <v>2012</v>
      </c>
      <c r="B330">
        <v>30</v>
      </c>
      <c r="C330">
        <v>51385</v>
      </c>
    </row>
    <row r="331" spans="1:3">
      <c r="A331" t="s">
        <v>2013</v>
      </c>
      <c r="B331">
        <v>25</v>
      </c>
      <c r="C331">
        <v>51410</v>
      </c>
    </row>
    <row r="332" spans="1:3">
      <c r="A332" t="s">
        <v>2014</v>
      </c>
      <c r="B332">
        <v>17</v>
      </c>
      <c r="C332">
        <v>51427</v>
      </c>
    </row>
    <row r="333" spans="1:3">
      <c r="A333" t="s">
        <v>2015</v>
      </c>
      <c r="B333">
        <v>17</v>
      </c>
      <c r="C333">
        <v>51444</v>
      </c>
    </row>
    <row r="334" spans="1:3">
      <c r="A334" t="s">
        <v>2016</v>
      </c>
      <c r="B334">
        <v>23</v>
      </c>
      <c r="C334">
        <v>51467</v>
      </c>
    </row>
    <row r="335" spans="1:3">
      <c r="A335" t="s">
        <v>2017</v>
      </c>
      <c r="B335">
        <v>24</v>
      </c>
      <c r="C335">
        <v>51491</v>
      </c>
    </row>
    <row r="336" spans="1:3">
      <c r="A336" t="s">
        <v>2018</v>
      </c>
      <c r="B336">
        <v>33</v>
      </c>
      <c r="C336">
        <v>51524</v>
      </c>
    </row>
    <row r="337" spans="1:3">
      <c r="A337" t="s">
        <v>2019</v>
      </c>
      <c r="B337">
        <v>17</v>
      </c>
      <c r="C337">
        <v>51541</v>
      </c>
    </row>
    <row r="338" spans="1:3">
      <c r="A338" t="s">
        <v>2020</v>
      </c>
      <c r="B338">
        <v>19</v>
      </c>
      <c r="C338">
        <v>51560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1096C-C33D-7344-A557-606D7A4E0F47}">
  <dimension ref="A1:R1354"/>
  <sheetViews>
    <sheetView workbookViewId="0">
      <selection activeCell="O5" sqref="A2:R1354"/>
    </sheetView>
  </sheetViews>
  <sheetFormatPr baseColWidth="10" defaultRowHeight="16"/>
  <cols>
    <col min="1" max="1" width="8.5" bestFit="1" customWidth="1"/>
    <col min="2" max="2" width="13.83203125" bestFit="1" customWidth="1"/>
    <col min="3" max="4" width="13.83203125" customWidth="1"/>
    <col min="5" max="5" width="13.1640625" bestFit="1" customWidth="1"/>
    <col min="6" max="7" width="16.6640625" bestFit="1" customWidth="1"/>
    <col min="8" max="8" width="8.5" bestFit="1" customWidth="1"/>
    <col min="9" max="11" width="12.5" bestFit="1" customWidth="1"/>
    <col min="12" max="12" width="8.5" bestFit="1" customWidth="1"/>
  </cols>
  <sheetData>
    <row r="1" spans="1:18">
      <c r="A1" t="s">
        <v>2185</v>
      </c>
      <c r="B1" t="s">
        <v>2186</v>
      </c>
      <c r="C1" t="s">
        <v>1521</v>
      </c>
      <c r="D1" t="s">
        <v>1522</v>
      </c>
      <c r="E1" t="s">
        <v>2187</v>
      </c>
      <c r="F1" t="s">
        <v>2188</v>
      </c>
      <c r="G1" t="s">
        <v>2189</v>
      </c>
      <c r="H1" t="s">
        <v>2190</v>
      </c>
      <c r="I1" t="s">
        <v>2191</v>
      </c>
      <c r="J1" t="s">
        <v>2192</v>
      </c>
      <c r="K1" t="s">
        <v>2193</v>
      </c>
      <c r="L1" t="s">
        <v>2194</v>
      </c>
      <c r="M1" t="s">
        <v>1518</v>
      </c>
      <c r="N1" t="s">
        <v>2046</v>
      </c>
      <c r="O1" t="s">
        <v>2047</v>
      </c>
      <c r="P1" t="s">
        <v>2048</v>
      </c>
      <c r="Q1" t="s">
        <v>2077</v>
      </c>
      <c r="R1" t="s">
        <v>2086</v>
      </c>
    </row>
    <row r="2" spans="1:18">
      <c r="A2">
        <v>10101</v>
      </c>
      <c r="B2" t="s">
        <v>1531</v>
      </c>
      <c r="C2" t="str">
        <f t="shared" ref="C2:C65" si="0">LEFT(B2, FIND("(", B2) - 1)</f>
        <v>复旦大学</v>
      </c>
      <c r="D2" t="str">
        <f t="shared" ref="D2:D65" si="1">MID(B2, FIND("(", B2) + 1, FIND(")", B2) - FIND("(", B2) - 1)</f>
        <v>01</v>
      </c>
      <c r="E2" t="s">
        <v>0</v>
      </c>
      <c r="M2">
        <v>2024</v>
      </c>
      <c r="N2">
        <f>VLOOKUP(E2, '2024D'!$A$2:$G$339, 2, FALSE)</f>
        <v>2684</v>
      </c>
      <c r="O2">
        <f>VLOOKUP(E2, '2024D'!$A$2:$G$339, 3, FALSE)</f>
        <v>2684</v>
      </c>
      <c r="P2">
        <f>extracted_table_data[[#This Row],[最低排名]]-extracted_table_data[[#This Row],[同分人数]]+1</f>
        <v>1</v>
      </c>
      <c r="Q2">
        <f>IF(O2&gt;=开始!$B$6, 1, 0)</f>
        <v>1</v>
      </c>
      <c r="R2">
        <f>extracted_table_data[[#This Row],[最低排名]]-开始!$B$6</f>
        <v>2393</v>
      </c>
    </row>
    <row r="3" spans="1:18">
      <c r="A3">
        <v>10102</v>
      </c>
      <c r="B3" t="s">
        <v>1</v>
      </c>
      <c r="C3" t="str">
        <f t="shared" si="0"/>
        <v>复旦大学</v>
      </c>
      <c r="D3" t="str">
        <f t="shared" si="1"/>
        <v>02</v>
      </c>
      <c r="E3" t="s">
        <v>0</v>
      </c>
      <c r="M3">
        <v>2024</v>
      </c>
      <c r="N3">
        <f>VLOOKUP(E3, '2024D'!$A$2:$G$339, 2, FALSE)</f>
        <v>2684</v>
      </c>
      <c r="O3">
        <f>VLOOKUP(E3, '2024D'!$A$2:$G$339, 3, FALSE)</f>
        <v>2684</v>
      </c>
      <c r="P3">
        <f>extracted_table_data[[#This Row],[最低排名]]-extracted_table_data[[#This Row],[同分人数]]+1</f>
        <v>1</v>
      </c>
      <c r="Q3">
        <f>IF(O3&gt;=开始!$B$6, 1, 0)</f>
        <v>1</v>
      </c>
      <c r="R3">
        <f>extracted_table_data[[#This Row],[最低排名]]-开始!$B$6</f>
        <v>2393</v>
      </c>
    </row>
    <row r="4" spans="1:18">
      <c r="A4">
        <v>10103</v>
      </c>
      <c r="B4" t="s">
        <v>2</v>
      </c>
      <c r="C4" t="str">
        <f t="shared" si="0"/>
        <v>复旦大学</v>
      </c>
      <c r="D4" t="str">
        <f t="shared" si="1"/>
        <v>03</v>
      </c>
      <c r="E4" t="s">
        <v>0</v>
      </c>
      <c r="M4">
        <v>2024</v>
      </c>
      <c r="N4">
        <f>VLOOKUP(E4, '2024D'!$A$2:$G$339, 2, FALSE)</f>
        <v>2684</v>
      </c>
      <c r="O4">
        <f>VLOOKUP(E4, '2024D'!$A$2:$G$339, 3, FALSE)</f>
        <v>2684</v>
      </c>
      <c r="P4">
        <f>extracted_table_data[[#This Row],[最低排名]]-extracted_table_data[[#This Row],[同分人数]]+1</f>
        <v>1</v>
      </c>
      <c r="Q4">
        <f>IF(O4&gt;=开始!$B$6, 1, 0)</f>
        <v>1</v>
      </c>
      <c r="R4">
        <f>extracted_table_data[[#This Row],[最低排名]]-开始!$B$6</f>
        <v>2393</v>
      </c>
    </row>
    <row r="5" spans="1:18">
      <c r="A5">
        <v>10104</v>
      </c>
      <c r="B5" t="s">
        <v>2195</v>
      </c>
      <c r="C5" t="str">
        <f t="shared" si="0"/>
        <v>复旦大学</v>
      </c>
      <c r="D5" t="str">
        <f t="shared" si="1"/>
        <v>04</v>
      </c>
      <c r="E5" t="s">
        <v>0</v>
      </c>
      <c r="M5">
        <v>2024</v>
      </c>
      <c r="N5">
        <f>VLOOKUP(E5, '2024D'!$A$2:$G$339, 2, FALSE)</f>
        <v>2684</v>
      </c>
      <c r="O5">
        <f>VLOOKUP(E5, '2024D'!$A$2:$G$339, 3, FALSE)</f>
        <v>2684</v>
      </c>
      <c r="P5">
        <f>extracted_table_data[[#This Row],[最低排名]]-extracted_table_data[[#This Row],[同分人数]]+1</f>
        <v>1</v>
      </c>
      <c r="Q5">
        <f>IF(O5&gt;=开始!$B$6, 1, 0)</f>
        <v>1</v>
      </c>
      <c r="R5">
        <f>extracted_table_data[[#This Row],[最低排名]]-开始!$B$6</f>
        <v>2393</v>
      </c>
    </row>
    <row r="6" spans="1:18">
      <c r="A6">
        <v>10201</v>
      </c>
      <c r="B6" t="s">
        <v>3</v>
      </c>
      <c r="C6" t="str">
        <f t="shared" si="0"/>
        <v>上海交大</v>
      </c>
      <c r="D6" t="str">
        <f t="shared" si="1"/>
        <v>01</v>
      </c>
      <c r="E6" t="s">
        <v>0</v>
      </c>
      <c r="M6">
        <v>2024</v>
      </c>
      <c r="N6">
        <f>VLOOKUP(E6, '2024D'!$A$2:$G$339, 2, FALSE)</f>
        <v>2684</v>
      </c>
      <c r="O6">
        <f>VLOOKUP(E6, '2024D'!$A$2:$G$339, 3, FALSE)</f>
        <v>2684</v>
      </c>
      <c r="P6">
        <f>extracted_table_data[[#This Row],[最低排名]]-extracted_table_data[[#This Row],[同分人数]]+1</f>
        <v>1</v>
      </c>
      <c r="Q6">
        <f>IF(O6&gt;=开始!$B$6, 1, 0)</f>
        <v>1</v>
      </c>
      <c r="R6">
        <f>extracted_table_data[[#This Row],[最低排名]]-开始!$B$6</f>
        <v>2393</v>
      </c>
    </row>
    <row r="7" spans="1:18">
      <c r="A7">
        <v>10301</v>
      </c>
      <c r="B7" t="s">
        <v>4</v>
      </c>
      <c r="C7" t="str">
        <f t="shared" si="0"/>
        <v>同济大学</v>
      </c>
      <c r="D7" t="str">
        <f t="shared" si="1"/>
        <v>01</v>
      </c>
      <c r="E7" t="s">
        <v>0</v>
      </c>
      <c r="M7">
        <v>2024</v>
      </c>
      <c r="N7">
        <f>VLOOKUP(E7, '2024D'!$A$2:$G$339, 2, FALSE)</f>
        <v>2684</v>
      </c>
      <c r="O7">
        <f>VLOOKUP(E7, '2024D'!$A$2:$G$339, 3, FALSE)</f>
        <v>2684</v>
      </c>
      <c r="P7">
        <f>extracted_table_data[[#This Row],[最低排名]]-extracted_table_data[[#This Row],[同分人数]]+1</f>
        <v>3587</v>
      </c>
      <c r="Q7">
        <f>IF(O7&gt;=开始!$B$6, 1, 0)</f>
        <v>1</v>
      </c>
      <c r="R7">
        <f>extracted_table_data[[#This Row],[最低排名]]-开始!$B$6</f>
        <v>3741</v>
      </c>
    </row>
    <row r="8" spans="1:18">
      <c r="A8">
        <v>10302</v>
      </c>
      <c r="B8" t="s">
        <v>5</v>
      </c>
      <c r="C8" t="str">
        <f t="shared" si="0"/>
        <v>同济大学</v>
      </c>
      <c r="D8" t="str">
        <f t="shared" si="1"/>
        <v>02</v>
      </c>
      <c r="E8" t="s">
        <v>292</v>
      </c>
      <c r="F8">
        <v>243</v>
      </c>
      <c r="G8">
        <v>123</v>
      </c>
      <c r="H8">
        <v>135</v>
      </c>
      <c r="I8">
        <v>67</v>
      </c>
      <c r="J8">
        <v>67</v>
      </c>
      <c r="K8">
        <v>64</v>
      </c>
      <c r="L8">
        <v>0</v>
      </c>
      <c r="M8">
        <v>2024</v>
      </c>
      <c r="N8">
        <f>VLOOKUP(E8, '2024D'!$A$2:$G$339, 2, FALSE)</f>
        <v>152</v>
      </c>
      <c r="O8">
        <f>VLOOKUP(E8, '2024D'!$A$2:$G$339, 3, FALSE)</f>
        <v>3250</v>
      </c>
      <c r="P8">
        <f>extracted_table_data[[#This Row],[最低排名]]-extracted_table_data[[#This Row],[同分人数]]+1</f>
        <v>3915</v>
      </c>
      <c r="Q8">
        <f>IF(O8&gt;=开始!$B$6, 1, 0)</f>
        <v>1</v>
      </c>
      <c r="R8">
        <f>extracted_table_data[[#This Row],[最低排名]]-开始!$B$6</f>
        <v>4096</v>
      </c>
    </row>
    <row r="9" spans="1:18">
      <c r="A9">
        <v>10401</v>
      </c>
      <c r="B9" t="s">
        <v>7</v>
      </c>
      <c r="C9" t="str">
        <f t="shared" si="0"/>
        <v>华东师大</v>
      </c>
      <c r="D9" t="str">
        <f t="shared" si="1"/>
        <v>01</v>
      </c>
      <c r="E9" t="s">
        <v>6</v>
      </c>
      <c r="F9">
        <v>241</v>
      </c>
      <c r="G9">
        <v>123</v>
      </c>
      <c r="H9">
        <v>135</v>
      </c>
      <c r="I9">
        <v>67</v>
      </c>
      <c r="J9">
        <v>64</v>
      </c>
      <c r="K9">
        <v>64</v>
      </c>
      <c r="L9">
        <v>0</v>
      </c>
      <c r="M9">
        <v>2024</v>
      </c>
      <c r="N9">
        <f>VLOOKUP(E9, '2024D'!$A$2:$G$339, 2, FALSE)</f>
        <v>152</v>
      </c>
      <c r="O9">
        <f>VLOOKUP(E9, '2024D'!$A$2:$G$339, 3, FALSE)</f>
        <v>3998</v>
      </c>
      <c r="P9">
        <f>extracted_table_data[[#This Row],[最低排名]]-extracted_table_data[[#This Row],[同分人数]]+1</f>
        <v>3915</v>
      </c>
      <c r="Q9">
        <f>IF(O9&gt;=开始!$B$6, 1, 0)</f>
        <v>1</v>
      </c>
      <c r="R9">
        <f>extracted_table_data[[#This Row],[最低排名]]-开始!$B$6</f>
        <v>4096</v>
      </c>
    </row>
    <row r="10" spans="1:18">
      <c r="A10">
        <v>10402</v>
      </c>
      <c r="B10" t="s">
        <v>9</v>
      </c>
      <c r="C10" t="str">
        <f t="shared" si="0"/>
        <v>华东师大</v>
      </c>
      <c r="D10" t="str">
        <f t="shared" si="1"/>
        <v>02</v>
      </c>
      <c r="E10" t="s">
        <v>8</v>
      </c>
      <c r="F10">
        <v>232</v>
      </c>
      <c r="G10">
        <v>123</v>
      </c>
      <c r="H10">
        <v>136</v>
      </c>
      <c r="I10">
        <v>70</v>
      </c>
      <c r="J10">
        <v>67</v>
      </c>
      <c r="K10">
        <v>64</v>
      </c>
      <c r="L10">
        <v>0</v>
      </c>
      <c r="M10">
        <v>2024</v>
      </c>
      <c r="N10">
        <f>VLOOKUP(E10, '2024D'!$A$2:$G$339, 2, FALSE)</f>
        <v>159</v>
      </c>
      <c r="O10">
        <f>VLOOKUP(E10, '2024D'!$A$2:$G$339, 3, FALSE)</f>
        <v>4317</v>
      </c>
      <c r="P10">
        <f>extracted_table_data[[#This Row],[最低排名]]-extracted_table_data[[#This Row],[同分人数]]+1</f>
        <v>3271</v>
      </c>
      <c r="Q10">
        <f>IF(O10&gt;=开始!$B$6, 1, 0)</f>
        <v>1</v>
      </c>
      <c r="R10">
        <f>extracted_table_data[[#This Row],[最低排名]]-开始!$B$6</f>
        <v>3404</v>
      </c>
    </row>
    <row r="11" spans="1:18">
      <c r="A11">
        <v>10403</v>
      </c>
      <c r="B11" t="s">
        <v>10</v>
      </c>
      <c r="C11" t="str">
        <f t="shared" si="0"/>
        <v>华东师大</v>
      </c>
      <c r="D11" t="str">
        <f t="shared" si="1"/>
        <v>03</v>
      </c>
      <c r="E11" t="s">
        <v>328</v>
      </c>
      <c r="F11">
        <v>241</v>
      </c>
      <c r="G11">
        <v>128</v>
      </c>
      <c r="H11">
        <v>133</v>
      </c>
      <c r="I11">
        <v>67</v>
      </c>
      <c r="J11">
        <v>67</v>
      </c>
      <c r="K11">
        <v>67</v>
      </c>
      <c r="L11">
        <v>0</v>
      </c>
      <c r="M11">
        <v>2024</v>
      </c>
      <c r="N11">
        <f>VLOOKUP(E11, '2024D'!$A$2:$G$339, 2, FALSE)</f>
        <v>142</v>
      </c>
      <c r="O11">
        <f>VLOOKUP(E11, '2024D'!$A$2:$G$339, 3, FALSE)</f>
        <v>3392</v>
      </c>
      <c r="P11">
        <f>extracted_table_data[[#This Row],[最低排名]]-extracted_table_data[[#This Row],[同分人数]]+1</f>
        <v>3271</v>
      </c>
      <c r="Q11">
        <f>IF(O11&gt;=开始!$B$6, 1, 0)</f>
        <v>1</v>
      </c>
      <c r="R11">
        <f>extracted_table_data[[#This Row],[最低排名]]-开始!$B$6</f>
        <v>3404</v>
      </c>
    </row>
    <row r="12" spans="1:18">
      <c r="A12">
        <v>10404</v>
      </c>
      <c r="B12" t="s">
        <v>12</v>
      </c>
      <c r="C12" t="str">
        <f t="shared" si="0"/>
        <v>华东师大</v>
      </c>
      <c r="D12" t="str">
        <f t="shared" si="1"/>
        <v>04</v>
      </c>
      <c r="E12" t="s">
        <v>27</v>
      </c>
      <c r="F12">
        <v>250</v>
      </c>
      <c r="G12">
        <v>134</v>
      </c>
      <c r="H12">
        <v>128</v>
      </c>
      <c r="I12">
        <v>67</v>
      </c>
      <c r="J12">
        <v>64</v>
      </c>
      <c r="K12">
        <v>58</v>
      </c>
      <c r="L12">
        <v>0</v>
      </c>
      <c r="M12">
        <v>2024</v>
      </c>
      <c r="N12">
        <f>VLOOKUP(E12, '2024D'!$A$2:$G$339, 2, FALSE)</f>
        <v>163</v>
      </c>
      <c r="O12">
        <f>VLOOKUP(E12, '2024D'!$A$2:$G$339, 3, FALSE)</f>
        <v>4662</v>
      </c>
      <c r="P12">
        <f>extracted_table_data[[#This Row],[最低排名]]-extracted_table_data[[#This Row],[同分人数]]+1</f>
        <v>6847</v>
      </c>
      <c r="Q12">
        <f>IF(O12&gt;=开始!$B$6, 1, 0)</f>
        <v>1</v>
      </c>
      <c r="R12">
        <f>extracted_table_data[[#This Row],[最低排名]]-开始!$B$6</f>
        <v>7041</v>
      </c>
    </row>
    <row r="13" spans="1:18">
      <c r="A13">
        <v>10501</v>
      </c>
      <c r="B13" t="s">
        <v>13</v>
      </c>
      <c r="C13" t="str">
        <f t="shared" si="0"/>
        <v>华东理工</v>
      </c>
      <c r="D13" t="str">
        <f t="shared" si="1"/>
        <v>01</v>
      </c>
      <c r="E13" t="s">
        <v>246</v>
      </c>
      <c r="F13">
        <v>229</v>
      </c>
      <c r="G13">
        <v>121</v>
      </c>
      <c r="H13">
        <v>134</v>
      </c>
      <c r="I13">
        <v>64</v>
      </c>
      <c r="J13">
        <v>64</v>
      </c>
      <c r="K13">
        <v>61</v>
      </c>
      <c r="L13">
        <v>0</v>
      </c>
      <c r="M13">
        <v>2024</v>
      </c>
      <c r="N13">
        <f>VLOOKUP(E13, '2024D'!$A$2:$G$339, 2, FALSE)</f>
        <v>194</v>
      </c>
      <c r="O13">
        <f>VLOOKUP(E13, '2024D'!$A$2:$G$339, 3, FALSE)</f>
        <v>7412</v>
      </c>
      <c r="P13">
        <f>extracted_table_data[[#This Row],[最低排名]]-extracted_table_data[[#This Row],[同分人数]]+1</f>
        <v>6650</v>
      </c>
      <c r="Q13">
        <f>IF(O13&gt;=开始!$B$6, 1, 0)</f>
        <v>1</v>
      </c>
      <c r="R13">
        <f>extracted_table_data[[#This Row],[最低排名]]-开始!$B$6</f>
        <v>6846</v>
      </c>
    </row>
    <row r="14" spans="1:18">
      <c r="A14">
        <v>10502</v>
      </c>
      <c r="B14" t="s">
        <v>15</v>
      </c>
      <c r="C14" t="str">
        <f t="shared" si="0"/>
        <v>华东理工</v>
      </c>
      <c r="D14" t="str">
        <f t="shared" si="1"/>
        <v>02</v>
      </c>
      <c r="E14" t="s">
        <v>1541</v>
      </c>
      <c r="F14">
        <v>231</v>
      </c>
      <c r="G14">
        <v>120</v>
      </c>
      <c r="H14">
        <v>127</v>
      </c>
      <c r="I14">
        <v>70</v>
      </c>
      <c r="J14">
        <v>67</v>
      </c>
      <c r="K14">
        <v>64</v>
      </c>
      <c r="L14">
        <v>0</v>
      </c>
      <c r="M14">
        <v>2024</v>
      </c>
      <c r="N14">
        <f>VLOOKUP(E14, '2024D'!$A$2:$G$339, 2, FALSE)</f>
        <v>203</v>
      </c>
      <c r="O14">
        <f>VLOOKUP(E14, '2024D'!$A$2:$G$339, 3, FALSE)</f>
        <v>6102</v>
      </c>
      <c r="P14">
        <f>extracted_table_data[[#This Row],[最低排名]]-extracted_table_data[[#This Row],[同分人数]]+1</f>
        <v>8465</v>
      </c>
      <c r="Q14">
        <f>IF(O14&gt;=开始!$B$6, 1, 0)</f>
        <v>1</v>
      </c>
      <c r="R14">
        <f>extracted_table_data[[#This Row],[最低排名]]-开始!$B$6</f>
        <v>8712</v>
      </c>
    </row>
    <row r="15" spans="1:18">
      <c r="A15">
        <v>10503</v>
      </c>
      <c r="B15" t="s">
        <v>17</v>
      </c>
      <c r="C15" t="str">
        <f t="shared" si="0"/>
        <v>华东理工</v>
      </c>
      <c r="D15" t="str">
        <f t="shared" si="1"/>
        <v>03</v>
      </c>
      <c r="E15" t="s">
        <v>107</v>
      </c>
      <c r="F15">
        <v>221</v>
      </c>
      <c r="G15">
        <v>111</v>
      </c>
      <c r="H15">
        <v>129</v>
      </c>
      <c r="I15">
        <v>70</v>
      </c>
      <c r="J15">
        <v>61</v>
      </c>
      <c r="K15">
        <v>61</v>
      </c>
      <c r="L15">
        <v>0</v>
      </c>
      <c r="M15">
        <v>2024</v>
      </c>
      <c r="N15">
        <f>VLOOKUP(E15, '2024D'!$A$2:$G$339, 2, FALSE)</f>
        <v>231</v>
      </c>
      <c r="O15">
        <f>VLOOKUP(E15, '2024D'!$A$2:$G$339, 3, FALSE)</f>
        <v>9417</v>
      </c>
      <c r="P15">
        <f>extracted_table_data[[#This Row],[最低排名]]-extracted_table_data[[#This Row],[同分人数]]+1</f>
        <v>9419</v>
      </c>
      <c r="Q15">
        <f>IF(O15&gt;=开始!$B$6, 1, 0)</f>
        <v>1</v>
      </c>
      <c r="R15">
        <f>extracted_table_data[[#This Row],[最低排名]]-开始!$B$6</f>
        <v>9655</v>
      </c>
    </row>
    <row r="16" spans="1:18">
      <c r="A16">
        <v>10601</v>
      </c>
      <c r="B16" t="s">
        <v>19</v>
      </c>
      <c r="C16" t="str">
        <f t="shared" si="0"/>
        <v>东华大学</v>
      </c>
      <c r="D16" t="str">
        <f t="shared" si="1"/>
        <v>01</v>
      </c>
      <c r="E16" t="s">
        <v>25</v>
      </c>
      <c r="F16">
        <v>236</v>
      </c>
      <c r="G16">
        <v>124</v>
      </c>
      <c r="H16">
        <v>115</v>
      </c>
      <c r="I16">
        <v>67</v>
      </c>
      <c r="J16">
        <v>67</v>
      </c>
      <c r="K16">
        <v>58</v>
      </c>
      <c r="L16">
        <v>0</v>
      </c>
      <c r="M16">
        <v>2024</v>
      </c>
      <c r="N16">
        <f>VLOOKUP(E16, '2024D'!$A$2:$G$339, 2, FALSE)</f>
        <v>213</v>
      </c>
      <c r="O16">
        <f>VLOOKUP(E16, '2024D'!$A$2:$G$339, 3, FALSE)</f>
        <v>9186</v>
      </c>
      <c r="P16">
        <f>extracted_table_data[[#This Row],[最低排名]]-extracted_table_data[[#This Row],[同分人数]]+1</f>
        <v>8465</v>
      </c>
      <c r="Q16">
        <f>IF(O16&gt;=开始!$B$6, 1, 0)</f>
        <v>1</v>
      </c>
      <c r="R16">
        <f>extracted_table_data[[#This Row],[最低排名]]-开始!$B$6</f>
        <v>8712</v>
      </c>
    </row>
    <row r="17" spans="1:18">
      <c r="A17">
        <v>10602</v>
      </c>
      <c r="B17" t="s">
        <v>21</v>
      </c>
      <c r="C17" t="str">
        <f t="shared" si="0"/>
        <v>东华大学</v>
      </c>
      <c r="D17" t="str">
        <f t="shared" si="1"/>
        <v>02</v>
      </c>
      <c r="E17" t="s">
        <v>66</v>
      </c>
      <c r="F17">
        <v>212</v>
      </c>
      <c r="G17">
        <v>107</v>
      </c>
      <c r="H17">
        <v>126</v>
      </c>
      <c r="I17">
        <v>70</v>
      </c>
      <c r="J17">
        <v>70</v>
      </c>
      <c r="K17">
        <v>61</v>
      </c>
      <c r="L17">
        <v>0</v>
      </c>
      <c r="M17">
        <v>2024</v>
      </c>
      <c r="N17">
        <f>VLOOKUP(E17, '2024D'!$A$2:$G$339, 2, FALSE)</f>
        <v>221</v>
      </c>
      <c r="O17">
        <f>VLOOKUP(E17, '2024D'!$A$2:$G$339, 3, FALSE)</f>
        <v>10069</v>
      </c>
      <c r="P17">
        <f>extracted_table_data[[#This Row],[最低排名]]-extracted_table_data[[#This Row],[同分人数]]+1</f>
        <v>8256</v>
      </c>
      <c r="Q17">
        <f>IF(O17&gt;=开始!$B$6, 1, 0)</f>
        <v>1</v>
      </c>
      <c r="R17">
        <f>extracted_table_data[[#This Row],[最低排名]]-开始!$B$6</f>
        <v>8464</v>
      </c>
    </row>
    <row r="18" spans="1:18">
      <c r="A18">
        <v>10603</v>
      </c>
      <c r="B18" t="s">
        <v>22</v>
      </c>
      <c r="C18" t="str">
        <f t="shared" si="0"/>
        <v>东华大学</v>
      </c>
      <c r="D18" t="str">
        <f t="shared" si="1"/>
        <v>03</v>
      </c>
      <c r="E18" t="s">
        <v>18</v>
      </c>
      <c r="F18">
        <v>228</v>
      </c>
      <c r="G18">
        <v>124</v>
      </c>
      <c r="H18">
        <v>119</v>
      </c>
      <c r="I18">
        <v>67</v>
      </c>
      <c r="J18">
        <v>67</v>
      </c>
      <c r="K18">
        <v>64</v>
      </c>
      <c r="L18">
        <v>0</v>
      </c>
      <c r="M18">
        <v>2024</v>
      </c>
      <c r="N18">
        <f>VLOOKUP(E18, '2024D'!$A$2:$G$339, 2, FALSE)</f>
        <v>197</v>
      </c>
      <c r="O18">
        <f>VLOOKUP(E18, '2024D'!$A$2:$G$339, 3, FALSE)</f>
        <v>8758</v>
      </c>
      <c r="P18">
        <f>extracted_table_data[[#This Row],[最低排名]]-extracted_table_data[[#This Row],[同分人数]]+1</f>
        <v>8941</v>
      </c>
      <c r="Q18">
        <f>IF(O18&gt;=开始!$B$6, 1, 0)</f>
        <v>1</v>
      </c>
      <c r="R18">
        <f>extracted_table_data[[#This Row],[最低排名]]-开始!$B$6</f>
        <v>9179</v>
      </c>
    </row>
    <row r="19" spans="1:18">
      <c r="A19">
        <v>10701</v>
      </c>
      <c r="B19" t="s">
        <v>26</v>
      </c>
      <c r="C19" t="str">
        <f t="shared" si="0"/>
        <v>上海财大</v>
      </c>
      <c r="D19" t="str">
        <f t="shared" si="1"/>
        <v>01</v>
      </c>
      <c r="E19" t="s">
        <v>58</v>
      </c>
      <c r="F19">
        <v>234</v>
      </c>
      <c r="G19">
        <v>121</v>
      </c>
      <c r="H19">
        <v>132</v>
      </c>
      <c r="I19">
        <v>70</v>
      </c>
      <c r="J19">
        <v>67</v>
      </c>
      <c r="K19">
        <v>61</v>
      </c>
      <c r="L19">
        <v>0</v>
      </c>
      <c r="M19">
        <v>2024</v>
      </c>
      <c r="N19">
        <f>VLOOKUP(E19, '2024D'!$A$2:$G$339, 2, FALSE)</f>
        <v>161</v>
      </c>
      <c r="O19">
        <f>VLOOKUP(E19, '2024D'!$A$2:$G$339, 3, FALSE)</f>
        <v>5180</v>
      </c>
      <c r="P19">
        <f>extracted_table_data[[#This Row],[最低排名]]-extracted_table_data[[#This Row],[同分人数]]+1</f>
        <v>4261</v>
      </c>
      <c r="Q19">
        <f>IF(O19&gt;=开始!$B$6, 1, 0)</f>
        <v>1</v>
      </c>
      <c r="R19">
        <f>extracted_table_data[[#This Row],[最低排名]]-开始!$B$6</f>
        <v>4425</v>
      </c>
    </row>
    <row r="20" spans="1:18">
      <c r="A20">
        <v>10702</v>
      </c>
      <c r="B20" t="s">
        <v>28</v>
      </c>
      <c r="C20" t="str">
        <f t="shared" si="0"/>
        <v>上海财大</v>
      </c>
      <c r="D20" t="str">
        <f t="shared" si="1"/>
        <v>02</v>
      </c>
      <c r="E20" t="s">
        <v>111</v>
      </c>
      <c r="F20">
        <v>236</v>
      </c>
      <c r="G20">
        <v>120</v>
      </c>
      <c r="H20">
        <v>130</v>
      </c>
      <c r="I20">
        <v>70</v>
      </c>
      <c r="J20">
        <v>64</v>
      </c>
      <c r="K20">
        <v>61</v>
      </c>
      <c r="L20">
        <v>0</v>
      </c>
      <c r="M20">
        <v>2024</v>
      </c>
      <c r="N20">
        <f>VLOOKUP(E20, '2024D'!$A$2:$G$339, 2, FALSE)</f>
        <v>187</v>
      </c>
      <c r="O20">
        <f>VLOOKUP(E20, '2024D'!$A$2:$G$339, 3, FALSE)</f>
        <v>5731</v>
      </c>
      <c r="P20">
        <f>extracted_table_data[[#This Row],[最低排名]]-extracted_table_data[[#This Row],[同分人数]]+1</f>
        <v>4426</v>
      </c>
      <c r="Q20">
        <f>IF(O20&gt;=开始!$B$6, 1, 0)</f>
        <v>1</v>
      </c>
      <c r="R20">
        <f>extracted_table_data[[#This Row],[最低排名]]-开始!$B$6</f>
        <v>4600</v>
      </c>
    </row>
    <row r="21" spans="1:18">
      <c r="A21">
        <v>10703</v>
      </c>
      <c r="B21" t="s">
        <v>30</v>
      </c>
      <c r="C21" t="str">
        <f t="shared" si="0"/>
        <v>上海财大</v>
      </c>
      <c r="D21" t="str">
        <f t="shared" si="1"/>
        <v>03</v>
      </c>
      <c r="E21" t="s">
        <v>27</v>
      </c>
      <c r="F21">
        <v>235</v>
      </c>
      <c r="G21">
        <v>127</v>
      </c>
      <c r="H21">
        <v>131</v>
      </c>
      <c r="I21">
        <v>70</v>
      </c>
      <c r="J21">
        <v>67</v>
      </c>
      <c r="K21">
        <v>64</v>
      </c>
      <c r="L21">
        <v>0</v>
      </c>
      <c r="M21">
        <v>2024</v>
      </c>
      <c r="N21">
        <f>VLOOKUP(E21, '2024D'!$A$2:$G$339, 2, FALSE)</f>
        <v>163</v>
      </c>
      <c r="O21">
        <f>VLOOKUP(E21, '2024D'!$A$2:$G$339, 3, FALSE)</f>
        <v>4662</v>
      </c>
      <c r="P21">
        <f>extracted_table_data[[#This Row],[最低排名]]-extracted_table_data[[#This Row],[同分人数]]+1</f>
        <v>4097</v>
      </c>
      <c r="Q21">
        <f>IF(O21&gt;=开始!$B$6, 1, 0)</f>
        <v>1</v>
      </c>
      <c r="R21">
        <f>extracted_table_data[[#This Row],[最低排名]]-开始!$B$6</f>
        <v>4260</v>
      </c>
    </row>
    <row r="22" spans="1:18">
      <c r="A22">
        <v>10704</v>
      </c>
      <c r="B22" t="s">
        <v>2196</v>
      </c>
      <c r="C22" t="str">
        <f t="shared" si="0"/>
        <v>上海财大</v>
      </c>
      <c r="D22" t="str">
        <f t="shared" si="1"/>
        <v>04</v>
      </c>
      <c r="E22" t="s">
        <v>8</v>
      </c>
      <c r="F22">
        <v>246</v>
      </c>
      <c r="G22">
        <v>126</v>
      </c>
      <c r="H22">
        <v>128</v>
      </c>
      <c r="I22">
        <v>70</v>
      </c>
      <c r="J22">
        <v>64</v>
      </c>
      <c r="K22">
        <v>61</v>
      </c>
      <c r="L22">
        <v>0</v>
      </c>
      <c r="M22">
        <v>2024</v>
      </c>
      <c r="N22">
        <f>VLOOKUP(E22, '2024D'!$A$2:$G$339, 2, FALSE)</f>
        <v>159</v>
      </c>
      <c r="O22">
        <f>VLOOKUP(E22, '2024D'!$A$2:$G$339, 3, FALSE)</f>
        <v>4317</v>
      </c>
      <c r="P22">
        <f>extracted_table_data[[#This Row],[最低排名]]-extracted_table_data[[#This Row],[同分人数]]+1</f>
        <v>6029</v>
      </c>
      <c r="Q22">
        <f>IF(O22&gt;=开始!$B$6, 1, 0)</f>
        <v>1</v>
      </c>
      <c r="R22">
        <f>extracted_table_data[[#This Row],[最低排名]]-开始!$B$6</f>
        <v>6238</v>
      </c>
    </row>
    <row r="23" spans="1:18">
      <c r="A23">
        <v>10801</v>
      </c>
      <c r="B23" t="s">
        <v>32</v>
      </c>
      <c r="C23" t="str">
        <f t="shared" si="0"/>
        <v>上海外大</v>
      </c>
      <c r="D23" t="str">
        <f t="shared" si="1"/>
        <v>01</v>
      </c>
      <c r="E23" t="s">
        <v>16</v>
      </c>
      <c r="F23">
        <v>220</v>
      </c>
      <c r="G23">
        <v>115</v>
      </c>
      <c r="H23">
        <v>133</v>
      </c>
      <c r="I23">
        <v>70</v>
      </c>
      <c r="J23">
        <v>67</v>
      </c>
      <c r="K23">
        <v>64</v>
      </c>
      <c r="L23">
        <v>0</v>
      </c>
      <c r="M23">
        <v>2024</v>
      </c>
      <c r="N23">
        <f>VLOOKUP(E23, '2024D'!$A$2:$G$339, 2, FALSE)</f>
        <v>189</v>
      </c>
      <c r="O23">
        <f>VLOOKUP(E23, '2024D'!$A$2:$G$339, 3, FALSE)</f>
        <v>7021</v>
      </c>
      <c r="P23">
        <f>extracted_table_data[[#This Row],[最低排名]]-extracted_table_data[[#This Row],[同分人数]]+1</f>
        <v>5081</v>
      </c>
      <c r="Q23">
        <f>IF(O23&gt;=开始!$B$6, 1, 0)</f>
        <v>1</v>
      </c>
      <c r="R23">
        <f>extracted_table_data[[#This Row],[最低排名]]-开始!$B$6</f>
        <v>5270</v>
      </c>
    </row>
    <row r="24" spans="1:18">
      <c r="A24">
        <v>10802</v>
      </c>
      <c r="B24" t="s">
        <v>34</v>
      </c>
      <c r="C24" t="str">
        <f t="shared" si="0"/>
        <v>上海外大</v>
      </c>
      <c r="D24" t="str">
        <f t="shared" si="1"/>
        <v>02</v>
      </c>
      <c r="E24" t="s">
        <v>33</v>
      </c>
      <c r="F24">
        <v>233</v>
      </c>
      <c r="G24">
        <v>121</v>
      </c>
      <c r="H24">
        <v>129</v>
      </c>
      <c r="I24">
        <v>70</v>
      </c>
      <c r="J24">
        <v>64</v>
      </c>
      <c r="K24">
        <v>61</v>
      </c>
      <c r="L24">
        <v>0</v>
      </c>
      <c r="M24">
        <v>2024</v>
      </c>
      <c r="N24">
        <f>VLOOKUP(E24, '2024D'!$A$2:$G$339, 2, FALSE)</f>
        <v>173</v>
      </c>
      <c r="O24">
        <f>VLOOKUP(E24, '2024D'!$A$2:$G$339, 3, FALSE)</f>
        <v>6458</v>
      </c>
      <c r="P24">
        <f>extracted_table_data[[#This Row],[最低排名]]-extracted_table_data[[#This Row],[同分人数]]+1</f>
        <v>13664</v>
      </c>
      <c r="Q24">
        <f>IF(O24&gt;=开始!$B$6, 1, 0)</f>
        <v>1</v>
      </c>
      <c r="R24">
        <f>extracted_table_data[[#This Row],[最低排名]]-开始!$B$6</f>
        <v>13919</v>
      </c>
    </row>
    <row r="25" spans="1:18">
      <c r="A25">
        <v>10803</v>
      </c>
      <c r="B25" t="s">
        <v>2197</v>
      </c>
      <c r="C25" t="str">
        <f t="shared" si="0"/>
        <v>上海外大</v>
      </c>
      <c r="D25" t="str">
        <f t="shared" si="1"/>
        <v>03</v>
      </c>
      <c r="E25" t="s">
        <v>1541</v>
      </c>
      <c r="F25">
        <v>232</v>
      </c>
      <c r="G25">
        <v>125</v>
      </c>
      <c r="H25">
        <v>132</v>
      </c>
      <c r="I25">
        <v>70</v>
      </c>
      <c r="J25">
        <v>67</v>
      </c>
      <c r="K25">
        <v>58</v>
      </c>
      <c r="L25">
        <v>0</v>
      </c>
      <c r="M25">
        <v>2024</v>
      </c>
      <c r="N25">
        <f>VLOOKUP(E25, '2024D'!$A$2:$G$339, 2, FALSE)</f>
        <v>203</v>
      </c>
      <c r="O25">
        <f>VLOOKUP(E25, '2024D'!$A$2:$G$339, 3, FALSE)</f>
        <v>6102</v>
      </c>
      <c r="P25">
        <f>extracted_table_data[[#This Row],[最低排名]]-extracted_table_data[[#This Row],[同分人数]]+1</f>
        <v>18899</v>
      </c>
      <c r="Q25">
        <f>IF(O25&gt;=开始!$B$6, 1, 0)</f>
        <v>1</v>
      </c>
      <c r="R25">
        <f>extracted_table_data[[#This Row],[最低排名]]-开始!$B$6</f>
        <v>19158</v>
      </c>
    </row>
    <row r="26" spans="1:18">
      <c r="A26">
        <v>10804</v>
      </c>
      <c r="B26" t="s">
        <v>2198</v>
      </c>
      <c r="C26" t="str">
        <f t="shared" si="0"/>
        <v>上海外大</v>
      </c>
      <c r="D26" t="str">
        <f t="shared" si="1"/>
        <v>04</v>
      </c>
      <c r="E26" t="s">
        <v>254</v>
      </c>
      <c r="F26">
        <v>236</v>
      </c>
      <c r="G26">
        <v>120</v>
      </c>
      <c r="H26">
        <v>137</v>
      </c>
      <c r="I26">
        <v>67</v>
      </c>
      <c r="J26">
        <v>67</v>
      </c>
      <c r="K26">
        <v>58</v>
      </c>
      <c r="L26">
        <v>0</v>
      </c>
      <c r="M26">
        <v>2024</v>
      </c>
      <c r="N26">
        <f>VLOOKUP(E26, '2024D'!$A$2:$G$339, 2, FALSE)</f>
        <v>178</v>
      </c>
      <c r="O26">
        <f>VLOOKUP(E26, '2024D'!$A$2:$G$339, 3, FALSE)</f>
        <v>5019</v>
      </c>
      <c r="P26">
        <f>extracted_table_data[[#This Row],[最低排名]]-extracted_table_data[[#This Row],[同分人数]]+1</f>
        <v>19673</v>
      </c>
      <c r="Q26">
        <f>IF(O26&gt;=开始!$B$6, 1, 0)</f>
        <v>1</v>
      </c>
      <c r="R26">
        <f>extracted_table_data[[#This Row],[最低排名]]-开始!$B$6</f>
        <v>19921</v>
      </c>
    </row>
    <row r="27" spans="1:18">
      <c r="A27">
        <v>10901</v>
      </c>
      <c r="B27" t="s">
        <v>36</v>
      </c>
      <c r="C27" t="str">
        <f t="shared" si="0"/>
        <v>上海海事</v>
      </c>
      <c r="D27" t="str">
        <f t="shared" si="1"/>
        <v>01</v>
      </c>
      <c r="E27" t="s">
        <v>298</v>
      </c>
      <c r="F27">
        <v>221</v>
      </c>
      <c r="G27">
        <v>113</v>
      </c>
      <c r="H27">
        <v>122</v>
      </c>
      <c r="I27">
        <v>67</v>
      </c>
      <c r="J27">
        <v>64</v>
      </c>
      <c r="K27">
        <v>58</v>
      </c>
      <c r="L27">
        <v>0</v>
      </c>
      <c r="M27">
        <v>2024</v>
      </c>
      <c r="N27">
        <f>VLOOKUP(E27, '2024D'!$A$2:$G$339, 2, FALSE)</f>
        <v>216</v>
      </c>
      <c r="O27">
        <f>VLOOKUP(E27, '2024D'!$A$2:$G$339, 3, FALSE)</f>
        <v>11678</v>
      </c>
      <c r="P27">
        <f>extracted_table_data[[#This Row],[最低排名]]-extracted_table_data[[#This Row],[同分人数]]+1</f>
        <v>18636</v>
      </c>
      <c r="Q27">
        <f>IF(O27&gt;=开始!$B$6, 1, 0)</f>
        <v>1</v>
      </c>
      <c r="R27">
        <f>extracted_table_data[[#This Row],[最低排名]]-开始!$B$6</f>
        <v>18898</v>
      </c>
    </row>
    <row r="28" spans="1:18">
      <c r="A28">
        <v>10902</v>
      </c>
      <c r="B28" t="s">
        <v>38</v>
      </c>
      <c r="C28" t="str">
        <f t="shared" si="0"/>
        <v>上海海事</v>
      </c>
      <c r="D28" t="str">
        <f t="shared" si="1"/>
        <v>02</v>
      </c>
      <c r="E28" t="s">
        <v>90</v>
      </c>
      <c r="F28">
        <v>206</v>
      </c>
      <c r="G28">
        <v>104</v>
      </c>
      <c r="H28">
        <v>116</v>
      </c>
      <c r="I28">
        <v>61</v>
      </c>
      <c r="J28">
        <v>58</v>
      </c>
      <c r="K28">
        <v>52</v>
      </c>
      <c r="L28">
        <v>0</v>
      </c>
      <c r="M28">
        <v>2024</v>
      </c>
      <c r="N28">
        <f>VLOOKUP(E28, '2024D'!$A$2:$G$339, 2, FALSE)</f>
        <v>270</v>
      </c>
      <c r="O28">
        <f>VLOOKUP(E28, '2024D'!$A$2:$G$339, 3, FALSE)</f>
        <v>21226</v>
      </c>
      <c r="P28">
        <f>extracted_table_data[[#This Row],[最低排名]]-extracted_table_data[[#This Row],[同分人数]]+1</f>
        <v>9419</v>
      </c>
      <c r="Q28">
        <f>IF(O28&gt;=开始!$B$6, 1, 0)</f>
        <v>1</v>
      </c>
      <c r="R28">
        <f>extracted_table_data[[#This Row],[最低排名]]-开始!$B$6</f>
        <v>9655</v>
      </c>
    </row>
    <row r="29" spans="1:18">
      <c r="A29">
        <v>10903</v>
      </c>
      <c r="B29" t="s">
        <v>40</v>
      </c>
      <c r="C29" t="str">
        <f t="shared" si="0"/>
        <v>上海海事</v>
      </c>
      <c r="D29" t="str">
        <f t="shared" si="1"/>
        <v>03</v>
      </c>
      <c r="E29" t="s">
        <v>195</v>
      </c>
      <c r="F29">
        <v>206</v>
      </c>
      <c r="G29">
        <v>108</v>
      </c>
      <c r="H29">
        <v>109</v>
      </c>
      <c r="I29">
        <v>67</v>
      </c>
      <c r="J29">
        <v>67</v>
      </c>
      <c r="K29">
        <v>61</v>
      </c>
      <c r="L29">
        <v>0</v>
      </c>
      <c r="M29">
        <v>2024</v>
      </c>
      <c r="N29">
        <f>VLOOKUP(E29, '2024D'!$A$2:$G$339, 2, FALSE)</f>
        <v>288</v>
      </c>
      <c r="O29">
        <f>VLOOKUP(E29, '2024D'!$A$2:$G$339, 3, FALSE)</f>
        <v>17049</v>
      </c>
      <c r="P29">
        <f>extracted_table_data[[#This Row],[最低排名]]-extracted_table_data[[#This Row],[同分人数]]+1</f>
        <v>13664</v>
      </c>
      <c r="Q29">
        <f>IF(O29&gt;=开始!$B$6, 1, 0)</f>
        <v>1</v>
      </c>
      <c r="R29">
        <f>extracted_table_data[[#This Row],[最低排名]]-开始!$B$6</f>
        <v>13919</v>
      </c>
    </row>
    <row r="30" spans="1:18">
      <c r="A30">
        <v>10904</v>
      </c>
      <c r="B30" t="s">
        <v>42</v>
      </c>
      <c r="C30" t="str">
        <f t="shared" si="0"/>
        <v>上海海事</v>
      </c>
      <c r="D30" t="str">
        <f t="shared" si="1"/>
        <v>04</v>
      </c>
      <c r="E30" t="s">
        <v>122</v>
      </c>
      <c r="F30">
        <v>222</v>
      </c>
      <c r="G30">
        <v>114</v>
      </c>
      <c r="H30">
        <v>107</v>
      </c>
      <c r="I30">
        <v>64</v>
      </c>
      <c r="J30">
        <v>58</v>
      </c>
      <c r="K30">
        <v>55</v>
      </c>
      <c r="L30">
        <v>0</v>
      </c>
      <c r="M30">
        <v>2024</v>
      </c>
      <c r="N30">
        <f>VLOOKUP(E30, '2024D'!$A$2:$G$339, 2, FALSE)</f>
        <v>272</v>
      </c>
      <c r="O30">
        <f>VLOOKUP(E30, '2024D'!$A$2:$G$339, 3, FALSE)</f>
        <v>18067</v>
      </c>
      <c r="P30">
        <f>extracted_table_data[[#This Row],[最低排名]]-extracted_table_data[[#This Row],[同分人数]]+1</f>
        <v>13664</v>
      </c>
      <c r="Q30">
        <f>IF(O30&gt;=开始!$B$6, 1, 0)</f>
        <v>1</v>
      </c>
      <c r="R30">
        <f>extracted_table_data[[#This Row],[最低排名]]-开始!$B$6</f>
        <v>13919</v>
      </c>
    </row>
    <row r="31" spans="1:18">
      <c r="A31">
        <v>10905</v>
      </c>
      <c r="B31" t="s">
        <v>2199</v>
      </c>
      <c r="C31" t="str">
        <f t="shared" si="0"/>
        <v>上海海事</v>
      </c>
      <c r="D31" t="str">
        <f t="shared" si="1"/>
        <v>05</v>
      </c>
      <c r="E31" t="s">
        <v>90</v>
      </c>
      <c r="F31">
        <v>205</v>
      </c>
      <c r="G31">
        <v>111</v>
      </c>
      <c r="H31">
        <v>108</v>
      </c>
      <c r="I31">
        <v>64</v>
      </c>
      <c r="J31">
        <v>61</v>
      </c>
      <c r="K31">
        <v>55</v>
      </c>
      <c r="L31">
        <v>0</v>
      </c>
      <c r="M31">
        <v>2024</v>
      </c>
      <c r="N31">
        <f>VLOOKUP(E31, '2024D'!$A$2:$G$339, 2, FALSE)</f>
        <v>270</v>
      </c>
      <c r="O31">
        <f>VLOOKUP(E31, '2024D'!$A$2:$G$339, 3, FALSE)</f>
        <v>21226</v>
      </c>
      <c r="P31">
        <f>extracted_table_data[[#This Row],[最低排名]]-extracted_table_data[[#This Row],[同分人数]]+1</f>
        <v>17140</v>
      </c>
      <c r="Q31">
        <f>IF(O31&gt;=开始!$B$6, 1, 0)</f>
        <v>1</v>
      </c>
      <c r="R31">
        <f>extracted_table_data[[#This Row],[最低排名]]-开始!$B$6</f>
        <v>17377</v>
      </c>
    </row>
    <row r="32" spans="1:18">
      <c r="A32">
        <v>11001</v>
      </c>
      <c r="B32" t="s">
        <v>44</v>
      </c>
      <c r="C32" t="str">
        <f t="shared" si="0"/>
        <v>上海理工</v>
      </c>
      <c r="D32" t="str">
        <f t="shared" si="1"/>
        <v>01</v>
      </c>
      <c r="E32" t="s">
        <v>64</v>
      </c>
      <c r="F32">
        <v>234</v>
      </c>
      <c r="G32">
        <v>118</v>
      </c>
      <c r="H32">
        <v>126</v>
      </c>
      <c r="I32">
        <v>67</v>
      </c>
      <c r="J32">
        <v>58</v>
      </c>
      <c r="K32">
        <v>55</v>
      </c>
      <c r="L32">
        <v>0</v>
      </c>
      <c r="M32">
        <v>2024</v>
      </c>
      <c r="N32">
        <f>VLOOKUP(E32, '2024D'!$A$2:$G$339, 2, FALSE)</f>
        <v>224</v>
      </c>
      <c r="O32">
        <f>VLOOKUP(E32, '2024D'!$A$2:$G$339, 3, FALSE)</f>
        <v>9848</v>
      </c>
      <c r="P32">
        <f>extracted_table_data[[#This Row],[最低排名]]-extracted_table_data[[#This Row],[同分人数]]+1</f>
        <v>35698</v>
      </c>
      <c r="Q32">
        <f>IF(O32&gt;=开始!$B$6, 1, 0)</f>
        <v>1</v>
      </c>
      <c r="R32">
        <f>extracted_table_data[[#This Row],[最低排名]]-开始!$B$6</f>
        <v>35904</v>
      </c>
    </row>
    <row r="33" spans="1:18">
      <c r="A33">
        <v>11002</v>
      </c>
      <c r="B33" t="s">
        <v>45</v>
      </c>
      <c r="C33" t="str">
        <f t="shared" si="0"/>
        <v>上海理工</v>
      </c>
      <c r="D33" t="str">
        <f t="shared" si="1"/>
        <v>02</v>
      </c>
      <c r="E33" t="s">
        <v>502</v>
      </c>
      <c r="F33">
        <v>217</v>
      </c>
      <c r="G33">
        <v>110</v>
      </c>
      <c r="H33">
        <v>127</v>
      </c>
      <c r="I33">
        <v>61</v>
      </c>
      <c r="J33">
        <v>61</v>
      </c>
      <c r="K33">
        <v>55</v>
      </c>
      <c r="L33">
        <v>0</v>
      </c>
      <c r="M33">
        <v>2024</v>
      </c>
      <c r="N33">
        <f>VLOOKUP(E33, '2024D'!$A$2:$G$339, 2, FALSE)</f>
        <v>255</v>
      </c>
      <c r="O33">
        <f>VLOOKUP(E33, '2024D'!$A$2:$G$339, 3, FALSE)</f>
        <v>14281</v>
      </c>
      <c r="P33">
        <f>extracted_table_data[[#This Row],[最低排名]]-extracted_table_data[[#This Row],[同分人数]]+1</f>
        <v>37111</v>
      </c>
      <c r="Q33">
        <f>IF(O33&gt;=开始!$B$6, 1, 0)</f>
        <v>1</v>
      </c>
      <c r="R33">
        <f>extracted_table_data[[#This Row],[最低排名]]-开始!$B$6</f>
        <v>37331</v>
      </c>
    </row>
    <row r="34" spans="1:18">
      <c r="A34">
        <v>11003</v>
      </c>
      <c r="B34" t="s">
        <v>46</v>
      </c>
      <c r="C34" t="str">
        <f t="shared" si="0"/>
        <v>上海理工</v>
      </c>
      <c r="D34" t="str">
        <f t="shared" si="1"/>
        <v>03</v>
      </c>
      <c r="E34" t="s">
        <v>1130</v>
      </c>
      <c r="F34">
        <v>208</v>
      </c>
      <c r="G34">
        <v>114</v>
      </c>
      <c r="H34">
        <v>119</v>
      </c>
      <c r="I34">
        <v>70</v>
      </c>
      <c r="J34">
        <v>64</v>
      </c>
      <c r="K34">
        <v>64</v>
      </c>
      <c r="L34">
        <v>0</v>
      </c>
      <c r="M34">
        <v>2024</v>
      </c>
      <c r="N34">
        <f>VLOOKUP(E34, '2024D'!$A$2:$G$339, 2, FALSE)</f>
        <v>191</v>
      </c>
      <c r="O34">
        <f>VLOOKUP(E34, '2024D'!$A$2:$G$339, 3, FALSE)</f>
        <v>13276</v>
      </c>
      <c r="P34">
        <f>extracted_table_data[[#This Row],[最低排名]]-extracted_table_data[[#This Row],[同分人数]]+1</f>
        <v>33565</v>
      </c>
      <c r="Q34">
        <f>IF(O34&gt;=开始!$B$6, 1, 0)</f>
        <v>1</v>
      </c>
      <c r="R34">
        <f>extracted_table_data[[#This Row],[最低排名]]-开始!$B$6</f>
        <v>33766</v>
      </c>
    </row>
    <row r="35" spans="1:18">
      <c r="A35">
        <v>11004</v>
      </c>
      <c r="B35" t="s">
        <v>47</v>
      </c>
      <c r="C35" t="str">
        <f t="shared" si="0"/>
        <v>上海理工</v>
      </c>
      <c r="D35" t="str">
        <f t="shared" si="1"/>
        <v>04</v>
      </c>
      <c r="E35" t="s">
        <v>424</v>
      </c>
      <c r="F35">
        <v>217</v>
      </c>
      <c r="G35">
        <v>113</v>
      </c>
      <c r="H35">
        <v>115</v>
      </c>
      <c r="I35">
        <v>67</v>
      </c>
      <c r="J35">
        <v>64</v>
      </c>
      <c r="K35">
        <v>61</v>
      </c>
      <c r="L35">
        <v>0</v>
      </c>
      <c r="M35">
        <v>2024</v>
      </c>
      <c r="N35">
        <f>VLOOKUP(E35, '2024D'!$A$2:$G$339, 2, FALSE)</f>
        <v>262</v>
      </c>
      <c r="O35">
        <f>VLOOKUP(E35, '2024D'!$A$2:$G$339, 3, FALSE)</f>
        <v>13538</v>
      </c>
      <c r="P35">
        <f>extracted_table_data[[#This Row],[最低排名]]-extracted_table_data[[#This Row],[同分人数]]+1</f>
        <v>39041</v>
      </c>
      <c r="Q35">
        <f>IF(O35&gt;=开始!$B$6, 1, 0)</f>
        <v>1</v>
      </c>
      <c r="R35">
        <f>extracted_table_data[[#This Row],[最低排名]]-开始!$B$6</f>
        <v>39247</v>
      </c>
    </row>
    <row r="36" spans="1:18">
      <c r="A36">
        <v>11005</v>
      </c>
      <c r="B36" t="s">
        <v>2200</v>
      </c>
      <c r="C36" t="str">
        <f t="shared" si="0"/>
        <v>上海理工</v>
      </c>
      <c r="D36" t="str">
        <f t="shared" si="1"/>
        <v>05</v>
      </c>
      <c r="E36" t="s">
        <v>39</v>
      </c>
      <c r="F36">
        <v>204</v>
      </c>
      <c r="G36">
        <v>108</v>
      </c>
      <c r="H36">
        <v>121</v>
      </c>
      <c r="I36">
        <v>64</v>
      </c>
      <c r="J36">
        <v>64</v>
      </c>
      <c r="K36">
        <v>49</v>
      </c>
      <c r="L36">
        <v>0</v>
      </c>
      <c r="M36">
        <v>2024</v>
      </c>
      <c r="N36">
        <f>VLOOKUP(E36, '2024D'!$A$2:$G$339, 2, FALSE)</f>
        <v>241</v>
      </c>
      <c r="O36">
        <f>VLOOKUP(E36, '2024D'!$A$2:$G$339, 3, FALSE)</f>
        <v>19008</v>
      </c>
      <c r="P36">
        <f>extracted_table_data[[#This Row],[最低排名]]-extracted_table_data[[#This Row],[同分人数]]+1</f>
        <v>4751</v>
      </c>
      <c r="Q36">
        <f>IF(O36&gt;=开始!$B$6, 1, 0)</f>
        <v>1</v>
      </c>
      <c r="R36">
        <f>extracted_table_data[[#This Row],[最低排名]]-开始!$B$6</f>
        <v>4910</v>
      </c>
    </row>
    <row r="37" spans="1:18">
      <c r="A37">
        <v>11101</v>
      </c>
      <c r="B37" t="s">
        <v>49</v>
      </c>
      <c r="C37" t="str">
        <f t="shared" si="0"/>
        <v>上海杉达</v>
      </c>
      <c r="D37" t="str">
        <f t="shared" si="1"/>
        <v>01</v>
      </c>
      <c r="E37" t="s">
        <v>203</v>
      </c>
      <c r="F37">
        <v>197</v>
      </c>
      <c r="G37">
        <v>111</v>
      </c>
      <c r="H37">
        <v>71</v>
      </c>
      <c r="I37">
        <v>67</v>
      </c>
      <c r="J37">
        <v>49</v>
      </c>
      <c r="K37">
        <v>46</v>
      </c>
      <c r="L37">
        <v>0</v>
      </c>
      <c r="M37">
        <v>2024</v>
      </c>
      <c r="N37">
        <f>VLOOKUP(E37, '2024D'!$A$2:$G$339, 2, FALSE)</f>
        <v>214</v>
      </c>
      <c r="O37">
        <f>VLOOKUP(E37, '2024D'!$A$2:$G$339, 3, FALSE)</f>
        <v>36436</v>
      </c>
      <c r="P37">
        <f>extracted_table_data[[#This Row],[最低排名]]-extracted_table_data[[#This Row],[同分人数]]+1</f>
        <v>7856</v>
      </c>
      <c r="Q37">
        <f>IF(O37&gt;=开始!$B$6, 1, 0)</f>
        <v>1</v>
      </c>
      <c r="R37">
        <f>extracted_table_data[[#This Row],[最低排名]]-开始!$B$6</f>
        <v>8061</v>
      </c>
    </row>
    <row r="38" spans="1:18">
      <c r="A38">
        <v>11102</v>
      </c>
      <c r="B38" t="s">
        <v>51</v>
      </c>
      <c r="C38" t="str">
        <f t="shared" si="0"/>
        <v>上海杉达</v>
      </c>
      <c r="D38" t="str">
        <f t="shared" si="1"/>
        <v>02</v>
      </c>
      <c r="E38" t="s">
        <v>383</v>
      </c>
      <c r="F38">
        <v>193</v>
      </c>
      <c r="G38">
        <v>101</v>
      </c>
      <c r="H38">
        <v>86</v>
      </c>
      <c r="I38">
        <v>49</v>
      </c>
      <c r="J38">
        <v>49</v>
      </c>
      <c r="K38">
        <v>46</v>
      </c>
      <c r="L38">
        <v>0</v>
      </c>
      <c r="M38">
        <v>2024</v>
      </c>
      <c r="N38">
        <f>VLOOKUP(E38, '2024D'!$A$2:$G$339, 2, FALSE)</f>
        <v>190</v>
      </c>
      <c r="O38">
        <f>VLOOKUP(E38, '2024D'!$A$2:$G$339, 3, FALSE)</f>
        <v>37882</v>
      </c>
      <c r="P38">
        <f>extracted_table_data[[#This Row],[最低排名]]-extracted_table_data[[#This Row],[同分人数]]+1</f>
        <v>12670</v>
      </c>
      <c r="Q38">
        <f>IF(O38&gt;=开始!$B$6, 1, 0)</f>
        <v>1</v>
      </c>
      <c r="R38">
        <f>extracted_table_data[[#This Row],[最低排名]]-开始!$B$6</f>
        <v>12910</v>
      </c>
    </row>
    <row r="39" spans="1:18">
      <c r="A39">
        <v>11103</v>
      </c>
      <c r="B39" t="s">
        <v>53</v>
      </c>
      <c r="C39" t="str">
        <f t="shared" si="0"/>
        <v>上海杉达</v>
      </c>
      <c r="D39" t="str">
        <f t="shared" si="1"/>
        <v>03</v>
      </c>
      <c r="E39" t="s">
        <v>469</v>
      </c>
      <c r="F39">
        <v>188</v>
      </c>
      <c r="G39">
        <v>95</v>
      </c>
      <c r="H39">
        <v>100</v>
      </c>
      <c r="I39">
        <v>49</v>
      </c>
      <c r="J39">
        <v>49</v>
      </c>
      <c r="K39">
        <v>46</v>
      </c>
      <c r="L39">
        <v>0</v>
      </c>
      <c r="M39">
        <v>2024</v>
      </c>
      <c r="N39">
        <f>VLOOKUP(E39, '2024D'!$A$2:$G$339, 2, FALSE)</f>
        <v>227</v>
      </c>
      <c r="O39">
        <f>VLOOKUP(E39, '2024D'!$A$2:$G$339, 3, FALSE)</f>
        <v>36033</v>
      </c>
      <c r="P39">
        <f>extracted_table_data[[#This Row],[最低排名]]-extracted_table_data[[#This Row],[同分人数]]+1</f>
        <v>9656</v>
      </c>
      <c r="Q39">
        <f>IF(O39&gt;=开始!$B$6, 1, 0)</f>
        <v>1</v>
      </c>
      <c r="R39">
        <f>extracted_table_data[[#This Row],[最低排名]]-开始!$B$6</f>
        <v>9864</v>
      </c>
    </row>
    <row r="40" spans="1:18">
      <c r="A40">
        <v>11104</v>
      </c>
      <c r="B40" t="s">
        <v>55</v>
      </c>
      <c r="C40" t="str">
        <f t="shared" si="0"/>
        <v>上海杉达</v>
      </c>
      <c r="D40" t="str">
        <f t="shared" si="1"/>
        <v>04</v>
      </c>
      <c r="E40" t="s">
        <v>381</v>
      </c>
      <c r="F40">
        <v>195</v>
      </c>
      <c r="G40">
        <v>104</v>
      </c>
      <c r="H40">
        <v>99</v>
      </c>
      <c r="I40">
        <v>46</v>
      </c>
      <c r="J40">
        <v>46</v>
      </c>
      <c r="K40">
        <v>43</v>
      </c>
      <c r="L40">
        <v>0</v>
      </c>
      <c r="M40">
        <v>2024</v>
      </c>
      <c r="N40">
        <f>VLOOKUP(E40, '2024D'!$A$2:$G$339, 2, FALSE)</f>
        <v>193</v>
      </c>
      <c r="O40">
        <f>VLOOKUP(E40, '2024D'!$A$2:$G$339, 3, FALSE)</f>
        <v>36629</v>
      </c>
      <c r="P40">
        <f>extracted_table_data[[#This Row],[最低排名]]-extracted_table_data[[#This Row],[同分人数]]+1</f>
        <v>9865</v>
      </c>
      <c r="Q40">
        <f>IF(O40&gt;=开始!$B$6, 1, 0)</f>
        <v>1</v>
      </c>
      <c r="R40">
        <f>extracted_table_data[[#This Row],[最低排名]]-开始!$B$6</f>
        <v>10105</v>
      </c>
    </row>
    <row r="41" spans="1:18">
      <c r="A41">
        <v>11105</v>
      </c>
      <c r="B41" t="s">
        <v>2201</v>
      </c>
      <c r="C41" t="str">
        <f t="shared" si="0"/>
        <v>上海杉达</v>
      </c>
      <c r="D41" t="str">
        <f t="shared" si="1"/>
        <v>05</v>
      </c>
      <c r="E41" t="s">
        <v>447</v>
      </c>
      <c r="F41">
        <v>189</v>
      </c>
      <c r="G41">
        <v>97</v>
      </c>
      <c r="H41">
        <v>94</v>
      </c>
      <c r="I41">
        <v>52</v>
      </c>
      <c r="J41">
        <v>43</v>
      </c>
      <c r="K41">
        <v>43</v>
      </c>
      <c r="L41">
        <v>0</v>
      </c>
      <c r="M41">
        <v>2024</v>
      </c>
      <c r="N41">
        <f>VLOOKUP(E41, '2024D'!$A$2:$G$339, 2, FALSE)</f>
        <v>213</v>
      </c>
      <c r="O41">
        <f>VLOOKUP(E41, '2024D'!$A$2:$G$339, 3, FALSE)</f>
        <v>38266</v>
      </c>
      <c r="P41">
        <f>extracted_table_data[[#This Row],[最低排名]]-extracted_table_data[[#This Row],[同分人数]]+1</f>
        <v>14417</v>
      </c>
      <c r="Q41">
        <f>IF(O41&gt;=开始!$B$6, 1, 0)</f>
        <v>1</v>
      </c>
      <c r="R41">
        <f>extracted_table_data[[#This Row],[最低排名]]-开始!$B$6</f>
        <v>14672</v>
      </c>
    </row>
    <row r="42" spans="1:18">
      <c r="A42">
        <v>11201</v>
      </c>
      <c r="B42" t="s">
        <v>57</v>
      </c>
      <c r="C42" t="str">
        <f t="shared" si="0"/>
        <v>华东政法</v>
      </c>
      <c r="D42" t="str">
        <f t="shared" si="1"/>
        <v>01</v>
      </c>
      <c r="E42" t="s">
        <v>111</v>
      </c>
      <c r="F42">
        <v>237</v>
      </c>
      <c r="G42">
        <v>119</v>
      </c>
      <c r="H42">
        <v>129</v>
      </c>
      <c r="I42">
        <v>70</v>
      </c>
      <c r="J42">
        <v>67</v>
      </c>
      <c r="K42">
        <v>58</v>
      </c>
      <c r="L42">
        <v>0</v>
      </c>
      <c r="M42">
        <v>2024</v>
      </c>
      <c r="N42">
        <f>VLOOKUP(E42, '2024D'!$A$2:$G$339, 2, FALSE)</f>
        <v>187</v>
      </c>
      <c r="O42">
        <f>VLOOKUP(E42, '2024D'!$A$2:$G$339, 3, FALSE)</f>
        <v>5731</v>
      </c>
      <c r="P42">
        <f>extracted_table_data[[#This Row],[最低排名]]-extracted_table_data[[#This Row],[同分人数]]+1</f>
        <v>14926</v>
      </c>
      <c r="Q42">
        <f>IF(O42&gt;=开始!$B$6, 1, 0)</f>
        <v>1</v>
      </c>
      <c r="R42">
        <f>extracted_table_data[[#This Row],[最低排名]]-开始!$B$6</f>
        <v>15161</v>
      </c>
    </row>
    <row r="43" spans="1:18">
      <c r="A43">
        <v>11202</v>
      </c>
      <c r="B43" t="s">
        <v>59</v>
      </c>
      <c r="C43" t="str">
        <f t="shared" si="0"/>
        <v>华东政法</v>
      </c>
      <c r="D43" t="str">
        <f t="shared" si="1"/>
        <v>02</v>
      </c>
      <c r="E43" t="s">
        <v>103</v>
      </c>
      <c r="F43">
        <v>228</v>
      </c>
      <c r="G43">
        <v>118</v>
      </c>
      <c r="H43">
        <v>130</v>
      </c>
      <c r="I43">
        <v>70</v>
      </c>
      <c r="J43">
        <v>64</v>
      </c>
      <c r="K43">
        <v>52</v>
      </c>
      <c r="L43">
        <v>0</v>
      </c>
      <c r="M43">
        <v>2024</v>
      </c>
      <c r="N43">
        <f>VLOOKUP(E43, '2024D'!$A$2:$G$339, 2, FALSE)</f>
        <v>215</v>
      </c>
      <c r="O43">
        <f>VLOOKUP(E43, '2024D'!$A$2:$G$339, 3, FALSE)</f>
        <v>8973</v>
      </c>
      <c r="P43">
        <f>extracted_table_data[[#This Row],[最低排名]]-extracted_table_data[[#This Row],[同分人数]]+1</f>
        <v>13920</v>
      </c>
      <c r="Q43">
        <f>IF(O43&gt;=开始!$B$6, 1, 0)</f>
        <v>1</v>
      </c>
      <c r="R43">
        <f>extracted_table_data[[#This Row],[最低排名]]-开始!$B$6</f>
        <v>14182</v>
      </c>
    </row>
    <row r="44" spans="1:18">
      <c r="A44">
        <v>11203</v>
      </c>
      <c r="B44" t="s">
        <v>61</v>
      </c>
      <c r="C44" t="str">
        <f t="shared" si="0"/>
        <v>华东政法</v>
      </c>
      <c r="D44" t="str">
        <f t="shared" si="1"/>
        <v>03</v>
      </c>
      <c r="E44" t="s">
        <v>424</v>
      </c>
      <c r="F44">
        <v>197</v>
      </c>
      <c r="G44">
        <v>106</v>
      </c>
      <c r="H44">
        <v>126</v>
      </c>
      <c r="I44">
        <v>70</v>
      </c>
      <c r="J44">
        <v>67</v>
      </c>
      <c r="K44">
        <v>64</v>
      </c>
      <c r="L44">
        <v>0</v>
      </c>
      <c r="M44">
        <v>2024</v>
      </c>
      <c r="N44">
        <f>VLOOKUP(E44, '2024D'!$A$2:$G$339, 2, FALSE)</f>
        <v>262</v>
      </c>
      <c r="O44">
        <f>VLOOKUP(E44, '2024D'!$A$2:$G$339, 3, FALSE)</f>
        <v>13538</v>
      </c>
      <c r="P44">
        <f>extracted_table_data[[#This Row],[最低排名]]-extracted_table_data[[#This Row],[同分人数]]+1</f>
        <v>1</v>
      </c>
      <c r="Q44">
        <f>IF(O44&gt;=开始!$B$6, 1, 0)</f>
        <v>1</v>
      </c>
      <c r="R44">
        <f>extracted_table_data[[#This Row],[最低排名]]-开始!$B$6</f>
        <v>2393</v>
      </c>
    </row>
    <row r="45" spans="1:18">
      <c r="A45">
        <v>11204</v>
      </c>
      <c r="B45" t="s">
        <v>63</v>
      </c>
      <c r="C45" t="str">
        <f t="shared" si="0"/>
        <v>华东政法</v>
      </c>
      <c r="D45" t="str">
        <f t="shared" si="1"/>
        <v>04</v>
      </c>
      <c r="E45" t="s">
        <v>607</v>
      </c>
      <c r="F45">
        <v>220</v>
      </c>
      <c r="G45">
        <v>113</v>
      </c>
      <c r="H45">
        <v>128</v>
      </c>
      <c r="I45">
        <v>67</v>
      </c>
      <c r="J45">
        <v>64</v>
      </c>
      <c r="K45">
        <v>58</v>
      </c>
      <c r="L45">
        <v>0</v>
      </c>
      <c r="M45">
        <v>2024</v>
      </c>
      <c r="N45">
        <f>VLOOKUP(E45, '2024D'!$A$2:$G$339, 2, FALSE)</f>
        <v>232</v>
      </c>
      <c r="O45">
        <f>VLOOKUP(E45, '2024D'!$A$2:$G$339, 3, FALSE)</f>
        <v>10538</v>
      </c>
      <c r="P45">
        <f>extracted_table_data[[#This Row],[最低排名]]-extracted_table_data[[#This Row],[同分人数]]+1</f>
        <v>19421</v>
      </c>
      <c r="Q45">
        <f>IF(O45&gt;=开始!$B$6, 1, 0)</f>
        <v>1</v>
      </c>
      <c r="R45">
        <f>extracted_table_data[[#This Row],[最低排名]]-开始!$B$6</f>
        <v>19672</v>
      </c>
    </row>
    <row r="46" spans="1:18">
      <c r="A46">
        <v>11301</v>
      </c>
      <c r="B46" t="s">
        <v>65</v>
      </c>
      <c r="C46" t="str">
        <f t="shared" si="0"/>
        <v>上经贸大</v>
      </c>
      <c r="D46" t="str">
        <f t="shared" si="1"/>
        <v>01</v>
      </c>
      <c r="E46" t="s">
        <v>160</v>
      </c>
      <c r="F46">
        <v>231</v>
      </c>
      <c r="G46">
        <v>120</v>
      </c>
      <c r="H46">
        <v>114</v>
      </c>
      <c r="I46">
        <v>64</v>
      </c>
      <c r="J46">
        <v>64</v>
      </c>
      <c r="K46">
        <v>61</v>
      </c>
      <c r="L46">
        <v>0</v>
      </c>
      <c r="M46">
        <v>2024</v>
      </c>
      <c r="N46">
        <f>VLOOKUP(E46, '2024D'!$A$2:$G$339, 2, FALSE)</f>
        <v>249</v>
      </c>
      <c r="O46">
        <f>VLOOKUP(E46, '2024D'!$A$2:$G$339, 3, FALSE)</f>
        <v>11234</v>
      </c>
      <c r="P46">
        <f>extracted_table_data[[#This Row],[最低排名]]-extracted_table_data[[#This Row],[同分人数]]+1</f>
        <v>19922</v>
      </c>
      <c r="Q46">
        <f>IF(O46&gt;=开始!$B$6, 1, 0)</f>
        <v>1</v>
      </c>
      <c r="R46">
        <f>extracted_table_data[[#This Row],[最低排名]]-开始!$B$6</f>
        <v>20181</v>
      </c>
    </row>
    <row r="47" spans="1:18">
      <c r="A47">
        <v>11302</v>
      </c>
      <c r="B47" t="s">
        <v>67</v>
      </c>
      <c r="C47" t="str">
        <f t="shared" si="0"/>
        <v>上经贸大</v>
      </c>
      <c r="D47" t="str">
        <f t="shared" si="1"/>
        <v>02</v>
      </c>
      <c r="E47" t="s">
        <v>132</v>
      </c>
      <c r="F47">
        <v>221</v>
      </c>
      <c r="G47">
        <v>114</v>
      </c>
      <c r="H47">
        <v>123</v>
      </c>
      <c r="I47">
        <v>64</v>
      </c>
      <c r="J47">
        <v>52</v>
      </c>
      <c r="K47">
        <v>52</v>
      </c>
      <c r="L47">
        <v>0</v>
      </c>
      <c r="M47">
        <v>2024</v>
      </c>
      <c r="N47">
        <f>VLOOKUP(E47, '2024D'!$A$2:$G$339, 2, FALSE)</f>
        <v>233</v>
      </c>
      <c r="O47">
        <f>VLOOKUP(E47, '2024D'!$A$2:$G$339, 3, FALSE)</f>
        <v>16483</v>
      </c>
      <c r="P47">
        <f>extracted_table_data[[#This Row],[最低排名]]-extracted_table_data[[#This Row],[同分人数]]+1</f>
        <v>19159</v>
      </c>
      <c r="Q47">
        <f>IF(O47&gt;=开始!$B$6, 1, 0)</f>
        <v>1</v>
      </c>
      <c r="R47">
        <f>extracted_table_data[[#This Row],[最低排名]]-开始!$B$6</f>
        <v>19420</v>
      </c>
    </row>
    <row r="48" spans="1:18">
      <c r="A48">
        <v>11303</v>
      </c>
      <c r="B48" t="s">
        <v>69</v>
      </c>
      <c r="C48" t="str">
        <f t="shared" si="0"/>
        <v>上经贸大</v>
      </c>
      <c r="D48" t="str">
        <f t="shared" si="1"/>
        <v>03</v>
      </c>
      <c r="E48" t="s">
        <v>132</v>
      </c>
      <c r="F48">
        <v>212</v>
      </c>
      <c r="G48">
        <v>110</v>
      </c>
      <c r="H48">
        <v>117</v>
      </c>
      <c r="I48">
        <v>64</v>
      </c>
      <c r="J48">
        <v>61</v>
      </c>
      <c r="K48">
        <v>58</v>
      </c>
      <c r="L48">
        <v>0</v>
      </c>
      <c r="M48">
        <v>2024</v>
      </c>
      <c r="N48">
        <f>VLOOKUP(E48, '2024D'!$A$2:$G$339, 2, FALSE)</f>
        <v>233</v>
      </c>
      <c r="O48">
        <f>VLOOKUP(E48, '2024D'!$A$2:$G$339, 3, FALSE)</f>
        <v>16483</v>
      </c>
      <c r="P48">
        <f>extracted_table_data[[#This Row],[最低排名]]-extracted_table_data[[#This Row],[同分人数]]+1</f>
        <v>21431</v>
      </c>
      <c r="Q48">
        <f>IF(O48&gt;=开始!$B$6, 1, 0)</f>
        <v>1</v>
      </c>
      <c r="R48">
        <f>extracted_table_data[[#This Row],[最低排名]]-开始!$B$6</f>
        <v>21695</v>
      </c>
    </row>
    <row r="49" spans="1:18">
      <c r="A49">
        <v>11304</v>
      </c>
      <c r="B49" t="s">
        <v>71</v>
      </c>
      <c r="C49" t="str">
        <f t="shared" si="0"/>
        <v>上经贸大</v>
      </c>
      <c r="D49" t="str">
        <f t="shared" si="1"/>
        <v>04</v>
      </c>
      <c r="E49" t="s">
        <v>307</v>
      </c>
      <c r="F49">
        <v>219</v>
      </c>
      <c r="G49">
        <v>116</v>
      </c>
      <c r="H49">
        <v>132</v>
      </c>
      <c r="I49">
        <v>64</v>
      </c>
      <c r="J49">
        <v>52</v>
      </c>
      <c r="K49">
        <v>52</v>
      </c>
      <c r="L49">
        <v>0</v>
      </c>
      <c r="M49">
        <v>2024</v>
      </c>
      <c r="N49">
        <f>VLOOKUP(E49, '2024D'!$A$2:$G$339, 2, FALSE)</f>
        <v>221</v>
      </c>
      <c r="O49">
        <f>VLOOKUP(E49, '2024D'!$A$2:$G$339, 3, FALSE)</f>
        <v>14753</v>
      </c>
      <c r="P49">
        <f>extracted_table_data[[#This Row],[最低排名]]-extracted_table_data[[#This Row],[同分人数]]+1</f>
        <v>22657</v>
      </c>
      <c r="Q49">
        <f>IF(O49&gt;=开始!$B$6, 1, 0)</f>
        <v>1</v>
      </c>
      <c r="R49">
        <f>extracted_table_data[[#This Row],[最低排名]]-开始!$B$6</f>
        <v>22878</v>
      </c>
    </row>
    <row r="50" spans="1:18">
      <c r="A50">
        <v>11305</v>
      </c>
      <c r="B50" t="s">
        <v>2202</v>
      </c>
      <c r="C50" t="str">
        <f t="shared" si="0"/>
        <v>上经贸大</v>
      </c>
      <c r="D50" t="str">
        <f t="shared" si="1"/>
        <v>05</v>
      </c>
      <c r="E50" t="s">
        <v>307</v>
      </c>
      <c r="F50">
        <v>220</v>
      </c>
      <c r="G50">
        <v>110</v>
      </c>
      <c r="H50">
        <v>125</v>
      </c>
      <c r="I50">
        <v>67</v>
      </c>
      <c r="J50">
        <v>55</v>
      </c>
      <c r="K50">
        <v>52</v>
      </c>
      <c r="L50">
        <v>0</v>
      </c>
      <c r="M50">
        <v>2024</v>
      </c>
      <c r="N50">
        <f>VLOOKUP(E50, '2024D'!$A$2:$G$339, 2, FALSE)</f>
        <v>221</v>
      </c>
      <c r="O50">
        <f>VLOOKUP(E50, '2024D'!$A$2:$G$339, 3, FALSE)</f>
        <v>14753</v>
      </c>
      <c r="P50">
        <f>extracted_table_data[[#This Row],[最低排名]]-extracted_table_data[[#This Row],[同分人数]]+1</f>
        <v>22879</v>
      </c>
      <c r="Q50">
        <f>IF(O50&gt;=开始!$B$6, 1, 0)</f>
        <v>1</v>
      </c>
      <c r="R50">
        <f>extracted_table_data[[#This Row],[最低排名]]-开始!$B$6</f>
        <v>23115</v>
      </c>
    </row>
    <row r="51" spans="1:18">
      <c r="A51">
        <v>11401</v>
      </c>
      <c r="B51" t="s">
        <v>73</v>
      </c>
      <c r="C51" t="str">
        <f t="shared" si="0"/>
        <v>复旦医学</v>
      </c>
      <c r="D51" t="str">
        <f t="shared" si="1"/>
        <v>01</v>
      </c>
      <c r="E51" t="s">
        <v>0</v>
      </c>
      <c r="M51">
        <v>2024</v>
      </c>
      <c r="N51">
        <f>VLOOKUP(E51, '2024D'!$A$2:$G$339, 2, FALSE)</f>
        <v>2684</v>
      </c>
      <c r="O51">
        <f>VLOOKUP(E51, '2024D'!$A$2:$G$339, 3, FALSE)</f>
        <v>2684</v>
      </c>
      <c r="P51">
        <f>extracted_table_data[[#This Row],[最低排名]]-extracted_table_data[[#This Row],[同分人数]]+1</f>
        <v>12911</v>
      </c>
      <c r="Q51">
        <f>IF(O51&gt;=开始!$B$6, 1, 0)</f>
        <v>1</v>
      </c>
      <c r="R51">
        <f>extracted_table_data[[#This Row],[最低排名]]-开始!$B$6</f>
        <v>13152</v>
      </c>
    </row>
    <row r="52" spans="1:18">
      <c r="A52">
        <v>11501</v>
      </c>
      <c r="B52" t="s">
        <v>74</v>
      </c>
      <c r="C52" t="str">
        <f t="shared" si="0"/>
        <v>上海海大</v>
      </c>
      <c r="D52" t="str">
        <f t="shared" si="1"/>
        <v>01</v>
      </c>
      <c r="E52" t="s">
        <v>81</v>
      </c>
      <c r="F52">
        <v>200</v>
      </c>
      <c r="G52">
        <v>112</v>
      </c>
      <c r="H52">
        <v>97</v>
      </c>
      <c r="I52">
        <v>70</v>
      </c>
      <c r="J52">
        <v>64</v>
      </c>
      <c r="K52">
        <v>61</v>
      </c>
      <c r="L52">
        <v>0</v>
      </c>
      <c r="M52">
        <v>2024</v>
      </c>
      <c r="N52">
        <f>VLOOKUP(E52, '2024D'!$A$2:$G$339, 2, FALSE)</f>
        <v>247</v>
      </c>
      <c r="O52">
        <f>VLOOKUP(E52, '2024D'!$A$2:$G$339, 3, FALSE)</f>
        <v>21473</v>
      </c>
      <c r="P52">
        <f>extracted_table_data[[#This Row],[最低排名]]-extracted_table_data[[#This Row],[同分人数]]+1</f>
        <v>13920</v>
      </c>
      <c r="Q52">
        <f>IF(O52&gt;=开始!$B$6, 1, 0)</f>
        <v>1</v>
      </c>
      <c r="R52">
        <f>extracted_table_data[[#This Row],[最低排名]]-开始!$B$6</f>
        <v>14182</v>
      </c>
    </row>
    <row r="53" spans="1:18">
      <c r="A53">
        <v>11502</v>
      </c>
      <c r="B53" t="s">
        <v>76</v>
      </c>
      <c r="C53" t="str">
        <f t="shared" si="0"/>
        <v>上海海大</v>
      </c>
      <c r="D53" t="str">
        <f t="shared" si="1"/>
        <v>02</v>
      </c>
      <c r="E53" t="s">
        <v>450</v>
      </c>
      <c r="F53">
        <v>191</v>
      </c>
      <c r="G53">
        <v>100</v>
      </c>
      <c r="H53">
        <v>126</v>
      </c>
      <c r="I53">
        <v>64</v>
      </c>
      <c r="J53">
        <v>58</v>
      </c>
      <c r="K53">
        <v>55</v>
      </c>
      <c r="L53">
        <v>0</v>
      </c>
      <c r="M53">
        <v>2024</v>
      </c>
      <c r="N53">
        <f>VLOOKUP(E53, '2024D'!$A$2:$G$339, 2, FALSE)</f>
        <v>263</v>
      </c>
      <c r="O53">
        <f>VLOOKUP(E53, '2024D'!$A$2:$G$339, 3, FALSE)</f>
        <v>20956</v>
      </c>
      <c r="P53">
        <f>extracted_table_data[[#This Row],[最低排名]]-extracted_table_data[[#This Row],[同分人数]]+1</f>
        <v>21166</v>
      </c>
      <c r="Q53">
        <f>IF(O53&gt;=开始!$B$6, 1, 0)</f>
        <v>1</v>
      </c>
      <c r="R53">
        <f>extracted_table_data[[#This Row],[最低排名]]-开始!$B$6</f>
        <v>21430</v>
      </c>
    </row>
    <row r="54" spans="1:18">
      <c r="A54">
        <v>11503</v>
      </c>
      <c r="B54" t="s">
        <v>78</v>
      </c>
      <c r="C54" t="str">
        <f t="shared" si="0"/>
        <v>上海海大</v>
      </c>
      <c r="D54" t="str">
        <f t="shared" si="1"/>
        <v>03</v>
      </c>
      <c r="E54" t="s">
        <v>749</v>
      </c>
      <c r="F54">
        <v>227</v>
      </c>
      <c r="G54">
        <v>121</v>
      </c>
      <c r="H54">
        <v>109</v>
      </c>
      <c r="I54">
        <v>58</v>
      </c>
      <c r="J54">
        <v>58</v>
      </c>
      <c r="K54">
        <v>52</v>
      </c>
      <c r="L54">
        <v>0</v>
      </c>
      <c r="M54">
        <v>2024</v>
      </c>
      <c r="N54">
        <f>VLOOKUP(E54, '2024D'!$A$2:$G$339, 2, FALSE)</f>
        <v>249</v>
      </c>
      <c r="O54">
        <f>VLOOKUP(E54, '2024D'!$A$2:$G$339, 3, FALSE)</f>
        <v>18539</v>
      </c>
      <c r="P54">
        <f>extracted_table_data[[#This Row],[最低排名]]-extracted_table_data[[#This Row],[同分人数]]+1</f>
        <v>23815</v>
      </c>
      <c r="Q54">
        <f>IF(O54&gt;=开始!$B$6, 1, 0)</f>
        <v>1</v>
      </c>
      <c r="R54">
        <f>extracted_table_data[[#This Row],[最低排名]]-开始!$B$6</f>
        <v>24077</v>
      </c>
    </row>
    <row r="55" spans="1:18">
      <c r="A55">
        <v>11504</v>
      </c>
      <c r="B55" t="s">
        <v>80</v>
      </c>
      <c r="C55" t="str">
        <f t="shared" si="0"/>
        <v>上海海大</v>
      </c>
      <c r="D55" t="str">
        <f t="shared" si="1"/>
        <v>04</v>
      </c>
      <c r="E55" t="s">
        <v>85</v>
      </c>
      <c r="F55">
        <v>196</v>
      </c>
      <c r="G55">
        <v>98</v>
      </c>
      <c r="H55">
        <v>113</v>
      </c>
      <c r="I55">
        <v>64</v>
      </c>
      <c r="J55">
        <v>58</v>
      </c>
      <c r="K55">
        <v>55</v>
      </c>
      <c r="L55">
        <v>0</v>
      </c>
      <c r="M55">
        <v>2024</v>
      </c>
      <c r="N55">
        <f>VLOOKUP(E55, '2024D'!$A$2:$G$339, 2, FALSE)</f>
        <v>259</v>
      </c>
      <c r="O55">
        <f>VLOOKUP(E55, '2024D'!$A$2:$G$339, 3, FALSE)</f>
        <v>23040</v>
      </c>
      <c r="P55">
        <f>extracted_table_data[[#This Row],[最低排名]]-extracted_table_data[[#This Row],[同分人数]]+1</f>
        <v>23116</v>
      </c>
      <c r="Q55">
        <f>IF(O55&gt;=开始!$B$6, 1, 0)</f>
        <v>1</v>
      </c>
      <c r="R55">
        <f>extracted_table_data[[#This Row],[最低排名]]-开始!$B$6</f>
        <v>23334</v>
      </c>
    </row>
    <row r="56" spans="1:18">
      <c r="A56">
        <v>11505</v>
      </c>
      <c r="B56" t="s">
        <v>82</v>
      </c>
      <c r="C56" t="str">
        <f t="shared" si="0"/>
        <v>上海海大</v>
      </c>
      <c r="D56" t="str">
        <f t="shared" si="1"/>
        <v>05</v>
      </c>
      <c r="E56" t="s">
        <v>546</v>
      </c>
      <c r="F56">
        <v>222</v>
      </c>
      <c r="G56">
        <v>114</v>
      </c>
      <c r="H56">
        <v>104</v>
      </c>
      <c r="I56">
        <v>58</v>
      </c>
      <c r="J56">
        <v>52</v>
      </c>
      <c r="K56">
        <v>52</v>
      </c>
      <c r="L56">
        <v>0</v>
      </c>
      <c r="M56">
        <v>2024</v>
      </c>
      <c r="N56">
        <f>VLOOKUP(E56, '2024D'!$A$2:$G$339, 2, FALSE)</f>
        <v>244</v>
      </c>
      <c r="O56">
        <f>VLOOKUP(E56, '2024D'!$A$2:$G$339, 3, FALSE)</f>
        <v>22514</v>
      </c>
      <c r="P56">
        <f>extracted_table_data[[#This Row],[最低排名]]-extracted_table_data[[#This Row],[同分人数]]+1</f>
        <v>26378</v>
      </c>
      <c r="Q56">
        <f>IF(O56&gt;=开始!$B$6, 1, 0)</f>
        <v>1</v>
      </c>
      <c r="R56">
        <f>extracted_table_data[[#This Row],[最低排名]]-开始!$B$6</f>
        <v>26613</v>
      </c>
    </row>
    <row r="57" spans="1:18">
      <c r="A57">
        <v>11506</v>
      </c>
      <c r="B57" t="s">
        <v>84</v>
      </c>
      <c r="C57" t="str">
        <f t="shared" si="0"/>
        <v>上海海大</v>
      </c>
      <c r="D57" t="str">
        <f t="shared" si="1"/>
        <v>06</v>
      </c>
      <c r="E57" t="s">
        <v>323</v>
      </c>
      <c r="F57">
        <v>183</v>
      </c>
      <c r="G57">
        <v>94</v>
      </c>
      <c r="H57">
        <v>124</v>
      </c>
      <c r="I57">
        <v>64</v>
      </c>
      <c r="J57">
        <v>58</v>
      </c>
      <c r="K57">
        <v>52</v>
      </c>
      <c r="L57">
        <v>0</v>
      </c>
      <c r="M57">
        <v>2024</v>
      </c>
      <c r="N57">
        <f>VLOOKUP(E57, '2024D'!$A$2:$G$339, 2, FALSE)</f>
        <v>257</v>
      </c>
      <c r="O57">
        <f>VLOOKUP(E57, '2024D'!$A$2:$G$339, 3, FALSE)</f>
        <v>24337</v>
      </c>
      <c r="P57">
        <f>extracted_table_data[[#This Row],[最低排名]]-extracted_table_data[[#This Row],[同分人数]]+1</f>
        <v>16173</v>
      </c>
      <c r="Q57">
        <f>IF(O57&gt;=开始!$B$6, 1, 0)</f>
        <v>1</v>
      </c>
      <c r="R57">
        <f>extracted_table_data[[#This Row],[最低排名]]-开始!$B$6</f>
        <v>16423</v>
      </c>
    </row>
    <row r="58" spans="1:18">
      <c r="A58">
        <v>11601</v>
      </c>
      <c r="B58" t="s">
        <v>86</v>
      </c>
      <c r="C58" t="str">
        <f t="shared" si="0"/>
        <v>上海戏剧</v>
      </c>
      <c r="D58" t="str">
        <f t="shared" si="1"/>
        <v>01</v>
      </c>
      <c r="E58" t="s">
        <v>87</v>
      </c>
      <c r="F58">
        <v>217</v>
      </c>
      <c r="G58">
        <v>110</v>
      </c>
      <c r="H58">
        <v>117</v>
      </c>
      <c r="I58">
        <v>70</v>
      </c>
      <c r="J58">
        <v>67</v>
      </c>
      <c r="K58">
        <v>55</v>
      </c>
      <c r="L58">
        <v>0</v>
      </c>
      <c r="M58">
        <v>2024</v>
      </c>
      <c r="N58">
        <f>VLOOKUP(E58, '2024D'!$A$2:$G$339, 2, FALSE)</f>
        <v>225</v>
      </c>
      <c r="O58">
        <f>VLOOKUP(E58, '2024D'!$A$2:$G$339, 3, FALSE)</f>
        <v>13085</v>
      </c>
      <c r="P58">
        <f>extracted_table_data[[#This Row],[最低排名]]-extracted_table_data[[#This Row],[同分人数]]+1</f>
        <v>17632</v>
      </c>
      <c r="Q58">
        <f>IF(O58&gt;=开始!$B$6, 1, 0)</f>
        <v>1</v>
      </c>
      <c r="R58">
        <f>extracted_table_data[[#This Row],[最低排名]]-开始!$B$6</f>
        <v>17863</v>
      </c>
    </row>
    <row r="59" spans="1:18">
      <c r="A59">
        <v>11701</v>
      </c>
      <c r="B59" t="s">
        <v>88</v>
      </c>
      <c r="C59" t="str">
        <f t="shared" si="0"/>
        <v>上海电力</v>
      </c>
      <c r="D59" t="str">
        <f t="shared" si="1"/>
        <v>01</v>
      </c>
      <c r="E59" t="s">
        <v>62</v>
      </c>
      <c r="F59">
        <v>228</v>
      </c>
      <c r="G59">
        <v>120</v>
      </c>
      <c r="H59">
        <v>128</v>
      </c>
      <c r="I59">
        <v>58</v>
      </c>
      <c r="J59">
        <v>58</v>
      </c>
      <c r="K59">
        <v>55</v>
      </c>
      <c r="L59">
        <v>0</v>
      </c>
      <c r="M59">
        <v>2024</v>
      </c>
      <c r="N59">
        <f>VLOOKUP(E59, '2024D'!$A$2:$G$339, 2, FALSE)</f>
        <v>233</v>
      </c>
      <c r="O59">
        <f>VLOOKUP(E59, '2024D'!$A$2:$G$339, 3, FALSE)</f>
        <v>12860</v>
      </c>
      <c r="P59">
        <f>extracted_table_data[[#This Row],[最低排名]]-extracted_table_data[[#This Row],[同分人数]]+1</f>
        <v>6650</v>
      </c>
      <c r="Q59">
        <f>IF(O59&gt;=开始!$B$6, 1, 0)</f>
        <v>1</v>
      </c>
      <c r="R59">
        <f>extracted_table_data[[#This Row],[最低排名]]-开始!$B$6</f>
        <v>6846</v>
      </c>
    </row>
    <row r="60" spans="1:18">
      <c r="A60">
        <v>11702</v>
      </c>
      <c r="B60" t="s">
        <v>89</v>
      </c>
      <c r="C60" t="str">
        <f t="shared" si="0"/>
        <v>上海电力</v>
      </c>
      <c r="D60" t="str">
        <f t="shared" si="1"/>
        <v>02</v>
      </c>
      <c r="E60" t="s">
        <v>450</v>
      </c>
      <c r="F60">
        <v>216</v>
      </c>
      <c r="G60">
        <v>108</v>
      </c>
      <c r="H60">
        <v>113</v>
      </c>
      <c r="I60">
        <v>64</v>
      </c>
      <c r="J60">
        <v>52</v>
      </c>
      <c r="K60">
        <v>49</v>
      </c>
      <c r="L60">
        <v>0</v>
      </c>
      <c r="M60">
        <v>2024</v>
      </c>
      <c r="N60">
        <f>VLOOKUP(E60, '2024D'!$A$2:$G$339, 2, FALSE)</f>
        <v>263</v>
      </c>
      <c r="O60">
        <f>VLOOKUP(E60, '2024D'!$A$2:$G$339, 3, FALSE)</f>
        <v>20956</v>
      </c>
      <c r="P60">
        <f>extracted_table_data[[#This Row],[最低排名]]-extracted_table_data[[#This Row],[同分人数]]+1</f>
        <v>8713</v>
      </c>
      <c r="Q60">
        <f>IF(O60&gt;=开始!$B$6, 1, 0)</f>
        <v>1</v>
      </c>
      <c r="R60">
        <f>extracted_table_data[[#This Row],[最低排名]]-开始!$B$6</f>
        <v>8940</v>
      </c>
    </row>
    <row r="61" spans="1:18">
      <c r="A61">
        <v>11703</v>
      </c>
      <c r="B61" t="s">
        <v>91</v>
      </c>
      <c r="C61" t="str">
        <f t="shared" si="0"/>
        <v>上海电力</v>
      </c>
      <c r="D61" t="str">
        <f t="shared" si="1"/>
        <v>03</v>
      </c>
      <c r="E61" t="s">
        <v>146</v>
      </c>
      <c r="F61">
        <v>211</v>
      </c>
      <c r="G61">
        <v>120</v>
      </c>
      <c r="H61">
        <v>96</v>
      </c>
      <c r="I61">
        <v>61</v>
      </c>
      <c r="J61">
        <v>58</v>
      </c>
      <c r="K61">
        <v>58</v>
      </c>
      <c r="L61">
        <v>0</v>
      </c>
      <c r="M61">
        <v>2024</v>
      </c>
      <c r="N61">
        <f>VLOOKUP(E61, '2024D'!$A$2:$G$339, 2, FALSE)</f>
        <v>260</v>
      </c>
      <c r="O61">
        <f>VLOOKUP(E61, '2024D'!$A$2:$G$339, 3, FALSE)</f>
        <v>23553</v>
      </c>
      <c r="P61">
        <f>extracted_table_data[[#This Row],[最低排名]]-extracted_table_data[[#This Row],[同分人数]]+1</f>
        <v>10106</v>
      </c>
      <c r="Q61">
        <f>IF(O61&gt;=开始!$B$6, 1, 0)</f>
        <v>1</v>
      </c>
      <c r="R61">
        <f>extracted_table_data[[#This Row],[最低排名]]-开始!$B$6</f>
        <v>10340</v>
      </c>
    </row>
    <row r="62" spans="1:18">
      <c r="A62">
        <v>11704</v>
      </c>
      <c r="B62" t="s">
        <v>93</v>
      </c>
      <c r="C62" t="str">
        <f t="shared" si="0"/>
        <v>上海电力</v>
      </c>
      <c r="D62" t="str">
        <f t="shared" si="1"/>
        <v>04</v>
      </c>
      <c r="E62" t="s">
        <v>155</v>
      </c>
      <c r="F62">
        <v>222</v>
      </c>
      <c r="G62">
        <v>114</v>
      </c>
      <c r="H62">
        <v>111</v>
      </c>
      <c r="I62">
        <v>55</v>
      </c>
      <c r="J62">
        <v>52</v>
      </c>
      <c r="K62">
        <v>49</v>
      </c>
      <c r="L62">
        <v>0</v>
      </c>
      <c r="M62">
        <v>2024</v>
      </c>
      <c r="N62">
        <f>VLOOKUP(E62, '2024D'!$A$2:$G$339, 2, FALSE)</f>
        <v>267</v>
      </c>
      <c r="O62">
        <f>VLOOKUP(E62, '2024D'!$A$2:$G$339, 3, FALSE)</f>
        <v>22270</v>
      </c>
      <c r="P62">
        <f>extracted_table_data[[#This Row],[最低排名]]-extracted_table_data[[#This Row],[同分人数]]+1</f>
        <v>9180</v>
      </c>
      <c r="Q62">
        <f>IF(O62&gt;=开始!$B$6, 1, 0)</f>
        <v>1</v>
      </c>
      <c r="R62">
        <f>extracted_table_data[[#This Row],[最低排名]]-开始!$B$6</f>
        <v>9418</v>
      </c>
    </row>
    <row r="63" spans="1:18">
      <c r="A63">
        <v>11705</v>
      </c>
      <c r="B63" t="s">
        <v>95</v>
      </c>
      <c r="C63" t="str">
        <f t="shared" si="0"/>
        <v>上海电力</v>
      </c>
      <c r="D63" t="str">
        <f t="shared" si="1"/>
        <v>05</v>
      </c>
      <c r="E63" t="s">
        <v>96</v>
      </c>
      <c r="F63">
        <v>214</v>
      </c>
      <c r="G63">
        <v>114</v>
      </c>
      <c r="H63">
        <v>105</v>
      </c>
      <c r="I63">
        <v>52</v>
      </c>
      <c r="J63">
        <v>52</v>
      </c>
      <c r="K63">
        <v>49</v>
      </c>
      <c r="L63">
        <v>0</v>
      </c>
      <c r="M63">
        <v>2024</v>
      </c>
      <c r="N63">
        <f>VLOOKUP(E63, '2024D'!$A$2:$G$339, 2, FALSE)</f>
        <v>222</v>
      </c>
      <c r="O63">
        <f>VLOOKUP(E63, '2024D'!$A$2:$G$339, 3, FALSE)</f>
        <v>26492</v>
      </c>
      <c r="P63">
        <f>extracted_table_data[[#This Row],[最低排名]]-extracted_table_data[[#This Row],[同分人数]]+1</f>
        <v>9180</v>
      </c>
      <c r="Q63">
        <f>IF(O63&gt;=开始!$B$6, 1, 0)</f>
        <v>1</v>
      </c>
      <c r="R63">
        <f>extracted_table_data[[#This Row],[最低排名]]-开始!$B$6</f>
        <v>9418</v>
      </c>
    </row>
    <row r="64" spans="1:18">
      <c r="A64">
        <v>11801</v>
      </c>
      <c r="B64" t="s">
        <v>97</v>
      </c>
      <c r="C64" t="str">
        <f t="shared" si="0"/>
        <v>上海音乐</v>
      </c>
      <c r="D64" t="str">
        <f t="shared" si="1"/>
        <v>01</v>
      </c>
      <c r="E64" t="s">
        <v>149</v>
      </c>
      <c r="F64">
        <v>218</v>
      </c>
      <c r="G64">
        <v>112</v>
      </c>
      <c r="H64">
        <v>87</v>
      </c>
      <c r="I64">
        <v>70</v>
      </c>
      <c r="J64">
        <v>61</v>
      </c>
      <c r="K64">
        <v>61</v>
      </c>
      <c r="L64">
        <v>0</v>
      </c>
      <c r="M64">
        <v>2024</v>
      </c>
      <c r="N64">
        <f>VLOOKUP(E64, '2024D'!$A$2:$G$339, 2, FALSE)</f>
        <v>243</v>
      </c>
      <c r="O64">
        <f>VLOOKUP(E64, '2024D'!$A$2:$G$339, 3, FALSE)</f>
        <v>20203</v>
      </c>
      <c r="P64">
        <f>extracted_table_data[[#This Row],[最低排名]]-extracted_table_data[[#This Row],[同分人数]]+1</f>
        <v>1</v>
      </c>
      <c r="Q64">
        <f>IF(O64&gt;=开始!$B$6, 1, 0)</f>
        <v>1</v>
      </c>
      <c r="R64">
        <f>extracted_table_data[[#This Row],[最低排名]]-开始!$B$6</f>
        <v>2393</v>
      </c>
    </row>
    <row r="65" spans="1:18">
      <c r="A65">
        <v>11802</v>
      </c>
      <c r="B65" t="s">
        <v>99</v>
      </c>
      <c r="C65" t="str">
        <f t="shared" si="0"/>
        <v>上海音乐</v>
      </c>
      <c r="D65" t="str">
        <f t="shared" si="1"/>
        <v>02</v>
      </c>
      <c r="E65" t="s">
        <v>41</v>
      </c>
      <c r="F65">
        <v>207</v>
      </c>
      <c r="G65">
        <v>111</v>
      </c>
      <c r="H65">
        <v>112</v>
      </c>
      <c r="I65">
        <v>61</v>
      </c>
      <c r="J65">
        <v>61</v>
      </c>
      <c r="K65">
        <v>58</v>
      </c>
      <c r="L65">
        <v>0</v>
      </c>
      <c r="M65">
        <v>2024</v>
      </c>
      <c r="N65">
        <f>VLOOKUP(E65, '2024D'!$A$2:$G$339, 2, FALSE)</f>
        <v>243</v>
      </c>
      <c r="O65">
        <f>VLOOKUP(E65, '2024D'!$A$2:$G$339, 3, FALSE)</f>
        <v>19729</v>
      </c>
      <c r="P65">
        <f>extracted_table_data[[#This Row],[最低排名]]-extracted_table_data[[#This Row],[同分人数]]+1</f>
        <v>5271</v>
      </c>
      <c r="Q65">
        <f>IF(O65&gt;=开始!$B$6, 1, 0)</f>
        <v>1</v>
      </c>
      <c r="R65">
        <f>extracted_table_data[[#This Row],[最低排名]]-开始!$B$6</f>
        <v>5453</v>
      </c>
    </row>
    <row r="66" spans="1:18">
      <c r="A66">
        <v>11901</v>
      </c>
      <c r="B66" t="s">
        <v>101</v>
      </c>
      <c r="C66" t="str">
        <f t="shared" ref="C66:C129" si="2">LEFT(B66, FIND("(", B66) - 1)</f>
        <v>上海大学</v>
      </c>
      <c r="D66" t="str">
        <f t="shared" ref="D66:D129" si="3">MID(B66, FIND("(", B66) + 1, FIND(")", B66) - FIND("(", B66) - 1)</f>
        <v>01</v>
      </c>
      <c r="E66" t="s">
        <v>244</v>
      </c>
      <c r="F66">
        <v>234</v>
      </c>
      <c r="G66">
        <v>119</v>
      </c>
      <c r="H66">
        <v>132</v>
      </c>
      <c r="I66">
        <v>64</v>
      </c>
      <c r="J66">
        <v>64</v>
      </c>
      <c r="K66">
        <v>61</v>
      </c>
      <c r="L66">
        <v>0</v>
      </c>
      <c r="M66">
        <v>2024</v>
      </c>
      <c r="N66">
        <f>VLOOKUP(E66, '2024D'!$A$2:$G$339, 2, FALSE)</f>
        <v>201</v>
      </c>
      <c r="O66">
        <f>VLOOKUP(E66, '2024D'!$A$2:$G$339, 3, FALSE)</f>
        <v>6832</v>
      </c>
      <c r="P66">
        <f>extracted_table_data[[#This Row],[最低排名]]-extracted_table_data[[#This Row],[同分人数]]+1</f>
        <v>5271</v>
      </c>
      <c r="Q66">
        <f>IF(O66&gt;=开始!$B$6, 1, 0)</f>
        <v>1</v>
      </c>
      <c r="R66">
        <f>extracted_table_data[[#This Row],[最低排名]]-开始!$B$6</f>
        <v>5453</v>
      </c>
    </row>
    <row r="67" spans="1:18">
      <c r="A67">
        <v>11902</v>
      </c>
      <c r="B67" t="s">
        <v>102</v>
      </c>
      <c r="C67" t="str">
        <f t="shared" si="2"/>
        <v>上海大学</v>
      </c>
      <c r="D67" t="str">
        <f t="shared" si="3"/>
        <v>02</v>
      </c>
      <c r="E67" t="s">
        <v>105</v>
      </c>
      <c r="F67">
        <v>224</v>
      </c>
      <c r="G67">
        <v>113</v>
      </c>
      <c r="H67">
        <v>125</v>
      </c>
      <c r="I67">
        <v>67</v>
      </c>
      <c r="J67">
        <v>61</v>
      </c>
      <c r="K67">
        <v>61</v>
      </c>
      <c r="L67">
        <v>0</v>
      </c>
      <c r="M67">
        <v>2024</v>
      </c>
      <c r="N67">
        <f>VLOOKUP(E67, '2024D'!$A$2:$G$339, 2, FALSE)</f>
        <v>237</v>
      </c>
      <c r="O67">
        <f>VLOOKUP(E67, '2024D'!$A$2:$G$339, 3, FALSE)</f>
        <v>10306</v>
      </c>
      <c r="P67">
        <f>extracted_table_data[[#This Row],[最低排名]]-extracted_table_data[[#This Row],[同分人数]]+1</f>
        <v>10106</v>
      </c>
      <c r="Q67">
        <f>IF(O67&gt;=开始!$B$6, 1, 0)</f>
        <v>1</v>
      </c>
      <c r="R67">
        <f>extracted_table_data[[#This Row],[最低排名]]-开始!$B$6</f>
        <v>10340</v>
      </c>
    </row>
    <row r="68" spans="1:18">
      <c r="A68">
        <v>11903</v>
      </c>
      <c r="B68" t="s">
        <v>104</v>
      </c>
      <c r="C68" t="str">
        <f t="shared" si="2"/>
        <v>上海大学</v>
      </c>
      <c r="D68" t="str">
        <f t="shared" si="3"/>
        <v>03</v>
      </c>
      <c r="E68" t="s">
        <v>607</v>
      </c>
      <c r="F68">
        <v>223</v>
      </c>
      <c r="G68">
        <v>117</v>
      </c>
      <c r="H68">
        <v>122</v>
      </c>
      <c r="I68">
        <v>67</v>
      </c>
      <c r="J68">
        <v>64</v>
      </c>
      <c r="K68">
        <v>61</v>
      </c>
      <c r="L68">
        <v>0</v>
      </c>
      <c r="M68">
        <v>2024</v>
      </c>
      <c r="N68">
        <f>VLOOKUP(E68, '2024D'!$A$2:$G$339, 2, FALSE)</f>
        <v>232</v>
      </c>
      <c r="O68">
        <f>VLOOKUP(E68, '2024D'!$A$2:$G$339, 3, FALSE)</f>
        <v>10538</v>
      </c>
      <c r="P68">
        <f>extracted_table_data[[#This Row],[最低排名]]-extracted_table_data[[#This Row],[同分人数]]+1</f>
        <v>11978</v>
      </c>
      <c r="Q68">
        <f>IF(O68&gt;=开始!$B$6, 1, 0)</f>
        <v>1</v>
      </c>
      <c r="R68">
        <f>extracted_table_data[[#This Row],[最低排名]]-开始!$B$6</f>
        <v>12194</v>
      </c>
    </row>
    <row r="69" spans="1:18">
      <c r="A69">
        <v>11904</v>
      </c>
      <c r="B69" t="s">
        <v>106</v>
      </c>
      <c r="C69" t="str">
        <f t="shared" si="2"/>
        <v>上海大学</v>
      </c>
      <c r="D69" t="str">
        <f t="shared" si="3"/>
        <v>04</v>
      </c>
      <c r="E69" t="s">
        <v>64</v>
      </c>
      <c r="F69">
        <v>220</v>
      </c>
      <c r="G69">
        <v>112</v>
      </c>
      <c r="H69">
        <v>128</v>
      </c>
      <c r="I69">
        <v>67</v>
      </c>
      <c r="J69">
        <v>64</v>
      </c>
      <c r="K69">
        <v>61</v>
      </c>
      <c r="L69">
        <v>0</v>
      </c>
      <c r="M69">
        <v>2024</v>
      </c>
      <c r="N69">
        <f>VLOOKUP(E69, '2024D'!$A$2:$G$339, 2, FALSE)</f>
        <v>224</v>
      </c>
      <c r="O69">
        <f>VLOOKUP(E69, '2024D'!$A$2:$G$339, 3, FALSE)</f>
        <v>9848</v>
      </c>
      <c r="P69">
        <f>extracted_table_data[[#This Row],[最低排名]]-extracted_table_data[[#This Row],[同分人数]]+1</f>
        <v>16173</v>
      </c>
      <c r="Q69">
        <f>IF(O69&gt;=开始!$B$6, 1, 0)</f>
        <v>1</v>
      </c>
      <c r="R69">
        <f>extracted_table_data[[#This Row],[最低排名]]-开始!$B$6</f>
        <v>16423</v>
      </c>
    </row>
    <row r="70" spans="1:18">
      <c r="A70">
        <v>12001</v>
      </c>
      <c r="B70" t="s">
        <v>109</v>
      </c>
      <c r="C70" t="str">
        <f t="shared" si="2"/>
        <v>交大医学</v>
      </c>
      <c r="D70" t="str">
        <f t="shared" si="3"/>
        <v>01</v>
      </c>
      <c r="E70" t="s">
        <v>0</v>
      </c>
      <c r="M70">
        <v>2024</v>
      </c>
      <c r="N70">
        <f>VLOOKUP(E70, '2024D'!$A$2:$G$339, 2, FALSE)</f>
        <v>2684</v>
      </c>
      <c r="O70">
        <f>VLOOKUP(E70, '2024D'!$A$2:$G$339, 3, FALSE)</f>
        <v>2684</v>
      </c>
      <c r="P70">
        <f>extracted_table_data[[#This Row],[最低排名]]-extracted_table_data[[#This Row],[同分人数]]+1</f>
        <v>30169</v>
      </c>
      <c r="Q70">
        <f>IF(O70&gt;=开始!$B$6, 1, 0)</f>
        <v>1</v>
      </c>
      <c r="R70">
        <f>extracted_table_data[[#This Row],[最低排名]]-开始!$B$6</f>
        <v>30385</v>
      </c>
    </row>
    <row r="71" spans="1:18">
      <c r="A71">
        <v>12101</v>
      </c>
      <c r="B71" t="s">
        <v>110</v>
      </c>
      <c r="C71" t="str">
        <f t="shared" si="2"/>
        <v>上海中医</v>
      </c>
      <c r="D71" t="str">
        <f t="shared" si="3"/>
        <v>01</v>
      </c>
      <c r="E71" t="s">
        <v>33</v>
      </c>
      <c r="F71">
        <v>241</v>
      </c>
      <c r="G71">
        <v>130</v>
      </c>
      <c r="H71">
        <v>124</v>
      </c>
      <c r="I71">
        <v>67</v>
      </c>
      <c r="J71">
        <v>64</v>
      </c>
      <c r="K71">
        <v>61</v>
      </c>
      <c r="L71">
        <v>0</v>
      </c>
      <c r="M71">
        <v>2024</v>
      </c>
      <c r="N71">
        <f>VLOOKUP(E71, '2024D'!$A$2:$G$339, 2, FALSE)</f>
        <v>173</v>
      </c>
      <c r="O71">
        <f>VLOOKUP(E71, '2024D'!$A$2:$G$339, 3, FALSE)</f>
        <v>6458</v>
      </c>
      <c r="P71">
        <f>extracted_table_data[[#This Row],[最低排名]]-extracted_table_data[[#This Row],[同分人数]]+1</f>
        <v>24318</v>
      </c>
      <c r="Q71">
        <f>IF(O71&gt;=开始!$B$6, 1, 0)</f>
        <v>1</v>
      </c>
      <c r="R71">
        <f>extracted_table_data[[#This Row],[最低排名]]-开始!$B$6</f>
        <v>24548</v>
      </c>
    </row>
    <row r="72" spans="1:18">
      <c r="A72">
        <v>12102</v>
      </c>
      <c r="B72" t="s">
        <v>112</v>
      </c>
      <c r="C72" t="str">
        <f t="shared" si="2"/>
        <v>上海中医</v>
      </c>
      <c r="D72" t="str">
        <f t="shared" si="3"/>
        <v>02</v>
      </c>
      <c r="E72" t="s">
        <v>16</v>
      </c>
      <c r="F72">
        <v>228</v>
      </c>
      <c r="G72">
        <v>117</v>
      </c>
      <c r="H72">
        <v>131</v>
      </c>
      <c r="I72">
        <v>70</v>
      </c>
      <c r="J72">
        <v>67</v>
      </c>
      <c r="K72">
        <v>58</v>
      </c>
      <c r="L72">
        <v>0</v>
      </c>
      <c r="M72">
        <v>2024</v>
      </c>
      <c r="N72">
        <f>VLOOKUP(E72, '2024D'!$A$2:$G$339, 2, FALSE)</f>
        <v>189</v>
      </c>
      <c r="O72">
        <f>VLOOKUP(E72, '2024D'!$A$2:$G$339, 3, FALSE)</f>
        <v>7021</v>
      </c>
      <c r="P72">
        <f>extracted_table_data[[#This Row],[最低排名]]-extracted_table_data[[#This Row],[同分人数]]+1</f>
        <v>17864</v>
      </c>
      <c r="Q72">
        <f>IF(O72&gt;=开始!$B$6, 1, 0)</f>
        <v>1</v>
      </c>
      <c r="R72">
        <f>extracted_table_data[[#This Row],[最低排名]]-开始!$B$6</f>
        <v>18118</v>
      </c>
    </row>
    <row r="73" spans="1:18">
      <c r="A73">
        <v>12103</v>
      </c>
      <c r="B73" t="s">
        <v>113</v>
      </c>
      <c r="C73" t="str">
        <f t="shared" si="2"/>
        <v>上海中医</v>
      </c>
      <c r="D73" t="str">
        <f t="shared" si="3"/>
        <v>03</v>
      </c>
      <c r="E73" t="s">
        <v>87</v>
      </c>
      <c r="F73">
        <v>205</v>
      </c>
      <c r="G73">
        <v>114</v>
      </c>
      <c r="H73">
        <v>120</v>
      </c>
      <c r="I73">
        <v>70</v>
      </c>
      <c r="J73">
        <v>67</v>
      </c>
      <c r="K73">
        <v>64</v>
      </c>
      <c r="L73">
        <v>0</v>
      </c>
      <c r="M73">
        <v>2024</v>
      </c>
      <c r="N73">
        <f>VLOOKUP(E73, '2024D'!$A$2:$G$339, 2, FALSE)</f>
        <v>225</v>
      </c>
      <c r="O73">
        <f>VLOOKUP(E73, '2024D'!$A$2:$G$339, 3, FALSE)</f>
        <v>13085</v>
      </c>
      <c r="P73">
        <f>extracted_table_data[[#This Row],[最低排名]]-extracted_table_data[[#This Row],[同分人数]]+1</f>
        <v>28076</v>
      </c>
      <c r="Q73">
        <f>IF(O73&gt;=开始!$B$6, 1, 0)</f>
        <v>1</v>
      </c>
      <c r="R73">
        <f>extracted_table_data[[#This Row],[最低排名]]-开始!$B$6</f>
        <v>28319</v>
      </c>
    </row>
    <row r="74" spans="1:18">
      <c r="A74">
        <v>12104</v>
      </c>
      <c r="B74" t="s">
        <v>114</v>
      </c>
      <c r="C74" t="str">
        <f t="shared" si="2"/>
        <v>上海中医</v>
      </c>
      <c r="D74" t="str">
        <f t="shared" si="3"/>
        <v>04</v>
      </c>
      <c r="E74" t="s">
        <v>70</v>
      </c>
      <c r="F74">
        <v>212</v>
      </c>
      <c r="G74">
        <v>108</v>
      </c>
      <c r="H74">
        <v>117</v>
      </c>
      <c r="I74">
        <v>67</v>
      </c>
      <c r="J74">
        <v>64</v>
      </c>
      <c r="K74">
        <v>58</v>
      </c>
      <c r="L74">
        <v>0</v>
      </c>
      <c r="M74">
        <v>2024</v>
      </c>
      <c r="N74">
        <f>VLOOKUP(E74, '2024D'!$A$2:$G$339, 2, FALSE)</f>
        <v>270</v>
      </c>
      <c r="O74">
        <f>VLOOKUP(E74, '2024D'!$A$2:$G$339, 3, FALSE)</f>
        <v>15023</v>
      </c>
      <c r="P74">
        <f>extracted_table_data[[#This Row],[最低排名]]-extracted_table_data[[#This Row],[同分人数]]+1</f>
        <v>27119</v>
      </c>
      <c r="Q74">
        <f>IF(O74&gt;=开始!$B$6, 1, 0)</f>
        <v>1</v>
      </c>
      <c r="R74">
        <f>extracted_table_data[[#This Row],[最低排名]]-开始!$B$6</f>
        <v>27340</v>
      </c>
    </row>
    <row r="75" spans="1:18">
      <c r="A75">
        <v>12105</v>
      </c>
      <c r="B75" t="s">
        <v>116</v>
      </c>
      <c r="C75" t="str">
        <f t="shared" si="2"/>
        <v>上海中医</v>
      </c>
      <c r="D75" t="str">
        <f t="shared" si="3"/>
        <v>05</v>
      </c>
      <c r="E75" t="s">
        <v>506</v>
      </c>
      <c r="F75">
        <v>216</v>
      </c>
      <c r="G75">
        <v>112</v>
      </c>
      <c r="H75">
        <v>121</v>
      </c>
      <c r="I75">
        <v>64</v>
      </c>
      <c r="J75">
        <v>61</v>
      </c>
      <c r="K75">
        <v>55</v>
      </c>
      <c r="L75">
        <v>0</v>
      </c>
      <c r="M75">
        <v>2024</v>
      </c>
      <c r="N75">
        <f>VLOOKUP(E75, '2024D'!$A$2:$G$339, 2, FALSE)</f>
        <v>226</v>
      </c>
      <c r="O75">
        <f>VLOOKUP(E75, '2024D'!$A$2:$G$339, 3, FALSE)</f>
        <v>15249</v>
      </c>
      <c r="P75">
        <f>extracted_table_data[[#This Row],[最低排名]]-extracted_table_data[[#This Row],[同分人数]]+1</f>
        <v>24549</v>
      </c>
      <c r="Q75">
        <f>IF(O75&gt;=开始!$B$6, 1, 0)</f>
        <v>1</v>
      </c>
      <c r="R75">
        <f>extracted_table_data[[#This Row],[最低排名]]-开始!$B$6</f>
        <v>24801</v>
      </c>
    </row>
    <row r="76" spans="1:18">
      <c r="A76">
        <v>12106</v>
      </c>
      <c r="B76" t="s">
        <v>2203</v>
      </c>
      <c r="C76" t="str">
        <f t="shared" si="2"/>
        <v>上海中医</v>
      </c>
      <c r="D76" t="str">
        <f t="shared" si="3"/>
        <v>06</v>
      </c>
      <c r="E76" t="s">
        <v>749</v>
      </c>
      <c r="F76">
        <v>212</v>
      </c>
      <c r="G76">
        <v>108</v>
      </c>
      <c r="H76">
        <v>118</v>
      </c>
      <c r="I76">
        <v>61</v>
      </c>
      <c r="J76">
        <v>58</v>
      </c>
      <c r="K76">
        <v>55</v>
      </c>
      <c r="L76">
        <v>0</v>
      </c>
      <c r="M76">
        <v>2024</v>
      </c>
      <c r="N76">
        <f>VLOOKUP(E76, '2024D'!$A$2:$G$339, 2, FALSE)</f>
        <v>249</v>
      </c>
      <c r="O76">
        <f>VLOOKUP(E76, '2024D'!$A$2:$G$339, 3, FALSE)</f>
        <v>18539</v>
      </c>
      <c r="P76">
        <f>extracted_table_data[[#This Row],[最低排名]]-extracted_table_data[[#This Row],[同分人数]]+1</f>
        <v>29470</v>
      </c>
      <c r="Q76">
        <f>IF(O76&gt;=开始!$B$6, 1, 0)</f>
        <v>1</v>
      </c>
      <c r="R76">
        <f>extracted_table_data[[#This Row],[最低排名]]-开始!$B$6</f>
        <v>29706</v>
      </c>
    </row>
    <row r="77" spans="1:18">
      <c r="A77">
        <v>12201</v>
      </c>
      <c r="B77" t="s">
        <v>117</v>
      </c>
      <c r="C77" t="str">
        <f t="shared" si="2"/>
        <v>上应大</v>
      </c>
      <c r="D77" t="str">
        <f t="shared" si="3"/>
        <v>01</v>
      </c>
      <c r="E77" t="s">
        <v>287</v>
      </c>
      <c r="F77">
        <v>184</v>
      </c>
      <c r="G77">
        <v>94</v>
      </c>
      <c r="H77">
        <v>98</v>
      </c>
      <c r="I77">
        <v>64</v>
      </c>
      <c r="J77">
        <v>61</v>
      </c>
      <c r="K77">
        <v>61</v>
      </c>
      <c r="L77">
        <v>0</v>
      </c>
      <c r="M77">
        <v>2024</v>
      </c>
      <c r="N77">
        <f>VLOOKUP(E77, '2024D'!$A$2:$G$339, 2, FALSE)</f>
        <v>252</v>
      </c>
      <c r="O77">
        <f>VLOOKUP(E77, '2024D'!$A$2:$G$339, 3, FALSE)</f>
        <v>27525</v>
      </c>
      <c r="P77">
        <f>extracted_table_data[[#This Row],[最低排名]]-extracted_table_data[[#This Row],[同分人数]]+1</f>
        <v>16424</v>
      </c>
      <c r="Q77">
        <f>IF(O77&gt;=开始!$B$6, 1, 0)</f>
        <v>1</v>
      </c>
      <c r="R77">
        <f>extracted_table_data[[#This Row],[最低排名]]-开始!$B$6</f>
        <v>16670</v>
      </c>
    </row>
    <row r="78" spans="1:18">
      <c r="A78">
        <v>12202</v>
      </c>
      <c r="B78" t="s">
        <v>119</v>
      </c>
      <c r="C78" t="str">
        <f t="shared" si="2"/>
        <v>上应大</v>
      </c>
      <c r="D78" t="str">
        <f t="shared" si="3"/>
        <v>02</v>
      </c>
      <c r="E78" t="s">
        <v>180</v>
      </c>
      <c r="F78">
        <v>192</v>
      </c>
      <c r="G78">
        <v>100</v>
      </c>
      <c r="H78">
        <v>96</v>
      </c>
      <c r="I78">
        <v>55</v>
      </c>
      <c r="J78">
        <v>55</v>
      </c>
      <c r="K78">
        <v>52</v>
      </c>
      <c r="L78">
        <v>0</v>
      </c>
      <c r="M78">
        <v>2024</v>
      </c>
      <c r="N78">
        <f>VLOOKUP(E78, '2024D'!$A$2:$G$339, 2, FALSE)</f>
        <v>239</v>
      </c>
      <c r="O78">
        <f>VLOOKUP(E78, '2024D'!$A$2:$G$339, 3, FALSE)</f>
        <v>31904</v>
      </c>
      <c r="P78">
        <f>extracted_table_data[[#This Row],[最低排名]]-extracted_table_data[[#This Row],[同分人数]]+1</f>
        <v>12443</v>
      </c>
      <c r="Q78">
        <f>IF(O78&gt;=开始!$B$6, 1, 0)</f>
        <v>1</v>
      </c>
      <c r="R78">
        <f>extracted_table_data[[#This Row],[最低排名]]-开始!$B$6</f>
        <v>12669</v>
      </c>
    </row>
    <row r="79" spans="1:18">
      <c r="A79">
        <v>12203</v>
      </c>
      <c r="B79" t="s">
        <v>121</v>
      </c>
      <c r="C79" t="str">
        <f t="shared" si="2"/>
        <v>上应大</v>
      </c>
      <c r="D79" t="str">
        <f t="shared" si="3"/>
        <v>03</v>
      </c>
      <c r="E79" t="s">
        <v>296</v>
      </c>
      <c r="F79">
        <v>218</v>
      </c>
      <c r="G79">
        <v>116</v>
      </c>
      <c r="H79">
        <v>116</v>
      </c>
      <c r="I79">
        <v>67</v>
      </c>
      <c r="J79">
        <v>52</v>
      </c>
      <c r="K79">
        <v>52</v>
      </c>
      <c r="L79">
        <v>0</v>
      </c>
      <c r="M79">
        <v>2024</v>
      </c>
      <c r="N79">
        <f>VLOOKUP(E79, '2024D'!$A$2:$G$339, 2, FALSE)</f>
        <v>223</v>
      </c>
      <c r="O79">
        <f>VLOOKUP(E79, '2024D'!$A$2:$G$339, 3, FALSE)</f>
        <v>18290</v>
      </c>
      <c r="P79">
        <f>extracted_table_data[[#This Row],[最低排名]]-extracted_table_data[[#This Row],[同分人数]]+1</f>
        <v>16671</v>
      </c>
      <c r="Q79">
        <f>IF(O79&gt;=开始!$B$6, 1, 0)</f>
        <v>1</v>
      </c>
      <c r="R79">
        <f>extracted_table_data[[#This Row],[最低排名]]-开始!$B$6</f>
        <v>16921</v>
      </c>
    </row>
    <row r="80" spans="1:18">
      <c r="A80">
        <v>12204</v>
      </c>
      <c r="B80" t="s">
        <v>123</v>
      </c>
      <c r="C80" t="str">
        <f t="shared" si="2"/>
        <v>上应大</v>
      </c>
      <c r="D80" t="str">
        <f t="shared" si="3"/>
        <v>04</v>
      </c>
      <c r="E80" t="s">
        <v>170</v>
      </c>
      <c r="F80">
        <v>199</v>
      </c>
      <c r="G80">
        <v>116</v>
      </c>
      <c r="H80">
        <v>92</v>
      </c>
      <c r="I80">
        <v>61</v>
      </c>
      <c r="J80">
        <v>55</v>
      </c>
      <c r="K80">
        <v>46</v>
      </c>
      <c r="L80">
        <v>0</v>
      </c>
      <c r="M80">
        <v>2024</v>
      </c>
      <c r="N80">
        <f>VLOOKUP(E80, '2024D'!$A$2:$G$339, 2, FALSE)</f>
        <v>245</v>
      </c>
      <c r="O80">
        <f>VLOOKUP(E80, '2024D'!$A$2:$G$339, 3, FALSE)</f>
        <v>31179</v>
      </c>
      <c r="P80">
        <f>extracted_table_data[[#This Row],[最低排名]]-extracted_table_data[[#This Row],[同分人数]]+1</f>
        <v>15633</v>
      </c>
      <c r="Q80">
        <f>IF(O80&gt;=开始!$B$6, 1, 0)</f>
        <v>1</v>
      </c>
      <c r="R80">
        <f>extracted_table_data[[#This Row],[最低排名]]-开始!$B$6</f>
        <v>15916</v>
      </c>
    </row>
    <row r="81" spans="1:18">
      <c r="A81">
        <v>12205</v>
      </c>
      <c r="B81" t="s">
        <v>125</v>
      </c>
      <c r="C81" t="str">
        <f t="shared" si="2"/>
        <v>上应大</v>
      </c>
      <c r="D81" t="str">
        <f t="shared" si="3"/>
        <v>05</v>
      </c>
      <c r="E81" t="s">
        <v>309</v>
      </c>
      <c r="F81">
        <v>193</v>
      </c>
      <c r="G81">
        <v>108</v>
      </c>
      <c r="H81">
        <v>99</v>
      </c>
      <c r="I81">
        <v>55</v>
      </c>
      <c r="J81">
        <v>49</v>
      </c>
      <c r="K81">
        <v>46</v>
      </c>
      <c r="L81">
        <v>0</v>
      </c>
      <c r="M81">
        <v>2024</v>
      </c>
      <c r="N81">
        <f>VLOOKUP(E81, '2024D'!$A$2:$G$339, 2, FALSE)</f>
        <v>250</v>
      </c>
      <c r="O81">
        <f>VLOOKUP(E81, '2024D'!$A$2:$G$339, 3, FALSE)</f>
        <v>33781</v>
      </c>
      <c r="P81">
        <f>extracted_table_data[[#This Row],[最低排名]]-extracted_table_data[[#This Row],[同分人数]]+1</f>
        <v>22879</v>
      </c>
      <c r="Q81">
        <f>IF(O81&gt;=开始!$B$6, 1, 0)</f>
        <v>1</v>
      </c>
      <c r="R81">
        <f>extracted_table_data[[#This Row],[最低排名]]-开始!$B$6</f>
        <v>23115</v>
      </c>
    </row>
    <row r="82" spans="1:18">
      <c r="A82">
        <v>12206</v>
      </c>
      <c r="B82" t="s">
        <v>127</v>
      </c>
      <c r="C82" t="str">
        <f t="shared" si="2"/>
        <v>上应大</v>
      </c>
      <c r="D82" t="str">
        <f t="shared" si="3"/>
        <v>06</v>
      </c>
      <c r="E82" t="s">
        <v>170</v>
      </c>
      <c r="F82">
        <v>203</v>
      </c>
      <c r="G82">
        <v>110</v>
      </c>
      <c r="H82">
        <v>112</v>
      </c>
      <c r="I82">
        <v>49</v>
      </c>
      <c r="J82">
        <v>46</v>
      </c>
      <c r="K82">
        <v>43</v>
      </c>
      <c r="L82">
        <v>0</v>
      </c>
      <c r="M82">
        <v>2024</v>
      </c>
      <c r="N82">
        <f>VLOOKUP(E82, '2024D'!$A$2:$G$339, 2, FALSE)</f>
        <v>245</v>
      </c>
      <c r="O82">
        <f>VLOOKUP(E82, '2024D'!$A$2:$G$339, 3, FALSE)</f>
        <v>31179</v>
      </c>
      <c r="P82">
        <f>extracted_table_data[[#This Row],[最低排名]]-extracted_table_data[[#This Row],[同分人数]]+1</f>
        <v>26867</v>
      </c>
      <c r="Q82">
        <f>IF(O82&gt;=开始!$B$6, 1, 0)</f>
        <v>1</v>
      </c>
      <c r="R82">
        <f>extracted_table_data[[#This Row],[最低排名]]-开始!$B$6</f>
        <v>27118</v>
      </c>
    </row>
    <row r="83" spans="1:18">
      <c r="A83">
        <v>12207</v>
      </c>
      <c r="B83" t="s">
        <v>129</v>
      </c>
      <c r="C83" t="str">
        <f t="shared" si="2"/>
        <v>上应大</v>
      </c>
      <c r="D83" t="str">
        <f t="shared" si="3"/>
        <v>07</v>
      </c>
      <c r="E83" t="s">
        <v>124</v>
      </c>
      <c r="F83">
        <v>185</v>
      </c>
      <c r="G83">
        <v>93</v>
      </c>
      <c r="H83">
        <v>130</v>
      </c>
      <c r="I83">
        <v>58</v>
      </c>
      <c r="J83">
        <v>52</v>
      </c>
      <c r="K83">
        <v>40</v>
      </c>
      <c r="L83">
        <v>0</v>
      </c>
      <c r="M83">
        <v>2024</v>
      </c>
      <c r="N83">
        <f>VLOOKUP(E83, '2024D'!$A$2:$G$339, 2, FALSE)</f>
        <v>266</v>
      </c>
      <c r="O83">
        <f>VLOOKUP(E83, '2024D'!$A$2:$G$339, 3, FALSE)</f>
        <v>28294</v>
      </c>
      <c r="P83">
        <f>extracted_table_data[[#This Row],[最低排名]]-extracted_table_data[[#This Row],[同分人数]]+1</f>
        <v>27119</v>
      </c>
      <c r="Q83">
        <f>IF(O83&gt;=开始!$B$6, 1, 0)</f>
        <v>1</v>
      </c>
      <c r="R83">
        <f>extracted_table_data[[#This Row],[最低排名]]-开始!$B$6</f>
        <v>27340</v>
      </c>
    </row>
    <row r="84" spans="1:18">
      <c r="A84">
        <v>12208</v>
      </c>
      <c r="B84" t="s">
        <v>1730</v>
      </c>
      <c r="C84" t="str">
        <f t="shared" si="2"/>
        <v>上应大</v>
      </c>
      <c r="D84" t="str">
        <f t="shared" si="3"/>
        <v>08</v>
      </c>
      <c r="E84" t="s">
        <v>863</v>
      </c>
      <c r="F84">
        <v>194</v>
      </c>
      <c r="G84">
        <v>108</v>
      </c>
      <c r="H84">
        <v>104</v>
      </c>
      <c r="I84">
        <v>61</v>
      </c>
      <c r="J84">
        <v>55</v>
      </c>
      <c r="K84">
        <v>52</v>
      </c>
      <c r="L84">
        <v>0</v>
      </c>
      <c r="M84">
        <v>2024</v>
      </c>
      <c r="N84">
        <f>VLOOKUP(E84, '2024D'!$A$2:$G$339, 2, FALSE)</f>
        <v>250</v>
      </c>
      <c r="O84">
        <f>VLOOKUP(E84, '2024D'!$A$2:$G$339, 3, FALSE)</f>
        <v>28028</v>
      </c>
      <c r="P84">
        <f>extracted_table_data[[#This Row],[最低排名]]-extracted_table_data[[#This Row],[同分人数]]+1</f>
        <v>27577</v>
      </c>
      <c r="Q84">
        <f>IF(O84&gt;=开始!$B$6, 1, 0)</f>
        <v>1</v>
      </c>
      <c r="R84">
        <f>extracted_table_data[[#This Row],[最低排名]]-开始!$B$6</f>
        <v>27818</v>
      </c>
    </row>
    <row r="85" spans="1:18">
      <c r="A85">
        <v>12209</v>
      </c>
      <c r="B85" t="s">
        <v>1731</v>
      </c>
      <c r="C85" t="str">
        <f t="shared" si="2"/>
        <v>上应大</v>
      </c>
      <c r="D85" t="str">
        <f t="shared" si="3"/>
        <v>09</v>
      </c>
      <c r="E85" t="s">
        <v>178</v>
      </c>
      <c r="F85">
        <v>209</v>
      </c>
      <c r="G85">
        <v>106</v>
      </c>
      <c r="H85">
        <v>90</v>
      </c>
      <c r="I85">
        <v>58</v>
      </c>
      <c r="J85">
        <v>52</v>
      </c>
      <c r="K85">
        <v>49</v>
      </c>
      <c r="L85">
        <v>0</v>
      </c>
      <c r="M85">
        <v>2024</v>
      </c>
      <c r="N85">
        <f>VLOOKUP(E85, '2024D'!$A$2:$G$339, 2, FALSE)</f>
        <v>239</v>
      </c>
      <c r="O85">
        <f>VLOOKUP(E85, '2024D'!$A$2:$G$339, 3, FALSE)</f>
        <v>29994</v>
      </c>
      <c r="P85">
        <f>extracted_table_data[[#This Row],[最低排名]]-extracted_table_data[[#This Row],[同分人数]]+1</f>
        <v>23335</v>
      </c>
      <c r="Q85">
        <f>IF(O85&gt;=开始!$B$6, 1, 0)</f>
        <v>1</v>
      </c>
      <c r="R85">
        <f>extracted_table_data[[#This Row],[最低排名]]-开始!$B$6</f>
        <v>23581</v>
      </c>
    </row>
    <row r="86" spans="1:18">
      <c r="A86">
        <v>12210</v>
      </c>
      <c r="B86" t="s">
        <v>2204</v>
      </c>
      <c r="C86" t="str">
        <f t="shared" si="2"/>
        <v>上应大</v>
      </c>
      <c r="D86" t="str">
        <f t="shared" si="3"/>
        <v>10</v>
      </c>
      <c r="E86" t="s">
        <v>175</v>
      </c>
      <c r="F86">
        <v>222</v>
      </c>
      <c r="G86">
        <v>123</v>
      </c>
      <c r="H86">
        <v>77</v>
      </c>
      <c r="I86">
        <v>61</v>
      </c>
      <c r="J86">
        <v>52</v>
      </c>
      <c r="K86">
        <v>52</v>
      </c>
      <c r="L86">
        <v>0</v>
      </c>
      <c r="M86">
        <v>2024</v>
      </c>
      <c r="N86">
        <f>VLOOKUP(E86, '2024D'!$A$2:$G$339, 2, FALSE)</f>
        <v>225</v>
      </c>
      <c r="O86">
        <f>VLOOKUP(E86, '2024D'!$A$2:$G$339, 3, FALSE)</f>
        <v>28519</v>
      </c>
      <c r="P86">
        <f>extracted_table_data[[#This Row],[最低排名]]-extracted_table_data[[#This Row],[同分人数]]+1</f>
        <v>16173</v>
      </c>
      <c r="Q86">
        <f>IF(O86&gt;=开始!$B$6, 1, 0)</f>
        <v>1</v>
      </c>
      <c r="R86">
        <f>extracted_table_data[[#This Row],[最低排名]]-开始!$B$6</f>
        <v>16423</v>
      </c>
    </row>
    <row r="87" spans="1:18">
      <c r="A87">
        <v>12301</v>
      </c>
      <c r="B87" t="s">
        <v>131</v>
      </c>
      <c r="C87" t="str">
        <f t="shared" si="2"/>
        <v>上海师大</v>
      </c>
      <c r="D87" t="str">
        <f t="shared" si="3"/>
        <v>01</v>
      </c>
      <c r="E87" t="s">
        <v>296</v>
      </c>
      <c r="F87">
        <v>213</v>
      </c>
      <c r="G87">
        <v>109</v>
      </c>
      <c r="H87">
        <v>130</v>
      </c>
      <c r="I87">
        <v>61</v>
      </c>
      <c r="J87">
        <v>52</v>
      </c>
      <c r="K87">
        <v>49</v>
      </c>
      <c r="L87">
        <v>0</v>
      </c>
      <c r="M87">
        <v>2024</v>
      </c>
      <c r="N87">
        <f>VLOOKUP(E87, '2024D'!$A$2:$G$339, 2, FALSE)</f>
        <v>223</v>
      </c>
      <c r="O87">
        <f>VLOOKUP(E87, '2024D'!$A$2:$G$339, 3, FALSE)</f>
        <v>18290</v>
      </c>
      <c r="P87">
        <f>extracted_table_data[[#This Row],[最低排名]]-extracted_table_data[[#This Row],[同分人数]]+1</f>
        <v>20182</v>
      </c>
      <c r="Q87">
        <f>IF(O87&gt;=开始!$B$6, 1, 0)</f>
        <v>1</v>
      </c>
      <c r="R87">
        <f>extracted_table_data[[#This Row],[最低排名]]-开始!$B$6</f>
        <v>20398</v>
      </c>
    </row>
    <row r="88" spans="1:18">
      <c r="A88">
        <v>12302</v>
      </c>
      <c r="B88" t="s">
        <v>133</v>
      </c>
      <c r="C88" t="str">
        <f t="shared" si="2"/>
        <v>上海师大</v>
      </c>
      <c r="D88" t="str">
        <f t="shared" si="3"/>
        <v>02</v>
      </c>
      <c r="E88" t="s">
        <v>72</v>
      </c>
      <c r="F88">
        <v>203</v>
      </c>
      <c r="G88">
        <v>108</v>
      </c>
      <c r="H88">
        <v>124</v>
      </c>
      <c r="I88">
        <v>70</v>
      </c>
      <c r="J88">
        <v>67</v>
      </c>
      <c r="K88">
        <v>58</v>
      </c>
      <c r="L88">
        <v>0</v>
      </c>
      <c r="M88">
        <v>2024</v>
      </c>
      <c r="N88">
        <f>VLOOKUP(E88, '2024D'!$A$2:$G$339, 2, FALSE)</f>
        <v>263</v>
      </c>
      <c r="O88">
        <f>VLOOKUP(E88, '2024D'!$A$2:$G$339, 3, FALSE)</f>
        <v>14026</v>
      </c>
      <c r="P88">
        <f>extracted_table_data[[#This Row],[最低排名]]-extracted_table_data[[#This Row],[同分人数]]+1</f>
        <v>19673</v>
      </c>
      <c r="Q88">
        <f>IF(O88&gt;=开始!$B$6, 1, 0)</f>
        <v>1</v>
      </c>
      <c r="R88">
        <f>extracted_table_data[[#This Row],[最低排名]]-开始!$B$6</f>
        <v>19921</v>
      </c>
    </row>
    <row r="89" spans="1:18">
      <c r="A89">
        <v>12303</v>
      </c>
      <c r="B89" t="s">
        <v>135</v>
      </c>
      <c r="C89" t="str">
        <f t="shared" si="2"/>
        <v>上海师大</v>
      </c>
      <c r="D89" t="str">
        <f t="shared" si="3"/>
        <v>03</v>
      </c>
      <c r="E89" t="s">
        <v>43</v>
      </c>
      <c r="F89">
        <v>225</v>
      </c>
      <c r="G89">
        <v>123</v>
      </c>
      <c r="H89">
        <v>102</v>
      </c>
      <c r="I89">
        <v>61</v>
      </c>
      <c r="J89">
        <v>61</v>
      </c>
      <c r="K89">
        <v>49</v>
      </c>
      <c r="L89">
        <v>5</v>
      </c>
      <c r="M89">
        <v>2024</v>
      </c>
      <c r="N89">
        <f>VLOOKUP(E89, '2024D'!$A$2:$G$339, 2, FALSE)</f>
        <v>228</v>
      </c>
      <c r="O89">
        <f>VLOOKUP(E89, '2024D'!$A$2:$G$339, 3, FALSE)</f>
        <v>18767</v>
      </c>
      <c r="P89">
        <f>extracted_table_data[[#This Row],[最低排名]]-extracted_table_data[[#This Row],[同分人数]]+1</f>
        <v>21696</v>
      </c>
      <c r="Q89">
        <f>IF(O89&gt;=开始!$B$6, 1, 0)</f>
        <v>1</v>
      </c>
      <c r="R89">
        <f>extracted_table_data[[#This Row],[最低排名]]-开始!$B$6</f>
        <v>21932</v>
      </c>
    </row>
    <row r="90" spans="1:18">
      <c r="A90">
        <v>12304</v>
      </c>
      <c r="B90" t="s">
        <v>137</v>
      </c>
      <c r="C90" t="str">
        <f t="shared" si="2"/>
        <v>上海师大</v>
      </c>
      <c r="D90" t="str">
        <f t="shared" si="3"/>
        <v>04</v>
      </c>
      <c r="E90" t="s">
        <v>450</v>
      </c>
      <c r="F90">
        <v>217</v>
      </c>
      <c r="G90">
        <v>120</v>
      </c>
      <c r="H90">
        <v>109</v>
      </c>
      <c r="I90">
        <v>61</v>
      </c>
      <c r="J90">
        <v>55</v>
      </c>
      <c r="K90">
        <v>52</v>
      </c>
      <c r="L90">
        <v>0</v>
      </c>
      <c r="M90">
        <v>2024</v>
      </c>
      <c r="N90">
        <f>VLOOKUP(E90, '2024D'!$A$2:$G$339, 2, FALSE)</f>
        <v>263</v>
      </c>
      <c r="O90">
        <f>VLOOKUP(E90, '2024D'!$A$2:$G$339, 3, FALSE)</f>
        <v>20956</v>
      </c>
      <c r="P90">
        <f>extracted_table_data[[#This Row],[最低排名]]-extracted_table_data[[#This Row],[同分人数]]+1</f>
        <v>19421</v>
      </c>
      <c r="Q90">
        <f>IF(O90&gt;=开始!$B$6, 1, 0)</f>
        <v>1</v>
      </c>
      <c r="R90">
        <f>extracted_table_data[[#This Row],[最低排名]]-开始!$B$6</f>
        <v>19672</v>
      </c>
    </row>
    <row r="91" spans="1:18">
      <c r="A91">
        <v>12401</v>
      </c>
      <c r="B91" t="s">
        <v>2205</v>
      </c>
      <c r="C91" t="str">
        <f t="shared" si="2"/>
        <v>上工程</v>
      </c>
      <c r="D91" t="str">
        <f t="shared" si="3"/>
        <v>01</v>
      </c>
      <c r="E91" t="s">
        <v>146</v>
      </c>
      <c r="F91">
        <v>212</v>
      </c>
      <c r="G91">
        <v>111</v>
      </c>
      <c r="H91">
        <v>119</v>
      </c>
      <c r="I91">
        <v>55</v>
      </c>
      <c r="J91">
        <v>52</v>
      </c>
      <c r="K91">
        <v>46</v>
      </c>
      <c r="L91">
        <v>0</v>
      </c>
      <c r="M91">
        <v>2024</v>
      </c>
      <c r="N91">
        <f>VLOOKUP(E91, '2024D'!$A$2:$G$339, 2, FALSE)</f>
        <v>260</v>
      </c>
      <c r="O91">
        <f>VLOOKUP(E91, '2024D'!$A$2:$G$339, 3, FALSE)</f>
        <v>23553</v>
      </c>
      <c r="P91">
        <f>extracted_table_data[[#This Row],[最低排名]]-extracted_table_data[[#This Row],[同分人数]]+1</f>
        <v>22167</v>
      </c>
      <c r="Q91">
        <f>IF(O91&gt;=开始!$B$6, 1, 0)</f>
        <v>1</v>
      </c>
      <c r="R91">
        <f>extracted_table_data[[#This Row],[最低排名]]-开始!$B$6</f>
        <v>22397</v>
      </c>
    </row>
    <row r="92" spans="1:18">
      <c r="A92">
        <v>12402</v>
      </c>
      <c r="B92" t="s">
        <v>2206</v>
      </c>
      <c r="C92" t="str">
        <f t="shared" si="2"/>
        <v>上工程</v>
      </c>
      <c r="D92" t="str">
        <f t="shared" si="3"/>
        <v>02</v>
      </c>
      <c r="E92" t="s">
        <v>372</v>
      </c>
      <c r="F92">
        <v>205</v>
      </c>
      <c r="G92">
        <v>106</v>
      </c>
      <c r="H92">
        <v>118</v>
      </c>
      <c r="I92">
        <v>55</v>
      </c>
      <c r="J92">
        <v>55</v>
      </c>
      <c r="K92">
        <v>43</v>
      </c>
      <c r="L92">
        <v>0</v>
      </c>
      <c r="M92">
        <v>2024</v>
      </c>
      <c r="N92">
        <f>VLOOKUP(E92, '2024D'!$A$2:$G$339, 2, FALSE)</f>
        <v>242</v>
      </c>
      <c r="O92">
        <f>VLOOKUP(E92, '2024D'!$A$2:$G$339, 3, FALSE)</f>
        <v>25541</v>
      </c>
      <c r="P92">
        <f>extracted_table_data[[#This Row],[最低排名]]-extracted_table_data[[#This Row],[同分人数]]+1</f>
        <v>6650</v>
      </c>
      <c r="Q92">
        <f>IF(O92&gt;=开始!$B$6, 1, 0)</f>
        <v>1</v>
      </c>
      <c r="R92">
        <f>extracted_table_data[[#This Row],[最低排名]]-开始!$B$6</f>
        <v>6846</v>
      </c>
    </row>
    <row r="93" spans="1:18">
      <c r="A93">
        <v>12403</v>
      </c>
      <c r="B93" t="s">
        <v>2207</v>
      </c>
      <c r="C93" t="str">
        <f t="shared" si="2"/>
        <v>上工程</v>
      </c>
      <c r="D93" t="str">
        <f t="shared" si="3"/>
        <v>03</v>
      </c>
      <c r="E93" t="s">
        <v>182</v>
      </c>
      <c r="F93">
        <v>187</v>
      </c>
      <c r="G93">
        <v>103</v>
      </c>
      <c r="H93">
        <v>106</v>
      </c>
      <c r="I93">
        <v>58</v>
      </c>
      <c r="J93">
        <v>55</v>
      </c>
      <c r="K93">
        <v>55</v>
      </c>
      <c r="L93">
        <v>0</v>
      </c>
      <c r="M93">
        <v>2024</v>
      </c>
      <c r="N93">
        <f>VLOOKUP(E93, '2024D'!$A$2:$G$339, 2, FALSE)</f>
        <v>248</v>
      </c>
      <c r="O93">
        <f>VLOOKUP(E93, '2024D'!$A$2:$G$339, 3, FALSE)</f>
        <v>29262</v>
      </c>
      <c r="P93">
        <f>extracted_table_data[[#This Row],[最低排名]]-extracted_table_data[[#This Row],[同分人数]]+1</f>
        <v>7652</v>
      </c>
      <c r="Q93">
        <f>IF(O93&gt;=开始!$B$6, 1, 0)</f>
        <v>1</v>
      </c>
      <c r="R93">
        <f>extracted_table_data[[#This Row],[最低排名]]-开始!$B$6</f>
        <v>7855</v>
      </c>
    </row>
    <row r="94" spans="1:18">
      <c r="A94">
        <v>12404</v>
      </c>
      <c r="B94" t="s">
        <v>2208</v>
      </c>
      <c r="C94" t="str">
        <f t="shared" si="2"/>
        <v>上工程</v>
      </c>
      <c r="D94" t="str">
        <f t="shared" si="3"/>
        <v>04</v>
      </c>
      <c r="E94" t="s">
        <v>162</v>
      </c>
      <c r="F94">
        <v>184</v>
      </c>
      <c r="G94">
        <v>95</v>
      </c>
      <c r="H94">
        <v>126</v>
      </c>
      <c r="I94">
        <v>61</v>
      </c>
      <c r="J94">
        <v>58</v>
      </c>
      <c r="K94">
        <v>46</v>
      </c>
      <c r="L94">
        <v>0</v>
      </c>
      <c r="M94">
        <v>2024</v>
      </c>
      <c r="N94">
        <f>VLOOKUP(E94, '2024D'!$A$2:$G$339, 2, FALSE)</f>
        <v>278</v>
      </c>
      <c r="O94">
        <f>VLOOKUP(E94, '2024D'!$A$2:$G$339, 3, FALSE)</f>
        <v>25819</v>
      </c>
      <c r="P94">
        <f>extracted_table_data[[#This Row],[最低排名]]-extracted_table_data[[#This Row],[同分人数]]+1</f>
        <v>11030</v>
      </c>
      <c r="Q94">
        <f>IF(O94&gt;=开始!$B$6, 1, 0)</f>
        <v>1</v>
      </c>
      <c r="R94">
        <f>extracted_table_data[[#This Row],[最低排名]]-开始!$B$6</f>
        <v>11276</v>
      </c>
    </row>
    <row r="95" spans="1:18">
      <c r="A95">
        <v>12405</v>
      </c>
      <c r="B95" t="s">
        <v>2209</v>
      </c>
      <c r="C95" t="str">
        <f t="shared" si="2"/>
        <v>上工程</v>
      </c>
      <c r="D95" t="str">
        <f t="shared" si="3"/>
        <v>05</v>
      </c>
      <c r="E95" t="s">
        <v>124</v>
      </c>
      <c r="F95">
        <v>207</v>
      </c>
      <c r="G95">
        <v>106</v>
      </c>
      <c r="H95">
        <v>90</v>
      </c>
      <c r="I95">
        <v>67</v>
      </c>
      <c r="J95">
        <v>52</v>
      </c>
      <c r="K95">
        <v>49</v>
      </c>
      <c r="L95">
        <v>0</v>
      </c>
      <c r="M95">
        <v>2024</v>
      </c>
      <c r="N95">
        <f>VLOOKUP(E95, '2024D'!$A$2:$G$339, 2, FALSE)</f>
        <v>266</v>
      </c>
      <c r="O95">
        <f>VLOOKUP(E95, '2024D'!$A$2:$G$339, 3, FALSE)</f>
        <v>28294</v>
      </c>
      <c r="P95">
        <f>extracted_table_data[[#This Row],[最低排名]]-extracted_table_data[[#This Row],[同分人数]]+1</f>
        <v>25586</v>
      </c>
      <c r="Q95">
        <f>IF(O95&gt;=开始!$B$6, 1, 0)</f>
        <v>1</v>
      </c>
      <c r="R95">
        <f>extracted_table_data[[#This Row],[最低排名]]-开始!$B$6</f>
        <v>25848</v>
      </c>
    </row>
    <row r="96" spans="1:18">
      <c r="A96">
        <v>12501</v>
      </c>
      <c r="B96" t="s">
        <v>147</v>
      </c>
      <c r="C96" t="str">
        <f t="shared" si="2"/>
        <v>上海体大</v>
      </c>
      <c r="D96" t="str">
        <f t="shared" si="3"/>
        <v>01</v>
      </c>
      <c r="E96" t="s">
        <v>136</v>
      </c>
      <c r="F96">
        <v>197</v>
      </c>
      <c r="G96">
        <v>102</v>
      </c>
      <c r="H96">
        <v>122</v>
      </c>
      <c r="I96">
        <v>67</v>
      </c>
      <c r="J96">
        <v>64</v>
      </c>
      <c r="K96">
        <v>61</v>
      </c>
      <c r="L96">
        <v>0</v>
      </c>
      <c r="M96">
        <v>2024</v>
      </c>
      <c r="N96">
        <f>VLOOKUP(E96, '2024D'!$A$2:$G$339, 2, FALSE)</f>
        <v>278</v>
      </c>
      <c r="O96">
        <f>VLOOKUP(E96, '2024D'!$A$2:$G$339, 3, FALSE)</f>
        <v>16761</v>
      </c>
      <c r="P96">
        <f>extracted_table_data[[#This Row],[最低排名]]-extracted_table_data[[#This Row],[同分人数]]+1</f>
        <v>23815</v>
      </c>
      <c r="Q96">
        <f>IF(O96&gt;=开始!$B$6, 1, 0)</f>
        <v>1</v>
      </c>
      <c r="R96">
        <f>extracted_table_data[[#This Row],[最低排名]]-开始!$B$6</f>
        <v>24077</v>
      </c>
    </row>
    <row r="97" spans="1:18">
      <c r="A97">
        <v>12502</v>
      </c>
      <c r="B97" t="s">
        <v>148</v>
      </c>
      <c r="C97" t="str">
        <f t="shared" si="2"/>
        <v>上海体大</v>
      </c>
      <c r="D97" t="str">
        <f t="shared" si="3"/>
        <v>02</v>
      </c>
      <c r="E97" t="s">
        <v>152</v>
      </c>
      <c r="F97">
        <v>195</v>
      </c>
      <c r="G97">
        <v>98</v>
      </c>
      <c r="H97">
        <v>125</v>
      </c>
      <c r="I97">
        <v>58</v>
      </c>
      <c r="J97">
        <v>58</v>
      </c>
      <c r="K97">
        <v>55</v>
      </c>
      <c r="L97">
        <v>0</v>
      </c>
      <c r="M97">
        <v>2024</v>
      </c>
      <c r="N97">
        <f>VLOOKUP(E97, '2024D'!$A$2:$G$339, 2, FALSE)</f>
        <v>271</v>
      </c>
      <c r="O97">
        <f>VLOOKUP(E97, '2024D'!$A$2:$G$339, 3, FALSE)</f>
        <v>21744</v>
      </c>
      <c r="P97">
        <f>extracted_table_data[[#This Row],[最低排名]]-extracted_table_data[[#This Row],[同分人数]]+1</f>
        <v>30386</v>
      </c>
      <c r="Q97">
        <f>IF(O97&gt;=开始!$B$6, 1, 0)</f>
        <v>1</v>
      </c>
      <c r="R97">
        <f>extracted_table_data[[#This Row],[最低排名]]-开始!$B$6</f>
        <v>30610</v>
      </c>
    </row>
    <row r="98" spans="1:18">
      <c r="A98">
        <v>12503</v>
      </c>
      <c r="B98" t="s">
        <v>150</v>
      </c>
      <c r="C98" t="str">
        <f t="shared" si="2"/>
        <v>上海体大</v>
      </c>
      <c r="D98" t="str">
        <f t="shared" si="3"/>
        <v>03</v>
      </c>
      <c r="E98" t="s">
        <v>81</v>
      </c>
      <c r="F98">
        <v>219</v>
      </c>
      <c r="G98">
        <v>111</v>
      </c>
      <c r="H98">
        <v>123</v>
      </c>
      <c r="I98">
        <v>52</v>
      </c>
      <c r="J98">
        <v>52</v>
      </c>
      <c r="K98">
        <v>46</v>
      </c>
      <c r="L98">
        <v>0</v>
      </c>
      <c r="M98">
        <v>2024</v>
      </c>
      <c r="N98">
        <f>VLOOKUP(E98, '2024D'!$A$2:$G$339, 2, FALSE)</f>
        <v>247</v>
      </c>
      <c r="O98">
        <f>VLOOKUP(E98, '2024D'!$A$2:$G$339, 3, FALSE)</f>
        <v>21473</v>
      </c>
      <c r="P98">
        <f>extracted_table_data[[#This Row],[最低排名]]-extracted_table_data[[#This Row],[同分人数]]+1</f>
        <v>26378</v>
      </c>
      <c r="Q98">
        <f>IF(O98&gt;=开始!$B$6, 1, 0)</f>
        <v>1</v>
      </c>
      <c r="R98">
        <f>extracted_table_data[[#This Row],[最低排名]]-开始!$B$6</f>
        <v>26613</v>
      </c>
    </row>
    <row r="99" spans="1:18">
      <c r="A99">
        <v>12504</v>
      </c>
      <c r="B99" t="s">
        <v>151</v>
      </c>
      <c r="C99" t="str">
        <f t="shared" si="2"/>
        <v>上海体大</v>
      </c>
      <c r="D99" t="str">
        <f t="shared" si="3"/>
        <v>04</v>
      </c>
      <c r="E99" t="s">
        <v>94</v>
      </c>
      <c r="F99">
        <v>195</v>
      </c>
      <c r="G99">
        <v>101</v>
      </c>
      <c r="H99">
        <v>104</v>
      </c>
      <c r="I99">
        <v>67</v>
      </c>
      <c r="J99">
        <v>61</v>
      </c>
      <c r="K99">
        <v>58</v>
      </c>
      <c r="L99">
        <v>0</v>
      </c>
      <c r="M99">
        <v>2024</v>
      </c>
      <c r="N99">
        <f>VLOOKUP(E99, '2024D'!$A$2:$G$339, 2, FALSE)</f>
        <v>253</v>
      </c>
      <c r="O99">
        <f>VLOOKUP(E99, '2024D'!$A$2:$G$339, 3, FALSE)</f>
        <v>23293</v>
      </c>
      <c r="P99">
        <f>extracted_table_data[[#This Row],[最低排名]]-extracted_table_data[[#This Row],[同分人数]]+1</f>
        <v>20654</v>
      </c>
      <c r="Q99">
        <f>IF(O99&gt;=开始!$B$6, 1, 0)</f>
        <v>1</v>
      </c>
      <c r="R99">
        <f>extracted_table_data[[#This Row],[最低排名]]-开始!$B$6</f>
        <v>20893</v>
      </c>
    </row>
    <row r="100" spans="1:18">
      <c r="A100">
        <v>12505</v>
      </c>
      <c r="B100" t="s">
        <v>153</v>
      </c>
      <c r="C100" t="str">
        <f t="shared" si="2"/>
        <v>上海体大</v>
      </c>
      <c r="D100" t="str">
        <f t="shared" si="3"/>
        <v>05</v>
      </c>
      <c r="E100" t="s">
        <v>83</v>
      </c>
      <c r="F100">
        <v>196</v>
      </c>
      <c r="G100">
        <v>107</v>
      </c>
      <c r="H100">
        <v>117</v>
      </c>
      <c r="I100">
        <v>70</v>
      </c>
      <c r="J100">
        <v>52</v>
      </c>
      <c r="K100">
        <v>52</v>
      </c>
      <c r="L100">
        <v>0</v>
      </c>
      <c r="M100">
        <v>2024</v>
      </c>
      <c r="N100">
        <f>VLOOKUP(E100, '2024D'!$A$2:$G$339, 2, FALSE)</f>
        <v>267</v>
      </c>
      <c r="O100">
        <f>VLOOKUP(E100, '2024D'!$A$2:$G$339, 3, FALSE)</f>
        <v>22781</v>
      </c>
      <c r="P100">
        <f>extracted_table_data[[#This Row],[最低排名]]-extracted_table_data[[#This Row],[同分人数]]+1</f>
        <v>30853</v>
      </c>
      <c r="Q100">
        <f>IF(O100&gt;=开始!$B$6, 1, 0)</f>
        <v>1</v>
      </c>
      <c r="R100">
        <f>extracted_table_data[[#This Row],[最低排名]]-开始!$B$6</f>
        <v>31094</v>
      </c>
    </row>
    <row r="101" spans="1:18">
      <c r="A101">
        <v>12506</v>
      </c>
      <c r="B101" t="s">
        <v>154</v>
      </c>
      <c r="C101" t="str">
        <f t="shared" si="2"/>
        <v>上海体大</v>
      </c>
      <c r="D101" t="str">
        <f t="shared" si="3"/>
        <v>06</v>
      </c>
      <c r="E101" t="s">
        <v>85</v>
      </c>
      <c r="F101">
        <v>199</v>
      </c>
      <c r="G101">
        <v>104</v>
      </c>
      <c r="H101">
        <v>107</v>
      </c>
      <c r="I101">
        <v>64</v>
      </c>
      <c r="J101">
        <v>61</v>
      </c>
      <c r="K101">
        <v>55</v>
      </c>
      <c r="L101">
        <v>0</v>
      </c>
      <c r="M101">
        <v>2024</v>
      </c>
      <c r="N101">
        <f>VLOOKUP(E101, '2024D'!$A$2:$G$339, 2, FALSE)</f>
        <v>259</v>
      </c>
      <c r="O101">
        <f>VLOOKUP(E101, '2024D'!$A$2:$G$339, 3, FALSE)</f>
        <v>23040</v>
      </c>
      <c r="P101">
        <f>extracted_table_data[[#This Row],[最低排名]]-extracted_table_data[[#This Row],[同分人数]]+1</f>
        <v>27577</v>
      </c>
      <c r="Q101">
        <f>IF(O101&gt;=开始!$B$6, 1, 0)</f>
        <v>1</v>
      </c>
      <c r="R101">
        <f>extracted_table_data[[#This Row],[最低排名]]-开始!$B$6</f>
        <v>27818</v>
      </c>
    </row>
    <row r="102" spans="1:18">
      <c r="A102">
        <v>12601</v>
      </c>
      <c r="B102" t="s">
        <v>156</v>
      </c>
      <c r="C102" t="str">
        <f t="shared" si="2"/>
        <v>海医大</v>
      </c>
      <c r="D102" t="str">
        <f t="shared" si="3"/>
        <v>01</v>
      </c>
      <c r="E102" t="s">
        <v>35</v>
      </c>
      <c r="F102">
        <v>241</v>
      </c>
      <c r="G102">
        <v>133</v>
      </c>
      <c r="H102">
        <v>129</v>
      </c>
      <c r="I102">
        <v>67</v>
      </c>
      <c r="J102">
        <v>64</v>
      </c>
      <c r="K102">
        <v>61</v>
      </c>
      <c r="L102">
        <v>0</v>
      </c>
      <c r="M102">
        <v>2024</v>
      </c>
      <c r="N102">
        <f>VLOOKUP(E102, '2024D'!$A$2:$G$339, 2, FALSE)</f>
        <v>188</v>
      </c>
      <c r="O102">
        <f>VLOOKUP(E102, '2024D'!$A$2:$G$339, 3, FALSE)</f>
        <v>5544</v>
      </c>
      <c r="P102">
        <f>extracted_table_data[[#This Row],[最低排名]]-extracted_table_data[[#This Row],[同分人数]]+1</f>
        <v>28565</v>
      </c>
      <c r="Q102">
        <f>IF(O102&gt;=开始!$B$6, 1, 0)</f>
        <v>1</v>
      </c>
      <c r="R102">
        <f>extracted_table_data[[#This Row],[最低排名]]-开始!$B$6</f>
        <v>28788</v>
      </c>
    </row>
    <row r="103" spans="1:18">
      <c r="A103">
        <v>12602</v>
      </c>
      <c r="B103" t="s">
        <v>157</v>
      </c>
      <c r="C103" t="str">
        <f t="shared" si="2"/>
        <v>海医大</v>
      </c>
      <c r="D103" t="str">
        <f t="shared" si="3"/>
        <v>02</v>
      </c>
      <c r="E103" t="s">
        <v>60</v>
      </c>
      <c r="F103">
        <v>238</v>
      </c>
      <c r="G103">
        <v>137</v>
      </c>
      <c r="H103">
        <v>115</v>
      </c>
      <c r="I103">
        <v>67</v>
      </c>
      <c r="J103">
        <v>64</v>
      </c>
      <c r="K103">
        <v>64</v>
      </c>
      <c r="L103">
        <v>0</v>
      </c>
      <c r="M103">
        <v>2024</v>
      </c>
      <c r="N103">
        <f>VLOOKUP(E103, '2024D'!$A$2:$G$339, 2, FALSE)</f>
        <v>203</v>
      </c>
      <c r="O103">
        <f>VLOOKUP(E103, '2024D'!$A$2:$G$339, 3, FALSE)</f>
        <v>8178</v>
      </c>
      <c r="P103">
        <f>extracted_table_data[[#This Row],[最低排名]]-extracted_table_data[[#This Row],[同分人数]]+1</f>
        <v>28320</v>
      </c>
      <c r="Q103">
        <f>IF(O103&gt;=开始!$B$6, 1, 0)</f>
        <v>1</v>
      </c>
      <c r="R103">
        <f>extracted_table_data[[#This Row],[最低排名]]-开始!$B$6</f>
        <v>28564</v>
      </c>
    </row>
    <row r="104" spans="1:18">
      <c r="A104">
        <v>12603</v>
      </c>
      <c r="B104" t="s">
        <v>159</v>
      </c>
      <c r="C104" t="str">
        <f t="shared" si="2"/>
        <v>海医大</v>
      </c>
      <c r="D104" t="str">
        <f t="shared" si="3"/>
        <v>03</v>
      </c>
      <c r="E104" t="s">
        <v>256</v>
      </c>
      <c r="F104">
        <v>223</v>
      </c>
      <c r="G104">
        <v>118</v>
      </c>
      <c r="H104">
        <v>113</v>
      </c>
      <c r="I104">
        <v>70</v>
      </c>
      <c r="J104">
        <v>67</v>
      </c>
      <c r="K104">
        <v>58</v>
      </c>
      <c r="L104">
        <v>0</v>
      </c>
      <c r="M104">
        <v>2024</v>
      </c>
      <c r="N104">
        <f>VLOOKUP(E104, '2024D'!$A$2:$G$339, 2, FALSE)</f>
        <v>241</v>
      </c>
      <c r="O104">
        <f>VLOOKUP(E104, '2024D'!$A$2:$G$339, 3, FALSE)</f>
        <v>11919</v>
      </c>
      <c r="P104">
        <f>extracted_table_data[[#This Row],[最低排名]]-extracted_table_data[[#This Row],[同分人数]]+1</f>
        <v>30386</v>
      </c>
      <c r="Q104">
        <f>IF(O104&gt;=开始!$B$6, 1, 0)</f>
        <v>1</v>
      </c>
      <c r="R104">
        <f>extracted_table_data[[#This Row],[最低排名]]-开始!$B$6</f>
        <v>30610</v>
      </c>
    </row>
    <row r="105" spans="1:18">
      <c r="A105">
        <v>12701</v>
      </c>
      <c r="B105" t="s">
        <v>161</v>
      </c>
      <c r="C105" t="str">
        <f t="shared" si="2"/>
        <v>立信金融</v>
      </c>
      <c r="D105" t="str">
        <f t="shared" si="3"/>
        <v>01</v>
      </c>
      <c r="E105" t="s">
        <v>141</v>
      </c>
      <c r="F105">
        <v>192</v>
      </c>
      <c r="G105">
        <v>106</v>
      </c>
      <c r="H105">
        <v>107</v>
      </c>
      <c r="I105">
        <v>67</v>
      </c>
      <c r="J105">
        <v>52</v>
      </c>
      <c r="K105">
        <v>52</v>
      </c>
      <c r="L105">
        <v>0</v>
      </c>
      <c r="M105">
        <v>2024</v>
      </c>
      <c r="N105">
        <f>VLOOKUP(E105, '2024D'!$A$2:$G$339, 2, FALSE)</f>
        <v>248</v>
      </c>
      <c r="O105">
        <f>VLOOKUP(E105, '2024D'!$A$2:$G$339, 3, FALSE)</f>
        <v>26996</v>
      </c>
      <c r="P105">
        <f>extracted_table_data[[#This Row],[最低排名]]-extracted_table_data[[#This Row],[同分人数]]+1</f>
        <v>29707</v>
      </c>
      <c r="Q105">
        <f>IF(O105&gt;=开始!$B$6, 1, 0)</f>
        <v>1</v>
      </c>
      <c r="R105">
        <f>extracted_table_data[[#This Row],[最低排名]]-开始!$B$6</f>
        <v>29925</v>
      </c>
    </row>
    <row r="106" spans="1:18">
      <c r="A106">
        <v>12702</v>
      </c>
      <c r="B106" t="s">
        <v>163</v>
      </c>
      <c r="C106" t="str">
        <f t="shared" si="2"/>
        <v>立信金融</v>
      </c>
      <c r="D106" t="str">
        <f t="shared" si="3"/>
        <v>02</v>
      </c>
      <c r="E106" t="s">
        <v>643</v>
      </c>
      <c r="F106">
        <v>188</v>
      </c>
      <c r="G106">
        <v>104</v>
      </c>
      <c r="H106">
        <v>115</v>
      </c>
      <c r="I106">
        <v>61</v>
      </c>
      <c r="J106">
        <v>58</v>
      </c>
      <c r="K106">
        <v>55</v>
      </c>
      <c r="L106">
        <v>0</v>
      </c>
      <c r="M106">
        <v>2024</v>
      </c>
      <c r="N106">
        <f>VLOOKUP(E106, '2024D'!$A$2:$G$339, 2, FALSE)</f>
        <v>246</v>
      </c>
      <c r="O106">
        <f>VLOOKUP(E106, '2024D'!$A$2:$G$339, 3, FALSE)</f>
        <v>25299</v>
      </c>
      <c r="P106">
        <f>extracted_table_data[[#This Row],[最低排名]]-extracted_table_data[[#This Row],[同分人数]]+1</f>
        <v>31585</v>
      </c>
      <c r="Q106">
        <f>IF(O106&gt;=开始!$B$6, 1, 0)</f>
        <v>1</v>
      </c>
      <c r="R106">
        <f>extracted_table_data[[#This Row],[最低排名]]-开始!$B$6</f>
        <v>31821</v>
      </c>
    </row>
    <row r="107" spans="1:18">
      <c r="A107">
        <v>12703</v>
      </c>
      <c r="B107" t="s">
        <v>164</v>
      </c>
      <c r="C107" t="str">
        <f t="shared" si="2"/>
        <v>立信金融</v>
      </c>
      <c r="D107" t="str">
        <f t="shared" si="3"/>
        <v>03</v>
      </c>
      <c r="E107" t="s">
        <v>433</v>
      </c>
      <c r="F107">
        <v>211</v>
      </c>
      <c r="G107">
        <v>110</v>
      </c>
      <c r="H107">
        <v>96</v>
      </c>
      <c r="I107">
        <v>52</v>
      </c>
      <c r="J107">
        <v>49</v>
      </c>
      <c r="K107">
        <v>46</v>
      </c>
      <c r="L107">
        <v>0</v>
      </c>
      <c r="M107">
        <v>2024</v>
      </c>
      <c r="N107">
        <f>VLOOKUP(E107, '2024D'!$A$2:$G$339, 2, FALSE)</f>
        <v>219</v>
      </c>
      <c r="O107">
        <f>VLOOKUP(E107, '2024D'!$A$2:$G$339, 3, FALSE)</f>
        <v>30934</v>
      </c>
      <c r="P107">
        <f>extracted_table_data[[#This Row],[最低排名]]-extracted_table_data[[#This Row],[同分人数]]+1</f>
        <v>29014</v>
      </c>
      <c r="Q107">
        <f>IF(O107&gt;=开始!$B$6, 1, 0)</f>
        <v>1</v>
      </c>
      <c r="R107">
        <f>extracted_table_data[[#This Row],[最低排名]]-开始!$B$6</f>
        <v>29246</v>
      </c>
    </row>
    <row r="108" spans="1:18">
      <c r="A108">
        <v>12704</v>
      </c>
      <c r="B108" t="s">
        <v>166</v>
      </c>
      <c r="C108" t="str">
        <f t="shared" si="2"/>
        <v>立信金融</v>
      </c>
      <c r="D108" t="str">
        <f t="shared" si="3"/>
        <v>04</v>
      </c>
      <c r="E108" t="s">
        <v>187</v>
      </c>
      <c r="F108">
        <v>189</v>
      </c>
      <c r="G108">
        <v>97</v>
      </c>
      <c r="H108">
        <v>115</v>
      </c>
      <c r="I108">
        <v>52</v>
      </c>
      <c r="J108">
        <v>49</v>
      </c>
      <c r="K108">
        <v>43</v>
      </c>
      <c r="L108">
        <v>0</v>
      </c>
      <c r="M108">
        <v>2024</v>
      </c>
      <c r="N108">
        <f>VLOOKUP(E108, '2024D'!$A$2:$G$339, 2, FALSE)</f>
        <v>256</v>
      </c>
      <c r="O108">
        <f>VLOOKUP(E108, '2024D'!$A$2:$G$339, 3, FALSE)</f>
        <v>32390</v>
      </c>
      <c r="P108">
        <f>extracted_table_data[[#This Row],[最低排名]]-extracted_table_data[[#This Row],[同分人数]]+1</f>
        <v>31348</v>
      </c>
      <c r="Q108">
        <f>IF(O108&gt;=开始!$B$6, 1, 0)</f>
        <v>1</v>
      </c>
      <c r="R108">
        <f>extracted_table_data[[#This Row],[最低排名]]-开始!$B$6</f>
        <v>31584</v>
      </c>
    </row>
    <row r="109" spans="1:18">
      <c r="A109">
        <v>12801</v>
      </c>
      <c r="B109" t="s">
        <v>169</v>
      </c>
      <c r="C109" t="str">
        <f t="shared" si="2"/>
        <v>二工大</v>
      </c>
      <c r="D109" t="str">
        <f t="shared" si="3"/>
        <v>01</v>
      </c>
      <c r="E109" t="s">
        <v>533</v>
      </c>
      <c r="F109">
        <v>196</v>
      </c>
      <c r="G109">
        <v>99</v>
      </c>
      <c r="H109">
        <v>104</v>
      </c>
      <c r="I109">
        <v>58</v>
      </c>
      <c r="J109">
        <v>58</v>
      </c>
      <c r="K109">
        <v>55</v>
      </c>
      <c r="L109">
        <v>0</v>
      </c>
      <c r="M109">
        <v>2024</v>
      </c>
      <c r="N109">
        <f>VLOOKUP(E109, '2024D'!$A$2:$G$339, 2, FALSE)</f>
        <v>256</v>
      </c>
      <c r="O109">
        <f>VLOOKUP(E109, '2024D'!$A$2:$G$339, 3, FALSE)</f>
        <v>26748</v>
      </c>
      <c r="P109">
        <f>extracted_table_data[[#This Row],[最低排名]]-extracted_table_data[[#This Row],[同分人数]]+1</f>
        <v>33565</v>
      </c>
      <c r="Q109">
        <f>IF(O109&gt;=开始!$B$6, 1, 0)</f>
        <v>1</v>
      </c>
      <c r="R109">
        <f>extracted_table_data[[#This Row],[最低排名]]-开始!$B$6</f>
        <v>33766</v>
      </c>
    </row>
    <row r="110" spans="1:18">
      <c r="A110">
        <v>12802</v>
      </c>
      <c r="B110" t="s">
        <v>171</v>
      </c>
      <c r="C110" t="str">
        <f t="shared" si="2"/>
        <v>二工大</v>
      </c>
      <c r="D110" t="str">
        <f t="shared" si="3"/>
        <v>02</v>
      </c>
      <c r="E110" t="s">
        <v>184</v>
      </c>
      <c r="F110">
        <v>213</v>
      </c>
      <c r="G110">
        <v>117</v>
      </c>
      <c r="H110">
        <v>91</v>
      </c>
      <c r="I110">
        <v>52</v>
      </c>
      <c r="J110">
        <v>49</v>
      </c>
      <c r="K110">
        <v>46</v>
      </c>
      <c r="L110">
        <v>0</v>
      </c>
      <c r="M110">
        <v>2024</v>
      </c>
      <c r="N110">
        <f>VLOOKUP(E110, '2024D'!$A$2:$G$339, 2, FALSE)</f>
        <v>266</v>
      </c>
      <c r="O110">
        <f>VLOOKUP(E110, '2024D'!$A$2:$G$339, 3, FALSE)</f>
        <v>31665</v>
      </c>
      <c r="P110">
        <f>extracted_table_data[[#This Row],[最低排名]]-extracted_table_data[[#This Row],[同分人数]]+1</f>
        <v>32024</v>
      </c>
      <c r="Q110">
        <f>IF(O110&gt;=开始!$B$6, 1, 0)</f>
        <v>1</v>
      </c>
      <c r="R110">
        <f>extracted_table_data[[#This Row],[最低排名]]-开始!$B$6</f>
        <v>32236</v>
      </c>
    </row>
    <row r="111" spans="1:18">
      <c r="A111">
        <v>12803</v>
      </c>
      <c r="B111" t="s">
        <v>172</v>
      </c>
      <c r="C111" t="str">
        <f t="shared" si="2"/>
        <v>二工大</v>
      </c>
      <c r="D111" t="str">
        <f t="shared" si="3"/>
        <v>03</v>
      </c>
      <c r="E111" t="s">
        <v>309</v>
      </c>
      <c r="F111">
        <v>209</v>
      </c>
      <c r="G111">
        <v>114</v>
      </c>
      <c r="H111">
        <v>86</v>
      </c>
      <c r="I111">
        <v>58</v>
      </c>
      <c r="J111">
        <v>49</v>
      </c>
      <c r="K111">
        <v>40</v>
      </c>
      <c r="L111">
        <v>0</v>
      </c>
      <c r="M111">
        <v>2024</v>
      </c>
      <c r="N111">
        <f>VLOOKUP(E111, '2024D'!$A$2:$G$339, 2, FALSE)</f>
        <v>250</v>
      </c>
      <c r="O111">
        <f>VLOOKUP(E111, '2024D'!$A$2:$G$339, 3, FALSE)</f>
        <v>33781</v>
      </c>
      <c r="P111">
        <f>extracted_table_data[[#This Row],[最低排名]]-extracted_table_data[[#This Row],[同分人数]]+1</f>
        <v>10809</v>
      </c>
      <c r="Q111">
        <f>IF(O111&gt;=开始!$B$6, 1, 0)</f>
        <v>1</v>
      </c>
      <c r="R111">
        <f>extracted_table_data[[#This Row],[最低排名]]-开始!$B$6</f>
        <v>11029</v>
      </c>
    </row>
    <row r="112" spans="1:18">
      <c r="A112">
        <v>12804</v>
      </c>
      <c r="B112" t="s">
        <v>174</v>
      </c>
      <c r="C112" t="str">
        <f t="shared" si="2"/>
        <v>二工大</v>
      </c>
      <c r="D112" t="str">
        <f t="shared" si="3"/>
        <v>04</v>
      </c>
      <c r="E112" t="s">
        <v>335</v>
      </c>
      <c r="F112">
        <v>199</v>
      </c>
      <c r="G112">
        <v>111</v>
      </c>
      <c r="H112">
        <v>98</v>
      </c>
      <c r="I112">
        <v>61</v>
      </c>
      <c r="J112">
        <v>46</v>
      </c>
      <c r="K112">
        <v>43</v>
      </c>
      <c r="L112">
        <v>0</v>
      </c>
      <c r="M112">
        <v>2024</v>
      </c>
      <c r="N112">
        <f>VLOOKUP(E112, '2024D'!$A$2:$G$339, 2, FALSE)</f>
        <v>251</v>
      </c>
      <c r="O112">
        <f>VLOOKUP(E112, '2024D'!$A$2:$G$339, 3, FALSE)</f>
        <v>32641</v>
      </c>
      <c r="P112">
        <f>extracted_table_data[[#This Row],[最低排名]]-extracted_table_data[[#This Row],[同分人数]]+1</f>
        <v>15391</v>
      </c>
      <c r="Q112">
        <f>IF(O112&gt;=开始!$B$6, 1, 0)</f>
        <v>1</v>
      </c>
      <c r="R112">
        <f>extracted_table_data[[#This Row],[最低排名]]-开始!$B$6</f>
        <v>15632</v>
      </c>
    </row>
    <row r="113" spans="1:18">
      <c r="A113">
        <v>12805</v>
      </c>
      <c r="B113" t="s">
        <v>176</v>
      </c>
      <c r="C113" t="str">
        <f t="shared" si="2"/>
        <v>二工大</v>
      </c>
      <c r="D113" t="str">
        <f t="shared" si="3"/>
        <v>05</v>
      </c>
      <c r="E113" t="s">
        <v>433</v>
      </c>
      <c r="F113">
        <v>183</v>
      </c>
      <c r="G113">
        <v>111</v>
      </c>
      <c r="H113">
        <v>100</v>
      </c>
      <c r="I113">
        <v>67</v>
      </c>
      <c r="J113">
        <v>52</v>
      </c>
      <c r="K113">
        <v>52</v>
      </c>
      <c r="L113">
        <v>0</v>
      </c>
      <c r="M113">
        <v>2024</v>
      </c>
      <c r="N113">
        <f>VLOOKUP(E113, '2024D'!$A$2:$G$339, 2, FALSE)</f>
        <v>219</v>
      </c>
      <c r="O113">
        <f>VLOOKUP(E113, '2024D'!$A$2:$G$339, 3, FALSE)</f>
        <v>30934</v>
      </c>
      <c r="P113">
        <f>extracted_table_data[[#This Row],[最低排名]]-extracted_table_data[[#This Row],[同分人数]]+1</f>
        <v>20182</v>
      </c>
      <c r="Q113">
        <f>IF(O113&gt;=开始!$B$6, 1, 0)</f>
        <v>1</v>
      </c>
      <c r="R113">
        <f>extracted_table_data[[#This Row],[最低排名]]-开始!$B$6</f>
        <v>20398</v>
      </c>
    </row>
    <row r="114" spans="1:18">
      <c r="A114">
        <v>12901</v>
      </c>
      <c r="B114" t="s">
        <v>177</v>
      </c>
      <c r="C114" t="str">
        <f t="shared" si="2"/>
        <v>上海商院</v>
      </c>
      <c r="D114" t="str">
        <f t="shared" si="3"/>
        <v>01</v>
      </c>
      <c r="E114" t="s">
        <v>173</v>
      </c>
      <c r="F114">
        <v>203</v>
      </c>
      <c r="G114">
        <v>112</v>
      </c>
      <c r="H114">
        <v>89</v>
      </c>
      <c r="I114">
        <v>64</v>
      </c>
      <c r="J114">
        <v>58</v>
      </c>
      <c r="K114">
        <v>49</v>
      </c>
      <c r="L114">
        <v>0</v>
      </c>
      <c r="M114">
        <v>2024</v>
      </c>
      <c r="N114">
        <f>VLOOKUP(E114, '2024D'!$A$2:$G$339, 2, FALSE)</f>
        <v>237</v>
      </c>
      <c r="O114">
        <f>VLOOKUP(E114, '2024D'!$A$2:$G$339, 3, FALSE)</f>
        <v>28756</v>
      </c>
      <c r="P114">
        <f>extracted_table_data[[#This Row],[最低排名]]-extracted_table_data[[#This Row],[同分人数]]+1</f>
        <v>20182</v>
      </c>
      <c r="Q114">
        <f>IF(O114&gt;=开始!$B$6, 1, 0)</f>
        <v>1</v>
      </c>
      <c r="R114">
        <f>extracted_table_data[[#This Row],[最低排名]]-开始!$B$6</f>
        <v>20398</v>
      </c>
    </row>
    <row r="115" spans="1:18">
      <c r="A115">
        <v>12902</v>
      </c>
      <c r="B115" t="s">
        <v>179</v>
      </c>
      <c r="C115" t="str">
        <f t="shared" si="2"/>
        <v>上海商院</v>
      </c>
      <c r="D115" t="str">
        <f t="shared" si="3"/>
        <v>02</v>
      </c>
      <c r="E115" t="s">
        <v>389</v>
      </c>
      <c r="F115">
        <v>182</v>
      </c>
      <c r="G115">
        <v>93</v>
      </c>
      <c r="H115">
        <v>99</v>
      </c>
      <c r="I115">
        <v>64</v>
      </c>
      <c r="J115">
        <v>55</v>
      </c>
      <c r="K115">
        <v>52</v>
      </c>
      <c r="L115">
        <v>0</v>
      </c>
      <c r="M115">
        <v>2024</v>
      </c>
      <c r="N115">
        <f>VLOOKUP(E115, '2024D'!$A$2:$G$339, 2, FALSE)</f>
        <v>220</v>
      </c>
      <c r="O115">
        <f>VLOOKUP(E115, '2024D'!$A$2:$G$339, 3, FALSE)</f>
        <v>31399</v>
      </c>
      <c r="P115">
        <f>extracted_table_data[[#This Row],[最低排名]]-extracted_table_data[[#This Row],[同分人数]]+1</f>
        <v>16922</v>
      </c>
      <c r="Q115">
        <f>IF(O115&gt;=开始!$B$6, 1, 0)</f>
        <v>1</v>
      </c>
      <c r="R115">
        <f>extracted_table_data[[#This Row],[最低排名]]-开始!$B$6</f>
        <v>17139</v>
      </c>
    </row>
    <row r="116" spans="1:18">
      <c r="A116">
        <v>12903</v>
      </c>
      <c r="B116" t="s">
        <v>181</v>
      </c>
      <c r="C116" t="str">
        <f t="shared" si="2"/>
        <v>上海商院</v>
      </c>
      <c r="D116" t="str">
        <f t="shared" si="3"/>
        <v>03</v>
      </c>
      <c r="E116" t="s">
        <v>485</v>
      </c>
      <c r="F116">
        <v>209</v>
      </c>
      <c r="G116">
        <v>106</v>
      </c>
      <c r="H116">
        <v>77</v>
      </c>
      <c r="I116">
        <v>61</v>
      </c>
      <c r="J116">
        <v>52</v>
      </c>
      <c r="K116">
        <v>46</v>
      </c>
      <c r="L116">
        <v>0</v>
      </c>
      <c r="M116">
        <v>2024</v>
      </c>
      <c r="N116">
        <f>VLOOKUP(E116, '2024D'!$A$2:$G$339, 2, FALSE)</f>
        <v>211</v>
      </c>
      <c r="O116">
        <f>VLOOKUP(E116, '2024D'!$A$2:$G$339, 3, FALSE)</f>
        <v>33071</v>
      </c>
      <c r="P116">
        <f>extracted_table_data[[#This Row],[最低排名]]-extracted_table_data[[#This Row],[同分人数]]+1</f>
        <v>16922</v>
      </c>
      <c r="Q116">
        <f>IF(O116&gt;=开始!$B$6, 1, 0)</f>
        <v>1</v>
      </c>
      <c r="R116">
        <f>extracted_table_data[[#This Row],[最低排名]]-开始!$B$6</f>
        <v>17139</v>
      </c>
    </row>
    <row r="117" spans="1:18">
      <c r="A117">
        <v>12904</v>
      </c>
      <c r="B117" t="s">
        <v>2210</v>
      </c>
      <c r="C117" t="str">
        <f t="shared" si="2"/>
        <v>上海商院</v>
      </c>
      <c r="D117" t="str">
        <f t="shared" si="3"/>
        <v>04</v>
      </c>
      <c r="E117" t="s">
        <v>309</v>
      </c>
      <c r="F117">
        <v>201</v>
      </c>
      <c r="G117">
        <v>104</v>
      </c>
      <c r="H117">
        <v>88</v>
      </c>
      <c r="I117">
        <v>58</v>
      </c>
      <c r="J117">
        <v>49</v>
      </c>
      <c r="K117">
        <v>46</v>
      </c>
      <c r="L117">
        <v>0</v>
      </c>
      <c r="M117">
        <v>2024</v>
      </c>
      <c r="N117">
        <f>VLOOKUP(E117, '2024D'!$A$2:$G$339, 2, FALSE)</f>
        <v>250</v>
      </c>
      <c r="O117">
        <f>VLOOKUP(E117, '2024D'!$A$2:$G$339, 3, FALSE)</f>
        <v>33781</v>
      </c>
      <c r="P117">
        <f>extracted_table_data[[#This Row],[最低排名]]-extracted_table_data[[#This Row],[同分人数]]+1</f>
        <v>40672</v>
      </c>
      <c r="Q117">
        <f>IF(O117&gt;=开始!$B$6, 1, 0)</f>
        <v>1</v>
      </c>
      <c r="R117">
        <f>extracted_table_data[[#This Row],[最低排名]]-开始!$B$6</f>
        <v>40830</v>
      </c>
    </row>
    <row r="118" spans="1:18">
      <c r="A118">
        <v>13001</v>
      </c>
      <c r="B118" t="s">
        <v>183</v>
      </c>
      <c r="C118" t="str">
        <f t="shared" si="2"/>
        <v>上海电机</v>
      </c>
      <c r="D118" t="str">
        <f t="shared" si="3"/>
        <v>01</v>
      </c>
      <c r="E118" t="s">
        <v>178</v>
      </c>
      <c r="F118">
        <v>204</v>
      </c>
      <c r="G118">
        <v>105</v>
      </c>
      <c r="H118">
        <v>86</v>
      </c>
      <c r="I118">
        <v>64</v>
      </c>
      <c r="J118">
        <v>55</v>
      </c>
      <c r="K118">
        <v>49</v>
      </c>
      <c r="L118">
        <v>0</v>
      </c>
      <c r="M118">
        <v>2024</v>
      </c>
      <c r="N118">
        <f>VLOOKUP(E118, '2024D'!$A$2:$G$339, 2, FALSE)</f>
        <v>239</v>
      </c>
      <c r="O118">
        <f>VLOOKUP(E118, '2024D'!$A$2:$G$339, 3, FALSE)</f>
        <v>29994</v>
      </c>
      <c r="P118">
        <f>extracted_table_data[[#This Row],[最低排名]]-extracted_table_data[[#This Row],[同分人数]]+1</f>
        <v>39041</v>
      </c>
      <c r="Q118">
        <f>IF(O118&gt;=开始!$B$6, 1, 0)</f>
        <v>1</v>
      </c>
      <c r="R118">
        <f>extracted_table_data[[#This Row],[最低排名]]-开始!$B$6</f>
        <v>39247</v>
      </c>
    </row>
    <row r="119" spans="1:18">
      <c r="A119">
        <v>13002</v>
      </c>
      <c r="B119" t="s">
        <v>185</v>
      </c>
      <c r="C119" t="str">
        <f t="shared" si="2"/>
        <v>上海电机</v>
      </c>
      <c r="D119" t="str">
        <f t="shared" si="3"/>
        <v>02</v>
      </c>
      <c r="E119" t="s">
        <v>54</v>
      </c>
      <c r="F119">
        <v>190</v>
      </c>
      <c r="G119">
        <v>96</v>
      </c>
      <c r="H119">
        <v>98</v>
      </c>
      <c r="I119">
        <v>55</v>
      </c>
      <c r="J119">
        <v>49</v>
      </c>
      <c r="K119">
        <v>49</v>
      </c>
      <c r="L119">
        <v>0</v>
      </c>
      <c r="M119">
        <v>2024</v>
      </c>
      <c r="N119">
        <f>VLOOKUP(E119, '2024D'!$A$2:$G$339, 2, FALSE)</f>
        <v>218</v>
      </c>
      <c r="O119">
        <f>VLOOKUP(E119, '2024D'!$A$2:$G$339, 3, FALSE)</f>
        <v>33999</v>
      </c>
      <c r="P119">
        <f>extracted_table_data[[#This Row],[最低排名]]-extracted_table_data[[#This Row],[同分人数]]+1</f>
        <v>40672</v>
      </c>
      <c r="Q119">
        <f>IF(O119&gt;=开始!$B$6, 1, 0)</f>
        <v>1</v>
      </c>
      <c r="R119">
        <f>extracted_table_data[[#This Row],[最低排名]]-开始!$B$6</f>
        <v>40830</v>
      </c>
    </row>
    <row r="120" spans="1:18">
      <c r="A120">
        <v>13003</v>
      </c>
      <c r="B120" t="s">
        <v>186</v>
      </c>
      <c r="C120" t="str">
        <f t="shared" si="2"/>
        <v>上海电机</v>
      </c>
      <c r="D120" t="str">
        <f t="shared" si="3"/>
        <v>03</v>
      </c>
      <c r="E120" t="s">
        <v>485</v>
      </c>
      <c r="F120">
        <v>177</v>
      </c>
      <c r="G120">
        <v>99</v>
      </c>
      <c r="H120">
        <v>97</v>
      </c>
      <c r="I120">
        <v>64</v>
      </c>
      <c r="J120">
        <v>55</v>
      </c>
      <c r="K120">
        <v>52</v>
      </c>
      <c r="L120">
        <v>0</v>
      </c>
      <c r="M120">
        <v>2024</v>
      </c>
      <c r="N120">
        <f>VLOOKUP(E120, '2024D'!$A$2:$G$339, 2, FALSE)</f>
        <v>211</v>
      </c>
      <c r="O120">
        <f>VLOOKUP(E120, '2024D'!$A$2:$G$339, 3, FALSE)</f>
        <v>33071</v>
      </c>
      <c r="P120">
        <f>extracted_table_data[[#This Row],[最低排名]]-extracted_table_data[[#This Row],[同分人数]]+1</f>
        <v>40672</v>
      </c>
      <c r="Q120">
        <f>IF(O120&gt;=开始!$B$6, 1, 0)</f>
        <v>1</v>
      </c>
      <c r="R120">
        <f>extracted_table_data[[#This Row],[最低排名]]-开始!$B$6</f>
        <v>40830</v>
      </c>
    </row>
    <row r="121" spans="1:18">
      <c r="A121">
        <v>13101</v>
      </c>
      <c r="B121" t="s">
        <v>188</v>
      </c>
      <c r="C121" t="str">
        <f t="shared" si="2"/>
        <v>上海政法</v>
      </c>
      <c r="D121" t="str">
        <f t="shared" si="3"/>
        <v>01</v>
      </c>
      <c r="E121" t="s">
        <v>279</v>
      </c>
      <c r="F121">
        <v>225</v>
      </c>
      <c r="G121">
        <v>117</v>
      </c>
      <c r="H121">
        <v>128</v>
      </c>
      <c r="I121">
        <v>67</v>
      </c>
      <c r="J121">
        <v>58</v>
      </c>
      <c r="K121">
        <v>55</v>
      </c>
      <c r="L121">
        <v>0</v>
      </c>
      <c r="M121">
        <v>2024</v>
      </c>
      <c r="N121">
        <f>VLOOKUP(E121, '2024D'!$A$2:$G$339, 2, FALSE)</f>
        <v>228</v>
      </c>
      <c r="O121">
        <f>VLOOKUP(E121, '2024D'!$A$2:$G$339, 3, FALSE)</f>
        <v>11462</v>
      </c>
      <c r="P121">
        <f>extracted_table_data[[#This Row],[最低排名]]-extracted_table_data[[#This Row],[同分人数]]+1</f>
        <v>35905</v>
      </c>
      <c r="Q121">
        <f>IF(O121&gt;=开始!$B$6, 1, 0)</f>
        <v>1</v>
      </c>
      <c r="R121">
        <f>extracted_table_data[[#This Row],[最低排名]]-开始!$B$6</f>
        <v>36113</v>
      </c>
    </row>
    <row r="122" spans="1:18">
      <c r="A122">
        <v>13102</v>
      </c>
      <c r="B122" t="s">
        <v>190</v>
      </c>
      <c r="C122" t="str">
        <f t="shared" si="2"/>
        <v>上海政法</v>
      </c>
      <c r="D122" t="str">
        <f t="shared" si="3"/>
        <v>02</v>
      </c>
      <c r="E122" t="s">
        <v>518</v>
      </c>
      <c r="F122">
        <v>214</v>
      </c>
      <c r="G122">
        <v>111</v>
      </c>
      <c r="H122">
        <v>114</v>
      </c>
      <c r="I122">
        <v>67</v>
      </c>
      <c r="J122">
        <v>64</v>
      </c>
      <c r="K122">
        <v>55</v>
      </c>
      <c r="L122">
        <v>0</v>
      </c>
      <c r="M122">
        <v>2024</v>
      </c>
      <c r="N122">
        <f>VLOOKUP(E122, '2024D'!$A$2:$G$339, 2, FALSE)</f>
        <v>245</v>
      </c>
      <c r="O122">
        <f>VLOOKUP(E122, '2024D'!$A$2:$G$339, 3, FALSE)</f>
        <v>15979</v>
      </c>
      <c r="P122">
        <f>extracted_table_data[[#This Row],[最低排名]]-extracted_table_data[[#This Row],[同分人数]]+1</f>
        <v>38272</v>
      </c>
      <c r="Q122">
        <f>IF(O122&gt;=开始!$B$6, 1, 0)</f>
        <v>1</v>
      </c>
      <c r="R122">
        <f>extracted_table_data[[#This Row],[最低排名]]-开始!$B$6</f>
        <v>38467</v>
      </c>
    </row>
    <row r="123" spans="1:18">
      <c r="A123">
        <v>13103</v>
      </c>
      <c r="B123" t="s">
        <v>192</v>
      </c>
      <c r="C123" t="str">
        <f t="shared" si="2"/>
        <v>上海政法</v>
      </c>
      <c r="D123" t="str">
        <f t="shared" si="3"/>
        <v>03</v>
      </c>
      <c r="E123" t="s">
        <v>450</v>
      </c>
      <c r="F123">
        <v>214</v>
      </c>
      <c r="G123">
        <v>111</v>
      </c>
      <c r="H123">
        <v>124</v>
      </c>
      <c r="I123">
        <v>52</v>
      </c>
      <c r="J123">
        <v>52</v>
      </c>
      <c r="K123">
        <v>52</v>
      </c>
      <c r="L123">
        <v>0</v>
      </c>
      <c r="M123">
        <v>2024</v>
      </c>
      <c r="N123">
        <f>VLOOKUP(E123, '2024D'!$A$2:$G$339, 2, FALSE)</f>
        <v>263</v>
      </c>
      <c r="O123">
        <f>VLOOKUP(E123, '2024D'!$A$2:$G$339, 3, FALSE)</f>
        <v>20956</v>
      </c>
      <c r="P123">
        <f>extracted_table_data[[#This Row],[最低排名]]-extracted_table_data[[#This Row],[同分人数]]+1</f>
        <v>39248</v>
      </c>
      <c r="Q123">
        <f>IF(O123&gt;=开始!$B$6, 1, 0)</f>
        <v>1</v>
      </c>
      <c r="R123">
        <f>extracted_table_data[[#This Row],[最低排名]]-开始!$B$6</f>
        <v>39440</v>
      </c>
    </row>
    <row r="124" spans="1:18">
      <c r="A124">
        <v>13104</v>
      </c>
      <c r="B124" t="s">
        <v>193</v>
      </c>
      <c r="C124" t="str">
        <f t="shared" si="2"/>
        <v>上海政法</v>
      </c>
      <c r="D124" t="str">
        <f t="shared" si="3"/>
        <v>04</v>
      </c>
      <c r="E124" t="s">
        <v>152</v>
      </c>
      <c r="F124">
        <v>218</v>
      </c>
      <c r="G124">
        <v>111</v>
      </c>
      <c r="H124">
        <v>114</v>
      </c>
      <c r="I124">
        <v>58</v>
      </c>
      <c r="J124">
        <v>52</v>
      </c>
      <c r="K124">
        <v>49</v>
      </c>
      <c r="L124">
        <v>0</v>
      </c>
      <c r="M124">
        <v>2024</v>
      </c>
      <c r="N124">
        <f>VLOOKUP(E124, '2024D'!$A$2:$G$339, 2, FALSE)</f>
        <v>271</v>
      </c>
      <c r="O124">
        <f>VLOOKUP(E124, '2024D'!$A$2:$G$339, 3, FALSE)</f>
        <v>21744</v>
      </c>
      <c r="P124">
        <f>extracted_table_data[[#This Row],[最低排名]]-extracted_table_data[[#This Row],[同分人数]]+1</f>
        <v>38856</v>
      </c>
      <c r="Q124">
        <f>IF(O124&gt;=开始!$B$6, 1, 0)</f>
        <v>1</v>
      </c>
      <c r="R124">
        <f>extracted_table_data[[#This Row],[最低排名]]-开始!$B$6</f>
        <v>39040</v>
      </c>
    </row>
    <row r="125" spans="1:18">
      <c r="A125">
        <v>13105</v>
      </c>
      <c r="B125" t="s">
        <v>194</v>
      </c>
      <c r="C125" t="str">
        <f t="shared" si="2"/>
        <v>上海政法</v>
      </c>
      <c r="D125" t="str">
        <f t="shared" si="3"/>
        <v>05</v>
      </c>
      <c r="E125" t="s">
        <v>749</v>
      </c>
      <c r="F125">
        <v>207</v>
      </c>
      <c r="G125">
        <v>105</v>
      </c>
      <c r="H125">
        <v>114</v>
      </c>
      <c r="I125">
        <v>70</v>
      </c>
      <c r="J125">
        <v>61</v>
      </c>
      <c r="K125">
        <v>52</v>
      </c>
      <c r="L125">
        <v>0</v>
      </c>
      <c r="M125">
        <v>2024</v>
      </c>
      <c r="N125">
        <f>VLOOKUP(E125, '2024D'!$A$2:$G$339, 2, FALSE)</f>
        <v>249</v>
      </c>
      <c r="O125">
        <f>VLOOKUP(E125, '2024D'!$A$2:$G$339, 3, FALSE)</f>
        <v>18539</v>
      </c>
      <c r="P125">
        <f>extracted_table_data[[#This Row],[最低排名]]-extracted_table_data[[#This Row],[同分人数]]+1</f>
        <v>16922</v>
      </c>
      <c r="Q125">
        <f>IF(O125&gt;=开始!$B$6, 1, 0)</f>
        <v>1</v>
      </c>
      <c r="R125">
        <f>extracted_table_data[[#This Row],[最低排名]]-开始!$B$6</f>
        <v>17139</v>
      </c>
    </row>
    <row r="126" spans="1:18">
      <c r="A126">
        <v>13106</v>
      </c>
      <c r="B126" t="s">
        <v>196</v>
      </c>
      <c r="C126" t="str">
        <f t="shared" si="2"/>
        <v>上海政法</v>
      </c>
      <c r="D126" t="str">
        <f t="shared" si="3"/>
        <v>06</v>
      </c>
      <c r="E126" t="s">
        <v>195</v>
      </c>
      <c r="F126">
        <v>214</v>
      </c>
      <c r="G126">
        <v>107</v>
      </c>
      <c r="H126">
        <v>104</v>
      </c>
      <c r="I126">
        <v>64</v>
      </c>
      <c r="J126">
        <v>64</v>
      </c>
      <c r="K126">
        <v>64</v>
      </c>
      <c r="L126">
        <v>0</v>
      </c>
      <c r="M126">
        <v>2024</v>
      </c>
      <c r="N126">
        <f>VLOOKUP(E126, '2024D'!$A$2:$G$339, 2, FALSE)</f>
        <v>288</v>
      </c>
      <c r="O126">
        <f>VLOOKUP(E126, '2024D'!$A$2:$G$339, 3, FALSE)</f>
        <v>17049</v>
      </c>
      <c r="P126">
        <f>extracted_table_data[[#This Row],[最低排名]]-extracted_table_data[[#This Row],[同分人数]]+1</f>
        <v>17140</v>
      </c>
      <c r="Q126">
        <f>IF(O126&gt;=开始!$B$6, 1, 0)</f>
        <v>1</v>
      </c>
      <c r="R126">
        <f>extracted_table_data[[#This Row],[最低排名]]-开始!$B$6</f>
        <v>17377</v>
      </c>
    </row>
    <row r="127" spans="1:18">
      <c r="A127">
        <v>13301</v>
      </c>
      <c r="B127" t="s">
        <v>197</v>
      </c>
      <c r="C127" t="str">
        <f t="shared" si="2"/>
        <v>上外贤达</v>
      </c>
      <c r="D127" t="str">
        <f t="shared" si="3"/>
        <v>01</v>
      </c>
      <c r="E127" t="s">
        <v>1548</v>
      </c>
      <c r="F127">
        <v>168</v>
      </c>
      <c r="G127">
        <v>92</v>
      </c>
      <c r="H127">
        <v>97</v>
      </c>
      <c r="I127">
        <v>52</v>
      </c>
      <c r="J127">
        <v>43</v>
      </c>
      <c r="K127">
        <v>43</v>
      </c>
      <c r="L127">
        <v>0</v>
      </c>
      <c r="M127">
        <v>2024</v>
      </c>
      <c r="N127">
        <f>VLOOKUP(E127, '2024D'!$A$2:$G$339, 2, FALSE)</f>
        <v>161</v>
      </c>
      <c r="O127">
        <f>VLOOKUP(E127, '2024D'!$A$2:$G$339, 3, FALSE)</f>
        <v>41594</v>
      </c>
      <c r="P127">
        <f>extracted_table_data[[#This Row],[最低排名]]-extracted_table_data[[#This Row],[同分人数]]+1</f>
        <v>21696</v>
      </c>
      <c r="Q127">
        <f>IF(O127&gt;=开始!$B$6, 1, 0)</f>
        <v>1</v>
      </c>
      <c r="R127">
        <f>extracted_table_data[[#This Row],[最低排名]]-开始!$B$6</f>
        <v>21932</v>
      </c>
    </row>
    <row r="128" spans="1:18">
      <c r="A128">
        <v>13302</v>
      </c>
      <c r="B128" t="s">
        <v>199</v>
      </c>
      <c r="C128" t="str">
        <f t="shared" si="2"/>
        <v>上外贤达</v>
      </c>
      <c r="D128" t="str">
        <f t="shared" si="3"/>
        <v>02</v>
      </c>
      <c r="E128" t="s">
        <v>56</v>
      </c>
      <c r="F128">
        <v>176</v>
      </c>
      <c r="G128">
        <v>92</v>
      </c>
      <c r="H128">
        <v>94</v>
      </c>
      <c r="I128">
        <v>52</v>
      </c>
      <c r="J128">
        <v>49</v>
      </c>
      <c r="K128">
        <v>43</v>
      </c>
      <c r="L128">
        <v>0</v>
      </c>
      <c r="M128">
        <v>2024</v>
      </c>
      <c r="N128">
        <f>VLOOKUP(E128, '2024D'!$A$2:$G$339, 2, FALSE)</f>
        <v>187</v>
      </c>
      <c r="O128">
        <f>VLOOKUP(E128, '2024D'!$A$2:$G$339, 3, FALSE)</f>
        <v>39641</v>
      </c>
      <c r="P128">
        <f>extracted_table_data[[#This Row],[最低排名]]-extracted_table_data[[#This Row],[同分人数]]+1</f>
        <v>23335</v>
      </c>
      <c r="Q128">
        <f>IF(O128&gt;=开始!$B$6, 1, 0)</f>
        <v>1</v>
      </c>
      <c r="R128">
        <f>extracted_table_data[[#This Row],[最低排名]]-开始!$B$6</f>
        <v>23581</v>
      </c>
    </row>
    <row r="129" spans="1:18">
      <c r="A129">
        <v>13303</v>
      </c>
      <c r="B129" t="s">
        <v>200</v>
      </c>
      <c r="C129" t="str">
        <f t="shared" si="2"/>
        <v>上外贤达</v>
      </c>
      <c r="D129" t="str">
        <f t="shared" si="3"/>
        <v>03</v>
      </c>
      <c r="E129" t="s">
        <v>1548</v>
      </c>
      <c r="F129">
        <v>161</v>
      </c>
      <c r="G129">
        <v>89</v>
      </c>
      <c r="H129">
        <v>86</v>
      </c>
      <c r="I129">
        <v>64</v>
      </c>
      <c r="J129">
        <v>49</v>
      </c>
      <c r="K129">
        <v>43</v>
      </c>
      <c r="L129">
        <v>0</v>
      </c>
      <c r="M129">
        <v>2024</v>
      </c>
      <c r="N129">
        <f>VLOOKUP(E129, '2024D'!$A$2:$G$339, 2, FALSE)</f>
        <v>161</v>
      </c>
      <c r="O129">
        <f>VLOOKUP(E129, '2024D'!$A$2:$G$339, 3, FALSE)</f>
        <v>41594</v>
      </c>
      <c r="P129">
        <f>extracted_table_data[[#This Row],[最低排名]]-extracted_table_data[[#This Row],[同分人数]]+1</f>
        <v>24549</v>
      </c>
      <c r="Q129">
        <f>IF(O129&gt;=开始!$B$6, 1, 0)</f>
        <v>1</v>
      </c>
      <c r="R129">
        <f>extracted_table_data[[#This Row],[最低排名]]-开始!$B$6</f>
        <v>24801</v>
      </c>
    </row>
    <row r="130" spans="1:18">
      <c r="A130">
        <v>13304</v>
      </c>
      <c r="B130" t="s">
        <v>201</v>
      </c>
      <c r="C130" t="str">
        <f t="shared" ref="C130:C193" si="4">LEFT(B130, FIND("(", B130) - 1)</f>
        <v>上外贤达</v>
      </c>
      <c r="D130" t="str">
        <f t="shared" ref="D130:D193" si="5">MID(B130, FIND("(", B130) + 1, FIND(")", B130) - FIND("(", B130) - 1)</f>
        <v>04</v>
      </c>
      <c r="E130" t="s">
        <v>1548</v>
      </c>
      <c r="F130">
        <v>188</v>
      </c>
      <c r="G130">
        <v>99</v>
      </c>
      <c r="H130">
        <v>68</v>
      </c>
      <c r="I130">
        <v>52</v>
      </c>
      <c r="J130">
        <v>52</v>
      </c>
      <c r="K130">
        <v>43</v>
      </c>
      <c r="L130">
        <v>0</v>
      </c>
      <c r="M130">
        <v>2024</v>
      </c>
      <c r="N130">
        <f>VLOOKUP(E130, '2024D'!$A$2:$G$339, 2, FALSE)</f>
        <v>161</v>
      </c>
      <c r="O130">
        <f>VLOOKUP(E130, '2024D'!$A$2:$G$339, 3, FALSE)</f>
        <v>41594</v>
      </c>
      <c r="P130">
        <f>extracted_table_data[[#This Row],[最低排名]]-extracted_table_data[[#This Row],[同分人数]]+1</f>
        <v>26867</v>
      </c>
      <c r="Q130">
        <f>IF(O130&gt;=开始!$B$6, 1, 0)</f>
        <v>1</v>
      </c>
      <c r="R130">
        <f>extracted_table_data[[#This Row],[最低排名]]-开始!$B$6</f>
        <v>27118</v>
      </c>
    </row>
    <row r="131" spans="1:18">
      <c r="A131">
        <v>13401</v>
      </c>
      <c r="B131" t="s">
        <v>202</v>
      </c>
      <c r="C131" t="str">
        <f t="shared" si="4"/>
        <v>建桥学院</v>
      </c>
      <c r="D131" t="str">
        <f t="shared" si="5"/>
        <v>01</v>
      </c>
      <c r="E131" t="s">
        <v>363</v>
      </c>
      <c r="F131">
        <v>203</v>
      </c>
      <c r="G131">
        <v>109</v>
      </c>
      <c r="H131">
        <v>68</v>
      </c>
      <c r="I131">
        <v>58</v>
      </c>
      <c r="J131">
        <v>55</v>
      </c>
      <c r="K131">
        <v>52</v>
      </c>
      <c r="L131">
        <v>0</v>
      </c>
      <c r="M131">
        <v>2024</v>
      </c>
      <c r="N131">
        <f>VLOOKUP(E131, '2024D'!$A$2:$G$339, 2, FALSE)</f>
        <v>204</v>
      </c>
      <c r="O131">
        <f>VLOOKUP(E131, '2024D'!$A$2:$G$339, 3, FALSE)</f>
        <v>35127</v>
      </c>
      <c r="P131">
        <f>extracted_table_data[[#This Row],[最低排名]]-extracted_table_data[[#This Row],[同分人数]]+1</f>
        <v>25849</v>
      </c>
      <c r="Q131">
        <f>IF(O131&gt;=开始!$B$6, 1, 0)</f>
        <v>1</v>
      </c>
      <c r="R131">
        <f>extracted_table_data[[#This Row],[最低排名]]-开始!$B$6</f>
        <v>26112</v>
      </c>
    </row>
    <row r="132" spans="1:18">
      <c r="A132">
        <v>13402</v>
      </c>
      <c r="B132" t="s">
        <v>204</v>
      </c>
      <c r="C132" t="str">
        <f t="shared" si="4"/>
        <v>建桥学院</v>
      </c>
      <c r="D132" t="str">
        <f t="shared" si="5"/>
        <v>02</v>
      </c>
      <c r="E132" t="s">
        <v>209</v>
      </c>
      <c r="F132">
        <v>197</v>
      </c>
      <c r="G132">
        <v>104</v>
      </c>
      <c r="H132">
        <v>86</v>
      </c>
      <c r="I132">
        <v>46</v>
      </c>
      <c r="J132">
        <v>43</v>
      </c>
      <c r="K132">
        <v>43</v>
      </c>
      <c r="L132">
        <v>0</v>
      </c>
      <c r="M132">
        <v>2024</v>
      </c>
      <c r="N132">
        <f>VLOOKUP(E132, '2024D'!$A$2:$G$339, 2, FALSE)</f>
        <v>185</v>
      </c>
      <c r="O132">
        <f>VLOOKUP(E132, '2024D'!$A$2:$G$339, 3, FALSE)</f>
        <v>39454</v>
      </c>
      <c r="P132">
        <f>extracted_table_data[[#This Row],[最低排名]]-extracted_table_data[[#This Row],[同分人数]]+1</f>
        <v>24549</v>
      </c>
      <c r="Q132">
        <f>IF(O132&gt;=开始!$B$6, 1, 0)</f>
        <v>1</v>
      </c>
      <c r="R132">
        <f>extracted_table_data[[#This Row],[最低排名]]-开始!$B$6</f>
        <v>24801</v>
      </c>
    </row>
    <row r="133" spans="1:18">
      <c r="A133">
        <v>13403</v>
      </c>
      <c r="B133" t="s">
        <v>206</v>
      </c>
      <c r="C133" t="str">
        <f t="shared" si="4"/>
        <v>建桥学院</v>
      </c>
      <c r="D133" t="str">
        <f t="shared" si="5"/>
        <v>03</v>
      </c>
      <c r="E133" t="s">
        <v>479</v>
      </c>
      <c r="F133">
        <v>188</v>
      </c>
      <c r="G133">
        <v>104</v>
      </c>
      <c r="H133">
        <v>90</v>
      </c>
      <c r="I133">
        <v>49</v>
      </c>
      <c r="J133">
        <v>49</v>
      </c>
      <c r="K133">
        <v>46</v>
      </c>
      <c r="L133">
        <v>0</v>
      </c>
      <c r="M133">
        <v>2024</v>
      </c>
      <c r="N133">
        <f>VLOOKUP(E133, '2024D'!$A$2:$G$339, 2, FALSE)</f>
        <v>171</v>
      </c>
      <c r="O133">
        <f>VLOOKUP(E133, '2024D'!$A$2:$G$339, 3, FALSE)</f>
        <v>38053</v>
      </c>
      <c r="P133">
        <f>extracted_table_data[[#This Row],[最低排名]]-extracted_table_data[[#This Row],[同分人数]]+1</f>
        <v>16173</v>
      </c>
      <c r="Q133">
        <f>IF(O133&gt;=开始!$B$6, 1, 0)</f>
        <v>1</v>
      </c>
      <c r="R133">
        <f>extracted_table_data[[#This Row],[最低排名]]-开始!$B$6</f>
        <v>16423</v>
      </c>
    </row>
    <row r="134" spans="1:18">
      <c r="A134">
        <v>13404</v>
      </c>
      <c r="B134" t="s">
        <v>208</v>
      </c>
      <c r="C134" t="str">
        <f t="shared" si="4"/>
        <v>建桥学院</v>
      </c>
      <c r="D134" t="str">
        <f t="shared" si="5"/>
        <v>04</v>
      </c>
      <c r="E134" t="s">
        <v>405</v>
      </c>
      <c r="F134">
        <v>182</v>
      </c>
      <c r="G134">
        <v>92</v>
      </c>
      <c r="H134">
        <v>89</v>
      </c>
      <c r="I134">
        <v>55</v>
      </c>
      <c r="J134">
        <v>55</v>
      </c>
      <c r="K134">
        <v>46</v>
      </c>
      <c r="L134">
        <v>0</v>
      </c>
      <c r="M134">
        <v>2024</v>
      </c>
      <c r="N134">
        <f>VLOOKUP(E134, '2024D'!$A$2:$G$339, 2, FALSE)</f>
        <v>230</v>
      </c>
      <c r="O134">
        <f>VLOOKUP(E134, '2024D'!$A$2:$G$339, 3, FALSE)</f>
        <v>37063</v>
      </c>
      <c r="P134">
        <f>extracted_table_data[[#This Row],[最低排名]]-extracted_table_data[[#This Row],[同分人数]]+1</f>
        <v>39978</v>
      </c>
      <c r="Q134">
        <f>IF(O134&gt;=开始!$B$6, 1, 0)</f>
        <v>1</v>
      </c>
      <c r="R134">
        <f>extracted_table_data[[#This Row],[最低排名]]-开始!$B$6</f>
        <v>40174</v>
      </c>
    </row>
    <row r="135" spans="1:18">
      <c r="A135">
        <v>13405</v>
      </c>
      <c r="B135" t="s">
        <v>2211</v>
      </c>
      <c r="C135" t="str">
        <f t="shared" si="4"/>
        <v>建桥学院</v>
      </c>
      <c r="D135" t="str">
        <f t="shared" si="5"/>
        <v>05</v>
      </c>
      <c r="E135" t="s">
        <v>56</v>
      </c>
      <c r="F135">
        <v>170</v>
      </c>
      <c r="G135">
        <v>94</v>
      </c>
      <c r="H135">
        <v>103</v>
      </c>
      <c r="I135">
        <v>52</v>
      </c>
      <c r="J135">
        <v>46</v>
      </c>
      <c r="K135">
        <v>43</v>
      </c>
      <c r="L135">
        <v>0</v>
      </c>
      <c r="M135">
        <v>2024</v>
      </c>
      <c r="N135">
        <f>VLOOKUP(E135, '2024D'!$A$2:$G$339, 2, FALSE)</f>
        <v>187</v>
      </c>
      <c r="O135">
        <f>VLOOKUP(E135, '2024D'!$A$2:$G$339, 3, FALSE)</f>
        <v>39641</v>
      </c>
      <c r="P135">
        <f>extracted_table_data[[#This Row],[最低排名]]-extracted_table_data[[#This Row],[同分人数]]+1</f>
        <v>40175</v>
      </c>
      <c r="Q135">
        <f>IF(O135&gt;=开始!$B$6, 1, 0)</f>
        <v>1</v>
      </c>
      <c r="R135">
        <f>extracted_table_data[[#This Row],[最低排名]]-开始!$B$6</f>
        <v>40349</v>
      </c>
    </row>
    <row r="136" spans="1:18">
      <c r="A136">
        <v>13406</v>
      </c>
      <c r="B136" t="s">
        <v>2212</v>
      </c>
      <c r="C136" t="str">
        <f t="shared" si="4"/>
        <v>建桥学院</v>
      </c>
      <c r="D136" t="str">
        <f t="shared" si="5"/>
        <v>06</v>
      </c>
      <c r="E136" t="s">
        <v>52</v>
      </c>
      <c r="F136">
        <v>175</v>
      </c>
      <c r="G136">
        <v>93</v>
      </c>
      <c r="H136">
        <v>102</v>
      </c>
      <c r="I136">
        <v>52</v>
      </c>
      <c r="J136">
        <v>49</v>
      </c>
      <c r="K136">
        <v>46</v>
      </c>
      <c r="L136">
        <v>0</v>
      </c>
      <c r="M136">
        <v>2024</v>
      </c>
      <c r="N136">
        <f>VLOOKUP(E136, '2024D'!$A$2:$G$339, 2, FALSE)</f>
        <v>224</v>
      </c>
      <c r="O136">
        <f>VLOOKUP(E136, '2024D'!$A$2:$G$339, 3, FALSE)</f>
        <v>37692</v>
      </c>
      <c r="P136">
        <f>extracted_table_data[[#This Row],[最低排名]]-extracted_table_data[[#This Row],[同分人数]]+1</f>
        <v>40672</v>
      </c>
      <c r="Q136">
        <f>IF(O136&gt;=开始!$B$6, 1, 0)</f>
        <v>1</v>
      </c>
      <c r="R136">
        <f>extracted_table_data[[#This Row],[最低排名]]-开始!$B$6</f>
        <v>40830</v>
      </c>
    </row>
    <row r="137" spans="1:18">
      <c r="A137">
        <v>13501</v>
      </c>
      <c r="B137" t="s">
        <v>210</v>
      </c>
      <c r="C137" t="str">
        <f t="shared" si="4"/>
        <v>健康医学</v>
      </c>
      <c r="D137" t="str">
        <f t="shared" si="5"/>
        <v>01</v>
      </c>
      <c r="E137" t="s">
        <v>132</v>
      </c>
      <c r="F137">
        <v>210</v>
      </c>
      <c r="G137">
        <v>109</v>
      </c>
      <c r="H137">
        <v>122</v>
      </c>
      <c r="I137">
        <v>64</v>
      </c>
      <c r="J137">
        <v>61</v>
      </c>
      <c r="K137">
        <v>55</v>
      </c>
      <c r="L137">
        <v>0</v>
      </c>
      <c r="M137">
        <v>2024</v>
      </c>
      <c r="N137">
        <f>VLOOKUP(E137, '2024D'!$A$2:$G$339, 2, FALSE)</f>
        <v>233</v>
      </c>
      <c r="O137">
        <f>VLOOKUP(E137, '2024D'!$A$2:$G$339, 3, FALSE)</f>
        <v>16483</v>
      </c>
      <c r="P137">
        <f>extracted_table_data[[#This Row],[最低排名]]-extracted_table_data[[#This Row],[同分人数]]+1</f>
        <v>40672</v>
      </c>
      <c r="Q137">
        <f>IF(O137&gt;=开始!$B$6, 1, 0)</f>
        <v>1</v>
      </c>
      <c r="R137">
        <f>extracted_table_data[[#This Row],[最低排名]]-开始!$B$6</f>
        <v>40830</v>
      </c>
    </row>
    <row r="138" spans="1:18">
      <c r="A138">
        <v>13502</v>
      </c>
      <c r="B138" t="s">
        <v>211</v>
      </c>
      <c r="C138" t="str">
        <f t="shared" si="4"/>
        <v>健康医学</v>
      </c>
      <c r="D138" t="str">
        <f t="shared" si="5"/>
        <v>02</v>
      </c>
      <c r="E138" t="s">
        <v>450</v>
      </c>
      <c r="F138">
        <v>217</v>
      </c>
      <c r="G138">
        <v>128</v>
      </c>
      <c r="H138">
        <v>112</v>
      </c>
      <c r="I138">
        <v>58</v>
      </c>
      <c r="J138">
        <v>55</v>
      </c>
      <c r="K138">
        <v>52</v>
      </c>
      <c r="L138">
        <v>0</v>
      </c>
      <c r="M138">
        <v>2024</v>
      </c>
      <c r="N138">
        <f>VLOOKUP(E138, '2024D'!$A$2:$G$339, 2, FALSE)</f>
        <v>263</v>
      </c>
      <c r="O138">
        <f>VLOOKUP(E138, '2024D'!$A$2:$G$339, 3, FALSE)</f>
        <v>20956</v>
      </c>
      <c r="P138">
        <f>extracted_table_data[[#This Row],[最低排名]]-extracted_table_data[[#This Row],[同分人数]]+1</f>
        <v>40672</v>
      </c>
      <c r="Q138">
        <f>IF(O138&gt;=开始!$B$6, 1, 0)</f>
        <v>1</v>
      </c>
      <c r="R138">
        <f>extracted_table_data[[#This Row],[最低排名]]-开始!$B$6</f>
        <v>40830</v>
      </c>
    </row>
    <row r="139" spans="1:18">
      <c r="A139">
        <v>13503</v>
      </c>
      <c r="B139" t="s">
        <v>212</v>
      </c>
      <c r="C139" t="str">
        <f t="shared" si="4"/>
        <v>健康医学</v>
      </c>
      <c r="D139" t="str">
        <f t="shared" si="5"/>
        <v>03</v>
      </c>
      <c r="E139" t="s">
        <v>217</v>
      </c>
      <c r="F139">
        <v>214</v>
      </c>
      <c r="G139">
        <v>108</v>
      </c>
      <c r="H139">
        <v>101</v>
      </c>
      <c r="I139">
        <v>55</v>
      </c>
      <c r="J139">
        <v>52</v>
      </c>
      <c r="K139">
        <v>52</v>
      </c>
      <c r="L139">
        <v>0</v>
      </c>
      <c r="M139">
        <v>2024</v>
      </c>
      <c r="N139">
        <f>VLOOKUP(E139, '2024D'!$A$2:$G$339, 2, FALSE)</f>
        <v>215</v>
      </c>
      <c r="O139">
        <f>VLOOKUP(E139, '2024D'!$A$2:$G$339, 3, FALSE)</f>
        <v>26034</v>
      </c>
      <c r="P139">
        <f>extracted_table_data[[#This Row],[最低排名]]-extracted_table_data[[#This Row],[同分人数]]+1</f>
        <v>33966</v>
      </c>
      <c r="Q139">
        <f>IF(O139&gt;=开始!$B$6, 1, 0)</f>
        <v>1</v>
      </c>
      <c r="R139">
        <f>extracted_table_data[[#This Row],[最低排名]]-开始!$B$6</f>
        <v>34170</v>
      </c>
    </row>
    <row r="140" spans="1:18">
      <c r="A140">
        <v>13504</v>
      </c>
      <c r="B140" t="s">
        <v>213</v>
      </c>
      <c r="C140" t="str">
        <f t="shared" si="4"/>
        <v>健康医学</v>
      </c>
      <c r="D140" t="str">
        <f t="shared" si="5"/>
        <v>04</v>
      </c>
      <c r="E140" t="s">
        <v>141</v>
      </c>
      <c r="F140">
        <v>200</v>
      </c>
      <c r="G140">
        <v>104</v>
      </c>
      <c r="H140">
        <v>111</v>
      </c>
      <c r="I140">
        <v>55</v>
      </c>
      <c r="J140">
        <v>55</v>
      </c>
      <c r="K140">
        <v>49</v>
      </c>
      <c r="L140">
        <v>0</v>
      </c>
      <c r="M140">
        <v>2024</v>
      </c>
      <c r="N140">
        <f>VLOOKUP(E140, '2024D'!$A$2:$G$339, 2, FALSE)</f>
        <v>248</v>
      </c>
      <c r="O140">
        <f>VLOOKUP(E140, '2024D'!$A$2:$G$339, 3, FALSE)</f>
        <v>26996</v>
      </c>
      <c r="P140">
        <f>extracted_table_data[[#This Row],[最低排名]]-extracted_table_data[[#This Row],[同分人数]]+1</f>
        <v>33095</v>
      </c>
      <c r="Q140">
        <f>IF(O140&gt;=开始!$B$6, 1, 0)</f>
        <v>1</v>
      </c>
      <c r="R140">
        <f>extracted_table_data[[#This Row],[最低排名]]-开始!$B$6</f>
        <v>33327</v>
      </c>
    </row>
    <row r="141" spans="1:18">
      <c r="A141">
        <v>13505</v>
      </c>
      <c r="B141" t="s">
        <v>214</v>
      </c>
      <c r="C141" t="str">
        <f t="shared" si="4"/>
        <v>健康医学</v>
      </c>
      <c r="D141" t="str">
        <f t="shared" si="5"/>
        <v>05</v>
      </c>
      <c r="E141" t="s">
        <v>144</v>
      </c>
      <c r="F141">
        <v>191</v>
      </c>
      <c r="G141">
        <v>108</v>
      </c>
      <c r="H141">
        <v>108</v>
      </c>
      <c r="I141">
        <v>64</v>
      </c>
      <c r="J141">
        <v>52</v>
      </c>
      <c r="K141">
        <v>52</v>
      </c>
      <c r="L141">
        <v>0</v>
      </c>
      <c r="M141">
        <v>2024</v>
      </c>
      <c r="N141">
        <f>VLOOKUP(E141, '2024D'!$A$2:$G$339, 2, FALSE)</f>
        <v>253</v>
      </c>
      <c r="O141">
        <f>VLOOKUP(E141, '2024D'!$A$2:$G$339, 3, FALSE)</f>
        <v>27778</v>
      </c>
      <c r="P141">
        <f>extracted_table_data[[#This Row],[最低排名]]-extracted_table_data[[#This Row],[同分人数]]+1</f>
        <v>34171</v>
      </c>
      <c r="Q141">
        <f>IF(O141&gt;=开始!$B$6, 1, 0)</f>
        <v>1</v>
      </c>
      <c r="R141">
        <f>extracted_table_data[[#This Row],[最低排名]]-开始!$B$6</f>
        <v>34431</v>
      </c>
    </row>
    <row r="142" spans="1:18">
      <c r="A142">
        <v>13506</v>
      </c>
      <c r="B142" t="s">
        <v>215</v>
      </c>
      <c r="C142" t="str">
        <f t="shared" si="4"/>
        <v>健康医学</v>
      </c>
      <c r="D142" t="str">
        <f t="shared" si="5"/>
        <v>06</v>
      </c>
      <c r="E142" t="s">
        <v>863</v>
      </c>
      <c r="F142">
        <v>179</v>
      </c>
      <c r="G142">
        <v>93</v>
      </c>
      <c r="H142">
        <v>119</v>
      </c>
      <c r="I142">
        <v>61</v>
      </c>
      <c r="J142">
        <v>55</v>
      </c>
      <c r="K142">
        <v>52</v>
      </c>
      <c r="L142">
        <v>0</v>
      </c>
      <c r="M142">
        <v>2024</v>
      </c>
      <c r="N142">
        <f>VLOOKUP(E142, '2024D'!$A$2:$G$339, 2, FALSE)</f>
        <v>250</v>
      </c>
      <c r="O142">
        <f>VLOOKUP(E142, '2024D'!$A$2:$G$339, 3, FALSE)</f>
        <v>28028</v>
      </c>
      <c r="P142">
        <f>extracted_table_data[[#This Row],[最低排名]]-extracted_table_data[[#This Row],[同分人数]]+1</f>
        <v>8256</v>
      </c>
      <c r="Q142">
        <f>IF(O142&gt;=开始!$B$6, 1, 0)</f>
        <v>1</v>
      </c>
      <c r="R142">
        <f>extracted_table_data[[#This Row],[最低排名]]-开始!$B$6</f>
        <v>8464</v>
      </c>
    </row>
    <row r="143" spans="1:18">
      <c r="A143">
        <v>13507</v>
      </c>
      <c r="B143" t="s">
        <v>216</v>
      </c>
      <c r="C143" t="str">
        <f t="shared" si="4"/>
        <v>健康医学</v>
      </c>
      <c r="D143" t="str">
        <f t="shared" si="5"/>
        <v>07</v>
      </c>
      <c r="E143" t="s">
        <v>182</v>
      </c>
      <c r="F143">
        <v>196</v>
      </c>
      <c r="G143">
        <v>103</v>
      </c>
      <c r="H143">
        <v>106</v>
      </c>
      <c r="I143">
        <v>55</v>
      </c>
      <c r="J143">
        <v>52</v>
      </c>
      <c r="K143">
        <v>52</v>
      </c>
      <c r="L143">
        <v>0</v>
      </c>
      <c r="M143">
        <v>2024</v>
      </c>
      <c r="N143">
        <f>VLOOKUP(E143, '2024D'!$A$2:$G$339, 2, FALSE)</f>
        <v>248</v>
      </c>
      <c r="O143">
        <f>VLOOKUP(E143, '2024D'!$A$2:$G$339, 3, FALSE)</f>
        <v>29262</v>
      </c>
      <c r="P143">
        <f>extracted_table_data[[#This Row],[最低排名]]-extracted_table_data[[#This Row],[同分人数]]+1</f>
        <v>7856</v>
      </c>
      <c r="Q143">
        <f>IF(O143&gt;=开始!$B$6, 1, 0)</f>
        <v>1</v>
      </c>
      <c r="R143">
        <f>extracted_table_data[[#This Row],[最低排名]]-开始!$B$6</f>
        <v>8061</v>
      </c>
    </row>
    <row r="144" spans="1:18">
      <c r="A144">
        <v>13508</v>
      </c>
      <c r="B144" t="s">
        <v>218</v>
      </c>
      <c r="C144" t="str">
        <f t="shared" si="4"/>
        <v>健康医学</v>
      </c>
      <c r="D144" t="str">
        <f t="shared" si="5"/>
        <v>08</v>
      </c>
      <c r="E144" t="s">
        <v>126</v>
      </c>
      <c r="F144">
        <v>196</v>
      </c>
      <c r="G144">
        <v>101</v>
      </c>
      <c r="H144">
        <v>120</v>
      </c>
      <c r="I144">
        <v>58</v>
      </c>
      <c r="J144">
        <v>49</v>
      </c>
      <c r="K144">
        <v>46</v>
      </c>
      <c r="L144">
        <v>0</v>
      </c>
      <c r="M144">
        <v>2024</v>
      </c>
      <c r="N144">
        <f>VLOOKUP(E144, '2024D'!$A$2:$G$339, 2, FALSE)</f>
        <v>277</v>
      </c>
      <c r="O144">
        <f>VLOOKUP(E144, '2024D'!$A$2:$G$339, 3, FALSE)</f>
        <v>27273</v>
      </c>
      <c r="P144">
        <f>extracted_table_data[[#This Row],[最低排名]]-extracted_table_data[[#This Row],[同分人数]]+1</f>
        <v>12670</v>
      </c>
      <c r="Q144">
        <f>IF(O144&gt;=开始!$B$6, 1, 0)</f>
        <v>1</v>
      </c>
      <c r="R144">
        <f>extracted_table_data[[#This Row],[最低排名]]-开始!$B$6</f>
        <v>12910</v>
      </c>
    </row>
    <row r="145" spans="1:18">
      <c r="A145">
        <v>13601</v>
      </c>
      <c r="B145" t="s">
        <v>219</v>
      </c>
      <c r="C145" t="str">
        <f t="shared" si="4"/>
        <v>海关学院</v>
      </c>
      <c r="D145" t="str">
        <f t="shared" si="5"/>
        <v>01</v>
      </c>
      <c r="E145" t="s">
        <v>195</v>
      </c>
      <c r="F145">
        <v>211</v>
      </c>
      <c r="G145">
        <v>108</v>
      </c>
      <c r="H145">
        <v>110</v>
      </c>
      <c r="I145">
        <v>67</v>
      </c>
      <c r="J145">
        <v>64</v>
      </c>
      <c r="K145">
        <v>58</v>
      </c>
      <c r="L145">
        <v>0</v>
      </c>
      <c r="M145">
        <v>2024</v>
      </c>
      <c r="N145">
        <f>VLOOKUP(E145, '2024D'!$A$2:$G$339, 2, FALSE)</f>
        <v>288</v>
      </c>
      <c r="O145">
        <f>VLOOKUP(E145, '2024D'!$A$2:$G$339, 3, FALSE)</f>
        <v>17049</v>
      </c>
      <c r="P145">
        <f>extracted_table_data[[#This Row],[最低排名]]-extracted_table_data[[#This Row],[同分人数]]+1</f>
        <v>1</v>
      </c>
      <c r="Q145">
        <f>IF(O145&gt;=开始!$B$6, 1, 0)</f>
        <v>1</v>
      </c>
      <c r="R145">
        <f>extracted_table_data[[#This Row],[最低排名]]-开始!$B$6</f>
        <v>2393</v>
      </c>
    </row>
    <row r="146" spans="1:18">
      <c r="A146">
        <v>13602</v>
      </c>
      <c r="B146" t="s">
        <v>2213</v>
      </c>
      <c r="C146" t="str">
        <f t="shared" si="4"/>
        <v>海关学院</v>
      </c>
      <c r="D146" t="str">
        <f t="shared" si="5"/>
        <v>02</v>
      </c>
      <c r="E146" t="s">
        <v>132</v>
      </c>
      <c r="F146">
        <v>216</v>
      </c>
      <c r="G146">
        <v>121</v>
      </c>
      <c r="H146">
        <v>122</v>
      </c>
      <c r="I146">
        <v>61</v>
      </c>
      <c r="J146">
        <v>58</v>
      </c>
      <c r="K146">
        <v>55</v>
      </c>
      <c r="L146">
        <v>0</v>
      </c>
      <c r="M146">
        <v>2024</v>
      </c>
      <c r="N146">
        <f>VLOOKUP(E146, '2024D'!$A$2:$G$339, 2, FALSE)</f>
        <v>233</v>
      </c>
      <c r="O146">
        <f>VLOOKUP(E146, '2024D'!$A$2:$G$339, 3, FALSE)</f>
        <v>16483</v>
      </c>
      <c r="P146">
        <f>extracted_table_data[[#This Row],[最低排名]]-extracted_table_data[[#This Row],[同分人数]]+1</f>
        <v>1</v>
      </c>
      <c r="Q146">
        <f>IF(O146&gt;=开始!$B$6, 1, 0)</f>
        <v>1</v>
      </c>
      <c r="R146">
        <f>extracted_table_data[[#This Row],[最低排名]]-开始!$B$6</f>
        <v>2393</v>
      </c>
    </row>
    <row r="147" spans="1:18">
      <c r="A147">
        <v>16201</v>
      </c>
      <c r="B147" t="s">
        <v>220</v>
      </c>
      <c r="C147" t="str">
        <f t="shared" si="4"/>
        <v>中侨大学</v>
      </c>
      <c r="D147" t="str">
        <f t="shared" si="5"/>
        <v>01</v>
      </c>
      <c r="E147" t="s">
        <v>1548</v>
      </c>
      <c r="F147">
        <v>163</v>
      </c>
      <c r="G147">
        <v>90</v>
      </c>
      <c r="H147">
        <v>90</v>
      </c>
      <c r="I147">
        <v>55</v>
      </c>
      <c r="J147">
        <v>49</v>
      </c>
      <c r="K147">
        <v>46</v>
      </c>
      <c r="L147">
        <v>0</v>
      </c>
      <c r="M147">
        <v>2024</v>
      </c>
      <c r="N147">
        <f>VLOOKUP(E147, '2024D'!$A$2:$G$339, 2, FALSE)</f>
        <v>161</v>
      </c>
      <c r="O147">
        <f>VLOOKUP(E147, '2024D'!$A$2:$G$339, 3, FALSE)</f>
        <v>41594</v>
      </c>
      <c r="P147">
        <f>extracted_table_data[[#This Row],[最低排名]]-extracted_table_data[[#This Row],[同分人数]]+1</f>
        <v>1</v>
      </c>
      <c r="Q147">
        <f>IF(O147&gt;=开始!$B$6, 1, 0)</f>
        <v>1</v>
      </c>
      <c r="R147">
        <f>extracted_table_data[[#This Row],[最低排名]]-开始!$B$6</f>
        <v>2393</v>
      </c>
    </row>
    <row r="148" spans="1:18">
      <c r="A148">
        <v>16202</v>
      </c>
      <c r="B148" t="s">
        <v>222</v>
      </c>
      <c r="C148" t="str">
        <f t="shared" si="4"/>
        <v>中侨大学</v>
      </c>
      <c r="D148" t="str">
        <f t="shared" si="5"/>
        <v>02</v>
      </c>
      <c r="E148" t="s">
        <v>1548</v>
      </c>
      <c r="F148">
        <v>152</v>
      </c>
      <c r="G148">
        <v>97</v>
      </c>
      <c r="H148">
        <v>89</v>
      </c>
      <c r="I148">
        <v>55</v>
      </c>
      <c r="J148">
        <v>55</v>
      </c>
      <c r="K148">
        <v>52</v>
      </c>
      <c r="L148">
        <v>0</v>
      </c>
      <c r="M148">
        <v>2024</v>
      </c>
      <c r="N148">
        <f>VLOOKUP(E148, '2024D'!$A$2:$G$339, 2, FALSE)</f>
        <v>161</v>
      </c>
      <c r="O148">
        <f>VLOOKUP(E148, '2024D'!$A$2:$G$339, 3, FALSE)</f>
        <v>41594</v>
      </c>
      <c r="P148">
        <f>extracted_table_data[[#This Row],[最低排名]]-extracted_table_data[[#This Row],[同分人数]]+1</f>
        <v>7856</v>
      </c>
      <c r="Q148">
        <f>IF(O148&gt;=开始!$B$6, 1, 0)</f>
        <v>1</v>
      </c>
      <c r="R148">
        <f>extracted_table_data[[#This Row],[最低排名]]-开始!$B$6</f>
        <v>8061</v>
      </c>
    </row>
    <row r="149" spans="1:18">
      <c r="A149">
        <v>16501</v>
      </c>
      <c r="B149" t="s">
        <v>225</v>
      </c>
      <c r="C149" t="str">
        <f t="shared" si="4"/>
        <v>立达学院</v>
      </c>
      <c r="D149" t="str">
        <f t="shared" si="5"/>
        <v>01</v>
      </c>
      <c r="E149" t="s">
        <v>1548</v>
      </c>
      <c r="F149">
        <v>164</v>
      </c>
      <c r="G149">
        <v>85</v>
      </c>
      <c r="H149">
        <v>92</v>
      </c>
      <c r="I149">
        <v>55</v>
      </c>
      <c r="J149">
        <v>49</v>
      </c>
      <c r="K149">
        <v>43</v>
      </c>
      <c r="L149">
        <v>0</v>
      </c>
      <c r="M149">
        <v>2024</v>
      </c>
      <c r="N149">
        <f>VLOOKUP(E149, '2024D'!$A$2:$G$339, 2, FALSE)</f>
        <v>161</v>
      </c>
      <c r="O149">
        <f>VLOOKUP(E149, '2024D'!$A$2:$G$339, 3, FALSE)</f>
        <v>41594</v>
      </c>
      <c r="P149">
        <f>extracted_table_data[[#This Row],[最低排名]]-extracted_table_data[[#This Row],[同分人数]]+1</f>
        <v>4426</v>
      </c>
      <c r="Q149">
        <f>IF(O149&gt;=开始!$B$6, 1, 0)</f>
        <v>1</v>
      </c>
      <c r="R149">
        <f>extracted_table_data[[#This Row],[最低排名]]-开始!$B$6</f>
        <v>4600</v>
      </c>
    </row>
    <row r="150" spans="1:18">
      <c r="A150">
        <v>16502</v>
      </c>
      <c r="B150" t="s">
        <v>226</v>
      </c>
      <c r="C150" t="str">
        <f t="shared" si="4"/>
        <v>立达学院</v>
      </c>
      <c r="D150" t="str">
        <f t="shared" si="5"/>
        <v>02</v>
      </c>
      <c r="E150" t="s">
        <v>221</v>
      </c>
      <c r="F150">
        <v>175</v>
      </c>
      <c r="G150">
        <v>88</v>
      </c>
      <c r="H150">
        <v>78</v>
      </c>
      <c r="I150">
        <v>58</v>
      </c>
      <c r="J150">
        <v>52</v>
      </c>
      <c r="K150">
        <v>46</v>
      </c>
      <c r="L150">
        <v>0</v>
      </c>
      <c r="M150">
        <v>2024</v>
      </c>
      <c r="N150">
        <f>VLOOKUP(E150, '2024D'!$A$2:$G$339, 2, FALSE)</f>
        <v>172</v>
      </c>
      <c r="O150">
        <f>VLOOKUP(E150, '2024D'!$A$2:$G$339, 3, FALSE)</f>
        <v>40573</v>
      </c>
      <c r="P150">
        <f>extracted_table_data[[#This Row],[最低排名]]-extracted_table_data[[#This Row],[同分人数]]+1</f>
        <v>6650</v>
      </c>
      <c r="Q150">
        <f>IF(O150&gt;=开始!$B$6, 1, 0)</f>
        <v>1</v>
      </c>
      <c r="R150">
        <f>extracted_table_data[[#This Row],[最低排名]]-开始!$B$6</f>
        <v>6846</v>
      </c>
    </row>
    <row r="151" spans="1:18">
      <c r="A151">
        <v>16503</v>
      </c>
      <c r="B151" t="s">
        <v>2214</v>
      </c>
      <c r="C151" t="str">
        <f t="shared" si="4"/>
        <v>立达学院</v>
      </c>
      <c r="D151" t="str">
        <f t="shared" si="5"/>
        <v>03</v>
      </c>
      <c r="E151" t="s">
        <v>1548</v>
      </c>
      <c r="F151">
        <v>164</v>
      </c>
      <c r="G151">
        <v>90</v>
      </c>
      <c r="H151">
        <v>101</v>
      </c>
      <c r="I151">
        <v>52</v>
      </c>
      <c r="J151">
        <v>43</v>
      </c>
      <c r="K151">
        <v>43</v>
      </c>
      <c r="L151">
        <v>0</v>
      </c>
      <c r="M151">
        <v>2024</v>
      </c>
      <c r="N151">
        <f>VLOOKUP(E151, '2024D'!$A$2:$G$339, 2, FALSE)</f>
        <v>161</v>
      </c>
      <c r="O151">
        <f>VLOOKUP(E151, '2024D'!$A$2:$G$339, 3, FALSE)</f>
        <v>41594</v>
      </c>
      <c r="P151">
        <f>extracted_table_data[[#This Row],[最低排名]]-extracted_table_data[[#This Row],[同分人数]]+1</f>
        <v>7652</v>
      </c>
      <c r="Q151">
        <f>IF(O151&gt;=开始!$B$6, 1, 0)</f>
        <v>1</v>
      </c>
      <c r="R151">
        <f>extracted_table_data[[#This Row],[最低排名]]-开始!$B$6</f>
        <v>7855</v>
      </c>
    </row>
    <row r="152" spans="1:18">
      <c r="A152">
        <v>17001</v>
      </c>
      <c r="B152" t="s">
        <v>227</v>
      </c>
      <c r="C152" t="str">
        <f t="shared" si="4"/>
        <v>上海视觉</v>
      </c>
      <c r="D152" t="str">
        <f t="shared" si="5"/>
        <v>01</v>
      </c>
      <c r="E152" t="s">
        <v>54</v>
      </c>
      <c r="F152">
        <v>178</v>
      </c>
      <c r="G152">
        <v>91</v>
      </c>
      <c r="H152">
        <v>95</v>
      </c>
      <c r="I152">
        <v>64</v>
      </c>
      <c r="J152">
        <v>55</v>
      </c>
      <c r="K152">
        <v>49</v>
      </c>
      <c r="L152">
        <v>0</v>
      </c>
      <c r="M152">
        <v>2024</v>
      </c>
      <c r="N152">
        <f>VLOOKUP(E152, '2024D'!$A$2:$G$339, 2, FALSE)</f>
        <v>218</v>
      </c>
      <c r="O152">
        <f>VLOOKUP(E152, '2024D'!$A$2:$G$339, 3, FALSE)</f>
        <v>33999</v>
      </c>
      <c r="P152">
        <f>extracted_table_data[[#This Row],[最低排名]]-extracted_table_data[[#This Row],[同分人数]]+1</f>
        <v>6452</v>
      </c>
      <c r="Q152">
        <f>IF(O152&gt;=开始!$B$6, 1, 0)</f>
        <v>1</v>
      </c>
      <c r="R152">
        <f>extracted_table_data[[#This Row],[最低排名]]-开始!$B$6</f>
        <v>6649</v>
      </c>
    </row>
    <row r="153" spans="1:18">
      <c r="A153">
        <v>17201</v>
      </c>
      <c r="B153" t="s">
        <v>229</v>
      </c>
      <c r="C153" t="str">
        <f t="shared" si="4"/>
        <v>上师天华</v>
      </c>
      <c r="D153" t="str">
        <f t="shared" si="5"/>
        <v>01</v>
      </c>
      <c r="E153" t="s">
        <v>528</v>
      </c>
      <c r="F153">
        <v>187</v>
      </c>
      <c r="G153">
        <v>102</v>
      </c>
      <c r="H153">
        <v>91</v>
      </c>
      <c r="I153">
        <v>58</v>
      </c>
      <c r="J153">
        <v>55</v>
      </c>
      <c r="K153">
        <v>49</v>
      </c>
      <c r="L153">
        <v>0</v>
      </c>
      <c r="M153">
        <v>2024</v>
      </c>
      <c r="N153">
        <f>VLOOKUP(E153, '2024D'!$A$2:$G$339, 2, FALSE)</f>
        <v>240</v>
      </c>
      <c r="O153">
        <f>VLOOKUP(E153, '2024D'!$A$2:$G$339, 3, FALSE)</f>
        <v>34239</v>
      </c>
      <c r="P153">
        <f>extracted_table_data[[#This Row],[最低排名]]-extracted_table_data[[#This Row],[同分人数]]+1</f>
        <v>7042</v>
      </c>
      <c r="Q153">
        <f>IF(O153&gt;=开始!$B$6, 1, 0)</f>
        <v>1</v>
      </c>
      <c r="R153">
        <f>extracted_table_data[[#This Row],[最低排名]]-开始!$B$6</f>
        <v>7242</v>
      </c>
    </row>
    <row r="154" spans="1:18">
      <c r="A154">
        <v>17202</v>
      </c>
      <c r="B154" t="s">
        <v>231</v>
      </c>
      <c r="C154" t="str">
        <f t="shared" si="4"/>
        <v>上师天华</v>
      </c>
      <c r="D154" t="str">
        <f t="shared" si="5"/>
        <v>02</v>
      </c>
      <c r="E154" t="s">
        <v>469</v>
      </c>
      <c r="F154">
        <v>194</v>
      </c>
      <c r="G154">
        <v>98</v>
      </c>
      <c r="H154">
        <v>94</v>
      </c>
      <c r="I154">
        <v>49</v>
      </c>
      <c r="J154">
        <v>49</v>
      </c>
      <c r="K154">
        <v>46</v>
      </c>
      <c r="L154">
        <v>0</v>
      </c>
      <c r="M154">
        <v>2024</v>
      </c>
      <c r="N154">
        <f>VLOOKUP(E154, '2024D'!$A$2:$G$339, 2, FALSE)</f>
        <v>227</v>
      </c>
      <c r="O154">
        <f>VLOOKUP(E154, '2024D'!$A$2:$G$339, 3, FALSE)</f>
        <v>36033</v>
      </c>
      <c r="P154">
        <f>extracted_table_data[[#This Row],[最低排名]]-extracted_table_data[[#This Row],[同分人数]]+1</f>
        <v>12195</v>
      </c>
      <c r="Q154">
        <f>IF(O154&gt;=开始!$B$6, 1, 0)</f>
        <v>1</v>
      </c>
      <c r="R154">
        <f>extracted_table_data[[#This Row],[最低排名]]-开始!$B$6</f>
        <v>12442</v>
      </c>
    </row>
    <row r="155" spans="1:18">
      <c r="A155">
        <v>20101</v>
      </c>
      <c r="B155" t="s">
        <v>233</v>
      </c>
      <c r="C155" t="str">
        <f t="shared" si="4"/>
        <v>中央民族</v>
      </c>
      <c r="D155" t="str">
        <f t="shared" si="5"/>
        <v>01</v>
      </c>
      <c r="E155" t="s">
        <v>33</v>
      </c>
      <c r="F155">
        <v>227</v>
      </c>
      <c r="G155">
        <v>120</v>
      </c>
      <c r="H155">
        <v>132</v>
      </c>
      <c r="I155">
        <v>70</v>
      </c>
      <c r="J155">
        <v>64</v>
      </c>
      <c r="K155">
        <v>64</v>
      </c>
      <c r="L155">
        <v>0</v>
      </c>
      <c r="M155">
        <v>2024</v>
      </c>
      <c r="N155">
        <f>VLOOKUP(E155, '2024D'!$A$2:$G$339, 2, FALSE)</f>
        <v>173</v>
      </c>
      <c r="O155">
        <f>VLOOKUP(E155, '2024D'!$A$2:$G$339, 3, FALSE)</f>
        <v>6458</v>
      </c>
      <c r="P155">
        <f>extracted_table_data[[#This Row],[最低排名]]-extracted_table_data[[#This Row],[同分人数]]+1</f>
        <v>3119</v>
      </c>
      <c r="Q155">
        <f>IF(O155&gt;=开始!$B$6, 1, 0)</f>
        <v>1</v>
      </c>
      <c r="R155">
        <f>extracted_table_data[[#This Row],[最低排名]]-开始!$B$6</f>
        <v>3270</v>
      </c>
    </row>
    <row r="156" spans="1:18">
      <c r="A156">
        <v>20102</v>
      </c>
      <c r="B156" t="s">
        <v>234</v>
      </c>
      <c r="C156" t="str">
        <f t="shared" si="4"/>
        <v>中央民族</v>
      </c>
      <c r="D156" t="str">
        <f t="shared" si="5"/>
        <v>02</v>
      </c>
      <c r="E156" t="s">
        <v>18</v>
      </c>
      <c r="F156">
        <v>220</v>
      </c>
      <c r="G156">
        <v>116</v>
      </c>
      <c r="H156">
        <v>136</v>
      </c>
      <c r="I156">
        <v>67</v>
      </c>
      <c r="J156">
        <v>61</v>
      </c>
      <c r="K156">
        <v>61</v>
      </c>
      <c r="L156">
        <v>0</v>
      </c>
      <c r="M156">
        <v>2024</v>
      </c>
      <c r="N156">
        <f>VLOOKUP(E156, '2024D'!$A$2:$G$339, 2, FALSE)</f>
        <v>197</v>
      </c>
      <c r="O156">
        <f>VLOOKUP(E156, '2024D'!$A$2:$G$339, 3, FALSE)</f>
        <v>8758</v>
      </c>
      <c r="P156">
        <f>extracted_table_data[[#This Row],[最低排名]]-extracted_table_data[[#This Row],[同分人数]]+1</f>
        <v>3915</v>
      </c>
      <c r="Q156">
        <f>IF(O156&gt;=开始!$B$6, 1, 0)</f>
        <v>1</v>
      </c>
      <c r="R156">
        <f>extracted_table_data[[#This Row],[最低排名]]-开始!$B$6</f>
        <v>4096</v>
      </c>
    </row>
    <row r="157" spans="1:18">
      <c r="A157">
        <v>20103</v>
      </c>
      <c r="B157" t="s">
        <v>235</v>
      </c>
      <c r="C157" t="str">
        <f t="shared" si="4"/>
        <v>中央民族</v>
      </c>
      <c r="D157" t="str">
        <f t="shared" si="5"/>
        <v>03</v>
      </c>
      <c r="E157" t="s">
        <v>189</v>
      </c>
      <c r="F157">
        <v>231</v>
      </c>
      <c r="G157">
        <v>117</v>
      </c>
      <c r="H157">
        <v>130</v>
      </c>
      <c r="I157">
        <v>64</v>
      </c>
      <c r="J157">
        <v>55</v>
      </c>
      <c r="K157">
        <v>55</v>
      </c>
      <c r="L157">
        <v>0</v>
      </c>
      <c r="M157">
        <v>2024</v>
      </c>
      <c r="N157">
        <f>VLOOKUP(E157, '2024D'!$A$2:$G$339, 2, FALSE)</f>
        <v>225</v>
      </c>
      <c r="O157">
        <f>VLOOKUP(E157, '2024D'!$A$2:$G$339, 3, FALSE)</f>
        <v>10985</v>
      </c>
      <c r="P157">
        <f>extracted_table_data[[#This Row],[最低排名]]-extracted_table_data[[#This Row],[同分人数]]+1</f>
        <v>4751</v>
      </c>
      <c r="Q157">
        <f>IF(O157&gt;=开始!$B$6, 1, 0)</f>
        <v>1</v>
      </c>
      <c r="R157">
        <f>extracted_table_data[[#This Row],[最低排名]]-开始!$B$6</f>
        <v>4910</v>
      </c>
    </row>
    <row r="158" spans="1:18">
      <c r="A158">
        <v>20201</v>
      </c>
      <c r="B158" t="s">
        <v>236</v>
      </c>
      <c r="C158" t="str">
        <f t="shared" si="4"/>
        <v>中国人大</v>
      </c>
      <c r="D158" t="str">
        <f t="shared" si="5"/>
        <v>01</v>
      </c>
      <c r="E158" t="s">
        <v>0</v>
      </c>
      <c r="M158">
        <v>2024</v>
      </c>
      <c r="N158">
        <f>VLOOKUP(E158, '2024D'!$A$2:$G$339, 2, FALSE)</f>
        <v>2684</v>
      </c>
      <c r="O158">
        <f>VLOOKUP(E158, '2024D'!$A$2:$G$339, 3, FALSE)</f>
        <v>2684</v>
      </c>
      <c r="P158">
        <f>extracted_table_data[[#This Row],[最低排名]]-extracted_table_data[[#This Row],[同分人数]]+1</f>
        <v>4601</v>
      </c>
      <c r="Q158">
        <f>IF(O158&gt;=开始!$B$6, 1, 0)</f>
        <v>1</v>
      </c>
      <c r="R158">
        <f>extracted_table_data[[#This Row],[最低排名]]-开始!$B$6</f>
        <v>4750</v>
      </c>
    </row>
    <row r="159" spans="1:18">
      <c r="A159">
        <v>20202</v>
      </c>
      <c r="B159" t="s">
        <v>237</v>
      </c>
      <c r="C159" t="str">
        <f t="shared" si="4"/>
        <v>中国人大</v>
      </c>
      <c r="D159" t="str">
        <f t="shared" si="5"/>
        <v>02</v>
      </c>
      <c r="E159" t="s">
        <v>0</v>
      </c>
      <c r="M159">
        <v>2024</v>
      </c>
      <c r="N159">
        <f>VLOOKUP(E159, '2024D'!$A$2:$G$339, 2, FALSE)</f>
        <v>2684</v>
      </c>
      <c r="O159">
        <f>VLOOKUP(E159, '2024D'!$A$2:$G$339, 3, FALSE)</f>
        <v>2684</v>
      </c>
      <c r="P159">
        <f>extracted_table_data[[#This Row],[最低排名]]-extracted_table_data[[#This Row],[同分人数]]+1</f>
        <v>11740</v>
      </c>
      <c r="Q159">
        <f>IF(O159&gt;=开始!$B$6, 1, 0)</f>
        <v>1</v>
      </c>
      <c r="R159">
        <f>extracted_table_data[[#This Row],[最低排名]]-开始!$B$6</f>
        <v>11977</v>
      </c>
    </row>
    <row r="160" spans="1:18">
      <c r="A160">
        <v>20301</v>
      </c>
      <c r="B160" t="s">
        <v>239</v>
      </c>
      <c r="C160" t="str">
        <f t="shared" si="4"/>
        <v>北京交大</v>
      </c>
      <c r="D160" t="str">
        <f t="shared" si="5"/>
        <v>01</v>
      </c>
      <c r="E160" t="s">
        <v>6</v>
      </c>
      <c r="F160">
        <v>238</v>
      </c>
      <c r="G160">
        <v>130</v>
      </c>
      <c r="H160">
        <v>135</v>
      </c>
      <c r="I160">
        <v>70</v>
      </c>
      <c r="J160">
        <v>67</v>
      </c>
      <c r="K160">
        <v>61</v>
      </c>
      <c r="L160">
        <v>0</v>
      </c>
      <c r="M160">
        <v>2024</v>
      </c>
      <c r="N160">
        <f>VLOOKUP(E160, '2024D'!$A$2:$G$339, 2, FALSE)</f>
        <v>152</v>
      </c>
      <c r="O160">
        <f>VLOOKUP(E160, '2024D'!$A$2:$G$339, 3, FALSE)</f>
        <v>3998</v>
      </c>
      <c r="P160">
        <f>extracted_table_data[[#This Row],[最低排名]]-extracted_table_data[[#This Row],[同分人数]]+1</f>
        <v>9180</v>
      </c>
      <c r="Q160">
        <f>IF(O160&gt;=开始!$B$6, 1, 0)</f>
        <v>1</v>
      </c>
      <c r="R160">
        <f>extracted_table_data[[#This Row],[最低排名]]-开始!$B$6</f>
        <v>9418</v>
      </c>
    </row>
    <row r="161" spans="1:18">
      <c r="A161">
        <v>20302</v>
      </c>
      <c r="B161" t="s">
        <v>240</v>
      </c>
      <c r="C161" t="str">
        <f t="shared" si="4"/>
        <v>北京交大</v>
      </c>
      <c r="D161" t="str">
        <f t="shared" si="5"/>
        <v>02</v>
      </c>
      <c r="E161" t="s">
        <v>31</v>
      </c>
      <c r="F161">
        <v>230</v>
      </c>
      <c r="G161">
        <v>121</v>
      </c>
      <c r="H161">
        <v>131</v>
      </c>
      <c r="I161">
        <v>70</v>
      </c>
      <c r="J161">
        <v>70</v>
      </c>
      <c r="K161">
        <v>67</v>
      </c>
      <c r="L161">
        <v>0</v>
      </c>
      <c r="M161">
        <v>2024</v>
      </c>
      <c r="N161">
        <f>VLOOKUP(E161, '2024D'!$A$2:$G$339, 2, FALSE)</f>
        <v>182</v>
      </c>
      <c r="O161">
        <f>VLOOKUP(E161, '2024D'!$A$2:$G$339, 3, FALSE)</f>
        <v>4499</v>
      </c>
      <c r="P161">
        <f>extracted_table_data[[#This Row],[最低排名]]-extracted_table_data[[#This Row],[同分人数]]+1</f>
        <v>12670</v>
      </c>
      <c r="Q161">
        <f>IF(O161&gt;=开始!$B$6, 1, 0)</f>
        <v>1</v>
      </c>
      <c r="R161">
        <f>extracted_table_data[[#This Row],[最低排名]]-开始!$B$6</f>
        <v>12910</v>
      </c>
    </row>
    <row r="162" spans="1:18">
      <c r="A162">
        <v>20303</v>
      </c>
      <c r="B162" t="s">
        <v>241</v>
      </c>
      <c r="C162" t="str">
        <f t="shared" si="4"/>
        <v>北京交大</v>
      </c>
      <c r="D162" t="str">
        <f t="shared" si="5"/>
        <v>03</v>
      </c>
      <c r="E162" t="s">
        <v>58</v>
      </c>
      <c r="F162">
        <v>226</v>
      </c>
      <c r="G162">
        <v>119</v>
      </c>
      <c r="H162">
        <v>131</v>
      </c>
      <c r="I162">
        <v>70</v>
      </c>
      <c r="J162">
        <v>70</v>
      </c>
      <c r="K162">
        <v>67</v>
      </c>
      <c r="L162">
        <v>0</v>
      </c>
      <c r="M162">
        <v>2024</v>
      </c>
      <c r="N162">
        <f>VLOOKUP(E162, '2024D'!$A$2:$G$339, 2, FALSE)</f>
        <v>161</v>
      </c>
      <c r="O162">
        <f>VLOOKUP(E162, '2024D'!$A$2:$G$339, 3, FALSE)</f>
        <v>5180</v>
      </c>
      <c r="P162">
        <f>extracted_table_data[[#This Row],[最低排名]]-extracted_table_data[[#This Row],[同分人数]]+1</f>
        <v>6239</v>
      </c>
      <c r="Q162">
        <f>IF(O162&gt;=开始!$B$6, 1, 0)</f>
        <v>1</v>
      </c>
      <c r="R162">
        <f>extracted_table_data[[#This Row],[最低排名]]-开始!$B$6</f>
        <v>6451</v>
      </c>
    </row>
    <row r="163" spans="1:18">
      <c r="A163">
        <v>20304</v>
      </c>
      <c r="B163" t="s">
        <v>242</v>
      </c>
      <c r="C163" t="str">
        <f t="shared" si="4"/>
        <v>北京交大</v>
      </c>
      <c r="D163" t="str">
        <f t="shared" si="5"/>
        <v>04</v>
      </c>
      <c r="E163" t="s">
        <v>1020</v>
      </c>
      <c r="F163">
        <v>229</v>
      </c>
      <c r="G163">
        <v>117</v>
      </c>
      <c r="H163">
        <v>118</v>
      </c>
      <c r="I163">
        <v>70</v>
      </c>
      <c r="J163">
        <v>70</v>
      </c>
      <c r="K163">
        <v>64</v>
      </c>
      <c r="L163">
        <v>0</v>
      </c>
      <c r="M163">
        <v>2024</v>
      </c>
      <c r="N163">
        <f>VLOOKUP(E163, '2024D'!$A$2:$G$339, 2, FALSE)</f>
        <v>180</v>
      </c>
      <c r="O163">
        <f>VLOOKUP(E163, '2024D'!$A$2:$G$339, 3, FALSE)</f>
        <v>7592</v>
      </c>
      <c r="P163">
        <f>extracted_table_data[[#This Row],[最低排名]]-extracted_table_data[[#This Row],[同分人数]]+1</f>
        <v>12443</v>
      </c>
      <c r="Q163">
        <f>IF(O163&gt;=开始!$B$6, 1, 0)</f>
        <v>1</v>
      </c>
      <c r="R163">
        <f>extracted_table_data[[#This Row],[最低排名]]-开始!$B$6</f>
        <v>12669</v>
      </c>
    </row>
    <row r="164" spans="1:18">
      <c r="A164">
        <v>20305</v>
      </c>
      <c r="B164" t="s">
        <v>2215</v>
      </c>
      <c r="C164" t="str">
        <f t="shared" si="4"/>
        <v>北京交大</v>
      </c>
      <c r="D164" t="str">
        <f t="shared" si="5"/>
        <v>05</v>
      </c>
      <c r="E164" t="s">
        <v>265</v>
      </c>
      <c r="F164">
        <v>241</v>
      </c>
      <c r="G164">
        <v>131</v>
      </c>
      <c r="H164">
        <v>122</v>
      </c>
      <c r="I164">
        <v>67</v>
      </c>
      <c r="J164">
        <v>67</v>
      </c>
      <c r="K164">
        <v>61</v>
      </c>
      <c r="L164">
        <v>0</v>
      </c>
      <c r="M164">
        <v>2024</v>
      </c>
      <c r="N164">
        <f>VLOOKUP(E164, '2024D'!$A$2:$G$339, 2, FALSE)</f>
        <v>183</v>
      </c>
      <c r="O164">
        <f>VLOOKUP(E164, '2024D'!$A$2:$G$339, 3, FALSE)</f>
        <v>6285</v>
      </c>
      <c r="P164">
        <f>extracted_table_data[[#This Row],[最低排名]]-extracted_table_data[[#This Row],[同分人数]]+1</f>
        <v>5271</v>
      </c>
      <c r="Q164">
        <f>IF(O164&gt;=开始!$B$6, 1, 0)</f>
        <v>1</v>
      </c>
      <c r="R164">
        <f>extracted_table_data[[#This Row],[最低排名]]-开始!$B$6</f>
        <v>5453</v>
      </c>
    </row>
    <row r="165" spans="1:18">
      <c r="A165">
        <v>20306</v>
      </c>
      <c r="B165" t="s">
        <v>2216</v>
      </c>
      <c r="C165" t="str">
        <f t="shared" si="4"/>
        <v>北京交大</v>
      </c>
      <c r="D165" t="str">
        <f t="shared" si="5"/>
        <v>06</v>
      </c>
      <c r="E165" t="s">
        <v>16</v>
      </c>
      <c r="F165">
        <v>227</v>
      </c>
      <c r="G165">
        <v>115</v>
      </c>
      <c r="H165">
        <v>126</v>
      </c>
      <c r="I165">
        <v>70</v>
      </c>
      <c r="J165">
        <v>67</v>
      </c>
      <c r="K165">
        <v>64</v>
      </c>
      <c r="L165">
        <v>0</v>
      </c>
      <c r="M165">
        <v>2024</v>
      </c>
      <c r="N165">
        <f>VLOOKUP(E165, '2024D'!$A$2:$G$339, 2, FALSE)</f>
        <v>189</v>
      </c>
      <c r="O165">
        <f>VLOOKUP(E165, '2024D'!$A$2:$G$339, 3, FALSE)</f>
        <v>7021</v>
      </c>
      <c r="P165">
        <f>extracted_table_data[[#This Row],[最低排名]]-extracted_table_data[[#This Row],[同分人数]]+1</f>
        <v>4097</v>
      </c>
      <c r="Q165">
        <f>IF(O165&gt;=开始!$B$6, 1, 0)</f>
        <v>1</v>
      </c>
      <c r="R165">
        <f>extracted_table_data[[#This Row],[最低排名]]-开始!$B$6</f>
        <v>4260</v>
      </c>
    </row>
    <row r="166" spans="1:18">
      <c r="A166">
        <v>20401</v>
      </c>
      <c r="B166" t="s">
        <v>243</v>
      </c>
      <c r="C166" t="str">
        <f t="shared" si="4"/>
        <v>北京科大</v>
      </c>
      <c r="D166" t="str">
        <f t="shared" si="5"/>
        <v>01</v>
      </c>
      <c r="E166" t="s">
        <v>35</v>
      </c>
      <c r="F166">
        <v>231</v>
      </c>
      <c r="G166">
        <v>121</v>
      </c>
      <c r="H166">
        <v>124</v>
      </c>
      <c r="I166">
        <v>70</v>
      </c>
      <c r="J166">
        <v>70</v>
      </c>
      <c r="K166">
        <v>67</v>
      </c>
      <c r="L166">
        <v>0</v>
      </c>
      <c r="M166">
        <v>2024</v>
      </c>
      <c r="N166">
        <f>VLOOKUP(E166, '2024D'!$A$2:$G$339, 2, FALSE)</f>
        <v>188</v>
      </c>
      <c r="O166">
        <f>VLOOKUP(E166, '2024D'!$A$2:$G$339, 3, FALSE)</f>
        <v>5544</v>
      </c>
      <c r="P166">
        <f>extracted_table_data[[#This Row],[最低排名]]-extracted_table_data[[#This Row],[同分人数]]+1</f>
        <v>5844</v>
      </c>
      <c r="Q166">
        <f>IF(O166&gt;=开始!$B$6, 1, 0)</f>
        <v>1</v>
      </c>
      <c r="R166">
        <f>extracted_table_data[[#This Row],[最低排名]]-开始!$B$6</f>
        <v>6028</v>
      </c>
    </row>
    <row r="167" spans="1:18">
      <c r="A167">
        <v>20402</v>
      </c>
      <c r="B167" t="s">
        <v>245</v>
      </c>
      <c r="C167" t="str">
        <f t="shared" si="4"/>
        <v>北京科大</v>
      </c>
      <c r="D167" t="str">
        <f t="shared" si="5"/>
        <v>02</v>
      </c>
      <c r="E167" t="s">
        <v>265</v>
      </c>
      <c r="F167">
        <v>229</v>
      </c>
      <c r="G167">
        <v>115</v>
      </c>
      <c r="H167">
        <v>137</v>
      </c>
      <c r="I167">
        <v>67</v>
      </c>
      <c r="J167">
        <v>64</v>
      </c>
      <c r="K167">
        <v>61</v>
      </c>
      <c r="L167">
        <v>0</v>
      </c>
      <c r="M167">
        <v>2024</v>
      </c>
      <c r="N167">
        <f>VLOOKUP(E167, '2024D'!$A$2:$G$339, 2, FALSE)</f>
        <v>183</v>
      </c>
      <c r="O167">
        <f>VLOOKUP(E167, '2024D'!$A$2:$G$339, 3, FALSE)</f>
        <v>6285</v>
      </c>
      <c r="P167">
        <f>extracted_table_data[[#This Row],[最低排名]]-extracted_table_data[[#This Row],[同分人数]]+1</f>
        <v>6029</v>
      </c>
      <c r="Q167">
        <f>IF(O167&gt;=开始!$B$6, 1, 0)</f>
        <v>1</v>
      </c>
      <c r="R167">
        <f>extracted_table_data[[#This Row],[最低排名]]-开始!$B$6</f>
        <v>6238</v>
      </c>
    </row>
    <row r="168" spans="1:18">
      <c r="A168">
        <v>20403</v>
      </c>
      <c r="B168" t="s">
        <v>2217</v>
      </c>
      <c r="C168" t="str">
        <f t="shared" si="4"/>
        <v>北京科大</v>
      </c>
      <c r="D168" t="str">
        <f t="shared" si="5"/>
        <v>03</v>
      </c>
      <c r="E168" t="s">
        <v>619</v>
      </c>
      <c r="F168">
        <v>238</v>
      </c>
      <c r="G168">
        <v>122</v>
      </c>
      <c r="H168">
        <v>129</v>
      </c>
      <c r="I168">
        <v>67</v>
      </c>
      <c r="J168">
        <v>58</v>
      </c>
      <c r="K168">
        <v>58</v>
      </c>
      <c r="L168">
        <v>0</v>
      </c>
      <c r="M168">
        <v>2024</v>
      </c>
      <c r="N168">
        <f>VLOOKUP(E168, '2024D'!$A$2:$G$339, 2, FALSE)</f>
        <v>206</v>
      </c>
      <c r="O168">
        <f>VLOOKUP(E168, '2024D'!$A$2:$G$339, 3, FALSE)</f>
        <v>7798</v>
      </c>
      <c r="P168">
        <f>extracted_table_data[[#This Row],[最低排名]]-extracted_table_data[[#This Row],[同分人数]]+1</f>
        <v>6650</v>
      </c>
      <c r="Q168">
        <f>IF(O168&gt;=开始!$B$6, 1, 0)</f>
        <v>1</v>
      </c>
      <c r="R168">
        <f>extracted_table_data[[#This Row],[最低排名]]-开始!$B$6</f>
        <v>6846</v>
      </c>
    </row>
    <row r="169" spans="1:18">
      <c r="A169">
        <v>20501</v>
      </c>
      <c r="B169" t="s">
        <v>247</v>
      </c>
      <c r="C169" t="str">
        <f t="shared" si="4"/>
        <v>北京化工</v>
      </c>
      <c r="D169" t="str">
        <f t="shared" si="5"/>
        <v>01</v>
      </c>
      <c r="E169" t="s">
        <v>66</v>
      </c>
      <c r="F169">
        <v>214</v>
      </c>
      <c r="G169">
        <v>117</v>
      </c>
      <c r="H169">
        <v>133</v>
      </c>
      <c r="I169">
        <v>67</v>
      </c>
      <c r="J169">
        <v>67</v>
      </c>
      <c r="K169">
        <v>58</v>
      </c>
      <c r="L169">
        <v>0</v>
      </c>
      <c r="M169">
        <v>2024</v>
      </c>
      <c r="N169">
        <f>VLOOKUP(E169, '2024D'!$A$2:$G$339, 2, FALSE)</f>
        <v>221</v>
      </c>
      <c r="O169">
        <f>VLOOKUP(E169, '2024D'!$A$2:$G$339, 3, FALSE)</f>
        <v>10069</v>
      </c>
      <c r="P169">
        <f>extracted_table_data[[#This Row],[最低排名]]-extracted_table_data[[#This Row],[同分人数]]+1</f>
        <v>6239</v>
      </c>
      <c r="Q169">
        <f>IF(O169&gt;=开始!$B$6, 1, 0)</f>
        <v>1</v>
      </c>
      <c r="R169">
        <f>extracted_table_data[[#This Row],[最低排名]]-开始!$B$6</f>
        <v>6451</v>
      </c>
    </row>
    <row r="170" spans="1:18">
      <c r="A170">
        <v>20502</v>
      </c>
      <c r="B170" t="s">
        <v>2218</v>
      </c>
      <c r="C170" t="str">
        <f t="shared" si="4"/>
        <v>北京化工</v>
      </c>
      <c r="D170" t="str">
        <f t="shared" si="5"/>
        <v>02</v>
      </c>
      <c r="E170" t="s">
        <v>25</v>
      </c>
      <c r="F170">
        <v>232</v>
      </c>
      <c r="G170">
        <v>128</v>
      </c>
      <c r="H170">
        <v>125</v>
      </c>
      <c r="I170">
        <v>64</v>
      </c>
      <c r="J170">
        <v>64</v>
      </c>
      <c r="K170">
        <v>58</v>
      </c>
      <c r="L170">
        <v>0</v>
      </c>
      <c r="M170">
        <v>2024</v>
      </c>
      <c r="N170">
        <f>VLOOKUP(E170, '2024D'!$A$2:$G$339, 2, FALSE)</f>
        <v>213</v>
      </c>
      <c r="O170">
        <f>VLOOKUP(E170, '2024D'!$A$2:$G$339, 3, FALSE)</f>
        <v>9186</v>
      </c>
      <c r="P170">
        <f>extracted_table_data[[#This Row],[最低排名]]-extracted_table_data[[#This Row],[同分人数]]+1</f>
        <v>11978</v>
      </c>
      <c r="Q170">
        <f>IF(O170&gt;=开始!$B$6, 1, 0)</f>
        <v>1</v>
      </c>
      <c r="R170">
        <f>extracted_table_data[[#This Row],[最低排名]]-开始!$B$6</f>
        <v>12194</v>
      </c>
    </row>
    <row r="171" spans="1:18">
      <c r="A171">
        <v>20601</v>
      </c>
      <c r="B171" t="s">
        <v>249</v>
      </c>
      <c r="C171" t="str">
        <f t="shared" si="4"/>
        <v>北京邮电</v>
      </c>
      <c r="D171" t="str">
        <f t="shared" si="5"/>
        <v>01</v>
      </c>
      <c r="E171" t="s">
        <v>6</v>
      </c>
      <c r="F171">
        <v>241</v>
      </c>
      <c r="G171">
        <v>127</v>
      </c>
      <c r="H171">
        <v>132</v>
      </c>
      <c r="I171">
        <v>70</v>
      </c>
      <c r="J171">
        <v>67</v>
      </c>
      <c r="K171">
        <v>61</v>
      </c>
      <c r="L171">
        <v>0</v>
      </c>
      <c r="M171">
        <v>2024</v>
      </c>
      <c r="N171">
        <f>VLOOKUP(E171, '2024D'!$A$2:$G$339, 2, FALSE)</f>
        <v>152</v>
      </c>
      <c r="O171">
        <f>VLOOKUP(E171, '2024D'!$A$2:$G$339, 3, FALSE)</f>
        <v>3998</v>
      </c>
      <c r="P171">
        <f>extracted_table_data[[#This Row],[最低排名]]-extracted_table_data[[#This Row],[同分人数]]+1</f>
        <v>4751</v>
      </c>
      <c r="Q171">
        <f>IF(O171&gt;=开始!$B$6, 1, 0)</f>
        <v>1</v>
      </c>
      <c r="R171">
        <f>extracted_table_data[[#This Row],[最低排名]]-开始!$B$6</f>
        <v>4910</v>
      </c>
    </row>
    <row r="172" spans="1:18">
      <c r="A172">
        <v>20602</v>
      </c>
      <c r="B172" t="s">
        <v>251</v>
      </c>
      <c r="C172" t="str">
        <f t="shared" si="4"/>
        <v>北京邮电</v>
      </c>
      <c r="D172" t="str">
        <f t="shared" si="5"/>
        <v>02</v>
      </c>
      <c r="E172" t="s">
        <v>1177</v>
      </c>
      <c r="F172">
        <v>238</v>
      </c>
      <c r="G172">
        <v>122</v>
      </c>
      <c r="H172">
        <v>135</v>
      </c>
      <c r="I172">
        <v>70</v>
      </c>
      <c r="J172">
        <v>70</v>
      </c>
      <c r="K172">
        <v>64</v>
      </c>
      <c r="L172">
        <v>0</v>
      </c>
      <c r="M172">
        <v>2024</v>
      </c>
      <c r="N172">
        <f>VLOOKUP(E172, '2024D'!$A$2:$G$339, 2, FALSE)</f>
        <v>136</v>
      </c>
      <c r="O172">
        <f>VLOOKUP(E172, '2024D'!$A$2:$G$339, 3, FALSE)</f>
        <v>3098</v>
      </c>
      <c r="P172">
        <f>extracted_table_data[[#This Row],[最低排名]]-extracted_table_data[[#This Row],[同分人数]]+1</f>
        <v>4426</v>
      </c>
      <c r="Q172">
        <f>IF(O172&gt;=开始!$B$6, 1, 0)</f>
        <v>1</v>
      </c>
      <c r="R172">
        <f>extracted_table_data[[#This Row],[最低排名]]-开始!$B$6</f>
        <v>4600</v>
      </c>
    </row>
    <row r="173" spans="1:18">
      <c r="A173">
        <v>20701</v>
      </c>
      <c r="B173" t="s">
        <v>252</v>
      </c>
      <c r="C173" t="str">
        <f t="shared" si="4"/>
        <v>中国农大</v>
      </c>
      <c r="D173" t="str">
        <f t="shared" si="5"/>
        <v>01</v>
      </c>
      <c r="E173" t="s">
        <v>265</v>
      </c>
      <c r="F173">
        <v>244</v>
      </c>
      <c r="G173">
        <v>133</v>
      </c>
      <c r="H173">
        <v>125</v>
      </c>
      <c r="I173">
        <v>67</v>
      </c>
      <c r="J173">
        <v>64</v>
      </c>
      <c r="K173">
        <v>58</v>
      </c>
      <c r="L173">
        <v>0</v>
      </c>
      <c r="M173">
        <v>2024</v>
      </c>
      <c r="N173">
        <f>VLOOKUP(E173, '2024D'!$A$2:$G$339, 2, FALSE)</f>
        <v>183</v>
      </c>
      <c r="O173">
        <f>VLOOKUP(E173, '2024D'!$A$2:$G$339, 3, FALSE)</f>
        <v>6285</v>
      </c>
      <c r="P173">
        <f>extracted_table_data[[#This Row],[最低排名]]-extracted_table_data[[#This Row],[同分人数]]+1</f>
        <v>5454</v>
      </c>
      <c r="Q173">
        <f>IF(O173&gt;=开始!$B$6, 1, 0)</f>
        <v>1</v>
      </c>
      <c r="R173">
        <f>extracted_table_data[[#This Row],[最低排名]]-开始!$B$6</f>
        <v>5664</v>
      </c>
    </row>
    <row r="174" spans="1:18">
      <c r="A174">
        <v>20801</v>
      </c>
      <c r="B174" t="s">
        <v>255</v>
      </c>
      <c r="C174" t="str">
        <f t="shared" si="4"/>
        <v>北京林大</v>
      </c>
      <c r="D174" t="str">
        <f t="shared" si="5"/>
        <v>01</v>
      </c>
      <c r="E174" t="s">
        <v>256</v>
      </c>
      <c r="F174">
        <v>203</v>
      </c>
      <c r="G174">
        <v>104</v>
      </c>
      <c r="H174">
        <v>130</v>
      </c>
      <c r="I174">
        <v>67</v>
      </c>
      <c r="J174">
        <v>67</v>
      </c>
      <c r="K174">
        <v>64</v>
      </c>
      <c r="L174">
        <v>0</v>
      </c>
      <c r="M174">
        <v>2024</v>
      </c>
      <c r="N174">
        <f>VLOOKUP(E174, '2024D'!$A$2:$G$339, 2, FALSE)</f>
        <v>241</v>
      </c>
      <c r="O174">
        <f>VLOOKUP(E174, '2024D'!$A$2:$G$339, 3, FALSE)</f>
        <v>11919</v>
      </c>
      <c r="P174">
        <f>extracted_table_data[[#This Row],[最低排名]]-extracted_table_data[[#This Row],[同分人数]]+1</f>
        <v>4751</v>
      </c>
      <c r="Q174">
        <f>IF(O174&gt;=开始!$B$6, 1, 0)</f>
        <v>1</v>
      </c>
      <c r="R174">
        <f>extracted_table_data[[#This Row],[最低排名]]-开始!$B$6</f>
        <v>4910</v>
      </c>
    </row>
    <row r="175" spans="1:18">
      <c r="A175">
        <v>20802</v>
      </c>
      <c r="B175" t="s">
        <v>257</v>
      </c>
      <c r="C175" t="str">
        <f t="shared" si="4"/>
        <v>北京林大</v>
      </c>
      <c r="D175" t="str">
        <f t="shared" si="5"/>
        <v>02</v>
      </c>
      <c r="E175" t="s">
        <v>189</v>
      </c>
      <c r="F175">
        <v>220</v>
      </c>
      <c r="G175">
        <v>112</v>
      </c>
      <c r="H175">
        <v>123</v>
      </c>
      <c r="I175">
        <v>67</v>
      </c>
      <c r="J175">
        <v>64</v>
      </c>
      <c r="K175">
        <v>61</v>
      </c>
      <c r="L175">
        <v>0</v>
      </c>
      <c r="M175">
        <v>2024</v>
      </c>
      <c r="N175">
        <f>VLOOKUP(E175, '2024D'!$A$2:$G$339, 2, FALSE)</f>
        <v>225</v>
      </c>
      <c r="O175">
        <f>VLOOKUP(E175, '2024D'!$A$2:$G$339, 3, FALSE)</f>
        <v>10985</v>
      </c>
      <c r="P175">
        <f>extracted_table_data[[#This Row],[最低排名]]-extracted_table_data[[#This Row],[同分人数]]+1</f>
        <v>5454</v>
      </c>
      <c r="Q175">
        <f>IF(O175&gt;=开始!$B$6, 1, 0)</f>
        <v>1</v>
      </c>
      <c r="R175">
        <f>extracted_table_data[[#This Row],[最低排名]]-开始!$B$6</f>
        <v>5664</v>
      </c>
    </row>
    <row r="176" spans="1:18">
      <c r="A176">
        <v>20803</v>
      </c>
      <c r="B176" t="s">
        <v>258</v>
      </c>
      <c r="C176" t="str">
        <f t="shared" si="4"/>
        <v>北京林大</v>
      </c>
      <c r="D176" t="str">
        <f t="shared" si="5"/>
        <v>03</v>
      </c>
      <c r="E176" t="s">
        <v>424</v>
      </c>
      <c r="F176">
        <v>214</v>
      </c>
      <c r="G176">
        <v>107</v>
      </c>
      <c r="H176">
        <v>121</v>
      </c>
      <c r="I176">
        <v>67</v>
      </c>
      <c r="J176">
        <v>61</v>
      </c>
      <c r="K176">
        <v>61</v>
      </c>
      <c r="L176">
        <v>0</v>
      </c>
      <c r="M176">
        <v>2024</v>
      </c>
      <c r="N176">
        <f>VLOOKUP(E176, '2024D'!$A$2:$G$339, 2, FALSE)</f>
        <v>262</v>
      </c>
      <c r="O176">
        <f>VLOOKUP(E176, '2024D'!$A$2:$G$339, 3, FALSE)</f>
        <v>13538</v>
      </c>
      <c r="P176">
        <f>extracted_table_data[[#This Row],[最低排名]]-extracted_table_data[[#This Row],[同分人数]]+1</f>
        <v>8465</v>
      </c>
      <c r="Q176">
        <f>IF(O176&gt;=开始!$B$6, 1, 0)</f>
        <v>1</v>
      </c>
      <c r="R176">
        <f>extracted_table_data[[#This Row],[最低排名]]-开始!$B$6</f>
        <v>8712</v>
      </c>
    </row>
    <row r="177" spans="1:18">
      <c r="A177">
        <v>20804</v>
      </c>
      <c r="B177" t="s">
        <v>259</v>
      </c>
      <c r="C177" t="str">
        <f t="shared" si="4"/>
        <v>北京林大</v>
      </c>
      <c r="D177" t="str">
        <f t="shared" si="5"/>
        <v>04</v>
      </c>
      <c r="E177" t="s">
        <v>115</v>
      </c>
      <c r="F177">
        <v>218</v>
      </c>
      <c r="G177">
        <v>113</v>
      </c>
      <c r="H177">
        <v>120</v>
      </c>
      <c r="I177">
        <v>70</v>
      </c>
      <c r="J177">
        <v>64</v>
      </c>
      <c r="K177">
        <v>58</v>
      </c>
      <c r="L177">
        <v>0</v>
      </c>
      <c r="M177">
        <v>2024</v>
      </c>
      <c r="N177">
        <f>VLOOKUP(E177, '2024D'!$A$2:$G$339, 2, FALSE)</f>
        <v>224</v>
      </c>
      <c r="O177">
        <f>VLOOKUP(E177, '2024D'!$A$2:$G$339, 3, FALSE)</f>
        <v>12143</v>
      </c>
      <c r="P177">
        <f>extracted_table_data[[#This Row],[最低排名]]-extracted_table_data[[#This Row],[同分人数]]+1</f>
        <v>10809</v>
      </c>
      <c r="Q177">
        <f>IF(O177&gt;=开始!$B$6, 1, 0)</f>
        <v>1</v>
      </c>
      <c r="R177">
        <f>extracted_table_data[[#This Row],[最低排名]]-开始!$B$6</f>
        <v>11029</v>
      </c>
    </row>
    <row r="178" spans="1:18">
      <c r="A178">
        <v>20901</v>
      </c>
      <c r="B178" t="s">
        <v>262</v>
      </c>
      <c r="C178" t="str">
        <f t="shared" si="4"/>
        <v>北京中医</v>
      </c>
      <c r="D178" t="str">
        <f t="shared" si="5"/>
        <v>01</v>
      </c>
      <c r="E178" t="s">
        <v>35</v>
      </c>
      <c r="F178">
        <v>236</v>
      </c>
      <c r="G178">
        <v>127</v>
      </c>
      <c r="H178">
        <v>122</v>
      </c>
      <c r="I178">
        <v>70</v>
      </c>
      <c r="J178">
        <v>67</v>
      </c>
      <c r="K178">
        <v>67</v>
      </c>
      <c r="L178">
        <v>0</v>
      </c>
      <c r="M178">
        <v>2024</v>
      </c>
      <c r="N178">
        <f>VLOOKUP(E178, '2024D'!$A$2:$G$339, 2, FALSE)</f>
        <v>188</v>
      </c>
      <c r="O178">
        <f>VLOOKUP(E178, '2024D'!$A$2:$G$339, 3, FALSE)</f>
        <v>5544</v>
      </c>
      <c r="P178">
        <f>extracted_table_data[[#This Row],[最低排名]]-extracted_table_data[[#This Row],[同分人数]]+1</f>
        <v>11277</v>
      </c>
      <c r="Q178">
        <f>IF(O178&gt;=开始!$B$6, 1, 0)</f>
        <v>1</v>
      </c>
      <c r="R178">
        <f>extracted_table_data[[#This Row],[最低排名]]-开始!$B$6</f>
        <v>11501</v>
      </c>
    </row>
    <row r="179" spans="1:18">
      <c r="A179">
        <v>21001</v>
      </c>
      <c r="B179" t="s">
        <v>263</v>
      </c>
      <c r="C179" t="str">
        <f t="shared" si="4"/>
        <v>北师大</v>
      </c>
      <c r="D179" t="str">
        <f t="shared" si="5"/>
        <v>01</v>
      </c>
      <c r="E179" t="s">
        <v>31</v>
      </c>
      <c r="F179">
        <v>240</v>
      </c>
      <c r="G179">
        <v>125</v>
      </c>
      <c r="H179">
        <v>136</v>
      </c>
      <c r="I179">
        <v>67</v>
      </c>
      <c r="J179">
        <v>64</v>
      </c>
      <c r="K179">
        <v>61</v>
      </c>
      <c r="L179">
        <v>0</v>
      </c>
      <c r="M179">
        <v>2024</v>
      </c>
      <c r="N179">
        <f>VLOOKUP(E179, '2024D'!$A$2:$G$339, 2, FALSE)</f>
        <v>182</v>
      </c>
      <c r="O179">
        <f>VLOOKUP(E179, '2024D'!$A$2:$G$339, 3, FALSE)</f>
        <v>4499</v>
      </c>
      <c r="P179">
        <f>extracted_table_data[[#This Row],[最低排名]]-extracted_table_data[[#This Row],[同分人数]]+1</f>
        <v>10106</v>
      </c>
      <c r="Q179">
        <f>IF(O179&gt;=开始!$B$6, 1, 0)</f>
        <v>1</v>
      </c>
      <c r="R179">
        <f>extracted_table_data[[#This Row],[最低排名]]-开始!$B$6</f>
        <v>10340</v>
      </c>
    </row>
    <row r="180" spans="1:18">
      <c r="A180">
        <v>21101</v>
      </c>
      <c r="B180" t="s">
        <v>264</v>
      </c>
      <c r="C180" t="str">
        <f t="shared" si="4"/>
        <v>北外大</v>
      </c>
      <c r="D180" t="str">
        <f t="shared" si="5"/>
        <v>01</v>
      </c>
      <c r="E180" t="s">
        <v>14</v>
      </c>
      <c r="F180">
        <v>235</v>
      </c>
      <c r="G180">
        <v>122</v>
      </c>
      <c r="H180">
        <v>132</v>
      </c>
      <c r="I180">
        <v>67</v>
      </c>
      <c r="J180">
        <v>64</v>
      </c>
      <c r="K180">
        <v>55</v>
      </c>
      <c r="L180">
        <v>0</v>
      </c>
      <c r="M180">
        <v>2024</v>
      </c>
      <c r="N180">
        <f>VLOOKUP(E180, '2024D'!$A$2:$G$339, 2, FALSE)</f>
        <v>197</v>
      </c>
      <c r="O180">
        <f>VLOOKUP(E180, '2024D'!$A$2:$G$339, 3, FALSE)</f>
        <v>7218</v>
      </c>
      <c r="P180">
        <f>extracted_table_data[[#This Row],[最低排名]]-extracted_table_data[[#This Row],[同分人数]]+1</f>
        <v>8941</v>
      </c>
      <c r="Q180">
        <f>IF(O180&gt;=开始!$B$6, 1, 0)</f>
        <v>1</v>
      </c>
      <c r="R180">
        <f>extracted_table_data[[#This Row],[最低排名]]-开始!$B$6</f>
        <v>9179</v>
      </c>
    </row>
    <row r="181" spans="1:18">
      <c r="A181">
        <v>21201</v>
      </c>
      <c r="B181" t="s">
        <v>266</v>
      </c>
      <c r="C181" t="str">
        <f t="shared" si="4"/>
        <v>中国传媒</v>
      </c>
      <c r="D181" t="str">
        <f t="shared" si="5"/>
        <v>01</v>
      </c>
      <c r="E181" t="s">
        <v>244</v>
      </c>
      <c r="F181">
        <v>231</v>
      </c>
      <c r="G181">
        <v>128</v>
      </c>
      <c r="H181">
        <v>129</v>
      </c>
      <c r="I181">
        <v>67</v>
      </c>
      <c r="J181">
        <v>64</v>
      </c>
      <c r="K181">
        <v>64</v>
      </c>
      <c r="L181">
        <v>0</v>
      </c>
      <c r="M181">
        <v>2024</v>
      </c>
      <c r="N181">
        <f>VLOOKUP(E181, '2024D'!$A$2:$G$339, 2, FALSE)</f>
        <v>201</v>
      </c>
      <c r="O181">
        <f>VLOOKUP(E181, '2024D'!$A$2:$G$339, 3, FALSE)</f>
        <v>6832</v>
      </c>
      <c r="P181">
        <f>extracted_table_data[[#This Row],[最低排名]]-extracted_table_data[[#This Row],[同分人数]]+1</f>
        <v>12670</v>
      </c>
      <c r="Q181">
        <f>IF(O181&gt;=开始!$B$6, 1, 0)</f>
        <v>1</v>
      </c>
      <c r="R181">
        <f>extracted_table_data[[#This Row],[最低排名]]-开始!$B$6</f>
        <v>12910</v>
      </c>
    </row>
    <row r="182" spans="1:18">
      <c r="A182">
        <v>21202</v>
      </c>
      <c r="B182" t="s">
        <v>267</v>
      </c>
      <c r="C182" t="str">
        <f t="shared" si="4"/>
        <v>中国传媒</v>
      </c>
      <c r="D182" t="str">
        <f t="shared" si="5"/>
        <v>02</v>
      </c>
      <c r="E182" t="s">
        <v>16</v>
      </c>
      <c r="F182">
        <v>235</v>
      </c>
      <c r="G182">
        <v>124</v>
      </c>
      <c r="H182">
        <v>133</v>
      </c>
      <c r="I182">
        <v>64</v>
      </c>
      <c r="J182">
        <v>61</v>
      </c>
      <c r="K182">
        <v>61</v>
      </c>
      <c r="L182">
        <v>0</v>
      </c>
      <c r="M182">
        <v>2024</v>
      </c>
      <c r="N182">
        <f>VLOOKUP(E182, '2024D'!$A$2:$G$339, 2, FALSE)</f>
        <v>189</v>
      </c>
      <c r="O182">
        <f>VLOOKUP(E182, '2024D'!$A$2:$G$339, 3, FALSE)</f>
        <v>7021</v>
      </c>
      <c r="P182">
        <f>extracted_table_data[[#This Row],[最低排名]]-extracted_table_data[[#This Row],[同分人数]]+1</f>
        <v>12443</v>
      </c>
      <c r="Q182">
        <f>IF(O182&gt;=开始!$B$6, 1, 0)</f>
        <v>1</v>
      </c>
      <c r="R182">
        <f>extracted_table_data[[#This Row],[最低排名]]-开始!$B$6</f>
        <v>12669</v>
      </c>
    </row>
    <row r="183" spans="1:18">
      <c r="A183">
        <v>21203</v>
      </c>
      <c r="B183" t="s">
        <v>268</v>
      </c>
      <c r="C183" t="str">
        <f t="shared" si="4"/>
        <v>中国传媒</v>
      </c>
      <c r="D183" t="str">
        <f t="shared" si="5"/>
        <v>03</v>
      </c>
      <c r="E183" t="s">
        <v>273</v>
      </c>
      <c r="F183">
        <v>228</v>
      </c>
      <c r="G183">
        <v>116</v>
      </c>
      <c r="H183">
        <v>134</v>
      </c>
      <c r="I183">
        <v>67</v>
      </c>
      <c r="J183">
        <v>67</v>
      </c>
      <c r="K183">
        <v>64</v>
      </c>
      <c r="L183">
        <v>0</v>
      </c>
      <c r="M183">
        <v>2024</v>
      </c>
      <c r="N183">
        <f>VLOOKUP(E183, '2024D'!$A$2:$G$339, 2, FALSE)</f>
        <v>168</v>
      </c>
      <c r="O183">
        <f>VLOOKUP(E183, '2024D'!$A$2:$G$339, 3, FALSE)</f>
        <v>5899</v>
      </c>
      <c r="P183">
        <f>extracted_table_data[[#This Row],[最低排名]]-extracted_table_data[[#This Row],[同分人数]]+1</f>
        <v>4601</v>
      </c>
      <c r="Q183">
        <f>IF(O183&gt;=开始!$B$6, 1, 0)</f>
        <v>1</v>
      </c>
      <c r="R183">
        <f>extracted_table_data[[#This Row],[最低排名]]-开始!$B$6</f>
        <v>4750</v>
      </c>
    </row>
    <row r="184" spans="1:18">
      <c r="A184">
        <v>21204</v>
      </c>
      <c r="B184" t="s">
        <v>269</v>
      </c>
      <c r="C184" t="str">
        <f t="shared" si="4"/>
        <v>中国传媒</v>
      </c>
      <c r="D184" t="str">
        <f t="shared" si="5"/>
        <v>04</v>
      </c>
      <c r="E184" t="s">
        <v>248</v>
      </c>
      <c r="F184">
        <v>215</v>
      </c>
      <c r="G184">
        <v>109</v>
      </c>
      <c r="H184">
        <v>128</v>
      </c>
      <c r="I184">
        <v>67</v>
      </c>
      <c r="J184">
        <v>61</v>
      </c>
      <c r="K184">
        <v>58</v>
      </c>
      <c r="L184">
        <v>0</v>
      </c>
      <c r="M184">
        <v>2024</v>
      </c>
      <c r="N184">
        <f>VLOOKUP(E184, '2024D'!$A$2:$G$339, 2, FALSE)</f>
        <v>245</v>
      </c>
      <c r="O184">
        <f>VLOOKUP(E184, '2024D'!$A$2:$G$339, 3, FALSE)</f>
        <v>12388</v>
      </c>
      <c r="P184">
        <f>extracted_table_data[[#This Row],[最低排名]]-extracted_table_data[[#This Row],[同分人数]]+1</f>
        <v>6847</v>
      </c>
      <c r="Q184">
        <f>IF(O184&gt;=开始!$B$6, 1, 0)</f>
        <v>1</v>
      </c>
      <c r="R184">
        <f>extracted_table_data[[#This Row],[最低排名]]-开始!$B$6</f>
        <v>7041</v>
      </c>
    </row>
    <row r="185" spans="1:18">
      <c r="A185">
        <v>21205</v>
      </c>
      <c r="B185" t="s">
        <v>2219</v>
      </c>
      <c r="C185" t="str">
        <f t="shared" si="4"/>
        <v>中国传媒</v>
      </c>
      <c r="D185" t="str">
        <f t="shared" si="5"/>
        <v>05</v>
      </c>
      <c r="E185" t="s">
        <v>103</v>
      </c>
      <c r="F185">
        <v>235</v>
      </c>
      <c r="G185">
        <v>121</v>
      </c>
      <c r="H185">
        <v>129</v>
      </c>
      <c r="I185">
        <v>64</v>
      </c>
      <c r="J185">
        <v>61</v>
      </c>
      <c r="K185">
        <v>55</v>
      </c>
      <c r="L185">
        <v>0</v>
      </c>
      <c r="M185">
        <v>2024</v>
      </c>
      <c r="N185">
        <f>VLOOKUP(E185, '2024D'!$A$2:$G$339, 2, FALSE)</f>
        <v>215</v>
      </c>
      <c r="O185">
        <f>VLOOKUP(E185, '2024D'!$A$2:$G$339, 3, FALSE)</f>
        <v>8973</v>
      </c>
      <c r="P185">
        <f>extracted_table_data[[#This Row],[最低排名]]-extracted_table_data[[#This Row],[同分人数]]+1</f>
        <v>27341</v>
      </c>
      <c r="Q185">
        <f>IF(O185&gt;=开始!$B$6, 1, 0)</f>
        <v>1</v>
      </c>
      <c r="R185">
        <f>extracted_table_data[[#This Row],[最低排名]]-开始!$B$6</f>
        <v>27576</v>
      </c>
    </row>
    <row r="186" spans="1:18">
      <c r="A186">
        <v>21301</v>
      </c>
      <c r="B186" t="s">
        <v>270</v>
      </c>
      <c r="C186" t="str">
        <f t="shared" si="4"/>
        <v>中央财大</v>
      </c>
      <c r="D186" t="str">
        <f t="shared" si="5"/>
        <v>01</v>
      </c>
      <c r="E186" t="s">
        <v>332</v>
      </c>
      <c r="F186">
        <v>232</v>
      </c>
      <c r="G186">
        <v>121</v>
      </c>
      <c r="H186">
        <v>130</v>
      </c>
      <c r="I186">
        <v>70</v>
      </c>
      <c r="J186">
        <v>67</v>
      </c>
      <c r="K186">
        <v>64</v>
      </c>
      <c r="L186">
        <v>0</v>
      </c>
      <c r="M186">
        <v>2024</v>
      </c>
      <c r="N186">
        <f>VLOOKUP(E186, '2024D'!$A$2:$G$339, 2, FALSE)</f>
        <v>176</v>
      </c>
      <c r="O186">
        <f>VLOOKUP(E186, '2024D'!$A$2:$G$339, 3, FALSE)</f>
        <v>5356</v>
      </c>
      <c r="P186">
        <f>extracted_table_data[[#This Row],[最低排名]]-extracted_table_data[[#This Row],[同分人数]]+1</f>
        <v>3742</v>
      </c>
      <c r="Q186">
        <f>IF(O186&gt;=开始!$B$6, 1, 0)</f>
        <v>1</v>
      </c>
      <c r="R186">
        <f>extracted_table_data[[#This Row],[最低排名]]-开始!$B$6</f>
        <v>3914</v>
      </c>
    </row>
    <row r="187" spans="1:18">
      <c r="A187">
        <v>21302</v>
      </c>
      <c r="B187" t="s">
        <v>271</v>
      </c>
      <c r="C187" t="str">
        <f t="shared" si="4"/>
        <v>中央财大</v>
      </c>
      <c r="D187" t="str">
        <f t="shared" si="5"/>
        <v>02</v>
      </c>
      <c r="E187" t="s">
        <v>273</v>
      </c>
      <c r="F187">
        <v>242</v>
      </c>
      <c r="G187">
        <v>123</v>
      </c>
      <c r="H187">
        <v>135</v>
      </c>
      <c r="I187">
        <v>67</v>
      </c>
      <c r="J187">
        <v>61</v>
      </c>
      <c r="K187">
        <v>55</v>
      </c>
      <c r="L187">
        <v>0</v>
      </c>
      <c r="M187">
        <v>2024</v>
      </c>
      <c r="N187">
        <f>VLOOKUP(E187, '2024D'!$A$2:$G$339, 2, FALSE)</f>
        <v>168</v>
      </c>
      <c r="O187">
        <f>VLOOKUP(E187, '2024D'!$A$2:$G$339, 3, FALSE)</f>
        <v>5899</v>
      </c>
      <c r="P187">
        <f>extracted_table_data[[#This Row],[最低排名]]-extracted_table_data[[#This Row],[同分人数]]+1</f>
        <v>1</v>
      </c>
      <c r="Q187">
        <f>IF(O187&gt;=开始!$B$6, 1, 0)</f>
        <v>1</v>
      </c>
      <c r="R187">
        <f>extracted_table_data[[#This Row],[最低排名]]-开始!$B$6</f>
        <v>2393</v>
      </c>
    </row>
    <row r="188" spans="1:18">
      <c r="A188">
        <v>21401</v>
      </c>
      <c r="B188" t="s">
        <v>272</v>
      </c>
      <c r="C188" t="str">
        <f t="shared" si="4"/>
        <v>外经贸大</v>
      </c>
      <c r="D188" t="str">
        <f t="shared" si="5"/>
        <v>01</v>
      </c>
      <c r="E188" t="s">
        <v>254</v>
      </c>
      <c r="F188">
        <v>238</v>
      </c>
      <c r="G188">
        <v>122</v>
      </c>
      <c r="H188">
        <v>129</v>
      </c>
      <c r="I188">
        <v>67</v>
      </c>
      <c r="J188">
        <v>67</v>
      </c>
      <c r="K188">
        <v>64</v>
      </c>
      <c r="L188">
        <v>0</v>
      </c>
      <c r="M188">
        <v>2024</v>
      </c>
      <c r="N188">
        <f>VLOOKUP(E188, '2024D'!$A$2:$G$339, 2, FALSE)</f>
        <v>178</v>
      </c>
      <c r="O188">
        <f>VLOOKUP(E188, '2024D'!$A$2:$G$339, 3, FALSE)</f>
        <v>5019</v>
      </c>
      <c r="P188">
        <f>extracted_table_data[[#This Row],[最低排名]]-extracted_table_data[[#This Row],[同分人数]]+1</f>
        <v>2822</v>
      </c>
      <c r="Q188">
        <f>IF(O188&gt;=开始!$B$6, 1, 0)</f>
        <v>1</v>
      </c>
      <c r="R188">
        <f>extracted_table_data[[#This Row],[最低排名]]-开始!$B$6</f>
        <v>2962</v>
      </c>
    </row>
    <row r="189" spans="1:18">
      <c r="A189">
        <v>21402</v>
      </c>
      <c r="B189" t="s">
        <v>274</v>
      </c>
      <c r="C189" t="str">
        <f t="shared" si="4"/>
        <v>外经贸大</v>
      </c>
      <c r="D189" t="str">
        <f t="shared" si="5"/>
        <v>02</v>
      </c>
      <c r="E189" t="s">
        <v>260</v>
      </c>
      <c r="F189">
        <v>232</v>
      </c>
      <c r="G189">
        <v>128</v>
      </c>
      <c r="H189">
        <v>135</v>
      </c>
      <c r="I189">
        <v>70</v>
      </c>
      <c r="J189">
        <v>67</v>
      </c>
      <c r="K189">
        <v>52</v>
      </c>
      <c r="L189">
        <v>0</v>
      </c>
      <c r="M189">
        <v>2024</v>
      </c>
      <c r="N189">
        <f>VLOOKUP(E189, '2024D'!$A$2:$G$339, 2, FALSE)</f>
        <v>173</v>
      </c>
      <c r="O189">
        <f>VLOOKUP(E189, '2024D'!$A$2:$G$339, 3, FALSE)</f>
        <v>6631</v>
      </c>
      <c r="P189">
        <f>extracted_table_data[[#This Row],[最低排名]]-extracted_table_data[[#This Row],[同分人数]]+1</f>
        <v>32024</v>
      </c>
      <c r="Q189">
        <f>IF(O189&gt;=开始!$B$6, 1, 0)</f>
        <v>1</v>
      </c>
      <c r="R189">
        <f>extracted_table_data[[#This Row],[最低排名]]-开始!$B$6</f>
        <v>32236</v>
      </c>
    </row>
    <row r="190" spans="1:18">
      <c r="A190">
        <v>21403</v>
      </c>
      <c r="B190" t="s">
        <v>2220</v>
      </c>
      <c r="C190" t="str">
        <f t="shared" si="4"/>
        <v>外经贸大</v>
      </c>
      <c r="D190" t="str">
        <f t="shared" si="5"/>
        <v>03</v>
      </c>
      <c r="E190" t="s">
        <v>265</v>
      </c>
      <c r="F190">
        <v>232</v>
      </c>
      <c r="G190">
        <v>121</v>
      </c>
      <c r="H190">
        <v>128</v>
      </c>
      <c r="I190">
        <v>67</v>
      </c>
      <c r="J190">
        <v>67</v>
      </c>
      <c r="K190">
        <v>64</v>
      </c>
      <c r="L190">
        <v>0</v>
      </c>
      <c r="M190">
        <v>2024</v>
      </c>
      <c r="N190">
        <f>VLOOKUP(E190, '2024D'!$A$2:$G$339, 2, FALSE)</f>
        <v>183</v>
      </c>
      <c r="O190">
        <f>VLOOKUP(E190, '2024D'!$A$2:$G$339, 3, FALSE)</f>
        <v>6285</v>
      </c>
      <c r="P190">
        <f>extracted_table_data[[#This Row],[最低排名]]-extracted_table_data[[#This Row],[同分人数]]+1</f>
        <v>33565</v>
      </c>
      <c r="Q190">
        <f>IF(O190&gt;=开始!$B$6, 1, 0)</f>
        <v>1</v>
      </c>
      <c r="R190">
        <f>extracted_table_data[[#This Row],[最低排名]]-开始!$B$6</f>
        <v>33766</v>
      </c>
    </row>
    <row r="191" spans="1:18">
      <c r="A191">
        <v>21501</v>
      </c>
      <c r="B191" t="s">
        <v>275</v>
      </c>
      <c r="C191" t="str">
        <f t="shared" si="4"/>
        <v>中国政法</v>
      </c>
      <c r="D191" t="str">
        <f t="shared" si="5"/>
        <v>01</v>
      </c>
      <c r="E191" t="s">
        <v>260</v>
      </c>
      <c r="F191">
        <v>241</v>
      </c>
      <c r="G191">
        <v>125</v>
      </c>
      <c r="H191">
        <v>120</v>
      </c>
      <c r="I191">
        <v>67</v>
      </c>
      <c r="J191">
        <v>67</v>
      </c>
      <c r="K191">
        <v>61</v>
      </c>
      <c r="L191">
        <v>0</v>
      </c>
      <c r="M191">
        <v>2024</v>
      </c>
      <c r="N191">
        <f>VLOOKUP(E191, '2024D'!$A$2:$G$339, 2, FALSE)</f>
        <v>173</v>
      </c>
      <c r="O191">
        <f>VLOOKUP(E191, '2024D'!$A$2:$G$339, 3, FALSE)</f>
        <v>6631</v>
      </c>
      <c r="P191">
        <f>extracted_table_data[[#This Row],[最低排名]]-extracted_table_data[[#This Row],[同分人数]]+1</f>
        <v>18119</v>
      </c>
      <c r="Q191">
        <f>IF(O191&gt;=开始!$B$6, 1, 0)</f>
        <v>1</v>
      </c>
      <c r="R191">
        <f>extracted_table_data[[#This Row],[最低排名]]-开始!$B$6</f>
        <v>18398</v>
      </c>
    </row>
    <row r="192" spans="1:18">
      <c r="A192">
        <v>21601</v>
      </c>
      <c r="B192" t="s">
        <v>276</v>
      </c>
      <c r="C192" t="str">
        <f t="shared" si="4"/>
        <v>华电北京</v>
      </c>
      <c r="D192" t="str">
        <f t="shared" si="5"/>
        <v>01</v>
      </c>
      <c r="E192" t="s">
        <v>244</v>
      </c>
      <c r="F192">
        <v>230</v>
      </c>
      <c r="G192">
        <v>120</v>
      </c>
      <c r="H192">
        <v>133</v>
      </c>
      <c r="I192">
        <v>67</v>
      </c>
      <c r="J192">
        <v>67</v>
      </c>
      <c r="K192">
        <v>58</v>
      </c>
      <c r="L192">
        <v>0</v>
      </c>
      <c r="M192">
        <v>2024</v>
      </c>
      <c r="N192">
        <f>VLOOKUP(E192, '2024D'!$A$2:$G$339, 2, FALSE)</f>
        <v>201</v>
      </c>
      <c r="O192">
        <f>VLOOKUP(E192, '2024D'!$A$2:$G$339, 3, FALSE)</f>
        <v>6832</v>
      </c>
      <c r="P192">
        <f>extracted_table_data[[#This Row],[最低排名]]-extracted_table_data[[#This Row],[同分人数]]+1</f>
        <v>11502</v>
      </c>
      <c r="Q192">
        <f>IF(O192&gt;=开始!$B$6, 1, 0)</f>
        <v>1</v>
      </c>
      <c r="R192">
        <f>extracted_table_data[[#This Row],[最低排名]]-开始!$B$6</f>
        <v>11739</v>
      </c>
    </row>
    <row r="193" spans="1:18">
      <c r="A193">
        <v>21602</v>
      </c>
      <c r="B193" t="s">
        <v>277</v>
      </c>
      <c r="C193" t="str">
        <f t="shared" si="4"/>
        <v>华电北京</v>
      </c>
      <c r="D193" t="str">
        <f t="shared" si="5"/>
        <v>02</v>
      </c>
      <c r="E193" t="s">
        <v>256</v>
      </c>
      <c r="F193">
        <v>217</v>
      </c>
      <c r="G193">
        <v>113</v>
      </c>
      <c r="H193">
        <v>128</v>
      </c>
      <c r="I193">
        <v>67</v>
      </c>
      <c r="J193">
        <v>61</v>
      </c>
      <c r="K193">
        <v>58</v>
      </c>
      <c r="L193">
        <v>0</v>
      </c>
      <c r="M193">
        <v>2024</v>
      </c>
      <c r="N193">
        <f>VLOOKUP(E193, '2024D'!$A$2:$G$339, 2, FALSE)</f>
        <v>241</v>
      </c>
      <c r="O193">
        <f>VLOOKUP(E193, '2024D'!$A$2:$G$339, 3, FALSE)</f>
        <v>11919</v>
      </c>
      <c r="P193">
        <f>extracted_table_data[[#This Row],[最低排名]]-extracted_table_data[[#This Row],[同分人数]]+1</f>
        <v>20399</v>
      </c>
      <c r="Q193">
        <f>IF(O193&gt;=开始!$B$6, 1, 0)</f>
        <v>1</v>
      </c>
      <c r="R193">
        <f>extracted_table_data[[#This Row],[最低排名]]-开始!$B$6</f>
        <v>20653</v>
      </c>
    </row>
    <row r="194" spans="1:18">
      <c r="A194">
        <v>21603</v>
      </c>
      <c r="B194" t="s">
        <v>2221</v>
      </c>
      <c r="C194" t="str">
        <f t="shared" ref="C194:C257" si="6">LEFT(B194, FIND("(", B194) - 1)</f>
        <v>华电北京</v>
      </c>
      <c r="D194" t="str">
        <f t="shared" ref="D194:D257" si="7">MID(B194, FIND("(", B194) + 1, FIND(")", B194) - FIND("(", B194) - 1)</f>
        <v>03</v>
      </c>
      <c r="E194" t="s">
        <v>298</v>
      </c>
      <c r="F194">
        <v>213</v>
      </c>
      <c r="G194">
        <v>108</v>
      </c>
      <c r="H194">
        <v>118</v>
      </c>
      <c r="I194">
        <v>67</v>
      </c>
      <c r="J194">
        <v>67</v>
      </c>
      <c r="K194">
        <v>67</v>
      </c>
      <c r="L194">
        <v>0</v>
      </c>
      <c r="M194">
        <v>2024</v>
      </c>
      <c r="N194">
        <f>VLOOKUP(E194, '2024D'!$A$2:$G$339, 2, FALSE)</f>
        <v>216</v>
      </c>
      <c r="O194">
        <f>VLOOKUP(E194, '2024D'!$A$2:$G$339, 3, FALSE)</f>
        <v>11678</v>
      </c>
      <c r="P194">
        <f>extracted_table_data[[#This Row],[最低排名]]-extracted_table_data[[#This Row],[同分人数]]+1</f>
        <v>21933</v>
      </c>
      <c r="Q194">
        <f>IF(O194&gt;=开始!$B$6, 1, 0)</f>
        <v>1</v>
      </c>
      <c r="R194">
        <f>extracted_table_data[[#This Row],[最低排名]]-开始!$B$6</f>
        <v>22166</v>
      </c>
    </row>
    <row r="195" spans="1:18">
      <c r="A195">
        <v>21701</v>
      </c>
      <c r="B195" t="s">
        <v>278</v>
      </c>
      <c r="C195" t="str">
        <f t="shared" si="6"/>
        <v>石油北京</v>
      </c>
      <c r="D195" t="str">
        <f t="shared" si="7"/>
        <v>01</v>
      </c>
      <c r="E195" t="s">
        <v>607</v>
      </c>
      <c r="F195">
        <v>218</v>
      </c>
      <c r="G195">
        <v>119</v>
      </c>
      <c r="H195">
        <v>133</v>
      </c>
      <c r="I195">
        <v>64</v>
      </c>
      <c r="J195">
        <v>64</v>
      </c>
      <c r="K195">
        <v>58</v>
      </c>
      <c r="L195">
        <v>0</v>
      </c>
      <c r="M195">
        <v>2024</v>
      </c>
      <c r="N195">
        <f>VLOOKUP(E195, '2024D'!$A$2:$G$339, 2, FALSE)</f>
        <v>232</v>
      </c>
      <c r="O195">
        <f>VLOOKUP(E195, '2024D'!$A$2:$G$339, 3, FALSE)</f>
        <v>10538</v>
      </c>
      <c r="P195">
        <f>extracted_table_data[[#This Row],[最低排名]]-extracted_table_data[[#This Row],[同分人数]]+1</f>
        <v>11978</v>
      </c>
      <c r="Q195">
        <f>IF(O195&gt;=开始!$B$6, 1, 0)</f>
        <v>1</v>
      </c>
      <c r="R195">
        <f>extracted_table_data[[#This Row],[最低排名]]-开始!$B$6</f>
        <v>12194</v>
      </c>
    </row>
    <row r="196" spans="1:18">
      <c r="A196">
        <v>21702</v>
      </c>
      <c r="B196" t="s">
        <v>280</v>
      </c>
      <c r="C196" t="str">
        <f t="shared" si="6"/>
        <v>石油北京</v>
      </c>
      <c r="D196" t="str">
        <f t="shared" si="7"/>
        <v>02</v>
      </c>
      <c r="E196" t="s">
        <v>248</v>
      </c>
      <c r="F196">
        <v>221</v>
      </c>
      <c r="G196">
        <v>112</v>
      </c>
      <c r="H196">
        <v>113</v>
      </c>
      <c r="I196">
        <v>67</v>
      </c>
      <c r="J196">
        <v>67</v>
      </c>
      <c r="K196">
        <v>61</v>
      </c>
      <c r="L196">
        <v>0</v>
      </c>
      <c r="M196">
        <v>2024</v>
      </c>
      <c r="N196">
        <f>VLOOKUP(E196, '2024D'!$A$2:$G$339, 2, FALSE)</f>
        <v>245</v>
      </c>
      <c r="O196">
        <f>VLOOKUP(E196, '2024D'!$A$2:$G$339, 3, FALSE)</f>
        <v>12388</v>
      </c>
      <c r="P196">
        <f>extracted_table_data[[#This Row],[最低排名]]-extracted_table_data[[#This Row],[同分人数]]+1</f>
        <v>19922</v>
      </c>
      <c r="Q196">
        <f>IF(O196&gt;=开始!$B$6, 1, 0)</f>
        <v>1</v>
      </c>
      <c r="R196">
        <f>extracted_table_data[[#This Row],[最低排名]]-开始!$B$6</f>
        <v>20181</v>
      </c>
    </row>
    <row r="197" spans="1:18">
      <c r="A197">
        <v>21801</v>
      </c>
      <c r="B197" t="s">
        <v>282</v>
      </c>
      <c r="C197" t="str">
        <f t="shared" si="6"/>
        <v>地大北京</v>
      </c>
      <c r="D197" t="str">
        <f t="shared" si="7"/>
        <v>01</v>
      </c>
      <c r="E197" t="s">
        <v>256</v>
      </c>
      <c r="F197">
        <v>233</v>
      </c>
      <c r="G197">
        <v>125</v>
      </c>
      <c r="H197">
        <v>121</v>
      </c>
      <c r="I197">
        <v>61</v>
      </c>
      <c r="J197">
        <v>58</v>
      </c>
      <c r="K197">
        <v>58</v>
      </c>
      <c r="L197">
        <v>0</v>
      </c>
      <c r="M197">
        <v>2024</v>
      </c>
      <c r="N197">
        <f>VLOOKUP(E197, '2024D'!$A$2:$G$339, 2, FALSE)</f>
        <v>241</v>
      </c>
      <c r="O197">
        <f>VLOOKUP(E197, '2024D'!$A$2:$G$339, 3, FALSE)</f>
        <v>11919</v>
      </c>
      <c r="P197">
        <f>extracted_table_data[[#This Row],[最低排名]]-extracted_table_data[[#This Row],[同分人数]]+1</f>
        <v>28320</v>
      </c>
      <c r="Q197">
        <f>IF(O197&gt;=开始!$B$6, 1, 0)</f>
        <v>1</v>
      </c>
      <c r="R197">
        <f>extracted_table_data[[#This Row],[最低排名]]-开始!$B$6</f>
        <v>28564</v>
      </c>
    </row>
    <row r="198" spans="1:18">
      <c r="A198">
        <v>21802</v>
      </c>
      <c r="B198" t="s">
        <v>283</v>
      </c>
      <c r="C198" t="str">
        <f t="shared" si="6"/>
        <v>地大北京</v>
      </c>
      <c r="D198" t="str">
        <f t="shared" si="7"/>
        <v>02</v>
      </c>
      <c r="E198" t="s">
        <v>424</v>
      </c>
      <c r="F198">
        <v>231</v>
      </c>
      <c r="G198">
        <v>120</v>
      </c>
      <c r="H198">
        <v>113</v>
      </c>
      <c r="I198">
        <v>61</v>
      </c>
      <c r="J198">
        <v>61</v>
      </c>
      <c r="K198">
        <v>58</v>
      </c>
      <c r="L198">
        <v>0</v>
      </c>
      <c r="M198">
        <v>2024</v>
      </c>
      <c r="N198">
        <f>VLOOKUP(E198, '2024D'!$A$2:$G$339, 2, FALSE)</f>
        <v>262</v>
      </c>
      <c r="O198">
        <f>VLOOKUP(E198, '2024D'!$A$2:$G$339, 3, FALSE)</f>
        <v>13538</v>
      </c>
      <c r="P198">
        <f>extracted_table_data[[#This Row],[最低排名]]-extracted_table_data[[#This Row],[同分人数]]+1</f>
        <v>14673</v>
      </c>
      <c r="Q198">
        <f>IF(O198&gt;=开始!$B$6, 1, 0)</f>
        <v>1</v>
      </c>
      <c r="R198">
        <f>extracted_table_data[[#This Row],[最低排名]]-开始!$B$6</f>
        <v>14925</v>
      </c>
    </row>
    <row r="199" spans="1:18">
      <c r="A199">
        <v>21901</v>
      </c>
      <c r="B199" t="s">
        <v>284</v>
      </c>
      <c r="C199" t="str">
        <f t="shared" si="6"/>
        <v>北邮宏福</v>
      </c>
      <c r="D199" t="str">
        <f t="shared" si="7"/>
        <v>01</v>
      </c>
      <c r="E199" t="s">
        <v>33</v>
      </c>
      <c r="F199">
        <v>236</v>
      </c>
      <c r="G199">
        <v>122</v>
      </c>
      <c r="H199">
        <v>135</v>
      </c>
      <c r="I199">
        <v>67</v>
      </c>
      <c r="J199">
        <v>61</v>
      </c>
      <c r="K199">
        <v>58</v>
      </c>
      <c r="L199">
        <v>0</v>
      </c>
      <c r="M199">
        <v>2024</v>
      </c>
      <c r="N199">
        <f>VLOOKUP(E199, '2024D'!$A$2:$G$339, 2, FALSE)</f>
        <v>173</v>
      </c>
      <c r="O199">
        <f>VLOOKUP(E199, '2024D'!$A$2:$G$339, 3, FALSE)</f>
        <v>6458</v>
      </c>
      <c r="P199">
        <f>extracted_table_data[[#This Row],[最低排名]]-extracted_table_data[[#This Row],[同分人数]]+1</f>
        <v>33328</v>
      </c>
      <c r="Q199">
        <f>IF(O199&gt;=开始!$B$6, 1, 0)</f>
        <v>1</v>
      </c>
      <c r="R199">
        <f>extracted_table_data[[#This Row],[最低排名]]-开始!$B$6</f>
        <v>33564</v>
      </c>
    </row>
    <row r="200" spans="1:18">
      <c r="A200">
        <v>21902</v>
      </c>
      <c r="B200" t="s">
        <v>285</v>
      </c>
      <c r="C200" t="str">
        <f t="shared" si="6"/>
        <v>北邮宏福</v>
      </c>
      <c r="D200" t="str">
        <f t="shared" si="7"/>
        <v>02</v>
      </c>
      <c r="E200" t="s">
        <v>8</v>
      </c>
      <c r="F200">
        <v>241</v>
      </c>
      <c r="G200">
        <v>136</v>
      </c>
      <c r="H200">
        <v>133</v>
      </c>
      <c r="I200">
        <v>67</v>
      </c>
      <c r="J200">
        <v>67</v>
      </c>
      <c r="K200">
        <v>61</v>
      </c>
      <c r="L200">
        <v>0</v>
      </c>
      <c r="M200">
        <v>2024</v>
      </c>
      <c r="N200">
        <f>VLOOKUP(E200, '2024D'!$A$2:$G$339, 2, FALSE)</f>
        <v>159</v>
      </c>
      <c r="O200">
        <f>VLOOKUP(E200, '2024D'!$A$2:$G$339, 3, FALSE)</f>
        <v>4317</v>
      </c>
      <c r="P200">
        <f>extracted_table_data[[#This Row],[最低排名]]-extracted_table_data[[#This Row],[同分人数]]+1</f>
        <v>31585</v>
      </c>
      <c r="Q200">
        <f>IF(O200&gt;=开始!$B$6, 1, 0)</f>
        <v>1</v>
      </c>
      <c r="R200">
        <f>extracted_table_data[[#This Row],[最低排名]]-开始!$B$6</f>
        <v>31821</v>
      </c>
    </row>
    <row r="201" spans="1:18">
      <c r="A201">
        <v>22001</v>
      </c>
      <c r="B201" t="s">
        <v>286</v>
      </c>
      <c r="C201" t="str">
        <f t="shared" si="6"/>
        <v>北京体育</v>
      </c>
      <c r="D201" t="str">
        <f t="shared" si="7"/>
        <v>01</v>
      </c>
      <c r="E201" t="s">
        <v>77</v>
      </c>
      <c r="F201">
        <v>208</v>
      </c>
      <c r="G201">
        <v>108</v>
      </c>
      <c r="H201">
        <v>125</v>
      </c>
      <c r="I201">
        <v>58</v>
      </c>
      <c r="J201">
        <v>55</v>
      </c>
      <c r="K201">
        <v>52</v>
      </c>
      <c r="L201">
        <v>0</v>
      </c>
      <c r="M201">
        <v>2024</v>
      </c>
      <c r="N201">
        <f>VLOOKUP(E201, '2024D'!$A$2:$G$339, 2, FALSE)</f>
        <v>231</v>
      </c>
      <c r="O201">
        <f>VLOOKUP(E201, '2024D'!$A$2:$G$339, 3, FALSE)</f>
        <v>19960</v>
      </c>
      <c r="P201">
        <f>extracted_table_data[[#This Row],[最低排名]]-extracted_table_data[[#This Row],[同分人数]]+1</f>
        <v>29247</v>
      </c>
      <c r="Q201">
        <f>IF(O201&gt;=开始!$B$6, 1, 0)</f>
        <v>1</v>
      </c>
      <c r="R201">
        <f>extracted_table_data[[#This Row],[最低排名]]-开始!$B$6</f>
        <v>29469</v>
      </c>
    </row>
    <row r="202" spans="1:18">
      <c r="A202">
        <v>22101</v>
      </c>
      <c r="B202" t="s">
        <v>288</v>
      </c>
      <c r="C202" t="str">
        <f t="shared" si="6"/>
        <v>北京航大</v>
      </c>
      <c r="D202" t="str">
        <f t="shared" si="7"/>
        <v>01</v>
      </c>
      <c r="E202" t="s">
        <v>0</v>
      </c>
      <c r="M202">
        <v>2024</v>
      </c>
      <c r="N202">
        <f>VLOOKUP(E202, '2024D'!$A$2:$G$339, 2, FALSE)</f>
        <v>2684</v>
      </c>
      <c r="O202">
        <f>VLOOKUP(E202, '2024D'!$A$2:$G$339, 3, FALSE)</f>
        <v>2684</v>
      </c>
      <c r="P202">
        <f>extracted_table_data[[#This Row],[最低排名]]-extracted_table_data[[#This Row],[同分人数]]+1</f>
        <v>9656</v>
      </c>
      <c r="Q202">
        <f>IF(O202&gt;=开始!$B$6, 1, 0)</f>
        <v>1</v>
      </c>
      <c r="R202">
        <f>extracted_table_data[[#This Row],[最低排名]]-开始!$B$6</f>
        <v>9864</v>
      </c>
    </row>
    <row r="203" spans="1:18">
      <c r="A203">
        <v>22102</v>
      </c>
      <c r="B203" t="s">
        <v>290</v>
      </c>
      <c r="C203" t="str">
        <f t="shared" si="6"/>
        <v>北京航大</v>
      </c>
      <c r="D203" t="str">
        <f t="shared" si="7"/>
        <v>02</v>
      </c>
      <c r="E203" t="s">
        <v>29</v>
      </c>
      <c r="F203">
        <v>241</v>
      </c>
      <c r="G203">
        <v>130</v>
      </c>
      <c r="H203">
        <v>130</v>
      </c>
      <c r="I203">
        <v>70</v>
      </c>
      <c r="J203">
        <v>64</v>
      </c>
      <c r="K203">
        <v>61</v>
      </c>
      <c r="L203">
        <v>0</v>
      </c>
      <c r="M203">
        <v>2024</v>
      </c>
      <c r="N203">
        <f>VLOOKUP(E203, '2024D'!$A$2:$G$339, 2, FALSE)</f>
        <v>179</v>
      </c>
      <c r="O203">
        <f>VLOOKUP(E203, '2024D'!$A$2:$G$339, 3, FALSE)</f>
        <v>4841</v>
      </c>
      <c r="P203">
        <f>extracted_table_data[[#This Row],[最低排名]]-extracted_table_data[[#This Row],[同分人数]]+1</f>
        <v>20399</v>
      </c>
      <c r="Q203">
        <f>IF(O203&gt;=开始!$B$6, 1, 0)</f>
        <v>1</v>
      </c>
      <c r="R203">
        <f>extracted_table_data[[#This Row],[最低排名]]-开始!$B$6</f>
        <v>20653</v>
      </c>
    </row>
    <row r="204" spans="1:18">
      <c r="A204">
        <v>22201</v>
      </c>
      <c r="B204" t="s">
        <v>291</v>
      </c>
      <c r="C204" t="str">
        <f t="shared" si="6"/>
        <v>北京理工</v>
      </c>
      <c r="D204" t="str">
        <f t="shared" si="7"/>
        <v>01</v>
      </c>
      <c r="E204" t="s">
        <v>0</v>
      </c>
      <c r="M204">
        <v>2024</v>
      </c>
      <c r="N204">
        <f>VLOOKUP(E204, '2024D'!$A$2:$G$339, 2, FALSE)</f>
        <v>2684</v>
      </c>
      <c r="O204">
        <f>VLOOKUP(E204, '2024D'!$A$2:$G$339, 3, FALSE)</f>
        <v>2684</v>
      </c>
      <c r="P204">
        <f>extracted_table_data[[#This Row],[最低排名]]-extracted_table_data[[#This Row],[同分人数]]+1</f>
        <v>40513</v>
      </c>
      <c r="Q204">
        <f>IF(O204&gt;=开始!$B$6, 1, 0)</f>
        <v>1</v>
      </c>
      <c r="R204">
        <f>extracted_table_data[[#This Row],[最低排名]]-开始!$B$6</f>
        <v>40671</v>
      </c>
    </row>
    <row r="205" spans="1:18">
      <c r="A205">
        <v>22301</v>
      </c>
      <c r="B205" t="s">
        <v>293</v>
      </c>
      <c r="C205" t="str">
        <f t="shared" si="6"/>
        <v>中国劳关</v>
      </c>
      <c r="D205" t="str">
        <f t="shared" si="7"/>
        <v>01</v>
      </c>
      <c r="E205" t="s">
        <v>528</v>
      </c>
      <c r="F205">
        <v>200</v>
      </c>
      <c r="G205">
        <v>105</v>
      </c>
      <c r="H205">
        <v>87</v>
      </c>
      <c r="I205">
        <v>55</v>
      </c>
      <c r="J205">
        <v>52</v>
      </c>
      <c r="K205">
        <v>46</v>
      </c>
      <c r="L205">
        <v>0</v>
      </c>
      <c r="M205">
        <v>2024</v>
      </c>
      <c r="N205">
        <f>VLOOKUP(E205, '2024D'!$A$2:$G$339, 2, FALSE)</f>
        <v>240</v>
      </c>
      <c r="O205">
        <f>VLOOKUP(E205, '2024D'!$A$2:$G$339, 3, FALSE)</f>
        <v>34239</v>
      </c>
      <c r="P205">
        <f>extracted_table_data[[#This Row],[最低排名]]-extracted_table_data[[#This Row],[同分人数]]+1</f>
        <v>36713</v>
      </c>
      <c r="Q205">
        <f>IF(O205&gt;=开始!$B$6, 1, 0)</f>
        <v>1</v>
      </c>
      <c r="R205">
        <f>extracted_table_data[[#This Row],[最低排名]]-开始!$B$6</f>
        <v>36906</v>
      </c>
    </row>
    <row r="206" spans="1:18">
      <c r="A206">
        <v>22401</v>
      </c>
      <c r="B206" t="s">
        <v>294</v>
      </c>
      <c r="C206" t="str">
        <f t="shared" si="6"/>
        <v>中华女子</v>
      </c>
      <c r="D206" t="str">
        <f t="shared" si="7"/>
        <v>01</v>
      </c>
      <c r="E206" t="s">
        <v>419</v>
      </c>
      <c r="F206">
        <v>188</v>
      </c>
      <c r="G206">
        <v>101</v>
      </c>
      <c r="H206">
        <v>84</v>
      </c>
      <c r="I206">
        <v>64</v>
      </c>
      <c r="J206">
        <v>52</v>
      </c>
      <c r="K206">
        <v>46</v>
      </c>
      <c r="L206">
        <v>0</v>
      </c>
      <c r="M206">
        <v>2024</v>
      </c>
      <c r="N206">
        <f>VLOOKUP(E206, '2024D'!$A$2:$G$339, 2, FALSE)</f>
        <v>229</v>
      </c>
      <c r="O206">
        <f>VLOOKUP(E206, '2024D'!$A$2:$G$339, 3, FALSE)</f>
        <v>35570</v>
      </c>
      <c r="P206">
        <f>extracted_table_data[[#This Row],[最低排名]]-extracted_table_data[[#This Row],[同分人数]]+1</f>
        <v>39780</v>
      </c>
      <c r="Q206">
        <f>IF(O206&gt;=开始!$B$6, 1, 0)</f>
        <v>1</v>
      </c>
      <c r="R206">
        <f>extracted_table_data[[#This Row],[最低排名]]-开始!$B$6</f>
        <v>39977</v>
      </c>
    </row>
    <row r="207" spans="1:18">
      <c r="A207">
        <v>22501</v>
      </c>
      <c r="B207" t="s">
        <v>295</v>
      </c>
      <c r="C207" t="str">
        <f t="shared" si="6"/>
        <v>北京工商</v>
      </c>
      <c r="D207" t="str">
        <f t="shared" si="7"/>
        <v>01</v>
      </c>
      <c r="E207" t="s">
        <v>450</v>
      </c>
      <c r="F207">
        <v>214</v>
      </c>
      <c r="G207">
        <v>110</v>
      </c>
      <c r="H207">
        <v>106</v>
      </c>
      <c r="I207">
        <v>61</v>
      </c>
      <c r="J207">
        <v>58</v>
      </c>
      <c r="K207">
        <v>55</v>
      </c>
      <c r="L207">
        <v>0</v>
      </c>
      <c r="M207">
        <v>2024</v>
      </c>
      <c r="N207">
        <f>VLOOKUP(E207, '2024D'!$A$2:$G$339, 2, FALSE)</f>
        <v>263</v>
      </c>
      <c r="O207">
        <f>VLOOKUP(E207, '2024D'!$A$2:$G$339, 3, FALSE)</f>
        <v>20956</v>
      </c>
      <c r="P207">
        <f>extracted_table_data[[#This Row],[最低排名]]-extracted_table_data[[#This Row],[同分人数]]+1</f>
        <v>28565</v>
      </c>
      <c r="Q207">
        <f>IF(O207&gt;=开始!$B$6, 1, 0)</f>
        <v>1</v>
      </c>
      <c r="R207">
        <f>extracted_table_data[[#This Row],[最低排名]]-开始!$B$6</f>
        <v>28788</v>
      </c>
    </row>
    <row r="208" spans="1:18">
      <c r="A208">
        <v>22502</v>
      </c>
      <c r="B208" t="s">
        <v>2222</v>
      </c>
      <c r="C208" t="str">
        <f t="shared" si="6"/>
        <v>北京工商</v>
      </c>
      <c r="D208" t="str">
        <f t="shared" si="7"/>
        <v>02</v>
      </c>
      <c r="E208" t="s">
        <v>48</v>
      </c>
      <c r="F208">
        <v>228</v>
      </c>
      <c r="G208">
        <v>114</v>
      </c>
      <c r="H208">
        <v>110</v>
      </c>
      <c r="I208">
        <v>64</v>
      </c>
      <c r="J208">
        <v>58</v>
      </c>
      <c r="K208">
        <v>49</v>
      </c>
      <c r="L208">
        <v>0</v>
      </c>
      <c r="M208">
        <v>2024</v>
      </c>
      <c r="N208">
        <f>VLOOKUP(E208, '2024D'!$A$2:$G$339, 2, FALSE)</f>
        <v>264</v>
      </c>
      <c r="O208">
        <f>VLOOKUP(E208, '2024D'!$A$2:$G$339, 3, FALSE)</f>
        <v>17313</v>
      </c>
      <c r="P208">
        <f>extracted_table_data[[#This Row],[最低排名]]-extracted_table_data[[#This Row],[同分人数]]+1</f>
        <v>24078</v>
      </c>
      <c r="Q208">
        <f>IF(O208&gt;=开始!$B$6, 1, 0)</f>
        <v>1</v>
      </c>
      <c r="R208">
        <f>extracted_table_data[[#This Row],[最低排名]]-开始!$B$6</f>
        <v>24317</v>
      </c>
    </row>
    <row r="209" spans="1:18">
      <c r="A209">
        <v>22701</v>
      </c>
      <c r="B209" t="s">
        <v>303</v>
      </c>
      <c r="C209" t="str">
        <f t="shared" si="6"/>
        <v>北京协和</v>
      </c>
      <c r="D209" t="str">
        <f t="shared" si="7"/>
        <v>01</v>
      </c>
      <c r="E209" t="s">
        <v>72</v>
      </c>
      <c r="F209">
        <v>224</v>
      </c>
      <c r="G209">
        <v>122</v>
      </c>
      <c r="H209">
        <v>124</v>
      </c>
      <c r="I209">
        <v>67</v>
      </c>
      <c r="J209">
        <v>55</v>
      </c>
      <c r="K209">
        <v>52</v>
      </c>
      <c r="L209">
        <v>0</v>
      </c>
      <c r="M209">
        <v>2024</v>
      </c>
      <c r="N209">
        <f>VLOOKUP(E209, '2024D'!$A$2:$G$339, 2, FALSE)</f>
        <v>263</v>
      </c>
      <c r="O209">
        <f>VLOOKUP(E209, '2024D'!$A$2:$G$339, 3, FALSE)</f>
        <v>14026</v>
      </c>
      <c r="P209">
        <f>extracted_table_data[[#This Row],[最低排名]]-extracted_table_data[[#This Row],[同分人数]]+1</f>
        <v>12911</v>
      </c>
      <c r="Q209">
        <f>IF(O209&gt;=开始!$B$6, 1, 0)</f>
        <v>1</v>
      </c>
      <c r="R209">
        <f>extracted_table_data[[#This Row],[最低排名]]-开始!$B$6</f>
        <v>13152</v>
      </c>
    </row>
    <row r="210" spans="1:18">
      <c r="A210">
        <v>22801</v>
      </c>
      <c r="B210" t="s">
        <v>304</v>
      </c>
      <c r="C210" t="str">
        <f t="shared" si="6"/>
        <v>北京二外</v>
      </c>
      <c r="D210" t="str">
        <f t="shared" si="7"/>
        <v>01</v>
      </c>
      <c r="E210" t="s">
        <v>83</v>
      </c>
      <c r="F210">
        <v>220</v>
      </c>
      <c r="G210">
        <v>114</v>
      </c>
      <c r="H210">
        <v>102</v>
      </c>
      <c r="I210">
        <v>64</v>
      </c>
      <c r="J210">
        <v>52</v>
      </c>
      <c r="K210">
        <v>49</v>
      </c>
      <c r="L210">
        <v>0</v>
      </c>
      <c r="M210">
        <v>2024</v>
      </c>
      <c r="N210">
        <f>VLOOKUP(E210, '2024D'!$A$2:$G$339, 2, FALSE)</f>
        <v>267</v>
      </c>
      <c r="O210">
        <f>VLOOKUP(E210, '2024D'!$A$2:$G$339, 3, FALSE)</f>
        <v>22781</v>
      </c>
      <c r="P210">
        <f>extracted_table_data[[#This Row],[最低排名]]-extracted_table_data[[#This Row],[同分人数]]+1</f>
        <v>39978</v>
      </c>
      <c r="Q210">
        <f>IF(O210&gt;=开始!$B$6, 1, 0)</f>
        <v>1</v>
      </c>
      <c r="R210">
        <f>extracted_table_data[[#This Row],[最低排名]]-开始!$B$6</f>
        <v>40174</v>
      </c>
    </row>
    <row r="211" spans="1:18">
      <c r="A211">
        <v>22901</v>
      </c>
      <c r="B211" t="s">
        <v>305</v>
      </c>
      <c r="C211" t="str">
        <f t="shared" si="6"/>
        <v>北京物资</v>
      </c>
      <c r="D211" t="str">
        <f t="shared" si="7"/>
        <v>01</v>
      </c>
      <c r="E211" t="s">
        <v>178</v>
      </c>
      <c r="F211">
        <v>202</v>
      </c>
      <c r="G211">
        <v>102</v>
      </c>
      <c r="H211">
        <v>82</v>
      </c>
      <c r="I211">
        <v>64</v>
      </c>
      <c r="J211">
        <v>61</v>
      </c>
      <c r="K211">
        <v>49</v>
      </c>
      <c r="L211">
        <v>0</v>
      </c>
      <c r="M211">
        <v>2024</v>
      </c>
      <c r="N211">
        <f>VLOOKUP(E211, '2024D'!$A$2:$G$339, 2, FALSE)</f>
        <v>239</v>
      </c>
      <c r="O211">
        <f>VLOOKUP(E211, '2024D'!$A$2:$G$339, 3, FALSE)</f>
        <v>29994</v>
      </c>
      <c r="P211">
        <f>extracted_table_data[[#This Row],[最低排名]]-extracted_table_data[[#This Row],[同分人数]]+1</f>
        <v>3271</v>
      </c>
      <c r="Q211">
        <f>IF(O211&gt;=开始!$B$6, 1, 0)</f>
        <v>1</v>
      </c>
      <c r="R211">
        <f>extracted_table_data[[#This Row],[最低排名]]-开始!$B$6</f>
        <v>3404</v>
      </c>
    </row>
    <row r="212" spans="1:18">
      <c r="A212">
        <v>22902</v>
      </c>
      <c r="B212" t="s">
        <v>1544</v>
      </c>
      <c r="C212" t="str">
        <f t="shared" si="6"/>
        <v>北京物资</v>
      </c>
      <c r="D212" t="str">
        <f t="shared" si="7"/>
        <v>02</v>
      </c>
      <c r="E212" t="s">
        <v>431</v>
      </c>
      <c r="F212">
        <v>207</v>
      </c>
      <c r="G212">
        <v>106</v>
      </c>
      <c r="H212">
        <v>102</v>
      </c>
      <c r="I212">
        <v>58</v>
      </c>
      <c r="J212">
        <v>49</v>
      </c>
      <c r="K212">
        <v>46</v>
      </c>
      <c r="L212">
        <v>0</v>
      </c>
      <c r="M212">
        <v>2024</v>
      </c>
      <c r="N212">
        <f>VLOOKUP(E212, '2024D'!$A$2:$G$339, 2, FALSE)</f>
        <v>258</v>
      </c>
      <c r="O212">
        <f>VLOOKUP(E212, '2024D'!$A$2:$G$339, 3, FALSE)</f>
        <v>29014</v>
      </c>
      <c r="P212">
        <f>extracted_table_data[[#This Row],[最低排名]]-extracted_table_data[[#This Row],[同分人数]]+1</f>
        <v>2963</v>
      </c>
      <c r="Q212">
        <f>IF(O212&gt;=开始!$B$6, 1, 0)</f>
        <v>1</v>
      </c>
      <c r="R212">
        <f>extracted_table_data[[#This Row],[最低排名]]-开始!$B$6</f>
        <v>3118</v>
      </c>
    </row>
    <row r="213" spans="1:18">
      <c r="A213">
        <v>23001</v>
      </c>
      <c r="B213" t="s">
        <v>306</v>
      </c>
      <c r="C213" t="str">
        <f t="shared" si="6"/>
        <v>首都经贸</v>
      </c>
      <c r="D213" t="str">
        <f t="shared" si="7"/>
        <v>01</v>
      </c>
      <c r="E213" t="s">
        <v>70</v>
      </c>
      <c r="F213">
        <v>211</v>
      </c>
      <c r="G213">
        <v>111</v>
      </c>
      <c r="H213">
        <v>127</v>
      </c>
      <c r="I213">
        <v>64</v>
      </c>
      <c r="J213">
        <v>61</v>
      </c>
      <c r="K213">
        <v>55</v>
      </c>
      <c r="L213">
        <v>0</v>
      </c>
      <c r="M213">
        <v>2024</v>
      </c>
      <c r="N213">
        <f>VLOOKUP(E213, '2024D'!$A$2:$G$339, 2, FALSE)</f>
        <v>270</v>
      </c>
      <c r="O213">
        <f>VLOOKUP(E213, '2024D'!$A$2:$G$339, 3, FALSE)</f>
        <v>15023</v>
      </c>
      <c r="P213">
        <f>extracted_table_data[[#This Row],[最低排名]]-extracted_table_data[[#This Row],[同分人数]]+1</f>
        <v>3587</v>
      </c>
      <c r="Q213">
        <f>IF(O213&gt;=开始!$B$6, 1, 0)</f>
        <v>1</v>
      </c>
      <c r="R213">
        <f>extracted_table_data[[#This Row],[最低排名]]-开始!$B$6</f>
        <v>3741</v>
      </c>
    </row>
    <row r="214" spans="1:18">
      <c r="A214">
        <v>23101</v>
      </c>
      <c r="B214" t="s">
        <v>308</v>
      </c>
      <c r="C214" t="str">
        <f t="shared" si="6"/>
        <v>北京联大</v>
      </c>
      <c r="D214" t="str">
        <f t="shared" si="7"/>
        <v>01</v>
      </c>
      <c r="E214" t="s">
        <v>560</v>
      </c>
      <c r="F214">
        <v>196</v>
      </c>
      <c r="G214">
        <v>101</v>
      </c>
      <c r="H214">
        <v>85</v>
      </c>
      <c r="I214">
        <v>64</v>
      </c>
      <c r="J214">
        <v>52</v>
      </c>
      <c r="K214">
        <v>52</v>
      </c>
      <c r="L214">
        <v>0</v>
      </c>
      <c r="M214">
        <v>2024</v>
      </c>
      <c r="N214">
        <f>VLOOKUP(E214, '2024D'!$A$2:$G$339, 2, FALSE)</f>
        <v>230</v>
      </c>
      <c r="O214">
        <f>VLOOKUP(E214, '2024D'!$A$2:$G$339, 3, FALSE)</f>
        <v>32134</v>
      </c>
      <c r="P214">
        <f>extracted_table_data[[#This Row],[最低排名]]-extracted_table_data[[#This Row],[同分人数]]+1</f>
        <v>3915</v>
      </c>
      <c r="Q214">
        <f>IF(O214&gt;=开始!$B$6, 1, 0)</f>
        <v>1</v>
      </c>
      <c r="R214">
        <f>extracted_table_data[[#This Row],[最低排名]]-开始!$B$6</f>
        <v>4096</v>
      </c>
    </row>
    <row r="215" spans="1:18">
      <c r="A215">
        <v>23102</v>
      </c>
      <c r="B215" t="s">
        <v>310</v>
      </c>
      <c r="C215" t="str">
        <f t="shared" si="6"/>
        <v>北京联大</v>
      </c>
      <c r="D215" t="str">
        <f t="shared" si="7"/>
        <v>02</v>
      </c>
      <c r="E215" t="s">
        <v>560</v>
      </c>
      <c r="F215">
        <v>191</v>
      </c>
      <c r="G215">
        <v>96</v>
      </c>
      <c r="H215">
        <v>99</v>
      </c>
      <c r="I215">
        <v>58</v>
      </c>
      <c r="J215">
        <v>55</v>
      </c>
      <c r="K215">
        <v>46</v>
      </c>
      <c r="L215">
        <v>0</v>
      </c>
      <c r="M215">
        <v>2024</v>
      </c>
      <c r="N215">
        <f>VLOOKUP(E215, '2024D'!$A$2:$G$339, 2, FALSE)</f>
        <v>230</v>
      </c>
      <c r="O215">
        <f>VLOOKUP(E215, '2024D'!$A$2:$G$339, 3, FALSE)</f>
        <v>32134</v>
      </c>
      <c r="P215">
        <f>extracted_table_data[[#This Row],[最低排名]]-extracted_table_data[[#This Row],[同分人数]]+1</f>
        <v>4911</v>
      </c>
      <c r="Q215">
        <f>IF(O215&gt;=开始!$B$6, 1, 0)</f>
        <v>1</v>
      </c>
      <c r="R215">
        <f>extracted_table_data[[#This Row],[最低排名]]-开始!$B$6</f>
        <v>5080</v>
      </c>
    </row>
    <row r="216" spans="1:18">
      <c r="A216">
        <v>23103</v>
      </c>
      <c r="B216" t="s">
        <v>311</v>
      </c>
      <c r="C216" t="str">
        <f t="shared" si="6"/>
        <v>北京联大</v>
      </c>
      <c r="D216" t="str">
        <f t="shared" si="7"/>
        <v>03</v>
      </c>
      <c r="E216" t="s">
        <v>182</v>
      </c>
      <c r="F216">
        <v>171</v>
      </c>
      <c r="G216">
        <v>100</v>
      </c>
      <c r="H216">
        <v>89</v>
      </c>
      <c r="I216">
        <v>67</v>
      </c>
      <c r="J216">
        <v>67</v>
      </c>
      <c r="K216">
        <v>67</v>
      </c>
      <c r="L216">
        <v>0</v>
      </c>
      <c r="M216">
        <v>2024</v>
      </c>
      <c r="N216">
        <f>VLOOKUP(E216, '2024D'!$A$2:$G$339, 2, FALSE)</f>
        <v>248</v>
      </c>
      <c r="O216">
        <f>VLOOKUP(E216, '2024D'!$A$2:$G$339, 3, FALSE)</f>
        <v>29262</v>
      </c>
      <c r="P216">
        <f>extracted_table_data[[#This Row],[最低排名]]-extracted_table_data[[#This Row],[同分人数]]+1</f>
        <v>4097</v>
      </c>
      <c r="Q216">
        <f>IF(O216&gt;=开始!$B$6, 1, 0)</f>
        <v>1</v>
      </c>
      <c r="R216">
        <f>extracted_table_data[[#This Row],[最低排名]]-开始!$B$6</f>
        <v>4260</v>
      </c>
    </row>
    <row r="217" spans="1:18">
      <c r="A217">
        <v>23104</v>
      </c>
      <c r="B217" t="s">
        <v>2223</v>
      </c>
      <c r="C217" t="str">
        <f t="shared" si="6"/>
        <v>北京联大</v>
      </c>
      <c r="D217" t="str">
        <f t="shared" si="7"/>
        <v>04</v>
      </c>
      <c r="E217" t="s">
        <v>180</v>
      </c>
      <c r="F217">
        <v>202</v>
      </c>
      <c r="G217">
        <v>102</v>
      </c>
      <c r="H217">
        <v>92</v>
      </c>
      <c r="I217">
        <v>58</v>
      </c>
      <c r="J217">
        <v>52</v>
      </c>
      <c r="K217">
        <v>46</v>
      </c>
      <c r="L217">
        <v>0</v>
      </c>
      <c r="M217">
        <v>2024</v>
      </c>
      <c r="N217">
        <f>VLOOKUP(E217, '2024D'!$A$2:$G$339, 2, FALSE)</f>
        <v>239</v>
      </c>
      <c r="O217">
        <f>VLOOKUP(E217, '2024D'!$A$2:$G$339, 3, FALSE)</f>
        <v>31904</v>
      </c>
      <c r="P217">
        <f>extracted_table_data[[#This Row],[最低排名]]-extracted_table_data[[#This Row],[同分人数]]+1</f>
        <v>32237</v>
      </c>
      <c r="Q217">
        <f>IF(O217&gt;=开始!$B$6, 1, 0)</f>
        <v>1</v>
      </c>
      <c r="R217">
        <f>extracted_table_data[[#This Row],[最低排名]]-开始!$B$6</f>
        <v>32460</v>
      </c>
    </row>
    <row r="218" spans="1:18">
      <c r="A218">
        <v>23201</v>
      </c>
      <c r="B218" t="s">
        <v>313</v>
      </c>
      <c r="C218" t="str">
        <f t="shared" si="6"/>
        <v>中国公安</v>
      </c>
      <c r="D218" t="str">
        <f t="shared" si="7"/>
        <v>01</v>
      </c>
      <c r="E218" t="s">
        <v>607</v>
      </c>
      <c r="F218">
        <v>239</v>
      </c>
      <c r="G218">
        <v>124</v>
      </c>
      <c r="H218">
        <v>115</v>
      </c>
      <c r="I218">
        <v>67</v>
      </c>
      <c r="J218">
        <v>61</v>
      </c>
      <c r="K218">
        <v>55</v>
      </c>
      <c r="L218">
        <v>0</v>
      </c>
      <c r="M218">
        <v>2024</v>
      </c>
      <c r="N218">
        <f>VLOOKUP(E218, '2024D'!$A$2:$G$339, 2, FALSE)</f>
        <v>232</v>
      </c>
      <c r="O218">
        <f>VLOOKUP(E218, '2024D'!$A$2:$G$339, 3, FALSE)</f>
        <v>10538</v>
      </c>
      <c r="P218">
        <f>extracted_table_data[[#This Row],[最低排名]]-extracted_table_data[[#This Row],[同分人数]]+1</f>
        <v>26378</v>
      </c>
      <c r="Q218">
        <f>IF(O218&gt;=开始!$B$6, 1, 0)</f>
        <v>1</v>
      </c>
      <c r="R218">
        <f>extracted_table_data[[#This Row],[最低排名]]-开始!$B$6</f>
        <v>26613</v>
      </c>
    </row>
    <row r="219" spans="1:18">
      <c r="A219">
        <v>23301</v>
      </c>
      <c r="B219" t="s">
        <v>314</v>
      </c>
      <c r="C219" t="str">
        <f t="shared" si="6"/>
        <v>中国戏曲</v>
      </c>
      <c r="D219" t="str">
        <f t="shared" si="7"/>
        <v>01</v>
      </c>
      <c r="E219" t="s">
        <v>195</v>
      </c>
      <c r="F219">
        <v>214</v>
      </c>
      <c r="G219">
        <v>112</v>
      </c>
      <c r="H219">
        <v>116</v>
      </c>
      <c r="I219">
        <v>70</v>
      </c>
      <c r="J219">
        <v>58</v>
      </c>
      <c r="K219">
        <v>52</v>
      </c>
      <c r="L219">
        <v>0</v>
      </c>
      <c r="M219">
        <v>2024</v>
      </c>
      <c r="N219">
        <f>VLOOKUP(E219, '2024D'!$A$2:$G$339, 2, FALSE)</f>
        <v>288</v>
      </c>
      <c r="O219">
        <f>VLOOKUP(E219, '2024D'!$A$2:$G$339, 3, FALSE)</f>
        <v>17049</v>
      </c>
      <c r="P219">
        <f>extracted_table_data[[#This Row],[最低排名]]-extracted_table_data[[#This Row],[同分人数]]+1</f>
        <v>28076</v>
      </c>
      <c r="Q219">
        <f>IF(O219&gt;=开始!$B$6, 1, 0)</f>
        <v>1</v>
      </c>
      <c r="R219">
        <f>extracted_table_data[[#This Row],[最低排名]]-开始!$B$6</f>
        <v>28319</v>
      </c>
    </row>
    <row r="220" spans="1:18">
      <c r="A220">
        <v>23401</v>
      </c>
      <c r="B220" t="s">
        <v>1625</v>
      </c>
      <c r="C220" t="str">
        <f t="shared" si="6"/>
        <v>京工耿丹</v>
      </c>
      <c r="D220" t="str">
        <f t="shared" si="7"/>
        <v>01</v>
      </c>
      <c r="E220" t="s">
        <v>998</v>
      </c>
      <c r="F220">
        <v>183</v>
      </c>
      <c r="G220">
        <v>96</v>
      </c>
      <c r="H220">
        <v>87</v>
      </c>
      <c r="I220">
        <v>52</v>
      </c>
      <c r="J220">
        <v>46</v>
      </c>
      <c r="K220">
        <v>43</v>
      </c>
      <c r="L220">
        <v>0</v>
      </c>
      <c r="M220">
        <v>2024</v>
      </c>
      <c r="N220">
        <f>VLOOKUP(E220, '2024D'!$A$2:$G$339, 2, FALSE)</f>
        <v>212</v>
      </c>
      <c r="O220">
        <f>VLOOKUP(E220, '2024D'!$A$2:$G$339, 3, FALSE)</f>
        <v>40210</v>
      </c>
      <c r="P220">
        <f>extracted_table_data[[#This Row],[最低排名]]-extracted_table_data[[#This Row],[同分人数]]+1</f>
        <v>25586</v>
      </c>
      <c r="Q220">
        <f>IF(O220&gt;=开始!$B$6, 1, 0)</f>
        <v>1</v>
      </c>
      <c r="R220">
        <f>extracted_table_data[[#This Row],[最低排名]]-开始!$B$6</f>
        <v>25848</v>
      </c>
    </row>
    <row r="221" spans="1:18">
      <c r="A221">
        <v>23402</v>
      </c>
      <c r="B221" t="s">
        <v>1545</v>
      </c>
      <c r="C221" t="str">
        <f t="shared" si="6"/>
        <v>京工耿丹</v>
      </c>
      <c r="D221" t="str">
        <f t="shared" si="7"/>
        <v>02</v>
      </c>
      <c r="E221" t="s">
        <v>316</v>
      </c>
      <c r="F221">
        <v>180</v>
      </c>
      <c r="G221">
        <v>95</v>
      </c>
      <c r="H221">
        <v>94</v>
      </c>
      <c r="I221">
        <v>46</v>
      </c>
      <c r="J221">
        <v>43</v>
      </c>
      <c r="K221">
        <v>43</v>
      </c>
      <c r="L221">
        <v>0</v>
      </c>
      <c r="M221">
        <v>2024</v>
      </c>
      <c r="N221">
        <f>VLOOKUP(E221, '2024D'!$A$2:$G$339, 2, FALSE)</f>
        <v>162</v>
      </c>
      <c r="O221">
        <f>VLOOKUP(E221, '2024D'!$A$2:$G$339, 3, FALSE)</f>
        <v>41077</v>
      </c>
      <c r="P221">
        <f>extracted_table_data[[#This Row],[最低排名]]-extracted_table_data[[#This Row],[同分人数]]+1</f>
        <v>29926</v>
      </c>
      <c r="Q221">
        <f>IF(O221&gt;=开始!$B$6, 1, 0)</f>
        <v>1</v>
      </c>
      <c r="R221">
        <f>extracted_table_data[[#This Row],[最低排名]]-开始!$B$6</f>
        <v>30168</v>
      </c>
    </row>
    <row r="222" spans="1:18">
      <c r="A222">
        <v>23501</v>
      </c>
      <c r="B222" t="s">
        <v>1546</v>
      </c>
      <c r="C222" t="str">
        <f t="shared" si="6"/>
        <v>二外中瑞</v>
      </c>
      <c r="D222" t="str">
        <f t="shared" si="7"/>
        <v>01</v>
      </c>
      <c r="E222" t="s">
        <v>998</v>
      </c>
      <c r="F222">
        <v>186</v>
      </c>
      <c r="G222">
        <v>94</v>
      </c>
      <c r="H222">
        <v>84</v>
      </c>
      <c r="I222">
        <v>52</v>
      </c>
      <c r="J222">
        <v>46</v>
      </c>
      <c r="K222">
        <v>43</v>
      </c>
      <c r="L222">
        <v>0</v>
      </c>
      <c r="M222">
        <v>2024</v>
      </c>
      <c r="N222">
        <f>VLOOKUP(E222, '2024D'!$A$2:$G$339, 2, FALSE)</f>
        <v>212</v>
      </c>
      <c r="O222">
        <f>VLOOKUP(E222, '2024D'!$A$2:$G$339, 3, FALSE)</f>
        <v>40210</v>
      </c>
      <c r="P222">
        <f>extracted_table_data[[#This Row],[最低排名]]-extracted_table_data[[#This Row],[同分人数]]+1</f>
        <v>30853</v>
      </c>
      <c r="Q222">
        <f>IF(O222&gt;=开始!$B$6, 1, 0)</f>
        <v>1</v>
      </c>
      <c r="R222">
        <f>extracted_table_data[[#This Row],[最低排名]]-开始!$B$6</f>
        <v>31094</v>
      </c>
    </row>
    <row r="223" spans="1:18">
      <c r="A223">
        <v>23602</v>
      </c>
      <c r="B223" t="s">
        <v>317</v>
      </c>
      <c r="C223" t="str">
        <f t="shared" si="6"/>
        <v>北京城市</v>
      </c>
      <c r="D223" t="str">
        <f t="shared" si="7"/>
        <v>02</v>
      </c>
      <c r="E223" t="s">
        <v>1548</v>
      </c>
      <c r="F223">
        <v>169</v>
      </c>
      <c r="G223">
        <v>102</v>
      </c>
      <c r="H223">
        <v>96</v>
      </c>
      <c r="I223">
        <v>49</v>
      </c>
      <c r="J223">
        <v>46</v>
      </c>
      <c r="K223">
        <v>43</v>
      </c>
      <c r="L223">
        <v>0</v>
      </c>
      <c r="M223">
        <v>2024</v>
      </c>
      <c r="N223">
        <f>VLOOKUP(E223, '2024D'!$A$2:$G$339, 2, FALSE)</f>
        <v>161</v>
      </c>
      <c r="O223">
        <f>VLOOKUP(E223, '2024D'!$A$2:$G$339, 3, FALSE)</f>
        <v>41594</v>
      </c>
      <c r="P223">
        <f>extracted_table_data[[#This Row],[最低排名]]-extracted_table_data[[#This Row],[同分人数]]+1</f>
        <v>25849</v>
      </c>
      <c r="Q223">
        <f>IF(O223&gt;=开始!$B$6, 1, 0)</f>
        <v>1</v>
      </c>
      <c r="R223">
        <f>extracted_table_data[[#This Row],[最低排名]]-开始!$B$6</f>
        <v>26112</v>
      </c>
    </row>
    <row r="224" spans="1:18">
      <c r="A224">
        <v>23603</v>
      </c>
      <c r="B224" t="s">
        <v>319</v>
      </c>
      <c r="C224" t="str">
        <f t="shared" si="6"/>
        <v>北京城市</v>
      </c>
      <c r="D224" t="str">
        <f t="shared" si="7"/>
        <v>03</v>
      </c>
      <c r="E224" t="s">
        <v>1548</v>
      </c>
      <c r="F224">
        <v>174</v>
      </c>
      <c r="G224">
        <v>90</v>
      </c>
      <c r="H224">
        <v>94</v>
      </c>
      <c r="I224">
        <v>49</v>
      </c>
      <c r="J224">
        <v>46</v>
      </c>
      <c r="K224">
        <v>40</v>
      </c>
      <c r="L224">
        <v>0</v>
      </c>
      <c r="M224">
        <v>2024</v>
      </c>
      <c r="N224">
        <f>VLOOKUP(E224, '2024D'!$A$2:$G$339, 2, FALSE)</f>
        <v>161</v>
      </c>
      <c r="O224">
        <f>VLOOKUP(E224, '2024D'!$A$2:$G$339, 3, FALSE)</f>
        <v>41594</v>
      </c>
      <c r="P224">
        <f>extracted_table_data[[#This Row],[最低排名]]-extracted_table_data[[#This Row],[同分人数]]+1</f>
        <v>26867</v>
      </c>
      <c r="Q224">
        <f>IF(O224&gt;=开始!$B$6, 1, 0)</f>
        <v>1</v>
      </c>
      <c r="R224">
        <f>extracted_table_data[[#This Row],[最低排名]]-开始!$B$6</f>
        <v>27118</v>
      </c>
    </row>
    <row r="225" spans="1:18">
      <c r="A225">
        <v>23701</v>
      </c>
      <c r="B225" t="s">
        <v>321</v>
      </c>
      <c r="C225" t="str">
        <f t="shared" si="6"/>
        <v>北京印刷</v>
      </c>
      <c r="D225" t="str">
        <f t="shared" si="7"/>
        <v>01</v>
      </c>
      <c r="E225" t="s">
        <v>124</v>
      </c>
      <c r="F225">
        <v>202</v>
      </c>
      <c r="G225">
        <v>105</v>
      </c>
      <c r="H225">
        <v>83</v>
      </c>
      <c r="I225">
        <v>67</v>
      </c>
      <c r="J225">
        <v>61</v>
      </c>
      <c r="K225">
        <v>52</v>
      </c>
      <c r="L225">
        <v>0</v>
      </c>
      <c r="M225">
        <v>2024</v>
      </c>
      <c r="N225">
        <f>VLOOKUP(E225, '2024D'!$A$2:$G$339, 2, FALSE)</f>
        <v>266</v>
      </c>
      <c r="O225">
        <f>VLOOKUP(E225, '2024D'!$A$2:$G$339, 3, FALSE)</f>
        <v>28294</v>
      </c>
      <c r="P225">
        <f>extracted_table_data[[#This Row],[最低排名]]-extracted_table_data[[#This Row],[同分人数]]+1</f>
        <v>21933</v>
      </c>
      <c r="Q225">
        <f>IF(O225&gt;=开始!$B$6, 1, 0)</f>
        <v>1</v>
      </c>
      <c r="R225">
        <f>extracted_table_data[[#This Row],[最低排名]]-开始!$B$6</f>
        <v>22166</v>
      </c>
    </row>
    <row r="226" spans="1:18">
      <c r="A226">
        <v>23801</v>
      </c>
      <c r="B226" t="s">
        <v>2224</v>
      </c>
      <c r="C226" t="str">
        <f t="shared" si="6"/>
        <v>中国音乐</v>
      </c>
      <c r="D226" t="str">
        <f t="shared" si="7"/>
        <v>01</v>
      </c>
      <c r="E226" t="s">
        <v>168</v>
      </c>
      <c r="F226">
        <v>211</v>
      </c>
      <c r="G226">
        <v>111</v>
      </c>
      <c r="H226">
        <v>107</v>
      </c>
      <c r="I226">
        <v>64</v>
      </c>
      <c r="J226">
        <v>58</v>
      </c>
      <c r="K226">
        <v>55</v>
      </c>
      <c r="L226">
        <v>0</v>
      </c>
      <c r="M226">
        <v>2024</v>
      </c>
      <c r="N226">
        <f>VLOOKUP(E226, '2024D'!$A$2:$G$339, 2, FALSE)</f>
        <v>247</v>
      </c>
      <c r="O226">
        <f>VLOOKUP(E226, '2024D'!$A$2:$G$339, 3, FALSE)</f>
        <v>20693</v>
      </c>
      <c r="P226">
        <f>extracted_table_data[[#This Row],[最低排名]]-extracted_table_data[[#This Row],[同分人数]]+1</f>
        <v>16922</v>
      </c>
      <c r="Q226">
        <f>IF(O226&gt;=开始!$B$6, 1, 0)</f>
        <v>1</v>
      </c>
      <c r="R226">
        <f>extracted_table_data[[#This Row],[最低排名]]-开始!$B$6</f>
        <v>17139</v>
      </c>
    </row>
    <row r="227" spans="1:18">
      <c r="A227">
        <v>23901</v>
      </c>
      <c r="B227" t="s">
        <v>322</v>
      </c>
      <c r="C227" t="str">
        <f t="shared" si="6"/>
        <v>首都体院</v>
      </c>
      <c r="D227" t="str">
        <f t="shared" si="7"/>
        <v>01</v>
      </c>
      <c r="E227" t="s">
        <v>347</v>
      </c>
      <c r="F227">
        <v>218</v>
      </c>
      <c r="G227">
        <v>110</v>
      </c>
      <c r="H227">
        <v>96</v>
      </c>
      <c r="I227">
        <v>58</v>
      </c>
      <c r="J227">
        <v>52</v>
      </c>
      <c r="K227">
        <v>49</v>
      </c>
      <c r="L227">
        <v>0</v>
      </c>
      <c r="M227">
        <v>2024</v>
      </c>
      <c r="N227">
        <f>VLOOKUP(E227, '2024D'!$A$2:$G$339, 2, FALSE)</f>
        <v>236</v>
      </c>
      <c r="O227">
        <f>VLOOKUP(E227, '2024D'!$A$2:$G$339, 3, FALSE)</f>
        <v>26270</v>
      </c>
      <c r="P227">
        <f>extracted_table_data[[#This Row],[最低排名]]-extracted_table_data[[#This Row],[同分人数]]+1</f>
        <v>26113</v>
      </c>
      <c r="Q227">
        <f>IF(O227&gt;=开始!$B$6, 1, 0)</f>
        <v>1</v>
      </c>
      <c r="R227">
        <f>extracted_table_data[[#This Row],[最低排名]]-开始!$B$6</f>
        <v>26377</v>
      </c>
    </row>
    <row r="228" spans="1:18">
      <c r="A228">
        <v>23902</v>
      </c>
      <c r="B228" t="s">
        <v>2225</v>
      </c>
      <c r="C228" t="str">
        <f t="shared" si="6"/>
        <v>首都体院</v>
      </c>
      <c r="D228" t="str">
        <f t="shared" si="7"/>
        <v>02</v>
      </c>
      <c r="E228" t="s">
        <v>94</v>
      </c>
      <c r="F228">
        <v>195</v>
      </c>
      <c r="G228">
        <v>102</v>
      </c>
      <c r="H228">
        <v>116</v>
      </c>
      <c r="I228">
        <v>67</v>
      </c>
      <c r="J228">
        <v>55</v>
      </c>
      <c r="K228">
        <v>52</v>
      </c>
      <c r="L228">
        <v>0</v>
      </c>
      <c r="M228">
        <v>2024</v>
      </c>
      <c r="N228">
        <f>VLOOKUP(E228, '2024D'!$A$2:$G$339, 2, FALSE)</f>
        <v>253</v>
      </c>
      <c r="O228">
        <f>VLOOKUP(E228, '2024D'!$A$2:$G$339, 3, FALSE)</f>
        <v>23293</v>
      </c>
      <c r="P228">
        <f>extracted_table_data[[#This Row],[最低排名]]-extracted_table_data[[#This Row],[同分人数]]+1</f>
        <v>16671</v>
      </c>
      <c r="Q228">
        <f>IF(O228&gt;=开始!$B$6, 1, 0)</f>
        <v>1</v>
      </c>
      <c r="R228">
        <f>extracted_table_data[[#This Row],[最低排名]]-开始!$B$6</f>
        <v>16921</v>
      </c>
    </row>
    <row r="229" spans="1:18">
      <c r="A229">
        <v>24001</v>
      </c>
      <c r="B229" t="s">
        <v>324</v>
      </c>
      <c r="C229" t="str">
        <f t="shared" si="6"/>
        <v>北京语言</v>
      </c>
      <c r="D229" t="str">
        <f t="shared" si="7"/>
        <v>01</v>
      </c>
      <c r="E229" t="s">
        <v>62</v>
      </c>
      <c r="F229">
        <v>222</v>
      </c>
      <c r="G229">
        <v>116</v>
      </c>
      <c r="H229">
        <v>119</v>
      </c>
      <c r="I229">
        <v>64</v>
      </c>
      <c r="J229">
        <v>61</v>
      </c>
      <c r="K229">
        <v>61</v>
      </c>
      <c r="L229">
        <v>0</v>
      </c>
      <c r="M229">
        <v>2024</v>
      </c>
      <c r="N229">
        <f>VLOOKUP(E229, '2024D'!$A$2:$G$339, 2, FALSE)</f>
        <v>233</v>
      </c>
      <c r="O229">
        <f>VLOOKUP(E229, '2024D'!$A$2:$G$339, 3, FALSE)</f>
        <v>12860</v>
      </c>
      <c r="P229">
        <f>extracted_table_data[[#This Row],[最低排名]]-extracted_table_data[[#This Row],[同分人数]]+1</f>
        <v>15633</v>
      </c>
      <c r="Q229">
        <f>IF(O229&gt;=开始!$B$6, 1, 0)</f>
        <v>1</v>
      </c>
      <c r="R229">
        <f>extracted_table_data[[#This Row],[最低排名]]-开始!$B$6</f>
        <v>15916</v>
      </c>
    </row>
    <row r="230" spans="1:18">
      <c r="A230">
        <v>24002</v>
      </c>
      <c r="B230" t="s">
        <v>2226</v>
      </c>
      <c r="C230" t="str">
        <f t="shared" si="6"/>
        <v>北京语言</v>
      </c>
      <c r="D230" t="str">
        <f t="shared" si="7"/>
        <v>02</v>
      </c>
      <c r="E230" t="s">
        <v>191</v>
      </c>
      <c r="F230">
        <v>221</v>
      </c>
      <c r="G230">
        <v>121</v>
      </c>
      <c r="H230">
        <v>109</v>
      </c>
      <c r="I230">
        <v>64</v>
      </c>
      <c r="J230">
        <v>61</v>
      </c>
      <c r="K230">
        <v>61</v>
      </c>
      <c r="L230">
        <v>0</v>
      </c>
      <c r="M230">
        <v>2024</v>
      </c>
      <c r="N230">
        <f>VLOOKUP(E230, '2024D'!$A$2:$G$339, 2, FALSE)</f>
        <v>236</v>
      </c>
      <c r="O230">
        <f>VLOOKUP(E230, '2024D'!$A$2:$G$339, 3, FALSE)</f>
        <v>15485</v>
      </c>
      <c r="P230">
        <f>extracted_table_data[[#This Row],[最低排名]]-extracted_table_data[[#This Row],[同分人数]]+1</f>
        <v>17864</v>
      </c>
      <c r="Q230">
        <f>IF(O230&gt;=开始!$B$6, 1, 0)</f>
        <v>1</v>
      </c>
      <c r="R230">
        <f>extracted_table_data[[#This Row],[最低排名]]-开始!$B$6</f>
        <v>18118</v>
      </c>
    </row>
    <row r="231" spans="1:18">
      <c r="A231">
        <v>24003</v>
      </c>
      <c r="B231" t="s">
        <v>2227</v>
      </c>
      <c r="C231" t="str">
        <f t="shared" si="6"/>
        <v>北京语言</v>
      </c>
      <c r="D231" t="str">
        <f t="shared" si="7"/>
        <v>03</v>
      </c>
      <c r="E231" t="s">
        <v>307</v>
      </c>
      <c r="F231">
        <v>215</v>
      </c>
      <c r="G231">
        <v>110</v>
      </c>
      <c r="H231">
        <v>124</v>
      </c>
      <c r="I231">
        <v>64</v>
      </c>
      <c r="J231">
        <v>58</v>
      </c>
      <c r="K231">
        <v>58</v>
      </c>
      <c r="L231">
        <v>0</v>
      </c>
      <c r="M231">
        <v>2024</v>
      </c>
      <c r="N231">
        <f>VLOOKUP(E231, '2024D'!$A$2:$G$339, 2, FALSE)</f>
        <v>221</v>
      </c>
      <c r="O231">
        <f>VLOOKUP(E231, '2024D'!$A$2:$G$339, 3, FALSE)</f>
        <v>14753</v>
      </c>
      <c r="P231">
        <f>extracted_table_data[[#This Row],[最低排名]]-extracted_table_data[[#This Row],[同分人数]]+1</f>
        <v>25849</v>
      </c>
      <c r="Q231">
        <f>IF(O231&gt;=开始!$B$6, 1, 0)</f>
        <v>1</v>
      </c>
      <c r="R231">
        <f>extracted_table_data[[#This Row],[最低排名]]-开始!$B$6</f>
        <v>26112</v>
      </c>
    </row>
    <row r="232" spans="1:18">
      <c r="A232">
        <v>24004</v>
      </c>
      <c r="B232" t="s">
        <v>2228</v>
      </c>
      <c r="C232" t="str">
        <f t="shared" si="6"/>
        <v>北京语言</v>
      </c>
      <c r="D232" t="str">
        <f t="shared" si="7"/>
        <v>04</v>
      </c>
      <c r="E232" t="s">
        <v>132</v>
      </c>
      <c r="F232">
        <v>209</v>
      </c>
      <c r="G232">
        <v>107</v>
      </c>
      <c r="H232">
        <v>117</v>
      </c>
      <c r="I232">
        <v>70</v>
      </c>
      <c r="J232">
        <v>67</v>
      </c>
      <c r="K232">
        <v>49</v>
      </c>
      <c r="L232">
        <v>0</v>
      </c>
      <c r="M232">
        <v>2024</v>
      </c>
      <c r="N232">
        <f>VLOOKUP(E232, '2024D'!$A$2:$G$339, 2, FALSE)</f>
        <v>233</v>
      </c>
      <c r="O232">
        <f>VLOOKUP(E232, '2024D'!$A$2:$G$339, 3, FALSE)</f>
        <v>16483</v>
      </c>
      <c r="P232">
        <f>extracted_table_data[[#This Row],[最低排名]]-extracted_table_data[[#This Row],[同分人数]]+1</f>
        <v>33966</v>
      </c>
      <c r="Q232">
        <f>IF(O232&gt;=开始!$B$6, 1, 0)</f>
        <v>1</v>
      </c>
      <c r="R232">
        <f>extracted_table_data[[#This Row],[最低排名]]-开始!$B$6</f>
        <v>34170</v>
      </c>
    </row>
    <row r="233" spans="1:18">
      <c r="A233">
        <v>24101</v>
      </c>
      <c r="B233" t="s">
        <v>2229</v>
      </c>
      <c r="C233" t="str">
        <f t="shared" si="6"/>
        <v>中央美院</v>
      </c>
      <c r="D233" t="str">
        <f t="shared" si="7"/>
        <v>01</v>
      </c>
      <c r="E233" t="s">
        <v>1130</v>
      </c>
      <c r="F233">
        <v>222</v>
      </c>
      <c r="G233">
        <v>116</v>
      </c>
      <c r="H233">
        <v>126</v>
      </c>
      <c r="I233">
        <v>64</v>
      </c>
      <c r="J233">
        <v>58</v>
      </c>
      <c r="K233">
        <v>55</v>
      </c>
      <c r="L233">
        <v>0</v>
      </c>
      <c r="M233">
        <v>2024</v>
      </c>
      <c r="N233">
        <f>VLOOKUP(E233, '2024D'!$A$2:$G$339, 2, FALSE)</f>
        <v>191</v>
      </c>
      <c r="O233">
        <f>VLOOKUP(E233, '2024D'!$A$2:$G$339, 3, FALSE)</f>
        <v>13276</v>
      </c>
      <c r="P233">
        <f>extracted_table_data[[#This Row],[最低排名]]-extracted_table_data[[#This Row],[同分人数]]+1</f>
        <v>36304</v>
      </c>
      <c r="Q233">
        <f>IF(O233&gt;=开始!$B$6, 1, 0)</f>
        <v>1</v>
      </c>
      <c r="R233">
        <f>extracted_table_data[[#This Row],[最低排名]]-开始!$B$6</f>
        <v>36503</v>
      </c>
    </row>
    <row r="234" spans="1:18">
      <c r="A234">
        <v>24102</v>
      </c>
      <c r="B234" t="s">
        <v>2230</v>
      </c>
      <c r="C234" t="str">
        <f t="shared" si="6"/>
        <v>中央美院</v>
      </c>
      <c r="D234" t="str">
        <f t="shared" si="7"/>
        <v>02</v>
      </c>
      <c r="E234" t="s">
        <v>298</v>
      </c>
      <c r="F234">
        <v>216</v>
      </c>
      <c r="G234">
        <v>116</v>
      </c>
      <c r="H234">
        <v>118</v>
      </c>
      <c r="I234">
        <v>70</v>
      </c>
      <c r="J234">
        <v>67</v>
      </c>
      <c r="K234">
        <v>61</v>
      </c>
      <c r="L234">
        <v>0</v>
      </c>
      <c r="M234">
        <v>2024</v>
      </c>
      <c r="N234">
        <f>VLOOKUP(E234, '2024D'!$A$2:$G$339, 2, FALSE)</f>
        <v>216</v>
      </c>
      <c r="O234">
        <f>VLOOKUP(E234, '2024D'!$A$2:$G$339, 3, FALSE)</f>
        <v>11678</v>
      </c>
      <c r="P234">
        <f>extracted_table_data[[#This Row],[最低排名]]-extracted_table_data[[#This Row],[同分人数]]+1</f>
        <v>33095</v>
      </c>
      <c r="Q234">
        <f>IF(O234&gt;=开始!$B$6, 1, 0)</f>
        <v>1</v>
      </c>
      <c r="R234">
        <f>extracted_table_data[[#This Row],[最低排名]]-开始!$B$6</f>
        <v>33327</v>
      </c>
    </row>
    <row r="235" spans="1:18">
      <c r="A235">
        <v>24103</v>
      </c>
      <c r="B235" t="s">
        <v>2231</v>
      </c>
      <c r="C235" t="str">
        <f t="shared" si="6"/>
        <v>中央美院</v>
      </c>
      <c r="D235" t="str">
        <f t="shared" si="7"/>
        <v>03</v>
      </c>
      <c r="E235" t="s">
        <v>68</v>
      </c>
      <c r="F235">
        <v>208</v>
      </c>
      <c r="G235">
        <v>105</v>
      </c>
      <c r="H235">
        <v>120</v>
      </c>
      <c r="I235">
        <v>67</v>
      </c>
      <c r="J235">
        <v>64</v>
      </c>
      <c r="K235">
        <v>61</v>
      </c>
      <c r="L235">
        <v>0</v>
      </c>
      <c r="M235">
        <v>2024</v>
      </c>
      <c r="N235">
        <f>VLOOKUP(E235, '2024D'!$A$2:$G$339, 2, FALSE)</f>
        <v>251</v>
      </c>
      <c r="O235">
        <f>VLOOKUP(E235, '2024D'!$A$2:$G$339, 3, FALSE)</f>
        <v>14532</v>
      </c>
      <c r="P235">
        <f>extracted_table_data[[#This Row],[最低排名]]-extracted_table_data[[#This Row],[同分人数]]+1</f>
        <v>31348</v>
      </c>
      <c r="Q235">
        <f>IF(O235&gt;=开始!$B$6, 1, 0)</f>
        <v>1</v>
      </c>
      <c r="R235">
        <f>extracted_table_data[[#This Row],[最低排名]]-开始!$B$6</f>
        <v>31584</v>
      </c>
    </row>
    <row r="236" spans="1:18">
      <c r="A236">
        <v>24201</v>
      </c>
      <c r="B236" t="s">
        <v>2232</v>
      </c>
      <c r="C236" t="str">
        <f t="shared" si="6"/>
        <v>首师科德</v>
      </c>
      <c r="D236" t="str">
        <f t="shared" si="7"/>
        <v>01</v>
      </c>
      <c r="E236" t="s">
        <v>209</v>
      </c>
      <c r="F236">
        <v>189</v>
      </c>
      <c r="G236">
        <v>95</v>
      </c>
      <c r="H236">
        <v>88</v>
      </c>
      <c r="I236">
        <v>46</v>
      </c>
      <c r="J236">
        <v>46</v>
      </c>
      <c r="K236">
        <v>46</v>
      </c>
      <c r="L236">
        <v>0</v>
      </c>
      <c r="M236">
        <v>2024</v>
      </c>
      <c r="N236">
        <f>VLOOKUP(E236, '2024D'!$A$2:$G$339, 2, FALSE)</f>
        <v>185</v>
      </c>
      <c r="O236">
        <f>VLOOKUP(E236, '2024D'!$A$2:$G$339, 3, FALSE)</f>
        <v>39454</v>
      </c>
      <c r="P236">
        <f>extracted_table_data[[#This Row],[最低排名]]-extracted_table_data[[#This Row],[同分人数]]+1</f>
        <v>20182</v>
      </c>
      <c r="Q236">
        <f>IF(O236&gt;=开始!$B$6, 1, 0)</f>
        <v>1</v>
      </c>
      <c r="R236">
        <f>extracted_table_data[[#This Row],[最低排名]]-开始!$B$6</f>
        <v>20398</v>
      </c>
    </row>
    <row r="237" spans="1:18">
      <c r="A237">
        <v>24501</v>
      </c>
      <c r="B237" t="s">
        <v>2233</v>
      </c>
      <c r="C237" t="str">
        <f t="shared" si="6"/>
        <v>中央戏剧</v>
      </c>
      <c r="D237" t="str">
        <f t="shared" si="7"/>
        <v>01</v>
      </c>
      <c r="E237" t="s">
        <v>138</v>
      </c>
      <c r="F237">
        <v>223</v>
      </c>
      <c r="G237">
        <v>113</v>
      </c>
      <c r="H237">
        <v>109</v>
      </c>
      <c r="I237">
        <v>67</v>
      </c>
      <c r="J237">
        <v>61</v>
      </c>
      <c r="K237">
        <v>55</v>
      </c>
      <c r="L237">
        <v>0</v>
      </c>
      <c r="M237">
        <v>2024</v>
      </c>
      <c r="N237">
        <f>VLOOKUP(E237, '2024D'!$A$2:$G$339, 2, FALSE)</f>
        <v>249</v>
      </c>
      <c r="O237">
        <f>VLOOKUP(E237, '2024D'!$A$2:$G$339, 3, FALSE)</f>
        <v>15734</v>
      </c>
      <c r="P237">
        <f>extracted_table_data[[#This Row],[最低排名]]-extracted_table_data[[#This Row],[同分人数]]+1</f>
        <v>19159</v>
      </c>
      <c r="Q237">
        <f>IF(O237&gt;=开始!$B$6, 1, 0)</f>
        <v>1</v>
      </c>
      <c r="R237">
        <f>extracted_table_data[[#This Row],[最低排名]]-开始!$B$6</f>
        <v>19420</v>
      </c>
    </row>
    <row r="238" spans="1:18">
      <c r="A238">
        <v>24601</v>
      </c>
      <c r="B238" t="s">
        <v>1547</v>
      </c>
      <c r="C238" t="str">
        <f t="shared" si="6"/>
        <v>北京电影</v>
      </c>
      <c r="D238" t="str">
        <f t="shared" si="7"/>
        <v>01</v>
      </c>
      <c r="E238" t="s">
        <v>424</v>
      </c>
      <c r="F238">
        <v>219</v>
      </c>
      <c r="G238">
        <v>112</v>
      </c>
      <c r="H238">
        <v>111</v>
      </c>
      <c r="I238">
        <v>70</v>
      </c>
      <c r="J238">
        <v>61</v>
      </c>
      <c r="K238">
        <v>58</v>
      </c>
      <c r="L238">
        <v>5</v>
      </c>
      <c r="M238">
        <v>2024</v>
      </c>
      <c r="N238">
        <f>VLOOKUP(E238, '2024D'!$A$2:$G$339, 2, FALSE)</f>
        <v>262</v>
      </c>
      <c r="O238">
        <f>VLOOKUP(E238, '2024D'!$A$2:$G$339, 3, FALSE)</f>
        <v>13538</v>
      </c>
      <c r="P238">
        <f>extracted_table_data[[#This Row],[最低排名]]-extracted_table_data[[#This Row],[同分人数]]+1</f>
        <v>35905</v>
      </c>
      <c r="Q238">
        <f>IF(O238&gt;=开始!$B$6, 1, 0)</f>
        <v>1</v>
      </c>
      <c r="R238">
        <f>extracted_table_data[[#This Row],[最低排名]]-开始!$B$6</f>
        <v>36113</v>
      </c>
    </row>
    <row r="239" spans="1:18">
      <c r="A239">
        <v>24602</v>
      </c>
      <c r="B239" t="s">
        <v>2234</v>
      </c>
      <c r="C239" t="str">
        <f t="shared" si="6"/>
        <v>北京电影</v>
      </c>
      <c r="D239" t="str">
        <f t="shared" si="7"/>
        <v>02</v>
      </c>
      <c r="E239" t="s">
        <v>256</v>
      </c>
      <c r="F239">
        <v>226</v>
      </c>
      <c r="G239">
        <v>119</v>
      </c>
      <c r="H239">
        <v>119</v>
      </c>
      <c r="I239">
        <v>67</v>
      </c>
      <c r="J239">
        <v>64</v>
      </c>
      <c r="K239">
        <v>55</v>
      </c>
      <c r="L239">
        <v>0</v>
      </c>
      <c r="M239">
        <v>2024</v>
      </c>
      <c r="N239">
        <f>VLOOKUP(E239, '2024D'!$A$2:$G$339, 2, FALSE)</f>
        <v>241</v>
      </c>
      <c r="O239">
        <f>VLOOKUP(E239, '2024D'!$A$2:$G$339, 3, FALSE)</f>
        <v>11919</v>
      </c>
      <c r="P239">
        <f>extracted_table_data[[#This Row],[最低排名]]-extracted_table_data[[#This Row],[同分人数]]+1</f>
        <v>29707</v>
      </c>
      <c r="Q239">
        <f>IF(O239&gt;=开始!$B$6, 1, 0)</f>
        <v>1</v>
      </c>
      <c r="R239">
        <f>extracted_table_data[[#This Row],[最低排名]]-开始!$B$6</f>
        <v>29925</v>
      </c>
    </row>
    <row r="240" spans="1:18">
      <c r="A240">
        <v>24603</v>
      </c>
      <c r="B240" t="s">
        <v>2235</v>
      </c>
      <c r="C240" t="str">
        <f t="shared" si="6"/>
        <v>北京电影</v>
      </c>
      <c r="D240" t="str">
        <f t="shared" si="7"/>
        <v>03</v>
      </c>
      <c r="E240" t="s">
        <v>105</v>
      </c>
      <c r="F240">
        <v>219</v>
      </c>
      <c r="G240">
        <v>113</v>
      </c>
      <c r="H240">
        <v>136</v>
      </c>
      <c r="I240">
        <v>67</v>
      </c>
      <c r="J240">
        <v>61</v>
      </c>
      <c r="K240">
        <v>55</v>
      </c>
      <c r="L240">
        <v>0</v>
      </c>
      <c r="M240">
        <v>2024</v>
      </c>
      <c r="N240">
        <f>VLOOKUP(E240, '2024D'!$A$2:$G$339, 2, FALSE)</f>
        <v>237</v>
      </c>
      <c r="O240">
        <f>VLOOKUP(E240, '2024D'!$A$2:$G$339, 3, FALSE)</f>
        <v>10306</v>
      </c>
      <c r="P240">
        <f>extracted_table_data[[#This Row],[最低排名]]-extracted_table_data[[#This Row],[同分人数]]+1</f>
        <v>39248</v>
      </c>
      <c r="Q240">
        <f>IF(O240&gt;=开始!$B$6, 1, 0)</f>
        <v>1</v>
      </c>
      <c r="R240">
        <f>extracted_table_data[[#This Row],[最低排名]]-开始!$B$6</f>
        <v>39440</v>
      </c>
    </row>
    <row r="241" spans="1:18">
      <c r="A241">
        <v>24604</v>
      </c>
      <c r="B241" t="s">
        <v>2236</v>
      </c>
      <c r="C241" t="str">
        <f t="shared" si="6"/>
        <v>北京电影</v>
      </c>
      <c r="D241" t="str">
        <f t="shared" si="7"/>
        <v>04</v>
      </c>
      <c r="E241" t="s">
        <v>25</v>
      </c>
      <c r="F241">
        <v>223</v>
      </c>
      <c r="G241">
        <v>113</v>
      </c>
      <c r="H241">
        <v>122</v>
      </c>
      <c r="I241">
        <v>70</v>
      </c>
      <c r="J241">
        <v>67</v>
      </c>
      <c r="K241">
        <v>61</v>
      </c>
      <c r="L241">
        <v>0</v>
      </c>
      <c r="M241">
        <v>2024</v>
      </c>
      <c r="N241">
        <f>VLOOKUP(E241, '2024D'!$A$2:$G$339, 2, FALSE)</f>
        <v>213</v>
      </c>
      <c r="O241">
        <f>VLOOKUP(E241, '2024D'!$A$2:$G$339, 3, FALSE)</f>
        <v>9186</v>
      </c>
      <c r="P241">
        <f>extracted_table_data[[#This Row],[最低排名]]-extracted_table_data[[#This Row],[同分人数]]+1</f>
        <v>34626</v>
      </c>
      <c r="Q241">
        <f>IF(O241&gt;=开始!$B$6, 1, 0)</f>
        <v>1</v>
      </c>
      <c r="R241">
        <f>extracted_table_data[[#This Row],[最低排名]]-开始!$B$6</f>
        <v>34853</v>
      </c>
    </row>
    <row r="242" spans="1:18">
      <c r="A242">
        <v>24605</v>
      </c>
      <c r="B242" t="s">
        <v>2237</v>
      </c>
      <c r="C242" t="str">
        <f t="shared" si="6"/>
        <v>北京电影</v>
      </c>
      <c r="D242" t="str">
        <f t="shared" si="7"/>
        <v>05</v>
      </c>
      <c r="E242" t="s">
        <v>115</v>
      </c>
      <c r="F242">
        <v>210</v>
      </c>
      <c r="G242">
        <v>111</v>
      </c>
      <c r="H242">
        <v>131</v>
      </c>
      <c r="I242">
        <v>67</v>
      </c>
      <c r="J242">
        <v>61</v>
      </c>
      <c r="K242">
        <v>61</v>
      </c>
      <c r="L242">
        <v>0</v>
      </c>
      <c r="M242">
        <v>2024</v>
      </c>
      <c r="N242">
        <f>VLOOKUP(E242, '2024D'!$A$2:$G$339, 2, FALSE)</f>
        <v>224</v>
      </c>
      <c r="O242">
        <f>VLOOKUP(E242, '2024D'!$A$2:$G$339, 3, FALSE)</f>
        <v>12143</v>
      </c>
      <c r="P242">
        <f>extracted_table_data[[#This Row],[最低排名]]-extracted_table_data[[#This Row],[同分人数]]+1</f>
        <v>33095</v>
      </c>
      <c r="Q242">
        <f>IF(O242&gt;=开始!$B$6, 1, 0)</f>
        <v>1</v>
      </c>
      <c r="R242">
        <f>extracted_table_data[[#This Row],[最低排名]]-开始!$B$6</f>
        <v>33327</v>
      </c>
    </row>
    <row r="243" spans="1:18">
      <c r="A243">
        <v>24701</v>
      </c>
      <c r="B243" t="s">
        <v>2238</v>
      </c>
      <c r="C243" t="str">
        <f t="shared" si="6"/>
        <v>矿大北京</v>
      </c>
      <c r="D243" t="str">
        <f t="shared" si="7"/>
        <v>01</v>
      </c>
      <c r="E243" t="s">
        <v>64</v>
      </c>
      <c r="F243">
        <v>238</v>
      </c>
      <c r="G243">
        <v>121</v>
      </c>
      <c r="H243">
        <v>128</v>
      </c>
      <c r="I243">
        <v>61</v>
      </c>
      <c r="J243">
        <v>58</v>
      </c>
      <c r="K243">
        <v>55</v>
      </c>
      <c r="L243">
        <v>0</v>
      </c>
      <c r="M243">
        <v>2024</v>
      </c>
      <c r="N243">
        <f>VLOOKUP(E243, '2024D'!$A$2:$G$339, 2, FALSE)</f>
        <v>224</v>
      </c>
      <c r="O243">
        <f>VLOOKUP(E243, '2024D'!$A$2:$G$339, 3, FALSE)</f>
        <v>9848</v>
      </c>
      <c r="P243">
        <f>extracted_table_data[[#This Row],[最低排名]]-extracted_table_data[[#This Row],[同分人数]]+1</f>
        <v>40350</v>
      </c>
      <c r="Q243">
        <f>IF(O243&gt;=开始!$B$6, 1, 0)</f>
        <v>1</v>
      </c>
      <c r="R243">
        <f>extracted_table_data[[#This Row],[最低排名]]-开始!$B$6</f>
        <v>40512</v>
      </c>
    </row>
    <row r="244" spans="1:18">
      <c r="A244">
        <v>24702</v>
      </c>
      <c r="B244" t="s">
        <v>2239</v>
      </c>
      <c r="C244" t="str">
        <f t="shared" si="6"/>
        <v>矿大北京</v>
      </c>
      <c r="D244" t="str">
        <f t="shared" si="7"/>
        <v>02</v>
      </c>
      <c r="E244" t="s">
        <v>1130</v>
      </c>
      <c r="F244">
        <v>218</v>
      </c>
      <c r="G244">
        <v>122</v>
      </c>
      <c r="H244">
        <v>109</v>
      </c>
      <c r="I244">
        <v>70</v>
      </c>
      <c r="J244">
        <v>67</v>
      </c>
      <c r="K244">
        <v>61</v>
      </c>
      <c r="L244">
        <v>0</v>
      </c>
      <c r="M244">
        <v>2024</v>
      </c>
      <c r="N244">
        <f>VLOOKUP(E244, '2024D'!$A$2:$G$339, 2, FALSE)</f>
        <v>191</v>
      </c>
      <c r="O244">
        <f>VLOOKUP(E244, '2024D'!$A$2:$G$339, 3, FALSE)</f>
        <v>13276</v>
      </c>
      <c r="P244">
        <f>extracted_table_data[[#This Row],[最低排名]]-extracted_table_data[[#This Row],[同分人数]]+1</f>
        <v>38856</v>
      </c>
      <c r="Q244">
        <f>IF(O244&gt;=开始!$B$6, 1, 0)</f>
        <v>1</v>
      </c>
      <c r="R244">
        <f>extracted_table_data[[#This Row],[最低排名]]-开始!$B$6</f>
        <v>39040</v>
      </c>
    </row>
    <row r="245" spans="1:18">
      <c r="A245">
        <v>25101</v>
      </c>
      <c r="B245" t="s">
        <v>326</v>
      </c>
      <c r="C245" t="str">
        <f t="shared" si="6"/>
        <v>南开大学</v>
      </c>
      <c r="D245" t="str">
        <f t="shared" si="7"/>
        <v>01</v>
      </c>
      <c r="E245" t="s">
        <v>0</v>
      </c>
      <c r="M245">
        <v>2024</v>
      </c>
      <c r="N245">
        <f>VLOOKUP(E245, '2024D'!$A$2:$G$339, 2, FALSE)</f>
        <v>2684</v>
      </c>
      <c r="O245">
        <f>VLOOKUP(E245, '2024D'!$A$2:$G$339, 3, FALSE)</f>
        <v>2684</v>
      </c>
      <c r="P245">
        <f>extracted_table_data[[#This Row],[最低排名]]-extracted_table_data[[#This Row],[同分人数]]+1</f>
        <v>40513</v>
      </c>
      <c r="Q245">
        <f>IF(O245&gt;=开始!$B$6, 1, 0)</f>
        <v>1</v>
      </c>
      <c r="R245">
        <f>extracted_table_data[[#This Row],[最低排名]]-开始!$B$6</f>
        <v>40671</v>
      </c>
    </row>
    <row r="246" spans="1:18">
      <c r="A246">
        <v>25102</v>
      </c>
      <c r="B246" t="s">
        <v>327</v>
      </c>
      <c r="C246" t="str">
        <f t="shared" si="6"/>
        <v>南开大学</v>
      </c>
      <c r="D246" t="str">
        <f t="shared" si="7"/>
        <v>02</v>
      </c>
      <c r="E246" t="s">
        <v>6</v>
      </c>
      <c r="F246">
        <v>231</v>
      </c>
      <c r="G246">
        <v>116</v>
      </c>
      <c r="H246">
        <v>139</v>
      </c>
      <c r="I246">
        <v>67</v>
      </c>
      <c r="J246">
        <v>67</v>
      </c>
      <c r="K246">
        <v>67</v>
      </c>
      <c r="L246">
        <v>0</v>
      </c>
      <c r="M246">
        <v>2024</v>
      </c>
      <c r="N246">
        <f>VLOOKUP(E246, '2024D'!$A$2:$G$339, 2, FALSE)</f>
        <v>152</v>
      </c>
      <c r="O246">
        <f>VLOOKUP(E246, '2024D'!$A$2:$G$339, 3, FALSE)</f>
        <v>3998</v>
      </c>
      <c r="P246">
        <f>extracted_table_data[[#This Row],[最低排名]]-extracted_table_data[[#This Row],[同分人数]]+1</f>
        <v>40672</v>
      </c>
      <c r="Q246">
        <f>IF(O246&gt;=开始!$B$6, 1, 0)</f>
        <v>1</v>
      </c>
      <c r="R246">
        <f>extracted_table_data[[#This Row],[最低排名]]-开始!$B$6</f>
        <v>40830</v>
      </c>
    </row>
    <row r="247" spans="1:18">
      <c r="A247">
        <v>25201</v>
      </c>
      <c r="B247" t="s">
        <v>329</v>
      </c>
      <c r="C247" t="str">
        <f t="shared" si="6"/>
        <v>天津大学</v>
      </c>
      <c r="D247" t="str">
        <f t="shared" si="7"/>
        <v>01</v>
      </c>
      <c r="E247" t="s">
        <v>601</v>
      </c>
      <c r="F247">
        <v>241</v>
      </c>
      <c r="G247">
        <v>124</v>
      </c>
      <c r="H247">
        <v>130</v>
      </c>
      <c r="I247">
        <v>70</v>
      </c>
      <c r="J247">
        <v>67</v>
      </c>
      <c r="K247">
        <v>64</v>
      </c>
      <c r="L247">
        <v>0</v>
      </c>
      <c r="M247">
        <v>2024</v>
      </c>
      <c r="N247">
        <f>VLOOKUP(E247, '2024D'!$A$2:$G$339, 2, FALSE)</f>
        <v>170</v>
      </c>
      <c r="O247">
        <f>VLOOKUP(E247, '2024D'!$A$2:$G$339, 3, FALSE)</f>
        <v>3846</v>
      </c>
      <c r="P247">
        <f>extracted_table_data[[#This Row],[最低排名]]-extracted_table_data[[#This Row],[同分人数]]+1</f>
        <v>11502</v>
      </c>
      <c r="Q247">
        <f>IF(O247&gt;=开始!$B$6, 1, 0)</f>
        <v>1</v>
      </c>
      <c r="R247">
        <f>extracted_table_data[[#This Row],[最低排名]]-开始!$B$6</f>
        <v>11739</v>
      </c>
    </row>
    <row r="248" spans="1:18">
      <c r="A248">
        <v>25202</v>
      </c>
      <c r="B248" t="s">
        <v>330</v>
      </c>
      <c r="C248" t="str">
        <f t="shared" si="6"/>
        <v>天津大学</v>
      </c>
      <c r="D248" t="str">
        <f t="shared" si="7"/>
        <v>02</v>
      </c>
      <c r="E248" t="s">
        <v>254</v>
      </c>
      <c r="F248">
        <v>246</v>
      </c>
      <c r="G248">
        <v>140</v>
      </c>
      <c r="H248">
        <v>124</v>
      </c>
      <c r="I248">
        <v>67</v>
      </c>
      <c r="J248">
        <v>67</v>
      </c>
      <c r="K248">
        <v>61</v>
      </c>
      <c r="L248">
        <v>0</v>
      </c>
      <c r="M248">
        <v>2024</v>
      </c>
      <c r="N248">
        <f>VLOOKUP(E248, '2024D'!$A$2:$G$339, 2, FALSE)</f>
        <v>178</v>
      </c>
      <c r="O248">
        <f>VLOOKUP(E248, '2024D'!$A$2:$G$339, 3, FALSE)</f>
        <v>5019</v>
      </c>
      <c r="P248">
        <f>extracted_table_data[[#This Row],[最低排名]]-extracted_table_data[[#This Row],[同分人数]]+1</f>
        <v>25352</v>
      </c>
      <c r="Q248">
        <f>IF(O248&gt;=开始!$B$6, 1, 0)</f>
        <v>1</v>
      </c>
      <c r="R248">
        <f>extracted_table_data[[#This Row],[最低排名]]-开始!$B$6</f>
        <v>25585</v>
      </c>
    </row>
    <row r="249" spans="1:18">
      <c r="A249">
        <v>25301</v>
      </c>
      <c r="B249" t="s">
        <v>334</v>
      </c>
      <c r="C249" t="str">
        <f t="shared" si="6"/>
        <v>中国民航</v>
      </c>
      <c r="D249" t="str">
        <f t="shared" si="7"/>
        <v>01</v>
      </c>
      <c r="E249" t="s">
        <v>175</v>
      </c>
      <c r="F249">
        <v>184</v>
      </c>
      <c r="G249">
        <v>93</v>
      </c>
      <c r="H249">
        <v>118</v>
      </c>
      <c r="I249">
        <v>61</v>
      </c>
      <c r="J249">
        <v>55</v>
      </c>
      <c r="K249">
        <v>46</v>
      </c>
      <c r="L249">
        <v>0</v>
      </c>
      <c r="M249">
        <v>2024</v>
      </c>
      <c r="N249">
        <f>VLOOKUP(E249, '2024D'!$A$2:$G$339, 2, FALSE)</f>
        <v>225</v>
      </c>
      <c r="O249">
        <f>VLOOKUP(E249, '2024D'!$A$2:$G$339, 3, FALSE)</f>
        <v>28519</v>
      </c>
      <c r="P249">
        <f>extracted_table_data[[#This Row],[最低排名]]-extracted_table_data[[#This Row],[同分人数]]+1</f>
        <v>25849</v>
      </c>
      <c r="Q249">
        <f>IF(O249&gt;=开始!$B$6, 1, 0)</f>
        <v>1</v>
      </c>
      <c r="R249">
        <f>extracted_table_data[[#This Row],[最低排名]]-开始!$B$6</f>
        <v>26112</v>
      </c>
    </row>
    <row r="250" spans="1:18">
      <c r="A250">
        <v>25302</v>
      </c>
      <c r="B250" t="s">
        <v>336</v>
      </c>
      <c r="C250" t="str">
        <f t="shared" si="6"/>
        <v>中国民航</v>
      </c>
      <c r="D250" t="str">
        <f t="shared" si="7"/>
        <v>02</v>
      </c>
      <c r="E250" t="s">
        <v>144</v>
      </c>
      <c r="F250">
        <v>199</v>
      </c>
      <c r="G250">
        <v>101</v>
      </c>
      <c r="H250">
        <v>103</v>
      </c>
      <c r="I250">
        <v>58</v>
      </c>
      <c r="J250">
        <v>55</v>
      </c>
      <c r="K250">
        <v>52</v>
      </c>
      <c r="L250">
        <v>0</v>
      </c>
      <c r="M250">
        <v>2024</v>
      </c>
      <c r="N250">
        <f>VLOOKUP(E250, '2024D'!$A$2:$G$339, 2, FALSE)</f>
        <v>253</v>
      </c>
      <c r="O250">
        <f>VLOOKUP(E250, '2024D'!$A$2:$G$339, 3, FALSE)</f>
        <v>27778</v>
      </c>
      <c r="P250">
        <f>extracted_table_data[[#This Row],[最低排名]]-extracted_table_data[[#This Row],[同分人数]]+1</f>
        <v>9865</v>
      </c>
      <c r="Q250">
        <f>IF(O250&gt;=开始!$B$6, 1, 0)</f>
        <v>1</v>
      </c>
      <c r="R250">
        <f>extracted_table_data[[#This Row],[最低排名]]-开始!$B$6</f>
        <v>10105</v>
      </c>
    </row>
    <row r="251" spans="1:18">
      <c r="A251">
        <v>25303</v>
      </c>
      <c r="B251" t="s">
        <v>337</v>
      </c>
      <c r="C251" t="str">
        <f t="shared" si="6"/>
        <v>中国民航</v>
      </c>
      <c r="D251" t="str">
        <f t="shared" si="7"/>
        <v>03</v>
      </c>
      <c r="E251" t="s">
        <v>323</v>
      </c>
      <c r="F251">
        <v>209</v>
      </c>
      <c r="G251">
        <v>119</v>
      </c>
      <c r="H251">
        <v>119</v>
      </c>
      <c r="I251">
        <v>52</v>
      </c>
      <c r="J251">
        <v>52</v>
      </c>
      <c r="K251">
        <v>49</v>
      </c>
      <c r="L251">
        <v>0</v>
      </c>
      <c r="M251">
        <v>2024</v>
      </c>
      <c r="N251">
        <f>VLOOKUP(E251, '2024D'!$A$2:$G$339, 2, FALSE)</f>
        <v>257</v>
      </c>
      <c r="O251">
        <f>VLOOKUP(E251, '2024D'!$A$2:$G$339, 3, FALSE)</f>
        <v>24337</v>
      </c>
      <c r="P251">
        <f>extracted_table_data[[#This Row],[最低排名]]-extracted_table_data[[#This Row],[同分人数]]+1</f>
        <v>11978</v>
      </c>
      <c r="Q251">
        <f>IF(O251&gt;=开始!$B$6, 1, 0)</f>
        <v>1</v>
      </c>
      <c r="R251">
        <f>extracted_table_data[[#This Row],[最低排名]]-开始!$B$6</f>
        <v>12194</v>
      </c>
    </row>
    <row r="252" spans="1:18">
      <c r="A252">
        <v>25304</v>
      </c>
      <c r="B252" t="s">
        <v>338</v>
      </c>
      <c r="C252" t="str">
        <f t="shared" si="6"/>
        <v>中国民航</v>
      </c>
      <c r="D252" t="str">
        <f t="shared" si="7"/>
        <v>04</v>
      </c>
      <c r="E252" t="s">
        <v>533</v>
      </c>
      <c r="F252">
        <v>213</v>
      </c>
      <c r="G252">
        <v>108</v>
      </c>
      <c r="H252">
        <v>108</v>
      </c>
      <c r="I252">
        <v>52</v>
      </c>
      <c r="J252">
        <v>49</v>
      </c>
      <c r="K252">
        <v>49</v>
      </c>
      <c r="L252">
        <v>0</v>
      </c>
      <c r="M252">
        <v>2024</v>
      </c>
      <c r="N252">
        <f>VLOOKUP(E252, '2024D'!$A$2:$G$339, 2, FALSE)</f>
        <v>256</v>
      </c>
      <c r="O252">
        <f>VLOOKUP(E252, '2024D'!$A$2:$G$339, 3, FALSE)</f>
        <v>26748</v>
      </c>
      <c r="P252">
        <f>extracted_table_data[[#This Row],[最低排名]]-extracted_table_data[[#This Row],[同分人数]]+1</f>
        <v>8713</v>
      </c>
      <c r="Q252">
        <f>IF(O252&gt;=开始!$B$6, 1, 0)</f>
        <v>1</v>
      </c>
      <c r="R252">
        <f>extracted_table_data[[#This Row],[最低排名]]-开始!$B$6</f>
        <v>8940</v>
      </c>
    </row>
    <row r="253" spans="1:18">
      <c r="A253">
        <v>25401</v>
      </c>
      <c r="B253" t="s">
        <v>339</v>
      </c>
      <c r="C253" t="str">
        <f t="shared" si="6"/>
        <v>天津科大</v>
      </c>
      <c r="D253" t="str">
        <f t="shared" si="7"/>
        <v>01</v>
      </c>
      <c r="E253" t="s">
        <v>173</v>
      </c>
      <c r="F253">
        <v>199</v>
      </c>
      <c r="G253">
        <v>101</v>
      </c>
      <c r="H253">
        <v>105</v>
      </c>
      <c r="I253">
        <v>58</v>
      </c>
      <c r="J253">
        <v>52</v>
      </c>
      <c r="K253">
        <v>49</v>
      </c>
      <c r="L253">
        <v>0</v>
      </c>
      <c r="M253">
        <v>2024</v>
      </c>
      <c r="N253">
        <f>VLOOKUP(E253, '2024D'!$A$2:$G$339, 2, FALSE)</f>
        <v>237</v>
      </c>
      <c r="O253">
        <f>VLOOKUP(E253, '2024D'!$A$2:$G$339, 3, FALSE)</f>
        <v>28756</v>
      </c>
      <c r="P253">
        <f>extracted_table_data[[#This Row],[最低排名]]-extracted_table_data[[#This Row],[同分人数]]+1</f>
        <v>8465</v>
      </c>
      <c r="Q253">
        <f>IF(O253&gt;=开始!$B$6, 1, 0)</f>
        <v>1</v>
      </c>
      <c r="R253">
        <f>extracted_table_data[[#This Row],[最低排名]]-开始!$B$6</f>
        <v>8712</v>
      </c>
    </row>
    <row r="254" spans="1:18">
      <c r="A254">
        <v>25402</v>
      </c>
      <c r="B254" t="s">
        <v>341</v>
      </c>
      <c r="C254" t="str">
        <f t="shared" si="6"/>
        <v>天津科大</v>
      </c>
      <c r="D254" t="str">
        <f t="shared" si="7"/>
        <v>02</v>
      </c>
      <c r="E254" t="s">
        <v>178</v>
      </c>
      <c r="F254">
        <v>191</v>
      </c>
      <c r="G254">
        <v>96</v>
      </c>
      <c r="H254">
        <v>117</v>
      </c>
      <c r="I254">
        <v>55</v>
      </c>
      <c r="J254">
        <v>49</v>
      </c>
      <c r="K254">
        <v>46</v>
      </c>
      <c r="L254">
        <v>0</v>
      </c>
      <c r="M254">
        <v>2024</v>
      </c>
      <c r="N254">
        <f>VLOOKUP(E254, '2024D'!$A$2:$G$339, 2, FALSE)</f>
        <v>239</v>
      </c>
      <c r="O254">
        <f>VLOOKUP(E254, '2024D'!$A$2:$G$339, 3, FALSE)</f>
        <v>29994</v>
      </c>
      <c r="P254">
        <f>extracted_table_data[[#This Row],[最低排名]]-extracted_table_data[[#This Row],[同分人数]]+1</f>
        <v>34626</v>
      </c>
      <c r="Q254">
        <f>IF(O254&gt;=开始!$B$6, 1, 0)</f>
        <v>1</v>
      </c>
      <c r="R254">
        <f>extracted_table_data[[#This Row],[最低排名]]-开始!$B$6</f>
        <v>34853</v>
      </c>
    </row>
    <row r="255" spans="1:18">
      <c r="A255">
        <v>25403</v>
      </c>
      <c r="B255" t="s">
        <v>342</v>
      </c>
      <c r="C255" t="str">
        <f t="shared" si="6"/>
        <v>天津科大</v>
      </c>
      <c r="D255" t="str">
        <f t="shared" si="7"/>
        <v>03</v>
      </c>
      <c r="E255" t="s">
        <v>96</v>
      </c>
      <c r="F255">
        <v>196</v>
      </c>
      <c r="G255">
        <v>101</v>
      </c>
      <c r="H255">
        <v>102</v>
      </c>
      <c r="I255">
        <v>61</v>
      </c>
      <c r="J255">
        <v>58</v>
      </c>
      <c r="K255">
        <v>55</v>
      </c>
      <c r="L255">
        <v>0</v>
      </c>
      <c r="M255">
        <v>2024</v>
      </c>
      <c r="N255">
        <f>VLOOKUP(E255, '2024D'!$A$2:$G$339, 2, FALSE)</f>
        <v>222</v>
      </c>
      <c r="O255">
        <f>VLOOKUP(E255, '2024D'!$A$2:$G$339, 3, FALSE)</f>
        <v>26492</v>
      </c>
      <c r="P255">
        <f>extracted_table_data[[#This Row],[最低排名]]-extracted_table_data[[#This Row],[同分人数]]+1</f>
        <v>36304</v>
      </c>
      <c r="Q255">
        <f>IF(O255&gt;=开始!$B$6, 1, 0)</f>
        <v>1</v>
      </c>
      <c r="R255">
        <f>extracted_table_data[[#This Row],[最低排名]]-开始!$B$6</f>
        <v>36503</v>
      </c>
    </row>
    <row r="256" spans="1:18">
      <c r="A256">
        <v>25404</v>
      </c>
      <c r="B256" t="s">
        <v>343</v>
      </c>
      <c r="C256" t="str">
        <f t="shared" si="6"/>
        <v>天津科大</v>
      </c>
      <c r="D256" t="str">
        <f t="shared" si="7"/>
        <v>04</v>
      </c>
      <c r="E256" t="s">
        <v>180</v>
      </c>
      <c r="F256">
        <v>190</v>
      </c>
      <c r="G256">
        <v>102</v>
      </c>
      <c r="H256">
        <v>113</v>
      </c>
      <c r="I256">
        <v>52</v>
      </c>
      <c r="J256">
        <v>49</v>
      </c>
      <c r="K256">
        <v>46</v>
      </c>
      <c r="L256">
        <v>0</v>
      </c>
      <c r="M256">
        <v>2024</v>
      </c>
      <c r="N256">
        <f>VLOOKUP(E256, '2024D'!$A$2:$G$339, 2, FALSE)</f>
        <v>239</v>
      </c>
      <c r="O256">
        <f>VLOOKUP(E256, '2024D'!$A$2:$G$339, 3, FALSE)</f>
        <v>31904</v>
      </c>
      <c r="P256">
        <f>extracted_table_data[[#This Row],[最低排名]]-extracted_table_data[[#This Row],[同分人数]]+1</f>
        <v>36114</v>
      </c>
      <c r="Q256">
        <f>IF(O256&gt;=开始!$B$6, 1, 0)</f>
        <v>1</v>
      </c>
      <c r="R256">
        <f>extracted_table_data[[#This Row],[最低排名]]-开始!$B$6</f>
        <v>36303</v>
      </c>
    </row>
    <row r="257" spans="1:18">
      <c r="A257">
        <v>25501</v>
      </c>
      <c r="B257" t="s">
        <v>344</v>
      </c>
      <c r="C257" t="str">
        <f t="shared" si="6"/>
        <v>天津工大</v>
      </c>
      <c r="D257" t="str">
        <f t="shared" si="7"/>
        <v>01</v>
      </c>
      <c r="E257" t="s">
        <v>68</v>
      </c>
      <c r="F257">
        <v>234</v>
      </c>
      <c r="G257">
        <v>127</v>
      </c>
      <c r="H257">
        <v>109</v>
      </c>
      <c r="I257">
        <v>67</v>
      </c>
      <c r="J257">
        <v>55</v>
      </c>
      <c r="K257">
        <v>55</v>
      </c>
      <c r="L257">
        <v>0</v>
      </c>
      <c r="M257">
        <v>2024</v>
      </c>
      <c r="N257">
        <f>VLOOKUP(E257, '2024D'!$A$2:$G$339, 2, FALSE)</f>
        <v>251</v>
      </c>
      <c r="O257">
        <f>VLOOKUP(E257, '2024D'!$A$2:$G$339, 3, FALSE)</f>
        <v>14532</v>
      </c>
      <c r="P257">
        <f>extracted_table_data[[#This Row],[最低排名]]-extracted_table_data[[#This Row],[同分人数]]+1</f>
        <v>37332</v>
      </c>
      <c r="Q257">
        <f>IF(O257&gt;=开始!$B$6, 1, 0)</f>
        <v>1</v>
      </c>
      <c r="R257">
        <f>extracted_table_data[[#This Row],[最低排名]]-开始!$B$6</f>
        <v>37531</v>
      </c>
    </row>
    <row r="258" spans="1:18">
      <c r="A258">
        <v>25502</v>
      </c>
      <c r="B258" t="s">
        <v>345</v>
      </c>
      <c r="C258" t="str">
        <f t="shared" ref="C258:C321" si="8">LEFT(B258, FIND("(", B258) - 1)</f>
        <v>天津工大</v>
      </c>
      <c r="D258" t="str">
        <f t="shared" ref="D258:D321" si="9">MID(B258, FIND("(", B258) + 1, FIND(")", B258) - FIND("(", B258) - 1)</f>
        <v>02</v>
      </c>
      <c r="E258" t="s">
        <v>85</v>
      </c>
      <c r="F258">
        <v>206</v>
      </c>
      <c r="G258">
        <v>106</v>
      </c>
      <c r="H258">
        <v>91</v>
      </c>
      <c r="I258">
        <v>64</v>
      </c>
      <c r="J258">
        <v>64</v>
      </c>
      <c r="K258">
        <v>61</v>
      </c>
      <c r="L258">
        <v>0</v>
      </c>
      <c r="M258">
        <v>2024</v>
      </c>
      <c r="N258">
        <f>VLOOKUP(E258, '2024D'!$A$2:$G$339, 2, FALSE)</f>
        <v>259</v>
      </c>
      <c r="O258">
        <f>VLOOKUP(E258, '2024D'!$A$2:$G$339, 3, FALSE)</f>
        <v>23040</v>
      </c>
      <c r="P258">
        <f>extracted_table_data[[#This Row],[最低排名]]-extracted_table_data[[#This Row],[同分人数]]+1</f>
        <v>34171</v>
      </c>
      <c r="Q258">
        <f>IF(O258&gt;=开始!$B$6, 1, 0)</f>
        <v>1</v>
      </c>
      <c r="R258">
        <f>extracted_table_data[[#This Row],[最低排名]]-开始!$B$6</f>
        <v>34431</v>
      </c>
    </row>
    <row r="259" spans="1:18">
      <c r="A259">
        <v>25601</v>
      </c>
      <c r="B259" t="s">
        <v>346</v>
      </c>
      <c r="C259" t="str">
        <f t="shared" si="8"/>
        <v>天津中医</v>
      </c>
      <c r="D259" t="str">
        <f t="shared" si="9"/>
        <v>01</v>
      </c>
      <c r="E259" t="s">
        <v>81</v>
      </c>
      <c r="F259">
        <v>224</v>
      </c>
      <c r="G259">
        <v>112</v>
      </c>
      <c r="H259">
        <v>112</v>
      </c>
      <c r="I259">
        <v>55</v>
      </c>
      <c r="J259">
        <v>55</v>
      </c>
      <c r="K259">
        <v>46</v>
      </c>
      <c r="L259">
        <v>0</v>
      </c>
      <c r="M259">
        <v>2024</v>
      </c>
      <c r="N259">
        <f>VLOOKUP(E259, '2024D'!$A$2:$G$339, 2, FALSE)</f>
        <v>247</v>
      </c>
      <c r="O259">
        <f>VLOOKUP(E259, '2024D'!$A$2:$G$339, 3, FALSE)</f>
        <v>21473</v>
      </c>
      <c r="P259">
        <f>extracted_table_data[[#This Row],[最低排名]]-extracted_table_data[[#This Row],[同分人数]]+1</f>
        <v>34626</v>
      </c>
      <c r="Q259">
        <f>IF(O259&gt;=开始!$B$6, 1, 0)</f>
        <v>1</v>
      </c>
      <c r="R259">
        <f>extracted_table_data[[#This Row],[最低排名]]-开始!$B$6</f>
        <v>34853</v>
      </c>
    </row>
    <row r="260" spans="1:18">
      <c r="A260">
        <v>25602</v>
      </c>
      <c r="B260" t="s">
        <v>348</v>
      </c>
      <c r="C260" t="str">
        <f t="shared" si="8"/>
        <v>天津中医</v>
      </c>
      <c r="D260" t="str">
        <f t="shared" si="9"/>
        <v>02</v>
      </c>
      <c r="E260" t="s">
        <v>502</v>
      </c>
      <c r="F260">
        <v>221</v>
      </c>
      <c r="G260">
        <v>116</v>
      </c>
      <c r="H260">
        <v>120</v>
      </c>
      <c r="I260">
        <v>64</v>
      </c>
      <c r="J260">
        <v>58</v>
      </c>
      <c r="K260">
        <v>58</v>
      </c>
      <c r="L260">
        <v>0</v>
      </c>
      <c r="M260">
        <v>2024</v>
      </c>
      <c r="N260">
        <f>VLOOKUP(E260, '2024D'!$A$2:$G$339, 2, FALSE)</f>
        <v>255</v>
      </c>
      <c r="O260">
        <f>VLOOKUP(E260, '2024D'!$A$2:$G$339, 3, FALSE)</f>
        <v>14281</v>
      </c>
      <c r="P260">
        <f>extracted_table_data[[#This Row],[最低排名]]-extracted_table_data[[#This Row],[同分人数]]+1</f>
        <v>32461</v>
      </c>
      <c r="Q260">
        <f>IF(O260&gt;=开始!$B$6, 1, 0)</f>
        <v>1</v>
      </c>
      <c r="R260">
        <f>extracted_table_data[[#This Row],[最低排名]]-开始!$B$6</f>
        <v>32676</v>
      </c>
    </row>
    <row r="261" spans="1:18">
      <c r="A261">
        <v>25603</v>
      </c>
      <c r="B261" t="s">
        <v>349</v>
      </c>
      <c r="C261" t="str">
        <f t="shared" si="8"/>
        <v>天津中医</v>
      </c>
      <c r="D261" t="str">
        <f t="shared" si="9"/>
        <v>03</v>
      </c>
      <c r="E261" t="s">
        <v>75</v>
      </c>
      <c r="F261">
        <v>203</v>
      </c>
      <c r="G261">
        <v>109</v>
      </c>
      <c r="H261">
        <v>117</v>
      </c>
      <c r="I261">
        <v>61</v>
      </c>
      <c r="J261">
        <v>61</v>
      </c>
      <c r="K261">
        <v>58</v>
      </c>
      <c r="L261">
        <v>0</v>
      </c>
      <c r="M261">
        <v>2024</v>
      </c>
      <c r="N261">
        <f>VLOOKUP(E261, '2024D'!$A$2:$G$339, 2, FALSE)</f>
        <v>243</v>
      </c>
      <c r="O261">
        <f>VLOOKUP(E261, '2024D'!$A$2:$G$339, 3, FALSE)</f>
        <v>19486</v>
      </c>
      <c r="P261">
        <f>extracted_table_data[[#This Row],[最低排名]]-extracted_table_data[[#This Row],[同分人数]]+1</f>
        <v>31095</v>
      </c>
      <c r="Q261">
        <f>IF(O261&gt;=开始!$B$6, 1, 0)</f>
        <v>1</v>
      </c>
      <c r="R261">
        <f>extracted_table_data[[#This Row],[最低排名]]-开始!$B$6</f>
        <v>31347</v>
      </c>
    </row>
    <row r="262" spans="1:18">
      <c r="A262">
        <v>25604</v>
      </c>
      <c r="B262" t="s">
        <v>350</v>
      </c>
      <c r="C262" t="str">
        <f t="shared" si="8"/>
        <v>天津中医</v>
      </c>
      <c r="D262" t="str">
        <f t="shared" si="9"/>
        <v>04</v>
      </c>
      <c r="E262" t="s">
        <v>347</v>
      </c>
      <c r="F262">
        <v>224</v>
      </c>
      <c r="G262">
        <v>118</v>
      </c>
      <c r="H262">
        <v>87</v>
      </c>
      <c r="I262">
        <v>61</v>
      </c>
      <c r="J262">
        <v>55</v>
      </c>
      <c r="K262">
        <v>46</v>
      </c>
      <c r="L262">
        <v>0</v>
      </c>
      <c r="M262">
        <v>2024</v>
      </c>
      <c r="N262">
        <f>VLOOKUP(E262, '2024D'!$A$2:$G$339, 2, FALSE)</f>
        <v>236</v>
      </c>
      <c r="O262">
        <f>VLOOKUP(E262, '2024D'!$A$2:$G$339, 3, FALSE)</f>
        <v>26270</v>
      </c>
      <c r="P262">
        <f>extracted_table_data[[#This Row],[最低排名]]-extracted_table_data[[#This Row],[同分人数]]+1</f>
        <v>23815</v>
      </c>
      <c r="Q262">
        <f>IF(O262&gt;=开始!$B$6, 1, 0)</f>
        <v>1</v>
      </c>
      <c r="R262">
        <f>extracted_table_data[[#This Row],[最低排名]]-开始!$B$6</f>
        <v>24077</v>
      </c>
    </row>
    <row r="263" spans="1:18">
      <c r="A263">
        <v>25605</v>
      </c>
      <c r="B263" t="s">
        <v>351</v>
      </c>
      <c r="C263" t="str">
        <f t="shared" si="8"/>
        <v>天津中医</v>
      </c>
      <c r="D263" t="str">
        <f t="shared" si="9"/>
        <v>05</v>
      </c>
      <c r="E263" t="s">
        <v>506</v>
      </c>
      <c r="F263">
        <v>220</v>
      </c>
      <c r="G263">
        <v>122</v>
      </c>
      <c r="H263">
        <v>120</v>
      </c>
      <c r="I263">
        <v>64</v>
      </c>
      <c r="J263">
        <v>58</v>
      </c>
      <c r="K263">
        <v>55</v>
      </c>
      <c r="L263">
        <v>0</v>
      </c>
      <c r="M263">
        <v>2024</v>
      </c>
      <c r="N263">
        <f>VLOOKUP(E263, '2024D'!$A$2:$G$339, 2, FALSE)</f>
        <v>226</v>
      </c>
      <c r="O263">
        <f>VLOOKUP(E263, '2024D'!$A$2:$G$339, 3, FALSE)</f>
        <v>15249</v>
      </c>
      <c r="P263">
        <f>extracted_table_data[[#This Row],[最低排名]]-extracted_table_data[[#This Row],[同分人数]]+1</f>
        <v>16671</v>
      </c>
      <c r="Q263">
        <f>IF(O263&gt;=开始!$B$6, 1, 0)</f>
        <v>1</v>
      </c>
      <c r="R263">
        <f>extracted_table_data[[#This Row],[最低排名]]-开始!$B$6</f>
        <v>16921</v>
      </c>
    </row>
    <row r="264" spans="1:18">
      <c r="A264">
        <v>25701</v>
      </c>
      <c r="B264" t="s">
        <v>352</v>
      </c>
      <c r="C264" t="str">
        <f t="shared" si="8"/>
        <v>天津职师</v>
      </c>
      <c r="D264" t="str">
        <f t="shared" si="9"/>
        <v>01</v>
      </c>
      <c r="E264" t="s">
        <v>381</v>
      </c>
      <c r="F264">
        <v>204</v>
      </c>
      <c r="G264">
        <v>104</v>
      </c>
      <c r="H264">
        <v>87</v>
      </c>
      <c r="I264">
        <v>46</v>
      </c>
      <c r="J264">
        <v>46</v>
      </c>
      <c r="K264">
        <v>46</v>
      </c>
      <c r="L264">
        <v>0</v>
      </c>
      <c r="M264">
        <v>2024</v>
      </c>
      <c r="N264">
        <f>VLOOKUP(E264, '2024D'!$A$2:$G$339, 2, FALSE)</f>
        <v>193</v>
      </c>
      <c r="O264">
        <f>VLOOKUP(E264, '2024D'!$A$2:$G$339, 3, FALSE)</f>
        <v>36629</v>
      </c>
      <c r="P264">
        <f>extracted_table_data[[#This Row],[最低排名]]-extracted_table_data[[#This Row],[同分人数]]+1</f>
        <v>25586</v>
      </c>
      <c r="Q264">
        <f>IF(O264&gt;=开始!$B$6, 1, 0)</f>
        <v>1</v>
      </c>
      <c r="R264">
        <f>extracted_table_data[[#This Row],[最低排名]]-开始!$B$6</f>
        <v>25848</v>
      </c>
    </row>
    <row r="265" spans="1:18">
      <c r="A265">
        <v>25702</v>
      </c>
      <c r="B265" t="s">
        <v>353</v>
      </c>
      <c r="C265" t="str">
        <f t="shared" si="8"/>
        <v>天津职师</v>
      </c>
      <c r="D265" t="str">
        <f t="shared" si="9"/>
        <v>02</v>
      </c>
      <c r="E265" t="s">
        <v>427</v>
      </c>
      <c r="F265">
        <v>188</v>
      </c>
      <c r="G265">
        <v>100</v>
      </c>
      <c r="H265">
        <v>106</v>
      </c>
      <c r="I265">
        <v>52</v>
      </c>
      <c r="J265">
        <v>46</v>
      </c>
      <c r="K265">
        <v>43</v>
      </c>
      <c r="L265">
        <v>0</v>
      </c>
      <c r="M265">
        <v>2024</v>
      </c>
      <c r="N265">
        <f>VLOOKUP(E265, '2024D'!$A$2:$G$339, 2, FALSE)</f>
        <v>214</v>
      </c>
      <c r="O265">
        <f>VLOOKUP(E265, '2024D'!$A$2:$G$339, 3, FALSE)</f>
        <v>35341</v>
      </c>
      <c r="P265">
        <f>extracted_table_data[[#This Row],[最低排名]]-extracted_table_data[[#This Row],[同分人数]]+1</f>
        <v>29470</v>
      </c>
      <c r="Q265">
        <f>IF(O265&gt;=开始!$B$6, 1, 0)</f>
        <v>1</v>
      </c>
      <c r="R265">
        <f>extracted_table_data[[#This Row],[最低排名]]-开始!$B$6</f>
        <v>29706</v>
      </c>
    </row>
    <row r="266" spans="1:18">
      <c r="A266">
        <v>25703</v>
      </c>
      <c r="B266" t="s">
        <v>2240</v>
      </c>
      <c r="C266" t="str">
        <f t="shared" si="8"/>
        <v>天津职师</v>
      </c>
      <c r="D266" t="str">
        <f t="shared" si="9"/>
        <v>03</v>
      </c>
      <c r="E266" t="s">
        <v>528</v>
      </c>
      <c r="F266">
        <v>193</v>
      </c>
      <c r="G266">
        <v>105</v>
      </c>
      <c r="H266">
        <v>85</v>
      </c>
      <c r="I266">
        <v>58</v>
      </c>
      <c r="J266">
        <v>52</v>
      </c>
      <c r="K266">
        <v>52</v>
      </c>
      <c r="L266">
        <v>0</v>
      </c>
      <c r="M266">
        <v>2024</v>
      </c>
      <c r="N266">
        <f>VLOOKUP(E266, '2024D'!$A$2:$G$339, 2, FALSE)</f>
        <v>240</v>
      </c>
      <c r="O266">
        <f>VLOOKUP(E266, '2024D'!$A$2:$G$339, 3, FALSE)</f>
        <v>34239</v>
      </c>
      <c r="P266">
        <f>extracted_table_data[[#This Row],[最低排名]]-extracted_table_data[[#This Row],[同分人数]]+1</f>
        <v>39041</v>
      </c>
      <c r="Q266">
        <f>IF(O266&gt;=开始!$B$6, 1, 0)</f>
        <v>1</v>
      </c>
      <c r="R266">
        <f>extracted_table_data[[#This Row],[最低排名]]-开始!$B$6</f>
        <v>39247</v>
      </c>
    </row>
    <row r="267" spans="1:18">
      <c r="A267">
        <v>25801</v>
      </c>
      <c r="B267" t="s">
        <v>355</v>
      </c>
      <c r="C267" t="str">
        <f t="shared" si="8"/>
        <v>天津商大</v>
      </c>
      <c r="D267" t="str">
        <f t="shared" si="9"/>
        <v>01</v>
      </c>
      <c r="E267" t="s">
        <v>335</v>
      </c>
      <c r="F267">
        <v>194</v>
      </c>
      <c r="G267">
        <v>101</v>
      </c>
      <c r="H267">
        <v>94</v>
      </c>
      <c r="I267">
        <v>61</v>
      </c>
      <c r="J267">
        <v>52</v>
      </c>
      <c r="K267">
        <v>46</v>
      </c>
      <c r="L267">
        <v>0</v>
      </c>
      <c r="M267">
        <v>2024</v>
      </c>
      <c r="N267">
        <f>VLOOKUP(E267, '2024D'!$A$2:$G$339, 2, FALSE)</f>
        <v>251</v>
      </c>
      <c r="O267">
        <f>VLOOKUP(E267, '2024D'!$A$2:$G$339, 3, FALSE)</f>
        <v>32641</v>
      </c>
      <c r="P267">
        <f>extracted_table_data[[#This Row],[最低排名]]-extracted_table_data[[#This Row],[同分人数]]+1</f>
        <v>22657</v>
      </c>
      <c r="Q267">
        <f>IF(O267&gt;=开始!$B$6, 1, 0)</f>
        <v>1</v>
      </c>
      <c r="R267">
        <f>extracted_table_data[[#This Row],[最低排名]]-开始!$B$6</f>
        <v>22878</v>
      </c>
    </row>
    <row r="268" spans="1:18">
      <c r="A268">
        <v>25802</v>
      </c>
      <c r="B268" t="s">
        <v>356</v>
      </c>
      <c r="C268" t="str">
        <f t="shared" si="8"/>
        <v>天津商大</v>
      </c>
      <c r="D268" t="str">
        <f t="shared" si="9"/>
        <v>02</v>
      </c>
      <c r="E268" t="s">
        <v>170</v>
      </c>
      <c r="F268">
        <v>190</v>
      </c>
      <c r="G268">
        <v>107</v>
      </c>
      <c r="H268">
        <v>80</v>
      </c>
      <c r="I268">
        <v>67</v>
      </c>
      <c r="J268">
        <v>64</v>
      </c>
      <c r="K268">
        <v>52</v>
      </c>
      <c r="L268">
        <v>0</v>
      </c>
      <c r="M268">
        <v>2024</v>
      </c>
      <c r="N268">
        <f>VLOOKUP(E268, '2024D'!$A$2:$G$339, 2, FALSE)</f>
        <v>245</v>
      </c>
      <c r="O268">
        <f>VLOOKUP(E268, '2024D'!$A$2:$G$339, 3, FALSE)</f>
        <v>31179</v>
      </c>
      <c r="P268">
        <f>extracted_table_data[[#This Row],[最低排名]]-extracted_table_data[[#This Row],[同分人数]]+1</f>
        <v>16173</v>
      </c>
      <c r="Q268">
        <f>IF(O268&gt;=开始!$B$6, 1, 0)</f>
        <v>1</v>
      </c>
      <c r="R268">
        <f>extracted_table_data[[#This Row],[最低排名]]-开始!$B$6</f>
        <v>16423</v>
      </c>
    </row>
    <row r="269" spans="1:18">
      <c r="A269">
        <v>25901</v>
      </c>
      <c r="B269" t="s">
        <v>357</v>
      </c>
      <c r="C269" t="str">
        <f t="shared" si="8"/>
        <v>天津财大</v>
      </c>
      <c r="D269" t="str">
        <f t="shared" si="9"/>
        <v>01</v>
      </c>
      <c r="E269" t="s">
        <v>152</v>
      </c>
      <c r="F269">
        <v>193</v>
      </c>
      <c r="G269">
        <v>97</v>
      </c>
      <c r="H269">
        <v>124</v>
      </c>
      <c r="I269">
        <v>61</v>
      </c>
      <c r="J269">
        <v>58</v>
      </c>
      <c r="K269">
        <v>55</v>
      </c>
      <c r="L269">
        <v>0</v>
      </c>
      <c r="M269">
        <v>2024</v>
      </c>
      <c r="N269">
        <f>VLOOKUP(E269, '2024D'!$A$2:$G$339, 2, FALSE)</f>
        <v>271</v>
      </c>
      <c r="O269">
        <f>VLOOKUP(E269, '2024D'!$A$2:$G$339, 3, FALSE)</f>
        <v>21744</v>
      </c>
      <c r="P269">
        <f>extracted_table_data[[#This Row],[最低排名]]-extracted_table_data[[#This Row],[同分人数]]+1</f>
        <v>35260</v>
      </c>
      <c r="Q269">
        <f>IF(O269&gt;=开始!$B$6, 1, 0)</f>
        <v>1</v>
      </c>
      <c r="R269">
        <f>extracted_table_data[[#This Row],[最低排名]]-开始!$B$6</f>
        <v>35473</v>
      </c>
    </row>
    <row r="270" spans="1:18">
      <c r="A270">
        <v>25902</v>
      </c>
      <c r="B270" t="s">
        <v>358</v>
      </c>
      <c r="C270" t="str">
        <f t="shared" si="8"/>
        <v>天津财大</v>
      </c>
      <c r="D270" t="str">
        <f t="shared" si="9"/>
        <v>02</v>
      </c>
      <c r="E270" t="s">
        <v>152</v>
      </c>
      <c r="F270">
        <v>204</v>
      </c>
      <c r="G270">
        <v>102</v>
      </c>
      <c r="H270">
        <v>122</v>
      </c>
      <c r="I270">
        <v>61</v>
      </c>
      <c r="J270">
        <v>55</v>
      </c>
      <c r="K270">
        <v>49</v>
      </c>
      <c r="L270">
        <v>0</v>
      </c>
      <c r="M270">
        <v>2024</v>
      </c>
      <c r="N270">
        <f>VLOOKUP(E270, '2024D'!$A$2:$G$339, 2, FALSE)</f>
        <v>271</v>
      </c>
      <c r="O270">
        <f>VLOOKUP(E270, '2024D'!$A$2:$G$339, 3, FALSE)</f>
        <v>21744</v>
      </c>
      <c r="P270">
        <f>extracted_table_data[[#This Row],[最低排名]]-extracted_table_data[[#This Row],[同分人数]]+1</f>
        <v>35260</v>
      </c>
      <c r="Q270">
        <f>IF(O270&gt;=开始!$B$6, 1, 0)</f>
        <v>1</v>
      </c>
      <c r="R270">
        <f>extracted_table_data[[#This Row],[最低排名]]-开始!$B$6</f>
        <v>35473</v>
      </c>
    </row>
    <row r="271" spans="1:18">
      <c r="A271">
        <v>26001</v>
      </c>
      <c r="B271" t="s">
        <v>359</v>
      </c>
      <c r="C271" t="str">
        <f t="shared" si="8"/>
        <v>天津城建</v>
      </c>
      <c r="D271" t="str">
        <f t="shared" si="9"/>
        <v>01</v>
      </c>
      <c r="E271" t="s">
        <v>398</v>
      </c>
      <c r="F271">
        <v>186</v>
      </c>
      <c r="G271">
        <v>95</v>
      </c>
      <c r="H271">
        <v>103</v>
      </c>
      <c r="I271">
        <v>52</v>
      </c>
      <c r="J271">
        <v>49</v>
      </c>
      <c r="K271">
        <v>43</v>
      </c>
      <c r="L271">
        <v>0</v>
      </c>
      <c r="M271">
        <v>2024</v>
      </c>
      <c r="N271">
        <f>VLOOKUP(E271, '2024D'!$A$2:$G$339, 2, FALSE)</f>
        <v>236</v>
      </c>
      <c r="O271">
        <f>VLOOKUP(E271, '2024D'!$A$2:$G$339, 3, FALSE)</f>
        <v>35806</v>
      </c>
      <c r="P271">
        <f>extracted_table_data[[#This Row],[最低排名]]-extracted_table_data[[#This Row],[同分人数]]+1</f>
        <v>40350</v>
      </c>
      <c r="Q271">
        <f>IF(O271&gt;=开始!$B$6, 1, 0)</f>
        <v>1</v>
      </c>
      <c r="R271">
        <f>extracted_table_data[[#This Row],[最低排名]]-开始!$B$6</f>
        <v>40512</v>
      </c>
    </row>
    <row r="272" spans="1:18">
      <c r="A272">
        <v>26002</v>
      </c>
      <c r="B272" t="s">
        <v>1549</v>
      </c>
      <c r="C272" t="str">
        <f t="shared" si="8"/>
        <v>天津城建</v>
      </c>
      <c r="D272" t="str">
        <f t="shared" si="9"/>
        <v>02</v>
      </c>
      <c r="E272" t="s">
        <v>363</v>
      </c>
      <c r="F272">
        <v>202</v>
      </c>
      <c r="G272">
        <v>107</v>
      </c>
      <c r="H272">
        <v>84</v>
      </c>
      <c r="I272">
        <v>55</v>
      </c>
      <c r="J272">
        <v>49</v>
      </c>
      <c r="K272">
        <v>46</v>
      </c>
      <c r="L272">
        <v>0</v>
      </c>
      <c r="M272">
        <v>2024</v>
      </c>
      <c r="N272">
        <f>VLOOKUP(E272, '2024D'!$A$2:$G$339, 2, FALSE)</f>
        <v>204</v>
      </c>
      <c r="O272">
        <f>VLOOKUP(E272, '2024D'!$A$2:$G$339, 3, FALSE)</f>
        <v>35127</v>
      </c>
      <c r="P272">
        <f>extracted_table_data[[#This Row],[最低排名]]-extracted_table_data[[#This Row],[同分人数]]+1</f>
        <v>38856</v>
      </c>
      <c r="Q272">
        <f>IF(O272&gt;=开始!$B$6, 1, 0)</f>
        <v>1</v>
      </c>
      <c r="R272">
        <f>extracted_table_data[[#This Row],[最低排名]]-开始!$B$6</f>
        <v>39040</v>
      </c>
    </row>
    <row r="273" spans="1:18">
      <c r="A273">
        <v>26101</v>
      </c>
      <c r="B273" t="s">
        <v>1628</v>
      </c>
      <c r="C273" t="str">
        <f t="shared" si="8"/>
        <v>津商宝德</v>
      </c>
      <c r="D273" t="str">
        <f t="shared" si="9"/>
        <v>01</v>
      </c>
      <c r="E273" t="s">
        <v>1548</v>
      </c>
      <c r="F273">
        <v>181</v>
      </c>
      <c r="G273">
        <v>93</v>
      </c>
      <c r="H273">
        <v>90</v>
      </c>
      <c r="I273">
        <v>46</v>
      </c>
      <c r="J273">
        <v>43</v>
      </c>
      <c r="K273">
        <v>43</v>
      </c>
      <c r="L273">
        <v>0</v>
      </c>
      <c r="M273">
        <v>2024</v>
      </c>
      <c r="N273">
        <f>VLOOKUP(E273, '2024D'!$A$2:$G$339, 2, FALSE)</f>
        <v>161</v>
      </c>
      <c r="O273">
        <f>VLOOKUP(E273, '2024D'!$A$2:$G$339, 3, FALSE)</f>
        <v>41594</v>
      </c>
      <c r="P273">
        <f>extracted_table_data[[#This Row],[最低排名]]-extracted_table_data[[#This Row],[同分人数]]+1</f>
        <v>40175</v>
      </c>
      <c r="Q273">
        <f>IF(O273&gt;=开始!$B$6, 1, 0)</f>
        <v>1</v>
      </c>
      <c r="R273">
        <f>extracted_table_data[[#This Row],[最低排名]]-开始!$B$6</f>
        <v>40349</v>
      </c>
    </row>
    <row r="274" spans="1:18">
      <c r="A274">
        <v>26201</v>
      </c>
      <c r="B274" t="s">
        <v>360</v>
      </c>
      <c r="C274" t="str">
        <f t="shared" si="8"/>
        <v>津医临床</v>
      </c>
      <c r="D274" t="str">
        <f t="shared" si="9"/>
        <v>01</v>
      </c>
      <c r="E274" t="s">
        <v>182</v>
      </c>
      <c r="F274">
        <v>193</v>
      </c>
      <c r="G274">
        <v>98</v>
      </c>
      <c r="H274">
        <v>118</v>
      </c>
      <c r="I274">
        <v>52</v>
      </c>
      <c r="J274">
        <v>49</v>
      </c>
      <c r="K274">
        <v>49</v>
      </c>
      <c r="L274">
        <v>0</v>
      </c>
      <c r="M274">
        <v>2024</v>
      </c>
      <c r="N274">
        <f>VLOOKUP(E274, '2024D'!$A$2:$G$339, 2, FALSE)</f>
        <v>248</v>
      </c>
      <c r="O274">
        <f>VLOOKUP(E274, '2024D'!$A$2:$G$339, 3, FALSE)</f>
        <v>29262</v>
      </c>
      <c r="P274">
        <f>extracted_table_data[[#This Row],[最低排名]]-extracted_table_data[[#This Row],[同分人数]]+1</f>
        <v>40513</v>
      </c>
      <c r="Q274">
        <f>IF(O274&gt;=开始!$B$6, 1, 0)</f>
        <v>1</v>
      </c>
      <c r="R274">
        <f>extracted_table_data[[#This Row],[最低排名]]-开始!$B$6</f>
        <v>40671</v>
      </c>
    </row>
    <row r="275" spans="1:18">
      <c r="A275">
        <v>26202</v>
      </c>
      <c r="B275" t="s">
        <v>361</v>
      </c>
      <c r="C275" t="str">
        <f t="shared" si="8"/>
        <v>津医临床</v>
      </c>
      <c r="D275" t="str">
        <f t="shared" si="9"/>
        <v>02</v>
      </c>
      <c r="E275" t="s">
        <v>585</v>
      </c>
      <c r="F275">
        <v>189</v>
      </c>
      <c r="G275">
        <v>97</v>
      </c>
      <c r="H275">
        <v>71</v>
      </c>
      <c r="I275">
        <v>61</v>
      </c>
      <c r="J275">
        <v>49</v>
      </c>
      <c r="K275">
        <v>46</v>
      </c>
      <c r="L275">
        <v>0</v>
      </c>
      <c r="M275">
        <v>2024</v>
      </c>
      <c r="N275">
        <f>VLOOKUP(E275, '2024D'!$A$2:$G$339, 2, FALSE)</f>
        <v>190</v>
      </c>
      <c r="O275">
        <f>VLOOKUP(E275, '2024D'!$A$2:$G$339, 3, FALSE)</f>
        <v>39269</v>
      </c>
      <c r="P275">
        <f>extracted_table_data[[#This Row],[最低排名]]-extracted_table_data[[#This Row],[同分人数]]+1</f>
        <v>36504</v>
      </c>
      <c r="Q275">
        <f>IF(O275&gt;=开始!$B$6, 1, 0)</f>
        <v>1</v>
      </c>
      <c r="R275">
        <f>extracted_table_data[[#This Row],[最低排名]]-开始!$B$6</f>
        <v>36712</v>
      </c>
    </row>
    <row r="276" spans="1:18">
      <c r="A276">
        <v>26203</v>
      </c>
      <c r="B276" t="s">
        <v>362</v>
      </c>
      <c r="C276" t="str">
        <f t="shared" si="8"/>
        <v>津医临床</v>
      </c>
      <c r="D276" t="str">
        <f t="shared" si="9"/>
        <v>03</v>
      </c>
      <c r="E276" t="s">
        <v>1556</v>
      </c>
      <c r="F276">
        <v>189</v>
      </c>
      <c r="G276">
        <v>95</v>
      </c>
      <c r="H276">
        <v>71</v>
      </c>
      <c r="I276">
        <v>55</v>
      </c>
      <c r="J276">
        <v>46</v>
      </c>
      <c r="K276">
        <v>43</v>
      </c>
      <c r="L276">
        <v>0</v>
      </c>
      <c r="M276">
        <v>2024</v>
      </c>
      <c r="N276">
        <f>VLOOKUP(E276, '2024D'!$A$2:$G$339, 2, FALSE)</f>
        <v>162</v>
      </c>
      <c r="O276">
        <f>VLOOKUP(E276, '2024D'!$A$2:$G$339, 3, FALSE)</f>
        <v>41433</v>
      </c>
      <c r="P276">
        <f>extracted_table_data[[#This Row],[最低排名]]-extracted_table_data[[#This Row],[同分人数]]+1</f>
        <v>37332</v>
      </c>
      <c r="Q276">
        <f>IF(O276&gt;=开始!$B$6, 1, 0)</f>
        <v>1</v>
      </c>
      <c r="R276">
        <f>extracted_table_data[[#This Row],[最低排名]]-开始!$B$6</f>
        <v>37531</v>
      </c>
    </row>
    <row r="277" spans="1:18">
      <c r="A277">
        <v>26204</v>
      </c>
      <c r="B277" t="s">
        <v>364</v>
      </c>
      <c r="C277" t="str">
        <f t="shared" si="8"/>
        <v>津医临床</v>
      </c>
      <c r="D277" t="str">
        <f t="shared" si="9"/>
        <v>04</v>
      </c>
      <c r="E277" t="s">
        <v>221</v>
      </c>
      <c r="F277">
        <v>184</v>
      </c>
      <c r="G277">
        <v>93</v>
      </c>
      <c r="H277">
        <v>66</v>
      </c>
      <c r="I277">
        <v>64</v>
      </c>
      <c r="J277">
        <v>49</v>
      </c>
      <c r="K277">
        <v>46</v>
      </c>
      <c r="L277">
        <v>0</v>
      </c>
      <c r="M277">
        <v>2024</v>
      </c>
      <c r="N277">
        <f>VLOOKUP(E277, '2024D'!$A$2:$G$339, 2, FALSE)</f>
        <v>172</v>
      </c>
      <c r="O277">
        <f>VLOOKUP(E277, '2024D'!$A$2:$G$339, 3, FALSE)</f>
        <v>40573</v>
      </c>
      <c r="P277">
        <f>extracted_table_data[[#This Row],[最低排名]]-extracted_table_data[[#This Row],[同分人数]]+1</f>
        <v>38093</v>
      </c>
      <c r="Q277">
        <f>IF(O277&gt;=开始!$B$6, 1, 0)</f>
        <v>1</v>
      </c>
      <c r="R277">
        <f>extracted_table_data[[#This Row],[最低排名]]-开始!$B$6</f>
        <v>38271</v>
      </c>
    </row>
    <row r="278" spans="1:18">
      <c r="A278">
        <v>26301</v>
      </c>
      <c r="B278" t="s">
        <v>365</v>
      </c>
      <c r="C278" t="str">
        <f t="shared" si="8"/>
        <v>津理中环</v>
      </c>
      <c r="D278" t="str">
        <f t="shared" si="9"/>
        <v>01</v>
      </c>
      <c r="E278" t="s">
        <v>738</v>
      </c>
      <c r="F278">
        <v>192</v>
      </c>
      <c r="G278">
        <v>100</v>
      </c>
      <c r="H278">
        <v>70</v>
      </c>
      <c r="I278">
        <v>58</v>
      </c>
      <c r="J278">
        <v>46</v>
      </c>
      <c r="K278">
        <v>46</v>
      </c>
      <c r="L278">
        <v>0</v>
      </c>
      <c r="M278">
        <v>2024</v>
      </c>
      <c r="N278">
        <f>VLOOKUP(E278, '2024D'!$A$2:$G$339, 2, FALSE)</f>
        <v>175</v>
      </c>
      <c r="O278">
        <f>VLOOKUP(E278, '2024D'!$A$2:$G$339, 3, FALSE)</f>
        <v>39998</v>
      </c>
      <c r="P278">
        <f>extracted_table_data[[#This Row],[最低排名]]-extracted_table_data[[#This Row],[同分人数]]+1</f>
        <v>38093</v>
      </c>
      <c r="Q278">
        <f>IF(O278&gt;=开始!$B$6, 1, 0)</f>
        <v>1</v>
      </c>
      <c r="R278">
        <f>extracted_table_data[[#This Row],[最低排名]]-开始!$B$6</f>
        <v>38271</v>
      </c>
    </row>
    <row r="279" spans="1:18">
      <c r="A279">
        <v>26302</v>
      </c>
      <c r="B279" t="s">
        <v>367</v>
      </c>
      <c r="C279" t="str">
        <f t="shared" si="8"/>
        <v>津理中环</v>
      </c>
      <c r="D279" t="str">
        <f t="shared" si="9"/>
        <v>02</v>
      </c>
      <c r="E279" t="s">
        <v>1548</v>
      </c>
      <c r="F279">
        <v>176</v>
      </c>
      <c r="G279">
        <v>96</v>
      </c>
      <c r="H279">
        <v>74</v>
      </c>
      <c r="I279">
        <v>58</v>
      </c>
      <c r="J279">
        <v>49</v>
      </c>
      <c r="K279">
        <v>46</v>
      </c>
      <c r="L279">
        <v>0</v>
      </c>
      <c r="M279">
        <v>2024</v>
      </c>
      <c r="N279">
        <f>VLOOKUP(E279, '2024D'!$A$2:$G$339, 2, FALSE)</f>
        <v>161</v>
      </c>
      <c r="O279">
        <f>VLOOKUP(E279, '2024D'!$A$2:$G$339, 3, FALSE)</f>
        <v>41594</v>
      </c>
      <c r="P279">
        <f>extracted_table_data[[#This Row],[最低排名]]-extracted_table_data[[#This Row],[同分人数]]+1</f>
        <v>39041</v>
      </c>
      <c r="Q279">
        <f>IF(O279&gt;=开始!$B$6, 1, 0)</f>
        <v>1</v>
      </c>
      <c r="R279">
        <f>extracted_table_data[[#This Row],[最低排名]]-开始!$B$6</f>
        <v>39247</v>
      </c>
    </row>
    <row r="280" spans="1:18">
      <c r="A280">
        <v>26401</v>
      </c>
      <c r="B280" t="s">
        <v>368</v>
      </c>
      <c r="C280" t="str">
        <f t="shared" si="8"/>
        <v>京科天津</v>
      </c>
      <c r="D280" t="str">
        <f t="shared" si="9"/>
        <v>01</v>
      </c>
      <c r="E280" t="s">
        <v>316</v>
      </c>
      <c r="F280">
        <v>204</v>
      </c>
      <c r="G280">
        <v>110</v>
      </c>
      <c r="H280">
        <v>67</v>
      </c>
      <c r="I280">
        <v>52</v>
      </c>
      <c r="J280">
        <v>43</v>
      </c>
      <c r="K280">
        <v>40</v>
      </c>
      <c r="L280">
        <v>0</v>
      </c>
      <c r="M280">
        <v>2024</v>
      </c>
      <c r="N280">
        <f>VLOOKUP(E280, '2024D'!$A$2:$G$339, 2, FALSE)</f>
        <v>162</v>
      </c>
      <c r="O280">
        <f>VLOOKUP(E280, '2024D'!$A$2:$G$339, 3, FALSE)</f>
        <v>41077</v>
      </c>
      <c r="P280">
        <f>extracted_table_data[[#This Row],[最低排名]]-extracted_table_data[[#This Row],[同分人数]]+1</f>
        <v>38468</v>
      </c>
      <c r="Q280">
        <f>IF(O280&gt;=开始!$B$6, 1, 0)</f>
        <v>1</v>
      </c>
      <c r="R280">
        <f>extracted_table_data[[#This Row],[最低排名]]-开始!$B$6</f>
        <v>38666</v>
      </c>
    </row>
    <row r="281" spans="1:18">
      <c r="A281">
        <v>26402</v>
      </c>
      <c r="B281" t="s">
        <v>1630</v>
      </c>
      <c r="C281" t="str">
        <f t="shared" si="8"/>
        <v>京科天津</v>
      </c>
      <c r="D281" t="str">
        <f t="shared" si="9"/>
        <v>02</v>
      </c>
      <c r="E281" t="s">
        <v>209</v>
      </c>
      <c r="F281">
        <v>188</v>
      </c>
      <c r="G281">
        <v>99</v>
      </c>
      <c r="H281">
        <v>68</v>
      </c>
      <c r="I281">
        <v>61</v>
      </c>
      <c r="J281">
        <v>52</v>
      </c>
      <c r="K281">
        <v>46</v>
      </c>
      <c r="L281">
        <v>0</v>
      </c>
      <c r="M281">
        <v>2024</v>
      </c>
      <c r="N281">
        <f>VLOOKUP(E281, '2024D'!$A$2:$G$339, 2, FALSE)</f>
        <v>185</v>
      </c>
      <c r="O281">
        <f>VLOOKUP(E281, '2024D'!$A$2:$G$339, 3, FALSE)</f>
        <v>39454</v>
      </c>
      <c r="P281">
        <f>extracted_table_data[[#This Row],[最低排名]]-extracted_table_data[[#This Row],[同分人数]]+1</f>
        <v>37111</v>
      </c>
      <c r="Q281">
        <f>IF(O281&gt;=开始!$B$6, 1, 0)</f>
        <v>1</v>
      </c>
      <c r="R281">
        <f>extracted_table_data[[#This Row],[最低排名]]-开始!$B$6</f>
        <v>37331</v>
      </c>
    </row>
    <row r="282" spans="1:18">
      <c r="A282">
        <v>26403</v>
      </c>
      <c r="B282" t="s">
        <v>1550</v>
      </c>
      <c r="C282" t="str">
        <f t="shared" si="8"/>
        <v>京科天津</v>
      </c>
      <c r="D282" t="str">
        <f t="shared" si="9"/>
        <v>03</v>
      </c>
      <c r="E282" t="s">
        <v>1548</v>
      </c>
      <c r="F282">
        <v>194</v>
      </c>
      <c r="G282">
        <v>98</v>
      </c>
      <c r="H282">
        <v>71</v>
      </c>
      <c r="I282">
        <v>52</v>
      </c>
      <c r="J282">
        <v>46</v>
      </c>
      <c r="K282">
        <v>40</v>
      </c>
      <c r="L282">
        <v>0</v>
      </c>
      <c r="M282">
        <v>2024</v>
      </c>
      <c r="N282">
        <f>VLOOKUP(E282, '2024D'!$A$2:$G$339, 2, FALSE)</f>
        <v>161</v>
      </c>
      <c r="O282">
        <f>VLOOKUP(E282, '2024D'!$A$2:$G$339, 3, FALSE)</f>
        <v>41594</v>
      </c>
      <c r="P282">
        <f>extracted_table_data[[#This Row],[最低排名]]-extracted_table_data[[#This Row],[同分人数]]+1</f>
        <v>26113</v>
      </c>
      <c r="Q282">
        <f>IF(O282&gt;=开始!$B$6, 1, 0)</f>
        <v>1</v>
      </c>
      <c r="R282">
        <f>extracted_table_data[[#This Row],[最低排名]]-开始!$B$6</f>
        <v>26377</v>
      </c>
    </row>
    <row r="283" spans="1:18">
      <c r="A283">
        <v>26501</v>
      </c>
      <c r="B283" t="s">
        <v>369</v>
      </c>
      <c r="C283" t="str">
        <f t="shared" si="8"/>
        <v>津财珠江</v>
      </c>
      <c r="D283" t="str">
        <f t="shared" si="9"/>
        <v>01</v>
      </c>
      <c r="E283" t="s">
        <v>1548</v>
      </c>
      <c r="F283">
        <v>178</v>
      </c>
      <c r="G283">
        <v>96</v>
      </c>
      <c r="H283">
        <v>81</v>
      </c>
      <c r="I283">
        <v>55</v>
      </c>
      <c r="J283">
        <v>46</v>
      </c>
      <c r="K283">
        <v>43</v>
      </c>
      <c r="L283">
        <v>0</v>
      </c>
      <c r="M283">
        <v>2024</v>
      </c>
      <c r="N283">
        <f>VLOOKUP(E283, '2024D'!$A$2:$G$339, 2, FALSE)</f>
        <v>161</v>
      </c>
      <c r="O283">
        <f>VLOOKUP(E283, '2024D'!$A$2:$G$339, 3, FALSE)</f>
        <v>41594</v>
      </c>
      <c r="P283">
        <f>extracted_table_data[[#This Row],[最低排名]]-extracted_table_data[[#This Row],[同分人数]]+1</f>
        <v>32237</v>
      </c>
      <c r="Q283">
        <f>IF(O283&gt;=开始!$B$6, 1, 0)</f>
        <v>1</v>
      </c>
      <c r="R283">
        <f>extracted_table_data[[#This Row],[最低排名]]-开始!$B$6</f>
        <v>32460</v>
      </c>
    </row>
    <row r="284" spans="1:18">
      <c r="A284">
        <v>26601</v>
      </c>
      <c r="B284" t="s">
        <v>370</v>
      </c>
      <c r="C284" t="str">
        <f t="shared" si="8"/>
        <v>河北工大</v>
      </c>
      <c r="D284" t="str">
        <f t="shared" si="9"/>
        <v>01</v>
      </c>
      <c r="E284" t="s">
        <v>189</v>
      </c>
      <c r="F284">
        <v>220</v>
      </c>
      <c r="G284">
        <v>119</v>
      </c>
      <c r="H284">
        <v>126</v>
      </c>
      <c r="I284">
        <v>70</v>
      </c>
      <c r="J284">
        <v>64</v>
      </c>
      <c r="K284">
        <v>55</v>
      </c>
      <c r="L284">
        <v>0</v>
      </c>
      <c r="M284">
        <v>2024</v>
      </c>
      <c r="N284">
        <f>VLOOKUP(E284, '2024D'!$A$2:$G$339, 2, FALSE)</f>
        <v>225</v>
      </c>
      <c r="O284">
        <f>VLOOKUP(E284, '2024D'!$A$2:$G$339, 3, FALSE)</f>
        <v>10985</v>
      </c>
      <c r="P284">
        <f>extracted_table_data[[#This Row],[最低排名]]-extracted_table_data[[#This Row],[同分人数]]+1</f>
        <v>39248</v>
      </c>
      <c r="Q284">
        <f>IF(O284&gt;=开始!$B$6, 1, 0)</f>
        <v>1</v>
      </c>
      <c r="R284">
        <f>extracted_table_data[[#This Row],[最低排名]]-开始!$B$6</f>
        <v>39440</v>
      </c>
    </row>
    <row r="285" spans="1:18">
      <c r="A285">
        <v>26602</v>
      </c>
      <c r="B285" t="s">
        <v>1741</v>
      </c>
      <c r="C285" t="str">
        <f t="shared" si="8"/>
        <v>河北工大</v>
      </c>
      <c r="D285" t="str">
        <f t="shared" si="9"/>
        <v>02</v>
      </c>
      <c r="E285" t="s">
        <v>1130</v>
      </c>
      <c r="F285">
        <v>227</v>
      </c>
      <c r="G285">
        <v>114</v>
      </c>
      <c r="H285">
        <v>124</v>
      </c>
      <c r="I285">
        <v>58</v>
      </c>
      <c r="J285">
        <v>58</v>
      </c>
      <c r="K285">
        <v>58</v>
      </c>
      <c r="L285">
        <v>0</v>
      </c>
      <c r="M285">
        <v>2024</v>
      </c>
      <c r="N285">
        <f>VLOOKUP(E285, '2024D'!$A$2:$G$339, 2, FALSE)</f>
        <v>191</v>
      </c>
      <c r="O285">
        <f>VLOOKUP(E285, '2024D'!$A$2:$G$339, 3, FALSE)</f>
        <v>13276</v>
      </c>
      <c r="P285">
        <f>extracted_table_data[[#This Row],[最低排名]]-extracted_table_data[[#This Row],[同分人数]]+1</f>
        <v>39248</v>
      </c>
      <c r="Q285">
        <f>IF(O285&gt;=开始!$B$6, 1, 0)</f>
        <v>1</v>
      </c>
      <c r="R285">
        <f>extracted_table_data[[#This Row],[最低排名]]-开始!$B$6</f>
        <v>39440</v>
      </c>
    </row>
    <row r="286" spans="1:18">
      <c r="A286">
        <v>26701</v>
      </c>
      <c r="B286" t="s">
        <v>371</v>
      </c>
      <c r="C286" t="str">
        <f t="shared" si="8"/>
        <v>天津理工</v>
      </c>
      <c r="D286" t="str">
        <f t="shared" si="9"/>
        <v>01</v>
      </c>
      <c r="E286" t="s">
        <v>83</v>
      </c>
      <c r="F286">
        <v>198</v>
      </c>
      <c r="G286">
        <v>106</v>
      </c>
      <c r="H286">
        <v>109</v>
      </c>
      <c r="I286">
        <v>64</v>
      </c>
      <c r="J286">
        <v>61</v>
      </c>
      <c r="K286">
        <v>55</v>
      </c>
      <c r="L286">
        <v>0</v>
      </c>
      <c r="M286">
        <v>2024</v>
      </c>
      <c r="N286">
        <f>VLOOKUP(E286, '2024D'!$A$2:$G$339, 2, FALSE)</f>
        <v>267</v>
      </c>
      <c r="O286">
        <f>VLOOKUP(E286, '2024D'!$A$2:$G$339, 3, FALSE)</f>
        <v>22781</v>
      </c>
      <c r="P286">
        <f>extracted_table_data[[#This Row],[最低排名]]-extracted_table_data[[#This Row],[同分人数]]+1</f>
        <v>35052</v>
      </c>
      <c r="Q286">
        <f>IF(O286&gt;=开始!$B$6, 1, 0)</f>
        <v>1</v>
      </c>
      <c r="R286">
        <f>extracted_table_data[[#This Row],[最低排名]]-开始!$B$6</f>
        <v>35259</v>
      </c>
    </row>
    <row r="287" spans="1:18">
      <c r="A287">
        <v>26702</v>
      </c>
      <c r="B287" t="s">
        <v>2241</v>
      </c>
      <c r="C287" t="str">
        <f t="shared" si="8"/>
        <v>天津理工</v>
      </c>
      <c r="D287" t="str">
        <f t="shared" si="9"/>
        <v>02</v>
      </c>
      <c r="E287" t="s">
        <v>141</v>
      </c>
      <c r="F287">
        <v>203</v>
      </c>
      <c r="G287">
        <v>111</v>
      </c>
      <c r="H287">
        <v>111</v>
      </c>
      <c r="I287">
        <v>61</v>
      </c>
      <c r="J287">
        <v>49</v>
      </c>
      <c r="K287">
        <v>46</v>
      </c>
      <c r="L287">
        <v>0</v>
      </c>
      <c r="M287">
        <v>2024</v>
      </c>
      <c r="N287">
        <f>VLOOKUP(E287, '2024D'!$A$2:$G$339, 2, FALSE)</f>
        <v>248</v>
      </c>
      <c r="O287">
        <f>VLOOKUP(E287, '2024D'!$A$2:$G$339, 3, FALSE)</f>
        <v>26996</v>
      </c>
      <c r="P287">
        <f>extracted_table_data[[#This Row],[最低排名]]-extracted_table_data[[#This Row],[同分人数]]+1</f>
        <v>33095</v>
      </c>
      <c r="Q287">
        <f>IF(O287&gt;=开始!$B$6, 1, 0)</f>
        <v>1</v>
      </c>
      <c r="R287">
        <f>extracted_table_data[[#This Row],[最低排名]]-开始!$B$6</f>
        <v>33327</v>
      </c>
    </row>
    <row r="288" spans="1:18">
      <c r="A288">
        <v>26801</v>
      </c>
      <c r="B288" t="s">
        <v>373</v>
      </c>
      <c r="C288" t="str">
        <f t="shared" si="8"/>
        <v>天津外大</v>
      </c>
      <c r="D288" t="str">
        <f t="shared" si="9"/>
        <v>01</v>
      </c>
      <c r="E288" t="s">
        <v>144</v>
      </c>
      <c r="F288">
        <v>195</v>
      </c>
      <c r="G288">
        <v>104</v>
      </c>
      <c r="H288">
        <v>101</v>
      </c>
      <c r="I288">
        <v>61</v>
      </c>
      <c r="J288">
        <v>58</v>
      </c>
      <c r="K288">
        <v>52</v>
      </c>
      <c r="L288">
        <v>0</v>
      </c>
      <c r="M288">
        <v>2024</v>
      </c>
      <c r="N288">
        <f>VLOOKUP(E288, '2024D'!$A$2:$G$339, 2, FALSE)</f>
        <v>253</v>
      </c>
      <c r="O288">
        <f>VLOOKUP(E288, '2024D'!$A$2:$G$339, 3, FALSE)</f>
        <v>27778</v>
      </c>
      <c r="P288">
        <f>extracted_table_data[[#This Row],[最低排名]]-extracted_table_data[[#This Row],[同分人数]]+1</f>
        <v>34171</v>
      </c>
      <c r="Q288">
        <f>IF(O288&gt;=开始!$B$6, 1, 0)</f>
        <v>1</v>
      </c>
      <c r="R288">
        <f>extracted_table_data[[#This Row],[最低排名]]-开始!$B$6</f>
        <v>34431</v>
      </c>
    </row>
    <row r="289" spans="1:18">
      <c r="A289">
        <v>26901</v>
      </c>
      <c r="B289" t="s">
        <v>2242</v>
      </c>
      <c r="C289" t="str">
        <f t="shared" si="8"/>
        <v>天津美院</v>
      </c>
      <c r="D289" t="str">
        <f t="shared" si="9"/>
        <v>01</v>
      </c>
      <c r="E289" t="s">
        <v>312</v>
      </c>
      <c r="F289">
        <v>198</v>
      </c>
      <c r="G289">
        <v>107</v>
      </c>
      <c r="H289">
        <v>85</v>
      </c>
      <c r="I289">
        <v>64</v>
      </c>
      <c r="J289">
        <v>61</v>
      </c>
      <c r="K289">
        <v>52</v>
      </c>
      <c r="L289">
        <v>0</v>
      </c>
      <c r="M289">
        <v>2024</v>
      </c>
      <c r="N289">
        <f>VLOOKUP(E289, '2024D'!$A$2:$G$339, 2, FALSE)</f>
        <v>263</v>
      </c>
      <c r="O289">
        <f>VLOOKUP(E289, '2024D'!$A$2:$G$339, 3, FALSE)</f>
        <v>29525</v>
      </c>
      <c r="P289">
        <f>extracted_table_data[[#This Row],[最低排名]]-extracted_table_data[[#This Row],[同分人数]]+1</f>
        <v>11277</v>
      </c>
      <c r="Q289">
        <f>IF(O289&gt;=开始!$B$6, 1, 0)</f>
        <v>1</v>
      </c>
      <c r="R289">
        <f>extracted_table_data[[#This Row],[最低排名]]-开始!$B$6</f>
        <v>11501</v>
      </c>
    </row>
    <row r="290" spans="1:18">
      <c r="A290">
        <v>28101</v>
      </c>
      <c r="B290" t="s">
        <v>374</v>
      </c>
      <c r="C290" t="str">
        <f t="shared" si="8"/>
        <v>华电保定</v>
      </c>
      <c r="D290" t="str">
        <f t="shared" si="9"/>
        <v>01</v>
      </c>
      <c r="E290" t="s">
        <v>619</v>
      </c>
      <c r="F290">
        <v>235</v>
      </c>
      <c r="G290">
        <v>126</v>
      </c>
      <c r="H290">
        <v>126</v>
      </c>
      <c r="I290">
        <v>64</v>
      </c>
      <c r="J290">
        <v>64</v>
      </c>
      <c r="K290">
        <v>61</v>
      </c>
      <c r="L290">
        <v>0</v>
      </c>
      <c r="M290">
        <v>2024</v>
      </c>
      <c r="N290">
        <f>VLOOKUP(E290, '2024D'!$A$2:$G$339, 2, FALSE)</f>
        <v>206</v>
      </c>
      <c r="O290">
        <f>VLOOKUP(E290, '2024D'!$A$2:$G$339, 3, FALSE)</f>
        <v>7798</v>
      </c>
      <c r="P290">
        <f>extracted_table_data[[#This Row],[最低排名]]-extracted_table_data[[#This Row],[同分人数]]+1</f>
        <v>13399</v>
      </c>
      <c r="Q290">
        <f>IF(O290&gt;=开始!$B$6, 1, 0)</f>
        <v>1</v>
      </c>
      <c r="R290">
        <f>extracted_table_data[[#This Row],[最低排名]]-开始!$B$6</f>
        <v>13663</v>
      </c>
    </row>
    <row r="291" spans="1:18">
      <c r="A291">
        <v>28102</v>
      </c>
      <c r="B291" t="s">
        <v>2243</v>
      </c>
      <c r="C291" t="str">
        <f t="shared" si="8"/>
        <v>华电保定</v>
      </c>
      <c r="D291" t="str">
        <f t="shared" si="9"/>
        <v>02</v>
      </c>
      <c r="E291" t="s">
        <v>500</v>
      </c>
      <c r="F291">
        <v>216</v>
      </c>
      <c r="G291">
        <v>112</v>
      </c>
      <c r="H291">
        <v>125</v>
      </c>
      <c r="I291">
        <v>67</v>
      </c>
      <c r="J291">
        <v>64</v>
      </c>
      <c r="K291">
        <v>64</v>
      </c>
      <c r="L291">
        <v>0</v>
      </c>
      <c r="M291">
        <v>2024</v>
      </c>
      <c r="N291">
        <f>VLOOKUP(E291, '2024D'!$A$2:$G$339, 2, FALSE)</f>
        <v>222</v>
      </c>
      <c r="O291">
        <f>VLOOKUP(E291, '2024D'!$A$2:$G$339, 3, FALSE)</f>
        <v>10760</v>
      </c>
      <c r="P291">
        <f>extracted_table_data[[#This Row],[最低排名]]-extracted_table_data[[#This Row],[同分人数]]+1</f>
        <v>35698</v>
      </c>
      <c r="Q291">
        <f>IF(O291&gt;=开始!$B$6, 1, 0)</f>
        <v>1</v>
      </c>
      <c r="R291">
        <f>extracted_table_data[[#This Row],[最低排名]]-开始!$B$6</f>
        <v>35904</v>
      </c>
    </row>
    <row r="292" spans="1:18">
      <c r="A292">
        <v>28201</v>
      </c>
      <c r="B292" t="s">
        <v>375</v>
      </c>
      <c r="C292" t="str">
        <f t="shared" si="8"/>
        <v>东大秦岛</v>
      </c>
      <c r="D292" t="str">
        <f t="shared" si="9"/>
        <v>01</v>
      </c>
      <c r="E292" t="s">
        <v>619</v>
      </c>
      <c r="F292">
        <v>222</v>
      </c>
      <c r="G292">
        <v>124</v>
      </c>
      <c r="H292">
        <v>127</v>
      </c>
      <c r="I292">
        <v>70</v>
      </c>
      <c r="J292">
        <v>67</v>
      </c>
      <c r="K292">
        <v>64</v>
      </c>
      <c r="L292">
        <v>0</v>
      </c>
      <c r="M292">
        <v>2024</v>
      </c>
      <c r="N292">
        <f>VLOOKUP(E292, '2024D'!$A$2:$G$339, 2, FALSE)</f>
        <v>206</v>
      </c>
      <c r="O292">
        <f>VLOOKUP(E292, '2024D'!$A$2:$G$339, 3, FALSE)</f>
        <v>7798</v>
      </c>
      <c r="P292">
        <f>extracted_table_data[[#This Row],[最低排名]]-extracted_table_data[[#This Row],[同分人数]]+1</f>
        <v>34854</v>
      </c>
      <c r="Q292">
        <f>IF(O292&gt;=开始!$B$6, 1, 0)</f>
        <v>1</v>
      </c>
      <c r="R292">
        <f>extracted_table_data[[#This Row],[最低排名]]-开始!$B$6</f>
        <v>35051</v>
      </c>
    </row>
    <row r="293" spans="1:18">
      <c r="A293">
        <v>28202</v>
      </c>
      <c r="B293" t="s">
        <v>376</v>
      </c>
      <c r="C293" t="str">
        <f t="shared" si="8"/>
        <v>东大秦岛</v>
      </c>
      <c r="D293" t="str">
        <f t="shared" si="9"/>
        <v>02</v>
      </c>
      <c r="E293" t="s">
        <v>103</v>
      </c>
      <c r="F293">
        <v>240</v>
      </c>
      <c r="G293">
        <v>138</v>
      </c>
      <c r="H293">
        <v>127</v>
      </c>
      <c r="I293">
        <v>61</v>
      </c>
      <c r="J293">
        <v>58</v>
      </c>
      <c r="K293">
        <v>58</v>
      </c>
      <c r="L293">
        <v>0</v>
      </c>
      <c r="M293">
        <v>2024</v>
      </c>
      <c r="N293">
        <f>VLOOKUP(E293, '2024D'!$A$2:$G$339, 2, FALSE)</f>
        <v>215</v>
      </c>
      <c r="O293">
        <f>VLOOKUP(E293, '2024D'!$A$2:$G$339, 3, FALSE)</f>
        <v>8973</v>
      </c>
      <c r="P293">
        <f>extracted_table_data[[#This Row],[最低排名]]-extracted_table_data[[#This Row],[同分人数]]+1</f>
        <v>32024</v>
      </c>
      <c r="Q293">
        <f>IF(O293&gt;=开始!$B$6, 1, 0)</f>
        <v>1</v>
      </c>
      <c r="R293">
        <f>extracted_table_data[[#This Row],[最低排名]]-开始!$B$6</f>
        <v>32236</v>
      </c>
    </row>
    <row r="294" spans="1:18">
      <c r="A294">
        <v>28203</v>
      </c>
      <c r="B294" t="s">
        <v>377</v>
      </c>
      <c r="C294" t="str">
        <f t="shared" si="8"/>
        <v>东大秦岛</v>
      </c>
      <c r="D294" t="str">
        <f t="shared" si="9"/>
        <v>03</v>
      </c>
      <c r="E294" t="s">
        <v>62</v>
      </c>
      <c r="F294">
        <v>219</v>
      </c>
      <c r="G294">
        <v>113</v>
      </c>
      <c r="H294">
        <v>125</v>
      </c>
      <c r="I294">
        <v>67</v>
      </c>
      <c r="J294">
        <v>64</v>
      </c>
      <c r="K294">
        <v>52</v>
      </c>
      <c r="L294">
        <v>0</v>
      </c>
      <c r="M294">
        <v>2024</v>
      </c>
      <c r="N294">
        <f>VLOOKUP(E294, '2024D'!$A$2:$G$339, 2, FALSE)</f>
        <v>233</v>
      </c>
      <c r="O294">
        <f>VLOOKUP(E294, '2024D'!$A$2:$G$339, 3, FALSE)</f>
        <v>12860</v>
      </c>
      <c r="P294">
        <f>extracted_table_data[[#This Row],[最低排名]]-extracted_table_data[[#This Row],[同分人数]]+1</f>
        <v>22657</v>
      </c>
      <c r="Q294">
        <f>IF(O294&gt;=开始!$B$6, 1, 0)</f>
        <v>1</v>
      </c>
      <c r="R294">
        <f>extracted_table_data[[#This Row],[最低排名]]-开始!$B$6</f>
        <v>22878</v>
      </c>
    </row>
    <row r="295" spans="1:18">
      <c r="A295">
        <v>28204</v>
      </c>
      <c r="B295" t="s">
        <v>2244</v>
      </c>
      <c r="C295" t="str">
        <f t="shared" si="8"/>
        <v>东大秦岛</v>
      </c>
      <c r="D295" t="str">
        <f t="shared" si="9"/>
        <v>04</v>
      </c>
      <c r="E295" t="s">
        <v>1020</v>
      </c>
      <c r="F295">
        <v>235</v>
      </c>
      <c r="G295">
        <v>139</v>
      </c>
      <c r="H295">
        <v>115</v>
      </c>
      <c r="I295">
        <v>67</v>
      </c>
      <c r="J295">
        <v>67</v>
      </c>
      <c r="K295">
        <v>67</v>
      </c>
      <c r="L295">
        <v>0</v>
      </c>
      <c r="M295">
        <v>2024</v>
      </c>
      <c r="N295">
        <f>VLOOKUP(E295, '2024D'!$A$2:$G$339, 2, FALSE)</f>
        <v>180</v>
      </c>
      <c r="O295">
        <f>VLOOKUP(E295, '2024D'!$A$2:$G$339, 3, FALSE)</f>
        <v>7592</v>
      </c>
      <c r="P295">
        <f>extracted_table_data[[#This Row],[最低排名]]-extracted_table_data[[#This Row],[同分人数]]+1</f>
        <v>28789</v>
      </c>
      <c r="Q295">
        <f>IF(O295&gt;=开始!$B$6, 1, 0)</f>
        <v>1</v>
      </c>
      <c r="R295">
        <f>extracted_table_data[[#This Row],[最低排名]]-开始!$B$6</f>
        <v>29013</v>
      </c>
    </row>
    <row r="296" spans="1:18">
      <c r="A296">
        <v>28301</v>
      </c>
      <c r="B296" t="s">
        <v>378</v>
      </c>
      <c r="C296" t="str">
        <f t="shared" si="8"/>
        <v>河北工程</v>
      </c>
      <c r="D296" t="str">
        <f t="shared" si="9"/>
        <v>01</v>
      </c>
      <c r="E296" t="s">
        <v>381</v>
      </c>
      <c r="F296">
        <v>193</v>
      </c>
      <c r="G296">
        <v>102</v>
      </c>
      <c r="H296">
        <v>95</v>
      </c>
      <c r="I296">
        <v>49</v>
      </c>
      <c r="J296">
        <v>46</v>
      </c>
      <c r="K296">
        <v>46</v>
      </c>
      <c r="L296">
        <v>0</v>
      </c>
      <c r="M296">
        <v>2024</v>
      </c>
      <c r="N296">
        <f>VLOOKUP(E296, '2024D'!$A$2:$G$339, 2, FALSE)</f>
        <v>193</v>
      </c>
      <c r="O296">
        <f>VLOOKUP(E296, '2024D'!$A$2:$G$339, 3, FALSE)</f>
        <v>36629</v>
      </c>
      <c r="P296">
        <f>extracted_table_data[[#This Row],[最低排名]]-extracted_table_data[[#This Row],[同分人数]]+1</f>
        <v>30611</v>
      </c>
      <c r="Q296">
        <f>IF(O296&gt;=开始!$B$6, 1, 0)</f>
        <v>1</v>
      </c>
      <c r="R296">
        <f>extracted_table_data[[#This Row],[最低排名]]-开始!$B$6</f>
        <v>30852</v>
      </c>
    </row>
    <row r="297" spans="1:18">
      <c r="A297">
        <v>28302</v>
      </c>
      <c r="B297" t="s">
        <v>379</v>
      </c>
      <c r="C297" t="str">
        <f t="shared" si="8"/>
        <v>河北工程</v>
      </c>
      <c r="D297" t="str">
        <f t="shared" si="9"/>
        <v>02</v>
      </c>
      <c r="E297" t="s">
        <v>363</v>
      </c>
      <c r="F297">
        <v>190</v>
      </c>
      <c r="G297">
        <v>95</v>
      </c>
      <c r="H297">
        <v>96</v>
      </c>
      <c r="I297">
        <v>55</v>
      </c>
      <c r="J297">
        <v>49</v>
      </c>
      <c r="K297">
        <v>46</v>
      </c>
      <c r="L297">
        <v>0</v>
      </c>
      <c r="M297">
        <v>2024</v>
      </c>
      <c r="N297">
        <f>VLOOKUP(E297, '2024D'!$A$2:$G$339, 2, FALSE)</f>
        <v>204</v>
      </c>
      <c r="O297">
        <f>VLOOKUP(E297, '2024D'!$A$2:$G$339, 3, FALSE)</f>
        <v>35127</v>
      </c>
      <c r="P297">
        <f>extracted_table_data[[#This Row],[最低排名]]-extracted_table_data[[#This Row],[同分人数]]+1</f>
        <v>36504</v>
      </c>
      <c r="Q297">
        <f>IF(O297&gt;=开始!$B$6, 1, 0)</f>
        <v>1</v>
      </c>
      <c r="R297">
        <f>extracted_table_data[[#This Row],[最低排名]]-开始!$B$6</f>
        <v>36712</v>
      </c>
    </row>
    <row r="298" spans="1:18">
      <c r="A298">
        <v>28401</v>
      </c>
      <c r="B298" t="s">
        <v>380</v>
      </c>
      <c r="C298" t="str">
        <f t="shared" si="8"/>
        <v>河北地质</v>
      </c>
      <c r="D298" t="str">
        <f t="shared" si="9"/>
        <v>01</v>
      </c>
      <c r="E298" t="s">
        <v>354</v>
      </c>
      <c r="F298">
        <v>185</v>
      </c>
      <c r="G298">
        <v>93</v>
      </c>
      <c r="H298">
        <v>99</v>
      </c>
      <c r="I298">
        <v>52</v>
      </c>
      <c r="J298">
        <v>49</v>
      </c>
      <c r="K298">
        <v>43</v>
      </c>
      <c r="L298">
        <v>0</v>
      </c>
      <c r="M298">
        <v>2024</v>
      </c>
      <c r="N298">
        <f>VLOOKUP(E298, '2024D'!$A$2:$G$339, 2, FALSE)</f>
        <v>204</v>
      </c>
      <c r="O298">
        <f>VLOOKUP(E298, '2024D'!$A$2:$G$339, 3, FALSE)</f>
        <v>36833</v>
      </c>
      <c r="P298">
        <f>extracted_table_data[[#This Row],[最低排名]]-extracted_table_data[[#This Row],[同分人数]]+1</f>
        <v>35052</v>
      </c>
      <c r="Q298">
        <f>IF(O298&gt;=开始!$B$6, 1, 0)</f>
        <v>1</v>
      </c>
      <c r="R298">
        <f>extracted_table_data[[#This Row],[最低排名]]-开始!$B$6</f>
        <v>35259</v>
      </c>
    </row>
    <row r="299" spans="1:18">
      <c r="A299">
        <v>28402</v>
      </c>
      <c r="B299" t="s">
        <v>382</v>
      </c>
      <c r="C299" t="str">
        <f t="shared" si="8"/>
        <v>河北地质</v>
      </c>
      <c r="D299" t="str">
        <f t="shared" si="9"/>
        <v>02</v>
      </c>
      <c r="E299" t="s">
        <v>752</v>
      </c>
      <c r="F299">
        <v>169</v>
      </c>
      <c r="G299">
        <v>85</v>
      </c>
      <c r="H299">
        <v>103</v>
      </c>
      <c r="I299">
        <v>58</v>
      </c>
      <c r="J299">
        <v>49</v>
      </c>
      <c r="K299">
        <v>46</v>
      </c>
      <c r="L299">
        <v>0</v>
      </c>
      <c r="M299">
        <v>2024</v>
      </c>
      <c r="N299">
        <f>VLOOKUP(E299, '2024D'!$A$2:$G$339, 2, FALSE)</f>
        <v>209</v>
      </c>
      <c r="O299">
        <f>VLOOKUP(E299, '2024D'!$A$2:$G$339, 3, FALSE)</f>
        <v>37468</v>
      </c>
      <c r="P299">
        <f>extracted_table_data[[#This Row],[最低排名]]-extracted_table_data[[#This Row],[同分人数]]+1</f>
        <v>33328</v>
      </c>
      <c r="Q299">
        <f>IF(O299&gt;=开始!$B$6, 1, 0)</f>
        <v>1</v>
      </c>
      <c r="R299">
        <f>extracted_table_data[[#This Row],[最低排名]]-开始!$B$6</f>
        <v>33564</v>
      </c>
    </row>
    <row r="300" spans="1:18">
      <c r="A300">
        <v>28501</v>
      </c>
      <c r="B300" t="s">
        <v>386</v>
      </c>
      <c r="C300" t="str">
        <f t="shared" si="8"/>
        <v>华北理工</v>
      </c>
      <c r="D300" t="str">
        <f t="shared" si="9"/>
        <v>01</v>
      </c>
      <c r="E300" t="s">
        <v>752</v>
      </c>
      <c r="F300">
        <v>180</v>
      </c>
      <c r="G300">
        <v>94</v>
      </c>
      <c r="H300">
        <v>98</v>
      </c>
      <c r="I300">
        <v>49</v>
      </c>
      <c r="J300">
        <v>49</v>
      </c>
      <c r="K300">
        <v>49</v>
      </c>
      <c r="L300">
        <v>0</v>
      </c>
      <c r="M300">
        <v>2024</v>
      </c>
      <c r="N300">
        <f>VLOOKUP(E300, '2024D'!$A$2:$G$339, 2, FALSE)</f>
        <v>209</v>
      </c>
      <c r="O300">
        <f>VLOOKUP(E300, '2024D'!$A$2:$G$339, 3, FALSE)</f>
        <v>37468</v>
      </c>
      <c r="P300">
        <f>extracted_table_data[[#This Row],[最低排名]]-extracted_table_data[[#This Row],[同分人数]]+1</f>
        <v>29926</v>
      </c>
      <c r="Q300">
        <f>IF(O300&gt;=开始!$B$6, 1, 0)</f>
        <v>1</v>
      </c>
      <c r="R300">
        <f>extracted_table_data[[#This Row],[最低排名]]-开始!$B$6</f>
        <v>30168</v>
      </c>
    </row>
    <row r="301" spans="1:18">
      <c r="A301">
        <v>28502</v>
      </c>
      <c r="B301" t="s">
        <v>388</v>
      </c>
      <c r="C301" t="str">
        <f t="shared" si="8"/>
        <v>华北理工</v>
      </c>
      <c r="D301" t="str">
        <f t="shared" si="9"/>
        <v>02</v>
      </c>
      <c r="E301" t="s">
        <v>128</v>
      </c>
      <c r="F301">
        <v>206</v>
      </c>
      <c r="G301">
        <v>111</v>
      </c>
      <c r="H301">
        <v>120</v>
      </c>
      <c r="I301">
        <v>55</v>
      </c>
      <c r="J301">
        <v>49</v>
      </c>
      <c r="K301">
        <v>49</v>
      </c>
      <c r="L301">
        <v>0</v>
      </c>
      <c r="M301">
        <v>2024</v>
      </c>
      <c r="N301">
        <f>VLOOKUP(E301, '2024D'!$A$2:$G$339, 2, FALSE)</f>
        <v>233</v>
      </c>
      <c r="O301">
        <f>VLOOKUP(E301, '2024D'!$A$2:$G$339, 3, FALSE)</f>
        <v>24795</v>
      </c>
      <c r="P301">
        <f>extracted_table_data[[#This Row],[最低排名]]-extracted_table_data[[#This Row],[同分人数]]+1</f>
        <v>30611</v>
      </c>
      <c r="Q301">
        <f>IF(O301&gt;=开始!$B$6, 1, 0)</f>
        <v>1</v>
      </c>
      <c r="R301">
        <f>extracted_table_data[[#This Row],[最低排名]]-开始!$B$6</f>
        <v>30852</v>
      </c>
    </row>
    <row r="302" spans="1:18">
      <c r="A302">
        <v>28503</v>
      </c>
      <c r="B302" t="s">
        <v>390</v>
      </c>
      <c r="C302" t="str">
        <f t="shared" si="8"/>
        <v>华北理工</v>
      </c>
      <c r="D302" t="str">
        <f t="shared" si="9"/>
        <v>03</v>
      </c>
      <c r="E302" t="s">
        <v>546</v>
      </c>
      <c r="F302">
        <v>212</v>
      </c>
      <c r="G302">
        <v>107</v>
      </c>
      <c r="H302">
        <v>114</v>
      </c>
      <c r="I302">
        <v>55</v>
      </c>
      <c r="J302">
        <v>55</v>
      </c>
      <c r="K302">
        <v>52</v>
      </c>
      <c r="L302">
        <v>0</v>
      </c>
      <c r="M302">
        <v>2024</v>
      </c>
      <c r="N302">
        <f>VLOOKUP(E302, '2024D'!$A$2:$G$339, 2, FALSE)</f>
        <v>244</v>
      </c>
      <c r="O302">
        <f>VLOOKUP(E302, '2024D'!$A$2:$G$339, 3, FALSE)</f>
        <v>22514</v>
      </c>
      <c r="P302">
        <f>extracted_table_data[[#This Row],[最低排名]]-extracted_table_data[[#This Row],[同分人数]]+1</f>
        <v>34432</v>
      </c>
      <c r="Q302">
        <f>IF(O302&gt;=开始!$B$6, 1, 0)</f>
        <v>1</v>
      </c>
      <c r="R302">
        <f>extracted_table_data[[#This Row],[最低排名]]-开始!$B$6</f>
        <v>34625</v>
      </c>
    </row>
    <row r="303" spans="1:18">
      <c r="A303">
        <v>28601</v>
      </c>
      <c r="B303" t="s">
        <v>391</v>
      </c>
      <c r="C303" t="str">
        <f t="shared" si="8"/>
        <v>河北医科</v>
      </c>
      <c r="D303" t="str">
        <f t="shared" si="9"/>
        <v>01</v>
      </c>
      <c r="E303" t="s">
        <v>560</v>
      </c>
      <c r="F303">
        <v>192</v>
      </c>
      <c r="G303">
        <v>102</v>
      </c>
      <c r="H303">
        <v>104</v>
      </c>
      <c r="I303">
        <v>58</v>
      </c>
      <c r="J303">
        <v>49</v>
      </c>
      <c r="K303">
        <v>46</v>
      </c>
      <c r="L303">
        <v>0</v>
      </c>
      <c r="M303">
        <v>2024</v>
      </c>
      <c r="N303">
        <f>VLOOKUP(E303, '2024D'!$A$2:$G$339, 2, FALSE)</f>
        <v>230</v>
      </c>
      <c r="O303">
        <f>VLOOKUP(E303, '2024D'!$A$2:$G$339, 3, FALSE)</f>
        <v>32134</v>
      </c>
      <c r="P303">
        <f>extracted_table_data[[#This Row],[最低排名]]-extracted_table_data[[#This Row],[同分人数]]+1</f>
        <v>31585</v>
      </c>
      <c r="Q303">
        <f>IF(O303&gt;=开始!$B$6, 1, 0)</f>
        <v>1</v>
      </c>
      <c r="R303">
        <f>extracted_table_data[[#This Row],[最低排名]]-开始!$B$6</f>
        <v>31821</v>
      </c>
    </row>
    <row r="304" spans="1:18">
      <c r="A304">
        <v>28602</v>
      </c>
      <c r="B304" t="s">
        <v>392</v>
      </c>
      <c r="C304" t="str">
        <f t="shared" si="8"/>
        <v>河北医科</v>
      </c>
      <c r="D304" t="str">
        <f t="shared" si="9"/>
        <v>02</v>
      </c>
      <c r="E304" t="s">
        <v>152</v>
      </c>
      <c r="F304">
        <v>219</v>
      </c>
      <c r="G304">
        <v>110</v>
      </c>
      <c r="H304">
        <v>95</v>
      </c>
      <c r="I304">
        <v>64</v>
      </c>
      <c r="J304">
        <v>58</v>
      </c>
      <c r="K304">
        <v>55</v>
      </c>
      <c r="L304">
        <v>0</v>
      </c>
      <c r="M304">
        <v>2024</v>
      </c>
      <c r="N304">
        <f>VLOOKUP(E304, '2024D'!$A$2:$G$339, 2, FALSE)</f>
        <v>271</v>
      </c>
      <c r="O304">
        <f>VLOOKUP(E304, '2024D'!$A$2:$G$339, 3, FALSE)</f>
        <v>21744</v>
      </c>
      <c r="P304">
        <f>extracted_table_data[[#This Row],[最低排名]]-extracted_table_data[[#This Row],[同分人数]]+1</f>
        <v>34626</v>
      </c>
      <c r="Q304">
        <f>IF(O304&gt;=开始!$B$6, 1, 0)</f>
        <v>1</v>
      </c>
      <c r="R304">
        <f>extracted_table_data[[#This Row],[最低排名]]-开始!$B$6</f>
        <v>34853</v>
      </c>
    </row>
    <row r="305" spans="1:18">
      <c r="A305">
        <v>28701</v>
      </c>
      <c r="B305" t="s">
        <v>393</v>
      </c>
      <c r="C305" t="str">
        <f t="shared" si="8"/>
        <v>承德医学</v>
      </c>
      <c r="D305" t="str">
        <f t="shared" si="9"/>
        <v>01</v>
      </c>
      <c r="E305" t="s">
        <v>205</v>
      </c>
      <c r="F305">
        <v>199</v>
      </c>
      <c r="G305">
        <v>103</v>
      </c>
      <c r="H305">
        <v>90</v>
      </c>
      <c r="I305">
        <v>43</v>
      </c>
      <c r="J305">
        <v>43</v>
      </c>
      <c r="K305">
        <v>43</v>
      </c>
      <c r="L305">
        <v>0</v>
      </c>
      <c r="M305">
        <v>2024</v>
      </c>
      <c r="N305">
        <f>VLOOKUP(E305, '2024D'!$A$2:$G$339, 2, FALSE)</f>
        <v>207</v>
      </c>
      <c r="O305">
        <f>VLOOKUP(E305, '2024D'!$A$2:$G$339, 3, FALSE)</f>
        <v>38869</v>
      </c>
      <c r="P305">
        <f>extracted_table_data[[#This Row],[最低排名]]-extracted_table_data[[#This Row],[同分人数]]+1</f>
        <v>25586</v>
      </c>
      <c r="Q305">
        <f>IF(O305&gt;=开始!$B$6, 1, 0)</f>
        <v>1</v>
      </c>
      <c r="R305">
        <f>extracted_table_data[[#This Row],[最低排名]]-开始!$B$6</f>
        <v>25848</v>
      </c>
    </row>
    <row r="306" spans="1:18">
      <c r="A306">
        <v>28702</v>
      </c>
      <c r="B306" t="s">
        <v>2245</v>
      </c>
      <c r="C306" t="str">
        <f t="shared" si="8"/>
        <v>承德医学</v>
      </c>
      <c r="D306" t="str">
        <f t="shared" si="9"/>
        <v>02</v>
      </c>
      <c r="E306" t="s">
        <v>130</v>
      </c>
      <c r="F306">
        <v>216</v>
      </c>
      <c r="G306">
        <v>126</v>
      </c>
      <c r="H306">
        <v>81</v>
      </c>
      <c r="I306">
        <v>55</v>
      </c>
      <c r="J306">
        <v>55</v>
      </c>
      <c r="K306">
        <v>52</v>
      </c>
      <c r="L306">
        <v>0</v>
      </c>
      <c r="M306">
        <v>2024</v>
      </c>
      <c r="N306">
        <f>VLOOKUP(E306, '2024D'!$A$2:$G$339, 2, FALSE)</f>
        <v>230</v>
      </c>
      <c r="O306">
        <f>VLOOKUP(E306, '2024D'!$A$2:$G$339, 3, FALSE)</f>
        <v>29755</v>
      </c>
      <c r="P306">
        <f>extracted_table_data[[#This Row],[最低排名]]-extracted_table_data[[#This Row],[同分人数]]+1</f>
        <v>24318</v>
      </c>
      <c r="Q306">
        <f>IF(O306&gt;=开始!$B$6, 1, 0)</f>
        <v>1</v>
      </c>
      <c r="R306">
        <f>extracted_table_data[[#This Row],[最低排名]]-开始!$B$6</f>
        <v>24548</v>
      </c>
    </row>
    <row r="307" spans="1:18">
      <c r="A307">
        <v>28801</v>
      </c>
      <c r="B307" t="s">
        <v>394</v>
      </c>
      <c r="C307" t="str">
        <f t="shared" si="8"/>
        <v>衡水学院</v>
      </c>
      <c r="D307" t="str">
        <f t="shared" si="9"/>
        <v>01</v>
      </c>
      <c r="E307" t="s">
        <v>513</v>
      </c>
      <c r="F307">
        <v>197</v>
      </c>
      <c r="G307">
        <v>101</v>
      </c>
      <c r="H307">
        <v>88</v>
      </c>
      <c r="I307">
        <v>49</v>
      </c>
      <c r="J307">
        <v>43</v>
      </c>
      <c r="K307">
        <v>43</v>
      </c>
      <c r="L307">
        <v>0</v>
      </c>
      <c r="M307">
        <v>2024</v>
      </c>
      <c r="N307">
        <f>VLOOKUP(E307, '2024D'!$A$2:$G$339, 2, FALSE)</f>
        <v>177</v>
      </c>
      <c r="O307">
        <f>VLOOKUP(E307, '2024D'!$A$2:$G$339, 3, FALSE)</f>
        <v>38443</v>
      </c>
      <c r="P307">
        <f>extracted_table_data[[#This Row],[最低排名]]-extracted_table_data[[#This Row],[同分人数]]+1</f>
        <v>36114</v>
      </c>
      <c r="Q307">
        <f>IF(O307&gt;=开始!$B$6, 1, 0)</f>
        <v>1</v>
      </c>
      <c r="R307">
        <f>extracted_table_data[[#This Row],[最低排名]]-开始!$B$6</f>
        <v>36303</v>
      </c>
    </row>
    <row r="308" spans="1:18">
      <c r="A308">
        <v>28802</v>
      </c>
      <c r="B308" t="s">
        <v>1632</v>
      </c>
      <c r="C308" t="str">
        <f t="shared" si="8"/>
        <v>衡水学院</v>
      </c>
      <c r="D308" t="str">
        <f t="shared" si="9"/>
        <v>02</v>
      </c>
      <c r="E308" t="s">
        <v>585</v>
      </c>
      <c r="F308">
        <v>182</v>
      </c>
      <c r="G308">
        <v>93</v>
      </c>
      <c r="H308">
        <v>84</v>
      </c>
      <c r="I308">
        <v>61</v>
      </c>
      <c r="J308">
        <v>46</v>
      </c>
      <c r="K308">
        <v>43</v>
      </c>
      <c r="L308">
        <v>0</v>
      </c>
      <c r="M308">
        <v>2024</v>
      </c>
      <c r="N308">
        <f>VLOOKUP(E308, '2024D'!$A$2:$G$339, 2, FALSE)</f>
        <v>190</v>
      </c>
      <c r="O308">
        <f>VLOOKUP(E308, '2024D'!$A$2:$G$339, 3, FALSE)</f>
        <v>39269</v>
      </c>
      <c r="P308">
        <f>extracted_table_data[[#This Row],[最低排名]]-extracted_table_data[[#This Row],[同分人数]]+1</f>
        <v>37731</v>
      </c>
      <c r="Q308">
        <f>IF(O308&gt;=开始!$B$6, 1, 0)</f>
        <v>1</v>
      </c>
      <c r="R308">
        <f>extracted_table_data[[#This Row],[最低排名]]-开始!$B$6</f>
        <v>37931</v>
      </c>
    </row>
    <row r="309" spans="1:18">
      <c r="A309">
        <v>28901</v>
      </c>
      <c r="B309" t="s">
        <v>395</v>
      </c>
      <c r="C309" t="str">
        <f t="shared" si="8"/>
        <v>燕山大学</v>
      </c>
      <c r="D309" t="str">
        <f t="shared" si="9"/>
        <v>01</v>
      </c>
      <c r="E309" t="s">
        <v>70</v>
      </c>
      <c r="F309">
        <v>220</v>
      </c>
      <c r="G309">
        <v>114</v>
      </c>
      <c r="H309">
        <v>118</v>
      </c>
      <c r="I309">
        <v>64</v>
      </c>
      <c r="J309">
        <v>58</v>
      </c>
      <c r="K309">
        <v>58</v>
      </c>
      <c r="L309">
        <v>0</v>
      </c>
      <c r="M309">
        <v>2024</v>
      </c>
      <c r="N309">
        <f>VLOOKUP(E309, '2024D'!$A$2:$G$339, 2, FALSE)</f>
        <v>270</v>
      </c>
      <c r="O309">
        <f>VLOOKUP(E309, '2024D'!$A$2:$G$339, 3, FALSE)</f>
        <v>15023</v>
      </c>
      <c r="P309">
        <f>extracted_table_data[[#This Row],[最低排名]]-extracted_table_data[[#This Row],[同分人数]]+1</f>
        <v>39248</v>
      </c>
      <c r="Q309">
        <f>IF(O309&gt;=开始!$B$6, 1, 0)</f>
        <v>1</v>
      </c>
      <c r="R309">
        <f>extracted_table_data[[#This Row],[最低排名]]-开始!$B$6</f>
        <v>39440</v>
      </c>
    </row>
    <row r="310" spans="1:18">
      <c r="A310">
        <v>28902</v>
      </c>
      <c r="B310" t="s">
        <v>396</v>
      </c>
      <c r="C310" t="str">
        <f t="shared" si="8"/>
        <v>燕山大学</v>
      </c>
      <c r="D310" t="str">
        <f t="shared" si="9"/>
        <v>02</v>
      </c>
      <c r="E310" t="s">
        <v>323</v>
      </c>
      <c r="F310">
        <v>198</v>
      </c>
      <c r="G310">
        <v>99</v>
      </c>
      <c r="H310">
        <v>115</v>
      </c>
      <c r="I310">
        <v>61</v>
      </c>
      <c r="J310">
        <v>55</v>
      </c>
      <c r="K310">
        <v>52</v>
      </c>
      <c r="L310">
        <v>0</v>
      </c>
      <c r="M310">
        <v>2024</v>
      </c>
      <c r="N310">
        <f>VLOOKUP(E310, '2024D'!$A$2:$G$339, 2, FALSE)</f>
        <v>257</v>
      </c>
      <c r="O310">
        <f>VLOOKUP(E310, '2024D'!$A$2:$G$339, 3, FALSE)</f>
        <v>24337</v>
      </c>
      <c r="P310">
        <f>extracted_table_data[[#This Row],[最低排名]]-extracted_table_data[[#This Row],[同分人数]]+1</f>
        <v>20894</v>
      </c>
      <c r="Q310">
        <f>IF(O310&gt;=开始!$B$6, 1, 0)</f>
        <v>1</v>
      </c>
      <c r="R310">
        <f>extracted_table_data[[#This Row],[最低排名]]-开始!$B$6</f>
        <v>21165</v>
      </c>
    </row>
    <row r="311" spans="1:18">
      <c r="A311">
        <v>29001</v>
      </c>
      <c r="B311" t="s">
        <v>397</v>
      </c>
      <c r="C311" t="str">
        <f t="shared" si="8"/>
        <v>北华航工</v>
      </c>
      <c r="D311" t="str">
        <f t="shared" si="9"/>
        <v>01</v>
      </c>
      <c r="E311" t="s">
        <v>50</v>
      </c>
      <c r="F311">
        <v>201</v>
      </c>
      <c r="G311">
        <v>106</v>
      </c>
      <c r="H311">
        <v>83</v>
      </c>
      <c r="I311">
        <v>52</v>
      </c>
      <c r="J311">
        <v>49</v>
      </c>
      <c r="K311">
        <v>46</v>
      </c>
      <c r="L311">
        <v>0</v>
      </c>
      <c r="M311">
        <v>2024</v>
      </c>
      <c r="N311">
        <f>VLOOKUP(E311, '2024D'!$A$2:$G$339, 2, FALSE)</f>
        <v>189</v>
      </c>
      <c r="O311">
        <f>VLOOKUP(E311, '2024D'!$A$2:$G$339, 3, FALSE)</f>
        <v>36222</v>
      </c>
      <c r="P311">
        <f>extracted_table_data[[#This Row],[最低排名]]-extracted_table_data[[#This Row],[同分人数]]+1</f>
        <v>16424</v>
      </c>
      <c r="Q311">
        <f>IF(O311&gt;=开始!$B$6, 1, 0)</f>
        <v>1</v>
      </c>
      <c r="R311">
        <f>extracted_table_data[[#This Row],[最低排名]]-开始!$B$6</f>
        <v>16670</v>
      </c>
    </row>
    <row r="312" spans="1:18">
      <c r="A312">
        <v>29002</v>
      </c>
      <c r="B312" t="s">
        <v>399</v>
      </c>
      <c r="C312" t="str">
        <f t="shared" si="8"/>
        <v>北华航工</v>
      </c>
      <c r="D312" t="str">
        <f t="shared" si="9"/>
        <v>02</v>
      </c>
      <c r="E312" t="s">
        <v>354</v>
      </c>
      <c r="F312">
        <v>178</v>
      </c>
      <c r="G312">
        <v>102</v>
      </c>
      <c r="H312">
        <v>97</v>
      </c>
      <c r="I312">
        <v>58</v>
      </c>
      <c r="J312">
        <v>52</v>
      </c>
      <c r="K312">
        <v>43</v>
      </c>
      <c r="L312">
        <v>0</v>
      </c>
      <c r="M312">
        <v>2024</v>
      </c>
      <c r="N312">
        <f>VLOOKUP(E312, '2024D'!$A$2:$G$339, 2, FALSE)</f>
        <v>204</v>
      </c>
      <c r="O312">
        <f>VLOOKUP(E312, '2024D'!$A$2:$G$339, 3, FALSE)</f>
        <v>36833</v>
      </c>
      <c r="P312">
        <f>extracted_table_data[[#This Row],[最低排名]]-extracted_table_data[[#This Row],[同分人数]]+1</f>
        <v>16424</v>
      </c>
      <c r="Q312">
        <f>IF(O312&gt;=开始!$B$6, 1, 0)</f>
        <v>1</v>
      </c>
      <c r="R312">
        <f>extracted_table_data[[#This Row],[最低排名]]-开始!$B$6</f>
        <v>16670</v>
      </c>
    </row>
    <row r="313" spans="1:18">
      <c r="A313">
        <v>29301</v>
      </c>
      <c r="B313" t="s">
        <v>400</v>
      </c>
      <c r="C313" t="str">
        <f t="shared" si="8"/>
        <v>石铁四方</v>
      </c>
      <c r="D313" t="str">
        <f t="shared" si="9"/>
        <v>01</v>
      </c>
      <c r="E313" t="s">
        <v>221</v>
      </c>
      <c r="F313">
        <v>186</v>
      </c>
      <c r="G313">
        <v>101</v>
      </c>
      <c r="H313">
        <v>76</v>
      </c>
      <c r="I313">
        <v>61</v>
      </c>
      <c r="J313">
        <v>43</v>
      </c>
      <c r="K313">
        <v>43</v>
      </c>
      <c r="L313">
        <v>0</v>
      </c>
      <c r="M313">
        <v>2024</v>
      </c>
      <c r="N313">
        <f>VLOOKUP(E313, '2024D'!$A$2:$G$339, 2, FALSE)</f>
        <v>172</v>
      </c>
      <c r="O313">
        <f>VLOOKUP(E313, '2024D'!$A$2:$G$339, 3, FALSE)</f>
        <v>40573</v>
      </c>
      <c r="P313">
        <f>extracted_table_data[[#This Row],[最低排名]]-extracted_table_data[[#This Row],[同分人数]]+1</f>
        <v>40672</v>
      </c>
      <c r="Q313">
        <f>IF(O313&gt;=开始!$B$6, 1, 0)</f>
        <v>1</v>
      </c>
      <c r="R313">
        <f>extracted_table_data[[#This Row],[最低排名]]-开始!$B$6</f>
        <v>40830</v>
      </c>
    </row>
    <row r="314" spans="1:18">
      <c r="A314">
        <v>29302</v>
      </c>
      <c r="B314" t="s">
        <v>401</v>
      </c>
      <c r="C314" t="str">
        <f t="shared" si="8"/>
        <v>石铁四方</v>
      </c>
      <c r="D314" t="str">
        <f t="shared" si="9"/>
        <v>02</v>
      </c>
      <c r="E314" t="s">
        <v>198</v>
      </c>
      <c r="F314">
        <v>190</v>
      </c>
      <c r="G314">
        <v>106</v>
      </c>
      <c r="H314">
        <v>68</v>
      </c>
      <c r="I314">
        <v>58</v>
      </c>
      <c r="J314">
        <v>49</v>
      </c>
      <c r="K314">
        <v>40</v>
      </c>
      <c r="L314">
        <v>0</v>
      </c>
      <c r="M314">
        <v>2024</v>
      </c>
      <c r="N314">
        <f>VLOOKUP(E314, '2024D'!$A$2:$G$339, 2, FALSE)</f>
        <v>194</v>
      </c>
      <c r="O314">
        <f>VLOOKUP(E314, '2024D'!$A$2:$G$339, 3, FALSE)</f>
        <v>41271</v>
      </c>
      <c r="P314">
        <f>extracted_table_data[[#This Row],[最低排名]]-extracted_table_data[[#This Row],[同分人数]]+1</f>
        <v>37111</v>
      </c>
      <c r="Q314">
        <f>IF(O314&gt;=开始!$B$6, 1, 0)</f>
        <v>1</v>
      </c>
      <c r="R314">
        <f>extracted_table_data[[#This Row],[最低排名]]-开始!$B$6</f>
        <v>37331</v>
      </c>
    </row>
    <row r="315" spans="1:18">
      <c r="A315">
        <v>29303</v>
      </c>
      <c r="B315" t="s">
        <v>2246</v>
      </c>
      <c r="C315" t="str">
        <f t="shared" si="8"/>
        <v>石铁四方</v>
      </c>
      <c r="D315" t="str">
        <f t="shared" si="9"/>
        <v>03</v>
      </c>
      <c r="E315" t="s">
        <v>198</v>
      </c>
      <c r="F315">
        <v>188</v>
      </c>
      <c r="G315">
        <v>103</v>
      </c>
      <c r="H315">
        <v>76</v>
      </c>
      <c r="I315">
        <v>55</v>
      </c>
      <c r="J315">
        <v>43</v>
      </c>
      <c r="K315">
        <v>43</v>
      </c>
      <c r="L315">
        <v>0</v>
      </c>
      <c r="M315">
        <v>2024</v>
      </c>
      <c r="N315">
        <f>VLOOKUP(E315, '2024D'!$A$2:$G$339, 2, FALSE)</f>
        <v>194</v>
      </c>
      <c r="O315">
        <f>VLOOKUP(E315, '2024D'!$A$2:$G$339, 3, FALSE)</f>
        <v>41271</v>
      </c>
      <c r="P315">
        <f>extracted_table_data[[#This Row],[最低排名]]-extracted_table_data[[#This Row],[同分人数]]+1</f>
        <v>11030</v>
      </c>
      <c r="Q315">
        <f>IF(O315&gt;=开始!$B$6, 1, 0)</f>
        <v>1</v>
      </c>
      <c r="R315">
        <f>extracted_table_data[[#This Row],[最低排名]]-开始!$B$6</f>
        <v>11276</v>
      </c>
    </row>
    <row r="316" spans="1:18">
      <c r="A316">
        <v>29501</v>
      </c>
      <c r="B316" t="s">
        <v>403</v>
      </c>
      <c r="C316" t="str">
        <f t="shared" si="8"/>
        <v>京中东方</v>
      </c>
      <c r="D316" t="str">
        <f t="shared" si="9"/>
        <v>01</v>
      </c>
      <c r="E316" t="s">
        <v>1548</v>
      </c>
      <c r="F316">
        <v>188</v>
      </c>
      <c r="G316">
        <v>96</v>
      </c>
      <c r="H316">
        <v>77</v>
      </c>
      <c r="I316">
        <v>49</v>
      </c>
      <c r="J316">
        <v>46</v>
      </c>
      <c r="K316">
        <v>43</v>
      </c>
      <c r="L316">
        <v>0</v>
      </c>
      <c r="M316">
        <v>2024</v>
      </c>
      <c r="N316">
        <f>VLOOKUP(E316, '2024D'!$A$2:$G$339, 2, FALSE)</f>
        <v>161</v>
      </c>
      <c r="O316">
        <f>VLOOKUP(E316, '2024D'!$A$2:$G$339, 3, FALSE)</f>
        <v>41594</v>
      </c>
      <c r="P316">
        <f>extracted_table_data[[#This Row],[最低排名]]-extracted_table_data[[#This Row],[同分人数]]+1</f>
        <v>13399</v>
      </c>
      <c r="Q316">
        <f>IF(O316&gt;=开始!$B$6, 1, 0)</f>
        <v>1</v>
      </c>
      <c r="R316">
        <f>extracted_table_data[[#This Row],[最低排名]]-开始!$B$6</f>
        <v>13663</v>
      </c>
    </row>
    <row r="317" spans="1:18">
      <c r="A317">
        <v>29502</v>
      </c>
      <c r="B317" t="s">
        <v>404</v>
      </c>
      <c r="C317" t="str">
        <f t="shared" si="8"/>
        <v>京中东方</v>
      </c>
      <c r="D317" t="str">
        <f t="shared" si="9"/>
        <v>02</v>
      </c>
      <c r="E317" t="s">
        <v>398</v>
      </c>
      <c r="F317">
        <v>174</v>
      </c>
      <c r="G317">
        <v>100</v>
      </c>
      <c r="H317">
        <v>82</v>
      </c>
      <c r="I317">
        <v>61</v>
      </c>
      <c r="J317">
        <v>61</v>
      </c>
      <c r="K317">
        <v>55</v>
      </c>
      <c r="L317">
        <v>0</v>
      </c>
      <c r="M317">
        <v>2024</v>
      </c>
      <c r="N317">
        <f>VLOOKUP(E317, '2024D'!$A$2:$G$339, 2, FALSE)</f>
        <v>236</v>
      </c>
      <c r="O317">
        <f>VLOOKUP(E317, '2024D'!$A$2:$G$339, 3, FALSE)</f>
        <v>35806</v>
      </c>
      <c r="P317">
        <f>extracted_table_data[[#This Row],[最低排名]]-extracted_table_data[[#This Row],[同分人数]]+1</f>
        <v>12443</v>
      </c>
      <c r="Q317">
        <f>IF(O317&gt;=开始!$B$6, 1, 0)</f>
        <v>1</v>
      </c>
      <c r="R317">
        <f>extracted_table_data[[#This Row],[最低排名]]-开始!$B$6</f>
        <v>12669</v>
      </c>
    </row>
    <row r="318" spans="1:18">
      <c r="A318">
        <v>29503</v>
      </c>
      <c r="B318" t="s">
        <v>1555</v>
      </c>
      <c r="C318" t="str">
        <f t="shared" si="8"/>
        <v>京中东方</v>
      </c>
      <c r="D318" t="str">
        <f t="shared" si="9"/>
        <v>03</v>
      </c>
      <c r="E318" t="s">
        <v>752</v>
      </c>
      <c r="F318">
        <v>185</v>
      </c>
      <c r="G318">
        <v>96</v>
      </c>
      <c r="H318">
        <v>78</v>
      </c>
      <c r="I318">
        <v>55</v>
      </c>
      <c r="J318">
        <v>55</v>
      </c>
      <c r="K318">
        <v>52</v>
      </c>
      <c r="L318">
        <v>0</v>
      </c>
      <c r="M318">
        <v>2024</v>
      </c>
      <c r="N318">
        <f>VLOOKUP(E318, '2024D'!$A$2:$G$339, 2, FALSE)</f>
        <v>209</v>
      </c>
      <c r="O318">
        <f>VLOOKUP(E318, '2024D'!$A$2:$G$339, 3, FALSE)</f>
        <v>37468</v>
      </c>
      <c r="P318">
        <f>extracted_table_data[[#This Row],[最低排名]]-extracted_table_data[[#This Row],[同分人数]]+1</f>
        <v>4097</v>
      </c>
      <c r="Q318">
        <f>IF(O318&gt;=开始!$B$6, 1, 0)</f>
        <v>1</v>
      </c>
      <c r="R318">
        <f>extracted_table_data[[#This Row],[最低排名]]-开始!$B$6</f>
        <v>4260</v>
      </c>
    </row>
    <row r="319" spans="1:18">
      <c r="A319">
        <v>29504</v>
      </c>
      <c r="B319" t="s">
        <v>2247</v>
      </c>
      <c r="C319" t="str">
        <f t="shared" si="8"/>
        <v>京中东方</v>
      </c>
      <c r="D319" t="str">
        <f t="shared" si="9"/>
        <v>04</v>
      </c>
      <c r="E319" t="s">
        <v>198</v>
      </c>
      <c r="F319">
        <v>176</v>
      </c>
      <c r="G319">
        <v>97</v>
      </c>
      <c r="H319">
        <v>85</v>
      </c>
      <c r="I319">
        <v>49</v>
      </c>
      <c r="J319">
        <v>49</v>
      </c>
      <c r="K319">
        <v>46</v>
      </c>
      <c r="L319">
        <v>0</v>
      </c>
      <c r="M319">
        <v>2024</v>
      </c>
      <c r="N319">
        <f>VLOOKUP(E319, '2024D'!$A$2:$G$339, 2, FALSE)</f>
        <v>194</v>
      </c>
      <c r="O319">
        <f>VLOOKUP(E319, '2024D'!$A$2:$G$339, 3, FALSE)</f>
        <v>41271</v>
      </c>
      <c r="P319">
        <f>extracted_table_data[[#This Row],[最低排名]]-extracted_table_data[[#This Row],[同分人数]]+1</f>
        <v>4751</v>
      </c>
      <c r="Q319">
        <f>IF(O319&gt;=开始!$B$6, 1, 0)</f>
        <v>1</v>
      </c>
      <c r="R319">
        <f>extracted_table_data[[#This Row],[最低排名]]-开始!$B$6</f>
        <v>4910</v>
      </c>
    </row>
    <row r="320" spans="1:18">
      <c r="A320">
        <v>29701</v>
      </c>
      <c r="B320" t="s">
        <v>406</v>
      </c>
      <c r="C320" t="str">
        <f t="shared" si="8"/>
        <v>河北环境</v>
      </c>
      <c r="D320" t="str">
        <f t="shared" si="9"/>
        <v>01</v>
      </c>
      <c r="E320" t="s">
        <v>205</v>
      </c>
      <c r="F320">
        <v>180</v>
      </c>
      <c r="G320">
        <v>91</v>
      </c>
      <c r="H320">
        <v>94</v>
      </c>
      <c r="I320">
        <v>49</v>
      </c>
      <c r="J320">
        <v>49</v>
      </c>
      <c r="K320">
        <v>46</v>
      </c>
      <c r="L320">
        <v>0</v>
      </c>
      <c r="M320">
        <v>2024</v>
      </c>
      <c r="N320">
        <f>VLOOKUP(E320, '2024D'!$A$2:$G$339, 2, FALSE)</f>
        <v>207</v>
      </c>
      <c r="O320">
        <f>VLOOKUP(E320, '2024D'!$A$2:$G$339, 3, FALSE)</f>
        <v>38869</v>
      </c>
      <c r="P320">
        <f>extracted_table_data[[#This Row],[最低排名]]-extracted_table_data[[#This Row],[同分人数]]+1</f>
        <v>4911</v>
      </c>
      <c r="Q320">
        <f>IF(O320&gt;=开始!$B$6, 1, 0)</f>
        <v>1</v>
      </c>
      <c r="R320">
        <f>extracted_table_data[[#This Row],[最低排名]]-开始!$B$6</f>
        <v>5080</v>
      </c>
    </row>
    <row r="321" spans="1:18">
      <c r="A321">
        <v>29702</v>
      </c>
      <c r="B321" t="s">
        <v>407</v>
      </c>
      <c r="C321" t="str">
        <f t="shared" si="8"/>
        <v>河北环境</v>
      </c>
      <c r="D321" t="str">
        <f t="shared" si="9"/>
        <v>02</v>
      </c>
      <c r="E321" t="s">
        <v>209</v>
      </c>
      <c r="F321">
        <v>190</v>
      </c>
      <c r="G321">
        <v>96</v>
      </c>
      <c r="H321">
        <v>75</v>
      </c>
      <c r="I321">
        <v>58</v>
      </c>
      <c r="J321">
        <v>49</v>
      </c>
      <c r="K321">
        <v>43</v>
      </c>
      <c r="L321">
        <v>0</v>
      </c>
      <c r="M321">
        <v>2024</v>
      </c>
      <c r="N321">
        <f>VLOOKUP(E321, '2024D'!$A$2:$G$339, 2, FALSE)</f>
        <v>185</v>
      </c>
      <c r="O321">
        <f>VLOOKUP(E321, '2024D'!$A$2:$G$339, 3, FALSE)</f>
        <v>39454</v>
      </c>
      <c r="P321">
        <f>extracted_table_data[[#This Row],[最低排名]]-extracted_table_data[[#This Row],[同分人数]]+1</f>
        <v>8713</v>
      </c>
      <c r="Q321">
        <f>IF(O321&gt;=开始!$B$6, 1, 0)</f>
        <v>1</v>
      </c>
      <c r="R321">
        <f>extracted_table_data[[#This Row],[最低排名]]-开始!$B$6</f>
        <v>8940</v>
      </c>
    </row>
    <row r="322" spans="1:18">
      <c r="A322">
        <v>29703</v>
      </c>
      <c r="B322" t="s">
        <v>409</v>
      </c>
      <c r="C322" t="str">
        <f t="shared" ref="C322:C385" si="10">LEFT(B322, FIND("(", B322) - 1)</f>
        <v>河北环境</v>
      </c>
      <c r="D322" t="str">
        <f t="shared" ref="D322:D385" si="11">MID(B322, FIND("(", B322) + 1, FIND(")", B322) - FIND("(", B322) - 1)</f>
        <v>03</v>
      </c>
      <c r="E322" t="s">
        <v>585</v>
      </c>
      <c r="F322">
        <v>190</v>
      </c>
      <c r="G322">
        <v>101</v>
      </c>
      <c r="H322">
        <v>82</v>
      </c>
      <c r="I322">
        <v>49</v>
      </c>
      <c r="J322">
        <v>49</v>
      </c>
      <c r="K322">
        <v>46</v>
      </c>
      <c r="L322">
        <v>0</v>
      </c>
      <c r="M322">
        <v>2024</v>
      </c>
      <c r="N322">
        <f>VLOOKUP(E322, '2024D'!$A$2:$G$339, 2, FALSE)</f>
        <v>190</v>
      </c>
      <c r="O322">
        <f>VLOOKUP(E322, '2024D'!$A$2:$G$339, 3, FALSE)</f>
        <v>39269</v>
      </c>
      <c r="P322">
        <f>extracted_table_data[[#This Row],[最低排名]]-extracted_table_data[[#This Row],[同分人数]]+1</f>
        <v>19159</v>
      </c>
      <c r="Q322">
        <f>IF(O322&gt;=开始!$B$6, 1, 0)</f>
        <v>1</v>
      </c>
      <c r="R322">
        <f>extracted_table_data[[#This Row],[最低排名]]-开始!$B$6</f>
        <v>19420</v>
      </c>
    </row>
    <row r="323" spans="1:18">
      <c r="A323">
        <v>29801</v>
      </c>
      <c r="B323" t="s">
        <v>413</v>
      </c>
      <c r="C323" t="str">
        <f t="shared" si="10"/>
        <v>河北建工</v>
      </c>
      <c r="D323" t="str">
        <f t="shared" si="11"/>
        <v>01</v>
      </c>
      <c r="E323" t="s">
        <v>408</v>
      </c>
      <c r="F323">
        <v>197</v>
      </c>
      <c r="G323">
        <v>105</v>
      </c>
      <c r="H323">
        <v>84</v>
      </c>
      <c r="I323">
        <v>49</v>
      </c>
      <c r="J323">
        <v>46</v>
      </c>
      <c r="K323">
        <v>43</v>
      </c>
      <c r="L323">
        <v>0</v>
      </c>
      <c r="M323">
        <v>2024</v>
      </c>
      <c r="N323">
        <f>VLOOKUP(E323, '2024D'!$A$2:$G$339, 2, FALSE)</f>
        <v>219</v>
      </c>
      <c r="O323">
        <f>VLOOKUP(E323, '2024D'!$A$2:$G$339, 3, FALSE)</f>
        <v>38662</v>
      </c>
      <c r="P323">
        <f>extracted_table_data[[#This Row],[最低排名]]-extracted_table_data[[#This Row],[同分人数]]+1</f>
        <v>30853</v>
      </c>
      <c r="Q323">
        <f>IF(O323&gt;=开始!$B$6, 1, 0)</f>
        <v>1</v>
      </c>
      <c r="R323">
        <f>extracted_table_data[[#This Row],[最低排名]]-开始!$B$6</f>
        <v>31094</v>
      </c>
    </row>
    <row r="324" spans="1:18">
      <c r="A324">
        <v>29802</v>
      </c>
      <c r="B324" t="s">
        <v>2248</v>
      </c>
      <c r="C324" t="str">
        <f t="shared" si="10"/>
        <v>河北建工</v>
      </c>
      <c r="D324" t="str">
        <f t="shared" si="11"/>
        <v>02</v>
      </c>
      <c r="E324" t="s">
        <v>998</v>
      </c>
      <c r="F324">
        <v>185</v>
      </c>
      <c r="G324">
        <v>93</v>
      </c>
      <c r="H324">
        <v>82</v>
      </c>
      <c r="I324">
        <v>49</v>
      </c>
      <c r="J324">
        <v>49</v>
      </c>
      <c r="K324">
        <v>46</v>
      </c>
      <c r="L324">
        <v>0</v>
      </c>
      <c r="M324">
        <v>2024</v>
      </c>
      <c r="N324">
        <f>VLOOKUP(E324, '2024D'!$A$2:$G$339, 2, FALSE)</f>
        <v>212</v>
      </c>
      <c r="O324">
        <f>VLOOKUP(E324, '2024D'!$A$2:$G$339, 3, FALSE)</f>
        <v>40210</v>
      </c>
      <c r="P324">
        <f>extracted_table_data[[#This Row],[最低排名]]-extracted_table_data[[#This Row],[同分人数]]+1</f>
        <v>34171</v>
      </c>
      <c r="Q324">
        <f>IF(O324&gt;=开始!$B$6, 1, 0)</f>
        <v>1</v>
      </c>
      <c r="R324">
        <f>extracted_table_data[[#This Row],[最低排名]]-开始!$B$6</f>
        <v>34431</v>
      </c>
    </row>
    <row r="325" spans="1:18">
      <c r="A325">
        <v>29803</v>
      </c>
      <c r="B325" t="s">
        <v>2249</v>
      </c>
      <c r="C325" t="str">
        <f t="shared" si="10"/>
        <v>河北建工</v>
      </c>
      <c r="D325" t="str">
        <f t="shared" si="11"/>
        <v>03</v>
      </c>
      <c r="E325" t="s">
        <v>513</v>
      </c>
      <c r="F325">
        <v>161</v>
      </c>
      <c r="G325">
        <v>87</v>
      </c>
      <c r="H325">
        <v>88</v>
      </c>
      <c r="I325">
        <v>58</v>
      </c>
      <c r="J325">
        <v>58</v>
      </c>
      <c r="K325">
        <v>55</v>
      </c>
      <c r="L325">
        <v>0</v>
      </c>
      <c r="M325">
        <v>2024</v>
      </c>
      <c r="N325">
        <f>VLOOKUP(E325, '2024D'!$A$2:$G$339, 2, FALSE)</f>
        <v>177</v>
      </c>
      <c r="O325">
        <f>VLOOKUP(E325, '2024D'!$A$2:$G$339, 3, FALSE)</f>
        <v>38443</v>
      </c>
      <c r="P325">
        <f>extracted_table_data[[#This Row],[最低排名]]-extracted_table_data[[#This Row],[同分人数]]+1</f>
        <v>27341</v>
      </c>
      <c r="Q325">
        <f>IF(O325&gt;=开始!$B$6, 1, 0)</f>
        <v>1</v>
      </c>
      <c r="R325">
        <f>extracted_table_data[[#This Row],[最低排名]]-开始!$B$6</f>
        <v>27576</v>
      </c>
    </row>
    <row r="326" spans="1:18">
      <c r="A326">
        <v>29901</v>
      </c>
      <c r="B326" t="s">
        <v>414</v>
      </c>
      <c r="C326" t="str">
        <f t="shared" si="10"/>
        <v>中国警察</v>
      </c>
      <c r="D326" t="str">
        <f t="shared" si="11"/>
        <v>01</v>
      </c>
      <c r="E326" t="s">
        <v>383</v>
      </c>
      <c r="F326">
        <v>183</v>
      </c>
      <c r="G326">
        <v>96</v>
      </c>
      <c r="H326">
        <v>84</v>
      </c>
      <c r="I326">
        <v>61</v>
      </c>
      <c r="J326">
        <v>49</v>
      </c>
      <c r="K326">
        <v>46</v>
      </c>
      <c r="L326">
        <v>0</v>
      </c>
      <c r="M326">
        <v>2024</v>
      </c>
      <c r="N326">
        <f>VLOOKUP(E326, '2024D'!$A$2:$G$339, 2, FALSE)</f>
        <v>190</v>
      </c>
      <c r="O326">
        <f>VLOOKUP(E326, '2024D'!$A$2:$G$339, 3, FALSE)</f>
        <v>37882</v>
      </c>
      <c r="P326">
        <f>extracted_table_data[[#This Row],[最低排名]]-extracted_table_data[[#This Row],[同分人数]]+1</f>
        <v>34854</v>
      </c>
      <c r="Q326">
        <f>IF(O326&gt;=开始!$B$6, 1, 0)</f>
        <v>1</v>
      </c>
      <c r="R326">
        <f>extracted_table_data[[#This Row],[最低排名]]-开始!$B$6</f>
        <v>35051</v>
      </c>
    </row>
    <row r="327" spans="1:18">
      <c r="A327">
        <v>29902</v>
      </c>
      <c r="B327" t="s">
        <v>415</v>
      </c>
      <c r="C327" t="str">
        <f t="shared" si="10"/>
        <v>中国警察</v>
      </c>
      <c r="D327" t="str">
        <f t="shared" si="11"/>
        <v>02</v>
      </c>
      <c r="E327" t="s">
        <v>173</v>
      </c>
      <c r="F327">
        <v>201</v>
      </c>
      <c r="G327">
        <v>102</v>
      </c>
      <c r="H327">
        <v>88</v>
      </c>
      <c r="I327">
        <v>61</v>
      </c>
      <c r="J327">
        <v>58</v>
      </c>
      <c r="K327">
        <v>55</v>
      </c>
      <c r="L327">
        <v>0</v>
      </c>
      <c r="M327">
        <v>2024</v>
      </c>
      <c r="N327">
        <f>VLOOKUP(E327, '2024D'!$A$2:$G$339, 2, FALSE)</f>
        <v>237</v>
      </c>
      <c r="O327">
        <f>VLOOKUP(E327, '2024D'!$A$2:$G$339, 3, FALSE)</f>
        <v>28756</v>
      </c>
      <c r="P327">
        <f>extracted_table_data[[#This Row],[最低排名]]-extracted_table_data[[#This Row],[同分人数]]+1</f>
        <v>34171</v>
      </c>
      <c r="Q327">
        <f>IF(O327&gt;=开始!$B$6, 1, 0)</f>
        <v>1</v>
      </c>
      <c r="R327">
        <f>extracted_table_data[[#This Row],[最低排名]]-开始!$B$6</f>
        <v>34431</v>
      </c>
    </row>
    <row r="328" spans="1:18">
      <c r="A328">
        <v>29903</v>
      </c>
      <c r="B328" t="s">
        <v>2250</v>
      </c>
      <c r="C328" t="str">
        <f t="shared" si="10"/>
        <v>中国警察</v>
      </c>
      <c r="D328" t="str">
        <f t="shared" si="11"/>
        <v>03</v>
      </c>
      <c r="E328" t="s">
        <v>372</v>
      </c>
      <c r="F328">
        <v>206</v>
      </c>
      <c r="G328">
        <v>106</v>
      </c>
      <c r="H328">
        <v>117</v>
      </c>
      <c r="I328">
        <v>58</v>
      </c>
      <c r="J328">
        <v>49</v>
      </c>
      <c r="K328">
        <v>46</v>
      </c>
      <c r="L328">
        <v>0</v>
      </c>
      <c r="M328">
        <v>2024</v>
      </c>
      <c r="N328">
        <f>VLOOKUP(E328, '2024D'!$A$2:$G$339, 2, FALSE)</f>
        <v>242</v>
      </c>
      <c r="O328">
        <f>VLOOKUP(E328, '2024D'!$A$2:$G$339, 3, FALSE)</f>
        <v>25541</v>
      </c>
      <c r="P328">
        <f>extracted_table_data[[#This Row],[最低排名]]-extracted_table_data[[#This Row],[同分人数]]+1</f>
        <v>35474</v>
      </c>
      <c r="Q328">
        <f>IF(O328&gt;=开始!$B$6, 1, 0)</f>
        <v>1</v>
      </c>
      <c r="R328">
        <f>extracted_table_data[[#This Row],[最低排名]]-开始!$B$6</f>
        <v>35697</v>
      </c>
    </row>
    <row r="329" spans="1:18">
      <c r="A329">
        <v>30101</v>
      </c>
      <c r="B329" t="s">
        <v>2251</v>
      </c>
      <c r="C329" t="str">
        <f t="shared" si="10"/>
        <v>石铁大</v>
      </c>
      <c r="D329" t="str">
        <f t="shared" si="11"/>
        <v>01</v>
      </c>
      <c r="E329" t="s">
        <v>363</v>
      </c>
      <c r="F329">
        <v>189</v>
      </c>
      <c r="G329">
        <v>108</v>
      </c>
      <c r="H329">
        <v>76</v>
      </c>
      <c r="I329">
        <v>67</v>
      </c>
      <c r="J329">
        <v>55</v>
      </c>
      <c r="K329">
        <v>49</v>
      </c>
      <c r="L329">
        <v>0</v>
      </c>
      <c r="M329">
        <v>2024</v>
      </c>
      <c r="N329">
        <f>VLOOKUP(E329, '2024D'!$A$2:$G$339, 2, FALSE)</f>
        <v>204</v>
      </c>
      <c r="O329">
        <f>VLOOKUP(E329, '2024D'!$A$2:$G$339, 3, FALSE)</f>
        <v>35127</v>
      </c>
      <c r="P329">
        <f>extracted_table_data[[#This Row],[最低排名]]-extracted_table_data[[#This Row],[同分人数]]+1</f>
        <v>37731</v>
      </c>
      <c r="Q329">
        <f>IF(O329&gt;=开始!$B$6, 1, 0)</f>
        <v>1</v>
      </c>
      <c r="R329">
        <f>extracted_table_data[[#This Row],[最低排名]]-开始!$B$6</f>
        <v>37931</v>
      </c>
    </row>
    <row r="330" spans="1:18">
      <c r="A330">
        <v>30102</v>
      </c>
      <c r="B330" t="s">
        <v>2252</v>
      </c>
      <c r="C330" t="str">
        <f t="shared" si="10"/>
        <v>石铁大</v>
      </c>
      <c r="D330" t="str">
        <f t="shared" si="11"/>
        <v>02</v>
      </c>
      <c r="E330" t="s">
        <v>178</v>
      </c>
      <c r="F330">
        <v>208</v>
      </c>
      <c r="G330">
        <v>107</v>
      </c>
      <c r="H330">
        <v>85</v>
      </c>
      <c r="I330">
        <v>58</v>
      </c>
      <c r="J330">
        <v>55</v>
      </c>
      <c r="K330">
        <v>52</v>
      </c>
      <c r="L330">
        <v>0</v>
      </c>
      <c r="M330">
        <v>2024</v>
      </c>
      <c r="N330">
        <f>VLOOKUP(E330, '2024D'!$A$2:$G$339, 2, FALSE)</f>
        <v>239</v>
      </c>
      <c r="O330">
        <f>VLOOKUP(E330, '2024D'!$A$2:$G$339, 3, FALSE)</f>
        <v>29994</v>
      </c>
      <c r="P330">
        <f>extracted_table_data[[#This Row],[最低排名]]-extracted_table_data[[#This Row],[同分人数]]+1</f>
        <v>35052</v>
      </c>
      <c r="Q330">
        <f>IF(O330&gt;=开始!$B$6, 1, 0)</f>
        <v>1</v>
      </c>
      <c r="R330">
        <f>extracted_table_data[[#This Row],[最低排名]]-开始!$B$6</f>
        <v>35259</v>
      </c>
    </row>
    <row r="331" spans="1:18">
      <c r="A331">
        <v>30103</v>
      </c>
      <c r="B331" t="s">
        <v>2253</v>
      </c>
      <c r="C331" t="str">
        <f t="shared" si="10"/>
        <v>石铁大</v>
      </c>
      <c r="D331" t="str">
        <f t="shared" si="11"/>
        <v>03</v>
      </c>
      <c r="E331" t="s">
        <v>155</v>
      </c>
      <c r="F331">
        <v>211</v>
      </c>
      <c r="G331">
        <v>109</v>
      </c>
      <c r="H331">
        <v>101</v>
      </c>
      <c r="I331">
        <v>61</v>
      </c>
      <c r="J331">
        <v>61</v>
      </c>
      <c r="K331">
        <v>55</v>
      </c>
      <c r="L331">
        <v>0</v>
      </c>
      <c r="M331">
        <v>2024</v>
      </c>
      <c r="N331">
        <f>VLOOKUP(E331, '2024D'!$A$2:$G$339, 2, FALSE)</f>
        <v>267</v>
      </c>
      <c r="O331">
        <f>VLOOKUP(E331, '2024D'!$A$2:$G$339, 3, FALSE)</f>
        <v>22270</v>
      </c>
      <c r="P331">
        <f>extracted_table_data[[#This Row],[最低排名]]-extracted_table_data[[#This Row],[同分人数]]+1</f>
        <v>30853</v>
      </c>
      <c r="Q331">
        <f>IF(O331&gt;=开始!$B$6, 1, 0)</f>
        <v>1</v>
      </c>
      <c r="R331">
        <f>extracted_table_data[[#This Row],[最低排名]]-开始!$B$6</f>
        <v>31094</v>
      </c>
    </row>
    <row r="332" spans="1:18">
      <c r="A332">
        <v>30201</v>
      </c>
      <c r="B332" t="s">
        <v>416</v>
      </c>
      <c r="C332" t="str">
        <f t="shared" si="10"/>
        <v>冀油职大</v>
      </c>
      <c r="D332" t="str">
        <f t="shared" si="11"/>
        <v>01</v>
      </c>
      <c r="E332" t="s">
        <v>205</v>
      </c>
      <c r="F332">
        <v>188</v>
      </c>
      <c r="G332">
        <v>99</v>
      </c>
      <c r="H332">
        <v>89</v>
      </c>
      <c r="I332">
        <v>49</v>
      </c>
      <c r="J332">
        <v>49</v>
      </c>
      <c r="K332">
        <v>43</v>
      </c>
      <c r="L332">
        <v>0</v>
      </c>
      <c r="M332">
        <v>2024</v>
      </c>
      <c r="N332">
        <f>VLOOKUP(E332, '2024D'!$A$2:$G$339, 2, FALSE)</f>
        <v>207</v>
      </c>
      <c r="O332">
        <f>VLOOKUP(E332, '2024D'!$A$2:$G$339, 3, FALSE)</f>
        <v>38869</v>
      </c>
      <c r="P332">
        <f>extracted_table_data[[#This Row],[最低排名]]-extracted_table_data[[#This Row],[同分人数]]+1</f>
        <v>35260</v>
      </c>
      <c r="Q332">
        <f>IF(O332&gt;=开始!$B$6, 1, 0)</f>
        <v>1</v>
      </c>
      <c r="R332">
        <f>extracted_table_data[[#This Row],[最低排名]]-开始!$B$6</f>
        <v>35473</v>
      </c>
    </row>
    <row r="333" spans="1:18">
      <c r="A333">
        <v>30202</v>
      </c>
      <c r="B333" t="s">
        <v>417</v>
      </c>
      <c r="C333" t="str">
        <f t="shared" si="10"/>
        <v>冀油职大</v>
      </c>
      <c r="D333" t="str">
        <f t="shared" si="11"/>
        <v>02</v>
      </c>
      <c r="E333" t="s">
        <v>56</v>
      </c>
      <c r="F333">
        <v>181</v>
      </c>
      <c r="G333">
        <v>92</v>
      </c>
      <c r="H333">
        <v>86</v>
      </c>
      <c r="I333">
        <v>52</v>
      </c>
      <c r="J333">
        <v>49</v>
      </c>
      <c r="K333">
        <v>46</v>
      </c>
      <c r="L333">
        <v>0</v>
      </c>
      <c r="M333">
        <v>2024</v>
      </c>
      <c r="N333">
        <f>VLOOKUP(E333, '2024D'!$A$2:$G$339, 2, FALSE)</f>
        <v>187</v>
      </c>
      <c r="O333">
        <f>VLOOKUP(E333, '2024D'!$A$2:$G$339, 3, FALSE)</f>
        <v>39641</v>
      </c>
      <c r="P333">
        <f>extracted_table_data[[#This Row],[最低排名]]-extracted_table_data[[#This Row],[同分人数]]+1</f>
        <v>35260</v>
      </c>
      <c r="Q333">
        <f>IF(O333&gt;=开始!$B$6, 1, 0)</f>
        <v>1</v>
      </c>
      <c r="R333">
        <f>extracted_table_data[[#This Row],[最低排名]]-开始!$B$6</f>
        <v>35473</v>
      </c>
    </row>
    <row r="334" spans="1:18">
      <c r="A334">
        <v>31101</v>
      </c>
      <c r="B334" t="s">
        <v>418</v>
      </c>
      <c r="C334" t="str">
        <f t="shared" si="10"/>
        <v>太原科大</v>
      </c>
      <c r="D334" t="str">
        <f t="shared" si="11"/>
        <v>01</v>
      </c>
      <c r="E334" t="s">
        <v>232</v>
      </c>
      <c r="F334">
        <v>185</v>
      </c>
      <c r="G334">
        <v>96</v>
      </c>
      <c r="H334">
        <v>82</v>
      </c>
      <c r="I334">
        <v>61</v>
      </c>
      <c r="J334">
        <v>61</v>
      </c>
      <c r="K334">
        <v>49</v>
      </c>
      <c r="L334">
        <v>0</v>
      </c>
      <c r="M334">
        <v>2024</v>
      </c>
      <c r="N334">
        <f>VLOOKUP(E334, '2024D'!$A$2:$G$339, 2, FALSE)</f>
        <v>227</v>
      </c>
      <c r="O334">
        <f>VLOOKUP(E334, '2024D'!$A$2:$G$339, 3, FALSE)</f>
        <v>34709</v>
      </c>
      <c r="P334">
        <f>extracted_table_data[[#This Row],[最低排名]]-extracted_table_data[[#This Row],[同分人数]]+1</f>
        <v>35698</v>
      </c>
      <c r="Q334">
        <f>IF(O334&gt;=开始!$B$6, 1, 0)</f>
        <v>1</v>
      </c>
      <c r="R334">
        <f>extracted_table_data[[#This Row],[最低排名]]-开始!$B$6</f>
        <v>35904</v>
      </c>
    </row>
    <row r="335" spans="1:18">
      <c r="A335">
        <v>31201</v>
      </c>
      <c r="B335" t="s">
        <v>420</v>
      </c>
      <c r="C335" t="str">
        <f t="shared" si="10"/>
        <v>中北大学</v>
      </c>
      <c r="D335" t="str">
        <f t="shared" si="11"/>
        <v>01</v>
      </c>
      <c r="E335" t="s">
        <v>178</v>
      </c>
      <c r="F335">
        <v>206</v>
      </c>
      <c r="G335">
        <v>109</v>
      </c>
      <c r="H335">
        <v>96</v>
      </c>
      <c r="I335">
        <v>58</v>
      </c>
      <c r="J335">
        <v>49</v>
      </c>
      <c r="K335">
        <v>49</v>
      </c>
      <c r="L335">
        <v>0</v>
      </c>
      <c r="M335">
        <v>2024</v>
      </c>
      <c r="N335">
        <f>VLOOKUP(E335, '2024D'!$A$2:$G$339, 2, FALSE)</f>
        <v>239</v>
      </c>
      <c r="O335">
        <f>VLOOKUP(E335, '2024D'!$A$2:$G$339, 3, FALSE)</f>
        <v>29994</v>
      </c>
      <c r="P335">
        <f>extracted_table_data[[#This Row],[最低排名]]-extracted_table_data[[#This Row],[同分人数]]+1</f>
        <v>35905</v>
      </c>
      <c r="Q335">
        <f>IF(O335&gt;=开始!$B$6, 1, 0)</f>
        <v>1</v>
      </c>
      <c r="R335">
        <f>extracted_table_data[[#This Row],[最低排名]]-开始!$B$6</f>
        <v>36113</v>
      </c>
    </row>
    <row r="336" spans="1:18">
      <c r="A336">
        <v>31202</v>
      </c>
      <c r="B336" t="s">
        <v>421</v>
      </c>
      <c r="C336" t="str">
        <f t="shared" si="10"/>
        <v>中北大学</v>
      </c>
      <c r="D336" t="str">
        <f t="shared" si="11"/>
        <v>02</v>
      </c>
      <c r="E336" t="s">
        <v>50</v>
      </c>
      <c r="F336">
        <v>193</v>
      </c>
      <c r="G336">
        <v>104</v>
      </c>
      <c r="H336">
        <v>64</v>
      </c>
      <c r="I336">
        <v>64</v>
      </c>
      <c r="J336">
        <v>58</v>
      </c>
      <c r="K336">
        <v>52</v>
      </c>
      <c r="L336">
        <v>0</v>
      </c>
      <c r="M336">
        <v>2024</v>
      </c>
      <c r="N336">
        <f>VLOOKUP(E336, '2024D'!$A$2:$G$339, 2, FALSE)</f>
        <v>189</v>
      </c>
      <c r="O336">
        <f>VLOOKUP(E336, '2024D'!$A$2:$G$339, 3, FALSE)</f>
        <v>36222</v>
      </c>
      <c r="P336">
        <f>extracted_table_data[[#This Row],[最低排名]]-extracted_table_data[[#This Row],[同分人数]]+1</f>
        <v>37111</v>
      </c>
      <c r="Q336">
        <f>IF(O336&gt;=开始!$B$6, 1, 0)</f>
        <v>1</v>
      </c>
      <c r="R336">
        <f>extracted_table_data[[#This Row],[最低排名]]-开始!$B$6</f>
        <v>37331</v>
      </c>
    </row>
    <row r="337" spans="1:18">
      <c r="A337">
        <v>31301</v>
      </c>
      <c r="B337" t="s">
        <v>422</v>
      </c>
      <c r="C337" t="str">
        <f t="shared" si="10"/>
        <v>太原理工</v>
      </c>
      <c r="D337" t="str">
        <f t="shared" si="11"/>
        <v>01</v>
      </c>
      <c r="E337" t="s">
        <v>68</v>
      </c>
      <c r="F337">
        <v>220</v>
      </c>
      <c r="G337">
        <v>111</v>
      </c>
      <c r="H337">
        <v>129</v>
      </c>
      <c r="I337">
        <v>67</v>
      </c>
      <c r="J337">
        <v>58</v>
      </c>
      <c r="K337">
        <v>46</v>
      </c>
      <c r="L337">
        <v>0</v>
      </c>
      <c r="M337">
        <v>2024</v>
      </c>
      <c r="N337">
        <f>VLOOKUP(E337, '2024D'!$A$2:$G$339, 2, FALSE)</f>
        <v>251</v>
      </c>
      <c r="O337">
        <f>VLOOKUP(E337, '2024D'!$A$2:$G$339, 3, FALSE)</f>
        <v>14532</v>
      </c>
      <c r="P337">
        <f>extracted_table_data[[#This Row],[最低排名]]-extracted_table_data[[#This Row],[同分人数]]+1</f>
        <v>37532</v>
      </c>
      <c r="Q337">
        <f>IF(O337&gt;=开始!$B$6, 1, 0)</f>
        <v>1</v>
      </c>
      <c r="R337">
        <f>extracted_table_data[[#This Row],[最低排名]]-开始!$B$6</f>
        <v>37730</v>
      </c>
    </row>
    <row r="338" spans="1:18">
      <c r="A338">
        <v>31302</v>
      </c>
      <c r="B338" t="s">
        <v>423</v>
      </c>
      <c r="C338" t="str">
        <f t="shared" si="10"/>
        <v>太原理工</v>
      </c>
      <c r="D338" t="str">
        <f t="shared" si="11"/>
        <v>02</v>
      </c>
      <c r="E338" t="s">
        <v>160</v>
      </c>
      <c r="F338">
        <v>246</v>
      </c>
      <c r="G338">
        <v>140</v>
      </c>
      <c r="H338">
        <v>114</v>
      </c>
      <c r="I338">
        <v>67</v>
      </c>
      <c r="J338">
        <v>55</v>
      </c>
      <c r="K338">
        <v>52</v>
      </c>
      <c r="L338">
        <v>0</v>
      </c>
      <c r="M338">
        <v>2024</v>
      </c>
      <c r="N338">
        <f>VLOOKUP(E338, '2024D'!$A$2:$G$339, 2, FALSE)</f>
        <v>249</v>
      </c>
      <c r="O338">
        <f>VLOOKUP(E338, '2024D'!$A$2:$G$339, 3, FALSE)</f>
        <v>11234</v>
      </c>
      <c r="P338">
        <f>extracted_table_data[[#This Row],[最低排名]]-extracted_table_data[[#This Row],[同分人数]]+1</f>
        <v>36304</v>
      </c>
      <c r="Q338">
        <f>IF(O338&gt;=开始!$B$6, 1, 0)</f>
        <v>1</v>
      </c>
      <c r="R338">
        <f>extracted_table_data[[#This Row],[最低排名]]-开始!$B$6</f>
        <v>36503</v>
      </c>
    </row>
    <row r="339" spans="1:18">
      <c r="A339">
        <v>31401</v>
      </c>
      <c r="B339" t="s">
        <v>425</v>
      </c>
      <c r="C339" t="str">
        <f t="shared" si="10"/>
        <v>山西农大</v>
      </c>
      <c r="D339" t="str">
        <f t="shared" si="11"/>
        <v>01</v>
      </c>
      <c r="E339" t="s">
        <v>50</v>
      </c>
      <c r="F339">
        <v>200</v>
      </c>
      <c r="G339">
        <v>109</v>
      </c>
      <c r="H339">
        <v>69</v>
      </c>
      <c r="I339">
        <v>55</v>
      </c>
      <c r="J339">
        <v>55</v>
      </c>
      <c r="K339">
        <v>52</v>
      </c>
      <c r="L339">
        <v>0</v>
      </c>
      <c r="M339">
        <v>2024</v>
      </c>
      <c r="N339">
        <f>VLOOKUP(E339, '2024D'!$A$2:$G$339, 2, FALSE)</f>
        <v>189</v>
      </c>
      <c r="O339">
        <f>VLOOKUP(E339, '2024D'!$A$2:$G$339, 3, FALSE)</f>
        <v>36222</v>
      </c>
      <c r="P339">
        <f>extracted_table_data[[#This Row],[最低排名]]-extracted_table_data[[#This Row],[同分人数]]+1</f>
        <v>40350</v>
      </c>
      <c r="Q339">
        <f>IF(O339&gt;=开始!$B$6, 1, 0)</f>
        <v>1</v>
      </c>
      <c r="R339">
        <f>extracted_table_data[[#This Row],[最低排名]]-开始!$B$6</f>
        <v>40512</v>
      </c>
    </row>
    <row r="340" spans="1:18">
      <c r="A340">
        <v>31402</v>
      </c>
      <c r="B340" t="s">
        <v>426</v>
      </c>
      <c r="C340" t="str">
        <f t="shared" si="10"/>
        <v>山西农大</v>
      </c>
      <c r="D340" t="str">
        <f t="shared" si="11"/>
        <v>02</v>
      </c>
      <c r="E340" t="s">
        <v>318</v>
      </c>
      <c r="F340">
        <v>196</v>
      </c>
      <c r="G340">
        <v>106</v>
      </c>
      <c r="H340">
        <v>74</v>
      </c>
      <c r="I340">
        <v>52</v>
      </c>
      <c r="J340">
        <v>52</v>
      </c>
      <c r="K340">
        <v>52</v>
      </c>
      <c r="L340">
        <v>0</v>
      </c>
      <c r="M340">
        <v>2024</v>
      </c>
      <c r="N340">
        <f>VLOOKUP(E340, '2024D'!$A$2:$G$339, 2, FALSE)</f>
        <v>196</v>
      </c>
      <c r="O340">
        <f>VLOOKUP(E340, '2024D'!$A$2:$G$339, 3, FALSE)</f>
        <v>37259</v>
      </c>
      <c r="P340">
        <f>extracted_table_data[[#This Row],[最低排名]]-extracted_table_data[[#This Row],[同分人数]]+1</f>
        <v>36304</v>
      </c>
      <c r="Q340">
        <f>IF(O340&gt;=开始!$B$6, 1, 0)</f>
        <v>1</v>
      </c>
      <c r="R340">
        <f>extracted_table_data[[#This Row],[最低排名]]-开始!$B$6</f>
        <v>36503</v>
      </c>
    </row>
    <row r="341" spans="1:18">
      <c r="A341">
        <v>31403</v>
      </c>
      <c r="B341" t="s">
        <v>428</v>
      </c>
      <c r="C341" t="str">
        <f t="shared" si="10"/>
        <v>山西农大</v>
      </c>
      <c r="D341" t="str">
        <f t="shared" si="11"/>
        <v>03</v>
      </c>
      <c r="E341" t="s">
        <v>405</v>
      </c>
      <c r="F341">
        <v>181</v>
      </c>
      <c r="G341">
        <v>93</v>
      </c>
      <c r="H341">
        <v>96</v>
      </c>
      <c r="I341">
        <v>58</v>
      </c>
      <c r="J341">
        <v>49</v>
      </c>
      <c r="K341">
        <v>43</v>
      </c>
      <c r="L341">
        <v>0</v>
      </c>
      <c r="M341">
        <v>2024</v>
      </c>
      <c r="N341">
        <f>VLOOKUP(E341, '2024D'!$A$2:$G$339, 2, FALSE)</f>
        <v>230</v>
      </c>
      <c r="O341">
        <f>VLOOKUP(E341, '2024D'!$A$2:$G$339, 3, FALSE)</f>
        <v>37063</v>
      </c>
      <c r="P341">
        <f>extracted_table_data[[#This Row],[最低排名]]-extracted_table_data[[#This Row],[同分人数]]+1</f>
        <v>33565</v>
      </c>
      <c r="Q341">
        <f>IF(O341&gt;=开始!$B$6, 1, 0)</f>
        <v>1</v>
      </c>
      <c r="R341">
        <f>extracted_table_data[[#This Row],[最低排名]]-开始!$B$6</f>
        <v>33766</v>
      </c>
    </row>
    <row r="342" spans="1:18">
      <c r="A342">
        <v>31404</v>
      </c>
      <c r="B342" t="s">
        <v>2254</v>
      </c>
      <c r="C342" t="str">
        <f t="shared" si="10"/>
        <v>山西农大</v>
      </c>
      <c r="D342" t="str">
        <f t="shared" si="11"/>
        <v>04</v>
      </c>
      <c r="E342" t="s">
        <v>405</v>
      </c>
      <c r="F342">
        <v>182</v>
      </c>
      <c r="G342">
        <v>92</v>
      </c>
      <c r="H342">
        <v>107</v>
      </c>
      <c r="I342">
        <v>55</v>
      </c>
      <c r="J342">
        <v>43</v>
      </c>
      <c r="K342">
        <v>40</v>
      </c>
      <c r="L342">
        <v>0</v>
      </c>
      <c r="M342">
        <v>2024</v>
      </c>
      <c r="N342">
        <f>VLOOKUP(E342, '2024D'!$A$2:$G$339, 2, FALSE)</f>
        <v>230</v>
      </c>
      <c r="O342">
        <f>VLOOKUP(E342, '2024D'!$A$2:$G$339, 3, FALSE)</f>
        <v>37063</v>
      </c>
      <c r="P342">
        <f>extracted_table_data[[#This Row],[最低排名]]-extracted_table_data[[#This Row],[同分人数]]+1</f>
        <v>32677</v>
      </c>
      <c r="Q342">
        <f>IF(O342&gt;=开始!$B$6, 1, 0)</f>
        <v>1</v>
      </c>
      <c r="R342">
        <f>extracted_table_data[[#This Row],[最低排名]]-开始!$B$6</f>
        <v>32897</v>
      </c>
    </row>
    <row r="343" spans="1:18">
      <c r="A343">
        <v>31501</v>
      </c>
      <c r="B343" t="s">
        <v>429</v>
      </c>
      <c r="C343" t="str">
        <f t="shared" si="10"/>
        <v>山西医大</v>
      </c>
      <c r="D343" t="str">
        <f t="shared" si="11"/>
        <v>01</v>
      </c>
      <c r="E343" t="s">
        <v>506</v>
      </c>
      <c r="F343">
        <v>222</v>
      </c>
      <c r="G343">
        <v>127</v>
      </c>
      <c r="H343">
        <v>112</v>
      </c>
      <c r="I343">
        <v>67</v>
      </c>
      <c r="J343">
        <v>61</v>
      </c>
      <c r="K343">
        <v>55</v>
      </c>
      <c r="L343">
        <v>0</v>
      </c>
      <c r="M343">
        <v>2024</v>
      </c>
      <c r="N343">
        <f>VLOOKUP(E343, '2024D'!$A$2:$G$339, 2, FALSE)</f>
        <v>226</v>
      </c>
      <c r="O343">
        <f>VLOOKUP(E343, '2024D'!$A$2:$G$339, 3, FALSE)</f>
        <v>15249</v>
      </c>
      <c r="P343">
        <f>extracted_table_data[[#This Row],[最低排名]]-extracted_table_data[[#This Row],[同分人数]]+1</f>
        <v>33095</v>
      </c>
      <c r="Q343">
        <f>IF(O343&gt;=开始!$B$6, 1, 0)</f>
        <v>1</v>
      </c>
      <c r="R343">
        <f>extracted_table_data[[#This Row],[最低排名]]-开始!$B$6</f>
        <v>33327</v>
      </c>
    </row>
    <row r="344" spans="1:18">
      <c r="A344">
        <v>31601</v>
      </c>
      <c r="B344" t="s">
        <v>432</v>
      </c>
      <c r="C344" t="str">
        <f t="shared" si="10"/>
        <v>大同大学</v>
      </c>
      <c r="D344" t="str">
        <f t="shared" si="11"/>
        <v>01</v>
      </c>
      <c r="E344" t="s">
        <v>528</v>
      </c>
      <c r="F344">
        <v>193</v>
      </c>
      <c r="G344">
        <v>101</v>
      </c>
      <c r="H344">
        <v>79</v>
      </c>
      <c r="I344">
        <v>61</v>
      </c>
      <c r="J344">
        <v>55</v>
      </c>
      <c r="K344">
        <v>52</v>
      </c>
      <c r="L344">
        <v>0</v>
      </c>
      <c r="M344">
        <v>2024</v>
      </c>
      <c r="N344">
        <f>VLOOKUP(E344, '2024D'!$A$2:$G$339, 2, FALSE)</f>
        <v>240</v>
      </c>
      <c r="O344">
        <f>VLOOKUP(E344, '2024D'!$A$2:$G$339, 3, FALSE)</f>
        <v>34239</v>
      </c>
      <c r="P344">
        <f>extracted_table_data[[#This Row],[最低排名]]-extracted_table_data[[#This Row],[同分人数]]+1</f>
        <v>34171</v>
      </c>
      <c r="Q344">
        <f>IF(O344&gt;=开始!$B$6, 1, 0)</f>
        <v>1</v>
      </c>
      <c r="R344">
        <f>extracted_table_data[[#This Row],[最低排名]]-开始!$B$6</f>
        <v>34431</v>
      </c>
    </row>
    <row r="345" spans="1:18">
      <c r="A345">
        <v>31602</v>
      </c>
      <c r="B345" t="s">
        <v>434</v>
      </c>
      <c r="C345" t="str">
        <f t="shared" si="10"/>
        <v>大同大学</v>
      </c>
      <c r="D345" t="str">
        <f t="shared" si="11"/>
        <v>02</v>
      </c>
      <c r="E345" t="s">
        <v>513</v>
      </c>
      <c r="F345">
        <v>181</v>
      </c>
      <c r="G345">
        <v>96</v>
      </c>
      <c r="H345">
        <v>80</v>
      </c>
      <c r="I345">
        <v>58</v>
      </c>
      <c r="J345">
        <v>58</v>
      </c>
      <c r="K345">
        <v>43</v>
      </c>
      <c r="L345">
        <v>0</v>
      </c>
      <c r="M345">
        <v>2024</v>
      </c>
      <c r="N345">
        <f>VLOOKUP(E345, '2024D'!$A$2:$G$339, 2, FALSE)</f>
        <v>177</v>
      </c>
      <c r="O345">
        <f>VLOOKUP(E345, '2024D'!$A$2:$G$339, 3, FALSE)</f>
        <v>38443</v>
      </c>
      <c r="P345">
        <f>extracted_table_data[[#This Row],[最低排名]]-extracted_table_data[[#This Row],[同分人数]]+1</f>
        <v>33966</v>
      </c>
      <c r="Q345">
        <f>IF(O345&gt;=开始!$B$6, 1, 0)</f>
        <v>1</v>
      </c>
      <c r="R345">
        <f>extracted_table_data[[#This Row],[最低排名]]-开始!$B$6</f>
        <v>34170</v>
      </c>
    </row>
    <row r="346" spans="1:18">
      <c r="A346">
        <v>31701</v>
      </c>
      <c r="B346" t="s">
        <v>435</v>
      </c>
      <c r="C346" t="str">
        <f t="shared" si="10"/>
        <v>忻州师院</v>
      </c>
      <c r="D346" t="str">
        <f t="shared" si="11"/>
        <v>01</v>
      </c>
      <c r="E346" t="s">
        <v>230</v>
      </c>
      <c r="F346">
        <v>195</v>
      </c>
      <c r="G346">
        <v>111</v>
      </c>
      <c r="H346">
        <v>65</v>
      </c>
      <c r="I346">
        <v>64</v>
      </c>
      <c r="J346">
        <v>61</v>
      </c>
      <c r="K346">
        <v>58</v>
      </c>
      <c r="L346">
        <v>0</v>
      </c>
      <c r="M346">
        <v>2024</v>
      </c>
      <c r="N346">
        <f>VLOOKUP(E346, '2024D'!$A$2:$G$339, 2, FALSE)</f>
        <v>245</v>
      </c>
      <c r="O346">
        <f>VLOOKUP(E346, '2024D'!$A$2:$G$339, 3, FALSE)</f>
        <v>33531</v>
      </c>
      <c r="P346">
        <f>extracted_table_data[[#This Row],[最低排名]]-extracted_table_data[[#This Row],[同分人数]]+1</f>
        <v>20894</v>
      </c>
      <c r="Q346">
        <f>IF(O346&gt;=开始!$B$6, 1, 0)</f>
        <v>1</v>
      </c>
      <c r="R346">
        <f>extracted_table_data[[#This Row],[最低排名]]-开始!$B$6</f>
        <v>21165</v>
      </c>
    </row>
    <row r="347" spans="1:18">
      <c r="A347">
        <v>31702</v>
      </c>
      <c r="B347" t="s">
        <v>436</v>
      </c>
      <c r="C347" t="str">
        <f t="shared" si="10"/>
        <v>忻州师院</v>
      </c>
      <c r="D347" t="str">
        <f t="shared" si="11"/>
        <v>02</v>
      </c>
      <c r="E347" t="s">
        <v>309</v>
      </c>
      <c r="F347">
        <v>205</v>
      </c>
      <c r="G347">
        <v>104</v>
      </c>
      <c r="H347">
        <v>81</v>
      </c>
      <c r="I347">
        <v>61</v>
      </c>
      <c r="J347">
        <v>49</v>
      </c>
      <c r="K347">
        <v>46</v>
      </c>
      <c r="L347">
        <v>0</v>
      </c>
      <c r="M347">
        <v>2024</v>
      </c>
      <c r="N347">
        <f>VLOOKUP(E347, '2024D'!$A$2:$G$339, 2, FALSE)</f>
        <v>250</v>
      </c>
      <c r="O347">
        <f>VLOOKUP(E347, '2024D'!$A$2:$G$339, 3, FALSE)</f>
        <v>33781</v>
      </c>
      <c r="P347">
        <f>extracted_table_data[[#This Row],[最低排名]]-extracted_table_data[[#This Row],[同分人数]]+1</f>
        <v>36504</v>
      </c>
      <c r="Q347">
        <f>IF(O347&gt;=开始!$B$6, 1, 0)</f>
        <v>1</v>
      </c>
      <c r="R347">
        <f>extracted_table_data[[#This Row],[最低排名]]-开始!$B$6</f>
        <v>36712</v>
      </c>
    </row>
    <row r="348" spans="1:18">
      <c r="A348">
        <v>31703</v>
      </c>
      <c r="B348" t="s">
        <v>437</v>
      </c>
      <c r="C348" t="str">
        <f t="shared" si="10"/>
        <v>忻州师院</v>
      </c>
      <c r="D348" t="str">
        <f t="shared" si="11"/>
        <v>03</v>
      </c>
      <c r="E348" t="s">
        <v>232</v>
      </c>
      <c r="F348">
        <v>165</v>
      </c>
      <c r="G348">
        <v>90</v>
      </c>
      <c r="H348">
        <v>102</v>
      </c>
      <c r="I348">
        <v>64</v>
      </c>
      <c r="J348">
        <v>61</v>
      </c>
      <c r="K348">
        <v>46</v>
      </c>
      <c r="L348">
        <v>0</v>
      </c>
      <c r="M348">
        <v>2024</v>
      </c>
      <c r="N348">
        <f>VLOOKUP(E348, '2024D'!$A$2:$G$339, 2, FALSE)</f>
        <v>227</v>
      </c>
      <c r="O348">
        <f>VLOOKUP(E348, '2024D'!$A$2:$G$339, 3, FALSE)</f>
        <v>34709</v>
      </c>
      <c r="P348">
        <f>extracted_table_data[[#This Row],[最低排名]]-extracted_table_data[[#This Row],[同分人数]]+1</f>
        <v>31095</v>
      </c>
      <c r="Q348">
        <f>IF(O348&gt;=开始!$B$6, 1, 0)</f>
        <v>1</v>
      </c>
      <c r="R348">
        <f>extracted_table_data[[#This Row],[最低排名]]-开始!$B$6</f>
        <v>31347</v>
      </c>
    </row>
    <row r="349" spans="1:18">
      <c r="A349">
        <v>31704</v>
      </c>
      <c r="B349" t="s">
        <v>438</v>
      </c>
      <c r="C349" t="str">
        <f t="shared" si="10"/>
        <v>忻州师院</v>
      </c>
      <c r="D349" t="str">
        <f t="shared" si="11"/>
        <v>04</v>
      </c>
      <c r="E349" t="s">
        <v>207</v>
      </c>
      <c r="F349">
        <v>200</v>
      </c>
      <c r="G349">
        <v>106</v>
      </c>
      <c r="H349">
        <v>72</v>
      </c>
      <c r="I349">
        <v>49</v>
      </c>
      <c r="J349">
        <v>46</v>
      </c>
      <c r="K349">
        <v>46</v>
      </c>
      <c r="L349">
        <v>0</v>
      </c>
      <c r="M349">
        <v>2024</v>
      </c>
      <c r="N349">
        <f>VLOOKUP(E349, '2024D'!$A$2:$G$339, 2, FALSE)</f>
        <v>182</v>
      </c>
      <c r="O349">
        <f>VLOOKUP(E349, '2024D'!$A$2:$G$339, 3, FALSE)</f>
        <v>39823</v>
      </c>
      <c r="P349">
        <f>extracted_table_data[[#This Row],[最低排名]]-extracted_table_data[[#This Row],[同分人数]]+1</f>
        <v>36114</v>
      </c>
      <c r="Q349">
        <f>IF(O349&gt;=开始!$B$6, 1, 0)</f>
        <v>1</v>
      </c>
      <c r="R349">
        <f>extracted_table_data[[#This Row],[最低排名]]-开始!$B$6</f>
        <v>36303</v>
      </c>
    </row>
    <row r="350" spans="1:18">
      <c r="A350">
        <v>31801</v>
      </c>
      <c r="B350" t="s">
        <v>441</v>
      </c>
      <c r="C350" t="str">
        <f t="shared" si="10"/>
        <v>山西财大</v>
      </c>
      <c r="D350" t="str">
        <f t="shared" si="11"/>
        <v>01</v>
      </c>
      <c r="E350" t="s">
        <v>427</v>
      </c>
      <c r="F350">
        <v>195</v>
      </c>
      <c r="G350">
        <v>98</v>
      </c>
      <c r="H350">
        <v>75</v>
      </c>
      <c r="I350">
        <v>58</v>
      </c>
      <c r="J350">
        <v>55</v>
      </c>
      <c r="K350">
        <v>52</v>
      </c>
      <c r="L350">
        <v>0</v>
      </c>
      <c r="M350">
        <v>2024</v>
      </c>
      <c r="N350">
        <f>VLOOKUP(E350, '2024D'!$A$2:$G$339, 2, FALSE)</f>
        <v>214</v>
      </c>
      <c r="O350">
        <f>VLOOKUP(E350, '2024D'!$A$2:$G$339, 3, FALSE)</f>
        <v>35341</v>
      </c>
      <c r="P350">
        <f>extracted_table_data[[#This Row],[最低排名]]-extracted_table_data[[#This Row],[同分人数]]+1</f>
        <v>34626</v>
      </c>
      <c r="Q350">
        <f>IF(O350&gt;=开始!$B$6, 1, 0)</f>
        <v>1</v>
      </c>
      <c r="R350">
        <f>extracted_table_data[[#This Row],[最低排名]]-开始!$B$6</f>
        <v>34853</v>
      </c>
    </row>
    <row r="351" spans="1:18">
      <c r="A351">
        <v>31802</v>
      </c>
      <c r="B351" t="s">
        <v>442</v>
      </c>
      <c r="C351" t="str">
        <f t="shared" si="10"/>
        <v>山西财大</v>
      </c>
      <c r="D351" t="str">
        <f t="shared" si="11"/>
        <v>02</v>
      </c>
      <c r="E351" t="s">
        <v>469</v>
      </c>
      <c r="F351">
        <v>195</v>
      </c>
      <c r="G351">
        <v>103</v>
      </c>
      <c r="H351">
        <v>90</v>
      </c>
      <c r="I351">
        <v>52</v>
      </c>
      <c r="J351">
        <v>49</v>
      </c>
      <c r="K351">
        <v>46</v>
      </c>
      <c r="L351">
        <v>0</v>
      </c>
      <c r="M351">
        <v>2024</v>
      </c>
      <c r="N351">
        <f>VLOOKUP(E351, '2024D'!$A$2:$G$339, 2, FALSE)</f>
        <v>227</v>
      </c>
      <c r="O351">
        <f>VLOOKUP(E351, '2024D'!$A$2:$G$339, 3, FALSE)</f>
        <v>36033</v>
      </c>
      <c r="P351">
        <f>extracted_table_data[[#This Row],[最低排名]]-extracted_table_data[[#This Row],[同分人数]]+1</f>
        <v>34432</v>
      </c>
      <c r="Q351">
        <f>IF(O351&gt;=开始!$B$6, 1, 0)</f>
        <v>1</v>
      </c>
      <c r="R351">
        <f>extracted_table_data[[#This Row],[最低排名]]-开始!$B$6</f>
        <v>34625</v>
      </c>
    </row>
    <row r="352" spans="1:18">
      <c r="A352">
        <v>31803</v>
      </c>
      <c r="B352" t="s">
        <v>443</v>
      </c>
      <c r="C352" t="str">
        <f t="shared" si="10"/>
        <v>山西财大</v>
      </c>
      <c r="D352" t="str">
        <f t="shared" si="11"/>
        <v>03</v>
      </c>
      <c r="E352" t="s">
        <v>701</v>
      </c>
      <c r="F352">
        <v>186</v>
      </c>
      <c r="G352">
        <v>94</v>
      </c>
      <c r="H352">
        <v>102</v>
      </c>
      <c r="I352">
        <v>58</v>
      </c>
      <c r="J352">
        <v>55</v>
      </c>
      <c r="K352">
        <v>43</v>
      </c>
      <c r="L352">
        <v>0</v>
      </c>
      <c r="M352">
        <v>2024</v>
      </c>
      <c r="N352">
        <f>VLOOKUP(E352, '2024D'!$A$2:$G$339, 2, FALSE)</f>
        <v>215</v>
      </c>
      <c r="O352">
        <f>VLOOKUP(E352, '2024D'!$A$2:$G$339, 3, FALSE)</f>
        <v>33286</v>
      </c>
      <c r="P352">
        <f>extracted_table_data[[#This Row],[最低排名]]-extracted_table_data[[#This Row],[同分人数]]+1</f>
        <v>9865</v>
      </c>
      <c r="Q352">
        <f>IF(O352&gt;=开始!$B$6, 1, 0)</f>
        <v>1</v>
      </c>
      <c r="R352">
        <f>extracted_table_data[[#This Row],[最低排名]]-开始!$B$6</f>
        <v>10105</v>
      </c>
    </row>
    <row r="353" spans="1:18">
      <c r="A353">
        <v>31901</v>
      </c>
      <c r="B353" t="s">
        <v>444</v>
      </c>
      <c r="C353" t="str">
        <f t="shared" si="10"/>
        <v>山西中医</v>
      </c>
      <c r="D353" t="str">
        <f t="shared" si="11"/>
        <v>01</v>
      </c>
      <c r="E353" t="s">
        <v>56</v>
      </c>
      <c r="F353">
        <v>198</v>
      </c>
      <c r="G353">
        <v>100</v>
      </c>
      <c r="H353">
        <v>75</v>
      </c>
      <c r="I353">
        <v>55</v>
      </c>
      <c r="J353">
        <v>43</v>
      </c>
      <c r="K353">
        <v>43</v>
      </c>
      <c r="L353">
        <v>0</v>
      </c>
      <c r="M353">
        <v>2024</v>
      </c>
      <c r="N353">
        <f>VLOOKUP(E353, '2024D'!$A$2:$G$339, 2, FALSE)</f>
        <v>187</v>
      </c>
      <c r="O353">
        <f>VLOOKUP(E353, '2024D'!$A$2:$G$339, 3, FALSE)</f>
        <v>39641</v>
      </c>
      <c r="P353">
        <f>extracted_table_data[[#This Row],[最低排名]]-extracted_table_data[[#This Row],[同分人数]]+1</f>
        <v>21696</v>
      </c>
      <c r="Q353">
        <f>IF(O353&gt;=开始!$B$6, 1, 0)</f>
        <v>1</v>
      </c>
      <c r="R353">
        <f>extracted_table_data[[#This Row],[最低排名]]-开始!$B$6</f>
        <v>21932</v>
      </c>
    </row>
    <row r="354" spans="1:18">
      <c r="A354">
        <v>31902</v>
      </c>
      <c r="B354" t="s">
        <v>1558</v>
      </c>
      <c r="C354" t="str">
        <f t="shared" si="10"/>
        <v>山西中医</v>
      </c>
      <c r="D354" t="str">
        <f t="shared" si="11"/>
        <v>02</v>
      </c>
      <c r="E354" t="s">
        <v>312</v>
      </c>
      <c r="F354">
        <v>211</v>
      </c>
      <c r="G354">
        <v>116</v>
      </c>
      <c r="H354">
        <v>99</v>
      </c>
      <c r="I354">
        <v>55</v>
      </c>
      <c r="J354">
        <v>49</v>
      </c>
      <c r="K354">
        <v>46</v>
      </c>
      <c r="L354">
        <v>0</v>
      </c>
      <c r="M354">
        <v>2024</v>
      </c>
      <c r="N354">
        <f>VLOOKUP(E354, '2024D'!$A$2:$G$339, 2, FALSE)</f>
        <v>263</v>
      </c>
      <c r="O354">
        <f>VLOOKUP(E354, '2024D'!$A$2:$G$339, 3, FALSE)</f>
        <v>29525</v>
      </c>
      <c r="P354">
        <f>extracted_table_data[[#This Row],[最低排名]]-extracted_table_data[[#This Row],[同分人数]]+1</f>
        <v>24318</v>
      </c>
      <c r="Q354">
        <f>IF(O354&gt;=开始!$B$6, 1, 0)</f>
        <v>1</v>
      </c>
      <c r="R354">
        <f>extracted_table_data[[#This Row],[最低排名]]-开始!$B$6</f>
        <v>24548</v>
      </c>
    </row>
    <row r="355" spans="1:18">
      <c r="A355">
        <v>32001</v>
      </c>
      <c r="B355" t="s">
        <v>445</v>
      </c>
      <c r="C355" t="str">
        <f t="shared" si="10"/>
        <v>吕梁学院</v>
      </c>
      <c r="D355" t="str">
        <f t="shared" si="11"/>
        <v>01</v>
      </c>
      <c r="E355" t="s">
        <v>383</v>
      </c>
      <c r="F355">
        <v>180</v>
      </c>
      <c r="G355">
        <v>98</v>
      </c>
      <c r="H355">
        <v>87</v>
      </c>
      <c r="I355">
        <v>55</v>
      </c>
      <c r="J355">
        <v>52</v>
      </c>
      <c r="K355">
        <v>49</v>
      </c>
      <c r="L355">
        <v>0</v>
      </c>
      <c r="M355">
        <v>2024</v>
      </c>
      <c r="N355">
        <f>VLOOKUP(E355, '2024D'!$A$2:$G$339, 2, FALSE)</f>
        <v>190</v>
      </c>
      <c r="O355">
        <f>VLOOKUP(E355, '2024D'!$A$2:$G$339, 3, FALSE)</f>
        <v>37882</v>
      </c>
      <c r="P355">
        <f>extracted_table_data[[#This Row],[最低排名]]-extracted_table_data[[#This Row],[同分人数]]+1</f>
        <v>34626</v>
      </c>
      <c r="Q355">
        <f>IF(O355&gt;=开始!$B$6, 1, 0)</f>
        <v>1</v>
      </c>
      <c r="R355">
        <f>extracted_table_data[[#This Row],[最低排名]]-开始!$B$6</f>
        <v>34853</v>
      </c>
    </row>
    <row r="356" spans="1:18">
      <c r="A356">
        <v>32002</v>
      </c>
      <c r="B356" t="s">
        <v>446</v>
      </c>
      <c r="C356" t="str">
        <f t="shared" si="10"/>
        <v>吕梁学院</v>
      </c>
      <c r="D356" t="str">
        <f t="shared" si="11"/>
        <v>02</v>
      </c>
      <c r="E356" t="s">
        <v>383</v>
      </c>
      <c r="F356">
        <v>178</v>
      </c>
      <c r="G356">
        <v>91</v>
      </c>
      <c r="H356">
        <v>92</v>
      </c>
      <c r="I356">
        <v>52</v>
      </c>
      <c r="J356">
        <v>52</v>
      </c>
      <c r="K356">
        <v>49</v>
      </c>
      <c r="L356">
        <v>0</v>
      </c>
      <c r="M356">
        <v>2024</v>
      </c>
      <c r="N356">
        <f>VLOOKUP(E356, '2024D'!$A$2:$G$339, 2, FALSE)</f>
        <v>190</v>
      </c>
      <c r="O356">
        <f>VLOOKUP(E356, '2024D'!$A$2:$G$339, 3, FALSE)</f>
        <v>37882</v>
      </c>
      <c r="P356">
        <f>extracted_table_data[[#This Row],[最低排名]]-extracted_table_data[[#This Row],[同分人数]]+1</f>
        <v>10566</v>
      </c>
      <c r="Q356">
        <f>IF(O356&gt;=开始!$B$6, 1, 0)</f>
        <v>1</v>
      </c>
      <c r="R356">
        <f>extracted_table_data[[#This Row],[最低排名]]-开始!$B$6</f>
        <v>10808</v>
      </c>
    </row>
    <row r="357" spans="1:18">
      <c r="A357">
        <v>32201</v>
      </c>
      <c r="B357" t="s">
        <v>448</v>
      </c>
      <c r="C357" t="str">
        <f t="shared" si="10"/>
        <v>山西工院</v>
      </c>
      <c r="D357" t="str">
        <f t="shared" si="11"/>
        <v>01</v>
      </c>
      <c r="E357" t="s">
        <v>207</v>
      </c>
      <c r="F357">
        <v>194</v>
      </c>
      <c r="G357">
        <v>99</v>
      </c>
      <c r="H357">
        <v>78</v>
      </c>
      <c r="I357">
        <v>52</v>
      </c>
      <c r="J357">
        <v>46</v>
      </c>
      <c r="K357">
        <v>43</v>
      </c>
      <c r="L357">
        <v>0</v>
      </c>
      <c r="M357">
        <v>2024</v>
      </c>
      <c r="N357">
        <f>VLOOKUP(E357, '2024D'!$A$2:$G$339, 2, FALSE)</f>
        <v>182</v>
      </c>
      <c r="O357">
        <f>VLOOKUP(E357, '2024D'!$A$2:$G$339, 3, FALSE)</f>
        <v>39823</v>
      </c>
      <c r="P357">
        <f>extracted_table_data[[#This Row],[最低排名]]-extracted_table_data[[#This Row],[同分人数]]+1</f>
        <v>14183</v>
      </c>
      <c r="Q357">
        <f>IF(O357&gt;=开始!$B$6, 1, 0)</f>
        <v>1</v>
      </c>
      <c r="R357">
        <f>extracted_table_data[[#This Row],[最低排名]]-开始!$B$6</f>
        <v>14416</v>
      </c>
    </row>
    <row r="358" spans="1:18">
      <c r="A358">
        <v>32301</v>
      </c>
      <c r="B358" t="s">
        <v>449</v>
      </c>
      <c r="C358" t="str">
        <f t="shared" si="10"/>
        <v>山西大学</v>
      </c>
      <c r="D358" t="str">
        <f t="shared" si="11"/>
        <v>01</v>
      </c>
      <c r="E358" t="s">
        <v>424</v>
      </c>
      <c r="F358">
        <v>216</v>
      </c>
      <c r="G358">
        <v>110</v>
      </c>
      <c r="H358">
        <v>107</v>
      </c>
      <c r="I358">
        <v>70</v>
      </c>
      <c r="J358">
        <v>70</v>
      </c>
      <c r="K358">
        <v>61</v>
      </c>
      <c r="L358">
        <v>0</v>
      </c>
      <c r="M358">
        <v>2024</v>
      </c>
      <c r="N358">
        <f>VLOOKUP(E358, '2024D'!$A$2:$G$339, 2, FALSE)</f>
        <v>262</v>
      </c>
      <c r="O358">
        <f>VLOOKUP(E358, '2024D'!$A$2:$G$339, 3, FALSE)</f>
        <v>13538</v>
      </c>
      <c r="P358">
        <f>extracted_table_data[[#This Row],[最低排名]]-extracted_table_data[[#This Row],[同分人数]]+1</f>
        <v>29470</v>
      </c>
      <c r="Q358">
        <f>IF(O358&gt;=开始!$B$6, 1, 0)</f>
        <v>1</v>
      </c>
      <c r="R358">
        <f>extracted_table_data[[#This Row],[最低排名]]-开始!$B$6</f>
        <v>29706</v>
      </c>
    </row>
    <row r="359" spans="1:18">
      <c r="A359">
        <v>32302</v>
      </c>
      <c r="B359" t="s">
        <v>451</v>
      </c>
      <c r="C359" t="str">
        <f t="shared" si="10"/>
        <v>山西大学</v>
      </c>
      <c r="D359" t="str">
        <f t="shared" si="11"/>
        <v>02</v>
      </c>
      <c r="E359" t="s">
        <v>79</v>
      </c>
      <c r="F359">
        <v>203</v>
      </c>
      <c r="G359">
        <v>112</v>
      </c>
      <c r="H359">
        <v>109</v>
      </c>
      <c r="I359">
        <v>70</v>
      </c>
      <c r="J359">
        <v>61</v>
      </c>
      <c r="K359">
        <v>58</v>
      </c>
      <c r="L359">
        <v>0</v>
      </c>
      <c r="M359">
        <v>2024</v>
      </c>
      <c r="N359">
        <f>VLOOKUP(E359, '2024D'!$A$2:$G$339, 2, FALSE)</f>
        <v>235</v>
      </c>
      <c r="O359">
        <f>VLOOKUP(E359, '2024D'!$A$2:$G$339, 3, FALSE)</f>
        <v>19243</v>
      </c>
      <c r="P359">
        <f>extracted_table_data[[#This Row],[最低排名]]-extracted_table_data[[#This Row],[同分人数]]+1</f>
        <v>34171</v>
      </c>
      <c r="Q359">
        <f>IF(O359&gt;=开始!$B$6, 1, 0)</f>
        <v>1</v>
      </c>
      <c r="R359">
        <f>extracted_table_data[[#This Row],[最低排名]]-开始!$B$6</f>
        <v>34431</v>
      </c>
    </row>
    <row r="360" spans="1:18">
      <c r="A360">
        <v>32401</v>
      </c>
      <c r="B360" t="s">
        <v>2255</v>
      </c>
      <c r="C360" t="str">
        <f t="shared" si="10"/>
        <v>运城职大</v>
      </c>
      <c r="D360" t="str">
        <f t="shared" si="11"/>
        <v>01</v>
      </c>
      <c r="E360" t="s">
        <v>1548</v>
      </c>
      <c r="F360">
        <v>186</v>
      </c>
      <c r="G360">
        <v>102</v>
      </c>
      <c r="H360">
        <v>73</v>
      </c>
      <c r="I360">
        <v>52</v>
      </c>
      <c r="J360">
        <v>49</v>
      </c>
      <c r="K360">
        <v>43</v>
      </c>
      <c r="L360">
        <v>0</v>
      </c>
      <c r="M360">
        <v>2024</v>
      </c>
      <c r="N360">
        <f>VLOOKUP(E360, '2024D'!$A$2:$G$339, 2, FALSE)</f>
        <v>161</v>
      </c>
      <c r="O360">
        <f>VLOOKUP(E360, '2024D'!$A$2:$G$339, 3, FALSE)</f>
        <v>41594</v>
      </c>
      <c r="P360">
        <f>extracted_table_data[[#This Row],[最低排名]]-extracted_table_data[[#This Row],[同分人数]]+1</f>
        <v>15162</v>
      </c>
      <c r="Q360">
        <f>IF(O360&gt;=开始!$B$6, 1, 0)</f>
        <v>1</v>
      </c>
      <c r="R360">
        <f>extracted_table_data[[#This Row],[最低排名]]-开始!$B$6</f>
        <v>15390</v>
      </c>
    </row>
    <row r="361" spans="1:18">
      <c r="A361">
        <v>32402</v>
      </c>
      <c r="B361" t="s">
        <v>453</v>
      </c>
      <c r="C361" t="str">
        <f t="shared" si="10"/>
        <v>运城职大</v>
      </c>
      <c r="D361" t="str">
        <f t="shared" si="11"/>
        <v>02</v>
      </c>
      <c r="E361" t="s">
        <v>1556</v>
      </c>
      <c r="F361">
        <v>180</v>
      </c>
      <c r="G361">
        <v>95</v>
      </c>
      <c r="H361">
        <v>80</v>
      </c>
      <c r="I361">
        <v>52</v>
      </c>
      <c r="J361">
        <v>49</v>
      </c>
      <c r="K361">
        <v>43</v>
      </c>
      <c r="L361">
        <v>0</v>
      </c>
      <c r="M361">
        <v>2024</v>
      </c>
      <c r="N361">
        <f>VLOOKUP(E361, '2024D'!$A$2:$G$339, 2, FALSE)</f>
        <v>162</v>
      </c>
      <c r="O361">
        <f>VLOOKUP(E361, '2024D'!$A$2:$G$339, 3, FALSE)</f>
        <v>41433</v>
      </c>
      <c r="P361">
        <f>extracted_table_data[[#This Row],[最低排名]]-extracted_table_data[[#This Row],[同分人数]]+1</f>
        <v>15633</v>
      </c>
      <c r="Q361">
        <f>IF(O361&gt;=开始!$B$6, 1, 0)</f>
        <v>1</v>
      </c>
      <c r="R361">
        <f>extracted_table_data[[#This Row],[最低排名]]-开始!$B$6</f>
        <v>15916</v>
      </c>
    </row>
    <row r="362" spans="1:18">
      <c r="A362">
        <v>32501</v>
      </c>
      <c r="B362" t="s">
        <v>2256</v>
      </c>
      <c r="C362" t="str">
        <f t="shared" si="10"/>
        <v>山西工程</v>
      </c>
      <c r="D362" t="str">
        <f t="shared" si="11"/>
        <v>01</v>
      </c>
      <c r="E362" t="s">
        <v>447</v>
      </c>
      <c r="F362">
        <v>181</v>
      </c>
      <c r="G362">
        <v>103</v>
      </c>
      <c r="H362">
        <v>102</v>
      </c>
      <c r="I362">
        <v>49</v>
      </c>
      <c r="J362">
        <v>46</v>
      </c>
      <c r="K362">
        <v>43</v>
      </c>
      <c r="L362">
        <v>0</v>
      </c>
      <c r="M362">
        <v>2024</v>
      </c>
      <c r="N362">
        <f>VLOOKUP(E362, '2024D'!$A$2:$G$339, 2, FALSE)</f>
        <v>213</v>
      </c>
      <c r="O362">
        <f>VLOOKUP(E362, '2024D'!$A$2:$G$339, 3, FALSE)</f>
        <v>38266</v>
      </c>
      <c r="P362">
        <f>extracted_table_data[[#This Row],[最低排名]]-extracted_table_data[[#This Row],[同分人数]]+1</f>
        <v>32461</v>
      </c>
      <c r="Q362">
        <f>IF(O362&gt;=开始!$B$6, 1, 0)</f>
        <v>1</v>
      </c>
      <c r="R362">
        <f>extracted_table_data[[#This Row],[最低排名]]-开始!$B$6</f>
        <v>32676</v>
      </c>
    </row>
    <row r="363" spans="1:18">
      <c r="A363">
        <v>32801</v>
      </c>
      <c r="B363" t="s">
        <v>2257</v>
      </c>
      <c r="C363" t="str">
        <f t="shared" si="10"/>
        <v>内蒙大学</v>
      </c>
      <c r="D363" t="str">
        <f t="shared" si="11"/>
        <v>01</v>
      </c>
      <c r="E363" t="s">
        <v>81</v>
      </c>
      <c r="F363">
        <v>215</v>
      </c>
      <c r="G363">
        <v>124</v>
      </c>
      <c r="H363">
        <v>106</v>
      </c>
      <c r="I363">
        <v>61</v>
      </c>
      <c r="J363">
        <v>55</v>
      </c>
      <c r="K363">
        <v>55</v>
      </c>
      <c r="L363">
        <v>0</v>
      </c>
      <c r="M363">
        <v>2024</v>
      </c>
      <c r="N363">
        <f>VLOOKUP(E363, '2024D'!$A$2:$G$339, 2, FALSE)</f>
        <v>247</v>
      </c>
      <c r="O363">
        <f>VLOOKUP(E363, '2024D'!$A$2:$G$339, 3, FALSE)</f>
        <v>21473</v>
      </c>
      <c r="P363">
        <f>extracted_table_data[[#This Row],[最低排名]]-extracted_table_data[[#This Row],[同分人数]]+1</f>
        <v>31585</v>
      </c>
      <c r="Q363">
        <f>IF(O363&gt;=开始!$B$6, 1, 0)</f>
        <v>1</v>
      </c>
      <c r="R363">
        <f>extracted_table_data[[#This Row],[最低排名]]-开始!$B$6</f>
        <v>31821</v>
      </c>
    </row>
    <row r="364" spans="1:18">
      <c r="A364">
        <v>32802</v>
      </c>
      <c r="B364" t="s">
        <v>2258</v>
      </c>
      <c r="C364" t="str">
        <f t="shared" si="10"/>
        <v>内蒙大学</v>
      </c>
      <c r="D364" t="str">
        <f t="shared" si="11"/>
        <v>02</v>
      </c>
      <c r="E364" t="s">
        <v>39</v>
      </c>
      <c r="F364">
        <v>204</v>
      </c>
      <c r="G364">
        <v>102</v>
      </c>
      <c r="H364">
        <v>112</v>
      </c>
      <c r="I364">
        <v>70</v>
      </c>
      <c r="J364">
        <v>61</v>
      </c>
      <c r="K364">
        <v>55</v>
      </c>
      <c r="L364">
        <v>0</v>
      </c>
      <c r="M364">
        <v>2024</v>
      </c>
      <c r="N364">
        <f>VLOOKUP(E364, '2024D'!$A$2:$G$339, 2, FALSE)</f>
        <v>241</v>
      </c>
      <c r="O364">
        <f>VLOOKUP(E364, '2024D'!$A$2:$G$339, 3, FALSE)</f>
        <v>19008</v>
      </c>
      <c r="P364">
        <f>extracted_table_data[[#This Row],[最低排名]]-extracted_table_data[[#This Row],[同分人数]]+1</f>
        <v>34171</v>
      </c>
      <c r="Q364">
        <f>IF(O364&gt;=开始!$B$6, 1, 0)</f>
        <v>1</v>
      </c>
      <c r="R364">
        <f>extracted_table_data[[#This Row],[最低排名]]-开始!$B$6</f>
        <v>34431</v>
      </c>
    </row>
    <row r="365" spans="1:18">
      <c r="A365">
        <v>32803</v>
      </c>
      <c r="B365" t="s">
        <v>2259</v>
      </c>
      <c r="C365" t="str">
        <f t="shared" si="10"/>
        <v>内蒙大学</v>
      </c>
      <c r="D365" t="str">
        <f t="shared" si="11"/>
        <v>03</v>
      </c>
      <c r="E365" t="s">
        <v>195</v>
      </c>
      <c r="F365">
        <v>218</v>
      </c>
      <c r="G365">
        <v>111</v>
      </c>
      <c r="H365">
        <v>127</v>
      </c>
      <c r="I365">
        <v>58</v>
      </c>
      <c r="J365">
        <v>55</v>
      </c>
      <c r="K365">
        <v>52</v>
      </c>
      <c r="L365">
        <v>0</v>
      </c>
      <c r="M365">
        <v>2024</v>
      </c>
      <c r="N365">
        <f>VLOOKUP(E365, '2024D'!$A$2:$G$339, 2, FALSE)</f>
        <v>288</v>
      </c>
      <c r="O365">
        <f>VLOOKUP(E365, '2024D'!$A$2:$G$339, 3, FALSE)</f>
        <v>17049</v>
      </c>
      <c r="P365">
        <f>extracted_table_data[[#This Row],[最低排名]]-extracted_table_data[[#This Row],[同分人数]]+1</f>
        <v>36114</v>
      </c>
      <c r="Q365">
        <f>IF(O365&gt;=开始!$B$6, 1, 0)</f>
        <v>1</v>
      </c>
      <c r="R365">
        <f>extracted_table_data[[#This Row],[最低排名]]-开始!$B$6</f>
        <v>36303</v>
      </c>
    </row>
    <row r="366" spans="1:18">
      <c r="A366">
        <v>33101</v>
      </c>
      <c r="B366" t="s">
        <v>454</v>
      </c>
      <c r="C366" t="str">
        <f t="shared" si="10"/>
        <v>大连民族</v>
      </c>
      <c r="D366" t="str">
        <f t="shared" si="11"/>
        <v>01</v>
      </c>
      <c r="E366" t="s">
        <v>752</v>
      </c>
      <c r="F366">
        <v>183</v>
      </c>
      <c r="G366">
        <v>92</v>
      </c>
      <c r="H366">
        <v>83</v>
      </c>
      <c r="I366">
        <v>58</v>
      </c>
      <c r="J366">
        <v>52</v>
      </c>
      <c r="K366">
        <v>49</v>
      </c>
      <c r="L366">
        <v>0</v>
      </c>
      <c r="M366">
        <v>2024</v>
      </c>
      <c r="N366">
        <f>VLOOKUP(E366, '2024D'!$A$2:$G$339, 2, FALSE)</f>
        <v>209</v>
      </c>
      <c r="O366">
        <f>VLOOKUP(E366, '2024D'!$A$2:$G$339, 3, FALSE)</f>
        <v>37468</v>
      </c>
      <c r="P366">
        <f>extracted_table_data[[#This Row],[最低排名]]-extracted_table_data[[#This Row],[同分人数]]+1</f>
        <v>37932</v>
      </c>
      <c r="Q366">
        <f>IF(O366&gt;=开始!$B$6, 1, 0)</f>
        <v>1</v>
      </c>
      <c r="R366">
        <f>extracted_table_data[[#This Row],[最低排名]]-开始!$B$6</f>
        <v>38092</v>
      </c>
    </row>
    <row r="367" spans="1:18">
      <c r="A367">
        <v>33201</v>
      </c>
      <c r="B367" t="s">
        <v>455</v>
      </c>
      <c r="C367" t="str">
        <f t="shared" si="10"/>
        <v>大连海事</v>
      </c>
      <c r="D367" t="str">
        <f t="shared" si="11"/>
        <v>01</v>
      </c>
      <c r="E367" t="s">
        <v>500</v>
      </c>
      <c r="F367">
        <v>219</v>
      </c>
      <c r="G367">
        <v>119</v>
      </c>
      <c r="H367">
        <v>131</v>
      </c>
      <c r="I367">
        <v>64</v>
      </c>
      <c r="J367">
        <v>61</v>
      </c>
      <c r="K367">
        <v>61</v>
      </c>
      <c r="L367">
        <v>0</v>
      </c>
      <c r="M367">
        <v>2024</v>
      </c>
      <c r="N367">
        <f>VLOOKUP(E367, '2024D'!$A$2:$G$339, 2, FALSE)</f>
        <v>222</v>
      </c>
      <c r="O367">
        <f>VLOOKUP(E367, '2024D'!$A$2:$G$339, 3, FALSE)</f>
        <v>10760</v>
      </c>
      <c r="P367">
        <f>extracted_table_data[[#This Row],[最低排名]]-extracted_table_data[[#This Row],[同分人数]]+1</f>
        <v>39780</v>
      </c>
      <c r="Q367">
        <f>IF(O367&gt;=开始!$B$6, 1, 0)</f>
        <v>1</v>
      </c>
      <c r="R367">
        <f>extracted_table_data[[#This Row],[最低排名]]-开始!$B$6</f>
        <v>39977</v>
      </c>
    </row>
    <row r="368" spans="1:18">
      <c r="A368">
        <v>33202</v>
      </c>
      <c r="B368" t="s">
        <v>456</v>
      </c>
      <c r="C368" t="str">
        <f t="shared" si="10"/>
        <v>大连海事</v>
      </c>
      <c r="D368" t="str">
        <f t="shared" si="11"/>
        <v>02</v>
      </c>
      <c r="E368" t="s">
        <v>256</v>
      </c>
      <c r="F368">
        <v>212</v>
      </c>
      <c r="G368">
        <v>109</v>
      </c>
      <c r="H368">
        <v>133</v>
      </c>
      <c r="I368">
        <v>67</v>
      </c>
      <c r="J368">
        <v>61</v>
      </c>
      <c r="K368">
        <v>58</v>
      </c>
      <c r="L368">
        <v>0</v>
      </c>
      <c r="M368">
        <v>2024</v>
      </c>
      <c r="N368">
        <f>VLOOKUP(E368, '2024D'!$A$2:$G$339, 2, FALSE)</f>
        <v>241</v>
      </c>
      <c r="O368">
        <f>VLOOKUP(E368, '2024D'!$A$2:$G$339, 3, FALSE)</f>
        <v>11919</v>
      </c>
      <c r="P368">
        <f>extracted_table_data[[#This Row],[最低排名]]-extracted_table_data[[#This Row],[同分人数]]+1</f>
        <v>40672</v>
      </c>
      <c r="Q368">
        <f>IF(O368&gt;=开始!$B$6, 1, 0)</f>
        <v>1</v>
      </c>
      <c r="R368">
        <f>extracted_table_data[[#This Row],[最低排名]]-开始!$B$6</f>
        <v>40830</v>
      </c>
    </row>
    <row r="369" spans="1:18">
      <c r="A369">
        <v>33203</v>
      </c>
      <c r="B369" t="s">
        <v>457</v>
      </c>
      <c r="C369" t="str">
        <f t="shared" si="10"/>
        <v>大连海事</v>
      </c>
      <c r="D369" t="str">
        <f t="shared" si="11"/>
        <v>03</v>
      </c>
      <c r="E369" t="s">
        <v>424</v>
      </c>
      <c r="F369">
        <v>210</v>
      </c>
      <c r="G369">
        <v>110</v>
      </c>
      <c r="H369">
        <v>125</v>
      </c>
      <c r="I369">
        <v>67</v>
      </c>
      <c r="J369">
        <v>64</v>
      </c>
      <c r="K369">
        <v>58</v>
      </c>
      <c r="L369">
        <v>0</v>
      </c>
      <c r="M369">
        <v>2024</v>
      </c>
      <c r="N369">
        <f>VLOOKUP(E369, '2024D'!$A$2:$G$339, 2, FALSE)</f>
        <v>262</v>
      </c>
      <c r="O369">
        <f>VLOOKUP(E369, '2024D'!$A$2:$G$339, 3, FALSE)</f>
        <v>13538</v>
      </c>
      <c r="P369">
        <f>extracted_table_data[[#This Row],[最低排名]]-extracted_table_data[[#This Row],[同分人数]]+1</f>
        <v>40672</v>
      </c>
      <c r="Q369">
        <f>IF(O369&gt;=开始!$B$6, 1, 0)</f>
        <v>1</v>
      </c>
      <c r="R369">
        <f>extracted_table_data[[#This Row],[最低排名]]-开始!$B$6</f>
        <v>40830</v>
      </c>
    </row>
    <row r="370" spans="1:18">
      <c r="A370">
        <v>33204</v>
      </c>
      <c r="B370" t="s">
        <v>1757</v>
      </c>
      <c r="C370" t="str">
        <f t="shared" si="10"/>
        <v>大连海事</v>
      </c>
      <c r="D370" t="str">
        <f t="shared" si="11"/>
        <v>04</v>
      </c>
      <c r="E370" t="s">
        <v>160</v>
      </c>
      <c r="F370">
        <v>200</v>
      </c>
      <c r="G370">
        <v>118</v>
      </c>
      <c r="H370">
        <v>133</v>
      </c>
      <c r="I370">
        <v>70</v>
      </c>
      <c r="J370">
        <v>70</v>
      </c>
      <c r="K370">
        <v>61</v>
      </c>
      <c r="L370">
        <v>0</v>
      </c>
      <c r="M370">
        <v>2024</v>
      </c>
      <c r="N370">
        <f>VLOOKUP(E370, '2024D'!$A$2:$G$339, 2, FALSE)</f>
        <v>249</v>
      </c>
      <c r="O370">
        <f>VLOOKUP(E370, '2024D'!$A$2:$G$339, 3, FALSE)</f>
        <v>11234</v>
      </c>
      <c r="P370">
        <f>extracted_table_data[[#This Row],[最低排名]]-extracted_table_data[[#This Row],[同分人数]]+1</f>
        <v>15917</v>
      </c>
      <c r="Q370">
        <f>IF(O370&gt;=开始!$B$6, 1, 0)</f>
        <v>1</v>
      </c>
      <c r="R370">
        <f>extracted_table_data[[#This Row],[最低排名]]-开始!$B$6</f>
        <v>16172</v>
      </c>
    </row>
    <row r="371" spans="1:18">
      <c r="A371">
        <v>33301</v>
      </c>
      <c r="B371" t="s">
        <v>458</v>
      </c>
      <c r="C371" t="str">
        <f t="shared" si="10"/>
        <v>大连理工</v>
      </c>
      <c r="D371" t="str">
        <f t="shared" si="11"/>
        <v>01</v>
      </c>
      <c r="E371" t="s">
        <v>11</v>
      </c>
      <c r="F371">
        <v>244</v>
      </c>
      <c r="G371">
        <v>130</v>
      </c>
      <c r="H371">
        <v>125</v>
      </c>
      <c r="I371">
        <v>70</v>
      </c>
      <c r="J371">
        <v>67</v>
      </c>
      <c r="K371">
        <v>67</v>
      </c>
      <c r="L371">
        <v>0</v>
      </c>
      <c r="M371">
        <v>2024</v>
      </c>
      <c r="N371">
        <f>VLOOKUP(E371, '2024D'!$A$2:$G$339, 2, FALSE)</f>
        <v>145</v>
      </c>
      <c r="O371">
        <f>VLOOKUP(E371, '2024D'!$A$2:$G$339, 3, FALSE)</f>
        <v>3676</v>
      </c>
      <c r="P371">
        <f>extracted_table_data[[#This Row],[最低排名]]-extracted_table_data[[#This Row],[同分人数]]+1</f>
        <v>4426</v>
      </c>
      <c r="Q371">
        <f>IF(O371&gt;=开始!$B$6, 1, 0)</f>
        <v>1</v>
      </c>
      <c r="R371">
        <f>extracted_table_data[[#This Row],[最低排名]]-开始!$B$6</f>
        <v>4600</v>
      </c>
    </row>
    <row r="372" spans="1:18">
      <c r="A372">
        <v>33302</v>
      </c>
      <c r="B372" t="s">
        <v>459</v>
      </c>
      <c r="C372" t="str">
        <f t="shared" si="10"/>
        <v>大连理工</v>
      </c>
      <c r="D372" t="str">
        <f t="shared" si="11"/>
        <v>02</v>
      </c>
      <c r="E372" t="s">
        <v>31</v>
      </c>
      <c r="F372">
        <v>250</v>
      </c>
      <c r="G372">
        <v>140</v>
      </c>
      <c r="H372">
        <v>117</v>
      </c>
      <c r="I372">
        <v>67</v>
      </c>
      <c r="J372">
        <v>67</v>
      </c>
      <c r="K372">
        <v>67</v>
      </c>
      <c r="L372">
        <v>0</v>
      </c>
      <c r="M372">
        <v>2024</v>
      </c>
      <c r="N372">
        <f>VLOOKUP(E372, '2024D'!$A$2:$G$339, 2, FALSE)</f>
        <v>182</v>
      </c>
      <c r="O372">
        <f>VLOOKUP(E372, '2024D'!$A$2:$G$339, 3, FALSE)</f>
        <v>4499</v>
      </c>
      <c r="P372">
        <f>extracted_table_data[[#This Row],[最低排名]]-extracted_table_data[[#This Row],[同分人数]]+1</f>
        <v>5454</v>
      </c>
      <c r="Q372">
        <f>IF(O372&gt;=开始!$B$6, 1, 0)</f>
        <v>1</v>
      </c>
      <c r="R372">
        <f>extracted_table_data[[#This Row],[最低排名]]-开始!$B$6</f>
        <v>5664</v>
      </c>
    </row>
    <row r="373" spans="1:18">
      <c r="A373">
        <v>33401</v>
      </c>
      <c r="B373" t="s">
        <v>460</v>
      </c>
      <c r="C373" t="str">
        <f t="shared" si="10"/>
        <v>东北大学</v>
      </c>
      <c r="D373" t="str">
        <f t="shared" si="11"/>
        <v>01</v>
      </c>
      <c r="E373" t="s">
        <v>254</v>
      </c>
      <c r="F373">
        <v>238</v>
      </c>
      <c r="G373">
        <v>133</v>
      </c>
      <c r="H373">
        <v>129</v>
      </c>
      <c r="I373">
        <v>70</v>
      </c>
      <c r="J373">
        <v>67</v>
      </c>
      <c r="K373">
        <v>61</v>
      </c>
      <c r="L373">
        <v>0</v>
      </c>
      <c r="M373">
        <v>2024</v>
      </c>
      <c r="N373">
        <f>VLOOKUP(E373, '2024D'!$A$2:$G$339, 2, FALSE)</f>
        <v>178</v>
      </c>
      <c r="O373">
        <f>VLOOKUP(E373, '2024D'!$A$2:$G$339, 3, FALSE)</f>
        <v>5019</v>
      </c>
      <c r="P373">
        <f>extracted_table_data[[#This Row],[最低排名]]-extracted_table_data[[#This Row],[同分人数]]+1</f>
        <v>4911</v>
      </c>
      <c r="Q373">
        <f>IF(O373&gt;=开始!$B$6, 1, 0)</f>
        <v>1</v>
      </c>
      <c r="R373">
        <f>extracted_table_data[[#This Row],[最低排名]]-开始!$B$6</f>
        <v>5080</v>
      </c>
    </row>
    <row r="374" spans="1:18">
      <c r="A374">
        <v>33501</v>
      </c>
      <c r="B374" t="s">
        <v>461</v>
      </c>
      <c r="C374" t="str">
        <f t="shared" si="10"/>
        <v>理工盘锦</v>
      </c>
      <c r="D374" t="str">
        <f t="shared" si="11"/>
        <v>01</v>
      </c>
      <c r="E374" t="s">
        <v>111</v>
      </c>
      <c r="F374">
        <v>235</v>
      </c>
      <c r="G374">
        <v>127</v>
      </c>
      <c r="H374">
        <v>134</v>
      </c>
      <c r="I374">
        <v>67</v>
      </c>
      <c r="J374">
        <v>64</v>
      </c>
      <c r="K374">
        <v>61</v>
      </c>
      <c r="L374">
        <v>0</v>
      </c>
      <c r="M374">
        <v>2024</v>
      </c>
      <c r="N374">
        <f>VLOOKUP(E374, '2024D'!$A$2:$G$339, 2, FALSE)</f>
        <v>187</v>
      </c>
      <c r="O374">
        <f>VLOOKUP(E374, '2024D'!$A$2:$G$339, 3, FALSE)</f>
        <v>5731</v>
      </c>
      <c r="P374">
        <f>extracted_table_data[[#This Row],[最低排名]]-extracted_table_data[[#This Row],[同分人数]]+1</f>
        <v>5454</v>
      </c>
      <c r="Q374">
        <f>IF(O374&gt;=开始!$B$6, 1, 0)</f>
        <v>1</v>
      </c>
      <c r="R374">
        <f>extracted_table_data[[#This Row],[最低排名]]-开始!$B$6</f>
        <v>5664</v>
      </c>
    </row>
    <row r="375" spans="1:18">
      <c r="A375">
        <v>33502</v>
      </c>
      <c r="B375" t="s">
        <v>1637</v>
      </c>
      <c r="C375" t="str">
        <f t="shared" si="10"/>
        <v>理工盘锦</v>
      </c>
      <c r="D375" t="str">
        <f t="shared" si="11"/>
        <v>02</v>
      </c>
      <c r="E375" t="s">
        <v>35</v>
      </c>
      <c r="F375">
        <v>240</v>
      </c>
      <c r="G375">
        <v>125</v>
      </c>
      <c r="H375">
        <v>130</v>
      </c>
      <c r="I375">
        <v>67</v>
      </c>
      <c r="J375">
        <v>64</v>
      </c>
      <c r="K375">
        <v>61</v>
      </c>
      <c r="L375">
        <v>0</v>
      </c>
      <c r="M375">
        <v>2024</v>
      </c>
      <c r="N375">
        <f>VLOOKUP(E375, '2024D'!$A$2:$G$339, 2, FALSE)</f>
        <v>188</v>
      </c>
      <c r="O375">
        <f>VLOOKUP(E375, '2024D'!$A$2:$G$339, 3, FALSE)</f>
        <v>5544</v>
      </c>
      <c r="P375">
        <f>extracted_table_data[[#This Row],[最低排名]]-extracted_table_data[[#This Row],[同分人数]]+1</f>
        <v>7042</v>
      </c>
      <c r="Q375">
        <f>IF(O375&gt;=开始!$B$6, 1, 0)</f>
        <v>1</v>
      </c>
      <c r="R375">
        <f>extracted_table_data[[#This Row],[最低排名]]-开始!$B$6</f>
        <v>7242</v>
      </c>
    </row>
    <row r="376" spans="1:18">
      <c r="A376">
        <v>33601</v>
      </c>
      <c r="B376" t="s">
        <v>462</v>
      </c>
      <c r="C376" t="str">
        <f t="shared" si="10"/>
        <v>辽宁大学</v>
      </c>
      <c r="D376" t="str">
        <f t="shared" si="11"/>
        <v>01</v>
      </c>
      <c r="E376" t="s">
        <v>79</v>
      </c>
      <c r="F376">
        <v>212</v>
      </c>
      <c r="G376">
        <v>107</v>
      </c>
      <c r="H376">
        <v>115</v>
      </c>
      <c r="I376">
        <v>64</v>
      </c>
      <c r="J376">
        <v>55</v>
      </c>
      <c r="K376">
        <v>55</v>
      </c>
      <c r="L376">
        <v>0</v>
      </c>
      <c r="M376">
        <v>2024</v>
      </c>
      <c r="N376">
        <f>VLOOKUP(E376, '2024D'!$A$2:$G$339, 2, FALSE)</f>
        <v>235</v>
      </c>
      <c r="O376">
        <f>VLOOKUP(E376, '2024D'!$A$2:$G$339, 3, FALSE)</f>
        <v>19243</v>
      </c>
      <c r="P376">
        <f>extracted_table_data[[#This Row],[最低排名]]-extracted_table_data[[#This Row],[同分人数]]+1</f>
        <v>5271</v>
      </c>
      <c r="Q376">
        <f>IF(O376&gt;=开始!$B$6, 1, 0)</f>
        <v>1</v>
      </c>
      <c r="R376">
        <f>extracted_table_data[[#This Row],[最低排名]]-开始!$B$6</f>
        <v>5453</v>
      </c>
    </row>
    <row r="377" spans="1:18">
      <c r="A377">
        <v>33602</v>
      </c>
      <c r="B377" t="s">
        <v>2260</v>
      </c>
      <c r="C377" t="str">
        <f t="shared" si="10"/>
        <v>辽宁大学</v>
      </c>
      <c r="D377" t="str">
        <f t="shared" si="11"/>
        <v>02</v>
      </c>
      <c r="E377" t="s">
        <v>79</v>
      </c>
      <c r="F377">
        <v>189</v>
      </c>
      <c r="G377">
        <v>100</v>
      </c>
      <c r="H377">
        <v>123</v>
      </c>
      <c r="I377">
        <v>70</v>
      </c>
      <c r="J377">
        <v>61</v>
      </c>
      <c r="K377">
        <v>58</v>
      </c>
      <c r="L377">
        <v>0</v>
      </c>
      <c r="M377">
        <v>2024</v>
      </c>
      <c r="N377">
        <f>VLOOKUP(E377, '2024D'!$A$2:$G$339, 2, FALSE)</f>
        <v>235</v>
      </c>
      <c r="O377">
        <f>VLOOKUP(E377, '2024D'!$A$2:$G$339, 3, FALSE)</f>
        <v>19243</v>
      </c>
      <c r="P377">
        <f>extracted_table_data[[#This Row],[最低排名]]-extracted_table_data[[#This Row],[同分人数]]+1</f>
        <v>14417</v>
      </c>
      <c r="Q377">
        <f>IF(O377&gt;=开始!$B$6, 1, 0)</f>
        <v>1</v>
      </c>
      <c r="R377">
        <f>extracted_table_data[[#This Row],[最低排名]]-开始!$B$6</f>
        <v>14672</v>
      </c>
    </row>
    <row r="378" spans="1:18">
      <c r="A378">
        <v>33701</v>
      </c>
      <c r="B378" t="s">
        <v>463</v>
      </c>
      <c r="C378" t="str">
        <f t="shared" si="10"/>
        <v>沈阳工大</v>
      </c>
      <c r="D378" t="str">
        <f t="shared" si="11"/>
        <v>01</v>
      </c>
      <c r="E378" t="s">
        <v>126</v>
      </c>
      <c r="F378">
        <v>193</v>
      </c>
      <c r="G378">
        <v>97</v>
      </c>
      <c r="H378">
        <v>108</v>
      </c>
      <c r="I378">
        <v>61</v>
      </c>
      <c r="J378">
        <v>55</v>
      </c>
      <c r="K378">
        <v>52</v>
      </c>
      <c r="L378">
        <v>0</v>
      </c>
      <c r="M378">
        <v>2024</v>
      </c>
      <c r="N378">
        <f>VLOOKUP(E378, '2024D'!$A$2:$G$339, 2, FALSE)</f>
        <v>277</v>
      </c>
      <c r="O378">
        <f>VLOOKUP(E378, '2024D'!$A$2:$G$339, 3, FALSE)</f>
        <v>27273</v>
      </c>
      <c r="P378">
        <f>extracted_table_data[[#This Row],[最低排名]]-extracted_table_data[[#This Row],[同分人数]]+1</f>
        <v>10566</v>
      </c>
      <c r="Q378">
        <f>IF(O378&gt;=开始!$B$6, 1, 0)</f>
        <v>1</v>
      </c>
      <c r="R378">
        <f>extracted_table_data[[#This Row],[最低排名]]-开始!$B$6</f>
        <v>10808</v>
      </c>
    </row>
    <row r="379" spans="1:18">
      <c r="A379">
        <v>33702</v>
      </c>
      <c r="B379" t="s">
        <v>464</v>
      </c>
      <c r="C379" t="str">
        <f t="shared" si="10"/>
        <v>沈阳工大</v>
      </c>
      <c r="D379" t="str">
        <f t="shared" si="11"/>
        <v>02</v>
      </c>
      <c r="E379" t="s">
        <v>232</v>
      </c>
      <c r="F379">
        <v>174</v>
      </c>
      <c r="G379">
        <v>97</v>
      </c>
      <c r="H379">
        <v>102</v>
      </c>
      <c r="I379">
        <v>61</v>
      </c>
      <c r="J379">
        <v>58</v>
      </c>
      <c r="K379">
        <v>43</v>
      </c>
      <c r="L379">
        <v>0</v>
      </c>
      <c r="M379">
        <v>2024</v>
      </c>
      <c r="N379">
        <f>VLOOKUP(E379, '2024D'!$A$2:$G$339, 2, FALSE)</f>
        <v>227</v>
      </c>
      <c r="O379">
        <f>VLOOKUP(E379, '2024D'!$A$2:$G$339, 3, FALSE)</f>
        <v>34709</v>
      </c>
      <c r="P379">
        <f>extracted_table_data[[#This Row],[最低排名]]-extracted_table_data[[#This Row],[同分人数]]+1</f>
        <v>33767</v>
      </c>
      <c r="Q379">
        <f>IF(O379&gt;=开始!$B$6, 1, 0)</f>
        <v>1</v>
      </c>
      <c r="R379">
        <f>extracted_table_data[[#This Row],[最低排名]]-开始!$B$6</f>
        <v>33965</v>
      </c>
    </row>
    <row r="380" spans="1:18">
      <c r="A380">
        <v>33703</v>
      </c>
      <c r="B380" t="s">
        <v>2261</v>
      </c>
      <c r="C380" t="str">
        <f t="shared" si="10"/>
        <v>沈阳工大</v>
      </c>
      <c r="D380" t="str">
        <f t="shared" si="11"/>
        <v>03</v>
      </c>
      <c r="E380" t="s">
        <v>309</v>
      </c>
      <c r="F380">
        <v>189</v>
      </c>
      <c r="G380">
        <v>95</v>
      </c>
      <c r="H380">
        <v>100</v>
      </c>
      <c r="I380">
        <v>52</v>
      </c>
      <c r="J380">
        <v>52</v>
      </c>
      <c r="K380">
        <v>49</v>
      </c>
      <c r="L380">
        <v>0</v>
      </c>
      <c r="M380">
        <v>2024</v>
      </c>
      <c r="N380">
        <f>VLOOKUP(E380, '2024D'!$A$2:$G$339, 2, FALSE)</f>
        <v>250</v>
      </c>
      <c r="O380">
        <f>VLOOKUP(E380, '2024D'!$A$2:$G$339, 3, FALSE)</f>
        <v>33781</v>
      </c>
      <c r="P380">
        <f>extracted_table_data[[#This Row],[最低排名]]-extracted_table_data[[#This Row],[同分人数]]+1</f>
        <v>23116</v>
      </c>
      <c r="Q380">
        <f>IF(O380&gt;=开始!$B$6, 1, 0)</f>
        <v>1</v>
      </c>
      <c r="R380">
        <f>extracted_table_data[[#This Row],[最低排名]]-开始!$B$6</f>
        <v>23334</v>
      </c>
    </row>
    <row r="381" spans="1:18">
      <c r="A381">
        <v>33801</v>
      </c>
      <c r="B381" t="s">
        <v>465</v>
      </c>
      <c r="C381" t="str">
        <f t="shared" si="10"/>
        <v>沈阳航空</v>
      </c>
      <c r="D381" t="str">
        <f t="shared" si="11"/>
        <v>01</v>
      </c>
      <c r="E381" t="s">
        <v>83</v>
      </c>
      <c r="F381">
        <v>215</v>
      </c>
      <c r="G381">
        <v>117</v>
      </c>
      <c r="H381">
        <v>107</v>
      </c>
      <c r="I381">
        <v>64</v>
      </c>
      <c r="J381">
        <v>52</v>
      </c>
      <c r="K381">
        <v>49</v>
      </c>
      <c r="L381">
        <v>0</v>
      </c>
      <c r="M381">
        <v>2024</v>
      </c>
      <c r="N381">
        <f>VLOOKUP(E381, '2024D'!$A$2:$G$339, 2, FALSE)</f>
        <v>267</v>
      </c>
      <c r="O381">
        <f>VLOOKUP(E381, '2024D'!$A$2:$G$339, 3, FALSE)</f>
        <v>22781</v>
      </c>
      <c r="P381">
        <f>extracted_table_data[[#This Row],[最低排名]]-extracted_table_data[[#This Row],[同分人数]]+1</f>
        <v>24078</v>
      </c>
      <c r="Q381">
        <f>IF(O381&gt;=开始!$B$6, 1, 0)</f>
        <v>1</v>
      </c>
      <c r="R381">
        <f>extracted_table_data[[#This Row],[最低排名]]-开始!$B$6</f>
        <v>24317</v>
      </c>
    </row>
    <row r="382" spans="1:18">
      <c r="A382">
        <v>33901</v>
      </c>
      <c r="B382" t="s">
        <v>466</v>
      </c>
      <c r="C382" t="str">
        <f t="shared" si="10"/>
        <v>沈阳理工</v>
      </c>
      <c r="D382" t="str">
        <f t="shared" si="11"/>
        <v>01</v>
      </c>
      <c r="E382" t="s">
        <v>363</v>
      </c>
      <c r="F382">
        <v>193</v>
      </c>
      <c r="G382">
        <v>99</v>
      </c>
      <c r="H382">
        <v>93</v>
      </c>
      <c r="I382">
        <v>55</v>
      </c>
      <c r="J382">
        <v>49</v>
      </c>
      <c r="K382">
        <v>46</v>
      </c>
      <c r="L382">
        <v>0</v>
      </c>
      <c r="M382">
        <v>2024</v>
      </c>
      <c r="N382">
        <f>VLOOKUP(E382, '2024D'!$A$2:$G$339, 2, FALSE)</f>
        <v>204</v>
      </c>
      <c r="O382">
        <f>VLOOKUP(E382, '2024D'!$A$2:$G$339, 3, FALSE)</f>
        <v>35127</v>
      </c>
      <c r="P382">
        <f>extracted_table_data[[#This Row],[最低排名]]-extracted_table_data[[#This Row],[同分人数]]+1</f>
        <v>23815</v>
      </c>
      <c r="Q382">
        <f>IF(O382&gt;=开始!$B$6, 1, 0)</f>
        <v>1</v>
      </c>
      <c r="R382">
        <f>extracted_table_data[[#This Row],[最低排名]]-开始!$B$6</f>
        <v>24077</v>
      </c>
    </row>
    <row r="383" spans="1:18">
      <c r="A383">
        <v>33902</v>
      </c>
      <c r="B383" t="s">
        <v>467</v>
      </c>
      <c r="C383" t="str">
        <f t="shared" si="10"/>
        <v>沈阳理工</v>
      </c>
      <c r="D383" t="str">
        <f t="shared" si="11"/>
        <v>02</v>
      </c>
      <c r="E383" t="s">
        <v>228</v>
      </c>
      <c r="F383">
        <v>198</v>
      </c>
      <c r="G383">
        <v>103</v>
      </c>
      <c r="H383">
        <v>76</v>
      </c>
      <c r="I383">
        <v>64</v>
      </c>
      <c r="J383">
        <v>55</v>
      </c>
      <c r="K383">
        <v>46</v>
      </c>
      <c r="L383">
        <v>0</v>
      </c>
      <c r="M383">
        <v>2024</v>
      </c>
      <c r="N383">
        <f>VLOOKUP(E383, '2024D'!$A$2:$G$339, 2, FALSE)</f>
        <v>243</v>
      </c>
      <c r="O383">
        <f>VLOOKUP(E383, '2024D'!$A$2:$G$339, 3, FALSE)</f>
        <v>34482</v>
      </c>
      <c r="P383">
        <f>extracted_table_data[[#This Row],[最低排名]]-extracted_table_data[[#This Row],[同分人数]]+1</f>
        <v>26614</v>
      </c>
      <c r="Q383">
        <f>IF(O383&gt;=开始!$B$6, 1, 0)</f>
        <v>1</v>
      </c>
      <c r="R383">
        <f>extracted_table_data[[#This Row],[最低排名]]-开始!$B$6</f>
        <v>26866</v>
      </c>
    </row>
    <row r="384" spans="1:18">
      <c r="A384">
        <v>33903</v>
      </c>
      <c r="B384" t="s">
        <v>468</v>
      </c>
      <c r="C384" t="str">
        <f t="shared" si="10"/>
        <v>沈阳理工</v>
      </c>
      <c r="D384" t="str">
        <f t="shared" si="11"/>
        <v>03</v>
      </c>
      <c r="E384" t="s">
        <v>363</v>
      </c>
      <c r="F384">
        <v>188</v>
      </c>
      <c r="G384">
        <v>96</v>
      </c>
      <c r="H384">
        <v>107</v>
      </c>
      <c r="I384">
        <v>49</v>
      </c>
      <c r="J384">
        <v>46</v>
      </c>
      <c r="K384">
        <v>46</v>
      </c>
      <c r="L384">
        <v>0</v>
      </c>
      <c r="M384">
        <v>2024</v>
      </c>
      <c r="N384">
        <f>VLOOKUP(E384, '2024D'!$A$2:$G$339, 2, FALSE)</f>
        <v>204</v>
      </c>
      <c r="O384">
        <f>VLOOKUP(E384, '2024D'!$A$2:$G$339, 3, FALSE)</f>
        <v>35127</v>
      </c>
      <c r="P384">
        <f>extracted_table_data[[#This Row],[最低排名]]-extracted_table_data[[#This Row],[同分人数]]+1</f>
        <v>34171</v>
      </c>
      <c r="Q384">
        <f>IF(O384&gt;=开始!$B$6, 1, 0)</f>
        <v>1</v>
      </c>
      <c r="R384">
        <f>extracted_table_data[[#This Row],[最低排名]]-开始!$B$6</f>
        <v>34431</v>
      </c>
    </row>
    <row r="385" spans="1:18">
      <c r="A385">
        <v>34001</v>
      </c>
      <c r="B385" t="s">
        <v>470</v>
      </c>
      <c r="C385" t="str">
        <f t="shared" si="10"/>
        <v>辽宁科大</v>
      </c>
      <c r="D385" t="str">
        <f t="shared" si="11"/>
        <v>01</v>
      </c>
      <c r="E385" t="s">
        <v>354</v>
      </c>
      <c r="F385">
        <v>190</v>
      </c>
      <c r="G385">
        <v>109</v>
      </c>
      <c r="H385">
        <v>91</v>
      </c>
      <c r="I385">
        <v>52</v>
      </c>
      <c r="J385">
        <v>49</v>
      </c>
      <c r="K385">
        <v>46</v>
      </c>
      <c r="L385">
        <v>0</v>
      </c>
      <c r="M385">
        <v>2024</v>
      </c>
      <c r="N385">
        <f>VLOOKUP(E385, '2024D'!$A$2:$G$339, 2, FALSE)</f>
        <v>204</v>
      </c>
      <c r="O385">
        <f>VLOOKUP(E385, '2024D'!$A$2:$G$339, 3, FALSE)</f>
        <v>36833</v>
      </c>
      <c r="P385">
        <f>extracted_table_data[[#This Row],[最低排名]]-extracted_table_data[[#This Row],[同分人数]]+1</f>
        <v>22167</v>
      </c>
      <c r="Q385">
        <f>IF(O385&gt;=开始!$B$6, 1, 0)</f>
        <v>1</v>
      </c>
      <c r="R385">
        <f>extracted_table_data[[#This Row],[最低排名]]-开始!$B$6</f>
        <v>22397</v>
      </c>
    </row>
    <row r="386" spans="1:18">
      <c r="A386">
        <v>34101</v>
      </c>
      <c r="B386" t="s">
        <v>474</v>
      </c>
      <c r="C386" t="str">
        <f t="shared" ref="C386:C449" si="12">LEFT(B386, FIND("(", B386) - 1)</f>
        <v>辽宁工程</v>
      </c>
      <c r="D386" t="str">
        <f t="shared" ref="D386:D449" si="13">MID(B386, FIND("(", B386) + 1, FIND(")", B386) - FIND("(", B386) - 1)</f>
        <v>01</v>
      </c>
      <c r="E386" t="s">
        <v>50</v>
      </c>
      <c r="F386">
        <v>188</v>
      </c>
      <c r="G386">
        <v>94</v>
      </c>
      <c r="H386">
        <v>102</v>
      </c>
      <c r="I386">
        <v>49</v>
      </c>
      <c r="J386">
        <v>46</v>
      </c>
      <c r="K386">
        <v>46</v>
      </c>
      <c r="L386">
        <v>0</v>
      </c>
      <c r="M386">
        <v>2024</v>
      </c>
      <c r="N386">
        <f>VLOOKUP(E386, '2024D'!$A$2:$G$339, 2, FALSE)</f>
        <v>189</v>
      </c>
      <c r="O386">
        <f>VLOOKUP(E386, '2024D'!$A$2:$G$339, 3, FALSE)</f>
        <v>36222</v>
      </c>
      <c r="P386">
        <f>extracted_table_data[[#This Row],[最低排名]]-extracted_table_data[[#This Row],[同分人数]]+1</f>
        <v>36713</v>
      </c>
      <c r="Q386">
        <f>IF(O386&gt;=开始!$B$6, 1, 0)</f>
        <v>1</v>
      </c>
      <c r="R386">
        <f>extracted_table_data[[#This Row],[最低排名]]-开始!$B$6</f>
        <v>36906</v>
      </c>
    </row>
    <row r="387" spans="1:18">
      <c r="A387">
        <v>34102</v>
      </c>
      <c r="B387" t="s">
        <v>475</v>
      </c>
      <c r="C387" t="str">
        <f t="shared" si="12"/>
        <v>辽宁工程</v>
      </c>
      <c r="D387" t="str">
        <f t="shared" si="13"/>
        <v>02</v>
      </c>
      <c r="E387" t="s">
        <v>405</v>
      </c>
      <c r="F387">
        <v>170</v>
      </c>
      <c r="G387">
        <v>90</v>
      </c>
      <c r="H387">
        <v>89</v>
      </c>
      <c r="I387">
        <v>64</v>
      </c>
      <c r="J387">
        <v>58</v>
      </c>
      <c r="K387">
        <v>46</v>
      </c>
      <c r="L387">
        <v>0</v>
      </c>
      <c r="M387">
        <v>2024</v>
      </c>
      <c r="N387">
        <f>VLOOKUP(E387, '2024D'!$A$2:$G$339, 2, FALSE)</f>
        <v>230</v>
      </c>
      <c r="O387">
        <f>VLOOKUP(E387, '2024D'!$A$2:$G$339, 3, FALSE)</f>
        <v>37063</v>
      </c>
      <c r="P387">
        <f>extracted_table_data[[#This Row],[最低排名]]-extracted_table_data[[#This Row],[同分人数]]+1</f>
        <v>37532</v>
      </c>
      <c r="Q387">
        <f>IF(O387&gt;=开始!$B$6, 1, 0)</f>
        <v>1</v>
      </c>
      <c r="R387">
        <f>extracted_table_data[[#This Row],[最低排名]]-开始!$B$6</f>
        <v>37730</v>
      </c>
    </row>
    <row r="388" spans="1:18">
      <c r="A388">
        <v>34201</v>
      </c>
      <c r="B388" t="s">
        <v>478</v>
      </c>
      <c r="C388" t="str">
        <f t="shared" si="12"/>
        <v>辽宁石化</v>
      </c>
      <c r="D388" t="str">
        <f t="shared" si="13"/>
        <v>01</v>
      </c>
      <c r="E388" t="s">
        <v>383</v>
      </c>
      <c r="F388">
        <v>171</v>
      </c>
      <c r="G388">
        <v>86</v>
      </c>
      <c r="H388">
        <v>99</v>
      </c>
      <c r="I388">
        <v>55</v>
      </c>
      <c r="J388">
        <v>49</v>
      </c>
      <c r="K388">
        <v>49</v>
      </c>
      <c r="L388">
        <v>0</v>
      </c>
      <c r="M388">
        <v>2024</v>
      </c>
      <c r="N388">
        <f>VLOOKUP(E388, '2024D'!$A$2:$G$339, 2, FALSE)</f>
        <v>190</v>
      </c>
      <c r="O388">
        <f>VLOOKUP(E388, '2024D'!$A$2:$G$339, 3, FALSE)</f>
        <v>37882</v>
      </c>
      <c r="P388">
        <f>extracted_table_data[[#This Row],[最低排名]]-extracted_table_data[[#This Row],[同分人数]]+1</f>
        <v>35052</v>
      </c>
      <c r="Q388">
        <f>IF(O388&gt;=开始!$B$6, 1, 0)</f>
        <v>1</v>
      </c>
      <c r="R388">
        <f>extracted_table_data[[#This Row],[最低排名]]-开始!$B$6</f>
        <v>35259</v>
      </c>
    </row>
    <row r="389" spans="1:18">
      <c r="A389">
        <v>34301</v>
      </c>
      <c r="B389" t="s">
        <v>482</v>
      </c>
      <c r="C389" t="str">
        <f t="shared" si="12"/>
        <v>沈阳化工</v>
      </c>
      <c r="D389" t="str">
        <f t="shared" si="13"/>
        <v>01</v>
      </c>
      <c r="E389" t="s">
        <v>405</v>
      </c>
      <c r="F389">
        <v>207</v>
      </c>
      <c r="G389">
        <v>115</v>
      </c>
      <c r="H389">
        <v>70</v>
      </c>
      <c r="I389">
        <v>52</v>
      </c>
      <c r="J389">
        <v>49</v>
      </c>
      <c r="K389">
        <v>49</v>
      </c>
      <c r="L389">
        <v>0</v>
      </c>
      <c r="M389">
        <v>2024</v>
      </c>
      <c r="N389">
        <f>VLOOKUP(E389, '2024D'!$A$2:$G$339, 2, FALSE)</f>
        <v>230</v>
      </c>
      <c r="O389">
        <f>VLOOKUP(E389, '2024D'!$A$2:$G$339, 3, FALSE)</f>
        <v>37063</v>
      </c>
      <c r="P389">
        <f>extracted_table_data[[#This Row],[最低排名]]-extracted_table_data[[#This Row],[同分人数]]+1</f>
        <v>34626</v>
      </c>
      <c r="Q389">
        <f>IF(O389&gt;=开始!$B$6, 1, 0)</f>
        <v>1</v>
      </c>
      <c r="R389">
        <f>extracted_table_data[[#This Row],[最低排名]]-开始!$B$6</f>
        <v>34853</v>
      </c>
    </row>
    <row r="390" spans="1:18">
      <c r="A390">
        <v>34401</v>
      </c>
      <c r="B390" t="s">
        <v>487</v>
      </c>
      <c r="C390" t="str">
        <f t="shared" si="12"/>
        <v>大连交大</v>
      </c>
      <c r="D390" t="str">
        <f t="shared" si="13"/>
        <v>01</v>
      </c>
      <c r="E390" t="s">
        <v>485</v>
      </c>
      <c r="F390">
        <v>170</v>
      </c>
      <c r="G390">
        <v>93</v>
      </c>
      <c r="H390">
        <v>119</v>
      </c>
      <c r="I390">
        <v>61</v>
      </c>
      <c r="J390">
        <v>52</v>
      </c>
      <c r="K390">
        <v>43</v>
      </c>
      <c r="L390">
        <v>0</v>
      </c>
      <c r="M390">
        <v>2024</v>
      </c>
      <c r="N390">
        <f>VLOOKUP(E390, '2024D'!$A$2:$G$339, 2, FALSE)</f>
        <v>211</v>
      </c>
      <c r="O390">
        <f>VLOOKUP(E390, '2024D'!$A$2:$G$339, 3, FALSE)</f>
        <v>33071</v>
      </c>
      <c r="P390">
        <f>extracted_table_data[[#This Row],[最低排名]]-extracted_table_data[[#This Row],[同分人数]]+1</f>
        <v>38272</v>
      </c>
      <c r="Q390">
        <f>IF(O390&gt;=开始!$B$6, 1, 0)</f>
        <v>1</v>
      </c>
      <c r="R390">
        <f>extracted_table_data[[#This Row],[最低排名]]-开始!$B$6</f>
        <v>38467</v>
      </c>
    </row>
    <row r="391" spans="1:18">
      <c r="A391">
        <v>34402</v>
      </c>
      <c r="B391" t="s">
        <v>488</v>
      </c>
      <c r="C391" t="str">
        <f t="shared" si="12"/>
        <v>大连交大</v>
      </c>
      <c r="D391" t="str">
        <f t="shared" si="13"/>
        <v>02</v>
      </c>
      <c r="E391" t="s">
        <v>440</v>
      </c>
      <c r="F391">
        <v>192</v>
      </c>
      <c r="G391">
        <v>100</v>
      </c>
      <c r="H391">
        <v>104</v>
      </c>
      <c r="I391">
        <v>52</v>
      </c>
      <c r="J391">
        <v>46</v>
      </c>
      <c r="K391">
        <v>43</v>
      </c>
      <c r="L391">
        <v>0</v>
      </c>
      <c r="M391">
        <v>2024</v>
      </c>
      <c r="N391">
        <f>VLOOKUP(E391, '2024D'!$A$2:$G$339, 2, FALSE)</f>
        <v>214</v>
      </c>
      <c r="O391">
        <f>VLOOKUP(E391, '2024D'!$A$2:$G$339, 3, FALSE)</f>
        <v>34923</v>
      </c>
      <c r="P391">
        <f>extracted_table_data[[#This Row],[最低排名]]-extracted_table_data[[#This Row],[同分人数]]+1</f>
        <v>33966</v>
      </c>
      <c r="Q391">
        <f>IF(O391&gt;=开始!$B$6, 1, 0)</f>
        <v>1</v>
      </c>
      <c r="R391">
        <f>extracted_table_data[[#This Row],[最低排名]]-开始!$B$6</f>
        <v>34170</v>
      </c>
    </row>
    <row r="392" spans="1:18">
      <c r="A392">
        <v>34601</v>
      </c>
      <c r="B392" t="s">
        <v>489</v>
      </c>
      <c r="C392" t="str">
        <f t="shared" si="12"/>
        <v>沈阳建筑</v>
      </c>
      <c r="D392" t="str">
        <f t="shared" si="13"/>
        <v>01</v>
      </c>
      <c r="E392" t="s">
        <v>469</v>
      </c>
      <c r="F392">
        <v>199</v>
      </c>
      <c r="G392">
        <v>103</v>
      </c>
      <c r="H392">
        <v>74</v>
      </c>
      <c r="I392">
        <v>55</v>
      </c>
      <c r="J392">
        <v>52</v>
      </c>
      <c r="K392">
        <v>52</v>
      </c>
      <c r="L392">
        <v>0</v>
      </c>
      <c r="M392">
        <v>2024</v>
      </c>
      <c r="N392">
        <f>VLOOKUP(E392, '2024D'!$A$2:$G$339, 2, FALSE)</f>
        <v>227</v>
      </c>
      <c r="O392">
        <f>VLOOKUP(E392, '2024D'!$A$2:$G$339, 3, FALSE)</f>
        <v>36033</v>
      </c>
      <c r="P392">
        <f>extracted_table_data[[#This Row],[最低排名]]-extracted_table_data[[#This Row],[同分人数]]+1</f>
        <v>31348</v>
      </c>
      <c r="Q392">
        <f>IF(O392&gt;=开始!$B$6, 1, 0)</f>
        <v>1</v>
      </c>
      <c r="R392">
        <f>extracted_table_data[[#This Row],[最低排名]]-开始!$B$6</f>
        <v>31584</v>
      </c>
    </row>
    <row r="393" spans="1:18">
      <c r="A393">
        <v>34602</v>
      </c>
      <c r="B393" t="s">
        <v>490</v>
      </c>
      <c r="C393" t="str">
        <f t="shared" si="12"/>
        <v>沈阳建筑</v>
      </c>
      <c r="D393" t="str">
        <f t="shared" si="13"/>
        <v>02</v>
      </c>
      <c r="E393" t="s">
        <v>354</v>
      </c>
      <c r="F393">
        <v>189</v>
      </c>
      <c r="G393">
        <v>100</v>
      </c>
      <c r="H393">
        <v>89</v>
      </c>
      <c r="I393">
        <v>58</v>
      </c>
      <c r="J393">
        <v>46</v>
      </c>
      <c r="K393">
        <v>46</v>
      </c>
      <c r="L393">
        <v>0</v>
      </c>
      <c r="M393">
        <v>2024</v>
      </c>
      <c r="N393">
        <f>VLOOKUP(E393, '2024D'!$A$2:$G$339, 2, FALSE)</f>
        <v>204</v>
      </c>
      <c r="O393">
        <f>VLOOKUP(E393, '2024D'!$A$2:$G$339, 3, FALSE)</f>
        <v>36833</v>
      </c>
      <c r="P393">
        <f>extracted_table_data[[#This Row],[最低排名]]-extracted_table_data[[#This Row],[同分人数]]+1</f>
        <v>37532</v>
      </c>
      <c r="Q393">
        <f>IF(O393&gt;=开始!$B$6, 1, 0)</f>
        <v>1</v>
      </c>
      <c r="R393">
        <f>extracted_table_data[[#This Row],[最低排名]]-开始!$B$6</f>
        <v>37730</v>
      </c>
    </row>
    <row r="394" spans="1:18">
      <c r="A394">
        <v>34603</v>
      </c>
      <c r="B394" t="s">
        <v>2262</v>
      </c>
      <c r="C394" t="str">
        <f t="shared" si="12"/>
        <v>沈阳建筑</v>
      </c>
      <c r="D394" t="str">
        <f t="shared" si="13"/>
        <v>03</v>
      </c>
      <c r="E394" t="s">
        <v>128</v>
      </c>
      <c r="F394">
        <v>210</v>
      </c>
      <c r="G394">
        <v>108</v>
      </c>
      <c r="H394">
        <v>95</v>
      </c>
      <c r="I394">
        <v>61</v>
      </c>
      <c r="J394">
        <v>61</v>
      </c>
      <c r="K394">
        <v>52</v>
      </c>
      <c r="L394">
        <v>0</v>
      </c>
      <c r="M394">
        <v>2024</v>
      </c>
      <c r="N394">
        <f>VLOOKUP(E394, '2024D'!$A$2:$G$339, 2, FALSE)</f>
        <v>233</v>
      </c>
      <c r="O394">
        <f>VLOOKUP(E394, '2024D'!$A$2:$G$339, 3, FALSE)</f>
        <v>24795</v>
      </c>
      <c r="P394">
        <f>extracted_table_data[[#This Row],[最低排名]]-extracted_table_data[[#This Row],[同分人数]]+1</f>
        <v>37731</v>
      </c>
      <c r="Q394">
        <f>IF(O394&gt;=开始!$B$6, 1, 0)</f>
        <v>1</v>
      </c>
      <c r="R394">
        <f>extracted_table_data[[#This Row],[最低排名]]-开始!$B$6</f>
        <v>37931</v>
      </c>
    </row>
    <row r="395" spans="1:18">
      <c r="A395">
        <v>34701</v>
      </c>
      <c r="B395" t="s">
        <v>491</v>
      </c>
      <c r="C395" t="str">
        <f t="shared" si="12"/>
        <v>沈阳农大</v>
      </c>
      <c r="D395" t="str">
        <f t="shared" si="13"/>
        <v>01</v>
      </c>
      <c r="E395" t="s">
        <v>318</v>
      </c>
      <c r="F395">
        <v>192</v>
      </c>
      <c r="G395">
        <v>97</v>
      </c>
      <c r="H395">
        <v>81</v>
      </c>
      <c r="I395">
        <v>55</v>
      </c>
      <c r="J395">
        <v>49</v>
      </c>
      <c r="K395">
        <v>49</v>
      </c>
      <c r="L395">
        <v>0</v>
      </c>
      <c r="M395">
        <v>2024</v>
      </c>
      <c r="N395">
        <f>VLOOKUP(E395, '2024D'!$A$2:$G$339, 2, FALSE)</f>
        <v>196</v>
      </c>
      <c r="O395">
        <f>VLOOKUP(E395, '2024D'!$A$2:$G$339, 3, FALSE)</f>
        <v>37259</v>
      </c>
      <c r="P395">
        <f>extracted_table_data[[#This Row],[最低排名]]-extracted_table_data[[#This Row],[同分人数]]+1</f>
        <v>22398</v>
      </c>
      <c r="Q395">
        <f>IF(O395&gt;=开始!$B$6, 1, 0)</f>
        <v>1</v>
      </c>
      <c r="R395">
        <f>extracted_table_data[[#This Row],[最低排名]]-开始!$B$6</f>
        <v>22656</v>
      </c>
    </row>
    <row r="396" spans="1:18">
      <c r="A396">
        <v>34801</v>
      </c>
      <c r="B396" t="s">
        <v>493</v>
      </c>
      <c r="C396" t="str">
        <f t="shared" si="12"/>
        <v>大连海洋</v>
      </c>
      <c r="D396" t="str">
        <f t="shared" si="13"/>
        <v>01</v>
      </c>
      <c r="E396" t="s">
        <v>363</v>
      </c>
      <c r="F396">
        <v>191</v>
      </c>
      <c r="G396">
        <v>100</v>
      </c>
      <c r="H396">
        <v>98</v>
      </c>
      <c r="I396">
        <v>55</v>
      </c>
      <c r="J396">
        <v>49</v>
      </c>
      <c r="K396">
        <v>43</v>
      </c>
      <c r="L396">
        <v>0</v>
      </c>
      <c r="M396">
        <v>2024</v>
      </c>
      <c r="N396">
        <f>VLOOKUP(E396, '2024D'!$A$2:$G$339, 2, FALSE)</f>
        <v>204</v>
      </c>
      <c r="O396">
        <f>VLOOKUP(E396, '2024D'!$A$2:$G$339, 3, FALSE)</f>
        <v>35127</v>
      </c>
      <c r="P396">
        <f>extracted_table_data[[#This Row],[最低排名]]-extracted_table_data[[#This Row],[同分人数]]+1</f>
        <v>28076</v>
      </c>
      <c r="Q396">
        <f>IF(O396&gt;=开始!$B$6, 1, 0)</f>
        <v>1</v>
      </c>
      <c r="R396">
        <f>extracted_table_data[[#This Row],[最低排名]]-开始!$B$6</f>
        <v>28319</v>
      </c>
    </row>
    <row r="397" spans="1:18">
      <c r="A397">
        <v>34802</v>
      </c>
      <c r="B397" t="s">
        <v>494</v>
      </c>
      <c r="C397" t="str">
        <f t="shared" si="12"/>
        <v>大连海洋</v>
      </c>
      <c r="D397" t="str">
        <f t="shared" si="13"/>
        <v>02</v>
      </c>
      <c r="E397" t="s">
        <v>54</v>
      </c>
      <c r="F397">
        <v>170</v>
      </c>
      <c r="G397">
        <v>94</v>
      </c>
      <c r="H397">
        <v>97</v>
      </c>
      <c r="I397">
        <v>64</v>
      </c>
      <c r="J397">
        <v>61</v>
      </c>
      <c r="K397">
        <v>49</v>
      </c>
      <c r="L397">
        <v>0</v>
      </c>
      <c r="M397">
        <v>2024</v>
      </c>
      <c r="N397">
        <f>VLOOKUP(E397, '2024D'!$A$2:$G$339, 2, FALSE)</f>
        <v>218</v>
      </c>
      <c r="O397">
        <f>VLOOKUP(E397, '2024D'!$A$2:$G$339, 3, FALSE)</f>
        <v>33999</v>
      </c>
      <c r="P397">
        <f>extracted_table_data[[#This Row],[最低排名]]-extracted_table_data[[#This Row],[同分人数]]+1</f>
        <v>14926</v>
      </c>
      <c r="Q397">
        <f>IF(O397&gt;=开始!$B$6, 1, 0)</f>
        <v>1</v>
      </c>
      <c r="R397">
        <f>extracted_table_data[[#This Row],[最低排名]]-开始!$B$6</f>
        <v>15161</v>
      </c>
    </row>
    <row r="398" spans="1:18">
      <c r="A398">
        <v>34803</v>
      </c>
      <c r="B398" t="s">
        <v>2263</v>
      </c>
      <c r="C398" t="str">
        <f t="shared" si="12"/>
        <v>大连海洋</v>
      </c>
      <c r="D398" t="str">
        <f t="shared" si="13"/>
        <v>03</v>
      </c>
      <c r="E398" t="s">
        <v>228</v>
      </c>
      <c r="F398">
        <v>189</v>
      </c>
      <c r="G398">
        <v>100</v>
      </c>
      <c r="H398">
        <v>94</v>
      </c>
      <c r="I398">
        <v>58</v>
      </c>
      <c r="J398">
        <v>52</v>
      </c>
      <c r="K398">
        <v>46</v>
      </c>
      <c r="L398">
        <v>0</v>
      </c>
      <c r="M398">
        <v>2024</v>
      </c>
      <c r="N398">
        <f>VLOOKUP(E398, '2024D'!$A$2:$G$339, 2, FALSE)</f>
        <v>243</v>
      </c>
      <c r="O398">
        <f>VLOOKUP(E398, '2024D'!$A$2:$G$339, 3, FALSE)</f>
        <v>34482</v>
      </c>
      <c r="P398">
        <f>extracted_table_data[[#This Row],[最低排名]]-extracted_table_data[[#This Row],[同分人数]]+1</f>
        <v>2822</v>
      </c>
      <c r="Q398">
        <f>IF(O398&gt;=开始!$B$6, 1, 0)</f>
        <v>1</v>
      </c>
      <c r="R398">
        <f>extracted_table_data[[#This Row],[最低排名]]-开始!$B$6</f>
        <v>2962</v>
      </c>
    </row>
    <row r="399" spans="1:18">
      <c r="A399">
        <v>34901</v>
      </c>
      <c r="B399" t="s">
        <v>495</v>
      </c>
      <c r="C399" t="str">
        <f t="shared" si="12"/>
        <v>中国医大</v>
      </c>
      <c r="D399" t="str">
        <f t="shared" si="13"/>
        <v>01</v>
      </c>
      <c r="E399" t="s">
        <v>628</v>
      </c>
      <c r="F399">
        <v>233</v>
      </c>
      <c r="G399">
        <v>124</v>
      </c>
      <c r="H399">
        <v>120</v>
      </c>
      <c r="I399">
        <v>67</v>
      </c>
      <c r="J399">
        <v>61</v>
      </c>
      <c r="K399">
        <v>61</v>
      </c>
      <c r="L399">
        <v>5</v>
      </c>
      <c r="M399">
        <v>2024</v>
      </c>
      <c r="N399">
        <f>VLOOKUP(E399, '2024D'!$A$2:$G$339, 2, FALSE)</f>
        <v>194</v>
      </c>
      <c r="O399">
        <f>VLOOKUP(E399, '2024D'!$A$2:$G$339, 3, FALSE)</f>
        <v>8372</v>
      </c>
      <c r="P399">
        <f>extracted_table_data[[#This Row],[最低排名]]-extracted_table_data[[#This Row],[同分人数]]+1</f>
        <v>4911</v>
      </c>
      <c r="Q399">
        <f>IF(O399&gt;=开始!$B$6, 1, 0)</f>
        <v>1</v>
      </c>
      <c r="R399">
        <f>extracted_table_data[[#This Row],[最低排名]]-开始!$B$6</f>
        <v>5080</v>
      </c>
    </row>
    <row r="400" spans="1:18">
      <c r="A400">
        <v>34902</v>
      </c>
      <c r="B400" t="s">
        <v>496</v>
      </c>
      <c r="C400" t="str">
        <f t="shared" si="12"/>
        <v>中国医大</v>
      </c>
      <c r="D400" t="str">
        <f t="shared" si="13"/>
        <v>02</v>
      </c>
      <c r="E400" t="s">
        <v>168</v>
      </c>
      <c r="F400">
        <v>210</v>
      </c>
      <c r="G400">
        <v>112</v>
      </c>
      <c r="H400">
        <v>108</v>
      </c>
      <c r="I400">
        <v>67</v>
      </c>
      <c r="J400">
        <v>58</v>
      </c>
      <c r="K400">
        <v>52</v>
      </c>
      <c r="L400">
        <v>0</v>
      </c>
      <c r="M400">
        <v>2024</v>
      </c>
      <c r="N400">
        <f>VLOOKUP(E400, '2024D'!$A$2:$G$339, 2, FALSE)</f>
        <v>247</v>
      </c>
      <c r="O400">
        <f>VLOOKUP(E400, '2024D'!$A$2:$G$339, 3, FALSE)</f>
        <v>20693</v>
      </c>
      <c r="P400">
        <f>extracted_table_data[[#This Row],[最低排名]]-extracted_table_data[[#This Row],[同分人数]]+1</f>
        <v>4911</v>
      </c>
      <c r="Q400">
        <f>IF(O400&gt;=开始!$B$6, 1, 0)</f>
        <v>1</v>
      </c>
      <c r="R400">
        <f>extracted_table_data[[#This Row],[最低排名]]-开始!$B$6</f>
        <v>5080</v>
      </c>
    </row>
    <row r="401" spans="1:18">
      <c r="A401">
        <v>35001</v>
      </c>
      <c r="B401" t="s">
        <v>497</v>
      </c>
      <c r="C401" t="str">
        <f t="shared" si="12"/>
        <v>锦州医大</v>
      </c>
      <c r="D401" t="str">
        <f t="shared" si="13"/>
        <v>01</v>
      </c>
      <c r="E401" t="s">
        <v>94</v>
      </c>
      <c r="F401">
        <v>210</v>
      </c>
      <c r="G401">
        <v>109</v>
      </c>
      <c r="H401">
        <v>122</v>
      </c>
      <c r="I401">
        <v>55</v>
      </c>
      <c r="J401">
        <v>52</v>
      </c>
      <c r="K401">
        <v>46</v>
      </c>
      <c r="L401">
        <v>0</v>
      </c>
      <c r="M401">
        <v>2024</v>
      </c>
      <c r="N401">
        <f>VLOOKUP(E401, '2024D'!$A$2:$G$339, 2, FALSE)</f>
        <v>253</v>
      </c>
      <c r="O401">
        <f>VLOOKUP(E401, '2024D'!$A$2:$G$339, 3, FALSE)</f>
        <v>23293</v>
      </c>
      <c r="P401">
        <f>extracted_table_data[[#This Row],[最低排名]]-extracted_table_data[[#This Row],[同分人数]]+1</f>
        <v>4911</v>
      </c>
      <c r="Q401">
        <f>IF(O401&gt;=开始!$B$6, 1, 0)</f>
        <v>1</v>
      </c>
      <c r="R401">
        <f>extracted_table_data[[#This Row],[最低排名]]-开始!$B$6</f>
        <v>5080</v>
      </c>
    </row>
    <row r="402" spans="1:18">
      <c r="A402">
        <v>35002</v>
      </c>
      <c r="B402" t="s">
        <v>498</v>
      </c>
      <c r="C402" t="str">
        <f t="shared" si="12"/>
        <v>锦州医大</v>
      </c>
      <c r="D402" t="str">
        <f t="shared" si="13"/>
        <v>02</v>
      </c>
      <c r="E402" t="s">
        <v>398</v>
      </c>
      <c r="F402">
        <v>173</v>
      </c>
      <c r="G402">
        <v>87</v>
      </c>
      <c r="H402">
        <v>110</v>
      </c>
      <c r="I402">
        <v>52</v>
      </c>
      <c r="J402">
        <v>49</v>
      </c>
      <c r="K402">
        <v>49</v>
      </c>
      <c r="L402">
        <v>0</v>
      </c>
      <c r="M402">
        <v>2024</v>
      </c>
      <c r="N402">
        <f>VLOOKUP(E402, '2024D'!$A$2:$G$339, 2, FALSE)</f>
        <v>236</v>
      </c>
      <c r="O402">
        <f>VLOOKUP(E402, '2024D'!$A$2:$G$339, 3, FALSE)</f>
        <v>35806</v>
      </c>
      <c r="P402">
        <f>extracted_table_data[[#This Row],[最低排名]]-extracted_table_data[[#This Row],[同分人数]]+1</f>
        <v>8256</v>
      </c>
      <c r="Q402">
        <f>IF(O402&gt;=开始!$B$6, 1, 0)</f>
        <v>1</v>
      </c>
      <c r="R402">
        <f>extracted_table_data[[#This Row],[最低排名]]-开始!$B$6</f>
        <v>8464</v>
      </c>
    </row>
    <row r="403" spans="1:18">
      <c r="A403">
        <v>35101</v>
      </c>
      <c r="B403" t="s">
        <v>499</v>
      </c>
      <c r="C403" t="str">
        <f t="shared" si="12"/>
        <v>大连医科</v>
      </c>
      <c r="D403" t="str">
        <f t="shared" si="13"/>
        <v>01</v>
      </c>
      <c r="E403" t="s">
        <v>60</v>
      </c>
      <c r="F403">
        <v>230</v>
      </c>
      <c r="G403">
        <v>122</v>
      </c>
      <c r="H403">
        <v>114</v>
      </c>
      <c r="I403">
        <v>70</v>
      </c>
      <c r="J403">
        <v>70</v>
      </c>
      <c r="K403">
        <v>64</v>
      </c>
      <c r="L403">
        <v>0</v>
      </c>
      <c r="M403">
        <v>2024</v>
      </c>
      <c r="N403">
        <f>VLOOKUP(E403, '2024D'!$A$2:$G$339, 2, FALSE)</f>
        <v>203</v>
      </c>
      <c r="O403">
        <f>VLOOKUP(E403, '2024D'!$A$2:$G$339, 3, FALSE)</f>
        <v>8178</v>
      </c>
      <c r="P403">
        <f>extracted_table_data[[#This Row],[最低排名]]-extracted_table_data[[#This Row],[同分人数]]+1</f>
        <v>35052</v>
      </c>
      <c r="Q403">
        <f>IF(O403&gt;=开始!$B$6, 1, 0)</f>
        <v>1</v>
      </c>
      <c r="R403">
        <f>extracted_table_data[[#This Row],[最低排名]]-开始!$B$6</f>
        <v>35259</v>
      </c>
    </row>
    <row r="404" spans="1:18">
      <c r="A404">
        <v>35102</v>
      </c>
      <c r="B404" t="s">
        <v>2264</v>
      </c>
      <c r="C404" t="str">
        <f t="shared" si="12"/>
        <v>大连医科</v>
      </c>
      <c r="D404" t="str">
        <f t="shared" si="13"/>
        <v>02</v>
      </c>
      <c r="E404" t="s">
        <v>20</v>
      </c>
      <c r="F404">
        <v>223</v>
      </c>
      <c r="G404">
        <v>125</v>
      </c>
      <c r="H404">
        <v>123</v>
      </c>
      <c r="I404">
        <v>67</v>
      </c>
      <c r="J404">
        <v>64</v>
      </c>
      <c r="K404">
        <v>64</v>
      </c>
      <c r="L404">
        <v>0</v>
      </c>
      <c r="M404">
        <v>2024</v>
      </c>
      <c r="N404">
        <f>VLOOKUP(E404, '2024D'!$A$2:$G$339, 2, FALSE)</f>
        <v>207</v>
      </c>
      <c r="O404">
        <f>VLOOKUP(E404, '2024D'!$A$2:$G$339, 3, FALSE)</f>
        <v>9624</v>
      </c>
      <c r="P404">
        <f>extracted_table_data[[#This Row],[最低排名]]-extracted_table_data[[#This Row],[同分人数]]+1</f>
        <v>34171</v>
      </c>
      <c r="Q404">
        <f>IF(O404&gt;=开始!$B$6, 1, 0)</f>
        <v>1</v>
      </c>
      <c r="R404">
        <f>extracted_table_data[[#This Row],[最低排名]]-开始!$B$6</f>
        <v>34431</v>
      </c>
    </row>
    <row r="405" spans="1:18">
      <c r="A405">
        <v>35103</v>
      </c>
      <c r="B405" t="s">
        <v>2265</v>
      </c>
      <c r="C405" t="str">
        <f t="shared" si="12"/>
        <v>大连医科</v>
      </c>
      <c r="D405" t="str">
        <f t="shared" si="13"/>
        <v>03</v>
      </c>
      <c r="E405" t="s">
        <v>68</v>
      </c>
      <c r="F405">
        <v>211</v>
      </c>
      <c r="G405">
        <v>106</v>
      </c>
      <c r="H405">
        <v>120</v>
      </c>
      <c r="I405">
        <v>64</v>
      </c>
      <c r="J405">
        <v>64</v>
      </c>
      <c r="K405">
        <v>61</v>
      </c>
      <c r="L405">
        <v>0</v>
      </c>
      <c r="M405">
        <v>2024</v>
      </c>
      <c r="N405">
        <f>VLOOKUP(E405, '2024D'!$A$2:$G$339, 2, FALSE)</f>
        <v>251</v>
      </c>
      <c r="O405">
        <f>VLOOKUP(E405, '2024D'!$A$2:$G$339, 3, FALSE)</f>
        <v>14532</v>
      </c>
      <c r="P405">
        <f>extracted_table_data[[#This Row],[最低排名]]-extracted_table_data[[#This Row],[同分人数]]+1</f>
        <v>33767</v>
      </c>
      <c r="Q405">
        <f>IF(O405&gt;=开始!$B$6, 1, 0)</f>
        <v>1</v>
      </c>
      <c r="R405">
        <f>extracted_table_data[[#This Row],[最低排名]]-开始!$B$6</f>
        <v>33965</v>
      </c>
    </row>
    <row r="406" spans="1:18">
      <c r="A406">
        <v>35201</v>
      </c>
      <c r="B406" t="s">
        <v>501</v>
      </c>
      <c r="C406" t="str">
        <f t="shared" si="12"/>
        <v>沈阳药大</v>
      </c>
      <c r="D406" t="str">
        <f t="shared" si="13"/>
        <v>01</v>
      </c>
      <c r="E406" t="s">
        <v>307</v>
      </c>
      <c r="F406">
        <v>224</v>
      </c>
      <c r="G406">
        <v>123</v>
      </c>
      <c r="H406">
        <v>118</v>
      </c>
      <c r="I406">
        <v>61</v>
      </c>
      <c r="J406">
        <v>58</v>
      </c>
      <c r="K406">
        <v>58</v>
      </c>
      <c r="L406">
        <v>0</v>
      </c>
      <c r="M406">
        <v>2024</v>
      </c>
      <c r="N406">
        <f>VLOOKUP(E406, '2024D'!$A$2:$G$339, 2, FALSE)</f>
        <v>221</v>
      </c>
      <c r="O406">
        <f>VLOOKUP(E406, '2024D'!$A$2:$G$339, 3, FALSE)</f>
        <v>14753</v>
      </c>
      <c r="P406">
        <f>extracted_table_data[[#This Row],[最低排名]]-extracted_table_data[[#This Row],[同分人数]]+1</f>
        <v>36304</v>
      </c>
      <c r="Q406">
        <f>IF(O406&gt;=开始!$B$6, 1, 0)</f>
        <v>1</v>
      </c>
      <c r="R406">
        <f>extracted_table_data[[#This Row],[最低排名]]-开始!$B$6</f>
        <v>36503</v>
      </c>
    </row>
    <row r="407" spans="1:18">
      <c r="A407">
        <v>35301</v>
      </c>
      <c r="B407" t="s">
        <v>503</v>
      </c>
      <c r="C407" t="str">
        <f t="shared" si="12"/>
        <v>辽宁师大</v>
      </c>
      <c r="D407" t="str">
        <f t="shared" si="13"/>
        <v>01</v>
      </c>
      <c r="E407" t="s">
        <v>228</v>
      </c>
      <c r="F407">
        <v>190</v>
      </c>
      <c r="G407">
        <v>101</v>
      </c>
      <c r="H407">
        <v>96</v>
      </c>
      <c r="I407">
        <v>55</v>
      </c>
      <c r="J407">
        <v>52</v>
      </c>
      <c r="K407">
        <v>46</v>
      </c>
      <c r="L407">
        <v>0</v>
      </c>
      <c r="M407">
        <v>2024</v>
      </c>
      <c r="N407">
        <f>VLOOKUP(E407, '2024D'!$A$2:$G$339, 2, FALSE)</f>
        <v>243</v>
      </c>
      <c r="O407">
        <f>VLOOKUP(E407, '2024D'!$A$2:$G$339, 3, FALSE)</f>
        <v>34482</v>
      </c>
      <c r="P407">
        <f>extracted_table_data[[#This Row],[最低排名]]-extracted_table_data[[#This Row],[同分人数]]+1</f>
        <v>33767</v>
      </c>
      <c r="Q407">
        <f>IF(O407&gt;=开始!$B$6, 1, 0)</f>
        <v>1</v>
      </c>
      <c r="R407">
        <f>extracted_table_data[[#This Row],[最低排名]]-开始!$B$6</f>
        <v>33965</v>
      </c>
    </row>
    <row r="408" spans="1:18">
      <c r="A408">
        <v>35302</v>
      </c>
      <c r="B408" t="s">
        <v>504</v>
      </c>
      <c r="C408" t="str">
        <f t="shared" si="12"/>
        <v>辽宁师大</v>
      </c>
      <c r="D408" t="str">
        <f t="shared" si="13"/>
        <v>02</v>
      </c>
      <c r="E408" t="s">
        <v>366</v>
      </c>
      <c r="F408">
        <v>158</v>
      </c>
      <c r="G408">
        <v>98</v>
      </c>
      <c r="H408">
        <v>93</v>
      </c>
      <c r="I408">
        <v>55</v>
      </c>
      <c r="J408">
        <v>52</v>
      </c>
      <c r="K408">
        <v>49</v>
      </c>
      <c r="L408">
        <v>0</v>
      </c>
      <c r="M408">
        <v>2024</v>
      </c>
      <c r="N408">
        <f>VLOOKUP(E408, '2024D'!$A$2:$G$339, 2, FALSE)</f>
        <v>163</v>
      </c>
      <c r="O408">
        <f>VLOOKUP(E408, '2024D'!$A$2:$G$339, 3, FALSE)</f>
        <v>40915</v>
      </c>
      <c r="P408">
        <f>extracted_table_data[[#This Row],[最低排名]]-extracted_table_data[[#This Row],[同分人数]]+1</f>
        <v>31822</v>
      </c>
      <c r="Q408">
        <f>IF(O408&gt;=开始!$B$6, 1, 0)</f>
        <v>1</v>
      </c>
      <c r="R408">
        <f>extracted_table_data[[#This Row],[最低排名]]-开始!$B$6</f>
        <v>32023</v>
      </c>
    </row>
    <row r="409" spans="1:18">
      <c r="A409">
        <v>35303</v>
      </c>
      <c r="B409" t="s">
        <v>2266</v>
      </c>
      <c r="C409" t="str">
        <f t="shared" si="12"/>
        <v>辽宁师大</v>
      </c>
      <c r="D409" t="str">
        <f t="shared" si="13"/>
        <v>03</v>
      </c>
      <c r="E409" t="s">
        <v>52</v>
      </c>
      <c r="F409">
        <v>171</v>
      </c>
      <c r="G409">
        <v>92</v>
      </c>
      <c r="H409">
        <v>115</v>
      </c>
      <c r="I409">
        <v>49</v>
      </c>
      <c r="J409">
        <v>46</v>
      </c>
      <c r="K409">
        <v>43</v>
      </c>
      <c r="L409">
        <v>0</v>
      </c>
      <c r="M409">
        <v>2024</v>
      </c>
      <c r="N409">
        <f>VLOOKUP(E409, '2024D'!$A$2:$G$339, 2, FALSE)</f>
        <v>224</v>
      </c>
      <c r="O409">
        <f>VLOOKUP(E409, '2024D'!$A$2:$G$339, 3, FALSE)</f>
        <v>37692</v>
      </c>
      <c r="P409">
        <f>extracted_table_data[[#This Row],[最低排名]]-extracted_table_data[[#This Row],[同分人数]]+1</f>
        <v>31585</v>
      </c>
      <c r="Q409">
        <f>IF(O409&gt;=开始!$B$6, 1, 0)</f>
        <v>1</v>
      </c>
      <c r="R409">
        <f>extracted_table_data[[#This Row],[最低排名]]-开始!$B$6</f>
        <v>31821</v>
      </c>
    </row>
    <row r="410" spans="1:18">
      <c r="A410">
        <v>35401</v>
      </c>
      <c r="B410" t="s">
        <v>505</v>
      </c>
      <c r="C410" t="str">
        <f t="shared" si="12"/>
        <v>东北财大</v>
      </c>
      <c r="D410" t="str">
        <f t="shared" si="13"/>
        <v>01</v>
      </c>
      <c r="E410" t="s">
        <v>70</v>
      </c>
      <c r="F410">
        <v>212</v>
      </c>
      <c r="G410">
        <v>125</v>
      </c>
      <c r="H410">
        <v>120</v>
      </c>
      <c r="I410">
        <v>67</v>
      </c>
      <c r="J410">
        <v>61</v>
      </c>
      <c r="K410">
        <v>58</v>
      </c>
      <c r="L410">
        <v>0</v>
      </c>
      <c r="M410">
        <v>2024</v>
      </c>
      <c r="N410">
        <f>VLOOKUP(E410, '2024D'!$A$2:$G$339, 2, FALSE)</f>
        <v>270</v>
      </c>
      <c r="O410">
        <f>VLOOKUP(E410, '2024D'!$A$2:$G$339, 3, FALSE)</f>
        <v>15023</v>
      </c>
      <c r="P410">
        <f>extracted_table_data[[#This Row],[最低排名]]-extracted_table_data[[#This Row],[同分人数]]+1</f>
        <v>37731</v>
      </c>
      <c r="Q410">
        <f>IF(O410&gt;=开始!$B$6, 1, 0)</f>
        <v>1</v>
      </c>
      <c r="R410">
        <f>extracted_table_data[[#This Row],[最低排名]]-开始!$B$6</f>
        <v>37931</v>
      </c>
    </row>
    <row r="411" spans="1:18">
      <c r="A411">
        <v>35402</v>
      </c>
      <c r="B411" t="s">
        <v>507</v>
      </c>
      <c r="C411" t="str">
        <f t="shared" si="12"/>
        <v>东北财大</v>
      </c>
      <c r="D411" t="str">
        <f t="shared" si="13"/>
        <v>02</v>
      </c>
      <c r="E411" t="s">
        <v>70</v>
      </c>
      <c r="F411">
        <v>221</v>
      </c>
      <c r="G411">
        <v>115</v>
      </c>
      <c r="H411">
        <v>123</v>
      </c>
      <c r="I411">
        <v>64</v>
      </c>
      <c r="J411">
        <v>58</v>
      </c>
      <c r="K411">
        <v>52</v>
      </c>
      <c r="L411">
        <v>0</v>
      </c>
      <c r="M411">
        <v>2024</v>
      </c>
      <c r="N411">
        <f>VLOOKUP(E411, '2024D'!$A$2:$G$339, 2, FALSE)</f>
        <v>270</v>
      </c>
      <c r="O411">
        <f>VLOOKUP(E411, '2024D'!$A$2:$G$339, 3, FALSE)</f>
        <v>15023</v>
      </c>
      <c r="P411">
        <f>extracted_table_data[[#This Row],[最低排名]]-extracted_table_data[[#This Row],[同分人数]]+1</f>
        <v>36114</v>
      </c>
      <c r="Q411">
        <f>IF(O411&gt;=开始!$B$6, 1, 0)</f>
        <v>1</v>
      </c>
      <c r="R411">
        <f>extracted_table_data[[#This Row],[最低排名]]-开始!$B$6</f>
        <v>36303</v>
      </c>
    </row>
    <row r="412" spans="1:18">
      <c r="A412">
        <v>35501</v>
      </c>
      <c r="B412" t="s">
        <v>1639</v>
      </c>
      <c r="C412" t="str">
        <f t="shared" si="12"/>
        <v>辽宁外贸</v>
      </c>
      <c r="D412" t="str">
        <f t="shared" si="13"/>
        <v>01</v>
      </c>
      <c r="E412" t="s">
        <v>198</v>
      </c>
      <c r="F412">
        <v>165</v>
      </c>
      <c r="G412">
        <v>94</v>
      </c>
      <c r="H412">
        <v>96</v>
      </c>
      <c r="I412">
        <v>52</v>
      </c>
      <c r="J412">
        <v>49</v>
      </c>
      <c r="K412">
        <v>43</v>
      </c>
      <c r="L412">
        <v>0</v>
      </c>
      <c r="M412">
        <v>2024</v>
      </c>
      <c r="N412">
        <f>VLOOKUP(E412, '2024D'!$A$2:$G$339, 2, FALSE)</f>
        <v>194</v>
      </c>
      <c r="O412">
        <f>VLOOKUP(E412, '2024D'!$A$2:$G$339, 3, FALSE)</f>
        <v>41271</v>
      </c>
      <c r="P412">
        <f>extracted_table_data[[#This Row],[最低排名]]-extracted_table_data[[#This Row],[同分人数]]+1</f>
        <v>33966</v>
      </c>
      <c r="Q412">
        <f>IF(O412&gt;=开始!$B$6, 1, 0)</f>
        <v>1</v>
      </c>
      <c r="R412">
        <f>extracted_table_data[[#This Row],[最低排名]]-开始!$B$6</f>
        <v>34170</v>
      </c>
    </row>
    <row r="413" spans="1:18">
      <c r="A413">
        <v>35601</v>
      </c>
      <c r="B413" t="s">
        <v>508</v>
      </c>
      <c r="C413" t="str">
        <f t="shared" si="12"/>
        <v>大连大学</v>
      </c>
      <c r="D413" t="str">
        <f t="shared" si="13"/>
        <v>01</v>
      </c>
      <c r="E413" t="s">
        <v>419</v>
      </c>
      <c r="F413">
        <v>185</v>
      </c>
      <c r="G413">
        <v>95</v>
      </c>
      <c r="H413">
        <v>99</v>
      </c>
      <c r="I413">
        <v>58</v>
      </c>
      <c r="J413">
        <v>49</v>
      </c>
      <c r="K413">
        <v>43</v>
      </c>
      <c r="L413">
        <v>0</v>
      </c>
      <c r="M413">
        <v>2024</v>
      </c>
      <c r="N413">
        <f>VLOOKUP(E413, '2024D'!$A$2:$G$339, 2, FALSE)</f>
        <v>229</v>
      </c>
      <c r="O413">
        <f>VLOOKUP(E413, '2024D'!$A$2:$G$339, 3, FALSE)</f>
        <v>35570</v>
      </c>
      <c r="P413">
        <f>extracted_table_data[[#This Row],[最低排名]]-extracted_table_data[[#This Row],[同分人数]]+1</f>
        <v>34626</v>
      </c>
      <c r="Q413">
        <f>IF(O413&gt;=开始!$B$6, 1, 0)</f>
        <v>1</v>
      </c>
      <c r="R413">
        <f>extracted_table_data[[#This Row],[最低排名]]-开始!$B$6</f>
        <v>34853</v>
      </c>
    </row>
    <row r="414" spans="1:18">
      <c r="A414">
        <v>35602</v>
      </c>
      <c r="B414" t="s">
        <v>509</v>
      </c>
      <c r="C414" t="str">
        <f t="shared" si="12"/>
        <v>大连大学</v>
      </c>
      <c r="D414" t="str">
        <f t="shared" si="13"/>
        <v>02</v>
      </c>
      <c r="E414" t="s">
        <v>118</v>
      </c>
      <c r="F414">
        <v>190</v>
      </c>
      <c r="G414">
        <v>102</v>
      </c>
      <c r="H414">
        <v>104</v>
      </c>
      <c r="I414">
        <v>58</v>
      </c>
      <c r="J414">
        <v>55</v>
      </c>
      <c r="K414">
        <v>49</v>
      </c>
      <c r="L414">
        <v>0</v>
      </c>
      <c r="M414">
        <v>2024</v>
      </c>
      <c r="N414">
        <f>VLOOKUP(E414, '2024D'!$A$2:$G$339, 2, FALSE)</f>
        <v>241</v>
      </c>
      <c r="O414">
        <f>VLOOKUP(E414, '2024D'!$A$2:$G$339, 3, FALSE)</f>
        <v>30473</v>
      </c>
      <c r="P414">
        <f>extracted_table_data[[#This Row],[最低排名]]-extracted_table_data[[#This Row],[同分人数]]+1</f>
        <v>34171</v>
      </c>
      <c r="Q414">
        <f>IF(O414&gt;=开始!$B$6, 1, 0)</f>
        <v>1</v>
      </c>
      <c r="R414">
        <f>extracted_table_data[[#This Row],[最低排名]]-开始!$B$6</f>
        <v>34431</v>
      </c>
    </row>
    <row r="415" spans="1:18">
      <c r="A415">
        <v>35701</v>
      </c>
      <c r="B415" t="s">
        <v>511</v>
      </c>
      <c r="C415" t="str">
        <f t="shared" si="12"/>
        <v>沈阳工程</v>
      </c>
      <c r="D415" t="str">
        <f t="shared" si="13"/>
        <v>01</v>
      </c>
      <c r="E415" t="s">
        <v>447</v>
      </c>
      <c r="F415">
        <v>183</v>
      </c>
      <c r="G415">
        <v>95</v>
      </c>
      <c r="H415">
        <v>94</v>
      </c>
      <c r="I415">
        <v>52</v>
      </c>
      <c r="J415">
        <v>49</v>
      </c>
      <c r="K415">
        <v>43</v>
      </c>
      <c r="L415">
        <v>0</v>
      </c>
      <c r="M415">
        <v>2024</v>
      </c>
      <c r="N415">
        <f>VLOOKUP(E415, '2024D'!$A$2:$G$339, 2, FALSE)</f>
        <v>213</v>
      </c>
      <c r="O415">
        <f>VLOOKUP(E415, '2024D'!$A$2:$G$339, 3, FALSE)</f>
        <v>38266</v>
      </c>
      <c r="P415">
        <f>extracted_table_data[[#This Row],[最低排名]]-extracted_table_data[[#This Row],[同分人数]]+1</f>
        <v>37731</v>
      </c>
      <c r="Q415">
        <f>IF(O415&gt;=开始!$B$6, 1, 0)</f>
        <v>1</v>
      </c>
      <c r="R415">
        <f>extracted_table_data[[#This Row],[最低排名]]-开始!$B$6</f>
        <v>37931</v>
      </c>
    </row>
    <row r="416" spans="1:18">
      <c r="A416">
        <v>35702</v>
      </c>
      <c r="B416" t="s">
        <v>1762</v>
      </c>
      <c r="C416" t="str">
        <f t="shared" si="12"/>
        <v>沈阳工程</v>
      </c>
      <c r="D416" t="str">
        <f t="shared" si="13"/>
        <v>02</v>
      </c>
      <c r="E416" t="s">
        <v>203</v>
      </c>
      <c r="F416">
        <v>206</v>
      </c>
      <c r="G416">
        <v>106</v>
      </c>
      <c r="H416">
        <v>74</v>
      </c>
      <c r="I416">
        <v>52</v>
      </c>
      <c r="J416">
        <v>52</v>
      </c>
      <c r="K416">
        <v>46</v>
      </c>
      <c r="L416">
        <v>0</v>
      </c>
      <c r="M416">
        <v>2024</v>
      </c>
      <c r="N416">
        <f>VLOOKUP(E416, '2024D'!$A$2:$G$339, 2, FALSE)</f>
        <v>214</v>
      </c>
      <c r="O416">
        <f>VLOOKUP(E416, '2024D'!$A$2:$G$339, 3, FALSE)</f>
        <v>36436</v>
      </c>
      <c r="P416">
        <f>extracted_table_data[[#This Row],[最低排名]]-extracted_table_data[[#This Row],[同分人数]]+1</f>
        <v>35698</v>
      </c>
      <c r="Q416">
        <f>IF(O416&gt;=开始!$B$6, 1, 0)</f>
        <v>1</v>
      </c>
      <c r="R416">
        <f>extracted_table_data[[#This Row],[最低排名]]-开始!$B$6</f>
        <v>35904</v>
      </c>
    </row>
    <row r="417" spans="1:18">
      <c r="A417">
        <v>35703</v>
      </c>
      <c r="B417" t="s">
        <v>2267</v>
      </c>
      <c r="C417" t="str">
        <f t="shared" si="12"/>
        <v>沈阳工程</v>
      </c>
      <c r="D417" t="str">
        <f t="shared" si="13"/>
        <v>03</v>
      </c>
      <c r="E417" t="s">
        <v>128</v>
      </c>
      <c r="F417">
        <v>200</v>
      </c>
      <c r="G417">
        <v>103</v>
      </c>
      <c r="H417">
        <v>117</v>
      </c>
      <c r="I417">
        <v>61</v>
      </c>
      <c r="J417">
        <v>52</v>
      </c>
      <c r="K417">
        <v>49</v>
      </c>
      <c r="L417">
        <v>0</v>
      </c>
      <c r="M417">
        <v>2024</v>
      </c>
      <c r="N417">
        <f>VLOOKUP(E417, '2024D'!$A$2:$G$339, 2, FALSE)</f>
        <v>233</v>
      </c>
      <c r="O417">
        <f>VLOOKUP(E417, '2024D'!$A$2:$G$339, 3, FALSE)</f>
        <v>24795</v>
      </c>
      <c r="P417">
        <f>extracted_table_data[[#This Row],[最低排名]]-extracted_table_data[[#This Row],[同分人数]]+1</f>
        <v>31348</v>
      </c>
      <c r="Q417">
        <f>IF(O417&gt;=开始!$B$6, 1, 0)</f>
        <v>1</v>
      </c>
      <c r="R417">
        <f>extracted_table_data[[#This Row],[最低排名]]-开始!$B$6</f>
        <v>31584</v>
      </c>
    </row>
    <row r="418" spans="1:18">
      <c r="A418">
        <v>35801</v>
      </c>
      <c r="B418" t="s">
        <v>1564</v>
      </c>
      <c r="C418" t="str">
        <f t="shared" si="12"/>
        <v>理大城市</v>
      </c>
      <c r="D418" t="str">
        <f t="shared" si="13"/>
        <v>01</v>
      </c>
      <c r="E418" t="s">
        <v>412</v>
      </c>
      <c r="F418">
        <v>195</v>
      </c>
      <c r="G418">
        <v>99</v>
      </c>
      <c r="H418">
        <v>72</v>
      </c>
      <c r="I418">
        <v>55</v>
      </c>
      <c r="J418">
        <v>49</v>
      </c>
      <c r="K418">
        <v>46</v>
      </c>
      <c r="L418">
        <v>0</v>
      </c>
      <c r="M418">
        <v>2024</v>
      </c>
      <c r="N418">
        <f>VLOOKUP(E418, '2024D'!$A$2:$G$339, 2, FALSE)</f>
        <v>210</v>
      </c>
      <c r="O418">
        <f>VLOOKUP(E418, '2024D'!$A$2:$G$339, 3, FALSE)</f>
        <v>39079</v>
      </c>
      <c r="P418">
        <f>extracted_table_data[[#This Row],[最低排名]]-extracted_table_data[[#This Row],[同分人数]]+1</f>
        <v>18899</v>
      </c>
      <c r="Q418">
        <f>IF(O418&gt;=开始!$B$6, 1, 0)</f>
        <v>1</v>
      </c>
      <c r="R418">
        <f>extracted_table_data[[#This Row],[最低排名]]-开始!$B$6</f>
        <v>19158</v>
      </c>
    </row>
    <row r="419" spans="1:18">
      <c r="A419">
        <v>35901</v>
      </c>
      <c r="B419" t="s">
        <v>1565</v>
      </c>
      <c r="C419" t="str">
        <f t="shared" si="12"/>
        <v>大连财经</v>
      </c>
      <c r="D419" t="str">
        <f t="shared" si="13"/>
        <v>01</v>
      </c>
      <c r="E419" t="s">
        <v>198</v>
      </c>
      <c r="F419">
        <v>183</v>
      </c>
      <c r="G419">
        <v>103</v>
      </c>
      <c r="H419">
        <v>72</v>
      </c>
      <c r="I419">
        <v>61</v>
      </c>
      <c r="J419">
        <v>46</v>
      </c>
      <c r="K419">
        <v>43</v>
      </c>
      <c r="L419">
        <v>0</v>
      </c>
      <c r="M419">
        <v>2024</v>
      </c>
      <c r="N419">
        <f>VLOOKUP(E419, '2024D'!$A$2:$G$339, 2, FALSE)</f>
        <v>194</v>
      </c>
      <c r="O419">
        <f>VLOOKUP(E419, '2024D'!$A$2:$G$339, 3, FALSE)</f>
        <v>41271</v>
      </c>
      <c r="P419">
        <f>extracted_table_data[[#This Row],[最低排名]]-extracted_table_data[[#This Row],[同分人数]]+1</f>
        <v>16922</v>
      </c>
      <c r="Q419">
        <f>IF(O419&gt;=开始!$B$6, 1, 0)</f>
        <v>1</v>
      </c>
      <c r="R419">
        <f>extracted_table_data[[#This Row],[最低排名]]-开始!$B$6</f>
        <v>17139</v>
      </c>
    </row>
    <row r="420" spans="1:18">
      <c r="A420">
        <v>35902</v>
      </c>
      <c r="B420" t="s">
        <v>2268</v>
      </c>
      <c r="C420" t="str">
        <f t="shared" si="12"/>
        <v>大连财经</v>
      </c>
      <c r="D420" t="str">
        <f t="shared" si="13"/>
        <v>02</v>
      </c>
      <c r="E420" t="s">
        <v>198</v>
      </c>
      <c r="F420">
        <v>171</v>
      </c>
      <c r="G420">
        <v>87</v>
      </c>
      <c r="H420">
        <v>78</v>
      </c>
      <c r="I420">
        <v>58</v>
      </c>
      <c r="J420">
        <v>55</v>
      </c>
      <c r="K420">
        <v>43</v>
      </c>
      <c r="L420">
        <v>0</v>
      </c>
      <c r="M420">
        <v>2024</v>
      </c>
      <c r="N420">
        <f>VLOOKUP(E420, '2024D'!$A$2:$G$339, 2, FALSE)</f>
        <v>194</v>
      </c>
      <c r="O420">
        <f>VLOOKUP(E420, '2024D'!$A$2:$G$339, 3, FALSE)</f>
        <v>41271</v>
      </c>
      <c r="P420">
        <f>extracted_table_data[[#This Row],[最低排名]]-extracted_table_data[[#This Row],[同分人数]]+1</f>
        <v>9865</v>
      </c>
      <c r="Q420">
        <f>IF(O420&gt;=开始!$B$6, 1, 0)</f>
        <v>1</v>
      </c>
      <c r="R420">
        <f>extracted_table_data[[#This Row],[最低排名]]-开始!$B$6</f>
        <v>10105</v>
      </c>
    </row>
    <row r="421" spans="1:18">
      <c r="A421">
        <v>36001</v>
      </c>
      <c r="B421" t="s">
        <v>514</v>
      </c>
      <c r="C421" t="str">
        <f t="shared" si="12"/>
        <v>辽宁何氏</v>
      </c>
      <c r="D421" t="str">
        <f t="shared" si="13"/>
        <v>01</v>
      </c>
      <c r="E421" t="s">
        <v>1556</v>
      </c>
      <c r="F421">
        <v>193</v>
      </c>
      <c r="G421">
        <v>100</v>
      </c>
      <c r="H421">
        <v>55</v>
      </c>
      <c r="I421">
        <v>55</v>
      </c>
      <c r="J421">
        <v>55</v>
      </c>
      <c r="K421">
        <v>46</v>
      </c>
      <c r="L421">
        <v>0</v>
      </c>
      <c r="M421">
        <v>2024</v>
      </c>
      <c r="N421">
        <f>VLOOKUP(E421, '2024D'!$A$2:$G$339, 2, FALSE)</f>
        <v>162</v>
      </c>
      <c r="O421">
        <f>VLOOKUP(E421, '2024D'!$A$2:$G$339, 3, FALSE)</f>
        <v>41433</v>
      </c>
      <c r="P421">
        <f>extracted_table_data[[#This Row],[最低排名]]-extracted_table_data[[#This Row],[同分人数]]+1</f>
        <v>25586</v>
      </c>
      <c r="Q421">
        <f>IF(O421&gt;=开始!$B$6, 1, 0)</f>
        <v>1</v>
      </c>
      <c r="R421">
        <f>extracted_table_data[[#This Row],[最低排名]]-开始!$B$6</f>
        <v>25848</v>
      </c>
    </row>
    <row r="422" spans="1:18">
      <c r="A422">
        <v>36101</v>
      </c>
      <c r="B422" t="s">
        <v>516</v>
      </c>
      <c r="C422" t="str">
        <f t="shared" si="12"/>
        <v>大连东软</v>
      </c>
      <c r="D422" t="str">
        <f t="shared" si="13"/>
        <v>01</v>
      </c>
      <c r="E422" t="s">
        <v>223</v>
      </c>
      <c r="F422">
        <v>186</v>
      </c>
      <c r="G422">
        <v>103</v>
      </c>
      <c r="H422">
        <v>75</v>
      </c>
      <c r="I422">
        <v>52</v>
      </c>
      <c r="J422">
        <v>49</v>
      </c>
      <c r="K422">
        <v>46</v>
      </c>
      <c r="L422">
        <v>0</v>
      </c>
      <c r="M422">
        <v>2024</v>
      </c>
      <c r="N422">
        <f>VLOOKUP(E422, '2024D'!$A$2:$G$339, 2, FALSE)</f>
        <v>179</v>
      </c>
      <c r="O422">
        <f>VLOOKUP(E422, '2024D'!$A$2:$G$339, 3, FALSE)</f>
        <v>40752</v>
      </c>
      <c r="P422">
        <f>extracted_table_data[[#This Row],[最低排名]]-extracted_table_data[[#This Row],[同分人数]]+1</f>
        <v>20182</v>
      </c>
      <c r="Q422">
        <f>IF(O422&gt;=开始!$B$6, 1, 0)</f>
        <v>1</v>
      </c>
      <c r="R422">
        <f>extracted_table_data[[#This Row],[最低排名]]-开始!$B$6</f>
        <v>20398</v>
      </c>
    </row>
    <row r="423" spans="1:18">
      <c r="A423">
        <v>36201</v>
      </c>
      <c r="B423" t="s">
        <v>517</v>
      </c>
      <c r="C423" t="str">
        <f t="shared" si="12"/>
        <v>辽宁中医</v>
      </c>
      <c r="D423" t="str">
        <f t="shared" si="13"/>
        <v>01</v>
      </c>
      <c r="E423" t="s">
        <v>77</v>
      </c>
      <c r="F423">
        <v>203</v>
      </c>
      <c r="G423">
        <v>102</v>
      </c>
      <c r="H423">
        <v>118</v>
      </c>
      <c r="I423">
        <v>61</v>
      </c>
      <c r="J423">
        <v>61</v>
      </c>
      <c r="K423">
        <v>55</v>
      </c>
      <c r="L423">
        <v>0</v>
      </c>
      <c r="M423">
        <v>2024</v>
      </c>
      <c r="N423">
        <f>VLOOKUP(E423, '2024D'!$A$2:$G$339, 2, FALSE)</f>
        <v>231</v>
      </c>
      <c r="O423">
        <f>VLOOKUP(E423, '2024D'!$A$2:$G$339, 3, FALSE)</f>
        <v>19960</v>
      </c>
      <c r="P423">
        <f>extracted_table_data[[#This Row],[最低排名]]-extracted_table_data[[#This Row],[同分人数]]+1</f>
        <v>23815</v>
      </c>
      <c r="Q423">
        <f>IF(O423&gt;=开始!$B$6, 1, 0)</f>
        <v>1</v>
      </c>
      <c r="R423">
        <f>extracted_table_data[[#This Row],[最低排名]]-开始!$B$6</f>
        <v>24077</v>
      </c>
    </row>
    <row r="424" spans="1:18">
      <c r="A424">
        <v>37101</v>
      </c>
      <c r="B424" t="s">
        <v>519</v>
      </c>
      <c r="C424" t="str">
        <f t="shared" si="12"/>
        <v>吉林大学</v>
      </c>
      <c r="D424" t="str">
        <f t="shared" si="13"/>
        <v>01</v>
      </c>
      <c r="E424" t="s">
        <v>29</v>
      </c>
      <c r="F424">
        <v>238</v>
      </c>
      <c r="G424">
        <v>127</v>
      </c>
      <c r="H424">
        <v>130</v>
      </c>
      <c r="I424">
        <v>67</v>
      </c>
      <c r="J424">
        <v>67</v>
      </c>
      <c r="K424">
        <v>64</v>
      </c>
      <c r="L424">
        <v>0</v>
      </c>
      <c r="M424">
        <v>2024</v>
      </c>
      <c r="N424">
        <f>VLOOKUP(E424, '2024D'!$A$2:$G$339, 2, FALSE)</f>
        <v>179</v>
      </c>
      <c r="O424">
        <f>VLOOKUP(E424, '2024D'!$A$2:$G$339, 3, FALSE)</f>
        <v>4841</v>
      </c>
      <c r="P424">
        <f>extracted_table_data[[#This Row],[最低排名]]-extracted_table_data[[#This Row],[同分人数]]+1</f>
        <v>24802</v>
      </c>
      <c r="Q424">
        <f>IF(O424&gt;=开始!$B$6, 1, 0)</f>
        <v>1</v>
      </c>
      <c r="R424">
        <f>extracted_table_data[[#This Row],[最低排名]]-开始!$B$6</f>
        <v>25081</v>
      </c>
    </row>
    <row r="425" spans="1:18">
      <c r="A425">
        <v>37102</v>
      </c>
      <c r="B425" t="s">
        <v>520</v>
      </c>
      <c r="C425" t="str">
        <f t="shared" si="12"/>
        <v>吉林大学</v>
      </c>
      <c r="D425" t="str">
        <f t="shared" si="13"/>
        <v>02</v>
      </c>
      <c r="E425" t="s">
        <v>246</v>
      </c>
      <c r="F425">
        <v>235</v>
      </c>
      <c r="G425">
        <v>134</v>
      </c>
      <c r="H425">
        <v>122</v>
      </c>
      <c r="I425">
        <v>67</v>
      </c>
      <c r="J425">
        <v>67</v>
      </c>
      <c r="K425">
        <v>61</v>
      </c>
      <c r="L425">
        <v>0</v>
      </c>
      <c r="M425">
        <v>2024</v>
      </c>
      <c r="N425">
        <f>VLOOKUP(E425, '2024D'!$A$2:$G$339, 2, FALSE)</f>
        <v>194</v>
      </c>
      <c r="O425">
        <f>VLOOKUP(E425, '2024D'!$A$2:$G$339, 3, FALSE)</f>
        <v>7412</v>
      </c>
      <c r="P425">
        <f>extracted_table_data[[#This Row],[最低排名]]-extracted_table_data[[#This Row],[同分人数]]+1</f>
        <v>35474</v>
      </c>
      <c r="Q425">
        <f>IF(O425&gt;=开始!$B$6, 1, 0)</f>
        <v>1</v>
      </c>
      <c r="R425">
        <f>extracted_table_data[[#This Row],[最低排名]]-开始!$B$6</f>
        <v>35697</v>
      </c>
    </row>
    <row r="426" spans="1:18">
      <c r="A426">
        <v>37103</v>
      </c>
      <c r="B426" t="s">
        <v>521</v>
      </c>
      <c r="C426" t="str">
        <f t="shared" si="12"/>
        <v>吉林大学</v>
      </c>
      <c r="D426" t="str">
        <f t="shared" si="13"/>
        <v>03</v>
      </c>
      <c r="E426" t="s">
        <v>29</v>
      </c>
      <c r="F426">
        <v>238</v>
      </c>
      <c r="G426">
        <v>125</v>
      </c>
      <c r="H426">
        <v>136</v>
      </c>
      <c r="I426">
        <v>70</v>
      </c>
      <c r="J426">
        <v>61</v>
      </c>
      <c r="K426">
        <v>61</v>
      </c>
      <c r="L426">
        <v>0</v>
      </c>
      <c r="M426">
        <v>2024</v>
      </c>
      <c r="N426">
        <f>VLOOKUP(E426, '2024D'!$A$2:$G$339, 2, FALSE)</f>
        <v>179</v>
      </c>
      <c r="O426">
        <f>VLOOKUP(E426, '2024D'!$A$2:$G$339, 3, FALSE)</f>
        <v>4841</v>
      </c>
      <c r="P426">
        <f>extracted_table_data[[#This Row],[最低排名]]-extracted_table_data[[#This Row],[同分人数]]+1</f>
        <v>20182</v>
      </c>
      <c r="Q426">
        <f>IF(O426&gt;=开始!$B$6, 1, 0)</f>
        <v>1</v>
      </c>
      <c r="R426">
        <f>extracted_table_data[[#This Row],[最低排名]]-开始!$B$6</f>
        <v>20398</v>
      </c>
    </row>
    <row r="427" spans="1:18">
      <c r="A427">
        <v>37201</v>
      </c>
      <c r="B427" t="s">
        <v>525</v>
      </c>
      <c r="C427" t="str">
        <f t="shared" si="12"/>
        <v>东北师大</v>
      </c>
      <c r="D427" t="str">
        <f t="shared" si="13"/>
        <v>01</v>
      </c>
      <c r="E427" t="s">
        <v>502</v>
      </c>
      <c r="F427">
        <v>229</v>
      </c>
      <c r="G427">
        <v>118</v>
      </c>
      <c r="H427">
        <v>118</v>
      </c>
      <c r="I427">
        <v>61</v>
      </c>
      <c r="J427">
        <v>58</v>
      </c>
      <c r="K427">
        <v>55</v>
      </c>
      <c r="L427">
        <v>0</v>
      </c>
      <c r="M427">
        <v>2024</v>
      </c>
      <c r="N427">
        <f>VLOOKUP(E427, '2024D'!$A$2:$G$339, 2, FALSE)</f>
        <v>255</v>
      </c>
      <c r="O427">
        <f>VLOOKUP(E427, '2024D'!$A$2:$G$339, 3, FALSE)</f>
        <v>14281</v>
      </c>
      <c r="P427">
        <f>extracted_table_data[[#This Row],[最低排名]]-extracted_table_data[[#This Row],[同分人数]]+1</f>
        <v>22879</v>
      </c>
      <c r="Q427">
        <f>IF(O427&gt;=开始!$B$6, 1, 0)</f>
        <v>1</v>
      </c>
      <c r="R427">
        <f>extracted_table_data[[#This Row],[最低排名]]-开始!$B$6</f>
        <v>23115</v>
      </c>
    </row>
    <row r="428" spans="1:18">
      <c r="A428">
        <v>37202</v>
      </c>
      <c r="B428" t="s">
        <v>526</v>
      </c>
      <c r="C428" t="str">
        <f t="shared" si="12"/>
        <v>东北师大</v>
      </c>
      <c r="D428" t="str">
        <f t="shared" si="13"/>
        <v>02</v>
      </c>
      <c r="E428" t="s">
        <v>502</v>
      </c>
      <c r="F428">
        <v>225</v>
      </c>
      <c r="G428">
        <v>123</v>
      </c>
      <c r="H428">
        <v>122</v>
      </c>
      <c r="I428">
        <v>64</v>
      </c>
      <c r="J428">
        <v>58</v>
      </c>
      <c r="K428">
        <v>52</v>
      </c>
      <c r="L428">
        <v>0</v>
      </c>
      <c r="M428">
        <v>2024</v>
      </c>
      <c r="N428">
        <f>VLOOKUP(E428, '2024D'!$A$2:$G$339, 2, FALSE)</f>
        <v>255</v>
      </c>
      <c r="O428">
        <f>VLOOKUP(E428, '2024D'!$A$2:$G$339, 3, FALSE)</f>
        <v>14281</v>
      </c>
      <c r="P428">
        <f>extracted_table_data[[#This Row],[最低排名]]-extracted_table_data[[#This Row],[同分人数]]+1</f>
        <v>37932</v>
      </c>
      <c r="Q428">
        <f>IF(O428&gt;=开始!$B$6, 1, 0)</f>
        <v>1</v>
      </c>
      <c r="R428">
        <f>extracted_table_data[[#This Row],[最低排名]]-开始!$B$6</f>
        <v>38092</v>
      </c>
    </row>
    <row r="429" spans="1:18">
      <c r="A429">
        <v>37203</v>
      </c>
      <c r="B429" t="s">
        <v>527</v>
      </c>
      <c r="C429" t="str">
        <f t="shared" si="12"/>
        <v>东北师大</v>
      </c>
      <c r="D429" t="str">
        <f t="shared" si="13"/>
        <v>03</v>
      </c>
      <c r="E429" t="s">
        <v>70</v>
      </c>
      <c r="F429">
        <v>211</v>
      </c>
      <c r="G429">
        <v>108</v>
      </c>
      <c r="H429">
        <v>118</v>
      </c>
      <c r="I429">
        <v>67</v>
      </c>
      <c r="J429">
        <v>61</v>
      </c>
      <c r="K429">
        <v>61</v>
      </c>
      <c r="L429">
        <v>0</v>
      </c>
      <c r="M429">
        <v>2024</v>
      </c>
      <c r="N429">
        <f>VLOOKUP(E429, '2024D'!$A$2:$G$339, 2, FALSE)</f>
        <v>270</v>
      </c>
      <c r="O429">
        <f>VLOOKUP(E429, '2024D'!$A$2:$G$339, 3, FALSE)</f>
        <v>15023</v>
      </c>
      <c r="P429">
        <f>extracted_table_data[[#This Row],[最低排名]]-extracted_table_data[[#This Row],[同分人数]]+1</f>
        <v>37731</v>
      </c>
      <c r="Q429">
        <f>IF(O429&gt;=开始!$B$6, 1, 0)</f>
        <v>1</v>
      </c>
      <c r="R429">
        <f>extracted_table_data[[#This Row],[最低排名]]-开始!$B$6</f>
        <v>37931</v>
      </c>
    </row>
    <row r="430" spans="1:18">
      <c r="A430">
        <v>37301</v>
      </c>
      <c r="B430" t="s">
        <v>529</v>
      </c>
      <c r="C430" t="str">
        <f t="shared" si="12"/>
        <v>延边大学</v>
      </c>
      <c r="D430" t="str">
        <f t="shared" si="13"/>
        <v>01</v>
      </c>
      <c r="E430" t="s">
        <v>546</v>
      </c>
      <c r="F430">
        <v>202</v>
      </c>
      <c r="G430">
        <v>105</v>
      </c>
      <c r="H430">
        <v>118</v>
      </c>
      <c r="I430">
        <v>61</v>
      </c>
      <c r="J430">
        <v>55</v>
      </c>
      <c r="K430">
        <v>52</v>
      </c>
      <c r="L430">
        <v>0</v>
      </c>
      <c r="M430">
        <v>2024</v>
      </c>
      <c r="N430">
        <f>VLOOKUP(E430, '2024D'!$A$2:$G$339, 2, FALSE)</f>
        <v>244</v>
      </c>
      <c r="O430">
        <f>VLOOKUP(E430, '2024D'!$A$2:$G$339, 3, FALSE)</f>
        <v>22514</v>
      </c>
      <c r="P430">
        <f>extracted_table_data[[#This Row],[最低排名]]-extracted_table_data[[#This Row],[同分人数]]+1</f>
        <v>37111</v>
      </c>
      <c r="Q430">
        <f>IF(O430&gt;=开始!$B$6, 1, 0)</f>
        <v>1</v>
      </c>
      <c r="R430">
        <f>extracted_table_data[[#This Row],[最低排名]]-开始!$B$6</f>
        <v>37331</v>
      </c>
    </row>
    <row r="431" spans="1:18">
      <c r="A431">
        <v>37302</v>
      </c>
      <c r="B431" t="s">
        <v>530</v>
      </c>
      <c r="C431" t="str">
        <f t="shared" si="12"/>
        <v>延边大学</v>
      </c>
      <c r="D431" t="str">
        <f t="shared" si="13"/>
        <v>02</v>
      </c>
      <c r="E431" t="s">
        <v>94</v>
      </c>
      <c r="F431">
        <v>209</v>
      </c>
      <c r="G431">
        <v>112</v>
      </c>
      <c r="H431">
        <v>108</v>
      </c>
      <c r="I431">
        <v>64</v>
      </c>
      <c r="J431">
        <v>52</v>
      </c>
      <c r="K431">
        <v>52</v>
      </c>
      <c r="L431">
        <v>0</v>
      </c>
      <c r="M431">
        <v>2024</v>
      </c>
      <c r="N431">
        <f>VLOOKUP(E431, '2024D'!$A$2:$G$339, 2, FALSE)</f>
        <v>253</v>
      </c>
      <c r="O431">
        <f>VLOOKUP(E431, '2024D'!$A$2:$G$339, 3, FALSE)</f>
        <v>23293</v>
      </c>
      <c r="P431">
        <f>extracted_table_data[[#This Row],[最低排名]]-extracted_table_data[[#This Row],[同分人数]]+1</f>
        <v>38667</v>
      </c>
      <c r="Q431">
        <f>IF(O431&gt;=开始!$B$6, 1, 0)</f>
        <v>1</v>
      </c>
      <c r="R431">
        <f>extracted_table_data[[#This Row],[最低排名]]-开始!$B$6</f>
        <v>38855</v>
      </c>
    </row>
    <row r="432" spans="1:18">
      <c r="A432">
        <v>37401</v>
      </c>
      <c r="B432" t="s">
        <v>532</v>
      </c>
      <c r="C432" t="str">
        <f t="shared" si="12"/>
        <v>长春理工</v>
      </c>
      <c r="D432" t="str">
        <f t="shared" si="13"/>
        <v>01</v>
      </c>
      <c r="E432" t="s">
        <v>302</v>
      </c>
      <c r="F432">
        <v>219</v>
      </c>
      <c r="G432">
        <v>113</v>
      </c>
      <c r="H432">
        <v>94</v>
      </c>
      <c r="I432">
        <v>67</v>
      </c>
      <c r="J432">
        <v>55</v>
      </c>
      <c r="K432">
        <v>55</v>
      </c>
      <c r="L432">
        <v>0</v>
      </c>
      <c r="M432">
        <v>2024</v>
      </c>
      <c r="N432">
        <f>VLOOKUP(E432, '2024D'!$A$2:$G$339, 2, FALSE)</f>
        <v>259</v>
      </c>
      <c r="O432">
        <f>VLOOKUP(E432, '2024D'!$A$2:$G$339, 3, FALSE)</f>
        <v>22003</v>
      </c>
      <c r="P432">
        <f>extracted_table_data[[#This Row],[最低排名]]-extracted_table_data[[#This Row],[同分人数]]+1</f>
        <v>35905</v>
      </c>
      <c r="Q432">
        <f>IF(O432&gt;=开始!$B$6, 1, 0)</f>
        <v>1</v>
      </c>
      <c r="R432">
        <f>extracted_table_data[[#This Row],[最低排名]]-开始!$B$6</f>
        <v>36113</v>
      </c>
    </row>
    <row r="433" spans="1:18">
      <c r="A433">
        <v>37402</v>
      </c>
      <c r="B433" t="s">
        <v>534</v>
      </c>
      <c r="C433" t="str">
        <f t="shared" si="12"/>
        <v>长春理工</v>
      </c>
      <c r="D433" t="str">
        <f t="shared" si="13"/>
        <v>02</v>
      </c>
      <c r="E433" t="s">
        <v>54</v>
      </c>
      <c r="F433">
        <v>198</v>
      </c>
      <c r="G433">
        <v>109</v>
      </c>
      <c r="H433">
        <v>90</v>
      </c>
      <c r="I433">
        <v>58</v>
      </c>
      <c r="J433">
        <v>49</v>
      </c>
      <c r="K433">
        <v>46</v>
      </c>
      <c r="L433">
        <v>0</v>
      </c>
      <c r="M433">
        <v>2024</v>
      </c>
      <c r="N433">
        <f>VLOOKUP(E433, '2024D'!$A$2:$G$339, 2, FALSE)</f>
        <v>218</v>
      </c>
      <c r="O433">
        <f>VLOOKUP(E433, '2024D'!$A$2:$G$339, 3, FALSE)</f>
        <v>33999</v>
      </c>
      <c r="P433">
        <f>extracted_table_data[[#This Row],[最低排名]]-extracted_table_data[[#This Row],[同分人数]]+1</f>
        <v>36713</v>
      </c>
      <c r="Q433">
        <f>IF(O433&gt;=开始!$B$6, 1, 0)</f>
        <v>1</v>
      </c>
      <c r="R433">
        <f>extracted_table_data[[#This Row],[最低排名]]-开始!$B$6</f>
        <v>36906</v>
      </c>
    </row>
    <row r="434" spans="1:18">
      <c r="A434">
        <v>37403</v>
      </c>
      <c r="B434" t="s">
        <v>2269</v>
      </c>
      <c r="C434" t="str">
        <f t="shared" si="12"/>
        <v>长春理工</v>
      </c>
      <c r="D434" t="str">
        <f t="shared" si="13"/>
        <v>03</v>
      </c>
      <c r="E434" t="s">
        <v>381</v>
      </c>
      <c r="F434">
        <v>178</v>
      </c>
      <c r="G434">
        <v>95</v>
      </c>
      <c r="H434">
        <v>77</v>
      </c>
      <c r="I434">
        <v>64</v>
      </c>
      <c r="J434">
        <v>58</v>
      </c>
      <c r="K434">
        <v>52</v>
      </c>
      <c r="L434">
        <v>0</v>
      </c>
      <c r="M434">
        <v>2024</v>
      </c>
      <c r="N434">
        <f>VLOOKUP(E434, '2024D'!$A$2:$G$339, 2, FALSE)</f>
        <v>193</v>
      </c>
      <c r="O434">
        <f>VLOOKUP(E434, '2024D'!$A$2:$G$339, 3, FALSE)</f>
        <v>36629</v>
      </c>
      <c r="P434">
        <f>extracted_table_data[[#This Row],[最低排名]]-extracted_table_data[[#This Row],[同分人数]]+1</f>
        <v>35474</v>
      </c>
      <c r="Q434">
        <f>IF(O434&gt;=开始!$B$6, 1, 0)</f>
        <v>1</v>
      </c>
      <c r="R434">
        <f>extracted_table_data[[#This Row],[最低排名]]-开始!$B$6</f>
        <v>35697</v>
      </c>
    </row>
    <row r="435" spans="1:18">
      <c r="A435">
        <v>37501</v>
      </c>
      <c r="B435" t="s">
        <v>535</v>
      </c>
      <c r="C435" t="str">
        <f t="shared" si="12"/>
        <v>东北电力</v>
      </c>
      <c r="D435" t="str">
        <f t="shared" si="13"/>
        <v>01</v>
      </c>
      <c r="E435" t="s">
        <v>100</v>
      </c>
      <c r="F435">
        <v>213</v>
      </c>
      <c r="G435">
        <v>115</v>
      </c>
      <c r="H435">
        <v>114</v>
      </c>
      <c r="I435">
        <v>64</v>
      </c>
      <c r="J435">
        <v>61</v>
      </c>
      <c r="K435">
        <v>55</v>
      </c>
      <c r="L435">
        <v>0</v>
      </c>
      <c r="M435">
        <v>2024</v>
      </c>
      <c r="N435">
        <f>VLOOKUP(E435, '2024D'!$A$2:$G$339, 2, FALSE)</f>
        <v>228</v>
      </c>
      <c r="O435">
        <f>VLOOKUP(E435, '2024D'!$A$2:$G$339, 3, FALSE)</f>
        <v>17795</v>
      </c>
      <c r="P435">
        <f>extracted_table_data[[#This Row],[最低排名]]-extracted_table_data[[#This Row],[同分人数]]+1</f>
        <v>34626</v>
      </c>
      <c r="Q435">
        <f>IF(O435&gt;=开始!$B$6, 1, 0)</f>
        <v>1</v>
      </c>
      <c r="R435">
        <f>extracted_table_data[[#This Row],[最低排名]]-开始!$B$6</f>
        <v>34853</v>
      </c>
    </row>
    <row r="436" spans="1:18">
      <c r="A436">
        <v>37601</v>
      </c>
      <c r="B436" t="s">
        <v>536</v>
      </c>
      <c r="C436" t="str">
        <f t="shared" si="12"/>
        <v>长春工大</v>
      </c>
      <c r="D436" t="str">
        <f t="shared" si="13"/>
        <v>01</v>
      </c>
      <c r="E436" t="s">
        <v>383</v>
      </c>
      <c r="F436">
        <v>180</v>
      </c>
      <c r="G436">
        <v>92</v>
      </c>
      <c r="H436">
        <v>90</v>
      </c>
      <c r="I436">
        <v>55</v>
      </c>
      <c r="J436">
        <v>49</v>
      </c>
      <c r="K436">
        <v>49</v>
      </c>
      <c r="L436">
        <v>0</v>
      </c>
      <c r="M436">
        <v>2024</v>
      </c>
      <c r="N436">
        <f>VLOOKUP(E436, '2024D'!$A$2:$G$339, 2, FALSE)</f>
        <v>190</v>
      </c>
      <c r="O436">
        <f>VLOOKUP(E436, '2024D'!$A$2:$G$339, 3, FALSE)</f>
        <v>37882</v>
      </c>
      <c r="P436">
        <f>extracted_table_data[[#This Row],[最低排名]]-extracted_table_data[[#This Row],[同分人数]]+1</f>
        <v>36504</v>
      </c>
      <c r="Q436">
        <f>IF(O436&gt;=开始!$B$6, 1, 0)</f>
        <v>1</v>
      </c>
      <c r="R436">
        <f>extracted_table_data[[#This Row],[最低排名]]-开始!$B$6</f>
        <v>36712</v>
      </c>
    </row>
    <row r="437" spans="1:18">
      <c r="A437">
        <v>37701</v>
      </c>
      <c r="B437" t="s">
        <v>538</v>
      </c>
      <c r="C437" t="str">
        <f t="shared" si="12"/>
        <v>北华大学</v>
      </c>
      <c r="D437" t="str">
        <f t="shared" si="13"/>
        <v>01</v>
      </c>
      <c r="E437" t="s">
        <v>228</v>
      </c>
      <c r="F437">
        <v>182</v>
      </c>
      <c r="G437">
        <v>91</v>
      </c>
      <c r="H437">
        <v>113</v>
      </c>
      <c r="I437">
        <v>52</v>
      </c>
      <c r="J437">
        <v>46</v>
      </c>
      <c r="K437">
        <v>46</v>
      </c>
      <c r="L437">
        <v>0</v>
      </c>
      <c r="M437">
        <v>2024</v>
      </c>
      <c r="N437">
        <f>VLOOKUP(E437, '2024D'!$A$2:$G$339, 2, FALSE)</f>
        <v>243</v>
      </c>
      <c r="O437">
        <f>VLOOKUP(E437, '2024D'!$A$2:$G$339, 3, FALSE)</f>
        <v>34482</v>
      </c>
      <c r="P437">
        <f>extracted_table_data[[#This Row],[最低排名]]-extracted_table_data[[#This Row],[同分人数]]+1</f>
        <v>38667</v>
      </c>
      <c r="Q437">
        <f>IF(O437&gt;=开始!$B$6, 1, 0)</f>
        <v>1</v>
      </c>
      <c r="R437">
        <f>extracted_table_data[[#This Row],[最低排名]]-开始!$B$6</f>
        <v>38855</v>
      </c>
    </row>
    <row r="438" spans="1:18">
      <c r="A438">
        <v>37702</v>
      </c>
      <c r="B438" t="s">
        <v>539</v>
      </c>
      <c r="C438" t="str">
        <f t="shared" si="12"/>
        <v>北华大学</v>
      </c>
      <c r="D438" t="str">
        <f t="shared" si="13"/>
        <v>02</v>
      </c>
      <c r="E438" t="s">
        <v>203</v>
      </c>
      <c r="F438">
        <v>185</v>
      </c>
      <c r="G438">
        <v>94</v>
      </c>
      <c r="H438">
        <v>113</v>
      </c>
      <c r="I438">
        <v>46</v>
      </c>
      <c r="J438">
        <v>46</v>
      </c>
      <c r="K438">
        <v>40</v>
      </c>
      <c r="L438">
        <v>0</v>
      </c>
      <c r="M438">
        <v>2024</v>
      </c>
      <c r="N438">
        <f>VLOOKUP(E438, '2024D'!$A$2:$G$339, 2, FALSE)</f>
        <v>214</v>
      </c>
      <c r="O438">
        <f>VLOOKUP(E438, '2024D'!$A$2:$G$339, 3, FALSE)</f>
        <v>36436</v>
      </c>
      <c r="P438">
        <f>extracted_table_data[[#This Row],[最低排名]]-extracted_table_data[[#This Row],[同分人数]]+1</f>
        <v>33767</v>
      </c>
      <c r="Q438">
        <f>IF(O438&gt;=开始!$B$6, 1, 0)</f>
        <v>1</v>
      </c>
      <c r="R438">
        <f>extracted_table_data[[#This Row],[最低排名]]-开始!$B$6</f>
        <v>33965</v>
      </c>
    </row>
    <row r="439" spans="1:18">
      <c r="A439">
        <v>37801</v>
      </c>
      <c r="B439" t="s">
        <v>540</v>
      </c>
      <c r="C439" t="str">
        <f t="shared" si="12"/>
        <v>吉林师大</v>
      </c>
      <c r="D439" t="str">
        <f t="shared" si="13"/>
        <v>01</v>
      </c>
      <c r="E439" t="s">
        <v>363</v>
      </c>
      <c r="F439">
        <v>204</v>
      </c>
      <c r="G439">
        <v>105</v>
      </c>
      <c r="H439">
        <v>88</v>
      </c>
      <c r="I439">
        <v>55</v>
      </c>
      <c r="J439">
        <v>46</v>
      </c>
      <c r="K439">
        <v>43</v>
      </c>
      <c r="L439">
        <v>0</v>
      </c>
      <c r="M439">
        <v>2024</v>
      </c>
      <c r="N439">
        <f>VLOOKUP(E439, '2024D'!$A$2:$G$339, 2, FALSE)</f>
        <v>204</v>
      </c>
      <c r="O439">
        <f>VLOOKUP(E439, '2024D'!$A$2:$G$339, 3, FALSE)</f>
        <v>35127</v>
      </c>
      <c r="P439">
        <f>extracted_table_data[[#This Row],[最低排名]]-extracted_table_data[[#This Row],[同分人数]]+1</f>
        <v>35698</v>
      </c>
      <c r="Q439">
        <f>IF(O439&gt;=开始!$B$6, 1, 0)</f>
        <v>1</v>
      </c>
      <c r="R439">
        <f>extracted_table_data[[#This Row],[最低排名]]-开始!$B$6</f>
        <v>35904</v>
      </c>
    </row>
    <row r="440" spans="1:18">
      <c r="A440">
        <v>37802</v>
      </c>
      <c r="B440" t="s">
        <v>541</v>
      </c>
      <c r="C440" t="str">
        <f t="shared" si="12"/>
        <v>吉林师大</v>
      </c>
      <c r="D440" t="str">
        <f t="shared" si="13"/>
        <v>02</v>
      </c>
      <c r="E440" t="s">
        <v>528</v>
      </c>
      <c r="F440">
        <v>175</v>
      </c>
      <c r="G440">
        <v>89</v>
      </c>
      <c r="H440">
        <v>79</v>
      </c>
      <c r="I440">
        <v>67</v>
      </c>
      <c r="J440">
        <v>61</v>
      </c>
      <c r="K440">
        <v>58</v>
      </c>
      <c r="L440">
        <v>0</v>
      </c>
      <c r="M440">
        <v>2024</v>
      </c>
      <c r="N440">
        <f>VLOOKUP(E440, '2024D'!$A$2:$G$339, 2, FALSE)</f>
        <v>240</v>
      </c>
      <c r="O440">
        <f>VLOOKUP(E440, '2024D'!$A$2:$G$339, 3, FALSE)</f>
        <v>34239</v>
      </c>
      <c r="P440">
        <f>extracted_table_data[[#This Row],[最低排名]]-extracted_table_data[[#This Row],[同分人数]]+1</f>
        <v>36304</v>
      </c>
      <c r="Q440">
        <f>IF(O440&gt;=开始!$B$6, 1, 0)</f>
        <v>1</v>
      </c>
      <c r="R440">
        <f>extracted_table_data[[#This Row],[最低排名]]-开始!$B$6</f>
        <v>36503</v>
      </c>
    </row>
    <row r="441" spans="1:18">
      <c r="A441">
        <v>37803</v>
      </c>
      <c r="B441" t="s">
        <v>2270</v>
      </c>
      <c r="C441" t="str">
        <f t="shared" si="12"/>
        <v>吉林师大</v>
      </c>
      <c r="D441" t="str">
        <f t="shared" si="13"/>
        <v>03</v>
      </c>
      <c r="E441" t="s">
        <v>513</v>
      </c>
      <c r="F441">
        <v>181</v>
      </c>
      <c r="G441">
        <v>94</v>
      </c>
      <c r="H441">
        <v>92</v>
      </c>
      <c r="I441">
        <v>55</v>
      </c>
      <c r="J441">
        <v>49</v>
      </c>
      <c r="K441">
        <v>43</v>
      </c>
      <c r="L441">
        <v>0</v>
      </c>
      <c r="M441">
        <v>2024</v>
      </c>
      <c r="N441">
        <f>VLOOKUP(E441, '2024D'!$A$2:$G$339, 2, FALSE)</f>
        <v>177</v>
      </c>
      <c r="O441">
        <f>VLOOKUP(E441, '2024D'!$A$2:$G$339, 3, FALSE)</f>
        <v>38443</v>
      </c>
      <c r="P441">
        <f>extracted_table_data[[#This Row],[最低排名]]-extracted_table_data[[#This Row],[同分人数]]+1</f>
        <v>37111</v>
      </c>
      <c r="Q441">
        <f>IF(O441&gt;=开始!$B$6, 1, 0)</f>
        <v>1</v>
      </c>
      <c r="R441">
        <f>extracted_table_data[[#This Row],[最低排名]]-开始!$B$6</f>
        <v>37331</v>
      </c>
    </row>
    <row r="442" spans="1:18">
      <c r="A442">
        <v>37901</v>
      </c>
      <c r="B442" t="s">
        <v>542</v>
      </c>
      <c r="C442" t="str">
        <f t="shared" si="12"/>
        <v>吉林财大</v>
      </c>
      <c r="D442" t="str">
        <f t="shared" si="13"/>
        <v>01</v>
      </c>
      <c r="E442" t="s">
        <v>50</v>
      </c>
      <c r="F442">
        <v>194</v>
      </c>
      <c r="G442">
        <v>104</v>
      </c>
      <c r="H442">
        <v>96</v>
      </c>
      <c r="I442">
        <v>49</v>
      </c>
      <c r="J442">
        <v>46</v>
      </c>
      <c r="K442">
        <v>46</v>
      </c>
      <c r="L442">
        <v>0</v>
      </c>
      <c r="M442">
        <v>2024</v>
      </c>
      <c r="N442">
        <f>VLOOKUP(E442, '2024D'!$A$2:$G$339, 2, FALSE)</f>
        <v>189</v>
      </c>
      <c r="O442">
        <f>VLOOKUP(E442, '2024D'!$A$2:$G$339, 3, FALSE)</f>
        <v>36222</v>
      </c>
      <c r="P442">
        <f>extracted_table_data[[#This Row],[最低排名]]-extracted_table_data[[#This Row],[同分人数]]+1</f>
        <v>36713</v>
      </c>
      <c r="Q442">
        <f>IF(O442&gt;=开始!$B$6, 1, 0)</f>
        <v>1</v>
      </c>
      <c r="R442">
        <f>extracted_table_data[[#This Row],[最低排名]]-开始!$B$6</f>
        <v>36906</v>
      </c>
    </row>
    <row r="443" spans="1:18">
      <c r="A443">
        <v>37902</v>
      </c>
      <c r="B443" t="s">
        <v>2271</v>
      </c>
      <c r="C443" t="str">
        <f t="shared" si="12"/>
        <v>吉林财大</v>
      </c>
      <c r="D443" t="str">
        <f t="shared" si="13"/>
        <v>02</v>
      </c>
      <c r="E443" t="s">
        <v>485</v>
      </c>
      <c r="F443">
        <v>196</v>
      </c>
      <c r="G443">
        <v>104</v>
      </c>
      <c r="H443">
        <v>96</v>
      </c>
      <c r="I443">
        <v>55</v>
      </c>
      <c r="J443">
        <v>49</v>
      </c>
      <c r="K443">
        <v>49</v>
      </c>
      <c r="L443">
        <v>0</v>
      </c>
      <c r="M443">
        <v>2024</v>
      </c>
      <c r="N443">
        <f>VLOOKUP(E443, '2024D'!$A$2:$G$339, 2, FALSE)</f>
        <v>211</v>
      </c>
      <c r="O443">
        <f>VLOOKUP(E443, '2024D'!$A$2:$G$339, 3, FALSE)</f>
        <v>33071</v>
      </c>
      <c r="P443">
        <f>extracted_table_data[[#This Row],[最低排名]]-extracted_table_data[[#This Row],[同分人数]]+1</f>
        <v>1</v>
      </c>
      <c r="Q443">
        <f>IF(O443&gt;=开始!$B$6, 1, 0)</f>
        <v>1</v>
      </c>
      <c r="R443">
        <f>extracted_table_data[[#This Row],[最低排名]]-开始!$B$6</f>
        <v>2393</v>
      </c>
    </row>
    <row r="444" spans="1:18">
      <c r="A444">
        <v>37903</v>
      </c>
      <c r="B444" t="s">
        <v>2272</v>
      </c>
      <c r="C444" t="str">
        <f t="shared" si="12"/>
        <v>吉林财大</v>
      </c>
      <c r="D444" t="str">
        <f t="shared" si="13"/>
        <v>03</v>
      </c>
      <c r="E444" t="s">
        <v>701</v>
      </c>
      <c r="F444">
        <v>180</v>
      </c>
      <c r="G444">
        <v>104</v>
      </c>
      <c r="H444">
        <v>102</v>
      </c>
      <c r="I444">
        <v>64</v>
      </c>
      <c r="J444">
        <v>52</v>
      </c>
      <c r="K444">
        <v>46</v>
      </c>
      <c r="L444">
        <v>0</v>
      </c>
      <c r="M444">
        <v>2024</v>
      </c>
      <c r="N444">
        <f>VLOOKUP(E444, '2024D'!$A$2:$G$339, 2, FALSE)</f>
        <v>215</v>
      </c>
      <c r="O444">
        <f>VLOOKUP(E444, '2024D'!$A$2:$G$339, 3, FALSE)</f>
        <v>33286</v>
      </c>
      <c r="P444">
        <f>extracted_table_data[[#This Row],[最低排名]]-extracted_table_data[[#This Row],[同分人数]]+1</f>
        <v>1</v>
      </c>
      <c r="Q444">
        <f>IF(O444&gt;=开始!$B$6, 1, 0)</f>
        <v>1</v>
      </c>
      <c r="R444">
        <f>extracted_table_data[[#This Row],[最低排名]]-开始!$B$6</f>
        <v>2393</v>
      </c>
    </row>
    <row r="445" spans="1:18">
      <c r="A445">
        <v>38001</v>
      </c>
      <c r="B445" t="s">
        <v>1646</v>
      </c>
      <c r="C445" t="str">
        <f t="shared" si="12"/>
        <v>长春财经</v>
      </c>
      <c r="D445" t="str">
        <f t="shared" si="13"/>
        <v>01</v>
      </c>
      <c r="E445" t="s">
        <v>221</v>
      </c>
      <c r="F445">
        <v>169</v>
      </c>
      <c r="G445">
        <v>86</v>
      </c>
      <c r="H445">
        <v>96</v>
      </c>
      <c r="I445">
        <v>55</v>
      </c>
      <c r="J445">
        <v>46</v>
      </c>
      <c r="K445">
        <v>43</v>
      </c>
      <c r="L445">
        <v>0</v>
      </c>
      <c r="M445">
        <v>2024</v>
      </c>
      <c r="N445">
        <f>VLOOKUP(E445, '2024D'!$A$2:$G$339, 2, FALSE)</f>
        <v>172</v>
      </c>
      <c r="O445">
        <f>VLOOKUP(E445, '2024D'!$A$2:$G$339, 3, FALSE)</f>
        <v>40573</v>
      </c>
      <c r="P445">
        <f>extracted_table_data[[#This Row],[最低排名]]-extracted_table_data[[#This Row],[同分人数]]+1</f>
        <v>1</v>
      </c>
      <c r="Q445">
        <f>IF(O445&gt;=开始!$B$6, 1, 0)</f>
        <v>1</v>
      </c>
      <c r="R445">
        <f>extracted_table_data[[#This Row],[最低排名]]-开始!$B$6</f>
        <v>2393</v>
      </c>
    </row>
    <row r="446" spans="1:18">
      <c r="A446">
        <v>38201</v>
      </c>
      <c r="B446" t="s">
        <v>543</v>
      </c>
      <c r="C446" t="str">
        <f t="shared" si="12"/>
        <v>长春工程</v>
      </c>
      <c r="D446" t="str">
        <f t="shared" si="13"/>
        <v>01</v>
      </c>
      <c r="E446" t="s">
        <v>405</v>
      </c>
      <c r="F446">
        <v>184</v>
      </c>
      <c r="G446">
        <v>95</v>
      </c>
      <c r="H446">
        <v>90</v>
      </c>
      <c r="I446">
        <v>58</v>
      </c>
      <c r="J446">
        <v>52</v>
      </c>
      <c r="K446">
        <v>43</v>
      </c>
      <c r="L446">
        <v>0</v>
      </c>
      <c r="M446">
        <v>2024</v>
      </c>
      <c r="N446">
        <f>VLOOKUP(E446, '2024D'!$A$2:$G$339, 2, FALSE)</f>
        <v>230</v>
      </c>
      <c r="O446">
        <f>VLOOKUP(E446, '2024D'!$A$2:$G$339, 3, FALSE)</f>
        <v>37063</v>
      </c>
      <c r="P446">
        <f>extracted_table_data[[#This Row],[最低排名]]-extracted_table_data[[#This Row],[同分人数]]+1</f>
        <v>3405</v>
      </c>
      <c r="Q446">
        <f>IF(O446&gt;=开始!$B$6, 1, 0)</f>
        <v>1</v>
      </c>
      <c r="R446">
        <f>extracted_table_data[[#This Row],[最低排名]]-开始!$B$6</f>
        <v>3586</v>
      </c>
    </row>
    <row r="447" spans="1:18">
      <c r="A447">
        <v>38202</v>
      </c>
      <c r="B447" t="s">
        <v>1763</v>
      </c>
      <c r="C447" t="str">
        <f t="shared" si="12"/>
        <v>长春工程</v>
      </c>
      <c r="D447" t="str">
        <f t="shared" si="13"/>
        <v>02</v>
      </c>
      <c r="E447" t="s">
        <v>205</v>
      </c>
      <c r="F447">
        <v>177</v>
      </c>
      <c r="G447">
        <v>96</v>
      </c>
      <c r="H447">
        <v>82</v>
      </c>
      <c r="I447">
        <v>58</v>
      </c>
      <c r="J447">
        <v>52</v>
      </c>
      <c r="K447">
        <v>49</v>
      </c>
      <c r="L447">
        <v>0</v>
      </c>
      <c r="M447">
        <v>2024</v>
      </c>
      <c r="N447">
        <f>VLOOKUP(E447, '2024D'!$A$2:$G$339, 2, FALSE)</f>
        <v>207</v>
      </c>
      <c r="O447">
        <f>VLOOKUP(E447, '2024D'!$A$2:$G$339, 3, FALSE)</f>
        <v>38869</v>
      </c>
      <c r="P447">
        <f>extracted_table_data[[#This Row],[最低排名]]-extracted_table_data[[#This Row],[同分人数]]+1</f>
        <v>2963</v>
      </c>
      <c r="Q447">
        <f>IF(O447&gt;=开始!$B$6, 1, 0)</f>
        <v>1</v>
      </c>
      <c r="R447">
        <f>extracted_table_data[[#This Row],[最低排名]]-开始!$B$6</f>
        <v>3118</v>
      </c>
    </row>
    <row r="448" spans="1:18">
      <c r="A448">
        <v>38301</v>
      </c>
      <c r="B448" t="s">
        <v>544</v>
      </c>
      <c r="C448" t="str">
        <f t="shared" si="12"/>
        <v>吉林工商</v>
      </c>
      <c r="D448" t="str">
        <f t="shared" si="13"/>
        <v>01</v>
      </c>
      <c r="E448" t="s">
        <v>447</v>
      </c>
      <c r="F448">
        <v>201</v>
      </c>
      <c r="G448">
        <v>102</v>
      </c>
      <c r="H448">
        <v>79</v>
      </c>
      <c r="I448">
        <v>52</v>
      </c>
      <c r="J448">
        <v>46</v>
      </c>
      <c r="K448">
        <v>43</v>
      </c>
      <c r="L448">
        <v>0</v>
      </c>
      <c r="M448">
        <v>2024</v>
      </c>
      <c r="N448">
        <f>VLOOKUP(E448, '2024D'!$A$2:$G$339, 2, FALSE)</f>
        <v>213</v>
      </c>
      <c r="O448">
        <f>VLOOKUP(E448, '2024D'!$A$2:$G$339, 3, FALSE)</f>
        <v>38266</v>
      </c>
      <c r="P448">
        <f>extracted_table_data[[#This Row],[最低排名]]-extracted_table_data[[#This Row],[同分人数]]+1</f>
        <v>9419</v>
      </c>
      <c r="Q448">
        <f>IF(O448&gt;=开始!$B$6, 1, 0)</f>
        <v>1</v>
      </c>
      <c r="R448">
        <f>extracted_table_data[[#This Row],[最低排名]]-开始!$B$6</f>
        <v>9655</v>
      </c>
    </row>
    <row r="449" spans="1:18">
      <c r="A449">
        <v>38302</v>
      </c>
      <c r="B449" t="s">
        <v>2273</v>
      </c>
      <c r="C449" t="str">
        <f t="shared" si="12"/>
        <v>吉林工商</v>
      </c>
      <c r="D449" t="str">
        <f t="shared" si="13"/>
        <v>02</v>
      </c>
      <c r="E449" t="s">
        <v>447</v>
      </c>
      <c r="F449">
        <v>179</v>
      </c>
      <c r="G449">
        <v>91</v>
      </c>
      <c r="H449">
        <v>86</v>
      </c>
      <c r="I449">
        <v>58</v>
      </c>
      <c r="J449">
        <v>52</v>
      </c>
      <c r="K449">
        <v>46</v>
      </c>
      <c r="L449">
        <v>0</v>
      </c>
      <c r="M449">
        <v>2024</v>
      </c>
      <c r="N449">
        <f>VLOOKUP(E449, '2024D'!$A$2:$G$339, 2, FALSE)</f>
        <v>213</v>
      </c>
      <c r="O449">
        <f>VLOOKUP(E449, '2024D'!$A$2:$G$339, 3, FALSE)</f>
        <v>38266</v>
      </c>
      <c r="P449">
        <f>extracted_table_data[[#This Row],[最低排名]]-extracted_table_data[[#This Row],[同分人数]]+1</f>
        <v>10566</v>
      </c>
      <c r="Q449">
        <f>IF(O449&gt;=开始!$B$6, 1, 0)</f>
        <v>1</v>
      </c>
      <c r="R449">
        <f>extracted_table_data[[#This Row],[最低排名]]-开始!$B$6</f>
        <v>10808</v>
      </c>
    </row>
    <row r="450" spans="1:18">
      <c r="A450">
        <v>38401</v>
      </c>
      <c r="B450" t="s">
        <v>545</v>
      </c>
      <c r="C450" t="str">
        <f t="shared" ref="C450:C513" si="14">LEFT(B450, FIND("(", B450) - 1)</f>
        <v>长春中医</v>
      </c>
      <c r="D450" t="str">
        <f t="shared" ref="D450:D513" si="15">MID(B450, FIND("(", B450) + 1, FIND(")", B450) - FIND("(", B450) - 1)</f>
        <v>01</v>
      </c>
      <c r="E450" t="s">
        <v>1556</v>
      </c>
      <c r="F450">
        <v>171</v>
      </c>
      <c r="G450">
        <v>90</v>
      </c>
      <c r="H450">
        <v>77</v>
      </c>
      <c r="I450">
        <v>61</v>
      </c>
      <c r="J450">
        <v>49</v>
      </c>
      <c r="K450">
        <v>46</v>
      </c>
      <c r="L450">
        <v>0</v>
      </c>
      <c r="M450">
        <v>2024</v>
      </c>
      <c r="N450">
        <f>VLOOKUP(E450, '2024D'!$A$2:$G$339, 2, FALSE)</f>
        <v>162</v>
      </c>
      <c r="O450">
        <f>VLOOKUP(E450, '2024D'!$A$2:$G$339, 3, FALSE)</f>
        <v>41433</v>
      </c>
      <c r="P450">
        <f>extracted_table_data[[#This Row],[最低排名]]-extracted_table_data[[#This Row],[同分人数]]+1</f>
        <v>8941</v>
      </c>
      <c r="Q450">
        <f>IF(O450&gt;=开始!$B$6, 1, 0)</f>
        <v>1</v>
      </c>
      <c r="R450">
        <f>extracted_table_data[[#This Row],[最低排名]]-开始!$B$6</f>
        <v>9179</v>
      </c>
    </row>
    <row r="451" spans="1:18">
      <c r="A451">
        <v>38501</v>
      </c>
      <c r="B451" t="s">
        <v>2274</v>
      </c>
      <c r="C451" t="str">
        <f t="shared" si="14"/>
        <v>吉林艺术</v>
      </c>
      <c r="D451" t="str">
        <f t="shared" si="15"/>
        <v>01</v>
      </c>
      <c r="E451" t="s">
        <v>1556</v>
      </c>
      <c r="F451">
        <v>145</v>
      </c>
      <c r="G451">
        <v>84</v>
      </c>
      <c r="H451">
        <v>109</v>
      </c>
      <c r="I451">
        <v>55</v>
      </c>
      <c r="J451">
        <v>49</v>
      </c>
      <c r="K451">
        <v>46</v>
      </c>
      <c r="L451">
        <v>0</v>
      </c>
      <c r="M451">
        <v>2024</v>
      </c>
      <c r="N451">
        <f>VLOOKUP(E451, '2024D'!$A$2:$G$339, 2, FALSE)</f>
        <v>162</v>
      </c>
      <c r="O451">
        <f>VLOOKUP(E451, '2024D'!$A$2:$G$339, 3, FALSE)</f>
        <v>41433</v>
      </c>
      <c r="P451">
        <f>extracted_table_data[[#This Row],[最低排名]]-extracted_table_data[[#This Row],[同分人数]]+1</f>
        <v>10341</v>
      </c>
      <c r="Q451">
        <f>IF(O451&gt;=开始!$B$6, 1, 0)</f>
        <v>1</v>
      </c>
      <c r="R451">
        <f>extracted_table_data[[#This Row],[最低排名]]-开始!$B$6</f>
        <v>10565</v>
      </c>
    </row>
    <row r="452" spans="1:18">
      <c r="A452">
        <v>38502</v>
      </c>
      <c r="B452" t="s">
        <v>2275</v>
      </c>
      <c r="C452" t="str">
        <f t="shared" si="14"/>
        <v>吉林艺术</v>
      </c>
      <c r="D452" t="str">
        <f t="shared" si="15"/>
        <v>02</v>
      </c>
      <c r="E452" t="s">
        <v>316</v>
      </c>
      <c r="F452">
        <v>178</v>
      </c>
      <c r="G452">
        <v>92</v>
      </c>
      <c r="H452">
        <v>69</v>
      </c>
      <c r="I452">
        <v>58</v>
      </c>
      <c r="J452">
        <v>52</v>
      </c>
      <c r="K452">
        <v>49</v>
      </c>
      <c r="L452">
        <v>0</v>
      </c>
      <c r="M452">
        <v>2024</v>
      </c>
      <c r="N452">
        <f>VLOOKUP(E452, '2024D'!$A$2:$G$339, 2, FALSE)</f>
        <v>162</v>
      </c>
      <c r="O452">
        <f>VLOOKUP(E452, '2024D'!$A$2:$G$339, 3, FALSE)</f>
        <v>41077</v>
      </c>
      <c r="P452">
        <f>extracted_table_data[[#This Row],[最低排名]]-extracted_table_data[[#This Row],[同分人数]]+1</f>
        <v>10341</v>
      </c>
      <c r="Q452">
        <f>IF(O452&gt;=开始!$B$6, 1, 0)</f>
        <v>1</v>
      </c>
      <c r="R452">
        <f>extracted_table_data[[#This Row],[最低排名]]-开始!$B$6</f>
        <v>10565</v>
      </c>
    </row>
    <row r="453" spans="1:18">
      <c r="A453">
        <v>39101</v>
      </c>
      <c r="B453" t="s">
        <v>548</v>
      </c>
      <c r="C453" t="str">
        <f t="shared" si="14"/>
        <v>东北林大</v>
      </c>
      <c r="D453" t="str">
        <f t="shared" si="15"/>
        <v>01</v>
      </c>
      <c r="E453" t="s">
        <v>518</v>
      </c>
      <c r="F453">
        <v>219</v>
      </c>
      <c r="G453">
        <v>116</v>
      </c>
      <c r="H453">
        <v>127</v>
      </c>
      <c r="I453">
        <v>61</v>
      </c>
      <c r="J453">
        <v>58</v>
      </c>
      <c r="K453">
        <v>49</v>
      </c>
      <c r="L453">
        <v>0</v>
      </c>
      <c r="M453">
        <v>2024</v>
      </c>
      <c r="N453">
        <f>VLOOKUP(E453, '2024D'!$A$2:$G$339, 2, FALSE)</f>
        <v>245</v>
      </c>
      <c r="O453">
        <f>VLOOKUP(E453, '2024D'!$A$2:$G$339, 3, FALSE)</f>
        <v>15979</v>
      </c>
      <c r="P453">
        <f>extracted_table_data[[#This Row],[最低排名]]-extracted_table_data[[#This Row],[同分人数]]+1</f>
        <v>8941</v>
      </c>
      <c r="Q453">
        <f>IF(O453&gt;=开始!$B$6, 1, 0)</f>
        <v>1</v>
      </c>
      <c r="R453">
        <f>extracted_table_data[[#This Row],[最低排名]]-开始!$B$6</f>
        <v>9179</v>
      </c>
    </row>
    <row r="454" spans="1:18">
      <c r="A454">
        <v>39102</v>
      </c>
      <c r="B454" t="s">
        <v>2276</v>
      </c>
      <c r="C454" t="str">
        <f t="shared" si="14"/>
        <v>东北林大</v>
      </c>
      <c r="D454" t="str">
        <f t="shared" si="15"/>
        <v>02</v>
      </c>
      <c r="E454" t="s">
        <v>37</v>
      </c>
      <c r="F454">
        <v>222</v>
      </c>
      <c r="G454">
        <v>112</v>
      </c>
      <c r="H454">
        <v>118</v>
      </c>
      <c r="I454">
        <v>64</v>
      </c>
      <c r="J454">
        <v>64</v>
      </c>
      <c r="K454">
        <v>55</v>
      </c>
      <c r="L454">
        <v>0</v>
      </c>
      <c r="M454">
        <v>2024</v>
      </c>
      <c r="N454">
        <f>VLOOKUP(E454, '2024D'!$A$2:$G$339, 2, FALSE)</f>
        <v>225</v>
      </c>
      <c r="O454">
        <f>VLOOKUP(E454, '2024D'!$A$2:$G$339, 3, FALSE)</f>
        <v>13763</v>
      </c>
      <c r="P454">
        <f>extracted_table_data[[#This Row],[最低排名]]-extracted_table_data[[#This Row],[同分人数]]+1</f>
        <v>11030</v>
      </c>
      <c r="Q454">
        <f>IF(O454&gt;=开始!$B$6, 1, 0)</f>
        <v>1</v>
      </c>
      <c r="R454">
        <f>extracted_table_data[[#This Row],[最低排名]]-开始!$B$6</f>
        <v>11276</v>
      </c>
    </row>
    <row r="455" spans="1:18">
      <c r="A455">
        <v>39201</v>
      </c>
      <c r="B455" t="s">
        <v>549</v>
      </c>
      <c r="C455" t="str">
        <f t="shared" si="14"/>
        <v>哈工大</v>
      </c>
      <c r="D455" t="str">
        <f t="shared" si="15"/>
        <v>01</v>
      </c>
      <c r="E455" t="s">
        <v>0</v>
      </c>
      <c r="M455">
        <v>2024</v>
      </c>
      <c r="N455">
        <f>VLOOKUP(E455, '2024D'!$A$2:$G$339, 2, FALSE)</f>
        <v>2684</v>
      </c>
      <c r="O455">
        <f>VLOOKUP(E455, '2024D'!$A$2:$G$339, 3, FALSE)</f>
        <v>2684</v>
      </c>
      <c r="P455">
        <f>extracted_table_data[[#This Row],[最低排名]]-extracted_table_data[[#This Row],[同分人数]]+1</f>
        <v>10106</v>
      </c>
      <c r="Q455">
        <f>IF(O455&gt;=开始!$B$6, 1, 0)</f>
        <v>1</v>
      </c>
      <c r="R455">
        <f>extracted_table_data[[#This Row],[最低排名]]-开始!$B$6</f>
        <v>10340</v>
      </c>
    </row>
    <row r="456" spans="1:18">
      <c r="A456">
        <v>39202</v>
      </c>
      <c r="B456" t="s">
        <v>550</v>
      </c>
      <c r="C456" t="str">
        <f t="shared" si="14"/>
        <v>哈工大</v>
      </c>
      <c r="D456" t="str">
        <f t="shared" si="15"/>
        <v>02</v>
      </c>
      <c r="E456" t="s">
        <v>31</v>
      </c>
      <c r="F456">
        <v>237</v>
      </c>
      <c r="G456">
        <v>125</v>
      </c>
      <c r="H456">
        <v>139</v>
      </c>
      <c r="I456">
        <v>67</v>
      </c>
      <c r="J456">
        <v>67</v>
      </c>
      <c r="K456">
        <v>58</v>
      </c>
      <c r="L456">
        <v>0</v>
      </c>
      <c r="M456">
        <v>2024</v>
      </c>
      <c r="N456">
        <f>VLOOKUP(E456, '2024D'!$A$2:$G$339, 2, FALSE)</f>
        <v>182</v>
      </c>
      <c r="O456">
        <f>VLOOKUP(E456, '2024D'!$A$2:$G$339, 3, FALSE)</f>
        <v>4499</v>
      </c>
      <c r="P456">
        <f>extracted_table_data[[#This Row],[最低排名]]-extracted_table_data[[#This Row],[同分人数]]+1</f>
        <v>14417</v>
      </c>
      <c r="Q456">
        <f>IF(O456&gt;=开始!$B$6, 1, 0)</f>
        <v>1</v>
      </c>
      <c r="R456">
        <f>extracted_table_data[[#This Row],[最低排名]]-开始!$B$6</f>
        <v>14672</v>
      </c>
    </row>
    <row r="457" spans="1:18">
      <c r="A457">
        <v>39203</v>
      </c>
      <c r="B457" t="s">
        <v>551</v>
      </c>
      <c r="C457" t="str">
        <f t="shared" si="14"/>
        <v>哈工大</v>
      </c>
      <c r="D457" t="str">
        <f t="shared" si="15"/>
        <v>03</v>
      </c>
      <c r="E457" t="s">
        <v>27</v>
      </c>
      <c r="F457">
        <v>234</v>
      </c>
      <c r="G457">
        <v>118</v>
      </c>
      <c r="H457">
        <v>132</v>
      </c>
      <c r="I457">
        <v>70</v>
      </c>
      <c r="J457">
        <v>67</v>
      </c>
      <c r="K457">
        <v>64</v>
      </c>
      <c r="L457">
        <v>0</v>
      </c>
      <c r="M457">
        <v>2024</v>
      </c>
      <c r="N457">
        <f>VLOOKUP(E457, '2024D'!$A$2:$G$339, 2, FALSE)</f>
        <v>163</v>
      </c>
      <c r="O457">
        <f>VLOOKUP(E457, '2024D'!$A$2:$G$339, 3, FALSE)</f>
        <v>4662</v>
      </c>
      <c r="P457">
        <f>extracted_table_data[[#This Row],[最低排名]]-extracted_table_data[[#This Row],[同分人数]]+1</f>
        <v>10341</v>
      </c>
      <c r="Q457">
        <f>IF(O457&gt;=开始!$B$6, 1, 0)</f>
        <v>1</v>
      </c>
      <c r="R457">
        <f>extracted_table_data[[#This Row],[最低排名]]-开始!$B$6</f>
        <v>10565</v>
      </c>
    </row>
    <row r="458" spans="1:18">
      <c r="A458">
        <v>39301</v>
      </c>
      <c r="B458" t="s">
        <v>553</v>
      </c>
      <c r="C458" t="str">
        <f t="shared" si="14"/>
        <v>哈工程</v>
      </c>
      <c r="D458" t="str">
        <f t="shared" si="15"/>
        <v>01</v>
      </c>
      <c r="E458" t="s">
        <v>260</v>
      </c>
      <c r="F458">
        <v>232</v>
      </c>
      <c r="G458">
        <v>121</v>
      </c>
      <c r="H458">
        <v>126</v>
      </c>
      <c r="I458">
        <v>67</v>
      </c>
      <c r="J458">
        <v>67</v>
      </c>
      <c r="K458">
        <v>64</v>
      </c>
      <c r="L458">
        <v>0</v>
      </c>
      <c r="M458">
        <v>2024</v>
      </c>
      <c r="N458">
        <f>VLOOKUP(E458, '2024D'!$A$2:$G$339, 2, FALSE)</f>
        <v>173</v>
      </c>
      <c r="O458">
        <f>VLOOKUP(E458, '2024D'!$A$2:$G$339, 3, FALSE)</f>
        <v>6631</v>
      </c>
      <c r="P458">
        <f>extracted_table_data[[#This Row],[最低排名]]-extracted_table_data[[#This Row],[同分人数]]+1</f>
        <v>12670</v>
      </c>
      <c r="Q458">
        <f>IF(O458&gt;=开始!$B$6, 1, 0)</f>
        <v>1</v>
      </c>
      <c r="R458">
        <f>extracted_table_data[[#This Row],[最低排名]]-开始!$B$6</f>
        <v>12910</v>
      </c>
    </row>
    <row r="459" spans="1:18">
      <c r="A459">
        <v>39302</v>
      </c>
      <c r="B459" t="s">
        <v>2277</v>
      </c>
      <c r="C459" t="str">
        <f t="shared" si="14"/>
        <v>哈工程</v>
      </c>
      <c r="D459" t="str">
        <f t="shared" si="15"/>
        <v>02</v>
      </c>
      <c r="E459" t="s">
        <v>25</v>
      </c>
      <c r="F459">
        <v>230</v>
      </c>
      <c r="G459">
        <v>122</v>
      </c>
      <c r="H459">
        <v>124</v>
      </c>
      <c r="I459">
        <v>67</v>
      </c>
      <c r="J459">
        <v>64</v>
      </c>
      <c r="K459">
        <v>58</v>
      </c>
      <c r="L459">
        <v>0</v>
      </c>
      <c r="M459">
        <v>2024</v>
      </c>
      <c r="N459">
        <f>VLOOKUP(E459, '2024D'!$A$2:$G$339, 2, FALSE)</f>
        <v>213</v>
      </c>
      <c r="O459">
        <f>VLOOKUP(E459, '2024D'!$A$2:$G$339, 3, FALSE)</f>
        <v>9186</v>
      </c>
      <c r="P459">
        <f>extracted_table_data[[#This Row],[最低排名]]-extracted_table_data[[#This Row],[同分人数]]+1</f>
        <v>11740</v>
      </c>
      <c r="Q459">
        <f>IF(O459&gt;=开始!$B$6, 1, 0)</f>
        <v>1</v>
      </c>
      <c r="R459">
        <f>extracted_table_data[[#This Row],[最低排名]]-开始!$B$6</f>
        <v>11977</v>
      </c>
    </row>
    <row r="460" spans="1:18">
      <c r="A460">
        <v>39401</v>
      </c>
      <c r="B460" t="s">
        <v>554</v>
      </c>
      <c r="C460" t="str">
        <f t="shared" si="14"/>
        <v>黑龙江大</v>
      </c>
      <c r="D460" t="str">
        <f t="shared" si="15"/>
        <v>01</v>
      </c>
      <c r="E460" t="s">
        <v>50</v>
      </c>
      <c r="F460">
        <v>193</v>
      </c>
      <c r="G460">
        <v>107</v>
      </c>
      <c r="H460">
        <v>85</v>
      </c>
      <c r="I460">
        <v>55</v>
      </c>
      <c r="J460">
        <v>52</v>
      </c>
      <c r="K460">
        <v>46</v>
      </c>
      <c r="L460">
        <v>0</v>
      </c>
      <c r="M460">
        <v>2024</v>
      </c>
      <c r="N460">
        <f>VLOOKUP(E460, '2024D'!$A$2:$G$339, 2, FALSE)</f>
        <v>189</v>
      </c>
      <c r="O460">
        <f>VLOOKUP(E460, '2024D'!$A$2:$G$339, 3, FALSE)</f>
        <v>36222</v>
      </c>
      <c r="P460">
        <f>extracted_table_data[[#This Row],[最低排名]]-extracted_table_data[[#This Row],[同分人数]]+1</f>
        <v>6650</v>
      </c>
      <c r="Q460">
        <f>IF(O460&gt;=开始!$B$6, 1, 0)</f>
        <v>1</v>
      </c>
      <c r="R460">
        <f>extracted_table_data[[#This Row],[最低排名]]-开始!$B$6</f>
        <v>6846</v>
      </c>
    </row>
    <row r="461" spans="1:18">
      <c r="A461">
        <v>39402</v>
      </c>
      <c r="B461" t="s">
        <v>555</v>
      </c>
      <c r="C461" t="str">
        <f t="shared" si="14"/>
        <v>黑龙江大</v>
      </c>
      <c r="D461" t="str">
        <f t="shared" si="15"/>
        <v>02</v>
      </c>
      <c r="E461" t="s">
        <v>230</v>
      </c>
      <c r="F461">
        <v>187</v>
      </c>
      <c r="G461">
        <v>94</v>
      </c>
      <c r="H461">
        <v>112</v>
      </c>
      <c r="I461">
        <v>52</v>
      </c>
      <c r="J461">
        <v>52</v>
      </c>
      <c r="K461">
        <v>40</v>
      </c>
      <c r="L461">
        <v>0</v>
      </c>
      <c r="M461">
        <v>2024</v>
      </c>
      <c r="N461">
        <f>VLOOKUP(E461, '2024D'!$A$2:$G$339, 2, FALSE)</f>
        <v>245</v>
      </c>
      <c r="O461">
        <f>VLOOKUP(E461, '2024D'!$A$2:$G$339, 3, FALSE)</f>
        <v>33531</v>
      </c>
      <c r="P461">
        <f>extracted_table_data[[#This Row],[最低排名]]-extracted_table_data[[#This Row],[同分人数]]+1</f>
        <v>6847</v>
      </c>
      <c r="Q461">
        <f>IF(O461&gt;=开始!$B$6, 1, 0)</f>
        <v>1</v>
      </c>
      <c r="R461">
        <f>extracted_table_data[[#This Row],[最低排名]]-开始!$B$6</f>
        <v>7041</v>
      </c>
    </row>
    <row r="462" spans="1:18">
      <c r="A462">
        <v>39403</v>
      </c>
      <c r="B462" t="s">
        <v>556</v>
      </c>
      <c r="C462" t="str">
        <f t="shared" si="14"/>
        <v>黑龙江大</v>
      </c>
      <c r="D462" t="str">
        <f t="shared" si="15"/>
        <v>03</v>
      </c>
      <c r="E462" t="s">
        <v>232</v>
      </c>
      <c r="F462">
        <v>197</v>
      </c>
      <c r="G462">
        <v>99</v>
      </c>
      <c r="H462">
        <v>97</v>
      </c>
      <c r="I462">
        <v>55</v>
      </c>
      <c r="J462">
        <v>46</v>
      </c>
      <c r="K462">
        <v>43</v>
      </c>
      <c r="L462">
        <v>0</v>
      </c>
      <c r="M462">
        <v>2024</v>
      </c>
      <c r="N462">
        <f>VLOOKUP(E462, '2024D'!$A$2:$G$339, 2, FALSE)</f>
        <v>227</v>
      </c>
      <c r="O462">
        <f>VLOOKUP(E462, '2024D'!$A$2:$G$339, 3, FALSE)</f>
        <v>34709</v>
      </c>
      <c r="P462">
        <f>extracted_table_data[[#This Row],[最低排名]]-extracted_table_data[[#This Row],[同分人数]]+1</f>
        <v>7445</v>
      </c>
      <c r="Q462">
        <f>IF(O462&gt;=开始!$B$6, 1, 0)</f>
        <v>1</v>
      </c>
      <c r="R462">
        <f>extracted_table_data[[#This Row],[最低排名]]-开始!$B$6</f>
        <v>7651</v>
      </c>
    </row>
    <row r="463" spans="1:18">
      <c r="A463">
        <v>39501</v>
      </c>
      <c r="B463" t="s">
        <v>557</v>
      </c>
      <c r="C463" t="str">
        <f t="shared" si="14"/>
        <v>哈理工</v>
      </c>
      <c r="D463" t="str">
        <f t="shared" si="15"/>
        <v>01</v>
      </c>
      <c r="E463" t="s">
        <v>528</v>
      </c>
      <c r="F463">
        <v>180</v>
      </c>
      <c r="G463">
        <v>102</v>
      </c>
      <c r="H463">
        <v>107</v>
      </c>
      <c r="I463">
        <v>58</v>
      </c>
      <c r="J463">
        <v>49</v>
      </c>
      <c r="K463">
        <v>46</v>
      </c>
      <c r="L463">
        <v>0</v>
      </c>
      <c r="M463">
        <v>2024</v>
      </c>
      <c r="N463">
        <f>VLOOKUP(E463, '2024D'!$A$2:$G$339, 2, FALSE)</f>
        <v>240</v>
      </c>
      <c r="O463">
        <f>VLOOKUP(E463, '2024D'!$A$2:$G$339, 3, FALSE)</f>
        <v>34239</v>
      </c>
      <c r="P463">
        <f>extracted_table_data[[#This Row],[最低排名]]-extracted_table_data[[#This Row],[同分人数]]+1</f>
        <v>3587</v>
      </c>
      <c r="Q463">
        <f>IF(O463&gt;=开始!$B$6, 1, 0)</f>
        <v>1</v>
      </c>
      <c r="R463">
        <f>extracted_table_data[[#This Row],[最低排名]]-开始!$B$6</f>
        <v>3741</v>
      </c>
    </row>
    <row r="464" spans="1:18">
      <c r="A464">
        <v>39601</v>
      </c>
      <c r="B464" t="s">
        <v>562</v>
      </c>
      <c r="C464" t="str">
        <f t="shared" si="14"/>
        <v>黑科大</v>
      </c>
      <c r="D464" t="str">
        <f t="shared" si="15"/>
        <v>01</v>
      </c>
      <c r="E464" t="s">
        <v>447</v>
      </c>
      <c r="F464">
        <v>196</v>
      </c>
      <c r="G464">
        <v>98</v>
      </c>
      <c r="H464">
        <v>69</v>
      </c>
      <c r="I464">
        <v>55</v>
      </c>
      <c r="J464">
        <v>55</v>
      </c>
      <c r="K464">
        <v>46</v>
      </c>
      <c r="L464">
        <v>0</v>
      </c>
      <c r="M464">
        <v>2024</v>
      </c>
      <c r="N464">
        <f>VLOOKUP(E464, '2024D'!$A$2:$G$339, 2, FALSE)</f>
        <v>213</v>
      </c>
      <c r="O464">
        <f>VLOOKUP(E464, '2024D'!$A$2:$G$339, 3, FALSE)</f>
        <v>38266</v>
      </c>
      <c r="P464">
        <f>extracted_table_data[[#This Row],[最低排名]]-extracted_table_data[[#This Row],[同分人数]]+1</f>
        <v>2822</v>
      </c>
      <c r="Q464">
        <f>IF(O464&gt;=开始!$B$6, 1, 0)</f>
        <v>1</v>
      </c>
      <c r="R464">
        <f>extracted_table_data[[#This Row],[最低排名]]-开始!$B$6</f>
        <v>2962</v>
      </c>
    </row>
    <row r="465" spans="1:18">
      <c r="A465">
        <v>39701</v>
      </c>
      <c r="B465" t="s">
        <v>563</v>
      </c>
      <c r="C465" t="str">
        <f t="shared" si="14"/>
        <v>东北石油</v>
      </c>
      <c r="D465" t="str">
        <f t="shared" si="15"/>
        <v>01</v>
      </c>
      <c r="E465" t="s">
        <v>50</v>
      </c>
      <c r="F465">
        <v>187</v>
      </c>
      <c r="G465">
        <v>97</v>
      </c>
      <c r="H465">
        <v>94</v>
      </c>
      <c r="I465">
        <v>52</v>
      </c>
      <c r="J465">
        <v>49</v>
      </c>
      <c r="K465">
        <v>49</v>
      </c>
      <c r="L465">
        <v>0</v>
      </c>
      <c r="M465">
        <v>2024</v>
      </c>
      <c r="N465">
        <f>VLOOKUP(E465, '2024D'!$A$2:$G$339, 2, FALSE)</f>
        <v>189</v>
      </c>
      <c r="O465">
        <f>VLOOKUP(E465, '2024D'!$A$2:$G$339, 3, FALSE)</f>
        <v>36222</v>
      </c>
      <c r="P465">
        <f>extracted_table_data[[#This Row],[最低排名]]-extracted_table_data[[#This Row],[同分人数]]+1</f>
        <v>9656</v>
      </c>
      <c r="Q465">
        <f>IF(O465&gt;=开始!$B$6, 1, 0)</f>
        <v>1</v>
      </c>
      <c r="R465">
        <f>extracted_table_data[[#This Row],[最低排名]]-开始!$B$6</f>
        <v>9864</v>
      </c>
    </row>
    <row r="466" spans="1:18">
      <c r="A466">
        <v>39702</v>
      </c>
      <c r="B466" t="s">
        <v>564</v>
      </c>
      <c r="C466" t="str">
        <f t="shared" si="14"/>
        <v>东北石油</v>
      </c>
      <c r="D466" t="str">
        <f t="shared" si="15"/>
        <v>02</v>
      </c>
      <c r="E466" t="s">
        <v>405</v>
      </c>
      <c r="F466">
        <v>179</v>
      </c>
      <c r="G466">
        <v>99</v>
      </c>
      <c r="H466">
        <v>98</v>
      </c>
      <c r="I466">
        <v>52</v>
      </c>
      <c r="J466">
        <v>49</v>
      </c>
      <c r="K466">
        <v>49</v>
      </c>
      <c r="L466">
        <v>0</v>
      </c>
      <c r="M466">
        <v>2024</v>
      </c>
      <c r="N466">
        <f>VLOOKUP(E466, '2024D'!$A$2:$G$339, 2, FALSE)</f>
        <v>230</v>
      </c>
      <c r="O466">
        <f>VLOOKUP(E466, '2024D'!$A$2:$G$339, 3, FALSE)</f>
        <v>37063</v>
      </c>
      <c r="P466">
        <f>extracted_table_data[[#This Row],[最低排名]]-extracted_table_data[[#This Row],[同分人数]]+1</f>
        <v>5271</v>
      </c>
      <c r="Q466">
        <f>IF(O466&gt;=开始!$B$6, 1, 0)</f>
        <v>1</v>
      </c>
      <c r="R466">
        <f>extracted_table_data[[#This Row],[最低排名]]-开始!$B$6</f>
        <v>5453</v>
      </c>
    </row>
    <row r="467" spans="1:18">
      <c r="A467">
        <v>39801</v>
      </c>
      <c r="B467" t="s">
        <v>569</v>
      </c>
      <c r="C467" t="str">
        <f t="shared" si="14"/>
        <v>佳木斯大</v>
      </c>
      <c r="D467" t="str">
        <f t="shared" si="15"/>
        <v>01</v>
      </c>
      <c r="E467" t="s">
        <v>701</v>
      </c>
      <c r="F467">
        <v>206</v>
      </c>
      <c r="G467">
        <v>109</v>
      </c>
      <c r="H467">
        <v>94</v>
      </c>
      <c r="I467">
        <v>52</v>
      </c>
      <c r="J467">
        <v>46</v>
      </c>
      <c r="K467">
        <v>46</v>
      </c>
      <c r="L467">
        <v>0</v>
      </c>
      <c r="M467">
        <v>2024</v>
      </c>
      <c r="N467">
        <f>VLOOKUP(E467, '2024D'!$A$2:$G$339, 2, FALSE)</f>
        <v>215</v>
      </c>
      <c r="O467">
        <f>VLOOKUP(E467, '2024D'!$A$2:$G$339, 3, FALSE)</f>
        <v>33286</v>
      </c>
      <c r="P467">
        <f>extracted_table_data[[#This Row],[最低排名]]-extracted_table_data[[#This Row],[同分人数]]+1</f>
        <v>5844</v>
      </c>
      <c r="Q467">
        <f>IF(O467&gt;=开始!$B$6, 1, 0)</f>
        <v>1</v>
      </c>
      <c r="R467">
        <f>extracted_table_data[[#This Row],[最低排名]]-开始!$B$6</f>
        <v>6028</v>
      </c>
    </row>
    <row r="468" spans="1:18">
      <c r="A468">
        <v>39901</v>
      </c>
      <c r="B468" t="s">
        <v>570</v>
      </c>
      <c r="C468" t="str">
        <f t="shared" si="14"/>
        <v>东北农大</v>
      </c>
      <c r="D468" t="str">
        <f t="shared" si="15"/>
        <v>01</v>
      </c>
      <c r="E468" t="s">
        <v>132</v>
      </c>
      <c r="F468">
        <v>223</v>
      </c>
      <c r="G468">
        <v>121</v>
      </c>
      <c r="H468">
        <v>109</v>
      </c>
      <c r="I468">
        <v>64</v>
      </c>
      <c r="J468">
        <v>58</v>
      </c>
      <c r="K468">
        <v>58</v>
      </c>
      <c r="L468">
        <v>0</v>
      </c>
      <c r="M468">
        <v>2024</v>
      </c>
      <c r="N468">
        <f>VLOOKUP(E468, '2024D'!$A$2:$G$339, 2, FALSE)</f>
        <v>233</v>
      </c>
      <c r="O468">
        <f>VLOOKUP(E468, '2024D'!$A$2:$G$339, 3, FALSE)</f>
        <v>16483</v>
      </c>
      <c r="P468">
        <f>extracted_table_data[[#This Row],[最低排名]]-extracted_table_data[[#This Row],[同分人数]]+1</f>
        <v>6452</v>
      </c>
      <c r="Q468">
        <f>IF(O468&gt;=开始!$B$6, 1, 0)</f>
        <v>1</v>
      </c>
      <c r="R468">
        <f>extracted_table_data[[#This Row],[最低排名]]-开始!$B$6</f>
        <v>6649</v>
      </c>
    </row>
    <row r="469" spans="1:18">
      <c r="A469">
        <v>39902</v>
      </c>
      <c r="B469" t="s">
        <v>571</v>
      </c>
      <c r="C469" t="str">
        <f t="shared" si="14"/>
        <v>东北农大</v>
      </c>
      <c r="D469" t="str">
        <f t="shared" si="15"/>
        <v>02</v>
      </c>
      <c r="E469" t="s">
        <v>195</v>
      </c>
      <c r="F469">
        <v>218</v>
      </c>
      <c r="G469">
        <v>119</v>
      </c>
      <c r="H469">
        <v>97</v>
      </c>
      <c r="I469">
        <v>70</v>
      </c>
      <c r="J469">
        <v>64</v>
      </c>
      <c r="K469">
        <v>61</v>
      </c>
      <c r="L469">
        <v>0</v>
      </c>
      <c r="M469">
        <v>2024</v>
      </c>
      <c r="N469">
        <f>VLOOKUP(E469, '2024D'!$A$2:$G$339, 2, FALSE)</f>
        <v>288</v>
      </c>
      <c r="O469">
        <f>VLOOKUP(E469, '2024D'!$A$2:$G$339, 3, FALSE)</f>
        <v>17049</v>
      </c>
      <c r="P469">
        <f>extracted_table_data[[#This Row],[最低排名]]-extracted_table_data[[#This Row],[同分人数]]+1</f>
        <v>8256</v>
      </c>
      <c r="Q469">
        <f>IF(O469&gt;=开始!$B$6, 1, 0)</f>
        <v>1</v>
      </c>
      <c r="R469">
        <f>extracted_table_data[[#This Row],[最低排名]]-开始!$B$6</f>
        <v>8464</v>
      </c>
    </row>
    <row r="470" spans="1:18">
      <c r="A470">
        <v>39903</v>
      </c>
      <c r="B470" t="s">
        <v>2278</v>
      </c>
      <c r="C470" t="str">
        <f t="shared" si="14"/>
        <v>东北农大</v>
      </c>
      <c r="D470" t="str">
        <f t="shared" si="15"/>
        <v>03</v>
      </c>
      <c r="E470" t="s">
        <v>39</v>
      </c>
      <c r="F470">
        <v>227</v>
      </c>
      <c r="G470">
        <v>116</v>
      </c>
      <c r="H470">
        <v>116</v>
      </c>
      <c r="I470">
        <v>64</v>
      </c>
      <c r="J470">
        <v>52</v>
      </c>
      <c r="K470">
        <v>43</v>
      </c>
      <c r="L470">
        <v>0</v>
      </c>
      <c r="M470">
        <v>2024</v>
      </c>
      <c r="N470">
        <f>VLOOKUP(E470, '2024D'!$A$2:$G$339, 2, FALSE)</f>
        <v>241</v>
      </c>
      <c r="O470">
        <f>VLOOKUP(E470, '2024D'!$A$2:$G$339, 3, FALSE)</f>
        <v>19008</v>
      </c>
      <c r="P470">
        <f>extracted_table_data[[#This Row],[最低排名]]-extracted_table_data[[#This Row],[同分人数]]+1</f>
        <v>8062</v>
      </c>
      <c r="Q470">
        <f>IF(O470&gt;=开始!$B$6, 1, 0)</f>
        <v>1</v>
      </c>
      <c r="R470">
        <f>extracted_table_data[[#This Row],[最低排名]]-开始!$B$6</f>
        <v>8255</v>
      </c>
    </row>
    <row r="471" spans="1:18">
      <c r="A471">
        <v>40001</v>
      </c>
      <c r="B471" t="s">
        <v>572</v>
      </c>
      <c r="C471" t="str">
        <f t="shared" si="14"/>
        <v>哈医大</v>
      </c>
      <c r="D471" t="str">
        <f t="shared" si="15"/>
        <v>01</v>
      </c>
      <c r="E471" t="s">
        <v>37</v>
      </c>
      <c r="F471">
        <v>231</v>
      </c>
      <c r="G471">
        <v>130</v>
      </c>
      <c r="H471">
        <v>124</v>
      </c>
      <c r="I471">
        <v>64</v>
      </c>
      <c r="J471">
        <v>55</v>
      </c>
      <c r="K471">
        <v>49</v>
      </c>
      <c r="L471">
        <v>0</v>
      </c>
      <c r="M471">
        <v>2024</v>
      </c>
      <c r="N471">
        <f>VLOOKUP(E471, '2024D'!$A$2:$G$339, 2, FALSE)</f>
        <v>225</v>
      </c>
      <c r="O471">
        <f>VLOOKUP(E471, '2024D'!$A$2:$G$339, 3, FALSE)</f>
        <v>13763</v>
      </c>
      <c r="P471">
        <f>extracted_table_data[[#This Row],[最低排名]]-extracted_table_data[[#This Row],[同分人数]]+1</f>
        <v>4261</v>
      </c>
      <c r="Q471">
        <f>IF(O471&gt;=开始!$B$6, 1, 0)</f>
        <v>1</v>
      </c>
      <c r="R471">
        <f>extracted_table_data[[#This Row],[最低排名]]-开始!$B$6</f>
        <v>4425</v>
      </c>
    </row>
    <row r="472" spans="1:18">
      <c r="A472">
        <v>40002</v>
      </c>
      <c r="B472" t="s">
        <v>573</v>
      </c>
      <c r="C472" t="str">
        <f t="shared" si="14"/>
        <v>哈医大</v>
      </c>
      <c r="D472" t="str">
        <f t="shared" si="15"/>
        <v>02</v>
      </c>
      <c r="E472" t="s">
        <v>398</v>
      </c>
      <c r="F472">
        <v>206</v>
      </c>
      <c r="G472">
        <v>108</v>
      </c>
      <c r="H472">
        <v>89</v>
      </c>
      <c r="I472">
        <v>49</v>
      </c>
      <c r="J472">
        <v>46</v>
      </c>
      <c r="K472">
        <v>43</v>
      </c>
      <c r="L472">
        <v>0</v>
      </c>
      <c r="M472">
        <v>2024</v>
      </c>
      <c r="N472">
        <f>VLOOKUP(E472, '2024D'!$A$2:$G$339, 2, FALSE)</f>
        <v>236</v>
      </c>
      <c r="O472">
        <f>VLOOKUP(E472, '2024D'!$A$2:$G$339, 3, FALSE)</f>
        <v>35806</v>
      </c>
      <c r="P472">
        <f>extracted_table_data[[#This Row],[最低排名]]-extracted_table_data[[#This Row],[同分人数]]+1</f>
        <v>7042</v>
      </c>
      <c r="Q472">
        <f>IF(O472&gt;=开始!$B$6, 1, 0)</f>
        <v>1</v>
      </c>
      <c r="R472">
        <f>extracted_table_data[[#This Row],[最低排名]]-开始!$B$6</f>
        <v>7242</v>
      </c>
    </row>
    <row r="473" spans="1:18">
      <c r="A473">
        <v>40003</v>
      </c>
      <c r="B473" t="s">
        <v>574</v>
      </c>
      <c r="C473" t="str">
        <f t="shared" si="14"/>
        <v>哈医大</v>
      </c>
      <c r="D473" t="str">
        <f t="shared" si="15"/>
        <v>03</v>
      </c>
      <c r="E473" t="s">
        <v>23</v>
      </c>
      <c r="F473">
        <v>232</v>
      </c>
      <c r="G473">
        <v>116</v>
      </c>
      <c r="H473">
        <v>137</v>
      </c>
      <c r="I473">
        <v>61</v>
      </c>
      <c r="J473">
        <v>58</v>
      </c>
      <c r="K473">
        <v>58</v>
      </c>
      <c r="L473">
        <v>0</v>
      </c>
      <c r="M473">
        <v>2024</v>
      </c>
      <c r="N473">
        <f>VLOOKUP(E473, '2024D'!$A$2:$G$339, 2, FALSE)</f>
        <v>189</v>
      </c>
      <c r="O473">
        <f>VLOOKUP(E473, '2024D'!$A$2:$G$339, 3, FALSE)</f>
        <v>8561</v>
      </c>
      <c r="P473">
        <f>extracted_table_data[[#This Row],[最低排名]]-extracted_table_data[[#This Row],[同分人数]]+1</f>
        <v>7445</v>
      </c>
      <c r="Q473">
        <f>IF(O473&gt;=开始!$B$6, 1, 0)</f>
        <v>1</v>
      </c>
      <c r="R473">
        <f>extracted_table_data[[#This Row],[最低排名]]-开始!$B$6</f>
        <v>7651</v>
      </c>
    </row>
    <row r="474" spans="1:18">
      <c r="A474">
        <v>40004</v>
      </c>
      <c r="B474" t="s">
        <v>575</v>
      </c>
      <c r="C474" t="str">
        <f t="shared" si="14"/>
        <v>哈医大</v>
      </c>
      <c r="D474" t="str">
        <f t="shared" si="15"/>
        <v>04</v>
      </c>
      <c r="E474" t="s">
        <v>39</v>
      </c>
      <c r="F474">
        <v>227</v>
      </c>
      <c r="G474">
        <v>118</v>
      </c>
      <c r="H474">
        <v>107</v>
      </c>
      <c r="I474">
        <v>61</v>
      </c>
      <c r="J474">
        <v>55</v>
      </c>
      <c r="K474">
        <v>52</v>
      </c>
      <c r="L474">
        <v>0</v>
      </c>
      <c r="M474">
        <v>2024</v>
      </c>
      <c r="N474">
        <f>VLOOKUP(E474, '2024D'!$A$2:$G$339, 2, FALSE)</f>
        <v>241</v>
      </c>
      <c r="O474">
        <f>VLOOKUP(E474, '2024D'!$A$2:$G$339, 3, FALSE)</f>
        <v>19008</v>
      </c>
      <c r="P474">
        <f>extracted_table_data[[#This Row],[最低排名]]-extracted_table_data[[#This Row],[同分人数]]+1</f>
        <v>10341</v>
      </c>
      <c r="Q474">
        <f>IF(O474&gt;=开始!$B$6, 1, 0)</f>
        <v>1</v>
      </c>
      <c r="R474">
        <f>extracted_table_data[[#This Row],[最低排名]]-开始!$B$6</f>
        <v>10565</v>
      </c>
    </row>
    <row r="475" spans="1:18">
      <c r="A475">
        <v>40005</v>
      </c>
      <c r="B475" t="s">
        <v>576</v>
      </c>
      <c r="C475" t="str">
        <f t="shared" si="14"/>
        <v>哈医大</v>
      </c>
      <c r="D475" t="str">
        <f t="shared" si="15"/>
        <v>05</v>
      </c>
      <c r="E475" t="s">
        <v>83</v>
      </c>
      <c r="F475">
        <v>204</v>
      </c>
      <c r="G475">
        <v>103</v>
      </c>
      <c r="H475">
        <v>94</v>
      </c>
      <c r="I475">
        <v>70</v>
      </c>
      <c r="J475">
        <v>61</v>
      </c>
      <c r="K475">
        <v>58</v>
      </c>
      <c r="L475">
        <v>0</v>
      </c>
      <c r="M475">
        <v>2024</v>
      </c>
      <c r="N475">
        <f>VLOOKUP(E475, '2024D'!$A$2:$G$339, 2, FALSE)</f>
        <v>267</v>
      </c>
      <c r="O475">
        <f>VLOOKUP(E475, '2024D'!$A$2:$G$339, 3, FALSE)</f>
        <v>22781</v>
      </c>
      <c r="P475">
        <f>extracted_table_data[[#This Row],[最低排名]]-extracted_table_data[[#This Row],[同分人数]]+1</f>
        <v>28320</v>
      </c>
      <c r="Q475">
        <f>IF(O475&gt;=开始!$B$6, 1, 0)</f>
        <v>1</v>
      </c>
      <c r="R475">
        <f>extracted_table_data[[#This Row],[最低排名]]-开始!$B$6</f>
        <v>28564</v>
      </c>
    </row>
    <row r="476" spans="1:18">
      <c r="A476">
        <v>40101</v>
      </c>
      <c r="B476" t="s">
        <v>578</v>
      </c>
      <c r="C476" t="str">
        <f t="shared" si="14"/>
        <v>哈师大</v>
      </c>
      <c r="D476" t="str">
        <f t="shared" si="15"/>
        <v>01</v>
      </c>
      <c r="E476" t="s">
        <v>469</v>
      </c>
      <c r="F476">
        <v>188</v>
      </c>
      <c r="G476">
        <v>95</v>
      </c>
      <c r="H476">
        <v>97</v>
      </c>
      <c r="I476">
        <v>52</v>
      </c>
      <c r="J476">
        <v>49</v>
      </c>
      <c r="K476">
        <v>46</v>
      </c>
      <c r="L476">
        <v>0</v>
      </c>
      <c r="M476">
        <v>2024</v>
      </c>
      <c r="N476">
        <f>VLOOKUP(E476, '2024D'!$A$2:$G$339, 2, FALSE)</f>
        <v>227</v>
      </c>
      <c r="O476">
        <f>VLOOKUP(E476, '2024D'!$A$2:$G$339, 3, FALSE)</f>
        <v>36033</v>
      </c>
      <c r="P476">
        <f>extracted_table_data[[#This Row],[最低排名]]-extracted_table_data[[#This Row],[同分人数]]+1</f>
        <v>28320</v>
      </c>
      <c r="Q476">
        <f>IF(O476&gt;=开始!$B$6, 1, 0)</f>
        <v>1</v>
      </c>
      <c r="R476">
        <f>extracted_table_data[[#This Row],[最低排名]]-开始!$B$6</f>
        <v>28564</v>
      </c>
    </row>
    <row r="477" spans="1:18">
      <c r="A477">
        <v>40102</v>
      </c>
      <c r="B477" t="s">
        <v>579</v>
      </c>
      <c r="C477" t="str">
        <f t="shared" si="14"/>
        <v>哈师大</v>
      </c>
      <c r="D477" t="str">
        <f t="shared" si="15"/>
        <v>02</v>
      </c>
      <c r="E477" t="s">
        <v>77</v>
      </c>
      <c r="F477">
        <v>213</v>
      </c>
      <c r="G477">
        <v>109</v>
      </c>
      <c r="H477">
        <v>114</v>
      </c>
      <c r="I477">
        <v>61</v>
      </c>
      <c r="J477">
        <v>55</v>
      </c>
      <c r="K477">
        <v>55</v>
      </c>
      <c r="L477">
        <v>0</v>
      </c>
      <c r="M477">
        <v>2024</v>
      </c>
      <c r="N477">
        <f>VLOOKUP(E477, '2024D'!$A$2:$G$339, 2, FALSE)</f>
        <v>231</v>
      </c>
      <c r="O477">
        <f>VLOOKUP(E477, '2024D'!$A$2:$G$339, 3, FALSE)</f>
        <v>19960</v>
      </c>
      <c r="P477">
        <f>extracted_table_data[[#This Row],[最低排名]]-extracted_table_data[[#This Row],[同分人数]]+1</f>
        <v>24549</v>
      </c>
      <c r="Q477">
        <f>IF(O477&gt;=开始!$B$6, 1, 0)</f>
        <v>1</v>
      </c>
      <c r="R477">
        <f>extracted_table_data[[#This Row],[最低排名]]-开始!$B$6</f>
        <v>24801</v>
      </c>
    </row>
    <row r="478" spans="1:18">
      <c r="A478">
        <v>40103</v>
      </c>
      <c r="B478" t="s">
        <v>580</v>
      </c>
      <c r="C478" t="str">
        <f t="shared" si="14"/>
        <v>哈师大</v>
      </c>
      <c r="D478" t="str">
        <f t="shared" si="15"/>
        <v>03</v>
      </c>
      <c r="E478" t="s">
        <v>126</v>
      </c>
      <c r="F478">
        <v>195</v>
      </c>
      <c r="G478">
        <v>106</v>
      </c>
      <c r="H478">
        <v>100</v>
      </c>
      <c r="I478">
        <v>58</v>
      </c>
      <c r="J478">
        <v>58</v>
      </c>
      <c r="K478">
        <v>58</v>
      </c>
      <c r="L478">
        <v>0</v>
      </c>
      <c r="M478">
        <v>2024</v>
      </c>
      <c r="N478">
        <f>VLOOKUP(E478, '2024D'!$A$2:$G$339, 2, FALSE)</f>
        <v>277</v>
      </c>
      <c r="O478">
        <f>VLOOKUP(E478, '2024D'!$A$2:$G$339, 3, FALSE)</f>
        <v>27273</v>
      </c>
      <c r="P478">
        <f>extracted_table_data[[#This Row],[最低排名]]-extracted_table_data[[#This Row],[同分人数]]+1</f>
        <v>20654</v>
      </c>
      <c r="Q478">
        <f>IF(O478&gt;=开始!$B$6, 1, 0)</f>
        <v>1</v>
      </c>
      <c r="R478">
        <f>extracted_table_data[[#This Row],[最低排名]]-开始!$B$6</f>
        <v>20893</v>
      </c>
    </row>
    <row r="479" spans="1:18">
      <c r="A479">
        <v>40201</v>
      </c>
      <c r="B479" t="s">
        <v>581</v>
      </c>
      <c r="C479" t="str">
        <f t="shared" si="14"/>
        <v>齐齐哈尔</v>
      </c>
      <c r="D479" t="str">
        <f t="shared" si="15"/>
        <v>01</v>
      </c>
      <c r="E479" t="s">
        <v>513</v>
      </c>
      <c r="F479">
        <v>191</v>
      </c>
      <c r="G479">
        <v>110</v>
      </c>
      <c r="H479">
        <v>88</v>
      </c>
      <c r="I479">
        <v>49</v>
      </c>
      <c r="J479">
        <v>49</v>
      </c>
      <c r="K479">
        <v>43</v>
      </c>
      <c r="L479">
        <v>0</v>
      </c>
      <c r="M479">
        <v>2024</v>
      </c>
      <c r="N479">
        <f>VLOOKUP(E479, '2024D'!$A$2:$G$339, 2, FALSE)</f>
        <v>177</v>
      </c>
      <c r="O479">
        <f>VLOOKUP(E479, '2024D'!$A$2:$G$339, 3, FALSE)</f>
        <v>38443</v>
      </c>
      <c r="P479">
        <f>extracted_table_data[[#This Row],[最低排名]]-extracted_table_data[[#This Row],[同分人数]]+1</f>
        <v>14673</v>
      </c>
      <c r="Q479">
        <f>IF(O479&gt;=开始!$B$6, 1, 0)</f>
        <v>1</v>
      </c>
      <c r="R479">
        <f>extracted_table_data[[#This Row],[最低排名]]-开始!$B$6</f>
        <v>14925</v>
      </c>
    </row>
    <row r="480" spans="1:18">
      <c r="A480">
        <v>40202</v>
      </c>
      <c r="B480" t="s">
        <v>582</v>
      </c>
      <c r="C480" t="str">
        <f t="shared" si="14"/>
        <v>齐齐哈尔</v>
      </c>
      <c r="D480" t="str">
        <f t="shared" si="15"/>
        <v>02</v>
      </c>
      <c r="E480" t="s">
        <v>405</v>
      </c>
      <c r="F480">
        <v>196</v>
      </c>
      <c r="G480">
        <v>108</v>
      </c>
      <c r="H480">
        <v>69</v>
      </c>
      <c r="I480">
        <v>61</v>
      </c>
      <c r="J480">
        <v>52</v>
      </c>
      <c r="K480">
        <v>49</v>
      </c>
      <c r="L480">
        <v>0</v>
      </c>
      <c r="M480">
        <v>2024</v>
      </c>
      <c r="N480">
        <f>VLOOKUP(E480, '2024D'!$A$2:$G$339, 2, FALSE)</f>
        <v>230</v>
      </c>
      <c r="O480">
        <f>VLOOKUP(E480, '2024D'!$A$2:$G$339, 3, FALSE)</f>
        <v>37063</v>
      </c>
      <c r="P480">
        <f>extracted_table_data[[#This Row],[最低排名]]-extracted_table_data[[#This Row],[同分人数]]+1</f>
        <v>14926</v>
      </c>
      <c r="Q480">
        <f>IF(O480&gt;=开始!$B$6, 1, 0)</f>
        <v>1</v>
      </c>
      <c r="R480">
        <f>extracted_table_data[[#This Row],[最低排名]]-开始!$B$6</f>
        <v>15161</v>
      </c>
    </row>
    <row r="481" spans="1:18">
      <c r="A481">
        <v>40203</v>
      </c>
      <c r="B481" t="s">
        <v>583</v>
      </c>
      <c r="C481" t="str">
        <f t="shared" si="14"/>
        <v>齐齐哈尔</v>
      </c>
      <c r="D481" t="str">
        <f t="shared" si="15"/>
        <v>03</v>
      </c>
      <c r="E481" t="s">
        <v>408</v>
      </c>
      <c r="F481">
        <v>199</v>
      </c>
      <c r="G481">
        <v>103</v>
      </c>
      <c r="H481">
        <v>76</v>
      </c>
      <c r="I481">
        <v>49</v>
      </c>
      <c r="J481">
        <v>49</v>
      </c>
      <c r="K481">
        <v>46</v>
      </c>
      <c r="L481">
        <v>0</v>
      </c>
      <c r="M481">
        <v>2024</v>
      </c>
      <c r="N481">
        <f>VLOOKUP(E481, '2024D'!$A$2:$G$339, 2, FALSE)</f>
        <v>219</v>
      </c>
      <c r="O481">
        <f>VLOOKUP(E481, '2024D'!$A$2:$G$339, 3, FALSE)</f>
        <v>38662</v>
      </c>
      <c r="P481">
        <f>extracted_table_data[[#This Row],[最低排名]]-extracted_table_data[[#This Row],[同分人数]]+1</f>
        <v>12443</v>
      </c>
      <c r="Q481">
        <f>IF(O481&gt;=开始!$B$6, 1, 0)</f>
        <v>1</v>
      </c>
      <c r="R481">
        <f>extracted_table_data[[#This Row],[最低排名]]-开始!$B$6</f>
        <v>12669</v>
      </c>
    </row>
    <row r="482" spans="1:18">
      <c r="A482">
        <v>40301</v>
      </c>
      <c r="B482" t="s">
        <v>587</v>
      </c>
      <c r="C482" t="str">
        <f t="shared" si="14"/>
        <v>哈商大</v>
      </c>
      <c r="D482" t="str">
        <f t="shared" si="15"/>
        <v>01</v>
      </c>
      <c r="E482" t="s">
        <v>383</v>
      </c>
      <c r="F482">
        <v>183</v>
      </c>
      <c r="G482">
        <v>93</v>
      </c>
      <c r="H482">
        <v>87</v>
      </c>
      <c r="I482">
        <v>52</v>
      </c>
      <c r="J482">
        <v>52</v>
      </c>
      <c r="K482">
        <v>49</v>
      </c>
      <c r="L482">
        <v>0</v>
      </c>
      <c r="M482">
        <v>2024</v>
      </c>
      <c r="N482">
        <f>VLOOKUP(E482, '2024D'!$A$2:$G$339, 2, FALSE)</f>
        <v>190</v>
      </c>
      <c r="O482">
        <f>VLOOKUP(E482, '2024D'!$A$2:$G$339, 3, FALSE)</f>
        <v>37882</v>
      </c>
      <c r="P482">
        <f>extracted_table_data[[#This Row],[最低排名]]-extracted_table_data[[#This Row],[同分人数]]+1</f>
        <v>28789</v>
      </c>
      <c r="Q482">
        <f>IF(O482&gt;=开始!$B$6, 1, 0)</f>
        <v>1</v>
      </c>
      <c r="R482">
        <f>extracted_table_data[[#This Row],[最低排名]]-开始!$B$6</f>
        <v>29013</v>
      </c>
    </row>
    <row r="483" spans="1:18">
      <c r="A483">
        <v>40302</v>
      </c>
      <c r="B483" t="s">
        <v>588</v>
      </c>
      <c r="C483" t="str">
        <f t="shared" si="14"/>
        <v>哈商大</v>
      </c>
      <c r="D483" t="str">
        <f t="shared" si="15"/>
        <v>02</v>
      </c>
      <c r="E483" t="s">
        <v>405</v>
      </c>
      <c r="F483">
        <v>195</v>
      </c>
      <c r="G483">
        <v>98</v>
      </c>
      <c r="H483">
        <v>67</v>
      </c>
      <c r="I483">
        <v>58</v>
      </c>
      <c r="J483">
        <v>55</v>
      </c>
      <c r="K483">
        <v>52</v>
      </c>
      <c r="L483">
        <v>0</v>
      </c>
      <c r="M483">
        <v>2024</v>
      </c>
      <c r="N483">
        <f>VLOOKUP(E483, '2024D'!$A$2:$G$339, 2, FALSE)</f>
        <v>230</v>
      </c>
      <c r="O483">
        <f>VLOOKUP(E483, '2024D'!$A$2:$G$339, 3, FALSE)</f>
        <v>37063</v>
      </c>
      <c r="P483">
        <f>extracted_table_data[[#This Row],[最低排名]]-extracted_table_data[[#This Row],[同分人数]]+1</f>
        <v>25352</v>
      </c>
      <c r="Q483">
        <f>IF(O483&gt;=开始!$B$6, 1, 0)</f>
        <v>1</v>
      </c>
      <c r="R483">
        <f>extracted_table_data[[#This Row],[最低排名]]-开始!$B$6</f>
        <v>25585</v>
      </c>
    </row>
    <row r="484" spans="1:18">
      <c r="A484">
        <v>40401</v>
      </c>
      <c r="B484" t="s">
        <v>591</v>
      </c>
      <c r="C484" t="str">
        <f t="shared" si="14"/>
        <v>哈金融</v>
      </c>
      <c r="D484" t="str">
        <f t="shared" si="15"/>
        <v>01</v>
      </c>
      <c r="E484" t="s">
        <v>585</v>
      </c>
      <c r="F484">
        <v>190</v>
      </c>
      <c r="G484">
        <v>102</v>
      </c>
      <c r="H484">
        <v>88</v>
      </c>
      <c r="I484">
        <v>52</v>
      </c>
      <c r="J484">
        <v>43</v>
      </c>
      <c r="K484">
        <v>43</v>
      </c>
      <c r="L484">
        <v>0</v>
      </c>
      <c r="M484">
        <v>2024</v>
      </c>
      <c r="N484">
        <f>VLOOKUP(E484, '2024D'!$A$2:$G$339, 2, FALSE)</f>
        <v>190</v>
      </c>
      <c r="O484">
        <f>VLOOKUP(E484, '2024D'!$A$2:$G$339, 3, FALSE)</f>
        <v>39269</v>
      </c>
      <c r="P484">
        <f>extracted_table_data[[#This Row],[最低排名]]-extracted_table_data[[#This Row],[同分人数]]+1</f>
        <v>25082</v>
      </c>
      <c r="Q484">
        <f>IF(O484&gt;=开始!$B$6, 1, 0)</f>
        <v>1</v>
      </c>
      <c r="R484">
        <f>extracted_table_data[[#This Row],[最低排名]]-开始!$B$6</f>
        <v>25351</v>
      </c>
    </row>
    <row r="485" spans="1:18">
      <c r="A485">
        <v>40402</v>
      </c>
      <c r="B485" t="s">
        <v>2279</v>
      </c>
      <c r="C485" t="str">
        <f t="shared" si="14"/>
        <v>哈金融</v>
      </c>
      <c r="D485" t="str">
        <f t="shared" si="15"/>
        <v>02</v>
      </c>
      <c r="E485" t="s">
        <v>408</v>
      </c>
      <c r="F485">
        <v>154</v>
      </c>
      <c r="G485">
        <v>90</v>
      </c>
      <c r="H485">
        <v>118</v>
      </c>
      <c r="I485">
        <v>52</v>
      </c>
      <c r="J485">
        <v>49</v>
      </c>
      <c r="K485">
        <v>46</v>
      </c>
      <c r="L485">
        <v>0</v>
      </c>
      <c r="M485">
        <v>2024</v>
      </c>
      <c r="N485">
        <f>VLOOKUP(E485, '2024D'!$A$2:$G$339, 2, FALSE)</f>
        <v>219</v>
      </c>
      <c r="O485">
        <f>VLOOKUP(E485, '2024D'!$A$2:$G$339, 3, FALSE)</f>
        <v>38662</v>
      </c>
      <c r="P485">
        <f>extracted_table_data[[#This Row],[最低排名]]-extracted_table_data[[#This Row],[同分人数]]+1</f>
        <v>27341</v>
      </c>
      <c r="Q485">
        <f>IF(O485&gt;=开始!$B$6, 1, 0)</f>
        <v>1</v>
      </c>
      <c r="R485">
        <f>extracted_table_data[[#This Row],[最低排名]]-开始!$B$6</f>
        <v>27576</v>
      </c>
    </row>
    <row r="486" spans="1:18">
      <c r="A486">
        <v>40501</v>
      </c>
      <c r="B486" t="s">
        <v>592</v>
      </c>
      <c r="C486" t="str">
        <f t="shared" si="14"/>
        <v>齐医学院</v>
      </c>
      <c r="D486" t="str">
        <f t="shared" si="15"/>
        <v>01</v>
      </c>
      <c r="E486" t="s">
        <v>479</v>
      </c>
      <c r="F486">
        <v>189</v>
      </c>
      <c r="G486">
        <v>101</v>
      </c>
      <c r="H486">
        <v>86</v>
      </c>
      <c r="I486">
        <v>52</v>
      </c>
      <c r="J486">
        <v>49</v>
      </c>
      <c r="K486">
        <v>46</v>
      </c>
      <c r="L486">
        <v>0</v>
      </c>
      <c r="M486">
        <v>2024</v>
      </c>
      <c r="N486">
        <f>VLOOKUP(E486, '2024D'!$A$2:$G$339, 2, FALSE)</f>
        <v>171</v>
      </c>
      <c r="O486">
        <f>VLOOKUP(E486, '2024D'!$A$2:$G$339, 3, FALSE)</f>
        <v>38053</v>
      </c>
      <c r="P486">
        <f>extracted_table_data[[#This Row],[最低排名]]-extracted_table_data[[#This Row],[同分人数]]+1</f>
        <v>8713</v>
      </c>
      <c r="Q486">
        <f>IF(O486&gt;=开始!$B$6, 1, 0)</f>
        <v>1</v>
      </c>
      <c r="R486">
        <f>extracted_table_data[[#This Row],[最低排名]]-开始!$B$6</f>
        <v>8940</v>
      </c>
    </row>
    <row r="487" spans="1:18">
      <c r="A487">
        <v>40502</v>
      </c>
      <c r="B487" t="s">
        <v>593</v>
      </c>
      <c r="C487" t="str">
        <f t="shared" si="14"/>
        <v>齐医学院</v>
      </c>
      <c r="D487" t="str">
        <f t="shared" si="15"/>
        <v>02</v>
      </c>
      <c r="E487" t="s">
        <v>318</v>
      </c>
      <c r="F487">
        <v>190</v>
      </c>
      <c r="G487">
        <v>103</v>
      </c>
      <c r="H487">
        <v>80</v>
      </c>
      <c r="I487">
        <v>55</v>
      </c>
      <c r="J487">
        <v>52</v>
      </c>
      <c r="K487">
        <v>49</v>
      </c>
      <c r="L487">
        <v>0</v>
      </c>
      <c r="M487">
        <v>2024</v>
      </c>
      <c r="N487">
        <f>VLOOKUP(E487, '2024D'!$A$2:$G$339, 2, FALSE)</f>
        <v>196</v>
      </c>
      <c r="O487">
        <f>VLOOKUP(E487, '2024D'!$A$2:$G$339, 3, FALSE)</f>
        <v>37259</v>
      </c>
      <c r="P487">
        <f>extracted_table_data[[#This Row],[最低排名]]-extracted_table_data[[#This Row],[同分人数]]+1</f>
        <v>18119</v>
      </c>
      <c r="Q487">
        <f>IF(O487&gt;=开始!$B$6, 1, 0)</f>
        <v>1</v>
      </c>
      <c r="R487">
        <f>extracted_table_data[[#This Row],[最低排名]]-开始!$B$6</f>
        <v>18398</v>
      </c>
    </row>
    <row r="488" spans="1:18">
      <c r="A488">
        <v>40503</v>
      </c>
      <c r="B488" t="s">
        <v>594</v>
      </c>
      <c r="C488" t="str">
        <f t="shared" si="14"/>
        <v>齐医学院</v>
      </c>
      <c r="D488" t="str">
        <f t="shared" si="15"/>
        <v>03</v>
      </c>
      <c r="E488" t="s">
        <v>752</v>
      </c>
      <c r="F488">
        <v>196</v>
      </c>
      <c r="G488">
        <v>105</v>
      </c>
      <c r="H488">
        <v>85</v>
      </c>
      <c r="I488">
        <v>49</v>
      </c>
      <c r="J488">
        <v>49</v>
      </c>
      <c r="K488">
        <v>46</v>
      </c>
      <c r="L488">
        <v>0</v>
      </c>
      <c r="M488">
        <v>2024</v>
      </c>
      <c r="N488">
        <f>VLOOKUP(E488, '2024D'!$A$2:$G$339, 2, FALSE)</f>
        <v>209</v>
      </c>
      <c r="O488">
        <f>VLOOKUP(E488, '2024D'!$A$2:$G$339, 3, FALSE)</f>
        <v>37468</v>
      </c>
      <c r="P488">
        <f>extracted_table_data[[#This Row],[最低排名]]-extracted_table_data[[#This Row],[同分人数]]+1</f>
        <v>15917</v>
      </c>
      <c r="Q488">
        <f>IF(O488&gt;=开始!$B$6, 1, 0)</f>
        <v>1</v>
      </c>
      <c r="R488">
        <f>extracted_table_data[[#This Row],[最低排名]]-开始!$B$6</f>
        <v>16172</v>
      </c>
    </row>
    <row r="489" spans="1:18">
      <c r="A489">
        <v>40504</v>
      </c>
      <c r="B489" t="s">
        <v>595</v>
      </c>
      <c r="C489" t="str">
        <f t="shared" si="14"/>
        <v>齐医学院</v>
      </c>
      <c r="D489" t="str">
        <f t="shared" si="15"/>
        <v>04</v>
      </c>
      <c r="E489" t="s">
        <v>381</v>
      </c>
      <c r="F489">
        <v>194</v>
      </c>
      <c r="G489">
        <v>97</v>
      </c>
      <c r="H489">
        <v>55</v>
      </c>
      <c r="I489">
        <v>61</v>
      </c>
      <c r="J489">
        <v>61</v>
      </c>
      <c r="K489">
        <v>58</v>
      </c>
      <c r="L489">
        <v>0</v>
      </c>
      <c r="M489">
        <v>2024</v>
      </c>
      <c r="N489">
        <f>VLOOKUP(E489, '2024D'!$A$2:$G$339, 2, FALSE)</f>
        <v>193</v>
      </c>
      <c r="O489">
        <f>VLOOKUP(E489, '2024D'!$A$2:$G$339, 3, FALSE)</f>
        <v>36629</v>
      </c>
      <c r="P489">
        <f>extracted_table_data[[#This Row],[最低排名]]-extracted_table_data[[#This Row],[同分人数]]+1</f>
        <v>17378</v>
      </c>
      <c r="Q489">
        <f>IF(O489&gt;=开始!$B$6, 1, 0)</f>
        <v>1</v>
      </c>
      <c r="R489">
        <f>extracted_table_data[[#This Row],[最低排名]]-开始!$B$6</f>
        <v>17631</v>
      </c>
    </row>
    <row r="490" spans="1:18">
      <c r="A490">
        <v>40505</v>
      </c>
      <c r="B490" t="s">
        <v>596</v>
      </c>
      <c r="C490" t="str">
        <f t="shared" si="14"/>
        <v>齐医学院</v>
      </c>
      <c r="D490" t="str">
        <f t="shared" si="15"/>
        <v>05</v>
      </c>
      <c r="E490" t="s">
        <v>383</v>
      </c>
      <c r="F490">
        <v>170</v>
      </c>
      <c r="G490">
        <v>87</v>
      </c>
      <c r="H490">
        <v>100</v>
      </c>
      <c r="I490">
        <v>55</v>
      </c>
      <c r="J490">
        <v>49</v>
      </c>
      <c r="K490">
        <v>49</v>
      </c>
      <c r="L490">
        <v>0</v>
      </c>
      <c r="M490">
        <v>2024</v>
      </c>
      <c r="N490">
        <f>VLOOKUP(E490, '2024D'!$A$2:$G$339, 2, FALSE)</f>
        <v>190</v>
      </c>
      <c r="O490">
        <f>VLOOKUP(E490, '2024D'!$A$2:$G$339, 3, FALSE)</f>
        <v>37882</v>
      </c>
      <c r="P490">
        <f>extracted_table_data[[#This Row],[最低排名]]-extracted_table_data[[#This Row],[同分人数]]+1</f>
        <v>21696</v>
      </c>
      <c r="Q490">
        <f>IF(O490&gt;=开始!$B$6, 1, 0)</f>
        <v>1</v>
      </c>
      <c r="R490">
        <f>extracted_table_data[[#This Row],[最低排名]]-开始!$B$6</f>
        <v>21932</v>
      </c>
    </row>
    <row r="491" spans="1:18">
      <c r="A491">
        <v>42101</v>
      </c>
      <c r="B491" t="s">
        <v>597</v>
      </c>
      <c r="C491" t="str">
        <f t="shared" si="14"/>
        <v>南京大学</v>
      </c>
      <c r="D491" t="str">
        <f t="shared" si="15"/>
        <v>01</v>
      </c>
      <c r="E491" t="s">
        <v>0</v>
      </c>
      <c r="M491">
        <v>2024</v>
      </c>
      <c r="N491">
        <f>VLOOKUP(E491, '2024D'!$A$2:$G$339, 2, FALSE)</f>
        <v>2684</v>
      </c>
      <c r="O491">
        <f>VLOOKUP(E491, '2024D'!$A$2:$G$339, 3, FALSE)</f>
        <v>2684</v>
      </c>
      <c r="P491">
        <f>extracted_table_data[[#This Row],[最低排名]]-extracted_table_data[[#This Row],[同分人数]]+1</f>
        <v>13920</v>
      </c>
      <c r="Q491">
        <f>IF(O491&gt;=开始!$B$6, 1, 0)</f>
        <v>1</v>
      </c>
      <c r="R491">
        <f>extracted_table_data[[#This Row],[最低排名]]-开始!$B$6</f>
        <v>14182</v>
      </c>
    </row>
    <row r="492" spans="1:18">
      <c r="A492">
        <v>42102</v>
      </c>
      <c r="B492" t="s">
        <v>598</v>
      </c>
      <c r="C492" t="str">
        <f t="shared" si="14"/>
        <v>南京大学</v>
      </c>
      <c r="D492" t="str">
        <f t="shared" si="15"/>
        <v>02</v>
      </c>
      <c r="E492" t="s">
        <v>0</v>
      </c>
      <c r="M492">
        <v>2024</v>
      </c>
      <c r="N492">
        <f>VLOOKUP(E492, '2024D'!$A$2:$G$339, 2, FALSE)</f>
        <v>2684</v>
      </c>
      <c r="O492">
        <f>VLOOKUP(E492, '2024D'!$A$2:$G$339, 3, FALSE)</f>
        <v>2684</v>
      </c>
      <c r="P492">
        <f>extracted_table_data[[#This Row],[最低排名]]-extracted_table_data[[#This Row],[同分人数]]+1</f>
        <v>9180</v>
      </c>
      <c r="Q492">
        <f>IF(O492&gt;=开始!$B$6, 1, 0)</f>
        <v>1</v>
      </c>
      <c r="R492">
        <f>extracted_table_data[[#This Row],[最低排名]]-开始!$B$6</f>
        <v>9418</v>
      </c>
    </row>
    <row r="493" spans="1:18">
      <c r="A493">
        <v>42201</v>
      </c>
      <c r="B493" t="s">
        <v>600</v>
      </c>
      <c r="C493" t="str">
        <f t="shared" si="14"/>
        <v>东南大学</v>
      </c>
      <c r="D493" t="str">
        <f t="shared" si="15"/>
        <v>01</v>
      </c>
      <c r="E493" t="s">
        <v>0</v>
      </c>
      <c r="M493">
        <v>2024</v>
      </c>
      <c r="N493">
        <f>VLOOKUP(E493, '2024D'!$A$2:$G$339, 2, FALSE)</f>
        <v>2684</v>
      </c>
      <c r="O493">
        <f>VLOOKUP(E493, '2024D'!$A$2:$G$339, 3, FALSE)</f>
        <v>2684</v>
      </c>
      <c r="P493">
        <f>extracted_table_data[[#This Row],[最低排名]]-extracted_table_data[[#This Row],[同分人数]]+1</f>
        <v>14183</v>
      </c>
      <c r="Q493">
        <f>IF(O493&gt;=开始!$B$6, 1, 0)</f>
        <v>1</v>
      </c>
      <c r="R493">
        <f>extracted_table_data[[#This Row],[最低排名]]-开始!$B$6</f>
        <v>14416</v>
      </c>
    </row>
    <row r="494" spans="1:18">
      <c r="A494">
        <v>42301</v>
      </c>
      <c r="B494" t="s">
        <v>603</v>
      </c>
      <c r="C494" t="str">
        <f t="shared" si="14"/>
        <v>中国矿大</v>
      </c>
      <c r="D494" t="str">
        <f t="shared" si="15"/>
        <v>01</v>
      </c>
      <c r="E494" t="s">
        <v>103</v>
      </c>
      <c r="F494">
        <v>230</v>
      </c>
      <c r="G494">
        <v>122</v>
      </c>
      <c r="H494">
        <v>125</v>
      </c>
      <c r="I494">
        <v>70</v>
      </c>
      <c r="J494">
        <v>61</v>
      </c>
      <c r="K494">
        <v>58</v>
      </c>
      <c r="L494">
        <v>0</v>
      </c>
      <c r="M494">
        <v>2024</v>
      </c>
      <c r="N494">
        <f>VLOOKUP(E494, '2024D'!$A$2:$G$339, 2, FALSE)</f>
        <v>215</v>
      </c>
      <c r="O494">
        <f>VLOOKUP(E494, '2024D'!$A$2:$G$339, 3, FALSE)</f>
        <v>8973</v>
      </c>
      <c r="P494">
        <f>extracted_table_data[[#This Row],[最低排名]]-extracted_table_data[[#This Row],[同分人数]]+1</f>
        <v>14673</v>
      </c>
      <c r="Q494">
        <f>IF(O494&gt;=开始!$B$6, 1, 0)</f>
        <v>1</v>
      </c>
      <c r="R494">
        <f>extracted_table_data[[#This Row],[最低排名]]-开始!$B$6</f>
        <v>14925</v>
      </c>
    </row>
    <row r="495" spans="1:18">
      <c r="A495">
        <v>42302</v>
      </c>
      <c r="B495" t="s">
        <v>604</v>
      </c>
      <c r="C495" t="str">
        <f t="shared" si="14"/>
        <v>中国矿大</v>
      </c>
      <c r="D495" t="str">
        <f t="shared" si="15"/>
        <v>02</v>
      </c>
      <c r="E495" t="s">
        <v>66</v>
      </c>
      <c r="F495">
        <v>235</v>
      </c>
      <c r="G495">
        <v>119</v>
      </c>
      <c r="H495">
        <v>121</v>
      </c>
      <c r="I495">
        <v>67</v>
      </c>
      <c r="J495">
        <v>64</v>
      </c>
      <c r="K495">
        <v>52</v>
      </c>
      <c r="L495">
        <v>0</v>
      </c>
      <c r="M495">
        <v>2024</v>
      </c>
      <c r="N495">
        <f>VLOOKUP(E495, '2024D'!$A$2:$G$339, 2, FALSE)</f>
        <v>221</v>
      </c>
      <c r="O495">
        <f>VLOOKUP(E495, '2024D'!$A$2:$G$339, 3, FALSE)</f>
        <v>10069</v>
      </c>
      <c r="P495">
        <f>extracted_table_data[[#This Row],[最低排名]]-extracted_table_data[[#This Row],[同分人数]]+1</f>
        <v>20654</v>
      </c>
      <c r="Q495">
        <f>IF(O495&gt;=开始!$B$6, 1, 0)</f>
        <v>1</v>
      </c>
      <c r="R495">
        <f>extracted_table_data[[#This Row],[最低排名]]-开始!$B$6</f>
        <v>20893</v>
      </c>
    </row>
    <row r="496" spans="1:18">
      <c r="A496">
        <v>42303</v>
      </c>
      <c r="B496" t="s">
        <v>2280</v>
      </c>
      <c r="C496" t="str">
        <f t="shared" si="14"/>
        <v>中国矿大</v>
      </c>
      <c r="D496" t="str">
        <f t="shared" si="15"/>
        <v>03</v>
      </c>
      <c r="E496" t="s">
        <v>256</v>
      </c>
      <c r="F496">
        <v>226</v>
      </c>
      <c r="G496">
        <v>114</v>
      </c>
      <c r="H496">
        <v>116</v>
      </c>
      <c r="I496">
        <v>67</v>
      </c>
      <c r="J496">
        <v>61</v>
      </c>
      <c r="K496">
        <v>61</v>
      </c>
      <c r="L496">
        <v>0</v>
      </c>
      <c r="M496">
        <v>2024</v>
      </c>
      <c r="N496">
        <f>VLOOKUP(E496, '2024D'!$A$2:$G$339, 2, FALSE)</f>
        <v>241</v>
      </c>
      <c r="O496">
        <f>VLOOKUP(E496, '2024D'!$A$2:$G$339, 3, FALSE)</f>
        <v>11919</v>
      </c>
      <c r="P496">
        <f>extracted_table_data[[#This Row],[最低排名]]-extracted_table_data[[#This Row],[同分人数]]+1</f>
        <v>11502</v>
      </c>
      <c r="Q496">
        <f>IF(O496&gt;=开始!$B$6, 1, 0)</f>
        <v>1</v>
      </c>
      <c r="R496">
        <f>extracted_table_data[[#This Row],[最低排名]]-开始!$B$6</f>
        <v>11739</v>
      </c>
    </row>
    <row r="497" spans="1:18">
      <c r="A497">
        <v>42401</v>
      </c>
      <c r="B497" t="s">
        <v>605</v>
      </c>
      <c r="C497" t="str">
        <f t="shared" si="14"/>
        <v>河海大学</v>
      </c>
      <c r="D497" t="str">
        <f t="shared" si="15"/>
        <v>01</v>
      </c>
      <c r="E497" t="s">
        <v>103</v>
      </c>
      <c r="F497">
        <v>225</v>
      </c>
      <c r="G497">
        <v>113</v>
      </c>
      <c r="H497">
        <v>133</v>
      </c>
      <c r="I497">
        <v>67</v>
      </c>
      <c r="J497">
        <v>61</v>
      </c>
      <c r="K497">
        <v>58</v>
      </c>
      <c r="L497">
        <v>0</v>
      </c>
      <c r="M497">
        <v>2024</v>
      </c>
      <c r="N497">
        <f>VLOOKUP(E497, '2024D'!$A$2:$G$339, 2, FALSE)</f>
        <v>215</v>
      </c>
      <c r="O497">
        <f>VLOOKUP(E497, '2024D'!$A$2:$G$339, 3, FALSE)</f>
        <v>8973</v>
      </c>
      <c r="P497">
        <f>extracted_table_data[[#This Row],[最低排名]]-extracted_table_data[[#This Row],[同分人数]]+1</f>
        <v>15162</v>
      </c>
      <c r="Q497">
        <f>IF(O497&gt;=开始!$B$6, 1, 0)</f>
        <v>1</v>
      </c>
      <c r="R497">
        <f>extracted_table_data[[#This Row],[最低排名]]-开始!$B$6</f>
        <v>15390</v>
      </c>
    </row>
    <row r="498" spans="1:18">
      <c r="A498">
        <v>42402</v>
      </c>
      <c r="B498" t="s">
        <v>606</v>
      </c>
      <c r="C498" t="str">
        <f t="shared" si="14"/>
        <v>河海大学</v>
      </c>
      <c r="D498" t="str">
        <f t="shared" si="15"/>
        <v>02</v>
      </c>
      <c r="E498" t="s">
        <v>607</v>
      </c>
      <c r="F498">
        <v>233</v>
      </c>
      <c r="G498">
        <v>124</v>
      </c>
      <c r="H498">
        <v>130</v>
      </c>
      <c r="I498">
        <v>61</v>
      </c>
      <c r="J498">
        <v>61</v>
      </c>
      <c r="K498">
        <v>52</v>
      </c>
      <c r="L498">
        <v>0</v>
      </c>
      <c r="M498">
        <v>2024</v>
      </c>
      <c r="N498">
        <f>VLOOKUP(E498, '2024D'!$A$2:$G$339, 2, FALSE)</f>
        <v>232</v>
      </c>
      <c r="O498">
        <f>VLOOKUP(E498, '2024D'!$A$2:$G$339, 3, FALSE)</f>
        <v>10538</v>
      </c>
      <c r="P498">
        <f>extracted_table_data[[#This Row],[最低排名]]-extracted_table_data[[#This Row],[同分人数]]+1</f>
        <v>32237</v>
      </c>
      <c r="Q498">
        <f>IF(O498&gt;=开始!$B$6, 1, 0)</f>
        <v>1</v>
      </c>
      <c r="R498">
        <f>extracted_table_data[[#This Row],[最低排名]]-开始!$B$6</f>
        <v>32460</v>
      </c>
    </row>
    <row r="499" spans="1:18">
      <c r="A499">
        <v>42403</v>
      </c>
      <c r="B499" t="s">
        <v>608</v>
      </c>
      <c r="C499" t="str">
        <f t="shared" si="14"/>
        <v>河海大学</v>
      </c>
      <c r="D499" t="str">
        <f t="shared" si="15"/>
        <v>03</v>
      </c>
      <c r="E499" t="s">
        <v>160</v>
      </c>
      <c r="F499">
        <v>217</v>
      </c>
      <c r="G499">
        <v>112</v>
      </c>
      <c r="H499">
        <v>122</v>
      </c>
      <c r="I499">
        <v>67</v>
      </c>
      <c r="J499">
        <v>64</v>
      </c>
      <c r="K499">
        <v>64</v>
      </c>
      <c r="L499">
        <v>0</v>
      </c>
      <c r="M499">
        <v>2024</v>
      </c>
      <c r="N499">
        <f>VLOOKUP(E499, '2024D'!$A$2:$G$339, 2, FALSE)</f>
        <v>249</v>
      </c>
      <c r="O499">
        <f>VLOOKUP(E499, '2024D'!$A$2:$G$339, 3, FALSE)</f>
        <v>11234</v>
      </c>
      <c r="P499">
        <f>extracted_table_data[[#This Row],[最低排名]]-extracted_table_data[[#This Row],[同分人数]]+1</f>
        <v>33767</v>
      </c>
      <c r="Q499">
        <f>IF(O499&gt;=开始!$B$6, 1, 0)</f>
        <v>1</v>
      </c>
      <c r="R499">
        <f>extracted_table_data[[#This Row],[最低排名]]-开始!$B$6</f>
        <v>33965</v>
      </c>
    </row>
    <row r="500" spans="1:18">
      <c r="A500">
        <v>42404</v>
      </c>
      <c r="B500" t="s">
        <v>2281</v>
      </c>
      <c r="C500" t="str">
        <f t="shared" si="14"/>
        <v>河海大学</v>
      </c>
      <c r="D500" t="str">
        <f t="shared" si="15"/>
        <v>04</v>
      </c>
      <c r="E500" t="s">
        <v>87</v>
      </c>
      <c r="F500">
        <v>222</v>
      </c>
      <c r="G500">
        <v>120</v>
      </c>
      <c r="H500">
        <v>115</v>
      </c>
      <c r="I500">
        <v>67</v>
      </c>
      <c r="J500">
        <v>64</v>
      </c>
      <c r="K500">
        <v>58</v>
      </c>
      <c r="L500">
        <v>0</v>
      </c>
      <c r="M500">
        <v>2024</v>
      </c>
      <c r="N500">
        <f>VLOOKUP(E500, '2024D'!$A$2:$G$339, 2, FALSE)</f>
        <v>225</v>
      </c>
      <c r="O500">
        <f>VLOOKUP(E500, '2024D'!$A$2:$G$339, 3, FALSE)</f>
        <v>13085</v>
      </c>
      <c r="P500">
        <f>extracted_table_data[[#This Row],[最低排名]]-extracted_table_data[[#This Row],[同分人数]]+1</f>
        <v>26614</v>
      </c>
      <c r="Q500">
        <f>IF(O500&gt;=开始!$B$6, 1, 0)</f>
        <v>1</v>
      </c>
      <c r="R500">
        <f>extracted_table_data[[#This Row],[最低排名]]-开始!$B$6</f>
        <v>26866</v>
      </c>
    </row>
    <row r="501" spans="1:18">
      <c r="A501">
        <v>42501</v>
      </c>
      <c r="B501" t="s">
        <v>609</v>
      </c>
      <c r="C501" t="str">
        <f t="shared" si="14"/>
        <v>江南大学</v>
      </c>
      <c r="D501" t="str">
        <f t="shared" si="15"/>
        <v>01</v>
      </c>
      <c r="E501" t="s">
        <v>18</v>
      </c>
      <c r="F501">
        <v>233</v>
      </c>
      <c r="G501">
        <v>120</v>
      </c>
      <c r="H501">
        <v>132</v>
      </c>
      <c r="I501">
        <v>61</v>
      </c>
      <c r="J501">
        <v>61</v>
      </c>
      <c r="K501">
        <v>58</v>
      </c>
      <c r="L501">
        <v>0</v>
      </c>
      <c r="M501">
        <v>2024</v>
      </c>
      <c r="N501">
        <f>VLOOKUP(E501, '2024D'!$A$2:$G$339, 2, FALSE)</f>
        <v>197</v>
      </c>
      <c r="O501">
        <f>VLOOKUP(E501, '2024D'!$A$2:$G$339, 3, FALSE)</f>
        <v>8758</v>
      </c>
      <c r="P501">
        <f>extracted_table_data[[#This Row],[最低排名]]-extracted_table_data[[#This Row],[同分人数]]+1</f>
        <v>13664</v>
      </c>
      <c r="Q501">
        <f>IF(O501&gt;=开始!$B$6, 1, 0)</f>
        <v>1</v>
      </c>
      <c r="R501">
        <f>extracted_table_data[[#This Row],[最低排名]]-开始!$B$6</f>
        <v>13919</v>
      </c>
    </row>
    <row r="502" spans="1:18">
      <c r="A502">
        <v>42502</v>
      </c>
      <c r="B502" t="s">
        <v>610</v>
      </c>
      <c r="C502" t="str">
        <f t="shared" si="14"/>
        <v>江南大学</v>
      </c>
      <c r="D502" t="str">
        <f t="shared" si="15"/>
        <v>02</v>
      </c>
      <c r="E502" t="s">
        <v>25</v>
      </c>
      <c r="F502">
        <v>227</v>
      </c>
      <c r="G502">
        <v>130</v>
      </c>
      <c r="H502">
        <v>133</v>
      </c>
      <c r="I502">
        <v>64</v>
      </c>
      <c r="J502">
        <v>61</v>
      </c>
      <c r="K502">
        <v>58</v>
      </c>
      <c r="L502">
        <v>0</v>
      </c>
      <c r="M502">
        <v>2024</v>
      </c>
      <c r="N502">
        <f>VLOOKUP(E502, '2024D'!$A$2:$G$339, 2, FALSE)</f>
        <v>213</v>
      </c>
      <c r="O502">
        <f>VLOOKUP(E502, '2024D'!$A$2:$G$339, 3, FALSE)</f>
        <v>9186</v>
      </c>
      <c r="P502">
        <f>extracted_table_data[[#This Row],[最低排名]]-extracted_table_data[[#This Row],[同分人数]]+1</f>
        <v>13664</v>
      </c>
      <c r="Q502">
        <f>IF(O502&gt;=开始!$B$6, 1, 0)</f>
        <v>1</v>
      </c>
      <c r="R502">
        <f>extracted_table_data[[#This Row],[最低排名]]-开始!$B$6</f>
        <v>13919</v>
      </c>
    </row>
    <row r="503" spans="1:18">
      <c r="A503">
        <v>42503</v>
      </c>
      <c r="B503" t="s">
        <v>611</v>
      </c>
      <c r="C503" t="str">
        <f t="shared" si="14"/>
        <v>江南大学</v>
      </c>
      <c r="D503" t="str">
        <f t="shared" si="15"/>
        <v>03</v>
      </c>
      <c r="E503" t="s">
        <v>189</v>
      </c>
      <c r="F503">
        <v>223</v>
      </c>
      <c r="G503">
        <v>117</v>
      </c>
      <c r="H503">
        <v>126</v>
      </c>
      <c r="I503">
        <v>64</v>
      </c>
      <c r="J503">
        <v>64</v>
      </c>
      <c r="K503">
        <v>58</v>
      </c>
      <c r="L503">
        <v>0</v>
      </c>
      <c r="M503">
        <v>2024</v>
      </c>
      <c r="N503">
        <f>VLOOKUP(E503, '2024D'!$A$2:$G$339, 2, FALSE)</f>
        <v>225</v>
      </c>
      <c r="O503">
        <f>VLOOKUP(E503, '2024D'!$A$2:$G$339, 3, FALSE)</f>
        <v>10985</v>
      </c>
      <c r="P503">
        <f>extracted_table_data[[#This Row],[最低排名]]-extracted_table_data[[#This Row],[同分人数]]+1</f>
        <v>9419</v>
      </c>
      <c r="Q503">
        <f>IF(O503&gt;=开始!$B$6, 1, 0)</f>
        <v>1</v>
      </c>
      <c r="R503">
        <f>extracted_table_data[[#This Row],[最低排名]]-开始!$B$6</f>
        <v>9655</v>
      </c>
    </row>
    <row r="504" spans="1:18">
      <c r="A504">
        <v>42504</v>
      </c>
      <c r="B504" t="s">
        <v>612</v>
      </c>
      <c r="C504" t="str">
        <f t="shared" si="14"/>
        <v>江南大学</v>
      </c>
      <c r="D504" t="str">
        <f t="shared" si="15"/>
        <v>04</v>
      </c>
      <c r="E504" t="s">
        <v>500</v>
      </c>
      <c r="F504">
        <v>213</v>
      </c>
      <c r="G504">
        <v>110</v>
      </c>
      <c r="H504">
        <v>137</v>
      </c>
      <c r="I504">
        <v>67</v>
      </c>
      <c r="J504">
        <v>61</v>
      </c>
      <c r="K504">
        <v>58</v>
      </c>
      <c r="L504">
        <v>0</v>
      </c>
      <c r="M504">
        <v>2024</v>
      </c>
      <c r="N504">
        <f>VLOOKUP(E504, '2024D'!$A$2:$G$339, 2, FALSE)</f>
        <v>222</v>
      </c>
      <c r="O504">
        <f>VLOOKUP(E504, '2024D'!$A$2:$G$339, 3, FALSE)</f>
        <v>10760</v>
      </c>
      <c r="P504">
        <f>extracted_table_data[[#This Row],[最低排名]]-extracted_table_data[[#This Row],[同分人数]]+1</f>
        <v>15391</v>
      </c>
      <c r="Q504">
        <f>IF(O504&gt;=开始!$B$6, 1, 0)</f>
        <v>1</v>
      </c>
      <c r="R504">
        <f>extracted_table_data[[#This Row],[最低排名]]-开始!$B$6</f>
        <v>15632</v>
      </c>
    </row>
    <row r="505" spans="1:18">
      <c r="A505">
        <v>42505</v>
      </c>
      <c r="B505" t="s">
        <v>613</v>
      </c>
      <c r="C505" t="str">
        <f t="shared" si="14"/>
        <v>江南大学</v>
      </c>
      <c r="D505" t="str">
        <f t="shared" si="15"/>
        <v>05</v>
      </c>
      <c r="E505" t="s">
        <v>256</v>
      </c>
      <c r="F505">
        <v>229</v>
      </c>
      <c r="G505">
        <v>118</v>
      </c>
      <c r="H505">
        <v>122</v>
      </c>
      <c r="I505">
        <v>61</v>
      </c>
      <c r="J505">
        <v>61</v>
      </c>
      <c r="K505">
        <v>58</v>
      </c>
      <c r="L505">
        <v>0</v>
      </c>
      <c r="M505">
        <v>2024</v>
      </c>
      <c r="N505">
        <f>VLOOKUP(E505, '2024D'!$A$2:$G$339, 2, FALSE)</f>
        <v>241</v>
      </c>
      <c r="O505">
        <f>VLOOKUP(E505, '2024D'!$A$2:$G$339, 3, FALSE)</f>
        <v>11919</v>
      </c>
      <c r="P505">
        <f>extracted_table_data[[#This Row],[最低排名]]-extracted_table_data[[#This Row],[同分人数]]+1</f>
        <v>8941</v>
      </c>
      <c r="Q505">
        <f>IF(O505&gt;=开始!$B$6, 1, 0)</f>
        <v>1</v>
      </c>
      <c r="R505">
        <f>extracted_table_data[[#This Row],[最低排名]]-开始!$B$6</f>
        <v>9179</v>
      </c>
    </row>
    <row r="506" spans="1:18">
      <c r="A506">
        <v>42601</v>
      </c>
      <c r="B506" t="s">
        <v>614</v>
      </c>
      <c r="C506" t="str">
        <f t="shared" si="14"/>
        <v>南京农大</v>
      </c>
      <c r="D506" t="str">
        <f t="shared" si="15"/>
        <v>01</v>
      </c>
      <c r="E506" t="s">
        <v>62</v>
      </c>
      <c r="F506">
        <v>223</v>
      </c>
      <c r="G506">
        <v>119</v>
      </c>
      <c r="H506">
        <v>112</v>
      </c>
      <c r="I506">
        <v>67</v>
      </c>
      <c r="J506">
        <v>64</v>
      </c>
      <c r="K506">
        <v>61</v>
      </c>
      <c r="L506">
        <v>0</v>
      </c>
      <c r="M506">
        <v>2024</v>
      </c>
      <c r="N506">
        <f>VLOOKUP(E506, '2024D'!$A$2:$G$339, 2, FALSE)</f>
        <v>233</v>
      </c>
      <c r="O506">
        <f>VLOOKUP(E506, '2024D'!$A$2:$G$339, 3, FALSE)</f>
        <v>12860</v>
      </c>
      <c r="P506">
        <f>extracted_table_data[[#This Row],[最低排名]]-extracted_table_data[[#This Row],[同分人数]]+1</f>
        <v>6847</v>
      </c>
      <c r="Q506">
        <f>IF(O506&gt;=开始!$B$6, 1, 0)</f>
        <v>1</v>
      </c>
      <c r="R506">
        <f>extracted_table_data[[#This Row],[最低排名]]-开始!$B$6</f>
        <v>7041</v>
      </c>
    </row>
    <row r="507" spans="1:18">
      <c r="A507">
        <v>42602</v>
      </c>
      <c r="B507" t="s">
        <v>615</v>
      </c>
      <c r="C507" t="str">
        <f t="shared" si="14"/>
        <v>南京农大</v>
      </c>
      <c r="D507" t="str">
        <f t="shared" si="15"/>
        <v>02</v>
      </c>
      <c r="E507" t="s">
        <v>248</v>
      </c>
      <c r="F507">
        <v>215</v>
      </c>
      <c r="G507">
        <v>115</v>
      </c>
      <c r="H507">
        <v>122</v>
      </c>
      <c r="I507">
        <v>67</v>
      </c>
      <c r="J507">
        <v>64</v>
      </c>
      <c r="K507">
        <v>61</v>
      </c>
      <c r="L507">
        <v>0</v>
      </c>
      <c r="M507">
        <v>2024</v>
      </c>
      <c r="N507">
        <f>VLOOKUP(E507, '2024D'!$A$2:$G$339, 2, FALSE)</f>
        <v>245</v>
      </c>
      <c r="O507">
        <f>VLOOKUP(E507, '2024D'!$A$2:$G$339, 3, FALSE)</f>
        <v>12388</v>
      </c>
      <c r="P507">
        <f>extracted_table_data[[#This Row],[最低排名]]-extracted_table_data[[#This Row],[同分人数]]+1</f>
        <v>10106</v>
      </c>
      <c r="Q507">
        <f>IF(O507&gt;=开始!$B$6, 1, 0)</f>
        <v>1</v>
      </c>
      <c r="R507">
        <f>extracted_table_data[[#This Row],[最低排名]]-开始!$B$6</f>
        <v>10340</v>
      </c>
    </row>
    <row r="508" spans="1:18">
      <c r="A508">
        <v>42701</v>
      </c>
      <c r="B508" t="s">
        <v>616</v>
      </c>
      <c r="C508" t="str">
        <f t="shared" si="14"/>
        <v>中国药大</v>
      </c>
      <c r="D508" t="str">
        <f t="shared" si="15"/>
        <v>01</v>
      </c>
      <c r="E508" t="s">
        <v>1020</v>
      </c>
      <c r="F508">
        <v>229</v>
      </c>
      <c r="G508">
        <v>125</v>
      </c>
      <c r="H508">
        <v>127</v>
      </c>
      <c r="I508">
        <v>67</v>
      </c>
      <c r="J508">
        <v>67</v>
      </c>
      <c r="K508">
        <v>61</v>
      </c>
      <c r="L508">
        <v>0</v>
      </c>
      <c r="M508">
        <v>2024</v>
      </c>
      <c r="N508">
        <f>VLOOKUP(E508, '2024D'!$A$2:$G$339, 2, FALSE)</f>
        <v>180</v>
      </c>
      <c r="O508">
        <f>VLOOKUP(E508, '2024D'!$A$2:$G$339, 3, FALSE)</f>
        <v>7592</v>
      </c>
      <c r="P508">
        <f>extracted_table_data[[#This Row],[最低排名]]-extracted_table_data[[#This Row],[同分人数]]+1</f>
        <v>10341</v>
      </c>
      <c r="Q508">
        <f>IF(O508&gt;=开始!$B$6, 1, 0)</f>
        <v>1</v>
      </c>
      <c r="R508">
        <f>extracted_table_data[[#This Row],[最低排名]]-开始!$B$6</f>
        <v>10565</v>
      </c>
    </row>
    <row r="509" spans="1:18">
      <c r="A509">
        <v>42702</v>
      </c>
      <c r="B509" t="s">
        <v>617</v>
      </c>
      <c r="C509" t="str">
        <f t="shared" si="14"/>
        <v>中国药大</v>
      </c>
      <c r="D509" t="str">
        <f t="shared" si="15"/>
        <v>02</v>
      </c>
      <c r="E509" t="s">
        <v>18</v>
      </c>
      <c r="F509">
        <v>219</v>
      </c>
      <c r="G509">
        <v>111</v>
      </c>
      <c r="H509">
        <v>131</v>
      </c>
      <c r="I509">
        <v>67</v>
      </c>
      <c r="J509">
        <v>64</v>
      </c>
      <c r="K509">
        <v>64</v>
      </c>
      <c r="L509">
        <v>0</v>
      </c>
      <c r="M509">
        <v>2024</v>
      </c>
      <c r="N509">
        <f>VLOOKUP(E509, '2024D'!$A$2:$G$339, 2, FALSE)</f>
        <v>197</v>
      </c>
      <c r="O509">
        <f>VLOOKUP(E509, '2024D'!$A$2:$G$339, 3, FALSE)</f>
        <v>8758</v>
      </c>
      <c r="P509">
        <f>extracted_table_data[[#This Row],[最低排名]]-extracted_table_data[[#This Row],[同分人数]]+1</f>
        <v>37111</v>
      </c>
      <c r="Q509">
        <f>IF(O509&gt;=开始!$B$6, 1, 0)</f>
        <v>1</v>
      </c>
      <c r="R509">
        <f>extracted_table_data[[#This Row],[最低排名]]-开始!$B$6</f>
        <v>37331</v>
      </c>
    </row>
    <row r="510" spans="1:18">
      <c r="A510">
        <v>42801</v>
      </c>
      <c r="B510" t="s">
        <v>620</v>
      </c>
      <c r="C510" t="str">
        <f t="shared" si="14"/>
        <v>人大苏州</v>
      </c>
      <c r="D510" t="str">
        <f t="shared" si="15"/>
        <v>01</v>
      </c>
      <c r="E510" t="s">
        <v>292</v>
      </c>
      <c r="F510">
        <v>253</v>
      </c>
      <c r="G510">
        <v>130</v>
      </c>
      <c r="H510">
        <v>128</v>
      </c>
      <c r="I510">
        <v>67</v>
      </c>
      <c r="J510">
        <v>64</v>
      </c>
      <c r="K510">
        <v>64</v>
      </c>
      <c r="L510">
        <v>0</v>
      </c>
      <c r="M510">
        <v>2024</v>
      </c>
      <c r="N510">
        <f>VLOOKUP(E510, '2024D'!$A$2:$G$339, 2, FALSE)</f>
        <v>152</v>
      </c>
      <c r="O510">
        <f>VLOOKUP(E510, '2024D'!$A$2:$G$339, 3, FALSE)</f>
        <v>3250</v>
      </c>
      <c r="P510">
        <f>extracted_table_data[[#This Row],[最低排名]]-extracted_table_data[[#This Row],[同分人数]]+1</f>
        <v>32677</v>
      </c>
      <c r="Q510">
        <f>IF(O510&gt;=开始!$B$6, 1, 0)</f>
        <v>1</v>
      </c>
      <c r="R510">
        <f>extracted_table_data[[#This Row],[最低排名]]-开始!$B$6</f>
        <v>32897</v>
      </c>
    </row>
    <row r="511" spans="1:18">
      <c r="A511">
        <v>42802</v>
      </c>
      <c r="B511" t="s">
        <v>621</v>
      </c>
      <c r="C511" t="str">
        <f t="shared" si="14"/>
        <v>人大苏州</v>
      </c>
      <c r="D511" t="str">
        <f t="shared" si="15"/>
        <v>02</v>
      </c>
      <c r="E511" t="s">
        <v>289</v>
      </c>
      <c r="F511">
        <v>238</v>
      </c>
      <c r="G511">
        <v>132</v>
      </c>
      <c r="H511">
        <v>137</v>
      </c>
      <c r="I511">
        <v>70</v>
      </c>
      <c r="J511">
        <v>64</v>
      </c>
      <c r="K511">
        <v>61</v>
      </c>
      <c r="L511">
        <v>0</v>
      </c>
      <c r="M511">
        <v>2024</v>
      </c>
      <c r="N511">
        <f>VLOOKUP(E511, '2024D'!$A$2:$G$339, 2, FALSE)</f>
        <v>160</v>
      </c>
      <c r="O511">
        <f>VLOOKUP(E511, '2024D'!$A$2:$G$339, 3, FALSE)</f>
        <v>4158</v>
      </c>
      <c r="P511">
        <f>extracted_table_data[[#This Row],[最低排名]]-extracted_table_data[[#This Row],[同分人数]]+1</f>
        <v>20399</v>
      </c>
      <c r="Q511">
        <f>IF(O511&gt;=开始!$B$6, 1, 0)</f>
        <v>1</v>
      </c>
      <c r="R511">
        <f>extracted_table_data[[#This Row],[最低排名]]-开始!$B$6</f>
        <v>20653</v>
      </c>
    </row>
    <row r="512" spans="1:18">
      <c r="A512">
        <v>42901</v>
      </c>
      <c r="B512" t="s">
        <v>622</v>
      </c>
      <c r="C512" t="str">
        <f t="shared" si="14"/>
        <v>南京航大</v>
      </c>
      <c r="D512" t="str">
        <f t="shared" si="15"/>
        <v>01</v>
      </c>
      <c r="E512" t="s">
        <v>27</v>
      </c>
      <c r="F512">
        <v>242</v>
      </c>
      <c r="G512">
        <v>133</v>
      </c>
      <c r="H512">
        <v>124</v>
      </c>
      <c r="I512">
        <v>67</v>
      </c>
      <c r="J512">
        <v>67</v>
      </c>
      <c r="K512">
        <v>67</v>
      </c>
      <c r="L512">
        <v>0</v>
      </c>
      <c r="M512">
        <v>2024</v>
      </c>
      <c r="N512">
        <f>VLOOKUP(E512, '2024D'!$A$2:$G$339, 2, FALSE)</f>
        <v>163</v>
      </c>
      <c r="O512">
        <f>VLOOKUP(E512, '2024D'!$A$2:$G$339, 3, FALSE)</f>
        <v>4662</v>
      </c>
      <c r="P512">
        <f>extracted_table_data[[#This Row],[最低排名]]-extracted_table_data[[#This Row],[同分人数]]+1</f>
        <v>22879</v>
      </c>
      <c r="Q512">
        <f>IF(O512&gt;=开始!$B$6, 1, 0)</f>
        <v>1</v>
      </c>
      <c r="R512">
        <f>extracted_table_data[[#This Row],[最低排名]]-开始!$B$6</f>
        <v>23115</v>
      </c>
    </row>
    <row r="513" spans="1:18">
      <c r="A513">
        <v>42902</v>
      </c>
      <c r="B513" t="s">
        <v>623</v>
      </c>
      <c r="C513" t="str">
        <f t="shared" si="14"/>
        <v>南京航大</v>
      </c>
      <c r="D513" t="str">
        <f t="shared" si="15"/>
        <v>02</v>
      </c>
      <c r="E513" t="s">
        <v>1541</v>
      </c>
      <c r="F513">
        <v>231</v>
      </c>
      <c r="G513">
        <v>116</v>
      </c>
      <c r="H513">
        <v>133</v>
      </c>
      <c r="I513">
        <v>67</v>
      </c>
      <c r="J513">
        <v>67</v>
      </c>
      <c r="K513">
        <v>61</v>
      </c>
      <c r="L513">
        <v>0</v>
      </c>
      <c r="M513">
        <v>2024</v>
      </c>
      <c r="N513">
        <f>VLOOKUP(E513, '2024D'!$A$2:$G$339, 2, FALSE)</f>
        <v>203</v>
      </c>
      <c r="O513">
        <f>VLOOKUP(E513, '2024D'!$A$2:$G$339, 3, FALSE)</f>
        <v>6102</v>
      </c>
      <c r="P513">
        <f>extracted_table_data[[#This Row],[最低排名]]-extracted_table_data[[#This Row],[同分人数]]+1</f>
        <v>19673</v>
      </c>
      <c r="Q513">
        <f>IF(O513&gt;=开始!$B$6, 1, 0)</f>
        <v>1</v>
      </c>
      <c r="R513">
        <f>extracted_table_data[[#This Row],[最低排名]]-开始!$B$6</f>
        <v>19921</v>
      </c>
    </row>
    <row r="514" spans="1:18">
      <c r="A514">
        <v>43001</v>
      </c>
      <c r="B514" t="s">
        <v>625</v>
      </c>
      <c r="C514" t="str">
        <f t="shared" ref="C514:C577" si="16">LEFT(B514, FIND("(", B514) - 1)</f>
        <v>南京理工</v>
      </c>
      <c r="D514" t="str">
        <f t="shared" ref="D514:D577" si="17">MID(B514, FIND("(", B514) + 1, FIND(")", B514) - FIND("(", B514) - 1)</f>
        <v>01</v>
      </c>
      <c r="E514" t="s">
        <v>332</v>
      </c>
      <c r="F514">
        <v>239</v>
      </c>
      <c r="G514">
        <v>140</v>
      </c>
      <c r="H514">
        <v>126</v>
      </c>
      <c r="I514">
        <v>67</v>
      </c>
      <c r="J514">
        <v>67</v>
      </c>
      <c r="K514">
        <v>64</v>
      </c>
      <c r="L514">
        <v>0</v>
      </c>
      <c r="M514">
        <v>2024</v>
      </c>
      <c r="N514">
        <f>VLOOKUP(E514, '2024D'!$A$2:$G$339, 2, FALSE)</f>
        <v>176</v>
      </c>
      <c r="O514">
        <f>VLOOKUP(E514, '2024D'!$A$2:$G$339, 3, FALSE)</f>
        <v>5356</v>
      </c>
      <c r="P514">
        <f>extracted_table_data[[#This Row],[最低排名]]-extracted_table_data[[#This Row],[同分人数]]+1</f>
        <v>20399</v>
      </c>
      <c r="Q514">
        <f>IF(O514&gt;=开始!$B$6, 1, 0)</f>
        <v>1</v>
      </c>
      <c r="R514">
        <f>extracted_table_data[[#This Row],[最低排名]]-开始!$B$6</f>
        <v>20653</v>
      </c>
    </row>
    <row r="515" spans="1:18">
      <c r="A515">
        <v>43002</v>
      </c>
      <c r="B515" t="s">
        <v>2282</v>
      </c>
      <c r="C515" t="str">
        <f t="shared" si="16"/>
        <v>南京理工</v>
      </c>
      <c r="D515" t="str">
        <f t="shared" si="17"/>
        <v>02</v>
      </c>
      <c r="E515" t="s">
        <v>500</v>
      </c>
      <c r="F515">
        <v>228</v>
      </c>
      <c r="G515">
        <v>115</v>
      </c>
      <c r="H515">
        <v>134</v>
      </c>
      <c r="I515">
        <v>64</v>
      </c>
      <c r="J515">
        <v>58</v>
      </c>
      <c r="K515">
        <v>52</v>
      </c>
      <c r="L515">
        <v>0</v>
      </c>
      <c r="M515">
        <v>2024</v>
      </c>
      <c r="N515">
        <f>VLOOKUP(E515, '2024D'!$A$2:$G$339, 2, FALSE)</f>
        <v>222</v>
      </c>
      <c r="O515">
        <f>VLOOKUP(E515, '2024D'!$A$2:$G$339, 3, FALSE)</f>
        <v>10760</v>
      </c>
      <c r="P515">
        <f>extracted_table_data[[#This Row],[最低排名]]-extracted_table_data[[#This Row],[同分人数]]+1</f>
        <v>27341</v>
      </c>
      <c r="Q515">
        <f>IF(O515&gt;=开始!$B$6, 1, 0)</f>
        <v>1</v>
      </c>
      <c r="R515">
        <f>extracted_table_data[[#This Row],[最低排名]]-开始!$B$6</f>
        <v>27576</v>
      </c>
    </row>
    <row r="516" spans="1:18">
      <c r="A516">
        <v>43101</v>
      </c>
      <c r="B516" t="s">
        <v>626</v>
      </c>
      <c r="C516" t="str">
        <f t="shared" si="16"/>
        <v>苏州大学</v>
      </c>
      <c r="D516" t="str">
        <f t="shared" si="17"/>
        <v>01</v>
      </c>
      <c r="E516" t="s">
        <v>619</v>
      </c>
      <c r="F516">
        <v>235</v>
      </c>
      <c r="G516">
        <v>128</v>
      </c>
      <c r="H516">
        <v>123</v>
      </c>
      <c r="I516">
        <v>70</v>
      </c>
      <c r="J516">
        <v>61</v>
      </c>
      <c r="K516">
        <v>61</v>
      </c>
      <c r="L516">
        <v>0</v>
      </c>
      <c r="M516">
        <v>2024</v>
      </c>
      <c r="N516">
        <f>VLOOKUP(E516, '2024D'!$A$2:$G$339, 2, FALSE)</f>
        <v>206</v>
      </c>
      <c r="O516">
        <f>VLOOKUP(E516, '2024D'!$A$2:$G$339, 3, FALSE)</f>
        <v>7798</v>
      </c>
      <c r="P516">
        <f>extracted_table_data[[#This Row],[最低排名]]-extracted_table_data[[#This Row],[同分人数]]+1</f>
        <v>27341</v>
      </c>
      <c r="Q516">
        <f>IF(O516&gt;=开始!$B$6, 1, 0)</f>
        <v>1</v>
      </c>
      <c r="R516">
        <f>extracted_table_data[[#This Row],[最低排名]]-开始!$B$6</f>
        <v>27576</v>
      </c>
    </row>
    <row r="517" spans="1:18">
      <c r="A517">
        <v>43102</v>
      </c>
      <c r="B517" t="s">
        <v>627</v>
      </c>
      <c r="C517" t="str">
        <f t="shared" si="16"/>
        <v>苏州大学</v>
      </c>
      <c r="D517" t="str">
        <f t="shared" si="17"/>
        <v>02</v>
      </c>
      <c r="E517" t="s">
        <v>107</v>
      </c>
      <c r="F517">
        <v>241</v>
      </c>
      <c r="G517">
        <v>128</v>
      </c>
      <c r="H517">
        <v>130</v>
      </c>
      <c r="I517">
        <v>58</v>
      </c>
      <c r="J517">
        <v>58</v>
      </c>
      <c r="K517">
        <v>55</v>
      </c>
      <c r="L517">
        <v>0</v>
      </c>
      <c r="M517">
        <v>2024</v>
      </c>
      <c r="N517">
        <f>VLOOKUP(E517, '2024D'!$A$2:$G$339, 2, FALSE)</f>
        <v>231</v>
      </c>
      <c r="O517">
        <f>VLOOKUP(E517, '2024D'!$A$2:$G$339, 3, FALSE)</f>
        <v>9417</v>
      </c>
      <c r="P517">
        <f>extracted_table_data[[#This Row],[最低排名]]-extracted_table_data[[#This Row],[同分人数]]+1</f>
        <v>23582</v>
      </c>
      <c r="Q517">
        <f>IF(O517&gt;=开始!$B$6, 1, 0)</f>
        <v>1</v>
      </c>
      <c r="R517">
        <f>extracted_table_data[[#This Row],[最低排名]]-开始!$B$6</f>
        <v>23814</v>
      </c>
    </row>
    <row r="518" spans="1:18">
      <c r="A518">
        <v>43103</v>
      </c>
      <c r="B518" t="s">
        <v>629</v>
      </c>
      <c r="C518" t="str">
        <f t="shared" si="16"/>
        <v>苏州大学</v>
      </c>
      <c r="D518" t="str">
        <f t="shared" si="17"/>
        <v>03</v>
      </c>
      <c r="E518" t="s">
        <v>160</v>
      </c>
      <c r="F518">
        <v>217</v>
      </c>
      <c r="G518">
        <v>111</v>
      </c>
      <c r="H518">
        <v>116</v>
      </c>
      <c r="I518">
        <v>67</v>
      </c>
      <c r="J518">
        <v>67</v>
      </c>
      <c r="K518">
        <v>67</v>
      </c>
      <c r="L518">
        <v>0</v>
      </c>
      <c r="M518">
        <v>2024</v>
      </c>
      <c r="N518">
        <f>VLOOKUP(E518, '2024D'!$A$2:$G$339, 2, FALSE)</f>
        <v>249</v>
      </c>
      <c r="O518">
        <f>VLOOKUP(E518, '2024D'!$A$2:$G$339, 3, FALSE)</f>
        <v>11234</v>
      </c>
      <c r="P518">
        <f>extracted_table_data[[#This Row],[最低排名]]-extracted_table_data[[#This Row],[同分人数]]+1</f>
        <v>32677</v>
      </c>
      <c r="Q518">
        <f>IF(O518&gt;=开始!$B$6, 1, 0)</f>
        <v>1</v>
      </c>
      <c r="R518">
        <f>extracted_table_data[[#This Row],[最低排名]]-开始!$B$6</f>
        <v>32897</v>
      </c>
    </row>
    <row r="519" spans="1:18">
      <c r="A519">
        <v>43104</v>
      </c>
      <c r="B519" t="s">
        <v>630</v>
      </c>
      <c r="C519" t="str">
        <f t="shared" si="16"/>
        <v>苏州大学</v>
      </c>
      <c r="D519" t="str">
        <f t="shared" si="17"/>
        <v>04</v>
      </c>
      <c r="E519" t="s">
        <v>246</v>
      </c>
      <c r="F519">
        <v>218</v>
      </c>
      <c r="G519">
        <v>120</v>
      </c>
      <c r="H519">
        <v>133</v>
      </c>
      <c r="I519">
        <v>67</v>
      </c>
      <c r="J519">
        <v>67</v>
      </c>
      <c r="K519">
        <v>67</v>
      </c>
      <c r="L519">
        <v>0</v>
      </c>
      <c r="M519">
        <v>2024</v>
      </c>
      <c r="N519">
        <f>VLOOKUP(E519, '2024D'!$A$2:$G$339, 2, FALSE)</f>
        <v>194</v>
      </c>
      <c r="O519">
        <f>VLOOKUP(E519, '2024D'!$A$2:$G$339, 3, FALSE)</f>
        <v>7412</v>
      </c>
      <c r="P519">
        <f>extracted_table_data[[#This Row],[最低排名]]-extracted_table_data[[#This Row],[同分人数]]+1</f>
        <v>32461</v>
      </c>
      <c r="Q519">
        <f>IF(O519&gt;=开始!$B$6, 1, 0)</f>
        <v>1</v>
      </c>
      <c r="R519">
        <f>extracted_table_data[[#This Row],[最低排名]]-开始!$B$6</f>
        <v>32676</v>
      </c>
    </row>
    <row r="520" spans="1:18">
      <c r="A520">
        <v>43105</v>
      </c>
      <c r="B520" t="s">
        <v>631</v>
      </c>
      <c r="C520" t="str">
        <f t="shared" si="16"/>
        <v>苏州大学</v>
      </c>
      <c r="D520" t="str">
        <f t="shared" si="17"/>
        <v>05</v>
      </c>
      <c r="E520" t="s">
        <v>628</v>
      </c>
      <c r="F520">
        <v>224</v>
      </c>
      <c r="G520">
        <v>114</v>
      </c>
      <c r="H520">
        <v>128</v>
      </c>
      <c r="I520">
        <v>70</v>
      </c>
      <c r="J520">
        <v>67</v>
      </c>
      <c r="K520">
        <v>58</v>
      </c>
      <c r="L520">
        <v>0</v>
      </c>
      <c r="M520">
        <v>2024</v>
      </c>
      <c r="N520">
        <f>VLOOKUP(E520, '2024D'!$A$2:$G$339, 2, FALSE)</f>
        <v>194</v>
      </c>
      <c r="O520">
        <f>VLOOKUP(E520, '2024D'!$A$2:$G$339, 3, FALSE)</f>
        <v>8372</v>
      </c>
      <c r="P520">
        <f>extracted_table_data[[#This Row],[最低排名]]-extracted_table_data[[#This Row],[同分人数]]+1</f>
        <v>33767</v>
      </c>
      <c r="Q520">
        <f>IF(O520&gt;=开始!$B$6, 1, 0)</f>
        <v>1</v>
      </c>
      <c r="R520">
        <f>extracted_table_data[[#This Row],[最低排名]]-开始!$B$6</f>
        <v>33965</v>
      </c>
    </row>
    <row r="521" spans="1:18">
      <c r="A521">
        <v>43201</v>
      </c>
      <c r="B521" t="s">
        <v>633</v>
      </c>
      <c r="C521" t="str">
        <f t="shared" si="16"/>
        <v>江苏科大</v>
      </c>
      <c r="D521" t="str">
        <f t="shared" si="17"/>
        <v>01</v>
      </c>
      <c r="E521" t="s">
        <v>323</v>
      </c>
      <c r="F521">
        <v>209</v>
      </c>
      <c r="G521">
        <v>108</v>
      </c>
      <c r="H521">
        <v>104</v>
      </c>
      <c r="I521">
        <v>64</v>
      </c>
      <c r="J521">
        <v>55</v>
      </c>
      <c r="K521">
        <v>49</v>
      </c>
      <c r="L521">
        <v>0</v>
      </c>
      <c r="M521">
        <v>2024</v>
      </c>
      <c r="N521">
        <f>VLOOKUP(E521, '2024D'!$A$2:$G$339, 2, FALSE)</f>
        <v>257</v>
      </c>
      <c r="O521">
        <f>VLOOKUP(E521, '2024D'!$A$2:$G$339, 3, FALSE)</f>
        <v>24337</v>
      </c>
      <c r="P521">
        <f>extracted_table_data[[#This Row],[最低排名]]-extracted_table_data[[#This Row],[同分人数]]+1</f>
        <v>32677</v>
      </c>
      <c r="Q521">
        <f>IF(O521&gt;=开始!$B$6, 1, 0)</f>
        <v>1</v>
      </c>
      <c r="R521">
        <f>extracted_table_data[[#This Row],[最低排名]]-开始!$B$6</f>
        <v>32897</v>
      </c>
    </row>
    <row r="522" spans="1:18">
      <c r="A522">
        <v>43202</v>
      </c>
      <c r="B522" t="s">
        <v>634</v>
      </c>
      <c r="C522" t="str">
        <f t="shared" si="16"/>
        <v>江苏科大</v>
      </c>
      <c r="D522" t="str">
        <f t="shared" si="17"/>
        <v>02</v>
      </c>
      <c r="E522" t="s">
        <v>863</v>
      </c>
      <c r="F522">
        <v>202</v>
      </c>
      <c r="G522">
        <v>106</v>
      </c>
      <c r="H522">
        <v>102</v>
      </c>
      <c r="I522">
        <v>64</v>
      </c>
      <c r="J522">
        <v>49</v>
      </c>
      <c r="K522">
        <v>49</v>
      </c>
      <c r="L522">
        <v>0</v>
      </c>
      <c r="M522">
        <v>2024</v>
      </c>
      <c r="N522">
        <f>VLOOKUP(E522, '2024D'!$A$2:$G$339, 2, FALSE)</f>
        <v>250</v>
      </c>
      <c r="O522">
        <f>VLOOKUP(E522, '2024D'!$A$2:$G$339, 3, FALSE)</f>
        <v>28028</v>
      </c>
      <c r="P522">
        <f>extracted_table_data[[#This Row],[最低排名]]-extracted_table_data[[#This Row],[同分人数]]+1</f>
        <v>28076</v>
      </c>
      <c r="Q522">
        <f>IF(O522&gt;=开始!$B$6, 1, 0)</f>
        <v>1</v>
      </c>
      <c r="R522">
        <f>extracted_table_data[[#This Row],[最低排名]]-开始!$B$6</f>
        <v>28319</v>
      </c>
    </row>
    <row r="523" spans="1:18">
      <c r="A523">
        <v>43203</v>
      </c>
      <c r="B523" t="s">
        <v>635</v>
      </c>
      <c r="C523" t="str">
        <f t="shared" si="16"/>
        <v>江苏科大</v>
      </c>
      <c r="D523" t="str">
        <f t="shared" si="17"/>
        <v>03</v>
      </c>
      <c r="E523" t="s">
        <v>120</v>
      </c>
      <c r="F523">
        <v>201</v>
      </c>
      <c r="G523">
        <v>104</v>
      </c>
      <c r="H523">
        <v>126</v>
      </c>
      <c r="I523">
        <v>58</v>
      </c>
      <c r="J523">
        <v>49</v>
      </c>
      <c r="K523">
        <v>46</v>
      </c>
      <c r="L523">
        <v>0</v>
      </c>
      <c r="M523">
        <v>2024</v>
      </c>
      <c r="N523">
        <f>VLOOKUP(E523, '2024D'!$A$2:$G$339, 2, FALSE)</f>
        <v>225</v>
      </c>
      <c r="O523">
        <f>VLOOKUP(E523, '2024D'!$A$2:$G$339, 3, FALSE)</f>
        <v>24562</v>
      </c>
      <c r="P523">
        <f>extracted_table_data[[#This Row],[最低排名]]-extracted_table_data[[#This Row],[同分人数]]+1</f>
        <v>33966</v>
      </c>
      <c r="Q523">
        <f>IF(O523&gt;=开始!$B$6, 1, 0)</f>
        <v>1</v>
      </c>
      <c r="R523">
        <f>extracted_table_data[[#This Row],[最低排名]]-开始!$B$6</f>
        <v>34170</v>
      </c>
    </row>
    <row r="524" spans="1:18">
      <c r="A524">
        <v>43204</v>
      </c>
      <c r="B524" t="s">
        <v>2283</v>
      </c>
      <c r="C524" t="str">
        <f t="shared" si="16"/>
        <v>江苏科大</v>
      </c>
      <c r="D524" t="str">
        <f t="shared" si="17"/>
        <v>04</v>
      </c>
      <c r="E524" t="s">
        <v>141</v>
      </c>
      <c r="F524">
        <v>197</v>
      </c>
      <c r="G524">
        <v>100</v>
      </c>
      <c r="H524">
        <v>123</v>
      </c>
      <c r="I524">
        <v>61</v>
      </c>
      <c r="J524">
        <v>46</v>
      </c>
      <c r="K524">
        <v>43</v>
      </c>
      <c r="L524">
        <v>0</v>
      </c>
      <c r="M524">
        <v>2024</v>
      </c>
      <c r="N524">
        <f>VLOOKUP(E524, '2024D'!$A$2:$G$339, 2, FALSE)</f>
        <v>248</v>
      </c>
      <c r="O524">
        <f>VLOOKUP(E524, '2024D'!$A$2:$G$339, 3, FALSE)</f>
        <v>26996</v>
      </c>
      <c r="P524">
        <f>extracted_table_data[[#This Row],[最低排名]]-extracted_table_data[[#This Row],[同分人数]]+1</f>
        <v>32461</v>
      </c>
      <c r="Q524">
        <f>IF(O524&gt;=开始!$B$6, 1, 0)</f>
        <v>1</v>
      </c>
      <c r="R524">
        <f>extracted_table_data[[#This Row],[最低排名]]-开始!$B$6</f>
        <v>32676</v>
      </c>
    </row>
    <row r="525" spans="1:18">
      <c r="A525">
        <v>43301</v>
      </c>
      <c r="B525" t="s">
        <v>636</v>
      </c>
      <c r="C525" t="str">
        <f t="shared" si="16"/>
        <v>南京工大</v>
      </c>
      <c r="D525" t="str">
        <f t="shared" si="17"/>
        <v>01</v>
      </c>
      <c r="E525" t="s">
        <v>68</v>
      </c>
      <c r="F525">
        <v>204</v>
      </c>
      <c r="G525">
        <v>112</v>
      </c>
      <c r="H525">
        <v>121</v>
      </c>
      <c r="I525">
        <v>67</v>
      </c>
      <c r="J525">
        <v>67</v>
      </c>
      <c r="K525">
        <v>61</v>
      </c>
      <c r="L525">
        <v>0</v>
      </c>
      <c r="M525">
        <v>2024</v>
      </c>
      <c r="N525">
        <f>VLOOKUP(E525, '2024D'!$A$2:$G$339, 2, FALSE)</f>
        <v>251</v>
      </c>
      <c r="O525">
        <f>VLOOKUP(E525, '2024D'!$A$2:$G$339, 3, FALSE)</f>
        <v>14532</v>
      </c>
      <c r="P525">
        <f>extracted_table_data[[#This Row],[最低排名]]-extracted_table_data[[#This Row],[同分人数]]+1</f>
        <v>35474</v>
      </c>
      <c r="Q525">
        <f>IF(O525&gt;=开始!$B$6, 1, 0)</f>
        <v>1</v>
      </c>
      <c r="R525">
        <f>extracted_table_data[[#This Row],[最低排名]]-开始!$B$6</f>
        <v>35697</v>
      </c>
    </row>
    <row r="526" spans="1:18">
      <c r="A526">
        <v>43302</v>
      </c>
      <c r="B526" t="s">
        <v>637</v>
      </c>
      <c r="C526" t="str">
        <f t="shared" si="16"/>
        <v>南京工大</v>
      </c>
      <c r="D526" t="str">
        <f t="shared" si="17"/>
        <v>02</v>
      </c>
      <c r="E526" t="s">
        <v>43</v>
      </c>
      <c r="F526">
        <v>210</v>
      </c>
      <c r="G526">
        <v>111</v>
      </c>
      <c r="H526">
        <v>119</v>
      </c>
      <c r="I526">
        <v>61</v>
      </c>
      <c r="J526">
        <v>61</v>
      </c>
      <c r="K526">
        <v>52</v>
      </c>
      <c r="L526">
        <v>0</v>
      </c>
      <c r="M526">
        <v>2024</v>
      </c>
      <c r="N526">
        <f>VLOOKUP(E526, '2024D'!$A$2:$G$339, 2, FALSE)</f>
        <v>228</v>
      </c>
      <c r="O526">
        <f>VLOOKUP(E526, '2024D'!$A$2:$G$339, 3, FALSE)</f>
        <v>18767</v>
      </c>
      <c r="P526">
        <f>extracted_table_data[[#This Row],[最低排名]]-extracted_table_data[[#This Row],[同分人数]]+1</f>
        <v>33767</v>
      </c>
      <c r="Q526">
        <f>IF(O526&gt;=开始!$B$6, 1, 0)</f>
        <v>1</v>
      </c>
      <c r="R526">
        <f>extracted_table_data[[#This Row],[最低排名]]-开始!$B$6</f>
        <v>33965</v>
      </c>
    </row>
    <row r="527" spans="1:18">
      <c r="A527">
        <v>43303</v>
      </c>
      <c r="B527" t="s">
        <v>638</v>
      </c>
      <c r="C527" t="str">
        <f t="shared" si="16"/>
        <v>南京工大</v>
      </c>
      <c r="D527" t="str">
        <f t="shared" si="17"/>
        <v>03</v>
      </c>
      <c r="E527" t="s">
        <v>85</v>
      </c>
      <c r="F527">
        <v>207</v>
      </c>
      <c r="G527">
        <v>111</v>
      </c>
      <c r="H527">
        <v>105</v>
      </c>
      <c r="I527">
        <v>64</v>
      </c>
      <c r="J527">
        <v>58</v>
      </c>
      <c r="K527">
        <v>52</v>
      </c>
      <c r="L527">
        <v>0</v>
      </c>
      <c r="M527">
        <v>2024</v>
      </c>
      <c r="N527">
        <f>VLOOKUP(E527, '2024D'!$A$2:$G$339, 2, FALSE)</f>
        <v>259</v>
      </c>
      <c r="O527">
        <f>VLOOKUP(E527, '2024D'!$A$2:$G$339, 3, FALSE)</f>
        <v>23040</v>
      </c>
      <c r="P527">
        <f>extracted_table_data[[#This Row],[最低排名]]-extracted_table_data[[#This Row],[同分人数]]+1</f>
        <v>17378</v>
      </c>
      <c r="Q527">
        <f>IF(O527&gt;=开始!$B$6, 1, 0)</f>
        <v>1</v>
      </c>
      <c r="R527">
        <f>extracted_table_data[[#This Row],[最低排名]]-开始!$B$6</f>
        <v>17631</v>
      </c>
    </row>
    <row r="528" spans="1:18">
      <c r="A528">
        <v>43401</v>
      </c>
      <c r="B528" t="s">
        <v>640</v>
      </c>
      <c r="C528" t="str">
        <f t="shared" si="16"/>
        <v>常州大学</v>
      </c>
      <c r="D528" t="str">
        <f t="shared" si="17"/>
        <v>01</v>
      </c>
      <c r="E528" t="s">
        <v>173</v>
      </c>
      <c r="F528">
        <v>194</v>
      </c>
      <c r="G528">
        <v>106</v>
      </c>
      <c r="H528">
        <v>92</v>
      </c>
      <c r="I528">
        <v>64</v>
      </c>
      <c r="J528">
        <v>58</v>
      </c>
      <c r="K528">
        <v>55</v>
      </c>
      <c r="L528">
        <v>0</v>
      </c>
      <c r="M528">
        <v>2024</v>
      </c>
      <c r="N528">
        <f>VLOOKUP(E528, '2024D'!$A$2:$G$339, 2, FALSE)</f>
        <v>237</v>
      </c>
      <c r="O528">
        <f>VLOOKUP(E528, '2024D'!$A$2:$G$339, 3, FALSE)</f>
        <v>28756</v>
      </c>
      <c r="P528">
        <f>extracted_table_data[[#This Row],[最低排名]]-extracted_table_data[[#This Row],[同分人数]]+1</f>
        <v>18119</v>
      </c>
      <c r="Q528">
        <f>IF(O528&gt;=开始!$B$6, 1, 0)</f>
        <v>1</v>
      </c>
      <c r="R528">
        <f>extracted_table_data[[#This Row],[最低排名]]-开始!$B$6</f>
        <v>18398</v>
      </c>
    </row>
    <row r="529" spans="1:18">
      <c r="A529">
        <v>43402</v>
      </c>
      <c r="B529" t="s">
        <v>641</v>
      </c>
      <c r="C529" t="str">
        <f t="shared" si="16"/>
        <v>常州大学</v>
      </c>
      <c r="D529" t="str">
        <f t="shared" si="17"/>
        <v>02</v>
      </c>
      <c r="E529" t="s">
        <v>124</v>
      </c>
      <c r="F529">
        <v>205</v>
      </c>
      <c r="G529">
        <v>105</v>
      </c>
      <c r="H529">
        <v>95</v>
      </c>
      <c r="I529">
        <v>58</v>
      </c>
      <c r="J529">
        <v>55</v>
      </c>
      <c r="K529">
        <v>52</v>
      </c>
      <c r="L529">
        <v>0</v>
      </c>
      <c r="M529">
        <v>2024</v>
      </c>
      <c r="N529">
        <f>VLOOKUP(E529, '2024D'!$A$2:$G$339, 2, FALSE)</f>
        <v>266</v>
      </c>
      <c r="O529">
        <f>VLOOKUP(E529, '2024D'!$A$2:$G$339, 3, FALSE)</f>
        <v>28294</v>
      </c>
      <c r="P529">
        <f>extracted_table_data[[#This Row],[最低排名]]-extracted_table_data[[#This Row],[同分人数]]+1</f>
        <v>15917</v>
      </c>
      <c r="Q529">
        <f>IF(O529&gt;=开始!$B$6, 1, 0)</f>
        <v>1</v>
      </c>
      <c r="R529">
        <f>extracted_table_data[[#This Row],[最低排名]]-开始!$B$6</f>
        <v>16172</v>
      </c>
    </row>
    <row r="530" spans="1:18">
      <c r="A530">
        <v>43501</v>
      </c>
      <c r="B530" t="s">
        <v>645</v>
      </c>
      <c r="C530" t="str">
        <f t="shared" si="16"/>
        <v>南京邮电</v>
      </c>
      <c r="D530" t="str">
        <f t="shared" si="17"/>
        <v>01</v>
      </c>
      <c r="E530" t="s">
        <v>619</v>
      </c>
      <c r="F530">
        <v>219</v>
      </c>
      <c r="G530">
        <v>113</v>
      </c>
      <c r="H530">
        <v>133</v>
      </c>
      <c r="I530">
        <v>67</v>
      </c>
      <c r="J530">
        <v>67</v>
      </c>
      <c r="K530">
        <v>64</v>
      </c>
      <c r="L530">
        <v>0</v>
      </c>
      <c r="M530">
        <v>2024</v>
      </c>
      <c r="N530">
        <f>VLOOKUP(E530, '2024D'!$A$2:$G$339, 2, FALSE)</f>
        <v>206</v>
      </c>
      <c r="O530">
        <f>VLOOKUP(E530, '2024D'!$A$2:$G$339, 3, FALSE)</f>
        <v>7798</v>
      </c>
      <c r="P530">
        <f>extracted_table_data[[#This Row],[最低排名]]-extracted_table_data[[#This Row],[同分人数]]+1</f>
        <v>16424</v>
      </c>
      <c r="Q530">
        <f>IF(O530&gt;=开始!$B$6, 1, 0)</f>
        <v>1</v>
      </c>
      <c r="R530">
        <f>extracted_table_data[[#This Row],[最低排名]]-开始!$B$6</f>
        <v>16670</v>
      </c>
    </row>
    <row r="531" spans="1:18">
      <c r="A531">
        <v>43601</v>
      </c>
      <c r="B531" t="s">
        <v>646</v>
      </c>
      <c r="C531" t="str">
        <f t="shared" si="16"/>
        <v>南京林大</v>
      </c>
      <c r="D531" t="str">
        <f t="shared" si="17"/>
        <v>01</v>
      </c>
      <c r="E531" t="s">
        <v>136</v>
      </c>
      <c r="F531">
        <v>224</v>
      </c>
      <c r="G531">
        <v>121</v>
      </c>
      <c r="H531">
        <v>113</v>
      </c>
      <c r="I531">
        <v>64</v>
      </c>
      <c r="J531">
        <v>61</v>
      </c>
      <c r="K531">
        <v>49</v>
      </c>
      <c r="L531">
        <v>0</v>
      </c>
      <c r="M531">
        <v>2024</v>
      </c>
      <c r="N531">
        <f>VLOOKUP(E531, '2024D'!$A$2:$G$339, 2, FALSE)</f>
        <v>278</v>
      </c>
      <c r="O531">
        <f>VLOOKUP(E531, '2024D'!$A$2:$G$339, 3, FALSE)</f>
        <v>16761</v>
      </c>
      <c r="P531">
        <f>extracted_table_data[[#This Row],[最低排名]]-extracted_table_data[[#This Row],[同分人数]]+1</f>
        <v>32237</v>
      </c>
      <c r="Q531">
        <f>IF(O531&gt;=开始!$B$6, 1, 0)</f>
        <v>1</v>
      </c>
      <c r="R531">
        <f>extracted_table_data[[#This Row],[最低排名]]-开始!$B$6</f>
        <v>32460</v>
      </c>
    </row>
    <row r="532" spans="1:18">
      <c r="A532">
        <v>43602</v>
      </c>
      <c r="B532" t="s">
        <v>647</v>
      </c>
      <c r="C532" t="str">
        <f t="shared" si="16"/>
        <v>南京林大</v>
      </c>
      <c r="D532" t="str">
        <f t="shared" si="17"/>
        <v>02</v>
      </c>
      <c r="E532" t="s">
        <v>48</v>
      </c>
      <c r="F532">
        <v>208</v>
      </c>
      <c r="G532">
        <v>106</v>
      </c>
      <c r="H532">
        <v>121</v>
      </c>
      <c r="I532">
        <v>61</v>
      </c>
      <c r="J532">
        <v>61</v>
      </c>
      <c r="K532">
        <v>58</v>
      </c>
      <c r="L532">
        <v>0</v>
      </c>
      <c r="M532">
        <v>2024</v>
      </c>
      <c r="N532">
        <f>VLOOKUP(E532, '2024D'!$A$2:$G$339, 2, FALSE)</f>
        <v>264</v>
      </c>
      <c r="O532">
        <f>VLOOKUP(E532, '2024D'!$A$2:$G$339, 3, FALSE)</f>
        <v>17313</v>
      </c>
      <c r="P532">
        <f>extracted_table_data[[#This Row],[最低排名]]-extracted_table_data[[#This Row],[同分人数]]+1</f>
        <v>29247</v>
      </c>
      <c r="Q532">
        <f>IF(O532&gt;=开始!$B$6, 1, 0)</f>
        <v>1</v>
      </c>
      <c r="R532">
        <f>extracted_table_data[[#This Row],[最低排名]]-开始!$B$6</f>
        <v>29469</v>
      </c>
    </row>
    <row r="533" spans="1:18">
      <c r="A533">
        <v>43603</v>
      </c>
      <c r="B533" t="s">
        <v>648</v>
      </c>
      <c r="C533" t="str">
        <f t="shared" si="16"/>
        <v>南京林大</v>
      </c>
      <c r="D533" t="str">
        <f t="shared" si="17"/>
        <v>03</v>
      </c>
      <c r="E533" t="s">
        <v>37</v>
      </c>
      <c r="F533">
        <v>211</v>
      </c>
      <c r="G533">
        <v>114</v>
      </c>
      <c r="H533">
        <v>120</v>
      </c>
      <c r="I533">
        <v>67</v>
      </c>
      <c r="J533">
        <v>67</v>
      </c>
      <c r="K533">
        <v>58</v>
      </c>
      <c r="L533">
        <v>0</v>
      </c>
      <c r="M533">
        <v>2024</v>
      </c>
      <c r="N533">
        <f>VLOOKUP(E533, '2024D'!$A$2:$G$339, 2, FALSE)</f>
        <v>225</v>
      </c>
      <c r="O533">
        <f>VLOOKUP(E533, '2024D'!$A$2:$G$339, 3, FALSE)</f>
        <v>13763</v>
      </c>
      <c r="P533">
        <f>extracted_table_data[[#This Row],[最低排名]]-extracted_table_data[[#This Row],[同分人数]]+1</f>
        <v>33767</v>
      </c>
      <c r="Q533">
        <f>IF(O533&gt;=开始!$B$6, 1, 0)</f>
        <v>1</v>
      </c>
      <c r="R533">
        <f>extracted_table_data[[#This Row],[最低排名]]-开始!$B$6</f>
        <v>33965</v>
      </c>
    </row>
    <row r="534" spans="1:18">
      <c r="A534">
        <v>43604</v>
      </c>
      <c r="B534" t="s">
        <v>2284</v>
      </c>
      <c r="C534" t="str">
        <f t="shared" si="16"/>
        <v>南京林大</v>
      </c>
      <c r="D534" t="str">
        <f t="shared" si="17"/>
        <v>04</v>
      </c>
      <c r="E534" t="s">
        <v>168</v>
      </c>
      <c r="F534">
        <v>204</v>
      </c>
      <c r="G534">
        <v>113</v>
      </c>
      <c r="H534">
        <v>114</v>
      </c>
      <c r="I534">
        <v>61</v>
      </c>
      <c r="J534">
        <v>61</v>
      </c>
      <c r="K534">
        <v>55</v>
      </c>
      <c r="L534">
        <v>0</v>
      </c>
      <c r="M534">
        <v>2024</v>
      </c>
      <c r="N534">
        <f>VLOOKUP(E534, '2024D'!$A$2:$G$339, 2, FALSE)</f>
        <v>247</v>
      </c>
      <c r="O534">
        <f>VLOOKUP(E534, '2024D'!$A$2:$G$339, 3, FALSE)</f>
        <v>20693</v>
      </c>
      <c r="P534">
        <f>extracted_table_data[[#This Row],[最低排名]]-extracted_table_data[[#This Row],[同分人数]]+1</f>
        <v>18899</v>
      </c>
      <c r="Q534">
        <f>IF(O534&gt;=开始!$B$6, 1, 0)</f>
        <v>1</v>
      </c>
      <c r="R534">
        <f>extracted_table_data[[#This Row],[最低排名]]-开始!$B$6</f>
        <v>19158</v>
      </c>
    </row>
    <row r="535" spans="1:18">
      <c r="A535">
        <v>43701</v>
      </c>
      <c r="B535" t="s">
        <v>650</v>
      </c>
      <c r="C535" t="str">
        <f t="shared" si="16"/>
        <v>江苏大学</v>
      </c>
      <c r="D535" t="str">
        <f t="shared" si="17"/>
        <v>01</v>
      </c>
      <c r="E535" t="s">
        <v>62</v>
      </c>
      <c r="F535">
        <v>225</v>
      </c>
      <c r="G535">
        <v>115</v>
      </c>
      <c r="H535">
        <v>119</v>
      </c>
      <c r="I535">
        <v>67</v>
      </c>
      <c r="J535">
        <v>61</v>
      </c>
      <c r="K535">
        <v>55</v>
      </c>
      <c r="L535">
        <v>0</v>
      </c>
      <c r="M535">
        <v>2024</v>
      </c>
      <c r="N535">
        <f>VLOOKUP(E535, '2024D'!$A$2:$G$339, 2, FALSE)</f>
        <v>233</v>
      </c>
      <c r="O535">
        <f>VLOOKUP(E535, '2024D'!$A$2:$G$339, 3, FALSE)</f>
        <v>12860</v>
      </c>
      <c r="P535">
        <f>extracted_table_data[[#This Row],[最低排名]]-extracted_table_data[[#This Row],[同分人数]]+1</f>
        <v>16173</v>
      </c>
      <c r="Q535">
        <f>IF(O535&gt;=开始!$B$6, 1, 0)</f>
        <v>1</v>
      </c>
      <c r="R535">
        <f>extracted_table_data[[#This Row],[最低排名]]-开始!$B$6</f>
        <v>16423</v>
      </c>
    </row>
    <row r="536" spans="1:18">
      <c r="A536">
        <v>43702</v>
      </c>
      <c r="B536" t="s">
        <v>651</v>
      </c>
      <c r="C536" t="str">
        <f t="shared" si="16"/>
        <v>江苏大学</v>
      </c>
      <c r="D536" t="str">
        <f t="shared" si="17"/>
        <v>02</v>
      </c>
      <c r="E536" t="s">
        <v>90</v>
      </c>
      <c r="F536">
        <v>209</v>
      </c>
      <c r="G536">
        <v>109</v>
      </c>
      <c r="H536">
        <v>107</v>
      </c>
      <c r="I536">
        <v>64</v>
      </c>
      <c r="J536">
        <v>61</v>
      </c>
      <c r="K536">
        <v>52</v>
      </c>
      <c r="L536">
        <v>0</v>
      </c>
      <c r="M536">
        <v>2024</v>
      </c>
      <c r="N536">
        <f>VLOOKUP(E536, '2024D'!$A$2:$G$339, 2, FALSE)</f>
        <v>270</v>
      </c>
      <c r="O536">
        <f>VLOOKUP(E536, '2024D'!$A$2:$G$339, 3, FALSE)</f>
        <v>21226</v>
      </c>
      <c r="P536">
        <f>extracted_table_data[[#This Row],[最低排名]]-extracted_table_data[[#This Row],[同分人数]]+1</f>
        <v>23116</v>
      </c>
      <c r="Q536">
        <f>IF(O536&gt;=开始!$B$6, 1, 0)</f>
        <v>1</v>
      </c>
      <c r="R536">
        <f>extracted_table_data[[#This Row],[最低排名]]-开始!$B$6</f>
        <v>23334</v>
      </c>
    </row>
    <row r="537" spans="1:18">
      <c r="A537">
        <v>43801</v>
      </c>
      <c r="B537" t="s">
        <v>652</v>
      </c>
      <c r="C537" t="str">
        <f t="shared" si="16"/>
        <v>南京信息</v>
      </c>
      <c r="D537" t="str">
        <f t="shared" si="17"/>
        <v>01</v>
      </c>
      <c r="E537" t="s">
        <v>18</v>
      </c>
      <c r="F537">
        <v>233</v>
      </c>
      <c r="G537">
        <v>128</v>
      </c>
      <c r="H537">
        <v>120</v>
      </c>
      <c r="I537">
        <v>67</v>
      </c>
      <c r="J537">
        <v>67</v>
      </c>
      <c r="K537">
        <v>58</v>
      </c>
      <c r="L537">
        <v>0</v>
      </c>
      <c r="M537">
        <v>2024</v>
      </c>
      <c r="N537">
        <f>VLOOKUP(E537, '2024D'!$A$2:$G$339, 2, FALSE)</f>
        <v>197</v>
      </c>
      <c r="O537">
        <f>VLOOKUP(E537, '2024D'!$A$2:$G$339, 3, FALSE)</f>
        <v>8758</v>
      </c>
      <c r="P537">
        <f>extracted_table_data[[#This Row],[最低排名]]-extracted_table_data[[#This Row],[同分人数]]+1</f>
        <v>33565</v>
      </c>
      <c r="Q537">
        <f>IF(O537&gt;=开始!$B$6, 1, 0)</f>
        <v>1</v>
      </c>
      <c r="R537">
        <f>extracted_table_data[[#This Row],[最低排名]]-开始!$B$6</f>
        <v>33766</v>
      </c>
    </row>
    <row r="538" spans="1:18">
      <c r="A538">
        <v>43802</v>
      </c>
      <c r="B538" t="s">
        <v>653</v>
      </c>
      <c r="C538" t="str">
        <f t="shared" si="16"/>
        <v>南京信息</v>
      </c>
      <c r="D538" t="str">
        <f t="shared" si="17"/>
        <v>02</v>
      </c>
      <c r="E538" t="s">
        <v>87</v>
      </c>
      <c r="F538">
        <v>220</v>
      </c>
      <c r="G538">
        <v>127</v>
      </c>
      <c r="H538">
        <v>117</v>
      </c>
      <c r="I538">
        <v>64</v>
      </c>
      <c r="J538">
        <v>64</v>
      </c>
      <c r="K538">
        <v>61</v>
      </c>
      <c r="L538">
        <v>0</v>
      </c>
      <c r="M538">
        <v>2024</v>
      </c>
      <c r="N538">
        <f>VLOOKUP(E538, '2024D'!$A$2:$G$339, 2, FALSE)</f>
        <v>225</v>
      </c>
      <c r="O538">
        <f>VLOOKUP(E538, '2024D'!$A$2:$G$339, 3, FALSE)</f>
        <v>13085</v>
      </c>
      <c r="P538">
        <f>extracted_table_data[[#This Row],[最低排名]]-extracted_table_data[[#This Row],[同分人数]]+1</f>
        <v>30611</v>
      </c>
      <c r="Q538">
        <f>IF(O538&gt;=开始!$B$6, 1, 0)</f>
        <v>1</v>
      </c>
      <c r="R538">
        <f>extracted_table_data[[#This Row],[最低排名]]-开始!$B$6</f>
        <v>30852</v>
      </c>
    </row>
    <row r="539" spans="1:18">
      <c r="A539">
        <v>43803</v>
      </c>
      <c r="B539" t="s">
        <v>654</v>
      </c>
      <c r="C539" t="str">
        <f t="shared" si="16"/>
        <v>南京信息</v>
      </c>
      <c r="D539" t="str">
        <f t="shared" si="17"/>
        <v>03</v>
      </c>
      <c r="E539" t="s">
        <v>191</v>
      </c>
      <c r="F539">
        <v>211</v>
      </c>
      <c r="G539">
        <v>109</v>
      </c>
      <c r="H539">
        <v>101</v>
      </c>
      <c r="I539">
        <v>70</v>
      </c>
      <c r="J539">
        <v>67</v>
      </c>
      <c r="K539">
        <v>67</v>
      </c>
      <c r="L539">
        <v>0</v>
      </c>
      <c r="M539">
        <v>2024</v>
      </c>
      <c r="N539">
        <f>VLOOKUP(E539, '2024D'!$A$2:$G$339, 2, FALSE)</f>
        <v>236</v>
      </c>
      <c r="O539">
        <f>VLOOKUP(E539, '2024D'!$A$2:$G$339, 3, FALSE)</f>
        <v>15485</v>
      </c>
      <c r="P539">
        <f>extracted_table_data[[#This Row],[最低排名]]-extracted_table_data[[#This Row],[同分人数]]+1</f>
        <v>32898</v>
      </c>
      <c r="Q539">
        <f>IF(O539&gt;=开始!$B$6, 1, 0)</f>
        <v>1</v>
      </c>
      <c r="R539">
        <f>extracted_table_data[[#This Row],[最低排名]]-开始!$B$6</f>
        <v>33094</v>
      </c>
    </row>
    <row r="540" spans="1:18">
      <c r="A540">
        <v>43901</v>
      </c>
      <c r="B540" t="s">
        <v>655</v>
      </c>
      <c r="C540" t="str">
        <f t="shared" si="16"/>
        <v>南通大学</v>
      </c>
      <c r="D540" t="str">
        <f t="shared" si="17"/>
        <v>01</v>
      </c>
      <c r="E540" t="s">
        <v>649</v>
      </c>
      <c r="F540">
        <v>219</v>
      </c>
      <c r="G540">
        <v>110</v>
      </c>
      <c r="H540">
        <v>127</v>
      </c>
      <c r="I540">
        <v>61</v>
      </c>
      <c r="J540">
        <v>58</v>
      </c>
      <c r="K540">
        <v>43</v>
      </c>
      <c r="L540">
        <v>0</v>
      </c>
      <c r="M540">
        <v>2024</v>
      </c>
      <c r="N540">
        <f>VLOOKUP(E540, '2024D'!$A$2:$G$339, 2, FALSE)</f>
        <v>254</v>
      </c>
      <c r="O540">
        <f>VLOOKUP(E540, '2024D'!$A$2:$G$339, 3, FALSE)</f>
        <v>17567</v>
      </c>
      <c r="P540">
        <f>extracted_table_data[[#This Row],[最低排名]]-extracted_table_data[[#This Row],[同分人数]]+1</f>
        <v>33565</v>
      </c>
      <c r="Q540">
        <f>IF(O540&gt;=开始!$B$6, 1, 0)</f>
        <v>1</v>
      </c>
      <c r="R540">
        <f>extracted_table_data[[#This Row],[最低排名]]-开始!$B$6</f>
        <v>33766</v>
      </c>
    </row>
    <row r="541" spans="1:18">
      <c r="A541">
        <v>43902</v>
      </c>
      <c r="B541" t="s">
        <v>656</v>
      </c>
      <c r="C541" t="str">
        <f t="shared" si="16"/>
        <v>南通大学</v>
      </c>
      <c r="D541" t="str">
        <f t="shared" si="17"/>
        <v>02</v>
      </c>
      <c r="E541" t="s">
        <v>94</v>
      </c>
      <c r="F541">
        <v>206</v>
      </c>
      <c r="G541">
        <v>103</v>
      </c>
      <c r="H541">
        <v>102</v>
      </c>
      <c r="I541">
        <v>64</v>
      </c>
      <c r="J541">
        <v>58</v>
      </c>
      <c r="K541">
        <v>55</v>
      </c>
      <c r="L541">
        <v>0</v>
      </c>
      <c r="M541">
        <v>2024</v>
      </c>
      <c r="N541">
        <f>VLOOKUP(E541, '2024D'!$A$2:$G$339, 2, FALSE)</f>
        <v>253</v>
      </c>
      <c r="O541">
        <f>VLOOKUP(E541, '2024D'!$A$2:$G$339, 3, FALSE)</f>
        <v>23293</v>
      </c>
      <c r="P541">
        <f>extracted_table_data[[#This Row],[最低排名]]-extracted_table_data[[#This Row],[同分人数]]+1</f>
        <v>30853</v>
      </c>
      <c r="Q541">
        <f>IF(O541&gt;=开始!$B$6, 1, 0)</f>
        <v>1</v>
      </c>
      <c r="R541">
        <f>extracted_table_data[[#This Row],[最低排名]]-开始!$B$6</f>
        <v>31094</v>
      </c>
    </row>
    <row r="542" spans="1:18">
      <c r="A542">
        <v>43903</v>
      </c>
      <c r="B542" t="s">
        <v>657</v>
      </c>
      <c r="C542" t="str">
        <f t="shared" si="16"/>
        <v>南通大学</v>
      </c>
      <c r="D542" t="str">
        <f t="shared" si="17"/>
        <v>03</v>
      </c>
      <c r="E542" t="s">
        <v>124</v>
      </c>
      <c r="F542">
        <v>190</v>
      </c>
      <c r="G542">
        <v>100</v>
      </c>
      <c r="H542">
        <v>107</v>
      </c>
      <c r="I542">
        <v>61</v>
      </c>
      <c r="J542">
        <v>55</v>
      </c>
      <c r="K542">
        <v>52</v>
      </c>
      <c r="L542">
        <v>0</v>
      </c>
      <c r="M542">
        <v>2024</v>
      </c>
      <c r="N542">
        <f>VLOOKUP(E542, '2024D'!$A$2:$G$339, 2, FALSE)</f>
        <v>266</v>
      </c>
      <c r="O542">
        <f>VLOOKUP(E542, '2024D'!$A$2:$G$339, 3, FALSE)</f>
        <v>28294</v>
      </c>
      <c r="P542">
        <f>extracted_table_data[[#This Row],[最低排名]]-extracted_table_data[[#This Row],[同分人数]]+1</f>
        <v>29707</v>
      </c>
      <c r="Q542">
        <f>IF(O542&gt;=开始!$B$6, 1, 0)</f>
        <v>1</v>
      </c>
      <c r="R542">
        <f>extracted_table_data[[#This Row],[最低排名]]-开始!$B$6</f>
        <v>29925</v>
      </c>
    </row>
    <row r="543" spans="1:18">
      <c r="A543">
        <v>44001</v>
      </c>
      <c r="B543" t="s">
        <v>658</v>
      </c>
      <c r="C543" t="str">
        <f t="shared" si="16"/>
        <v>盐城工院</v>
      </c>
      <c r="D543" t="str">
        <f t="shared" si="17"/>
        <v>01</v>
      </c>
      <c r="E543" t="s">
        <v>232</v>
      </c>
      <c r="F543">
        <v>185</v>
      </c>
      <c r="G543">
        <v>102</v>
      </c>
      <c r="H543">
        <v>91</v>
      </c>
      <c r="I543">
        <v>67</v>
      </c>
      <c r="J543">
        <v>52</v>
      </c>
      <c r="K543">
        <v>43</v>
      </c>
      <c r="L543">
        <v>0</v>
      </c>
      <c r="M543">
        <v>2024</v>
      </c>
      <c r="N543">
        <f>VLOOKUP(E543, '2024D'!$A$2:$G$339, 2, FALSE)</f>
        <v>227</v>
      </c>
      <c r="O543">
        <f>VLOOKUP(E543, '2024D'!$A$2:$G$339, 3, FALSE)</f>
        <v>34709</v>
      </c>
      <c r="P543">
        <f>extracted_table_data[[#This Row],[最低排名]]-extracted_table_data[[#This Row],[同分人数]]+1</f>
        <v>34626</v>
      </c>
      <c r="Q543">
        <f>IF(O543&gt;=开始!$B$6, 1, 0)</f>
        <v>1</v>
      </c>
      <c r="R543">
        <f>extracted_table_data[[#This Row],[最低排名]]-开始!$B$6</f>
        <v>34853</v>
      </c>
    </row>
    <row r="544" spans="1:18">
      <c r="A544">
        <v>44101</v>
      </c>
      <c r="B544" t="s">
        <v>660</v>
      </c>
      <c r="C544" t="str">
        <f t="shared" si="16"/>
        <v>南京医大</v>
      </c>
      <c r="D544" t="str">
        <f t="shared" si="17"/>
        <v>01</v>
      </c>
      <c r="E544" t="s">
        <v>254</v>
      </c>
      <c r="F544">
        <v>246</v>
      </c>
      <c r="G544">
        <v>133</v>
      </c>
      <c r="H544">
        <v>133</v>
      </c>
      <c r="I544">
        <v>64</v>
      </c>
      <c r="J544">
        <v>64</v>
      </c>
      <c r="K544">
        <v>58</v>
      </c>
      <c r="L544">
        <v>0</v>
      </c>
      <c r="M544">
        <v>2024</v>
      </c>
      <c r="N544">
        <f>VLOOKUP(E544, '2024D'!$A$2:$G$339, 2, FALSE)</f>
        <v>178</v>
      </c>
      <c r="O544">
        <f>VLOOKUP(E544, '2024D'!$A$2:$G$339, 3, FALSE)</f>
        <v>5019</v>
      </c>
      <c r="P544">
        <f>extracted_table_data[[#This Row],[最低排名]]-extracted_table_data[[#This Row],[同分人数]]+1</f>
        <v>40672</v>
      </c>
      <c r="Q544">
        <f>IF(O544&gt;=开始!$B$6, 1, 0)</f>
        <v>1</v>
      </c>
      <c r="R544">
        <f>extracted_table_data[[#This Row],[最低排名]]-开始!$B$6</f>
        <v>40830</v>
      </c>
    </row>
    <row r="545" spans="1:18">
      <c r="A545">
        <v>44102</v>
      </c>
      <c r="B545" t="s">
        <v>661</v>
      </c>
      <c r="C545" t="str">
        <f t="shared" si="16"/>
        <v>南京医大</v>
      </c>
      <c r="D545" t="str">
        <f t="shared" si="17"/>
        <v>02</v>
      </c>
      <c r="E545" t="s">
        <v>506</v>
      </c>
      <c r="F545">
        <v>209</v>
      </c>
      <c r="G545">
        <v>107</v>
      </c>
      <c r="H545">
        <v>131</v>
      </c>
      <c r="I545">
        <v>64</v>
      </c>
      <c r="J545">
        <v>64</v>
      </c>
      <c r="K545">
        <v>49</v>
      </c>
      <c r="L545">
        <v>0</v>
      </c>
      <c r="M545">
        <v>2024</v>
      </c>
      <c r="N545">
        <f>VLOOKUP(E545, '2024D'!$A$2:$G$339, 2, FALSE)</f>
        <v>226</v>
      </c>
      <c r="O545">
        <f>VLOOKUP(E545, '2024D'!$A$2:$G$339, 3, FALSE)</f>
        <v>15249</v>
      </c>
      <c r="P545">
        <f>extracted_table_data[[#This Row],[最低排名]]-extracted_table_data[[#This Row],[同分人数]]+1</f>
        <v>39780</v>
      </c>
      <c r="Q545">
        <f>IF(O545&gt;=开始!$B$6, 1, 0)</f>
        <v>1</v>
      </c>
      <c r="R545">
        <f>extracted_table_data[[#This Row],[最低排名]]-开始!$B$6</f>
        <v>39977</v>
      </c>
    </row>
    <row r="546" spans="1:18">
      <c r="A546">
        <v>44103</v>
      </c>
      <c r="B546" t="s">
        <v>662</v>
      </c>
      <c r="C546" t="str">
        <f t="shared" si="16"/>
        <v>南京医大</v>
      </c>
      <c r="D546" t="str">
        <f t="shared" si="17"/>
        <v>03</v>
      </c>
      <c r="E546" t="s">
        <v>134</v>
      </c>
      <c r="F546">
        <v>229</v>
      </c>
      <c r="G546">
        <v>122</v>
      </c>
      <c r="H546">
        <v>125</v>
      </c>
      <c r="I546">
        <v>64</v>
      </c>
      <c r="J546">
        <v>58</v>
      </c>
      <c r="K546">
        <v>52</v>
      </c>
      <c r="L546">
        <v>0</v>
      </c>
      <c r="M546">
        <v>2024</v>
      </c>
      <c r="N546">
        <f>VLOOKUP(E546, '2024D'!$A$2:$G$339, 2, FALSE)</f>
        <v>239</v>
      </c>
      <c r="O546">
        <f>VLOOKUP(E546, '2024D'!$A$2:$G$339, 3, FALSE)</f>
        <v>12627</v>
      </c>
      <c r="P546">
        <f>extracted_table_data[[#This Row],[最低排名]]-extracted_table_data[[#This Row],[同分人数]]+1</f>
        <v>35052</v>
      </c>
      <c r="Q546">
        <f>IF(O546&gt;=开始!$B$6, 1, 0)</f>
        <v>1</v>
      </c>
      <c r="R546">
        <f>extracted_table_data[[#This Row],[最低排名]]-开始!$B$6</f>
        <v>35259</v>
      </c>
    </row>
    <row r="547" spans="1:18">
      <c r="A547">
        <v>44201</v>
      </c>
      <c r="B547" t="s">
        <v>663</v>
      </c>
      <c r="C547" t="str">
        <f t="shared" si="16"/>
        <v>南京中医</v>
      </c>
      <c r="D547" t="str">
        <f t="shared" si="17"/>
        <v>01</v>
      </c>
      <c r="E547" t="s">
        <v>23</v>
      </c>
      <c r="F547">
        <v>232</v>
      </c>
      <c r="G547">
        <v>123</v>
      </c>
      <c r="H547">
        <v>122</v>
      </c>
      <c r="I547">
        <v>67</v>
      </c>
      <c r="J547">
        <v>64</v>
      </c>
      <c r="K547">
        <v>61</v>
      </c>
      <c r="L547">
        <v>0</v>
      </c>
      <c r="M547">
        <v>2024</v>
      </c>
      <c r="N547">
        <f>VLOOKUP(E547, '2024D'!$A$2:$G$339, 2, FALSE)</f>
        <v>189</v>
      </c>
      <c r="O547">
        <f>VLOOKUP(E547, '2024D'!$A$2:$G$339, 3, FALSE)</f>
        <v>8561</v>
      </c>
      <c r="P547">
        <f>extracted_table_data[[#This Row],[最低排名]]-extracted_table_data[[#This Row],[同分人数]]+1</f>
        <v>35905</v>
      </c>
      <c r="Q547">
        <f>IF(O547&gt;=开始!$B$6, 1, 0)</f>
        <v>1</v>
      </c>
      <c r="R547">
        <f>extracted_table_data[[#This Row],[最低排名]]-开始!$B$6</f>
        <v>36113</v>
      </c>
    </row>
    <row r="548" spans="1:18">
      <c r="A548">
        <v>44202</v>
      </c>
      <c r="B548" t="s">
        <v>664</v>
      </c>
      <c r="C548" t="str">
        <f t="shared" si="16"/>
        <v>南京中医</v>
      </c>
      <c r="D548" t="str">
        <f t="shared" si="17"/>
        <v>02</v>
      </c>
      <c r="E548" t="s">
        <v>98</v>
      </c>
      <c r="F548">
        <v>215</v>
      </c>
      <c r="G548">
        <v>109</v>
      </c>
      <c r="H548">
        <v>121</v>
      </c>
      <c r="I548">
        <v>61</v>
      </c>
      <c r="J548">
        <v>58</v>
      </c>
      <c r="K548">
        <v>58</v>
      </c>
      <c r="L548">
        <v>0</v>
      </c>
      <c r="M548">
        <v>2024</v>
      </c>
      <c r="N548">
        <f>VLOOKUP(E548, '2024D'!$A$2:$G$339, 2, FALSE)</f>
        <v>271</v>
      </c>
      <c r="O548">
        <f>VLOOKUP(E548, '2024D'!$A$2:$G$339, 3, FALSE)</f>
        <v>16250</v>
      </c>
      <c r="P548">
        <f>extracted_table_data[[#This Row],[最低排名]]-extracted_table_data[[#This Row],[同分人数]]+1</f>
        <v>40350</v>
      </c>
      <c r="Q548">
        <f>IF(O548&gt;=开始!$B$6, 1, 0)</f>
        <v>1</v>
      </c>
      <c r="R548">
        <f>extracted_table_data[[#This Row],[最低排名]]-开始!$B$6</f>
        <v>40512</v>
      </c>
    </row>
    <row r="549" spans="1:18">
      <c r="A549">
        <v>44203</v>
      </c>
      <c r="B549" t="s">
        <v>2285</v>
      </c>
      <c r="C549" t="str">
        <f t="shared" si="16"/>
        <v>南京中医</v>
      </c>
      <c r="D549" t="str">
        <f t="shared" si="17"/>
        <v>03</v>
      </c>
      <c r="E549" t="s">
        <v>749</v>
      </c>
      <c r="F549">
        <v>211</v>
      </c>
      <c r="G549">
        <v>115</v>
      </c>
      <c r="H549">
        <v>113</v>
      </c>
      <c r="I549">
        <v>64</v>
      </c>
      <c r="J549">
        <v>58</v>
      </c>
      <c r="K549">
        <v>58</v>
      </c>
      <c r="L549">
        <v>0</v>
      </c>
      <c r="M549">
        <v>2024</v>
      </c>
      <c r="N549">
        <f>VLOOKUP(E549, '2024D'!$A$2:$G$339, 2, FALSE)</f>
        <v>249</v>
      </c>
      <c r="O549">
        <f>VLOOKUP(E549, '2024D'!$A$2:$G$339, 3, FALSE)</f>
        <v>18539</v>
      </c>
      <c r="P549">
        <f>extracted_table_data[[#This Row],[最低排名]]-extracted_table_data[[#This Row],[同分人数]]+1</f>
        <v>35698</v>
      </c>
      <c r="Q549">
        <f>IF(O549&gt;=开始!$B$6, 1, 0)</f>
        <v>1</v>
      </c>
      <c r="R549">
        <f>extracted_table_data[[#This Row],[最低排名]]-开始!$B$6</f>
        <v>35904</v>
      </c>
    </row>
    <row r="550" spans="1:18">
      <c r="A550">
        <v>44301</v>
      </c>
      <c r="B550" t="s">
        <v>665</v>
      </c>
      <c r="C550" t="str">
        <f t="shared" si="16"/>
        <v>南京师大</v>
      </c>
      <c r="D550" t="str">
        <f t="shared" si="17"/>
        <v>01</v>
      </c>
      <c r="E550" t="s">
        <v>20</v>
      </c>
      <c r="F550">
        <v>221</v>
      </c>
      <c r="G550">
        <v>119</v>
      </c>
      <c r="H550">
        <v>131</v>
      </c>
      <c r="I550">
        <v>67</v>
      </c>
      <c r="J550">
        <v>64</v>
      </c>
      <c r="K550">
        <v>58</v>
      </c>
      <c r="L550">
        <v>0</v>
      </c>
      <c r="M550">
        <v>2024</v>
      </c>
      <c r="N550">
        <f>VLOOKUP(E550, '2024D'!$A$2:$G$339, 2, FALSE)</f>
        <v>207</v>
      </c>
      <c r="O550">
        <f>VLOOKUP(E550, '2024D'!$A$2:$G$339, 3, FALSE)</f>
        <v>9624</v>
      </c>
      <c r="P550">
        <f>extracted_table_data[[#This Row],[最低排名]]-extracted_table_data[[#This Row],[同分人数]]+1</f>
        <v>36504</v>
      </c>
      <c r="Q550">
        <f>IF(O550&gt;=开始!$B$6, 1, 0)</f>
        <v>1</v>
      </c>
      <c r="R550">
        <f>extracted_table_data[[#This Row],[最低排名]]-开始!$B$6</f>
        <v>36712</v>
      </c>
    </row>
    <row r="551" spans="1:18">
      <c r="A551">
        <v>44302</v>
      </c>
      <c r="B551" t="s">
        <v>666</v>
      </c>
      <c r="C551" t="str">
        <f t="shared" si="16"/>
        <v>南京师大</v>
      </c>
      <c r="D551" t="str">
        <f t="shared" si="17"/>
        <v>02</v>
      </c>
      <c r="E551" t="s">
        <v>60</v>
      </c>
      <c r="F551">
        <v>239</v>
      </c>
      <c r="G551">
        <v>122</v>
      </c>
      <c r="H551">
        <v>126</v>
      </c>
      <c r="I551">
        <v>64</v>
      </c>
      <c r="J551">
        <v>61</v>
      </c>
      <c r="K551">
        <v>58</v>
      </c>
      <c r="L551">
        <v>0</v>
      </c>
      <c r="M551">
        <v>2024</v>
      </c>
      <c r="N551">
        <f>VLOOKUP(E551, '2024D'!$A$2:$G$339, 2, FALSE)</f>
        <v>203</v>
      </c>
      <c r="O551">
        <f>VLOOKUP(E551, '2024D'!$A$2:$G$339, 3, FALSE)</f>
        <v>8178</v>
      </c>
      <c r="P551">
        <f>extracted_table_data[[#This Row],[最低排名]]-extracted_table_data[[#This Row],[同分人数]]+1</f>
        <v>38667</v>
      </c>
      <c r="Q551">
        <f>IF(O551&gt;=开始!$B$6, 1, 0)</f>
        <v>1</v>
      </c>
      <c r="R551">
        <f>extracted_table_data[[#This Row],[最低排名]]-开始!$B$6</f>
        <v>38855</v>
      </c>
    </row>
    <row r="552" spans="1:18">
      <c r="A552">
        <v>44303</v>
      </c>
      <c r="B552" t="s">
        <v>667</v>
      </c>
      <c r="C552" t="str">
        <f t="shared" si="16"/>
        <v>南京师大</v>
      </c>
      <c r="D552" t="str">
        <f t="shared" si="17"/>
        <v>03</v>
      </c>
      <c r="E552" t="s">
        <v>607</v>
      </c>
      <c r="F552">
        <v>222</v>
      </c>
      <c r="G552">
        <v>111</v>
      </c>
      <c r="H552">
        <v>132</v>
      </c>
      <c r="I552">
        <v>67</v>
      </c>
      <c r="J552">
        <v>58</v>
      </c>
      <c r="K552">
        <v>58</v>
      </c>
      <c r="L552">
        <v>0</v>
      </c>
      <c r="M552">
        <v>2024</v>
      </c>
      <c r="N552">
        <f>VLOOKUP(E552, '2024D'!$A$2:$G$339, 2, FALSE)</f>
        <v>232</v>
      </c>
      <c r="O552">
        <f>VLOOKUP(E552, '2024D'!$A$2:$G$339, 3, FALSE)</f>
        <v>10538</v>
      </c>
      <c r="P552">
        <f>extracted_table_data[[#This Row],[最低排名]]-extracted_table_data[[#This Row],[同分人数]]+1</f>
        <v>37532</v>
      </c>
      <c r="Q552">
        <f>IF(O552&gt;=开始!$B$6, 1, 0)</f>
        <v>1</v>
      </c>
      <c r="R552">
        <f>extracted_table_data[[#This Row],[最低排名]]-开始!$B$6</f>
        <v>37730</v>
      </c>
    </row>
    <row r="553" spans="1:18">
      <c r="A553">
        <v>44401</v>
      </c>
      <c r="B553" t="s">
        <v>669</v>
      </c>
      <c r="C553" t="str">
        <f t="shared" si="16"/>
        <v>淮阴师范</v>
      </c>
      <c r="D553" t="str">
        <f t="shared" si="17"/>
        <v>01</v>
      </c>
      <c r="E553" t="s">
        <v>440</v>
      </c>
      <c r="F553">
        <v>184</v>
      </c>
      <c r="G553">
        <v>100</v>
      </c>
      <c r="H553">
        <v>103</v>
      </c>
      <c r="I553">
        <v>55</v>
      </c>
      <c r="J553">
        <v>49</v>
      </c>
      <c r="K553">
        <v>46</v>
      </c>
      <c r="L553">
        <v>0</v>
      </c>
      <c r="M553">
        <v>2024</v>
      </c>
      <c r="N553">
        <f>VLOOKUP(E553, '2024D'!$A$2:$G$339, 2, FALSE)</f>
        <v>214</v>
      </c>
      <c r="O553">
        <f>VLOOKUP(E553, '2024D'!$A$2:$G$339, 3, FALSE)</f>
        <v>34923</v>
      </c>
      <c r="P553">
        <f>extracted_table_data[[#This Row],[最低排名]]-extracted_table_data[[#This Row],[同分人数]]+1</f>
        <v>29926</v>
      </c>
      <c r="Q553">
        <f>IF(O553&gt;=开始!$B$6, 1, 0)</f>
        <v>1</v>
      </c>
      <c r="R553">
        <f>extracted_table_data[[#This Row],[最低排名]]-开始!$B$6</f>
        <v>30168</v>
      </c>
    </row>
    <row r="554" spans="1:18">
      <c r="A554">
        <v>44501</v>
      </c>
      <c r="B554" t="s">
        <v>670</v>
      </c>
      <c r="C554" t="str">
        <f t="shared" si="16"/>
        <v>盐城师范</v>
      </c>
      <c r="D554" t="str">
        <f t="shared" si="17"/>
        <v>01</v>
      </c>
      <c r="E554" t="s">
        <v>701</v>
      </c>
      <c r="F554">
        <v>172</v>
      </c>
      <c r="G554">
        <v>93</v>
      </c>
      <c r="H554">
        <v>101</v>
      </c>
      <c r="I554">
        <v>64</v>
      </c>
      <c r="J554">
        <v>58</v>
      </c>
      <c r="K554">
        <v>49</v>
      </c>
      <c r="L554">
        <v>0</v>
      </c>
      <c r="M554">
        <v>2024</v>
      </c>
      <c r="N554">
        <f>VLOOKUP(E554, '2024D'!$A$2:$G$339, 2, FALSE)</f>
        <v>215</v>
      </c>
      <c r="O554">
        <f>VLOOKUP(E554, '2024D'!$A$2:$G$339, 3, FALSE)</f>
        <v>33286</v>
      </c>
      <c r="P554">
        <f>extracted_table_data[[#This Row],[最低排名]]-extracted_table_data[[#This Row],[同分人数]]+1</f>
        <v>35905</v>
      </c>
      <c r="Q554">
        <f>IF(O554&gt;=开始!$B$6, 1, 0)</f>
        <v>1</v>
      </c>
      <c r="R554">
        <f>extracted_table_data[[#This Row],[最低排名]]-开始!$B$6</f>
        <v>36113</v>
      </c>
    </row>
    <row r="555" spans="1:18">
      <c r="A555">
        <v>44601</v>
      </c>
      <c r="B555" t="s">
        <v>671</v>
      </c>
      <c r="C555" t="str">
        <f t="shared" si="16"/>
        <v>南京财大</v>
      </c>
      <c r="D555" t="str">
        <f t="shared" si="17"/>
        <v>01</v>
      </c>
      <c r="E555" t="s">
        <v>83</v>
      </c>
      <c r="F555">
        <v>204</v>
      </c>
      <c r="G555">
        <v>108</v>
      </c>
      <c r="H555">
        <v>127</v>
      </c>
      <c r="I555">
        <v>52</v>
      </c>
      <c r="J555">
        <v>52</v>
      </c>
      <c r="K555">
        <v>52</v>
      </c>
      <c r="L555">
        <v>0</v>
      </c>
      <c r="M555">
        <v>2024</v>
      </c>
      <c r="N555">
        <f>VLOOKUP(E555, '2024D'!$A$2:$G$339, 2, FALSE)</f>
        <v>267</v>
      </c>
      <c r="O555">
        <f>VLOOKUP(E555, '2024D'!$A$2:$G$339, 3, FALSE)</f>
        <v>22781</v>
      </c>
      <c r="P555">
        <f>extracted_table_data[[#This Row],[最低排名]]-extracted_table_data[[#This Row],[同分人数]]+1</f>
        <v>37731</v>
      </c>
      <c r="Q555">
        <f>IF(O555&gt;=开始!$B$6, 1, 0)</f>
        <v>1</v>
      </c>
      <c r="R555">
        <f>extracted_table_data[[#This Row],[最低排名]]-开始!$B$6</f>
        <v>37931</v>
      </c>
    </row>
    <row r="556" spans="1:18">
      <c r="A556">
        <v>44602</v>
      </c>
      <c r="B556" t="s">
        <v>672</v>
      </c>
      <c r="C556" t="str">
        <f t="shared" si="16"/>
        <v>南京财大</v>
      </c>
      <c r="D556" t="str">
        <f t="shared" si="17"/>
        <v>02</v>
      </c>
      <c r="E556" t="s">
        <v>546</v>
      </c>
      <c r="F556">
        <v>219</v>
      </c>
      <c r="G556">
        <v>116</v>
      </c>
      <c r="H556">
        <v>110</v>
      </c>
      <c r="I556">
        <v>55</v>
      </c>
      <c r="J556">
        <v>55</v>
      </c>
      <c r="K556">
        <v>49</v>
      </c>
      <c r="L556">
        <v>0</v>
      </c>
      <c r="M556">
        <v>2024</v>
      </c>
      <c r="N556">
        <f>VLOOKUP(E556, '2024D'!$A$2:$G$339, 2, FALSE)</f>
        <v>244</v>
      </c>
      <c r="O556">
        <f>VLOOKUP(E556, '2024D'!$A$2:$G$339, 3, FALSE)</f>
        <v>22514</v>
      </c>
      <c r="P556">
        <f>extracted_table_data[[#This Row],[最低排名]]-extracted_table_data[[#This Row],[同分人数]]+1</f>
        <v>39978</v>
      </c>
      <c r="Q556">
        <f>IF(O556&gt;=开始!$B$6, 1, 0)</f>
        <v>1</v>
      </c>
      <c r="R556">
        <f>extracted_table_data[[#This Row],[最低排名]]-开始!$B$6</f>
        <v>40174</v>
      </c>
    </row>
    <row r="557" spans="1:18">
      <c r="A557">
        <v>44801</v>
      </c>
      <c r="B557" t="s">
        <v>673</v>
      </c>
      <c r="C557" t="str">
        <f t="shared" si="16"/>
        <v>苏州科大</v>
      </c>
      <c r="D557" t="str">
        <f t="shared" si="17"/>
        <v>01</v>
      </c>
      <c r="E557" t="s">
        <v>124</v>
      </c>
      <c r="F557">
        <v>217</v>
      </c>
      <c r="G557">
        <v>115</v>
      </c>
      <c r="H557">
        <v>89</v>
      </c>
      <c r="I557">
        <v>55</v>
      </c>
      <c r="J557">
        <v>52</v>
      </c>
      <c r="K557">
        <v>52</v>
      </c>
      <c r="L557">
        <v>0</v>
      </c>
      <c r="M557">
        <v>2024</v>
      </c>
      <c r="N557">
        <f>VLOOKUP(E557, '2024D'!$A$2:$G$339, 2, FALSE)</f>
        <v>266</v>
      </c>
      <c r="O557">
        <f>VLOOKUP(E557, '2024D'!$A$2:$G$339, 3, FALSE)</f>
        <v>28294</v>
      </c>
      <c r="P557">
        <f>extracted_table_data[[#This Row],[最低排名]]-extracted_table_data[[#This Row],[同分人数]]+1</f>
        <v>37932</v>
      </c>
      <c r="Q557">
        <f>IF(O557&gt;=开始!$B$6, 1, 0)</f>
        <v>1</v>
      </c>
      <c r="R557">
        <f>extracted_table_data[[#This Row],[最低排名]]-开始!$B$6</f>
        <v>38092</v>
      </c>
    </row>
    <row r="558" spans="1:18">
      <c r="A558">
        <v>44802</v>
      </c>
      <c r="B558" t="s">
        <v>674</v>
      </c>
      <c r="C558" t="str">
        <f t="shared" si="16"/>
        <v>苏州科大</v>
      </c>
      <c r="D558" t="str">
        <f t="shared" si="17"/>
        <v>02</v>
      </c>
      <c r="E558" t="s">
        <v>577</v>
      </c>
      <c r="F558">
        <v>202</v>
      </c>
      <c r="G558">
        <v>102</v>
      </c>
      <c r="H558">
        <v>114</v>
      </c>
      <c r="I558">
        <v>61</v>
      </c>
      <c r="J558">
        <v>52</v>
      </c>
      <c r="K558">
        <v>49</v>
      </c>
      <c r="L558">
        <v>0</v>
      </c>
      <c r="M558">
        <v>2024</v>
      </c>
      <c r="N558">
        <f>VLOOKUP(E558, '2024D'!$A$2:$G$339, 2, FALSE)</f>
        <v>258</v>
      </c>
      <c r="O558">
        <f>VLOOKUP(E558, '2024D'!$A$2:$G$339, 3, FALSE)</f>
        <v>25053</v>
      </c>
      <c r="P558">
        <f>extracted_table_data[[#This Row],[最低排名]]-extracted_table_data[[#This Row],[同分人数]]+1</f>
        <v>37731</v>
      </c>
      <c r="Q558">
        <f>IF(O558&gt;=开始!$B$6, 1, 0)</f>
        <v>1</v>
      </c>
      <c r="R558">
        <f>extracted_table_data[[#This Row],[最低排名]]-开始!$B$6</f>
        <v>37931</v>
      </c>
    </row>
    <row r="559" spans="1:18">
      <c r="A559">
        <v>44803</v>
      </c>
      <c r="B559" t="s">
        <v>675</v>
      </c>
      <c r="C559" t="str">
        <f t="shared" si="16"/>
        <v>苏州科大</v>
      </c>
      <c r="D559" t="str">
        <f t="shared" si="17"/>
        <v>03</v>
      </c>
      <c r="E559" t="s">
        <v>387</v>
      </c>
      <c r="F559">
        <v>200</v>
      </c>
      <c r="G559">
        <v>104</v>
      </c>
      <c r="H559">
        <v>93</v>
      </c>
      <c r="I559">
        <v>58</v>
      </c>
      <c r="J559">
        <v>49</v>
      </c>
      <c r="K559">
        <v>46</v>
      </c>
      <c r="L559">
        <v>0</v>
      </c>
      <c r="M559">
        <v>2024</v>
      </c>
      <c r="N559">
        <f>VLOOKUP(E559, '2024D'!$A$2:$G$339, 2, FALSE)</f>
        <v>219</v>
      </c>
      <c r="O559">
        <f>VLOOKUP(E559, '2024D'!$A$2:$G$339, 3, FALSE)</f>
        <v>32860</v>
      </c>
      <c r="P559">
        <f>extracted_table_data[[#This Row],[最低排名]]-extracted_table_data[[#This Row],[同分人数]]+1</f>
        <v>33767</v>
      </c>
      <c r="Q559">
        <f>IF(O559&gt;=开始!$B$6, 1, 0)</f>
        <v>1</v>
      </c>
      <c r="R559">
        <f>extracted_table_data[[#This Row],[最低排名]]-开始!$B$6</f>
        <v>33965</v>
      </c>
    </row>
    <row r="560" spans="1:18">
      <c r="A560">
        <v>44804</v>
      </c>
      <c r="B560" t="s">
        <v>676</v>
      </c>
      <c r="C560" t="str">
        <f t="shared" si="16"/>
        <v>苏州科大</v>
      </c>
      <c r="D560" t="str">
        <f t="shared" si="17"/>
        <v>04</v>
      </c>
      <c r="E560" t="s">
        <v>309</v>
      </c>
      <c r="F560">
        <v>199</v>
      </c>
      <c r="G560">
        <v>103</v>
      </c>
      <c r="H560">
        <v>105</v>
      </c>
      <c r="I560">
        <v>49</v>
      </c>
      <c r="J560">
        <v>46</v>
      </c>
      <c r="K560">
        <v>43</v>
      </c>
      <c r="L560">
        <v>0</v>
      </c>
      <c r="M560">
        <v>2024</v>
      </c>
      <c r="N560">
        <f>VLOOKUP(E560, '2024D'!$A$2:$G$339, 2, FALSE)</f>
        <v>250</v>
      </c>
      <c r="O560">
        <f>VLOOKUP(E560, '2024D'!$A$2:$G$339, 3, FALSE)</f>
        <v>33781</v>
      </c>
      <c r="P560">
        <f>extracted_table_data[[#This Row],[最低排名]]-extracted_table_data[[#This Row],[同分人数]]+1</f>
        <v>38093</v>
      </c>
      <c r="Q560">
        <f>IF(O560&gt;=开始!$B$6, 1, 0)</f>
        <v>1</v>
      </c>
      <c r="R560">
        <f>extracted_table_data[[#This Row],[最低排名]]-开始!$B$6</f>
        <v>38271</v>
      </c>
    </row>
    <row r="561" spans="1:18">
      <c r="A561">
        <v>44805</v>
      </c>
      <c r="B561" t="s">
        <v>677</v>
      </c>
      <c r="C561" t="str">
        <f t="shared" si="16"/>
        <v>苏州科大</v>
      </c>
      <c r="D561" t="str">
        <f t="shared" si="17"/>
        <v>05</v>
      </c>
      <c r="E561" t="s">
        <v>175</v>
      </c>
      <c r="F561">
        <v>201</v>
      </c>
      <c r="G561">
        <v>105</v>
      </c>
      <c r="H561">
        <v>92</v>
      </c>
      <c r="I561">
        <v>64</v>
      </c>
      <c r="J561">
        <v>61</v>
      </c>
      <c r="K561">
        <v>46</v>
      </c>
      <c r="L561">
        <v>0</v>
      </c>
      <c r="M561">
        <v>2024</v>
      </c>
      <c r="N561">
        <f>VLOOKUP(E561, '2024D'!$A$2:$G$339, 2, FALSE)</f>
        <v>225</v>
      </c>
      <c r="O561">
        <f>VLOOKUP(E561, '2024D'!$A$2:$G$339, 3, FALSE)</f>
        <v>28519</v>
      </c>
      <c r="P561">
        <f>extracted_table_data[[#This Row],[最低排名]]-extracted_table_data[[#This Row],[同分人数]]+1</f>
        <v>38468</v>
      </c>
      <c r="Q561">
        <f>IF(O561&gt;=开始!$B$6, 1, 0)</f>
        <v>1</v>
      </c>
      <c r="R561">
        <f>extracted_table_data[[#This Row],[最低排名]]-开始!$B$6</f>
        <v>38666</v>
      </c>
    </row>
    <row r="562" spans="1:18">
      <c r="A562">
        <v>44901</v>
      </c>
      <c r="B562" t="s">
        <v>680</v>
      </c>
      <c r="C562" t="str">
        <f t="shared" si="16"/>
        <v>常熟理工</v>
      </c>
      <c r="D562" t="str">
        <f t="shared" si="17"/>
        <v>01</v>
      </c>
      <c r="E562" t="s">
        <v>701</v>
      </c>
      <c r="F562">
        <v>196</v>
      </c>
      <c r="G562">
        <v>98</v>
      </c>
      <c r="H562">
        <v>101</v>
      </c>
      <c r="I562">
        <v>55</v>
      </c>
      <c r="J562">
        <v>46</v>
      </c>
      <c r="K562">
        <v>46</v>
      </c>
      <c r="L562">
        <v>0</v>
      </c>
      <c r="M562">
        <v>2024</v>
      </c>
      <c r="N562">
        <f>VLOOKUP(E562, '2024D'!$A$2:$G$339, 2, FALSE)</f>
        <v>215</v>
      </c>
      <c r="O562">
        <f>VLOOKUP(E562, '2024D'!$A$2:$G$339, 3, FALSE)</f>
        <v>33286</v>
      </c>
      <c r="P562">
        <f>extracted_table_data[[#This Row],[最低排名]]-extracted_table_data[[#This Row],[同分人数]]+1</f>
        <v>33767</v>
      </c>
      <c r="Q562">
        <f>IF(O562&gt;=开始!$B$6, 1, 0)</f>
        <v>1</v>
      </c>
      <c r="R562">
        <f>extracted_table_data[[#This Row],[最低排名]]-开始!$B$6</f>
        <v>33965</v>
      </c>
    </row>
    <row r="563" spans="1:18">
      <c r="A563">
        <v>45001</v>
      </c>
      <c r="B563" t="s">
        <v>681</v>
      </c>
      <c r="C563" t="str">
        <f t="shared" si="16"/>
        <v>金陵科技</v>
      </c>
      <c r="D563" t="str">
        <f t="shared" si="17"/>
        <v>01</v>
      </c>
      <c r="E563" t="s">
        <v>528</v>
      </c>
      <c r="F563">
        <v>198</v>
      </c>
      <c r="G563">
        <v>100</v>
      </c>
      <c r="H563">
        <v>95</v>
      </c>
      <c r="I563">
        <v>52</v>
      </c>
      <c r="J563">
        <v>52</v>
      </c>
      <c r="K563">
        <v>43</v>
      </c>
      <c r="L563">
        <v>0</v>
      </c>
      <c r="M563">
        <v>2024</v>
      </c>
      <c r="N563">
        <f>VLOOKUP(E563, '2024D'!$A$2:$G$339, 2, FALSE)</f>
        <v>240</v>
      </c>
      <c r="O563">
        <f>VLOOKUP(E563, '2024D'!$A$2:$G$339, 3, FALSE)</f>
        <v>34239</v>
      </c>
      <c r="P563">
        <f>extracted_table_data[[#This Row],[最低排名]]-extracted_table_data[[#This Row],[同分人数]]+1</f>
        <v>33966</v>
      </c>
      <c r="Q563">
        <f>IF(O563&gt;=开始!$B$6, 1, 0)</f>
        <v>1</v>
      </c>
      <c r="R563">
        <f>extracted_table_data[[#This Row],[最低排名]]-开始!$B$6</f>
        <v>34170</v>
      </c>
    </row>
    <row r="564" spans="1:18">
      <c r="A564">
        <v>45002</v>
      </c>
      <c r="B564" t="s">
        <v>682</v>
      </c>
      <c r="C564" t="str">
        <f t="shared" si="16"/>
        <v>金陵科技</v>
      </c>
      <c r="D564" t="str">
        <f t="shared" si="17"/>
        <v>02</v>
      </c>
      <c r="E564" t="s">
        <v>335</v>
      </c>
      <c r="F564">
        <v>197</v>
      </c>
      <c r="G564">
        <v>100</v>
      </c>
      <c r="H564">
        <v>109</v>
      </c>
      <c r="I564">
        <v>52</v>
      </c>
      <c r="J564">
        <v>46</v>
      </c>
      <c r="K564">
        <v>43</v>
      </c>
      <c r="L564">
        <v>0</v>
      </c>
      <c r="M564">
        <v>2024</v>
      </c>
      <c r="N564">
        <f>VLOOKUP(E564, '2024D'!$A$2:$G$339, 2, FALSE)</f>
        <v>251</v>
      </c>
      <c r="O564">
        <f>VLOOKUP(E564, '2024D'!$A$2:$G$339, 3, FALSE)</f>
        <v>32641</v>
      </c>
      <c r="P564">
        <f>extracted_table_data[[#This Row],[最低排名]]-extracted_table_data[[#This Row],[同分人数]]+1</f>
        <v>29470</v>
      </c>
      <c r="Q564">
        <f>IF(O564&gt;=开始!$B$6, 1, 0)</f>
        <v>1</v>
      </c>
      <c r="R564">
        <f>extracted_table_data[[#This Row],[最低排名]]-开始!$B$6</f>
        <v>29706</v>
      </c>
    </row>
    <row r="565" spans="1:18">
      <c r="A565">
        <v>45101</v>
      </c>
      <c r="B565" t="s">
        <v>684</v>
      </c>
      <c r="C565" t="str">
        <f t="shared" si="16"/>
        <v>徐州工程</v>
      </c>
      <c r="D565" t="str">
        <f t="shared" si="17"/>
        <v>01</v>
      </c>
      <c r="E565" t="s">
        <v>228</v>
      </c>
      <c r="F565">
        <v>184</v>
      </c>
      <c r="G565">
        <v>96</v>
      </c>
      <c r="H565">
        <v>99</v>
      </c>
      <c r="I565">
        <v>55</v>
      </c>
      <c r="J565">
        <v>52</v>
      </c>
      <c r="K565">
        <v>49</v>
      </c>
      <c r="L565">
        <v>0</v>
      </c>
      <c r="M565">
        <v>2024</v>
      </c>
      <c r="N565">
        <f>VLOOKUP(E565, '2024D'!$A$2:$G$339, 2, FALSE)</f>
        <v>243</v>
      </c>
      <c r="O565">
        <f>VLOOKUP(E565, '2024D'!$A$2:$G$339, 3, FALSE)</f>
        <v>34482</v>
      </c>
      <c r="P565">
        <f>extracted_table_data[[#This Row],[最低排名]]-extracted_table_data[[#This Row],[同分人数]]+1</f>
        <v>31348</v>
      </c>
      <c r="Q565">
        <f>IF(O565&gt;=开始!$B$6, 1, 0)</f>
        <v>1</v>
      </c>
      <c r="R565">
        <f>extracted_table_data[[#This Row],[最低排名]]-开始!$B$6</f>
        <v>31584</v>
      </c>
    </row>
    <row r="566" spans="1:18">
      <c r="A566">
        <v>45102</v>
      </c>
      <c r="B566" t="s">
        <v>685</v>
      </c>
      <c r="C566" t="str">
        <f t="shared" si="16"/>
        <v>徐州工程</v>
      </c>
      <c r="D566" t="str">
        <f t="shared" si="17"/>
        <v>02</v>
      </c>
      <c r="E566" t="s">
        <v>54</v>
      </c>
      <c r="F566">
        <v>188</v>
      </c>
      <c r="G566">
        <v>97</v>
      </c>
      <c r="H566">
        <v>100</v>
      </c>
      <c r="I566">
        <v>58</v>
      </c>
      <c r="J566">
        <v>49</v>
      </c>
      <c r="K566">
        <v>46</v>
      </c>
      <c r="L566">
        <v>0</v>
      </c>
      <c r="M566">
        <v>2024</v>
      </c>
      <c r="N566">
        <f>VLOOKUP(E566, '2024D'!$A$2:$G$339, 2, FALSE)</f>
        <v>218</v>
      </c>
      <c r="O566">
        <f>VLOOKUP(E566, '2024D'!$A$2:$G$339, 3, FALSE)</f>
        <v>33999</v>
      </c>
      <c r="P566">
        <f>extracted_table_data[[#This Row],[最低排名]]-extracted_table_data[[#This Row],[同分人数]]+1</f>
        <v>30611</v>
      </c>
      <c r="Q566">
        <f>IF(O566&gt;=开始!$B$6, 1, 0)</f>
        <v>1</v>
      </c>
      <c r="R566">
        <f>extracted_table_data[[#This Row],[最低排名]]-开始!$B$6</f>
        <v>30852</v>
      </c>
    </row>
    <row r="567" spans="1:18">
      <c r="A567">
        <v>45103</v>
      </c>
      <c r="B567" t="s">
        <v>2286</v>
      </c>
      <c r="C567" t="str">
        <f t="shared" si="16"/>
        <v>徐州工程</v>
      </c>
      <c r="D567" t="str">
        <f t="shared" si="17"/>
        <v>03</v>
      </c>
      <c r="E567" t="s">
        <v>701</v>
      </c>
      <c r="F567">
        <v>193</v>
      </c>
      <c r="G567">
        <v>102</v>
      </c>
      <c r="H567">
        <v>92</v>
      </c>
      <c r="I567">
        <v>61</v>
      </c>
      <c r="J567">
        <v>52</v>
      </c>
      <c r="K567">
        <v>46</v>
      </c>
      <c r="L567">
        <v>0</v>
      </c>
      <c r="M567">
        <v>2024</v>
      </c>
      <c r="N567">
        <f>VLOOKUP(E567, '2024D'!$A$2:$G$339, 2, FALSE)</f>
        <v>215</v>
      </c>
      <c r="O567">
        <f>VLOOKUP(E567, '2024D'!$A$2:$G$339, 3, FALSE)</f>
        <v>33286</v>
      </c>
      <c r="P567">
        <f>extracted_table_data[[#This Row],[最低排名]]-extracted_table_data[[#This Row],[同分人数]]+1</f>
        <v>34171</v>
      </c>
      <c r="Q567">
        <f>IF(O567&gt;=开始!$B$6, 1, 0)</f>
        <v>1</v>
      </c>
      <c r="R567">
        <f>extracted_table_data[[#This Row],[最低排名]]-开始!$B$6</f>
        <v>34431</v>
      </c>
    </row>
    <row r="568" spans="1:18">
      <c r="A568">
        <v>45201</v>
      </c>
      <c r="B568" t="s">
        <v>686</v>
      </c>
      <c r="C568" t="str">
        <f t="shared" si="16"/>
        <v>常州工院</v>
      </c>
      <c r="D568" t="str">
        <f t="shared" si="17"/>
        <v>01</v>
      </c>
      <c r="E568" t="s">
        <v>309</v>
      </c>
      <c r="F568">
        <v>182</v>
      </c>
      <c r="G568">
        <v>92</v>
      </c>
      <c r="H568">
        <v>110</v>
      </c>
      <c r="I568">
        <v>58</v>
      </c>
      <c r="J568">
        <v>46</v>
      </c>
      <c r="K568">
        <v>46</v>
      </c>
      <c r="L568">
        <v>0</v>
      </c>
      <c r="M568">
        <v>2024</v>
      </c>
      <c r="N568">
        <f>VLOOKUP(E568, '2024D'!$A$2:$G$339, 2, FALSE)</f>
        <v>250</v>
      </c>
      <c r="O568">
        <f>VLOOKUP(E568, '2024D'!$A$2:$G$339, 3, FALSE)</f>
        <v>33781</v>
      </c>
      <c r="P568">
        <f>extracted_table_data[[#This Row],[最低排名]]-extracted_table_data[[#This Row],[同分人数]]+1</f>
        <v>37532</v>
      </c>
      <c r="Q568">
        <f>IF(O568&gt;=开始!$B$6, 1, 0)</f>
        <v>1</v>
      </c>
      <c r="R568">
        <f>extracted_table_data[[#This Row],[最低排名]]-开始!$B$6</f>
        <v>37730</v>
      </c>
    </row>
    <row r="569" spans="1:18">
      <c r="A569">
        <v>45301</v>
      </c>
      <c r="B569" t="s">
        <v>688</v>
      </c>
      <c r="C569" t="str">
        <f t="shared" si="16"/>
        <v>扬州大学</v>
      </c>
      <c r="D569" t="str">
        <f t="shared" si="17"/>
        <v>01</v>
      </c>
      <c r="E569" t="s">
        <v>98</v>
      </c>
      <c r="F569">
        <v>207</v>
      </c>
      <c r="G569">
        <v>105</v>
      </c>
      <c r="H569">
        <v>129</v>
      </c>
      <c r="I569">
        <v>64</v>
      </c>
      <c r="J569">
        <v>58</v>
      </c>
      <c r="K569">
        <v>55</v>
      </c>
      <c r="L569">
        <v>0</v>
      </c>
      <c r="M569">
        <v>2024</v>
      </c>
      <c r="N569">
        <f>VLOOKUP(E569, '2024D'!$A$2:$G$339, 2, FALSE)</f>
        <v>271</v>
      </c>
      <c r="O569">
        <f>VLOOKUP(E569, '2024D'!$A$2:$G$339, 3, FALSE)</f>
        <v>16250</v>
      </c>
      <c r="P569">
        <f>extracted_table_data[[#This Row],[最低排名]]-extracted_table_data[[#This Row],[同分人数]]+1</f>
        <v>38093</v>
      </c>
      <c r="Q569">
        <f>IF(O569&gt;=开始!$B$6, 1, 0)</f>
        <v>1</v>
      </c>
      <c r="R569">
        <f>extracted_table_data[[#This Row],[最低排名]]-开始!$B$6</f>
        <v>38271</v>
      </c>
    </row>
    <row r="570" spans="1:18">
      <c r="A570">
        <v>45302</v>
      </c>
      <c r="B570" t="s">
        <v>689</v>
      </c>
      <c r="C570" t="str">
        <f t="shared" si="16"/>
        <v>扬州大学</v>
      </c>
      <c r="D570" t="str">
        <f t="shared" si="17"/>
        <v>02</v>
      </c>
      <c r="E570" t="s">
        <v>79</v>
      </c>
      <c r="F570">
        <v>207</v>
      </c>
      <c r="G570">
        <v>108</v>
      </c>
      <c r="H570">
        <v>111</v>
      </c>
      <c r="I570">
        <v>67</v>
      </c>
      <c r="J570">
        <v>61</v>
      </c>
      <c r="K570">
        <v>55</v>
      </c>
      <c r="L570">
        <v>0</v>
      </c>
      <c r="M570">
        <v>2024</v>
      </c>
      <c r="N570">
        <f>VLOOKUP(E570, '2024D'!$A$2:$G$339, 2, FALSE)</f>
        <v>235</v>
      </c>
      <c r="O570">
        <f>VLOOKUP(E570, '2024D'!$A$2:$G$339, 3, FALSE)</f>
        <v>19243</v>
      </c>
      <c r="P570">
        <f>extracted_table_data[[#This Row],[最低排名]]-extracted_table_data[[#This Row],[同分人数]]+1</f>
        <v>33767</v>
      </c>
      <c r="Q570">
        <f>IF(O570&gt;=开始!$B$6, 1, 0)</f>
        <v>1</v>
      </c>
      <c r="R570">
        <f>extracted_table_data[[#This Row],[最低排名]]-开始!$B$6</f>
        <v>33965</v>
      </c>
    </row>
    <row r="571" spans="1:18">
      <c r="A571">
        <v>45401</v>
      </c>
      <c r="B571" t="s">
        <v>692</v>
      </c>
      <c r="C571" t="str">
        <f t="shared" si="16"/>
        <v>南京工程</v>
      </c>
      <c r="D571" t="str">
        <f t="shared" si="17"/>
        <v>01</v>
      </c>
      <c r="E571" t="s">
        <v>433</v>
      </c>
      <c r="F571">
        <v>199</v>
      </c>
      <c r="G571">
        <v>103</v>
      </c>
      <c r="H571">
        <v>108</v>
      </c>
      <c r="I571">
        <v>49</v>
      </c>
      <c r="J571">
        <v>49</v>
      </c>
      <c r="K571">
        <v>49</v>
      </c>
      <c r="L571">
        <v>0</v>
      </c>
      <c r="M571">
        <v>2024</v>
      </c>
      <c r="N571">
        <f>VLOOKUP(E571, '2024D'!$A$2:$G$339, 2, FALSE)</f>
        <v>219</v>
      </c>
      <c r="O571">
        <f>VLOOKUP(E571, '2024D'!$A$2:$G$339, 3, FALSE)</f>
        <v>30934</v>
      </c>
      <c r="P571">
        <f>extracted_table_data[[#This Row],[最低排名]]-extracted_table_data[[#This Row],[同分人数]]+1</f>
        <v>36713</v>
      </c>
      <c r="Q571">
        <f>IF(O571&gt;=开始!$B$6, 1, 0)</f>
        <v>1</v>
      </c>
      <c r="R571">
        <f>extracted_table_data[[#This Row],[最低排名]]-开始!$B$6</f>
        <v>36906</v>
      </c>
    </row>
    <row r="572" spans="1:18">
      <c r="A572">
        <v>45402</v>
      </c>
      <c r="B572" t="s">
        <v>693</v>
      </c>
      <c r="C572" t="str">
        <f t="shared" si="16"/>
        <v>南京工程</v>
      </c>
      <c r="D572" t="str">
        <f t="shared" si="17"/>
        <v>02</v>
      </c>
      <c r="E572" t="s">
        <v>335</v>
      </c>
      <c r="F572">
        <v>200</v>
      </c>
      <c r="G572">
        <v>106</v>
      </c>
      <c r="H572">
        <v>82</v>
      </c>
      <c r="I572">
        <v>61</v>
      </c>
      <c r="J572">
        <v>55</v>
      </c>
      <c r="K572">
        <v>49</v>
      </c>
      <c r="L572">
        <v>0</v>
      </c>
      <c r="M572">
        <v>2024</v>
      </c>
      <c r="N572">
        <f>VLOOKUP(E572, '2024D'!$A$2:$G$339, 2, FALSE)</f>
        <v>251</v>
      </c>
      <c r="O572">
        <f>VLOOKUP(E572, '2024D'!$A$2:$G$339, 3, FALSE)</f>
        <v>32641</v>
      </c>
      <c r="P572">
        <f>extracted_table_data[[#This Row],[最低排名]]-extracted_table_data[[#This Row],[同分人数]]+1</f>
        <v>35474</v>
      </c>
      <c r="Q572">
        <f>IF(O572&gt;=开始!$B$6, 1, 0)</f>
        <v>1</v>
      </c>
      <c r="R572">
        <f>extracted_table_data[[#This Row],[最低排名]]-开始!$B$6</f>
        <v>35697</v>
      </c>
    </row>
    <row r="573" spans="1:18">
      <c r="A573">
        <v>45403</v>
      </c>
      <c r="B573" t="s">
        <v>694</v>
      </c>
      <c r="C573" t="str">
        <f t="shared" si="16"/>
        <v>南京工程</v>
      </c>
      <c r="D573" t="str">
        <f t="shared" si="17"/>
        <v>03</v>
      </c>
      <c r="E573" t="s">
        <v>178</v>
      </c>
      <c r="F573">
        <v>198</v>
      </c>
      <c r="G573">
        <v>102</v>
      </c>
      <c r="H573">
        <v>101</v>
      </c>
      <c r="I573">
        <v>58</v>
      </c>
      <c r="J573">
        <v>52</v>
      </c>
      <c r="K573">
        <v>49</v>
      </c>
      <c r="L573">
        <v>0</v>
      </c>
      <c r="M573">
        <v>2024</v>
      </c>
      <c r="N573">
        <f>VLOOKUP(E573, '2024D'!$A$2:$G$339, 2, FALSE)</f>
        <v>239</v>
      </c>
      <c r="O573">
        <f>VLOOKUP(E573, '2024D'!$A$2:$G$339, 3, FALSE)</f>
        <v>29994</v>
      </c>
      <c r="P573">
        <f>extracted_table_data[[#This Row],[最低排名]]-extracted_table_data[[#This Row],[同分人数]]+1</f>
        <v>37111</v>
      </c>
      <c r="Q573">
        <f>IF(O573&gt;=开始!$B$6, 1, 0)</f>
        <v>1</v>
      </c>
      <c r="R573">
        <f>extracted_table_data[[#This Row],[最低排名]]-开始!$B$6</f>
        <v>37331</v>
      </c>
    </row>
    <row r="574" spans="1:18">
      <c r="A574">
        <v>45404</v>
      </c>
      <c r="B574" t="s">
        <v>2287</v>
      </c>
      <c r="C574" t="str">
        <f t="shared" si="16"/>
        <v>南京工程</v>
      </c>
      <c r="D574" t="str">
        <f t="shared" si="17"/>
        <v>04</v>
      </c>
      <c r="E574" t="s">
        <v>431</v>
      </c>
      <c r="F574">
        <v>203</v>
      </c>
      <c r="G574">
        <v>102</v>
      </c>
      <c r="H574">
        <v>112</v>
      </c>
      <c r="I574">
        <v>49</v>
      </c>
      <c r="J574">
        <v>49</v>
      </c>
      <c r="K574">
        <v>49</v>
      </c>
      <c r="L574">
        <v>0</v>
      </c>
      <c r="M574">
        <v>2024</v>
      </c>
      <c r="N574">
        <f>VLOOKUP(E574, '2024D'!$A$2:$G$339, 2, FALSE)</f>
        <v>258</v>
      </c>
      <c r="O574">
        <f>VLOOKUP(E574, '2024D'!$A$2:$G$339, 3, FALSE)</f>
        <v>29014</v>
      </c>
      <c r="P574">
        <f>extracted_table_data[[#This Row],[最低排名]]-extracted_table_data[[#This Row],[同分人数]]+1</f>
        <v>40672</v>
      </c>
      <c r="Q574">
        <f>IF(O574&gt;=开始!$B$6, 1, 0)</f>
        <v>1</v>
      </c>
      <c r="R574">
        <f>extracted_table_data[[#This Row],[最低排名]]-开始!$B$6</f>
        <v>40830</v>
      </c>
    </row>
    <row r="575" spans="1:18">
      <c r="A575">
        <v>45501</v>
      </c>
      <c r="B575" t="s">
        <v>695</v>
      </c>
      <c r="C575" t="str">
        <f t="shared" si="16"/>
        <v>南京审计</v>
      </c>
      <c r="D575" t="str">
        <f t="shared" si="17"/>
        <v>01</v>
      </c>
      <c r="E575" t="s">
        <v>41</v>
      </c>
      <c r="F575">
        <v>213</v>
      </c>
      <c r="G575">
        <v>107</v>
      </c>
      <c r="H575">
        <v>112</v>
      </c>
      <c r="I575">
        <v>61</v>
      </c>
      <c r="J575">
        <v>58</v>
      </c>
      <c r="K575">
        <v>55</v>
      </c>
      <c r="L575">
        <v>0</v>
      </c>
      <c r="M575">
        <v>2024</v>
      </c>
      <c r="N575">
        <f>VLOOKUP(E575, '2024D'!$A$2:$G$339, 2, FALSE)</f>
        <v>243</v>
      </c>
      <c r="O575">
        <f>VLOOKUP(E575, '2024D'!$A$2:$G$339, 3, FALSE)</f>
        <v>19729</v>
      </c>
      <c r="P575">
        <f>extracted_table_data[[#This Row],[最低排名]]-extracted_table_data[[#This Row],[同分人数]]+1</f>
        <v>39441</v>
      </c>
      <c r="Q575">
        <f>IF(O575&gt;=开始!$B$6, 1, 0)</f>
        <v>1</v>
      </c>
      <c r="R575">
        <f>extracted_table_data[[#This Row],[最低排名]]-开始!$B$6</f>
        <v>39601</v>
      </c>
    </row>
    <row r="576" spans="1:18">
      <c r="A576">
        <v>45502</v>
      </c>
      <c r="B576" t="s">
        <v>696</v>
      </c>
      <c r="C576" t="str">
        <f t="shared" si="16"/>
        <v>南京审计</v>
      </c>
      <c r="D576" t="str">
        <f t="shared" si="17"/>
        <v>02</v>
      </c>
      <c r="E576" t="s">
        <v>149</v>
      </c>
      <c r="F576">
        <v>209</v>
      </c>
      <c r="G576">
        <v>106</v>
      </c>
      <c r="H576">
        <v>114</v>
      </c>
      <c r="I576">
        <v>61</v>
      </c>
      <c r="J576">
        <v>61</v>
      </c>
      <c r="K576">
        <v>52</v>
      </c>
      <c r="L576">
        <v>0</v>
      </c>
      <c r="M576">
        <v>2024</v>
      </c>
      <c r="N576">
        <f>VLOOKUP(E576, '2024D'!$A$2:$G$339, 2, FALSE)</f>
        <v>243</v>
      </c>
      <c r="O576">
        <f>VLOOKUP(E576, '2024D'!$A$2:$G$339, 3, FALSE)</f>
        <v>20203</v>
      </c>
      <c r="P576">
        <f>extracted_table_data[[#This Row],[最低排名]]-extracted_table_data[[#This Row],[同分人数]]+1</f>
        <v>37731</v>
      </c>
      <c r="Q576">
        <f>IF(O576&gt;=开始!$B$6, 1, 0)</f>
        <v>1</v>
      </c>
      <c r="R576">
        <f>extracted_table_data[[#This Row],[最低排名]]-开始!$B$6</f>
        <v>37931</v>
      </c>
    </row>
    <row r="577" spans="1:18">
      <c r="A577">
        <v>45503</v>
      </c>
      <c r="B577" t="s">
        <v>697</v>
      </c>
      <c r="C577" t="str">
        <f t="shared" si="16"/>
        <v>南京审计</v>
      </c>
      <c r="D577" t="str">
        <f t="shared" si="17"/>
        <v>03</v>
      </c>
      <c r="E577" t="s">
        <v>68</v>
      </c>
      <c r="F577">
        <v>217</v>
      </c>
      <c r="G577">
        <v>116</v>
      </c>
      <c r="H577">
        <v>129</v>
      </c>
      <c r="I577">
        <v>61</v>
      </c>
      <c r="J577">
        <v>58</v>
      </c>
      <c r="K577">
        <v>55</v>
      </c>
      <c r="L577">
        <v>0</v>
      </c>
      <c r="M577">
        <v>2024</v>
      </c>
      <c r="N577">
        <f>VLOOKUP(E577, '2024D'!$A$2:$G$339, 2, FALSE)</f>
        <v>251</v>
      </c>
      <c r="O577">
        <f>VLOOKUP(E577, '2024D'!$A$2:$G$339, 3, FALSE)</f>
        <v>14532</v>
      </c>
      <c r="P577">
        <f>extracted_table_data[[#This Row],[最低排名]]-extracted_table_data[[#This Row],[同分人数]]+1</f>
        <v>37932</v>
      </c>
      <c r="Q577">
        <f>IF(O577&gt;=开始!$B$6, 1, 0)</f>
        <v>1</v>
      </c>
      <c r="R577">
        <f>extracted_table_data[[#This Row],[最低排名]]-开始!$B$6</f>
        <v>38092</v>
      </c>
    </row>
    <row r="578" spans="1:18">
      <c r="A578">
        <v>45601</v>
      </c>
      <c r="B578" t="s">
        <v>698</v>
      </c>
      <c r="C578" t="str">
        <f t="shared" ref="C578:C641" si="18">LEFT(B578, FIND("(", B578) - 1)</f>
        <v>江苏理工</v>
      </c>
      <c r="D578" t="str">
        <f t="shared" ref="D578:D641" si="19">MID(B578, FIND("(", B578) + 1, FIND(")", B578) - FIND("(", B578) - 1)</f>
        <v>01</v>
      </c>
      <c r="E578" t="s">
        <v>528</v>
      </c>
      <c r="F578">
        <v>187</v>
      </c>
      <c r="G578">
        <v>94</v>
      </c>
      <c r="H578">
        <v>106</v>
      </c>
      <c r="I578">
        <v>61</v>
      </c>
      <c r="J578">
        <v>43</v>
      </c>
      <c r="K578">
        <v>43</v>
      </c>
      <c r="L578">
        <v>0</v>
      </c>
      <c r="M578">
        <v>2024</v>
      </c>
      <c r="N578">
        <f>VLOOKUP(E578, '2024D'!$A$2:$G$339, 2, FALSE)</f>
        <v>240</v>
      </c>
      <c r="O578">
        <f>VLOOKUP(E578, '2024D'!$A$2:$G$339, 3, FALSE)</f>
        <v>34239</v>
      </c>
      <c r="P578">
        <f>extracted_table_data[[#This Row],[最低排名]]-extracted_table_data[[#This Row],[同分人数]]+1</f>
        <v>9865</v>
      </c>
      <c r="Q578">
        <f>IF(O578&gt;=开始!$B$6, 1, 0)</f>
        <v>1</v>
      </c>
      <c r="R578">
        <f>extracted_table_data[[#This Row],[最低排名]]-开始!$B$6</f>
        <v>10105</v>
      </c>
    </row>
    <row r="579" spans="1:18">
      <c r="A579">
        <v>45602</v>
      </c>
      <c r="B579" t="s">
        <v>699</v>
      </c>
      <c r="C579" t="str">
        <f t="shared" si="18"/>
        <v>江苏理工</v>
      </c>
      <c r="D579" t="str">
        <f t="shared" si="19"/>
        <v>02</v>
      </c>
      <c r="E579" t="s">
        <v>170</v>
      </c>
      <c r="F579">
        <v>182</v>
      </c>
      <c r="G579">
        <v>92</v>
      </c>
      <c r="H579">
        <v>91</v>
      </c>
      <c r="I579">
        <v>64</v>
      </c>
      <c r="J579">
        <v>61</v>
      </c>
      <c r="K579">
        <v>55</v>
      </c>
      <c r="L579">
        <v>0</v>
      </c>
      <c r="M579">
        <v>2024</v>
      </c>
      <c r="N579">
        <f>VLOOKUP(E579, '2024D'!$A$2:$G$339, 2, FALSE)</f>
        <v>245</v>
      </c>
      <c r="O579">
        <f>VLOOKUP(E579, '2024D'!$A$2:$G$339, 3, FALSE)</f>
        <v>31179</v>
      </c>
      <c r="P579">
        <f>extracted_table_data[[#This Row],[最低排名]]-extracted_table_data[[#This Row],[同分人数]]+1</f>
        <v>10106</v>
      </c>
      <c r="Q579">
        <f>IF(O579&gt;=开始!$B$6, 1, 0)</f>
        <v>1</v>
      </c>
      <c r="R579">
        <f>extracted_table_data[[#This Row],[最低排名]]-开始!$B$6</f>
        <v>10340</v>
      </c>
    </row>
    <row r="580" spans="1:18">
      <c r="A580">
        <v>45603</v>
      </c>
      <c r="B580" t="s">
        <v>700</v>
      </c>
      <c r="C580" t="str">
        <f t="shared" si="18"/>
        <v>江苏理工</v>
      </c>
      <c r="D580" t="str">
        <f t="shared" si="19"/>
        <v>03</v>
      </c>
      <c r="E580" t="s">
        <v>232</v>
      </c>
      <c r="F580">
        <v>204</v>
      </c>
      <c r="G580">
        <v>106</v>
      </c>
      <c r="H580">
        <v>93</v>
      </c>
      <c r="I580">
        <v>52</v>
      </c>
      <c r="J580">
        <v>46</v>
      </c>
      <c r="K580">
        <v>43</v>
      </c>
      <c r="L580">
        <v>0</v>
      </c>
      <c r="M580">
        <v>2024</v>
      </c>
      <c r="N580">
        <f>VLOOKUP(E580, '2024D'!$A$2:$G$339, 2, FALSE)</f>
        <v>227</v>
      </c>
      <c r="O580">
        <f>VLOOKUP(E580, '2024D'!$A$2:$G$339, 3, FALSE)</f>
        <v>34709</v>
      </c>
      <c r="P580">
        <f>extracted_table_data[[#This Row],[最低排名]]-extracted_table_data[[#This Row],[同分人数]]+1</f>
        <v>8941</v>
      </c>
      <c r="Q580">
        <f>IF(O580&gt;=开始!$B$6, 1, 0)</f>
        <v>1</v>
      </c>
      <c r="R580">
        <f>extracted_table_data[[#This Row],[最低排名]]-开始!$B$6</f>
        <v>9179</v>
      </c>
    </row>
    <row r="581" spans="1:18">
      <c r="A581">
        <v>45701</v>
      </c>
      <c r="B581" t="s">
        <v>702</v>
      </c>
      <c r="C581" t="str">
        <f t="shared" si="18"/>
        <v>江苏海大</v>
      </c>
      <c r="D581" t="str">
        <f t="shared" si="19"/>
        <v>01</v>
      </c>
      <c r="E581" t="s">
        <v>528</v>
      </c>
      <c r="F581">
        <v>192</v>
      </c>
      <c r="G581">
        <v>102</v>
      </c>
      <c r="H581">
        <v>107</v>
      </c>
      <c r="I581">
        <v>49</v>
      </c>
      <c r="J581">
        <v>46</v>
      </c>
      <c r="K581">
        <v>46</v>
      </c>
      <c r="L581">
        <v>0</v>
      </c>
      <c r="M581">
        <v>2024</v>
      </c>
      <c r="N581">
        <f>VLOOKUP(E581, '2024D'!$A$2:$G$339, 2, FALSE)</f>
        <v>240</v>
      </c>
      <c r="O581">
        <f>VLOOKUP(E581, '2024D'!$A$2:$G$339, 3, FALSE)</f>
        <v>34239</v>
      </c>
      <c r="P581">
        <f>extracted_table_data[[#This Row],[最低排名]]-extracted_table_data[[#This Row],[同分人数]]+1</f>
        <v>8713</v>
      </c>
      <c r="Q581">
        <f>IF(O581&gt;=开始!$B$6, 1, 0)</f>
        <v>1</v>
      </c>
      <c r="R581">
        <f>extracted_table_data[[#This Row],[最低排名]]-开始!$B$6</f>
        <v>8940</v>
      </c>
    </row>
    <row r="582" spans="1:18">
      <c r="A582">
        <v>45702</v>
      </c>
      <c r="B582" t="s">
        <v>703</v>
      </c>
      <c r="C582" t="str">
        <f t="shared" si="18"/>
        <v>江苏海大</v>
      </c>
      <c r="D582" t="str">
        <f t="shared" si="19"/>
        <v>02</v>
      </c>
      <c r="E582" t="s">
        <v>184</v>
      </c>
      <c r="F582">
        <v>181</v>
      </c>
      <c r="G582">
        <v>92</v>
      </c>
      <c r="H582">
        <v>102</v>
      </c>
      <c r="I582">
        <v>61</v>
      </c>
      <c r="J582">
        <v>58</v>
      </c>
      <c r="K582">
        <v>49</v>
      </c>
      <c r="L582">
        <v>0</v>
      </c>
      <c r="M582">
        <v>2024</v>
      </c>
      <c r="N582">
        <f>VLOOKUP(E582, '2024D'!$A$2:$G$339, 2, FALSE)</f>
        <v>266</v>
      </c>
      <c r="O582">
        <f>VLOOKUP(E582, '2024D'!$A$2:$G$339, 3, FALSE)</f>
        <v>31665</v>
      </c>
      <c r="P582">
        <f>extracted_table_data[[#This Row],[最低排名]]-extracted_table_data[[#This Row],[同分人数]]+1</f>
        <v>10106</v>
      </c>
      <c r="Q582">
        <f>IF(O582&gt;=开始!$B$6, 1, 0)</f>
        <v>1</v>
      </c>
      <c r="R582">
        <f>extracted_table_data[[#This Row],[最低排名]]-开始!$B$6</f>
        <v>10340</v>
      </c>
    </row>
    <row r="583" spans="1:18">
      <c r="A583">
        <v>45801</v>
      </c>
      <c r="B583" t="s">
        <v>704</v>
      </c>
      <c r="C583" t="str">
        <f t="shared" si="18"/>
        <v>南京特师</v>
      </c>
      <c r="D583" t="str">
        <f t="shared" si="19"/>
        <v>01</v>
      </c>
      <c r="E583" t="s">
        <v>427</v>
      </c>
      <c r="F583">
        <v>198</v>
      </c>
      <c r="G583">
        <v>107</v>
      </c>
      <c r="H583">
        <v>87</v>
      </c>
      <c r="I583">
        <v>55</v>
      </c>
      <c r="J583">
        <v>52</v>
      </c>
      <c r="K583">
        <v>43</v>
      </c>
      <c r="L583">
        <v>0</v>
      </c>
      <c r="M583">
        <v>2024</v>
      </c>
      <c r="N583">
        <f>VLOOKUP(E583, '2024D'!$A$2:$G$339, 2, FALSE)</f>
        <v>214</v>
      </c>
      <c r="O583">
        <f>VLOOKUP(E583, '2024D'!$A$2:$G$339, 3, FALSE)</f>
        <v>35341</v>
      </c>
      <c r="P583">
        <f>extracted_table_data[[#This Row],[最低排名]]-extracted_table_data[[#This Row],[同分人数]]+1</f>
        <v>14417</v>
      </c>
      <c r="Q583">
        <f>IF(O583&gt;=开始!$B$6, 1, 0)</f>
        <v>1</v>
      </c>
      <c r="R583">
        <f>extracted_table_data[[#This Row],[最低排名]]-开始!$B$6</f>
        <v>14672</v>
      </c>
    </row>
    <row r="584" spans="1:18">
      <c r="A584">
        <v>45802</v>
      </c>
      <c r="B584" t="s">
        <v>705</v>
      </c>
      <c r="C584" t="str">
        <f t="shared" si="18"/>
        <v>南京特师</v>
      </c>
      <c r="D584" t="str">
        <f t="shared" si="19"/>
        <v>02</v>
      </c>
      <c r="E584" t="s">
        <v>184</v>
      </c>
      <c r="F584">
        <v>200</v>
      </c>
      <c r="G584">
        <v>106</v>
      </c>
      <c r="H584">
        <v>95</v>
      </c>
      <c r="I584">
        <v>67</v>
      </c>
      <c r="J584">
        <v>46</v>
      </c>
      <c r="K584">
        <v>43</v>
      </c>
      <c r="L584">
        <v>0</v>
      </c>
      <c r="M584">
        <v>2024</v>
      </c>
      <c r="N584">
        <f>VLOOKUP(E584, '2024D'!$A$2:$G$339, 2, FALSE)</f>
        <v>266</v>
      </c>
      <c r="O584">
        <f>VLOOKUP(E584, '2024D'!$A$2:$G$339, 3, FALSE)</f>
        <v>31665</v>
      </c>
      <c r="P584">
        <f>extracted_table_data[[#This Row],[最低排名]]-extracted_table_data[[#This Row],[同分人数]]+1</f>
        <v>19421</v>
      </c>
      <c r="Q584">
        <f>IF(O584&gt;=开始!$B$6, 1, 0)</f>
        <v>1</v>
      </c>
      <c r="R584">
        <f>extracted_table_data[[#This Row],[最低排名]]-开始!$B$6</f>
        <v>19672</v>
      </c>
    </row>
    <row r="585" spans="1:18">
      <c r="A585">
        <v>45901</v>
      </c>
      <c r="B585" t="s">
        <v>706</v>
      </c>
      <c r="C585" t="str">
        <f t="shared" si="18"/>
        <v>南通理工</v>
      </c>
      <c r="D585" t="str">
        <f t="shared" si="19"/>
        <v>01</v>
      </c>
      <c r="E585" t="s">
        <v>223</v>
      </c>
      <c r="F585">
        <v>187</v>
      </c>
      <c r="G585">
        <v>102</v>
      </c>
      <c r="H585">
        <v>59</v>
      </c>
      <c r="I585">
        <v>58</v>
      </c>
      <c r="J585">
        <v>55</v>
      </c>
      <c r="K585">
        <v>49</v>
      </c>
      <c r="L585">
        <v>0</v>
      </c>
      <c r="M585">
        <v>2024</v>
      </c>
      <c r="N585">
        <f>VLOOKUP(E585, '2024D'!$A$2:$G$339, 2, FALSE)</f>
        <v>179</v>
      </c>
      <c r="O585">
        <f>VLOOKUP(E585, '2024D'!$A$2:$G$339, 3, FALSE)</f>
        <v>40752</v>
      </c>
      <c r="P585">
        <f>extracted_table_data[[#This Row],[最低排名]]-extracted_table_data[[#This Row],[同分人数]]+1</f>
        <v>18399</v>
      </c>
      <c r="Q585">
        <f>IF(O585&gt;=开始!$B$6, 1, 0)</f>
        <v>1</v>
      </c>
      <c r="R585">
        <f>extracted_table_data[[#This Row],[最低排名]]-开始!$B$6</f>
        <v>18635</v>
      </c>
    </row>
    <row r="586" spans="1:18">
      <c r="A586">
        <v>45902</v>
      </c>
      <c r="B586" t="s">
        <v>707</v>
      </c>
      <c r="C586" t="str">
        <f t="shared" si="18"/>
        <v>南通理工</v>
      </c>
      <c r="D586" t="str">
        <f t="shared" si="19"/>
        <v>02</v>
      </c>
      <c r="E586" t="s">
        <v>366</v>
      </c>
      <c r="F586">
        <v>184</v>
      </c>
      <c r="G586">
        <v>93</v>
      </c>
      <c r="H586">
        <v>91</v>
      </c>
      <c r="I586">
        <v>46</v>
      </c>
      <c r="J586">
        <v>43</v>
      </c>
      <c r="K586">
        <v>43</v>
      </c>
      <c r="L586">
        <v>0</v>
      </c>
      <c r="M586">
        <v>2024</v>
      </c>
      <c r="N586">
        <f>VLOOKUP(E586, '2024D'!$A$2:$G$339, 2, FALSE)</f>
        <v>163</v>
      </c>
      <c r="O586">
        <f>VLOOKUP(E586, '2024D'!$A$2:$G$339, 3, FALSE)</f>
        <v>40915</v>
      </c>
      <c r="P586">
        <f>extracted_table_data[[#This Row],[最低排名]]-extracted_table_data[[#This Row],[同分人数]]+1</f>
        <v>33966</v>
      </c>
      <c r="Q586">
        <f>IF(O586&gt;=开始!$B$6, 1, 0)</f>
        <v>1</v>
      </c>
      <c r="R586">
        <f>extracted_table_data[[#This Row],[最低排名]]-开始!$B$6</f>
        <v>34170</v>
      </c>
    </row>
    <row r="587" spans="1:18">
      <c r="A587">
        <v>46001</v>
      </c>
      <c r="B587" t="s">
        <v>708</v>
      </c>
      <c r="C587" t="str">
        <f t="shared" si="18"/>
        <v>东南成贤</v>
      </c>
      <c r="D587" t="str">
        <f t="shared" si="19"/>
        <v>01</v>
      </c>
      <c r="E587" t="s">
        <v>447</v>
      </c>
      <c r="F587">
        <v>198</v>
      </c>
      <c r="G587">
        <v>103</v>
      </c>
      <c r="H587">
        <v>73</v>
      </c>
      <c r="I587">
        <v>55</v>
      </c>
      <c r="J587">
        <v>49</v>
      </c>
      <c r="K587">
        <v>46</v>
      </c>
      <c r="L587">
        <v>0</v>
      </c>
      <c r="M587">
        <v>2024</v>
      </c>
      <c r="N587">
        <f>VLOOKUP(E587, '2024D'!$A$2:$G$339, 2, FALSE)</f>
        <v>213</v>
      </c>
      <c r="O587">
        <f>VLOOKUP(E587, '2024D'!$A$2:$G$339, 3, FALSE)</f>
        <v>38266</v>
      </c>
      <c r="P587">
        <f>extracted_table_data[[#This Row],[最低排名]]-extracted_table_data[[#This Row],[同分人数]]+1</f>
        <v>36907</v>
      </c>
      <c r="Q587">
        <f>IF(O587&gt;=开始!$B$6, 1, 0)</f>
        <v>1</v>
      </c>
      <c r="R587">
        <f>extracted_table_data[[#This Row],[最低排名]]-开始!$B$6</f>
        <v>37110</v>
      </c>
    </row>
    <row r="588" spans="1:18">
      <c r="A588">
        <v>46002</v>
      </c>
      <c r="B588" t="s">
        <v>709</v>
      </c>
      <c r="C588" t="str">
        <f t="shared" si="18"/>
        <v>东南成贤</v>
      </c>
      <c r="D588" t="str">
        <f t="shared" si="19"/>
        <v>02</v>
      </c>
      <c r="E588" t="s">
        <v>398</v>
      </c>
      <c r="F588">
        <v>198</v>
      </c>
      <c r="G588">
        <v>104</v>
      </c>
      <c r="H588">
        <v>94</v>
      </c>
      <c r="I588">
        <v>49</v>
      </c>
      <c r="J588">
        <v>46</v>
      </c>
      <c r="K588">
        <v>46</v>
      </c>
      <c r="L588">
        <v>0</v>
      </c>
      <c r="M588">
        <v>2024</v>
      </c>
      <c r="N588">
        <f>VLOOKUP(E588, '2024D'!$A$2:$G$339, 2, FALSE)</f>
        <v>236</v>
      </c>
      <c r="O588">
        <f>VLOOKUP(E588, '2024D'!$A$2:$G$339, 3, FALSE)</f>
        <v>35806</v>
      </c>
      <c r="P588">
        <f>extracted_table_data[[#This Row],[最低排名]]-extracted_table_data[[#This Row],[同分人数]]+1</f>
        <v>1</v>
      </c>
      <c r="Q588">
        <f>IF(O588&gt;=开始!$B$6, 1, 0)</f>
        <v>1</v>
      </c>
      <c r="R588">
        <f>extracted_table_data[[#This Row],[最低排名]]-开始!$B$6</f>
        <v>2393</v>
      </c>
    </row>
    <row r="589" spans="1:18">
      <c r="A589">
        <v>46101</v>
      </c>
      <c r="B589" t="s">
        <v>710</v>
      </c>
      <c r="C589" t="str">
        <f t="shared" si="18"/>
        <v>太湖学院</v>
      </c>
      <c r="D589" t="str">
        <f t="shared" si="19"/>
        <v>01</v>
      </c>
      <c r="E589" t="s">
        <v>223</v>
      </c>
      <c r="F589">
        <v>194</v>
      </c>
      <c r="G589">
        <v>100</v>
      </c>
      <c r="H589">
        <v>61</v>
      </c>
      <c r="I589">
        <v>55</v>
      </c>
      <c r="J589">
        <v>52</v>
      </c>
      <c r="K589">
        <v>46</v>
      </c>
      <c r="L589">
        <v>0</v>
      </c>
      <c r="M589">
        <v>2024</v>
      </c>
      <c r="N589">
        <f>VLOOKUP(E589, '2024D'!$A$2:$G$339, 2, FALSE)</f>
        <v>179</v>
      </c>
      <c r="O589">
        <f>VLOOKUP(E589, '2024D'!$A$2:$G$339, 3, FALSE)</f>
        <v>40752</v>
      </c>
      <c r="P589">
        <f>extracted_table_data[[#This Row],[最低排名]]-extracted_table_data[[#This Row],[同分人数]]+1</f>
        <v>1</v>
      </c>
      <c r="Q589">
        <f>IF(O589&gt;=开始!$B$6, 1, 0)</f>
        <v>1</v>
      </c>
      <c r="R589">
        <f>extracted_table_data[[#This Row],[最低排名]]-开始!$B$6</f>
        <v>2393</v>
      </c>
    </row>
    <row r="590" spans="1:18">
      <c r="A590">
        <v>46201</v>
      </c>
      <c r="B590" t="s">
        <v>711</v>
      </c>
      <c r="C590" t="str">
        <f t="shared" si="18"/>
        <v>南理紫金</v>
      </c>
      <c r="D590" t="str">
        <f t="shared" si="19"/>
        <v>01</v>
      </c>
      <c r="E590" t="s">
        <v>405</v>
      </c>
      <c r="F590">
        <v>197</v>
      </c>
      <c r="G590">
        <v>99</v>
      </c>
      <c r="H590">
        <v>89</v>
      </c>
      <c r="I590">
        <v>49</v>
      </c>
      <c r="J590">
        <v>46</v>
      </c>
      <c r="K590">
        <v>46</v>
      </c>
      <c r="L590">
        <v>0</v>
      </c>
      <c r="M590">
        <v>2024</v>
      </c>
      <c r="N590">
        <f>VLOOKUP(E590, '2024D'!$A$2:$G$339, 2, FALSE)</f>
        <v>230</v>
      </c>
      <c r="O590">
        <f>VLOOKUP(E590, '2024D'!$A$2:$G$339, 3, FALSE)</f>
        <v>37063</v>
      </c>
      <c r="P590">
        <f>extracted_table_data[[#This Row],[最低排名]]-extracted_table_data[[#This Row],[同分人数]]+1</f>
        <v>19421</v>
      </c>
      <c r="Q590">
        <f>IF(O590&gt;=开始!$B$6, 1, 0)</f>
        <v>1</v>
      </c>
      <c r="R590">
        <f>extracted_table_data[[#This Row],[最低排名]]-开始!$B$6</f>
        <v>19672</v>
      </c>
    </row>
    <row r="591" spans="1:18">
      <c r="A591">
        <v>46202</v>
      </c>
      <c r="B591" t="s">
        <v>712</v>
      </c>
      <c r="C591" t="str">
        <f t="shared" si="18"/>
        <v>南理紫金</v>
      </c>
      <c r="D591" t="str">
        <f t="shared" si="19"/>
        <v>02</v>
      </c>
      <c r="E591" t="s">
        <v>203</v>
      </c>
      <c r="F591">
        <v>187</v>
      </c>
      <c r="G591">
        <v>99</v>
      </c>
      <c r="H591">
        <v>90</v>
      </c>
      <c r="I591">
        <v>58</v>
      </c>
      <c r="J591">
        <v>49</v>
      </c>
      <c r="K591">
        <v>46</v>
      </c>
      <c r="L591">
        <v>0</v>
      </c>
      <c r="M591">
        <v>2024</v>
      </c>
      <c r="N591">
        <f>VLOOKUP(E591, '2024D'!$A$2:$G$339, 2, FALSE)</f>
        <v>214</v>
      </c>
      <c r="O591">
        <f>VLOOKUP(E591, '2024D'!$A$2:$G$339, 3, FALSE)</f>
        <v>36436</v>
      </c>
      <c r="P591">
        <f>extracted_table_data[[#This Row],[最低排名]]-extracted_table_data[[#This Row],[同分人数]]+1</f>
        <v>10341</v>
      </c>
      <c r="Q591">
        <f>IF(O591&gt;=开始!$B$6, 1, 0)</f>
        <v>1</v>
      </c>
      <c r="R591">
        <f>extracted_table_data[[#This Row],[最低排名]]-开始!$B$6</f>
        <v>10565</v>
      </c>
    </row>
    <row r="592" spans="1:18">
      <c r="A592">
        <v>46301</v>
      </c>
      <c r="B592" t="s">
        <v>713</v>
      </c>
      <c r="C592" t="str">
        <f t="shared" si="18"/>
        <v>南航金城</v>
      </c>
      <c r="D592" t="str">
        <f t="shared" si="19"/>
        <v>01</v>
      </c>
      <c r="E592" t="s">
        <v>50</v>
      </c>
      <c r="F592">
        <v>185</v>
      </c>
      <c r="G592">
        <v>101</v>
      </c>
      <c r="H592">
        <v>63</v>
      </c>
      <c r="I592">
        <v>67</v>
      </c>
      <c r="J592">
        <v>58</v>
      </c>
      <c r="K592">
        <v>58</v>
      </c>
      <c r="L592">
        <v>0</v>
      </c>
      <c r="M592">
        <v>2024</v>
      </c>
      <c r="N592">
        <f>VLOOKUP(E592, '2024D'!$A$2:$G$339, 2, FALSE)</f>
        <v>189</v>
      </c>
      <c r="O592">
        <f>VLOOKUP(E592, '2024D'!$A$2:$G$339, 3, FALSE)</f>
        <v>36222</v>
      </c>
      <c r="P592">
        <f>extracted_table_data[[#This Row],[最低排名]]-extracted_table_data[[#This Row],[同分人数]]+1</f>
        <v>21431</v>
      </c>
      <c r="Q592">
        <f>IF(O592&gt;=开始!$B$6, 1, 0)</f>
        <v>1</v>
      </c>
      <c r="R592">
        <f>extracted_table_data[[#This Row],[最低排名]]-开始!$B$6</f>
        <v>21695</v>
      </c>
    </row>
    <row r="593" spans="1:18">
      <c r="A593">
        <v>46302</v>
      </c>
      <c r="B593" t="s">
        <v>714</v>
      </c>
      <c r="C593" t="str">
        <f t="shared" si="18"/>
        <v>南航金城</v>
      </c>
      <c r="D593" t="str">
        <f t="shared" si="19"/>
        <v>02</v>
      </c>
      <c r="E593" t="s">
        <v>207</v>
      </c>
      <c r="F593">
        <v>196</v>
      </c>
      <c r="G593">
        <v>100</v>
      </c>
      <c r="H593">
        <v>76</v>
      </c>
      <c r="I593">
        <v>52</v>
      </c>
      <c r="J593">
        <v>46</v>
      </c>
      <c r="K593">
        <v>43</v>
      </c>
      <c r="L593">
        <v>0</v>
      </c>
      <c r="M593">
        <v>2024</v>
      </c>
      <c r="N593">
        <f>VLOOKUP(E593, '2024D'!$A$2:$G$339, 2, FALSE)</f>
        <v>182</v>
      </c>
      <c r="O593">
        <f>VLOOKUP(E593, '2024D'!$A$2:$G$339, 3, FALSE)</f>
        <v>39823</v>
      </c>
      <c r="P593">
        <f>extracted_table_data[[#This Row],[最低排名]]-extracted_table_data[[#This Row],[同分人数]]+1</f>
        <v>11740</v>
      </c>
      <c r="Q593">
        <f>IF(O593&gt;=开始!$B$6, 1, 0)</f>
        <v>1</v>
      </c>
      <c r="R593">
        <f>extracted_table_data[[#This Row],[最低排名]]-开始!$B$6</f>
        <v>11977</v>
      </c>
    </row>
    <row r="594" spans="1:18">
      <c r="A594">
        <v>46401</v>
      </c>
      <c r="B594" t="s">
        <v>715</v>
      </c>
      <c r="C594" t="str">
        <f t="shared" si="18"/>
        <v>南京传媒</v>
      </c>
      <c r="D594" t="str">
        <f t="shared" si="19"/>
        <v>01</v>
      </c>
      <c r="E594" t="s">
        <v>354</v>
      </c>
      <c r="F594">
        <v>185</v>
      </c>
      <c r="G594">
        <v>102</v>
      </c>
      <c r="H594">
        <v>84</v>
      </c>
      <c r="I594">
        <v>55</v>
      </c>
      <c r="J594">
        <v>52</v>
      </c>
      <c r="K594">
        <v>52</v>
      </c>
      <c r="L594">
        <v>0</v>
      </c>
      <c r="M594">
        <v>2024</v>
      </c>
      <c r="N594">
        <f>VLOOKUP(E594, '2024D'!$A$2:$G$339, 2, FALSE)</f>
        <v>204</v>
      </c>
      <c r="O594">
        <f>VLOOKUP(E594, '2024D'!$A$2:$G$339, 3, FALSE)</f>
        <v>36833</v>
      </c>
      <c r="P594">
        <f>extracted_table_data[[#This Row],[最低排名]]-extracted_table_data[[#This Row],[同分人数]]+1</f>
        <v>13664</v>
      </c>
      <c r="Q594">
        <f>IF(O594&gt;=开始!$B$6, 1, 0)</f>
        <v>1</v>
      </c>
      <c r="R594">
        <f>extracted_table_data[[#This Row],[最低排名]]-开始!$B$6</f>
        <v>13919</v>
      </c>
    </row>
    <row r="595" spans="1:18">
      <c r="A595">
        <v>46402</v>
      </c>
      <c r="B595" t="s">
        <v>2288</v>
      </c>
      <c r="C595" t="str">
        <f t="shared" si="18"/>
        <v>南京传媒</v>
      </c>
      <c r="D595" t="str">
        <f t="shared" si="19"/>
        <v>02</v>
      </c>
      <c r="E595" t="s">
        <v>223</v>
      </c>
      <c r="F595">
        <v>164</v>
      </c>
      <c r="G595">
        <v>87</v>
      </c>
      <c r="H595">
        <v>100</v>
      </c>
      <c r="I595">
        <v>55</v>
      </c>
      <c r="J595">
        <v>49</v>
      </c>
      <c r="K595">
        <v>40</v>
      </c>
      <c r="L595">
        <v>0</v>
      </c>
      <c r="M595">
        <v>2024</v>
      </c>
      <c r="N595">
        <f>VLOOKUP(E595, '2024D'!$A$2:$G$339, 2, FALSE)</f>
        <v>179</v>
      </c>
      <c r="O595">
        <f>VLOOKUP(E595, '2024D'!$A$2:$G$339, 3, FALSE)</f>
        <v>40752</v>
      </c>
      <c r="P595">
        <f>extracted_table_data[[#This Row],[最低排名]]-extracted_table_data[[#This Row],[同分人数]]+1</f>
        <v>18119</v>
      </c>
      <c r="Q595">
        <f>IF(O595&gt;=开始!$B$6, 1, 0)</f>
        <v>1</v>
      </c>
      <c r="R595">
        <f>extracted_table_data[[#This Row],[最低排名]]-开始!$B$6</f>
        <v>18398</v>
      </c>
    </row>
    <row r="596" spans="1:18">
      <c r="A596">
        <v>46501</v>
      </c>
      <c r="B596" t="s">
        <v>716</v>
      </c>
      <c r="C596" t="str">
        <f t="shared" si="18"/>
        <v>南师泰州</v>
      </c>
      <c r="D596" t="str">
        <f t="shared" si="19"/>
        <v>01</v>
      </c>
      <c r="E596" t="s">
        <v>585</v>
      </c>
      <c r="F596">
        <v>189</v>
      </c>
      <c r="G596">
        <v>98</v>
      </c>
      <c r="H596">
        <v>86</v>
      </c>
      <c r="I596">
        <v>52</v>
      </c>
      <c r="J596">
        <v>46</v>
      </c>
      <c r="K596">
        <v>43</v>
      </c>
      <c r="L596">
        <v>0</v>
      </c>
      <c r="M596">
        <v>2024</v>
      </c>
      <c r="N596">
        <f>VLOOKUP(E596, '2024D'!$A$2:$G$339, 2, FALSE)</f>
        <v>190</v>
      </c>
      <c r="O596">
        <f>VLOOKUP(E596, '2024D'!$A$2:$G$339, 3, FALSE)</f>
        <v>39269</v>
      </c>
      <c r="P596">
        <f>extracted_table_data[[#This Row],[最低排名]]-extracted_table_data[[#This Row],[同分人数]]+1</f>
        <v>15162</v>
      </c>
      <c r="Q596">
        <f>IF(O596&gt;=开始!$B$6, 1, 0)</f>
        <v>1</v>
      </c>
      <c r="R596">
        <f>extracted_table_data[[#This Row],[最低排名]]-开始!$B$6</f>
        <v>15390</v>
      </c>
    </row>
    <row r="597" spans="1:18">
      <c r="A597">
        <v>46502</v>
      </c>
      <c r="B597" t="s">
        <v>717</v>
      </c>
      <c r="C597" t="str">
        <f t="shared" si="18"/>
        <v>南师泰州</v>
      </c>
      <c r="D597" t="str">
        <f t="shared" si="19"/>
        <v>02</v>
      </c>
      <c r="E597" t="s">
        <v>207</v>
      </c>
      <c r="F597">
        <v>171</v>
      </c>
      <c r="G597">
        <v>101</v>
      </c>
      <c r="H597">
        <v>92</v>
      </c>
      <c r="I597">
        <v>55</v>
      </c>
      <c r="J597">
        <v>49</v>
      </c>
      <c r="K597">
        <v>46</v>
      </c>
      <c r="L597">
        <v>0</v>
      </c>
      <c r="M597">
        <v>2024</v>
      </c>
      <c r="N597">
        <f>VLOOKUP(E597, '2024D'!$A$2:$G$339, 2, FALSE)</f>
        <v>182</v>
      </c>
      <c r="O597">
        <f>VLOOKUP(E597, '2024D'!$A$2:$G$339, 3, FALSE)</f>
        <v>39823</v>
      </c>
      <c r="P597">
        <f>extracted_table_data[[#This Row],[最低排名]]-extracted_table_data[[#This Row],[同分人数]]+1</f>
        <v>16671</v>
      </c>
      <c r="Q597">
        <f>IF(O597&gt;=开始!$B$6, 1, 0)</f>
        <v>1</v>
      </c>
      <c r="R597">
        <f>extracted_table_data[[#This Row],[最低排名]]-开始!$B$6</f>
        <v>16921</v>
      </c>
    </row>
    <row r="598" spans="1:18">
      <c r="A598">
        <v>46601</v>
      </c>
      <c r="B598" t="s">
        <v>718</v>
      </c>
      <c r="C598" t="str">
        <f t="shared" si="18"/>
        <v>南工浦江</v>
      </c>
      <c r="D598" t="str">
        <f t="shared" si="19"/>
        <v>01</v>
      </c>
      <c r="E598" t="s">
        <v>447</v>
      </c>
      <c r="F598">
        <v>196</v>
      </c>
      <c r="G598">
        <v>102</v>
      </c>
      <c r="H598">
        <v>81</v>
      </c>
      <c r="I598">
        <v>58</v>
      </c>
      <c r="J598">
        <v>46</v>
      </c>
      <c r="K598">
        <v>40</v>
      </c>
      <c r="L598">
        <v>0</v>
      </c>
      <c r="M598">
        <v>2024</v>
      </c>
      <c r="N598">
        <f>VLOOKUP(E598, '2024D'!$A$2:$G$339, 2, FALSE)</f>
        <v>213</v>
      </c>
      <c r="O598">
        <f>VLOOKUP(E598, '2024D'!$A$2:$G$339, 3, FALSE)</f>
        <v>38266</v>
      </c>
      <c r="P598">
        <f>extracted_table_data[[#This Row],[最低排名]]-extracted_table_data[[#This Row],[同分人数]]+1</f>
        <v>21166</v>
      </c>
      <c r="Q598">
        <f>IF(O598&gt;=开始!$B$6, 1, 0)</f>
        <v>1</v>
      </c>
      <c r="R598">
        <f>extracted_table_data[[#This Row],[最低排名]]-开始!$B$6</f>
        <v>21430</v>
      </c>
    </row>
    <row r="599" spans="1:18">
      <c r="A599">
        <v>46602</v>
      </c>
      <c r="B599" t="s">
        <v>719</v>
      </c>
      <c r="C599" t="str">
        <f t="shared" si="18"/>
        <v>南工浦江</v>
      </c>
      <c r="D599" t="str">
        <f t="shared" si="19"/>
        <v>02</v>
      </c>
      <c r="E599" t="s">
        <v>56</v>
      </c>
      <c r="F599">
        <v>198</v>
      </c>
      <c r="G599">
        <v>106</v>
      </c>
      <c r="H599">
        <v>72</v>
      </c>
      <c r="I599">
        <v>55</v>
      </c>
      <c r="J599">
        <v>46</v>
      </c>
      <c r="K599">
        <v>43</v>
      </c>
      <c r="L599">
        <v>0</v>
      </c>
      <c r="M599">
        <v>2024</v>
      </c>
      <c r="N599">
        <f>VLOOKUP(E599, '2024D'!$A$2:$G$339, 2, FALSE)</f>
        <v>187</v>
      </c>
      <c r="O599">
        <f>VLOOKUP(E599, '2024D'!$A$2:$G$339, 3, FALSE)</f>
        <v>39641</v>
      </c>
      <c r="P599">
        <f>extracted_table_data[[#This Row],[最低排名]]-extracted_table_data[[#This Row],[同分人数]]+1</f>
        <v>15633</v>
      </c>
      <c r="Q599">
        <f>IF(O599&gt;=开始!$B$6, 1, 0)</f>
        <v>1</v>
      </c>
      <c r="R599">
        <f>extracted_table_data[[#This Row],[最低排名]]-开始!$B$6</f>
        <v>15916</v>
      </c>
    </row>
    <row r="600" spans="1:18">
      <c r="A600">
        <v>46603</v>
      </c>
      <c r="B600" t="s">
        <v>720</v>
      </c>
      <c r="C600" t="str">
        <f t="shared" si="18"/>
        <v>南工浦江</v>
      </c>
      <c r="D600" t="str">
        <f t="shared" si="19"/>
        <v>03</v>
      </c>
      <c r="E600" t="s">
        <v>223</v>
      </c>
      <c r="F600">
        <v>192</v>
      </c>
      <c r="G600">
        <v>101</v>
      </c>
      <c r="H600">
        <v>66</v>
      </c>
      <c r="I600">
        <v>52</v>
      </c>
      <c r="J600">
        <v>52</v>
      </c>
      <c r="K600">
        <v>46</v>
      </c>
      <c r="L600">
        <v>0</v>
      </c>
      <c r="M600">
        <v>2024</v>
      </c>
      <c r="N600">
        <f>VLOOKUP(E600, '2024D'!$A$2:$G$339, 2, FALSE)</f>
        <v>179</v>
      </c>
      <c r="O600">
        <f>VLOOKUP(E600, '2024D'!$A$2:$G$339, 3, FALSE)</f>
        <v>40752</v>
      </c>
      <c r="P600">
        <f>extracted_table_data[[#This Row],[最低排名]]-extracted_table_data[[#This Row],[同分人数]]+1</f>
        <v>18399</v>
      </c>
      <c r="Q600">
        <f>IF(O600&gt;=开始!$B$6, 1, 0)</f>
        <v>1</v>
      </c>
      <c r="R600">
        <f>extracted_table_data[[#This Row],[最低排名]]-开始!$B$6</f>
        <v>18635</v>
      </c>
    </row>
    <row r="601" spans="1:18">
      <c r="A601">
        <v>46701</v>
      </c>
      <c r="B601" t="s">
        <v>721</v>
      </c>
      <c r="C601" t="str">
        <f t="shared" si="18"/>
        <v>南医康达</v>
      </c>
      <c r="D601" t="str">
        <f t="shared" si="19"/>
        <v>01</v>
      </c>
      <c r="E601" t="s">
        <v>412</v>
      </c>
      <c r="F601">
        <v>183</v>
      </c>
      <c r="G601">
        <v>97</v>
      </c>
      <c r="H601">
        <v>90</v>
      </c>
      <c r="I601">
        <v>52</v>
      </c>
      <c r="J601">
        <v>46</v>
      </c>
      <c r="K601">
        <v>46</v>
      </c>
      <c r="L601">
        <v>0</v>
      </c>
      <c r="M601">
        <v>2024</v>
      </c>
      <c r="N601">
        <f>VLOOKUP(E601, '2024D'!$A$2:$G$339, 2, FALSE)</f>
        <v>210</v>
      </c>
      <c r="O601">
        <f>VLOOKUP(E601, '2024D'!$A$2:$G$339, 3, FALSE)</f>
        <v>39079</v>
      </c>
      <c r="P601">
        <f>extracted_table_data[[#This Row],[最低排名]]-extracted_table_data[[#This Row],[同分人数]]+1</f>
        <v>20894</v>
      </c>
      <c r="Q601">
        <f>IF(O601&gt;=开始!$B$6, 1, 0)</f>
        <v>1</v>
      </c>
      <c r="R601">
        <f>extracted_table_data[[#This Row],[最低排名]]-开始!$B$6</f>
        <v>21165</v>
      </c>
    </row>
    <row r="602" spans="1:18">
      <c r="A602">
        <v>46702</v>
      </c>
      <c r="B602" t="s">
        <v>722</v>
      </c>
      <c r="C602" t="str">
        <f t="shared" si="18"/>
        <v>南医康达</v>
      </c>
      <c r="D602" t="str">
        <f t="shared" si="19"/>
        <v>02</v>
      </c>
      <c r="E602" t="s">
        <v>440</v>
      </c>
      <c r="F602">
        <v>190</v>
      </c>
      <c r="G602">
        <v>100</v>
      </c>
      <c r="H602">
        <v>100</v>
      </c>
      <c r="I602">
        <v>52</v>
      </c>
      <c r="J602">
        <v>52</v>
      </c>
      <c r="K602">
        <v>43</v>
      </c>
      <c r="L602">
        <v>0</v>
      </c>
      <c r="M602">
        <v>2024</v>
      </c>
      <c r="N602">
        <f>VLOOKUP(E602, '2024D'!$A$2:$G$339, 2, FALSE)</f>
        <v>214</v>
      </c>
      <c r="O602">
        <f>VLOOKUP(E602, '2024D'!$A$2:$G$339, 3, FALSE)</f>
        <v>34923</v>
      </c>
      <c r="P602">
        <f>extracted_table_data[[#This Row],[最低排名]]-extracted_table_data[[#This Row],[同分人数]]+1</f>
        <v>18119</v>
      </c>
      <c r="Q602">
        <f>IF(O602&gt;=开始!$B$6, 1, 0)</f>
        <v>1</v>
      </c>
      <c r="R602">
        <f>extracted_table_data[[#This Row],[最低排名]]-开始!$B$6</f>
        <v>18398</v>
      </c>
    </row>
    <row r="603" spans="1:18">
      <c r="A603">
        <v>46901</v>
      </c>
      <c r="B603" t="s">
        <v>725</v>
      </c>
      <c r="C603" t="str">
        <f t="shared" si="18"/>
        <v>无锡学院</v>
      </c>
      <c r="D603" t="str">
        <f t="shared" si="19"/>
        <v>01</v>
      </c>
      <c r="E603" t="s">
        <v>228</v>
      </c>
      <c r="F603">
        <v>193</v>
      </c>
      <c r="G603">
        <v>100</v>
      </c>
      <c r="H603">
        <v>84</v>
      </c>
      <c r="I603">
        <v>61</v>
      </c>
      <c r="J603">
        <v>55</v>
      </c>
      <c r="K603">
        <v>46</v>
      </c>
      <c r="L603">
        <v>0</v>
      </c>
      <c r="M603">
        <v>2024</v>
      </c>
      <c r="N603">
        <f>VLOOKUP(E603, '2024D'!$A$2:$G$339, 2, FALSE)</f>
        <v>243</v>
      </c>
      <c r="O603">
        <f>VLOOKUP(E603, '2024D'!$A$2:$G$339, 3, FALSE)</f>
        <v>34482</v>
      </c>
      <c r="P603">
        <f>extracted_table_data[[#This Row],[最低排名]]-extracted_table_data[[#This Row],[同分人数]]+1</f>
        <v>31348</v>
      </c>
      <c r="Q603">
        <f>IF(O603&gt;=开始!$B$6, 1, 0)</f>
        <v>1</v>
      </c>
      <c r="R603">
        <f>extracted_table_data[[#This Row],[最低排名]]-开始!$B$6</f>
        <v>31584</v>
      </c>
    </row>
    <row r="604" spans="1:18">
      <c r="A604">
        <v>46902</v>
      </c>
      <c r="B604" t="s">
        <v>726</v>
      </c>
      <c r="C604" t="str">
        <f t="shared" si="18"/>
        <v>无锡学院</v>
      </c>
      <c r="D604" t="str">
        <f t="shared" si="19"/>
        <v>02</v>
      </c>
      <c r="E604" t="s">
        <v>118</v>
      </c>
      <c r="F604">
        <v>208</v>
      </c>
      <c r="G604">
        <v>105</v>
      </c>
      <c r="H604">
        <v>86</v>
      </c>
      <c r="I604">
        <v>58</v>
      </c>
      <c r="J604">
        <v>55</v>
      </c>
      <c r="K604">
        <v>49</v>
      </c>
      <c r="L604">
        <v>0</v>
      </c>
      <c r="M604">
        <v>2024</v>
      </c>
      <c r="N604">
        <f>VLOOKUP(E604, '2024D'!$A$2:$G$339, 2, FALSE)</f>
        <v>241</v>
      </c>
      <c r="O604">
        <f>VLOOKUP(E604, '2024D'!$A$2:$G$339, 3, FALSE)</f>
        <v>30473</v>
      </c>
      <c r="P604">
        <f>extracted_table_data[[#This Row],[最低排名]]-extracted_table_data[[#This Row],[同分人数]]+1</f>
        <v>32677</v>
      </c>
      <c r="Q604">
        <f>IF(O604&gt;=开始!$B$6, 1, 0)</f>
        <v>1</v>
      </c>
      <c r="R604">
        <f>extracted_table_data[[#This Row],[最低排名]]-开始!$B$6</f>
        <v>32897</v>
      </c>
    </row>
    <row r="605" spans="1:18">
      <c r="A605">
        <v>47001</v>
      </c>
      <c r="B605" t="s">
        <v>728</v>
      </c>
      <c r="C605" t="str">
        <f t="shared" si="18"/>
        <v>苏州城院</v>
      </c>
      <c r="D605" t="str">
        <f t="shared" si="19"/>
        <v>01</v>
      </c>
      <c r="E605" t="s">
        <v>228</v>
      </c>
      <c r="F605">
        <v>198</v>
      </c>
      <c r="G605">
        <v>104</v>
      </c>
      <c r="H605">
        <v>106</v>
      </c>
      <c r="I605">
        <v>46</v>
      </c>
      <c r="J605">
        <v>46</v>
      </c>
      <c r="K605">
        <v>43</v>
      </c>
      <c r="L605">
        <v>0</v>
      </c>
      <c r="M605">
        <v>2024</v>
      </c>
      <c r="N605">
        <f>VLOOKUP(E605, '2024D'!$A$2:$G$339, 2, FALSE)</f>
        <v>243</v>
      </c>
      <c r="O605">
        <f>VLOOKUP(E605, '2024D'!$A$2:$G$339, 3, FALSE)</f>
        <v>34482</v>
      </c>
      <c r="P605">
        <f>extracted_table_data[[#This Row],[最低排名]]-extracted_table_data[[#This Row],[同分人数]]+1</f>
        <v>23582</v>
      </c>
      <c r="Q605">
        <f>IF(O605&gt;=开始!$B$6, 1, 0)</f>
        <v>1</v>
      </c>
      <c r="R605">
        <f>extracted_table_data[[#This Row],[最低排名]]-开始!$B$6</f>
        <v>23814</v>
      </c>
    </row>
    <row r="606" spans="1:18">
      <c r="A606">
        <v>47002</v>
      </c>
      <c r="B606" t="s">
        <v>729</v>
      </c>
      <c r="C606" t="str">
        <f t="shared" si="18"/>
        <v>苏州城院</v>
      </c>
      <c r="D606" t="str">
        <f t="shared" si="19"/>
        <v>02</v>
      </c>
      <c r="E606" t="s">
        <v>701</v>
      </c>
      <c r="F606">
        <v>166</v>
      </c>
      <c r="G606">
        <v>110</v>
      </c>
      <c r="H606">
        <v>110</v>
      </c>
      <c r="I606">
        <v>61</v>
      </c>
      <c r="J606">
        <v>55</v>
      </c>
      <c r="K606">
        <v>52</v>
      </c>
      <c r="L606">
        <v>0</v>
      </c>
      <c r="M606">
        <v>2024</v>
      </c>
      <c r="N606">
        <f>VLOOKUP(E606, '2024D'!$A$2:$G$339, 2, FALSE)</f>
        <v>215</v>
      </c>
      <c r="O606">
        <f>VLOOKUP(E606, '2024D'!$A$2:$G$339, 3, FALSE)</f>
        <v>33286</v>
      </c>
      <c r="P606">
        <f>extracted_table_data[[#This Row],[最低排名]]-extracted_table_data[[#This Row],[同分人数]]+1</f>
        <v>21431</v>
      </c>
      <c r="Q606">
        <f>IF(O606&gt;=开始!$B$6, 1, 0)</f>
        <v>1</v>
      </c>
      <c r="R606">
        <f>extracted_table_data[[#This Row],[最低排名]]-开始!$B$6</f>
        <v>21695</v>
      </c>
    </row>
    <row r="607" spans="1:18">
      <c r="A607">
        <v>47101</v>
      </c>
      <c r="B607" t="s">
        <v>730</v>
      </c>
      <c r="C607" t="str">
        <f t="shared" si="18"/>
        <v>苏大应用</v>
      </c>
      <c r="D607" t="str">
        <f t="shared" si="19"/>
        <v>01</v>
      </c>
      <c r="E607" t="s">
        <v>205</v>
      </c>
      <c r="F607">
        <v>180</v>
      </c>
      <c r="G607">
        <v>90</v>
      </c>
      <c r="H607">
        <v>85</v>
      </c>
      <c r="I607">
        <v>55</v>
      </c>
      <c r="J607">
        <v>52</v>
      </c>
      <c r="K607">
        <v>46</v>
      </c>
      <c r="L607">
        <v>0</v>
      </c>
      <c r="M607">
        <v>2024</v>
      </c>
      <c r="N607">
        <f>VLOOKUP(E607, '2024D'!$A$2:$G$339, 2, FALSE)</f>
        <v>207</v>
      </c>
      <c r="O607">
        <f>VLOOKUP(E607, '2024D'!$A$2:$G$339, 3, FALSE)</f>
        <v>38869</v>
      </c>
      <c r="P607">
        <f>extracted_table_data[[#This Row],[最低排名]]-extracted_table_data[[#This Row],[同分人数]]+1</f>
        <v>18119</v>
      </c>
      <c r="Q607">
        <f>IF(O607&gt;=开始!$B$6, 1, 0)</f>
        <v>1</v>
      </c>
      <c r="R607">
        <f>extracted_table_data[[#This Row],[最低排名]]-开始!$B$6</f>
        <v>18398</v>
      </c>
    </row>
    <row r="608" spans="1:18">
      <c r="A608">
        <v>47301</v>
      </c>
      <c r="B608" t="s">
        <v>731</v>
      </c>
      <c r="C608" t="str">
        <f t="shared" si="18"/>
        <v>江大京江</v>
      </c>
      <c r="D608" t="str">
        <f t="shared" si="19"/>
        <v>01</v>
      </c>
      <c r="E608" t="s">
        <v>585</v>
      </c>
      <c r="F608">
        <v>164</v>
      </c>
      <c r="G608">
        <v>96</v>
      </c>
      <c r="H608">
        <v>102</v>
      </c>
      <c r="I608">
        <v>55</v>
      </c>
      <c r="J608">
        <v>52</v>
      </c>
      <c r="K608">
        <v>43</v>
      </c>
      <c r="L608">
        <v>0</v>
      </c>
      <c r="M608">
        <v>2024</v>
      </c>
      <c r="N608">
        <f>VLOOKUP(E608, '2024D'!$A$2:$G$339, 2, FALSE)</f>
        <v>190</v>
      </c>
      <c r="O608">
        <f>VLOOKUP(E608, '2024D'!$A$2:$G$339, 3, FALSE)</f>
        <v>39269</v>
      </c>
      <c r="P608">
        <f>extracted_table_data[[#This Row],[最低排名]]-extracted_table_data[[#This Row],[同分人数]]+1</f>
        <v>21696</v>
      </c>
      <c r="Q608">
        <f>IF(O608&gt;=开始!$B$6, 1, 0)</f>
        <v>1</v>
      </c>
      <c r="R608">
        <f>extracted_table_data[[#This Row],[最低排名]]-开始!$B$6</f>
        <v>21932</v>
      </c>
    </row>
    <row r="609" spans="1:18">
      <c r="A609">
        <v>47401</v>
      </c>
      <c r="B609" t="s">
        <v>732</v>
      </c>
      <c r="C609" t="str">
        <f t="shared" si="18"/>
        <v>南邮通达</v>
      </c>
      <c r="D609" t="str">
        <f t="shared" si="19"/>
        <v>01</v>
      </c>
      <c r="E609" t="s">
        <v>405</v>
      </c>
      <c r="F609">
        <v>177</v>
      </c>
      <c r="G609">
        <v>91</v>
      </c>
      <c r="H609">
        <v>91</v>
      </c>
      <c r="I609">
        <v>55</v>
      </c>
      <c r="J609">
        <v>55</v>
      </c>
      <c r="K609">
        <v>49</v>
      </c>
      <c r="L609">
        <v>0</v>
      </c>
      <c r="M609">
        <v>2024</v>
      </c>
      <c r="N609">
        <f>VLOOKUP(E609, '2024D'!$A$2:$G$339, 2, FALSE)</f>
        <v>230</v>
      </c>
      <c r="O609">
        <f>VLOOKUP(E609, '2024D'!$A$2:$G$339, 3, FALSE)</f>
        <v>37063</v>
      </c>
      <c r="P609">
        <f>extracted_table_data[[#This Row],[最低排名]]-extracted_table_data[[#This Row],[同分人数]]+1</f>
        <v>8941</v>
      </c>
      <c r="Q609">
        <f>IF(O609&gt;=开始!$B$6, 1, 0)</f>
        <v>1</v>
      </c>
      <c r="R609">
        <f>extracted_table_data[[#This Row],[最低排名]]-开始!$B$6</f>
        <v>9179</v>
      </c>
    </row>
    <row r="610" spans="1:18">
      <c r="A610">
        <v>47501</v>
      </c>
      <c r="B610" t="s">
        <v>734</v>
      </c>
      <c r="C610" t="str">
        <f t="shared" si="18"/>
        <v>江科苏理</v>
      </c>
      <c r="D610" t="str">
        <f t="shared" si="19"/>
        <v>01</v>
      </c>
      <c r="E610" t="s">
        <v>752</v>
      </c>
      <c r="F610">
        <v>189</v>
      </c>
      <c r="G610">
        <v>100</v>
      </c>
      <c r="H610">
        <v>86</v>
      </c>
      <c r="I610">
        <v>55</v>
      </c>
      <c r="J610">
        <v>52</v>
      </c>
      <c r="K610">
        <v>43</v>
      </c>
      <c r="L610">
        <v>0</v>
      </c>
      <c r="M610">
        <v>2024</v>
      </c>
      <c r="N610">
        <f>VLOOKUP(E610, '2024D'!$A$2:$G$339, 2, FALSE)</f>
        <v>209</v>
      </c>
      <c r="O610">
        <f>VLOOKUP(E610, '2024D'!$A$2:$G$339, 3, FALSE)</f>
        <v>37468</v>
      </c>
      <c r="P610">
        <f>extracted_table_data[[#This Row],[最低排名]]-extracted_table_data[[#This Row],[同分人数]]+1</f>
        <v>5844</v>
      </c>
      <c r="Q610">
        <f>IF(O610&gt;=开始!$B$6, 1, 0)</f>
        <v>1</v>
      </c>
      <c r="R610">
        <f>extracted_table_data[[#This Row],[最低排名]]-开始!$B$6</f>
        <v>6028</v>
      </c>
    </row>
    <row r="611" spans="1:18">
      <c r="A611">
        <v>47502</v>
      </c>
      <c r="B611" t="s">
        <v>735</v>
      </c>
      <c r="C611" t="str">
        <f t="shared" si="18"/>
        <v>江科苏理</v>
      </c>
      <c r="D611" t="str">
        <f t="shared" si="19"/>
        <v>02</v>
      </c>
      <c r="E611" t="s">
        <v>381</v>
      </c>
      <c r="F611">
        <v>158</v>
      </c>
      <c r="G611">
        <v>94</v>
      </c>
      <c r="H611">
        <v>103</v>
      </c>
      <c r="I611">
        <v>61</v>
      </c>
      <c r="J611">
        <v>61</v>
      </c>
      <c r="K611">
        <v>46</v>
      </c>
      <c r="L611">
        <v>0</v>
      </c>
      <c r="M611">
        <v>2024</v>
      </c>
      <c r="N611">
        <f>VLOOKUP(E611, '2024D'!$A$2:$G$339, 2, FALSE)</f>
        <v>193</v>
      </c>
      <c r="O611">
        <f>VLOOKUP(E611, '2024D'!$A$2:$G$339, 3, FALSE)</f>
        <v>36629</v>
      </c>
      <c r="P611">
        <f>extracted_table_data[[#This Row],[最低排名]]-extracted_table_data[[#This Row],[同分人数]]+1</f>
        <v>9419</v>
      </c>
      <c r="Q611">
        <f>IF(O611&gt;=开始!$B$6, 1, 0)</f>
        <v>1</v>
      </c>
      <c r="R611">
        <f>extracted_table_data[[#This Row],[最低排名]]-开始!$B$6</f>
        <v>9655</v>
      </c>
    </row>
    <row r="612" spans="1:18">
      <c r="A612">
        <v>47601</v>
      </c>
      <c r="B612" t="s">
        <v>736</v>
      </c>
      <c r="C612" t="str">
        <f t="shared" si="18"/>
        <v>南通杏林</v>
      </c>
      <c r="D612" t="str">
        <f t="shared" si="19"/>
        <v>01</v>
      </c>
      <c r="E612" t="s">
        <v>1548</v>
      </c>
      <c r="F612">
        <v>159</v>
      </c>
      <c r="G612">
        <v>89</v>
      </c>
      <c r="H612">
        <v>100</v>
      </c>
      <c r="I612">
        <v>52</v>
      </c>
      <c r="J612">
        <v>49</v>
      </c>
      <c r="K612">
        <v>43</v>
      </c>
      <c r="L612">
        <v>0</v>
      </c>
      <c r="M612">
        <v>2024</v>
      </c>
      <c r="N612">
        <f>VLOOKUP(E612, '2024D'!$A$2:$G$339, 2, FALSE)</f>
        <v>161</v>
      </c>
      <c r="O612">
        <f>VLOOKUP(E612, '2024D'!$A$2:$G$339, 3, FALSE)</f>
        <v>41594</v>
      </c>
      <c r="P612">
        <f>extracted_table_data[[#This Row],[最低排名]]-extracted_table_data[[#This Row],[同分人数]]+1</f>
        <v>20399</v>
      </c>
      <c r="Q612">
        <f>IF(O612&gt;=开始!$B$6, 1, 0)</f>
        <v>1</v>
      </c>
      <c r="R612">
        <f>extracted_table_data[[#This Row],[最低排名]]-开始!$B$6</f>
        <v>20653</v>
      </c>
    </row>
    <row r="613" spans="1:18">
      <c r="A613">
        <v>47602</v>
      </c>
      <c r="B613" t="s">
        <v>737</v>
      </c>
      <c r="C613" t="str">
        <f t="shared" si="18"/>
        <v>南通杏林</v>
      </c>
      <c r="D613" t="str">
        <f t="shared" si="19"/>
        <v>02</v>
      </c>
      <c r="E613" t="s">
        <v>209</v>
      </c>
      <c r="F613">
        <v>175</v>
      </c>
      <c r="G613">
        <v>93</v>
      </c>
      <c r="H613">
        <v>96</v>
      </c>
      <c r="I613">
        <v>52</v>
      </c>
      <c r="J613">
        <v>46</v>
      </c>
      <c r="K613">
        <v>46</v>
      </c>
      <c r="L613">
        <v>0</v>
      </c>
      <c r="M613">
        <v>2024</v>
      </c>
      <c r="N613">
        <f>VLOOKUP(E613, '2024D'!$A$2:$G$339, 2, FALSE)</f>
        <v>185</v>
      </c>
      <c r="O613">
        <f>VLOOKUP(E613, '2024D'!$A$2:$G$339, 3, FALSE)</f>
        <v>39454</v>
      </c>
      <c r="P613">
        <f>extracted_table_data[[#This Row],[最低排名]]-extracted_table_data[[#This Row],[同分人数]]+1</f>
        <v>16922</v>
      </c>
      <c r="Q613">
        <f>IF(O613&gt;=开始!$B$6, 1, 0)</f>
        <v>1</v>
      </c>
      <c r="R613">
        <f>extracted_table_data[[#This Row],[最低排名]]-开始!$B$6</f>
        <v>17139</v>
      </c>
    </row>
    <row r="614" spans="1:18">
      <c r="A614">
        <v>47701</v>
      </c>
      <c r="B614" t="s">
        <v>739</v>
      </c>
      <c r="C614" t="str">
        <f t="shared" si="18"/>
        <v>南审金审</v>
      </c>
      <c r="D614" t="str">
        <f t="shared" si="19"/>
        <v>01</v>
      </c>
      <c r="E614" t="s">
        <v>383</v>
      </c>
      <c r="F614">
        <v>194</v>
      </c>
      <c r="G614">
        <v>98</v>
      </c>
      <c r="H614">
        <v>91</v>
      </c>
      <c r="I614">
        <v>46</v>
      </c>
      <c r="J614">
        <v>46</v>
      </c>
      <c r="K614">
        <v>46</v>
      </c>
      <c r="L614">
        <v>0</v>
      </c>
      <c r="M614">
        <v>2024</v>
      </c>
      <c r="N614">
        <f>VLOOKUP(E614, '2024D'!$A$2:$G$339, 2, FALSE)</f>
        <v>190</v>
      </c>
      <c r="O614">
        <f>VLOOKUP(E614, '2024D'!$A$2:$G$339, 3, FALSE)</f>
        <v>37882</v>
      </c>
      <c r="P614">
        <f>extracted_table_data[[#This Row],[最低排名]]-extracted_table_data[[#This Row],[同分人数]]+1</f>
        <v>21431</v>
      </c>
      <c r="Q614">
        <f>IF(O614&gt;=开始!$B$6, 1, 0)</f>
        <v>1</v>
      </c>
      <c r="R614">
        <f>extracted_table_data[[#This Row],[最低排名]]-开始!$B$6</f>
        <v>21695</v>
      </c>
    </row>
    <row r="615" spans="1:18">
      <c r="A615">
        <v>47702</v>
      </c>
      <c r="B615" t="s">
        <v>740</v>
      </c>
      <c r="C615" t="str">
        <f t="shared" si="18"/>
        <v>南审金审</v>
      </c>
      <c r="D615" t="str">
        <f t="shared" si="19"/>
        <v>02</v>
      </c>
      <c r="E615" t="s">
        <v>381</v>
      </c>
      <c r="F615">
        <v>179</v>
      </c>
      <c r="G615">
        <v>100</v>
      </c>
      <c r="H615">
        <v>97</v>
      </c>
      <c r="I615">
        <v>58</v>
      </c>
      <c r="J615">
        <v>52</v>
      </c>
      <c r="K615">
        <v>43</v>
      </c>
      <c r="L615">
        <v>0</v>
      </c>
      <c r="M615">
        <v>2024</v>
      </c>
      <c r="N615">
        <f>VLOOKUP(E615, '2024D'!$A$2:$G$339, 2, FALSE)</f>
        <v>193</v>
      </c>
      <c r="O615">
        <f>VLOOKUP(E615, '2024D'!$A$2:$G$339, 3, FALSE)</f>
        <v>36629</v>
      </c>
      <c r="P615">
        <f>extracted_table_data[[#This Row],[最低排名]]-extracted_table_data[[#This Row],[同分人数]]+1</f>
        <v>17378</v>
      </c>
      <c r="Q615">
        <f>IF(O615&gt;=开始!$B$6, 1, 0)</f>
        <v>1</v>
      </c>
      <c r="R615">
        <f>extracted_table_data[[#This Row],[最低排名]]-开始!$B$6</f>
        <v>17631</v>
      </c>
    </row>
    <row r="616" spans="1:18">
      <c r="A616">
        <v>47703</v>
      </c>
      <c r="B616" t="s">
        <v>2289</v>
      </c>
      <c r="C616" t="str">
        <f t="shared" si="18"/>
        <v>南审金审</v>
      </c>
      <c r="D616" t="str">
        <f t="shared" si="19"/>
        <v>03</v>
      </c>
      <c r="E616" t="s">
        <v>412</v>
      </c>
      <c r="F616">
        <v>184</v>
      </c>
      <c r="G616">
        <v>98</v>
      </c>
      <c r="H616">
        <v>86</v>
      </c>
      <c r="I616">
        <v>52</v>
      </c>
      <c r="J616">
        <v>52</v>
      </c>
      <c r="K616">
        <v>43</v>
      </c>
      <c r="L616">
        <v>0</v>
      </c>
      <c r="M616">
        <v>2024</v>
      </c>
      <c r="N616">
        <f>VLOOKUP(E616, '2024D'!$A$2:$G$339, 2, FALSE)</f>
        <v>210</v>
      </c>
      <c r="O616">
        <f>VLOOKUP(E616, '2024D'!$A$2:$G$339, 3, FALSE)</f>
        <v>39079</v>
      </c>
      <c r="P616">
        <f>extracted_table_data[[#This Row],[最低排名]]-extracted_table_data[[#This Row],[同分人数]]+1</f>
        <v>21933</v>
      </c>
      <c r="Q616">
        <f>IF(O616&gt;=开始!$B$6, 1, 0)</f>
        <v>1</v>
      </c>
      <c r="R616">
        <f>extracted_table_data[[#This Row],[最低排名]]-开始!$B$6</f>
        <v>22166</v>
      </c>
    </row>
    <row r="617" spans="1:18">
      <c r="A617">
        <v>47801</v>
      </c>
      <c r="B617" t="s">
        <v>741</v>
      </c>
      <c r="C617" t="str">
        <f t="shared" si="18"/>
        <v>西浦大学</v>
      </c>
      <c r="D617" t="str">
        <f t="shared" si="19"/>
        <v>01</v>
      </c>
      <c r="E617" t="s">
        <v>103</v>
      </c>
      <c r="F617">
        <v>226</v>
      </c>
      <c r="G617">
        <v>115</v>
      </c>
      <c r="H617">
        <v>126</v>
      </c>
      <c r="I617">
        <v>67</v>
      </c>
      <c r="J617">
        <v>64</v>
      </c>
      <c r="K617">
        <v>61</v>
      </c>
      <c r="L617">
        <v>0</v>
      </c>
      <c r="M617">
        <v>2024</v>
      </c>
      <c r="N617">
        <f>VLOOKUP(E617, '2024D'!$A$2:$G$339, 2, FALSE)</f>
        <v>215</v>
      </c>
      <c r="O617">
        <f>VLOOKUP(E617, '2024D'!$A$2:$G$339, 3, FALSE)</f>
        <v>8973</v>
      </c>
      <c r="P617">
        <f>extracted_table_data[[#This Row],[最低排名]]-extracted_table_data[[#This Row],[同分人数]]+1</f>
        <v>22398</v>
      </c>
      <c r="Q617">
        <f>IF(O617&gt;=开始!$B$6, 1, 0)</f>
        <v>1</v>
      </c>
      <c r="R617">
        <f>extracted_table_data[[#This Row],[最低排名]]-开始!$B$6</f>
        <v>22656</v>
      </c>
    </row>
    <row r="618" spans="1:18">
      <c r="A618">
        <v>47802</v>
      </c>
      <c r="B618" t="s">
        <v>742</v>
      </c>
      <c r="C618" t="str">
        <f t="shared" si="18"/>
        <v>西浦大学</v>
      </c>
      <c r="D618" t="str">
        <f t="shared" si="19"/>
        <v>02</v>
      </c>
      <c r="E618" t="s">
        <v>64</v>
      </c>
      <c r="F618">
        <v>234</v>
      </c>
      <c r="G618">
        <v>125</v>
      </c>
      <c r="H618">
        <v>135</v>
      </c>
      <c r="I618">
        <v>58</v>
      </c>
      <c r="J618">
        <v>58</v>
      </c>
      <c r="K618">
        <v>55</v>
      </c>
      <c r="L618">
        <v>0</v>
      </c>
      <c r="M618">
        <v>2024</v>
      </c>
      <c r="N618">
        <f>VLOOKUP(E618, '2024D'!$A$2:$G$339, 2, FALSE)</f>
        <v>224</v>
      </c>
      <c r="O618">
        <f>VLOOKUP(E618, '2024D'!$A$2:$G$339, 3, FALSE)</f>
        <v>9848</v>
      </c>
      <c r="P618">
        <f>extracted_table_data[[#This Row],[最低排名]]-extracted_table_data[[#This Row],[同分人数]]+1</f>
        <v>23116</v>
      </c>
      <c r="Q618">
        <f>IF(O618&gt;=开始!$B$6, 1, 0)</f>
        <v>1</v>
      </c>
      <c r="R618">
        <f>extracted_table_data[[#This Row],[最低排名]]-开始!$B$6</f>
        <v>23334</v>
      </c>
    </row>
    <row r="619" spans="1:18">
      <c r="A619">
        <v>47803</v>
      </c>
      <c r="B619" t="s">
        <v>743</v>
      </c>
      <c r="C619" t="str">
        <f t="shared" si="18"/>
        <v>西浦大学</v>
      </c>
      <c r="D619" t="str">
        <f t="shared" si="19"/>
        <v>03</v>
      </c>
      <c r="E619" t="s">
        <v>66</v>
      </c>
      <c r="F619">
        <v>228</v>
      </c>
      <c r="G619">
        <v>117</v>
      </c>
      <c r="H619">
        <v>131</v>
      </c>
      <c r="I619">
        <v>64</v>
      </c>
      <c r="J619">
        <v>61</v>
      </c>
      <c r="K619">
        <v>55</v>
      </c>
      <c r="L619">
        <v>0</v>
      </c>
      <c r="M619">
        <v>2024</v>
      </c>
      <c r="N619">
        <f>VLOOKUP(E619, '2024D'!$A$2:$G$339, 2, FALSE)</f>
        <v>221</v>
      </c>
      <c r="O619">
        <f>VLOOKUP(E619, '2024D'!$A$2:$G$339, 3, FALSE)</f>
        <v>10069</v>
      </c>
      <c r="P619">
        <f>extracted_table_data[[#This Row],[最低排名]]-extracted_table_data[[#This Row],[同分人数]]+1</f>
        <v>22657</v>
      </c>
      <c r="Q619">
        <f>IF(O619&gt;=开始!$B$6, 1, 0)</f>
        <v>1</v>
      </c>
      <c r="R619">
        <f>extracted_table_data[[#This Row],[最低排名]]-开始!$B$6</f>
        <v>22878</v>
      </c>
    </row>
    <row r="620" spans="1:18">
      <c r="A620">
        <v>47901</v>
      </c>
      <c r="B620" t="s">
        <v>746</v>
      </c>
      <c r="C620" t="str">
        <f t="shared" si="18"/>
        <v>徐州医大</v>
      </c>
      <c r="D620" t="str">
        <f t="shared" si="19"/>
        <v>01</v>
      </c>
      <c r="E620" t="s">
        <v>256</v>
      </c>
      <c r="F620">
        <v>219</v>
      </c>
      <c r="G620">
        <v>113</v>
      </c>
      <c r="H620">
        <v>123</v>
      </c>
      <c r="I620">
        <v>67</v>
      </c>
      <c r="J620">
        <v>64</v>
      </c>
      <c r="K620">
        <v>58</v>
      </c>
      <c r="L620">
        <v>0</v>
      </c>
      <c r="M620">
        <v>2024</v>
      </c>
      <c r="N620">
        <f>VLOOKUP(E620, '2024D'!$A$2:$G$339, 2, FALSE)</f>
        <v>241</v>
      </c>
      <c r="O620">
        <f>VLOOKUP(E620, '2024D'!$A$2:$G$339, 3, FALSE)</f>
        <v>11919</v>
      </c>
      <c r="P620">
        <f>extracted_table_data[[#This Row],[最低排名]]-extracted_table_data[[#This Row],[同分人数]]+1</f>
        <v>28076</v>
      </c>
      <c r="Q620">
        <f>IF(O620&gt;=开始!$B$6, 1, 0)</f>
        <v>1</v>
      </c>
      <c r="R620">
        <f>extracted_table_data[[#This Row],[最低排名]]-开始!$B$6</f>
        <v>28319</v>
      </c>
    </row>
    <row r="621" spans="1:18">
      <c r="A621">
        <v>48001</v>
      </c>
      <c r="B621" t="s">
        <v>747</v>
      </c>
      <c r="C621" t="str">
        <f t="shared" si="18"/>
        <v>南京艺术</v>
      </c>
      <c r="D621" t="str">
        <f t="shared" si="19"/>
        <v>01</v>
      </c>
      <c r="E621" t="s">
        <v>546</v>
      </c>
      <c r="F621">
        <v>199</v>
      </c>
      <c r="G621">
        <v>100</v>
      </c>
      <c r="H621">
        <v>109</v>
      </c>
      <c r="I621">
        <v>64</v>
      </c>
      <c r="J621">
        <v>58</v>
      </c>
      <c r="K621">
        <v>58</v>
      </c>
      <c r="L621">
        <v>0</v>
      </c>
      <c r="M621">
        <v>2024</v>
      </c>
      <c r="N621">
        <f>VLOOKUP(E621, '2024D'!$A$2:$G$339, 2, FALSE)</f>
        <v>244</v>
      </c>
      <c r="O621">
        <f>VLOOKUP(E621, '2024D'!$A$2:$G$339, 3, FALSE)</f>
        <v>22514</v>
      </c>
      <c r="P621">
        <f>extracted_table_data[[#This Row],[最低排名]]-extracted_table_data[[#This Row],[同分人数]]+1</f>
        <v>33767</v>
      </c>
      <c r="Q621">
        <f>IF(O621&gt;=开始!$B$6, 1, 0)</f>
        <v>1</v>
      </c>
      <c r="R621">
        <f>extracted_table_data[[#This Row],[最低排名]]-开始!$B$6</f>
        <v>33965</v>
      </c>
    </row>
    <row r="622" spans="1:18">
      <c r="A622">
        <v>48002</v>
      </c>
      <c r="B622" t="s">
        <v>2290</v>
      </c>
      <c r="C622" t="str">
        <f t="shared" si="18"/>
        <v>南京艺术</v>
      </c>
      <c r="D622" t="str">
        <f t="shared" si="19"/>
        <v>02</v>
      </c>
      <c r="E622" t="s">
        <v>90</v>
      </c>
      <c r="F622">
        <v>219</v>
      </c>
      <c r="G622">
        <v>114</v>
      </c>
      <c r="H622">
        <v>115</v>
      </c>
      <c r="I622">
        <v>55</v>
      </c>
      <c r="J622">
        <v>55</v>
      </c>
      <c r="K622">
        <v>49</v>
      </c>
      <c r="L622">
        <v>0</v>
      </c>
      <c r="M622">
        <v>2024</v>
      </c>
      <c r="N622">
        <f>VLOOKUP(E622, '2024D'!$A$2:$G$339, 2, FALSE)</f>
        <v>270</v>
      </c>
      <c r="O622">
        <f>VLOOKUP(E622, '2024D'!$A$2:$G$339, 3, FALSE)</f>
        <v>21226</v>
      </c>
      <c r="P622">
        <f>extracted_table_data[[#This Row],[最低排名]]-extracted_table_data[[#This Row],[同分人数]]+1</f>
        <v>13399</v>
      </c>
      <c r="Q622">
        <f>IF(O622&gt;=开始!$B$6, 1, 0)</f>
        <v>1</v>
      </c>
      <c r="R622">
        <f>extracted_table_data[[#This Row],[最低排名]]-开始!$B$6</f>
        <v>13663</v>
      </c>
    </row>
    <row r="623" spans="1:18">
      <c r="A623">
        <v>48101</v>
      </c>
      <c r="B623" t="s">
        <v>748</v>
      </c>
      <c r="C623" t="str">
        <f t="shared" si="18"/>
        <v>南京晓庄</v>
      </c>
      <c r="D623" t="str">
        <f t="shared" si="19"/>
        <v>01</v>
      </c>
      <c r="E623" t="s">
        <v>354</v>
      </c>
      <c r="F623">
        <v>177</v>
      </c>
      <c r="G623">
        <v>93</v>
      </c>
      <c r="H623">
        <v>101</v>
      </c>
      <c r="I623">
        <v>52</v>
      </c>
      <c r="J623">
        <v>52</v>
      </c>
      <c r="K623">
        <v>46</v>
      </c>
      <c r="L623">
        <v>0</v>
      </c>
      <c r="M623">
        <v>2024</v>
      </c>
      <c r="N623">
        <f>VLOOKUP(E623, '2024D'!$A$2:$G$339, 2, FALSE)</f>
        <v>204</v>
      </c>
      <c r="O623">
        <f>VLOOKUP(E623, '2024D'!$A$2:$G$339, 3, FALSE)</f>
        <v>36833</v>
      </c>
      <c r="P623">
        <f>extracted_table_data[[#This Row],[最低排名]]-extracted_table_data[[#This Row],[同分人数]]+1</f>
        <v>32024</v>
      </c>
      <c r="Q623">
        <f>IF(O623&gt;=开始!$B$6, 1, 0)</f>
        <v>1</v>
      </c>
      <c r="R623">
        <f>extracted_table_data[[#This Row],[最低排名]]-开始!$B$6</f>
        <v>32236</v>
      </c>
    </row>
    <row r="624" spans="1:18">
      <c r="A624">
        <v>48201</v>
      </c>
      <c r="B624" t="s">
        <v>750</v>
      </c>
      <c r="C624" t="str">
        <f t="shared" si="18"/>
        <v>宿迁学院</v>
      </c>
      <c r="D624" t="str">
        <f t="shared" si="19"/>
        <v>01</v>
      </c>
      <c r="E624" t="s">
        <v>440</v>
      </c>
      <c r="F624">
        <v>191</v>
      </c>
      <c r="G624">
        <v>98</v>
      </c>
      <c r="H624">
        <v>93</v>
      </c>
      <c r="I624">
        <v>61</v>
      </c>
      <c r="J624">
        <v>46</v>
      </c>
      <c r="K624">
        <v>46</v>
      </c>
      <c r="L624">
        <v>0</v>
      </c>
      <c r="M624">
        <v>2024</v>
      </c>
      <c r="N624">
        <f>VLOOKUP(E624, '2024D'!$A$2:$G$339, 2, FALSE)</f>
        <v>214</v>
      </c>
      <c r="O624">
        <f>VLOOKUP(E624, '2024D'!$A$2:$G$339, 3, FALSE)</f>
        <v>34923</v>
      </c>
      <c r="P624">
        <f>extracted_table_data[[#This Row],[最低排名]]-extracted_table_data[[#This Row],[同分人数]]+1</f>
        <v>20654</v>
      </c>
      <c r="Q624">
        <f>IF(O624&gt;=开始!$B$6, 1, 0)</f>
        <v>1</v>
      </c>
      <c r="R624">
        <f>extracted_table_data[[#This Row],[最低排名]]-开始!$B$6</f>
        <v>20893</v>
      </c>
    </row>
    <row r="625" spans="1:18">
      <c r="A625">
        <v>48202</v>
      </c>
      <c r="B625" t="s">
        <v>751</v>
      </c>
      <c r="C625" t="str">
        <f t="shared" si="18"/>
        <v>宿迁学院</v>
      </c>
      <c r="D625" t="str">
        <f t="shared" si="19"/>
        <v>02</v>
      </c>
      <c r="E625" t="s">
        <v>701</v>
      </c>
      <c r="F625">
        <v>195</v>
      </c>
      <c r="G625">
        <v>100</v>
      </c>
      <c r="H625">
        <v>75</v>
      </c>
      <c r="I625">
        <v>64</v>
      </c>
      <c r="J625">
        <v>58</v>
      </c>
      <c r="K625">
        <v>52</v>
      </c>
      <c r="L625">
        <v>0</v>
      </c>
      <c r="M625">
        <v>2024</v>
      </c>
      <c r="N625">
        <f>VLOOKUP(E625, '2024D'!$A$2:$G$339, 2, FALSE)</f>
        <v>215</v>
      </c>
      <c r="O625">
        <f>VLOOKUP(E625, '2024D'!$A$2:$G$339, 3, FALSE)</f>
        <v>33286</v>
      </c>
      <c r="P625">
        <f>extracted_table_data[[#This Row],[最低排名]]-extracted_table_data[[#This Row],[同分人数]]+1</f>
        <v>21431</v>
      </c>
      <c r="Q625">
        <f>IF(O625&gt;=开始!$B$6, 1, 0)</f>
        <v>1</v>
      </c>
      <c r="R625">
        <f>extracted_table_data[[#This Row],[最低排名]]-开始!$B$6</f>
        <v>21695</v>
      </c>
    </row>
    <row r="626" spans="1:18">
      <c r="A626">
        <v>49101</v>
      </c>
      <c r="B626" t="s">
        <v>753</v>
      </c>
      <c r="C626" t="str">
        <f t="shared" si="18"/>
        <v>浙江大学</v>
      </c>
      <c r="D626" t="str">
        <f t="shared" si="19"/>
        <v>01</v>
      </c>
      <c r="E626" t="s">
        <v>0</v>
      </c>
      <c r="M626">
        <v>2024</v>
      </c>
      <c r="N626">
        <f>VLOOKUP(E626, '2024D'!$A$2:$G$339, 2, FALSE)</f>
        <v>2684</v>
      </c>
      <c r="O626">
        <f>VLOOKUP(E626, '2024D'!$A$2:$G$339, 3, FALSE)</f>
        <v>2684</v>
      </c>
      <c r="P626">
        <f>extracted_table_data[[#This Row],[最低排名]]-extracted_table_data[[#This Row],[同分人数]]+1</f>
        <v>32237</v>
      </c>
      <c r="Q626">
        <f>IF(O626&gt;=开始!$B$6, 1, 0)</f>
        <v>1</v>
      </c>
      <c r="R626">
        <f>extracted_table_data[[#This Row],[最低排名]]-开始!$B$6</f>
        <v>32460</v>
      </c>
    </row>
    <row r="627" spans="1:18">
      <c r="A627">
        <v>49102</v>
      </c>
      <c r="B627" t="s">
        <v>754</v>
      </c>
      <c r="C627" t="str">
        <f t="shared" si="18"/>
        <v>浙江大学</v>
      </c>
      <c r="D627" t="str">
        <f t="shared" si="19"/>
        <v>02</v>
      </c>
      <c r="E627" t="s">
        <v>0</v>
      </c>
      <c r="M627">
        <v>2024</v>
      </c>
      <c r="N627">
        <f>VLOOKUP(E627, '2024D'!$A$2:$G$339, 2, FALSE)</f>
        <v>2684</v>
      </c>
      <c r="O627">
        <f>VLOOKUP(E627, '2024D'!$A$2:$G$339, 3, FALSE)</f>
        <v>2684</v>
      </c>
      <c r="P627">
        <f>extracted_table_data[[#This Row],[最低排名]]-extracted_table_data[[#This Row],[同分人数]]+1</f>
        <v>19673</v>
      </c>
      <c r="Q627">
        <f>IF(O627&gt;=开始!$B$6, 1, 0)</f>
        <v>1</v>
      </c>
      <c r="R627">
        <f>extracted_table_data[[#This Row],[最低排名]]-开始!$B$6</f>
        <v>19921</v>
      </c>
    </row>
    <row r="628" spans="1:18">
      <c r="A628">
        <v>49201</v>
      </c>
      <c r="B628" t="s">
        <v>755</v>
      </c>
      <c r="C628" t="str">
        <f t="shared" si="18"/>
        <v>杭州电子</v>
      </c>
      <c r="D628" t="str">
        <f t="shared" si="19"/>
        <v>01</v>
      </c>
      <c r="E628" t="s">
        <v>66</v>
      </c>
      <c r="F628">
        <v>229</v>
      </c>
      <c r="G628">
        <v>118</v>
      </c>
      <c r="H628">
        <v>118</v>
      </c>
      <c r="I628">
        <v>70</v>
      </c>
      <c r="J628">
        <v>61</v>
      </c>
      <c r="K628">
        <v>61</v>
      </c>
      <c r="L628">
        <v>0</v>
      </c>
      <c r="M628">
        <v>2024</v>
      </c>
      <c r="N628">
        <f>VLOOKUP(E628, '2024D'!$A$2:$G$339, 2, FALSE)</f>
        <v>221</v>
      </c>
      <c r="O628">
        <f>VLOOKUP(E628, '2024D'!$A$2:$G$339, 3, FALSE)</f>
        <v>10069</v>
      </c>
      <c r="P628">
        <f>extracted_table_data[[#This Row],[最低排名]]-extracted_table_data[[#This Row],[同分人数]]+1</f>
        <v>14417</v>
      </c>
      <c r="Q628">
        <f>IF(O628&gt;=开始!$B$6, 1, 0)</f>
        <v>1</v>
      </c>
      <c r="R628">
        <f>extracted_table_data[[#This Row],[最低排名]]-开始!$B$6</f>
        <v>14672</v>
      </c>
    </row>
    <row r="629" spans="1:18">
      <c r="A629">
        <v>49202</v>
      </c>
      <c r="B629" t="s">
        <v>756</v>
      </c>
      <c r="C629" t="str">
        <f t="shared" si="18"/>
        <v>杭州电子</v>
      </c>
      <c r="D629" t="str">
        <f t="shared" si="19"/>
        <v>02</v>
      </c>
      <c r="E629" t="s">
        <v>323</v>
      </c>
      <c r="F629">
        <v>216</v>
      </c>
      <c r="G629">
        <v>110</v>
      </c>
      <c r="H629">
        <v>94</v>
      </c>
      <c r="I629">
        <v>58</v>
      </c>
      <c r="J629">
        <v>58</v>
      </c>
      <c r="K629">
        <v>55</v>
      </c>
      <c r="L629">
        <v>0</v>
      </c>
      <c r="M629">
        <v>2024</v>
      </c>
      <c r="N629">
        <f>VLOOKUP(E629, '2024D'!$A$2:$G$339, 2, FALSE)</f>
        <v>257</v>
      </c>
      <c r="O629">
        <f>VLOOKUP(E629, '2024D'!$A$2:$G$339, 3, FALSE)</f>
        <v>24337</v>
      </c>
      <c r="P629">
        <f>extracted_table_data[[#This Row],[最低排名]]-extracted_table_data[[#This Row],[同分人数]]+1</f>
        <v>21166</v>
      </c>
      <c r="Q629">
        <f>IF(O629&gt;=开始!$B$6, 1, 0)</f>
        <v>1</v>
      </c>
      <c r="R629">
        <f>extracted_table_data[[#This Row],[最低排名]]-开始!$B$6</f>
        <v>21430</v>
      </c>
    </row>
    <row r="630" spans="1:18">
      <c r="A630">
        <v>49301</v>
      </c>
      <c r="B630" t="s">
        <v>758</v>
      </c>
      <c r="C630" t="str">
        <f t="shared" si="18"/>
        <v>浙江工大</v>
      </c>
      <c r="D630" t="str">
        <f t="shared" si="19"/>
        <v>01</v>
      </c>
      <c r="E630" t="s">
        <v>160</v>
      </c>
      <c r="F630">
        <v>229</v>
      </c>
      <c r="G630">
        <v>123</v>
      </c>
      <c r="H630">
        <v>119</v>
      </c>
      <c r="I630">
        <v>64</v>
      </c>
      <c r="J630">
        <v>61</v>
      </c>
      <c r="K630">
        <v>61</v>
      </c>
      <c r="L630">
        <v>0</v>
      </c>
      <c r="M630">
        <v>2024</v>
      </c>
      <c r="N630">
        <f>VLOOKUP(E630, '2024D'!$A$2:$G$339, 2, FALSE)</f>
        <v>249</v>
      </c>
      <c r="O630">
        <f>VLOOKUP(E630, '2024D'!$A$2:$G$339, 3, FALSE)</f>
        <v>11234</v>
      </c>
      <c r="P630">
        <f>extracted_table_data[[#This Row],[最低排名]]-extracted_table_data[[#This Row],[同分人数]]+1</f>
        <v>30611</v>
      </c>
      <c r="Q630">
        <f>IF(O630&gt;=开始!$B$6, 1, 0)</f>
        <v>1</v>
      </c>
      <c r="R630">
        <f>extracted_table_data[[#This Row],[最低排名]]-开始!$B$6</f>
        <v>30852</v>
      </c>
    </row>
    <row r="631" spans="1:18">
      <c r="A631">
        <v>49302</v>
      </c>
      <c r="B631" t="s">
        <v>759</v>
      </c>
      <c r="C631" t="str">
        <f t="shared" si="18"/>
        <v>浙江工大</v>
      </c>
      <c r="D631" t="str">
        <f t="shared" si="19"/>
        <v>02</v>
      </c>
      <c r="E631" t="s">
        <v>136</v>
      </c>
      <c r="F631">
        <v>224</v>
      </c>
      <c r="G631">
        <v>115</v>
      </c>
      <c r="H631">
        <v>119</v>
      </c>
      <c r="I631">
        <v>67</v>
      </c>
      <c r="J631">
        <v>52</v>
      </c>
      <c r="K631">
        <v>49</v>
      </c>
      <c r="L631">
        <v>0</v>
      </c>
      <c r="M631">
        <v>2024</v>
      </c>
      <c r="N631">
        <f>VLOOKUP(E631, '2024D'!$A$2:$G$339, 2, FALSE)</f>
        <v>278</v>
      </c>
      <c r="O631">
        <f>VLOOKUP(E631, '2024D'!$A$2:$G$339, 3, FALSE)</f>
        <v>16761</v>
      </c>
      <c r="P631">
        <f>extracted_table_data[[#This Row],[最低排名]]-extracted_table_data[[#This Row],[同分人数]]+1</f>
        <v>33966</v>
      </c>
      <c r="Q631">
        <f>IF(O631&gt;=开始!$B$6, 1, 0)</f>
        <v>1</v>
      </c>
      <c r="R631">
        <f>extracted_table_data[[#This Row],[最低排名]]-开始!$B$6</f>
        <v>34170</v>
      </c>
    </row>
    <row r="632" spans="1:18">
      <c r="A632">
        <v>49303</v>
      </c>
      <c r="B632" t="s">
        <v>760</v>
      </c>
      <c r="C632" t="str">
        <f t="shared" si="18"/>
        <v>浙江工大</v>
      </c>
      <c r="D632" t="str">
        <f t="shared" si="19"/>
        <v>03</v>
      </c>
      <c r="E632" t="s">
        <v>132</v>
      </c>
      <c r="F632">
        <v>208</v>
      </c>
      <c r="G632">
        <v>116</v>
      </c>
      <c r="H632">
        <v>121</v>
      </c>
      <c r="I632">
        <v>61</v>
      </c>
      <c r="J632">
        <v>61</v>
      </c>
      <c r="K632">
        <v>61</v>
      </c>
      <c r="L632">
        <v>0</v>
      </c>
      <c r="M632">
        <v>2024</v>
      </c>
      <c r="N632">
        <f>VLOOKUP(E632, '2024D'!$A$2:$G$339, 2, FALSE)</f>
        <v>233</v>
      </c>
      <c r="O632">
        <f>VLOOKUP(E632, '2024D'!$A$2:$G$339, 3, FALSE)</f>
        <v>16483</v>
      </c>
      <c r="P632">
        <f>extracted_table_data[[#This Row],[最低排名]]-extracted_table_data[[#This Row],[同分人数]]+1</f>
        <v>22398</v>
      </c>
      <c r="Q632">
        <f>IF(O632&gt;=开始!$B$6, 1, 0)</f>
        <v>1</v>
      </c>
      <c r="R632">
        <f>extracted_table_data[[#This Row],[最低排名]]-开始!$B$6</f>
        <v>22656</v>
      </c>
    </row>
    <row r="633" spans="1:18">
      <c r="A633">
        <v>49304</v>
      </c>
      <c r="B633" t="s">
        <v>761</v>
      </c>
      <c r="C633" t="str">
        <f t="shared" si="18"/>
        <v>浙江工大</v>
      </c>
      <c r="D633" t="str">
        <f t="shared" si="19"/>
        <v>04</v>
      </c>
      <c r="E633" t="s">
        <v>62</v>
      </c>
      <c r="F633">
        <v>219</v>
      </c>
      <c r="G633">
        <v>115</v>
      </c>
      <c r="H633">
        <v>122</v>
      </c>
      <c r="I633">
        <v>70</v>
      </c>
      <c r="J633">
        <v>64</v>
      </c>
      <c r="K633">
        <v>52</v>
      </c>
      <c r="L633">
        <v>0</v>
      </c>
      <c r="M633">
        <v>2024</v>
      </c>
      <c r="N633">
        <f>VLOOKUP(E633, '2024D'!$A$2:$G$339, 2, FALSE)</f>
        <v>233</v>
      </c>
      <c r="O633">
        <f>VLOOKUP(E633, '2024D'!$A$2:$G$339, 3, FALSE)</f>
        <v>12860</v>
      </c>
      <c r="P633">
        <f>extracted_table_data[[#This Row],[最低排名]]-extracted_table_data[[#This Row],[同分人数]]+1</f>
        <v>21696</v>
      </c>
      <c r="Q633">
        <f>IF(O633&gt;=开始!$B$6, 1, 0)</f>
        <v>1</v>
      </c>
      <c r="R633">
        <f>extracted_table_data[[#This Row],[最低排名]]-开始!$B$6</f>
        <v>21932</v>
      </c>
    </row>
    <row r="634" spans="1:18">
      <c r="A634">
        <v>49401</v>
      </c>
      <c r="B634" t="s">
        <v>763</v>
      </c>
      <c r="C634" t="str">
        <f t="shared" si="18"/>
        <v>浙江理工</v>
      </c>
      <c r="D634" t="str">
        <f t="shared" si="19"/>
        <v>01</v>
      </c>
      <c r="E634" t="s">
        <v>81</v>
      </c>
      <c r="F634">
        <v>212</v>
      </c>
      <c r="G634">
        <v>111</v>
      </c>
      <c r="H634">
        <v>100</v>
      </c>
      <c r="I634">
        <v>64</v>
      </c>
      <c r="J634">
        <v>61</v>
      </c>
      <c r="K634">
        <v>55</v>
      </c>
      <c r="L634">
        <v>0</v>
      </c>
      <c r="M634">
        <v>2024</v>
      </c>
      <c r="N634">
        <f>VLOOKUP(E634, '2024D'!$A$2:$G$339, 2, FALSE)</f>
        <v>247</v>
      </c>
      <c r="O634">
        <f>VLOOKUP(E634, '2024D'!$A$2:$G$339, 3, FALSE)</f>
        <v>21473</v>
      </c>
      <c r="P634">
        <f>extracted_table_data[[#This Row],[最低排名]]-extracted_table_data[[#This Row],[同分人数]]+1</f>
        <v>21933</v>
      </c>
      <c r="Q634">
        <f>IF(O634&gt;=开始!$B$6, 1, 0)</f>
        <v>1</v>
      </c>
      <c r="R634">
        <f>extracted_table_data[[#This Row],[最低排名]]-开始!$B$6</f>
        <v>22166</v>
      </c>
    </row>
    <row r="635" spans="1:18">
      <c r="A635">
        <v>49402</v>
      </c>
      <c r="B635" t="s">
        <v>1575</v>
      </c>
      <c r="C635" t="str">
        <f t="shared" si="18"/>
        <v>浙江理工</v>
      </c>
      <c r="D635" t="str">
        <f t="shared" si="19"/>
        <v>02</v>
      </c>
      <c r="E635" t="s">
        <v>296</v>
      </c>
      <c r="F635">
        <v>213</v>
      </c>
      <c r="G635">
        <v>107</v>
      </c>
      <c r="H635">
        <v>121</v>
      </c>
      <c r="I635">
        <v>67</v>
      </c>
      <c r="J635">
        <v>55</v>
      </c>
      <c r="K635">
        <v>49</v>
      </c>
      <c r="L635">
        <v>0</v>
      </c>
      <c r="M635">
        <v>2024</v>
      </c>
      <c r="N635">
        <f>VLOOKUP(E635, '2024D'!$A$2:$G$339, 2, FALSE)</f>
        <v>223</v>
      </c>
      <c r="O635">
        <f>VLOOKUP(E635, '2024D'!$A$2:$G$339, 3, FALSE)</f>
        <v>18290</v>
      </c>
      <c r="P635">
        <f>extracted_table_data[[#This Row],[最低排名]]-extracted_table_data[[#This Row],[同分人数]]+1</f>
        <v>21431</v>
      </c>
      <c r="Q635">
        <f>IF(O635&gt;=开始!$B$6, 1, 0)</f>
        <v>1</v>
      </c>
      <c r="R635">
        <f>extracted_table_data[[#This Row],[最低排名]]-开始!$B$6</f>
        <v>21695</v>
      </c>
    </row>
    <row r="636" spans="1:18">
      <c r="A636">
        <v>49403</v>
      </c>
      <c r="B636" t="s">
        <v>764</v>
      </c>
      <c r="C636" t="str">
        <f t="shared" si="18"/>
        <v>浙江理工</v>
      </c>
      <c r="D636" t="str">
        <f t="shared" si="19"/>
        <v>03</v>
      </c>
      <c r="E636" t="s">
        <v>94</v>
      </c>
      <c r="F636">
        <v>216</v>
      </c>
      <c r="G636">
        <v>110</v>
      </c>
      <c r="H636">
        <v>101</v>
      </c>
      <c r="I636">
        <v>61</v>
      </c>
      <c r="J636">
        <v>55</v>
      </c>
      <c r="K636">
        <v>52</v>
      </c>
      <c r="L636">
        <v>0</v>
      </c>
      <c r="M636">
        <v>2024</v>
      </c>
      <c r="N636">
        <f>VLOOKUP(E636, '2024D'!$A$2:$G$339, 2, FALSE)</f>
        <v>253</v>
      </c>
      <c r="O636">
        <f>VLOOKUP(E636, '2024D'!$A$2:$G$339, 3, FALSE)</f>
        <v>23293</v>
      </c>
      <c r="P636">
        <f>extracted_table_data[[#This Row],[最低排名]]-extracted_table_data[[#This Row],[同分人数]]+1</f>
        <v>21696</v>
      </c>
      <c r="Q636">
        <f>IF(O636&gt;=开始!$B$6, 1, 0)</f>
        <v>1</v>
      </c>
      <c r="R636">
        <f>extracted_table_data[[#This Row],[最低排名]]-开始!$B$6</f>
        <v>21932</v>
      </c>
    </row>
    <row r="637" spans="1:18">
      <c r="A637">
        <v>49501</v>
      </c>
      <c r="B637" t="s">
        <v>768</v>
      </c>
      <c r="C637" t="str">
        <f t="shared" si="18"/>
        <v>浙江海洋</v>
      </c>
      <c r="D637" t="str">
        <f t="shared" si="19"/>
        <v>01</v>
      </c>
      <c r="E637" t="s">
        <v>485</v>
      </c>
      <c r="F637">
        <v>190</v>
      </c>
      <c r="G637">
        <v>97</v>
      </c>
      <c r="H637">
        <v>99</v>
      </c>
      <c r="I637">
        <v>55</v>
      </c>
      <c r="J637">
        <v>52</v>
      </c>
      <c r="K637">
        <v>49</v>
      </c>
      <c r="L637">
        <v>0</v>
      </c>
      <c r="M637">
        <v>2024</v>
      </c>
      <c r="N637">
        <f>VLOOKUP(E637, '2024D'!$A$2:$G$339, 2, FALSE)</f>
        <v>211</v>
      </c>
      <c r="O637">
        <f>VLOOKUP(E637, '2024D'!$A$2:$G$339, 3, FALSE)</f>
        <v>33071</v>
      </c>
      <c r="P637">
        <f>extracted_table_data[[#This Row],[最低排名]]-extracted_table_data[[#This Row],[同分人数]]+1</f>
        <v>20399</v>
      </c>
      <c r="Q637">
        <f>IF(O637&gt;=开始!$B$6, 1, 0)</f>
        <v>1</v>
      </c>
      <c r="R637">
        <f>extracted_table_data[[#This Row],[最低排名]]-开始!$B$6</f>
        <v>20653</v>
      </c>
    </row>
    <row r="638" spans="1:18">
      <c r="A638">
        <v>49601</v>
      </c>
      <c r="B638" t="s">
        <v>770</v>
      </c>
      <c r="C638" t="str">
        <f t="shared" si="18"/>
        <v>浙江农林</v>
      </c>
      <c r="D638" t="str">
        <f t="shared" si="19"/>
        <v>01</v>
      </c>
      <c r="E638" t="s">
        <v>92</v>
      </c>
      <c r="F638">
        <v>203</v>
      </c>
      <c r="G638">
        <v>103</v>
      </c>
      <c r="H638">
        <v>114</v>
      </c>
      <c r="I638">
        <v>61</v>
      </c>
      <c r="J638">
        <v>52</v>
      </c>
      <c r="K638">
        <v>52</v>
      </c>
      <c r="L638">
        <v>0</v>
      </c>
      <c r="M638">
        <v>2024</v>
      </c>
      <c r="N638">
        <f>VLOOKUP(E638, '2024D'!$A$2:$G$339, 2, FALSE)</f>
        <v>266</v>
      </c>
      <c r="O638">
        <f>VLOOKUP(E638, '2024D'!$A$2:$G$339, 3, FALSE)</f>
        <v>24080</v>
      </c>
      <c r="P638">
        <f>extracted_table_data[[#This Row],[最低排名]]-extracted_table_data[[#This Row],[同分人数]]+1</f>
        <v>22879</v>
      </c>
      <c r="Q638">
        <f>IF(O638&gt;=开始!$B$6, 1, 0)</f>
        <v>1</v>
      </c>
      <c r="R638">
        <f>extracted_table_data[[#This Row],[最低排名]]-开始!$B$6</f>
        <v>23115</v>
      </c>
    </row>
    <row r="639" spans="1:18">
      <c r="A639">
        <v>49602</v>
      </c>
      <c r="B639" t="s">
        <v>771</v>
      </c>
      <c r="C639" t="str">
        <f t="shared" si="18"/>
        <v>浙江农林</v>
      </c>
      <c r="D639" t="str">
        <f t="shared" si="19"/>
        <v>02</v>
      </c>
      <c r="E639" t="s">
        <v>92</v>
      </c>
      <c r="F639">
        <v>201</v>
      </c>
      <c r="G639">
        <v>106</v>
      </c>
      <c r="H639">
        <v>125</v>
      </c>
      <c r="I639">
        <v>58</v>
      </c>
      <c r="J639">
        <v>49</v>
      </c>
      <c r="K639">
        <v>49</v>
      </c>
      <c r="L639">
        <v>0</v>
      </c>
      <c r="M639">
        <v>2024</v>
      </c>
      <c r="N639">
        <f>VLOOKUP(E639, '2024D'!$A$2:$G$339, 2, FALSE)</f>
        <v>266</v>
      </c>
      <c r="O639">
        <f>VLOOKUP(E639, '2024D'!$A$2:$G$339, 3, FALSE)</f>
        <v>24080</v>
      </c>
      <c r="P639">
        <f>extracted_table_data[[#This Row],[最低排名]]-extracted_table_data[[#This Row],[同分人数]]+1</f>
        <v>20894</v>
      </c>
      <c r="Q639">
        <f>IF(O639&gt;=开始!$B$6, 1, 0)</f>
        <v>1</v>
      </c>
      <c r="R639">
        <f>extracted_table_data[[#This Row],[最低排名]]-开始!$B$6</f>
        <v>21165</v>
      </c>
    </row>
    <row r="640" spans="1:18">
      <c r="A640">
        <v>49701</v>
      </c>
      <c r="B640" t="s">
        <v>774</v>
      </c>
      <c r="C640" t="str">
        <f t="shared" si="18"/>
        <v>温州医大</v>
      </c>
      <c r="D640" t="str">
        <f t="shared" si="19"/>
        <v>01</v>
      </c>
      <c r="E640" t="s">
        <v>298</v>
      </c>
      <c r="F640">
        <v>221</v>
      </c>
      <c r="G640">
        <v>113</v>
      </c>
      <c r="H640">
        <v>128</v>
      </c>
      <c r="I640">
        <v>64</v>
      </c>
      <c r="J640">
        <v>61</v>
      </c>
      <c r="K640">
        <v>58</v>
      </c>
      <c r="L640">
        <v>0</v>
      </c>
      <c r="M640">
        <v>2024</v>
      </c>
      <c r="N640">
        <f>VLOOKUP(E640, '2024D'!$A$2:$G$339, 2, FALSE)</f>
        <v>216</v>
      </c>
      <c r="O640">
        <f>VLOOKUP(E640, '2024D'!$A$2:$G$339, 3, FALSE)</f>
        <v>11678</v>
      </c>
      <c r="P640">
        <f>extracted_table_data[[#This Row],[最低排名]]-extracted_table_data[[#This Row],[同分人数]]+1</f>
        <v>20654</v>
      </c>
      <c r="Q640">
        <f>IF(O640&gt;=开始!$B$6, 1, 0)</f>
        <v>1</v>
      </c>
      <c r="R640">
        <f>extracted_table_data[[#This Row],[最低排名]]-开始!$B$6</f>
        <v>20893</v>
      </c>
    </row>
    <row r="641" spans="1:18">
      <c r="A641">
        <v>49702</v>
      </c>
      <c r="B641" t="s">
        <v>775</v>
      </c>
      <c r="C641" t="str">
        <f t="shared" si="18"/>
        <v>温州医大</v>
      </c>
      <c r="D641" t="str">
        <f t="shared" si="19"/>
        <v>02</v>
      </c>
      <c r="E641" t="s">
        <v>260</v>
      </c>
      <c r="F641">
        <v>242</v>
      </c>
      <c r="G641">
        <v>130</v>
      </c>
      <c r="H641">
        <v>131</v>
      </c>
      <c r="I641">
        <v>64</v>
      </c>
      <c r="J641">
        <v>61</v>
      </c>
      <c r="K641">
        <v>58</v>
      </c>
      <c r="L641">
        <v>0</v>
      </c>
      <c r="M641">
        <v>2024</v>
      </c>
      <c r="N641">
        <f>VLOOKUP(E641, '2024D'!$A$2:$G$339, 2, FALSE)</f>
        <v>173</v>
      </c>
      <c r="O641">
        <f>VLOOKUP(E641, '2024D'!$A$2:$G$339, 3, FALSE)</f>
        <v>6631</v>
      </c>
      <c r="P641">
        <f>extracted_table_data[[#This Row],[最低排名]]-extracted_table_data[[#This Row],[同分人数]]+1</f>
        <v>14673</v>
      </c>
      <c r="Q641">
        <f>IF(O641&gt;=开始!$B$6, 1, 0)</f>
        <v>1</v>
      </c>
      <c r="R641">
        <f>extracted_table_data[[#This Row],[最低排名]]-开始!$B$6</f>
        <v>14925</v>
      </c>
    </row>
    <row r="642" spans="1:18">
      <c r="A642">
        <v>49801</v>
      </c>
      <c r="B642" t="s">
        <v>777</v>
      </c>
      <c r="C642" t="str">
        <f t="shared" ref="C642:C705" si="20">LEFT(B642, FIND("(", B642) - 1)</f>
        <v>浙江师大</v>
      </c>
      <c r="D642" t="str">
        <f t="shared" ref="D642:D705" si="21">MID(B642, FIND("(", B642) + 1, FIND(")", B642) - FIND("(", B642) - 1)</f>
        <v>01</v>
      </c>
      <c r="E642" t="s">
        <v>94</v>
      </c>
      <c r="F642">
        <v>195</v>
      </c>
      <c r="G642">
        <v>101</v>
      </c>
      <c r="H642">
        <v>113</v>
      </c>
      <c r="I642">
        <v>61</v>
      </c>
      <c r="J642">
        <v>58</v>
      </c>
      <c r="K642">
        <v>58</v>
      </c>
      <c r="L642">
        <v>0</v>
      </c>
      <c r="M642">
        <v>2024</v>
      </c>
      <c r="N642">
        <f>VLOOKUP(E642, '2024D'!$A$2:$G$339, 2, FALSE)</f>
        <v>253</v>
      </c>
      <c r="O642">
        <f>VLOOKUP(E642, '2024D'!$A$2:$G$339, 3, FALSE)</f>
        <v>23293</v>
      </c>
      <c r="P642">
        <f>extracted_table_data[[#This Row],[最低排名]]-extracted_table_data[[#This Row],[同分人数]]+1</f>
        <v>20399</v>
      </c>
      <c r="Q642">
        <f>IF(O642&gt;=开始!$B$6, 1, 0)</f>
        <v>1</v>
      </c>
      <c r="R642">
        <f>extracted_table_data[[#This Row],[最低排名]]-开始!$B$6</f>
        <v>20653</v>
      </c>
    </row>
    <row r="643" spans="1:18">
      <c r="A643">
        <v>49802</v>
      </c>
      <c r="B643" t="s">
        <v>778</v>
      </c>
      <c r="C643" t="str">
        <f t="shared" si="20"/>
        <v>浙江师大</v>
      </c>
      <c r="D643" t="str">
        <f t="shared" si="21"/>
        <v>02</v>
      </c>
      <c r="E643" t="s">
        <v>678</v>
      </c>
      <c r="F643">
        <v>203</v>
      </c>
      <c r="G643">
        <v>104</v>
      </c>
      <c r="H643">
        <v>118</v>
      </c>
      <c r="I643">
        <v>64</v>
      </c>
      <c r="J643">
        <v>49</v>
      </c>
      <c r="K643">
        <v>49</v>
      </c>
      <c r="L643">
        <v>0</v>
      </c>
      <c r="M643">
        <v>2024</v>
      </c>
      <c r="N643">
        <f>VLOOKUP(E643, '2024D'!$A$2:$G$339, 2, FALSE)</f>
        <v>261</v>
      </c>
      <c r="O643">
        <f>VLOOKUP(E643, '2024D'!$A$2:$G$339, 3, FALSE)</f>
        <v>23814</v>
      </c>
      <c r="P643">
        <f>extracted_table_data[[#This Row],[最低排名]]-extracted_table_data[[#This Row],[同分人数]]+1</f>
        <v>14183</v>
      </c>
      <c r="Q643">
        <f>IF(O643&gt;=开始!$B$6, 1, 0)</f>
        <v>1</v>
      </c>
      <c r="R643">
        <f>extracted_table_data[[#This Row],[最低排名]]-开始!$B$6</f>
        <v>14416</v>
      </c>
    </row>
    <row r="644" spans="1:18">
      <c r="A644">
        <v>49803</v>
      </c>
      <c r="B644" t="s">
        <v>779</v>
      </c>
      <c r="C644" t="str">
        <f t="shared" si="20"/>
        <v>浙江师大</v>
      </c>
      <c r="D644" t="str">
        <f t="shared" si="21"/>
        <v>03</v>
      </c>
      <c r="E644" t="s">
        <v>678</v>
      </c>
      <c r="F644">
        <v>205</v>
      </c>
      <c r="G644">
        <v>111</v>
      </c>
      <c r="H644">
        <v>113</v>
      </c>
      <c r="I644">
        <v>61</v>
      </c>
      <c r="J644">
        <v>55</v>
      </c>
      <c r="K644">
        <v>49</v>
      </c>
      <c r="L644">
        <v>0</v>
      </c>
      <c r="M644">
        <v>2024</v>
      </c>
      <c r="N644">
        <f>VLOOKUP(E644, '2024D'!$A$2:$G$339, 2, FALSE)</f>
        <v>261</v>
      </c>
      <c r="O644">
        <f>VLOOKUP(E644, '2024D'!$A$2:$G$339, 3, FALSE)</f>
        <v>23814</v>
      </c>
      <c r="P644">
        <f>extracted_table_data[[#This Row],[最低排名]]-extracted_table_data[[#This Row],[同分人数]]+1</f>
        <v>16424</v>
      </c>
      <c r="Q644">
        <f>IF(O644&gt;=开始!$B$6, 1, 0)</f>
        <v>1</v>
      </c>
      <c r="R644">
        <f>extracted_table_data[[#This Row],[最低排名]]-开始!$B$6</f>
        <v>16670</v>
      </c>
    </row>
    <row r="645" spans="1:18">
      <c r="A645">
        <v>49901</v>
      </c>
      <c r="B645" t="s">
        <v>782</v>
      </c>
      <c r="C645" t="str">
        <f t="shared" si="20"/>
        <v>杭州师大</v>
      </c>
      <c r="D645" t="str">
        <f t="shared" si="21"/>
        <v>01</v>
      </c>
      <c r="E645" t="s">
        <v>90</v>
      </c>
      <c r="F645">
        <v>206</v>
      </c>
      <c r="G645">
        <v>105</v>
      </c>
      <c r="H645">
        <v>110</v>
      </c>
      <c r="I645">
        <v>64</v>
      </c>
      <c r="J645">
        <v>58</v>
      </c>
      <c r="K645">
        <v>55</v>
      </c>
      <c r="L645">
        <v>0</v>
      </c>
      <c r="M645">
        <v>2024</v>
      </c>
      <c r="N645">
        <f>VLOOKUP(E645, '2024D'!$A$2:$G$339, 2, FALSE)</f>
        <v>270</v>
      </c>
      <c r="O645">
        <f>VLOOKUP(E645, '2024D'!$A$2:$G$339, 3, FALSE)</f>
        <v>21226</v>
      </c>
      <c r="P645">
        <f>extracted_table_data[[#This Row],[最低排名]]-extracted_table_data[[#This Row],[同分人数]]+1</f>
        <v>18119</v>
      </c>
      <c r="Q645">
        <f>IF(O645&gt;=开始!$B$6, 1, 0)</f>
        <v>1</v>
      </c>
      <c r="R645">
        <f>extracted_table_data[[#This Row],[最低排名]]-开始!$B$6</f>
        <v>18398</v>
      </c>
    </row>
    <row r="646" spans="1:18">
      <c r="A646">
        <v>49902</v>
      </c>
      <c r="B646" t="s">
        <v>783</v>
      </c>
      <c r="C646" t="str">
        <f t="shared" si="20"/>
        <v>杭州师大</v>
      </c>
      <c r="D646" t="str">
        <f t="shared" si="21"/>
        <v>02</v>
      </c>
      <c r="E646" t="s">
        <v>94</v>
      </c>
      <c r="F646">
        <v>200</v>
      </c>
      <c r="G646">
        <v>100</v>
      </c>
      <c r="H646">
        <v>132</v>
      </c>
      <c r="I646">
        <v>64</v>
      </c>
      <c r="J646">
        <v>46</v>
      </c>
      <c r="K646">
        <v>43</v>
      </c>
      <c r="L646">
        <v>0</v>
      </c>
      <c r="M646">
        <v>2024</v>
      </c>
      <c r="N646">
        <f>VLOOKUP(E646, '2024D'!$A$2:$G$339, 2, FALSE)</f>
        <v>253</v>
      </c>
      <c r="O646">
        <f>VLOOKUP(E646, '2024D'!$A$2:$G$339, 3, FALSE)</f>
        <v>23293</v>
      </c>
      <c r="P646">
        <f>extracted_table_data[[#This Row],[最低排名]]-extracted_table_data[[#This Row],[同分人数]]+1</f>
        <v>16922</v>
      </c>
      <c r="Q646">
        <f>IF(O646&gt;=开始!$B$6, 1, 0)</f>
        <v>1</v>
      </c>
      <c r="R646">
        <f>extracted_table_data[[#This Row],[最低排名]]-开始!$B$6</f>
        <v>17139</v>
      </c>
    </row>
    <row r="647" spans="1:18">
      <c r="A647">
        <v>49903</v>
      </c>
      <c r="B647" t="s">
        <v>784</v>
      </c>
      <c r="C647" t="str">
        <f t="shared" si="20"/>
        <v>杭州师大</v>
      </c>
      <c r="D647" t="str">
        <f t="shared" si="21"/>
        <v>03</v>
      </c>
      <c r="E647" t="s">
        <v>94</v>
      </c>
      <c r="F647">
        <v>200</v>
      </c>
      <c r="G647">
        <v>106</v>
      </c>
      <c r="H647">
        <v>114</v>
      </c>
      <c r="I647">
        <v>64</v>
      </c>
      <c r="J647">
        <v>58</v>
      </c>
      <c r="K647">
        <v>49</v>
      </c>
      <c r="L647">
        <v>0</v>
      </c>
      <c r="M647">
        <v>2024</v>
      </c>
      <c r="N647">
        <f>VLOOKUP(E647, '2024D'!$A$2:$G$339, 2, FALSE)</f>
        <v>253</v>
      </c>
      <c r="O647">
        <f>VLOOKUP(E647, '2024D'!$A$2:$G$339, 3, FALSE)</f>
        <v>23293</v>
      </c>
      <c r="P647">
        <f>extracted_table_data[[#This Row],[最低排名]]-extracted_table_data[[#This Row],[同分人数]]+1</f>
        <v>17632</v>
      </c>
      <c r="Q647">
        <f>IF(O647&gt;=开始!$B$6, 1, 0)</f>
        <v>1</v>
      </c>
      <c r="R647">
        <f>extracted_table_data[[#This Row],[最低排名]]-开始!$B$6</f>
        <v>17863</v>
      </c>
    </row>
    <row r="648" spans="1:18">
      <c r="A648">
        <v>50001</v>
      </c>
      <c r="B648" t="s">
        <v>785</v>
      </c>
      <c r="C648" t="str">
        <f t="shared" si="20"/>
        <v>湖州师范</v>
      </c>
      <c r="D648" t="str">
        <f t="shared" si="21"/>
        <v>01</v>
      </c>
      <c r="E648" t="s">
        <v>228</v>
      </c>
      <c r="F648">
        <v>196</v>
      </c>
      <c r="G648">
        <v>99</v>
      </c>
      <c r="H648">
        <v>96</v>
      </c>
      <c r="I648">
        <v>55</v>
      </c>
      <c r="J648">
        <v>49</v>
      </c>
      <c r="K648">
        <v>43</v>
      </c>
      <c r="L648">
        <v>0</v>
      </c>
      <c r="M648">
        <v>2024</v>
      </c>
      <c r="N648">
        <f>VLOOKUP(E648, '2024D'!$A$2:$G$339, 2, FALSE)</f>
        <v>243</v>
      </c>
      <c r="O648">
        <f>VLOOKUP(E648, '2024D'!$A$2:$G$339, 3, FALSE)</f>
        <v>34482</v>
      </c>
      <c r="P648">
        <f>extracted_table_data[[#This Row],[最低排名]]-extracted_table_data[[#This Row],[同分人数]]+1</f>
        <v>17864</v>
      </c>
      <c r="Q648">
        <f>IF(O648&gt;=开始!$B$6, 1, 0)</f>
        <v>1</v>
      </c>
      <c r="R648">
        <f>extracted_table_data[[#This Row],[最低排名]]-开始!$B$6</f>
        <v>18118</v>
      </c>
    </row>
    <row r="649" spans="1:18">
      <c r="A649">
        <v>50002</v>
      </c>
      <c r="B649" t="s">
        <v>786</v>
      </c>
      <c r="C649" t="str">
        <f t="shared" si="20"/>
        <v>湖州师范</v>
      </c>
      <c r="D649" t="str">
        <f t="shared" si="21"/>
        <v>02</v>
      </c>
      <c r="E649" t="s">
        <v>122</v>
      </c>
      <c r="F649">
        <v>218</v>
      </c>
      <c r="G649">
        <v>126</v>
      </c>
      <c r="H649">
        <v>108</v>
      </c>
      <c r="I649">
        <v>64</v>
      </c>
      <c r="J649">
        <v>58</v>
      </c>
      <c r="K649">
        <v>58</v>
      </c>
      <c r="L649">
        <v>0</v>
      </c>
      <c r="M649">
        <v>2024</v>
      </c>
      <c r="N649">
        <f>VLOOKUP(E649, '2024D'!$A$2:$G$339, 2, FALSE)</f>
        <v>272</v>
      </c>
      <c r="O649">
        <f>VLOOKUP(E649, '2024D'!$A$2:$G$339, 3, FALSE)</f>
        <v>18067</v>
      </c>
      <c r="P649">
        <f>extracted_table_data[[#This Row],[最低排名]]-extracted_table_data[[#This Row],[同分人数]]+1</f>
        <v>19673</v>
      </c>
      <c r="Q649">
        <f>IF(O649&gt;=开始!$B$6, 1, 0)</f>
        <v>1</v>
      </c>
      <c r="R649">
        <f>extracted_table_data[[#This Row],[最低排名]]-开始!$B$6</f>
        <v>19921</v>
      </c>
    </row>
    <row r="650" spans="1:18">
      <c r="A650">
        <v>50003</v>
      </c>
      <c r="B650" t="s">
        <v>787</v>
      </c>
      <c r="C650" t="str">
        <f t="shared" si="20"/>
        <v>湖州师范</v>
      </c>
      <c r="D650" t="str">
        <f t="shared" si="21"/>
        <v>03</v>
      </c>
      <c r="E650" t="s">
        <v>228</v>
      </c>
      <c r="F650">
        <v>183</v>
      </c>
      <c r="G650">
        <v>104</v>
      </c>
      <c r="H650">
        <v>97</v>
      </c>
      <c r="I650">
        <v>58</v>
      </c>
      <c r="J650">
        <v>55</v>
      </c>
      <c r="K650">
        <v>46</v>
      </c>
      <c r="L650">
        <v>0</v>
      </c>
      <c r="M650">
        <v>2024</v>
      </c>
      <c r="N650">
        <f>VLOOKUP(E650, '2024D'!$A$2:$G$339, 2, FALSE)</f>
        <v>243</v>
      </c>
      <c r="O650">
        <f>VLOOKUP(E650, '2024D'!$A$2:$G$339, 3, FALSE)</f>
        <v>34482</v>
      </c>
      <c r="P650">
        <f>extracted_table_data[[#This Row],[最低排名]]-extracted_table_data[[#This Row],[同分人数]]+1</f>
        <v>22657</v>
      </c>
      <c r="Q650">
        <f>IF(O650&gt;=开始!$B$6, 1, 0)</f>
        <v>1</v>
      </c>
      <c r="R650">
        <f>extracted_table_data[[#This Row],[最低排名]]-开始!$B$6</f>
        <v>22878</v>
      </c>
    </row>
    <row r="651" spans="1:18">
      <c r="A651">
        <v>50004</v>
      </c>
      <c r="B651" t="s">
        <v>788</v>
      </c>
      <c r="C651" t="str">
        <f t="shared" si="20"/>
        <v>湖州师范</v>
      </c>
      <c r="D651" t="str">
        <f t="shared" si="21"/>
        <v>04</v>
      </c>
      <c r="E651" t="s">
        <v>130</v>
      </c>
      <c r="F651">
        <v>190</v>
      </c>
      <c r="G651">
        <v>95</v>
      </c>
      <c r="H651">
        <v>122</v>
      </c>
      <c r="I651">
        <v>61</v>
      </c>
      <c r="J651">
        <v>43</v>
      </c>
      <c r="K651">
        <v>43</v>
      </c>
      <c r="L651">
        <v>0</v>
      </c>
      <c r="M651">
        <v>2024</v>
      </c>
      <c r="N651">
        <f>VLOOKUP(E651, '2024D'!$A$2:$G$339, 2, FALSE)</f>
        <v>230</v>
      </c>
      <c r="O651">
        <f>VLOOKUP(E651, '2024D'!$A$2:$G$339, 3, FALSE)</f>
        <v>29755</v>
      </c>
      <c r="P651">
        <f>extracted_table_data[[#This Row],[最低排名]]-extracted_table_data[[#This Row],[同分人数]]+1</f>
        <v>26378</v>
      </c>
      <c r="Q651">
        <f>IF(O651&gt;=开始!$B$6, 1, 0)</f>
        <v>1</v>
      </c>
      <c r="R651">
        <f>extracted_table_data[[#This Row],[最低排名]]-开始!$B$6</f>
        <v>26613</v>
      </c>
    </row>
    <row r="652" spans="1:18">
      <c r="A652">
        <v>50005</v>
      </c>
      <c r="B652" t="s">
        <v>789</v>
      </c>
      <c r="C652" t="str">
        <f t="shared" si="20"/>
        <v>湖州师范</v>
      </c>
      <c r="D652" t="str">
        <f t="shared" si="21"/>
        <v>05</v>
      </c>
      <c r="E652" t="s">
        <v>340</v>
      </c>
      <c r="F652">
        <v>188</v>
      </c>
      <c r="G652">
        <v>100</v>
      </c>
      <c r="H652">
        <v>98</v>
      </c>
      <c r="I652">
        <v>61</v>
      </c>
      <c r="J652">
        <v>55</v>
      </c>
      <c r="K652">
        <v>55</v>
      </c>
      <c r="L652">
        <v>0</v>
      </c>
      <c r="M652">
        <v>2024</v>
      </c>
      <c r="N652">
        <f>VLOOKUP(E652, '2024D'!$A$2:$G$339, 2, FALSE)</f>
        <v>238</v>
      </c>
      <c r="O652">
        <f>VLOOKUP(E652, '2024D'!$A$2:$G$339, 3, FALSE)</f>
        <v>30232</v>
      </c>
      <c r="P652">
        <f>extracted_table_data[[#This Row],[最低排名]]-extracted_table_data[[#This Row],[同分人数]]+1</f>
        <v>33095</v>
      </c>
      <c r="Q652">
        <f>IF(O652&gt;=开始!$B$6, 1, 0)</f>
        <v>1</v>
      </c>
      <c r="R652">
        <f>extracted_table_data[[#This Row],[最低排名]]-开始!$B$6</f>
        <v>33327</v>
      </c>
    </row>
    <row r="653" spans="1:18">
      <c r="A653">
        <v>50101</v>
      </c>
      <c r="B653" t="s">
        <v>792</v>
      </c>
      <c r="C653" t="str">
        <f t="shared" si="20"/>
        <v>浙江工商</v>
      </c>
      <c r="D653" t="str">
        <f t="shared" si="21"/>
        <v>01</v>
      </c>
      <c r="E653" t="s">
        <v>90</v>
      </c>
      <c r="F653">
        <v>219</v>
      </c>
      <c r="G653">
        <v>113</v>
      </c>
      <c r="H653">
        <v>109</v>
      </c>
      <c r="I653">
        <v>61</v>
      </c>
      <c r="J653">
        <v>55</v>
      </c>
      <c r="K653">
        <v>49</v>
      </c>
      <c r="L653">
        <v>0</v>
      </c>
      <c r="M653">
        <v>2024</v>
      </c>
      <c r="N653">
        <f>VLOOKUP(E653, '2024D'!$A$2:$G$339, 2, FALSE)</f>
        <v>270</v>
      </c>
      <c r="O653">
        <f>VLOOKUP(E653, '2024D'!$A$2:$G$339, 3, FALSE)</f>
        <v>21226</v>
      </c>
      <c r="P653">
        <f>extracted_table_data[[#This Row],[最低排名]]-extracted_table_data[[#This Row],[同分人数]]+1</f>
        <v>32237</v>
      </c>
      <c r="Q653">
        <f>IF(O653&gt;=开始!$B$6, 1, 0)</f>
        <v>1</v>
      </c>
      <c r="R653">
        <f>extracted_table_data[[#This Row],[最低排名]]-开始!$B$6</f>
        <v>32460</v>
      </c>
    </row>
    <row r="654" spans="1:18">
      <c r="A654">
        <v>50102</v>
      </c>
      <c r="B654" t="s">
        <v>793</v>
      </c>
      <c r="C654" t="str">
        <f t="shared" si="20"/>
        <v>浙江工商</v>
      </c>
      <c r="D654" t="str">
        <f t="shared" si="21"/>
        <v>02</v>
      </c>
      <c r="E654" t="s">
        <v>372</v>
      </c>
      <c r="F654">
        <v>206</v>
      </c>
      <c r="G654">
        <v>115</v>
      </c>
      <c r="H654">
        <v>117</v>
      </c>
      <c r="I654">
        <v>58</v>
      </c>
      <c r="J654">
        <v>52</v>
      </c>
      <c r="K654">
        <v>43</v>
      </c>
      <c r="L654">
        <v>0</v>
      </c>
      <c r="M654">
        <v>2024</v>
      </c>
      <c r="N654">
        <f>VLOOKUP(E654, '2024D'!$A$2:$G$339, 2, FALSE)</f>
        <v>242</v>
      </c>
      <c r="O654">
        <f>VLOOKUP(E654, '2024D'!$A$2:$G$339, 3, FALSE)</f>
        <v>25541</v>
      </c>
      <c r="P654">
        <f>extracted_table_data[[#This Row],[最低排名]]-extracted_table_data[[#This Row],[同分人数]]+1</f>
        <v>34854</v>
      </c>
      <c r="Q654">
        <f>IF(O654&gt;=开始!$B$6, 1, 0)</f>
        <v>1</v>
      </c>
      <c r="R654">
        <f>extracted_table_data[[#This Row],[最低排名]]-开始!$B$6</f>
        <v>35051</v>
      </c>
    </row>
    <row r="655" spans="1:18">
      <c r="A655">
        <v>50201</v>
      </c>
      <c r="B655" t="s">
        <v>2291</v>
      </c>
      <c r="C655" t="str">
        <f t="shared" si="20"/>
        <v>嘉兴大学</v>
      </c>
      <c r="D655" t="str">
        <f t="shared" si="21"/>
        <v>01</v>
      </c>
      <c r="E655" t="s">
        <v>54</v>
      </c>
      <c r="F655">
        <v>191</v>
      </c>
      <c r="G655">
        <v>97</v>
      </c>
      <c r="H655">
        <v>94</v>
      </c>
      <c r="I655">
        <v>67</v>
      </c>
      <c r="J655">
        <v>46</v>
      </c>
      <c r="K655">
        <v>43</v>
      </c>
      <c r="L655">
        <v>0</v>
      </c>
      <c r="M655">
        <v>2024</v>
      </c>
      <c r="N655">
        <f>VLOOKUP(E655, '2024D'!$A$2:$G$339, 2, FALSE)</f>
        <v>218</v>
      </c>
      <c r="O655">
        <f>VLOOKUP(E655, '2024D'!$A$2:$G$339, 3, FALSE)</f>
        <v>33999</v>
      </c>
      <c r="P655">
        <f>extracted_table_data[[#This Row],[最低排名]]-extracted_table_data[[#This Row],[同分人数]]+1</f>
        <v>32461</v>
      </c>
      <c r="Q655">
        <f>IF(O655&gt;=开始!$B$6, 1, 0)</f>
        <v>1</v>
      </c>
      <c r="R655">
        <f>extracted_table_data[[#This Row],[最低排名]]-开始!$B$6</f>
        <v>32676</v>
      </c>
    </row>
    <row r="656" spans="1:18">
      <c r="A656">
        <v>50202</v>
      </c>
      <c r="B656" t="s">
        <v>2292</v>
      </c>
      <c r="C656" t="str">
        <f t="shared" si="20"/>
        <v>嘉兴大学</v>
      </c>
      <c r="D656" t="str">
        <f t="shared" si="21"/>
        <v>02</v>
      </c>
      <c r="E656" t="s">
        <v>182</v>
      </c>
      <c r="F656">
        <v>194</v>
      </c>
      <c r="G656">
        <v>104</v>
      </c>
      <c r="H656">
        <v>111</v>
      </c>
      <c r="I656">
        <v>61</v>
      </c>
      <c r="J656">
        <v>49</v>
      </c>
      <c r="K656">
        <v>46</v>
      </c>
      <c r="L656">
        <v>0</v>
      </c>
      <c r="M656">
        <v>2024</v>
      </c>
      <c r="N656">
        <f>VLOOKUP(E656, '2024D'!$A$2:$G$339, 2, FALSE)</f>
        <v>248</v>
      </c>
      <c r="O656">
        <f>VLOOKUP(E656, '2024D'!$A$2:$G$339, 3, FALSE)</f>
        <v>29262</v>
      </c>
      <c r="P656">
        <f>extracted_table_data[[#This Row],[最低排名]]-extracted_table_data[[#This Row],[同分人数]]+1</f>
        <v>34432</v>
      </c>
      <c r="Q656">
        <f>IF(O656&gt;=开始!$B$6, 1, 0)</f>
        <v>1</v>
      </c>
      <c r="R656">
        <f>extracted_table_data[[#This Row],[最低排名]]-开始!$B$6</f>
        <v>34625</v>
      </c>
    </row>
    <row r="657" spans="1:18">
      <c r="A657">
        <v>50301</v>
      </c>
      <c r="B657" t="s">
        <v>797</v>
      </c>
      <c r="C657" t="str">
        <f t="shared" si="20"/>
        <v>中国计量</v>
      </c>
      <c r="D657" t="str">
        <f t="shared" si="21"/>
        <v>01</v>
      </c>
      <c r="E657" t="s">
        <v>155</v>
      </c>
      <c r="F657">
        <v>222</v>
      </c>
      <c r="G657">
        <v>122</v>
      </c>
      <c r="H657">
        <v>102</v>
      </c>
      <c r="I657">
        <v>64</v>
      </c>
      <c r="J657">
        <v>52</v>
      </c>
      <c r="K657">
        <v>49</v>
      </c>
      <c r="L657">
        <v>0</v>
      </c>
      <c r="M657">
        <v>2024</v>
      </c>
      <c r="N657">
        <f>VLOOKUP(E657, '2024D'!$A$2:$G$339, 2, FALSE)</f>
        <v>267</v>
      </c>
      <c r="O657">
        <f>VLOOKUP(E657, '2024D'!$A$2:$G$339, 3, FALSE)</f>
        <v>22270</v>
      </c>
      <c r="P657">
        <f>extracted_table_data[[#This Row],[最低排名]]-extracted_table_data[[#This Row],[同分人数]]+1</f>
        <v>33767</v>
      </c>
      <c r="Q657">
        <f>IF(O657&gt;=开始!$B$6, 1, 0)</f>
        <v>1</v>
      </c>
      <c r="R657">
        <f>extracted_table_data[[#This Row],[最低排名]]-开始!$B$6</f>
        <v>33965</v>
      </c>
    </row>
    <row r="658" spans="1:18">
      <c r="A658">
        <v>50302</v>
      </c>
      <c r="B658" t="s">
        <v>798</v>
      </c>
      <c r="C658" t="str">
        <f t="shared" si="20"/>
        <v>中国计量</v>
      </c>
      <c r="D658" t="str">
        <f t="shared" si="21"/>
        <v>02</v>
      </c>
      <c r="E658" t="s">
        <v>81</v>
      </c>
      <c r="F658">
        <v>196</v>
      </c>
      <c r="G658">
        <v>106</v>
      </c>
      <c r="H658">
        <v>128</v>
      </c>
      <c r="I658">
        <v>64</v>
      </c>
      <c r="J658">
        <v>52</v>
      </c>
      <c r="K658">
        <v>52</v>
      </c>
      <c r="L658">
        <v>0</v>
      </c>
      <c r="M658">
        <v>2024</v>
      </c>
      <c r="N658">
        <f>VLOOKUP(E658, '2024D'!$A$2:$G$339, 2, FALSE)</f>
        <v>247</v>
      </c>
      <c r="O658">
        <f>VLOOKUP(E658, '2024D'!$A$2:$G$339, 3, FALSE)</f>
        <v>21473</v>
      </c>
      <c r="P658">
        <f>extracted_table_data[[#This Row],[最低排名]]-extracted_table_data[[#This Row],[同分人数]]+1</f>
        <v>32237</v>
      </c>
      <c r="Q658">
        <f>IF(O658&gt;=开始!$B$6, 1, 0)</f>
        <v>1</v>
      </c>
      <c r="R658">
        <f>extracted_table_data[[#This Row],[最低排名]]-开始!$B$6</f>
        <v>32460</v>
      </c>
    </row>
    <row r="659" spans="1:18">
      <c r="A659">
        <v>50401</v>
      </c>
      <c r="B659" t="s">
        <v>802</v>
      </c>
      <c r="C659" t="str">
        <f t="shared" si="20"/>
        <v>浙江财大</v>
      </c>
      <c r="D659" t="str">
        <f t="shared" si="21"/>
        <v>01</v>
      </c>
      <c r="E659" t="s">
        <v>302</v>
      </c>
      <c r="F659">
        <v>214</v>
      </c>
      <c r="G659">
        <v>113</v>
      </c>
      <c r="H659">
        <v>117</v>
      </c>
      <c r="I659">
        <v>58</v>
      </c>
      <c r="J659">
        <v>52</v>
      </c>
      <c r="K659">
        <v>49</v>
      </c>
      <c r="L659">
        <v>0</v>
      </c>
      <c r="M659">
        <v>2024</v>
      </c>
      <c r="N659">
        <f>VLOOKUP(E659, '2024D'!$A$2:$G$339, 2, FALSE)</f>
        <v>259</v>
      </c>
      <c r="O659">
        <f>VLOOKUP(E659, '2024D'!$A$2:$G$339, 3, FALSE)</f>
        <v>22003</v>
      </c>
      <c r="P659">
        <f>extracted_table_data[[#This Row],[最低排名]]-extracted_table_data[[#This Row],[同分人数]]+1</f>
        <v>38856</v>
      </c>
      <c r="Q659">
        <f>IF(O659&gt;=开始!$B$6, 1, 0)</f>
        <v>1</v>
      </c>
      <c r="R659">
        <f>extracted_table_data[[#This Row],[最低排名]]-开始!$B$6</f>
        <v>39040</v>
      </c>
    </row>
    <row r="660" spans="1:18">
      <c r="A660">
        <v>50402</v>
      </c>
      <c r="B660" t="s">
        <v>803</v>
      </c>
      <c r="C660" t="str">
        <f t="shared" si="20"/>
        <v>浙江财大</v>
      </c>
      <c r="D660" t="str">
        <f t="shared" si="21"/>
        <v>02</v>
      </c>
      <c r="E660" t="s">
        <v>302</v>
      </c>
      <c r="F660">
        <v>218</v>
      </c>
      <c r="G660">
        <v>119</v>
      </c>
      <c r="H660">
        <v>98</v>
      </c>
      <c r="I660">
        <v>64</v>
      </c>
      <c r="J660">
        <v>58</v>
      </c>
      <c r="K660">
        <v>52</v>
      </c>
      <c r="L660">
        <v>0</v>
      </c>
      <c r="M660">
        <v>2024</v>
      </c>
      <c r="N660">
        <f>VLOOKUP(E660, '2024D'!$A$2:$G$339, 2, FALSE)</f>
        <v>259</v>
      </c>
      <c r="O660">
        <f>VLOOKUP(E660, '2024D'!$A$2:$G$339, 3, FALSE)</f>
        <v>22003</v>
      </c>
      <c r="P660">
        <f>extracted_table_data[[#This Row],[最低排名]]-extracted_table_data[[#This Row],[同分人数]]+1</f>
        <v>37332</v>
      </c>
      <c r="Q660">
        <f>IF(O660&gt;=开始!$B$6, 1, 0)</f>
        <v>1</v>
      </c>
      <c r="R660">
        <f>extracted_table_data[[#This Row],[最低排名]]-开始!$B$6</f>
        <v>37531</v>
      </c>
    </row>
    <row r="661" spans="1:18">
      <c r="A661">
        <v>50403</v>
      </c>
      <c r="B661" t="s">
        <v>804</v>
      </c>
      <c r="C661" t="str">
        <f t="shared" si="20"/>
        <v>浙江财大</v>
      </c>
      <c r="D661" t="str">
        <f t="shared" si="21"/>
        <v>03</v>
      </c>
      <c r="E661" t="s">
        <v>300</v>
      </c>
      <c r="F661">
        <v>212</v>
      </c>
      <c r="G661">
        <v>113</v>
      </c>
      <c r="H661">
        <v>110</v>
      </c>
      <c r="I661">
        <v>64</v>
      </c>
      <c r="J661">
        <v>58</v>
      </c>
      <c r="K661">
        <v>52</v>
      </c>
      <c r="L661">
        <v>0</v>
      </c>
      <c r="M661">
        <v>2024</v>
      </c>
      <c r="N661">
        <f>VLOOKUP(E661, '2024D'!$A$2:$G$339, 2, FALSE)</f>
        <v>243</v>
      </c>
      <c r="O661">
        <f>VLOOKUP(E661, '2024D'!$A$2:$G$339, 3, FALSE)</f>
        <v>20446</v>
      </c>
      <c r="P661">
        <f>extracted_table_data[[#This Row],[最低排名]]-extracted_table_data[[#This Row],[同分人数]]+1</f>
        <v>39441</v>
      </c>
      <c r="Q661">
        <f>IF(O661&gt;=开始!$B$6, 1, 0)</f>
        <v>1</v>
      </c>
      <c r="R661">
        <f>extracted_table_data[[#This Row],[最低排名]]-开始!$B$6</f>
        <v>39601</v>
      </c>
    </row>
    <row r="662" spans="1:18">
      <c r="A662">
        <v>50404</v>
      </c>
      <c r="B662" t="s">
        <v>805</v>
      </c>
      <c r="C662" t="str">
        <f t="shared" si="20"/>
        <v>浙江财大</v>
      </c>
      <c r="D662" t="str">
        <f t="shared" si="21"/>
        <v>04</v>
      </c>
      <c r="E662" t="s">
        <v>92</v>
      </c>
      <c r="F662">
        <v>213</v>
      </c>
      <c r="G662">
        <v>112</v>
      </c>
      <c r="H662">
        <v>113</v>
      </c>
      <c r="I662">
        <v>58</v>
      </c>
      <c r="J662">
        <v>52</v>
      </c>
      <c r="K662">
        <v>46</v>
      </c>
      <c r="L662">
        <v>0</v>
      </c>
      <c r="M662">
        <v>2024</v>
      </c>
      <c r="N662">
        <f>VLOOKUP(E662, '2024D'!$A$2:$G$339, 2, FALSE)</f>
        <v>266</v>
      </c>
      <c r="O662">
        <f>VLOOKUP(E662, '2024D'!$A$2:$G$339, 3, FALSE)</f>
        <v>24080</v>
      </c>
      <c r="P662">
        <f>extracted_table_data[[#This Row],[最低排名]]-extracted_table_data[[#This Row],[同分人数]]+1</f>
        <v>36713</v>
      </c>
      <c r="Q662">
        <f>IF(O662&gt;=开始!$B$6, 1, 0)</f>
        <v>1</v>
      </c>
      <c r="R662">
        <f>extracted_table_data[[#This Row],[最低排名]]-开始!$B$6</f>
        <v>36906</v>
      </c>
    </row>
    <row r="663" spans="1:18">
      <c r="A663">
        <v>50501</v>
      </c>
      <c r="B663" t="s">
        <v>808</v>
      </c>
      <c r="C663" t="str">
        <f t="shared" si="20"/>
        <v>宁波大学</v>
      </c>
      <c r="D663" t="str">
        <f t="shared" si="21"/>
        <v>01</v>
      </c>
      <c r="E663" t="s">
        <v>136</v>
      </c>
      <c r="F663">
        <v>216</v>
      </c>
      <c r="G663">
        <v>117</v>
      </c>
      <c r="H663">
        <v>118</v>
      </c>
      <c r="I663">
        <v>70</v>
      </c>
      <c r="J663">
        <v>55</v>
      </c>
      <c r="K663">
        <v>52</v>
      </c>
      <c r="L663">
        <v>0</v>
      </c>
      <c r="M663">
        <v>2024</v>
      </c>
      <c r="N663">
        <f>VLOOKUP(E663, '2024D'!$A$2:$G$339, 2, FALSE)</f>
        <v>278</v>
      </c>
      <c r="O663">
        <f>VLOOKUP(E663, '2024D'!$A$2:$G$339, 3, FALSE)</f>
        <v>16761</v>
      </c>
      <c r="P663">
        <f>extracted_table_data[[#This Row],[最低排名]]-extracted_table_data[[#This Row],[同分人数]]+1</f>
        <v>37932</v>
      </c>
      <c r="Q663">
        <f>IF(O663&gt;=开始!$B$6, 1, 0)</f>
        <v>1</v>
      </c>
      <c r="R663">
        <f>extracted_table_data[[#This Row],[最低排名]]-开始!$B$6</f>
        <v>38092</v>
      </c>
    </row>
    <row r="664" spans="1:18">
      <c r="A664">
        <v>50502</v>
      </c>
      <c r="B664" t="s">
        <v>809</v>
      </c>
      <c r="C664" t="str">
        <f t="shared" si="20"/>
        <v>宁波大学</v>
      </c>
      <c r="D664" t="str">
        <f t="shared" si="21"/>
        <v>02</v>
      </c>
      <c r="E664" t="s">
        <v>79</v>
      </c>
      <c r="F664">
        <v>219</v>
      </c>
      <c r="G664">
        <v>115</v>
      </c>
      <c r="H664">
        <v>111</v>
      </c>
      <c r="I664">
        <v>70</v>
      </c>
      <c r="J664">
        <v>52</v>
      </c>
      <c r="K664">
        <v>49</v>
      </c>
      <c r="L664">
        <v>0</v>
      </c>
      <c r="M664">
        <v>2024</v>
      </c>
      <c r="N664">
        <f>VLOOKUP(E664, '2024D'!$A$2:$G$339, 2, FALSE)</f>
        <v>235</v>
      </c>
      <c r="O664">
        <f>VLOOKUP(E664, '2024D'!$A$2:$G$339, 3, FALSE)</f>
        <v>19243</v>
      </c>
      <c r="P664">
        <f>extracted_table_data[[#This Row],[最低排名]]-extracted_table_data[[#This Row],[同分人数]]+1</f>
        <v>9180</v>
      </c>
      <c r="Q664">
        <f>IF(O664&gt;=开始!$B$6, 1, 0)</f>
        <v>1</v>
      </c>
      <c r="R664">
        <f>extracted_table_data[[#This Row],[最低排名]]-开始!$B$6</f>
        <v>9418</v>
      </c>
    </row>
    <row r="665" spans="1:18">
      <c r="A665">
        <v>50601</v>
      </c>
      <c r="B665" t="s">
        <v>811</v>
      </c>
      <c r="C665" t="str">
        <f t="shared" si="20"/>
        <v>浙江传媒</v>
      </c>
      <c r="D665" t="str">
        <f t="shared" si="21"/>
        <v>01</v>
      </c>
      <c r="E665" t="s">
        <v>450</v>
      </c>
      <c r="F665">
        <v>200</v>
      </c>
      <c r="G665">
        <v>103</v>
      </c>
      <c r="H665">
        <v>129</v>
      </c>
      <c r="I665">
        <v>58</v>
      </c>
      <c r="J665">
        <v>55</v>
      </c>
      <c r="K665">
        <v>52</v>
      </c>
      <c r="L665">
        <v>0</v>
      </c>
      <c r="M665">
        <v>2024</v>
      </c>
      <c r="N665">
        <f>VLOOKUP(E665, '2024D'!$A$2:$G$339, 2, FALSE)</f>
        <v>263</v>
      </c>
      <c r="O665">
        <f>VLOOKUP(E665, '2024D'!$A$2:$G$339, 3, FALSE)</f>
        <v>20956</v>
      </c>
      <c r="P665">
        <f>extracted_table_data[[#This Row],[最低排名]]-extracted_table_data[[#This Row],[同分人数]]+1</f>
        <v>8941</v>
      </c>
      <c r="Q665">
        <f>IF(O665&gt;=开始!$B$6, 1, 0)</f>
        <v>1</v>
      </c>
      <c r="R665">
        <f>extracted_table_data[[#This Row],[最低排名]]-开始!$B$6</f>
        <v>9179</v>
      </c>
    </row>
    <row r="666" spans="1:18">
      <c r="A666">
        <v>50602</v>
      </c>
      <c r="B666" t="s">
        <v>812</v>
      </c>
      <c r="C666" t="str">
        <f t="shared" si="20"/>
        <v>浙江传媒</v>
      </c>
      <c r="D666" t="str">
        <f t="shared" si="21"/>
        <v>02</v>
      </c>
      <c r="E666" t="s">
        <v>162</v>
      </c>
      <c r="F666">
        <v>214</v>
      </c>
      <c r="G666">
        <v>108</v>
      </c>
      <c r="H666">
        <v>114</v>
      </c>
      <c r="I666">
        <v>52</v>
      </c>
      <c r="J666">
        <v>52</v>
      </c>
      <c r="K666">
        <v>43</v>
      </c>
      <c r="L666">
        <v>0</v>
      </c>
      <c r="M666">
        <v>2024</v>
      </c>
      <c r="N666">
        <f>VLOOKUP(E666, '2024D'!$A$2:$G$339, 2, FALSE)</f>
        <v>278</v>
      </c>
      <c r="O666">
        <f>VLOOKUP(E666, '2024D'!$A$2:$G$339, 3, FALSE)</f>
        <v>25819</v>
      </c>
      <c r="P666">
        <f>extracted_table_data[[#This Row],[最低排名]]-extracted_table_data[[#This Row],[同分人数]]+1</f>
        <v>9180</v>
      </c>
      <c r="Q666">
        <f>IF(O666&gt;=开始!$B$6, 1, 0)</f>
        <v>1</v>
      </c>
      <c r="R666">
        <f>extracted_table_data[[#This Row],[最低排名]]-开始!$B$6</f>
        <v>9418</v>
      </c>
    </row>
    <row r="667" spans="1:18">
      <c r="A667">
        <v>50603</v>
      </c>
      <c r="B667" t="s">
        <v>813</v>
      </c>
      <c r="C667" t="str">
        <f t="shared" si="20"/>
        <v>浙江传媒</v>
      </c>
      <c r="D667" t="str">
        <f t="shared" si="21"/>
        <v>03</v>
      </c>
      <c r="E667" t="s">
        <v>300</v>
      </c>
      <c r="F667">
        <v>204</v>
      </c>
      <c r="G667">
        <v>110</v>
      </c>
      <c r="H667">
        <v>109</v>
      </c>
      <c r="I667">
        <v>70</v>
      </c>
      <c r="J667">
        <v>61</v>
      </c>
      <c r="K667">
        <v>52</v>
      </c>
      <c r="L667">
        <v>0</v>
      </c>
      <c r="M667">
        <v>2024</v>
      </c>
      <c r="N667">
        <f>VLOOKUP(E667, '2024D'!$A$2:$G$339, 2, FALSE)</f>
        <v>243</v>
      </c>
      <c r="O667">
        <f>VLOOKUP(E667, '2024D'!$A$2:$G$339, 3, FALSE)</f>
        <v>20446</v>
      </c>
      <c r="P667">
        <f>extracted_table_data[[#This Row],[最低排名]]-extracted_table_data[[#This Row],[同分人数]]+1</f>
        <v>17140</v>
      </c>
      <c r="Q667">
        <f>IF(O667&gt;=开始!$B$6, 1, 0)</f>
        <v>1</v>
      </c>
      <c r="R667">
        <f>extracted_table_data[[#This Row],[最低排名]]-开始!$B$6</f>
        <v>17377</v>
      </c>
    </row>
    <row r="668" spans="1:18">
      <c r="A668">
        <v>50604</v>
      </c>
      <c r="B668" t="s">
        <v>814</v>
      </c>
      <c r="C668" t="str">
        <f t="shared" si="20"/>
        <v>浙江传媒</v>
      </c>
      <c r="D668" t="str">
        <f t="shared" si="21"/>
        <v>04</v>
      </c>
      <c r="E668" t="s">
        <v>296</v>
      </c>
      <c r="F668">
        <v>218</v>
      </c>
      <c r="G668">
        <v>115</v>
      </c>
      <c r="H668">
        <v>116</v>
      </c>
      <c r="I668">
        <v>61</v>
      </c>
      <c r="J668">
        <v>55</v>
      </c>
      <c r="K668">
        <v>55</v>
      </c>
      <c r="L668">
        <v>0</v>
      </c>
      <c r="M668">
        <v>2024</v>
      </c>
      <c r="N668">
        <f>VLOOKUP(E668, '2024D'!$A$2:$G$339, 2, FALSE)</f>
        <v>223</v>
      </c>
      <c r="O668">
        <f>VLOOKUP(E668, '2024D'!$A$2:$G$339, 3, FALSE)</f>
        <v>18290</v>
      </c>
      <c r="P668">
        <f>extracted_table_data[[#This Row],[最低排名]]-extracted_table_data[[#This Row],[同分人数]]+1</f>
        <v>1</v>
      </c>
      <c r="Q668">
        <f>IF(O668&gt;=开始!$B$6, 1, 0)</f>
        <v>1</v>
      </c>
      <c r="R668">
        <f>extracted_table_data[[#This Row],[最低排名]]-开始!$B$6</f>
        <v>2393</v>
      </c>
    </row>
    <row r="669" spans="1:18">
      <c r="A669">
        <v>50605</v>
      </c>
      <c r="B669" t="s">
        <v>815</v>
      </c>
      <c r="C669" t="str">
        <f t="shared" si="20"/>
        <v>浙江传媒</v>
      </c>
      <c r="D669" t="str">
        <f t="shared" si="21"/>
        <v>05</v>
      </c>
      <c r="E669" t="s">
        <v>300</v>
      </c>
      <c r="F669">
        <v>219</v>
      </c>
      <c r="G669">
        <v>116</v>
      </c>
      <c r="H669">
        <v>121</v>
      </c>
      <c r="I669">
        <v>52</v>
      </c>
      <c r="J669">
        <v>52</v>
      </c>
      <c r="K669">
        <v>52</v>
      </c>
      <c r="L669">
        <v>0</v>
      </c>
      <c r="M669">
        <v>2024</v>
      </c>
      <c r="N669">
        <f>VLOOKUP(E669, '2024D'!$A$2:$G$339, 2, FALSE)</f>
        <v>243</v>
      </c>
      <c r="O669">
        <f>VLOOKUP(E669, '2024D'!$A$2:$G$339, 3, FALSE)</f>
        <v>20446</v>
      </c>
      <c r="P669">
        <f>extracted_table_data[[#This Row],[最低排名]]-extracted_table_data[[#This Row],[同分人数]]+1</f>
        <v>22398</v>
      </c>
      <c r="Q669">
        <f>IF(O669&gt;=开始!$B$6, 1, 0)</f>
        <v>1</v>
      </c>
      <c r="R669">
        <f>extracted_table_data[[#This Row],[最低排名]]-开始!$B$6</f>
        <v>22656</v>
      </c>
    </row>
    <row r="670" spans="1:18">
      <c r="A670">
        <v>50701</v>
      </c>
      <c r="B670" t="s">
        <v>816</v>
      </c>
      <c r="C670" t="str">
        <f t="shared" si="20"/>
        <v>温医仁济</v>
      </c>
      <c r="D670" t="str">
        <f t="shared" si="21"/>
        <v>01</v>
      </c>
      <c r="E670" t="s">
        <v>316</v>
      </c>
      <c r="F670">
        <v>190</v>
      </c>
      <c r="G670">
        <v>98</v>
      </c>
      <c r="H670">
        <v>72</v>
      </c>
      <c r="I670">
        <v>52</v>
      </c>
      <c r="J670">
        <v>49</v>
      </c>
      <c r="K670">
        <v>43</v>
      </c>
      <c r="L670">
        <v>0</v>
      </c>
      <c r="M670">
        <v>2024</v>
      </c>
      <c r="N670">
        <f>VLOOKUP(E670, '2024D'!$A$2:$G$339, 2, FALSE)</f>
        <v>162</v>
      </c>
      <c r="O670">
        <f>VLOOKUP(E670, '2024D'!$A$2:$G$339, 3, FALSE)</f>
        <v>41077</v>
      </c>
      <c r="P670">
        <f>extracted_table_data[[#This Row],[最低排名]]-extracted_table_data[[#This Row],[同分人数]]+1</f>
        <v>21696</v>
      </c>
      <c r="Q670">
        <f>IF(O670&gt;=开始!$B$6, 1, 0)</f>
        <v>1</v>
      </c>
      <c r="R670">
        <f>extracted_table_data[[#This Row],[最低排名]]-开始!$B$6</f>
        <v>21932</v>
      </c>
    </row>
    <row r="671" spans="1:18">
      <c r="A671">
        <v>50702</v>
      </c>
      <c r="B671" t="s">
        <v>817</v>
      </c>
      <c r="C671" t="str">
        <f t="shared" si="20"/>
        <v>温医仁济</v>
      </c>
      <c r="D671" t="str">
        <f t="shared" si="21"/>
        <v>02</v>
      </c>
      <c r="E671" t="s">
        <v>431</v>
      </c>
      <c r="F671">
        <v>202</v>
      </c>
      <c r="G671">
        <v>102</v>
      </c>
      <c r="H671">
        <v>104</v>
      </c>
      <c r="I671">
        <v>58</v>
      </c>
      <c r="J671">
        <v>52</v>
      </c>
      <c r="K671">
        <v>46</v>
      </c>
      <c r="L671">
        <v>0</v>
      </c>
      <c r="M671">
        <v>2024</v>
      </c>
      <c r="N671">
        <f>VLOOKUP(E671, '2024D'!$A$2:$G$339, 2, FALSE)</f>
        <v>258</v>
      </c>
      <c r="O671">
        <f>VLOOKUP(E671, '2024D'!$A$2:$G$339, 3, FALSE)</f>
        <v>29014</v>
      </c>
      <c r="P671">
        <f>extracted_table_data[[#This Row],[最低排名]]-extracted_table_data[[#This Row],[同分人数]]+1</f>
        <v>10809</v>
      </c>
      <c r="Q671">
        <f>IF(O671&gt;=开始!$B$6, 1, 0)</f>
        <v>1</v>
      </c>
      <c r="R671">
        <f>extracted_table_data[[#This Row],[最低排名]]-开始!$B$6</f>
        <v>11029</v>
      </c>
    </row>
    <row r="672" spans="1:18">
      <c r="A672">
        <v>50801</v>
      </c>
      <c r="B672" t="s">
        <v>818</v>
      </c>
      <c r="C672" t="str">
        <f t="shared" si="20"/>
        <v>湖州学院</v>
      </c>
      <c r="D672" t="str">
        <f t="shared" si="21"/>
        <v>01</v>
      </c>
      <c r="E672" t="s">
        <v>54</v>
      </c>
      <c r="F672">
        <v>182</v>
      </c>
      <c r="G672">
        <v>92</v>
      </c>
      <c r="H672">
        <v>94</v>
      </c>
      <c r="I672">
        <v>64</v>
      </c>
      <c r="J672">
        <v>55</v>
      </c>
      <c r="K672">
        <v>46</v>
      </c>
      <c r="L672">
        <v>0</v>
      </c>
      <c r="M672">
        <v>2024</v>
      </c>
      <c r="N672">
        <f>VLOOKUP(E672, '2024D'!$A$2:$G$339, 2, FALSE)</f>
        <v>218</v>
      </c>
      <c r="O672">
        <f>VLOOKUP(E672, '2024D'!$A$2:$G$339, 3, FALSE)</f>
        <v>33999</v>
      </c>
      <c r="P672">
        <f>extracted_table_data[[#This Row],[最低排名]]-extracted_table_data[[#This Row],[同分人数]]+1</f>
        <v>11740</v>
      </c>
      <c r="Q672">
        <f>IF(O672&gt;=开始!$B$6, 1, 0)</f>
        <v>1</v>
      </c>
      <c r="R672">
        <f>extracted_table_data[[#This Row],[最低排名]]-开始!$B$6</f>
        <v>11977</v>
      </c>
    </row>
    <row r="673" spans="1:18">
      <c r="A673">
        <v>50901</v>
      </c>
      <c r="B673" t="s">
        <v>820</v>
      </c>
      <c r="C673" t="str">
        <f t="shared" si="20"/>
        <v>南湖学院</v>
      </c>
      <c r="D673" t="str">
        <f t="shared" si="21"/>
        <v>01</v>
      </c>
      <c r="E673" t="s">
        <v>232</v>
      </c>
      <c r="F673">
        <v>199</v>
      </c>
      <c r="G673">
        <v>105</v>
      </c>
      <c r="H673">
        <v>110</v>
      </c>
      <c r="I673">
        <v>46</v>
      </c>
      <c r="J673">
        <v>43</v>
      </c>
      <c r="K673">
        <v>40</v>
      </c>
      <c r="L673">
        <v>0</v>
      </c>
      <c r="M673">
        <v>2024</v>
      </c>
      <c r="N673">
        <f>VLOOKUP(E673, '2024D'!$A$2:$G$339, 2, FALSE)</f>
        <v>227</v>
      </c>
      <c r="O673">
        <f>VLOOKUP(E673, '2024D'!$A$2:$G$339, 3, FALSE)</f>
        <v>34709</v>
      </c>
      <c r="P673">
        <f>extracted_table_data[[#This Row],[最低排名]]-extracted_table_data[[#This Row],[同分人数]]+1</f>
        <v>17632</v>
      </c>
      <c r="Q673">
        <f>IF(O673&gt;=开始!$B$6, 1, 0)</f>
        <v>1</v>
      </c>
      <c r="R673">
        <f>extracted_table_data[[#This Row],[最低排名]]-开始!$B$6</f>
        <v>17863</v>
      </c>
    </row>
    <row r="674" spans="1:18">
      <c r="A674">
        <v>50902</v>
      </c>
      <c r="B674" t="s">
        <v>821</v>
      </c>
      <c r="C674" t="str">
        <f t="shared" si="20"/>
        <v>南湖学院</v>
      </c>
      <c r="D674" t="str">
        <f t="shared" si="21"/>
        <v>02</v>
      </c>
      <c r="E674" t="s">
        <v>485</v>
      </c>
      <c r="F674">
        <v>179</v>
      </c>
      <c r="G674">
        <v>97</v>
      </c>
      <c r="H674">
        <v>104</v>
      </c>
      <c r="I674">
        <v>61</v>
      </c>
      <c r="J674">
        <v>52</v>
      </c>
      <c r="K674">
        <v>49</v>
      </c>
      <c r="L674">
        <v>0</v>
      </c>
      <c r="M674">
        <v>2024</v>
      </c>
      <c r="N674">
        <f>VLOOKUP(E674, '2024D'!$A$2:$G$339, 2, FALSE)</f>
        <v>211</v>
      </c>
      <c r="O674">
        <f>VLOOKUP(E674, '2024D'!$A$2:$G$339, 3, FALSE)</f>
        <v>33071</v>
      </c>
      <c r="P674">
        <f>extracted_table_data[[#This Row],[最低排名]]-extracted_table_data[[#This Row],[同分人数]]+1</f>
        <v>20182</v>
      </c>
      <c r="Q674">
        <f>IF(O674&gt;=开始!$B$6, 1, 0)</f>
        <v>1</v>
      </c>
      <c r="R674">
        <f>extracted_table_data[[#This Row],[最低排名]]-开始!$B$6</f>
        <v>20398</v>
      </c>
    </row>
    <row r="675" spans="1:18">
      <c r="A675">
        <v>50903</v>
      </c>
      <c r="B675" t="s">
        <v>822</v>
      </c>
      <c r="C675" t="str">
        <f t="shared" si="20"/>
        <v>南湖学院</v>
      </c>
      <c r="D675" t="str">
        <f t="shared" si="21"/>
        <v>03</v>
      </c>
      <c r="E675" t="s">
        <v>230</v>
      </c>
      <c r="F675">
        <v>186</v>
      </c>
      <c r="G675">
        <v>99</v>
      </c>
      <c r="H675">
        <v>116</v>
      </c>
      <c r="I675">
        <v>49</v>
      </c>
      <c r="J675">
        <v>49</v>
      </c>
      <c r="K675">
        <v>43</v>
      </c>
      <c r="L675">
        <v>0</v>
      </c>
      <c r="M675">
        <v>2024</v>
      </c>
      <c r="N675">
        <f>VLOOKUP(E675, '2024D'!$A$2:$G$339, 2, FALSE)</f>
        <v>245</v>
      </c>
      <c r="O675">
        <f>VLOOKUP(E675, '2024D'!$A$2:$G$339, 3, FALSE)</f>
        <v>33531</v>
      </c>
      <c r="P675">
        <f>extracted_table_data[[#This Row],[最低排名]]-extracted_table_data[[#This Row],[同分人数]]+1</f>
        <v>19673</v>
      </c>
      <c r="Q675">
        <f>IF(O675&gt;=开始!$B$6, 1, 0)</f>
        <v>1</v>
      </c>
      <c r="R675">
        <f>extracted_table_data[[#This Row],[最低排名]]-开始!$B$6</f>
        <v>19921</v>
      </c>
    </row>
    <row r="676" spans="1:18">
      <c r="A676">
        <v>51001</v>
      </c>
      <c r="B676" t="s">
        <v>824</v>
      </c>
      <c r="C676" t="str">
        <f t="shared" si="20"/>
        <v>中计现代</v>
      </c>
      <c r="D676" t="str">
        <f t="shared" si="21"/>
        <v>01</v>
      </c>
      <c r="E676" t="s">
        <v>408</v>
      </c>
      <c r="F676">
        <v>192</v>
      </c>
      <c r="G676">
        <v>97</v>
      </c>
      <c r="H676">
        <v>86</v>
      </c>
      <c r="I676">
        <v>52</v>
      </c>
      <c r="J676">
        <v>46</v>
      </c>
      <c r="K676">
        <v>43</v>
      </c>
      <c r="L676">
        <v>0</v>
      </c>
      <c r="M676">
        <v>2024</v>
      </c>
      <c r="N676">
        <f>VLOOKUP(E676, '2024D'!$A$2:$G$339, 2, FALSE)</f>
        <v>219</v>
      </c>
      <c r="O676">
        <f>VLOOKUP(E676, '2024D'!$A$2:$G$339, 3, FALSE)</f>
        <v>38662</v>
      </c>
      <c r="P676">
        <f>extracted_table_data[[#This Row],[最低排名]]-extracted_table_data[[#This Row],[同分人数]]+1</f>
        <v>24549</v>
      </c>
      <c r="Q676">
        <f>IF(O676&gt;=开始!$B$6, 1, 0)</f>
        <v>1</v>
      </c>
      <c r="R676">
        <f>extracted_table_data[[#This Row],[最低排名]]-开始!$B$6</f>
        <v>24801</v>
      </c>
    </row>
    <row r="677" spans="1:18">
      <c r="A677">
        <v>51002</v>
      </c>
      <c r="B677" t="s">
        <v>825</v>
      </c>
      <c r="C677" t="str">
        <f t="shared" si="20"/>
        <v>中计现代</v>
      </c>
      <c r="D677" t="str">
        <f t="shared" si="21"/>
        <v>02</v>
      </c>
      <c r="E677" t="s">
        <v>408</v>
      </c>
      <c r="F677">
        <v>190</v>
      </c>
      <c r="G677">
        <v>98</v>
      </c>
      <c r="H677">
        <v>94</v>
      </c>
      <c r="I677">
        <v>52</v>
      </c>
      <c r="J677">
        <v>43</v>
      </c>
      <c r="K677">
        <v>40</v>
      </c>
      <c r="L677">
        <v>0</v>
      </c>
      <c r="M677">
        <v>2024</v>
      </c>
      <c r="N677">
        <f>VLOOKUP(E677, '2024D'!$A$2:$G$339, 2, FALSE)</f>
        <v>219</v>
      </c>
      <c r="O677">
        <f>VLOOKUP(E677, '2024D'!$A$2:$G$339, 3, FALSE)</f>
        <v>38662</v>
      </c>
      <c r="P677">
        <f>extracted_table_data[[#This Row],[最低排名]]-extracted_table_data[[#This Row],[同分人数]]+1</f>
        <v>15391</v>
      </c>
      <c r="Q677">
        <f>IF(O677&gt;=开始!$B$6, 1, 0)</f>
        <v>1</v>
      </c>
      <c r="R677">
        <f>extracted_table_data[[#This Row],[最低排名]]-开始!$B$6</f>
        <v>15632</v>
      </c>
    </row>
    <row r="678" spans="1:18">
      <c r="A678">
        <v>51201</v>
      </c>
      <c r="B678" t="s">
        <v>826</v>
      </c>
      <c r="C678" t="str">
        <f t="shared" si="20"/>
        <v>上财浙院</v>
      </c>
      <c r="D678" t="str">
        <f t="shared" si="21"/>
        <v>01</v>
      </c>
      <c r="E678" t="s">
        <v>408</v>
      </c>
      <c r="F678">
        <v>180</v>
      </c>
      <c r="G678">
        <v>103</v>
      </c>
      <c r="H678">
        <v>95</v>
      </c>
      <c r="I678">
        <v>52</v>
      </c>
      <c r="J678">
        <v>46</v>
      </c>
      <c r="K678">
        <v>46</v>
      </c>
      <c r="L678">
        <v>0</v>
      </c>
      <c r="M678">
        <v>2024</v>
      </c>
      <c r="N678">
        <f>VLOOKUP(E678, '2024D'!$A$2:$G$339, 2, FALSE)</f>
        <v>219</v>
      </c>
      <c r="O678">
        <f>VLOOKUP(E678, '2024D'!$A$2:$G$339, 3, FALSE)</f>
        <v>38662</v>
      </c>
      <c r="P678">
        <f>extracted_table_data[[#This Row],[最低排名]]-extracted_table_data[[#This Row],[同分人数]]+1</f>
        <v>15917</v>
      </c>
      <c r="Q678">
        <f>IF(O678&gt;=开始!$B$6, 1, 0)</f>
        <v>1</v>
      </c>
      <c r="R678">
        <f>extracted_table_data[[#This Row],[最低排名]]-开始!$B$6</f>
        <v>16172</v>
      </c>
    </row>
    <row r="679" spans="1:18">
      <c r="A679">
        <v>51202</v>
      </c>
      <c r="B679" t="s">
        <v>827</v>
      </c>
      <c r="C679" t="str">
        <f t="shared" si="20"/>
        <v>上财浙院</v>
      </c>
      <c r="D679" t="str">
        <f t="shared" si="21"/>
        <v>02</v>
      </c>
      <c r="E679" t="s">
        <v>585</v>
      </c>
      <c r="F679">
        <v>194</v>
      </c>
      <c r="G679">
        <v>104</v>
      </c>
      <c r="H679">
        <v>69</v>
      </c>
      <c r="I679">
        <v>55</v>
      </c>
      <c r="J679">
        <v>49</v>
      </c>
      <c r="K679">
        <v>49</v>
      </c>
      <c r="L679">
        <v>0</v>
      </c>
      <c r="M679">
        <v>2024</v>
      </c>
      <c r="N679">
        <f>VLOOKUP(E679, '2024D'!$A$2:$G$339, 2, FALSE)</f>
        <v>190</v>
      </c>
      <c r="O679">
        <f>VLOOKUP(E679, '2024D'!$A$2:$G$339, 3, FALSE)</f>
        <v>39269</v>
      </c>
      <c r="P679">
        <f>extracted_table_data[[#This Row],[最低排名]]-extracted_table_data[[#This Row],[同分人数]]+1</f>
        <v>9656</v>
      </c>
      <c r="Q679">
        <f>IF(O679&gt;=开始!$B$6, 1, 0)</f>
        <v>1</v>
      </c>
      <c r="R679">
        <f>extracted_table_data[[#This Row],[最低排名]]-开始!$B$6</f>
        <v>9864</v>
      </c>
    </row>
    <row r="680" spans="1:18">
      <c r="A680">
        <v>51203</v>
      </c>
      <c r="B680" t="s">
        <v>828</v>
      </c>
      <c r="C680" t="str">
        <f t="shared" si="20"/>
        <v>上财浙院</v>
      </c>
      <c r="D680" t="str">
        <f t="shared" si="21"/>
        <v>03</v>
      </c>
      <c r="E680" t="s">
        <v>998</v>
      </c>
      <c r="F680">
        <v>184</v>
      </c>
      <c r="G680">
        <v>95</v>
      </c>
      <c r="H680">
        <v>86</v>
      </c>
      <c r="I680">
        <v>49</v>
      </c>
      <c r="J680">
        <v>46</v>
      </c>
      <c r="K680">
        <v>46</v>
      </c>
      <c r="L680">
        <v>0</v>
      </c>
      <c r="M680">
        <v>2024</v>
      </c>
      <c r="N680">
        <f>VLOOKUP(E680, '2024D'!$A$2:$G$339, 2, FALSE)</f>
        <v>212</v>
      </c>
      <c r="O680">
        <f>VLOOKUP(E680, '2024D'!$A$2:$G$339, 3, FALSE)</f>
        <v>40210</v>
      </c>
      <c r="P680">
        <f>extracted_table_data[[#This Row],[最低排名]]-extracted_table_data[[#This Row],[同分人数]]+1</f>
        <v>9180</v>
      </c>
      <c r="Q680">
        <f>IF(O680&gt;=开始!$B$6, 1, 0)</f>
        <v>1</v>
      </c>
      <c r="R680">
        <f>extracted_table_data[[#This Row],[最低排名]]-开始!$B$6</f>
        <v>9418</v>
      </c>
    </row>
    <row r="681" spans="1:18">
      <c r="A681">
        <v>51301</v>
      </c>
      <c r="B681" t="s">
        <v>829</v>
      </c>
      <c r="C681" t="str">
        <f t="shared" si="20"/>
        <v>诺丁汉</v>
      </c>
      <c r="D681" t="str">
        <f t="shared" si="21"/>
        <v>01</v>
      </c>
      <c r="E681" t="s">
        <v>18</v>
      </c>
      <c r="F681">
        <v>230</v>
      </c>
      <c r="G681">
        <v>128</v>
      </c>
      <c r="H681">
        <v>132</v>
      </c>
      <c r="I681">
        <v>64</v>
      </c>
      <c r="J681">
        <v>61</v>
      </c>
      <c r="K681">
        <v>58</v>
      </c>
      <c r="L681">
        <v>0</v>
      </c>
      <c r="M681">
        <v>2024</v>
      </c>
      <c r="N681">
        <f>VLOOKUP(E681, '2024D'!$A$2:$G$339, 2, FALSE)</f>
        <v>197</v>
      </c>
      <c r="O681">
        <f>VLOOKUP(E681, '2024D'!$A$2:$G$339, 3, FALSE)</f>
        <v>8758</v>
      </c>
      <c r="P681">
        <f>extracted_table_data[[#This Row],[最低排名]]-extracted_table_data[[#This Row],[同分人数]]+1</f>
        <v>11030</v>
      </c>
      <c r="Q681">
        <f>IF(O681&gt;=开始!$B$6, 1, 0)</f>
        <v>1</v>
      </c>
      <c r="R681">
        <f>extracted_table_data[[#This Row],[最低排名]]-开始!$B$6</f>
        <v>11276</v>
      </c>
    </row>
    <row r="682" spans="1:18">
      <c r="A682">
        <v>51302</v>
      </c>
      <c r="B682" t="s">
        <v>830</v>
      </c>
      <c r="C682" t="str">
        <f t="shared" si="20"/>
        <v>诺丁汉</v>
      </c>
      <c r="D682" t="str">
        <f t="shared" si="21"/>
        <v>02</v>
      </c>
      <c r="E682" t="s">
        <v>607</v>
      </c>
      <c r="F682">
        <v>225</v>
      </c>
      <c r="G682">
        <v>113</v>
      </c>
      <c r="H682">
        <v>132</v>
      </c>
      <c r="I682">
        <v>67</v>
      </c>
      <c r="J682">
        <v>61</v>
      </c>
      <c r="K682">
        <v>52</v>
      </c>
      <c r="L682">
        <v>0</v>
      </c>
      <c r="M682">
        <v>2024</v>
      </c>
      <c r="N682">
        <f>VLOOKUP(E682, '2024D'!$A$2:$G$339, 2, FALSE)</f>
        <v>232</v>
      </c>
      <c r="O682">
        <f>VLOOKUP(E682, '2024D'!$A$2:$G$339, 3, FALSE)</f>
        <v>10538</v>
      </c>
      <c r="P682">
        <f>extracted_table_data[[#This Row],[最低排名]]-extracted_table_data[[#This Row],[同分人数]]+1</f>
        <v>31822</v>
      </c>
      <c r="Q682">
        <f>IF(O682&gt;=开始!$B$6, 1, 0)</f>
        <v>1</v>
      </c>
      <c r="R682">
        <f>extracted_table_data[[#This Row],[最低排名]]-开始!$B$6</f>
        <v>32023</v>
      </c>
    </row>
    <row r="683" spans="1:18">
      <c r="A683">
        <v>51303</v>
      </c>
      <c r="B683" t="s">
        <v>831</v>
      </c>
      <c r="C683" t="str">
        <f t="shared" si="20"/>
        <v>诺丁汉</v>
      </c>
      <c r="D683" t="str">
        <f t="shared" si="21"/>
        <v>03</v>
      </c>
      <c r="E683" t="s">
        <v>20</v>
      </c>
      <c r="F683">
        <v>224</v>
      </c>
      <c r="G683">
        <v>112</v>
      </c>
      <c r="H683">
        <v>131</v>
      </c>
      <c r="I683">
        <v>64</v>
      </c>
      <c r="J683">
        <v>64</v>
      </c>
      <c r="K683">
        <v>58</v>
      </c>
      <c r="L683">
        <v>0</v>
      </c>
      <c r="M683">
        <v>2024</v>
      </c>
      <c r="N683">
        <f>VLOOKUP(E683, '2024D'!$A$2:$G$339, 2, FALSE)</f>
        <v>207</v>
      </c>
      <c r="O683">
        <f>VLOOKUP(E683, '2024D'!$A$2:$G$339, 3, FALSE)</f>
        <v>9624</v>
      </c>
      <c r="P683">
        <f>extracted_table_data[[#This Row],[最低排名]]-extracted_table_data[[#This Row],[同分人数]]+1</f>
        <v>33565</v>
      </c>
      <c r="Q683">
        <f>IF(O683&gt;=开始!$B$6, 1, 0)</f>
        <v>1</v>
      </c>
      <c r="R683">
        <f>extracted_table_data[[#This Row],[最低排名]]-开始!$B$6</f>
        <v>33766</v>
      </c>
    </row>
    <row r="684" spans="1:18">
      <c r="A684">
        <v>51401</v>
      </c>
      <c r="B684" t="s">
        <v>832</v>
      </c>
      <c r="C684" t="str">
        <f t="shared" si="20"/>
        <v>温州肯恩</v>
      </c>
      <c r="D684" t="str">
        <f t="shared" si="21"/>
        <v>01</v>
      </c>
      <c r="E684" t="s">
        <v>307</v>
      </c>
      <c r="F684">
        <v>218</v>
      </c>
      <c r="G684">
        <v>110</v>
      </c>
      <c r="H684">
        <v>121</v>
      </c>
      <c r="I684">
        <v>64</v>
      </c>
      <c r="J684">
        <v>61</v>
      </c>
      <c r="K684">
        <v>55</v>
      </c>
      <c r="L684">
        <v>0</v>
      </c>
      <c r="M684">
        <v>2024</v>
      </c>
      <c r="N684">
        <f>VLOOKUP(E684, '2024D'!$A$2:$G$339, 2, FALSE)</f>
        <v>221</v>
      </c>
      <c r="O684">
        <f>VLOOKUP(E684, '2024D'!$A$2:$G$339, 3, FALSE)</f>
        <v>14753</v>
      </c>
      <c r="P684">
        <f>extracted_table_data[[#This Row],[最低排名]]-extracted_table_data[[#This Row],[同分人数]]+1</f>
        <v>12670</v>
      </c>
      <c r="Q684">
        <f>IF(O684&gt;=开始!$B$6, 1, 0)</f>
        <v>1</v>
      </c>
      <c r="R684">
        <f>extracted_table_data[[#This Row],[最低排名]]-开始!$B$6</f>
        <v>12910</v>
      </c>
    </row>
    <row r="685" spans="1:18">
      <c r="A685">
        <v>51601</v>
      </c>
      <c r="B685" t="s">
        <v>833</v>
      </c>
      <c r="C685" t="str">
        <f t="shared" si="20"/>
        <v>浙大医学</v>
      </c>
      <c r="D685" t="str">
        <f t="shared" si="21"/>
        <v>01</v>
      </c>
      <c r="E685" t="s">
        <v>0</v>
      </c>
      <c r="M685">
        <v>2024</v>
      </c>
      <c r="N685">
        <f>VLOOKUP(E685, '2024D'!$A$2:$G$339, 2, FALSE)</f>
        <v>2684</v>
      </c>
      <c r="O685">
        <f>VLOOKUP(E685, '2024D'!$A$2:$G$339, 3, FALSE)</f>
        <v>2684</v>
      </c>
      <c r="P685">
        <f>extracted_table_data[[#This Row],[最低排名]]-extracted_table_data[[#This Row],[同分人数]]+1</f>
        <v>11740</v>
      </c>
      <c r="Q685">
        <f>IF(O685&gt;=开始!$B$6, 1, 0)</f>
        <v>1</v>
      </c>
      <c r="R685">
        <f>extracted_table_data[[#This Row],[最低排名]]-开始!$B$6</f>
        <v>11977</v>
      </c>
    </row>
    <row r="686" spans="1:18">
      <c r="A686">
        <v>51701</v>
      </c>
      <c r="B686" t="s">
        <v>834</v>
      </c>
      <c r="C686" t="str">
        <f t="shared" si="20"/>
        <v>浙江中医</v>
      </c>
      <c r="D686" t="str">
        <f t="shared" si="21"/>
        <v>01</v>
      </c>
      <c r="E686" t="s">
        <v>189</v>
      </c>
      <c r="F686">
        <v>236</v>
      </c>
      <c r="G686">
        <v>133</v>
      </c>
      <c r="H686">
        <v>122</v>
      </c>
      <c r="I686">
        <v>67</v>
      </c>
      <c r="J686">
        <v>64</v>
      </c>
      <c r="K686">
        <v>46</v>
      </c>
      <c r="L686">
        <v>0</v>
      </c>
      <c r="M686">
        <v>2024</v>
      </c>
      <c r="N686">
        <f>VLOOKUP(E686, '2024D'!$A$2:$G$339, 2, FALSE)</f>
        <v>225</v>
      </c>
      <c r="O686">
        <f>VLOOKUP(E686, '2024D'!$A$2:$G$339, 3, FALSE)</f>
        <v>10985</v>
      </c>
      <c r="P686">
        <f>extracted_table_data[[#This Row],[最低排名]]-extracted_table_data[[#This Row],[同分人数]]+1</f>
        <v>10809</v>
      </c>
      <c r="Q686">
        <f>IF(O686&gt;=开始!$B$6, 1, 0)</f>
        <v>1</v>
      </c>
      <c r="R686">
        <f>extracted_table_data[[#This Row],[最低排名]]-开始!$B$6</f>
        <v>11029</v>
      </c>
    </row>
    <row r="687" spans="1:18">
      <c r="A687">
        <v>51702</v>
      </c>
      <c r="B687" t="s">
        <v>835</v>
      </c>
      <c r="C687" t="str">
        <f t="shared" si="20"/>
        <v>浙江中医</v>
      </c>
      <c r="D687" t="str">
        <f t="shared" si="21"/>
        <v>02</v>
      </c>
      <c r="E687" t="s">
        <v>160</v>
      </c>
      <c r="F687">
        <v>224</v>
      </c>
      <c r="G687">
        <v>122</v>
      </c>
      <c r="H687">
        <v>127</v>
      </c>
      <c r="I687">
        <v>64</v>
      </c>
      <c r="J687">
        <v>64</v>
      </c>
      <c r="K687">
        <v>55</v>
      </c>
      <c r="L687">
        <v>0</v>
      </c>
      <c r="M687">
        <v>2024</v>
      </c>
      <c r="N687">
        <f>VLOOKUP(E687, '2024D'!$A$2:$G$339, 2, FALSE)</f>
        <v>249</v>
      </c>
      <c r="O687">
        <f>VLOOKUP(E687, '2024D'!$A$2:$G$339, 3, FALSE)</f>
        <v>11234</v>
      </c>
      <c r="P687">
        <f>extracted_table_data[[#This Row],[最低排名]]-extracted_table_data[[#This Row],[同分人数]]+1</f>
        <v>9419</v>
      </c>
      <c r="Q687">
        <f>IF(O687&gt;=开始!$B$6, 1, 0)</f>
        <v>1</v>
      </c>
      <c r="R687">
        <f>extracted_table_data[[#This Row],[最低排名]]-开始!$B$6</f>
        <v>9655</v>
      </c>
    </row>
    <row r="688" spans="1:18">
      <c r="A688">
        <v>51703</v>
      </c>
      <c r="B688" t="s">
        <v>836</v>
      </c>
      <c r="C688" t="str">
        <f t="shared" si="20"/>
        <v>浙江中医</v>
      </c>
      <c r="D688" t="str">
        <f t="shared" si="21"/>
        <v>03</v>
      </c>
      <c r="E688" t="s">
        <v>749</v>
      </c>
      <c r="F688">
        <v>210</v>
      </c>
      <c r="G688">
        <v>109</v>
      </c>
      <c r="H688">
        <v>120</v>
      </c>
      <c r="I688">
        <v>61</v>
      </c>
      <c r="J688">
        <v>58</v>
      </c>
      <c r="K688">
        <v>55</v>
      </c>
      <c r="L688">
        <v>0</v>
      </c>
      <c r="M688">
        <v>2024</v>
      </c>
      <c r="N688">
        <f>VLOOKUP(E688, '2024D'!$A$2:$G$339, 2, FALSE)</f>
        <v>249</v>
      </c>
      <c r="O688">
        <f>VLOOKUP(E688, '2024D'!$A$2:$G$339, 3, FALSE)</f>
        <v>18539</v>
      </c>
      <c r="P688">
        <f>extracted_table_data[[#This Row],[最低排名]]-extracted_table_data[[#This Row],[同分人数]]+1</f>
        <v>1</v>
      </c>
      <c r="Q688">
        <f>IF(O688&gt;=开始!$B$6, 1, 0)</f>
        <v>1</v>
      </c>
      <c r="R688">
        <f>extracted_table_data[[#This Row],[最低排名]]-开始!$B$6</f>
        <v>2393</v>
      </c>
    </row>
    <row r="689" spans="1:18">
      <c r="A689">
        <v>51704</v>
      </c>
      <c r="B689" t="s">
        <v>837</v>
      </c>
      <c r="C689" t="str">
        <f t="shared" si="20"/>
        <v>浙江中医</v>
      </c>
      <c r="D689" t="str">
        <f t="shared" si="21"/>
        <v>04</v>
      </c>
      <c r="E689" t="s">
        <v>152</v>
      </c>
      <c r="F689">
        <v>212</v>
      </c>
      <c r="G689">
        <v>114</v>
      </c>
      <c r="H689">
        <v>108</v>
      </c>
      <c r="I689">
        <v>64</v>
      </c>
      <c r="J689">
        <v>55</v>
      </c>
      <c r="K689">
        <v>52</v>
      </c>
      <c r="L689">
        <v>0</v>
      </c>
      <c r="M689">
        <v>2024</v>
      </c>
      <c r="N689">
        <f>VLOOKUP(E689, '2024D'!$A$2:$G$339, 2, FALSE)</f>
        <v>271</v>
      </c>
      <c r="O689">
        <f>VLOOKUP(E689, '2024D'!$A$2:$G$339, 3, FALSE)</f>
        <v>21744</v>
      </c>
      <c r="P689">
        <f>extracted_table_data[[#This Row],[最低排名]]-extracted_table_data[[#This Row],[同分人数]]+1</f>
        <v>9419</v>
      </c>
      <c r="Q689">
        <f>IF(O689&gt;=开始!$B$6, 1, 0)</f>
        <v>1</v>
      </c>
      <c r="R689">
        <f>extracted_table_data[[#This Row],[最低排名]]-开始!$B$6</f>
        <v>9655</v>
      </c>
    </row>
    <row r="690" spans="1:18">
      <c r="A690">
        <v>51705</v>
      </c>
      <c r="B690" t="s">
        <v>838</v>
      </c>
      <c r="C690" t="str">
        <f t="shared" si="20"/>
        <v>浙江中医</v>
      </c>
      <c r="D690" t="str">
        <f t="shared" si="21"/>
        <v>05</v>
      </c>
      <c r="E690" t="s">
        <v>302</v>
      </c>
      <c r="F690">
        <v>214</v>
      </c>
      <c r="G690">
        <v>108</v>
      </c>
      <c r="H690">
        <v>114</v>
      </c>
      <c r="I690">
        <v>61</v>
      </c>
      <c r="J690">
        <v>52</v>
      </c>
      <c r="K690">
        <v>49</v>
      </c>
      <c r="L690">
        <v>0</v>
      </c>
      <c r="M690">
        <v>2024</v>
      </c>
      <c r="N690">
        <f>VLOOKUP(E690, '2024D'!$A$2:$G$339, 2, FALSE)</f>
        <v>259</v>
      </c>
      <c r="O690">
        <f>VLOOKUP(E690, '2024D'!$A$2:$G$339, 3, FALSE)</f>
        <v>22003</v>
      </c>
      <c r="P690">
        <f>extracted_table_data[[#This Row],[最低排名]]-extracted_table_data[[#This Row],[同分人数]]+1</f>
        <v>12195</v>
      </c>
      <c r="Q690">
        <f>IF(O690&gt;=开始!$B$6, 1, 0)</f>
        <v>1</v>
      </c>
      <c r="R690">
        <f>extracted_table_data[[#This Row],[最低排名]]-开始!$B$6</f>
        <v>12442</v>
      </c>
    </row>
    <row r="691" spans="1:18">
      <c r="A691">
        <v>51706</v>
      </c>
      <c r="B691" t="s">
        <v>839</v>
      </c>
      <c r="C691" t="str">
        <f t="shared" si="20"/>
        <v>浙江中医</v>
      </c>
      <c r="D691" t="str">
        <f t="shared" si="21"/>
        <v>06</v>
      </c>
      <c r="E691" t="s">
        <v>149</v>
      </c>
      <c r="F691">
        <v>208</v>
      </c>
      <c r="G691">
        <v>104</v>
      </c>
      <c r="H691">
        <v>118</v>
      </c>
      <c r="I691">
        <v>67</v>
      </c>
      <c r="J691">
        <v>52</v>
      </c>
      <c r="K691">
        <v>52</v>
      </c>
      <c r="L691">
        <v>0</v>
      </c>
      <c r="M691">
        <v>2024</v>
      </c>
      <c r="N691">
        <f>VLOOKUP(E691, '2024D'!$A$2:$G$339, 2, FALSE)</f>
        <v>243</v>
      </c>
      <c r="O691">
        <f>VLOOKUP(E691, '2024D'!$A$2:$G$339, 3, FALSE)</f>
        <v>20203</v>
      </c>
      <c r="P691">
        <f>extracted_table_data[[#This Row],[最低排名]]-extracted_table_data[[#This Row],[同分人数]]+1</f>
        <v>13399</v>
      </c>
      <c r="Q691">
        <f>IF(O691&gt;=开始!$B$6, 1, 0)</f>
        <v>1</v>
      </c>
      <c r="R691">
        <f>extracted_table_data[[#This Row],[最低排名]]-开始!$B$6</f>
        <v>13663</v>
      </c>
    </row>
    <row r="692" spans="1:18">
      <c r="A692">
        <v>51707</v>
      </c>
      <c r="B692" t="s">
        <v>840</v>
      </c>
      <c r="C692" t="str">
        <f t="shared" si="20"/>
        <v>浙江中医</v>
      </c>
      <c r="D692" t="str">
        <f t="shared" si="21"/>
        <v>07</v>
      </c>
      <c r="E692" t="s">
        <v>75</v>
      </c>
      <c r="F692">
        <v>205</v>
      </c>
      <c r="G692">
        <v>105</v>
      </c>
      <c r="H692">
        <v>115</v>
      </c>
      <c r="I692">
        <v>64</v>
      </c>
      <c r="J692">
        <v>61</v>
      </c>
      <c r="K692">
        <v>55</v>
      </c>
      <c r="L692">
        <v>0</v>
      </c>
      <c r="M692">
        <v>2024</v>
      </c>
      <c r="N692">
        <f>VLOOKUP(E692, '2024D'!$A$2:$G$339, 2, FALSE)</f>
        <v>243</v>
      </c>
      <c r="O692">
        <f>VLOOKUP(E692, '2024D'!$A$2:$G$339, 3, FALSE)</f>
        <v>19486</v>
      </c>
      <c r="P692">
        <f>extracted_table_data[[#This Row],[最低排名]]-extracted_table_data[[#This Row],[同分人数]]+1</f>
        <v>32677</v>
      </c>
      <c r="Q692">
        <f>IF(O692&gt;=开始!$B$6, 1, 0)</f>
        <v>1</v>
      </c>
      <c r="R692">
        <f>extracted_table_data[[#This Row],[最低排名]]-开始!$B$6</f>
        <v>32897</v>
      </c>
    </row>
    <row r="693" spans="1:18">
      <c r="A693">
        <v>51708</v>
      </c>
      <c r="B693" t="s">
        <v>2293</v>
      </c>
      <c r="C693" t="str">
        <f t="shared" si="20"/>
        <v>浙江中医</v>
      </c>
      <c r="D693" t="str">
        <f t="shared" si="21"/>
        <v>08</v>
      </c>
      <c r="E693" t="s">
        <v>81</v>
      </c>
      <c r="F693">
        <v>189</v>
      </c>
      <c r="G693">
        <v>95</v>
      </c>
      <c r="H693">
        <v>117</v>
      </c>
      <c r="I693">
        <v>67</v>
      </c>
      <c r="J693">
        <v>67</v>
      </c>
      <c r="K693">
        <v>52</v>
      </c>
      <c r="L693">
        <v>0</v>
      </c>
      <c r="M693">
        <v>2024</v>
      </c>
      <c r="N693">
        <f>VLOOKUP(E693, '2024D'!$A$2:$G$339, 2, FALSE)</f>
        <v>247</v>
      </c>
      <c r="O693">
        <f>VLOOKUP(E693, '2024D'!$A$2:$G$339, 3, FALSE)</f>
        <v>21473</v>
      </c>
      <c r="P693">
        <f>extracted_table_data[[#This Row],[最低排名]]-extracted_table_data[[#This Row],[同分人数]]+1</f>
        <v>32898</v>
      </c>
      <c r="Q693">
        <f>IF(O693&gt;=开始!$B$6, 1, 0)</f>
        <v>1</v>
      </c>
      <c r="R693">
        <f>extracted_table_data[[#This Row],[最低排名]]-开始!$B$6</f>
        <v>33094</v>
      </c>
    </row>
    <row r="694" spans="1:18">
      <c r="A694">
        <v>51801</v>
      </c>
      <c r="B694" t="s">
        <v>841</v>
      </c>
      <c r="C694" t="str">
        <f t="shared" si="20"/>
        <v>温州大学</v>
      </c>
      <c r="D694" t="str">
        <f t="shared" si="21"/>
        <v>01</v>
      </c>
      <c r="E694" t="s">
        <v>643</v>
      </c>
      <c r="F694">
        <v>202</v>
      </c>
      <c r="G694">
        <v>108</v>
      </c>
      <c r="H694">
        <v>113</v>
      </c>
      <c r="I694">
        <v>58</v>
      </c>
      <c r="J694">
        <v>55</v>
      </c>
      <c r="K694">
        <v>49</v>
      </c>
      <c r="L694">
        <v>0</v>
      </c>
      <c r="M694">
        <v>2024</v>
      </c>
      <c r="N694">
        <f>VLOOKUP(E694, '2024D'!$A$2:$G$339, 2, FALSE)</f>
        <v>246</v>
      </c>
      <c r="O694">
        <f>VLOOKUP(E694, '2024D'!$A$2:$G$339, 3, FALSE)</f>
        <v>25299</v>
      </c>
      <c r="P694">
        <f>extracted_table_data[[#This Row],[最低排名]]-extracted_table_data[[#This Row],[同分人数]]+1</f>
        <v>29926</v>
      </c>
      <c r="Q694">
        <f>IF(O694&gt;=开始!$B$6, 1, 0)</f>
        <v>1</v>
      </c>
      <c r="R694">
        <f>extracted_table_data[[#This Row],[最低排名]]-开始!$B$6</f>
        <v>30168</v>
      </c>
    </row>
    <row r="695" spans="1:18">
      <c r="A695">
        <v>51802</v>
      </c>
      <c r="B695" t="s">
        <v>842</v>
      </c>
      <c r="C695" t="str">
        <f t="shared" si="20"/>
        <v>温州大学</v>
      </c>
      <c r="D695" t="str">
        <f t="shared" si="21"/>
        <v>02</v>
      </c>
      <c r="E695" t="s">
        <v>75</v>
      </c>
      <c r="F695">
        <v>218</v>
      </c>
      <c r="G695">
        <v>111</v>
      </c>
      <c r="H695">
        <v>120</v>
      </c>
      <c r="I695">
        <v>58</v>
      </c>
      <c r="J695">
        <v>55</v>
      </c>
      <c r="K695">
        <v>49</v>
      </c>
      <c r="L695">
        <v>0</v>
      </c>
      <c r="M695">
        <v>2024</v>
      </c>
      <c r="N695">
        <f>VLOOKUP(E695, '2024D'!$A$2:$G$339, 2, FALSE)</f>
        <v>243</v>
      </c>
      <c r="O695">
        <f>VLOOKUP(E695, '2024D'!$A$2:$G$339, 3, FALSE)</f>
        <v>19486</v>
      </c>
      <c r="P695">
        <f>extracted_table_data[[#This Row],[最低排名]]-extracted_table_data[[#This Row],[同分人数]]+1</f>
        <v>29014</v>
      </c>
      <c r="Q695">
        <f>IF(O695&gt;=开始!$B$6, 1, 0)</f>
        <v>1</v>
      </c>
      <c r="R695">
        <f>extracted_table_data[[#This Row],[最低排名]]-开始!$B$6</f>
        <v>29246</v>
      </c>
    </row>
    <row r="696" spans="1:18">
      <c r="A696">
        <v>51803</v>
      </c>
      <c r="B696" t="s">
        <v>843</v>
      </c>
      <c r="C696" t="str">
        <f t="shared" si="20"/>
        <v>温州大学</v>
      </c>
      <c r="D696" t="str">
        <f t="shared" si="21"/>
        <v>03</v>
      </c>
      <c r="E696" t="s">
        <v>141</v>
      </c>
      <c r="F696">
        <v>200</v>
      </c>
      <c r="G696">
        <v>105</v>
      </c>
      <c r="H696">
        <v>108</v>
      </c>
      <c r="I696">
        <v>55</v>
      </c>
      <c r="J696">
        <v>55</v>
      </c>
      <c r="K696">
        <v>52</v>
      </c>
      <c r="L696">
        <v>0</v>
      </c>
      <c r="M696">
        <v>2024</v>
      </c>
      <c r="N696">
        <f>VLOOKUP(E696, '2024D'!$A$2:$G$339, 2, FALSE)</f>
        <v>248</v>
      </c>
      <c r="O696">
        <f>VLOOKUP(E696, '2024D'!$A$2:$G$339, 3, FALSE)</f>
        <v>26996</v>
      </c>
      <c r="P696">
        <f>extracted_table_data[[#This Row],[最低排名]]-extracted_table_data[[#This Row],[同分人数]]+1</f>
        <v>32677</v>
      </c>
      <c r="Q696">
        <f>IF(O696&gt;=开始!$B$6, 1, 0)</f>
        <v>1</v>
      </c>
      <c r="R696">
        <f>extracted_table_data[[#This Row],[最低排名]]-开始!$B$6</f>
        <v>32897</v>
      </c>
    </row>
    <row r="697" spans="1:18">
      <c r="A697">
        <v>51901</v>
      </c>
      <c r="B697" t="s">
        <v>844</v>
      </c>
      <c r="C697" t="str">
        <f t="shared" si="20"/>
        <v>中国美院</v>
      </c>
      <c r="D697" t="str">
        <f t="shared" si="21"/>
        <v>01</v>
      </c>
      <c r="E697" t="s">
        <v>298</v>
      </c>
      <c r="F697">
        <v>219</v>
      </c>
      <c r="G697">
        <v>114</v>
      </c>
      <c r="H697">
        <v>130</v>
      </c>
      <c r="I697">
        <v>67</v>
      </c>
      <c r="J697">
        <v>58</v>
      </c>
      <c r="K697">
        <v>58</v>
      </c>
      <c r="L697">
        <v>0</v>
      </c>
      <c r="M697">
        <v>2024</v>
      </c>
      <c r="N697">
        <f>VLOOKUP(E697, '2024D'!$A$2:$G$339, 2, FALSE)</f>
        <v>216</v>
      </c>
      <c r="O697">
        <f>VLOOKUP(E697, '2024D'!$A$2:$G$339, 3, FALSE)</f>
        <v>11678</v>
      </c>
      <c r="P697">
        <f>extracted_table_data[[#This Row],[最低排名]]-extracted_table_data[[#This Row],[同分人数]]+1</f>
        <v>27819</v>
      </c>
      <c r="Q697">
        <f>IF(O697&gt;=开始!$B$6, 1, 0)</f>
        <v>1</v>
      </c>
      <c r="R697">
        <f>extracted_table_data[[#This Row],[最低排名]]-开始!$B$6</f>
        <v>28075</v>
      </c>
    </row>
    <row r="698" spans="1:18">
      <c r="A698">
        <v>51902</v>
      </c>
      <c r="B698" t="s">
        <v>845</v>
      </c>
      <c r="C698" t="str">
        <f t="shared" si="20"/>
        <v>中国美院</v>
      </c>
      <c r="D698" t="str">
        <f t="shared" si="21"/>
        <v>02</v>
      </c>
      <c r="E698" t="s">
        <v>115</v>
      </c>
      <c r="F698">
        <v>217</v>
      </c>
      <c r="G698">
        <v>111</v>
      </c>
      <c r="H698">
        <v>127</v>
      </c>
      <c r="I698">
        <v>64</v>
      </c>
      <c r="J698">
        <v>61</v>
      </c>
      <c r="K698">
        <v>61</v>
      </c>
      <c r="L698">
        <v>0</v>
      </c>
      <c r="M698">
        <v>2024</v>
      </c>
      <c r="N698">
        <f>VLOOKUP(E698, '2024D'!$A$2:$G$339, 2, FALSE)</f>
        <v>224</v>
      </c>
      <c r="O698">
        <f>VLOOKUP(E698, '2024D'!$A$2:$G$339, 3, FALSE)</f>
        <v>12143</v>
      </c>
      <c r="P698">
        <f>extracted_table_data[[#This Row],[最低排名]]-extracted_table_data[[#This Row],[同分人数]]+1</f>
        <v>28565</v>
      </c>
      <c r="Q698">
        <f>IF(O698&gt;=开始!$B$6, 1, 0)</f>
        <v>1</v>
      </c>
      <c r="R698">
        <f>extracted_table_data[[#This Row],[最低排名]]-开始!$B$6</f>
        <v>28788</v>
      </c>
    </row>
    <row r="699" spans="1:18">
      <c r="A699">
        <v>52001</v>
      </c>
      <c r="B699" t="s">
        <v>847</v>
      </c>
      <c r="C699" t="str">
        <f t="shared" si="20"/>
        <v>衢州学院</v>
      </c>
      <c r="D699" t="str">
        <f t="shared" si="21"/>
        <v>01</v>
      </c>
      <c r="E699" t="s">
        <v>398</v>
      </c>
      <c r="F699">
        <v>196</v>
      </c>
      <c r="G699">
        <v>100</v>
      </c>
      <c r="H699">
        <v>93</v>
      </c>
      <c r="I699">
        <v>49</v>
      </c>
      <c r="J699">
        <v>49</v>
      </c>
      <c r="K699">
        <v>46</v>
      </c>
      <c r="L699">
        <v>0</v>
      </c>
      <c r="M699">
        <v>2024</v>
      </c>
      <c r="N699">
        <f>VLOOKUP(E699, '2024D'!$A$2:$G$339, 2, FALSE)</f>
        <v>236</v>
      </c>
      <c r="O699">
        <f>VLOOKUP(E699, '2024D'!$A$2:$G$339, 3, FALSE)</f>
        <v>35806</v>
      </c>
      <c r="P699">
        <f>extracted_table_data[[#This Row],[最低排名]]-extracted_table_data[[#This Row],[同分人数]]+1</f>
        <v>10341</v>
      </c>
      <c r="Q699">
        <f>IF(O699&gt;=开始!$B$6, 1, 0)</f>
        <v>1</v>
      </c>
      <c r="R699">
        <f>extracted_table_data[[#This Row],[最低排名]]-开始!$B$6</f>
        <v>10565</v>
      </c>
    </row>
    <row r="700" spans="1:18">
      <c r="A700">
        <v>52002</v>
      </c>
      <c r="B700" t="s">
        <v>848</v>
      </c>
      <c r="C700" t="str">
        <f t="shared" si="20"/>
        <v>衢州学院</v>
      </c>
      <c r="D700" t="str">
        <f t="shared" si="21"/>
        <v>02</v>
      </c>
      <c r="E700" t="s">
        <v>440</v>
      </c>
      <c r="F700">
        <v>195</v>
      </c>
      <c r="G700">
        <v>99</v>
      </c>
      <c r="H700">
        <v>83</v>
      </c>
      <c r="I700">
        <v>61</v>
      </c>
      <c r="J700">
        <v>52</v>
      </c>
      <c r="K700">
        <v>46</v>
      </c>
      <c r="L700">
        <v>0</v>
      </c>
      <c r="M700">
        <v>2024</v>
      </c>
      <c r="N700">
        <f>VLOOKUP(E700, '2024D'!$A$2:$G$339, 2, FALSE)</f>
        <v>214</v>
      </c>
      <c r="O700">
        <f>VLOOKUP(E700, '2024D'!$A$2:$G$339, 3, FALSE)</f>
        <v>34923</v>
      </c>
      <c r="P700">
        <f>extracted_table_data[[#This Row],[最低排名]]-extracted_table_data[[#This Row],[同分人数]]+1</f>
        <v>23582</v>
      </c>
      <c r="Q700">
        <f>IF(O700&gt;=开始!$B$6, 1, 0)</f>
        <v>1</v>
      </c>
      <c r="R700">
        <f>extracted_table_data[[#This Row],[最低排名]]-开始!$B$6</f>
        <v>23814</v>
      </c>
    </row>
    <row r="701" spans="1:18">
      <c r="A701">
        <v>53101</v>
      </c>
      <c r="B701" t="s">
        <v>849</v>
      </c>
      <c r="C701" t="str">
        <f t="shared" si="20"/>
        <v>合肥工大</v>
      </c>
      <c r="D701" t="str">
        <f t="shared" si="21"/>
        <v>01</v>
      </c>
      <c r="E701" t="s">
        <v>60</v>
      </c>
      <c r="F701">
        <v>227</v>
      </c>
      <c r="G701">
        <v>115</v>
      </c>
      <c r="H701">
        <v>129</v>
      </c>
      <c r="I701">
        <v>67</v>
      </c>
      <c r="J701">
        <v>64</v>
      </c>
      <c r="K701">
        <v>61</v>
      </c>
      <c r="L701">
        <v>0</v>
      </c>
      <c r="M701">
        <v>2024</v>
      </c>
      <c r="N701">
        <f>VLOOKUP(E701, '2024D'!$A$2:$G$339, 2, FALSE)</f>
        <v>203</v>
      </c>
      <c r="O701">
        <f>VLOOKUP(E701, '2024D'!$A$2:$G$339, 3, FALSE)</f>
        <v>8178</v>
      </c>
      <c r="P701">
        <f>extracted_table_data[[#This Row],[最低排名]]-extracted_table_data[[#This Row],[同分人数]]+1</f>
        <v>24549</v>
      </c>
      <c r="Q701">
        <f>IF(O701&gt;=开始!$B$6, 1, 0)</f>
        <v>1</v>
      </c>
      <c r="R701">
        <f>extracted_table_data[[#This Row],[最低排名]]-开始!$B$6</f>
        <v>24801</v>
      </c>
    </row>
    <row r="702" spans="1:18">
      <c r="A702">
        <v>53102</v>
      </c>
      <c r="B702" t="s">
        <v>850</v>
      </c>
      <c r="C702" t="str">
        <f t="shared" si="20"/>
        <v>合肥工大</v>
      </c>
      <c r="D702" t="str">
        <f t="shared" si="21"/>
        <v>02</v>
      </c>
      <c r="E702" t="s">
        <v>72</v>
      </c>
      <c r="F702">
        <v>210</v>
      </c>
      <c r="G702">
        <v>110</v>
      </c>
      <c r="H702">
        <v>126</v>
      </c>
      <c r="I702">
        <v>64</v>
      </c>
      <c r="J702">
        <v>61</v>
      </c>
      <c r="K702">
        <v>61</v>
      </c>
      <c r="L702">
        <v>0</v>
      </c>
      <c r="M702">
        <v>2024</v>
      </c>
      <c r="N702">
        <f>VLOOKUP(E702, '2024D'!$A$2:$G$339, 2, FALSE)</f>
        <v>263</v>
      </c>
      <c r="O702">
        <f>VLOOKUP(E702, '2024D'!$A$2:$G$339, 3, FALSE)</f>
        <v>14026</v>
      </c>
      <c r="P702">
        <f>extracted_table_data[[#This Row],[最低排名]]-extracted_table_data[[#This Row],[同分人数]]+1</f>
        <v>33328</v>
      </c>
      <c r="Q702">
        <f>IF(O702&gt;=开始!$B$6, 1, 0)</f>
        <v>1</v>
      </c>
      <c r="R702">
        <f>extracted_table_data[[#This Row],[最低排名]]-开始!$B$6</f>
        <v>33564</v>
      </c>
    </row>
    <row r="703" spans="1:18">
      <c r="A703">
        <v>53103</v>
      </c>
      <c r="B703" t="s">
        <v>851</v>
      </c>
      <c r="C703" t="str">
        <f t="shared" si="20"/>
        <v>合肥工大</v>
      </c>
      <c r="D703" t="str">
        <f t="shared" si="21"/>
        <v>03</v>
      </c>
      <c r="E703" t="s">
        <v>68</v>
      </c>
      <c r="F703">
        <v>238</v>
      </c>
      <c r="G703">
        <v>128</v>
      </c>
      <c r="H703">
        <v>108</v>
      </c>
      <c r="I703">
        <v>64</v>
      </c>
      <c r="J703">
        <v>58</v>
      </c>
      <c r="K703">
        <v>52</v>
      </c>
      <c r="L703">
        <v>0</v>
      </c>
      <c r="M703">
        <v>2024</v>
      </c>
      <c r="N703">
        <f>VLOOKUP(E703, '2024D'!$A$2:$G$339, 2, FALSE)</f>
        <v>251</v>
      </c>
      <c r="O703">
        <f>VLOOKUP(E703, '2024D'!$A$2:$G$339, 3, FALSE)</f>
        <v>14532</v>
      </c>
      <c r="P703">
        <f>extracted_table_data[[#This Row],[最低排名]]-extracted_table_data[[#This Row],[同分人数]]+1</f>
        <v>20894</v>
      </c>
      <c r="Q703">
        <f>IF(O703&gt;=开始!$B$6, 1, 0)</f>
        <v>1</v>
      </c>
      <c r="R703">
        <f>extracted_table_data[[#This Row],[最低排名]]-开始!$B$6</f>
        <v>21165</v>
      </c>
    </row>
    <row r="704" spans="1:18">
      <c r="A704">
        <v>53201</v>
      </c>
      <c r="B704" t="s">
        <v>853</v>
      </c>
      <c r="C704" t="str">
        <f t="shared" si="20"/>
        <v>中国科大</v>
      </c>
      <c r="D704" t="str">
        <f t="shared" si="21"/>
        <v>01</v>
      </c>
      <c r="E704" t="s">
        <v>0</v>
      </c>
      <c r="M704">
        <v>2024</v>
      </c>
      <c r="N704">
        <f>VLOOKUP(E704, '2024D'!$A$2:$G$339, 2, FALSE)</f>
        <v>2684</v>
      </c>
      <c r="O704">
        <f>VLOOKUP(E704, '2024D'!$A$2:$G$339, 3, FALSE)</f>
        <v>2684</v>
      </c>
      <c r="P704">
        <f>extracted_table_data[[#This Row],[最低排名]]-extracted_table_data[[#This Row],[同分人数]]+1</f>
        <v>31348</v>
      </c>
      <c r="Q704">
        <f>IF(O704&gt;=开始!$B$6, 1, 0)</f>
        <v>1</v>
      </c>
      <c r="R704">
        <f>extracted_table_data[[#This Row],[最低排名]]-开始!$B$6</f>
        <v>31584</v>
      </c>
    </row>
    <row r="705" spans="1:18">
      <c r="A705">
        <v>53301</v>
      </c>
      <c r="B705" t="s">
        <v>854</v>
      </c>
      <c r="C705" t="str">
        <f t="shared" si="20"/>
        <v>安徽大学</v>
      </c>
      <c r="D705" t="str">
        <f t="shared" si="21"/>
        <v>01</v>
      </c>
      <c r="E705" t="s">
        <v>103</v>
      </c>
      <c r="F705">
        <v>231</v>
      </c>
      <c r="G705">
        <v>123</v>
      </c>
      <c r="H705">
        <v>127</v>
      </c>
      <c r="I705">
        <v>70</v>
      </c>
      <c r="J705">
        <v>61</v>
      </c>
      <c r="K705">
        <v>55</v>
      </c>
      <c r="L705">
        <v>0</v>
      </c>
      <c r="M705">
        <v>2024</v>
      </c>
      <c r="N705">
        <f>VLOOKUP(E705, '2024D'!$A$2:$G$339, 2, FALSE)</f>
        <v>215</v>
      </c>
      <c r="O705">
        <f>VLOOKUP(E705, '2024D'!$A$2:$G$339, 3, FALSE)</f>
        <v>8973</v>
      </c>
      <c r="P705">
        <f>extracted_table_data[[#This Row],[最低排名]]-extracted_table_data[[#This Row],[同分人数]]+1</f>
        <v>30611</v>
      </c>
      <c r="Q705">
        <f>IF(O705&gt;=开始!$B$6, 1, 0)</f>
        <v>1</v>
      </c>
      <c r="R705">
        <f>extracted_table_data[[#This Row],[最低排名]]-开始!$B$6</f>
        <v>30852</v>
      </c>
    </row>
    <row r="706" spans="1:18">
      <c r="A706">
        <v>53302</v>
      </c>
      <c r="B706" t="s">
        <v>855</v>
      </c>
      <c r="C706" t="str">
        <f t="shared" ref="C706:C769" si="22">LEFT(B706, FIND("(", B706) - 1)</f>
        <v>安徽大学</v>
      </c>
      <c r="D706" t="str">
        <f t="shared" ref="D706:D769" si="23">MID(B706, FIND("(", B706) + 1, FIND(")", B706) - FIND("(", B706) - 1)</f>
        <v>02</v>
      </c>
      <c r="E706" t="s">
        <v>1130</v>
      </c>
      <c r="F706">
        <v>211</v>
      </c>
      <c r="G706">
        <v>115</v>
      </c>
      <c r="H706">
        <v>125</v>
      </c>
      <c r="I706">
        <v>67</v>
      </c>
      <c r="J706">
        <v>64</v>
      </c>
      <c r="K706">
        <v>58</v>
      </c>
      <c r="L706">
        <v>0</v>
      </c>
      <c r="M706">
        <v>2024</v>
      </c>
      <c r="N706">
        <f>VLOOKUP(E706, '2024D'!$A$2:$G$339, 2, FALSE)</f>
        <v>191</v>
      </c>
      <c r="O706">
        <f>VLOOKUP(E706, '2024D'!$A$2:$G$339, 3, FALSE)</f>
        <v>13276</v>
      </c>
      <c r="P706">
        <f>extracted_table_data[[#This Row],[最低排名]]-extracted_table_data[[#This Row],[同分人数]]+1</f>
        <v>35260</v>
      </c>
      <c r="Q706">
        <f>IF(O706&gt;=开始!$B$6, 1, 0)</f>
        <v>1</v>
      </c>
      <c r="R706">
        <f>extracted_table_data[[#This Row],[最低排名]]-开始!$B$6</f>
        <v>35473</v>
      </c>
    </row>
    <row r="707" spans="1:18">
      <c r="A707">
        <v>53303</v>
      </c>
      <c r="B707" t="s">
        <v>856</v>
      </c>
      <c r="C707" t="str">
        <f t="shared" si="22"/>
        <v>安徽大学</v>
      </c>
      <c r="D707" t="str">
        <f t="shared" si="23"/>
        <v>03</v>
      </c>
      <c r="E707" t="s">
        <v>279</v>
      </c>
      <c r="F707">
        <v>232</v>
      </c>
      <c r="G707">
        <v>122</v>
      </c>
      <c r="H707">
        <v>118</v>
      </c>
      <c r="I707">
        <v>64</v>
      </c>
      <c r="J707">
        <v>61</v>
      </c>
      <c r="K707">
        <v>58</v>
      </c>
      <c r="L707">
        <v>0</v>
      </c>
      <c r="M707">
        <v>2024</v>
      </c>
      <c r="N707">
        <f>VLOOKUP(E707, '2024D'!$A$2:$G$339, 2, FALSE)</f>
        <v>228</v>
      </c>
      <c r="O707">
        <f>VLOOKUP(E707, '2024D'!$A$2:$G$339, 3, FALSE)</f>
        <v>11462</v>
      </c>
      <c r="P707">
        <f>extracted_table_data[[#This Row],[最低排名]]-extracted_table_data[[#This Row],[同分人数]]+1</f>
        <v>34432</v>
      </c>
      <c r="Q707">
        <f>IF(O707&gt;=开始!$B$6, 1, 0)</f>
        <v>1</v>
      </c>
      <c r="R707">
        <f>extracted_table_data[[#This Row],[最低排名]]-开始!$B$6</f>
        <v>34625</v>
      </c>
    </row>
    <row r="708" spans="1:18">
      <c r="A708">
        <v>53401</v>
      </c>
      <c r="B708" t="s">
        <v>857</v>
      </c>
      <c r="C708" t="str">
        <f t="shared" si="22"/>
        <v>安徽工大</v>
      </c>
      <c r="D708" t="str">
        <f t="shared" si="23"/>
        <v>01</v>
      </c>
      <c r="E708" t="s">
        <v>54</v>
      </c>
      <c r="F708">
        <v>192</v>
      </c>
      <c r="G708">
        <v>99</v>
      </c>
      <c r="H708">
        <v>99</v>
      </c>
      <c r="I708">
        <v>55</v>
      </c>
      <c r="J708">
        <v>49</v>
      </c>
      <c r="K708">
        <v>46</v>
      </c>
      <c r="L708">
        <v>0</v>
      </c>
      <c r="M708">
        <v>2024</v>
      </c>
      <c r="N708">
        <f>VLOOKUP(E708, '2024D'!$A$2:$G$339, 2, FALSE)</f>
        <v>218</v>
      </c>
      <c r="O708">
        <f>VLOOKUP(E708, '2024D'!$A$2:$G$339, 3, FALSE)</f>
        <v>33999</v>
      </c>
      <c r="P708">
        <f>extracted_table_data[[#This Row],[最低排名]]-extracted_table_data[[#This Row],[同分人数]]+1</f>
        <v>38093</v>
      </c>
      <c r="Q708">
        <f>IF(O708&gt;=开始!$B$6, 1, 0)</f>
        <v>1</v>
      </c>
      <c r="R708">
        <f>extracted_table_data[[#This Row],[最低排名]]-开始!$B$6</f>
        <v>38271</v>
      </c>
    </row>
    <row r="709" spans="1:18">
      <c r="A709">
        <v>53402</v>
      </c>
      <c r="B709" t="s">
        <v>858</v>
      </c>
      <c r="C709" t="str">
        <f t="shared" si="22"/>
        <v>安徽工大</v>
      </c>
      <c r="D709" t="str">
        <f t="shared" si="23"/>
        <v>02</v>
      </c>
      <c r="E709" t="s">
        <v>701</v>
      </c>
      <c r="F709">
        <v>189</v>
      </c>
      <c r="G709">
        <v>100</v>
      </c>
      <c r="H709">
        <v>105</v>
      </c>
      <c r="I709">
        <v>58</v>
      </c>
      <c r="J709">
        <v>46</v>
      </c>
      <c r="K709">
        <v>46</v>
      </c>
      <c r="L709">
        <v>0</v>
      </c>
      <c r="M709">
        <v>2024</v>
      </c>
      <c r="N709">
        <f>VLOOKUP(E709, '2024D'!$A$2:$G$339, 2, FALSE)</f>
        <v>215</v>
      </c>
      <c r="O709">
        <f>VLOOKUP(E709, '2024D'!$A$2:$G$339, 3, FALSE)</f>
        <v>33286</v>
      </c>
      <c r="P709">
        <f>extracted_table_data[[#This Row],[最低排名]]-extracted_table_data[[#This Row],[同分人数]]+1</f>
        <v>24078</v>
      </c>
      <c r="Q709">
        <f>IF(O709&gt;=开始!$B$6, 1, 0)</f>
        <v>1</v>
      </c>
      <c r="R709">
        <f>extracted_table_data[[#This Row],[最低排名]]-开始!$B$6</f>
        <v>24317</v>
      </c>
    </row>
    <row r="710" spans="1:18">
      <c r="A710">
        <v>53501</v>
      </c>
      <c r="B710" t="s">
        <v>861</v>
      </c>
      <c r="C710" t="str">
        <f t="shared" si="22"/>
        <v>安徽理工</v>
      </c>
      <c r="D710" t="str">
        <f t="shared" si="23"/>
        <v>01</v>
      </c>
      <c r="E710" t="s">
        <v>232</v>
      </c>
      <c r="F710">
        <v>193</v>
      </c>
      <c r="G710">
        <v>100</v>
      </c>
      <c r="H710">
        <v>98</v>
      </c>
      <c r="I710">
        <v>52</v>
      </c>
      <c r="J710">
        <v>49</v>
      </c>
      <c r="K710">
        <v>46</v>
      </c>
      <c r="L710">
        <v>0</v>
      </c>
      <c r="M710">
        <v>2024</v>
      </c>
      <c r="N710">
        <f>VLOOKUP(E710, '2024D'!$A$2:$G$339, 2, FALSE)</f>
        <v>227</v>
      </c>
      <c r="O710">
        <f>VLOOKUP(E710, '2024D'!$A$2:$G$339, 3, FALSE)</f>
        <v>34709</v>
      </c>
      <c r="P710">
        <f>extracted_table_data[[#This Row],[最低排名]]-extracted_table_data[[#This Row],[同分人数]]+1</f>
        <v>34171</v>
      </c>
      <c r="Q710">
        <f>IF(O710&gt;=开始!$B$6, 1, 0)</f>
        <v>1</v>
      </c>
      <c r="R710">
        <f>extracted_table_data[[#This Row],[最低排名]]-开始!$B$6</f>
        <v>34431</v>
      </c>
    </row>
    <row r="711" spans="1:18">
      <c r="A711">
        <v>53502</v>
      </c>
      <c r="B711" t="s">
        <v>1661</v>
      </c>
      <c r="C711" t="str">
        <f t="shared" si="22"/>
        <v>安徽理工</v>
      </c>
      <c r="D711" t="str">
        <f t="shared" si="23"/>
        <v>02</v>
      </c>
      <c r="E711" t="s">
        <v>701</v>
      </c>
      <c r="F711">
        <v>197</v>
      </c>
      <c r="G711">
        <v>105</v>
      </c>
      <c r="H711">
        <v>91</v>
      </c>
      <c r="I711">
        <v>64</v>
      </c>
      <c r="J711">
        <v>46</v>
      </c>
      <c r="K711">
        <v>46</v>
      </c>
      <c r="L711">
        <v>0</v>
      </c>
      <c r="M711">
        <v>2024</v>
      </c>
      <c r="N711">
        <f>VLOOKUP(E711, '2024D'!$A$2:$G$339, 2, FALSE)</f>
        <v>215</v>
      </c>
      <c r="O711">
        <f>VLOOKUP(E711, '2024D'!$A$2:$G$339, 3, FALSE)</f>
        <v>33286</v>
      </c>
      <c r="P711">
        <f>extracted_table_data[[#This Row],[最低排名]]-extracted_table_data[[#This Row],[同分人数]]+1</f>
        <v>35260</v>
      </c>
      <c r="Q711">
        <f>IF(O711&gt;=开始!$B$6, 1, 0)</f>
        <v>1</v>
      </c>
      <c r="R711">
        <f>extracted_table_data[[#This Row],[最低排名]]-开始!$B$6</f>
        <v>35473</v>
      </c>
    </row>
    <row r="712" spans="1:18">
      <c r="A712">
        <v>53601</v>
      </c>
      <c r="B712" t="s">
        <v>862</v>
      </c>
      <c r="C712" t="str">
        <f t="shared" si="22"/>
        <v>安徽农大</v>
      </c>
      <c r="D712" t="str">
        <f t="shared" si="23"/>
        <v>01</v>
      </c>
      <c r="E712" t="s">
        <v>752</v>
      </c>
      <c r="F712">
        <v>174</v>
      </c>
      <c r="G712">
        <v>91</v>
      </c>
      <c r="H712">
        <v>107</v>
      </c>
      <c r="I712">
        <v>49</v>
      </c>
      <c r="J712">
        <v>49</v>
      </c>
      <c r="K712">
        <v>46</v>
      </c>
      <c r="L712">
        <v>0</v>
      </c>
      <c r="M712">
        <v>2024</v>
      </c>
      <c r="N712">
        <f>VLOOKUP(E712, '2024D'!$A$2:$G$339, 2, FALSE)</f>
        <v>209</v>
      </c>
      <c r="O712">
        <f>VLOOKUP(E712, '2024D'!$A$2:$G$339, 3, FALSE)</f>
        <v>37468</v>
      </c>
      <c r="P712">
        <f>extracted_table_data[[#This Row],[最低排名]]-extracted_table_data[[#This Row],[同分人数]]+1</f>
        <v>33328</v>
      </c>
      <c r="Q712">
        <f>IF(O712&gt;=开始!$B$6, 1, 0)</f>
        <v>1</v>
      </c>
      <c r="R712">
        <f>extracted_table_data[[#This Row],[最低排名]]-开始!$B$6</f>
        <v>33564</v>
      </c>
    </row>
    <row r="713" spans="1:18">
      <c r="A713">
        <v>53602</v>
      </c>
      <c r="B713" t="s">
        <v>864</v>
      </c>
      <c r="C713" t="str">
        <f t="shared" si="22"/>
        <v>安徽农大</v>
      </c>
      <c r="D713" t="str">
        <f t="shared" si="23"/>
        <v>02</v>
      </c>
      <c r="E713" t="s">
        <v>141</v>
      </c>
      <c r="F713">
        <v>200</v>
      </c>
      <c r="G713">
        <v>102</v>
      </c>
      <c r="H713">
        <v>123</v>
      </c>
      <c r="I713">
        <v>52</v>
      </c>
      <c r="J713">
        <v>52</v>
      </c>
      <c r="K713">
        <v>43</v>
      </c>
      <c r="L713">
        <v>0</v>
      </c>
      <c r="M713">
        <v>2024</v>
      </c>
      <c r="N713">
        <f>VLOOKUP(E713, '2024D'!$A$2:$G$339, 2, FALSE)</f>
        <v>248</v>
      </c>
      <c r="O713">
        <f>VLOOKUP(E713, '2024D'!$A$2:$G$339, 3, FALSE)</f>
        <v>26996</v>
      </c>
      <c r="P713">
        <f>extracted_table_data[[#This Row],[最低排名]]-extracted_table_data[[#This Row],[同分人数]]+1</f>
        <v>32461</v>
      </c>
      <c r="Q713">
        <f>IF(O713&gt;=开始!$B$6, 1, 0)</f>
        <v>1</v>
      </c>
      <c r="R713">
        <f>extracted_table_data[[#This Row],[最低排名]]-开始!$B$6</f>
        <v>32676</v>
      </c>
    </row>
    <row r="714" spans="1:18">
      <c r="A714">
        <v>53701</v>
      </c>
      <c r="B714" t="s">
        <v>865</v>
      </c>
      <c r="C714" t="str">
        <f t="shared" si="22"/>
        <v>安徽医大</v>
      </c>
      <c r="D714" t="str">
        <f t="shared" si="23"/>
        <v>01</v>
      </c>
      <c r="E714" t="s">
        <v>103</v>
      </c>
      <c r="F714">
        <v>223</v>
      </c>
      <c r="G714">
        <v>112</v>
      </c>
      <c r="H714">
        <v>126</v>
      </c>
      <c r="I714">
        <v>67</v>
      </c>
      <c r="J714">
        <v>67</v>
      </c>
      <c r="K714">
        <v>61</v>
      </c>
      <c r="L714">
        <v>0</v>
      </c>
      <c r="M714">
        <v>2024</v>
      </c>
      <c r="N714">
        <f>VLOOKUP(E714, '2024D'!$A$2:$G$339, 2, FALSE)</f>
        <v>215</v>
      </c>
      <c r="O714">
        <f>VLOOKUP(E714, '2024D'!$A$2:$G$339, 3, FALSE)</f>
        <v>8973</v>
      </c>
      <c r="P714">
        <f>extracted_table_data[[#This Row],[最低排名]]-extracted_table_data[[#This Row],[同分人数]]+1</f>
        <v>31095</v>
      </c>
      <c r="Q714">
        <f>IF(O714&gt;=开始!$B$6, 1, 0)</f>
        <v>1</v>
      </c>
      <c r="R714">
        <f>extracted_table_data[[#This Row],[最低排名]]-开始!$B$6</f>
        <v>31347</v>
      </c>
    </row>
    <row r="715" spans="1:18">
      <c r="A715">
        <v>53801</v>
      </c>
      <c r="B715" t="s">
        <v>866</v>
      </c>
      <c r="C715" t="str">
        <f t="shared" si="22"/>
        <v>安徽师大</v>
      </c>
      <c r="D715" t="str">
        <f t="shared" si="23"/>
        <v>01</v>
      </c>
      <c r="E715" t="s">
        <v>85</v>
      </c>
      <c r="F715">
        <v>217</v>
      </c>
      <c r="G715">
        <v>114</v>
      </c>
      <c r="H715">
        <v>113</v>
      </c>
      <c r="I715">
        <v>55</v>
      </c>
      <c r="J715">
        <v>55</v>
      </c>
      <c r="K715">
        <v>46</v>
      </c>
      <c r="L715">
        <v>0</v>
      </c>
      <c r="M715">
        <v>2024</v>
      </c>
      <c r="N715">
        <f>VLOOKUP(E715, '2024D'!$A$2:$G$339, 2, FALSE)</f>
        <v>259</v>
      </c>
      <c r="O715">
        <f>VLOOKUP(E715, '2024D'!$A$2:$G$339, 3, FALSE)</f>
        <v>23040</v>
      </c>
      <c r="P715">
        <f>extracted_table_data[[#This Row],[最低排名]]-extracted_table_data[[#This Row],[同分人数]]+1</f>
        <v>30386</v>
      </c>
      <c r="Q715">
        <f>IF(O715&gt;=开始!$B$6, 1, 0)</f>
        <v>1</v>
      </c>
      <c r="R715">
        <f>extracted_table_data[[#This Row],[最低排名]]-开始!$B$6</f>
        <v>30610</v>
      </c>
    </row>
    <row r="716" spans="1:18">
      <c r="A716">
        <v>53802</v>
      </c>
      <c r="B716" t="s">
        <v>867</v>
      </c>
      <c r="C716" t="str">
        <f t="shared" si="22"/>
        <v>安徽师大</v>
      </c>
      <c r="D716" t="str">
        <f t="shared" si="23"/>
        <v>02</v>
      </c>
      <c r="E716" t="s">
        <v>146</v>
      </c>
      <c r="F716">
        <v>217</v>
      </c>
      <c r="G716">
        <v>109</v>
      </c>
      <c r="H716">
        <v>111</v>
      </c>
      <c r="I716">
        <v>55</v>
      </c>
      <c r="J716">
        <v>52</v>
      </c>
      <c r="K716">
        <v>49</v>
      </c>
      <c r="L716">
        <v>0</v>
      </c>
      <c r="M716">
        <v>2024</v>
      </c>
      <c r="N716">
        <f>VLOOKUP(E716, '2024D'!$A$2:$G$339, 2, FALSE)</f>
        <v>260</v>
      </c>
      <c r="O716">
        <f>VLOOKUP(E716, '2024D'!$A$2:$G$339, 3, FALSE)</f>
        <v>23553</v>
      </c>
      <c r="P716">
        <f>extracted_table_data[[#This Row],[最低排名]]-extracted_table_data[[#This Row],[同分人数]]+1</f>
        <v>30611</v>
      </c>
      <c r="Q716">
        <f>IF(O716&gt;=开始!$B$6, 1, 0)</f>
        <v>1</v>
      </c>
      <c r="R716">
        <f>extracted_table_data[[#This Row],[最低排名]]-开始!$B$6</f>
        <v>30852</v>
      </c>
    </row>
    <row r="717" spans="1:18">
      <c r="A717">
        <v>53803</v>
      </c>
      <c r="B717" t="s">
        <v>1665</v>
      </c>
      <c r="C717" t="str">
        <f t="shared" si="22"/>
        <v>安徽师大</v>
      </c>
      <c r="D717" t="str">
        <f t="shared" si="23"/>
        <v>03</v>
      </c>
      <c r="E717" t="s">
        <v>217</v>
      </c>
      <c r="F717">
        <v>203</v>
      </c>
      <c r="G717">
        <v>104</v>
      </c>
      <c r="H717">
        <v>100</v>
      </c>
      <c r="I717">
        <v>64</v>
      </c>
      <c r="J717">
        <v>61</v>
      </c>
      <c r="K717">
        <v>46</v>
      </c>
      <c r="L717">
        <v>0</v>
      </c>
      <c r="M717">
        <v>2024</v>
      </c>
      <c r="N717">
        <f>VLOOKUP(E717, '2024D'!$A$2:$G$339, 2, FALSE)</f>
        <v>215</v>
      </c>
      <c r="O717">
        <f>VLOOKUP(E717, '2024D'!$A$2:$G$339, 3, FALSE)</f>
        <v>26034</v>
      </c>
      <c r="P717">
        <f>extracted_table_data[[#This Row],[最低排名]]-extracted_table_data[[#This Row],[同分人数]]+1</f>
        <v>29014</v>
      </c>
      <c r="Q717">
        <f>IF(O717&gt;=开始!$B$6, 1, 0)</f>
        <v>1</v>
      </c>
      <c r="R717">
        <f>extracted_table_data[[#This Row],[最低排名]]-开始!$B$6</f>
        <v>29246</v>
      </c>
    </row>
    <row r="718" spans="1:18">
      <c r="A718">
        <v>53901</v>
      </c>
      <c r="B718" t="s">
        <v>868</v>
      </c>
      <c r="C718" t="str">
        <f t="shared" si="22"/>
        <v>淮北师大</v>
      </c>
      <c r="D718" t="str">
        <f t="shared" si="23"/>
        <v>01</v>
      </c>
      <c r="E718" t="s">
        <v>316</v>
      </c>
      <c r="F718">
        <v>185</v>
      </c>
      <c r="G718">
        <v>96</v>
      </c>
      <c r="H718">
        <v>89</v>
      </c>
      <c r="I718">
        <v>49</v>
      </c>
      <c r="J718">
        <v>43</v>
      </c>
      <c r="K718">
        <v>40</v>
      </c>
      <c r="L718">
        <v>0</v>
      </c>
      <c r="M718">
        <v>2024</v>
      </c>
      <c r="N718">
        <f>VLOOKUP(E718, '2024D'!$A$2:$G$339, 2, FALSE)</f>
        <v>162</v>
      </c>
      <c r="O718">
        <f>VLOOKUP(E718, '2024D'!$A$2:$G$339, 3, FALSE)</f>
        <v>41077</v>
      </c>
      <c r="P718">
        <f>extracted_table_data[[#This Row],[最低排名]]-extracted_table_data[[#This Row],[同分人数]]+1</f>
        <v>30386</v>
      </c>
      <c r="Q718">
        <f>IF(O718&gt;=开始!$B$6, 1, 0)</f>
        <v>1</v>
      </c>
      <c r="R718">
        <f>extracted_table_data[[#This Row],[最低排名]]-开始!$B$6</f>
        <v>30610</v>
      </c>
    </row>
    <row r="719" spans="1:18">
      <c r="A719">
        <v>53902</v>
      </c>
      <c r="B719" t="s">
        <v>869</v>
      </c>
      <c r="C719" t="str">
        <f t="shared" si="22"/>
        <v>淮北师大</v>
      </c>
      <c r="D719" t="str">
        <f t="shared" si="23"/>
        <v>02</v>
      </c>
      <c r="E719" t="s">
        <v>363</v>
      </c>
      <c r="F719">
        <v>185</v>
      </c>
      <c r="G719">
        <v>98</v>
      </c>
      <c r="H719">
        <v>86</v>
      </c>
      <c r="I719">
        <v>61</v>
      </c>
      <c r="J719">
        <v>55</v>
      </c>
      <c r="K719">
        <v>49</v>
      </c>
      <c r="L719">
        <v>0</v>
      </c>
      <c r="M719">
        <v>2024</v>
      </c>
      <c r="N719">
        <f>VLOOKUP(E719, '2024D'!$A$2:$G$339, 2, FALSE)</f>
        <v>204</v>
      </c>
      <c r="O719">
        <f>VLOOKUP(E719, '2024D'!$A$2:$G$339, 3, FALSE)</f>
        <v>35127</v>
      </c>
      <c r="P719">
        <f>extracted_table_data[[#This Row],[最低排名]]-extracted_table_data[[#This Row],[同分人数]]+1</f>
        <v>33565</v>
      </c>
      <c r="Q719">
        <f>IF(O719&gt;=开始!$B$6, 1, 0)</f>
        <v>1</v>
      </c>
      <c r="R719">
        <f>extracted_table_data[[#This Row],[最低排名]]-开始!$B$6</f>
        <v>33766</v>
      </c>
    </row>
    <row r="720" spans="1:18">
      <c r="A720">
        <v>54001</v>
      </c>
      <c r="B720" t="s">
        <v>872</v>
      </c>
      <c r="C720" t="str">
        <f t="shared" si="22"/>
        <v>滁州学院</v>
      </c>
      <c r="D720" t="str">
        <f t="shared" si="23"/>
        <v>01</v>
      </c>
      <c r="E720" t="s">
        <v>469</v>
      </c>
      <c r="F720">
        <v>191</v>
      </c>
      <c r="G720">
        <v>98</v>
      </c>
      <c r="H720">
        <v>97</v>
      </c>
      <c r="I720">
        <v>55</v>
      </c>
      <c r="J720">
        <v>46</v>
      </c>
      <c r="K720">
        <v>43</v>
      </c>
      <c r="L720">
        <v>0</v>
      </c>
      <c r="M720">
        <v>2024</v>
      </c>
      <c r="N720">
        <f>VLOOKUP(E720, '2024D'!$A$2:$G$339, 2, FALSE)</f>
        <v>227</v>
      </c>
      <c r="O720">
        <f>VLOOKUP(E720, '2024D'!$A$2:$G$339, 3, FALSE)</f>
        <v>36033</v>
      </c>
      <c r="P720">
        <f>extracted_table_data[[#This Row],[最低排名]]-extracted_table_data[[#This Row],[同分人数]]+1</f>
        <v>33767</v>
      </c>
      <c r="Q720">
        <f>IF(O720&gt;=开始!$B$6, 1, 0)</f>
        <v>1</v>
      </c>
      <c r="R720">
        <f>extracted_table_data[[#This Row],[最低排名]]-开始!$B$6</f>
        <v>33965</v>
      </c>
    </row>
    <row r="721" spans="1:18">
      <c r="A721">
        <v>54101</v>
      </c>
      <c r="B721" t="s">
        <v>875</v>
      </c>
      <c r="C721" t="str">
        <f t="shared" si="22"/>
        <v>安徽财大</v>
      </c>
      <c r="D721" t="str">
        <f t="shared" si="23"/>
        <v>01</v>
      </c>
      <c r="E721" t="s">
        <v>217</v>
      </c>
      <c r="F721">
        <v>209</v>
      </c>
      <c r="G721">
        <v>113</v>
      </c>
      <c r="H721">
        <v>118</v>
      </c>
      <c r="I721">
        <v>58</v>
      </c>
      <c r="J721">
        <v>46</v>
      </c>
      <c r="K721">
        <v>43</v>
      </c>
      <c r="L721">
        <v>0</v>
      </c>
      <c r="M721">
        <v>2024</v>
      </c>
      <c r="N721">
        <f>VLOOKUP(E721, '2024D'!$A$2:$G$339, 2, FALSE)</f>
        <v>215</v>
      </c>
      <c r="O721">
        <f>VLOOKUP(E721, '2024D'!$A$2:$G$339, 3, FALSE)</f>
        <v>26034</v>
      </c>
      <c r="P721">
        <f>extracted_table_data[[#This Row],[最低排名]]-extracted_table_data[[#This Row],[同分人数]]+1</f>
        <v>32237</v>
      </c>
      <c r="Q721">
        <f>IF(O721&gt;=开始!$B$6, 1, 0)</f>
        <v>1</v>
      </c>
      <c r="R721">
        <f>extracted_table_data[[#This Row],[最低排名]]-开始!$B$6</f>
        <v>32460</v>
      </c>
    </row>
    <row r="722" spans="1:18">
      <c r="A722">
        <v>54201</v>
      </c>
      <c r="B722" t="s">
        <v>876</v>
      </c>
      <c r="C722" t="str">
        <f t="shared" si="22"/>
        <v>淮南师院</v>
      </c>
      <c r="D722" t="str">
        <f t="shared" si="23"/>
        <v>01</v>
      </c>
      <c r="E722" t="s">
        <v>440</v>
      </c>
      <c r="F722">
        <v>191</v>
      </c>
      <c r="G722">
        <v>101</v>
      </c>
      <c r="H722">
        <v>84</v>
      </c>
      <c r="I722">
        <v>64</v>
      </c>
      <c r="J722">
        <v>49</v>
      </c>
      <c r="K722">
        <v>49</v>
      </c>
      <c r="L722">
        <v>0</v>
      </c>
      <c r="M722">
        <v>2024</v>
      </c>
      <c r="N722">
        <f>VLOOKUP(E722, '2024D'!$A$2:$G$339, 2, FALSE)</f>
        <v>214</v>
      </c>
      <c r="O722">
        <f>VLOOKUP(E722, '2024D'!$A$2:$G$339, 3, FALSE)</f>
        <v>34923</v>
      </c>
      <c r="P722">
        <f>extracted_table_data[[#This Row],[最低排名]]-extracted_table_data[[#This Row],[同分人数]]+1</f>
        <v>33966</v>
      </c>
      <c r="Q722">
        <f>IF(O722&gt;=开始!$B$6, 1, 0)</f>
        <v>1</v>
      </c>
      <c r="R722">
        <f>extracted_table_data[[#This Row],[最低排名]]-开始!$B$6</f>
        <v>34170</v>
      </c>
    </row>
    <row r="723" spans="1:18">
      <c r="A723">
        <v>54202</v>
      </c>
      <c r="B723" t="s">
        <v>877</v>
      </c>
      <c r="C723" t="str">
        <f t="shared" si="22"/>
        <v>淮南师院</v>
      </c>
      <c r="D723" t="str">
        <f t="shared" si="23"/>
        <v>02</v>
      </c>
      <c r="E723" t="s">
        <v>419</v>
      </c>
      <c r="F723">
        <v>202</v>
      </c>
      <c r="G723">
        <v>105</v>
      </c>
      <c r="H723">
        <v>79</v>
      </c>
      <c r="I723">
        <v>55</v>
      </c>
      <c r="J723">
        <v>52</v>
      </c>
      <c r="K723">
        <v>46</v>
      </c>
      <c r="L723">
        <v>0</v>
      </c>
      <c r="M723">
        <v>2024</v>
      </c>
      <c r="N723">
        <f>VLOOKUP(E723, '2024D'!$A$2:$G$339, 2, FALSE)</f>
        <v>229</v>
      </c>
      <c r="O723">
        <f>VLOOKUP(E723, '2024D'!$A$2:$G$339, 3, FALSE)</f>
        <v>35570</v>
      </c>
      <c r="P723">
        <f>extracted_table_data[[#This Row],[最低排名]]-extracted_table_data[[#This Row],[同分人数]]+1</f>
        <v>40513</v>
      </c>
      <c r="Q723">
        <f>IF(O723&gt;=开始!$B$6, 1, 0)</f>
        <v>1</v>
      </c>
      <c r="R723">
        <f>extracted_table_data[[#This Row],[最低排名]]-开始!$B$6</f>
        <v>40671</v>
      </c>
    </row>
    <row r="724" spans="1:18">
      <c r="A724">
        <v>54203</v>
      </c>
      <c r="B724" t="s">
        <v>878</v>
      </c>
      <c r="C724" t="str">
        <f t="shared" si="22"/>
        <v>淮南师院</v>
      </c>
      <c r="D724" t="str">
        <f t="shared" si="23"/>
        <v>03</v>
      </c>
      <c r="E724" t="s">
        <v>419</v>
      </c>
      <c r="F724">
        <v>196</v>
      </c>
      <c r="G724">
        <v>103</v>
      </c>
      <c r="H724">
        <v>85</v>
      </c>
      <c r="I724">
        <v>55</v>
      </c>
      <c r="J724">
        <v>49</v>
      </c>
      <c r="K724">
        <v>49</v>
      </c>
      <c r="L724">
        <v>0</v>
      </c>
      <c r="M724">
        <v>2024</v>
      </c>
      <c r="N724">
        <f>VLOOKUP(E724, '2024D'!$A$2:$G$339, 2, FALSE)</f>
        <v>229</v>
      </c>
      <c r="O724">
        <f>VLOOKUP(E724, '2024D'!$A$2:$G$339, 3, FALSE)</f>
        <v>35570</v>
      </c>
      <c r="P724">
        <f>extracted_table_data[[#This Row],[最低排名]]-extracted_table_data[[#This Row],[同分人数]]+1</f>
        <v>40672</v>
      </c>
      <c r="Q724">
        <f>IF(O724&gt;=开始!$B$6, 1, 0)</f>
        <v>1</v>
      </c>
      <c r="R724">
        <f>extracted_table_data[[#This Row],[最低排名]]-开始!$B$6</f>
        <v>40830</v>
      </c>
    </row>
    <row r="725" spans="1:18">
      <c r="A725">
        <v>54301</v>
      </c>
      <c r="B725" t="s">
        <v>879</v>
      </c>
      <c r="C725" t="str">
        <f t="shared" si="22"/>
        <v>安徽建筑</v>
      </c>
      <c r="D725" t="str">
        <f t="shared" si="23"/>
        <v>01</v>
      </c>
      <c r="E725" t="s">
        <v>56</v>
      </c>
      <c r="F725">
        <v>190</v>
      </c>
      <c r="G725">
        <v>98</v>
      </c>
      <c r="H725">
        <v>74</v>
      </c>
      <c r="I725">
        <v>52</v>
      </c>
      <c r="J725">
        <v>49</v>
      </c>
      <c r="K725">
        <v>49</v>
      </c>
      <c r="L725">
        <v>0</v>
      </c>
      <c r="M725">
        <v>2024</v>
      </c>
      <c r="N725">
        <f>VLOOKUP(E725, '2024D'!$A$2:$G$339, 2, FALSE)</f>
        <v>187</v>
      </c>
      <c r="O725">
        <f>VLOOKUP(E725, '2024D'!$A$2:$G$339, 3, FALSE)</f>
        <v>39641</v>
      </c>
      <c r="P725">
        <f>extracted_table_data[[#This Row],[最低排名]]-extracted_table_data[[#This Row],[同分人数]]+1</f>
        <v>39248</v>
      </c>
      <c r="Q725">
        <f>IF(O725&gt;=开始!$B$6, 1, 0)</f>
        <v>1</v>
      </c>
      <c r="R725">
        <f>extracted_table_data[[#This Row],[最低排名]]-开始!$B$6</f>
        <v>39440</v>
      </c>
    </row>
    <row r="726" spans="1:18">
      <c r="A726">
        <v>54302</v>
      </c>
      <c r="B726" t="s">
        <v>880</v>
      </c>
      <c r="C726" t="str">
        <f t="shared" si="22"/>
        <v>安徽建筑</v>
      </c>
      <c r="D726" t="str">
        <f t="shared" si="23"/>
        <v>02</v>
      </c>
      <c r="E726" t="s">
        <v>118</v>
      </c>
      <c r="F726">
        <v>200</v>
      </c>
      <c r="G726">
        <v>107</v>
      </c>
      <c r="H726">
        <v>91</v>
      </c>
      <c r="I726">
        <v>64</v>
      </c>
      <c r="J726">
        <v>55</v>
      </c>
      <c r="K726">
        <v>46</v>
      </c>
      <c r="L726">
        <v>0</v>
      </c>
      <c r="M726">
        <v>2024</v>
      </c>
      <c r="N726">
        <f>VLOOKUP(E726, '2024D'!$A$2:$G$339, 2, FALSE)</f>
        <v>241</v>
      </c>
      <c r="O726">
        <f>VLOOKUP(E726, '2024D'!$A$2:$G$339, 3, FALSE)</f>
        <v>30473</v>
      </c>
      <c r="P726">
        <f>extracted_table_data[[#This Row],[最低排名]]-extracted_table_data[[#This Row],[同分人数]]+1</f>
        <v>35052</v>
      </c>
      <c r="Q726">
        <f>IF(O726&gt;=开始!$B$6, 1, 0)</f>
        <v>1</v>
      </c>
      <c r="R726">
        <f>extracted_table_data[[#This Row],[最低排名]]-开始!$B$6</f>
        <v>35259</v>
      </c>
    </row>
    <row r="727" spans="1:18">
      <c r="A727">
        <v>54303</v>
      </c>
      <c r="B727" t="s">
        <v>881</v>
      </c>
      <c r="C727" t="str">
        <f t="shared" si="22"/>
        <v>安徽建筑</v>
      </c>
      <c r="D727" t="str">
        <f t="shared" si="23"/>
        <v>03</v>
      </c>
      <c r="E727" t="s">
        <v>419</v>
      </c>
      <c r="F727">
        <v>197</v>
      </c>
      <c r="G727">
        <v>104</v>
      </c>
      <c r="H727">
        <v>111</v>
      </c>
      <c r="I727">
        <v>43</v>
      </c>
      <c r="J727">
        <v>43</v>
      </c>
      <c r="K727">
        <v>40</v>
      </c>
      <c r="L727">
        <v>0</v>
      </c>
      <c r="M727">
        <v>2024</v>
      </c>
      <c r="N727">
        <f>VLOOKUP(E727, '2024D'!$A$2:$G$339, 2, FALSE)</f>
        <v>229</v>
      </c>
      <c r="O727">
        <f>VLOOKUP(E727, '2024D'!$A$2:$G$339, 3, FALSE)</f>
        <v>35570</v>
      </c>
      <c r="P727">
        <f>extracted_table_data[[#This Row],[最低排名]]-extracted_table_data[[#This Row],[同分人数]]+1</f>
        <v>14673</v>
      </c>
      <c r="Q727">
        <f>IF(O727&gt;=开始!$B$6, 1, 0)</f>
        <v>1</v>
      </c>
      <c r="R727">
        <f>extracted_table_data[[#This Row],[最低排名]]-开始!$B$6</f>
        <v>14925</v>
      </c>
    </row>
    <row r="728" spans="1:18">
      <c r="A728">
        <v>54304</v>
      </c>
      <c r="B728" t="s">
        <v>882</v>
      </c>
      <c r="C728" t="str">
        <f t="shared" si="22"/>
        <v>安徽建筑</v>
      </c>
      <c r="D728" t="str">
        <f t="shared" si="23"/>
        <v>04</v>
      </c>
      <c r="E728" t="s">
        <v>309</v>
      </c>
      <c r="F728">
        <v>188</v>
      </c>
      <c r="G728">
        <v>95</v>
      </c>
      <c r="H728">
        <v>80</v>
      </c>
      <c r="I728">
        <v>61</v>
      </c>
      <c r="J728">
        <v>58</v>
      </c>
      <c r="K728">
        <v>55</v>
      </c>
      <c r="L728">
        <v>0</v>
      </c>
      <c r="M728">
        <v>2024</v>
      </c>
      <c r="N728">
        <f>VLOOKUP(E728, '2024D'!$A$2:$G$339, 2, FALSE)</f>
        <v>250</v>
      </c>
      <c r="O728">
        <f>VLOOKUP(E728, '2024D'!$A$2:$G$339, 3, FALSE)</f>
        <v>33781</v>
      </c>
      <c r="P728">
        <f>extracted_table_data[[#This Row],[最低排名]]-extracted_table_data[[#This Row],[同分人数]]+1</f>
        <v>32677</v>
      </c>
      <c r="Q728">
        <f>IF(O728&gt;=开始!$B$6, 1, 0)</f>
        <v>1</v>
      </c>
      <c r="R728">
        <f>extracted_table_data[[#This Row],[最低排名]]-开始!$B$6</f>
        <v>32897</v>
      </c>
    </row>
    <row r="729" spans="1:18">
      <c r="A729">
        <v>54401</v>
      </c>
      <c r="B729" t="s">
        <v>885</v>
      </c>
      <c r="C729" t="str">
        <f t="shared" si="22"/>
        <v>安徽科技</v>
      </c>
      <c r="D729" t="str">
        <f t="shared" si="23"/>
        <v>01</v>
      </c>
      <c r="E729" t="s">
        <v>56</v>
      </c>
      <c r="F729">
        <v>191</v>
      </c>
      <c r="G729">
        <v>97</v>
      </c>
      <c r="H729">
        <v>73</v>
      </c>
      <c r="I729">
        <v>55</v>
      </c>
      <c r="J729">
        <v>52</v>
      </c>
      <c r="K729">
        <v>43</v>
      </c>
      <c r="L729">
        <v>0</v>
      </c>
      <c r="M729">
        <v>2024</v>
      </c>
      <c r="N729">
        <f>VLOOKUP(E729, '2024D'!$A$2:$G$339, 2, FALSE)</f>
        <v>187</v>
      </c>
      <c r="O729">
        <f>VLOOKUP(E729, '2024D'!$A$2:$G$339, 3, FALSE)</f>
        <v>39641</v>
      </c>
      <c r="P729">
        <f>extracted_table_data[[#This Row],[最低排名]]-extracted_table_data[[#This Row],[同分人数]]+1</f>
        <v>34171</v>
      </c>
      <c r="Q729">
        <f>IF(O729&gt;=开始!$B$6, 1, 0)</f>
        <v>1</v>
      </c>
      <c r="R729">
        <f>extracted_table_data[[#This Row],[最低排名]]-开始!$B$6</f>
        <v>34431</v>
      </c>
    </row>
    <row r="730" spans="1:18">
      <c r="A730">
        <v>54402</v>
      </c>
      <c r="B730" t="s">
        <v>886</v>
      </c>
      <c r="C730" t="str">
        <f t="shared" si="22"/>
        <v>安徽科技</v>
      </c>
      <c r="D730" t="str">
        <f t="shared" si="23"/>
        <v>02</v>
      </c>
      <c r="E730" t="s">
        <v>440</v>
      </c>
      <c r="F730">
        <v>179</v>
      </c>
      <c r="G730">
        <v>96</v>
      </c>
      <c r="H730">
        <v>96</v>
      </c>
      <c r="I730">
        <v>58</v>
      </c>
      <c r="J730">
        <v>58</v>
      </c>
      <c r="K730">
        <v>46</v>
      </c>
      <c r="L730">
        <v>0</v>
      </c>
      <c r="M730">
        <v>2024</v>
      </c>
      <c r="N730">
        <f>VLOOKUP(E730, '2024D'!$A$2:$G$339, 2, FALSE)</f>
        <v>214</v>
      </c>
      <c r="O730">
        <f>VLOOKUP(E730, '2024D'!$A$2:$G$339, 3, FALSE)</f>
        <v>34923</v>
      </c>
      <c r="P730">
        <f>extracted_table_data[[#This Row],[最低排名]]-extracted_table_data[[#This Row],[同分人数]]+1</f>
        <v>4097</v>
      </c>
      <c r="Q730">
        <f>IF(O730&gt;=开始!$B$6, 1, 0)</f>
        <v>1</v>
      </c>
      <c r="R730">
        <f>extracted_table_data[[#This Row],[最低排名]]-开始!$B$6</f>
        <v>4260</v>
      </c>
    </row>
    <row r="731" spans="1:18">
      <c r="A731">
        <v>54403</v>
      </c>
      <c r="B731" t="s">
        <v>887</v>
      </c>
      <c r="C731" t="str">
        <f t="shared" si="22"/>
        <v>安徽科技</v>
      </c>
      <c r="D731" t="str">
        <f t="shared" si="23"/>
        <v>03</v>
      </c>
      <c r="E731" t="s">
        <v>427</v>
      </c>
      <c r="F731">
        <v>205</v>
      </c>
      <c r="G731">
        <v>103</v>
      </c>
      <c r="H731">
        <v>95</v>
      </c>
      <c r="I731">
        <v>49</v>
      </c>
      <c r="J731">
        <v>46</v>
      </c>
      <c r="K731">
        <v>40</v>
      </c>
      <c r="L731">
        <v>0</v>
      </c>
      <c r="M731">
        <v>2024</v>
      </c>
      <c r="N731">
        <f>VLOOKUP(E731, '2024D'!$A$2:$G$339, 2, FALSE)</f>
        <v>214</v>
      </c>
      <c r="O731">
        <f>VLOOKUP(E731, '2024D'!$A$2:$G$339, 3, FALSE)</f>
        <v>35341</v>
      </c>
      <c r="P731">
        <f>extracted_table_data[[#This Row],[最低排名]]-extracted_table_data[[#This Row],[同分人数]]+1</f>
        <v>3405</v>
      </c>
      <c r="Q731">
        <f>IF(O731&gt;=开始!$B$6, 1, 0)</f>
        <v>1</v>
      </c>
      <c r="R731">
        <f>extracted_table_data[[#This Row],[最低排名]]-开始!$B$6</f>
        <v>3586</v>
      </c>
    </row>
    <row r="732" spans="1:18">
      <c r="A732">
        <v>54501</v>
      </c>
      <c r="B732" t="s">
        <v>889</v>
      </c>
      <c r="C732" t="str">
        <f t="shared" si="22"/>
        <v>合肥城院</v>
      </c>
      <c r="D732" t="str">
        <f t="shared" si="23"/>
        <v>01</v>
      </c>
      <c r="E732" t="s">
        <v>1548</v>
      </c>
      <c r="F732">
        <v>155</v>
      </c>
      <c r="G732">
        <v>81</v>
      </c>
      <c r="H732">
        <v>113</v>
      </c>
      <c r="I732">
        <v>46</v>
      </c>
      <c r="J732">
        <v>46</v>
      </c>
      <c r="K732">
        <v>43</v>
      </c>
      <c r="L732">
        <v>0</v>
      </c>
      <c r="M732">
        <v>2024</v>
      </c>
      <c r="N732">
        <f>VLOOKUP(E732, '2024D'!$A$2:$G$339, 2, FALSE)</f>
        <v>161</v>
      </c>
      <c r="O732">
        <f>VLOOKUP(E732, '2024D'!$A$2:$G$339, 3, FALSE)</f>
        <v>41594</v>
      </c>
      <c r="P732">
        <f>extracted_table_data[[#This Row],[最低排名]]-extracted_table_data[[#This Row],[同分人数]]+1</f>
        <v>3915</v>
      </c>
      <c r="Q732">
        <f>IF(O732&gt;=开始!$B$6, 1, 0)</f>
        <v>1</v>
      </c>
      <c r="R732">
        <f>extracted_table_data[[#This Row],[最低排名]]-开始!$B$6</f>
        <v>4096</v>
      </c>
    </row>
    <row r="733" spans="1:18">
      <c r="A733">
        <v>54502</v>
      </c>
      <c r="B733" t="s">
        <v>890</v>
      </c>
      <c r="C733" t="str">
        <f t="shared" si="22"/>
        <v>合肥城院</v>
      </c>
      <c r="D733" t="str">
        <f t="shared" si="23"/>
        <v>02</v>
      </c>
      <c r="E733" t="s">
        <v>1548</v>
      </c>
      <c r="F733">
        <v>174</v>
      </c>
      <c r="G733">
        <v>90</v>
      </c>
      <c r="H733">
        <v>88</v>
      </c>
      <c r="I733">
        <v>52</v>
      </c>
      <c r="J733">
        <v>46</v>
      </c>
      <c r="K733">
        <v>43</v>
      </c>
      <c r="L733">
        <v>0</v>
      </c>
      <c r="M733">
        <v>2024</v>
      </c>
      <c r="N733">
        <f>VLOOKUP(E733, '2024D'!$A$2:$G$339, 2, FALSE)</f>
        <v>161</v>
      </c>
      <c r="O733">
        <f>VLOOKUP(E733, '2024D'!$A$2:$G$339, 3, FALSE)</f>
        <v>41594</v>
      </c>
      <c r="P733">
        <f>extracted_table_data[[#This Row],[最低排名]]-extracted_table_data[[#This Row],[同分人数]]+1</f>
        <v>4097</v>
      </c>
      <c r="Q733">
        <f>IF(O733&gt;=开始!$B$6, 1, 0)</f>
        <v>1</v>
      </c>
      <c r="R733">
        <f>extracted_table_data[[#This Row],[最低排名]]-开始!$B$6</f>
        <v>4260</v>
      </c>
    </row>
    <row r="734" spans="1:18">
      <c r="A734">
        <v>54601</v>
      </c>
      <c r="B734" t="s">
        <v>892</v>
      </c>
      <c r="C734" t="str">
        <f t="shared" si="22"/>
        <v>安医临床</v>
      </c>
      <c r="D734" t="str">
        <f t="shared" si="23"/>
        <v>01</v>
      </c>
      <c r="E734" t="s">
        <v>398</v>
      </c>
      <c r="F734">
        <v>205</v>
      </c>
      <c r="G734">
        <v>104</v>
      </c>
      <c r="H734">
        <v>84</v>
      </c>
      <c r="I734">
        <v>49</v>
      </c>
      <c r="J734">
        <v>49</v>
      </c>
      <c r="K734">
        <v>46</v>
      </c>
      <c r="L734">
        <v>0</v>
      </c>
      <c r="M734">
        <v>2024</v>
      </c>
      <c r="N734">
        <f>VLOOKUP(E734, '2024D'!$A$2:$G$339, 2, FALSE)</f>
        <v>236</v>
      </c>
      <c r="O734">
        <f>VLOOKUP(E734, '2024D'!$A$2:$G$339, 3, FALSE)</f>
        <v>35806</v>
      </c>
      <c r="P734">
        <f>extracted_table_data[[#This Row],[最低排名]]-extracted_table_data[[#This Row],[同分人数]]+1</f>
        <v>24802</v>
      </c>
      <c r="Q734">
        <f>IF(O734&gt;=开始!$B$6, 1, 0)</f>
        <v>1</v>
      </c>
      <c r="R734">
        <f>extracted_table_data[[#This Row],[最低排名]]-开始!$B$6</f>
        <v>25081</v>
      </c>
    </row>
    <row r="735" spans="1:18">
      <c r="A735">
        <v>54701</v>
      </c>
      <c r="B735" t="s">
        <v>893</v>
      </c>
      <c r="C735" t="str">
        <f t="shared" si="22"/>
        <v>安徽中医</v>
      </c>
      <c r="D735" t="str">
        <f t="shared" si="23"/>
        <v>01</v>
      </c>
      <c r="E735" t="s">
        <v>502</v>
      </c>
      <c r="F735">
        <v>220</v>
      </c>
      <c r="G735">
        <v>117</v>
      </c>
      <c r="H735">
        <v>130</v>
      </c>
      <c r="I735">
        <v>58</v>
      </c>
      <c r="J735">
        <v>58</v>
      </c>
      <c r="K735">
        <v>55</v>
      </c>
      <c r="L735">
        <v>0</v>
      </c>
      <c r="M735">
        <v>2024</v>
      </c>
      <c r="N735">
        <f>VLOOKUP(E735, '2024D'!$A$2:$G$339, 2, FALSE)</f>
        <v>255</v>
      </c>
      <c r="O735">
        <f>VLOOKUP(E735, '2024D'!$A$2:$G$339, 3, FALSE)</f>
        <v>14281</v>
      </c>
      <c r="P735">
        <f>extracted_table_data[[#This Row],[最低排名]]-extracted_table_data[[#This Row],[同分人数]]+1</f>
        <v>9656</v>
      </c>
      <c r="Q735">
        <f>IF(O735&gt;=开始!$B$6, 1, 0)</f>
        <v>1</v>
      </c>
      <c r="R735">
        <f>extracted_table_data[[#This Row],[最低排名]]-开始!$B$6</f>
        <v>9864</v>
      </c>
    </row>
    <row r="736" spans="1:18">
      <c r="A736">
        <v>54801</v>
      </c>
      <c r="B736" t="s">
        <v>894</v>
      </c>
      <c r="C736" t="str">
        <f t="shared" si="22"/>
        <v>安徽工程</v>
      </c>
      <c r="D736" t="str">
        <f t="shared" si="23"/>
        <v>01</v>
      </c>
      <c r="E736" t="s">
        <v>228</v>
      </c>
      <c r="F736">
        <v>189</v>
      </c>
      <c r="G736">
        <v>95</v>
      </c>
      <c r="H736">
        <v>91</v>
      </c>
      <c r="I736">
        <v>55</v>
      </c>
      <c r="J736">
        <v>55</v>
      </c>
      <c r="K736">
        <v>49</v>
      </c>
      <c r="L736">
        <v>0</v>
      </c>
      <c r="M736">
        <v>2024</v>
      </c>
      <c r="N736">
        <f>VLOOKUP(E736, '2024D'!$A$2:$G$339, 2, FALSE)</f>
        <v>243</v>
      </c>
      <c r="O736">
        <f>VLOOKUP(E736, '2024D'!$A$2:$G$339, 3, FALSE)</f>
        <v>34482</v>
      </c>
      <c r="P736">
        <f>extracted_table_data[[#This Row],[最低排名]]-extracted_table_data[[#This Row],[同分人数]]+1</f>
        <v>11277</v>
      </c>
      <c r="Q736">
        <f>IF(O736&gt;=开始!$B$6, 1, 0)</f>
        <v>1</v>
      </c>
      <c r="R736">
        <f>extracted_table_data[[#This Row],[最低排名]]-开始!$B$6</f>
        <v>11501</v>
      </c>
    </row>
    <row r="737" spans="1:18">
      <c r="A737">
        <v>54802</v>
      </c>
      <c r="B737" t="s">
        <v>895</v>
      </c>
      <c r="C737" t="str">
        <f t="shared" si="22"/>
        <v>安徽工程</v>
      </c>
      <c r="D737" t="str">
        <f t="shared" si="23"/>
        <v>02</v>
      </c>
      <c r="E737" t="s">
        <v>228</v>
      </c>
      <c r="F737">
        <v>199</v>
      </c>
      <c r="G737">
        <v>101</v>
      </c>
      <c r="H737">
        <v>87</v>
      </c>
      <c r="I737">
        <v>55</v>
      </c>
      <c r="J737">
        <v>52</v>
      </c>
      <c r="K737">
        <v>46</v>
      </c>
      <c r="L737">
        <v>0</v>
      </c>
      <c r="M737">
        <v>2024</v>
      </c>
      <c r="N737">
        <f>VLOOKUP(E737, '2024D'!$A$2:$G$339, 2, FALSE)</f>
        <v>243</v>
      </c>
      <c r="O737">
        <f>VLOOKUP(E737, '2024D'!$A$2:$G$339, 3, FALSE)</f>
        <v>34482</v>
      </c>
      <c r="P737">
        <f>extracted_table_data[[#This Row],[最低排名]]-extracted_table_data[[#This Row],[同分人数]]+1</f>
        <v>33095</v>
      </c>
      <c r="Q737">
        <f>IF(O737&gt;=开始!$B$6, 1, 0)</f>
        <v>1</v>
      </c>
      <c r="R737">
        <f>extracted_table_data[[#This Row],[最低排名]]-开始!$B$6</f>
        <v>33327</v>
      </c>
    </row>
    <row r="738" spans="1:18">
      <c r="A738">
        <v>56101</v>
      </c>
      <c r="B738" t="s">
        <v>896</v>
      </c>
      <c r="C738" t="str">
        <f t="shared" si="22"/>
        <v>厦门大学</v>
      </c>
      <c r="D738" t="str">
        <f t="shared" si="23"/>
        <v>01</v>
      </c>
      <c r="E738" t="s">
        <v>11</v>
      </c>
      <c r="F738">
        <v>239</v>
      </c>
      <c r="G738">
        <v>125</v>
      </c>
      <c r="H738">
        <v>133</v>
      </c>
      <c r="I738">
        <v>70</v>
      </c>
      <c r="J738">
        <v>67</v>
      </c>
      <c r="K738">
        <v>64</v>
      </c>
      <c r="L738">
        <v>0</v>
      </c>
      <c r="M738">
        <v>2024</v>
      </c>
      <c r="N738">
        <f>VLOOKUP(E738, '2024D'!$A$2:$G$339, 2, FALSE)</f>
        <v>145</v>
      </c>
      <c r="O738">
        <f>VLOOKUP(E738, '2024D'!$A$2:$G$339, 3, FALSE)</f>
        <v>3676</v>
      </c>
      <c r="P738">
        <f>extracted_table_data[[#This Row],[最低排名]]-extracted_table_data[[#This Row],[同分人数]]+1</f>
        <v>32898</v>
      </c>
      <c r="Q738">
        <f>IF(O738&gt;=开始!$B$6, 1, 0)</f>
        <v>1</v>
      </c>
      <c r="R738">
        <f>extracted_table_data[[#This Row],[最低排名]]-开始!$B$6</f>
        <v>33094</v>
      </c>
    </row>
    <row r="739" spans="1:18">
      <c r="A739">
        <v>56102</v>
      </c>
      <c r="B739" t="s">
        <v>897</v>
      </c>
      <c r="C739" t="str">
        <f t="shared" si="22"/>
        <v>厦门大学</v>
      </c>
      <c r="D739" t="str">
        <f t="shared" si="23"/>
        <v>02</v>
      </c>
      <c r="E739" t="s">
        <v>27</v>
      </c>
      <c r="F739">
        <v>236</v>
      </c>
      <c r="G739">
        <v>124</v>
      </c>
      <c r="H739">
        <v>133</v>
      </c>
      <c r="I739">
        <v>70</v>
      </c>
      <c r="J739">
        <v>70</v>
      </c>
      <c r="K739">
        <v>58</v>
      </c>
      <c r="L739">
        <v>0</v>
      </c>
      <c r="M739">
        <v>2024</v>
      </c>
      <c r="N739">
        <f>VLOOKUP(E739, '2024D'!$A$2:$G$339, 2, FALSE)</f>
        <v>163</v>
      </c>
      <c r="O739">
        <f>VLOOKUP(E739, '2024D'!$A$2:$G$339, 3, FALSE)</f>
        <v>4662</v>
      </c>
      <c r="P739">
        <f>extracted_table_data[[#This Row],[最低排名]]-extracted_table_data[[#This Row],[同分人数]]+1</f>
        <v>32461</v>
      </c>
      <c r="Q739">
        <f>IF(O739&gt;=开始!$B$6, 1, 0)</f>
        <v>1</v>
      </c>
      <c r="R739">
        <f>extracted_table_data[[#This Row],[最低排名]]-开始!$B$6</f>
        <v>32676</v>
      </c>
    </row>
    <row r="740" spans="1:18">
      <c r="A740">
        <v>56103</v>
      </c>
      <c r="B740" t="s">
        <v>898</v>
      </c>
      <c r="C740" t="str">
        <f t="shared" si="22"/>
        <v>厦门大学</v>
      </c>
      <c r="D740" t="str">
        <f t="shared" si="23"/>
        <v>03</v>
      </c>
      <c r="E740" t="s">
        <v>289</v>
      </c>
      <c r="F740">
        <v>239</v>
      </c>
      <c r="G740">
        <v>123</v>
      </c>
      <c r="H740">
        <v>133</v>
      </c>
      <c r="I740">
        <v>67</v>
      </c>
      <c r="J740">
        <v>67</v>
      </c>
      <c r="K740">
        <v>64</v>
      </c>
      <c r="L740">
        <v>0</v>
      </c>
      <c r="M740">
        <v>2024</v>
      </c>
      <c r="N740">
        <f>VLOOKUP(E740, '2024D'!$A$2:$G$339, 2, FALSE)</f>
        <v>160</v>
      </c>
      <c r="O740">
        <f>VLOOKUP(E740, '2024D'!$A$2:$G$339, 3, FALSE)</f>
        <v>4158</v>
      </c>
      <c r="P740">
        <f>extracted_table_data[[#This Row],[最低排名]]-extracted_table_data[[#This Row],[同分人数]]+1</f>
        <v>25849</v>
      </c>
      <c r="Q740">
        <f>IF(O740&gt;=开始!$B$6, 1, 0)</f>
        <v>1</v>
      </c>
      <c r="R740">
        <f>extracted_table_data[[#This Row],[最低排名]]-开始!$B$6</f>
        <v>26112</v>
      </c>
    </row>
    <row r="741" spans="1:18">
      <c r="A741">
        <v>56104</v>
      </c>
      <c r="B741" t="s">
        <v>899</v>
      </c>
      <c r="C741" t="str">
        <f t="shared" si="22"/>
        <v>厦门大学</v>
      </c>
      <c r="D741" t="str">
        <f t="shared" si="23"/>
        <v>04</v>
      </c>
      <c r="E741" t="s">
        <v>158</v>
      </c>
      <c r="F741">
        <v>231</v>
      </c>
      <c r="G741">
        <v>117</v>
      </c>
      <c r="H741">
        <v>126</v>
      </c>
      <c r="I741">
        <v>70</v>
      </c>
      <c r="J741">
        <v>61</v>
      </c>
      <c r="K741">
        <v>61</v>
      </c>
      <c r="L741">
        <v>0</v>
      </c>
      <c r="M741">
        <v>2024</v>
      </c>
      <c r="N741">
        <f>VLOOKUP(E741, '2024D'!$A$2:$G$339, 2, FALSE)</f>
        <v>177</v>
      </c>
      <c r="O741">
        <f>VLOOKUP(E741, '2024D'!$A$2:$G$339, 3, FALSE)</f>
        <v>7975</v>
      </c>
      <c r="P741">
        <f>extracted_table_data[[#This Row],[最低排名]]-extracted_table_data[[#This Row],[同分人数]]+1</f>
        <v>9656</v>
      </c>
      <c r="Q741">
        <f>IF(O741&gt;=开始!$B$6, 1, 0)</f>
        <v>1</v>
      </c>
      <c r="R741">
        <f>extracted_table_data[[#This Row],[最低排名]]-开始!$B$6</f>
        <v>9864</v>
      </c>
    </row>
    <row r="742" spans="1:18">
      <c r="A742">
        <v>56201</v>
      </c>
      <c r="B742" t="s">
        <v>900</v>
      </c>
      <c r="C742" t="str">
        <f t="shared" si="22"/>
        <v>华侨大学</v>
      </c>
      <c r="D742" t="str">
        <f t="shared" si="23"/>
        <v>01</v>
      </c>
      <c r="E742" t="s">
        <v>141</v>
      </c>
      <c r="F742">
        <v>193</v>
      </c>
      <c r="G742">
        <v>100</v>
      </c>
      <c r="H742">
        <v>103</v>
      </c>
      <c r="I742">
        <v>64</v>
      </c>
      <c r="J742">
        <v>64</v>
      </c>
      <c r="K742">
        <v>46</v>
      </c>
      <c r="L742">
        <v>0</v>
      </c>
      <c r="M742">
        <v>2024</v>
      </c>
      <c r="N742">
        <f>VLOOKUP(E742, '2024D'!$A$2:$G$339, 2, FALSE)</f>
        <v>248</v>
      </c>
      <c r="O742">
        <f>VLOOKUP(E742, '2024D'!$A$2:$G$339, 3, FALSE)</f>
        <v>26996</v>
      </c>
      <c r="P742">
        <f>extracted_table_data[[#This Row],[最低排名]]-extracted_table_data[[#This Row],[同分人数]]+1</f>
        <v>16424</v>
      </c>
      <c r="Q742">
        <f>IF(O742&gt;=开始!$B$6, 1, 0)</f>
        <v>1</v>
      </c>
      <c r="R742">
        <f>extracted_table_data[[#This Row],[最低排名]]-开始!$B$6</f>
        <v>16670</v>
      </c>
    </row>
    <row r="743" spans="1:18">
      <c r="A743">
        <v>56301</v>
      </c>
      <c r="B743" t="s">
        <v>901</v>
      </c>
      <c r="C743" t="str">
        <f t="shared" si="22"/>
        <v>福州大学</v>
      </c>
      <c r="D743" t="str">
        <f t="shared" si="23"/>
        <v>01</v>
      </c>
      <c r="E743" t="s">
        <v>20</v>
      </c>
      <c r="F743">
        <v>227</v>
      </c>
      <c r="G743">
        <v>125</v>
      </c>
      <c r="H743">
        <v>128</v>
      </c>
      <c r="I743">
        <v>67</v>
      </c>
      <c r="J743">
        <v>64</v>
      </c>
      <c r="K743">
        <v>55</v>
      </c>
      <c r="L743">
        <v>0</v>
      </c>
      <c r="M743">
        <v>2024</v>
      </c>
      <c r="N743">
        <f>VLOOKUP(E743, '2024D'!$A$2:$G$339, 2, FALSE)</f>
        <v>207</v>
      </c>
      <c r="O743">
        <f>VLOOKUP(E743, '2024D'!$A$2:$G$339, 3, FALSE)</f>
        <v>9624</v>
      </c>
      <c r="P743">
        <f>extracted_table_data[[#This Row],[最低排名]]-extracted_table_data[[#This Row],[同分人数]]+1</f>
        <v>35698</v>
      </c>
      <c r="Q743">
        <f>IF(O743&gt;=开始!$B$6, 1, 0)</f>
        <v>1</v>
      </c>
      <c r="R743">
        <f>extracted_table_data[[#This Row],[最低排名]]-开始!$B$6</f>
        <v>35904</v>
      </c>
    </row>
    <row r="744" spans="1:18">
      <c r="A744">
        <v>56302</v>
      </c>
      <c r="B744" t="s">
        <v>902</v>
      </c>
      <c r="C744" t="str">
        <f t="shared" si="22"/>
        <v>福州大学</v>
      </c>
      <c r="D744" t="str">
        <f t="shared" si="23"/>
        <v>02</v>
      </c>
      <c r="E744" t="s">
        <v>37</v>
      </c>
      <c r="F744">
        <v>217</v>
      </c>
      <c r="G744">
        <v>115</v>
      </c>
      <c r="H744">
        <v>117</v>
      </c>
      <c r="I744">
        <v>67</v>
      </c>
      <c r="J744">
        <v>64</v>
      </c>
      <c r="K744">
        <v>58</v>
      </c>
      <c r="L744">
        <v>0</v>
      </c>
      <c r="M744">
        <v>2024</v>
      </c>
      <c r="N744">
        <f>VLOOKUP(E744, '2024D'!$A$2:$G$339, 2, FALSE)</f>
        <v>225</v>
      </c>
      <c r="O744">
        <f>VLOOKUP(E744, '2024D'!$A$2:$G$339, 3, FALSE)</f>
        <v>13763</v>
      </c>
      <c r="P744">
        <f>extracted_table_data[[#This Row],[最低排名]]-extracted_table_data[[#This Row],[同分人数]]+1</f>
        <v>34626</v>
      </c>
      <c r="Q744">
        <f>IF(O744&gt;=开始!$B$6, 1, 0)</f>
        <v>1</v>
      </c>
      <c r="R744">
        <f>extracted_table_data[[#This Row],[最低排名]]-开始!$B$6</f>
        <v>34853</v>
      </c>
    </row>
    <row r="745" spans="1:18">
      <c r="A745">
        <v>56401</v>
      </c>
      <c r="B745" t="s">
        <v>903</v>
      </c>
      <c r="C745" t="str">
        <f t="shared" si="22"/>
        <v>福建理工</v>
      </c>
      <c r="D745" t="str">
        <f t="shared" si="23"/>
        <v>01</v>
      </c>
      <c r="E745" t="s">
        <v>387</v>
      </c>
      <c r="F745">
        <v>196</v>
      </c>
      <c r="G745">
        <v>111</v>
      </c>
      <c r="H745">
        <v>85</v>
      </c>
      <c r="I745">
        <v>61</v>
      </c>
      <c r="J745">
        <v>58</v>
      </c>
      <c r="K745">
        <v>46</v>
      </c>
      <c r="L745">
        <v>0</v>
      </c>
      <c r="M745">
        <v>2024</v>
      </c>
      <c r="N745">
        <f>VLOOKUP(E745, '2024D'!$A$2:$G$339, 2, FALSE)</f>
        <v>219</v>
      </c>
      <c r="O745">
        <f>VLOOKUP(E745, '2024D'!$A$2:$G$339, 3, FALSE)</f>
        <v>32860</v>
      </c>
      <c r="P745">
        <f>extracted_table_data[[#This Row],[最低排名]]-extracted_table_data[[#This Row],[同分人数]]+1</f>
        <v>36713</v>
      </c>
      <c r="Q745">
        <f>IF(O745&gt;=开始!$B$6, 1, 0)</f>
        <v>1</v>
      </c>
      <c r="R745">
        <f>extracted_table_data[[#This Row],[最低排名]]-开始!$B$6</f>
        <v>36906</v>
      </c>
    </row>
    <row r="746" spans="1:18">
      <c r="A746">
        <v>56501</v>
      </c>
      <c r="B746" t="s">
        <v>904</v>
      </c>
      <c r="C746" t="str">
        <f t="shared" si="22"/>
        <v>福建农林</v>
      </c>
      <c r="D746" t="str">
        <f t="shared" si="23"/>
        <v>01</v>
      </c>
      <c r="E746" t="s">
        <v>560</v>
      </c>
      <c r="F746">
        <v>172</v>
      </c>
      <c r="G746">
        <v>94</v>
      </c>
      <c r="H746">
        <v>97</v>
      </c>
      <c r="I746">
        <v>64</v>
      </c>
      <c r="J746">
        <v>64</v>
      </c>
      <c r="K746">
        <v>52</v>
      </c>
      <c r="L746">
        <v>0</v>
      </c>
      <c r="M746">
        <v>2024</v>
      </c>
      <c r="N746">
        <f>VLOOKUP(E746, '2024D'!$A$2:$G$339, 2, FALSE)</f>
        <v>230</v>
      </c>
      <c r="O746">
        <f>VLOOKUP(E746, '2024D'!$A$2:$G$339, 3, FALSE)</f>
        <v>32134</v>
      </c>
      <c r="P746">
        <f>extracted_table_data[[#This Row],[最低排名]]-extracted_table_data[[#This Row],[同分人数]]+1</f>
        <v>30386</v>
      </c>
      <c r="Q746">
        <f>IF(O746&gt;=开始!$B$6, 1, 0)</f>
        <v>1</v>
      </c>
      <c r="R746">
        <f>extracted_table_data[[#This Row],[最低排名]]-开始!$B$6</f>
        <v>30610</v>
      </c>
    </row>
    <row r="747" spans="1:18">
      <c r="A747">
        <v>56601</v>
      </c>
      <c r="B747" t="s">
        <v>905</v>
      </c>
      <c r="C747" t="str">
        <f t="shared" si="22"/>
        <v>集美大学</v>
      </c>
      <c r="D747" t="str">
        <f t="shared" si="23"/>
        <v>01</v>
      </c>
      <c r="E747" t="s">
        <v>184</v>
      </c>
      <c r="F747">
        <v>199</v>
      </c>
      <c r="G747">
        <v>105</v>
      </c>
      <c r="H747">
        <v>108</v>
      </c>
      <c r="I747">
        <v>52</v>
      </c>
      <c r="J747">
        <v>49</v>
      </c>
      <c r="K747">
        <v>43</v>
      </c>
      <c r="L747">
        <v>0</v>
      </c>
      <c r="M747">
        <v>2024</v>
      </c>
      <c r="N747">
        <f>VLOOKUP(E747, '2024D'!$A$2:$G$339, 2, FALSE)</f>
        <v>266</v>
      </c>
      <c r="O747">
        <f>VLOOKUP(E747, '2024D'!$A$2:$G$339, 3, FALSE)</f>
        <v>31665</v>
      </c>
      <c r="P747">
        <f>extracted_table_data[[#This Row],[最低排名]]-extracted_table_data[[#This Row],[同分人数]]+1</f>
        <v>34626</v>
      </c>
      <c r="Q747">
        <f>IF(O747&gt;=开始!$B$6, 1, 0)</f>
        <v>1</v>
      </c>
      <c r="R747">
        <f>extracted_table_data[[#This Row],[最低排名]]-开始!$B$6</f>
        <v>34853</v>
      </c>
    </row>
    <row r="748" spans="1:18">
      <c r="A748">
        <v>56602</v>
      </c>
      <c r="B748" t="s">
        <v>906</v>
      </c>
      <c r="C748" t="str">
        <f t="shared" si="22"/>
        <v>集美大学</v>
      </c>
      <c r="D748" t="str">
        <f t="shared" si="23"/>
        <v>02</v>
      </c>
      <c r="E748" t="s">
        <v>701</v>
      </c>
      <c r="F748">
        <v>200</v>
      </c>
      <c r="G748">
        <v>105</v>
      </c>
      <c r="H748">
        <v>97</v>
      </c>
      <c r="I748">
        <v>49</v>
      </c>
      <c r="J748">
        <v>49</v>
      </c>
      <c r="K748">
        <v>49</v>
      </c>
      <c r="L748">
        <v>0</v>
      </c>
      <c r="M748">
        <v>2024</v>
      </c>
      <c r="N748">
        <f>VLOOKUP(E748, '2024D'!$A$2:$G$339, 2, FALSE)</f>
        <v>215</v>
      </c>
      <c r="O748">
        <f>VLOOKUP(E748, '2024D'!$A$2:$G$339, 3, FALSE)</f>
        <v>33286</v>
      </c>
      <c r="P748">
        <f>extracted_table_data[[#This Row],[最低排名]]-extracted_table_data[[#This Row],[同分人数]]+1</f>
        <v>33966</v>
      </c>
      <c r="Q748">
        <f>IF(O748&gt;=开始!$B$6, 1, 0)</f>
        <v>1</v>
      </c>
      <c r="R748">
        <f>extracted_table_data[[#This Row],[最低排名]]-开始!$B$6</f>
        <v>34170</v>
      </c>
    </row>
    <row r="749" spans="1:18">
      <c r="A749">
        <v>56603</v>
      </c>
      <c r="B749" t="s">
        <v>1797</v>
      </c>
      <c r="C749" t="str">
        <f t="shared" si="22"/>
        <v>集美大学</v>
      </c>
      <c r="D749" t="str">
        <f t="shared" si="23"/>
        <v>03</v>
      </c>
      <c r="E749" t="s">
        <v>126</v>
      </c>
      <c r="F749">
        <v>189</v>
      </c>
      <c r="G749">
        <v>100</v>
      </c>
      <c r="H749">
        <v>106</v>
      </c>
      <c r="I749">
        <v>61</v>
      </c>
      <c r="J749">
        <v>58</v>
      </c>
      <c r="K749">
        <v>55</v>
      </c>
      <c r="L749">
        <v>0</v>
      </c>
      <c r="M749">
        <v>2024</v>
      </c>
      <c r="N749">
        <f>VLOOKUP(E749, '2024D'!$A$2:$G$339, 2, FALSE)</f>
        <v>277</v>
      </c>
      <c r="O749">
        <f>VLOOKUP(E749, '2024D'!$A$2:$G$339, 3, FALSE)</f>
        <v>27273</v>
      </c>
      <c r="P749">
        <f>extracted_table_data[[#This Row],[最低排名]]-extracted_table_data[[#This Row],[同分人数]]+1</f>
        <v>32237</v>
      </c>
      <c r="Q749">
        <f>IF(O749&gt;=开始!$B$6, 1, 0)</f>
        <v>1</v>
      </c>
      <c r="R749">
        <f>extracted_table_data[[#This Row],[最低排名]]-开始!$B$6</f>
        <v>32460</v>
      </c>
    </row>
    <row r="750" spans="1:18">
      <c r="A750">
        <v>56701</v>
      </c>
      <c r="B750" t="s">
        <v>907</v>
      </c>
      <c r="C750" t="str">
        <f t="shared" si="22"/>
        <v>福建医大</v>
      </c>
      <c r="D750" t="str">
        <f t="shared" si="23"/>
        <v>01</v>
      </c>
      <c r="E750" t="s">
        <v>43</v>
      </c>
      <c r="F750">
        <v>200</v>
      </c>
      <c r="G750">
        <v>102</v>
      </c>
      <c r="H750">
        <v>123</v>
      </c>
      <c r="I750">
        <v>64</v>
      </c>
      <c r="J750">
        <v>61</v>
      </c>
      <c r="K750">
        <v>55</v>
      </c>
      <c r="L750">
        <v>0</v>
      </c>
      <c r="M750">
        <v>2024</v>
      </c>
      <c r="N750">
        <f>VLOOKUP(E750, '2024D'!$A$2:$G$339, 2, FALSE)</f>
        <v>228</v>
      </c>
      <c r="O750">
        <f>VLOOKUP(E750, '2024D'!$A$2:$G$339, 3, FALSE)</f>
        <v>18767</v>
      </c>
      <c r="P750">
        <f>extracted_table_data[[#This Row],[最低排名]]-extracted_table_data[[#This Row],[同分人数]]+1</f>
        <v>39441</v>
      </c>
      <c r="Q750">
        <f>IF(O750&gt;=开始!$B$6, 1, 0)</f>
        <v>1</v>
      </c>
      <c r="R750">
        <f>extracted_table_data[[#This Row],[最低排名]]-开始!$B$6</f>
        <v>39601</v>
      </c>
    </row>
    <row r="751" spans="1:18">
      <c r="A751">
        <v>56801</v>
      </c>
      <c r="B751" t="s">
        <v>2294</v>
      </c>
      <c r="C751" t="str">
        <f t="shared" si="22"/>
        <v>厦门医学</v>
      </c>
      <c r="D751" t="str">
        <f t="shared" si="23"/>
        <v>01</v>
      </c>
      <c r="E751" t="s">
        <v>79</v>
      </c>
      <c r="F751">
        <v>205</v>
      </c>
      <c r="G751">
        <v>113</v>
      </c>
      <c r="H751">
        <v>122</v>
      </c>
      <c r="I751">
        <v>67</v>
      </c>
      <c r="J751">
        <v>55</v>
      </c>
      <c r="K751">
        <v>52</v>
      </c>
      <c r="L751">
        <v>0</v>
      </c>
      <c r="M751">
        <v>2024</v>
      </c>
      <c r="N751">
        <f>VLOOKUP(E751, '2024D'!$A$2:$G$339, 2, FALSE)</f>
        <v>235</v>
      </c>
      <c r="O751">
        <f>VLOOKUP(E751, '2024D'!$A$2:$G$339, 3, FALSE)</f>
        <v>19243</v>
      </c>
      <c r="P751">
        <f>extracted_table_data[[#This Row],[最低排名]]-extracted_table_data[[#This Row],[同分人数]]+1</f>
        <v>35905</v>
      </c>
      <c r="Q751">
        <f>IF(O751&gt;=开始!$B$6, 1, 0)</f>
        <v>1</v>
      </c>
      <c r="R751">
        <f>extracted_table_data[[#This Row],[最低排名]]-开始!$B$6</f>
        <v>36113</v>
      </c>
    </row>
    <row r="752" spans="1:18">
      <c r="A752">
        <v>56901</v>
      </c>
      <c r="B752" t="s">
        <v>909</v>
      </c>
      <c r="C752" t="str">
        <f t="shared" si="22"/>
        <v>泉州师范</v>
      </c>
      <c r="D752" t="str">
        <f t="shared" si="23"/>
        <v>01</v>
      </c>
      <c r="E752" t="s">
        <v>203</v>
      </c>
      <c r="F752">
        <v>193</v>
      </c>
      <c r="G752">
        <v>107</v>
      </c>
      <c r="H752">
        <v>93</v>
      </c>
      <c r="I752">
        <v>55</v>
      </c>
      <c r="J752">
        <v>46</v>
      </c>
      <c r="K752">
        <v>43</v>
      </c>
      <c r="L752">
        <v>0</v>
      </c>
      <c r="M752">
        <v>2024</v>
      </c>
      <c r="N752">
        <f>VLOOKUP(E752, '2024D'!$A$2:$G$339, 2, FALSE)</f>
        <v>214</v>
      </c>
      <c r="O752">
        <f>VLOOKUP(E752, '2024D'!$A$2:$G$339, 3, FALSE)</f>
        <v>36436</v>
      </c>
      <c r="P752">
        <f>extracted_table_data[[#This Row],[最低排名]]-extracted_table_data[[#This Row],[同分人数]]+1</f>
        <v>37111</v>
      </c>
      <c r="Q752">
        <f>IF(O752&gt;=开始!$B$6, 1, 0)</f>
        <v>1</v>
      </c>
      <c r="R752">
        <f>extracted_table_data[[#This Row],[最低排名]]-开始!$B$6</f>
        <v>37331</v>
      </c>
    </row>
    <row r="753" spans="1:18">
      <c r="A753">
        <v>56902</v>
      </c>
      <c r="B753" t="s">
        <v>910</v>
      </c>
      <c r="C753" t="str">
        <f t="shared" si="22"/>
        <v>泉州师范</v>
      </c>
      <c r="D753" t="str">
        <f t="shared" si="23"/>
        <v>02</v>
      </c>
      <c r="E753" t="s">
        <v>469</v>
      </c>
      <c r="F753">
        <v>180</v>
      </c>
      <c r="G753">
        <v>107</v>
      </c>
      <c r="H753">
        <v>126</v>
      </c>
      <c r="I753">
        <v>46</v>
      </c>
      <c r="J753">
        <v>40</v>
      </c>
      <c r="K753">
        <v>40</v>
      </c>
      <c r="L753">
        <v>0</v>
      </c>
      <c r="M753">
        <v>2024</v>
      </c>
      <c r="N753">
        <f>VLOOKUP(E753, '2024D'!$A$2:$G$339, 2, FALSE)</f>
        <v>227</v>
      </c>
      <c r="O753">
        <f>VLOOKUP(E753, '2024D'!$A$2:$G$339, 3, FALSE)</f>
        <v>36033</v>
      </c>
      <c r="P753">
        <f>extracted_table_data[[#This Row],[最低排名]]-extracted_table_data[[#This Row],[同分人数]]+1</f>
        <v>37111</v>
      </c>
      <c r="Q753">
        <f>IF(O753&gt;=开始!$B$6, 1, 0)</f>
        <v>1</v>
      </c>
      <c r="R753">
        <f>extracted_table_data[[#This Row],[最低排名]]-开始!$B$6</f>
        <v>37331</v>
      </c>
    </row>
    <row r="754" spans="1:18">
      <c r="A754">
        <v>57001</v>
      </c>
      <c r="B754" t="s">
        <v>914</v>
      </c>
      <c r="C754" t="str">
        <f t="shared" si="22"/>
        <v>厦门理工</v>
      </c>
      <c r="D754" t="str">
        <f t="shared" si="23"/>
        <v>01</v>
      </c>
      <c r="E754" t="s">
        <v>528</v>
      </c>
      <c r="F754">
        <v>201</v>
      </c>
      <c r="G754">
        <v>105</v>
      </c>
      <c r="H754">
        <v>98</v>
      </c>
      <c r="I754">
        <v>49</v>
      </c>
      <c r="J754">
        <v>46</v>
      </c>
      <c r="K754">
        <v>46</v>
      </c>
      <c r="L754">
        <v>0</v>
      </c>
      <c r="M754">
        <v>2024</v>
      </c>
      <c r="N754">
        <f>VLOOKUP(E754, '2024D'!$A$2:$G$339, 2, FALSE)</f>
        <v>240</v>
      </c>
      <c r="O754">
        <f>VLOOKUP(E754, '2024D'!$A$2:$G$339, 3, FALSE)</f>
        <v>34239</v>
      </c>
      <c r="P754">
        <f>extracted_table_data[[#This Row],[最低排名]]-extracted_table_data[[#This Row],[同分人数]]+1</f>
        <v>40672</v>
      </c>
      <c r="Q754">
        <f>IF(O754&gt;=开始!$B$6, 1, 0)</f>
        <v>1</v>
      </c>
      <c r="R754">
        <f>extracted_table_data[[#This Row],[最低排名]]-开始!$B$6</f>
        <v>40830</v>
      </c>
    </row>
    <row r="755" spans="1:18">
      <c r="A755">
        <v>57002</v>
      </c>
      <c r="B755" t="s">
        <v>915</v>
      </c>
      <c r="C755" t="str">
        <f t="shared" si="22"/>
        <v>厦门理工</v>
      </c>
      <c r="D755" t="str">
        <f t="shared" si="23"/>
        <v>02</v>
      </c>
      <c r="E755" t="s">
        <v>309</v>
      </c>
      <c r="F755">
        <v>183</v>
      </c>
      <c r="G755">
        <v>99</v>
      </c>
      <c r="H755">
        <v>118</v>
      </c>
      <c r="I755">
        <v>49</v>
      </c>
      <c r="J755">
        <v>46</v>
      </c>
      <c r="K755">
        <v>46</v>
      </c>
      <c r="L755">
        <v>0</v>
      </c>
      <c r="M755">
        <v>2024</v>
      </c>
      <c r="N755">
        <f>VLOOKUP(E755, '2024D'!$A$2:$G$339, 2, FALSE)</f>
        <v>250</v>
      </c>
      <c r="O755">
        <f>VLOOKUP(E755, '2024D'!$A$2:$G$339, 3, FALSE)</f>
        <v>33781</v>
      </c>
      <c r="P755">
        <f>extracted_table_data[[#This Row],[最低排名]]-extracted_table_data[[#This Row],[同分人数]]+1</f>
        <v>39041</v>
      </c>
      <c r="Q755">
        <f>IF(O755&gt;=开始!$B$6, 1, 0)</f>
        <v>1</v>
      </c>
      <c r="R755">
        <f>extracted_table_data[[#This Row],[最低排名]]-开始!$B$6</f>
        <v>39247</v>
      </c>
    </row>
    <row r="756" spans="1:18">
      <c r="A756">
        <v>57003</v>
      </c>
      <c r="B756" t="s">
        <v>2295</v>
      </c>
      <c r="C756" t="str">
        <f t="shared" si="22"/>
        <v>厦门理工</v>
      </c>
      <c r="D756" t="str">
        <f t="shared" si="23"/>
        <v>03</v>
      </c>
      <c r="E756" t="s">
        <v>560</v>
      </c>
      <c r="F756">
        <v>178</v>
      </c>
      <c r="G756">
        <v>97</v>
      </c>
      <c r="H756">
        <v>118</v>
      </c>
      <c r="I756">
        <v>58</v>
      </c>
      <c r="J756">
        <v>49</v>
      </c>
      <c r="K756">
        <v>46</v>
      </c>
      <c r="L756">
        <v>0</v>
      </c>
      <c r="M756">
        <v>2024</v>
      </c>
      <c r="N756">
        <f>VLOOKUP(E756, '2024D'!$A$2:$G$339, 2, FALSE)</f>
        <v>230</v>
      </c>
      <c r="O756">
        <f>VLOOKUP(E756, '2024D'!$A$2:$G$339, 3, FALSE)</f>
        <v>32134</v>
      </c>
      <c r="P756">
        <f>extracted_table_data[[#This Row],[最低排名]]-extracted_table_data[[#This Row],[同分人数]]+1</f>
        <v>39978</v>
      </c>
      <c r="Q756">
        <f>IF(O756&gt;=开始!$B$6, 1, 0)</f>
        <v>1</v>
      </c>
      <c r="R756">
        <f>extracted_table_data[[#This Row],[最低排名]]-开始!$B$6</f>
        <v>40174</v>
      </c>
    </row>
    <row r="757" spans="1:18">
      <c r="A757">
        <v>57101</v>
      </c>
      <c r="B757" t="s">
        <v>916</v>
      </c>
      <c r="C757" t="str">
        <f t="shared" si="22"/>
        <v>厦大嘉庚</v>
      </c>
      <c r="D757" t="str">
        <f t="shared" si="23"/>
        <v>01</v>
      </c>
      <c r="E757" t="s">
        <v>412</v>
      </c>
      <c r="F757">
        <v>189</v>
      </c>
      <c r="G757">
        <v>99</v>
      </c>
      <c r="H757">
        <v>93</v>
      </c>
      <c r="I757">
        <v>49</v>
      </c>
      <c r="J757">
        <v>43</v>
      </c>
      <c r="K757">
        <v>43</v>
      </c>
      <c r="L757">
        <v>0</v>
      </c>
      <c r="M757">
        <v>2024</v>
      </c>
      <c r="N757">
        <f>VLOOKUP(E757, '2024D'!$A$2:$G$339, 2, FALSE)</f>
        <v>210</v>
      </c>
      <c r="O757">
        <f>VLOOKUP(E757, '2024D'!$A$2:$G$339, 3, FALSE)</f>
        <v>39079</v>
      </c>
      <c r="P757">
        <f>extracted_table_data[[#This Row],[最低排名]]-extracted_table_data[[#This Row],[同分人数]]+1</f>
        <v>40513</v>
      </c>
      <c r="Q757">
        <f>IF(O757&gt;=开始!$B$6, 1, 0)</f>
        <v>1</v>
      </c>
      <c r="R757">
        <f>extracted_table_data[[#This Row],[最低排名]]-开始!$B$6</f>
        <v>40671</v>
      </c>
    </row>
    <row r="758" spans="1:18">
      <c r="A758">
        <v>57102</v>
      </c>
      <c r="B758" t="s">
        <v>917</v>
      </c>
      <c r="C758" t="str">
        <f t="shared" si="22"/>
        <v>厦大嘉庚</v>
      </c>
      <c r="D758" t="str">
        <f t="shared" si="23"/>
        <v>02</v>
      </c>
      <c r="E758" t="s">
        <v>738</v>
      </c>
      <c r="F758">
        <v>192</v>
      </c>
      <c r="G758">
        <v>98</v>
      </c>
      <c r="H758">
        <v>79</v>
      </c>
      <c r="I758">
        <v>58</v>
      </c>
      <c r="J758">
        <v>43</v>
      </c>
      <c r="K758">
        <v>40</v>
      </c>
      <c r="L758">
        <v>0</v>
      </c>
      <c r="M758">
        <v>2024</v>
      </c>
      <c r="N758">
        <f>VLOOKUP(E758, '2024D'!$A$2:$G$339, 2, FALSE)</f>
        <v>175</v>
      </c>
      <c r="O758">
        <f>VLOOKUP(E758, '2024D'!$A$2:$G$339, 3, FALSE)</f>
        <v>39998</v>
      </c>
      <c r="P758">
        <f>extracted_table_data[[#This Row],[最低排名]]-extracted_table_data[[#This Row],[同分人数]]+1</f>
        <v>10566</v>
      </c>
      <c r="Q758">
        <f>IF(O758&gt;=开始!$B$6, 1, 0)</f>
        <v>1</v>
      </c>
      <c r="R758">
        <f>extracted_table_data[[#This Row],[最低排名]]-开始!$B$6</f>
        <v>10808</v>
      </c>
    </row>
    <row r="759" spans="1:18">
      <c r="A759">
        <v>57103</v>
      </c>
      <c r="B759" t="s">
        <v>918</v>
      </c>
      <c r="C759" t="str">
        <f t="shared" si="22"/>
        <v>厦大嘉庚</v>
      </c>
      <c r="D759" t="str">
        <f t="shared" si="23"/>
        <v>03</v>
      </c>
      <c r="E759" t="s">
        <v>221</v>
      </c>
      <c r="F759">
        <v>161</v>
      </c>
      <c r="G759">
        <v>91</v>
      </c>
      <c r="H759">
        <v>86</v>
      </c>
      <c r="I759">
        <v>58</v>
      </c>
      <c r="J759">
        <v>52</v>
      </c>
      <c r="K759">
        <v>52</v>
      </c>
      <c r="L759">
        <v>0</v>
      </c>
      <c r="M759">
        <v>2024</v>
      </c>
      <c r="N759">
        <f>VLOOKUP(E759, '2024D'!$A$2:$G$339, 2, FALSE)</f>
        <v>172</v>
      </c>
      <c r="O759">
        <f>VLOOKUP(E759, '2024D'!$A$2:$G$339, 3, FALSE)</f>
        <v>40573</v>
      </c>
      <c r="P759">
        <f>extracted_table_data[[#This Row],[最低排名]]-extracted_table_data[[#This Row],[同分人数]]+1</f>
        <v>9656</v>
      </c>
      <c r="Q759">
        <f>IF(O759&gt;=开始!$B$6, 1, 0)</f>
        <v>1</v>
      </c>
      <c r="R759">
        <f>extracted_table_data[[#This Row],[最低排名]]-开始!$B$6</f>
        <v>9864</v>
      </c>
    </row>
    <row r="760" spans="1:18">
      <c r="A760">
        <v>57201</v>
      </c>
      <c r="B760" t="s">
        <v>920</v>
      </c>
      <c r="C760" t="str">
        <f t="shared" si="22"/>
        <v>集美诚毅</v>
      </c>
      <c r="D760" t="str">
        <f t="shared" si="23"/>
        <v>01</v>
      </c>
      <c r="E760" t="s">
        <v>1548</v>
      </c>
      <c r="F760">
        <v>190</v>
      </c>
      <c r="G760">
        <v>96</v>
      </c>
      <c r="H760">
        <v>75</v>
      </c>
      <c r="I760">
        <v>52</v>
      </c>
      <c r="J760">
        <v>43</v>
      </c>
      <c r="K760">
        <v>43</v>
      </c>
      <c r="L760">
        <v>0</v>
      </c>
      <c r="M760">
        <v>2024</v>
      </c>
      <c r="N760">
        <f>VLOOKUP(E760, '2024D'!$A$2:$G$339, 2, FALSE)</f>
        <v>161</v>
      </c>
      <c r="O760">
        <f>VLOOKUP(E760, '2024D'!$A$2:$G$339, 3, FALSE)</f>
        <v>41594</v>
      </c>
      <c r="P760">
        <f>extracted_table_data[[#This Row],[最低排名]]-extracted_table_data[[#This Row],[同分人数]]+1</f>
        <v>11740</v>
      </c>
      <c r="Q760">
        <f>IF(O760&gt;=开始!$B$6, 1, 0)</f>
        <v>1</v>
      </c>
      <c r="R760">
        <f>extracted_table_data[[#This Row],[最低排名]]-开始!$B$6</f>
        <v>11977</v>
      </c>
    </row>
    <row r="761" spans="1:18">
      <c r="A761">
        <v>57301</v>
      </c>
      <c r="B761" t="s">
        <v>921</v>
      </c>
      <c r="C761" t="str">
        <f t="shared" si="22"/>
        <v>闽农金山</v>
      </c>
      <c r="D761" t="str">
        <f t="shared" si="23"/>
        <v>01</v>
      </c>
      <c r="E761" t="s">
        <v>198</v>
      </c>
      <c r="F761">
        <v>177</v>
      </c>
      <c r="G761">
        <v>103</v>
      </c>
      <c r="H761">
        <v>96</v>
      </c>
      <c r="I761">
        <v>46</v>
      </c>
      <c r="J761">
        <v>43</v>
      </c>
      <c r="K761">
        <v>43</v>
      </c>
      <c r="L761">
        <v>0</v>
      </c>
      <c r="M761">
        <v>2024</v>
      </c>
      <c r="N761">
        <f>VLOOKUP(E761, '2024D'!$A$2:$G$339, 2, FALSE)</f>
        <v>194</v>
      </c>
      <c r="O761">
        <f>VLOOKUP(E761, '2024D'!$A$2:$G$339, 3, FALSE)</f>
        <v>41271</v>
      </c>
      <c r="P761">
        <f>extracted_table_data[[#This Row],[最低排名]]-extracted_table_data[[#This Row],[同分人数]]+1</f>
        <v>7445</v>
      </c>
      <c r="Q761">
        <f>IF(O761&gt;=开始!$B$6, 1, 0)</f>
        <v>1</v>
      </c>
      <c r="R761">
        <f>extracted_table_data[[#This Row],[最低排名]]-开始!$B$6</f>
        <v>7651</v>
      </c>
    </row>
    <row r="762" spans="1:18">
      <c r="A762">
        <v>57401</v>
      </c>
      <c r="B762" t="s">
        <v>922</v>
      </c>
      <c r="C762" t="str">
        <f t="shared" si="22"/>
        <v>福州外贸</v>
      </c>
      <c r="D762" t="str">
        <f t="shared" si="23"/>
        <v>01</v>
      </c>
      <c r="E762" t="s">
        <v>1548</v>
      </c>
      <c r="F762">
        <v>180</v>
      </c>
      <c r="G762">
        <v>94</v>
      </c>
      <c r="H762">
        <v>76</v>
      </c>
      <c r="I762">
        <v>52</v>
      </c>
      <c r="J762">
        <v>49</v>
      </c>
      <c r="K762">
        <v>46</v>
      </c>
      <c r="L762">
        <v>0</v>
      </c>
      <c r="M762">
        <v>2024</v>
      </c>
      <c r="N762">
        <f>VLOOKUP(E762, '2024D'!$A$2:$G$339, 2, FALSE)</f>
        <v>161</v>
      </c>
      <c r="O762">
        <f>VLOOKUP(E762, '2024D'!$A$2:$G$339, 3, FALSE)</f>
        <v>41594</v>
      </c>
      <c r="P762">
        <f>extracted_table_data[[#This Row],[最低排名]]-extracted_table_data[[#This Row],[同分人数]]+1</f>
        <v>8256</v>
      </c>
      <c r="Q762">
        <f>IF(O762&gt;=开始!$B$6, 1, 0)</f>
        <v>1</v>
      </c>
      <c r="R762">
        <f>extracted_table_data[[#This Row],[最低排名]]-开始!$B$6</f>
        <v>8464</v>
      </c>
    </row>
    <row r="763" spans="1:18">
      <c r="A763">
        <v>57402</v>
      </c>
      <c r="B763" t="s">
        <v>923</v>
      </c>
      <c r="C763" t="str">
        <f t="shared" si="22"/>
        <v>福州外贸</v>
      </c>
      <c r="D763" t="str">
        <f t="shared" si="23"/>
        <v>02</v>
      </c>
      <c r="E763" t="s">
        <v>1548</v>
      </c>
      <c r="F763">
        <v>168</v>
      </c>
      <c r="G763">
        <v>92</v>
      </c>
      <c r="H763">
        <v>103</v>
      </c>
      <c r="I763">
        <v>49</v>
      </c>
      <c r="J763">
        <v>43</v>
      </c>
      <c r="K763">
        <v>40</v>
      </c>
      <c r="L763">
        <v>0</v>
      </c>
      <c r="M763">
        <v>2024</v>
      </c>
      <c r="N763">
        <f>VLOOKUP(E763, '2024D'!$A$2:$G$339, 2, FALSE)</f>
        <v>161</v>
      </c>
      <c r="O763">
        <f>VLOOKUP(E763, '2024D'!$A$2:$G$339, 3, FALSE)</f>
        <v>41594</v>
      </c>
      <c r="P763">
        <f>extracted_table_data[[#This Row],[最低排名]]-extracted_table_data[[#This Row],[同分人数]]+1</f>
        <v>25352</v>
      </c>
      <c r="Q763">
        <f>IF(O763&gt;=开始!$B$6, 1, 0)</f>
        <v>1</v>
      </c>
      <c r="R763">
        <f>extracted_table_data[[#This Row],[最低排名]]-开始!$B$6</f>
        <v>25585</v>
      </c>
    </row>
    <row r="764" spans="1:18">
      <c r="A764">
        <v>57403</v>
      </c>
      <c r="B764" t="s">
        <v>2296</v>
      </c>
      <c r="C764" t="str">
        <f t="shared" si="22"/>
        <v>福州外贸</v>
      </c>
      <c r="D764" t="str">
        <f t="shared" si="23"/>
        <v>03</v>
      </c>
      <c r="E764" t="s">
        <v>1548</v>
      </c>
      <c r="F764">
        <v>164</v>
      </c>
      <c r="G764">
        <v>96</v>
      </c>
      <c r="H764">
        <v>83</v>
      </c>
      <c r="I764">
        <v>58</v>
      </c>
      <c r="J764">
        <v>55</v>
      </c>
      <c r="K764">
        <v>43</v>
      </c>
      <c r="L764">
        <v>0</v>
      </c>
      <c r="M764">
        <v>2024</v>
      </c>
      <c r="N764">
        <f>VLOOKUP(E764, '2024D'!$A$2:$G$339, 2, FALSE)</f>
        <v>161</v>
      </c>
      <c r="O764">
        <f>VLOOKUP(E764, '2024D'!$A$2:$G$339, 3, FALSE)</f>
        <v>41594</v>
      </c>
      <c r="P764">
        <f>extracted_table_data[[#This Row],[最低排名]]-extracted_table_data[[#This Row],[同分人数]]+1</f>
        <v>30386</v>
      </c>
      <c r="Q764">
        <f>IF(O764&gt;=开始!$B$6, 1, 0)</f>
        <v>1</v>
      </c>
      <c r="R764">
        <f>extracted_table_data[[#This Row],[最低排名]]-开始!$B$6</f>
        <v>30610</v>
      </c>
    </row>
    <row r="765" spans="1:18">
      <c r="A765">
        <v>59101</v>
      </c>
      <c r="B765" t="s">
        <v>924</v>
      </c>
      <c r="C765" t="str">
        <f t="shared" si="22"/>
        <v>南昌大学</v>
      </c>
      <c r="D765" t="str">
        <f t="shared" si="23"/>
        <v>01</v>
      </c>
      <c r="E765" t="s">
        <v>160</v>
      </c>
      <c r="F765">
        <v>233</v>
      </c>
      <c r="G765">
        <v>123</v>
      </c>
      <c r="H765">
        <v>115</v>
      </c>
      <c r="I765">
        <v>67</v>
      </c>
      <c r="J765">
        <v>61</v>
      </c>
      <c r="K765">
        <v>58</v>
      </c>
      <c r="L765">
        <v>0</v>
      </c>
      <c r="M765">
        <v>2024</v>
      </c>
      <c r="N765">
        <f>VLOOKUP(E765, '2024D'!$A$2:$G$339, 2, FALSE)</f>
        <v>249</v>
      </c>
      <c r="O765">
        <f>VLOOKUP(E765, '2024D'!$A$2:$G$339, 3, FALSE)</f>
        <v>11234</v>
      </c>
      <c r="P765">
        <f>extracted_table_data[[#This Row],[最低排名]]-extracted_table_data[[#This Row],[同分人数]]+1</f>
        <v>33565</v>
      </c>
      <c r="Q765">
        <f>IF(O765&gt;=开始!$B$6, 1, 0)</f>
        <v>1</v>
      </c>
      <c r="R765">
        <f>extracted_table_data[[#This Row],[最低排名]]-开始!$B$6</f>
        <v>33766</v>
      </c>
    </row>
    <row r="766" spans="1:18">
      <c r="A766">
        <v>59102</v>
      </c>
      <c r="B766" t="s">
        <v>925</v>
      </c>
      <c r="C766" t="str">
        <f t="shared" si="22"/>
        <v>南昌大学</v>
      </c>
      <c r="D766" t="str">
        <f t="shared" si="23"/>
        <v>02</v>
      </c>
      <c r="E766" t="s">
        <v>72</v>
      </c>
      <c r="F766">
        <v>227</v>
      </c>
      <c r="G766">
        <v>119</v>
      </c>
      <c r="H766">
        <v>124</v>
      </c>
      <c r="I766">
        <v>58</v>
      </c>
      <c r="J766">
        <v>58</v>
      </c>
      <c r="K766">
        <v>55</v>
      </c>
      <c r="L766">
        <v>0</v>
      </c>
      <c r="M766">
        <v>2024</v>
      </c>
      <c r="N766">
        <f>VLOOKUP(E766, '2024D'!$A$2:$G$339, 2, FALSE)</f>
        <v>263</v>
      </c>
      <c r="O766">
        <f>VLOOKUP(E766, '2024D'!$A$2:$G$339, 3, FALSE)</f>
        <v>14026</v>
      </c>
      <c r="P766">
        <f>extracted_table_data[[#This Row],[最低排名]]-extracted_table_data[[#This Row],[同分人数]]+1</f>
        <v>33095</v>
      </c>
      <c r="Q766">
        <f>IF(O766&gt;=开始!$B$6, 1, 0)</f>
        <v>1</v>
      </c>
      <c r="R766">
        <f>extracted_table_data[[#This Row],[最低排名]]-开始!$B$6</f>
        <v>33327</v>
      </c>
    </row>
    <row r="767" spans="1:18">
      <c r="A767">
        <v>59103</v>
      </c>
      <c r="B767" t="s">
        <v>926</v>
      </c>
      <c r="C767" t="str">
        <f t="shared" si="22"/>
        <v>南昌大学</v>
      </c>
      <c r="D767" t="str">
        <f t="shared" si="23"/>
        <v>03</v>
      </c>
      <c r="E767" t="s">
        <v>60</v>
      </c>
      <c r="F767">
        <v>236</v>
      </c>
      <c r="G767">
        <v>124</v>
      </c>
      <c r="H767">
        <v>126</v>
      </c>
      <c r="I767">
        <v>64</v>
      </c>
      <c r="J767">
        <v>61</v>
      </c>
      <c r="K767">
        <v>61</v>
      </c>
      <c r="L767">
        <v>0</v>
      </c>
      <c r="M767">
        <v>2024</v>
      </c>
      <c r="N767">
        <f>VLOOKUP(E767, '2024D'!$A$2:$G$339, 2, FALSE)</f>
        <v>203</v>
      </c>
      <c r="O767">
        <f>VLOOKUP(E767, '2024D'!$A$2:$G$339, 3, FALSE)</f>
        <v>8178</v>
      </c>
      <c r="P767">
        <f>extracted_table_data[[#This Row],[最低排名]]-extracted_table_data[[#This Row],[同分人数]]+1</f>
        <v>32237</v>
      </c>
      <c r="Q767">
        <f>IF(O767&gt;=开始!$B$6, 1, 0)</f>
        <v>1</v>
      </c>
      <c r="R767">
        <f>extracted_table_data[[#This Row],[最低排名]]-开始!$B$6</f>
        <v>32460</v>
      </c>
    </row>
    <row r="768" spans="1:18">
      <c r="A768">
        <v>59201</v>
      </c>
      <c r="B768" t="s">
        <v>929</v>
      </c>
      <c r="C768" t="str">
        <f t="shared" si="22"/>
        <v>华东交大</v>
      </c>
      <c r="D768" t="str">
        <f t="shared" si="23"/>
        <v>01</v>
      </c>
      <c r="E768" t="s">
        <v>389</v>
      </c>
      <c r="F768">
        <v>199</v>
      </c>
      <c r="G768">
        <v>100</v>
      </c>
      <c r="H768">
        <v>94</v>
      </c>
      <c r="I768">
        <v>58</v>
      </c>
      <c r="J768">
        <v>52</v>
      </c>
      <c r="K768">
        <v>49</v>
      </c>
      <c r="L768">
        <v>0</v>
      </c>
      <c r="M768">
        <v>2024</v>
      </c>
      <c r="N768">
        <f>VLOOKUP(E768, '2024D'!$A$2:$G$339, 2, FALSE)</f>
        <v>220</v>
      </c>
      <c r="O768">
        <f>VLOOKUP(E768, '2024D'!$A$2:$G$339, 3, FALSE)</f>
        <v>31399</v>
      </c>
      <c r="P768">
        <f>extracted_table_data[[#This Row],[最低排名]]-extracted_table_data[[#This Row],[同分人数]]+1</f>
        <v>31348</v>
      </c>
      <c r="Q768">
        <f>IF(O768&gt;=开始!$B$6, 1, 0)</f>
        <v>1</v>
      </c>
      <c r="R768">
        <f>extracted_table_data[[#This Row],[最低排名]]-开始!$B$6</f>
        <v>31584</v>
      </c>
    </row>
    <row r="769" spans="1:18">
      <c r="A769">
        <v>59202</v>
      </c>
      <c r="B769" t="s">
        <v>930</v>
      </c>
      <c r="C769" t="str">
        <f t="shared" si="22"/>
        <v>华东交大</v>
      </c>
      <c r="D769" t="str">
        <f t="shared" si="23"/>
        <v>02</v>
      </c>
      <c r="E769" t="s">
        <v>217</v>
      </c>
      <c r="F769">
        <v>200</v>
      </c>
      <c r="G769">
        <v>113</v>
      </c>
      <c r="H769">
        <v>115</v>
      </c>
      <c r="I769">
        <v>61</v>
      </c>
      <c r="J769">
        <v>52</v>
      </c>
      <c r="K769">
        <v>46</v>
      </c>
      <c r="L769">
        <v>0</v>
      </c>
      <c r="M769">
        <v>2024</v>
      </c>
      <c r="N769">
        <f>VLOOKUP(E769, '2024D'!$A$2:$G$339, 2, FALSE)</f>
        <v>215</v>
      </c>
      <c r="O769">
        <f>VLOOKUP(E769, '2024D'!$A$2:$G$339, 3, FALSE)</f>
        <v>26034</v>
      </c>
      <c r="P769">
        <f>extracted_table_data[[#This Row],[最低排名]]-extracted_table_data[[#This Row],[同分人数]]+1</f>
        <v>33767</v>
      </c>
      <c r="Q769">
        <f>IF(O769&gt;=开始!$B$6, 1, 0)</f>
        <v>1</v>
      </c>
      <c r="R769">
        <f>extracted_table_data[[#This Row],[最低排名]]-开始!$B$6</f>
        <v>33965</v>
      </c>
    </row>
    <row r="770" spans="1:18">
      <c r="A770">
        <v>59301</v>
      </c>
      <c r="B770" t="s">
        <v>931</v>
      </c>
      <c r="C770" t="str">
        <f t="shared" ref="C770:C833" si="24">LEFT(B770, FIND("(", B770) - 1)</f>
        <v>东华理工</v>
      </c>
      <c r="D770" t="str">
        <f t="shared" ref="D770:D833" si="25">MID(B770, FIND("(", B770) + 1, FIND(")", B770) - FIND("(", B770) - 1)</f>
        <v>01</v>
      </c>
      <c r="E770" t="s">
        <v>228</v>
      </c>
      <c r="F770">
        <v>182</v>
      </c>
      <c r="G770">
        <v>96</v>
      </c>
      <c r="H770">
        <v>119</v>
      </c>
      <c r="I770">
        <v>52</v>
      </c>
      <c r="J770">
        <v>43</v>
      </c>
      <c r="K770">
        <v>43</v>
      </c>
      <c r="L770">
        <v>0</v>
      </c>
      <c r="M770">
        <v>2024</v>
      </c>
      <c r="N770">
        <f>VLOOKUP(E770, '2024D'!$A$2:$G$339, 2, FALSE)</f>
        <v>243</v>
      </c>
      <c r="O770">
        <f>VLOOKUP(E770, '2024D'!$A$2:$G$339, 3, FALSE)</f>
        <v>34482</v>
      </c>
      <c r="P770">
        <f>extracted_table_data[[#This Row],[最低排名]]-extracted_table_data[[#This Row],[同分人数]]+1</f>
        <v>33328</v>
      </c>
      <c r="Q770">
        <f>IF(O770&gt;=开始!$B$6, 1, 0)</f>
        <v>1</v>
      </c>
      <c r="R770">
        <f>extracted_table_data[[#This Row],[最低排名]]-开始!$B$6</f>
        <v>33564</v>
      </c>
    </row>
    <row r="771" spans="1:18">
      <c r="A771">
        <v>59302</v>
      </c>
      <c r="B771" t="s">
        <v>932</v>
      </c>
      <c r="C771" t="str">
        <f t="shared" si="24"/>
        <v>东华理工</v>
      </c>
      <c r="D771" t="str">
        <f t="shared" si="25"/>
        <v>02</v>
      </c>
      <c r="E771" t="s">
        <v>228</v>
      </c>
      <c r="F771">
        <v>200</v>
      </c>
      <c r="G771">
        <v>107</v>
      </c>
      <c r="H771">
        <v>83</v>
      </c>
      <c r="I771">
        <v>61</v>
      </c>
      <c r="J771">
        <v>49</v>
      </c>
      <c r="K771">
        <v>46</v>
      </c>
      <c r="L771">
        <v>0</v>
      </c>
      <c r="M771">
        <v>2024</v>
      </c>
      <c r="N771">
        <f>VLOOKUP(E771, '2024D'!$A$2:$G$339, 2, FALSE)</f>
        <v>243</v>
      </c>
      <c r="O771">
        <f>VLOOKUP(E771, '2024D'!$A$2:$G$339, 3, FALSE)</f>
        <v>34482</v>
      </c>
      <c r="P771">
        <f>extracted_table_data[[#This Row],[最低排名]]-extracted_table_data[[#This Row],[同分人数]]+1</f>
        <v>34171</v>
      </c>
      <c r="Q771">
        <f>IF(O771&gt;=开始!$B$6, 1, 0)</f>
        <v>1</v>
      </c>
      <c r="R771">
        <f>extracted_table_data[[#This Row],[最低排名]]-开始!$B$6</f>
        <v>34431</v>
      </c>
    </row>
    <row r="772" spans="1:18">
      <c r="A772">
        <v>59401</v>
      </c>
      <c r="B772" t="s">
        <v>933</v>
      </c>
      <c r="C772" t="str">
        <f t="shared" si="24"/>
        <v>南昌航大</v>
      </c>
      <c r="D772" t="str">
        <f t="shared" si="25"/>
        <v>01</v>
      </c>
      <c r="E772" t="s">
        <v>312</v>
      </c>
      <c r="F772">
        <v>205</v>
      </c>
      <c r="G772">
        <v>109</v>
      </c>
      <c r="H772">
        <v>96</v>
      </c>
      <c r="I772">
        <v>64</v>
      </c>
      <c r="J772">
        <v>49</v>
      </c>
      <c r="K772">
        <v>46</v>
      </c>
      <c r="L772">
        <v>0</v>
      </c>
      <c r="M772">
        <v>2024</v>
      </c>
      <c r="N772">
        <f>VLOOKUP(E772, '2024D'!$A$2:$G$339, 2, FALSE)</f>
        <v>263</v>
      </c>
      <c r="O772">
        <f>VLOOKUP(E772, '2024D'!$A$2:$G$339, 3, FALSE)</f>
        <v>29525</v>
      </c>
      <c r="P772">
        <f>extracted_table_data[[#This Row],[最低排名]]-extracted_table_data[[#This Row],[同分人数]]+1</f>
        <v>33565</v>
      </c>
      <c r="Q772">
        <f>IF(O772&gt;=开始!$B$6, 1, 0)</f>
        <v>1</v>
      </c>
      <c r="R772">
        <f>extracted_table_data[[#This Row],[最低排名]]-开始!$B$6</f>
        <v>33766</v>
      </c>
    </row>
    <row r="773" spans="1:18">
      <c r="A773">
        <v>59402</v>
      </c>
      <c r="B773" t="s">
        <v>934</v>
      </c>
      <c r="C773" t="str">
        <f t="shared" si="24"/>
        <v>南昌航大</v>
      </c>
      <c r="D773" t="str">
        <f t="shared" si="25"/>
        <v>02</v>
      </c>
      <c r="E773" t="s">
        <v>232</v>
      </c>
      <c r="F773">
        <v>181</v>
      </c>
      <c r="G773">
        <v>96</v>
      </c>
      <c r="H773">
        <v>92</v>
      </c>
      <c r="I773">
        <v>67</v>
      </c>
      <c r="J773">
        <v>55</v>
      </c>
      <c r="K773">
        <v>43</v>
      </c>
      <c r="L773">
        <v>0</v>
      </c>
      <c r="M773">
        <v>2024</v>
      </c>
      <c r="N773">
        <f>VLOOKUP(E773, '2024D'!$A$2:$G$339, 2, FALSE)</f>
        <v>227</v>
      </c>
      <c r="O773">
        <f>VLOOKUP(E773, '2024D'!$A$2:$G$339, 3, FALSE)</f>
        <v>34709</v>
      </c>
      <c r="P773">
        <f>extracted_table_data[[#This Row],[最低排名]]-extracted_table_data[[#This Row],[同分人数]]+1</f>
        <v>33767</v>
      </c>
      <c r="Q773">
        <f>IF(O773&gt;=开始!$B$6, 1, 0)</f>
        <v>1</v>
      </c>
      <c r="R773">
        <f>extracted_table_data[[#This Row],[最低排名]]-开始!$B$6</f>
        <v>33965</v>
      </c>
    </row>
    <row r="774" spans="1:18">
      <c r="A774">
        <v>59501</v>
      </c>
      <c r="B774" t="s">
        <v>936</v>
      </c>
      <c r="C774" t="str">
        <f t="shared" si="24"/>
        <v>江西理工</v>
      </c>
      <c r="D774" t="str">
        <f t="shared" si="25"/>
        <v>01</v>
      </c>
      <c r="E774" t="s">
        <v>363</v>
      </c>
      <c r="F774">
        <v>197</v>
      </c>
      <c r="G774">
        <v>99</v>
      </c>
      <c r="H774">
        <v>95</v>
      </c>
      <c r="I774">
        <v>49</v>
      </c>
      <c r="J774">
        <v>49</v>
      </c>
      <c r="K774">
        <v>46</v>
      </c>
      <c r="L774">
        <v>0</v>
      </c>
      <c r="M774">
        <v>2024</v>
      </c>
      <c r="N774">
        <f>VLOOKUP(E774, '2024D'!$A$2:$G$339, 2, FALSE)</f>
        <v>204</v>
      </c>
      <c r="O774">
        <f>VLOOKUP(E774, '2024D'!$A$2:$G$339, 3, FALSE)</f>
        <v>35127</v>
      </c>
      <c r="P774">
        <f>extracted_table_data[[#This Row],[最低排名]]-extracted_table_data[[#This Row],[同分人数]]+1</f>
        <v>31348</v>
      </c>
      <c r="Q774">
        <f>IF(O774&gt;=开始!$B$6, 1, 0)</f>
        <v>1</v>
      </c>
      <c r="R774">
        <f>extracted_table_data[[#This Row],[最低排名]]-开始!$B$6</f>
        <v>31584</v>
      </c>
    </row>
    <row r="775" spans="1:18">
      <c r="A775">
        <v>59502</v>
      </c>
      <c r="B775" t="s">
        <v>937</v>
      </c>
      <c r="C775" t="str">
        <f t="shared" si="24"/>
        <v>江西理工</v>
      </c>
      <c r="D775" t="str">
        <f t="shared" si="25"/>
        <v>02</v>
      </c>
      <c r="E775" t="s">
        <v>165</v>
      </c>
      <c r="F775">
        <v>195</v>
      </c>
      <c r="G775">
        <v>98</v>
      </c>
      <c r="H775">
        <v>98</v>
      </c>
      <c r="I775">
        <v>55</v>
      </c>
      <c r="J775">
        <v>55</v>
      </c>
      <c r="K775">
        <v>52</v>
      </c>
      <c r="L775">
        <v>0</v>
      </c>
      <c r="M775">
        <v>2024</v>
      </c>
      <c r="N775">
        <f>VLOOKUP(E775, '2024D'!$A$2:$G$339, 2, FALSE)</f>
        <v>242</v>
      </c>
      <c r="O775">
        <f>VLOOKUP(E775, '2024D'!$A$2:$G$339, 3, FALSE)</f>
        <v>30715</v>
      </c>
      <c r="P775">
        <f>extracted_table_data[[#This Row],[最低排名]]-extracted_table_data[[#This Row],[同分人数]]+1</f>
        <v>31585</v>
      </c>
      <c r="Q775">
        <f>IF(O775&gt;=开始!$B$6, 1, 0)</f>
        <v>1</v>
      </c>
      <c r="R775">
        <f>extracted_table_data[[#This Row],[最低排名]]-开始!$B$6</f>
        <v>31821</v>
      </c>
    </row>
    <row r="776" spans="1:18">
      <c r="A776">
        <v>59503</v>
      </c>
      <c r="B776" t="s">
        <v>938</v>
      </c>
      <c r="C776" t="str">
        <f t="shared" si="24"/>
        <v>江西理工</v>
      </c>
      <c r="D776" t="str">
        <f t="shared" si="25"/>
        <v>03</v>
      </c>
      <c r="E776" t="s">
        <v>419</v>
      </c>
      <c r="F776">
        <v>190</v>
      </c>
      <c r="G776">
        <v>97</v>
      </c>
      <c r="H776">
        <v>94</v>
      </c>
      <c r="I776">
        <v>52</v>
      </c>
      <c r="J776">
        <v>52</v>
      </c>
      <c r="K776">
        <v>46</v>
      </c>
      <c r="L776">
        <v>0</v>
      </c>
      <c r="M776">
        <v>2024</v>
      </c>
      <c r="N776">
        <f>VLOOKUP(E776, '2024D'!$A$2:$G$339, 2, FALSE)</f>
        <v>229</v>
      </c>
      <c r="O776">
        <f>VLOOKUP(E776, '2024D'!$A$2:$G$339, 3, FALSE)</f>
        <v>35570</v>
      </c>
      <c r="P776">
        <f>extracted_table_data[[#This Row],[最低排名]]-extracted_table_data[[#This Row],[同分人数]]+1</f>
        <v>34626</v>
      </c>
      <c r="Q776">
        <f>IF(O776&gt;=开始!$B$6, 1, 0)</f>
        <v>1</v>
      </c>
      <c r="R776">
        <f>extracted_table_data[[#This Row],[最低排名]]-开始!$B$6</f>
        <v>34853</v>
      </c>
    </row>
    <row r="777" spans="1:18">
      <c r="A777">
        <v>59504</v>
      </c>
      <c r="B777" t="s">
        <v>939</v>
      </c>
      <c r="C777" t="str">
        <f t="shared" si="24"/>
        <v>江西理工</v>
      </c>
      <c r="D777" t="str">
        <f t="shared" si="25"/>
        <v>04</v>
      </c>
      <c r="E777" t="s">
        <v>228</v>
      </c>
      <c r="F777">
        <v>195</v>
      </c>
      <c r="G777">
        <v>100</v>
      </c>
      <c r="H777">
        <v>103</v>
      </c>
      <c r="I777">
        <v>49</v>
      </c>
      <c r="J777">
        <v>49</v>
      </c>
      <c r="K777">
        <v>43</v>
      </c>
      <c r="L777">
        <v>0</v>
      </c>
      <c r="M777">
        <v>2024</v>
      </c>
      <c r="N777">
        <f>VLOOKUP(E777, '2024D'!$A$2:$G$339, 2, FALSE)</f>
        <v>243</v>
      </c>
      <c r="O777">
        <f>VLOOKUP(E777, '2024D'!$A$2:$G$339, 3, FALSE)</f>
        <v>34482</v>
      </c>
      <c r="P777">
        <f>extracted_table_data[[#This Row],[最低排名]]-extracted_table_data[[#This Row],[同分人数]]+1</f>
        <v>29707</v>
      </c>
      <c r="Q777">
        <f>IF(O777&gt;=开始!$B$6, 1, 0)</f>
        <v>1</v>
      </c>
      <c r="R777">
        <f>extracted_table_data[[#This Row],[最低排名]]-开始!$B$6</f>
        <v>29925</v>
      </c>
    </row>
    <row r="778" spans="1:18">
      <c r="A778">
        <v>59505</v>
      </c>
      <c r="B778" t="s">
        <v>940</v>
      </c>
      <c r="C778" t="str">
        <f t="shared" si="24"/>
        <v>江西理工</v>
      </c>
      <c r="D778" t="str">
        <f t="shared" si="25"/>
        <v>05</v>
      </c>
      <c r="E778" t="s">
        <v>381</v>
      </c>
      <c r="F778">
        <v>194</v>
      </c>
      <c r="G778">
        <v>99</v>
      </c>
      <c r="H778">
        <v>82</v>
      </c>
      <c r="I778">
        <v>52</v>
      </c>
      <c r="J778">
        <v>52</v>
      </c>
      <c r="K778">
        <v>49</v>
      </c>
      <c r="L778">
        <v>0</v>
      </c>
      <c r="M778">
        <v>2024</v>
      </c>
      <c r="N778">
        <f>VLOOKUP(E778, '2024D'!$A$2:$G$339, 2, FALSE)</f>
        <v>193</v>
      </c>
      <c r="O778">
        <f>VLOOKUP(E778, '2024D'!$A$2:$G$339, 3, FALSE)</f>
        <v>36629</v>
      </c>
      <c r="P778">
        <f>extracted_table_data[[#This Row],[最低排名]]-extracted_table_data[[#This Row],[同分人数]]+1</f>
        <v>31095</v>
      </c>
      <c r="Q778">
        <f>IF(O778&gt;=开始!$B$6, 1, 0)</f>
        <v>1</v>
      </c>
      <c r="R778">
        <f>extracted_table_data[[#This Row],[最低排名]]-开始!$B$6</f>
        <v>31347</v>
      </c>
    </row>
    <row r="779" spans="1:18">
      <c r="A779">
        <v>59506</v>
      </c>
      <c r="B779" t="s">
        <v>2297</v>
      </c>
      <c r="C779" t="str">
        <f t="shared" si="24"/>
        <v>江西理工</v>
      </c>
      <c r="D779" t="str">
        <f t="shared" si="25"/>
        <v>06</v>
      </c>
      <c r="E779" t="s">
        <v>230</v>
      </c>
      <c r="F779">
        <v>181</v>
      </c>
      <c r="G779">
        <v>95</v>
      </c>
      <c r="H779">
        <v>94</v>
      </c>
      <c r="I779">
        <v>61</v>
      </c>
      <c r="J779">
        <v>58</v>
      </c>
      <c r="K779">
        <v>49</v>
      </c>
      <c r="L779">
        <v>0</v>
      </c>
      <c r="M779">
        <v>2024</v>
      </c>
      <c r="N779">
        <f>VLOOKUP(E779, '2024D'!$A$2:$G$339, 2, FALSE)</f>
        <v>245</v>
      </c>
      <c r="O779">
        <f>VLOOKUP(E779, '2024D'!$A$2:$G$339, 3, FALSE)</f>
        <v>33531</v>
      </c>
      <c r="P779">
        <f>extracted_table_data[[#This Row],[最低排名]]-extracted_table_data[[#This Row],[同分人数]]+1</f>
        <v>35698</v>
      </c>
      <c r="Q779">
        <f>IF(O779&gt;=开始!$B$6, 1, 0)</f>
        <v>1</v>
      </c>
      <c r="R779">
        <f>extracted_table_data[[#This Row],[最低排名]]-开始!$B$6</f>
        <v>35904</v>
      </c>
    </row>
    <row r="780" spans="1:18">
      <c r="A780">
        <v>59601</v>
      </c>
      <c r="B780" t="s">
        <v>941</v>
      </c>
      <c r="C780" t="str">
        <f t="shared" si="24"/>
        <v>景德陶瓷</v>
      </c>
      <c r="D780" t="str">
        <f t="shared" si="25"/>
        <v>01</v>
      </c>
      <c r="E780" t="s">
        <v>75</v>
      </c>
      <c r="F780">
        <v>217</v>
      </c>
      <c r="G780">
        <v>116</v>
      </c>
      <c r="H780">
        <v>109</v>
      </c>
      <c r="I780">
        <v>70</v>
      </c>
      <c r="J780">
        <v>55</v>
      </c>
      <c r="K780">
        <v>49</v>
      </c>
      <c r="L780">
        <v>0</v>
      </c>
      <c r="M780">
        <v>2024</v>
      </c>
      <c r="N780">
        <f>VLOOKUP(E780, '2024D'!$A$2:$G$339, 2, FALSE)</f>
        <v>243</v>
      </c>
      <c r="O780">
        <f>VLOOKUP(E780, '2024D'!$A$2:$G$339, 3, FALSE)</f>
        <v>19486</v>
      </c>
      <c r="P780">
        <f>extracted_table_data[[#This Row],[最低排名]]-extracted_table_data[[#This Row],[同分人数]]+1</f>
        <v>34171</v>
      </c>
      <c r="Q780">
        <f>IF(O780&gt;=开始!$B$6, 1, 0)</f>
        <v>1</v>
      </c>
      <c r="R780">
        <f>extracted_table_data[[#This Row],[最低排名]]-开始!$B$6</f>
        <v>34431</v>
      </c>
    </row>
    <row r="781" spans="1:18">
      <c r="A781">
        <v>59602</v>
      </c>
      <c r="B781" t="s">
        <v>942</v>
      </c>
      <c r="C781" t="str">
        <f t="shared" si="24"/>
        <v>景德陶瓷</v>
      </c>
      <c r="D781" t="str">
        <f t="shared" si="25"/>
        <v>02</v>
      </c>
      <c r="E781" t="s">
        <v>118</v>
      </c>
      <c r="F781">
        <v>198</v>
      </c>
      <c r="G781">
        <v>101</v>
      </c>
      <c r="H781">
        <v>96</v>
      </c>
      <c r="I781">
        <v>61</v>
      </c>
      <c r="J781">
        <v>52</v>
      </c>
      <c r="K781">
        <v>49</v>
      </c>
      <c r="L781">
        <v>0</v>
      </c>
      <c r="M781">
        <v>2024</v>
      </c>
      <c r="N781">
        <f>VLOOKUP(E781, '2024D'!$A$2:$G$339, 2, FALSE)</f>
        <v>241</v>
      </c>
      <c r="O781">
        <f>VLOOKUP(E781, '2024D'!$A$2:$G$339, 3, FALSE)</f>
        <v>30473</v>
      </c>
      <c r="P781">
        <f>extracted_table_data[[#This Row],[最低排名]]-extracted_table_data[[#This Row],[同分人数]]+1</f>
        <v>32677</v>
      </c>
      <c r="Q781">
        <f>IF(O781&gt;=开始!$B$6, 1, 0)</f>
        <v>1</v>
      </c>
      <c r="R781">
        <f>extracted_table_data[[#This Row],[最低排名]]-开始!$B$6</f>
        <v>32897</v>
      </c>
    </row>
    <row r="782" spans="1:18">
      <c r="A782">
        <v>59603</v>
      </c>
      <c r="B782" t="s">
        <v>943</v>
      </c>
      <c r="C782" t="str">
        <f t="shared" si="24"/>
        <v>景德陶瓷</v>
      </c>
      <c r="D782" t="str">
        <f t="shared" si="25"/>
        <v>03</v>
      </c>
      <c r="E782" t="s">
        <v>363</v>
      </c>
      <c r="F782">
        <v>178</v>
      </c>
      <c r="G782">
        <v>91</v>
      </c>
      <c r="H782">
        <v>105</v>
      </c>
      <c r="I782">
        <v>58</v>
      </c>
      <c r="J782">
        <v>49</v>
      </c>
      <c r="K782">
        <v>46</v>
      </c>
      <c r="L782">
        <v>0</v>
      </c>
      <c r="M782">
        <v>2024</v>
      </c>
      <c r="N782">
        <f>VLOOKUP(E782, '2024D'!$A$2:$G$339, 2, FALSE)</f>
        <v>204</v>
      </c>
      <c r="O782">
        <f>VLOOKUP(E782, '2024D'!$A$2:$G$339, 3, FALSE)</f>
        <v>35127</v>
      </c>
      <c r="P782">
        <f>extracted_table_data[[#This Row],[最低排名]]-extracted_table_data[[#This Row],[同分人数]]+1</f>
        <v>31822</v>
      </c>
      <c r="Q782">
        <f>IF(O782&gt;=开始!$B$6, 1, 0)</f>
        <v>1</v>
      </c>
      <c r="R782">
        <f>extracted_table_data[[#This Row],[最低排名]]-开始!$B$6</f>
        <v>32023</v>
      </c>
    </row>
    <row r="783" spans="1:18">
      <c r="A783">
        <v>59701</v>
      </c>
      <c r="B783" t="s">
        <v>944</v>
      </c>
      <c r="C783" t="str">
        <f t="shared" si="24"/>
        <v>江西农大</v>
      </c>
      <c r="D783" t="str">
        <f t="shared" si="25"/>
        <v>01</v>
      </c>
      <c r="E783" t="s">
        <v>354</v>
      </c>
      <c r="F783">
        <v>197</v>
      </c>
      <c r="G783">
        <v>99</v>
      </c>
      <c r="H783">
        <v>99</v>
      </c>
      <c r="I783">
        <v>46</v>
      </c>
      <c r="J783">
        <v>46</v>
      </c>
      <c r="K783">
        <v>40</v>
      </c>
      <c r="L783">
        <v>0</v>
      </c>
      <c r="M783">
        <v>2024</v>
      </c>
      <c r="N783">
        <f>VLOOKUP(E783, '2024D'!$A$2:$G$339, 2, FALSE)</f>
        <v>204</v>
      </c>
      <c r="O783">
        <f>VLOOKUP(E783, '2024D'!$A$2:$G$339, 3, FALSE)</f>
        <v>36833</v>
      </c>
      <c r="P783">
        <f>extracted_table_data[[#This Row],[最低排名]]-extracted_table_data[[#This Row],[同分人数]]+1</f>
        <v>39248</v>
      </c>
      <c r="Q783">
        <f>IF(O783&gt;=开始!$B$6, 1, 0)</f>
        <v>1</v>
      </c>
      <c r="R783">
        <f>extracted_table_data[[#This Row],[最低排名]]-开始!$B$6</f>
        <v>39440</v>
      </c>
    </row>
    <row r="784" spans="1:18">
      <c r="A784">
        <v>59702</v>
      </c>
      <c r="B784" t="s">
        <v>945</v>
      </c>
      <c r="C784" t="str">
        <f t="shared" si="24"/>
        <v>江西农大</v>
      </c>
      <c r="D784" t="str">
        <f t="shared" si="25"/>
        <v>02</v>
      </c>
      <c r="E784" t="s">
        <v>187</v>
      </c>
      <c r="F784">
        <v>180</v>
      </c>
      <c r="G784">
        <v>97</v>
      </c>
      <c r="H784">
        <v>82</v>
      </c>
      <c r="I784">
        <v>67</v>
      </c>
      <c r="J784">
        <v>61</v>
      </c>
      <c r="K784">
        <v>58</v>
      </c>
      <c r="L784">
        <v>0</v>
      </c>
      <c r="M784">
        <v>2024</v>
      </c>
      <c r="N784">
        <f>VLOOKUP(E784, '2024D'!$A$2:$G$339, 2, FALSE)</f>
        <v>256</v>
      </c>
      <c r="O784">
        <f>VLOOKUP(E784, '2024D'!$A$2:$G$339, 3, FALSE)</f>
        <v>32390</v>
      </c>
      <c r="P784">
        <f>extracted_table_data[[#This Row],[最低排名]]-extracted_table_data[[#This Row],[同分人数]]+1</f>
        <v>18399</v>
      </c>
      <c r="Q784">
        <f>IF(O784&gt;=开始!$B$6, 1, 0)</f>
        <v>1</v>
      </c>
      <c r="R784">
        <f>extracted_table_data[[#This Row],[最低排名]]-开始!$B$6</f>
        <v>18635</v>
      </c>
    </row>
    <row r="785" spans="1:18">
      <c r="A785">
        <v>59703</v>
      </c>
      <c r="B785" t="s">
        <v>946</v>
      </c>
      <c r="C785" t="str">
        <f t="shared" si="24"/>
        <v>江西农大</v>
      </c>
      <c r="D785" t="str">
        <f t="shared" si="25"/>
        <v>03</v>
      </c>
      <c r="E785" t="s">
        <v>528</v>
      </c>
      <c r="F785">
        <v>177</v>
      </c>
      <c r="G785">
        <v>109</v>
      </c>
      <c r="H785">
        <v>89</v>
      </c>
      <c r="I785">
        <v>64</v>
      </c>
      <c r="J785">
        <v>64</v>
      </c>
      <c r="K785">
        <v>46</v>
      </c>
      <c r="L785">
        <v>0</v>
      </c>
      <c r="M785">
        <v>2024</v>
      </c>
      <c r="N785">
        <f>VLOOKUP(E785, '2024D'!$A$2:$G$339, 2, FALSE)</f>
        <v>240</v>
      </c>
      <c r="O785">
        <f>VLOOKUP(E785, '2024D'!$A$2:$G$339, 3, FALSE)</f>
        <v>34239</v>
      </c>
      <c r="P785">
        <f>extracted_table_data[[#This Row],[最低排名]]-extracted_table_data[[#This Row],[同分人数]]+1</f>
        <v>32677</v>
      </c>
      <c r="Q785">
        <f>IF(O785&gt;=开始!$B$6, 1, 0)</f>
        <v>1</v>
      </c>
      <c r="R785">
        <f>extracted_table_data[[#This Row],[最低排名]]-开始!$B$6</f>
        <v>32897</v>
      </c>
    </row>
    <row r="786" spans="1:18">
      <c r="A786">
        <v>59801</v>
      </c>
      <c r="B786" t="s">
        <v>950</v>
      </c>
      <c r="C786" t="str">
        <f t="shared" si="24"/>
        <v>江西中医</v>
      </c>
      <c r="D786" t="str">
        <f t="shared" si="25"/>
        <v>01</v>
      </c>
      <c r="E786" t="s">
        <v>228</v>
      </c>
      <c r="F786">
        <v>197</v>
      </c>
      <c r="G786">
        <v>101</v>
      </c>
      <c r="H786">
        <v>92</v>
      </c>
      <c r="I786">
        <v>52</v>
      </c>
      <c r="J786">
        <v>52</v>
      </c>
      <c r="K786">
        <v>46</v>
      </c>
      <c r="L786">
        <v>0</v>
      </c>
      <c r="M786">
        <v>2024</v>
      </c>
      <c r="N786">
        <f>VLOOKUP(E786, '2024D'!$A$2:$G$339, 2, FALSE)</f>
        <v>243</v>
      </c>
      <c r="O786">
        <f>VLOOKUP(E786, '2024D'!$A$2:$G$339, 3, FALSE)</f>
        <v>34482</v>
      </c>
      <c r="P786">
        <f>extracted_table_data[[#This Row],[最低排名]]-extracted_table_data[[#This Row],[同分人数]]+1</f>
        <v>27341</v>
      </c>
      <c r="Q786">
        <f>IF(O786&gt;=开始!$B$6, 1, 0)</f>
        <v>1</v>
      </c>
      <c r="R786">
        <f>extracted_table_data[[#This Row],[最低排名]]-开始!$B$6</f>
        <v>27576</v>
      </c>
    </row>
    <row r="787" spans="1:18">
      <c r="A787">
        <v>59802</v>
      </c>
      <c r="B787" t="s">
        <v>951</v>
      </c>
      <c r="C787" t="str">
        <f t="shared" si="24"/>
        <v>江西中医</v>
      </c>
      <c r="D787" t="str">
        <f t="shared" si="25"/>
        <v>02</v>
      </c>
      <c r="E787" t="s">
        <v>678</v>
      </c>
      <c r="F787">
        <v>193</v>
      </c>
      <c r="G787">
        <v>103</v>
      </c>
      <c r="H787">
        <v>110</v>
      </c>
      <c r="I787">
        <v>67</v>
      </c>
      <c r="J787">
        <v>61</v>
      </c>
      <c r="K787">
        <v>52</v>
      </c>
      <c r="L787">
        <v>0</v>
      </c>
      <c r="M787">
        <v>2024</v>
      </c>
      <c r="N787">
        <f>VLOOKUP(E787, '2024D'!$A$2:$G$339, 2, FALSE)</f>
        <v>261</v>
      </c>
      <c r="O787">
        <f>VLOOKUP(E787, '2024D'!$A$2:$G$339, 3, FALSE)</f>
        <v>23814</v>
      </c>
      <c r="P787">
        <f>extracted_table_data[[#This Row],[最低排名]]-extracted_table_data[[#This Row],[同分人数]]+1</f>
        <v>35052</v>
      </c>
      <c r="Q787">
        <f>IF(O787&gt;=开始!$B$6, 1, 0)</f>
        <v>1</v>
      </c>
      <c r="R787">
        <f>extracted_table_data[[#This Row],[最低排名]]-开始!$B$6</f>
        <v>35259</v>
      </c>
    </row>
    <row r="788" spans="1:18">
      <c r="A788">
        <v>59901</v>
      </c>
      <c r="B788" t="s">
        <v>2298</v>
      </c>
      <c r="C788" t="str">
        <f t="shared" si="24"/>
        <v>赣南医大</v>
      </c>
      <c r="D788" t="str">
        <f t="shared" si="25"/>
        <v>01</v>
      </c>
      <c r="E788" t="s">
        <v>701</v>
      </c>
      <c r="F788">
        <v>184</v>
      </c>
      <c r="G788">
        <v>100</v>
      </c>
      <c r="H788">
        <v>113</v>
      </c>
      <c r="I788">
        <v>55</v>
      </c>
      <c r="J788">
        <v>49</v>
      </c>
      <c r="K788">
        <v>43</v>
      </c>
      <c r="L788">
        <v>0</v>
      </c>
      <c r="M788">
        <v>2024</v>
      </c>
      <c r="N788">
        <f>VLOOKUP(E788, '2024D'!$A$2:$G$339, 2, FALSE)</f>
        <v>215</v>
      </c>
      <c r="O788">
        <f>VLOOKUP(E788, '2024D'!$A$2:$G$339, 3, FALSE)</f>
        <v>33286</v>
      </c>
      <c r="P788">
        <f>extracted_table_data[[#This Row],[最低排名]]-extracted_table_data[[#This Row],[同分人数]]+1</f>
        <v>36114</v>
      </c>
      <c r="Q788">
        <f>IF(O788&gt;=开始!$B$6, 1, 0)</f>
        <v>1</v>
      </c>
      <c r="R788">
        <f>extracted_table_data[[#This Row],[最低排名]]-开始!$B$6</f>
        <v>36303</v>
      </c>
    </row>
    <row r="789" spans="1:18">
      <c r="A789">
        <v>59902</v>
      </c>
      <c r="B789" t="s">
        <v>2299</v>
      </c>
      <c r="C789" t="str">
        <f t="shared" si="24"/>
        <v>赣南医大</v>
      </c>
      <c r="D789" t="str">
        <f t="shared" si="25"/>
        <v>02</v>
      </c>
      <c r="E789" t="s">
        <v>427</v>
      </c>
      <c r="F789">
        <v>195</v>
      </c>
      <c r="G789">
        <v>105</v>
      </c>
      <c r="H789">
        <v>90</v>
      </c>
      <c r="I789">
        <v>55</v>
      </c>
      <c r="J789">
        <v>52</v>
      </c>
      <c r="K789">
        <v>43</v>
      </c>
      <c r="L789">
        <v>0</v>
      </c>
      <c r="M789">
        <v>2024</v>
      </c>
      <c r="N789">
        <f>VLOOKUP(E789, '2024D'!$A$2:$G$339, 2, FALSE)</f>
        <v>214</v>
      </c>
      <c r="O789">
        <f>VLOOKUP(E789, '2024D'!$A$2:$G$339, 3, FALSE)</f>
        <v>35341</v>
      </c>
      <c r="P789">
        <f>extracted_table_data[[#This Row],[最低排名]]-extracted_table_data[[#This Row],[同分人数]]+1</f>
        <v>22167</v>
      </c>
      <c r="Q789">
        <f>IF(O789&gt;=开始!$B$6, 1, 0)</f>
        <v>1</v>
      </c>
      <c r="R789">
        <f>extracted_table_data[[#This Row],[最低排名]]-开始!$B$6</f>
        <v>22397</v>
      </c>
    </row>
    <row r="790" spans="1:18">
      <c r="A790">
        <v>60001</v>
      </c>
      <c r="B790" t="s">
        <v>955</v>
      </c>
      <c r="C790" t="str">
        <f t="shared" si="24"/>
        <v>江西师大</v>
      </c>
      <c r="D790" t="str">
        <f t="shared" si="25"/>
        <v>01</v>
      </c>
      <c r="E790" t="s">
        <v>94</v>
      </c>
      <c r="F790">
        <v>199</v>
      </c>
      <c r="G790">
        <v>106</v>
      </c>
      <c r="H790">
        <v>106</v>
      </c>
      <c r="I790">
        <v>67</v>
      </c>
      <c r="J790">
        <v>58</v>
      </c>
      <c r="K790">
        <v>55</v>
      </c>
      <c r="L790">
        <v>0</v>
      </c>
      <c r="M790">
        <v>2024</v>
      </c>
      <c r="N790">
        <f>VLOOKUP(E790, '2024D'!$A$2:$G$339, 2, FALSE)</f>
        <v>253</v>
      </c>
      <c r="O790">
        <f>VLOOKUP(E790, '2024D'!$A$2:$G$339, 3, FALSE)</f>
        <v>23293</v>
      </c>
      <c r="P790">
        <f>extracted_table_data[[#This Row],[最低排名]]-extracted_table_data[[#This Row],[同分人数]]+1</f>
        <v>21696</v>
      </c>
      <c r="Q790">
        <f>IF(O790&gt;=开始!$B$6, 1, 0)</f>
        <v>1</v>
      </c>
      <c r="R790">
        <f>extracted_table_data[[#This Row],[最低排名]]-开始!$B$6</f>
        <v>21932</v>
      </c>
    </row>
    <row r="791" spans="1:18">
      <c r="A791">
        <v>60002</v>
      </c>
      <c r="B791" t="s">
        <v>956</v>
      </c>
      <c r="C791" t="str">
        <f t="shared" si="24"/>
        <v>江西师大</v>
      </c>
      <c r="D791" t="str">
        <f t="shared" si="25"/>
        <v>02</v>
      </c>
      <c r="E791" t="s">
        <v>749</v>
      </c>
      <c r="F791">
        <v>207</v>
      </c>
      <c r="G791">
        <v>114</v>
      </c>
      <c r="H791">
        <v>123</v>
      </c>
      <c r="I791">
        <v>70</v>
      </c>
      <c r="J791">
        <v>55</v>
      </c>
      <c r="K791">
        <v>49</v>
      </c>
      <c r="L791">
        <v>0</v>
      </c>
      <c r="M791">
        <v>2024</v>
      </c>
      <c r="N791">
        <f>VLOOKUP(E791, '2024D'!$A$2:$G$339, 2, FALSE)</f>
        <v>249</v>
      </c>
      <c r="O791">
        <f>VLOOKUP(E791, '2024D'!$A$2:$G$339, 3, FALSE)</f>
        <v>18539</v>
      </c>
      <c r="P791">
        <f>extracted_table_data[[#This Row],[最低排名]]-extracted_table_data[[#This Row],[同分人数]]+1</f>
        <v>15162</v>
      </c>
      <c r="Q791">
        <f>IF(O791&gt;=开始!$B$6, 1, 0)</f>
        <v>1</v>
      </c>
      <c r="R791">
        <f>extracted_table_data[[#This Row],[最低排名]]-开始!$B$6</f>
        <v>15390</v>
      </c>
    </row>
    <row r="792" spans="1:18">
      <c r="A792">
        <v>60003</v>
      </c>
      <c r="B792" t="s">
        <v>957</v>
      </c>
      <c r="C792" t="str">
        <f t="shared" si="24"/>
        <v>江西师大</v>
      </c>
      <c r="D792" t="str">
        <f t="shared" si="25"/>
        <v>03</v>
      </c>
      <c r="E792" t="s">
        <v>138</v>
      </c>
      <c r="F792">
        <v>208</v>
      </c>
      <c r="G792">
        <v>114</v>
      </c>
      <c r="H792">
        <v>115</v>
      </c>
      <c r="I792">
        <v>67</v>
      </c>
      <c r="J792">
        <v>64</v>
      </c>
      <c r="K792">
        <v>61</v>
      </c>
      <c r="L792">
        <v>0</v>
      </c>
      <c r="M792">
        <v>2024</v>
      </c>
      <c r="N792">
        <f>VLOOKUP(E792, '2024D'!$A$2:$G$339, 2, FALSE)</f>
        <v>249</v>
      </c>
      <c r="O792">
        <f>VLOOKUP(E792, '2024D'!$A$2:$G$339, 3, FALSE)</f>
        <v>15734</v>
      </c>
      <c r="P792">
        <f>extracted_table_data[[#This Row],[最低排名]]-extracted_table_data[[#This Row],[同分人数]]+1</f>
        <v>20894</v>
      </c>
      <c r="Q792">
        <f>IF(O792&gt;=开始!$B$6, 1, 0)</f>
        <v>1</v>
      </c>
      <c r="R792">
        <f>extracted_table_data[[#This Row],[最低排名]]-开始!$B$6</f>
        <v>21165</v>
      </c>
    </row>
    <row r="793" spans="1:18">
      <c r="A793">
        <v>60004</v>
      </c>
      <c r="B793" t="s">
        <v>958</v>
      </c>
      <c r="C793" t="str">
        <f t="shared" si="24"/>
        <v>江西师大</v>
      </c>
      <c r="D793" t="str">
        <f t="shared" si="25"/>
        <v>04</v>
      </c>
      <c r="E793" t="s">
        <v>94</v>
      </c>
      <c r="F793">
        <v>209</v>
      </c>
      <c r="G793">
        <v>108</v>
      </c>
      <c r="H793">
        <v>96</v>
      </c>
      <c r="I793">
        <v>67</v>
      </c>
      <c r="J793">
        <v>58</v>
      </c>
      <c r="K793">
        <v>55</v>
      </c>
      <c r="L793">
        <v>0</v>
      </c>
      <c r="M793">
        <v>2024</v>
      </c>
      <c r="N793">
        <f>VLOOKUP(E793, '2024D'!$A$2:$G$339, 2, FALSE)</f>
        <v>253</v>
      </c>
      <c r="O793">
        <f>VLOOKUP(E793, '2024D'!$A$2:$G$339, 3, FALSE)</f>
        <v>23293</v>
      </c>
      <c r="P793">
        <f>extracted_table_data[[#This Row],[最低排名]]-extracted_table_data[[#This Row],[同分人数]]+1</f>
        <v>19421</v>
      </c>
      <c r="Q793">
        <f>IF(O793&gt;=开始!$B$6, 1, 0)</f>
        <v>1</v>
      </c>
      <c r="R793">
        <f>extracted_table_data[[#This Row],[最低排名]]-开始!$B$6</f>
        <v>19672</v>
      </c>
    </row>
    <row r="794" spans="1:18">
      <c r="A794">
        <v>60102</v>
      </c>
      <c r="B794" t="s">
        <v>962</v>
      </c>
      <c r="C794" t="str">
        <f t="shared" si="24"/>
        <v>上饶师院</v>
      </c>
      <c r="D794" t="str">
        <f t="shared" si="25"/>
        <v>02</v>
      </c>
      <c r="E794" t="s">
        <v>318</v>
      </c>
      <c r="F794">
        <v>187</v>
      </c>
      <c r="G794">
        <v>97</v>
      </c>
      <c r="H794">
        <v>77</v>
      </c>
      <c r="I794">
        <v>61</v>
      </c>
      <c r="J794">
        <v>52</v>
      </c>
      <c r="K794">
        <v>49</v>
      </c>
      <c r="L794">
        <v>0</v>
      </c>
      <c r="M794">
        <v>2024</v>
      </c>
      <c r="N794">
        <f>VLOOKUP(E794, '2024D'!$A$2:$G$339, 2, FALSE)</f>
        <v>196</v>
      </c>
      <c r="O794">
        <f>VLOOKUP(E794, '2024D'!$A$2:$G$339, 3, FALSE)</f>
        <v>37259</v>
      </c>
      <c r="P794">
        <f>extracted_table_data[[#This Row],[最低排名]]-extracted_table_data[[#This Row],[同分人数]]+1</f>
        <v>16173</v>
      </c>
      <c r="Q794">
        <f>IF(O794&gt;=开始!$B$6, 1, 0)</f>
        <v>1</v>
      </c>
      <c r="R794">
        <f>extracted_table_data[[#This Row],[最低排名]]-开始!$B$6</f>
        <v>16423</v>
      </c>
    </row>
    <row r="795" spans="1:18">
      <c r="A795">
        <v>60201</v>
      </c>
      <c r="B795" t="s">
        <v>963</v>
      </c>
      <c r="C795" t="str">
        <f t="shared" si="24"/>
        <v>宜春学院</v>
      </c>
      <c r="D795" t="str">
        <f t="shared" si="25"/>
        <v>01</v>
      </c>
      <c r="E795" t="s">
        <v>389</v>
      </c>
      <c r="F795">
        <v>204</v>
      </c>
      <c r="G795">
        <v>104</v>
      </c>
      <c r="H795">
        <v>95</v>
      </c>
      <c r="I795">
        <v>58</v>
      </c>
      <c r="J795">
        <v>52</v>
      </c>
      <c r="K795">
        <v>43</v>
      </c>
      <c r="L795">
        <v>0</v>
      </c>
      <c r="M795">
        <v>2024</v>
      </c>
      <c r="N795">
        <f>VLOOKUP(E795, '2024D'!$A$2:$G$339, 2, FALSE)</f>
        <v>220</v>
      </c>
      <c r="O795">
        <f>VLOOKUP(E795, '2024D'!$A$2:$G$339, 3, FALSE)</f>
        <v>31399</v>
      </c>
      <c r="P795">
        <f>extracted_table_data[[#This Row],[最低排名]]-extracted_table_data[[#This Row],[同分人数]]+1</f>
        <v>33565</v>
      </c>
      <c r="Q795">
        <f>IF(O795&gt;=开始!$B$6, 1, 0)</f>
        <v>1</v>
      </c>
      <c r="R795">
        <f>extracted_table_data[[#This Row],[最低排名]]-开始!$B$6</f>
        <v>33766</v>
      </c>
    </row>
    <row r="796" spans="1:18">
      <c r="A796">
        <v>60202</v>
      </c>
      <c r="B796" t="s">
        <v>964</v>
      </c>
      <c r="C796" t="str">
        <f t="shared" si="24"/>
        <v>宜春学院</v>
      </c>
      <c r="D796" t="str">
        <f t="shared" si="25"/>
        <v>02</v>
      </c>
      <c r="E796" t="s">
        <v>205</v>
      </c>
      <c r="F796">
        <v>182</v>
      </c>
      <c r="G796">
        <v>101</v>
      </c>
      <c r="H796">
        <v>98</v>
      </c>
      <c r="I796">
        <v>49</v>
      </c>
      <c r="J796">
        <v>46</v>
      </c>
      <c r="K796">
        <v>43</v>
      </c>
      <c r="L796">
        <v>0</v>
      </c>
      <c r="M796">
        <v>2024</v>
      </c>
      <c r="N796">
        <f>VLOOKUP(E796, '2024D'!$A$2:$G$339, 2, FALSE)</f>
        <v>207</v>
      </c>
      <c r="O796">
        <f>VLOOKUP(E796, '2024D'!$A$2:$G$339, 3, FALSE)</f>
        <v>38869</v>
      </c>
      <c r="P796">
        <f>extracted_table_data[[#This Row],[最低排名]]-extracted_table_data[[#This Row],[同分人数]]+1</f>
        <v>32677</v>
      </c>
      <c r="Q796">
        <f>IF(O796&gt;=开始!$B$6, 1, 0)</f>
        <v>1</v>
      </c>
      <c r="R796">
        <f>extracted_table_data[[#This Row],[最低排名]]-开始!$B$6</f>
        <v>32897</v>
      </c>
    </row>
    <row r="797" spans="1:18">
      <c r="A797">
        <v>60203</v>
      </c>
      <c r="B797" t="s">
        <v>965</v>
      </c>
      <c r="C797" t="str">
        <f t="shared" si="24"/>
        <v>宜春学院</v>
      </c>
      <c r="D797" t="str">
        <f t="shared" si="25"/>
        <v>03</v>
      </c>
      <c r="E797" t="s">
        <v>427</v>
      </c>
      <c r="F797">
        <v>182</v>
      </c>
      <c r="G797">
        <v>99</v>
      </c>
      <c r="H797">
        <v>91</v>
      </c>
      <c r="I797">
        <v>61</v>
      </c>
      <c r="J797">
        <v>61</v>
      </c>
      <c r="K797">
        <v>40</v>
      </c>
      <c r="L797">
        <v>0</v>
      </c>
      <c r="M797">
        <v>2024</v>
      </c>
      <c r="N797">
        <f>VLOOKUP(E797, '2024D'!$A$2:$G$339, 2, FALSE)</f>
        <v>214</v>
      </c>
      <c r="O797">
        <f>VLOOKUP(E797, '2024D'!$A$2:$G$339, 3, FALSE)</f>
        <v>35341</v>
      </c>
      <c r="P797">
        <f>extracted_table_data[[#This Row],[最低排名]]-extracted_table_data[[#This Row],[同分人数]]+1</f>
        <v>35698</v>
      </c>
      <c r="Q797">
        <f>IF(O797&gt;=开始!$B$6, 1, 0)</f>
        <v>1</v>
      </c>
      <c r="R797">
        <f>extracted_table_data[[#This Row],[最低排名]]-开始!$B$6</f>
        <v>35904</v>
      </c>
    </row>
    <row r="798" spans="1:18">
      <c r="A798">
        <v>60204</v>
      </c>
      <c r="B798" t="s">
        <v>966</v>
      </c>
      <c r="C798" t="str">
        <f t="shared" si="24"/>
        <v>宜春学院</v>
      </c>
      <c r="D798" t="str">
        <f t="shared" si="25"/>
        <v>04</v>
      </c>
      <c r="E798" t="s">
        <v>354</v>
      </c>
      <c r="F798">
        <v>189</v>
      </c>
      <c r="G798">
        <v>96</v>
      </c>
      <c r="H798">
        <v>101</v>
      </c>
      <c r="I798">
        <v>52</v>
      </c>
      <c r="J798">
        <v>43</v>
      </c>
      <c r="K798">
        <v>43</v>
      </c>
      <c r="L798">
        <v>0</v>
      </c>
      <c r="M798">
        <v>2024</v>
      </c>
      <c r="N798">
        <f>VLOOKUP(E798, '2024D'!$A$2:$G$339, 2, FALSE)</f>
        <v>204</v>
      </c>
      <c r="O798">
        <f>VLOOKUP(E798, '2024D'!$A$2:$G$339, 3, FALSE)</f>
        <v>36833</v>
      </c>
      <c r="P798">
        <f>extracted_table_data[[#This Row],[最低排名]]-extracted_table_data[[#This Row],[同分人数]]+1</f>
        <v>29470</v>
      </c>
      <c r="Q798">
        <f>IF(O798&gt;=开始!$B$6, 1, 0)</f>
        <v>1</v>
      </c>
      <c r="R798">
        <f>extracted_table_data[[#This Row],[最低排名]]-开始!$B$6</f>
        <v>29706</v>
      </c>
    </row>
    <row r="799" spans="1:18">
      <c r="A799">
        <v>60205</v>
      </c>
      <c r="B799" t="s">
        <v>1588</v>
      </c>
      <c r="C799" t="str">
        <f t="shared" si="24"/>
        <v>宜春学院</v>
      </c>
      <c r="D799" t="str">
        <f t="shared" si="25"/>
        <v>05</v>
      </c>
      <c r="E799" t="s">
        <v>752</v>
      </c>
      <c r="F799">
        <v>174</v>
      </c>
      <c r="G799">
        <v>93</v>
      </c>
      <c r="H799">
        <v>86</v>
      </c>
      <c r="I799">
        <v>61</v>
      </c>
      <c r="J799">
        <v>55</v>
      </c>
      <c r="K799">
        <v>49</v>
      </c>
      <c r="L799">
        <v>0</v>
      </c>
      <c r="M799">
        <v>2024</v>
      </c>
      <c r="N799">
        <f>VLOOKUP(E799, '2024D'!$A$2:$G$339, 2, FALSE)</f>
        <v>209</v>
      </c>
      <c r="O799">
        <f>VLOOKUP(E799, '2024D'!$A$2:$G$339, 3, FALSE)</f>
        <v>37468</v>
      </c>
      <c r="P799">
        <f>extracted_table_data[[#This Row],[最低排名]]-extracted_table_data[[#This Row],[同分人数]]+1</f>
        <v>33966</v>
      </c>
      <c r="Q799">
        <f>IF(O799&gt;=开始!$B$6, 1, 0)</f>
        <v>1</v>
      </c>
      <c r="R799">
        <f>extracted_table_data[[#This Row],[最低排名]]-开始!$B$6</f>
        <v>34170</v>
      </c>
    </row>
    <row r="800" spans="1:18">
      <c r="A800">
        <v>60301</v>
      </c>
      <c r="B800" t="s">
        <v>967</v>
      </c>
      <c r="C800" t="str">
        <f t="shared" si="24"/>
        <v>赣南师大</v>
      </c>
      <c r="D800" t="str">
        <f t="shared" si="25"/>
        <v>01</v>
      </c>
      <c r="E800" t="s">
        <v>228</v>
      </c>
      <c r="F800">
        <v>198</v>
      </c>
      <c r="G800">
        <v>102</v>
      </c>
      <c r="H800">
        <v>76</v>
      </c>
      <c r="I800">
        <v>58</v>
      </c>
      <c r="J800">
        <v>55</v>
      </c>
      <c r="K800">
        <v>52</v>
      </c>
      <c r="L800">
        <v>0</v>
      </c>
      <c r="M800">
        <v>2024</v>
      </c>
      <c r="N800">
        <f>VLOOKUP(E800, '2024D'!$A$2:$G$339, 2, FALSE)</f>
        <v>243</v>
      </c>
      <c r="O800">
        <f>VLOOKUP(E800, '2024D'!$A$2:$G$339, 3, FALSE)</f>
        <v>34482</v>
      </c>
      <c r="P800">
        <f>extracted_table_data[[#This Row],[最低排名]]-extracted_table_data[[#This Row],[同分人数]]+1</f>
        <v>31822</v>
      </c>
      <c r="Q800">
        <f>IF(O800&gt;=开始!$B$6, 1, 0)</f>
        <v>1</v>
      </c>
      <c r="R800">
        <f>extracted_table_data[[#This Row],[最低排名]]-开始!$B$6</f>
        <v>32023</v>
      </c>
    </row>
    <row r="801" spans="1:18">
      <c r="A801">
        <v>60302</v>
      </c>
      <c r="B801" t="s">
        <v>968</v>
      </c>
      <c r="C801" t="str">
        <f t="shared" si="24"/>
        <v>赣南师大</v>
      </c>
      <c r="D801" t="str">
        <f t="shared" si="25"/>
        <v>02</v>
      </c>
      <c r="E801" t="s">
        <v>287</v>
      </c>
      <c r="F801">
        <v>201</v>
      </c>
      <c r="G801">
        <v>105</v>
      </c>
      <c r="H801">
        <v>111</v>
      </c>
      <c r="I801">
        <v>58</v>
      </c>
      <c r="J801">
        <v>52</v>
      </c>
      <c r="K801">
        <v>46</v>
      </c>
      <c r="L801">
        <v>0</v>
      </c>
      <c r="M801">
        <v>2024</v>
      </c>
      <c r="N801">
        <f>VLOOKUP(E801, '2024D'!$A$2:$G$339, 2, FALSE)</f>
        <v>252</v>
      </c>
      <c r="O801">
        <f>VLOOKUP(E801, '2024D'!$A$2:$G$339, 3, FALSE)</f>
        <v>27525</v>
      </c>
      <c r="P801">
        <f>extracted_table_data[[#This Row],[最低排名]]-extracted_table_data[[#This Row],[同分人数]]+1</f>
        <v>32898</v>
      </c>
      <c r="Q801">
        <f>IF(O801&gt;=开始!$B$6, 1, 0)</f>
        <v>1</v>
      </c>
      <c r="R801">
        <f>extracted_table_data[[#This Row],[最低排名]]-开始!$B$6</f>
        <v>33094</v>
      </c>
    </row>
    <row r="802" spans="1:18">
      <c r="A802">
        <v>60303</v>
      </c>
      <c r="B802" t="s">
        <v>969</v>
      </c>
      <c r="C802" t="str">
        <f t="shared" si="24"/>
        <v>赣南师大</v>
      </c>
      <c r="D802" t="str">
        <f t="shared" si="25"/>
        <v>03</v>
      </c>
      <c r="E802" t="s">
        <v>287</v>
      </c>
      <c r="F802">
        <v>200</v>
      </c>
      <c r="G802">
        <v>109</v>
      </c>
      <c r="H802">
        <v>97</v>
      </c>
      <c r="I802">
        <v>61</v>
      </c>
      <c r="J802">
        <v>58</v>
      </c>
      <c r="K802">
        <v>52</v>
      </c>
      <c r="L802">
        <v>0</v>
      </c>
      <c r="M802">
        <v>2024</v>
      </c>
      <c r="N802">
        <f>VLOOKUP(E802, '2024D'!$A$2:$G$339, 2, FALSE)</f>
        <v>252</v>
      </c>
      <c r="O802">
        <f>VLOOKUP(E802, '2024D'!$A$2:$G$339, 3, FALSE)</f>
        <v>27525</v>
      </c>
      <c r="P802">
        <f>extracted_table_data[[#This Row],[最低排名]]-extracted_table_data[[#This Row],[同分人数]]+1</f>
        <v>36504</v>
      </c>
      <c r="Q802">
        <f>IF(O802&gt;=开始!$B$6, 1, 0)</f>
        <v>1</v>
      </c>
      <c r="R802">
        <f>extracted_table_data[[#This Row],[最低排名]]-开始!$B$6</f>
        <v>36712</v>
      </c>
    </row>
    <row r="803" spans="1:18">
      <c r="A803">
        <v>60304</v>
      </c>
      <c r="B803" t="s">
        <v>970</v>
      </c>
      <c r="C803" t="str">
        <f t="shared" si="24"/>
        <v>赣南师大</v>
      </c>
      <c r="D803" t="str">
        <f t="shared" si="25"/>
        <v>04</v>
      </c>
      <c r="E803" t="s">
        <v>528</v>
      </c>
      <c r="F803">
        <v>198</v>
      </c>
      <c r="G803">
        <v>100</v>
      </c>
      <c r="H803">
        <v>80</v>
      </c>
      <c r="I803">
        <v>64</v>
      </c>
      <c r="J803">
        <v>49</v>
      </c>
      <c r="K803">
        <v>49</v>
      </c>
      <c r="L803">
        <v>0</v>
      </c>
      <c r="M803">
        <v>2024</v>
      </c>
      <c r="N803">
        <f>VLOOKUP(E803, '2024D'!$A$2:$G$339, 2, FALSE)</f>
        <v>240</v>
      </c>
      <c r="O803">
        <f>VLOOKUP(E803, '2024D'!$A$2:$G$339, 3, FALSE)</f>
        <v>34239</v>
      </c>
      <c r="P803">
        <f>extracted_table_data[[#This Row],[最低排名]]-extracted_table_data[[#This Row],[同分人数]]+1</f>
        <v>25082</v>
      </c>
      <c r="Q803">
        <f>IF(O803&gt;=开始!$B$6, 1, 0)</f>
        <v>1</v>
      </c>
      <c r="R803">
        <f>extracted_table_data[[#This Row],[最低排名]]-开始!$B$6</f>
        <v>25351</v>
      </c>
    </row>
    <row r="804" spans="1:18">
      <c r="A804">
        <v>60305</v>
      </c>
      <c r="B804" t="s">
        <v>971</v>
      </c>
      <c r="C804" t="str">
        <f t="shared" si="24"/>
        <v>赣南师大</v>
      </c>
      <c r="D804" t="str">
        <f t="shared" si="25"/>
        <v>05</v>
      </c>
      <c r="E804" t="s">
        <v>203</v>
      </c>
      <c r="F804">
        <v>190</v>
      </c>
      <c r="G804">
        <v>98</v>
      </c>
      <c r="H804">
        <v>81</v>
      </c>
      <c r="I804">
        <v>58</v>
      </c>
      <c r="J804">
        <v>55</v>
      </c>
      <c r="K804">
        <v>46</v>
      </c>
      <c r="L804">
        <v>0</v>
      </c>
      <c r="M804">
        <v>2024</v>
      </c>
      <c r="N804">
        <f>VLOOKUP(E804, '2024D'!$A$2:$G$339, 2, FALSE)</f>
        <v>214</v>
      </c>
      <c r="O804">
        <f>VLOOKUP(E804, '2024D'!$A$2:$G$339, 3, FALSE)</f>
        <v>36436</v>
      </c>
      <c r="P804">
        <f>extracted_table_data[[#This Row],[最低排名]]-extracted_table_data[[#This Row],[同分人数]]+1</f>
        <v>29014</v>
      </c>
      <c r="Q804">
        <f>IF(O804&gt;=开始!$B$6, 1, 0)</f>
        <v>1</v>
      </c>
      <c r="R804">
        <f>extracted_table_data[[#This Row],[最低排名]]-开始!$B$6</f>
        <v>29246</v>
      </c>
    </row>
    <row r="805" spans="1:18">
      <c r="A805">
        <v>60401</v>
      </c>
      <c r="B805" t="s">
        <v>973</v>
      </c>
      <c r="C805" t="str">
        <f t="shared" si="24"/>
        <v>井冈山大</v>
      </c>
      <c r="D805" t="str">
        <f t="shared" si="25"/>
        <v>01</v>
      </c>
      <c r="E805" t="s">
        <v>408</v>
      </c>
      <c r="F805">
        <v>194</v>
      </c>
      <c r="G805">
        <v>100</v>
      </c>
      <c r="H805">
        <v>90</v>
      </c>
      <c r="I805">
        <v>46</v>
      </c>
      <c r="J805">
        <v>46</v>
      </c>
      <c r="K805">
        <v>43</v>
      </c>
      <c r="L805">
        <v>0</v>
      </c>
      <c r="M805">
        <v>2024</v>
      </c>
      <c r="N805">
        <f>VLOOKUP(E805, '2024D'!$A$2:$G$339, 2, FALSE)</f>
        <v>219</v>
      </c>
      <c r="O805">
        <f>VLOOKUP(E805, '2024D'!$A$2:$G$339, 3, FALSE)</f>
        <v>38662</v>
      </c>
      <c r="P805">
        <f>extracted_table_data[[#This Row],[最低排名]]-extracted_table_data[[#This Row],[同分人数]]+1</f>
        <v>29014</v>
      </c>
      <c r="Q805">
        <f>IF(O805&gt;=开始!$B$6, 1, 0)</f>
        <v>1</v>
      </c>
      <c r="R805">
        <f>extracted_table_data[[#This Row],[最低排名]]-开始!$B$6</f>
        <v>29246</v>
      </c>
    </row>
    <row r="806" spans="1:18">
      <c r="A806">
        <v>60402</v>
      </c>
      <c r="B806" t="s">
        <v>974</v>
      </c>
      <c r="C806" t="str">
        <f t="shared" si="24"/>
        <v>井冈山大</v>
      </c>
      <c r="D806" t="str">
        <f t="shared" si="25"/>
        <v>02</v>
      </c>
      <c r="E806" t="s">
        <v>366</v>
      </c>
      <c r="F806">
        <v>176</v>
      </c>
      <c r="G806">
        <v>89</v>
      </c>
      <c r="H806">
        <v>84</v>
      </c>
      <c r="I806">
        <v>52</v>
      </c>
      <c r="J806">
        <v>49</v>
      </c>
      <c r="K806">
        <v>46</v>
      </c>
      <c r="L806">
        <v>0</v>
      </c>
      <c r="M806">
        <v>2024</v>
      </c>
      <c r="N806">
        <f>VLOOKUP(E806, '2024D'!$A$2:$G$339, 2, FALSE)</f>
        <v>163</v>
      </c>
      <c r="O806">
        <f>VLOOKUP(E806, '2024D'!$A$2:$G$339, 3, FALSE)</f>
        <v>40915</v>
      </c>
      <c r="P806">
        <f>extracted_table_data[[#This Row],[最低排名]]-extracted_table_data[[#This Row],[同分人数]]+1</f>
        <v>34626</v>
      </c>
      <c r="Q806">
        <f>IF(O806&gt;=开始!$B$6, 1, 0)</f>
        <v>1</v>
      </c>
      <c r="R806">
        <f>extracted_table_data[[#This Row],[最低排名]]-开始!$B$6</f>
        <v>34853</v>
      </c>
    </row>
    <row r="807" spans="1:18">
      <c r="A807">
        <v>60501</v>
      </c>
      <c r="B807" t="s">
        <v>976</v>
      </c>
      <c r="C807" t="str">
        <f t="shared" si="24"/>
        <v>江西财大</v>
      </c>
      <c r="D807" t="str">
        <f t="shared" si="25"/>
        <v>01</v>
      </c>
      <c r="E807" t="s">
        <v>90</v>
      </c>
      <c r="F807">
        <v>214</v>
      </c>
      <c r="G807">
        <v>110</v>
      </c>
      <c r="H807">
        <v>99</v>
      </c>
      <c r="I807">
        <v>64</v>
      </c>
      <c r="J807">
        <v>58</v>
      </c>
      <c r="K807">
        <v>58</v>
      </c>
      <c r="L807">
        <v>0</v>
      </c>
      <c r="M807">
        <v>2024</v>
      </c>
      <c r="N807">
        <f>VLOOKUP(E807, '2024D'!$A$2:$G$339, 2, FALSE)</f>
        <v>270</v>
      </c>
      <c r="O807">
        <f>VLOOKUP(E807, '2024D'!$A$2:$G$339, 3, FALSE)</f>
        <v>21226</v>
      </c>
      <c r="P807">
        <f>extracted_table_data[[#This Row],[最低排名]]-extracted_table_data[[#This Row],[同分人数]]+1</f>
        <v>32237</v>
      </c>
      <c r="Q807">
        <f>IF(O807&gt;=开始!$B$6, 1, 0)</f>
        <v>1</v>
      </c>
      <c r="R807">
        <f>extracted_table_data[[#This Row],[最低排名]]-开始!$B$6</f>
        <v>32460</v>
      </c>
    </row>
    <row r="808" spans="1:18">
      <c r="A808">
        <v>60502</v>
      </c>
      <c r="B808" t="s">
        <v>977</v>
      </c>
      <c r="C808" t="str">
        <f t="shared" si="24"/>
        <v>江西财大</v>
      </c>
      <c r="D808" t="str">
        <f t="shared" si="25"/>
        <v>02</v>
      </c>
      <c r="E808" t="s">
        <v>79</v>
      </c>
      <c r="F808">
        <v>210</v>
      </c>
      <c r="G808">
        <v>109</v>
      </c>
      <c r="H808">
        <v>102</v>
      </c>
      <c r="I808">
        <v>67</v>
      </c>
      <c r="J808">
        <v>64</v>
      </c>
      <c r="K808">
        <v>58</v>
      </c>
      <c r="L808">
        <v>0</v>
      </c>
      <c r="M808">
        <v>2024</v>
      </c>
      <c r="N808">
        <f>VLOOKUP(E808, '2024D'!$A$2:$G$339, 2, FALSE)</f>
        <v>235</v>
      </c>
      <c r="O808">
        <f>VLOOKUP(E808, '2024D'!$A$2:$G$339, 3, FALSE)</f>
        <v>19243</v>
      </c>
      <c r="P808">
        <f>extracted_table_data[[#This Row],[最低排名]]-extracted_table_data[[#This Row],[同分人数]]+1</f>
        <v>35474</v>
      </c>
      <c r="Q808">
        <f>IF(O808&gt;=开始!$B$6, 1, 0)</f>
        <v>1</v>
      </c>
      <c r="R808">
        <f>extracted_table_data[[#This Row],[最低排名]]-开始!$B$6</f>
        <v>35697</v>
      </c>
    </row>
    <row r="809" spans="1:18">
      <c r="A809">
        <v>60503</v>
      </c>
      <c r="B809" t="s">
        <v>2300</v>
      </c>
      <c r="C809" t="str">
        <f t="shared" si="24"/>
        <v>江西财大</v>
      </c>
      <c r="D809" t="str">
        <f t="shared" si="25"/>
        <v>03</v>
      </c>
      <c r="E809" t="s">
        <v>195</v>
      </c>
      <c r="F809">
        <v>215</v>
      </c>
      <c r="G809">
        <v>112</v>
      </c>
      <c r="H809">
        <v>133</v>
      </c>
      <c r="I809">
        <v>58</v>
      </c>
      <c r="J809">
        <v>52</v>
      </c>
      <c r="K809">
        <v>52</v>
      </c>
      <c r="L809">
        <v>0</v>
      </c>
      <c r="M809">
        <v>2024</v>
      </c>
      <c r="N809">
        <f>VLOOKUP(E809, '2024D'!$A$2:$G$339, 2, FALSE)</f>
        <v>288</v>
      </c>
      <c r="O809">
        <f>VLOOKUP(E809, '2024D'!$A$2:$G$339, 3, FALSE)</f>
        <v>17049</v>
      </c>
      <c r="P809">
        <f>extracted_table_data[[#This Row],[最低排名]]-extracted_table_data[[#This Row],[同分人数]]+1</f>
        <v>32237</v>
      </c>
      <c r="Q809">
        <f>IF(O809&gt;=开始!$B$6, 1, 0)</f>
        <v>1</v>
      </c>
      <c r="R809">
        <f>extracted_table_data[[#This Row],[最低排名]]-开始!$B$6</f>
        <v>32460</v>
      </c>
    </row>
    <row r="810" spans="1:18">
      <c r="A810">
        <v>60504</v>
      </c>
      <c r="B810" t="s">
        <v>2301</v>
      </c>
      <c r="C810" t="str">
        <f t="shared" si="24"/>
        <v>江西财大</v>
      </c>
      <c r="D810" t="str">
        <f t="shared" si="25"/>
        <v>04</v>
      </c>
      <c r="E810" t="s">
        <v>48</v>
      </c>
      <c r="F810">
        <v>214</v>
      </c>
      <c r="G810">
        <v>117</v>
      </c>
      <c r="H810">
        <v>122</v>
      </c>
      <c r="I810">
        <v>61</v>
      </c>
      <c r="J810">
        <v>55</v>
      </c>
      <c r="K810">
        <v>52</v>
      </c>
      <c r="L810">
        <v>5</v>
      </c>
      <c r="M810">
        <v>2024</v>
      </c>
      <c r="N810">
        <f>VLOOKUP(E810, '2024D'!$A$2:$G$339, 2, FALSE)</f>
        <v>264</v>
      </c>
      <c r="O810">
        <f>VLOOKUP(E810, '2024D'!$A$2:$G$339, 3, FALSE)</f>
        <v>17313</v>
      </c>
      <c r="P810">
        <f>extracted_table_data[[#This Row],[最低排名]]-extracted_table_data[[#This Row],[同分人数]]+1</f>
        <v>17632</v>
      </c>
      <c r="Q810">
        <f>IF(O810&gt;=开始!$B$6, 1, 0)</f>
        <v>1</v>
      </c>
      <c r="R810">
        <f>extracted_table_data[[#This Row],[最低排名]]-开始!$B$6</f>
        <v>17863</v>
      </c>
    </row>
    <row r="811" spans="1:18">
      <c r="A811">
        <v>60505</v>
      </c>
      <c r="B811" t="s">
        <v>2302</v>
      </c>
      <c r="C811" t="str">
        <f t="shared" si="24"/>
        <v>江西财大</v>
      </c>
      <c r="D811" t="str">
        <f t="shared" si="25"/>
        <v>05</v>
      </c>
      <c r="E811" t="s">
        <v>77</v>
      </c>
      <c r="F811">
        <v>209</v>
      </c>
      <c r="G811">
        <v>106</v>
      </c>
      <c r="H811">
        <v>121</v>
      </c>
      <c r="I811">
        <v>58</v>
      </c>
      <c r="J811">
        <v>58</v>
      </c>
      <c r="K811">
        <v>52</v>
      </c>
      <c r="L811">
        <v>0</v>
      </c>
      <c r="M811">
        <v>2024</v>
      </c>
      <c r="N811">
        <f>VLOOKUP(E811, '2024D'!$A$2:$G$339, 2, FALSE)</f>
        <v>231</v>
      </c>
      <c r="O811">
        <f>VLOOKUP(E811, '2024D'!$A$2:$G$339, 3, FALSE)</f>
        <v>19960</v>
      </c>
      <c r="P811">
        <f>extracted_table_data[[#This Row],[最低排名]]-extracted_table_data[[#This Row],[同分人数]]+1</f>
        <v>17632</v>
      </c>
      <c r="Q811">
        <f>IF(O811&gt;=开始!$B$6, 1, 0)</f>
        <v>1</v>
      </c>
      <c r="R811">
        <f>extracted_table_data[[#This Row],[最低排名]]-开始!$B$6</f>
        <v>17863</v>
      </c>
    </row>
    <row r="812" spans="1:18">
      <c r="A812">
        <v>60506</v>
      </c>
      <c r="B812" t="s">
        <v>2303</v>
      </c>
      <c r="C812" t="str">
        <f t="shared" si="24"/>
        <v>江西财大</v>
      </c>
      <c r="D812" t="str">
        <f t="shared" si="25"/>
        <v>06</v>
      </c>
      <c r="E812" t="s">
        <v>98</v>
      </c>
      <c r="F812">
        <v>202</v>
      </c>
      <c r="G812">
        <v>109</v>
      </c>
      <c r="H812">
        <v>122</v>
      </c>
      <c r="I812">
        <v>67</v>
      </c>
      <c r="J812">
        <v>64</v>
      </c>
      <c r="K812">
        <v>58</v>
      </c>
      <c r="L812">
        <v>0</v>
      </c>
      <c r="M812">
        <v>2024</v>
      </c>
      <c r="N812">
        <f>VLOOKUP(E812, '2024D'!$A$2:$G$339, 2, FALSE)</f>
        <v>271</v>
      </c>
      <c r="O812">
        <f>VLOOKUP(E812, '2024D'!$A$2:$G$339, 3, FALSE)</f>
        <v>16250</v>
      </c>
      <c r="P812">
        <f>extracted_table_data[[#This Row],[最低排名]]-extracted_table_data[[#This Row],[同分人数]]+1</f>
        <v>40175</v>
      </c>
      <c r="Q812">
        <f>IF(O812&gt;=开始!$B$6, 1, 0)</f>
        <v>1</v>
      </c>
      <c r="R812">
        <f>extracted_table_data[[#This Row],[最低排名]]-开始!$B$6</f>
        <v>40349</v>
      </c>
    </row>
    <row r="813" spans="1:18">
      <c r="A813">
        <v>60507</v>
      </c>
      <c r="B813" t="s">
        <v>2304</v>
      </c>
      <c r="C813" t="str">
        <f t="shared" si="24"/>
        <v>江西财大</v>
      </c>
      <c r="D813" t="str">
        <f t="shared" si="25"/>
        <v>07</v>
      </c>
      <c r="E813" t="s">
        <v>85</v>
      </c>
      <c r="F813">
        <v>201</v>
      </c>
      <c r="G813">
        <v>109</v>
      </c>
      <c r="H813">
        <v>108</v>
      </c>
      <c r="I813">
        <v>64</v>
      </c>
      <c r="J813">
        <v>58</v>
      </c>
      <c r="K813">
        <v>55</v>
      </c>
      <c r="L813">
        <v>0</v>
      </c>
      <c r="M813">
        <v>2024</v>
      </c>
      <c r="N813">
        <f>VLOOKUP(E813, '2024D'!$A$2:$G$339, 2, FALSE)</f>
        <v>259</v>
      </c>
      <c r="O813">
        <f>VLOOKUP(E813, '2024D'!$A$2:$G$339, 3, FALSE)</f>
        <v>23040</v>
      </c>
      <c r="P813">
        <f>extracted_table_data[[#This Row],[最低排名]]-extracted_table_data[[#This Row],[同分人数]]+1</f>
        <v>40672</v>
      </c>
      <c r="Q813">
        <f>IF(O813&gt;=开始!$B$6, 1, 0)</f>
        <v>1</v>
      </c>
      <c r="R813">
        <f>extracted_table_data[[#This Row],[最低排名]]-开始!$B$6</f>
        <v>40830</v>
      </c>
    </row>
    <row r="814" spans="1:18">
      <c r="A814">
        <v>60601</v>
      </c>
      <c r="B814" t="s">
        <v>978</v>
      </c>
      <c r="C814" t="str">
        <f t="shared" si="24"/>
        <v>江西科技</v>
      </c>
      <c r="D814" t="str">
        <f t="shared" si="25"/>
        <v>01</v>
      </c>
      <c r="E814" t="s">
        <v>221</v>
      </c>
      <c r="F814">
        <v>169</v>
      </c>
      <c r="G814">
        <v>90</v>
      </c>
      <c r="H814">
        <v>96</v>
      </c>
      <c r="I814">
        <v>55</v>
      </c>
      <c r="J814">
        <v>46</v>
      </c>
      <c r="K814">
        <v>43</v>
      </c>
      <c r="L814">
        <v>0</v>
      </c>
      <c r="M814">
        <v>2024</v>
      </c>
      <c r="N814">
        <f>VLOOKUP(E814, '2024D'!$A$2:$G$339, 2, FALSE)</f>
        <v>172</v>
      </c>
      <c r="O814">
        <f>VLOOKUP(E814, '2024D'!$A$2:$G$339, 3, FALSE)</f>
        <v>40573</v>
      </c>
      <c r="P814">
        <f>extracted_table_data[[#This Row],[最低排名]]-extracted_table_data[[#This Row],[同分人数]]+1</f>
        <v>33966</v>
      </c>
      <c r="Q814">
        <f>IF(O814&gt;=开始!$B$6, 1, 0)</f>
        <v>1</v>
      </c>
      <c r="R814">
        <f>extracted_table_data[[#This Row],[最低排名]]-开始!$B$6</f>
        <v>34170</v>
      </c>
    </row>
    <row r="815" spans="1:18">
      <c r="A815">
        <v>60602</v>
      </c>
      <c r="B815" t="s">
        <v>979</v>
      </c>
      <c r="C815" t="str">
        <f t="shared" si="24"/>
        <v>江西科技</v>
      </c>
      <c r="D815" t="str">
        <f t="shared" si="25"/>
        <v>02</v>
      </c>
      <c r="E815" t="s">
        <v>320</v>
      </c>
      <c r="F815">
        <v>161</v>
      </c>
      <c r="G815">
        <v>101</v>
      </c>
      <c r="H815">
        <v>87</v>
      </c>
      <c r="I815">
        <v>64</v>
      </c>
      <c r="J815">
        <v>52</v>
      </c>
      <c r="K815">
        <v>46</v>
      </c>
      <c r="L815">
        <v>0</v>
      </c>
      <c r="M815">
        <v>2024</v>
      </c>
      <c r="N815">
        <f>VLOOKUP(E815, '2024D'!$A$2:$G$339, 2, FALSE)</f>
        <v>191</v>
      </c>
      <c r="O815">
        <f>VLOOKUP(E815, '2024D'!$A$2:$G$339, 3, FALSE)</f>
        <v>40401</v>
      </c>
      <c r="P815">
        <f>extracted_table_data[[#This Row],[最低排名]]-extracted_table_data[[#This Row],[同分人数]]+1</f>
        <v>30386</v>
      </c>
      <c r="Q815">
        <f>IF(O815&gt;=开始!$B$6, 1, 0)</f>
        <v>1</v>
      </c>
      <c r="R815">
        <f>extracted_table_data[[#This Row],[最低排名]]-开始!$B$6</f>
        <v>30610</v>
      </c>
    </row>
    <row r="816" spans="1:18">
      <c r="A816">
        <v>60701</v>
      </c>
      <c r="B816" t="s">
        <v>980</v>
      </c>
      <c r="C816" t="str">
        <f t="shared" si="24"/>
        <v>江西科师</v>
      </c>
      <c r="D816" t="str">
        <f t="shared" si="25"/>
        <v>01</v>
      </c>
      <c r="E816" t="s">
        <v>198</v>
      </c>
      <c r="F816">
        <v>197</v>
      </c>
      <c r="G816">
        <v>103</v>
      </c>
      <c r="H816">
        <v>76</v>
      </c>
      <c r="I816">
        <v>49</v>
      </c>
      <c r="J816">
        <v>43</v>
      </c>
      <c r="K816">
        <v>40</v>
      </c>
      <c r="L816">
        <v>0</v>
      </c>
      <c r="M816">
        <v>2024</v>
      </c>
      <c r="N816">
        <f>VLOOKUP(E816, '2024D'!$A$2:$G$339, 2, FALSE)</f>
        <v>194</v>
      </c>
      <c r="O816">
        <f>VLOOKUP(E816, '2024D'!$A$2:$G$339, 3, FALSE)</f>
        <v>41271</v>
      </c>
      <c r="P816">
        <f>extracted_table_data[[#This Row],[最低排名]]-extracted_table_data[[#This Row],[同分人数]]+1</f>
        <v>24078</v>
      </c>
      <c r="Q816">
        <f>IF(O816&gt;=开始!$B$6, 1, 0)</f>
        <v>1</v>
      </c>
      <c r="R816">
        <f>extracted_table_data[[#This Row],[最低排名]]-开始!$B$6</f>
        <v>24317</v>
      </c>
    </row>
    <row r="817" spans="1:18">
      <c r="A817">
        <v>60702</v>
      </c>
      <c r="B817" t="s">
        <v>981</v>
      </c>
      <c r="C817" t="str">
        <f t="shared" si="24"/>
        <v>江西科师</v>
      </c>
      <c r="D817" t="str">
        <f t="shared" si="25"/>
        <v>02</v>
      </c>
      <c r="E817" t="s">
        <v>209</v>
      </c>
      <c r="F817">
        <v>195</v>
      </c>
      <c r="G817">
        <v>104</v>
      </c>
      <c r="H817">
        <v>88</v>
      </c>
      <c r="I817">
        <v>46</v>
      </c>
      <c r="J817">
        <v>43</v>
      </c>
      <c r="K817">
        <v>43</v>
      </c>
      <c r="L817">
        <v>0</v>
      </c>
      <c r="M817">
        <v>2024</v>
      </c>
      <c r="N817">
        <f>VLOOKUP(E817, '2024D'!$A$2:$G$339, 2, FALSE)</f>
        <v>185</v>
      </c>
      <c r="O817">
        <f>VLOOKUP(E817, '2024D'!$A$2:$G$339, 3, FALSE)</f>
        <v>39454</v>
      </c>
      <c r="P817">
        <f>extracted_table_data[[#This Row],[最低排名]]-extracted_table_data[[#This Row],[同分人数]]+1</f>
        <v>30853</v>
      </c>
      <c r="Q817">
        <f>IF(O817&gt;=开始!$B$6, 1, 0)</f>
        <v>1</v>
      </c>
      <c r="R817">
        <f>extracted_table_data[[#This Row],[最低排名]]-开始!$B$6</f>
        <v>31094</v>
      </c>
    </row>
    <row r="818" spans="1:18">
      <c r="A818">
        <v>60703</v>
      </c>
      <c r="B818" t="s">
        <v>982</v>
      </c>
      <c r="C818" t="str">
        <f t="shared" si="24"/>
        <v>江西科师</v>
      </c>
      <c r="D818" t="str">
        <f t="shared" si="25"/>
        <v>03</v>
      </c>
      <c r="E818" t="s">
        <v>126</v>
      </c>
      <c r="F818">
        <v>194</v>
      </c>
      <c r="G818">
        <v>101</v>
      </c>
      <c r="H818">
        <v>110</v>
      </c>
      <c r="I818">
        <v>58</v>
      </c>
      <c r="J818">
        <v>55</v>
      </c>
      <c r="K818">
        <v>52</v>
      </c>
      <c r="L818">
        <v>0</v>
      </c>
      <c r="M818">
        <v>2024</v>
      </c>
      <c r="N818">
        <f>VLOOKUP(E818, '2024D'!$A$2:$G$339, 2, FALSE)</f>
        <v>277</v>
      </c>
      <c r="O818">
        <f>VLOOKUP(E818, '2024D'!$A$2:$G$339, 3, FALSE)</f>
        <v>27273</v>
      </c>
      <c r="P818">
        <f>extracted_table_data[[#This Row],[最低排名]]-extracted_table_data[[#This Row],[同分人数]]+1</f>
        <v>27577</v>
      </c>
      <c r="Q818">
        <f>IF(O818&gt;=开始!$B$6, 1, 0)</f>
        <v>1</v>
      </c>
      <c r="R818">
        <f>extracted_table_data[[#This Row],[最低排名]]-开始!$B$6</f>
        <v>27818</v>
      </c>
    </row>
    <row r="819" spans="1:18">
      <c r="A819">
        <v>60801</v>
      </c>
      <c r="B819" t="s">
        <v>986</v>
      </c>
      <c r="C819" t="str">
        <f t="shared" si="24"/>
        <v>南昌工程</v>
      </c>
      <c r="D819" t="str">
        <f t="shared" si="25"/>
        <v>01</v>
      </c>
      <c r="E819" t="s">
        <v>363</v>
      </c>
      <c r="F819">
        <v>208</v>
      </c>
      <c r="G819">
        <v>107</v>
      </c>
      <c r="H819">
        <v>87</v>
      </c>
      <c r="I819">
        <v>49</v>
      </c>
      <c r="J819">
        <v>49</v>
      </c>
      <c r="K819">
        <v>43</v>
      </c>
      <c r="L819">
        <v>0</v>
      </c>
      <c r="M819">
        <v>2024</v>
      </c>
      <c r="N819">
        <f>VLOOKUP(E819, '2024D'!$A$2:$G$339, 2, FALSE)</f>
        <v>204</v>
      </c>
      <c r="O819">
        <f>VLOOKUP(E819, '2024D'!$A$2:$G$339, 3, FALSE)</f>
        <v>35127</v>
      </c>
      <c r="P819">
        <f>extracted_table_data[[#This Row],[最低排名]]-extracted_table_data[[#This Row],[同分人数]]+1</f>
        <v>33966</v>
      </c>
      <c r="Q819">
        <f>IF(O819&gt;=开始!$B$6, 1, 0)</f>
        <v>1</v>
      </c>
      <c r="R819">
        <f>extracted_table_data[[#This Row],[最低排名]]-开始!$B$6</f>
        <v>34170</v>
      </c>
    </row>
    <row r="820" spans="1:18">
      <c r="A820">
        <v>60802</v>
      </c>
      <c r="B820" t="s">
        <v>987</v>
      </c>
      <c r="C820" t="str">
        <f t="shared" si="24"/>
        <v>南昌工程</v>
      </c>
      <c r="D820" t="str">
        <f t="shared" si="25"/>
        <v>02</v>
      </c>
      <c r="E820" t="s">
        <v>354</v>
      </c>
      <c r="F820">
        <v>190</v>
      </c>
      <c r="G820">
        <v>97</v>
      </c>
      <c r="H820">
        <v>85</v>
      </c>
      <c r="I820">
        <v>58</v>
      </c>
      <c r="J820">
        <v>52</v>
      </c>
      <c r="K820">
        <v>43</v>
      </c>
      <c r="L820">
        <v>0</v>
      </c>
      <c r="M820">
        <v>2024</v>
      </c>
      <c r="N820">
        <f>VLOOKUP(E820, '2024D'!$A$2:$G$339, 2, FALSE)</f>
        <v>204</v>
      </c>
      <c r="O820">
        <f>VLOOKUP(E820, '2024D'!$A$2:$G$339, 3, FALSE)</f>
        <v>36833</v>
      </c>
      <c r="P820">
        <f>extracted_table_data[[#This Row],[最低排名]]-extracted_table_data[[#This Row],[同分人数]]+1</f>
        <v>33328</v>
      </c>
      <c r="Q820">
        <f>IF(O820&gt;=开始!$B$6, 1, 0)</f>
        <v>1</v>
      </c>
      <c r="R820">
        <f>extracted_table_data[[#This Row],[最低排名]]-开始!$B$6</f>
        <v>33564</v>
      </c>
    </row>
    <row r="821" spans="1:18">
      <c r="A821">
        <v>60803</v>
      </c>
      <c r="B821" t="s">
        <v>988</v>
      </c>
      <c r="C821" t="str">
        <f t="shared" si="24"/>
        <v>南昌工程</v>
      </c>
      <c r="D821" t="str">
        <f t="shared" si="25"/>
        <v>03</v>
      </c>
      <c r="E821" t="s">
        <v>203</v>
      </c>
      <c r="F821">
        <v>206</v>
      </c>
      <c r="G821">
        <v>106</v>
      </c>
      <c r="H821">
        <v>74</v>
      </c>
      <c r="I821">
        <v>61</v>
      </c>
      <c r="J821">
        <v>46</v>
      </c>
      <c r="K821">
        <v>43</v>
      </c>
      <c r="L821">
        <v>0</v>
      </c>
      <c r="M821">
        <v>2024</v>
      </c>
      <c r="N821">
        <f>VLOOKUP(E821, '2024D'!$A$2:$G$339, 2, FALSE)</f>
        <v>214</v>
      </c>
      <c r="O821">
        <f>VLOOKUP(E821, '2024D'!$A$2:$G$339, 3, FALSE)</f>
        <v>36436</v>
      </c>
      <c r="P821">
        <f>extracted_table_data[[#This Row],[最低排名]]-extracted_table_data[[#This Row],[同分人数]]+1</f>
        <v>34626</v>
      </c>
      <c r="Q821">
        <f>IF(O821&gt;=开始!$B$6, 1, 0)</f>
        <v>1</v>
      </c>
      <c r="R821">
        <f>extracted_table_data[[#This Row],[最低排名]]-开始!$B$6</f>
        <v>34853</v>
      </c>
    </row>
    <row r="822" spans="1:18">
      <c r="A822">
        <v>61001</v>
      </c>
      <c r="B822" t="s">
        <v>989</v>
      </c>
      <c r="C822" t="str">
        <f t="shared" si="24"/>
        <v>九江学院</v>
      </c>
      <c r="D822" t="str">
        <f t="shared" si="25"/>
        <v>01</v>
      </c>
      <c r="E822" t="s">
        <v>381</v>
      </c>
      <c r="F822">
        <v>196</v>
      </c>
      <c r="G822">
        <v>102</v>
      </c>
      <c r="H822">
        <v>77</v>
      </c>
      <c r="I822">
        <v>61</v>
      </c>
      <c r="J822">
        <v>49</v>
      </c>
      <c r="K822">
        <v>46</v>
      </c>
      <c r="L822">
        <v>0</v>
      </c>
      <c r="M822">
        <v>2024</v>
      </c>
      <c r="N822">
        <f>VLOOKUP(E822, '2024D'!$A$2:$G$339, 2, FALSE)</f>
        <v>193</v>
      </c>
      <c r="O822">
        <f>VLOOKUP(E822, '2024D'!$A$2:$G$339, 3, FALSE)</f>
        <v>36629</v>
      </c>
      <c r="P822">
        <f>extracted_table_data[[#This Row],[最低排名]]-extracted_table_data[[#This Row],[同分人数]]+1</f>
        <v>35905</v>
      </c>
      <c r="Q822">
        <f>IF(O822&gt;=开始!$B$6, 1, 0)</f>
        <v>1</v>
      </c>
      <c r="R822">
        <f>extracted_table_data[[#This Row],[最低排名]]-开始!$B$6</f>
        <v>36113</v>
      </c>
    </row>
    <row r="823" spans="1:18">
      <c r="A823">
        <v>61002</v>
      </c>
      <c r="B823" t="s">
        <v>990</v>
      </c>
      <c r="C823" t="str">
        <f t="shared" si="24"/>
        <v>九江学院</v>
      </c>
      <c r="D823" t="str">
        <f t="shared" si="25"/>
        <v>02</v>
      </c>
      <c r="E823" t="s">
        <v>405</v>
      </c>
      <c r="F823">
        <v>175</v>
      </c>
      <c r="G823">
        <v>91</v>
      </c>
      <c r="H823">
        <v>96</v>
      </c>
      <c r="I823">
        <v>58</v>
      </c>
      <c r="J823">
        <v>49</v>
      </c>
      <c r="K823">
        <v>49</v>
      </c>
      <c r="L823">
        <v>0</v>
      </c>
      <c r="M823">
        <v>2024</v>
      </c>
      <c r="N823">
        <f>VLOOKUP(E823, '2024D'!$A$2:$G$339, 2, FALSE)</f>
        <v>230</v>
      </c>
      <c r="O823">
        <f>VLOOKUP(E823, '2024D'!$A$2:$G$339, 3, FALSE)</f>
        <v>37063</v>
      </c>
      <c r="P823">
        <f>extracted_table_data[[#This Row],[最低排名]]-extracted_table_data[[#This Row],[同分人数]]+1</f>
        <v>36114</v>
      </c>
      <c r="Q823">
        <f>IF(O823&gt;=开始!$B$6, 1, 0)</f>
        <v>1</v>
      </c>
      <c r="R823">
        <f>extracted_table_data[[#This Row],[最低排名]]-开始!$B$6</f>
        <v>36303</v>
      </c>
    </row>
    <row r="824" spans="1:18">
      <c r="A824">
        <v>61301</v>
      </c>
      <c r="B824" t="s">
        <v>991</v>
      </c>
      <c r="C824" t="str">
        <f t="shared" si="24"/>
        <v>南昌工院</v>
      </c>
      <c r="D824" t="str">
        <f t="shared" si="25"/>
        <v>01</v>
      </c>
      <c r="E824" t="s">
        <v>998</v>
      </c>
      <c r="F824">
        <v>180</v>
      </c>
      <c r="G824">
        <v>93</v>
      </c>
      <c r="H824">
        <v>105</v>
      </c>
      <c r="I824">
        <v>43</v>
      </c>
      <c r="J824">
        <v>43</v>
      </c>
      <c r="K824">
        <v>40</v>
      </c>
      <c r="L824">
        <v>0</v>
      </c>
      <c r="M824">
        <v>2024</v>
      </c>
      <c r="N824">
        <f>VLOOKUP(E824, '2024D'!$A$2:$G$339, 2, FALSE)</f>
        <v>212</v>
      </c>
      <c r="O824">
        <f>VLOOKUP(E824, '2024D'!$A$2:$G$339, 3, FALSE)</f>
        <v>40210</v>
      </c>
      <c r="P824">
        <f>extracted_table_data[[#This Row],[最低排名]]-extracted_table_data[[#This Row],[同分人数]]+1</f>
        <v>37532</v>
      </c>
      <c r="Q824">
        <f>IF(O824&gt;=开始!$B$6, 1, 0)</f>
        <v>1</v>
      </c>
      <c r="R824">
        <f>extracted_table_data[[#This Row],[最低排名]]-开始!$B$6</f>
        <v>37730</v>
      </c>
    </row>
    <row r="825" spans="1:18">
      <c r="A825">
        <v>61401</v>
      </c>
      <c r="B825" t="s">
        <v>992</v>
      </c>
      <c r="C825" t="str">
        <f t="shared" si="24"/>
        <v>昌大科技</v>
      </c>
      <c r="D825" t="str">
        <f t="shared" si="25"/>
        <v>01</v>
      </c>
      <c r="E825" t="s">
        <v>1548</v>
      </c>
      <c r="F825">
        <v>188</v>
      </c>
      <c r="G825">
        <v>107</v>
      </c>
      <c r="H825">
        <v>80</v>
      </c>
      <c r="I825">
        <v>49</v>
      </c>
      <c r="J825">
        <v>43</v>
      </c>
      <c r="K825">
        <v>43</v>
      </c>
      <c r="L825">
        <v>0</v>
      </c>
      <c r="M825">
        <v>2024</v>
      </c>
      <c r="N825">
        <f>VLOOKUP(E825, '2024D'!$A$2:$G$339, 2, FALSE)</f>
        <v>161</v>
      </c>
      <c r="O825">
        <f>VLOOKUP(E825, '2024D'!$A$2:$G$339, 3, FALSE)</f>
        <v>41594</v>
      </c>
      <c r="P825">
        <f>extracted_table_data[[#This Row],[最低排名]]-extracted_table_data[[#This Row],[同分人数]]+1</f>
        <v>40175</v>
      </c>
      <c r="Q825">
        <f>IF(O825&gt;=开始!$B$6, 1, 0)</f>
        <v>1</v>
      </c>
      <c r="R825">
        <f>extracted_table_data[[#This Row],[最低排名]]-开始!$B$6</f>
        <v>40349</v>
      </c>
    </row>
    <row r="826" spans="1:18">
      <c r="A826">
        <v>61601</v>
      </c>
      <c r="B826" t="s">
        <v>994</v>
      </c>
      <c r="C826" t="str">
        <f t="shared" si="24"/>
        <v>赣东学院</v>
      </c>
      <c r="D826" t="str">
        <f t="shared" si="25"/>
        <v>01</v>
      </c>
      <c r="E826" t="s">
        <v>354</v>
      </c>
      <c r="F826">
        <v>188</v>
      </c>
      <c r="G826">
        <v>100</v>
      </c>
      <c r="H826">
        <v>96</v>
      </c>
      <c r="I826">
        <v>52</v>
      </c>
      <c r="J826">
        <v>49</v>
      </c>
      <c r="K826">
        <v>43</v>
      </c>
      <c r="L826">
        <v>0</v>
      </c>
      <c r="M826">
        <v>2024</v>
      </c>
      <c r="N826">
        <f>VLOOKUP(E826, '2024D'!$A$2:$G$339, 2, FALSE)</f>
        <v>204</v>
      </c>
      <c r="O826">
        <f>VLOOKUP(E826, '2024D'!$A$2:$G$339, 3, FALSE)</f>
        <v>36833</v>
      </c>
      <c r="P826">
        <f>extracted_table_data[[#This Row],[最低排名]]-extracted_table_data[[#This Row],[同分人数]]+1</f>
        <v>40513</v>
      </c>
      <c r="Q826">
        <f>IF(O826&gt;=开始!$B$6, 1, 0)</f>
        <v>1</v>
      </c>
      <c r="R826">
        <f>extracted_table_data[[#This Row],[最低排名]]-开始!$B$6</f>
        <v>40671</v>
      </c>
    </row>
    <row r="827" spans="1:18">
      <c r="A827">
        <v>61701</v>
      </c>
      <c r="B827" t="s">
        <v>995</v>
      </c>
      <c r="C827" t="str">
        <f t="shared" si="24"/>
        <v>南航科技</v>
      </c>
      <c r="D827" t="str">
        <f t="shared" si="25"/>
        <v>01</v>
      </c>
      <c r="E827" t="s">
        <v>1548</v>
      </c>
      <c r="F827">
        <v>174</v>
      </c>
      <c r="G827">
        <v>89</v>
      </c>
      <c r="H827">
        <v>70</v>
      </c>
      <c r="I827">
        <v>61</v>
      </c>
      <c r="J827">
        <v>49</v>
      </c>
      <c r="K827">
        <v>49</v>
      </c>
      <c r="L827">
        <v>0</v>
      </c>
      <c r="M827">
        <v>2024</v>
      </c>
      <c r="N827">
        <f>VLOOKUP(E827, '2024D'!$A$2:$G$339, 2, FALSE)</f>
        <v>161</v>
      </c>
      <c r="O827">
        <f>VLOOKUP(E827, '2024D'!$A$2:$G$339, 3, FALSE)</f>
        <v>41594</v>
      </c>
      <c r="P827">
        <f>extracted_table_data[[#This Row],[最低排名]]-extracted_table_data[[#This Row],[同分人数]]+1</f>
        <v>40350</v>
      </c>
      <c r="Q827">
        <f>IF(O827&gt;=开始!$B$6, 1, 0)</f>
        <v>1</v>
      </c>
      <c r="R827">
        <f>extracted_table_data[[#This Row],[最低排名]]-开始!$B$6</f>
        <v>40512</v>
      </c>
    </row>
    <row r="828" spans="1:18">
      <c r="A828">
        <v>61801</v>
      </c>
      <c r="B828" t="s">
        <v>996</v>
      </c>
      <c r="C828" t="str">
        <f t="shared" si="24"/>
        <v>赣南科院</v>
      </c>
      <c r="D828" t="str">
        <f t="shared" si="25"/>
        <v>01</v>
      </c>
      <c r="E828" t="s">
        <v>513</v>
      </c>
      <c r="F828">
        <v>181</v>
      </c>
      <c r="G828">
        <v>94</v>
      </c>
      <c r="H828">
        <v>89</v>
      </c>
      <c r="I828">
        <v>55</v>
      </c>
      <c r="J828">
        <v>49</v>
      </c>
      <c r="K828">
        <v>46</v>
      </c>
      <c r="L828">
        <v>0</v>
      </c>
      <c r="M828">
        <v>2024</v>
      </c>
      <c r="N828">
        <f>VLOOKUP(E828, '2024D'!$A$2:$G$339, 2, FALSE)</f>
        <v>177</v>
      </c>
      <c r="O828">
        <f>VLOOKUP(E828, '2024D'!$A$2:$G$339, 3, FALSE)</f>
        <v>38443</v>
      </c>
      <c r="P828">
        <f>extracted_table_data[[#This Row],[最低排名]]-extracted_table_data[[#This Row],[同分人数]]+1</f>
        <v>36713</v>
      </c>
      <c r="Q828">
        <f>IF(O828&gt;=开始!$B$6, 1, 0)</f>
        <v>1</v>
      </c>
      <c r="R828">
        <f>extracted_table_data[[#This Row],[最低排名]]-开始!$B$6</f>
        <v>36906</v>
      </c>
    </row>
    <row r="829" spans="1:18">
      <c r="A829">
        <v>61802</v>
      </c>
      <c r="B829" t="s">
        <v>2305</v>
      </c>
      <c r="C829" t="str">
        <f t="shared" si="24"/>
        <v>赣南科院</v>
      </c>
      <c r="D829" t="str">
        <f t="shared" si="25"/>
        <v>02</v>
      </c>
      <c r="E829" t="s">
        <v>479</v>
      </c>
      <c r="F829">
        <v>180</v>
      </c>
      <c r="G829">
        <v>91</v>
      </c>
      <c r="H829">
        <v>89</v>
      </c>
      <c r="I829">
        <v>52</v>
      </c>
      <c r="J829">
        <v>52</v>
      </c>
      <c r="K829">
        <v>49</v>
      </c>
      <c r="L829">
        <v>0</v>
      </c>
      <c r="M829">
        <v>2024</v>
      </c>
      <c r="N829">
        <f>VLOOKUP(E829, '2024D'!$A$2:$G$339, 2, FALSE)</f>
        <v>171</v>
      </c>
      <c r="O829">
        <f>VLOOKUP(E829, '2024D'!$A$2:$G$339, 3, FALSE)</f>
        <v>38053</v>
      </c>
      <c r="P829">
        <f>extracted_table_data[[#This Row],[最低排名]]-extracted_table_data[[#This Row],[同分人数]]+1</f>
        <v>40513</v>
      </c>
      <c r="Q829">
        <f>IF(O829&gt;=开始!$B$6, 1, 0)</f>
        <v>1</v>
      </c>
      <c r="R829">
        <f>extracted_table_data[[#This Row],[最低排名]]-开始!$B$6</f>
        <v>40671</v>
      </c>
    </row>
    <row r="830" spans="1:18">
      <c r="A830">
        <v>62002</v>
      </c>
      <c r="B830" t="s">
        <v>2306</v>
      </c>
      <c r="C830" t="str">
        <f t="shared" si="24"/>
        <v>赣农商院</v>
      </c>
      <c r="D830" t="str">
        <f t="shared" si="25"/>
        <v>02</v>
      </c>
      <c r="E830" t="s">
        <v>1556</v>
      </c>
      <c r="F830">
        <v>176</v>
      </c>
      <c r="G830">
        <v>96</v>
      </c>
      <c r="H830">
        <v>96</v>
      </c>
      <c r="I830">
        <v>49</v>
      </c>
      <c r="J830">
        <v>43</v>
      </c>
      <c r="K830">
        <v>40</v>
      </c>
      <c r="L830">
        <v>0</v>
      </c>
      <c r="M830">
        <v>2024</v>
      </c>
      <c r="N830">
        <f>VLOOKUP(E830, '2024D'!$A$2:$G$339, 2, FALSE)</f>
        <v>162</v>
      </c>
      <c r="O830">
        <f>VLOOKUP(E830, '2024D'!$A$2:$G$339, 3, FALSE)</f>
        <v>41433</v>
      </c>
      <c r="P830">
        <f>extracted_table_data[[#This Row],[最低排名]]-extracted_table_data[[#This Row],[同分人数]]+1</f>
        <v>36907</v>
      </c>
      <c r="Q830">
        <f>IF(O830&gt;=开始!$B$6, 1, 0)</f>
        <v>1</v>
      </c>
      <c r="R830">
        <f>extracted_table_data[[#This Row],[最低排名]]-开始!$B$6</f>
        <v>37110</v>
      </c>
    </row>
    <row r="831" spans="1:18">
      <c r="A831">
        <v>62101</v>
      </c>
      <c r="B831" t="s">
        <v>999</v>
      </c>
      <c r="C831" t="str">
        <f t="shared" si="24"/>
        <v>南昌医学</v>
      </c>
      <c r="D831" t="str">
        <f t="shared" si="25"/>
        <v>01</v>
      </c>
      <c r="E831" t="s">
        <v>81</v>
      </c>
      <c r="F831">
        <v>207</v>
      </c>
      <c r="G831">
        <v>119</v>
      </c>
      <c r="H831">
        <v>105</v>
      </c>
      <c r="I831">
        <v>64</v>
      </c>
      <c r="J831">
        <v>58</v>
      </c>
      <c r="K831">
        <v>58</v>
      </c>
      <c r="L831">
        <v>0</v>
      </c>
      <c r="M831">
        <v>2024</v>
      </c>
      <c r="N831">
        <f>VLOOKUP(E831, '2024D'!$A$2:$G$339, 2, FALSE)</f>
        <v>247</v>
      </c>
      <c r="O831">
        <f>VLOOKUP(E831, '2024D'!$A$2:$G$339, 3, FALSE)</f>
        <v>21473</v>
      </c>
      <c r="P831">
        <f>extracted_table_data[[#This Row],[最低排名]]-extracted_table_data[[#This Row],[同分人数]]+1</f>
        <v>39602</v>
      </c>
      <c r="Q831">
        <f>IF(O831&gt;=开始!$B$6, 1, 0)</f>
        <v>1</v>
      </c>
      <c r="R831">
        <f>extracted_table_data[[#This Row],[最低排名]]-开始!$B$6</f>
        <v>39779</v>
      </c>
    </row>
    <row r="832" spans="1:18">
      <c r="A832">
        <v>62102</v>
      </c>
      <c r="B832" t="s">
        <v>1000</v>
      </c>
      <c r="C832" t="str">
        <f t="shared" si="24"/>
        <v>南昌医学</v>
      </c>
      <c r="D832" t="str">
        <f t="shared" si="25"/>
        <v>02</v>
      </c>
      <c r="E832" t="s">
        <v>83</v>
      </c>
      <c r="F832">
        <v>215</v>
      </c>
      <c r="G832">
        <v>115</v>
      </c>
      <c r="H832">
        <v>116</v>
      </c>
      <c r="I832">
        <v>58</v>
      </c>
      <c r="J832">
        <v>52</v>
      </c>
      <c r="K832">
        <v>46</v>
      </c>
      <c r="L832">
        <v>0</v>
      </c>
      <c r="M832">
        <v>2024</v>
      </c>
      <c r="N832">
        <f>VLOOKUP(E832, '2024D'!$A$2:$G$339, 2, FALSE)</f>
        <v>267</v>
      </c>
      <c r="O832">
        <f>VLOOKUP(E832, '2024D'!$A$2:$G$339, 3, FALSE)</f>
        <v>22781</v>
      </c>
      <c r="P832">
        <f>extracted_table_data[[#This Row],[最低排名]]-extracted_table_data[[#This Row],[同分人数]]+1</f>
        <v>36504</v>
      </c>
      <c r="Q832">
        <f>IF(O832&gt;=开始!$B$6, 1, 0)</f>
        <v>1</v>
      </c>
      <c r="R832">
        <f>extracted_table_data[[#This Row],[最低排名]]-开始!$B$6</f>
        <v>36712</v>
      </c>
    </row>
    <row r="833" spans="1:18">
      <c r="A833">
        <v>62103</v>
      </c>
      <c r="B833" t="s">
        <v>1001</v>
      </c>
      <c r="C833" t="str">
        <f t="shared" si="24"/>
        <v>南昌医学</v>
      </c>
      <c r="D833" t="str">
        <f t="shared" si="25"/>
        <v>03</v>
      </c>
      <c r="E833" t="s">
        <v>118</v>
      </c>
      <c r="F833">
        <v>199</v>
      </c>
      <c r="G833">
        <v>100</v>
      </c>
      <c r="H833">
        <v>98</v>
      </c>
      <c r="I833">
        <v>61</v>
      </c>
      <c r="J833">
        <v>49</v>
      </c>
      <c r="K833">
        <v>49</v>
      </c>
      <c r="L833">
        <v>0</v>
      </c>
      <c r="M833">
        <v>2024</v>
      </c>
      <c r="N833">
        <f>VLOOKUP(E833, '2024D'!$A$2:$G$339, 2, FALSE)</f>
        <v>241</v>
      </c>
      <c r="O833">
        <f>VLOOKUP(E833, '2024D'!$A$2:$G$339, 3, FALSE)</f>
        <v>30473</v>
      </c>
      <c r="P833">
        <f>extracted_table_data[[#This Row],[最低排名]]-extracted_table_data[[#This Row],[同分人数]]+1</f>
        <v>33328</v>
      </c>
      <c r="Q833">
        <f>IF(O833&gt;=开始!$B$6, 1, 0)</f>
        <v>1</v>
      </c>
      <c r="R833">
        <f>extracted_table_data[[#This Row],[最低排名]]-开始!$B$6</f>
        <v>33564</v>
      </c>
    </row>
    <row r="834" spans="1:18">
      <c r="A834">
        <v>62104</v>
      </c>
      <c r="B834" t="s">
        <v>1002</v>
      </c>
      <c r="C834" t="str">
        <f t="shared" ref="C834:C897" si="26">LEFT(B834, FIND("(", B834) - 1)</f>
        <v>南昌医学</v>
      </c>
      <c r="D834" t="str">
        <f t="shared" ref="D834:D897" si="27">MID(B834, FIND("(", B834) + 1, FIND(")", B834) - FIND("(", B834) - 1)</f>
        <v>04</v>
      </c>
      <c r="E834" t="s">
        <v>381</v>
      </c>
      <c r="F834">
        <v>186</v>
      </c>
      <c r="G834">
        <v>95</v>
      </c>
      <c r="H834">
        <v>90</v>
      </c>
      <c r="I834">
        <v>61</v>
      </c>
      <c r="J834">
        <v>49</v>
      </c>
      <c r="K834">
        <v>43</v>
      </c>
      <c r="L834">
        <v>0</v>
      </c>
      <c r="M834">
        <v>2024</v>
      </c>
      <c r="N834">
        <f>VLOOKUP(E834, '2024D'!$A$2:$G$339, 2, FALSE)</f>
        <v>193</v>
      </c>
      <c r="O834">
        <f>VLOOKUP(E834, '2024D'!$A$2:$G$339, 3, FALSE)</f>
        <v>36629</v>
      </c>
      <c r="P834">
        <f>extracted_table_data[[#This Row],[最低排名]]-extracted_table_data[[#This Row],[同分人数]]+1</f>
        <v>33565</v>
      </c>
      <c r="Q834">
        <f>IF(O834&gt;=开始!$B$6, 1, 0)</f>
        <v>1</v>
      </c>
      <c r="R834">
        <f>extracted_table_data[[#This Row],[最低排名]]-开始!$B$6</f>
        <v>33766</v>
      </c>
    </row>
    <row r="835" spans="1:18">
      <c r="A835">
        <v>62105</v>
      </c>
      <c r="B835" t="s">
        <v>1003</v>
      </c>
      <c r="C835" t="str">
        <f t="shared" si="26"/>
        <v>南昌医学</v>
      </c>
      <c r="D835" t="str">
        <f t="shared" si="27"/>
        <v>05</v>
      </c>
      <c r="E835" t="s">
        <v>52</v>
      </c>
      <c r="F835">
        <v>195</v>
      </c>
      <c r="G835">
        <v>100</v>
      </c>
      <c r="H835">
        <v>94</v>
      </c>
      <c r="I835">
        <v>46</v>
      </c>
      <c r="J835">
        <v>46</v>
      </c>
      <c r="K835">
        <v>43</v>
      </c>
      <c r="L835">
        <v>0</v>
      </c>
      <c r="M835">
        <v>2024</v>
      </c>
      <c r="N835">
        <f>VLOOKUP(E835, '2024D'!$A$2:$G$339, 2, FALSE)</f>
        <v>224</v>
      </c>
      <c r="O835">
        <f>VLOOKUP(E835, '2024D'!$A$2:$G$339, 3, FALSE)</f>
        <v>37692</v>
      </c>
      <c r="P835">
        <f>extracted_table_data[[#This Row],[最低排名]]-extracted_table_data[[#This Row],[同分人数]]+1</f>
        <v>34854</v>
      </c>
      <c r="Q835">
        <f>IF(O835&gt;=开始!$B$6, 1, 0)</f>
        <v>1</v>
      </c>
      <c r="R835">
        <f>extracted_table_data[[#This Row],[最低排名]]-开始!$B$6</f>
        <v>35051</v>
      </c>
    </row>
    <row r="836" spans="1:18">
      <c r="A836">
        <v>62106</v>
      </c>
      <c r="B836" t="s">
        <v>1004</v>
      </c>
      <c r="C836" t="str">
        <f t="shared" si="26"/>
        <v>南昌医学</v>
      </c>
      <c r="D836" t="str">
        <f t="shared" si="27"/>
        <v>06</v>
      </c>
      <c r="E836" t="s">
        <v>560</v>
      </c>
      <c r="F836">
        <v>192</v>
      </c>
      <c r="G836">
        <v>101</v>
      </c>
      <c r="H836">
        <v>107</v>
      </c>
      <c r="I836">
        <v>52</v>
      </c>
      <c r="J836">
        <v>52</v>
      </c>
      <c r="K836">
        <v>46</v>
      </c>
      <c r="L836">
        <v>0</v>
      </c>
      <c r="M836">
        <v>2024</v>
      </c>
      <c r="N836">
        <f>VLOOKUP(E836, '2024D'!$A$2:$G$339, 2, FALSE)</f>
        <v>230</v>
      </c>
      <c r="O836">
        <f>VLOOKUP(E836, '2024D'!$A$2:$G$339, 3, FALSE)</f>
        <v>32134</v>
      </c>
      <c r="P836">
        <f>extracted_table_data[[#This Row],[最低排名]]-extracted_table_data[[#This Row],[同分人数]]+1</f>
        <v>27819</v>
      </c>
      <c r="Q836">
        <f>IF(O836&gt;=开始!$B$6, 1, 0)</f>
        <v>1</v>
      </c>
      <c r="R836">
        <f>extracted_table_data[[#This Row],[最低排名]]-开始!$B$6</f>
        <v>28075</v>
      </c>
    </row>
    <row r="837" spans="1:18">
      <c r="A837">
        <v>62107</v>
      </c>
      <c r="B837" t="s">
        <v>1005</v>
      </c>
      <c r="C837" t="str">
        <f t="shared" si="26"/>
        <v>南昌医学</v>
      </c>
      <c r="D837" t="str">
        <f t="shared" si="27"/>
        <v>07</v>
      </c>
      <c r="E837" t="s">
        <v>427</v>
      </c>
      <c r="F837">
        <v>190</v>
      </c>
      <c r="G837">
        <v>103</v>
      </c>
      <c r="H837">
        <v>98</v>
      </c>
      <c r="I837">
        <v>52</v>
      </c>
      <c r="J837">
        <v>49</v>
      </c>
      <c r="K837">
        <v>46</v>
      </c>
      <c r="L837">
        <v>0</v>
      </c>
      <c r="M837">
        <v>2024</v>
      </c>
      <c r="N837">
        <f>VLOOKUP(E837, '2024D'!$A$2:$G$339, 2, FALSE)</f>
        <v>214</v>
      </c>
      <c r="O837">
        <f>VLOOKUP(E837, '2024D'!$A$2:$G$339, 3, FALSE)</f>
        <v>35341</v>
      </c>
      <c r="P837">
        <f>extracted_table_data[[#This Row],[最低排名]]-extracted_table_data[[#This Row],[同分人数]]+1</f>
        <v>30611</v>
      </c>
      <c r="Q837">
        <f>IF(O837&gt;=开始!$B$6, 1, 0)</f>
        <v>1</v>
      </c>
      <c r="R837">
        <f>extracted_table_data[[#This Row],[最低排名]]-开始!$B$6</f>
        <v>30852</v>
      </c>
    </row>
    <row r="838" spans="1:18">
      <c r="A838">
        <v>62108</v>
      </c>
      <c r="B838" t="s">
        <v>1006</v>
      </c>
      <c r="C838" t="str">
        <f t="shared" si="26"/>
        <v>南昌医学</v>
      </c>
      <c r="D838" t="str">
        <f t="shared" si="27"/>
        <v>08</v>
      </c>
      <c r="E838" t="s">
        <v>405</v>
      </c>
      <c r="F838">
        <v>185</v>
      </c>
      <c r="G838">
        <v>101</v>
      </c>
      <c r="H838">
        <v>89</v>
      </c>
      <c r="I838">
        <v>55</v>
      </c>
      <c r="J838">
        <v>52</v>
      </c>
      <c r="K838">
        <v>46</v>
      </c>
      <c r="L838">
        <v>0</v>
      </c>
      <c r="M838">
        <v>2024</v>
      </c>
      <c r="N838">
        <f>VLOOKUP(E838, '2024D'!$A$2:$G$339, 2, FALSE)</f>
        <v>230</v>
      </c>
      <c r="O838">
        <f>VLOOKUP(E838, '2024D'!$A$2:$G$339, 3, FALSE)</f>
        <v>37063</v>
      </c>
      <c r="P838">
        <f>extracted_table_data[[#This Row],[最低排名]]-extracted_table_data[[#This Row],[同分人数]]+1</f>
        <v>27577</v>
      </c>
      <c r="Q838">
        <f>IF(O838&gt;=开始!$B$6, 1, 0)</f>
        <v>1</v>
      </c>
      <c r="R838">
        <f>extracted_table_data[[#This Row],[最低排名]]-开始!$B$6</f>
        <v>27818</v>
      </c>
    </row>
    <row r="839" spans="1:18">
      <c r="A839">
        <v>62201</v>
      </c>
      <c r="B839" t="s">
        <v>1007</v>
      </c>
      <c r="C839" t="str">
        <f t="shared" si="26"/>
        <v>江师科技</v>
      </c>
      <c r="D839" t="str">
        <f t="shared" si="27"/>
        <v>01</v>
      </c>
      <c r="E839" t="s">
        <v>316</v>
      </c>
      <c r="F839">
        <v>192</v>
      </c>
      <c r="G839">
        <v>103</v>
      </c>
      <c r="H839">
        <v>79</v>
      </c>
      <c r="I839">
        <v>49</v>
      </c>
      <c r="J839">
        <v>43</v>
      </c>
      <c r="K839">
        <v>43</v>
      </c>
      <c r="L839">
        <v>0</v>
      </c>
      <c r="M839">
        <v>2024</v>
      </c>
      <c r="N839">
        <f>VLOOKUP(E839, '2024D'!$A$2:$G$339, 2, FALSE)</f>
        <v>162</v>
      </c>
      <c r="O839">
        <f>VLOOKUP(E839, '2024D'!$A$2:$G$339, 3, FALSE)</f>
        <v>41077</v>
      </c>
      <c r="P839">
        <f>extracted_table_data[[#This Row],[最低排名]]-extracted_table_data[[#This Row],[同分人数]]+1</f>
        <v>27577</v>
      </c>
      <c r="Q839">
        <f>IF(O839&gt;=开始!$B$6, 1, 0)</f>
        <v>1</v>
      </c>
      <c r="R839">
        <f>extracted_table_data[[#This Row],[最低排名]]-开始!$B$6</f>
        <v>27818</v>
      </c>
    </row>
    <row r="840" spans="1:18">
      <c r="A840">
        <v>62202</v>
      </c>
      <c r="B840" t="s">
        <v>1682</v>
      </c>
      <c r="C840" t="str">
        <f t="shared" si="26"/>
        <v>江师科技</v>
      </c>
      <c r="D840" t="str">
        <f t="shared" si="27"/>
        <v>02</v>
      </c>
      <c r="E840" t="s">
        <v>1556</v>
      </c>
      <c r="F840">
        <v>190</v>
      </c>
      <c r="G840">
        <v>101</v>
      </c>
      <c r="H840">
        <v>67</v>
      </c>
      <c r="I840">
        <v>55</v>
      </c>
      <c r="J840">
        <v>49</v>
      </c>
      <c r="K840">
        <v>43</v>
      </c>
      <c r="L840">
        <v>0</v>
      </c>
      <c r="M840">
        <v>2024</v>
      </c>
      <c r="N840">
        <f>VLOOKUP(E840, '2024D'!$A$2:$G$339, 2, FALSE)</f>
        <v>162</v>
      </c>
      <c r="O840">
        <f>VLOOKUP(E840, '2024D'!$A$2:$G$339, 3, FALSE)</f>
        <v>41433</v>
      </c>
      <c r="P840">
        <f>extracted_table_data[[#This Row],[最低排名]]-extracted_table_data[[#This Row],[同分人数]]+1</f>
        <v>39602</v>
      </c>
      <c r="Q840">
        <f>IF(O840&gt;=开始!$B$6, 1, 0)</f>
        <v>1</v>
      </c>
      <c r="R840">
        <f>extracted_table_data[[#This Row],[最低排名]]-开始!$B$6</f>
        <v>39779</v>
      </c>
    </row>
    <row r="841" spans="1:18">
      <c r="A841">
        <v>62203</v>
      </c>
      <c r="B841" t="s">
        <v>2307</v>
      </c>
      <c r="C841" t="str">
        <f t="shared" si="26"/>
        <v>江师科技</v>
      </c>
      <c r="D841" t="str">
        <f t="shared" si="27"/>
        <v>03</v>
      </c>
      <c r="E841" t="s">
        <v>998</v>
      </c>
      <c r="F841">
        <v>192</v>
      </c>
      <c r="G841">
        <v>96</v>
      </c>
      <c r="H841">
        <v>72</v>
      </c>
      <c r="I841">
        <v>49</v>
      </c>
      <c r="J841">
        <v>49</v>
      </c>
      <c r="K841">
        <v>49</v>
      </c>
      <c r="L841">
        <v>0</v>
      </c>
      <c r="M841">
        <v>2024</v>
      </c>
      <c r="N841">
        <f>VLOOKUP(E841, '2024D'!$A$2:$G$339, 2, FALSE)</f>
        <v>212</v>
      </c>
      <c r="O841">
        <f>VLOOKUP(E841, '2024D'!$A$2:$G$339, 3, FALSE)</f>
        <v>40210</v>
      </c>
      <c r="P841">
        <f>extracted_table_data[[#This Row],[最低排名]]-extracted_table_data[[#This Row],[同分人数]]+1</f>
        <v>39978</v>
      </c>
      <c r="Q841">
        <f>IF(O841&gt;=开始!$B$6, 1, 0)</f>
        <v>1</v>
      </c>
      <c r="R841">
        <f>extracted_table_data[[#This Row],[最低排名]]-开始!$B$6</f>
        <v>40174</v>
      </c>
    </row>
    <row r="842" spans="1:18">
      <c r="A842">
        <v>62301</v>
      </c>
      <c r="B842" t="s">
        <v>1008</v>
      </c>
      <c r="C842" t="str">
        <f t="shared" si="26"/>
        <v>赣师科技</v>
      </c>
      <c r="D842" t="str">
        <f t="shared" si="27"/>
        <v>01</v>
      </c>
      <c r="E842" t="s">
        <v>1548</v>
      </c>
      <c r="F842">
        <v>178</v>
      </c>
      <c r="G842">
        <v>93</v>
      </c>
      <c r="H842">
        <v>78</v>
      </c>
      <c r="I842">
        <v>49</v>
      </c>
      <c r="J842">
        <v>49</v>
      </c>
      <c r="K842">
        <v>49</v>
      </c>
      <c r="L842">
        <v>0</v>
      </c>
      <c r="M842">
        <v>2024</v>
      </c>
      <c r="N842">
        <f>VLOOKUP(E842, '2024D'!$A$2:$G$339, 2, FALSE)</f>
        <v>161</v>
      </c>
      <c r="O842">
        <f>VLOOKUP(E842, '2024D'!$A$2:$G$339, 3, FALSE)</f>
        <v>41594</v>
      </c>
      <c r="P842">
        <f>extracted_table_data[[#This Row],[最低排名]]-extracted_table_data[[#This Row],[同分人数]]+1</f>
        <v>40672</v>
      </c>
      <c r="Q842">
        <f>IF(O842&gt;=开始!$B$6, 1, 0)</f>
        <v>1</v>
      </c>
      <c r="R842">
        <f>extracted_table_data[[#This Row],[最低排名]]-开始!$B$6</f>
        <v>40830</v>
      </c>
    </row>
    <row r="843" spans="1:18">
      <c r="A843">
        <v>62401</v>
      </c>
      <c r="B843" t="s">
        <v>1009</v>
      </c>
      <c r="C843" t="str">
        <f t="shared" si="26"/>
        <v>江财经管</v>
      </c>
      <c r="D843" t="str">
        <f t="shared" si="27"/>
        <v>01</v>
      </c>
      <c r="E843" t="s">
        <v>198</v>
      </c>
      <c r="F843">
        <v>172</v>
      </c>
      <c r="G843">
        <v>88</v>
      </c>
      <c r="H843">
        <v>101</v>
      </c>
      <c r="I843">
        <v>46</v>
      </c>
      <c r="J843">
        <v>43</v>
      </c>
      <c r="K843">
        <v>43</v>
      </c>
      <c r="L843">
        <v>0</v>
      </c>
      <c r="M843">
        <v>2024</v>
      </c>
      <c r="N843">
        <f>VLOOKUP(E843, '2024D'!$A$2:$G$339, 2, FALSE)</f>
        <v>194</v>
      </c>
      <c r="O843">
        <f>VLOOKUP(E843, '2024D'!$A$2:$G$339, 3, FALSE)</f>
        <v>41271</v>
      </c>
      <c r="P843">
        <f>extracted_table_data[[#This Row],[最低排名]]-extracted_table_data[[#This Row],[同分人数]]+1</f>
        <v>35052</v>
      </c>
      <c r="Q843">
        <f>IF(O843&gt;=开始!$B$6, 1, 0)</f>
        <v>1</v>
      </c>
      <c r="R843">
        <f>extracted_table_data[[#This Row],[最低排名]]-开始!$B$6</f>
        <v>35259</v>
      </c>
    </row>
    <row r="844" spans="1:18">
      <c r="A844">
        <v>62402</v>
      </c>
      <c r="B844" t="s">
        <v>1683</v>
      </c>
      <c r="C844" t="str">
        <f t="shared" si="26"/>
        <v>江财经管</v>
      </c>
      <c r="D844" t="str">
        <f t="shared" si="27"/>
        <v>02</v>
      </c>
      <c r="E844" t="s">
        <v>1548</v>
      </c>
      <c r="F844">
        <v>171</v>
      </c>
      <c r="G844">
        <v>91</v>
      </c>
      <c r="H844">
        <v>94</v>
      </c>
      <c r="I844">
        <v>52</v>
      </c>
      <c r="J844">
        <v>43</v>
      </c>
      <c r="K844">
        <v>43</v>
      </c>
      <c r="L844">
        <v>0</v>
      </c>
      <c r="M844">
        <v>2024</v>
      </c>
      <c r="N844">
        <f>VLOOKUP(E844, '2024D'!$A$2:$G$339, 2, FALSE)</f>
        <v>161</v>
      </c>
      <c r="O844">
        <f>VLOOKUP(E844, '2024D'!$A$2:$G$339, 3, FALSE)</f>
        <v>41594</v>
      </c>
      <c r="P844">
        <f>extracted_table_data[[#This Row],[最低排名]]-extracted_table_data[[#This Row],[同分人数]]+1</f>
        <v>5081</v>
      </c>
      <c r="Q844">
        <f>IF(O844&gt;=开始!$B$6, 1, 0)</f>
        <v>1</v>
      </c>
      <c r="R844">
        <f>extracted_table_data[[#This Row],[最低排名]]-开始!$B$6</f>
        <v>5270</v>
      </c>
    </row>
    <row r="845" spans="1:18">
      <c r="A845">
        <v>62501</v>
      </c>
      <c r="B845" t="s">
        <v>1010</v>
      </c>
      <c r="C845" t="str">
        <f t="shared" si="26"/>
        <v>南昌师院</v>
      </c>
      <c r="D845" t="str">
        <f t="shared" si="27"/>
        <v>01</v>
      </c>
      <c r="E845" t="s">
        <v>383</v>
      </c>
      <c r="F845">
        <v>191</v>
      </c>
      <c r="G845">
        <v>101</v>
      </c>
      <c r="H845">
        <v>82</v>
      </c>
      <c r="I845">
        <v>52</v>
      </c>
      <c r="J845">
        <v>49</v>
      </c>
      <c r="K845">
        <v>49</v>
      </c>
      <c r="L845">
        <v>0</v>
      </c>
      <c r="M845">
        <v>2024</v>
      </c>
      <c r="N845">
        <f>VLOOKUP(E845, '2024D'!$A$2:$G$339, 2, FALSE)</f>
        <v>190</v>
      </c>
      <c r="O845">
        <f>VLOOKUP(E845, '2024D'!$A$2:$G$339, 3, FALSE)</f>
        <v>37882</v>
      </c>
      <c r="P845">
        <f>extracted_table_data[[#This Row],[最低排名]]-extracted_table_data[[#This Row],[同分人数]]+1</f>
        <v>3915</v>
      </c>
      <c r="Q845">
        <f>IF(O845&gt;=开始!$B$6, 1, 0)</f>
        <v>1</v>
      </c>
      <c r="R845">
        <f>extracted_table_data[[#This Row],[最低排名]]-开始!$B$6</f>
        <v>4096</v>
      </c>
    </row>
    <row r="846" spans="1:18">
      <c r="A846">
        <v>62601</v>
      </c>
      <c r="B846" t="s">
        <v>1685</v>
      </c>
      <c r="C846" t="str">
        <f t="shared" si="26"/>
        <v>赣应科院</v>
      </c>
      <c r="D846" t="str">
        <f t="shared" si="27"/>
        <v>01</v>
      </c>
      <c r="E846" t="s">
        <v>412</v>
      </c>
      <c r="F846">
        <v>185</v>
      </c>
      <c r="G846">
        <v>101</v>
      </c>
      <c r="H846">
        <v>82</v>
      </c>
      <c r="I846">
        <v>55</v>
      </c>
      <c r="J846">
        <v>49</v>
      </c>
      <c r="K846">
        <v>46</v>
      </c>
      <c r="L846">
        <v>0</v>
      </c>
      <c r="M846">
        <v>2024</v>
      </c>
      <c r="N846">
        <f>VLOOKUP(E846, '2024D'!$A$2:$G$339, 2, FALSE)</f>
        <v>210</v>
      </c>
      <c r="O846">
        <f>VLOOKUP(E846, '2024D'!$A$2:$G$339, 3, FALSE)</f>
        <v>39079</v>
      </c>
      <c r="P846">
        <f>extracted_table_data[[#This Row],[最低排名]]-extracted_table_data[[#This Row],[同分人数]]+1</f>
        <v>4911</v>
      </c>
      <c r="Q846">
        <f>IF(O846&gt;=开始!$B$6, 1, 0)</f>
        <v>1</v>
      </c>
      <c r="R846">
        <f>extracted_table_data[[#This Row],[最低排名]]-开始!$B$6</f>
        <v>5080</v>
      </c>
    </row>
    <row r="847" spans="1:18">
      <c r="A847">
        <v>62701</v>
      </c>
      <c r="B847" t="s">
        <v>2308</v>
      </c>
      <c r="C847" t="str">
        <f t="shared" si="26"/>
        <v>江西工程</v>
      </c>
      <c r="D847" t="str">
        <f t="shared" si="27"/>
        <v>01</v>
      </c>
      <c r="E847" t="s">
        <v>221</v>
      </c>
      <c r="F847">
        <v>195</v>
      </c>
      <c r="G847">
        <v>103</v>
      </c>
      <c r="H847">
        <v>82</v>
      </c>
      <c r="I847">
        <v>46</v>
      </c>
      <c r="J847">
        <v>43</v>
      </c>
      <c r="K847">
        <v>43</v>
      </c>
      <c r="L847">
        <v>0</v>
      </c>
      <c r="M847">
        <v>2024</v>
      </c>
      <c r="N847">
        <f>VLOOKUP(E847, '2024D'!$A$2:$G$339, 2, FALSE)</f>
        <v>172</v>
      </c>
      <c r="O847">
        <f>VLOOKUP(E847, '2024D'!$A$2:$G$339, 3, FALSE)</f>
        <v>40573</v>
      </c>
      <c r="P847">
        <f>extracted_table_data[[#This Row],[最低排名]]-extracted_table_data[[#This Row],[同分人数]]+1</f>
        <v>3271</v>
      </c>
      <c r="Q847">
        <f>IF(O847&gt;=开始!$B$6, 1, 0)</f>
        <v>1</v>
      </c>
      <c r="R847">
        <f>extracted_table_data[[#This Row],[最低排名]]-开始!$B$6</f>
        <v>3404</v>
      </c>
    </row>
    <row r="848" spans="1:18">
      <c r="A848">
        <v>62702</v>
      </c>
      <c r="B848" t="s">
        <v>2309</v>
      </c>
      <c r="C848" t="str">
        <f t="shared" si="26"/>
        <v>江西工程</v>
      </c>
      <c r="D848" t="str">
        <f t="shared" si="27"/>
        <v>02</v>
      </c>
      <c r="E848" t="s">
        <v>223</v>
      </c>
      <c r="F848">
        <v>156</v>
      </c>
      <c r="G848">
        <v>86</v>
      </c>
      <c r="H848">
        <v>99</v>
      </c>
      <c r="I848">
        <v>55</v>
      </c>
      <c r="J848">
        <v>55</v>
      </c>
      <c r="K848">
        <v>43</v>
      </c>
      <c r="L848">
        <v>0</v>
      </c>
      <c r="M848">
        <v>2024</v>
      </c>
      <c r="N848">
        <f>VLOOKUP(E848, '2024D'!$A$2:$G$339, 2, FALSE)</f>
        <v>179</v>
      </c>
      <c r="O848">
        <f>VLOOKUP(E848, '2024D'!$A$2:$G$339, 3, FALSE)</f>
        <v>40752</v>
      </c>
      <c r="P848">
        <f>extracted_table_data[[#This Row],[最低排名]]-extracted_table_data[[#This Row],[同分人数]]+1</f>
        <v>8256</v>
      </c>
      <c r="Q848">
        <f>IF(O848&gt;=开始!$B$6, 1, 0)</f>
        <v>1</v>
      </c>
      <c r="R848">
        <f>extracted_table_data[[#This Row],[最低排名]]-开始!$B$6</f>
        <v>8464</v>
      </c>
    </row>
    <row r="849" spans="1:18">
      <c r="A849">
        <v>64101</v>
      </c>
      <c r="B849" t="s">
        <v>1011</v>
      </c>
      <c r="C849" t="str">
        <f t="shared" si="26"/>
        <v>山东大学</v>
      </c>
      <c r="D849" t="str">
        <f t="shared" si="27"/>
        <v>01</v>
      </c>
      <c r="E849" t="s">
        <v>289</v>
      </c>
      <c r="F849">
        <v>238</v>
      </c>
      <c r="G849">
        <v>133</v>
      </c>
      <c r="H849">
        <v>128</v>
      </c>
      <c r="I849">
        <v>70</v>
      </c>
      <c r="J849">
        <v>70</v>
      </c>
      <c r="K849">
        <v>64</v>
      </c>
      <c r="L849">
        <v>0</v>
      </c>
      <c r="M849">
        <v>2024</v>
      </c>
      <c r="N849">
        <f>VLOOKUP(E849, '2024D'!$A$2:$G$339, 2, FALSE)</f>
        <v>160</v>
      </c>
      <c r="O849">
        <f>VLOOKUP(E849, '2024D'!$A$2:$G$339, 3, FALSE)</f>
        <v>4158</v>
      </c>
      <c r="P849">
        <f>extracted_table_data[[#This Row],[最低排名]]-extracted_table_data[[#This Row],[同分人数]]+1</f>
        <v>7042</v>
      </c>
      <c r="Q849">
        <f>IF(O849&gt;=开始!$B$6, 1, 0)</f>
        <v>1</v>
      </c>
      <c r="R849">
        <f>extracted_table_data[[#This Row],[最低排名]]-开始!$B$6</f>
        <v>7242</v>
      </c>
    </row>
    <row r="850" spans="1:18">
      <c r="A850">
        <v>64102</v>
      </c>
      <c r="B850" t="s">
        <v>1012</v>
      </c>
      <c r="C850" t="str">
        <f t="shared" si="26"/>
        <v>山东大学</v>
      </c>
      <c r="D850" t="str">
        <f t="shared" si="27"/>
        <v>02</v>
      </c>
      <c r="E850" t="s">
        <v>265</v>
      </c>
      <c r="F850">
        <v>230</v>
      </c>
      <c r="G850">
        <v>117</v>
      </c>
      <c r="H850">
        <v>130</v>
      </c>
      <c r="I850">
        <v>70</v>
      </c>
      <c r="J850">
        <v>67</v>
      </c>
      <c r="K850">
        <v>61</v>
      </c>
      <c r="L850">
        <v>0</v>
      </c>
      <c r="M850">
        <v>2024</v>
      </c>
      <c r="N850">
        <f>VLOOKUP(E850, '2024D'!$A$2:$G$339, 2, FALSE)</f>
        <v>183</v>
      </c>
      <c r="O850">
        <f>VLOOKUP(E850, '2024D'!$A$2:$G$339, 3, FALSE)</f>
        <v>6285</v>
      </c>
      <c r="P850">
        <f>extracted_table_data[[#This Row],[最低排名]]-extracted_table_data[[#This Row],[同分人数]]+1</f>
        <v>7042</v>
      </c>
      <c r="Q850">
        <f>IF(O850&gt;=开始!$B$6, 1, 0)</f>
        <v>1</v>
      </c>
      <c r="R850">
        <f>extracted_table_data[[#This Row],[最低排名]]-开始!$B$6</f>
        <v>7242</v>
      </c>
    </row>
    <row r="851" spans="1:18">
      <c r="A851">
        <v>64201</v>
      </c>
      <c r="B851" t="s">
        <v>1015</v>
      </c>
      <c r="C851" t="str">
        <f t="shared" si="26"/>
        <v>中国海洋</v>
      </c>
      <c r="D851" t="str">
        <f t="shared" si="27"/>
        <v>01</v>
      </c>
      <c r="E851" t="s">
        <v>1020</v>
      </c>
      <c r="F851">
        <v>227</v>
      </c>
      <c r="G851">
        <v>118</v>
      </c>
      <c r="H851">
        <v>135</v>
      </c>
      <c r="I851">
        <v>64</v>
      </c>
      <c r="J851">
        <v>64</v>
      </c>
      <c r="K851">
        <v>61</v>
      </c>
      <c r="L851">
        <v>0</v>
      </c>
      <c r="M851">
        <v>2024</v>
      </c>
      <c r="N851">
        <f>VLOOKUP(E851, '2024D'!$A$2:$G$339, 2, FALSE)</f>
        <v>180</v>
      </c>
      <c r="O851">
        <f>VLOOKUP(E851, '2024D'!$A$2:$G$339, 3, FALSE)</f>
        <v>7592</v>
      </c>
      <c r="P851">
        <f>extracted_table_data[[#This Row],[最低排名]]-extracted_table_data[[#This Row],[同分人数]]+1</f>
        <v>8465</v>
      </c>
      <c r="Q851">
        <f>IF(O851&gt;=开始!$B$6, 1, 0)</f>
        <v>1</v>
      </c>
      <c r="R851">
        <f>extracted_table_data[[#This Row],[最低排名]]-开始!$B$6</f>
        <v>8712</v>
      </c>
    </row>
    <row r="852" spans="1:18">
      <c r="A852">
        <v>64202</v>
      </c>
      <c r="B852" t="s">
        <v>1016</v>
      </c>
      <c r="C852" t="str">
        <f t="shared" si="26"/>
        <v>中国海洋</v>
      </c>
      <c r="D852" t="str">
        <f t="shared" si="27"/>
        <v>02</v>
      </c>
      <c r="E852" t="s">
        <v>628</v>
      </c>
      <c r="F852">
        <v>218</v>
      </c>
      <c r="G852">
        <v>110</v>
      </c>
      <c r="H852">
        <v>131</v>
      </c>
      <c r="I852">
        <v>67</v>
      </c>
      <c r="J852">
        <v>67</v>
      </c>
      <c r="K852">
        <v>64</v>
      </c>
      <c r="L852">
        <v>0</v>
      </c>
      <c r="M852">
        <v>2024</v>
      </c>
      <c r="N852">
        <f>VLOOKUP(E852, '2024D'!$A$2:$G$339, 2, FALSE)</f>
        <v>194</v>
      </c>
      <c r="O852">
        <f>VLOOKUP(E852, '2024D'!$A$2:$G$339, 3, FALSE)</f>
        <v>8372</v>
      </c>
      <c r="P852">
        <f>extracted_table_data[[#This Row],[最低排名]]-extracted_table_data[[#This Row],[同分人数]]+1</f>
        <v>7243</v>
      </c>
      <c r="Q852">
        <f>IF(O852&gt;=开始!$B$6, 1, 0)</f>
        <v>1</v>
      </c>
      <c r="R852">
        <f>extracted_table_data[[#This Row],[最低排名]]-开始!$B$6</f>
        <v>7444</v>
      </c>
    </row>
    <row r="853" spans="1:18">
      <c r="A853">
        <v>64203</v>
      </c>
      <c r="B853" t="s">
        <v>1017</v>
      </c>
      <c r="C853" t="str">
        <f t="shared" si="26"/>
        <v>中国海洋</v>
      </c>
      <c r="D853" t="str">
        <f t="shared" si="27"/>
        <v>03</v>
      </c>
      <c r="E853" t="s">
        <v>260</v>
      </c>
      <c r="F853">
        <v>245</v>
      </c>
      <c r="G853">
        <v>130</v>
      </c>
      <c r="H853">
        <v>134</v>
      </c>
      <c r="I853">
        <v>67</v>
      </c>
      <c r="J853">
        <v>61</v>
      </c>
      <c r="K853">
        <v>49</v>
      </c>
      <c r="L853">
        <v>0</v>
      </c>
      <c r="M853">
        <v>2024</v>
      </c>
      <c r="N853">
        <f>VLOOKUP(E853, '2024D'!$A$2:$G$339, 2, FALSE)</f>
        <v>173</v>
      </c>
      <c r="O853">
        <f>VLOOKUP(E853, '2024D'!$A$2:$G$339, 3, FALSE)</f>
        <v>6631</v>
      </c>
      <c r="P853">
        <f>extracted_table_data[[#This Row],[最低排名]]-extracted_table_data[[#This Row],[同分人数]]+1</f>
        <v>9865</v>
      </c>
      <c r="Q853">
        <f>IF(O853&gt;=开始!$B$6, 1, 0)</f>
        <v>1</v>
      </c>
      <c r="R853">
        <f>extracted_table_data[[#This Row],[最低排名]]-开始!$B$6</f>
        <v>10105</v>
      </c>
    </row>
    <row r="854" spans="1:18">
      <c r="A854">
        <v>64204</v>
      </c>
      <c r="B854" t="s">
        <v>1018</v>
      </c>
      <c r="C854" t="str">
        <f t="shared" si="26"/>
        <v>中国海洋</v>
      </c>
      <c r="D854" t="str">
        <f t="shared" si="27"/>
        <v>04</v>
      </c>
      <c r="E854" t="s">
        <v>25</v>
      </c>
      <c r="F854">
        <v>240</v>
      </c>
      <c r="G854">
        <v>122</v>
      </c>
      <c r="H854">
        <v>126</v>
      </c>
      <c r="I854">
        <v>64</v>
      </c>
      <c r="J854">
        <v>61</v>
      </c>
      <c r="K854">
        <v>52</v>
      </c>
      <c r="L854">
        <v>0</v>
      </c>
      <c r="M854">
        <v>2024</v>
      </c>
      <c r="N854">
        <f>VLOOKUP(E854, '2024D'!$A$2:$G$339, 2, FALSE)</f>
        <v>213</v>
      </c>
      <c r="O854">
        <f>VLOOKUP(E854, '2024D'!$A$2:$G$339, 3, FALSE)</f>
        <v>9186</v>
      </c>
      <c r="P854">
        <f>extracted_table_data[[#This Row],[最低排名]]-extracted_table_data[[#This Row],[同分人数]]+1</f>
        <v>11502</v>
      </c>
      <c r="Q854">
        <f>IF(O854&gt;=开始!$B$6, 1, 0)</f>
        <v>1</v>
      </c>
      <c r="R854">
        <f>extracted_table_data[[#This Row],[最低排名]]-开始!$B$6</f>
        <v>11739</v>
      </c>
    </row>
    <row r="855" spans="1:18">
      <c r="A855">
        <v>64301</v>
      </c>
      <c r="B855" t="s">
        <v>1021</v>
      </c>
      <c r="C855" t="str">
        <f t="shared" si="26"/>
        <v>石油华东</v>
      </c>
      <c r="D855" t="str">
        <f t="shared" si="27"/>
        <v>01</v>
      </c>
      <c r="E855" t="s">
        <v>64</v>
      </c>
      <c r="F855">
        <v>227</v>
      </c>
      <c r="G855">
        <v>115</v>
      </c>
      <c r="H855">
        <v>130</v>
      </c>
      <c r="I855">
        <v>61</v>
      </c>
      <c r="J855">
        <v>61</v>
      </c>
      <c r="K855">
        <v>61</v>
      </c>
      <c r="L855">
        <v>0</v>
      </c>
      <c r="M855">
        <v>2024</v>
      </c>
      <c r="N855">
        <f>VLOOKUP(E855, '2024D'!$A$2:$G$339, 2, FALSE)</f>
        <v>224</v>
      </c>
      <c r="O855">
        <f>VLOOKUP(E855, '2024D'!$A$2:$G$339, 3, FALSE)</f>
        <v>9848</v>
      </c>
      <c r="P855">
        <f>extracted_table_data[[#This Row],[最低排名]]-extracted_table_data[[#This Row],[同分人数]]+1</f>
        <v>7445</v>
      </c>
      <c r="Q855">
        <f>IF(O855&gt;=开始!$B$6, 1, 0)</f>
        <v>1</v>
      </c>
      <c r="R855">
        <f>extracted_table_data[[#This Row],[最低排名]]-开始!$B$6</f>
        <v>7651</v>
      </c>
    </row>
    <row r="856" spans="1:18">
      <c r="A856">
        <v>64302</v>
      </c>
      <c r="B856" t="s">
        <v>1022</v>
      </c>
      <c r="C856" t="str">
        <f t="shared" si="26"/>
        <v>石油华东</v>
      </c>
      <c r="D856" t="str">
        <f t="shared" si="27"/>
        <v>02</v>
      </c>
      <c r="E856" t="s">
        <v>160</v>
      </c>
      <c r="F856">
        <v>229</v>
      </c>
      <c r="G856">
        <v>122</v>
      </c>
      <c r="H856">
        <v>122</v>
      </c>
      <c r="I856">
        <v>67</v>
      </c>
      <c r="J856">
        <v>61</v>
      </c>
      <c r="K856">
        <v>55</v>
      </c>
      <c r="L856">
        <v>0</v>
      </c>
      <c r="M856">
        <v>2024</v>
      </c>
      <c r="N856">
        <f>VLOOKUP(E856, '2024D'!$A$2:$G$339, 2, FALSE)</f>
        <v>249</v>
      </c>
      <c r="O856">
        <f>VLOOKUP(E856, '2024D'!$A$2:$G$339, 3, FALSE)</f>
        <v>11234</v>
      </c>
      <c r="P856">
        <f>extracted_table_data[[#This Row],[最低排名]]-extracted_table_data[[#This Row],[同分人数]]+1</f>
        <v>4911</v>
      </c>
      <c r="Q856">
        <f>IF(O856&gt;=开始!$B$6, 1, 0)</f>
        <v>1</v>
      </c>
      <c r="R856">
        <f>extracted_table_data[[#This Row],[最低排名]]-开始!$B$6</f>
        <v>5080</v>
      </c>
    </row>
    <row r="857" spans="1:18">
      <c r="A857">
        <v>64303</v>
      </c>
      <c r="B857" t="s">
        <v>1818</v>
      </c>
      <c r="C857" t="str">
        <f t="shared" si="26"/>
        <v>石油华东</v>
      </c>
      <c r="D857" t="str">
        <f t="shared" si="27"/>
        <v>03</v>
      </c>
      <c r="E857" t="s">
        <v>87</v>
      </c>
      <c r="F857">
        <v>230</v>
      </c>
      <c r="G857">
        <v>125</v>
      </c>
      <c r="H857">
        <v>122</v>
      </c>
      <c r="I857">
        <v>61</v>
      </c>
      <c r="J857">
        <v>58</v>
      </c>
      <c r="K857">
        <v>55</v>
      </c>
      <c r="L857">
        <v>0</v>
      </c>
      <c r="M857">
        <v>2024</v>
      </c>
      <c r="N857">
        <f>VLOOKUP(E857, '2024D'!$A$2:$G$339, 2, FALSE)</f>
        <v>225</v>
      </c>
      <c r="O857">
        <f>VLOOKUP(E857, '2024D'!$A$2:$G$339, 3, FALSE)</f>
        <v>13085</v>
      </c>
      <c r="P857">
        <f>extracted_table_data[[#This Row],[最低排名]]-extracted_table_data[[#This Row],[同分人数]]+1</f>
        <v>4261</v>
      </c>
      <c r="Q857">
        <f>IF(O857&gt;=开始!$B$6, 1, 0)</f>
        <v>1</v>
      </c>
      <c r="R857">
        <f>extracted_table_data[[#This Row],[最低排名]]-开始!$B$6</f>
        <v>4425</v>
      </c>
    </row>
    <row r="858" spans="1:18">
      <c r="A858">
        <v>64401</v>
      </c>
      <c r="B858" t="s">
        <v>1023</v>
      </c>
      <c r="C858" t="str">
        <f t="shared" si="26"/>
        <v>山大威海</v>
      </c>
      <c r="D858" t="str">
        <f t="shared" si="27"/>
        <v>01</v>
      </c>
      <c r="E858" t="s">
        <v>8</v>
      </c>
      <c r="F858">
        <v>241</v>
      </c>
      <c r="G858">
        <v>129</v>
      </c>
      <c r="H858">
        <v>124</v>
      </c>
      <c r="I858">
        <v>70</v>
      </c>
      <c r="J858">
        <v>70</v>
      </c>
      <c r="K858">
        <v>64</v>
      </c>
      <c r="L858">
        <v>0</v>
      </c>
      <c r="M858">
        <v>2024</v>
      </c>
      <c r="N858">
        <f>VLOOKUP(E858, '2024D'!$A$2:$G$339, 2, FALSE)</f>
        <v>159</v>
      </c>
      <c r="O858">
        <f>VLOOKUP(E858, '2024D'!$A$2:$G$339, 3, FALSE)</f>
        <v>4317</v>
      </c>
      <c r="P858">
        <f>extracted_table_data[[#This Row],[最低排名]]-extracted_table_data[[#This Row],[同分人数]]+1</f>
        <v>27819</v>
      </c>
      <c r="Q858">
        <f>IF(O858&gt;=开始!$B$6, 1, 0)</f>
        <v>1</v>
      </c>
      <c r="R858">
        <f>extracted_table_data[[#This Row],[最低排名]]-开始!$B$6</f>
        <v>28075</v>
      </c>
    </row>
    <row r="859" spans="1:18">
      <c r="A859">
        <v>64402</v>
      </c>
      <c r="B859" t="s">
        <v>1024</v>
      </c>
      <c r="C859" t="str">
        <f t="shared" si="26"/>
        <v>山大威海</v>
      </c>
      <c r="D859" t="str">
        <f t="shared" si="27"/>
        <v>02</v>
      </c>
      <c r="E859" t="s">
        <v>14</v>
      </c>
      <c r="F859">
        <v>229</v>
      </c>
      <c r="G859">
        <v>119</v>
      </c>
      <c r="H859">
        <v>132</v>
      </c>
      <c r="I859">
        <v>70</v>
      </c>
      <c r="J859">
        <v>67</v>
      </c>
      <c r="K859">
        <v>55</v>
      </c>
      <c r="L859">
        <v>0</v>
      </c>
      <c r="M859">
        <v>2024</v>
      </c>
      <c r="N859">
        <f>VLOOKUP(E859, '2024D'!$A$2:$G$339, 2, FALSE)</f>
        <v>197</v>
      </c>
      <c r="O859">
        <f>VLOOKUP(E859, '2024D'!$A$2:$G$339, 3, FALSE)</f>
        <v>7218</v>
      </c>
      <c r="P859">
        <f>extracted_table_data[[#This Row],[最低排名]]-extracted_table_data[[#This Row],[同分人数]]+1</f>
        <v>32237</v>
      </c>
      <c r="Q859">
        <f>IF(O859&gt;=开始!$B$6, 1, 0)</f>
        <v>1</v>
      </c>
      <c r="R859">
        <f>extracted_table_data[[#This Row],[最低排名]]-开始!$B$6</f>
        <v>32460</v>
      </c>
    </row>
    <row r="860" spans="1:18">
      <c r="A860">
        <v>64501</v>
      </c>
      <c r="B860" t="s">
        <v>1025</v>
      </c>
      <c r="C860" t="str">
        <f t="shared" si="26"/>
        <v>哈工威海</v>
      </c>
      <c r="D860" t="str">
        <f t="shared" si="27"/>
        <v>01</v>
      </c>
      <c r="E860" t="s">
        <v>11</v>
      </c>
      <c r="F860">
        <v>233</v>
      </c>
      <c r="G860">
        <v>123</v>
      </c>
      <c r="H860">
        <v>136</v>
      </c>
      <c r="I860">
        <v>70</v>
      </c>
      <c r="J860">
        <v>67</v>
      </c>
      <c r="K860">
        <v>67</v>
      </c>
      <c r="L860">
        <v>0</v>
      </c>
      <c r="M860">
        <v>2024</v>
      </c>
      <c r="N860">
        <f>VLOOKUP(E860, '2024D'!$A$2:$G$339, 2, FALSE)</f>
        <v>145</v>
      </c>
      <c r="O860">
        <f>VLOOKUP(E860, '2024D'!$A$2:$G$339, 3, FALSE)</f>
        <v>3676</v>
      </c>
      <c r="P860">
        <f>extracted_table_data[[#This Row],[最低排名]]-extracted_table_data[[#This Row],[同分人数]]+1</f>
        <v>26614</v>
      </c>
      <c r="Q860">
        <f>IF(O860&gt;=开始!$B$6, 1, 0)</f>
        <v>1</v>
      </c>
      <c r="R860">
        <f>extracted_table_data[[#This Row],[最低排名]]-开始!$B$6</f>
        <v>26866</v>
      </c>
    </row>
    <row r="861" spans="1:18">
      <c r="A861">
        <v>64601</v>
      </c>
      <c r="B861" t="s">
        <v>1026</v>
      </c>
      <c r="C861" t="str">
        <f t="shared" si="26"/>
        <v>山东科大</v>
      </c>
      <c r="D861" t="str">
        <f t="shared" si="27"/>
        <v>01</v>
      </c>
      <c r="E861" t="s">
        <v>120</v>
      </c>
      <c r="F861">
        <v>210</v>
      </c>
      <c r="G861">
        <v>109</v>
      </c>
      <c r="H861">
        <v>102</v>
      </c>
      <c r="I861">
        <v>61</v>
      </c>
      <c r="J861">
        <v>55</v>
      </c>
      <c r="K861">
        <v>52</v>
      </c>
      <c r="L861">
        <v>0</v>
      </c>
      <c r="M861">
        <v>2024</v>
      </c>
      <c r="N861">
        <f>VLOOKUP(E861, '2024D'!$A$2:$G$339, 2, FALSE)</f>
        <v>225</v>
      </c>
      <c r="O861">
        <f>VLOOKUP(E861, '2024D'!$A$2:$G$339, 3, FALSE)</f>
        <v>24562</v>
      </c>
      <c r="P861">
        <f>extracted_table_data[[#This Row],[最低排名]]-extracted_table_data[[#This Row],[同分人数]]+1</f>
        <v>28789</v>
      </c>
      <c r="Q861">
        <f>IF(O861&gt;=开始!$B$6, 1, 0)</f>
        <v>1</v>
      </c>
      <c r="R861">
        <f>extracted_table_data[[#This Row],[最低排名]]-开始!$B$6</f>
        <v>29013</v>
      </c>
    </row>
    <row r="862" spans="1:18">
      <c r="A862">
        <v>64602</v>
      </c>
      <c r="B862" t="s">
        <v>1590</v>
      </c>
      <c r="C862" t="str">
        <f t="shared" si="26"/>
        <v>山东科大</v>
      </c>
      <c r="D862" t="str">
        <f t="shared" si="27"/>
        <v>02</v>
      </c>
      <c r="E862" t="s">
        <v>170</v>
      </c>
      <c r="F862">
        <v>174</v>
      </c>
      <c r="G862">
        <v>87</v>
      </c>
      <c r="H862">
        <v>111</v>
      </c>
      <c r="I862">
        <v>61</v>
      </c>
      <c r="J862">
        <v>55</v>
      </c>
      <c r="K862">
        <v>52</v>
      </c>
      <c r="L862">
        <v>0</v>
      </c>
      <c r="M862">
        <v>2024</v>
      </c>
      <c r="N862">
        <f>VLOOKUP(E862, '2024D'!$A$2:$G$339, 2, FALSE)</f>
        <v>245</v>
      </c>
      <c r="O862">
        <f>VLOOKUP(E862, '2024D'!$A$2:$G$339, 3, FALSE)</f>
        <v>31179</v>
      </c>
      <c r="P862">
        <f>extracted_table_data[[#This Row],[最低排名]]-extracted_table_data[[#This Row],[同分人数]]+1</f>
        <v>26614</v>
      </c>
      <c r="Q862">
        <f>IF(O862&gt;=开始!$B$6, 1, 0)</f>
        <v>1</v>
      </c>
      <c r="R862">
        <f>extracted_table_data[[#This Row],[最低排名]]-开始!$B$6</f>
        <v>26866</v>
      </c>
    </row>
    <row r="863" spans="1:18">
      <c r="A863">
        <v>64701</v>
      </c>
      <c r="B863" t="s">
        <v>1027</v>
      </c>
      <c r="C863" t="str">
        <f t="shared" si="26"/>
        <v>青岛科大</v>
      </c>
      <c r="D863" t="str">
        <f t="shared" si="27"/>
        <v>01</v>
      </c>
      <c r="E863" t="s">
        <v>863</v>
      </c>
      <c r="F863">
        <v>190</v>
      </c>
      <c r="G863">
        <v>102</v>
      </c>
      <c r="H863">
        <v>120</v>
      </c>
      <c r="I863">
        <v>58</v>
      </c>
      <c r="J863">
        <v>52</v>
      </c>
      <c r="K863">
        <v>46</v>
      </c>
      <c r="L863">
        <v>0</v>
      </c>
      <c r="M863">
        <v>2024</v>
      </c>
      <c r="N863">
        <f>VLOOKUP(E863, '2024D'!$A$2:$G$339, 2, FALSE)</f>
        <v>250</v>
      </c>
      <c r="O863">
        <f>VLOOKUP(E863, '2024D'!$A$2:$G$339, 3, FALSE)</f>
        <v>28028</v>
      </c>
      <c r="P863">
        <f>extracted_table_data[[#This Row],[最低排名]]-extracted_table_data[[#This Row],[同分人数]]+1</f>
        <v>33767</v>
      </c>
      <c r="Q863">
        <f>IF(O863&gt;=开始!$B$6, 1, 0)</f>
        <v>1</v>
      </c>
      <c r="R863">
        <f>extracted_table_data[[#This Row],[最低排名]]-开始!$B$6</f>
        <v>33965</v>
      </c>
    </row>
    <row r="864" spans="1:18">
      <c r="A864">
        <v>64702</v>
      </c>
      <c r="B864" t="s">
        <v>1028</v>
      </c>
      <c r="C864" t="str">
        <f t="shared" si="26"/>
        <v>青岛科大</v>
      </c>
      <c r="D864" t="str">
        <f t="shared" si="27"/>
        <v>02</v>
      </c>
      <c r="E864" t="s">
        <v>309</v>
      </c>
      <c r="F864">
        <v>190</v>
      </c>
      <c r="G864">
        <v>97</v>
      </c>
      <c r="H864">
        <v>93</v>
      </c>
      <c r="I864">
        <v>55</v>
      </c>
      <c r="J864">
        <v>52</v>
      </c>
      <c r="K864">
        <v>52</v>
      </c>
      <c r="L864">
        <v>0</v>
      </c>
      <c r="M864">
        <v>2024</v>
      </c>
      <c r="N864">
        <f>VLOOKUP(E864, '2024D'!$A$2:$G$339, 2, FALSE)</f>
        <v>250</v>
      </c>
      <c r="O864">
        <f>VLOOKUP(E864, '2024D'!$A$2:$G$339, 3, FALSE)</f>
        <v>33781</v>
      </c>
      <c r="P864">
        <f>extracted_table_data[[#This Row],[最低排名]]-extracted_table_data[[#This Row],[同分人数]]+1</f>
        <v>26378</v>
      </c>
      <c r="Q864">
        <f>IF(O864&gt;=开始!$B$6, 1, 0)</f>
        <v>1</v>
      </c>
      <c r="R864">
        <f>extracted_table_data[[#This Row],[最低排名]]-开始!$B$6</f>
        <v>26613</v>
      </c>
    </row>
    <row r="865" spans="1:18">
      <c r="A865">
        <v>64801</v>
      </c>
      <c r="B865" t="s">
        <v>1030</v>
      </c>
      <c r="C865" t="str">
        <f t="shared" si="26"/>
        <v>济南大学</v>
      </c>
      <c r="D865" t="str">
        <f t="shared" si="27"/>
        <v>01</v>
      </c>
      <c r="E865" t="s">
        <v>546</v>
      </c>
      <c r="F865">
        <v>208</v>
      </c>
      <c r="G865">
        <v>107</v>
      </c>
      <c r="H865">
        <v>118</v>
      </c>
      <c r="I865">
        <v>55</v>
      </c>
      <c r="J865">
        <v>55</v>
      </c>
      <c r="K865">
        <v>52</v>
      </c>
      <c r="L865">
        <v>0</v>
      </c>
      <c r="M865">
        <v>2024</v>
      </c>
      <c r="N865">
        <f>VLOOKUP(E865, '2024D'!$A$2:$G$339, 2, FALSE)</f>
        <v>244</v>
      </c>
      <c r="O865">
        <f>VLOOKUP(E865, '2024D'!$A$2:$G$339, 3, FALSE)</f>
        <v>22514</v>
      </c>
      <c r="P865">
        <f>extracted_table_data[[#This Row],[最低排名]]-extracted_table_data[[#This Row],[同分人数]]+1</f>
        <v>33095</v>
      </c>
      <c r="Q865">
        <f>IF(O865&gt;=开始!$B$6, 1, 0)</f>
        <v>1</v>
      </c>
      <c r="R865">
        <f>extracted_table_data[[#This Row],[最低排名]]-开始!$B$6</f>
        <v>33327</v>
      </c>
    </row>
    <row r="866" spans="1:18">
      <c r="A866">
        <v>64802</v>
      </c>
      <c r="B866" t="s">
        <v>2310</v>
      </c>
      <c r="C866" t="str">
        <f t="shared" si="26"/>
        <v>济南大学</v>
      </c>
      <c r="D866" t="str">
        <f t="shared" si="27"/>
        <v>02</v>
      </c>
      <c r="E866" t="s">
        <v>173</v>
      </c>
      <c r="F866">
        <v>201</v>
      </c>
      <c r="G866">
        <v>105</v>
      </c>
      <c r="H866">
        <v>100</v>
      </c>
      <c r="I866">
        <v>70</v>
      </c>
      <c r="J866">
        <v>49</v>
      </c>
      <c r="K866">
        <v>43</v>
      </c>
      <c r="L866">
        <v>0</v>
      </c>
      <c r="M866">
        <v>2024</v>
      </c>
      <c r="N866">
        <f>VLOOKUP(E866, '2024D'!$A$2:$G$339, 2, FALSE)</f>
        <v>237</v>
      </c>
      <c r="O866">
        <f>VLOOKUP(E866, '2024D'!$A$2:$G$339, 3, FALSE)</f>
        <v>28756</v>
      </c>
      <c r="P866">
        <f>extracted_table_data[[#This Row],[最低排名]]-extracted_table_data[[#This Row],[同分人数]]+1</f>
        <v>31585</v>
      </c>
      <c r="Q866">
        <f>IF(O866&gt;=开始!$B$6, 1, 0)</f>
        <v>1</v>
      </c>
      <c r="R866">
        <f>extracted_table_data[[#This Row],[最低排名]]-开始!$B$6</f>
        <v>31821</v>
      </c>
    </row>
    <row r="867" spans="1:18">
      <c r="A867">
        <v>64901</v>
      </c>
      <c r="B867" t="s">
        <v>1031</v>
      </c>
      <c r="C867" t="str">
        <f t="shared" si="26"/>
        <v>青岛理工</v>
      </c>
      <c r="D867" t="str">
        <f t="shared" si="27"/>
        <v>01</v>
      </c>
      <c r="E867" t="s">
        <v>528</v>
      </c>
      <c r="F867">
        <v>202</v>
      </c>
      <c r="G867">
        <v>104</v>
      </c>
      <c r="H867">
        <v>91</v>
      </c>
      <c r="I867">
        <v>58</v>
      </c>
      <c r="J867">
        <v>46</v>
      </c>
      <c r="K867">
        <v>43</v>
      </c>
      <c r="L867">
        <v>0</v>
      </c>
      <c r="M867">
        <v>2024</v>
      </c>
      <c r="N867">
        <f>VLOOKUP(E867, '2024D'!$A$2:$G$339, 2, FALSE)</f>
        <v>240</v>
      </c>
      <c r="O867">
        <f>VLOOKUP(E867, '2024D'!$A$2:$G$339, 3, FALSE)</f>
        <v>34239</v>
      </c>
      <c r="P867">
        <f>extracted_table_data[[#This Row],[最低排名]]-extracted_table_data[[#This Row],[同分人数]]+1</f>
        <v>30853</v>
      </c>
      <c r="Q867">
        <f>IF(O867&gt;=开始!$B$6, 1, 0)</f>
        <v>1</v>
      </c>
      <c r="R867">
        <f>extracted_table_data[[#This Row],[最低排名]]-开始!$B$6</f>
        <v>31094</v>
      </c>
    </row>
    <row r="868" spans="1:18">
      <c r="A868">
        <v>64902</v>
      </c>
      <c r="B868" t="s">
        <v>1032</v>
      </c>
      <c r="C868" t="str">
        <f t="shared" si="26"/>
        <v>青岛理工</v>
      </c>
      <c r="D868" t="str">
        <f t="shared" si="27"/>
        <v>02</v>
      </c>
      <c r="E868" t="s">
        <v>94</v>
      </c>
      <c r="F868">
        <v>217</v>
      </c>
      <c r="G868">
        <v>111</v>
      </c>
      <c r="H868">
        <v>103</v>
      </c>
      <c r="I868">
        <v>58</v>
      </c>
      <c r="J868">
        <v>55</v>
      </c>
      <c r="K868">
        <v>52</v>
      </c>
      <c r="L868">
        <v>0</v>
      </c>
      <c r="M868">
        <v>2024</v>
      </c>
      <c r="N868">
        <f>VLOOKUP(E868, '2024D'!$A$2:$G$339, 2, FALSE)</f>
        <v>253</v>
      </c>
      <c r="O868">
        <f>VLOOKUP(E868, '2024D'!$A$2:$G$339, 3, FALSE)</f>
        <v>23293</v>
      </c>
      <c r="P868">
        <f>extracted_table_data[[#This Row],[最低排名]]-extracted_table_data[[#This Row],[同分人数]]+1</f>
        <v>33328</v>
      </c>
      <c r="Q868">
        <f>IF(O868&gt;=开始!$B$6, 1, 0)</f>
        <v>1</v>
      </c>
      <c r="R868">
        <f>extracted_table_data[[#This Row],[最低排名]]-开始!$B$6</f>
        <v>33564</v>
      </c>
    </row>
    <row r="869" spans="1:18">
      <c r="A869">
        <v>64903</v>
      </c>
      <c r="B869" t="s">
        <v>1033</v>
      </c>
      <c r="C869" t="str">
        <f t="shared" si="26"/>
        <v>青岛理工</v>
      </c>
      <c r="D869" t="str">
        <f t="shared" si="27"/>
        <v>03</v>
      </c>
      <c r="E869" t="s">
        <v>230</v>
      </c>
      <c r="F869">
        <v>198</v>
      </c>
      <c r="G869">
        <v>100</v>
      </c>
      <c r="H869">
        <v>101</v>
      </c>
      <c r="I869">
        <v>52</v>
      </c>
      <c r="J869">
        <v>49</v>
      </c>
      <c r="K869">
        <v>43</v>
      </c>
      <c r="L869">
        <v>0</v>
      </c>
      <c r="M869">
        <v>2024</v>
      </c>
      <c r="N869">
        <f>VLOOKUP(E869, '2024D'!$A$2:$G$339, 2, FALSE)</f>
        <v>245</v>
      </c>
      <c r="O869">
        <f>VLOOKUP(E869, '2024D'!$A$2:$G$339, 3, FALSE)</f>
        <v>33531</v>
      </c>
      <c r="P869">
        <f>extracted_table_data[[#This Row],[最低排名]]-extracted_table_data[[#This Row],[同分人数]]+1</f>
        <v>33565</v>
      </c>
      <c r="Q869">
        <f>IF(O869&gt;=开始!$B$6, 1, 0)</f>
        <v>1</v>
      </c>
      <c r="R869">
        <f>extracted_table_data[[#This Row],[最低排名]]-开始!$B$6</f>
        <v>33766</v>
      </c>
    </row>
    <row r="870" spans="1:18">
      <c r="A870">
        <v>65001</v>
      </c>
      <c r="B870" t="s">
        <v>1036</v>
      </c>
      <c r="C870" t="str">
        <f t="shared" si="26"/>
        <v>山东建筑</v>
      </c>
      <c r="D870" t="str">
        <f t="shared" si="27"/>
        <v>01</v>
      </c>
      <c r="E870" t="s">
        <v>419</v>
      </c>
      <c r="F870">
        <v>189</v>
      </c>
      <c r="G870">
        <v>101</v>
      </c>
      <c r="H870">
        <v>77</v>
      </c>
      <c r="I870">
        <v>61</v>
      </c>
      <c r="J870">
        <v>58</v>
      </c>
      <c r="K870">
        <v>49</v>
      </c>
      <c r="L870">
        <v>0</v>
      </c>
      <c r="M870">
        <v>2024</v>
      </c>
      <c r="N870">
        <f>VLOOKUP(E870, '2024D'!$A$2:$G$339, 2, FALSE)</f>
        <v>229</v>
      </c>
      <c r="O870">
        <f>VLOOKUP(E870, '2024D'!$A$2:$G$339, 3, FALSE)</f>
        <v>35570</v>
      </c>
      <c r="P870">
        <f>extracted_table_data[[#This Row],[最低排名]]-extracted_table_data[[#This Row],[同分人数]]+1</f>
        <v>33328</v>
      </c>
      <c r="Q870">
        <f>IF(O870&gt;=开始!$B$6, 1, 0)</f>
        <v>1</v>
      </c>
      <c r="R870">
        <f>extracted_table_data[[#This Row],[最低排名]]-开始!$B$6</f>
        <v>33564</v>
      </c>
    </row>
    <row r="871" spans="1:18">
      <c r="A871">
        <v>65002</v>
      </c>
      <c r="B871" t="s">
        <v>1037</v>
      </c>
      <c r="C871" t="str">
        <f t="shared" si="26"/>
        <v>山东建筑</v>
      </c>
      <c r="D871" t="str">
        <f t="shared" si="27"/>
        <v>02</v>
      </c>
      <c r="E871" t="s">
        <v>469</v>
      </c>
      <c r="F871">
        <v>192</v>
      </c>
      <c r="G871">
        <v>107</v>
      </c>
      <c r="H871">
        <v>84</v>
      </c>
      <c r="I871">
        <v>58</v>
      </c>
      <c r="J871">
        <v>52</v>
      </c>
      <c r="K871">
        <v>46</v>
      </c>
      <c r="L871">
        <v>0</v>
      </c>
      <c r="M871">
        <v>2024</v>
      </c>
      <c r="N871">
        <f>VLOOKUP(E871, '2024D'!$A$2:$G$339, 2, FALSE)</f>
        <v>227</v>
      </c>
      <c r="O871">
        <f>VLOOKUP(E871, '2024D'!$A$2:$G$339, 3, FALSE)</f>
        <v>36033</v>
      </c>
      <c r="P871">
        <f>extracted_table_data[[#This Row],[最低排名]]-extracted_table_data[[#This Row],[同分人数]]+1</f>
        <v>30386</v>
      </c>
      <c r="Q871">
        <f>IF(O871&gt;=开始!$B$6, 1, 0)</f>
        <v>1</v>
      </c>
      <c r="R871">
        <f>extracted_table_data[[#This Row],[最低排名]]-开始!$B$6</f>
        <v>30610</v>
      </c>
    </row>
    <row r="872" spans="1:18">
      <c r="A872">
        <v>65101</v>
      </c>
      <c r="B872" t="s">
        <v>1039</v>
      </c>
      <c r="C872" t="str">
        <f t="shared" si="26"/>
        <v>山东理工</v>
      </c>
      <c r="D872" t="str">
        <f t="shared" si="27"/>
        <v>01</v>
      </c>
      <c r="E872" t="s">
        <v>335</v>
      </c>
      <c r="F872">
        <v>183</v>
      </c>
      <c r="G872">
        <v>96</v>
      </c>
      <c r="H872">
        <v>87</v>
      </c>
      <c r="I872">
        <v>70</v>
      </c>
      <c r="J872">
        <v>55</v>
      </c>
      <c r="K872">
        <v>52</v>
      </c>
      <c r="L872">
        <v>0</v>
      </c>
      <c r="M872">
        <v>2024</v>
      </c>
      <c r="N872">
        <f>VLOOKUP(E872, '2024D'!$A$2:$G$339, 2, FALSE)</f>
        <v>251</v>
      </c>
      <c r="O872">
        <f>VLOOKUP(E872, '2024D'!$A$2:$G$339, 3, FALSE)</f>
        <v>32641</v>
      </c>
      <c r="P872">
        <f>extracted_table_data[[#This Row],[最低排名]]-extracted_table_data[[#This Row],[同分人数]]+1</f>
        <v>31348</v>
      </c>
      <c r="Q872">
        <f>IF(O872&gt;=开始!$B$6, 1, 0)</f>
        <v>1</v>
      </c>
      <c r="R872">
        <f>extracted_table_data[[#This Row],[最低排名]]-开始!$B$6</f>
        <v>31584</v>
      </c>
    </row>
    <row r="873" spans="1:18">
      <c r="A873">
        <v>65201</v>
      </c>
      <c r="B873" t="s">
        <v>1040</v>
      </c>
      <c r="C873" t="str">
        <f t="shared" si="26"/>
        <v>青岛农大</v>
      </c>
      <c r="D873" t="str">
        <f t="shared" si="27"/>
        <v>01</v>
      </c>
      <c r="E873" t="s">
        <v>320</v>
      </c>
      <c r="F873">
        <v>184</v>
      </c>
      <c r="G873">
        <v>100</v>
      </c>
      <c r="H873">
        <v>64</v>
      </c>
      <c r="I873">
        <v>55</v>
      </c>
      <c r="J873">
        <v>55</v>
      </c>
      <c r="K873">
        <v>52</v>
      </c>
      <c r="L873">
        <v>0</v>
      </c>
      <c r="M873">
        <v>2024</v>
      </c>
      <c r="N873">
        <f>VLOOKUP(E873, '2024D'!$A$2:$G$339, 2, FALSE)</f>
        <v>191</v>
      </c>
      <c r="O873">
        <f>VLOOKUP(E873, '2024D'!$A$2:$G$339, 3, FALSE)</f>
        <v>40401</v>
      </c>
      <c r="P873">
        <f>extracted_table_data[[#This Row],[最低排名]]-extracted_table_data[[#This Row],[同分人数]]+1</f>
        <v>32898</v>
      </c>
      <c r="Q873">
        <f>IF(O873&gt;=开始!$B$6, 1, 0)</f>
        <v>1</v>
      </c>
      <c r="R873">
        <f>extracted_table_data[[#This Row],[最低排名]]-开始!$B$6</f>
        <v>33094</v>
      </c>
    </row>
    <row r="874" spans="1:18">
      <c r="A874">
        <v>65301</v>
      </c>
      <c r="B874" t="s">
        <v>2311</v>
      </c>
      <c r="C874" t="str">
        <f t="shared" si="26"/>
        <v>山东二医</v>
      </c>
      <c r="D874" t="str">
        <f t="shared" si="27"/>
        <v>01</v>
      </c>
      <c r="E874" t="s">
        <v>136</v>
      </c>
      <c r="F874">
        <v>234</v>
      </c>
      <c r="G874">
        <v>131</v>
      </c>
      <c r="H874">
        <v>115</v>
      </c>
      <c r="I874">
        <v>58</v>
      </c>
      <c r="J874">
        <v>55</v>
      </c>
      <c r="K874">
        <v>49</v>
      </c>
      <c r="L874">
        <v>0</v>
      </c>
      <c r="M874">
        <v>2024</v>
      </c>
      <c r="N874">
        <f>VLOOKUP(E874, '2024D'!$A$2:$G$339, 2, FALSE)</f>
        <v>278</v>
      </c>
      <c r="O874">
        <f>VLOOKUP(E874, '2024D'!$A$2:$G$339, 3, FALSE)</f>
        <v>16761</v>
      </c>
      <c r="P874">
        <f>extracted_table_data[[#This Row],[最低排名]]-extracted_table_data[[#This Row],[同分人数]]+1</f>
        <v>18636</v>
      </c>
      <c r="Q874">
        <f>IF(O874&gt;=开始!$B$6, 1, 0)</f>
        <v>1</v>
      </c>
      <c r="R874">
        <f>extracted_table_data[[#This Row],[最低排名]]-开始!$B$6</f>
        <v>18898</v>
      </c>
    </row>
    <row r="875" spans="1:18">
      <c r="A875">
        <v>65401</v>
      </c>
      <c r="B875" t="s">
        <v>1044</v>
      </c>
      <c r="C875" t="str">
        <f t="shared" si="26"/>
        <v>滨州医学</v>
      </c>
      <c r="D875" t="str">
        <f t="shared" si="27"/>
        <v>01</v>
      </c>
      <c r="E875" t="s">
        <v>122</v>
      </c>
      <c r="F875">
        <v>222</v>
      </c>
      <c r="G875">
        <v>118</v>
      </c>
      <c r="H875">
        <v>104</v>
      </c>
      <c r="I875">
        <v>64</v>
      </c>
      <c r="J875">
        <v>58</v>
      </c>
      <c r="K875">
        <v>58</v>
      </c>
      <c r="L875">
        <v>0</v>
      </c>
      <c r="M875">
        <v>2024</v>
      </c>
      <c r="N875">
        <f>VLOOKUP(E875, '2024D'!$A$2:$G$339, 2, FALSE)</f>
        <v>272</v>
      </c>
      <c r="O875">
        <f>VLOOKUP(E875, '2024D'!$A$2:$G$339, 3, FALSE)</f>
        <v>18067</v>
      </c>
      <c r="P875">
        <f>extracted_table_data[[#This Row],[最低排名]]-extracted_table_data[[#This Row],[同分人数]]+1</f>
        <v>20182</v>
      </c>
      <c r="Q875">
        <f>IF(O875&gt;=开始!$B$6, 1, 0)</f>
        <v>1</v>
      </c>
      <c r="R875">
        <f>extracted_table_data[[#This Row],[最低排名]]-开始!$B$6</f>
        <v>20398</v>
      </c>
    </row>
    <row r="876" spans="1:18">
      <c r="A876">
        <v>65501</v>
      </c>
      <c r="B876" t="s">
        <v>1045</v>
      </c>
      <c r="C876" t="str">
        <f t="shared" si="26"/>
        <v>济宁医学</v>
      </c>
      <c r="D876" t="str">
        <f t="shared" si="27"/>
        <v>01</v>
      </c>
      <c r="E876" t="s">
        <v>643</v>
      </c>
      <c r="F876">
        <v>217</v>
      </c>
      <c r="G876">
        <v>109</v>
      </c>
      <c r="H876">
        <v>98</v>
      </c>
      <c r="I876">
        <v>55</v>
      </c>
      <c r="J876">
        <v>55</v>
      </c>
      <c r="K876">
        <v>52</v>
      </c>
      <c r="L876">
        <v>0</v>
      </c>
      <c r="M876">
        <v>2024</v>
      </c>
      <c r="N876">
        <f>VLOOKUP(E876, '2024D'!$A$2:$G$339, 2, FALSE)</f>
        <v>246</v>
      </c>
      <c r="O876">
        <f>VLOOKUP(E876, '2024D'!$A$2:$G$339, 3, FALSE)</f>
        <v>25299</v>
      </c>
      <c r="P876">
        <f>extracted_table_data[[#This Row],[最低排名]]-extracted_table_data[[#This Row],[同分人数]]+1</f>
        <v>18899</v>
      </c>
      <c r="Q876">
        <f>IF(O876&gt;=开始!$B$6, 1, 0)</f>
        <v>1</v>
      </c>
      <c r="R876">
        <f>extracted_table_data[[#This Row],[最低排名]]-开始!$B$6</f>
        <v>19158</v>
      </c>
    </row>
    <row r="877" spans="1:18">
      <c r="A877">
        <v>65601</v>
      </c>
      <c r="B877" t="s">
        <v>1047</v>
      </c>
      <c r="C877" t="str">
        <f t="shared" si="26"/>
        <v>山东师大</v>
      </c>
      <c r="D877" t="str">
        <f t="shared" si="27"/>
        <v>01</v>
      </c>
      <c r="E877" t="s">
        <v>678</v>
      </c>
      <c r="F877">
        <v>189</v>
      </c>
      <c r="G877">
        <v>102</v>
      </c>
      <c r="H877">
        <v>123</v>
      </c>
      <c r="I877">
        <v>61</v>
      </c>
      <c r="J877">
        <v>58</v>
      </c>
      <c r="K877">
        <v>52</v>
      </c>
      <c r="L877">
        <v>0</v>
      </c>
      <c r="M877">
        <v>2024</v>
      </c>
      <c r="N877">
        <f>VLOOKUP(E877, '2024D'!$A$2:$G$339, 2, FALSE)</f>
        <v>261</v>
      </c>
      <c r="O877">
        <f>VLOOKUP(E877, '2024D'!$A$2:$G$339, 3, FALSE)</f>
        <v>23814</v>
      </c>
      <c r="P877">
        <f>extracted_table_data[[#This Row],[最低排名]]-extracted_table_data[[#This Row],[同分人数]]+1</f>
        <v>25082</v>
      </c>
      <c r="Q877">
        <f>IF(O877&gt;=开始!$B$6, 1, 0)</f>
        <v>1</v>
      </c>
      <c r="R877">
        <f>extracted_table_data[[#This Row],[最低排名]]-开始!$B$6</f>
        <v>25351</v>
      </c>
    </row>
    <row r="878" spans="1:18">
      <c r="A878">
        <v>65602</v>
      </c>
      <c r="B878" t="s">
        <v>1048</v>
      </c>
      <c r="C878" t="str">
        <f t="shared" si="26"/>
        <v>山东师大</v>
      </c>
      <c r="D878" t="str">
        <f t="shared" si="27"/>
        <v>02</v>
      </c>
      <c r="E878" t="s">
        <v>678</v>
      </c>
      <c r="F878">
        <v>200</v>
      </c>
      <c r="G878">
        <v>100</v>
      </c>
      <c r="H878">
        <v>103</v>
      </c>
      <c r="I878">
        <v>64</v>
      </c>
      <c r="J878">
        <v>61</v>
      </c>
      <c r="K878">
        <v>55</v>
      </c>
      <c r="L878">
        <v>0</v>
      </c>
      <c r="M878">
        <v>2024</v>
      </c>
      <c r="N878">
        <f>VLOOKUP(E878, '2024D'!$A$2:$G$339, 2, FALSE)</f>
        <v>261</v>
      </c>
      <c r="O878">
        <f>VLOOKUP(E878, '2024D'!$A$2:$G$339, 3, FALSE)</f>
        <v>23814</v>
      </c>
      <c r="P878">
        <f>extracted_table_data[[#This Row],[最低排名]]-extracted_table_data[[#This Row],[同分人数]]+1</f>
        <v>24318</v>
      </c>
      <c r="Q878">
        <f>IF(O878&gt;=开始!$B$6, 1, 0)</f>
        <v>1</v>
      </c>
      <c r="R878">
        <f>extracted_table_data[[#This Row],[最低排名]]-开始!$B$6</f>
        <v>24548</v>
      </c>
    </row>
    <row r="879" spans="1:18">
      <c r="A879">
        <v>65603</v>
      </c>
      <c r="B879" t="s">
        <v>1049</v>
      </c>
      <c r="C879" t="str">
        <f t="shared" si="26"/>
        <v>山东师大</v>
      </c>
      <c r="D879" t="str">
        <f t="shared" si="27"/>
        <v>03</v>
      </c>
      <c r="E879" t="s">
        <v>79</v>
      </c>
      <c r="F879">
        <v>205</v>
      </c>
      <c r="G879">
        <v>104</v>
      </c>
      <c r="H879">
        <v>110</v>
      </c>
      <c r="I879">
        <v>67</v>
      </c>
      <c r="J879">
        <v>61</v>
      </c>
      <c r="K879">
        <v>58</v>
      </c>
      <c r="L879">
        <v>0</v>
      </c>
      <c r="M879">
        <v>2024</v>
      </c>
      <c r="N879">
        <f>VLOOKUP(E879, '2024D'!$A$2:$G$339, 2, FALSE)</f>
        <v>235</v>
      </c>
      <c r="O879">
        <f>VLOOKUP(E879, '2024D'!$A$2:$G$339, 3, FALSE)</f>
        <v>19243</v>
      </c>
      <c r="P879">
        <f>extracted_table_data[[#This Row],[最低排名]]-extracted_table_data[[#This Row],[同分人数]]+1</f>
        <v>24549</v>
      </c>
      <c r="Q879">
        <f>IF(O879&gt;=开始!$B$6, 1, 0)</f>
        <v>1</v>
      </c>
      <c r="R879">
        <f>extracted_table_data[[#This Row],[最低排名]]-开始!$B$6</f>
        <v>24801</v>
      </c>
    </row>
    <row r="880" spans="1:18">
      <c r="A880">
        <v>65604</v>
      </c>
      <c r="B880" t="s">
        <v>1050</v>
      </c>
      <c r="C880" t="str">
        <f t="shared" si="26"/>
        <v>山东师大</v>
      </c>
      <c r="D880" t="str">
        <f t="shared" si="27"/>
        <v>04</v>
      </c>
      <c r="E880" t="s">
        <v>90</v>
      </c>
      <c r="F880">
        <v>200</v>
      </c>
      <c r="G880">
        <v>104</v>
      </c>
      <c r="H880">
        <v>107</v>
      </c>
      <c r="I880">
        <v>67</v>
      </c>
      <c r="J880">
        <v>67</v>
      </c>
      <c r="K880">
        <v>52</v>
      </c>
      <c r="L880">
        <v>0</v>
      </c>
      <c r="M880">
        <v>2024</v>
      </c>
      <c r="N880">
        <f>VLOOKUP(E880, '2024D'!$A$2:$G$339, 2, FALSE)</f>
        <v>270</v>
      </c>
      <c r="O880">
        <f>VLOOKUP(E880, '2024D'!$A$2:$G$339, 3, FALSE)</f>
        <v>21226</v>
      </c>
      <c r="P880">
        <f>extracted_table_data[[#This Row],[最低排名]]-extracted_table_data[[#This Row],[同分人数]]+1</f>
        <v>17632</v>
      </c>
      <c r="Q880">
        <f>IF(O880&gt;=开始!$B$6, 1, 0)</f>
        <v>1</v>
      </c>
      <c r="R880">
        <f>extracted_table_data[[#This Row],[最低排名]]-开始!$B$6</f>
        <v>17863</v>
      </c>
    </row>
    <row r="881" spans="1:18">
      <c r="A881">
        <v>65605</v>
      </c>
      <c r="B881" t="s">
        <v>1051</v>
      </c>
      <c r="C881" t="str">
        <f t="shared" si="26"/>
        <v>山东师大</v>
      </c>
      <c r="D881" t="str">
        <f t="shared" si="27"/>
        <v>05</v>
      </c>
      <c r="E881" t="s">
        <v>533</v>
      </c>
      <c r="F881">
        <v>199</v>
      </c>
      <c r="G881">
        <v>101</v>
      </c>
      <c r="H881">
        <v>113</v>
      </c>
      <c r="I881">
        <v>55</v>
      </c>
      <c r="J881">
        <v>52</v>
      </c>
      <c r="K881">
        <v>52</v>
      </c>
      <c r="L881">
        <v>0</v>
      </c>
      <c r="M881">
        <v>2024</v>
      </c>
      <c r="N881">
        <f>VLOOKUP(E881, '2024D'!$A$2:$G$339, 2, FALSE)</f>
        <v>256</v>
      </c>
      <c r="O881">
        <f>VLOOKUP(E881, '2024D'!$A$2:$G$339, 3, FALSE)</f>
        <v>26748</v>
      </c>
      <c r="P881">
        <f>extracted_table_data[[#This Row],[最低排名]]-extracted_table_data[[#This Row],[同分人数]]+1</f>
        <v>16922</v>
      </c>
      <c r="Q881">
        <f>IF(O881&gt;=开始!$B$6, 1, 0)</f>
        <v>1</v>
      </c>
      <c r="R881">
        <f>extracted_table_data[[#This Row],[最低排名]]-开始!$B$6</f>
        <v>17139</v>
      </c>
    </row>
    <row r="882" spans="1:18">
      <c r="A882">
        <v>65606</v>
      </c>
      <c r="B882" t="s">
        <v>1052</v>
      </c>
      <c r="C882" t="str">
        <f t="shared" si="26"/>
        <v>山东师大</v>
      </c>
      <c r="D882" t="str">
        <f t="shared" si="27"/>
        <v>06</v>
      </c>
      <c r="E882" t="s">
        <v>162</v>
      </c>
      <c r="F882">
        <v>201</v>
      </c>
      <c r="G882">
        <v>108</v>
      </c>
      <c r="H882">
        <v>100</v>
      </c>
      <c r="I882">
        <v>61</v>
      </c>
      <c r="J882">
        <v>61</v>
      </c>
      <c r="K882">
        <v>52</v>
      </c>
      <c r="L882">
        <v>0</v>
      </c>
      <c r="M882">
        <v>2024</v>
      </c>
      <c r="N882">
        <f>VLOOKUP(E882, '2024D'!$A$2:$G$339, 2, FALSE)</f>
        <v>278</v>
      </c>
      <c r="O882">
        <f>VLOOKUP(E882, '2024D'!$A$2:$G$339, 3, FALSE)</f>
        <v>25819</v>
      </c>
      <c r="P882">
        <f>extracted_table_data[[#This Row],[最低排名]]-extracted_table_data[[#This Row],[同分人数]]+1</f>
        <v>17632</v>
      </c>
      <c r="Q882">
        <f>IF(O882&gt;=开始!$B$6, 1, 0)</f>
        <v>1</v>
      </c>
      <c r="R882">
        <f>extracted_table_data[[#This Row],[最低排名]]-开始!$B$6</f>
        <v>17863</v>
      </c>
    </row>
    <row r="883" spans="1:18">
      <c r="A883">
        <v>65701</v>
      </c>
      <c r="B883" t="s">
        <v>1054</v>
      </c>
      <c r="C883" t="str">
        <f t="shared" si="26"/>
        <v>曲阜师大</v>
      </c>
      <c r="D883" t="str">
        <f t="shared" si="27"/>
        <v>01</v>
      </c>
      <c r="E883" t="s">
        <v>162</v>
      </c>
      <c r="F883">
        <v>195</v>
      </c>
      <c r="G883">
        <v>100</v>
      </c>
      <c r="H883">
        <v>94</v>
      </c>
      <c r="I883">
        <v>67</v>
      </c>
      <c r="J883">
        <v>61</v>
      </c>
      <c r="K883">
        <v>58</v>
      </c>
      <c r="L883">
        <v>0</v>
      </c>
      <c r="M883">
        <v>2024</v>
      </c>
      <c r="N883">
        <f>VLOOKUP(E883, '2024D'!$A$2:$G$339, 2, FALSE)</f>
        <v>278</v>
      </c>
      <c r="O883">
        <f>VLOOKUP(E883, '2024D'!$A$2:$G$339, 3, FALSE)</f>
        <v>25819</v>
      </c>
      <c r="P883">
        <f>extracted_table_data[[#This Row],[最低排名]]-extracted_table_data[[#This Row],[同分人数]]+1</f>
        <v>21696</v>
      </c>
      <c r="Q883">
        <f>IF(O883&gt;=开始!$B$6, 1, 0)</f>
        <v>1</v>
      </c>
      <c r="R883">
        <f>extracted_table_data[[#This Row],[最低排名]]-开始!$B$6</f>
        <v>21932</v>
      </c>
    </row>
    <row r="884" spans="1:18">
      <c r="A884">
        <v>65702</v>
      </c>
      <c r="B884" t="s">
        <v>1055</v>
      </c>
      <c r="C884" t="str">
        <f t="shared" si="26"/>
        <v>曲阜师大</v>
      </c>
      <c r="D884" t="str">
        <f t="shared" si="27"/>
        <v>02</v>
      </c>
      <c r="E884" t="s">
        <v>296</v>
      </c>
      <c r="F884">
        <v>218</v>
      </c>
      <c r="G884">
        <v>112</v>
      </c>
      <c r="H884">
        <v>119</v>
      </c>
      <c r="I884">
        <v>58</v>
      </c>
      <c r="J884">
        <v>55</v>
      </c>
      <c r="K884">
        <v>55</v>
      </c>
      <c r="L884">
        <v>0</v>
      </c>
      <c r="M884">
        <v>2024</v>
      </c>
      <c r="N884">
        <f>VLOOKUP(E884, '2024D'!$A$2:$G$339, 2, FALSE)</f>
        <v>223</v>
      </c>
      <c r="O884">
        <f>VLOOKUP(E884, '2024D'!$A$2:$G$339, 3, FALSE)</f>
        <v>18290</v>
      </c>
      <c r="P884">
        <f>extracted_table_data[[#This Row],[最低排名]]-extracted_table_data[[#This Row],[同分人数]]+1</f>
        <v>18399</v>
      </c>
      <c r="Q884">
        <f>IF(O884&gt;=开始!$B$6, 1, 0)</f>
        <v>1</v>
      </c>
      <c r="R884">
        <f>extracted_table_data[[#This Row],[最低排名]]-开始!$B$6</f>
        <v>18635</v>
      </c>
    </row>
    <row r="885" spans="1:18">
      <c r="A885">
        <v>65901</v>
      </c>
      <c r="B885" t="s">
        <v>1056</v>
      </c>
      <c r="C885" t="str">
        <f t="shared" si="26"/>
        <v>鲁东大学</v>
      </c>
      <c r="D885" t="str">
        <f t="shared" si="27"/>
        <v>01</v>
      </c>
      <c r="E885" t="s">
        <v>479</v>
      </c>
      <c r="F885">
        <v>188</v>
      </c>
      <c r="G885">
        <v>96</v>
      </c>
      <c r="H885">
        <v>60</v>
      </c>
      <c r="I885">
        <v>64</v>
      </c>
      <c r="J885">
        <v>55</v>
      </c>
      <c r="K885">
        <v>55</v>
      </c>
      <c r="L885">
        <v>0</v>
      </c>
      <c r="M885">
        <v>2024</v>
      </c>
      <c r="N885">
        <f>VLOOKUP(E885, '2024D'!$A$2:$G$339, 2, FALSE)</f>
        <v>171</v>
      </c>
      <c r="O885">
        <f>VLOOKUP(E885, '2024D'!$A$2:$G$339, 3, FALSE)</f>
        <v>38053</v>
      </c>
      <c r="P885">
        <f>extracted_table_data[[#This Row],[最低排名]]-extracted_table_data[[#This Row],[同分人数]]+1</f>
        <v>18899</v>
      </c>
      <c r="Q885">
        <f>IF(O885&gt;=开始!$B$6, 1, 0)</f>
        <v>1</v>
      </c>
      <c r="R885">
        <f>extracted_table_data[[#This Row],[最低排名]]-开始!$B$6</f>
        <v>19158</v>
      </c>
    </row>
    <row r="886" spans="1:18">
      <c r="A886">
        <v>65902</v>
      </c>
      <c r="B886" t="s">
        <v>1057</v>
      </c>
      <c r="C886" t="str">
        <f t="shared" si="26"/>
        <v>鲁东大学</v>
      </c>
      <c r="D886" t="str">
        <f t="shared" si="27"/>
        <v>02</v>
      </c>
      <c r="E886" t="s">
        <v>440</v>
      </c>
      <c r="F886">
        <v>189</v>
      </c>
      <c r="G886">
        <v>101</v>
      </c>
      <c r="H886">
        <v>86</v>
      </c>
      <c r="I886">
        <v>61</v>
      </c>
      <c r="J886">
        <v>58</v>
      </c>
      <c r="K886">
        <v>43</v>
      </c>
      <c r="L886">
        <v>0</v>
      </c>
      <c r="M886">
        <v>2024</v>
      </c>
      <c r="N886">
        <f>VLOOKUP(E886, '2024D'!$A$2:$G$339, 2, FALSE)</f>
        <v>214</v>
      </c>
      <c r="O886">
        <f>VLOOKUP(E886, '2024D'!$A$2:$G$339, 3, FALSE)</f>
        <v>34923</v>
      </c>
      <c r="P886">
        <f>extracted_table_data[[#This Row],[最低排名]]-extracted_table_data[[#This Row],[同分人数]]+1</f>
        <v>18399</v>
      </c>
      <c r="Q886">
        <f>IF(O886&gt;=开始!$B$6, 1, 0)</f>
        <v>1</v>
      </c>
      <c r="R886">
        <f>extracted_table_data[[#This Row],[最低排名]]-开始!$B$6</f>
        <v>18635</v>
      </c>
    </row>
    <row r="887" spans="1:18">
      <c r="A887">
        <v>66001</v>
      </c>
      <c r="B887" t="s">
        <v>1058</v>
      </c>
      <c r="C887" t="str">
        <f t="shared" si="26"/>
        <v>济宁学院</v>
      </c>
      <c r="D887" t="str">
        <f t="shared" si="27"/>
        <v>01</v>
      </c>
      <c r="E887" t="s">
        <v>412</v>
      </c>
      <c r="F887">
        <v>180</v>
      </c>
      <c r="G887">
        <v>98</v>
      </c>
      <c r="H887">
        <v>75</v>
      </c>
      <c r="I887">
        <v>61</v>
      </c>
      <c r="J887">
        <v>52</v>
      </c>
      <c r="K887">
        <v>49</v>
      </c>
      <c r="L887">
        <v>0</v>
      </c>
      <c r="M887">
        <v>2024</v>
      </c>
      <c r="N887">
        <f>VLOOKUP(E887, '2024D'!$A$2:$G$339, 2, FALSE)</f>
        <v>210</v>
      </c>
      <c r="O887">
        <f>VLOOKUP(E887, '2024D'!$A$2:$G$339, 3, FALSE)</f>
        <v>39079</v>
      </c>
      <c r="P887">
        <f>extracted_table_data[[#This Row],[最低排名]]-extracted_table_data[[#This Row],[同分人数]]+1</f>
        <v>21933</v>
      </c>
      <c r="Q887">
        <f>IF(O887&gt;=开始!$B$6, 1, 0)</f>
        <v>1</v>
      </c>
      <c r="R887">
        <f>extracted_table_data[[#This Row],[最低排名]]-开始!$B$6</f>
        <v>22166</v>
      </c>
    </row>
    <row r="888" spans="1:18">
      <c r="A888">
        <v>66002</v>
      </c>
      <c r="B888" t="s">
        <v>1059</v>
      </c>
      <c r="C888" t="str">
        <f t="shared" si="26"/>
        <v>济宁学院</v>
      </c>
      <c r="D888" t="str">
        <f t="shared" si="27"/>
        <v>02</v>
      </c>
      <c r="E888" t="s">
        <v>203</v>
      </c>
      <c r="F888">
        <v>205</v>
      </c>
      <c r="G888">
        <v>106</v>
      </c>
      <c r="H888">
        <v>63</v>
      </c>
      <c r="I888">
        <v>67</v>
      </c>
      <c r="J888">
        <v>49</v>
      </c>
      <c r="K888">
        <v>46</v>
      </c>
      <c r="L888">
        <v>0</v>
      </c>
      <c r="M888">
        <v>2024</v>
      </c>
      <c r="N888">
        <f>VLOOKUP(E888, '2024D'!$A$2:$G$339, 2, FALSE)</f>
        <v>214</v>
      </c>
      <c r="O888">
        <f>VLOOKUP(E888, '2024D'!$A$2:$G$339, 3, FALSE)</f>
        <v>36436</v>
      </c>
      <c r="P888">
        <f>extracted_table_data[[#This Row],[最低排名]]-extracted_table_data[[#This Row],[同分人数]]+1</f>
        <v>33767</v>
      </c>
      <c r="Q888">
        <f>IF(O888&gt;=开始!$B$6, 1, 0)</f>
        <v>1</v>
      </c>
      <c r="R888">
        <f>extracted_table_data[[#This Row],[最低排名]]-开始!$B$6</f>
        <v>33965</v>
      </c>
    </row>
    <row r="889" spans="1:18">
      <c r="A889">
        <v>66101</v>
      </c>
      <c r="B889" t="s">
        <v>1060</v>
      </c>
      <c r="C889" t="str">
        <f t="shared" si="26"/>
        <v>齐鲁医药</v>
      </c>
      <c r="D889" t="str">
        <f t="shared" si="27"/>
        <v>01</v>
      </c>
      <c r="E889" t="s">
        <v>316</v>
      </c>
      <c r="F889">
        <v>186</v>
      </c>
      <c r="G889">
        <v>97</v>
      </c>
      <c r="H889">
        <v>73</v>
      </c>
      <c r="I889">
        <v>55</v>
      </c>
      <c r="J889">
        <v>49</v>
      </c>
      <c r="K889">
        <v>43</v>
      </c>
      <c r="L889">
        <v>0</v>
      </c>
      <c r="M889">
        <v>2024</v>
      </c>
      <c r="N889">
        <f>VLOOKUP(E889, '2024D'!$A$2:$G$339, 2, FALSE)</f>
        <v>162</v>
      </c>
      <c r="O889">
        <f>VLOOKUP(E889, '2024D'!$A$2:$G$339, 3, FALSE)</f>
        <v>41077</v>
      </c>
      <c r="P889">
        <f>extracted_table_data[[#This Row],[最低排名]]-extracted_table_data[[#This Row],[同分人数]]+1</f>
        <v>33565</v>
      </c>
      <c r="Q889">
        <f>IF(O889&gt;=开始!$B$6, 1, 0)</f>
        <v>1</v>
      </c>
      <c r="R889">
        <f>extracted_table_data[[#This Row],[最低排名]]-开始!$B$6</f>
        <v>33766</v>
      </c>
    </row>
    <row r="890" spans="1:18">
      <c r="A890">
        <v>66102</v>
      </c>
      <c r="B890" t="s">
        <v>1061</v>
      </c>
      <c r="C890" t="str">
        <f t="shared" si="26"/>
        <v>齐鲁医药</v>
      </c>
      <c r="D890" t="str">
        <f t="shared" si="27"/>
        <v>02</v>
      </c>
      <c r="E890" t="s">
        <v>479</v>
      </c>
      <c r="F890">
        <v>201</v>
      </c>
      <c r="G890">
        <v>105</v>
      </c>
      <c r="H890">
        <v>77</v>
      </c>
      <c r="I890">
        <v>52</v>
      </c>
      <c r="J890">
        <v>46</v>
      </c>
      <c r="K890">
        <v>46</v>
      </c>
      <c r="L890">
        <v>0</v>
      </c>
      <c r="M890">
        <v>2024</v>
      </c>
      <c r="N890">
        <f>VLOOKUP(E890, '2024D'!$A$2:$G$339, 2, FALSE)</f>
        <v>171</v>
      </c>
      <c r="O890">
        <f>VLOOKUP(E890, '2024D'!$A$2:$G$339, 3, FALSE)</f>
        <v>38053</v>
      </c>
      <c r="P890">
        <f>extracted_table_data[[#This Row],[最低排名]]-extracted_table_data[[#This Row],[同分人数]]+1</f>
        <v>35052</v>
      </c>
      <c r="Q890">
        <f>IF(O890&gt;=开始!$B$6, 1, 0)</f>
        <v>1</v>
      </c>
      <c r="R890">
        <f>extracted_table_data[[#This Row],[最低排名]]-开始!$B$6</f>
        <v>35259</v>
      </c>
    </row>
    <row r="891" spans="1:18">
      <c r="A891">
        <v>66201</v>
      </c>
      <c r="B891" t="s">
        <v>1062</v>
      </c>
      <c r="C891" t="str">
        <f t="shared" si="26"/>
        <v>潍坊学院</v>
      </c>
      <c r="D891" t="str">
        <f t="shared" si="27"/>
        <v>01</v>
      </c>
      <c r="E891" t="s">
        <v>447</v>
      </c>
      <c r="F891">
        <v>172</v>
      </c>
      <c r="G891">
        <v>87</v>
      </c>
      <c r="H891">
        <v>87</v>
      </c>
      <c r="I891">
        <v>61</v>
      </c>
      <c r="J891">
        <v>55</v>
      </c>
      <c r="K891">
        <v>46</v>
      </c>
      <c r="L891">
        <v>0</v>
      </c>
      <c r="M891">
        <v>2024</v>
      </c>
      <c r="N891">
        <f>VLOOKUP(E891, '2024D'!$A$2:$G$339, 2, FALSE)</f>
        <v>213</v>
      </c>
      <c r="O891">
        <f>VLOOKUP(E891, '2024D'!$A$2:$G$339, 3, FALSE)</f>
        <v>38266</v>
      </c>
      <c r="P891">
        <f>extracted_table_data[[#This Row],[最低排名]]-extracted_table_data[[#This Row],[同分人数]]+1</f>
        <v>34626</v>
      </c>
      <c r="Q891">
        <f>IF(O891&gt;=开始!$B$6, 1, 0)</f>
        <v>1</v>
      </c>
      <c r="R891">
        <f>extracted_table_data[[#This Row],[最低排名]]-开始!$B$6</f>
        <v>34853</v>
      </c>
    </row>
    <row r="892" spans="1:18">
      <c r="A892">
        <v>66301</v>
      </c>
      <c r="B892" t="s">
        <v>1063</v>
      </c>
      <c r="C892" t="str">
        <f t="shared" si="26"/>
        <v>山东交通</v>
      </c>
      <c r="D892" t="str">
        <f t="shared" si="27"/>
        <v>01</v>
      </c>
      <c r="E892" t="s">
        <v>232</v>
      </c>
      <c r="F892">
        <v>203</v>
      </c>
      <c r="G892">
        <v>105</v>
      </c>
      <c r="H892">
        <v>94</v>
      </c>
      <c r="I892">
        <v>52</v>
      </c>
      <c r="J892">
        <v>46</v>
      </c>
      <c r="K892">
        <v>43</v>
      </c>
      <c r="L892">
        <v>0</v>
      </c>
      <c r="M892">
        <v>2024</v>
      </c>
      <c r="N892">
        <f>VLOOKUP(E892, '2024D'!$A$2:$G$339, 2, FALSE)</f>
        <v>227</v>
      </c>
      <c r="O892">
        <f>VLOOKUP(E892, '2024D'!$A$2:$G$339, 3, FALSE)</f>
        <v>34709</v>
      </c>
      <c r="P892">
        <f>extracted_table_data[[#This Row],[最低排名]]-extracted_table_data[[#This Row],[同分人数]]+1</f>
        <v>35905</v>
      </c>
      <c r="Q892">
        <f>IF(O892&gt;=开始!$B$6, 1, 0)</f>
        <v>1</v>
      </c>
      <c r="R892">
        <f>extracted_table_data[[#This Row],[最低排名]]-开始!$B$6</f>
        <v>36113</v>
      </c>
    </row>
    <row r="893" spans="1:18">
      <c r="A893">
        <v>66401</v>
      </c>
      <c r="B893" t="s">
        <v>1064</v>
      </c>
      <c r="C893" t="str">
        <f t="shared" si="26"/>
        <v>山东工商</v>
      </c>
      <c r="D893" t="str">
        <f t="shared" si="27"/>
        <v>01</v>
      </c>
      <c r="E893" t="s">
        <v>469</v>
      </c>
      <c r="F893">
        <v>189</v>
      </c>
      <c r="G893">
        <v>98</v>
      </c>
      <c r="H893">
        <v>96</v>
      </c>
      <c r="I893">
        <v>52</v>
      </c>
      <c r="J893">
        <v>49</v>
      </c>
      <c r="K893">
        <v>46</v>
      </c>
      <c r="L893">
        <v>0</v>
      </c>
      <c r="M893">
        <v>2024</v>
      </c>
      <c r="N893">
        <f>VLOOKUP(E893, '2024D'!$A$2:$G$339, 2, FALSE)</f>
        <v>227</v>
      </c>
      <c r="O893">
        <f>VLOOKUP(E893, '2024D'!$A$2:$G$339, 3, FALSE)</f>
        <v>36033</v>
      </c>
      <c r="P893">
        <f>extracted_table_data[[#This Row],[最低排名]]-extracted_table_data[[#This Row],[同分人数]]+1</f>
        <v>35474</v>
      </c>
      <c r="Q893">
        <f>IF(O893&gt;=开始!$B$6, 1, 0)</f>
        <v>1</v>
      </c>
      <c r="R893">
        <f>extracted_table_data[[#This Row],[最低排名]]-开始!$B$6</f>
        <v>35697</v>
      </c>
    </row>
    <row r="894" spans="1:18">
      <c r="A894">
        <v>66501</v>
      </c>
      <c r="B894" t="s">
        <v>1065</v>
      </c>
      <c r="C894" t="str">
        <f t="shared" si="26"/>
        <v>山东石化</v>
      </c>
      <c r="D894" t="str">
        <f t="shared" si="27"/>
        <v>01</v>
      </c>
      <c r="E894" t="s">
        <v>408</v>
      </c>
      <c r="F894">
        <v>188</v>
      </c>
      <c r="G894">
        <v>101</v>
      </c>
      <c r="H894">
        <v>93</v>
      </c>
      <c r="I894">
        <v>49</v>
      </c>
      <c r="J894">
        <v>46</v>
      </c>
      <c r="K894">
        <v>43</v>
      </c>
      <c r="L894">
        <v>0</v>
      </c>
      <c r="M894">
        <v>2024</v>
      </c>
      <c r="N894">
        <f>VLOOKUP(E894, '2024D'!$A$2:$G$339, 2, FALSE)</f>
        <v>219</v>
      </c>
      <c r="O894">
        <f>VLOOKUP(E894, '2024D'!$A$2:$G$339, 3, FALSE)</f>
        <v>38662</v>
      </c>
      <c r="P894">
        <f>extracted_table_data[[#This Row],[最低排名]]-extracted_table_data[[#This Row],[同分人数]]+1</f>
        <v>38667</v>
      </c>
      <c r="Q894">
        <f>IF(O894&gt;=开始!$B$6, 1, 0)</f>
        <v>1</v>
      </c>
      <c r="R894">
        <f>extracted_table_data[[#This Row],[最低排名]]-开始!$B$6</f>
        <v>38855</v>
      </c>
    </row>
    <row r="895" spans="1:18">
      <c r="A895">
        <v>66601</v>
      </c>
      <c r="B895" t="s">
        <v>1691</v>
      </c>
      <c r="C895" t="str">
        <f t="shared" si="26"/>
        <v>聊城东昌</v>
      </c>
      <c r="D895" t="str">
        <f t="shared" si="27"/>
        <v>01</v>
      </c>
      <c r="E895" t="s">
        <v>1556</v>
      </c>
      <c r="F895">
        <v>174</v>
      </c>
      <c r="G895">
        <v>97</v>
      </c>
      <c r="H895">
        <v>80</v>
      </c>
      <c r="I895">
        <v>55</v>
      </c>
      <c r="J895">
        <v>52</v>
      </c>
      <c r="K895">
        <v>43</v>
      </c>
      <c r="L895">
        <v>0</v>
      </c>
      <c r="M895">
        <v>2024</v>
      </c>
      <c r="N895">
        <f>VLOOKUP(E895, '2024D'!$A$2:$G$339, 2, FALSE)</f>
        <v>162</v>
      </c>
      <c r="O895">
        <f>VLOOKUP(E895, '2024D'!$A$2:$G$339, 3, FALSE)</f>
        <v>41433</v>
      </c>
      <c r="P895">
        <f>extracted_table_data[[#This Row],[最低排名]]-extracted_table_data[[#This Row],[同分人数]]+1</f>
        <v>34626</v>
      </c>
      <c r="Q895">
        <f>IF(O895&gt;=开始!$B$6, 1, 0)</f>
        <v>1</v>
      </c>
      <c r="R895">
        <f>extracted_table_data[[#This Row],[最低排名]]-开始!$B$6</f>
        <v>34853</v>
      </c>
    </row>
    <row r="896" spans="1:18">
      <c r="A896">
        <v>66701</v>
      </c>
      <c r="B896" t="s">
        <v>1066</v>
      </c>
      <c r="C896" t="str">
        <f t="shared" si="26"/>
        <v>青岛大学</v>
      </c>
      <c r="D896" t="str">
        <f t="shared" si="27"/>
        <v>01</v>
      </c>
      <c r="E896" t="s">
        <v>195</v>
      </c>
      <c r="F896">
        <v>203</v>
      </c>
      <c r="G896">
        <v>104</v>
      </c>
      <c r="H896">
        <v>121</v>
      </c>
      <c r="I896">
        <v>64</v>
      </c>
      <c r="J896">
        <v>61</v>
      </c>
      <c r="K896">
        <v>61</v>
      </c>
      <c r="L896">
        <v>0</v>
      </c>
      <c r="M896">
        <v>2024</v>
      </c>
      <c r="N896">
        <f>VLOOKUP(E896, '2024D'!$A$2:$G$339, 2, FALSE)</f>
        <v>288</v>
      </c>
      <c r="O896">
        <f>VLOOKUP(E896, '2024D'!$A$2:$G$339, 3, FALSE)</f>
        <v>17049</v>
      </c>
      <c r="P896">
        <f>extracted_table_data[[#This Row],[最低排名]]-extracted_table_data[[#This Row],[同分人数]]+1</f>
        <v>34854</v>
      </c>
      <c r="Q896">
        <f>IF(O896&gt;=开始!$B$6, 1, 0)</f>
        <v>1</v>
      </c>
      <c r="R896">
        <f>extracted_table_data[[#This Row],[最低排名]]-开始!$B$6</f>
        <v>35051</v>
      </c>
    </row>
    <row r="897" spans="1:18">
      <c r="A897">
        <v>66702</v>
      </c>
      <c r="B897" t="s">
        <v>1067</v>
      </c>
      <c r="C897" t="str">
        <f t="shared" si="26"/>
        <v>青岛大学</v>
      </c>
      <c r="D897" t="str">
        <f t="shared" si="27"/>
        <v>02</v>
      </c>
      <c r="E897" t="s">
        <v>81</v>
      </c>
      <c r="F897">
        <v>206</v>
      </c>
      <c r="G897">
        <v>107</v>
      </c>
      <c r="H897">
        <v>118</v>
      </c>
      <c r="I897">
        <v>61</v>
      </c>
      <c r="J897">
        <v>55</v>
      </c>
      <c r="K897">
        <v>52</v>
      </c>
      <c r="L897">
        <v>0</v>
      </c>
      <c r="M897">
        <v>2024</v>
      </c>
      <c r="N897">
        <f>VLOOKUP(E897, '2024D'!$A$2:$G$339, 2, FALSE)</f>
        <v>247</v>
      </c>
      <c r="O897">
        <f>VLOOKUP(E897, '2024D'!$A$2:$G$339, 3, FALSE)</f>
        <v>21473</v>
      </c>
      <c r="P897">
        <f>extracted_table_data[[#This Row],[最低排名]]-extracted_table_data[[#This Row],[同分人数]]+1</f>
        <v>36504</v>
      </c>
      <c r="Q897">
        <f>IF(O897&gt;=开始!$B$6, 1, 0)</f>
        <v>1</v>
      </c>
      <c r="R897">
        <f>extracted_table_data[[#This Row],[最低排名]]-开始!$B$6</f>
        <v>36712</v>
      </c>
    </row>
    <row r="898" spans="1:18">
      <c r="A898">
        <v>66703</v>
      </c>
      <c r="B898" t="s">
        <v>1068</v>
      </c>
      <c r="C898" t="str">
        <f t="shared" ref="C898:C961" si="28">LEFT(B898, FIND("(", B898) - 1)</f>
        <v>青岛大学</v>
      </c>
      <c r="D898" t="str">
        <f t="shared" ref="D898:D961" si="29">MID(B898, FIND("(", B898) + 1, FIND(")", B898) - FIND("(", B898) - 1)</f>
        <v>03</v>
      </c>
      <c r="E898" t="s">
        <v>92</v>
      </c>
      <c r="F898">
        <v>195</v>
      </c>
      <c r="G898">
        <v>102</v>
      </c>
      <c r="H898">
        <v>107</v>
      </c>
      <c r="I898">
        <v>64</v>
      </c>
      <c r="J898">
        <v>61</v>
      </c>
      <c r="K898">
        <v>55</v>
      </c>
      <c r="L898">
        <v>0</v>
      </c>
      <c r="M898">
        <v>2024</v>
      </c>
      <c r="N898">
        <f>VLOOKUP(E898, '2024D'!$A$2:$G$339, 2, FALSE)</f>
        <v>266</v>
      </c>
      <c r="O898">
        <f>VLOOKUP(E898, '2024D'!$A$2:$G$339, 3, FALSE)</f>
        <v>24080</v>
      </c>
      <c r="P898">
        <f>extracted_table_data[[#This Row],[最低排名]]-extracted_table_data[[#This Row],[同分人数]]+1</f>
        <v>20182</v>
      </c>
      <c r="Q898">
        <f>IF(O898&gt;=开始!$B$6, 1, 0)</f>
        <v>1</v>
      </c>
      <c r="R898">
        <f>extracted_table_data[[#This Row],[最低排名]]-开始!$B$6</f>
        <v>20398</v>
      </c>
    </row>
    <row r="899" spans="1:18">
      <c r="A899">
        <v>66801</v>
      </c>
      <c r="B899" t="s">
        <v>1692</v>
      </c>
      <c r="C899" t="str">
        <f t="shared" si="28"/>
        <v>青岛恒星</v>
      </c>
      <c r="D899" t="str">
        <f t="shared" si="29"/>
        <v>01</v>
      </c>
      <c r="E899" t="s">
        <v>1548</v>
      </c>
      <c r="F899">
        <v>175</v>
      </c>
      <c r="G899">
        <v>93</v>
      </c>
      <c r="H899">
        <v>84</v>
      </c>
      <c r="I899">
        <v>52</v>
      </c>
      <c r="J899">
        <v>46</v>
      </c>
      <c r="K899">
        <v>46</v>
      </c>
      <c r="L899">
        <v>0</v>
      </c>
      <c r="M899">
        <v>2024</v>
      </c>
      <c r="N899">
        <f>VLOOKUP(E899, '2024D'!$A$2:$G$339, 2, FALSE)</f>
        <v>161</v>
      </c>
      <c r="O899">
        <f>VLOOKUP(E899, '2024D'!$A$2:$G$339, 3, FALSE)</f>
        <v>41594</v>
      </c>
      <c r="P899">
        <f>extracted_table_data[[#This Row],[最低排名]]-extracted_table_data[[#This Row],[同分人数]]+1</f>
        <v>20399</v>
      </c>
      <c r="Q899">
        <f>IF(O899&gt;=开始!$B$6, 1, 0)</f>
        <v>1</v>
      </c>
      <c r="R899">
        <f>extracted_table_data[[#This Row],[最低排名]]-开始!$B$6</f>
        <v>20653</v>
      </c>
    </row>
    <row r="900" spans="1:18">
      <c r="A900">
        <v>66901</v>
      </c>
      <c r="B900" t="s">
        <v>1071</v>
      </c>
      <c r="C900" t="str">
        <f t="shared" si="28"/>
        <v>烟台大学</v>
      </c>
      <c r="D900" t="str">
        <f t="shared" si="29"/>
        <v>01</v>
      </c>
      <c r="E900" t="s">
        <v>335</v>
      </c>
      <c r="F900">
        <v>201</v>
      </c>
      <c r="G900">
        <v>106</v>
      </c>
      <c r="H900">
        <v>102</v>
      </c>
      <c r="I900">
        <v>55</v>
      </c>
      <c r="J900">
        <v>46</v>
      </c>
      <c r="K900">
        <v>43</v>
      </c>
      <c r="L900">
        <v>0</v>
      </c>
      <c r="M900">
        <v>2024</v>
      </c>
      <c r="N900">
        <f>VLOOKUP(E900, '2024D'!$A$2:$G$339, 2, FALSE)</f>
        <v>251</v>
      </c>
      <c r="O900">
        <f>VLOOKUP(E900, '2024D'!$A$2:$G$339, 3, FALSE)</f>
        <v>32641</v>
      </c>
      <c r="P900">
        <f>extracted_table_data[[#This Row],[最低排名]]-extracted_table_data[[#This Row],[同分人数]]+1</f>
        <v>10809</v>
      </c>
      <c r="Q900">
        <f>IF(O900&gt;=开始!$B$6, 1, 0)</f>
        <v>1</v>
      </c>
      <c r="R900">
        <f>extracted_table_data[[#This Row],[最低排名]]-开始!$B$6</f>
        <v>11029</v>
      </c>
    </row>
    <row r="901" spans="1:18">
      <c r="A901">
        <v>66902</v>
      </c>
      <c r="B901" t="s">
        <v>1072</v>
      </c>
      <c r="C901" t="str">
        <f t="shared" si="28"/>
        <v>烟台大学</v>
      </c>
      <c r="D901" t="str">
        <f t="shared" si="29"/>
        <v>02</v>
      </c>
      <c r="E901" t="s">
        <v>184</v>
      </c>
      <c r="F901">
        <v>199</v>
      </c>
      <c r="G901">
        <v>107</v>
      </c>
      <c r="H901">
        <v>99</v>
      </c>
      <c r="I901">
        <v>58</v>
      </c>
      <c r="J901">
        <v>52</v>
      </c>
      <c r="K901">
        <v>43</v>
      </c>
      <c r="L901">
        <v>0</v>
      </c>
      <c r="M901">
        <v>2024</v>
      </c>
      <c r="N901">
        <f>VLOOKUP(E901, '2024D'!$A$2:$G$339, 2, FALSE)</f>
        <v>266</v>
      </c>
      <c r="O901">
        <f>VLOOKUP(E901, '2024D'!$A$2:$G$339, 3, FALSE)</f>
        <v>31665</v>
      </c>
      <c r="P901">
        <f>extracted_table_data[[#This Row],[最低排名]]-extracted_table_data[[#This Row],[同分人数]]+1</f>
        <v>16424</v>
      </c>
      <c r="Q901">
        <f>IF(O901&gt;=开始!$B$6, 1, 0)</f>
        <v>1</v>
      </c>
      <c r="R901">
        <f>extracted_table_data[[#This Row],[最低排名]]-开始!$B$6</f>
        <v>16670</v>
      </c>
    </row>
    <row r="902" spans="1:18">
      <c r="A902">
        <v>67001</v>
      </c>
      <c r="B902" t="s">
        <v>1073</v>
      </c>
      <c r="C902" t="str">
        <f t="shared" si="28"/>
        <v>齐鲁工大</v>
      </c>
      <c r="D902" t="str">
        <f t="shared" si="29"/>
        <v>01</v>
      </c>
      <c r="E902" t="s">
        <v>560</v>
      </c>
      <c r="F902">
        <v>193</v>
      </c>
      <c r="G902">
        <v>98</v>
      </c>
      <c r="H902">
        <v>91</v>
      </c>
      <c r="I902">
        <v>58</v>
      </c>
      <c r="J902">
        <v>55</v>
      </c>
      <c r="K902">
        <v>52</v>
      </c>
      <c r="L902">
        <v>0</v>
      </c>
      <c r="M902">
        <v>2024</v>
      </c>
      <c r="N902">
        <f>VLOOKUP(E902, '2024D'!$A$2:$G$339, 2, FALSE)</f>
        <v>230</v>
      </c>
      <c r="O902">
        <f>VLOOKUP(E902, '2024D'!$A$2:$G$339, 3, FALSE)</f>
        <v>32134</v>
      </c>
      <c r="P902">
        <f>extracted_table_data[[#This Row],[最低排名]]-extracted_table_data[[#This Row],[同分人数]]+1</f>
        <v>39780</v>
      </c>
      <c r="Q902">
        <f>IF(O902&gt;=开始!$B$6, 1, 0)</f>
        <v>1</v>
      </c>
      <c r="R902">
        <f>extracted_table_data[[#This Row],[最低排名]]-开始!$B$6</f>
        <v>39977</v>
      </c>
    </row>
    <row r="903" spans="1:18">
      <c r="A903">
        <v>67101</v>
      </c>
      <c r="B903" t="s">
        <v>2312</v>
      </c>
      <c r="C903" t="str">
        <f t="shared" si="28"/>
        <v>山东航空</v>
      </c>
      <c r="D903" t="str">
        <f t="shared" si="29"/>
        <v>01</v>
      </c>
      <c r="E903" t="s">
        <v>50</v>
      </c>
      <c r="F903">
        <v>186</v>
      </c>
      <c r="G903">
        <v>102</v>
      </c>
      <c r="H903">
        <v>89</v>
      </c>
      <c r="I903">
        <v>64</v>
      </c>
      <c r="J903">
        <v>49</v>
      </c>
      <c r="K903">
        <v>43</v>
      </c>
      <c r="L903">
        <v>0</v>
      </c>
      <c r="M903">
        <v>2024</v>
      </c>
      <c r="N903">
        <f>VLOOKUP(E903, '2024D'!$A$2:$G$339, 2, FALSE)</f>
        <v>189</v>
      </c>
      <c r="O903">
        <f>VLOOKUP(E903, '2024D'!$A$2:$G$339, 3, FALSE)</f>
        <v>36222</v>
      </c>
      <c r="P903">
        <f>extracted_table_data[[#This Row],[最低排名]]-extracted_table_data[[#This Row],[同分人数]]+1</f>
        <v>30611</v>
      </c>
      <c r="Q903">
        <f>IF(O903&gt;=开始!$B$6, 1, 0)</f>
        <v>1</v>
      </c>
      <c r="R903">
        <f>extracted_table_data[[#This Row],[最低排名]]-开始!$B$6</f>
        <v>30852</v>
      </c>
    </row>
    <row r="904" spans="1:18">
      <c r="A904">
        <v>67102</v>
      </c>
      <c r="B904" t="s">
        <v>2313</v>
      </c>
      <c r="C904" t="str">
        <f t="shared" si="28"/>
        <v>山东航空</v>
      </c>
      <c r="D904" t="str">
        <f t="shared" si="29"/>
        <v>02</v>
      </c>
      <c r="E904" t="s">
        <v>427</v>
      </c>
      <c r="F904">
        <v>181</v>
      </c>
      <c r="G904">
        <v>98</v>
      </c>
      <c r="H904">
        <v>89</v>
      </c>
      <c r="I904">
        <v>58</v>
      </c>
      <c r="J904">
        <v>58</v>
      </c>
      <c r="K904">
        <v>49</v>
      </c>
      <c r="L904">
        <v>0</v>
      </c>
      <c r="M904">
        <v>2024</v>
      </c>
      <c r="N904">
        <f>VLOOKUP(E904, '2024D'!$A$2:$G$339, 2, FALSE)</f>
        <v>214</v>
      </c>
      <c r="O904">
        <f>VLOOKUP(E904, '2024D'!$A$2:$G$339, 3, FALSE)</f>
        <v>35341</v>
      </c>
      <c r="P904">
        <f>extracted_table_data[[#This Row],[最低排名]]-extracted_table_data[[#This Row],[同分人数]]+1</f>
        <v>33095</v>
      </c>
      <c r="Q904">
        <f>IF(O904&gt;=开始!$B$6, 1, 0)</f>
        <v>1</v>
      </c>
      <c r="R904">
        <f>extracted_table_data[[#This Row],[最低排名]]-开始!$B$6</f>
        <v>33327</v>
      </c>
    </row>
    <row r="905" spans="1:18">
      <c r="A905">
        <v>67201</v>
      </c>
      <c r="B905" t="s">
        <v>1076</v>
      </c>
      <c r="C905" t="str">
        <f t="shared" si="28"/>
        <v>山东中医</v>
      </c>
      <c r="D905" t="str">
        <f t="shared" si="29"/>
        <v>01</v>
      </c>
      <c r="E905" t="s">
        <v>168</v>
      </c>
      <c r="F905">
        <v>211</v>
      </c>
      <c r="G905">
        <v>111</v>
      </c>
      <c r="H905">
        <v>119</v>
      </c>
      <c r="I905">
        <v>61</v>
      </c>
      <c r="J905">
        <v>55</v>
      </c>
      <c r="K905">
        <v>49</v>
      </c>
      <c r="L905">
        <v>0</v>
      </c>
      <c r="M905">
        <v>2024</v>
      </c>
      <c r="N905">
        <f>VLOOKUP(E905, '2024D'!$A$2:$G$339, 2, FALSE)</f>
        <v>247</v>
      </c>
      <c r="O905">
        <f>VLOOKUP(E905, '2024D'!$A$2:$G$339, 3, FALSE)</f>
        <v>20693</v>
      </c>
      <c r="P905">
        <f>extracted_table_data[[#This Row],[最低排名]]-extracted_table_data[[#This Row],[同分人数]]+1</f>
        <v>32461</v>
      </c>
      <c r="Q905">
        <f>IF(O905&gt;=开始!$B$6, 1, 0)</f>
        <v>1</v>
      </c>
      <c r="R905">
        <f>extracted_table_data[[#This Row],[最低排名]]-开始!$B$6</f>
        <v>32676</v>
      </c>
    </row>
    <row r="906" spans="1:18">
      <c r="A906">
        <v>67301</v>
      </c>
      <c r="B906" t="s">
        <v>1077</v>
      </c>
      <c r="C906" t="str">
        <f t="shared" si="28"/>
        <v>北交威海</v>
      </c>
      <c r="D906" t="str">
        <f t="shared" si="29"/>
        <v>01</v>
      </c>
      <c r="E906" t="s">
        <v>256</v>
      </c>
      <c r="F906">
        <v>213</v>
      </c>
      <c r="G906">
        <v>109</v>
      </c>
      <c r="H906">
        <v>123</v>
      </c>
      <c r="I906">
        <v>70</v>
      </c>
      <c r="J906">
        <v>64</v>
      </c>
      <c r="K906">
        <v>61</v>
      </c>
      <c r="L906">
        <v>0</v>
      </c>
      <c r="M906">
        <v>2024</v>
      </c>
      <c r="N906">
        <f>VLOOKUP(E906, '2024D'!$A$2:$G$339, 2, FALSE)</f>
        <v>241</v>
      </c>
      <c r="O906">
        <f>VLOOKUP(E906, '2024D'!$A$2:$G$339, 3, FALSE)</f>
        <v>11919</v>
      </c>
      <c r="P906">
        <f>extracted_table_data[[#This Row],[最低排名]]-extracted_table_data[[#This Row],[同分人数]]+1</f>
        <v>35260</v>
      </c>
      <c r="Q906">
        <f>IF(O906&gt;=开始!$B$6, 1, 0)</f>
        <v>1</v>
      </c>
      <c r="R906">
        <f>extracted_table_data[[#This Row],[最低排名]]-开始!$B$6</f>
        <v>35473</v>
      </c>
    </row>
    <row r="907" spans="1:18">
      <c r="A907">
        <v>68101</v>
      </c>
      <c r="B907" t="s">
        <v>1078</v>
      </c>
      <c r="C907" t="str">
        <f t="shared" si="28"/>
        <v>华北水电</v>
      </c>
      <c r="D907" t="str">
        <f t="shared" si="29"/>
        <v>01</v>
      </c>
      <c r="E907" t="s">
        <v>50</v>
      </c>
      <c r="F907">
        <v>172</v>
      </c>
      <c r="G907">
        <v>98</v>
      </c>
      <c r="H907">
        <v>109</v>
      </c>
      <c r="I907">
        <v>55</v>
      </c>
      <c r="J907">
        <v>52</v>
      </c>
      <c r="K907">
        <v>43</v>
      </c>
      <c r="L907">
        <v>0</v>
      </c>
      <c r="M907">
        <v>2024</v>
      </c>
      <c r="N907">
        <f>VLOOKUP(E907, '2024D'!$A$2:$G$339, 2, FALSE)</f>
        <v>189</v>
      </c>
      <c r="O907">
        <f>VLOOKUP(E907, '2024D'!$A$2:$G$339, 3, FALSE)</f>
        <v>36222</v>
      </c>
      <c r="P907">
        <f>extracted_table_data[[#This Row],[最低排名]]-extracted_table_data[[#This Row],[同分人数]]+1</f>
        <v>35698</v>
      </c>
      <c r="Q907">
        <f>IF(O907&gt;=开始!$B$6, 1, 0)</f>
        <v>1</v>
      </c>
      <c r="R907">
        <f>extracted_table_data[[#This Row],[最低排名]]-开始!$B$6</f>
        <v>35904</v>
      </c>
    </row>
    <row r="908" spans="1:18">
      <c r="A908">
        <v>68102</v>
      </c>
      <c r="B908" t="s">
        <v>1079</v>
      </c>
      <c r="C908" t="str">
        <f t="shared" si="28"/>
        <v>华北水电</v>
      </c>
      <c r="D908" t="str">
        <f t="shared" si="29"/>
        <v>02</v>
      </c>
      <c r="E908" t="s">
        <v>528</v>
      </c>
      <c r="F908">
        <v>187</v>
      </c>
      <c r="G908">
        <v>101</v>
      </c>
      <c r="H908">
        <v>88</v>
      </c>
      <c r="I908">
        <v>61</v>
      </c>
      <c r="J908">
        <v>55</v>
      </c>
      <c r="K908">
        <v>49</v>
      </c>
      <c r="L908">
        <v>0</v>
      </c>
      <c r="M908">
        <v>2024</v>
      </c>
      <c r="N908">
        <f>VLOOKUP(E908, '2024D'!$A$2:$G$339, 2, FALSE)</f>
        <v>240</v>
      </c>
      <c r="O908">
        <f>VLOOKUP(E908, '2024D'!$A$2:$G$339, 3, FALSE)</f>
        <v>34239</v>
      </c>
      <c r="P908">
        <f>extracted_table_data[[#This Row],[最低排名]]-extracted_table_data[[#This Row],[同分人数]]+1</f>
        <v>19673</v>
      </c>
      <c r="Q908">
        <f>IF(O908&gt;=开始!$B$6, 1, 0)</f>
        <v>1</v>
      </c>
      <c r="R908">
        <f>extracted_table_data[[#This Row],[最低排名]]-开始!$B$6</f>
        <v>19921</v>
      </c>
    </row>
    <row r="909" spans="1:18">
      <c r="A909">
        <v>68103</v>
      </c>
      <c r="B909" t="s">
        <v>1693</v>
      </c>
      <c r="C909" t="str">
        <f t="shared" si="28"/>
        <v>华北水电</v>
      </c>
      <c r="D909" t="str">
        <f t="shared" si="29"/>
        <v>03</v>
      </c>
      <c r="E909" t="s">
        <v>419</v>
      </c>
      <c r="F909">
        <v>188</v>
      </c>
      <c r="G909">
        <v>97</v>
      </c>
      <c r="H909">
        <v>60</v>
      </c>
      <c r="I909">
        <v>64</v>
      </c>
      <c r="J909">
        <v>61</v>
      </c>
      <c r="K909">
        <v>61</v>
      </c>
      <c r="L909">
        <v>0</v>
      </c>
      <c r="M909">
        <v>2024</v>
      </c>
      <c r="N909">
        <f>VLOOKUP(E909, '2024D'!$A$2:$G$339, 2, FALSE)</f>
        <v>229</v>
      </c>
      <c r="O909">
        <f>VLOOKUP(E909, '2024D'!$A$2:$G$339, 3, FALSE)</f>
        <v>35570</v>
      </c>
      <c r="P909">
        <f>extracted_table_data[[#This Row],[最低排名]]-extracted_table_data[[#This Row],[同分人数]]+1</f>
        <v>11740</v>
      </c>
      <c r="Q909">
        <f>IF(O909&gt;=开始!$B$6, 1, 0)</f>
        <v>1</v>
      </c>
      <c r="R909">
        <f>extracted_table_data[[#This Row],[最低排名]]-开始!$B$6</f>
        <v>11977</v>
      </c>
    </row>
    <row r="910" spans="1:18">
      <c r="A910">
        <v>68201</v>
      </c>
      <c r="B910" t="s">
        <v>1080</v>
      </c>
      <c r="C910" t="str">
        <f t="shared" si="28"/>
        <v>郑州大学</v>
      </c>
      <c r="D910" t="str">
        <f t="shared" si="29"/>
        <v>01</v>
      </c>
      <c r="E910" t="s">
        <v>189</v>
      </c>
      <c r="F910">
        <v>226</v>
      </c>
      <c r="G910">
        <v>121</v>
      </c>
      <c r="H910">
        <v>114</v>
      </c>
      <c r="I910">
        <v>67</v>
      </c>
      <c r="J910">
        <v>64</v>
      </c>
      <c r="K910">
        <v>64</v>
      </c>
      <c r="L910">
        <v>0</v>
      </c>
      <c r="M910">
        <v>2024</v>
      </c>
      <c r="N910">
        <f>VLOOKUP(E910, '2024D'!$A$2:$G$339, 2, FALSE)</f>
        <v>225</v>
      </c>
      <c r="O910">
        <f>VLOOKUP(E910, '2024D'!$A$2:$G$339, 3, FALSE)</f>
        <v>10985</v>
      </c>
      <c r="P910">
        <f>extracted_table_data[[#This Row],[最低排名]]-extracted_table_data[[#This Row],[同分人数]]+1</f>
        <v>35698</v>
      </c>
      <c r="Q910">
        <f>IF(O910&gt;=开始!$B$6, 1, 0)</f>
        <v>1</v>
      </c>
      <c r="R910">
        <f>extracted_table_data[[#This Row],[最低排名]]-开始!$B$6</f>
        <v>35904</v>
      </c>
    </row>
    <row r="911" spans="1:18">
      <c r="A911">
        <v>68202</v>
      </c>
      <c r="B911" t="s">
        <v>1081</v>
      </c>
      <c r="C911" t="str">
        <f t="shared" si="28"/>
        <v>郑州大学</v>
      </c>
      <c r="D911" t="str">
        <f t="shared" si="29"/>
        <v>02</v>
      </c>
      <c r="E911" t="s">
        <v>87</v>
      </c>
      <c r="F911">
        <v>232</v>
      </c>
      <c r="G911">
        <v>123</v>
      </c>
      <c r="H911">
        <v>111</v>
      </c>
      <c r="I911">
        <v>64</v>
      </c>
      <c r="J911">
        <v>61</v>
      </c>
      <c r="K911">
        <v>58</v>
      </c>
      <c r="L911">
        <v>0</v>
      </c>
      <c r="M911">
        <v>2024</v>
      </c>
      <c r="N911">
        <f>VLOOKUP(E911, '2024D'!$A$2:$G$339, 2, FALSE)</f>
        <v>225</v>
      </c>
      <c r="O911">
        <f>VLOOKUP(E911, '2024D'!$A$2:$G$339, 3, FALSE)</f>
        <v>13085</v>
      </c>
      <c r="P911">
        <f>extracted_table_data[[#This Row],[最低排名]]-extracted_table_data[[#This Row],[同分人数]]+1</f>
        <v>34171</v>
      </c>
      <c r="Q911">
        <f>IF(O911&gt;=开始!$B$6, 1, 0)</f>
        <v>1</v>
      </c>
      <c r="R911">
        <f>extracted_table_data[[#This Row],[最低排名]]-开始!$B$6</f>
        <v>34431</v>
      </c>
    </row>
    <row r="912" spans="1:18">
      <c r="A912">
        <v>68203</v>
      </c>
      <c r="B912" t="s">
        <v>1591</v>
      </c>
      <c r="C912" t="str">
        <f t="shared" si="28"/>
        <v>郑州大学</v>
      </c>
      <c r="D912" t="str">
        <f t="shared" si="29"/>
        <v>03</v>
      </c>
      <c r="E912" t="s">
        <v>62</v>
      </c>
      <c r="F912">
        <v>220</v>
      </c>
      <c r="G912">
        <v>120</v>
      </c>
      <c r="H912">
        <v>112</v>
      </c>
      <c r="I912">
        <v>67</v>
      </c>
      <c r="J912">
        <v>67</v>
      </c>
      <c r="K912">
        <v>61</v>
      </c>
      <c r="L912">
        <v>0</v>
      </c>
      <c r="M912">
        <v>2024</v>
      </c>
      <c r="N912">
        <f>VLOOKUP(E912, '2024D'!$A$2:$G$339, 2, FALSE)</f>
        <v>233</v>
      </c>
      <c r="O912">
        <f>VLOOKUP(E912, '2024D'!$A$2:$G$339, 3, FALSE)</f>
        <v>12860</v>
      </c>
      <c r="P912">
        <f>extracted_table_data[[#This Row],[最低排名]]-extracted_table_data[[#This Row],[同分人数]]+1</f>
        <v>11740</v>
      </c>
      <c r="Q912">
        <f>IF(O912&gt;=开始!$B$6, 1, 0)</f>
        <v>1</v>
      </c>
      <c r="R912">
        <f>extracted_table_data[[#This Row],[最低排名]]-开始!$B$6</f>
        <v>11977</v>
      </c>
    </row>
    <row r="913" spans="1:18">
      <c r="A913">
        <v>68301</v>
      </c>
      <c r="B913" t="s">
        <v>1082</v>
      </c>
      <c r="C913" t="str">
        <f t="shared" si="28"/>
        <v>河南理工</v>
      </c>
      <c r="D913" t="str">
        <f t="shared" si="29"/>
        <v>01</v>
      </c>
      <c r="E913" t="s">
        <v>398</v>
      </c>
      <c r="F913">
        <v>184</v>
      </c>
      <c r="G913">
        <v>94</v>
      </c>
      <c r="H913">
        <v>108</v>
      </c>
      <c r="I913">
        <v>49</v>
      </c>
      <c r="J913">
        <v>46</v>
      </c>
      <c r="K913">
        <v>46</v>
      </c>
      <c r="L913">
        <v>0</v>
      </c>
      <c r="M913">
        <v>2024</v>
      </c>
      <c r="N913">
        <f>VLOOKUP(E913, '2024D'!$A$2:$G$339, 2, FALSE)</f>
        <v>236</v>
      </c>
      <c r="O913">
        <f>VLOOKUP(E913, '2024D'!$A$2:$G$339, 3, FALSE)</f>
        <v>35806</v>
      </c>
      <c r="P913">
        <f>extracted_table_data[[#This Row],[最低排名]]-extracted_table_data[[#This Row],[同分人数]]+1</f>
        <v>10341</v>
      </c>
      <c r="Q913">
        <f>IF(O913&gt;=开始!$B$6, 1, 0)</f>
        <v>1</v>
      </c>
      <c r="R913">
        <f>extracted_table_data[[#This Row],[最低排名]]-开始!$B$6</f>
        <v>10565</v>
      </c>
    </row>
    <row r="914" spans="1:18">
      <c r="A914">
        <v>68302</v>
      </c>
      <c r="B914" t="s">
        <v>1083</v>
      </c>
      <c r="C914" t="str">
        <f t="shared" si="28"/>
        <v>河南理工</v>
      </c>
      <c r="D914" t="str">
        <f t="shared" si="29"/>
        <v>02</v>
      </c>
      <c r="E914" t="s">
        <v>309</v>
      </c>
      <c r="F914">
        <v>188</v>
      </c>
      <c r="G914">
        <v>110</v>
      </c>
      <c r="H914">
        <v>86</v>
      </c>
      <c r="I914">
        <v>64</v>
      </c>
      <c r="J914">
        <v>58</v>
      </c>
      <c r="K914">
        <v>46</v>
      </c>
      <c r="L914">
        <v>0</v>
      </c>
      <c r="M914">
        <v>2024</v>
      </c>
      <c r="N914">
        <f>VLOOKUP(E914, '2024D'!$A$2:$G$339, 2, FALSE)</f>
        <v>250</v>
      </c>
      <c r="O914">
        <f>VLOOKUP(E914, '2024D'!$A$2:$G$339, 3, FALSE)</f>
        <v>33781</v>
      </c>
      <c r="P914">
        <f>extracted_table_data[[#This Row],[最低排名]]-extracted_table_data[[#This Row],[同分人数]]+1</f>
        <v>34432</v>
      </c>
      <c r="Q914">
        <f>IF(O914&gt;=开始!$B$6, 1, 0)</f>
        <v>1</v>
      </c>
      <c r="R914">
        <f>extracted_table_data[[#This Row],[最低排名]]-开始!$B$6</f>
        <v>34625</v>
      </c>
    </row>
    <row r="915" spans="1:18">
      <c r="A915">
        <v>68303</v>
      </c>
      <c r="B915" t="s">
        <v>1084</v>
      </c>
      <c r="C915" t="str">
        <f t="shared" si="28"/>
        <v>河南理工</v>
      </c>
      <c r="D915" t="str">
        <f t="shared" si="29"/>
        <v>03</v>
      </c>
      <c r="E915" t="s">
        <v>701</v>
      </c>
      <c r="F915">
        <v>196</v>
      </c>
      <c r="G915">
        <v>100</v>
      </c>
      <c r="H915">
        <v>89</v>
      </c>
      <c r="I915">
        <v>58</v>
      </c>
      <c r="J915">
        <v>55</v>
      </c>
      <c r="K915">
        <v>46</v>
      </c>
      <c r="L915">
        <v>0</v>
      </c>
      <c r="M915">
        <v>2024</v>
      </c>
      <c r="N915">
        <f>VLOOKUP(E915, '2024D'!$A$2:$G$339, 2, FALSE)</f>
        <v>215</v>
      </c>
      <c r="O915">
        <f>VLOOKUP(E915, '2024D'!$A$2:$G$339, 3, FALSE)</f>
        <v>33286</v>
      </c>
      <c r="P915">
        <f>extracted_table_data[[#This Row],[最低排名]]-extracted_table_data[[#This Row],[同分人数]]+1</f>
        <v>30169</v>
      </c>
      <c r="Q915">
        <f>IF(O915&gt;=开始!$B$6, 1, 0)</f>
        <v>1</v>
      </c>
      <c r="R915">
        <f>extracted_table_data[[#This Row],[最低排名]]-开始!$B$6</f>
        <v>30385</v>
      </c>
    </row>
    <row r="916" spans="1:18">
      <c r="A916">
        <v>68401</v>
      </c>
      <c r="B916" t="s">
        <v>1085</v>
      </c>
      <c r="C916" t="str">
        <f t="shared" si="28"/>
        <v>郑州轻工</v>
      </c>
      <c r="D916" t="str">
        <f t="shared" si="29"/>
        <v>01</v>
      </c>
      <c r="E916" t="s">
        <v>56</v>
      </c>
      <c r="F916">
        <v>176</v>
      </c>
      <c r="G916">
        <v>93</v>
      </c>
      <c r="H916">
        <v>103</v>
      </c>
      <c r="I916">
        <v>46</v>
      </c>
      <c r="J916">
        <v>46</v>
      </c>
      <c r="K916">
        <v>43</v>
      </c>
      <c r="L916">
        <v>0</v>
      </c>
      <c r="M916">
        <v>2024</v>
      </c>
      <c r="N916">
        <f>VLOOKUP(E916, '2024D'!$A$2:$G$339, 2, FALSE)</f>
        <v>187</v>
      </c>
      <c r="O916">
        <f>VLOOKUP(E916, '2024D'!$A$2:$G$339, 3, FALSE)</f>
        <v>39641</v>
      </c>
      <c r="P916">
        <f>extracted_table_data[[#This Row],[最低排名]]-extracted_table_data[[#This Row],[同分人数]]+1</f>
        <v>33328</v>
      </c>
      <c r="Q916">
        <f>IF(O916&gt;=开始!$B$6, 1, 0)</f>
        <v>1</v>
      </c>
      <c r="R916">
        <f>extracted_table_data[[#This Row],[最低排名]]-开始!$B$6</f>
        <v>33564</v>
      </c>
    </row>
    <row r="917" spans="1:18">
      <c r="A917">
        <v>68402</v>
      </c>
      <c r="B917" t="s">
        <v>1086</v>
      </c>
      <c r="C917" t="str">
        <f t="shared" si="28"/>
        <v>郑州轻工</v>
      </c>
      <c r="D917" t="str">
        <f t="shared" si="29"/>
        <v>02</v>
      </c>
      <c r="E917" t="s">
        <v>203</v>
      </c>
      <c r="F917">
        <v>182</v>
      </c>
      <c r="G917">
        <v>94</v>
      </c>
      <c r="H917">
        <v>107</v>
      </c>
      <c r="I917">
        <v>55</v>
      </c>
      <c r="J917">
        <v>43</v>
      </c>
      <c r="K917">
        <v>43</v>
      </c>
      <c r="L917">
        <v>0</v>
      </c>
      <c r="M917">
        <v>2024</v>
      </c>
      <c r="N917">
        <f>VLOOKUP(E917, '2024D'!$A$2:$G$339, 2, FALSE)</f>
        <v>214</v>
      </c>
      <c r="O917">
        <f>VLOOKUP(E917, '2024D'!$A$2:$G$339, 3, FALSE)</f>
        <v>36436</v>
      </c>
      <c r="P917">
        <f>extracted_table_data[[#This Row],[最低排名]]-extracted_table_data[[#This Row],[同分人数]]+1</f>
        <v>32898</v>
      </c>
      <c r="Q917">
        <f>IF(O917&gt;=开始!$B$6, 1, 0)</f>
        <v>1</v>
      </c>
      <c r="R917">
        <f>extracted_table_data[[#This Row],[最低排名]]-开始!$B$6</f>
        <v>33094</v>
      </c>
    </row>
    <row r="918" spans="1:18">
      <c r="A918">
        <v>68501</v>
      </c>
      <c r="B918" t="s">
        <v>1087</v>
      </c>
      <c r="C918" t="str">
        <f t="shared" si="28"/>
        <v>河南工大</v>
      </c>
      <c r="D918" t="str">
        <f t="shared" si="29"/>
        <v>01</v>
      </c>
      <c r="E918" t="s">
        <v>427</v>
      </c>
      <c r="F918">
        <v>199</v>
      </c>
      <c r="G918">
        <v>103</v>
      </c>
      <c r="H918">
        <v>80</v>
      </c>
      <c r="I918">
        <v>55</v>
      </c>
      <c r="J918">
        <v>55</v>
      </c>
      <c r="K918">
        <v>46</v>
      </c>
      <c r="L918">
        <v>0</v>
      </c>
      <c r="M918">
        <v>2024</v>
      </c>
      <c r="N918">
        <f>VLOOKUP(E918, '2024D'!$A$2:$G$339, 2, FALSE)</f>
        <v>214</v>
      </c>
      <c r="O918">
        <f>VLOOKUP(E918, '2024D'!$A$2:$G$339, 3, FALSE)</f>
        <v>35341</v>
      </c>
      <c r="P918">
        <f>extracted_table_data[[#This Row],[最低排名]]-extracted_table_data[[#This Row],[同分人数]]+1</f>
        <v>35905</v>
      </c>
      <c r="Q918">
        <f>IF(O918&gt;=开始!$B$6, 1, 0)</f>
        <v>1</v>
      </c>
      <c r="R918">
        <f>extracted_table_data[[#This Row],[最低排名]]-开始!$B$6</f>
        <v>36113</v>
      </c>
    </row>
    <row r="919" spans="1:18">
      <c r="A919">
        <v>68502</v>
      </c>
      <c r="B919" t="s">
        <v>1088</v>
      </c>
      <c r="C919" t="str">
        <f t="shared" si="28"/>
        <v>河南工大</v>
      </c>
      <c r="D919" t="str">
        <f t="shared" si="29"/>
        <v>02</v>
      </c>
      <c r="E919" t="s">
        <v>469</v>
      </c>
      <c r="F919">
        <v>182</v>
      </c>
      <c r="G919">
        <v>91</v>
      </c>
      <c r="H919">
        <v>103</v>
      </c>
      <c r="I919">
        <v>58</v>
      </c>
      <c r="J919">
        <v>46</v>
      </c>
      <c r="K919">
        <v>43</v>
      </c>
      <c r="L919">
        <v>0</v>
      </c>
      <c r="M919">
        <v>2024</v>
      </c>
      <c r="N919">
        <f>VLOOKUP(E919, '2024D'!$A$2:$G$339, 2, FALSE)</f>
        <v>227</v>
      </c>
      <c r="O919">
        <f>VLOOKUP(E919, '2024D'!$A$2:$G$339, 3, FALSE)</f>
        <v>36033</v>
      </c>
      <c r="P919">
        <f>extracted_table_data[[#This Row],[最低排名]]-extracted_table_data[[#This Row],[同分人数]]+1</f>
        <v>38093</v>
      </c>
      <c r="Q919">
        <f>IF(O919&gt;=开始!$B$6, 1, 0)</f>
        <v>1</v>
      </c>
      <c r="R919">
        <f>extracted_table_data[[#This Row],[最低排名]]-开始!$B$6</f>
        <v>38271</v>
      </c>
    </row>
    <row r="920" spans="1:18">
      <c r="A920">
        <v>68503</v>
      </c>
      <c r="B920" t="s">
        <v>1089</v>
      </c>
      <c r="C920" t="str">
        <f t="shared" si="28"/>
        <v>河南工大</v>
      </c>
      <c r="D920" t="str">
        <f t="shared" si="29"/>
        <v>03</v>
      </c>
      <c r="E920" t="s">
        <v>513</v>
      </c>
      <c r="F920">
        <v>192</v>
      </c>
      <c r="G920">
        <v>99</v>
      </c>
      <c r="H920">
        <v>75</v>
      </c>
      <c r="I920">
        <v>58</v>
      </c>
      <c r="J920">
        <v>49</v>
      </c>
      <c r="K920">
        <v>46</v>
      </c>
      <c r="L920">
        <v>0</v>
      </c>
      <c r="M920">
        <v>2024</v>
      </c>
      <c r="N920">
        <f>VLOOKUP(E920, '2024D'!$A$2:$G$339, 2, FALSE)</f>
        <v>177</v>
      </c>
      <c r="O920">
        <f>VLOOKUP(E920, '2024D'!$A$2:$G$339, 3, FALSE)</f>
        <v>38443</v>
      </c>
      <c r="P920">
        <f>extracted_table_data[[#This Row],[最低排名]]-extracted_table_data[[#This Row],[同分人数]]+1</f>
        <v>36713</v>
      </c>
      <c r="Q920">
        <f>IF(O920&gt;=开始!$B$6, 1, 0)</f>
        <v>1</v>
      </c>
      <c r="R920">
        <f>extracted_table_data[[#This Row],[最低排名]]-开始!$B$6</f>
        <v>36906</v>
      </c>
    </row>
    <row r="921" spans="1:18">
      <c r="A921">
        <v>68601</v>
      </c>
      <c r="B921" t="s">
        <v>1090</v>
      </c>
      <c r="C921" t="str">
        <f t="shared" si="28"/>
        <v>河南科大</v>
      </c>
      <c r="D921" t="str">
        <f t="shared" si="29"/>
        <v>01</v>
      </c>
      <c r="E921" t="s">
        <v>232</v>
      </c>
      <c r="F921">
        <v>182</v>
      </c>
      <c r="G921">
        <v>95</v>
      </c>
      <c r="H921">
        <v>91</v>
      </c>
      <c r="I921">
        <v>67</v>
      </c>
      <c r="J921">
        <v>52</v>
      </c>
      <c r="K921">
        <v>46</v>
      </c>
      <c r="L921">
        <v>0</v>
      </c>
      <c r="M921">
        <v>2024</v>
      </c>
      <c r="N921">
        <f>VLOOKUP(E921, '2024D'!$A$2:$G$339, 2, FALSE)</f>
        <v>227</v>
      </c>
      <c r="O921">
        <f>VLOOKUP(E921, '2024D'!$A$2:$G$339, 3, FALSE)</f>
        <v>34709</v>
      </c>
      <c r="P921">
        <f>extracted_table_data[[#This Row],[最低排名]]-extracted_table_data[[#This Row],[同分人数]]+1</f>
        <v>34626</v>
      </c>
      <c r="Q921">
        <f>IF(O921&gt;=开始!$B$6, 1, 0)</f>
        <v>1</v>
      </c>
      <c r="R921">
        <f>extracted_table_data[[#This Row],[最低排名]]-开始!$B$6</f>
        <v>34853</v>
      </c>
    </row>
    <row r="922" spans="1:18">
      <c r="A922">
        <v>68701</v>
      </c>
      <c r="B922" t="s">
        <v>1092</v>
      </c>
      <c r="C922" t="str">
        <f t="shared" si="28"/>
        <v>中原工院</v>
      </c>
      <c r="D922" t="str">
        <f t="shared" si="29"/>
        <v>01</v>
      </c>
      <c r="E922" t="s">
        <v>479</v>
      </c>
      <c r="F922">
        <v>184</v>
      </c>
      <c r="G922">
        <v>96</v>
      </c>
      <c r="H922">
        <v>88</v>
      </c>
      <c r="I922">
        <v>52</v>
      </c>
      <c r="J922">
        <v>49</v>
      </c>
      <c r="K922">
        <v>49</v>
      </c>
      <c r="L922">
        <v>0</v>
      </c>
      <c r="M922">
        <v>2024</v>
      </c>
      <c r="N922">
        <f>VLOOKUP(E922, '2024D'!$A$2:$G$339, 2, FALSE)</f>
        <v>171</v>
      </c>
      <c r="O922">
        <f>VLOOKUP(E922, '2024D'!$A$2:$G$339, 3, FALSE)</f>
        <v>38053</v>
      </c>
      <c r="P922">
        <f>extracted_table_data[[#This Row],[最低排名]]-extracted_table_data[[#This Row],[同分人数]]+1</f>
        <v>34854</v>
      </c>
      <c r="Q922">
        <f>IF(O922&gt;=开始!$B$6, 1, 0)</f>
        <v>1</v>
      </c>
      <c r="R922">
        <f>extracted_table_data[[#This Row],[最低排名]]-开始!$B$6</f>
        <v>35051</v>
      </c>
    </row>
    <row r="923" spans="1:18">
      <c r="A923">
        <v>68801</v>
      </c>
      <c r="B923" t="s">
        <v>1093</v>
      </c>
      <c r="C923" t="str">
        <f t="shared" si="28"/>
        <v>河南农大</v>
      </c>
      <c r="D923" t="str">
        <f t="shared" si="29"/>
        <v>01</v>
      </c>
      <c r="E923" t="s">
        <v>182</v>
      </c>
      <c r="F923">
        <v>215</v>
      </c>
      <c r="G923">
        <v>110</v>
      </c>
      <c r="H923">
        <v>102</v>
      </c>
      <c r="I923">
        <v>49</v>
      </c>
      <c r="J923">
        <v>49</v>
      </c>
      <c r="K923">
        <v>46</v>
      </c>
      <c r="L923">
        <v>0</v>
      </c>
      <c r="M923">
        <v>2024</v>
      </c>
      <c r="N923">
        <f>VLOOKUP(E923, '2024D'!$A$2:$G$339, 2, FALSE)</f>
        <v>248</v>
      </c>
      <c r="O923">
        <f>VLOOKUP(E923, '2024D'!$A$2:$G$339, 3, FALSE)</f>
        <v>29262</v>
      </c>
      <c r="P923">
        <f>extracted_table_data[[#This Row],[最低排名]]-extracted_table_data[[#This Row],[同分人数]]+1</f>
        <v>32898</v>
      </c>
      <c r="Q923">
        <f>IF(O923&gt;=开始!$B$6, 1, 0)</f>
        <v>1</v>
      </c>
      <c r="R923">
        <f>extracted_table_data[[#This Row],[最低排名]]-开始!$B$6</f>
        <v>33094</v>
      </c>
    </row>
    <row r="924" spans="1:18">
      <c r="A924">
        <v>68802</v>
      </c>
      <c r="B924" t="s">
        <v>1094</v>
      </c>
      <c r="C924" t="str">
        <f t="shared" si="28"/>
        <v>河南农大</v>
      </c>
      <c r="D924" t="str">
        <f t="shared" si="29"/>
        <v>02</v>
      </c>
      <c r="E924" t="s">
        <v>381</v>
      </c>
      <c r="F924">
        <v>206</v>
      </c>
      <c r="G924">
        <v>104</v>
      </c>
      <c r="H924">
        <v>64</v>
      </c>
      <c r="I924">
        <v>58</v>
      </c>
      <c r="J924">
        <v>52</v>
      </c>
      <c r="K924">
        <v>49</v>
      </c>
      <c r="L924">
        <v>0</v>
      </c>
      <c r="M924">
        <v>2024</v>
      </c>
      <c r="N924">
        <f>VLOOKUP(E924, '2024D'!$A$2:$G$339, 2, FALSE)</f>
        <v>193</v>
      </c>
      <c r="O924">
        <f>VLOOKUP(E924, '2024D'!$A$2:$G$339, 3, FALSE)</f>
        <v>36629</v>
      </c>
      <c r="P924">
        <f>extracted_table_data[[#This Row],[最低排名]]-extracted_table_data[[#This Row],[同分人数]]+1</f>
        <v>38856</v>
      </c>
      <c r="Q924">
        <f>IF(O924&gt;=开始!$B$6, 1, 0)</f>
        <v>1</v>
      </c>
      <c r="R924">
        <f>extracted_table_data[[#This Row],[最低排名]]-开始!$B$6</f>
        <v>39040</v>
      </c>
    </row>
    <row r="925" spans="1:18">
      <c r="A925">
        <v>68803</v>
      </c>
      <c r="B925" t="s">
        <v>1095</v>
      </c>
      <c r="C925" t="str">
        <f t="shared" si="28"/>
        <v>河南农大</v>
      </c>
      <c r="D925" t="str">
        <f t="shared" si="29"/>
        <v>03</v>
      </c>
      <c r="E925" t="s">
        <v>528</v>
      </c>
      <c r="F925">
        <v>191</v>
      </c>
      <c r="G925">
        <v>104</v>
      </c>
      <c r="H925">
        <v>99</v>
      </c>
      <c r="I925">
        <v>64</v>
      </c>
      <c r="J925">
        <v>46</v>
      </c>
      <c r="K925">
        <v>40</v>
      </c>
      <c r="L925">
        <v>0</v>
      </c>
      <c r="M925">
        <v>2024</v>
      </c>
      <c r="N925">
        <f>VLOOKUP(E925, '2024D'!$A$2:$G$339, 2, FALSE)</f>
        <v>240</v>
      </c>
      <c r="O925">
        <f>VLOOKUP(E925, '2024D'!$A$2:$G$339, 3, FALSE)</f>
        <v>34239</v>
      </c>
      <c r="P925">
        <f>extracted_table_data[[#This Row],[最低排名]]-extracted_table_data[[#This Row],[同分人数]]+1</f>
        <v>34626</v>
      </c>
      <c r="Q925">
        <f>IF(O925&gt;=开始!$B$6, 1, 0)</f>
        <v>1</v>
      </c>
      <c r="R925">
        <f>extracted_table_data[[#This Row],[最低排名]]-开始!$B$6</f>
        <v>34853</v>
      </c>
    </row>
    <row r="926" spans="1:18">
      <c r="A926">
        <v>68901</v>
      </c>
      <c r="B926" t="s">
        <v>1096</v>
      </c>
      <c r="C926" t="str">
        <f t="shared" si="28"/>
        <v>河南中医</v>
      </c>
      <c r="D926" t="str">
        <f t="shared" si="29"/>
        <v>01</v>
      </c>
      <c r="E926" t="s">
        <v>485</v>
      </c>
      <c r="F926">
        <v>190</v>
      </c>
      <c r="G926">
        <v>104</v>
      </c>
      <c r="H926">
        <v>105</v>
      </c>
      <c r="I926">
        <v>55</v>
      </c>
      <c r="J926">
        <v>49</v>
      </c>
      <c r="K926">
        <v>46</v>
      </c>
      <c r="L926">
        <v>0</v>
      </c>
      <c r="M926">
        <v>2024</v>
      </c>
      <c r="N926">
        <f>VLOOKUP(E926, '2024D'!$A$2:$G$339, 2, FALSE)</f>
        <v>211</v>
      </c>
      <c r="O926">
        <f>VLOOKUP(E926, '2024D'!$A$2:$G$339, 3, FALSE)</f>
        <v>33071</v>
      </c>
      <c r="P926">
        <f>extracted_table_data[[#This Row],[最低排名]]-extracted_table_data[[#This Row],[同分人数]]+1</f>
        <v>32898</v>
      </c>
      <c r="Q926">
        <f>IF(O926&gt;=开始!$B$6, 1, 0)</f>
        <v>1</v>
      </c>
      <c r="R926">
        <f>extracted_table_data[[#This Row],[最低排名]]-开始!$B$6</f>
        <v>33094</v>
      </c>
    </row>
    <row r="927" spans="1:18">
      <c r="A927">
        <v>69001</v>
      </c>
      <c r="B927" t="s">
        <v>1097</v>
      </c>
      <c r="C927" t="str">
        <f t="shared" si="28"/>
        <v>新乡医学</v>
      </c>
      <c r="D927" t="str">
        <f t="shared" si="29"/>
        <v>01</v>
      </c>
      <c r="E927" t="s">
        <v>168</v>
      </c>
      <c r="F927">
        <v>203</v>
      </c>
      <c r="G927">
        <v>104</v>
      </c>
      <c r="H927">
        <v>118</v>
      </c>
      <c r="I927">
        <v>64</v>
      </c>
      <c r="J927">
        <v>55</v>
      </c>
      <c r="K927">
        <v>55</v>
      </c>
      <c r="L927">
        <v>0</v>
      </c>
      <c r="M927">
        <v>2024</v>
      </c>
      <c r="N927">
        <f>VLOOKUP(E927, '2024D'!$A$2:$G$339, 2, FALSE)</f>
        <v>247</v>
      </c>
      <c r="O927">
        <f>VLOOKUP(E927, '2024D'!$A$2:$G$339, 3, FALSE)</f>
        <v>20693</v>
      </c>
      <c r="P927">
        <f>extracted_table_data[[#This Row],[最低排名]]-extracted_table_data[[#This Row],[同分人数]]+1</f>
        <v>29470</v>
      </c>
      <c r="Q927">
        <f>IF(O927&gt;=开始!$B$6, 1, 0)</f>
        <v>1</v>
      </c>
      <c r="R927">
        <f>extracted_table_data[[#This Row],[最低排名]]-开始!$B$6</f>
        <v>29706</v>
      </c>
    </row>
    <row r="928" spans="1:18">
      <c r="A928">
        <v>69101</v>
      </c>
      <c r="B928" t="s">
        <v>1098</v>
      </c>
      <c r="C928" t="str">
        <f t="shared" si="28"/>
        <v>河南大学</v>
      </c>
      <c r="D928" t="str">
        <f t="shared" si="29"/>
        <v>01</v>
      </c>
      <c r="E928" t="s">
        <v>85</v>
      </c>
      <c r="F928">
        <v>217</v>
      </c>
      <c r="G928">
        <v>111</v>
      </c>
      <c r="H928">
        <v>116</v>
      </c>
      <c r="I928">
        <v>52</v>
      </c>
      <c r="J928">
        <v>52</v>
      </c>
      <c r="K928">
        <v>49</v>
      </c>
      <c r="L928">
        <v>0</v>
      </c>
      <c r="M928">
        <v>2024</v>
      </c>
      <c r="N928">
        <f>VLOOKUP(E928, '2024D'!$A$2:$G$339, 2, FALSE)</f>
        <v>259</v>
      </c>
      <c r="O928">
        <f>VLOOKUP(E928, '2024D'!$A$2:$G$339, 3, FALSE)</f>
        <v>23040</v>
      </c>
      <c r="P928">
        <f>extracted_table_data[[#This Row],[最低排名]]-extracted_table_data[[#This Row],[同分人数]]+1</f>
        <v>24802</v>
      </c>
      <c r="Q928">
        <f>IF(O928&gt;=开始!$B$6, 1, 0)</f>
        <v>1</v>
      </c>
      <c r="R928">
        <f>extracted_table_data[[#This Row],[最低排名]]-开始!$B$6</f>
        <v>25081</v>
      </c>
    </row>
    <row r="929" spans="1:18">
      <c r="A929">
        <v>69102</v>
      </c>
      <c r="B929" t="s">
        <v>1099</v>
      </c>
      <c r="C929" t="str">
        <f t="shared" si="28"/>
        <v>河南大学</v>
      </c>
      <c r="D929" t="str">
        <f t="shared" si="29"/>
        <v>02</v>
      </c>
      <c r="E929" t="s">
        <v>122</v>
      </c>
      <c r="F929">
        <v>210</v>
      </c>
      <c r="G929">
        <v>109</v>
      </c>
      <c r="H929">
        <v>107</v>
      </c>
      <c r="I929">
        <v>67</v>
      </c>
      <c r="J929">
        <v>64</v>
      </c>
      <c r="K929">
        <v>58</v>
      </c>
      <c r="L929">
        <v>0</v>
      </c>
      <c r="M929">
        <v>2024</v>
      </c>
      <c r="N929">
        <f>VLOOKUP(E929, '2024D'!$A$2:$G$339, 2, FALSE)</f>
        <v>272</v>
      </c>
      <c r="O929">
        <f>VLOOKUP(E929, '2024D'!$A$2:$G$339, 3, FALSE)</f>
        <v>18067</v>
      </c>
      <c r="P929">
        <f>extracted_table_data[[#This Row],[最低排名]]-extracted_table_data[[#This Row],[同分人数]]+1</f>
        <v>23815</v>
      </c>
      <c r="Q929">
        <f>IF(O929&gt;=开始!$B$6, 1, 0)</f>
        <v>1</v>
      </c>
      <c r="R929">
        <f>extracted_table_data[[#This Row],[最低排名]]-开始!$B$6</f>
        <v>24077</v>
      </c>
    </row>
    <row r="930" spans="1:18">
      <c r="A930">
        <v>69103</v>
      </c>
      <c r="B930" t="s">
        <v>1100</v>
      </c>
      <c r="C930" t="str">
        <f t="shared" si="28"/>
        <v>河南大学</v>
      </c>
      <c r="D930" t="str">
        <f t="shared" si="29"/>
        <v>03</v>
      </c>
      <c r="E930" t="s">
        <v>41</v>
      </c>
      <c r="F930">
        <v>210</v>
      </c>
      <c r="G930">
        <v>105</v>
      </c>
      <c r="H930">
        <v>106</v>
      </c>
      <c r="I930">
        <v>67</v>
      </c>
      <c r="J930">
        <v>58</v>
      </c>
      <c r="K930">
        <v>58</v>
      </c>
      <c r="L930">
        <v>0</v>
      </c>
      <c r="M930">
        <v>2024</v>
      </c>
      <c r="N930">
        <f>VLOOKUP(E930, '2024D'!$A$2:$G$339, 2, FALSE)</f>
        <v>243</v>
      </c>
      <c r="O930">
        <f>VLOOKUP(E930, '2024D'!$A$2:$G$339, 3, FALSE)</f>
        <v>19729</v>
      </c>
      <c r="P930">
        <f>extracted_table_data[[#This Row],[最低排名]]-extracted_table_data[[#This Row],[同分人数]]+1</f>
        <v>22879</v>
      </c>
      <c r="Q930">
        <f>IF(O930&gt;=开始!$B$6, 1, 0)</f>
        <v>1</v>
      </c>
      <c r="R930">
        <f>extracted_table_data[[#This Row],[最低排名]]-开始!$B$6</f>
        <v>23115</v>
      </c>
    </row>
    <row r="931" spans="1:18">
      <c r="A931">
        <v>69104</v>
      </c>
      <c r="B931" t="s">
        <v>1101</v>
      </c>
      <c r="C931" t="str">
        <f t="shared" si="28"/>
        <v>河南大学</v>
      </c>
      <c r="D931" t="str">
        <f t="shared" si="29"/>
        <v>04</v>
      </c>
      <c r="E931" t="s">
        <v>92</v>
      </c>
      <c r="F931">
        <v>212</v>
      </c>
      <c r="G931">
        <v>111</v>
      </c>
      <c r="H931">
        <v>108</v>
      </c>
      <c r="I931">
        <v>61</v>
      </c>
      <c r="J931">
        <v>52</v>
      </c>
      <c r="K931">
        <v>49</v>
      </c>
      <c r="L931">
        <v>0</v>
      </c>
      <c r="M931">
        <v>2024</v>
      </c>
      <c r="N931">
        <f>VLOOKUP(E931, '2024D'!$A$2:$G$339, 2, FALSE)</f>
        <v>266</v>
      </c>
      <c r="O931">
        <f>VLOOKUP(E931, '2024D'!$A$2:$G$339, 3, FALSE)</f>
        <v>24080</v>
      </c>
      <c r="P931">
        <f>extracted_table_data[[#This Row],[最低排名]]-extracted_table_data[[#This Row],[同分人数]]+1</f>
        <v>16173</v>
      </c>
      <c r="Q931">
        <f>IF(O931&gt;=开始!$B$6, 1, 0)</f>
        <v>1</v>
      </c>
      <c r="R931">
        <f>extracted_table_data[[#This Row],[最低排名]]-开始!$B$6</f>
        <v>16423</v>
      </c>
    </row>
    <row r="932" spans="1:18">
      <c r="A932">
        <v>69105</v>
      </c>
      <c r="B932" t="s">
        <v>1102</v>
      </c>
      <c r="C932" t="str">
        <f t="shared" si="28"/>
        <v>河南大学</v>
      </c>
      <c r="D932" t="str">
        <f t="shared" si="29"/>
        <v>05</v>
      </c>
      <c r="E932" t="s">
        <v>546</v>
      </c>
      <c r="F932">
        <v>200</v>
      </c>
      <c r="G932">
        <v>105</v>
      </c>
      <c r="H932">
        <v>105</v>
      </c>
      <c r="I932">
        <v>67</v>
      </c>
      <c r="J932">
        <v>64</v>
      </c>
      <c r="K932">
        <v>52</v>
      </c>
      <c r="L932">
        <v>0</v>
      </c>
      <c r="M932">
        <v>2024</v>
      </c>
      <c r="N932">
        <f>VLOOKUP(E932, '2024D'!$A$2:$G$339, 2, FALSE)</f>
        <v>244</v>
      </c>
      <c r="O932">
        <f>VLOOKUP(E932, '2024D'!$A$2:$G$339, 3, FALSE)</f>
        <v>22514</v>
      </c>
      <c r="P932">
        <f>extracted_table_data[[#This Row],[最低排名]]-extracted_table_data[[#This Row],[同分人数]]+1</f>
        <v>19673</v>
      </c>
      <c r="Q932">
        <f>IF(O932&gt;=开始!$B$6, 1, 0)</f>
        <v>1</v>
      </c>
      <c r="R932">
        <f>extracted_table_data[[#This Row],[最低排名]]-开始!$B$6</f>
        <v>19921</v>
      </c>
    </row>
    <row r="933" spans="1:18">
      <c r="A933">
        <v>69201</v>
      </c>
      <c r="B933" t="s">
        <v>1103</v>
      </c>
      <c r="C933" t="str">
        <f t="shared" si="28"/>
        <v>南阳师范</v>
      </c>
      <c r="D933" t="str">
        <f t="shared" si="29"/>
        <v>01</v>
      </c>
      <c r="E933" t="s">
        <v>205</v>
      </c>
      <c r="F933">
        <v>177</v>
      </c>
      <c r="G933">
        <v>94</v>
      </c>
      <c r="H933">
        <v>97</v>
      </c>
      <c r="I933">
        <v>52</v>
      </c>
      <c r="J933">
        <v>49</v>
      </c>
      <c r="K933">
        <v>43</v>
      </c>
      <c r="L933">
        <v>0</v>
      </c>
      <c r="M933">
        <v>2024</v>
      </c>
      <c r="N933">
        <f>VLOOKUP(E933, '2024D'!$A$2:$G$339, 2, FALSE)</f>
        <v>207</v>
      </c>
      <c r="O933">
        <f>VLOOKUP(E933, '2024D'!$A$2:$G$339, 3, FALSE)</f>
        <v>38869</v>
      </c>
      <c r="P933">
        <f>extracted_table_data[[#This Row],[最低排名]]-extracted_table_data[[#This Row],[同分人数]]+1</f>
        <v>22167</v>
      </c>
      <c r="Q933">
        <f>IF(O933&gt;=开始!$B$6, 1, 0)</f>
        <v>1</v>
      </c>
      <c r="R933">
        <f>extracted_table_data[[#This Row],[最低排名]]-开始!$B$6</f>
        <v>22397</v>
      </c>
    </row>
    <row r="934" spans="1:18">
      <c r="A934">
        <v>69202</v>
      </c>
      <c r="B934" t="s">
        <v>2314</v>
      </c>
      <c r="C934" t="str">
        <f t="shared" si="28"/>
        <v>南阳师范</v>
      </c>
      <c r="D934" t="str">
        <f t="shared" si="29"/>
        <v>02</v>
      </c>
      <c r="E934" t="s">
        <v>203</v>
      </c>
      <c r="F934">
        <v>175</v>
      </c>
      <c r="G934">
        <v>91</v>
      </c>
      <c r="H934">
        <v>108</v>
      </c>
      <c r="I934">
        <v>52</v>
      </c>
      <c r="J934">
        <v>52</v>
      </c>
      <c r="K934">
        <v>43</v>
      </c>
      <c r="L934">
        <v>0</v>
      </c>
      <c r="M934">
        <v>2024</v>
      </c>
      <c r="N934">
        <f>VLOOKUP(E934, '2024D'!$A$2:$G$339, 2, FALSE)</f>
        <v>214</v>
      </c>
      <c r="O934">
        <f>VLOOKUP(E934, '2024D'!$A$2:$G$339, 3, FALSE)</f>
        <v>36436</v>
      </c>
      <c r="P934">
        <f>extracted_table_data[[#This Row],[最低排名]]-extracted_table_data[[#This Row],[同分人数]]+1</f>
        <v>22879</v>
      </c>
      <c r="Q934">
        <f>IF(O934&gt;=开始!$B$6, 1, 0)</f>
        <v>1</v>
      </c>
      <c r="R934">
        <f>extracted_table_data[[#This Row],[最低排名]]-开始!$B$6</f>
        <v>23115</v>
      </c>
    </row>
    <row r="935" spans="1:18">
      <c r="A935">
        <v>69301</v>
      </c>
      <c r="B935" t="s">
        <v>1104</v>
      </c>
      <c r="C935" t="str">
        <f t="shared" si="28"/>
        <v>商丘师范</v>
      </c>
      <c r="D935" t="str">
        <f t="shared" si="29"/>
        <v>01</v>
      </c>
      <c r="E935" t="s">
        <v>52</v>
      </c>
      <c r="F935">
        <v>186</v>
      </c>
      <c r="G935">
        <v>95</v>
      </c>
      <c r="H935">
        <v>85</v>
      </c>
      <c r="I935">
        <v>55</v>
      </c>
      <c r="J935">
        <v>52</v>
      </c>
      <c r="K935">
        <v>46</v>
      </c>
      <c r="L935">
        <v>0</v>
      </c>
      <c r="M935">
        <v>2024</v>
      </c>
      <c r="N935">
        <f>VLOOKUP(E935, '2024D'!$A$2:$G$339, 2, FALSE)</f>
        <v>224</v>
      </c>
      <c r="O935">
        <f>VLOOKUP(E935, '2024D'!$A$2:$G$339, 3, FALSE)</f>
        <v>37692</v>
      </c>
      <c r="P935">
        <f>extracted_table_data[[#This Row],[最低排名]]-extracted_table_data[[#This Row],[同分人数]]+1</f>
        <v>37111</v>
      </c>
      <c r="Q935">
        <f>IF(O935&gt;=开始!$B$6, 1, 0)</f>
        <v>1</v>
      </c>
      <c r="R935">
        <f>extracted_table_data[[#This Row],[最低排名]]-开始!$B$6</f>
        <v>37331</v>
      </c>
    </row>
    <row r="936" spans="1:18">
      <c r="A936">
        <v>69302</v>
      </c>
      <c r="B936" t="s">
        <v>1105</v>
      </c>
      <c r="C936" t="str">
        <f t="shared" si="28"/>
        <v>商丘师范</v>
      </c>
      <c r="D936" t="str">
        <f t="shared" si="29"/>
        <v>02</v>
      </c>
      <c r="E936" t="s">
        <v>513</v>
      </c>
      <c r="F936">
        <v>180</v>
      </c>
      <c r="G936">
        <v>95</v>
      </c>
      <c r="H936">
        <v>84</v>
      </c>
      <c r="I936">
        <v>64</v>
      </c>
      <c r="J936">
        <v>49</v>
      </c>
      <c r="K936">
        <v>43</v>
      </c>
      <c r="L936">
        <v>0</v>
      </c>
      <c r="M936">
        <v>2024</v>
      </c>
      <c r="N936">
        <f>VLOOKUP(E936, '2024D'!$A$2:$G$339, 2, FALSE)</f>
        <v>177</v>
      </c>
      <c r="O936">
        <f>VLOOKUP(E936, '2024D'!$A$2:$G$339, 3, FALSE)</f>
        <v>38443</v>
      </c>
      <c r="P936">
        <f>extracted_table_data[[#This Row],[最低排名]]-extracted_table_data[[#This Row],[同分人数]]+1</f>
        <v>37532</v>
      </c>
      <c r="Q936">
        <f>IF(O936&gt;=开始!$B$6, 1, 0)</f>
        <v>1</v>
      </c>
      <c r="R936">
        <f>extracted_table_data[[#This Row],[最低排名]]-开始!$B$6</f>
        <v>37730</v>
      </c>
    </row>
    <row r="937" spans="1:18">
      <c r="A937">
        <v>69303</v>
      </c>
      <c r="B937" t="s">
        <v>1106</v>
      </c>
      <c r="C937" t="str">
        <f t="shared" si="28"/>
        <v>商丘师范</v>
      </c>
      <c r="D937" t="str">
        <f t="shared" si="29"/>
        <v>03</v>
      </c>
      <c r="E937" t="s">
        <v>52</v>
      </c>
      <c r="F937">
        <v>185</v>
      </c>
      <c r="G937">
        <v>98</v>
      </c>
      <c r="H937">
        <v>92</v>
      </c>
      <c r="I937">
        <v>52</v>
      </c>
      <c r="J937">
        <v>49</v>
      </c>
      <c r="K937">
        <v>46</v>
      </c>
      <c r="L937">
        <v>0</v>
      </c>
      <c r="M937">
        <v>2024</v>
      </c>
      <c r="N937">
        <f>VLOOKUP(E937, '2024D'!$A$2:$G$339, 2, FALSE)</f>
        <v>224</v>
      </c>
      <c r="O937">
        <f>VLOOKUP(E937, '2024D'!$A$2:$G$339, 3, FALSE)</f>
        <v>37692</v>
      </c>
      <c r="P937">
        <f>extracted_table_data[[#This Row],[最低排名]]-extracted_table_data[[#This Row],[同分人数]]+1</f>
        <v>39041</v>
      </c>
      <c r="Q937">
        <f>IF(O937&gt;=开始!$B$6, 1, 0)</f>
        <v>1</v>
      </c>
      <c r="R937">
        <f>extracted_table_data[[#This Row],[最低排名]]-开始!$B$6</f>
        <v>39247</v>
      </c>
    </row>
    <row r="938" spans="1:18">
      <c r="A938">
        <v>69401</v>
      </c>
      <c r="B938" t="s">
        <v>1107</v>
      </c>
      <c r="C938" t="str">
        <f t="shared" si="28"/>
        <v>河南财政</v>
      </c>
      <c r="D938" t="str">
        <f t="shared" si="29"/>
        <v>01</v>
      </c>
      <c r="E938" t="s">
        <v>173</v>
      </c>
      <c r="F938">
        <v>185</v>
      </c>
      <c r="G938">
        <v>97</v>
      </c>
      <c r="H938">
        <v>107</v>
      </c>
      <c r="I938">
        <v>64</v>
      </c>
      <c r="J938">
        <v>55</v>
      </c>
      <c r="K938">
        <v>52</v>
      </c>
      <c r="L938">
        <v>0</v>
      </c>
      <c r="M938">
        <v>2024</v>
      </c>
      <c r="N938">
        <f>VLOOKUP(E938, '2024D'!$A$2:$G$339, 2, FALSE)</f>
        <v>237</v>
      </c>
      <c r="O938">
        <f>VLOOKUP(E938, '2024D'!$A$2:$G$339, 3, FALSE)</f>
        <v>28756</v>
      </c>
      <c r="P938">
        <f>extracted_table_data[[#This Row],[最低排名]]-extracted_table_data[[#This Row],[同分人数]]+1</f>
        <v>35474</v>
      </c>
      <c r="Q938">
        <f>IF(O938&gt;=开始!$B$6, 1, 0)</f>
        <v>1</v>
      </c>
      <c r="R938">
        <f>extracted_table_data[[#This Row],[最低排名]]-开始!$B$6</f>
        <v>35697</v>
      </c>
    </row>
    <row r="939" spans="1:18">
      <c r="A939">
        <v>69501</v>
      </c>
      <c r="B939" t="s">
        <v>1108</v>
      </c>
      <c r="C939" t="str">
        <f t="shared" si="28"/>
        <v>郑州航空</v>
      </c>
      <c r="D939" t="str">
        <f t="shared" si="29"/>
        <v>01</v>
      </c>
      <c r="E939" t="s">
        <v>479</v>
      </c>
      <c r="F939">
        <v>194</v>
      </c>
      <c r="G939">
        <v>101</v>
      </c>
      <c r="H939">
        <v>78</v>
      </c>
      <c r="I939">
        <v>52</v>
      </c>
      <c r="J939">
        <v>52</v>
      </c>
      <c r="K939">
        <v>46</v>
      </c>
      <c r="L939">
        <v>0</v>
      </c>
      <c r="M939">
        <v>2024</v>
      </c>
      <c r="N939">
        <f>VLOOKUP(E939, '2024D'!$A$2:$G$339, 2, FALSE)</f>
        <v>171</v>
      </c>
      <c r="O939">
        <f>VLOOKUP(E939, '2024D'!$A$2:$G$339, 3, FALSE)</f>
        <v>38053</v>
      </c>
      <c r="P939">
        <f>extracted_table_data[[#This Row],[最低排名]]-extracted_table_data[[#This Row],[同分人数]]+1</f>
        <v>27577</v>
      </c>
      <c r="Q939">
        <f>IF(O939&gt;=开始!$B$6, 1, 0)</f>
        <v>1</v>
      </c>
      <c r="R939">
        <f>extracted_table_data[[#This Row],[最低排名]]-开始!$B$6</f>
        <v>27818</v>
      </c>
    </row>
    <row r="940" spans="1:18">
      <c r="A940">
        <v>69502</v>
      </c>
      <c r="B940" t="s">
        <v>1826</v>
      </c>
      <c r="C940" t="str">
        <f t="shared" si="28"/>
        <v>郑州航空</v>
      </c>
      <c r="D940" t="str">
        <f t="shared" si="29"/>
        <v>02</v>
      </c>
      <c r="E940" t="s">
        <v>354</v>
      </c>
      <c r="F940">
        <v>184</v>
      </c>
      <c r="G940">
        <v>97</v>
      </c>
      <c r="H940">
        <v>100</v>
      </c>
      <c r="I940">
        <v>52</v>
      </c>
      <c r="J940">
        <v>46</v>
      </c>
      <c r="K940">
        <v>46</v>
      </c>
      <c r="L940">
        <v>0</v>
      </c>
      <c r="M940">
        <v>2024</v>
      </c>
      <c r="N940">
        <f>VLOOKUP(E940, '2024D'!$A$2:$G$339, 2, FALSE)</f>
        <v>204</v>
      </c>
      <c r="O940">
        <f>VLOOKUP(E940, '2024D'!$A$2:$G$339, 3, FALSE)</f>
        <v>36833</v>
      </c>
      <c r="P940">
        <f>extracted_table_data[[#This Row],[最低排名]]-extracted_table_data[[#This Row],[同分人数]]+1</f>
        <v>36504</v>
      </c>
      <c r="Q940">
        <f>IF(O940&gt;=开始!$B$6, 1, 0)</f>
        <v>1</v>
      </c>
      <c r="R940">
        <f>extracted_table_data[[#This Row],[最低排名]]-开始!$B$6</f>
        <v>36712</v>
      </c>
    </row>
    <row r="941" spans="1:18">
      <c r="A941">
        <v>69601</v>
      </c>
      <c r="B941" t="s">
        <v>1109</v>
      </c>
      <c r="C941" t="str">
        <f t="shared" si="28"/>
        <v>洛阳理工</v>
      </c>
      <c r="D941" t="str">
        <f t="shared" si="29"/>
        <v>01</v>
      </c>
      <c r="E941" t="s">
        <v>52</v>
      </c>
      <c r="F941">
        <v>183</v>
      </c>
      <c r="G941">
        <v>102</v>
      </c>
      <c r="H941">
        <v>79</v>
      </c>
      <c r="I941">
        <v>61</v>
      </c>
      <c r="J941">
        <v>55</v>
      </c>
      <c r="K941">
        <v>46</v>
      </c>
      <c r="L941">
        <v>0</v>
      </c>
      <c r="M941">
        <v>2024</v>
      </c>
      <c r="N941">
        <f>VLOOKUP(E941, '2024D'!$A$2:$G$339, 2, FALSE)</f>
        <v>224</v>
      </c>
      <c r="O941">
        <f>VLOOKUP(E941, '2024D'!$A$2:$G$339, 3, FALSE)</f>
        <v>37692</v>
      </c>
      <c r="P941">
        <f>extracted_table_data[[#This Row],[最低排名]]-extracted_table_data[[#This Row],[同分人数]]+1</f>
        <v>36907</v>
      </c>
      <c r="Q941">
        <f>IF(O941&gt;=开始!$B$6, 1, 0)</f>
        <v>1</v>
      </c>
      <c r="R941">
        <f>extracted_table_data[[#This Row],[最低排名]]-开始!$B$6</f>
        <v>37110</v>
      </c>
    </row>
    <row r="942" spans="1:18">
      <c r="A942">
        <v>69701</v>
      </c>
      <c r="B942" t="s">
        <v>1110</v>
      </c>
      <c r="C942" t="str">
        <f t="shared" si="28"/>
        <v>安阳工院</v>
      </c>
      <c r="D942" t="str">
        <f t="shared" si="29"/>
        <v>01</v>
      </c>
      <c r="E942" t="s">
        <v>585</v>
      </c>
      <c r="F942">
        <v>169</v>
      </c>
      <c r="G942">
        <v>90</v>
      </c>
      <c r="H942">
        <v>70</v>
      </c>
      <c r="I942">
        <v>64</v>
      </c>
      <c r="J942">
        <v>64</v>
      </c>
      <c r="K942">
        <v>49</v>
      </c>
      <c r="L942">
        <v>0</v>
      </c>
      <c r="M942">
        <v>2024</v>
      </c>
      <c r="N942">
        <f>VLOOKUP(E942, '2024D'!$A$2:$G$339, 2, FALSE)</f>
        <v>190</v>
      </c>
      <c r="O942">
        <f>VLOOKUP(E942, '2024D'!$A$2:$G$339, 3, FALSE)</f>
        <v>39269</v>
      </c>
      <c r="P942">
        <f>extracted_table_data[[#This Row],[最低排名]]-extracted_table_data[[#This Row],[同分人数]]+1</f>
        <v>38667</v>
      </c>
      <c r="Q942">
        <f>IF(O942&gt;=开始!$B$6, 1, 0)</f>
        <v>1</v>
      </c>
      <c r="R942">
        <f>extracted_table_data[[#This Row],[最低排名]]-开始!$B$6</f>
        <v>38855</v>
      </c>
    </row>
    <row r="943" spans="1:18">
      <c r="A943">
        <v>69801</v>
      </c>
      <c r="B943" t="s">
        <v>1111</v>
      </c>
      <c r="C943" t="str">
        <f t="shared" si="28"/>
        <v>河南城建</v>
      </c>
      <c r="D943" t="str">
        <f t="shared" si="29"/>
        <v>01</v>
      </c>
      <c r="E943" t="s">
        <v>205</v>
      </c>
      <c r="F943">
        <v>197</v>
      </c>
      <c r="G943">
        <v>117</v>
      </c>
      <c r="H943">
        <v>80</v>
      </c>
      <c r="I943">
        <v>52</v>
      </c>
      <c r="J943">
        <v>46</v>
      </c>
      <c r="K943">
        <v>43</v>
      </c>
      <c r="L943">
        <v>0</v>
      </c>
      <c r="M943">
        <v>2024</v>
      </c>
      <c r="N943">
        <f>VLOOKUP(E943, '2024D'!$A$2:$G$339, 2, FALSE)</f>
        <v>207</v>
      </c>
      <c r="O943">
        <f>VLOOKUP(E943, '2024D'!$A$2:$G$339, 3, FALSE)</f>
        <v>38869</v>
      </c>
      <c r="P943">
        <f>extracted_table_data[[#This Row],[最低排名]]-extracted_table_data[[#This Row],[同分人数]]+1</f>
        <v>37532</v>
      </c>
      <c r="Q943">
        <f>IF(O943&gt;=开始!$B$6, 1, 0)</f>
        <v>1</v>
      </c>
      <c r="R943">
        <f>extracted_table_data[[#This Row],[最低排名]]-开始!$B$6</f>
        <v>37730</v>
      </c>
    </row>
    <row r="944" spans="1:18">
      <c r="A944">
        <v>69802</v>
      </c>
      <c r="B944" t="s">
        <v>1112</v>
      </c>
      <c r="C944" t="str">
        <f t="shared" si="28"/>
        <v>河南城建</v>
      </c>
      <c r="D944" t="str">
        <f t="shared" si="29"/>
        <v>02</v>
      </c>
      <c r="E944" t="s">
        <v>479</v>
      </c>
      <c r="F944">
        <v>201</v>
      </c>
      <c r="G944">
        <v>101</v>
      </c>
      <c r="H944">
        <v>80</v>
      </c>
      <c r="I944">
        <v>55</v>
      </c>
      <c r="J944">
        <v>46</v>
      </c>
      <c r="K944">
        <v>40</v>
      </c>
      <c r="L944">
        <v>0</v>
      </c>
      <c r="M944">
        <v>2024</v>
      </c>
      <c r="N944">
        <f>VLOOKUP(E944, '2024D'!$A$2:$G$339, 2, FALSE)</f>
        <v>171</v>
      </c>
      <c r="O944">
        <f>VLOOKUP(E944, '2024D'!$A$2:$G$339, 3, FALSE)</f>
        <v>38053</v>
      </c>
      <c r="P944">
        <f>extracted_table_data[[#This Row],[最低排名]]-extracted_table_data[[#This Row],[同分人数]]+1</f>
        <v>37932</v>
      </c>
      <c r="Q944">
        <f>IF(O944&gt;=开始!$B$6, 1, 0)</f>
        <v>1</v>
      </c>
      <c r="R944">
        <f>extracted_table_data[[#This Row],[最低排名]]-开始!$B$6</f>
        <v>38092</v>
      </c>
    </row>
    <row r="945" spans="1:18">
      <c r="A945">
        <v>69901</v>
      </c>
      <c r="B945" t="s">
        <v>1113</v>
      </c>
      <c r="C945" t="str">
        <f t="shared" si="28"/>
        <v>河南师大</v>
      </c>
      <c r="D945" t="str">
        <f t="shared" si="29"/>
        <v>01</v>
      </c>
      <c r="E945" t="s">
        <v>287</v>
      </c>
      <c r="F945">
        <v>211</v>
      </c>
      <c r="G945">
        <v>116</v>
      </c>
      <c r="H945">
        <v>92</v>
      </c>
      <c r="I945">
        <v>58</v>
      </c>
      <c r="J945">
        <v>55</v>
      </c>
      <c r="K945">
        <v>52</v>
      </c>
      <c r="L945">
        <v>0</v>
      </c>
      <c r="M945">
        <v>2024</v>
      </c>
      <c r="N945">
        <f>VLOOKUP(E945, '2024D'!$A$2:$G$339, 2, FALSE)</f>
        <v>252</v>
      </c>
      <c r="O945">
        <f>VLOOKUP(E945, '2024D'!$A$2:$G$339, 3, FALSE)</f>
        <v>27525</v>
      </c>
      <c r="P945">
        <f>extracted_table_data[[#This Row],[最低排名]]-extracted_table_data[[#This Row],[同分人数]]+1</f>
        <v>25082</v>
      </c>
      <c r="Q945">
        <f>IF(O945&gt;=开始!$B$6, 1, 0)</f>
        <v>1</v>
      </c>
      <c r="R945">
        <f>extracted_table_data[[#This Row],[最低排名]]-开始!$B$6</f>
        <v>25351</v>
      </c>
    </row>
    <row r="946" spans="1:18">
      <c r="A946">
        <v>69902</v>
      </c>
      <c r="B946" t="s">
        <v>1114</v>
      </c>
      <c r="C946" t="str">
        <f t="shared" si="28"/>
        <v>河南师大</v>
      </c>
      <c r="D946" t="str">
        <f t="shared" si="29"/>
        <v>02</v>
      </c>
      <c r="E946" t="s">
        <v>643</v>
      </c>
      <c r="F946">
        <v>194</v>
      </c>
      <c r="G946">
        <v>99</v>
      </c>
      <c r="H946">
        <v>112</v>
      </c>
      <c r="I946">
        <v>61</v>
      </c>
      <c r="J946">
        <v>58</v>
      </c>
      <c r="K946">
        <v>52</v>
      </c>
      <c r="L946">
        <v>0</v>
      </c>
      <c r="M946">
        <v>2024</v>
      </c>
      <c r="N946">
        <f>VLOOKUP(E946, '2024D'!$A$2:$G$339, 2, FALSE)</f>
        <v>246</v>
      </c>
      <c r="O946">
        <f>VLOOKUP(E946, '2024D'!$A$2:$G$339, 3, FALSE)</f>
        <v>25299</v>
      </c>
      <c r="P946">
        <f>extracted_table_data[[#This Row],[最低排名]]-extracted_table_data[[#This Row],[同分人数]]+1</f>
        <v>27119</v>
      </c>
      <c r="Q946">
        <f>IF(O946&gt;=开始!$B$6, 1, 0)</f>
        <v>1</v>
      </c>
      <c r="R946">
        <f>extracted_table_data[[#This Row],[最低排名]]-开始!$B$6</f>
        <v>27340</v>
      </c>
    </row>
    <row r="947" spans="1:18">
      <c r="A947">
        <v>70101</v>
      </c>
      <c r="B947" t="s">
        <v>1115</v>
      </c>
      <c r="C947" t="str">
        <f t="shared" si="28"/>
        <v>平顶学院</v>
      </c>
      <c r="D947" t="str">
        <f t="shared" si="29"/>
        <v>01</v>
      </c>
      <c r="E947" t="s">
        <v>738</v>
      </c>
      <c r="F947">
        <v>201</v>
      </c>
      <c r="G947">
        <v>106</v>
      </c>
      <c r="H947">
        <v>64</v>
      </c>
      <c r="I947">
        <v>52</v>
      </c>
      <c r="J947">
        <v>49</v>
      </c>
      <c r="K947">
        <v>46</v>
      </c>
      <c r="L947">
        <v>0</v>
      </c>
      <c r="M947">
        <v>2024</v>
      </c>
      <c r="N947">
        <f>VLOOKUP(E947, '2024D'!$A$2:$G$339, 2, FALSE)</f>
        <v>175</v>
      </c>
      <c r="O947">
        <f>VLOOKUP(E947, '2024D'!$A$2:$G$339, 3, FALSE)</f>
        <v>39998</v>
      </c>
      <c r="P947">
        <f>extracted_table_data[[#This Row],[最低排名]]-extracted_table_data[[#This Row],[同分人数]]+1</f>
        <v>35698</v>
      </c>
      <c r="Q947">
        <f>IF(O947&gt;=开始!$B$6, 1, 0)</f>
        <v>1</v>
      </c>
      <c r="R947">
        <f>extracted_table_data[[#This Row],[最低排名]]-开始!$B$6</f>
        <v>35904</v>
      </c>
    </row>
    <row r="948" spans="1:18">
      <c r="A948">
        <v>70201</v>
      </c>
      <c r="B948" t="s">
        <v>1117</v>
      </c>
      <c r="C948" t="str">
        <f t="shared" si="28"/>
        <v>河南工院</v>
      </c>
      <c r="D948" t="str">
        <f t="shared" si="29"/>
        <v>01</v>
      </c>
      <c r="E948" t="s">
        <v>52</v>
      </c>
      <c r="F948">
        <v>177</v>
      </c>
      <c r="G948">
        <v>90</v>
      </c>
      <c r="H948">
        <v>97</v>
      </c>
      <c r="I948">
        <v>55</v>
      </c>
      <c r="J948">
        <v>52</v>
      </c>
      <c r="K948">
        <v>43</v>
      </c>
      <c r="L948">
        <v>0</v>
      </c>
      <c r="M948">
        <v>2024</v>
      </c>
      <c r="N948">
        <f>VLOOKUP(E948, '2024D'!$A$2:$G$339, 2, FALSE)</f>
        <v>224</v>
      </c>
      <c r="O948">
        <f>VLOOKUP(E948, '2024D'!$A$2:$G$339, 3, FALSE)</f>
        <v>37692</v>
      </c>
      <c r="P948">
        <f>extracted_table_data[[#This Row],[最低排名]]-extracted_table_data[[#This Row],[同分人数]]+1</f>
        <v>38272</v>
      </c>
      <c r="Q948">
        <f>IF(O948&gt;=开始!$B$6, 1, 0)</f>
        <v>1</v>
      </c>
      <c r="R948">
        <f>extracted_table_data[[#This Row],[最低排名]]-开始!$B$6</f>
        <v>38467</v>
      </c>
    </row>
    <row r="949" spans="1:18">
      <c r="A949">
        <v>70301</v>
      </c>
      <c r="B949" t="s">
        <v>1118</v>
      </c>
      <c r="C949" t="str">
        <f t="shared" si="28"/>
        <v>新乡学院</v>
      </c>
      <c r="D949" t="str">
        <f t="shared" si="29"/>
        <v>01</v>
      </c>
      <c r="E949" t="s">
        <v>513</v>
      </c>
      <c r="F949">
        <v>191</v>
      </c>
      <c r="G949">
        <v>102</v>
      </c>
      <c r="H949">
        <v>88</v>
      </c>
      <c r="I949">
        <v>52</v>
      </c>
      <c r="J949">
        <v>46</v>
      </c>
      <c r="K949">
        <v>43</v>
      </c>
      <c r="L949">
        <v>0</v>
      </c>
      <c r="M949">
        <v>2024</v>
      </c>
      <c r="N949">
        <f>VLOOKUP(E949, '2024D'!$A$2:$G$339, 2, FALSE)</f>
        <v>177</v>
      </c>
      <c r="O949">
        <f>VLOOKUP(E949, '2024D'!$A$2:$G$339, 3, FALSE)</f>
        <v>38443</v>
      </c>
      <c r="P949">
        <f>extracted_table_data[[#This Row],[最低排名]]-extracted_table_data[[#This Row],[同分人数]]+1</f>
        <v>36713</v>
      </c>
      <c r="Q949">
        <f>IF(O949&gt;=开始!$B$6, 1, 0)</f>
        <v>1</v>
      </c>
      <c r="R949">
        <f>extracted_table_data[[#This Row],[最低排名]]-开始!$B$6</f>
        <v>36906</v>
      </c>
    </row>
    <row r="950" spans="1:18">
      <c r="A950">
        <v>71101</v>
      </c>
      <c r="B950" t="s">
        <v>1119</v>
      </c>
      <c r="C950" t="str">
        <f t="shared" si="28"/>
        <v>中南民族</v>
      </c>
      <c r="D950" t="str">
        <f t="shared" si="29"/>
        <v>01</v>
      </c>
      <c r="E950" t="s">
        <v>389</v>
      </c>
      <c r="F950">
        <v>194</v>
      </c>
      <c r="G950">
        <v>97</v>
      </c>
      <c r="H950">
        <v>105</v>
      </c>
      <c r="I950">
        <v>55</v>
      </c>
      <c r="J950">
        <v>49</v>
      </c>
      <c r="K950">
        <v>49</v>
      </c>
      <c r="L950">
        <v>0</v>
      </c>
      <c r="M950">
        <v>2024</v>
      </c>
      <c r="N950">
        <f>VLOOKUP(E950, '2024D'!$A$2:$G$339, 2, FALSE)</f>
        <v>220</v>
      </c>
      <c r="O950">
        <f>VLOOKUP(E950, '2024D'!$A$2:$G$339, 3, FALSE)</f>
        <v>31399</v>
      </c>
      <c r="P950">
        <f>extracted_table_data[[#This Row],[最低排名]]-extracted_table_data[[#This Row],[同分人数]]+1</f>
        <v>40513</v>
      </c>
      <c r="Q950">
        <f>IF(O950&gt;=开始!$B$6, 1, 0)</f>
        <v>1</v>
      </c>
      <c r="R950">
        <f>extracted_table_data[[#This Row],[最低排名]]-开始!$B$6</f>
        <v>40671</v>
      </c>
    </row>
    <row r="951" spans="1:18">
      <c r="A951">
        <v>71102</v>
      </c>
      <c r="B951" t="s">
        <v>1120</v>
      </c>
      <c r="C951" t="str">
        <f t="shared" si="28"/>
        <v>中南民族</v>
      </c>
      <c r="D951" t="str">
        <f t="shared" si="29"/>
        <v>02</v>
      </c>
      <c r="E951" t="s">
        <v>431</v>
      </c>
      <c r="F951">
        <v>181</v>
      </c>
      <c r="G951">
        <v>91</v>
      </c>
      <c r="H951">
        <v>125</v>
      </c>
      <c r="I951">
        <v>58</v>
      </c>
      <c r="J951">
        <v>52</v>
      </c>
      <c r="K951">
        <v>46</v>
      </c>
      <c r="L951">
        <v>0</v>
      </c>
      <c r="M951">
        <v>2024</v>
      </c>
      <c r="N951">
        <f>VLOOKUP(E951, '2024D'!$A$2:$G$339, 2, FALSE)</f>
        <v>258</v>
      </c>
      <c r="O951">
        <f>VLOOKUP(E951, '2024D'!$A$2:$G$339, 3, FALSE)</f>
        <v>29014</v>
      </c>
      <c r="P951">
        <f>extracted_table_data[[#This Row],[最低排名]]-extracted_table_data[[#This Row],[同分人数]]+1</f>
        <v>25586</v>
      </c>
      <c r="Q951">
        <f>IF(O951&gt;=开始!$B$6, 1, 0)</f>
        <v>1</v>
      </c>
      <c r="R951">
        <f>extracted_table_data[[#This Row],[最低排名]]-开始!$B$6</f>
        <v>25848</v>
      </c>
    </row>
    <row r="952" spans="1:18">
      <c r="A952">
        <v>71201</v>
      </c>
      <c r="B952" t="s">
        <v>1121</v>
      </c>
      <c r="C952" t="str">
        <f t="shared" si="28"/>
        <v>武汉大学</v>
      </c>
      <c r="D952" t="str">
        <f t="shared" si="29"/>
        <v>01</v>
      </c>
      <c r="E952" t="s">
        <v>1127</v>
      </c>
      <c r="F952">
        <v>246</v>
      </c>
      <c r="G952">
        <v>130</v>
      </c>
      <c r="H952">
        <v>134</v>
      </c>
      <c r="I952">
        <v>70</v>
      </c>
      <c r="J952">
        <v>67</v>
      </c>
      <c r="K952">
        <v>61</v>
      </c>
      <c r="L952">
        <v>0</v>
      </c>
      <c r="M952">
        <v>2024</v>
      </c>
      <c r="N952">
        <f>VLOOKUP(E952, '2024D'!$A$2:$G$339, 2, FALSE)</f>
        <v>131</v>
      </c>
      <c r="O952">
        <f>VLOOKUP(E952, '2024D'!$A$2:$G$339, 3, FALSE)</f>
        <v>2962</v>
      </c>
      <c r="P952">
        <f>extracted_table_data[[#This Row],[最低排名]]-extracted_table_data[[#This Row],[同分人数]]+1</f>
        <v>32461</v>
      </c>
      <c r="Q952">
        <f>IF(O952&gt;=开始!$B$6, 1, 0)</f>
        <v>1</v>
      </c>
      <c r="R952">
        <f>extracted_table_data[[#This Row],[最低排名]]-开始!$B$6</f>
        <v>32676</v>
      </c>
    </row>
    <row r="953" spans="1:18">
      <c r="A953">
        <v>71202</v>
      </c>
      <c r="B953" t="s">
        <v>1122</v>
      </c>
      <c r="C953" t="str">
        <f t="shared" si="28"/>
        <v>武汉大学</v>
      </c>
      <c r="D953" t="str">
        <f t="shared" si="29"/>
        <v>02</v>
      </c>
      <c r="E953" t="s">
        <v>289</v>
      </c>
      <c r="F953">
        <v>239</v>
      </c>
      <c r="G953">
        <v>123</v>
      </c>
      <c r="H953">
        <v>127</v>
      </c>
      <c r="I953">
        <v>70</v>
      </c>
      <c r="J953">
        <v>67</v>
      </c>
      <c r="K953">
        <v>67</v>
      </c>
      <c r="L953">
        <v>0</v>
      </c>
      <c r="M953">
        <v>2024</v>
      </c>
      <c r="N953">
        <f>VLOOKUP(E953, '2024D'!$A$2:$G$339, 2, FALSE)</f>
        <v>160</v>
      </c>
      <c r="O953">
        <f>VLOOKUP(E953, '2024D'!$A$2:$G$339, 3, FALSE)</f>
        <v>4158</v>
      </c>
      <c r="P953">
        <f>extracted_table_data[[#This Row],[最低排名]]-extracted_table_data[[#This Row],[同分人数]]+1</f>
        <v>2963</v>
      </c>
      <c r="Q953">
        <f>IF(O953&gt;=开始!$B$6, 1, 0)</f>
        <v>1</v>
      </c>
      <c r="R953">
        <f>extracted_table_data[[#This Row],[最低排名]]-开始!$B$6</f>
        <v>3118</v>
      </c>
    </row>
    <row r="954" spans="1:18">
      <c r="A954">
        <v>71301</v>
      </c>
      <c r="B954" t="s">
        <v>1125</v>
      </c>
      <c r="C954" t="str">
        <f t="shared" si="28"/>
        <v>华中科大</v>
      </c>
      <c r="D954" t="str">
        <f t="shared" si="29"/>
        <v>01</v>
      </c>
      <c r="E954" t="s">
        <v>1127</v>
      </c>
      <c r="F954">
        <v>240</v>
      </c>
      <c r="G954">
        <v>132</v>
      </c>
      <c r="H954">
        <v>128</v>
      </c>
      <c r="I954">
        <v>70</v>
      </c>
      <c r="J954">
        <v>70</v>
      </c>
      <c r="K954">
        <v>70</v>
      </c>
      <c r="L954">
        <v>0</v>
      </c>
      <c r="M954">
        <v>2024</v>
      </c>
      <c r="N954">
        <f>VLOOKUP(E954, '2024D'!$A$2:$G$339, 2, FALSE)</f>
        <v>131</v>
      </c>
      <c r="O954">
        <f>VLOOKUP(E954, '2024D'!$A$2:$G$339, 3, FALSE)</f>
        <v>2962</v>
      </c>
      <c r="P954">
        <f>extracted_table_data[[#This Row],[最低排名]]-extracted_table_data[[#This Row],[同分人数]]+1</f>
        <v>3405</v>
      </c>
      <c r="Q954">
        <f>IF(O954&gt;=开始!$B$6, 1, 0)</f>
        <v>1</v>
      </c>
      <c r="R954">
        <f>extracted_table_data[[#This Row],[最低排名]]-开始!$B$6</f>
        <v>3586</v>
      </c>
    </row>
    <row r="955" spans="1:18">
      <c r="A955">
        <v>71302</v>
      </c>
      <c r="B955" t="s">
        <v>1126</v>
      </c>
      <c r="C955" t="str">
        <f t="shared" si="28"/>
        <v>华中科大</v>
      </c>
      <c r="D955" t="str">
        <f t="shared" si="29"/>
        <v>02</v>
      </c>
      <c r="E955" t="s">
        <v>1127</v>
      </c>
      <c r="F955">
        <v>248</v>
      </c>
      <c r="G955">
        <v>125</v>
      </c>
      <c r="H955">
        <v>132</v>
      </c>
      <c r="I955">
        <v>67</v>
      </c>
      <c r="J955">
        <v>67</v>
      </c>
      <c r="K955">
        <v>64</v>
      </c>
      <c r="L955">
        <v>0</v>
      </c>
      <c r="M955">
        <v>2024</v>
      </c>
      <c r="N955">
        <f>VLOOKUP(E955, '2024D'!$A$2:$G$339, 2, FALSE)</f>
        <v>131</v>
      </c>
      <c r="O955">
        <f>VLOOKUP(E955, '2024D'!$A$2:$G$339, 3, FALSE)</f>
        <v>2962</v>
      </c>
      <c r="P955">
        <f>extracted_table_data[[#This Row],[最低排名]]-extracted_table_data[[#This Row],[同分人数]]+1</f>
        <v>3587</v>
      </c>
      <c r="Q955">
        <f>IF(O955&gt;=开始!$B$6, 1, 0)</f>
        <v>1</v>
      </c>
      <c r="R955">
        <f>extracted_table_data[[#This Row],[最低排名]]-开始!$B$6</f>
        <v>3741</v>
      </c>
    </row>
    <row r="956" spans="1:18">
      <c r="A956">
        <v>71401</v>
      </c>
      <c r="B956" t="s">
        <v>1128</v>
      </c>
      <c r="C956" t="str">
        <f t="shared" si="28"/>
        <v>地大武汉</v>
      </c>
      <c r="D956" t="str">
        <f t="shared" si="29"/>
        <v>01</v>
      </c>
      <c r="E956" t="s">
        <v>500</v>
      </c>
      <c r="F956">
        <v>227</v>
      </c>
      <c r="G956">
        <v>128</v>
      </c>
      <c r="H956">
        <v>123</v>
      </c>
      <c r="I956">
        <v>67</v>
      </c>
      <c r="J956">
        <v>61</v>
      </c>
      <c r="K956">
        <v>58</v>
      </c>
      <c r="L956">
        <v>0</v>
      </c>
      <c r="M956">
        <v>2024</v>
      </c>
      <c r="N956">
        <f>VLOOKUP(E956, '2024D'!$A$2:$G$339, 2, FALSE)</f>
        <v>222</v>
      </c>
      <c r="O956">
        <f>VLOOKUP(E956, '2024D'!$A$2:$G$339, 3, FALSE)</f>
        <v>10760</v>
      </c>
      <c r="P956">
        <f>extracted_table_data[[#This Row],[最低排名]]-extracted_table_data[[#This Row],[同分人数]]+1</f>
        <v>3119</v>
      </c>
      <c r="Q956">
        <f>IF(O956&gt;=开始!$B$6, 1, 0)</f>
        <v>1</v>
      </c>
      <c r="R956">
        <f>extracted_table_data[[#This Row],[最低排名]]-开始!$B$6</f>
        <v>3270</v>
      </c>
    </row>
    <row r="957" spans="1:18">
      <c r="A957">
        <v>71402</v>
      </c>
      <c r="B957" t="s">
        <v>1129</v>
      </c>
      <c r="C957" t="str">
        <f t="shared" si="28"/>
        <v>地大武汉</v>
      </c>
      <c r="D957" t="str">
        <f t="shared" si="29"/>
        <v>02</v>
      </c>
      <c r="E957" t="s">
        <v>134</v>
      </c>
      <c r="F957">
        <v>222</v>
      </c>
      <c r="G957">
        <v>115</v>
      </c>
      <c r="H957">
        <v>117</v>
      </c>
      <c r="I957">
        <v>70</v>
      </c>
      <c r="J957">
        <v>61</v>
      </c>
      <c r="K957">
        <v>58</v>
      </c>
      <c r="L957">
        <v>0</v>
      </c>
      <c r="M957">
        <v>2024</v>
      </c>
      <c r="N957">
        <f>VLOOKUP(E957, '2024D'!$A$2:$G$339, 2, FALSE)</f>
        <v>239</v>
      </c>
      <c r="O957">
        <f>VLOOKUP(E957, '2024D'!$A$2:$G$339, 3, FALSE)</f>
        <v>12627</v>
      </c>
      <c r="P957">
        <f>extracted_table_data[[#This Row],[最低排名]]-extracted_table_data[[#This Row],[同分人数]]+1</f>
        <v>2963</v>
      </c>
      <c r="Q957">
        <f>IF(O957&gt;=开始!$B$6, 1, 0)</f>
        <v>1</v>
      </c>
      <c r="R957">
        <f>extracted_table_data[[#This Row],[最低排名]]-开始!$B$6</f>
        <v>3118</v>
      </c>
    </row>
    <row r="958" spans="1:18">
      <c r="A958">
        <v>71501</v>
      </c>
      <c r="B958" t="s">
        <v>1131</v>
      </c>
      <c r="C958" t="str">
        <f t="shared" si="28"/>
        <v>武汉理工</v>
      </c>
      <c r="D958" t="str">
        <f t="shared" si="29"/>
        <v>01</v>
      </c>
      <c r="E958" t="s">
        <v>619</v>
      </c>
      <c r="F958">
        <v>226</v>
      </c>
      <c r="G958">
        <v>115</v>
      </c>
      <c r="H958">
        <v>129</v>
      </c>
      <c r="I958">
        <v>67</v>
      </c>
      <c r="J958">
        <v>64</v>
      </c>
      <c r="K958">
        <v>64</v>
      </c>
      <c r="L958">
        <v>0</v>
      </c>
      <c r="M958">
        <v>2024</v>
      </c>
      <c r="N958">
        <f>VLOOKUP(E958, '2024D'!$A$2:$G$339, 2, FALSE)</f>
        <v>206</v>
      </c>
      <c r="O958">
        <f>VLOOKUP(E958, '2024D'!$A$2:$G$339, 3, FALSE)</f>
        <v>7798</v>
      </c>
      <c r="P958">
        <f>extracted_table_data[[#This Row],[最低排名]]-extracted_table_data[[#This Row],[同分人数]]+1</f>
        <v>2521</v>
      </c>
      <c r="Q958">
        <f>IF(O958&gt;=开始!$B$6, 1, 0)</f>
        <v>1</v>
      </c>
      <c r="R958">
        <f>extracted_table_data[[#This Row],[最低排名]]-开始!$B$6</f>
        <v>2668</v>
      </c>
    </row>
    <row r="959" spans="1:18">
      <c r="A959">
        <v>71502</v>
      </c>
      <c r="B959" t="s">
        <v>1132</v>
      </c>
      <c r="C959" t="str">
        <f t="shared" si="28"/>
        <v>武汉理工</v>
      </c>
      <c r="D959" t="str">
        <f t="shared" si="29"/>
        <v>02</v>
      </c>
      <c r="E959" t="s">
        <v>279</v>
      </c>
      <c r="F959">
        <v>228</v>
      </c>
      <c r="G959">
        <v>115</v>
      </c>
      <c r="H959">
        <v>119</v>
      </c>
      <c r="I959">
        <v>64</v>
      </c>
      <c r="J959">
        <v>61</v>
      </c>
      <c r="K959">
        <v>61</v>
      </c>
      <c r="L959">
        <v>0</v>
      </c>
      <c r="M959">
        <v>2024</v>
      </c>
      <c r="N959">
        <f>VLOOKUP(E959, '2024D'!$A$2:$G$339, 2, FALSE)</f>
        <v>228</v>
      </c>
      <c r="O959">
        <f>VLOOKUP(E959, '2024D'!$A$2:$G$339, 3, FALSE)</f>
        <v>11462</v>
      </c>
      <c r="P959">
        <f>extracted_table_data[[#This Row],[最低排名]]-extracted_table_data[[#This Row],[同分人数]]+1</f>
        <v>11277</v>
      </c>
      <c r="Q959">
        <f>IF(O959&gt;=开始!$B$6, 1, 0)</f>
        <v>1</v>
      </c>
      <c r="R959">
        <f>extracted_table_data[[#This Row],[最低排名]]-开始!$B$6</f>
        <v>11501</v>
      </c>
    </row>
    <row r="960" spans="1:18">
      <c r="A960">
        <v>71601</v>
      </c>
      <c r="B960" t="s">
        <v>1133</v>
      </c>
      <c r="C960" t="str">
        <f t="shared" si="28"/>
        <v>华中农大</v>
      </c>
      <c r="D960" t="str">
        <f t="shared" si="29"/>
        <v>01</v>
      </c>
      <c r="E960" t="s">
        <v>298</v>
      </c>
      <c r="F960">
        <v>229</v>
      </c>
      <c r="G960">
        <v>118</v>
      </c>
      <c r="H960">
        <v>120</v>
      </c>
      <c r="I960">
        <v>67</v>
      </c>
      <c r="J960">
        <v>61</v>
      </c>
      <c r="K960">
        <v>55</v>
      </c>
      <c r="L960">
        <v>0</v>
      </c>
      <c r="M960">
        <v>2024</v>
      </c>
      <c r="N960">
        <f>VLOOKUP(E960, '2024D'!$A$2:$G$339, 2, FALSE)</f>
        <v>216</v>
      </c>
      <c r="O960">
        <f>VLOOKUP(E960, '2024D'!$A$2:$G$339, 3, FALSE)</f>
        <v>11678</v>
      </c>
      <c r="P960">
        <f>extracted_table_data[[#This Row],[最低排名]]-extracted_table_data[[#This Row],[同分人数]]+1</f>
        <v>13153</v>
      </c>
      <c r="Q960">
        <f>IF(O960&gt;=开始!$B$6, 1, 0)</f>
        <v>1</v>
      </c>
      <c r="R960">
        <f>extracted_table_data[[#This Row],[最低排名]]-开始!$B$6</f>
        <v>13398</v>
      </c>
    </row>
    <row r="961" spans="1:18">
      <c r="A961">
        <v>71602</v>
      </c>
      <c r="B961" t="s">
        <v>1134</v>
      </c>
      <c r="C961" t="str">
        <f t="shared" si="28"/>
        <v>华中农大</v>
      </c>
      <c r="D961" t="str">
        <f t="shared" si="29"/>
        <v>02</v>
      </c>
      <c r="E961" t="s">
        <v>189</v>
      </c>
      <c r="F961">
        <v>220</v>
      </c>
      <c r="G961">
        <v>114</v>
      </c>
      <c r="H961">
        <v>135</v>
      </c>
      <c r="I961">
        <v>64</v>
      </c>
      <c r="J961">
        <v>61</v>
      </c>
      <c r="K961">
        <v>55</v>
      </c>
      <c r="L961">
        <v>0</v>
      </c>
      <c r="M961">
        <v>2024</v>
      </c>
      <c r="N961">
        <f>VLOOKUP(E961, '2024D'!$A$2:$G$339, 2, FALSE)</f>
        <v>225</v>
      </c>
      <c r="O961">
        <f>VLOOKUP(E961, '2024D'!$A$2:$G$339, 3, FALSE)</f>
        <v>10985</v>
      </c>
      <c r="P961">
        <f>extracted_table_data[[#This Row],[最低排名]]-extracted_table_data[[#This Row],[同分人数]]+1</f>
        <v>8941</v>
      </c>
      <c r="Q961">
        <f>IF(O961&gt;=开始!$B$6, 1, 0)</f>
        <v>1</v>
      </c>
      <c r="R961">
        <f>extracted_table_data[[#This Row],[最低排名]]-开始!$B$6</f>
        <v>9179</v>
      </c>
    </row>
    <row r="962" spans="1:18">
      <c r="A962">
        <v>71701</v>
      </c>
      <c r="B962" t="s">
        <v>1135</v>
      </c>
      <c r="C962" t="str">
        <f t="shared" ref="C962:C1025" si="30">LEFT(B962, FIND("(", B962) - 1)</f>
        <v>华中师大</v>
      </c>
      <c r="D962" t="str">
        <f t="shared" ref="D962:D1025" si="31">MID(B962, FIND("(", B962) + 1, FIND(")", B962) - FIND("(", B962) - 1)</f>
        <v>01</v>
      </c>
      <c r="E962" t="s">
        <v>25</v>
      </c>
      <c r="F962">
        <v>232</v>
      </c>
      <c r="G962">
        <v>130</v>
      </c>
      <c r="H962">
        <v>116</v>
      </c>
      <c r="I962">
        <v>67</v>
      </c>
      <c r="J962">
        <v>64</v>
      </c>
      <c r="K962">
        <v>64</v>
      </c>
      <c r="L962">
        <v>0</v>
      </c>
      <c r="M962">
        <v>2024</v>
      </c>
      <c r="N962">
        <f>VLOOKUP(E962, '2024D'!$A$2:$G$339, 2, FALSE)</f>
        <v>213</v>
      </c>
      <c r="O962">
        <f>VLOOKUP(E962, '2024D'!$A$2:$G$339, 3, FALSE)</f>
        <v>9186</v>
      </c>
      <c r="P962">
        <f>extracted_table_data[[#This Row],[最低排名]]-extracted_table_data[[#This Row],[同分人数]]+1</f>
        <v>10341</v>
      </c>
      <c r="Q962">
        <f>IF(O962&gt;=开始!$B$6, 1, 0)</f>
        <v>1</v>
      </c>
      <c r="R962">
        <f>extracted_table_data[[#This Row],[最低排名]]-开始!$B$6</f>
        <v>10565</v>
      </c>
    </row>
    <row r="963" spans="1:18">
      <c r="A963">
        <v>71702</v>
      </c>
      <c r="B963" t="s">
        <v>1136</v>
      </c>
      <c r="C963" t="str">
        <f t="shared" si="30"/>
        <v>华中师大</v>
      </c>
      <c r="D963" t="str">
        <f t="shared" si="31"/>
        <v>02</v>
      </c>
      <c r="E963" t="s">
        <v>60</v>
      </c>
      <c r="F963">
        <v>234</v>
      </c>
      <c r="G963">
        <v>118</v>
      </c>
      <c r="H963">
        <v>122</v>
      </c>
      <c r="I963">
        <v>67</v>
      </c>
      <c r="J963">
        <v>64</v>
      </c>
      <c r="K963">
        <v>61</v>
      </c>
      <c r="L963">
        <v>0</v>
      </c>
      <c r="M963">
        <v>2024</v>
      </c>
      <c r="N963">
        <f>VLOOKUP(E963, '2024D'!$A$2:$G$339, 2, FALSE)</f>
        <v>203</v>
      </c>
      <c r="O963">
        <f>VLOOKUP(E963, '2024D'!$A$2:$G$339, 3, FALSE)</f>
        <v>8178</v>
      </c>
      <c r="P963">
        <f>extracted_table_data[[#This Row],[最低排名]]-extracted_table_data[[#This Row],[同分人数]]+1</f>
        <v>11978</v>
      </c>
      <c r="Q963">
        <f>IF(O963&gt;=开始!$B$6, 1, 0)</f>
        <v>1</v>
      </c>
      <c r="R963">
        <f>extracted_table_data[[#This Row],[最低排名]]-开始!$B$6</f>
        <v>12194</v>
      </c>
    </row>
    <row r="964" spans="1:18">
      <c r="A964">
        <v>71703</v>
      </c>
      <c r="B964" t="s">
        <v>1137</v>
      </c>
      <c r="C964" t="str">
        <f t="shared" si="30"/>
        <v>华中师大</v>
      </c>
      <c r="D964" t="str">
        <f t="shared" si="31"/>
        <v>03</v>
      </c>
      <c r="E964" t="s">
        <v>115</v>
      </c>
      <c r="F964">
        <v>228</v>
      </c>
      <c r="G964">
        <v>116</v>
      </c>
      <c r="H964">
        <v>119</v>
      </c>
      <c r="I964">
        <v>64</v>
      </c>
      <c r="J964">
        <v>61</v>
      </c>
      <c r="K964">
        <v>58</v>
      </c>
      <c r="L964">
        <v>0</v>
      </c>
      <c r="M964">
        <v>2024</v>
      </c>
      <c r="N964">
        <f>VLOOKUP(E964, '2024D'!$A$2:$G$339, 2, FALSE)</f>
        <v>224</v>
      </c>
      <c r="O964">
        <f>VLOOKUP(E964, '2024D'!$A$2:$G$339, 3, FALSE)</f>
        <v>12143</v>
      </c>
      <c r="P964">
        <f>extracted_table_data[[#This Row],[最低排名]]-extracted_table_data[[#This Row],[同分人数]]+1</f>
        <v>10566</v>
      </c>
      <c r="Q964">
        <f>IF(O964&gt;=开始!$B$6, 1, 0)</f>
        <v>1</v>
      </c>
      <c r="R964">
        <f>extracted_table_data[[#This Row],[最低排名]]-开始!$B$6</f>
        <v>10808</v>
      </c>
    </row>
    <row r="965" spans="1:18">
      <c r="A965">
        <v>71801</v>
      </c>
      <c r="B965" t="s">
        <v>1139</v>
      </c>
      <c r="C965" t="str">
        <f t="shared" si="30"/>
        <v>中南财政</v>
      </c>
      <c r="D965" t="str">
        <f t="shared" si="31"/>
        <v>01</v>
      </c>
      <c r="E965" t="s">
        <v>107</v>
      </c>
      <c r="F965">
        <v>237</v>
      </c>
      <c r="G965">
        <v>126</v>
      </c>
      <c r="H965">
        <v>122</v>
      </c>
      <c r="I965">
        <v>64</v>
      </c>
      <c r="J965">
        <v>61</v>
      </c>
      <c r="K965">
        <v>58</v>
      </c>
      <c r="L965">
        <v>0</v>
      </c>
      <c r="M965">
        <v>2024</v>
      </c>
      <c r="N965">
        <f>VLOOKUP(E965, '2024D'!$A$2:$G$339, 2, FALSE)</f>
        <v>231</v>
      </c>
      <c r="O965">
        <f>VLOOKUP(E965, '2024D'!$A$2:$G$339, 3, FALSE)</f>
        <v>9417</v>
      </c>
      <c r="P965">
        <f>extracted_table_data[[#This Row],[最低排名]]-extracted_table_data[[#This Row],[同分人数]]+1</f>
        <v>8713</v>
      </c>
      <c r="Q965">
        <f>IF(O965&gt;=开始!$B$6, 1, 0)</f>
        <v>1</v>
      </c>
      <c r="R965">
        <f>extracted_table_data[[#This Row],[最低排名]]-开始!$B$6</f>
        <v>8940</v>
      </c>
    </row>
    <row r="966" spans="1:18">
      <c r="A966">
        <v>71802</v>
      </c>
      <c r="B966" t="s">
        <v>1140</v>
      </c>
      <c r="C966" t="str">
        <f t="shared" si="30"/>
        <v>中南财政</v>
      </c>
      <c r="D966" t="str">
        <f t="shared" si="31"/>
        <v>02</v>
      </c>
      <c r="E966" t="s">
        <v>18</v>
      </c>
      <c r="F966">
        <v>220</v>
      </c>
      <c r="G966">
        <v>113</v>
      </c>
      <c r="H966">
        <v>133</v>
      </c>
      <c r="I966">
        <v>67</v>
      </c>
      <c r="J966">
        <v>64</v>
      </c>
      <c r="K966">
        <v>61</v>
      </c>
      <c r="L966">
        <v>0</v>
      </c>
      <c r="M966">
        <v>2024</v>
      </c>
      <c r="N966">
        <f>VLOOKUP(E966, '2024D'!$A$2:$G$339, 2, FALSE)</f>
        <v>197</v>
      </c>
      <c r="O966">
        <f>VLOOKUP(E966, '2024D'!$A$2:$G$339, 3, FALSE)</f>
        <v>8758</v>
      </c>
      <c r="P966">
        <f>extracted_table_data[[#This Row],[最低排名]]-extracted_table_data[[#This Row],[同分人数]]+1</f>
        <v>8062</v>
      </c>
      <c r="Q966">
        <f>IF(O966&gt;=开始!$B$6, 1, 0)</f>
        <v>1</v>
      </c>
      <c r="R966">
        <f>extracted_table_data[[#This Row],[最低排名]]-开始!$B$6</f>
        <v>8255</v>
      </c>
    </row>
    <row r="967" spans="1:18">
      <c r="A967">
        <v>71803</v>
      </c>
      <c r="B967" t="s">
        <v>2315</v>
      </c>
      <c r="C967" t="str">
        <f t="shared" si="30"/>
        <v>中南财政</v>
      </c>
      <c r="D967" t="str">
        <f t="shared" si="31"/>
        <v>03</v>
      </c>
      <c r="E967" t="s">
        <v>64</v>
      </c>
      <c r="F967">
        <v>238</v>
      </c>
      <c r="G967">
        <v>123</v>
      </c>
      <c r="H967">
        <v>122</v>
      </c>
      <c r="I967">
        <v>64</v>
      </c>
      <c r="J967">
        <v>61</v>
      </c>
      <c r="K967">
        <v>55</v>
      </c>
      <c r="L967">
        <v>0</v>
      </c>
      <c r="M967">
        <v>2024</v>
      </c>
      <c r="N967">
        <f>VLOOKUP(E967, '2024D'!$A$2:$G$339, 2, FALSE)</f>
        <v>224</v>
      </c>
      <c r="O967">
        <f>VLOOKUP(E967, '2024D'!$A$2:$G$339, 3, FALSE)</f>
        <v>9848</v>
      </c>
      <c r="P967">
        <f>extracted_table_data[[#This Row],[最低排名]]-extracted_table_data[[#This Row],[同分人数]]+1</f>
        <v>8465</v>
      </c>
      <c r="Q967">
        <f>IF(O967&gt;=开始!$B$6, 1, 0)</f>
        <v>1</v>
      </c>
      <c r="R967">
        <f>extracted_table_data[[#This Row],[最低排名]]-开始!$B$6</f>
        <v>8712</v>
      </c>
    </row>
    <row r="968" spans="1:18">
      <c r="A968">
        <v>71901</v>
      </c>
      <c r="B968" t="s">
        <v>1141</v>
      </c>
      <c r="C968" t="str">
        <f t="shared" si="30"/>
        <v>武汉科大</v>
      </c>
      <c r="D968" t="str">
        <f t="shared" si="31"/>
        <v>01</v>
      </c>
      <c r="E968" t="s">
        <v>100</v>
      </c>
      <c r="F968">
        <v>218</v>
      </c>
      <c r="G968">
        <v>119</v>
      </c>
      <c r="H968">
        <v>112</v>
      </c>
      <c r="I968">
        <v>67</v>
      </c>
      <c r="J968">
        <v>55</v>
      </c>
      <c r="K968">
        <v>55</v>
      </c>
      <c r="L968">
        <v>0</v>
      </c>
      <c r="M968">
        <v>2024</v>
      </c>
      <c r="N968">
        <f>VLOOKUP(E968, '2024D'!$A$2:$G$339, 2, FALSE)</f>
        <v>228</v>
      </c>
      <c r="O968">
        <f>VLOOKUP(E968, '2024D'!$A$2:$G$339, 3, FALSE)</f>
        <v>17795</v>
      </c>
      <c r="P968">
        <f>extracted_table_data[[#This Row],[最低排名]]-extracted_table_data[[#This Row],[同分人数]]+1</f>
        <v>6650</v>
      </c>
      <c r="Q968">
        <f>IF(O968&gt;=开始!$B$6, 1, 0)</f>
        <v>1</v>
      </c>
      <c r="R968">
        <f>extracted_table_data[[#This Row],[最低排名]]-开始!$B$6</f>
        <v>6846</v>
      </c>
    </row>
    <row r="969" spans="1:18">
      <c r="A969">
        <v>72001</v>
      </c>
      <c r="B969" t="s">
        <v>1144</v>
      </c>
      <c r="C969" t="str">
        <f t="shared" si="30"/>
        <v>长江大学</v>
      </c>
      <c r="D969" t="str">
        <f t="shared" si="31"/>
        <v>01</v>
      </c>
      <c r="E969" t="s">
        <v>124</v>
      </c>
      <c r="F969">
        <v>212</v>
      </c>
      <c r="G969">
        <v>109</v>
      </c>
      <c r="H969">
        <v>97</v>
      </c>
      <c r="I969">
        <v>58</v>
      </c>
      <c r="J969">
        <v>49</v>
      </c>
      <c r="K969">
        <v>49</v>
      </c>
      <c r="L969">
        <v>0</v>
      </c>
      <c r="M969">
        <v>2024</v>
      </c>
      <c r="N969">
        <f>VLOOKUP(E969, '2024D'!$A$2:$G$339, 2, FALSE)</f>
        <v>266</v>
      </c>
      <c r="O969">
        <f>VLOOKUP(E969, '2024D'!$A$2:$G$339, 3, FALSE)</f>
        <v>28294</v>
      </c>
      <c r="P969">
        <f>extracted_table_data[[#This Row],[最低排名]]-extracted_table_data[[#This Row],[同分人数]]+1</f>
        <v>8062</v>
      </c>
      <c r="Q969">
        <f>IF(O969&gt;=开始!$B$6, 1, 0)</f>
        <v>1</v>
      </c>
      <c r="R969">
        <f>extracted_table_data[[#This Row],[最低排名]]-开始!$B$6</f>
        <v>8255</v>
      </c>
    </row>
    <row r="970" spans="1:18">
      <c r="A970">
        <v>72002</v>
      </c>
      <c r="B970" t="s">
        <v>1145</v>
      </c>
      <c r="C970" t="str">
        <f t="shared" si="30"/>
        <v>长江大学</v>
      </c>
      <c r="D970" t="str">
        <f t="shared" si="31"/>
        <v>02</v>
      </c>
      <c r="E970" t="s">
        <v>92</v>
      </c>
      <c r="F970">
        <v>189</v>
      </c>
      <c r="G970">
        <v>98</v>
      </c>
      <c r="H970">
        <v>125</v>
      </c>
      <c r="I970">
        <v>58</v>
      </c>
      <c r="J970">
        <v>55</v>
      </c>
      <c r="K970">
        <v>55</v>
      </c>
      <c r="L970">
        <v>0</v>
      </c>
      <c r="M970">
        <v>2024</v>
      </c>
      <c r="N970">
        <f>VLOOKUP(E970, '2024D'!$A$2:$G$339, 2, FALSE)</f>
        <v>266</v>
      </c>
      <c r="O970">
        <f>VLOOKUP(E970, '2024D'!$A$2:$G$339, 3, FALSE)</f>
        <v>24080</v>
      </c>
      <c r="P970">
        <f>extracted_table_data[[#This Row],[最低排名]]-extracted_table_data[[#This Row],[同分人数]]+1</f>
        <v>8941</v>
      </c>
      <c r="Q970">
        <f>IF(O970&gt;=开始!$B$6, 1, 0)</f>
        <v>1</v>
      </c>
      <c r="R970">
        <f>extracted_table_data[[#This Row],[最低排名]]-开始!$B$6</f>
        <v>9179</v>
      </c>
    </row>
    <row r="971" spans="1:18">
      <c r="A971">
        <v>72003</v>
      </c>
      <c r="B971" t="s">
        <v>1146</v>
      </c>
      <c r="C971" t="str">
        <f t="shared" si="30"/>
        <v>长江大学</v>
      </c>
      <c r="D971" t="str">
        <f t="shared" si="31"/>
        <v>03</v>
      </c>
      <c r="E971" t="s">
        <v>118</v>
      </c>
      <c r="F971">
        <v>190</v>
      </c>
      <c r="G971">
        <v>100</v>
      </c>
      <c r="H971">
        <v>98</v>
      </c>
      <c r="I971">
        <v>67</v>
      </c>
      <c r="J971">
        <v>58</v>
      </c>
      <c r="K971">
        <v>43</v>
      </c>
      <c r="L971">
        <v>0</v>
      </c>
      <c r="M971">
        <v>2024</v>
      </c>
      <c r="N971">
        <f>VLOOKUP(E971, '2024D'!$A$2:$G$339, 2, FALSE)</f>
        <v>241</v>
      </c>
      <c r="O971">
        <f>VLOOKUP(E971, '2024D'!$A$2:$G$339, 3, FALSE)</f>
        <v>30473</v>
      </c>
      <c r="P971">
        <f>extracted_table_data[[#This Row],[最低排名]]-extracted_table_data[[#This Row],[同分人数]]+1</f>
        <v>19159</v>
      </c>
      <c r="Q971">
        <f>IF(O971&gt;=开始!$B$6, 1, 0)</f>
        <v>1</v>
      </c>
      <c r="R971">
        <f>extracted_table_data[[#This Row],[最低排名]]-开始!$B$6</f>
        <v>19420</v>
      </c>
    </row>
    <row r="972" spans="1:18">
      <c r="A972">
        <v>72004</v>
      </c>
      <c r="B972" t="s">
        <v>2316</v>
      </c>
      <c r="C972" t="str">
        <f t="shared" si="30"/>
        <v>长江大学</v>
      </c>
      <c r="D972" t="str">
        <f t="shared" si="31"/>
        <v>04</v>
      </c>
      <c r="E972" t="s">
        <v>389</v>
      </c>
      <c r="F972">
        <v>194</v>
      </c>
      <c r="G972">
        <v>105</v>
      </c>
      <c r="H972">
        <v>105</v>
      </c>
      <c r="I972">
        <v>55</v>
      </c>
      <c r="J972">
        <v>55</v>
      </c>
      <c r="K972">
        <v>43</v>
      </c>
      <c r="L972">
        <v>0</v>
      </c>
      <c r="M972">
        <v>2024</v>
      </c>
      <c r="N972">
        <f>VLOOKUP(E972, '2024D'!$A$2:$G$339, 2, FALSE)</f>
        <v>220</v>
      </c>
      <c r="O972">
        <f>VLOOKUP(E972, '2024D'!$A$2:$G$339, 3, FALSE)</f>
        <v>31399</v>
      </c>
      <c r="P972">
        <f>extracted_table_data[[#This Row],[最低排名]]-extracted_table_data[[#This Row],[同分人数]]+1</f>
        <v>21696</v>
      </c>
      <c r="Q972">
        <f>IF(O972&gt;=开始!$B$6, 1, 0)</f>
        <v>1</v>
      </c>
      <c r="R972">
        <f>extracted_table_data[[#This Row],[最低排名]]-开始!$B$6</f>
        <v>21932</v>
      </c>
    </row>
    <row r="973" spans="1:18">
      <c r="A973">
        <v>72101</v>
      </c>
      <c r="B973" t="s">
        <v>1147</v>
      </c>
      <c r="C973" t="str">
        <f t="shared" si="30"/>
        <v>武汉工程</v>
      </c>
      <c r="D973" t="str">
        <f t="shared" si="31"/>
        <v>01</v>
      </c>
      <c r="E973" t="s">
        <v>485</v>
      </c>
      <c r="F973">
        <v>189</v>
      </c>
      <c r="G973">
        <v>103</v>
      </c>
      <c r="H973">
        <v>112</v>
      </c>
      <c r="I973">
        <v>52</v>
      </c>
      <c r="J973">
        <v>46</v>
      </c>
      <c r="K973">
        <v>46</v>
      </c>
      <c r="L973">
        <v>0</v>
      </c>
      <c r="M973">
        <v>2024</v>
      </c>
      <c r="N973">
        <f>VLOOKUP(E973, '2024D'!$A$2:$G$339, 2, FALSE)</f>
        <v>211</v>
      </c>
      <c r="O973">
        <f>VLOOKUP(E973, '2024D'!$A$2:$G$339, 3, FALSE)</f>
        <v>33071</v>
      </c>
      <c r="P973">
        <f>extracted_table_data[[#This Row],[最低排名]]-extracted_table_data[[#This Row],[同分人数]]+1</f>
        <v>19922</v>
      </c>
      <c r="Q973">
        <f>IF(O973&gt;=开始!$B$6, 1, 0)</f>
        <v>1</v>
      </c>
      <c r="R973">
        <f>extracted_table_data[[#This Row],[最低排名]]-开始!$B$6</f>
        <v>20181</v>
      </c>
    </row>
    <row r="974" spans="1:18">
      <c r="A974">
        <v>72201</v>
      </c>
      <c r="B974" t="s">
        <v>1148</v>
      </c>
      <c r="C974" t="str">
        <f t="shared" si="30"/>
        <v>武汉轻工</v>
      </c>
      <c r="D974" t="str">
        <f t="shared" si="31"/>
        <v>01</v>
      </c>
      <c r="E974" t="s">
        <v>363</v>
      </c>
      <c r="F974">
        <v>182</v>
      </c>
      <c r="G974">
        <v>94</v>
      </c>
      <c r="H974">
        <v>101</v>
      </c>
      <c r="I974">
        <v>61</v>
      </c>
      <c r="J974">
        <v>46</v>
      </c>
      <c r="K974">
        <v>46</v>
      </c>
      <c r="L974">
        <v>0</v>
      </c>
      <c r="M974">
        <v>2024</v>
      </c>
      <c r="N974">
        <f>VLOOKUP(E974, '2024D'!$A$2:$G$339, 2, FALSE)</f>
        <v>204</v>
      </c>
      <c r="O974">
        <f>VLOOKUP(E974, '2024D'!$A$2:$G$339, 3, FALSE)</f>
        <v>35127</v>
      </c>
      <c r="P974">
        <f>extracted_table_data[[#This Row],[最低排名]]-extracted_table_data[[#This Row],[同分人数]]+1</f>
        <v>31348</v>
      </c>
      <c r="Q974">
        <f>IF(O974&gt;=开始!$B$6, 1, 0)</f>
        <v>1</v>
      </c>
      <c r="R974">
        <f>extracted_table_data[[#This Row],[最低排名]]-开始!$B$6</f>
        <v>31584</v>
      </c>
    </row>
    <row r="975" spans="1:18">
      <c r="A975">
        <v>72301</v>
      </c>
      <c r="B975" t="s">
        <v>1150</v>
      </c>
      <c r="C975" t="str">
        <f t="shared" si="30"/>
        <v>湖北中医</v>
      </c>
      <c r="D975" t="str">
        <f t="shared" si="31"/>
        <v>01</v>
      </c>
      <c r="E975" t="s">
        <v>427</v>
      </c>
      <c r="F975">
        <v>191</v>
      </c>
      <c r="G975">
        <v>104</v>
      </c>
      <c r="H975">
        <v>82</v>
      </c>
      <c r="I975">
        <v>61</v>
      </c>
      <c r="J975">
        <v>55</v>
      </c>
      <c r="K975">
        <v>46</v>
      </c>
      <c r="L975">
        <v>0</v>
      </c>
      <c r="M975">
        <v>2024</v>
      </c>
      <c r="N975">
        <f>VLOOKUP(E975, '2024D'!$A$2:$G$339, 2, FALSE)</f>
        <v>214</v>
      </c>
      <c r="O975">
        <f>VLOOKUP(E975, '2024D'!$A$2:$G$339, 3, FALSE)</f>
        <v>35341</v>
      </c>
      <c r="P975">
        <f>extracted_table_data[[#This Row],[最低排名]]-extracted_table_data[[#This Row],[同分人数]]+1</f>
        <v>26614</v>
      </c>
      <c r="Q975">
        <f>IF(O975&gt;=开始!$B$6, 1, 0)</f>
        <v>1</v>
      </c>
      <c r="R975">
        <f>extracted_table_data[[#This Row],[最低排名]]-开始!$B$6</f>
        <v>26866</v>
      </c>
    </row>
    <row r="976" spans="1:18">
      <c r="A976">
        <v>72302</v>
      </c>
      <c r="B976" t="s">
        <v>1597</v>
      </c>
      <c r="C976" t="str">
        <f t="shared" si="30"/>
        <v>湖北中医</v>
      </c>
      <c r="D976" t="str">
        <f t="shared" si="31"/>
        <v>02</v>
      </c>
      <c r="E976" t="s">
        <v>287</v>
      </c>
      <c r="F976">
        <v>194</v>
      </c>
      <c r="G976">
        <v>99</v>
      </c>
      <c r="H976">
        <v>121</v>
      </c>
      <c r="I976">
        <v>52</v>
      </c>
      <c r="J976">
        <v>52</v>
      </c>
      <c r="K976">
        <v>49</v>
      </c>
      <c r="L976">
        <v>0</v>
      </c>
      <c r="M976">
        <v>2024</v>
      </c>
      <c r="N976">
        <f>VLOOKUP(E976, '2024D'!$A$2:$G$339, 2, FALSE)</f>
        <v>252</v>
      </c>
      <c r="O976">
        <f>VLOOKUP(E976, '2024D'!$A$2:$G$339, 3, FALSE)</f>
        <v>27525</v>
      </c>
      <c r="P976">
        <f>extracted_table_data[[#This Row],[最低排名]]-extracted_table_data[[#This Row],[同分人数]]+1</f>
        <v>29247</v>
      </c>
      <c r="Q976">
        <f>IF(O976&gt;=开始!$B$6, 1, 0)</f>
        <v>1</v>
      </c>
      <c r="R976">
        <f>extracted_table_data[[#This Row],[最低排名]]-开始!$B$6</f>
        <v>29469</v>
      </c>
    </row>
    <row r="977" spans="1:18">
      <c r="A977">
        <v>72303</v>
      </c>
      <c r="B977" t="s">
        <v>1151</v>
      </c>
      <c r="C977" t="str">
        <f t="shared" si="30"/>
        <v>湖北中医</v>
      </c>
      <c r="D977" t="str">
        <f t="shared" si="31"/>
        <v>03</v>
      </c>
      <c r="E977" t="s">
        <v>228</v>
      </c>
      <c r="F977">
        <v>172</v>
      </c>
      <c r="G977">
        <v>97</v>
      </c>
      <c r="H977">
        <v>105</v>
      </c>
      <c r="I977">
        <v>58</v>
      </c>
      <c r="J977">
        <v>58</v>
      </c>
      <c r="K977">
        <v>46</v>
      </c>
      <c r="L977">
        <v>0</v>
      </c>
      <c r="M977">
        <v>2024</v>
      </c>
      <c r="N977">
        <f>VLOOKUP(E977, '2024D'!$A$2:$G$339, 2, FALSE)</f>
        <v>243</v>
      </c>
      <c r="O977">
        <f>VLOOKUP(E977, '2024D'!$A$2:$G$339, 3, FALSE)</f>
        <v>34482</v>
      </c>
      <c r="P977">
        <f>extracted_table_data[[#This Row],[最低排名]]-extracted_table_data[[#This Row],[同分人数]]+1</f>
        <v>30386</v>
      </c>
      <c r="Q977">
        <f>IF(O977&gt;=开始!$B$6, 1, 0)</f>
        <v>1</v>
      </c>
      <c r="R977">
        <f>extracted_table_data[[#This Row],[最低排名]]-开始!$B$6</f>
        <v>30610</v>
      </c>
    </row>
    <row r="978" spans="1:18">
      <c r="A978">
        <v>72401</v>
      </c>
      <c r="B978" t="s">
        <v>1153</v>
      </c>
      <c r="C978" t="str">
        <f t="shared" si="30"/>
        <v>湖北大学</v>
      </c>
      <c r="D978" t="str">
        <f t="shared" si="31"/>
        <v>01</v>
      </c>
      <c r="E978" t="s">
        <v>1556</v>
      </c>
      <c r="F978">
        <v>189</v>
      </c>
      <c r="G978">
        <v>107</v>
      </c>
      <c r="H978">
        <v>65</v>
      </c>
      <c r="I978">
        <v>55</v>
      </c>
      <c r="J978">
        <v>49</v>
      </c>
      <c r="K978">
        <v>46</v>
      </c>
      <c r="L978">
        <v>0</v>
      </c>
      <c r="M978">
        <v>2024</v>
      </c>
      <c r="N978">
        <f>VLOOKUP(E978, '2024D'!$A$2:$G$339, 2, FALSE)</f>
        <v>162</v>
      </c>
      <c r="O978">
        <f>VLOOKUP(E978, '2024D'!$A$2:$G$339, 3, FALSE)</f>
        <v>41433</v>
      </c>
      <c r="P978">
        <f>extracted_table_data[[#This Row],[最低排名]]-extracted_table_data[[#This Row],[同分人数]]+1</f>
        <v>32461</v>
      </c>
      <c r="Q978">
        <f>IF(O978&gt;=开始!$B$6, 1, 0)</f>
        <v>1</v>
      </c>
      <c r="R978">
        <f>extracted_table_data[[#This Row],[最低排名]]-开始!$B$6</f>
        <v>32676</v>
      </c>
    </row>
    <row r="979" spans="1:18">
      <c r="A979">
        <v>72402</v>
      </c>
      <c r="B979" t="s">
        <v>1154</v>
      </c>
      <c r="C979" t="str">
        <f t="shared" si="30"/>
        <v>湖北大学</v>
      </c>
      <c r="D979" t="str">
        <f t="shared" si="31"/>
        <v>02</v>
      </c>
      <c r="E979" t="s">
        <v>85</v>
      </c>
      <c r="F979">
        <v>208</v>
      </c>
      <c r="G979">
        <v>106</v>
      </c>
      <c r="H979">
        <v>104</v>
      </c>
      <c r="I979">
        <v>64</v>
      </c>
      <c r="J979">
        <v>58</v>
      </c>
      <c r="K979">
        <v>52</v>
      </c>
      <c r="L979">
        <v>0</v>
      </c>
      <c r="M979">
        <v>2024</v>
      </c>
      <c r="N979">
        <f>VLOOKUP(E979, '2024D'!$A$2:$G$339, 2, FALSE)</f>
        <v>259</v>
      </c>
      <c r="O979">
        <f>VLOOKUP(E979, '2024D'!$A$2:$G$339, 3, FALSE)</f>
        <v>23040</v>
      </c>
      <c r="P979">
        <f>extracted_table_data[[#This Row],[最低排名]]-extracted_table_data[[#This Row],[同分人数]]+1</f>
        <v>31095</v>
      </c>
      <c r="Q979">
        <f>IF(O979&gt;=开始!$B$6, 1, 0)</f>
        <v>1</v>
      </c>
      <c r="R979">
        <f>extracted_table_data[[#This Row],[最低排名]]-开始!$B$6</f>
        <v>31347</v>
      </c>
    </row>
    <row r="980" spans="1:18">
      <c r="A980">
        <v>72403</v>
      </c>
      <c r="B980" t="s">
        <v>2317</v>
      </c>
      <c r="C980" t="str">
        <f t="shared" si="30"/>
        <v>湖北大学</v>
      </c>
      <c r="D980" t="str">
        <f t="shared" si="31"/>
        <v>03</v>
      </c>
      <c r="E980" t="s">
        <v>92</v>
      </c>
      <c r="F980">
        <v>186</v>
      </c>
      <c r="G980">
        <v>96</v>
      </c>
      <c r="H980">
        <v>128</v>
      </c>
      <c r="I980">
        <v>61</v>
      </c>
      <c r="J980">
        <v>55</v>
      </c>
      <c r="K980">
        <v>52</v>
      </c>
      <c r="L980">
        <v>0</v>
      </c>
      <c r="M980">
        <v>2024</v>
      </c>
      <c r="N980">
        <f>VLOOKUP(E980, '2024D'!$A$2:$G$339, 2, FALSE)</f>
        <v>266</v>
      </c>
      <c r="O980">
        <f>VLOOKUP(E980, '2024D'!$A$2:$G$339, 3, FALSE)</f>
        <v>24080</v>
      </c>
      <c r="P980">
        <f>extracted_table_data[[#This Row],[最低排名]]-extracted_table_data[[#This Row],[同分人数]]+1</f>
        <v>19673</v>
      </c>
      <c r="Q980">
        <f>IF(O980&gt;=开始!$B$6, 1, 0)</f>
        <v>1</v>
      </c>
      <c r="R980">
        <f>extracted_table_data[[#This Row],[最低排名]]-开始!$B$6</f>
        <v>19921</v>
      </c>
    </row>
    <row r="981" spans="1:18">
      <c r="A981">
        <v>72501</v>
      </c>
      <c r="B981" t="s">
        <v>1155</v>
      </c>
      <c r="C981" t="str">
        <f t="shared" si="30"/>
        <v>湖北医药</v>
      </c>
      <c r="D981" t="str">
        <f t="shared" si="31"/>
        <v>01</v>
      </c>
      <c r="E981" t="s">
        <v>162</v>
      </c>
      <c r="F981">
        <v>217</v>
      </c>
      <c r="G981">
        <v>117</v>
      </c>
      <c r="H981">
        <v>120</v>
      </c>
      <c r="I981">
        <v>46</v>
      </c>
      <c r="J981">
        <v>46</v>
      </c>
      <c r="K981">
        <v>46</v>
      </c>
      <c r="L981">
        <v>0</v>
      </c>
      <c r="M981">
        <v>2024</v>
      </c>
      <c r="N981">
        <f>VLOOKUP(E981, '2024D'!$A$2:$G$339, 2, FALSE)</f>
        <v>278</v>
      </c>
      <c r="O981">
        <f>VLOOKUP(E981, '2024D'!$A$2:$G$339, 3, FALSE)</f>
        <v>25819</v>
      </c>
      <c r="P981">
        <f>extracted_table_data[[#This Row],[最低排名]]-extracted_table_data[[#This Row],[同分人数]]+1</f>
        <v>34854</v>
      </c>
      <c r="Q981">
        <f>IF(O981&gt;=开始!$B$6, 1, 0)</f>
        <v>1</v>
      </c>
      <c r="R981">
        <f>extracted_table_data[[#This Row],[最低排名]]-开始!$B$6</f>
        <v>35051</v>
      </c>
    </row>
    <row r="982" spans="1:18">
      <c r="A982">
        <v>72601</v>
      </c>
      <c r="B982" t="s">
        <v>1156</v>
      </c>
      <c r="C982" t="str">
        <f t="shared" si="30"/>
        <v>三峡大学</v>
      </c>
      <c r="D982" t="str">
        <f t="shared" si="31"/>
        <v>01</v>
      </c>
      <c r="E982" t="s">
        <v>162</v>
      </c>
      <c r="F982">
        <v>212</v>
      </c>
      <c r="G982">
        <v>107</v>
      </c>
      <c r="H982">
        <v>104</v>
      </c>
      <c r="I982">
        <v>55</v>
      </c>
      <c r="J982">
        <v>52</v>
      </c>
      <c r="K982">
        <v>52</v>
      </c>
      <c r="L982">
        <v>0</v>
      </c>
      <c r="M982">
        <v>2024</v>
      </c>
      <c r="N982">
        <f>VLOOKUP(E982, '2024D'!$A$2:$G$339, 2, FALSE)</f>
        <v>278</v>
      </c>
      <c r="O982">
        <f>VLOOKUP(E982, '2024D'!$A$2:$G$339, 3, FALSE)</f>
        <v>25819</v>
      </c>
      <c r="P982">
        <f>extracted_table_data[[#This Row],[最低排名]]-extracted_table_data[[#This Row],[同分人数]]+1</f>
        <v>33328</v>
      </c>
      <c r="Q982">
        <f>IF(O982&gt;=开始!$B$6, 1, 0)</f>
        <v>1</v>
      </c>
      <c r="R982">
        <f>extracted_table_data[[#This Row],[最低排名]]-开始!$B$6</f>
        <v>33564</v>
      </c>
    </row>
    <row r="983" spans="1:18">
      <c r="A983">
        <v>72602</v>
      </c>
      <c r="B983" t="s">
        <v>1157</v>
      </c>
      <c r="C983" t="str">
        <f t="shared" si="30"/>
        <v>三峡大学</v>
      </c>
      <c r="D983" t="str">
        <f t="shared" si="31"/>
        <v>02</v>
      </c>
      <c r="E983" t="s">
        <v>546</v>
      </c>
      <c r="F983">
        <v>224</v>
      </c>
      <c r="G983">
        <v>121</v>
      </c>
      <c r="H983">
        <v>102</v>
      </c>
      <c r="I983">
        <v>58</v>
      </c>
      <c r="J983">
        <v>55</v>
      </c>
      <c r="K983">
        <v>49</v>
      </c>
      <c r="L983">
        <v>0</v>
      </c>
      <c r="M983">
        <v>2024</v>
      </c>
      <c r="N983">
        <f>VLOOKUP(E983, '2024D'!$A$2:$G$339, 2, FALSE)</f>
        <v>244</v>
      </c>
      <c r="O983">
        <f>VLOOKUP(E983, '2024D'!$A$2:$G$339, 3, FALSE)</f>
        <v>22514</v>
      </c>
      <c r="P983">
        <f>extracted_table_data[[#This Row],[最低排名]]-extracted_table_data[[#This Row],[同分人数]]+1</f>
        <v>24078</v>
      </c>
      <c r="Q983">
        <f>IF(O983&gt;=开始!$B$6, 1, 0)</f>
        <v>1</v>
      </c>
      <c r="R983">
        <f>extracted_table_data[[#This Row],[最低排名]]-开始!$B$6</f>
        <v>24317</v>
      </c>
    </row>
    <row r="984" spans="1:18">
      <c r="A984">
        <v>72801</v>
      </c>
      <c r="B984" t="s">
        <v>1159</v>
      </c>
      <c r="C984" t="str">
        <f t="shared" si="30"/>
        <v>武昌首义</v>
      </c>
      <c r="D984" t="str">
        <f t="shared" si="31"/>
        <v>01</v>
      </c>
      <c r="E984" t="s">
        <v>585</v>
      </c>
      <c r="F984">
        <v>189</v>
      </c>
      <c r="G984">
        <v>98</v>
      </c>
      <c r="H984">
        <v>86</v>
      </c>
      <c r="I984">
        <v>52</v>
      </c>
      <c r="J984">
        <v>46</v>
      </c>
      <c r="K984">
        <v>43</v>
      </c>
      <c r="L984">
        <v>0</v>
      </c>
      <c r="M984">
        <v>2024</v>
      </c>
      <c r="N984">
        <f>VLOOKUP(E984, '2024D'!$A$2:$G$339, 2, FALSE)</f>
        <v>190</v>
      </c>
      <c r="O984">
        <f>VLOOKUP(E984, '2024D'!$A$2:$G$339, 3, FALSE)</f>
        <v>39269</v>
      </c>
      <c r="P984">
        <f>extracted_table_data[[#This Row],[最低排名]]-extracted_table_data[[#This Row],[同分人数]]+1</f>
        <v>22657</v>
      </c>
      <c r="Q984">
        <f>IF(O984&gt;=开始!$B$6, 1, 0)</f>
        <v>1</v>
      </c>
      <c r="R984">
        <f>extracted_table_data[[#This Row],[最低排名]]-开始!$B$6</f>
        <v>22878</v>
      </c>
    </row>
    <row r="985" spans="1:18">
      <c r="A985">
        <v>72802</v>
      </c>
      <c r="B985" t="s">
        <v>1160</v>
      </c>
      <c r="C985" t="str">
        <f t="shared" si="30"/>
        <v>武昌首义</v>
      </c>
      <c r="D985" t="str">
        <f t="shared" si="31"/>
        <v>02</v>
      </c>
      <c r="E985" t="s">
        <v>223</v>
      </c>
      <c r="F985">
        <v>170</v>
      </c>
      <c r="G985">
        <v>89</v>
      </c>
      <c r="H985">
        <v>85</v>
      </c>
      <c r="I985">
        <v>52</v>
      </c>
      <c r="J985">
        <v>52</v>
      </c>
      <c r="K985">
        <v>49</v>
      </c>
      <c r="L985">
        <v>0</v>
      </c>
      <c r="M985">
        <v>2024</v>
      </c>
      <c r="N985">
        <f>VLOOKUP(E985, '2024D'!$A$2:$G$339, 2, FALSE)</f>
        <v>179</v>
      </c>
      <c r="O985">
        <f>VLOOKUP(E985, '2024D'!$A$2:$G$339, 3, FALSE)</f>
        <v>40752</v>
      </c>
      <c r="P985">
        <f>extracted_table_data[[#This Row],[最低排名]]-extracted_table_data[[#This Row],[同分人数]]+1</f>
        <v>24802</v>
      </c>
      <c r="Q985">
        <f>IF(O985&gt;=开始!$B$6, 1, 0)</f>
        <v>1</v>
      </c>
      <c r="R985">
        <f>extracted_table_data[[#This Row],[最低排名]]-开始!$B$6</f>
        <v>25081</v>
      </c>
    </row>
    <row r="986" spans="1:18">
      <c r="A986">
        <v>72901</v>
      </c>
      <c r="B986" t="s">
        <v>1698</v>
      </c>
      <c r="C986" t="str">
        <f t="shared" si="30"/>
        <v>武昌理工</v>
      </c>
      <c r="D986" t="str">
        <f t="shared" si="31"/>
        <v>01</v>
      </c>
      <c r="E986" t="s">
        <v>198</v>
      </c>
      <c r="F986">
        <v>181</v>
      </c>
      <c r="G986">
        <v>97</v>
      </c>
      <c r="H986">
        <v>71</v>
      </c>
      <c r="I986">
        <v>58</v>
      </c>
      <c r="J986">
        <v>49</v>
      </c>
      <c r="K986">
        <v>46</v>
      </c>
      <c r="L986">
        <v>0</v>
      </c>
      <c r="M986">
        <v>2024</v>
      </c>
      <c r="N986">
        <f>VLOOKUP(E986, '2024D'!$A$2:$G$339, 2, FALSE)</f>
        <v>194</v>
      </c>
      <c r="O986">
        <f>VLOOKUP(E986, '2024D'!$A$2:$G$339, 3, FALSE)</f>
        <v>41271</v>
      </c>
      <c r="P986">
        <f>extracted_table_data[[#This Row],[最低排名]]-extracted_table_data[[#This Row],[同分人数]]+1</f>
        <v>25082</v>
      </c>
      <c r="Q986">
        <f>IF(O986&gt;=开始!$B$6, 1, 0)</f>
        <v>1</v>
      </c>
      <c r="R986">
        <f>extracted_table_data[[#This Row],[最低排名]]-开始!$B$6</f>
        <v>25351</v>
      </c>
    </row>
    <row r="987" spans="1:18">
      <c r="A987">
        <v>73001</v>
      </c>
      <c r="B987" t="s">
        <v>1162</v>
      </c>
      <c r="C987" t="str">
        <f t="shared" si="30"/>
        <v>武汉城院</v>
      </c>
      <c r="D987" t="str">
        <f t="shared" si="31"/>
        <v>01</v>
      </c>
      <c r="E987" t="s">
        <v>366</v>
      </c>
      <c r="F987">
        <v>172</v>
      </c>
      <c r="G987">
        <v>89</v>
      </c>
      <c r="H987">
        <v>88</v>
      </c>
      <c r="I987">
        <v>52</v>
      </c>
      <c r="J987">
        <v>49</v>
      </c>
      <c r="K987">
        <v>46</v>
      </c>
      <c r="L987">
        <v>0</v>
      </c>
      <c r="M987">
        <v>2024</v>
      </c>
      <c r="N987">
        <f>VLOOKUP(E987, '2024D'!$A$2:$G$339, 2, FALSE)</f>
        <v>163</v>
      </c>
      <c r="O987">
        <f>VLOOKUP(E987, '2024D'!$A$2:$G$339, 3, FALSE)</f>
        <v>40915</v>
      </c>
      <c r="P987">
        <f>extracted_table_data[[#This Row],[最低排名]]-extracted_table_data[[#This Row],[同分人数]]+1</f>
        <v>32677</v>
      </c>
      <c r="Q987">
        <f>IF(O987&gt;=开始!$B$6, 1, 0)</f>
        <v>1</v>
      </c>
      <c r="R987">
        <f>extracted_table_data[[#This Row],[最低排名]]-开始!$B$6</f>
        <v>32897</v>
      </c>
    </row>
    <row r="988" spans="1:18">
      <c r="A988">
        <v>73101</v>
      </c>
      <c r="B988" t="s">
        <v>1163</v>
      </c>
      <c r="C988" t="str">
        <f t="shared" si="30"/>
        <v>三峡科技</v>
      </c>
      <c r="D988" t="str">
        <f t="shared" si="31"/>
        <v>01</v>
      </c>
      <c r="E988" t="s">
        <v>320</v>
      </c>
      <c r="F988">
        <v>204</v>
      </c>
      <c r="G988">
        <v>103</v>
      </c>
      <c r="H988">
        <v>68</v>
      </c>
      <c r="I988">
        <v>49</v>
      </c>
      <c r="J988">
        <v>46</v>
      </c>
      <c r="K988">
        <v>43</v>
      </c>
      <c r="L988">
        <v>0</v>
      </c>
      <c r="M988">
        <v>2024</v>
      </c>
      <c r="N988">
        <f>VLOOKUP(E988, '2024D'!$A$2:$G$339, 2, FALSE)</f>
        <v>191</v>
      </c>
      <c r="O988">
        <f>VLOOKUP(E988, '2024D'!$A$2:$G$339, 3, FALSE)</f>
        <v>40401</v>
      </c>
      <c r="P988">
        <f>extracted_table_data[[#This Row],[最低排名]]-extracted_table_data[[#This Row],[同分人数]]+1</f>
        <v>28565</v>
      </c>
      <c r="Q988">
        <f>IF(O988&gt;=开始!$B$6, 1, 0)</f>
        <v>1</v>
      </c>
      <c r="R988">
        <f>extracted_table_data[[#This Row],[最低排名]]-开始!$B$6</f>
        <v>28788</v>
      </c>
    </row>
    <row r="989" spans="1:18">
      <c r="A989">
        <v>73201</v>
      </c>
      <c r="B989" t="s">
        <v>1164</v>
      </c>
      <c r="C989" t="str">
        <f t="shared" si="30"/>
        <v>武汉文理</v>
      </c>
      <c r="D989" t="str">
        <f t="shared" si="31"/>
        <v>01</v>
      </c>
      <c r="E989" t="s">
        <v>998</v>
      </c>
      <c r="F989">
        <v>187</v>
      </c>
      <c r="G989">
        <v>106</v>
      </c>
      <c r="H989">
        <v>83</v>
      </c>
      <c r="I989">
        <v>49</v>
      </c>
      <c r="J989">
        <v>46</v>
      </c>
      <c r="K989">
        <v>46</v>
      </c>
      <c r="L989">
        <v>0</v>
      </c>
      <c r="M989">
        <v>2024</v>
      </c>
      <c r="N989">
        <f>VLOOKUP(E989, '2024D'!$A$2:$G$339, 2, FALSE)</f>
        <v>212</v>
      </c>
      <c r="O989">
        <f>VLOOKUP(E989, '2024D'!$A$2:$G$339, 3, FALSE)</f>
        <v>40210</v>
      </c>
      <c r="P989">
        <f>extracted_table_data[[#This Row],[最低排名]]-extracted_table_data[[#This Row],[同分人数]]+1</f>
        <v>39041</v>
      </c>
      <c r="Q989">
        <f>IF(O989&gt;=开始!$B$6, 1, 0)</f>
        <v>1</v>
      </c>
      <c r="R989">
        <f>extracted_table_data[[#This Row],[最低排名]]-开始!$B$6</f>
        <v>39247</v>
      </c>
    </row>
    <row r="990" spans="1:18">
      <c r="A990">
        <v>73202</v>
      </c>
      <c r="B990" t="s">
        <v>1165</v>
      </c>
      <c r="C990" t="str">
        <f t="shared" si="30"/>
        <v>武汉文理</v>
      </c>
      <c r="D990" t="str">
        <f t="shared" si="31"/>
        <v>02</v>
      </c>
      <c r="E990" t="s">
        <v>1548</v>
      </c>
      <c r="F990">
        <v>167</v>
      </c>
      <c r="G990">
        <v>86</v>
      </c>
      <c r="H990">
        <v>92</v>
      </c>
      <c r="I990">
        <v>52</v>
      </c>
      <c r="J990">
        <v>49</v>
      </c>
      <c r="K990">
        <v>43</v>
      </c>
      <c r="L990">
        <v>0</v>
      </c>
      <c r="M990">
        <v>2024</v>
      </c>
      <c r="N990">
        <f>VLOOKUP(E990, '2024D'!$A$2:$G$339, 2, FALSE)</f>
        <v>161</v>
      </c>
      <c r="O990">
        <f>VLOOKUP(E990, '2024D'!$A$2:$G$339, 3, FALSE)</f>
        <v>41594</v>
      </c>
      <c r="P990">
        <f>extracted_table_data[[#This Row],[最低排名]]-extracted_table_data[[#This Row],[同分人数]]+1</f>
        <v>39978</v>
      </c>
      <c r="Q990">
        <f>IF(O990&gt;=开始!$B$6, 1, 0)</f>
        <v>1</v>
      </c>
      <c r="R990">
        <f>extracted_table_data[[#This Row],[最低排名]]-开始!$B$6</f>
        <v>40174</v>
      </c>
    </row>
    <row r="991" spans="1:18">
      <c r="A991">
        <v>73301</v>
      </c>
      <c r="B991" t="s">
        <v>1166</v>
      </c>
      <c r="C991" t="str">
        <f t="shared" si="30"/>
        <v>文华学院</v>
      </c>
      <c r="D991" t="str">
        <f t="shared" si="31"/>
        <v>01</v>
      </c>
      <c r="E991" t="s">
        <v>320</v>
      </c>
      <c r="F991">
        <v>188</v>
      </c>
      <c r="G991">
        <v>95</v>
      </c>
      <c r="H991">
        <v>84</v>
      </c>
      <c r="I991">
        <v>49</v>
      </c>
      <c r="J991">
        <v>46</v>
      </c>
      <c r="K991">
        <v>43</v>
      </c>
      <c r="L991">
        <v>0</v>
      </c>
      <c r="M991">
        <v>2024</v>
      </c>
      <c r="N991">
        <f>VLOOKUP(E991, '2024D'!$A$2:$G$339, 2, FALSE)</f>
        <v>191</v>
      </c>
      <c r="O991">
        <f>VLOOKUP(E991, '2024D'!$A$2:$G$339, 3, FALSE)</f>
        <v>40401</v>
      </c>
      <c r="P991">
        <f>extracted_table_data[[#This Row],[最低排名]]-extracted_table_data[[#This Row],[同分人数]]+1</f>
        <v>39978</v>
      </c>
      <c r="Q991">
        <f>IF(O991&gt;=开始!$B$6, 1, 0)</f>
        <v>1</v>
      </c>
      <c r="R991">
        <f>extracted_table_data[[#This Row],[最低排名]]-开始!$B$6</f>
        <v>40174</v>
      </c>
    </row>
    <row r="992" spans="1:18">
      <c r="A992">
        <v>73302</v>
      </c>
      <c r="B992" t="s">
        <v>1167</v>
      </c>
      <c r="C992" t="str">
        <f t="shared" si="30"/>
        <v>文华学院</v>
      </c>
      <c r="D992" t="str">
        <f t="shared" si="31"/>
        <v>02</v>
      </c>
      <c r="E992" t="s">
        <v>1548</v>
      </c>
      <c r="F992">
        <v>184</v>
      </c>
      <c r="G992">
        <v>97</v>
      </c>
      <c r="H992">
        <v>78</v>
      </c>
      <c r="I992">
        <v>49</v>
      </c>
      <c r="J992">
        <v>46</v>
      </c>
      <c r="K992">
        <v>46</v>
      </c>
      <c r="L992">
        <v>0</v>
      </c>
      <c r="M992">
        <v>2024</v>
      </c>
      <c r="N992">
        <f>VLOOKUP(E992, '2024D'!$A$2:$G$339, 2, FALSE)</f>
        <v>161</v>
      </c>
      <c r="O992">
        <f>VLOOKUP(E992, '2024D'!$A$2:$G$339, 3, FALSE)</f>
        <v>41594</v>
      </c>
      <c r="P992">
        <f>extracted_table_data[[#This Row],[最低排名]]-extracted_table_data[[#This Row],[同分人数]]+1</f>
        <v>40350</v>
      </c>
      <c r="Q992">
        <f>IF(O992&gt;=开始!$B$6, 1, 0)</f>
        <v>1</v>
      </c>
      <c r="R992">
        <f>extracted_table_data[[#This Row],[最低排名]]-开始!$B$6</f>
        <v>40512</v>
      </c>
    </row>
    <row r="993" spans="1:18">
      <c r="A993">
        <v>73401</v>
      </c>
      <c r="B993" t="s">
        <v>1168</v>
      </c>
      <c r="C993" t="str">
        <f t="shared" si="30"/>
        <v>武汉华夏</v>
      </c>
      <c r="D993" t="str">
        <f t="shared" si="31"/>
        <v>01</v>
      </c>
      <c r="E993" t="s">
        <v>585</v>
      </c>
      <c r="F993">
        <v>179</v>
      </c>
      <c r="G993">
        <v>95</v>
      </c>
      <c r="H993">
        <v>96</v>
      </c>
      <c r="I993">
        <v>49</v>
      </c>
      <c r="J993">
        <v>46</v>
      </c>
      <c r="K993">
        <v>46</v>
      </c>
      <c r="L993">
        <v>0</v>
      </c>
      <c r="M993">
        <v>2024</v>
      </c>
      <c r="N993">
        <f>VLOOKUP(E993, '2024D'!$A$2:$G$339, 2, FALSE)</f>
        <v>190</v>
      </c>
      <c r="O993">
        <f>VLOOKUP(E993, '2024D'!$A$2:$G$339, 3, FALSE)</f>
        <v>39269</v>
      </c>
      <c r="P993">
        <f>extracted_table_data[[#This Row],[最低排名]]-extracted_table_data[[#This Row],[同分人数]]+1</f>
        <v>37932</v>
      </c>
      <c r="Q993">
        <f>IF(O993&gt;=开始!$B$6, 1, 0)</f>
        <v>1</v>
      </c>
      <c r="R993">
        <f>extracted_table_data[[#This Row],[最低排名]]-开始!$B$6</f>
        <v>38092</v>
      </c>
    </row>
    <row r="994" spans="1:18">
      <c r="A994">
        <v>73402</v>
      </c>
      <c r="B994" t="s">
        <v>1169</v>
      </c>
      <c r="C994" t="str">
        <f t="shared" si="30"/>
        <v>武汉华夏</v>
      </c>
      <c r="D994" t="str">
        <f t="shared" si="31"/>
        <v>02</v>
      </c>
      <c r="E994" t="s">
        <v>1548</v>
      </c>
      <c r="F994">
        <v>175</v>
      </c>
      <c r="G994">
        <v>91</v>
      </c>
      <c r="H994">
        <v>78</v>
      </c>
      <c r="I994">
        <v>55</v>
      </c>
      <c r="J994">
        <v>52</v>
      </c>
      <c r="K994">
        <v>43</v>
      </c>
      <c r="L994">
        <v>0</v>
      </c>
      <c r="M994">
        <v>2024</v>
      </c>
      <c r="N994">
        <f>VLOOKUP(E994, '2024D'!$A$2:$G$339, 2, FALSE)</f>
        <v>161</v>
      </c>
      <c r="O994">
        <f>VLOOKUP(E994, '2024D'!$A$2:$G$339, 3, FALSE)</f>
        <v>41594</v>
      </c>
      <c r="P994">
        <f>extracted_table_data[[#This Row],[最低排名]]-extracted_table_data[[#This Row],[同分人数]]+1</f>
        <v>39978</v>
      </c>
      <c r="Q994">
        <f>IF(O994&gt;=开始!$B$6, 1, 0)</f>
        <v>1</v>
      </c>
      <c r="R994">
        <f>extracted_table_data[[#This Row],[最低排名]]-开始!$B$6</f>
        <v>40174</v>
      </c>
    </row>
    <row r="995" spans="1:18">
      <c r="A995">
        <v>73501</v>
      </c>
      <c r="B995" t="s">
        <v>1170</v>
      </c>
      <c r="C995" t="str">
        <f t="shared" si="30"/>
        <v>鄂医药护</v>
      </c>
      <c r="D995" t="str">
        <f t="shared" si="31"/>
        <v>01</v>
      </c>
      <c r="E995" t="s">
        <v>752</v>
      </c>
      <c r="F995">
        <v>179</v>
      </c>
      <c r="G995">
        <v>90</v>
      </c>
      <c r="H995">
        <v>96</v>
      </c>
      <c r="I995">
        <v>58</v>
      </c>
      <c r="J995">
        <v>46</v>
      </c>
      <c r="K995">
        <v>46</v>
      </c>
      <c r="L995">
        <v>0</v>
      </c>
      <c r="M995">
        <v>2024</v>
      </c>
      <c r="N995">
        <f>VLOOKUP(E995, '2024D'!$A$2:$G$339, 2, FALSE)</f>
        <v>209</v>
      </c>
      <c r="O995">
        <f>VLOOKUP(E995, '2024D'!$A$2:$G$339, 3, FALSE)</f>
        <v>37468</v>
      </c>
      <c r="P995">
        <f>extracted_table_data[[#This Row],[最低排名]]-extracted_table_data[[#This Row],[同分人数]]+1</f>
        <v>39602</v>
      </c>
      <c r="Q995">
        <f>IF(O995&gt;=开始!$B$6, 1, 0)</f>
        <v>1</v>
      </c>
      <c r="R995">
        <f>extracted_table_data[[#This Row],[最低排名]]-开始!$B$6</f>
        <v>39779</v>
      </c>
    </row>
    <row r="996" spans="1:18">
      <c r="A996">
        <v>73801</v>
      </c>
      <c r="B996" t="s">
        <v>1171</v>
      </c>
      <c r="C996" t="str">
        <f t="shared" si="30"/>
        <v>武纺外贸</v>
      </c>
      <c r="D996" t="str">
        <f t="shared" si="31"/>
        <v>01</v>
      </c>
      <c r="E996" t="s">
        <v>998</v>
      </c>
      <c r="F996">
        <v>190</v>
      </c>
      <c r="G996">
        <v>101</v>
      </c>
      <c r="H996">
        <v>83</v>
      </c>
      <c r="I996">
        <v>49</v>
      </c>
      <c r="J996">
        <v>46</v>
      </c>
      <c r="K996">
        <v>43</v>
      </c>
      <c r="L996">
        <v>0</v>
      </c>
      <c r="M996">
        <v>2024</v>
      </c>
      <c r="N996">
        <f>VLOOKUP(E996, '2024D'!$A$2:$G$339, 2, FALSE)</f>
        <v>212</v>
      </c>
      <c r="O996">
        <f>VLOOKUP(E996, '2024D'!$A$2:$G$339, 3, FALSE)</f>
        <v>40210</v>
      </c>
      <c r="P996">
        <f>extracted_table_data[[#This Row],[最低排名]]-extracted_table_data[[#This Row],[同分人数]]+1</f>
        <v>40350</v>
      </c>
      <c r="Q996">
        <f>IF(O996&gt;=开始!$B$6, 1, 0)</f>
        <v>1</v>
      </c>
      <c r="R996">
        <f>extracted_table_data[[#This Row],[最低排名]]-开始!$B$6</f>
        <v>40512</v>
      </c>
    </row>
    <row r="997" spans="1:18">
      <c r="A997">
        <v>73901</v>
      </c>
      <c r="B997" t="s">
        <v>2318</v>
      </c>
      <c r="C997" t="str">
        <f t="shared" si="30"/>
        <v>湖北汽院</v>
      </c>
      <c r="D997" t="str">
        <f t="shared" si="31"/>
        <v>01</v>
      </c>
      <c r="E997" t="s">
        <v>54</v>
      </c>
      <c r="F997">
        <v>196</v>
      </c>
      <c r="G997">
        <v>100</v>
      </c>
      <c r="H997">
        <v>86</v>
      </c>
      <c r="I997">
        <v>61</v>
      </c>
      <c r="J997">
        <v>49</v>
      </c>
      <c r="K997">
        <v>49</v>
      </c>
      <c r="L997">
        <v>0</v>
      </c>
      <c r="M997">
        <v>2024</v>
      </c>
      <c r="N997">
        <f>VLOOKUP(E997, '2024D'!$A$2:$G$339, 2, FALSE)</f>
        <v>218</v>
      </c>
      <c r="O997">
        <f>VLOOKUP(E997, '2024D'!$A$2:$G$339, 3, FALSE)</f>
        <v>33999</v>
      </c>
      <c r="P997">
        <f>extracted_table_data[[#This Row],[最低排名]]-extracted_table_data[[#This Row],[同分人数]]+1</f>
        <v>39441</v>
      </c>
      <c r="Q997">
        <f>IF(O997&gt;=开始!$B$6, 1, 0)</f>
        <v>1</v>
      </c>
      <c r="R997">
        <f>extracted_table_data[[#This Row],[最低排名]]-开始!$B$6</f>
        <v>39601</v>
      </c>
    </row>
    <row r="998" spans="1:18">
      <c r="A998">
        <v>74101</v>
      </c>
      <c r="B998" t="s">
        <v>1172</v>
      </c>
      <c r="C998" t="str">
        <f t="shared" si="30"/>
        <v>湖南大学</v>
      </c>
      <c r="D998" t="str">
        <f t="shared" si="31"/>
        <v>01</v>
      </c>
      <c r="E998" t="s">
        <v>29</v>
      </c>
      <c r="F998">
        <v>236</v>
      </c>
      <c r="G998">
        <v>126</v>
      </c>
      <c r="H998">
        <v>126</v>
      </c>
      <c r="I998">
        <v>70</v>
      </c>
      <c r="J998">
        <v>70</v>
      </c>
      <c r="K998">
        <v>64</v>
      </c>
      <c r="L998">
        <v>0</v>
      </c>
      <c r="M998">
        <v>2024</v>
      </c>
      <c r="N998">
        <f>VLOOKUP(E998, '2024D'!$A$2:$G$339, 2, FALSE)</f>
        <v>179</v>
      </c>
      <c r="O998">
        <f>VLOOKUP(E998, '2024D'!$A$2:$G$339, 3, FALSE)</f>
        <v>4841</v>
      </c>
      <c r="P998">
        <f>extracted_table_data[[#This Row],[最低排名]]-extracted_table_data[[#This Row],[同分人数]]+1</f>
        <v>38468</v>
      </c>
      <c r="Q998">
        <f>IF(O998&gt;=开始!$B$6, 1, 0)</f>
        <v>1</v>
      </c>
      <c r="R998">
        <f>extracted_table_data[[#This Row],[最低排名]]-开始!$B$6</f>
        <v>38666</v>
      </c>
    </row>
    <row r="999" spans="1:18">
      <c r="A999">
        <v>74102</v>
      </c>
      <c r="B999" t="s">
        <v>1173</v>
      </c>
      <c r="C999" t="str">
        <f t="shared" si="30"/>
        <v>湖南大学</v>
      </c>
      <c r="D999" t="str">
        <f t="shared" si="31"/>
        <v>02</v>
      </c>
      <c r="E999" t="s">
        <v>332</v>
      </c>
      <c r="F999">
        <v>235</v>
      </c>
      <c r="G999">
        <v>125</v>
      </c>
      <c r="H999">
        <v>124</v>
      </c>
      <c r="I999">
        <v>70</v>
      </c>
      <c r="J999">
        <v>70</v>
      </c>
      <c r="K999">
        <v>64</v>
      </c>
      <c r="L999">
        <v>0</v>
      </c>
      <c r="M999">
        <v>2024</v>
      </c>
      <c r="N999">
        <f>VLOOKUP(E999, '2024D'!$A$2:$G$339, 2, FALSE)</f>
        <v>176</v>
      </c>
      <c r="O999">
        <f>VLOOKUP(E999, '2024D'!$A$2:$G$339, 3, FALSE)</f>
        <v>5356</v>
      </c>
      <c r="P999">
        <f>extracted_table_data[[#This Row],[最低排名]]-extracted_table_data[[#This Row],[同分人数]]+1</f>
        <v>39780</v>
      </c>
      <c r="Q999">
        <f>IF(O999&gt;=开始!$B$6, 1, 0)</f>
        <v>1</v>
      </c>
      <c r="R999">
        <f>extracted_table_data[[#This Row],[最低排名]]-开始!$B$6</f>
        <v>39977</v>
      </c>
    </row>
    <row r="1000" spans="1:18">
      <c r="A1000">
        <v>74103</v>
      </c>
      <c r="B1000" t="s">
        <v>1174</v>
      </c>
      <c r="C1000" t="str">
        <f t="shared" si="30"/>
        <v>湖南大学</v>
      </c>
      <c r="D1000" t="str">
        <f t="shared" si="31"/>
        <v>03</v>
      </c>
      <c r="E1000" t="s">
        <v>273</v>
      </c>
      <c r="F1000">
        <v>228</v>
      </c>
      <c r="G1000">
        <v>118</v>
      </c>
      <c r="H1000">
        <v>134</v>
      </c>
      <c r="I1000">
        <v>70</v>
      </c>
      <c r="J1000">
        <v>70</v>
      </c>
      <c r="K1000">
        <v>58</v>
      </c>
      <c r="L1000">
        <v>0</v>
      </c>
      <c r="M1000">
        <v>2024</v>
      </c>
      <c r="N1000">
        <f>VLOOKUP(E1000, '2024D'!$A$2:$G$339, 2, FALSE)</f>
        <v>168</v>
      </c>
      <c r="O1000">
        <f>VLOOKUP(E1000, '2024D'!$A$2:$G$339, 3, FALSE)</f>
        <v>5899</v>
      </c>
      <c r="P1000">
        <f>extracted_table_data[[#This Row],[最低排名]]-extracted_table_data[[#This Row],[同分人数]]+1</f>
        <v>36907</v>
      </c>
      <c r="Q1000">
        <f>IF(O1000&gt;=开始!$B$6, 1, 0)</f>
        <v>1</v>
      </c>
      <c r="R1000">
        <f>extracted_table_data[[#This Row],[最低排名]]-开始!$B$6</f>
        <v>37110</v>
      </c>
    </row>
    <row r="1001" spans="1:18">
      <c r="A1001">
        <v>74104</v>
      </c>
      <c r="B1001" t="s">
        <v>1175</v>
      </c>
      <c r="C1001" t="str">
        <f t="shared" si="30"/>
        <v>湖南大学</v>
      </c>
      <c r="D1001" t="str">
        <f t="shared" si="31"/>
        <v>04</v>
      </c>
      <c r="E1001" t="s">
        <v>14</v>
      </c>
      <c r="F1001">
        <v>224</v>
      </c>
      <c r="G1001">
        <v>115</v>
      </c>
      <c r="H1001">
        <v>131</v>
      </c>
      <c r="I1001">
        <v>67</v>
      </c>
      <c r="J1001">
        <v>67</v>
      </c>
      <c r="K1001">
        <v>64</v>
      </c>
      <c r="L1001">
        <v>0</v>
      </c>
      <c r="M1001">
        <v>2024</v>
      </c>
      <c r="N1001">
        <f>VLOOKUP(E1001, '2024D'!$A$2:$G$339, 2, FALSE)</f>
        <v>197</v>
      </c>
      <c r="O1001">
        <f>VLOOKUP(E1001, '2024D'!$A$2:$G$339, 3, FALSE)</f>
        <v>7218</v>
      </c>
      <c r="P1001">
        <f>extracted_table_data[[#This Row],[最低排名]]-extracted_table_data[[#This Row],[同分人数]]+1</f>
        <v>40513</v>
      </c>
      <c r="Q1001">
        <f>IF(O1001&gt;=开始!$B$6, 1, 0)</f>
        <v>1</v>
      </c>
      <c r="R1001">
        <f>extracted_table_data[[#This Row],[最低排名]]-开始!$B$6</f>
        <v>40671</v>
      </c>
    </row>
    <row r="1002" spans="1:18">
      <c r="A1002">
        <v>74201</v>
      </c>
      <c r="B1002" t="s">
        <v>1176</v>
      </c>
      <c r="C1002" t="str">
        <f t="shared" si="30"/>
        <v>中南大学</v>
      </c>
      <c r="D1002" t="str">
        <f t="shared" si="31"/>
        <v>01</v>
      </c>
      <c r="E1002" t="s">
        <v>254</v>
      </c>
      <c r="F1002">
        <v>248</v>
      </c>
      <c r="G1002">
        <v>129</v>
      </c>
      <c r="H1002">
        <v>125</v>
      </c>
      <c r="I1002">
        <v>67</v>
      </c>
      <c r="J1002">
        <v>67</v>
      </c>
      <c r="K1002">
        <v>58</v>
      </c>
      <c r="L1002">
        <v>0</v>
      </c>
      <c r="M1002">
        <v>2024</v>
      </c>
      <c r="N1002">
        <f>VLOOKUP(E1002, '2024D'!$A$2:$G$339, 2, FALSE)</f>
        <v>178</v>
      </c>
      <c r="O1002">
        <f>VLOOKUP(E1002, '2024D'!$A$2:$G$339, 3, FALSE)</f>
        <v>5019</v>
      </c>
      <c r="P1002">
        <f>extracted_table_data[[#This Row],[最低排名]]-extracted_table_data[[#This Row],[同分人数]]+1</f>
        <v>5844</v>
      </c>
      <c r="Q1002">
        <f>IF(O1002&gt;=开始!$B$6, 1, 0)</f>
        <v>1</v>
      </c>
      <c r="R1002">
        <f>extracted_table_data[[#This Row],[最低排名]]-开始!$B$6</f>
        <v>6028</v>
      </c>
    </row>
    <row r="1003" spans="1:18">
      <c r="A1003">
        <v>74202</v>
      </c>
      <c r="B1003" t="s">
        <v>1178</v>
      </c>
      <c r="C1003" t="str">
        <f t="shared" si="30"/>
        <v>中南大学</v>
      </c>
      <c r="D1003" t="str">
        <f t="shared" si="31"/>
        <v>02</v>
      </c>
      <c r="E1003" t="s">
        <v>6</v>
      </c>
      <c r="F1003">
        <v>253</v>
      </c>
      <c r="G1003">
        <v>128</v>
      </c>
      <c r="H1003">
        <v>129</v>
      </c>
      <c r="I1003">
        <v>67</v>
      </c>
      <c r="J1003">
        <v>64</v>
      </c>
      <c r="K1003">
        <v>58</v>
      </c>
      <c r="L1003">
        <v>0</v>
      </c>
      <c r="M1003">
        <v>2024</v>
      </c>
      <c r="N1003">
        <f>VLOOKUP(E1003, '2024D'!$A$2:$G$339, 2, FALSE)</f>
        <v>152</v>
      </c>
      <c r="O1003">
        <f>VLOOKUP(E1003, '2024D'!$A$2:$G$339, 3, FALSE)</f>
        <v>3998</v>
      </c>
      <c r="P1003">
        <f>extracted_table_data[[#This Row],[最低排名]]-extracted_table_data[[#This Row],[同分人数]]+1</f>
        <v>6650</v>
      </c>
      <c r="Q1003">
        <f>IF(O1003&gt;=开始!$B$6, 1, 0)</f>
        <v>1</v>
      </c>
      <c r="R1003">
        <f>extracted_table_data[[#This Row],[最低排名]]-开始!$B$6</f>
        <v>6846</v>
      </c>
    </row>
    <row r="1004" spans="1:18">
      <c r="A1004">
        <v>74203</v>
      </c>
      <c r="B1004" t="s">
        <v>1179</v>
      </c>
      <c r="C1004" t="str">
        <f t="shared" si="30"/>
        <v>中南大学</v>
      </c>
      <c r="D1004" t="str">
        <f t="shared" si="31"/>
        <v>03</v>
      </c>
      <c r="E1004" t="s">
        <v>1127</v>
      </c>
      <c r="F1004">
        <v>242</v>
      </c>
      <c r="G1004">
        <v>125</v>
      </c>
      <c r="H1004">
        <v>135</v>
      </c>
      <c r="I1004">
        <v>70</v>
      </c>
      <c r="J1004">
        <v>67</v>
      </c>
      <c r="K1004">
        <v>64</v>
      </c>
      <c r="L1004">
        <v>0</v>
      </c>
      <c r="M1004">
        <v>2024</v>
      </c>
      <c r="N1004">
        <f>VLOOKUP(E1004, '2024D'!$A$2:$G$339, 2, FALSE)</f>
        <v>131</v>
      </c>
      <c r="O1004">
        <f>VLOOKUP(E1004, '2024D'!$A$2:$G$339, 3, FALSE)</f>
        <v>2962</v>
      </c>
      <c r="P1004">
        <f>extracted_table_data[[#This Row],[最低排名]]-extracted_table_data[[#This Row],[同分人数]]+1</f>
        <v>5081</v>
      </c>
      <c r="Q1004">
        <f>IF(O1004&gt;=开始!$B$6, 1, 0)</f>
        <v>1</v>
      </c>
      <c r="R1004">
        <f>extracted_table_data[[#This Row],[最低排名]]-开始!$B$6</f>
        <v>5270</v>
      </c>
    </row>
    <row r="1005" spans="1:18">
      <c r="A1005">
        <v>74301</v>
      </c>
      <c r="B1005" t="s">
        <v>1180</v>
      </c>
      <c r="C1005" t="str">
        <f t="shared" si="30"/>
        <v>湘潭大学</v>
      </c>
      <c r="D1005" t="str">
        <f t="shared" si="31"/>
        <v>01</v>
      </c>
      <c r="E1005" t="s">
        <v>81</v>
      </c>
      <c r="F1005">
        <v>210</v>
      </c>
      <c r="G1005">
        <v>106</v>
      </c>
      <c r="H1005">
        <v>111</v>
      </c>
      <c r="I1005">
        <v>61</v>
      </c>
      <c r="J1005">
        <v>58</v>
      </c>
      <c r="K1005">
        <v>52</v>
      </c>
      <c r="L1005">
        <v>0</v>
      </c>
      <c r="M1005">
        <v>2024</v>
      </c>
      <c r="N1005">
        <f>VLOOKUP(E1005, '2024D'!$A$2:$G$339, 2, FALSE)</f>
        <v>247</v>
      </c>
      <c r="O1005">
        <f>VLOOKUP(E1005, '2024D'!$A$2:$G$339, 3, FALSE)</f>
        <v>21473</v>
      </c>
      <c r="P1005">
        <f>extracted_table_data[[#This Row],[最低排名]]-extracted_table_data[[#This Row],[同分人数]]+1</f>
        <v>8713</v>
      </c>
      <c r="Q1005">
        <f>IF(O1005&gt;=开始!$B$6, 1, 0)</f>
        <v>1</v>
      </c>
      <c r="R1005">
        <f>extracted_table_data[[#This Row],[最低排名]]-开始!$B$6</f>
        <v>8940</v>
      </c>
    </row>
    <row r="1006" spans="1:18">
      <c r="A1006">
        <v>74401</v>
      </c>
      <c r="B1006" t="s">
        <v>1181</v>
      </c>
      <c r="C1006" t="str">
        <f t="shared" si="30"/>
        <v>湖南科大</v>
      </c>
      <c r="D1006" t="str">
        <f t="shared" si="31"/>
        <v>01</v>
      </c>
      <c r="E1006" t="s">
        <v>309</v>
      </c>
      <c r="F1006">
        <v>195</v>
      </c>
      <c r="G1006">
        <v>104</v>
      </c>
      <c r="H1006">
        <v>79</v>
      </c>
      <c r="I1006">
        <v>64</v>
      </c>
      <c r="J1006">
        <v>55</v>
      </c>
      <c r="K1006">
        <v>49</v>
      </c>
      <c r="L1006">
        <v>0</v>
      </c>
      <c r="M1006">
        <v>2024</v>
      </c>
      <c r="N1006">
        <f>VLOOKUP(E1006, '2024D'!$A$2:$G$339, 2, FALSE)</f>
        <v>250</v>
      </c>
      <c r="O1006">
        <f>VLOOKUP(E1006, '2024D'!$A$2:$G$339, 3, FALSE)</f>
        <v>33781</v>
      </c>
      <c r="P1006">
        <f>extracted_table_data[[#This Row],[最低排名]]-extracted_table_data[[#This Row],[同分人数]]+1</f>
        <v>2669</v>
      </c>
      <c r="Q1006">
        <f>IF(O1006&gt;=开始!$B$6, 1, 0)</f>
        <v>1</v>
      </c>
      <c r="R1006">
        <f>extracted_table_data[[#This Row],[最低排名]]-开始!$B$6</f>
        <v>2821</v>
      </c>
    </row>
    <row r="1007" spans="1:18">
      <c r="A1007">
        <v>74402</v>
      </c>
      <c r="B1007" t="s">
        <v>1182</v>
      </c>
      <c r="C1007" t="str">
        <f t="shared" si="30"/>
        <v>湖南科大</v>
      </c>
      <c r="D1007" t="str">
        <f t="shared" si="31"/>
        <v>02</v>
      </c>
      <c r="E1007" t="s">
        <v>230</v>
      </c>
      <c r="F1007">
        <v>199</v>
      </c>
      <c r="G1007">
        <v>103</v>
      </c>
      <c r="H1007">
        <v>103</v>
      </c>
      <c r="I1007">
        <v>55</v>
      </c>
      <c r="J1007">
        <v>43</v>
      </c>
      <c r="K1007">
        <v>43</v>
      </c>
      <c r="L1007">
        <v>0</v>
      </c>
      <c r="M1007">
        <v>2024</v>
      </c>
      <c r="N1007">
        <f>VLOOKUP(E1007, '2024D'!$A$2:$G$339, 2, FALSE)</f>
        <v>245</v>
      </c>
      <c r="O1007">
        <f>VLOOKUP(E1007, '2024D'!$A$2:$G$339, 3, FALSE)</f>
        <v>33531</v>
      </c>
      <c r="P1007">
        <f>extracted_table_data[[#This Row],[最低排名]]-extracted_table_data[[#This Row],[同分人数]]+1</f>
        <v>3587</v>
      </c>
      <c r="Q1007">
        <f>IF(O1007&gt;=开始!$B$6, 1, 0)</f>
        <v>1</v>
      </c>
      <c r="R1007">
        <f>extracted_table_data[[#This Row],[最低排名]]-开始!$B$6</f>
        <v>3741</v>
      </c>
    </row>
    <row r="1008" spans="1:18">
      <c r="A1008">
        <v>74403</v>
      </c>
      <c r="B1008" t="s">
        <v>1183</v>
      </c>
      <c r="C1008" t="str">
        <f t="shared" si="30"/>
        <v>湖南科大</v>
      </c>
      <c r="D1008" t="str">
        <f t="shared" si="31"/>
        <v>03</v>
      </c>
      <c r="E1008" t="s">
        <v>533</v>
      </c>
      <c r="F1008">
        <v>184</v>
      </c>
      <c r="G1008">
        <v>101</v>
      </c>
      <c r="H1008">
        <v>113</v>
      </c>
      <c r="I1008">
        <v>61</v>
      </c>
      <c r="J1008">
        <v>61</v>
      </c>
      <c r="K1008">
        <v>52</v>
      </c>
      <c r="L1008">
        <v>0</v>
      </c>
      <c r="M1008">
        <v>2024</v>
      </c>
      <c r="N1008">
        <f>VLOOKUP(E1008, '2024D'!$A$2:$G$339, 2, FALSE)</f>
        <v>256</v>
      </c>
      <c r="O1008">
        <f>VLOOKUP(E1008, '2024D'!$A$2:$G$339, 3, FALSE)</f>
        <v>26748</v>
      </c>
      <c r="P1008">
        <f>extracted_table_data[[#This Row],[最低排名]]-extracted_table_data[[#This Row],[同分人数]]+1</f>
        <v>5081</v>
      </c>
      <c r="Q1008">
        <f>IF(O1008&gt;=开始!$B$6, 1, 0)</f>
        <v>1</v>
      </c>
      <c r="R1008">
        <f>extracted_table_data[[#This Row],[最低排名]]-开始!$B$6</f>
        <v>5270</v>
      </c>
    </row>
    <row r="1009" spans="1:18">
      <c r="A1009">
        <v>74404</v>
      </c>
      <c r="B1009" t="s">
        <v>1184</v>
      </c>
      <c r="C1009" t="str">
        <f t="shared" si="30"/>
        <v>湖南科大</v>
      </c>
      <c r="D1009" t="str">
        <f t="shared" si="31"/>
        <v>04</v>
      </c>
      <c r="E1009" t="s">
        <v>335</v>
      </c>
      <c r="F1009">
        <v>192</v>
      </c>
      <c r="G1009">
        <v>99</v>
      </c>
      <c r="H1009">
        <v>102</v>
      </c>
      <c r="I1009">
        <v>58</v>
      </c>
      <c r="J1009">
        <v>49</v>
      </c>
      <c r="K1009">
        <v>46</v>
      </c>
      <c r="L1009">
        <v>0</v>
      </c>
      <c r="M1009">
        <v>2024</v>
      </c>
      <c r="N1009">
        <f>VLOOKUP(E1009, '2024D'!$A$2:$G$339, 2, FALSE)</f>
        <v>251</v>
      </c>
      <c r="O1009">
        <f>VLOOKUP(E1009, '2024D'!$A$2:$G$339, 3, FALSE)</f>
        <v>32641</v>
      </c>
      <c r="P1009">
        <f>extracted_table_data[[#This Row],[最低排名]]-extracted_table_data[[#This Row],[同分人数]]+1</f>
        <v>17864</v>
      </c>
      <c r="Q1009">
        <f>IF(O1009&gt;=开始!$B$6, 1, 0)</f>
        <v>1</v>
      </c>
      <c r="R1009">
        <f>extracted_table_data[[#This Row],[最低排名]]-开始!$B$6</f>
        <v>18118</v>
      </c>
    </row>
    <row r="1010" spans="1:18">
      <c r="A1010">
        <v>74501</v>
      </c>
      <c r="B1010" t="s">
        <v>1187</v>
      </c>
      <c r="C1010" t="str">
        <f t="shared" si="30"/>
        <v>长沙理工</v>
      </c>
      <c r="D1010" t="str">
        <f t="shared" si="31"/>
        <v>01</v>
      </c>
      <c r="E1010" t="s">
        <v>749</v>
      </c>
      <c r="F1010">
        <v>210</v>
      </c>
      <c r="G1010">
        <v>115</v>
      </c>
      <c r="H1010">
        <v>117</v>
      </c>
      <c r="I1010">
        <v>61</v>
      </c>
      <c r="J1010">
        <v>58</v>
      </c>
      <c r="K1010">
        <v>58</v>
      </c>
      <c r="L1010">
        <v>0</v>
      </c>
      <c r="M1010">
        <v>2024</v>
      </c>
      <c r="N1010">
        <f>VLOOKUP(E1010, '2024D'!$A$2:$G$339, 2, FALSE)</f>
        <v>249</v>
      </c>
      <c r="O1010">
        <f>VLOOKUP(E1010, '2024D'!$A$2:$G$339, 3, FALSE)</f>
        <v>18539</v>
      </c>
      <c r="P1010">
        <f>extracted_table_data[[#This Row],[最低排名]]-extracted_table_data[[#This Row],[同分人数]]+1</f>
        <v>33328</v>
      </c>
      <c r="Q1010">
        <f>IF(O1010&gt;=开始!$B$6, 1, 0)</f>
        <v>1</v>
      </c>
      <c r="R1010">
        <f>extracted_table_data[[#This Row],[最低排名]]-开始!$B$6</f>
        <v>33564</v>
      </c>
    </row>
    <row r="1011" spans="1:18">
      <c r="A1011">
        <v>74502</v>
      </c>
      <c r="B1011" t="s">
        <v>1188</v>
      </c>
      <c r="C1011" t="str">
        <f t="shared" si="30"/>
        <v>长沙理工</v>
      </c>
      <c r="D1011" t="str">
        <f t="shared" si="31"/>
        <v>02</v>
      </c>
      <c r="E1011" t="s">
        <v>83</v>
      </c>
      <c r="F1011">
        <v>212</v>
      </c>
      <c r="G1011">
        <v>112</v>
      </c>
      <c r="H1011">
        <v>113</v>
      </c>
      <c r="I1011">
        <v>58</v>
      </c>
      <c r="J1011">
        <v>52</v>
      </c>
      <c r="K1011">
        <v>52</v>
      </c>
      <c r="L1011">
        <v>0</v>
      </c>
      <c r="M1011">
        <v>2024</v>
      </c>
      <c r="N1011">
        <f>VLOOKUP(E1011, '2024D'!$A$2:$G$339, 2, FALSE)</f>
        <v>267</v>
      </c>
      <c r="O1011">
        <f>VLOOKUP(E1011, '2024D'!$A$2:$G$339, 3, FALSE)</f>
        <v>22781</v>
      </c>
      <c r="P1011">
        <f>extracted_table_data[[#This Row],[最低排名]]-extracted_table_data[[#This Row],[同分人数]]+1</f>
        <v>28789</v>
      </c>
      <c r="Q1011">
        <f>IF(O1011&gt;=开始!$B$6, 1, 0)</f>
        <v>1</v>
      </c>
      <c r="R1011">
        <f>extracted_table_data[[#This Row],[最低排名]]-开始!$B$6</f>
        <v>29013</v>
      </c>
    </row>
    <row r="1012" spans="1:18">
      <c r="A1012">
        <v>74503</v>
      </c>
      <c r="B1012" t="s">
        <v>2319</v>
      </c>
      <c r="C1012" t="str">
        <f t="shared" si="30"/>
        <v>长沙理工</v>
      </c>
      <c r="D1012" t="str">
        <f t="shared" si="31"/>
        <v>03</v>
      </c>
      <c r="E1012" t="s">
        <v>372</v>
      </c>
      <c r="F1012">
        <v>215</v>
      </c>
      <c r="G1012">
        <v>112</v>
      </c>
      <c r="H1012">
        <v>99</v>
      </c>
      <c r="I1012">
        <v>61</v>
      </c>
      <c r="J1012">
        <v>52</v>
      </c>
      <c r="K1012">
        <v>49</v>
      </c>
      <c r="L1012">
        <v>0</v>
      </c>
      <c r="M1012">
        <v>2024</v>
      </c>
      <c r="N1012">
        <f>VLOOKUP(E1012, '2024D'!$A$2:$G$339, 2, FALSE)</f>
        <v>242</v>
      </c>
      <c r="O1012">
        <f>VLOOKUP(E1012, '2024D'!$A$2:$G$339, 3, FALSE)</f>
        <v>25541</v>
      </c>
      <c r="P1012">
        <f>extracted_table_data[[#This Row],[最低排名]]-extracted_table_data[[#This Row],[同分人数]]+1</f>
        <v>28789</v>
      </c>
      <c r="Q1012">
        <f>IF(O1012&gt;=开始!$B$6, 1, 0)</f>
        <v>1</v>
      </c>
      <c r="R1012">
        <f>extracted_table_data[[#This Row],[最低排名]]-开始!$B$6</f>
        <v>29013</v>
      </c>
    </row>
    <row r="1013" spans="1:18">
      <c r="A1013">
        <v>74601</v>
      </c>
      <c r="B1013" t="s">
        <v>1189</v>
      </c>
      <c r="C1013" t="str">
        <f t="shared" si="30"/>
        <v>湖南农大</v>
      </c>
      <c r="D1013" t="str">
        <f t="shared" si="31"/>
        <v>01</v>
      </c>
      <c r="E1013" t="s">
        <v>184</v>
      </c>
      <c r="F1013">
        <v>189</v>
      </c>
      <c r="G1013">
        <v>102</v>
      </c>
      <c r="H1013">
        <v>100</v>
      </c>
      <c r="I1013">
        <v>58</v>
      </c>
      <c r="J1013">
        <v>52</v>
      </c>
      <c r="K1013">
        <v>52</v>
      </c>
      <c r="L1013">
        <v>0</v>
      </c>
      <c r="M1013">
        <v>2024</v>
      </c>
      <c r="N1013">
        <f>VLOOKUP(E1013, '2024D'!$A$2:$G$339, 2, FALSE)</f>
        <v>266</v>
      </c>
      <c r="O1013">
        <f>VLOOKUP(E1013, '2024D'!$A$2:$G$339, 3, FALSE)</f>
        <v>31665</v>
      </c>
      <c r="P1013">
        <f>extracted_table_data[[#This Row],[最低排名]]-extracted_table_data[[#This Row],[同分人数]]+1</f>
        <v>30853</v>
      </c>
      <c r="Q1013">
        <f>IF(O1013&gt;=开始!$B$6, 1, 0)</f>
        <v>1</v>
      </c>
      <c r="R1013">
        <f>extracted_table_data[[#This Row],[最低排名]]-开始!$B$6</f>
        <v>31094</v>
      </c>
    </row>
    <row r="1014" spans="1:18">
      <c r="A1014">
        <v>74602</v>
      </c>
      <c r="B1014" t="s">
        <v>1190</v>
      </c>
      <c r="C1014" t="str">
        <f t="shared" si="30"/>
        <v>湖南农大</v>
      </c>
      <c r="D1014" t="str">
        <f t="shared" si="31"/>
        <v>02</v>
      </c>
      <c r="E1014" t="s">
        <v>230</v>
      </c>
      <c r="F1014">
        <v>202</v>
      </c>
      <c r="G1014">
        <v>104</v>
      </c>
      <c r="H1014">
        <v>88</v>
      </c>
      <c r="I1014">
        <v>61</v>
      </c>
      <c r="J1014">
        <v>46</v>
      </c>
      <c r="K1014">
        <v>46</v>
      </c>
      <c r="L1014">
        <v>0</v>
      </c>
      <c r="M1014">
        <v>2024</v>
      </c>
      <c r="N1014">
        <f>VLOOKUP(E1014, '2024D'!$A$2:$G$339, 2, FALSE)</f>
        <v>245</v>
      </c>
      <c r="O1014">
        <f>VLOOKUP(E1014, '2024D'!$A$2:$G$339, 3, FALSE)</f>
        <v>33531</v>
      </c>
      <c r="P1014">
        <f>extracted_table_data[[#This Row],[最低排名]]-extracted_table_data[[#This Row],[同分人数]]+1</f>
        <v>28789</v>
      </c>
      <c r="Q1014">
        <f>IF(O1014&gt;=开始!$B$6, 1, 0)</f>
        <v>1</v>
      </c>
      <c r="R1014">
        <f>extracted_table_data[[#This Row],[最低排名]]-开始!$B$6</f>
        <v>29013</v>
      </c>
    </row>
    <row r="1015" spans="1:18">
      <c r="A1015">
        <v>74701</v>
      </c>
      <c r="B1015" t="s">
        <v>1191</v>
      </c>
      <c r="C1015" t="str">
        <f t="shared" si="30"/>
        <v>湖南中医</v>
      </c>
      <c r="D1015" t="str">
        <f t="shared" si="31"/>
        <v>01</v>
      </c>
      <c r="E1015" t="s">
        <v>863</v>
      </c>
      <c r="F1015">
        <v>190</v>
      </c>
      <c r="G1015">
        <v>99</v>
      </c>
      <c r="H1015">
        <v>117</v>
      </c>
      <c r="I1015">
        <v>58</v>
      </c>
      <c r="J1015">
        <v>52</v>
      </c>
      <c r="K1015">
        <v>49</v>
      </c>
      <c r="L1015">
        <v>0</v>
      </c>
      <c r="M1015">
        <v>2024</v>
      </c>
      <c r="N1015">
        <f>VLOOKUP(E1015, '2024D'!$A$2:$G$339, 2, FALSE)</f>
        <v>250</v>
      </c>
      <c r="O1015">
        <f>VLOOKUP(E1015, '2024D'!$A$2:$G$339, 3, FALSE)</f>
        <v>28028</v>
      </c>
      <c r="P1015">
        <f>extracted_table_data[[#This Row],[最低排名]]-extracted_table_data[[#This Row],[同分人数]]+1</f>
        <v>27577</v>
      </c>
      <c r="Q1015">
        <f>IF(O1015&gt;=开始!$B$6, 1, 0)</f>
        <v>1</v>
      </c>
      <c r="R1015">
        <f>extracted_table_data[[#This Row],[最低排名]]-开始!$B$6</f>
        <v>27818</v>
      </c>
    </row>
    <row r="1016" spans="1:18">
      <c r="A1016">
        <v>74702</v>
      </c>
      <c r="B1016" t="s">
        <v>1192</v>
      </c>
      <c r="C1016" t="str">
        <f t="shared" si="30"/>
        <v>湖南中医</v>
      </c>
      <c r="D1016" t="str">
        <f t="shared" si="31"/>
        <v>02</v>
      </c>
      <c r="E1016" t="s">
        <v>287</v>
      </c>
      <c r="F1016">
        <v>205</v>
      </c>
      <c r="G1016">
        <v>105</v>
      </c>
      <c r="H1016">
        <v>86</v>
      </c>
      <c r="I1016">
        <v>67</v>
      </c>
      <c r="J1016">
        <v>64</v>
      </c>
      <c r="K1016">
        <v>46</v>
      </c>
      <c r="L1016">
        <v>0</v>
      </c>
      <c r="M1016">
        <v>2024</v>
      </c>
      <c r="N1016">
        <f>VLOOKUP(E1016, '2024D'!$A$2:$G$339, 2, FALSE)</f>
        <v>252</v>
      </c>
      <c r="O1016">
        <f>VLOOKUP(E1016, '2024D'!$A$2:$G$339, 3, FALSE)</f>
        <v>27525</v>
      </c>
      <c r="P1016">
        <f>extracted_table_data[[#This Row],[最低排名]]-extracted_table_data[[#This Row],[同分人数]]+1</f>
        <v>24549</v>
      </c>
      <c r="Q1016">
        <f>IF(O1016&gt;=开始!$B$6, 1, 0)</f>
        <v>1</v>
      </c>
      <c r="R1016">
        <f>extracted_table_data[[#This Row],[最低排名]]-开始!$B$6</f>
        <v>24801</v>
      </c>
    </row>
    <row r="1017" spans="1:18">
      <c r="A1017">
        <v>74801</v>
      </c>
      <c r="B1017" t="s">
        <v>1194</v>
      </c>
      <c r="C1017" t="str">
        <f t="shared" si="30"/>
        <v>湖南师大</v>
      </c>
      <c r="D1017" t="str">
        <f t="shared" si="31"/>
        <v>01</v>
      </c>
      <c r="E1017" t="s">
        <v>256</v>
      </c>
      <c r="F1017">
        <v>221</v>
      </c>
      <c r="G1017">
        <v>117</v>
      </c>
      <c r="H1017">
        <v>124</v>
      </c>
      <c r="I1017">
        <v>67</v>
      </c>
      <c r="J1017">
        <v>64</v>
      </c>
      <c r="K1017">
        <v>55</v>
      </c>
      <c r="L1017">
        <v>0</v>
      </c>
      <c r="M1017">
        <v>2024</v>
      </c>
      <c r="N1017">
        <f>VLOOKUP(E1017, '2024D'!$A$2:$G$339, 2, FALSE)</f>
        <v>241</v>
      </c>
      <c r="O1017">
        <f>VLOOKUP(E1017, '2024D'!$A$2:$G$339, 3, FALSE)</f>
        <v>11919</v>
      </c>
      <c r="P1017">
        <f>extracted_table_data[[#This Row],[最低排名]]-extracted_table_data[[#This Row],[同分人数]]+1</f>
        <v>20894</v>
      </c>
      <c r="Q1017">
        <f>IF(O1017&gt;=开始!$B$6, 1, 0)</f>
        <v>1</v>
      </c>
      <c r="R1017">
        <f>extracted_table_data[[#This Row],[最低排名]]-开始!$B$6</f>
        <v>21165</v>
      </c>
    </row>
    <row r="1018" spans="1:18">
      <c r="A1018">
        <v>74802</v>
      </c>
      <c r="B1018" t="s">
        <v>1195</v>
      </c>
      <c r="C1018" t="str">
        <f t="shared" si="30"/>
        <v>湖南师大</v>
      </c>
      <c r="D1018" t="str">
        <f t="shared" si="31"/>
        <v>02</v>
      </c>
      <c r="E1018" t="s">
        <v>1130</v>
      </c>
      <c r="F1018">
        <v>227</v>
      </c>
      <c r="G1018">
        <v>119</v>
      </c>
      <c r="H1018">
        <v>118</v>
      </c>
      <c r="I1018">
        <v>64</v>
      </c>
      <c r="J1018">
        <v>61</v>
      </c>
      <c r="K1018">
        <v>55</v>
      </c>
      <c r="L1018">
        <v>0</v>
      </c>
      <c r="M1018">
        <v>2024</v>
      </c>
      <c r="N1018">
        <f>VLOOKUP(E1018, '2024D'!$A$2:$G$339, 2, FALSE)</f>
        <v>191</v>
      </c>
      <c r="O1018">
        <f>VLOOKUP(E1018, '2024D'!$A$2:$G$339, 3, FALSE)</f>
        <v>13276</v>
      </c>
      <c r="P1018">
        <f>extracted_table_data[[#This Row],[最低排名]]-extracted_table_data[[#This Row],[同分人数]]+1</f>
        <v>31095</v>
      </c>
      <c r="Q1018">
        <f>IF(O1018&gt;=开始!$B$6, 1, 0)</f>
        <v>1</v>
      </c>
      <c r="R1018">
        <f>extracted_table_data[[#This Row],[最低排名]]-开始!$B$6</f>
        <v>31347</v>
      </c>
    </row>
    <row r="1019" spans="1:18">
      <c r="A1019">
        <v>74803</v>
      </c>
      <c r="B1019" t="s">
        <v>1196</v>
      </c>
      <c r="C1019" t="str">
        <f t="shared" si="30"/>
        <v>湖南师大</v>
      </c>
      <c r="D1019" t="str">
        <f t="shared" si="31"/>
        <v>03</v>
      </c>
      <c r="E1019" t="s">
        <v>37</v>
      </c>
      <c r="F1019">
        <v>216</v>
      </c>
      <c r="G1019">
        <v>111</v>
      </c>
      <c r="H1019">
        <v>130</v>
      </c>
      <c r="I1019">
        <v>64</v>
      </c>
      <c r="J1019">
        <v>58</v>
      </c>
      <c r="K1019">
        <v>55</v>
      </c>
      <c r="L1019">
        <v>0</v>
      </c>
      <c r="M1019">
        <v>2024</v>
      </c>
      <c r="N1019">
        <f>VLOOKUP(E1019, '2024D'!$A$2:$G$339, 2, FALSE)</f>
        <v>225</v>
      </c>
      <c r="O1019">
        <f>VLOOKUP(E1019, '2024D'!$A$2:$G$339, 3, FALSE)</f>
        <v>13763</v>
      </c>
      <c r="P1019">
        <f>extracted_table_data[[#This Row],[最低排名]]-extracted_table_data[[#This Row],[同分人数]]+1</f>
        <v>29470</v>
      </c>
      <c r="Q1019">
        <f>IF(O1019&gt;=开始!$B$6, 1, 0)</f>
        <v>1</v>
      </c>
      <c r="R1019">
        <f>extracted_table_data[[#This Row],[最低排名]]-开始!$B$6</f>
        <v>29706</v>
      </c>
    </row>
    <row r="1020" spans="1:18">
      <c r="A1020">
        <v>74901</v>
      </c>
      <c r="B1020" t="s">
        <v>1197</v>
      </c>
      <c r="C1020" t="str">
        <f t="shared" si="30"/>
        <v>湖南理工</v>
      </c>
      <c r="D1020" t="str">
        <f t="shared" si="31"/>
        <v>01</v>
      </c>
      <c r="E1020" t="s">
        <v>419</v>
      </c>
      <c r="F1020">
        <v>189</v>
      </c>
      <c r="G1020">
        <v>96</v>
      </c>
      <c r="H1020">
        <v>83</v>
      </c>
      <c r="I1020">
        <v>58</v>
      </c>
      <c r="J1020">
        <v>52</v>
      </c>
      <c r="K1020">
        <v>52</v>
      </c>
      <c r="L1020">
        <v>0</v>
      </c>
      <c r="M1020">
        <v>2024</v>
      </c>
      <c r="N1020">
        <f>VLOOKUP(E1020, '2024D'!$A$2:$G$339, 2, FALSE)</f>
        <v>229</v>
      </c>
      <c r="O1020">
        <f>VLOOKUP(E1020, '2024D'!$A$2:$G$339, 3, FALSE)</f>
        <v>35570</v>
      </c>
      <c r="P1020">
        <f>extracted_table_data[[#This Row],[最低排名]]-extracted_table_data[[#This Row],[同分人数]]+1</f>
        <v>14417</v>
      </c>
      <c r="Q1020">
        <f>IF(O1020&gt;=开始!$B$6, 1, 0)</f>
        <v>1</v>
      </c>
      <c r="R1020">
        <f>extracted_table_data[[#This Row],[最低排名]]-开始!$B$6</f>
        <v>14672</v>
      </c>
    </row>
    <row r="1021" spans="1:18">
      <c r="A1021">
        <v>74902</v>
      </c>
      <c r="B1021" t="s">
        <v>1198</v>
      </c>
      <c r="C1021" t="str">
        <f t="shared" si="30"/>
        <v>湖南理工</v>
      </c>
      <c r="D1021" t="str">
        <f t="shared" si="31"/>
        <v>02</v>
      </c>
      <c r="E1021" t="s">
        <v>203</v>
      </c>
      <c r="F1021">
        <v>196</v>
      </c>
      <c r="G1021">
        <v>101</v>
      </c>
      <c r="H1021">
        <v>81</v>
      </c>
      <c r="I1021">
        <v>55</v>
      </c>
      <c r="J1021">
        <v>49</v>
      </c>
      <c r="K1021">
        <v>49</v>
      </c>
      <c r="L1021">
        <v>0</v>
      </c>
      <c r="M1021">
        <v>2024</v>
      </c>
      <c r="N1021">
        <f>VLOOKUP(E1021, '2024D'!$A$2:$G$339, 2, FALSE)</f>
        <v>214</v>
      </c>
      <c r="O1021">
        <f>VLOOKUP(E1021, '2024D'!$A$2:$G$339, 3, FALSE)</f>
        <v>36436</v>
      </c>
      <c r="P1021">
        <f>extracted_table_data[[#This Row],[最低排名]]-extracted_table_data[[#This Row],[同分人数]]+1</f>
        <v>13153</v>
      </c>
      <c r="Q1021">
        <f>IF(O1021&gt;=开始!$B$6, 1, 0)</f>
        <v>1</v>
      </c>
      <c r="R1021">
        <f>extracted_table_data[[#This Row],[最低排名]]-开始!$B$6</f>
        <v>13398</v>
      </c>
    </row>
    <row r="1022" spans="1:18">
      <c r="A1022">
        <v>74903</v>
      </c>
      <c r="B1022" t="s">
        <v>1199</v>
      </c>
      <c r="C1022" t="str">
        <f t="shared" si="30"/>
        <v>湖南理工</v>
      </c>
      <c r="D1022" t="str">
        <f t="shared" si="31"/>
        <v>03</v>
      </c>
      <c r="E1022" t="s">
        <v>205</v>
      </c>
      <c r="F1022">
        <v>181</v>
      </c>
      <c r="G1022">
        <v>94</v>
      </c>
      <c r="H1022">
        <v>99</v>
      </c>
      <c r="I1022">
        <v>52</v>
      </c>
      <c r="J1022">
        <v>46</v>
      </c>
      <c r="K1022">
        <v>40</v>
      </c>
      <c r="L1022">
        <v>0</v>
      </c>
      <c r="M1022">
        <v>2024</v>
      </c>
      <c r="N1022">
        <f>VLOOKUP(E1022, '2024D'!$A$2:$G$339, 2, FALSE)</f>
        <v>207</v>
      </c>
      <c r="O1022">
        <f>VLOOKUP(E1022, '2024D'!$A$2:$G$339, 3, FALSE)</f>
        <v>38869</v>
      </c>
      <c r="P1022">
        <f>extracted_table_data[[#This Row],[最低排名]]-extracted_table_data[[#This Row],[同分人数]]+1</f>
        <v>25352</v>
      </c>
      <c r="Q1022">
        <f>IF(O1022&gt;=开始!$B$6, 1, 0)</f>
        <v>1</v>
      </c>
      <c r="R1022">
        <f>extracted_table_data[[#This Row],[最低排名]]-开始!$B$6</f>
        <v>25585</v>
      </c>
    </row>
    <row r="1023" spans="1:18">
      <c r="A1023">
        <v>75001</v>
      </c>
      <c r="B1023" t="s">
        <v>1200</v>
      </c>
      <c r="C1023" t="str">
        <f t="shared" si="30"/>
        <v>湘南学院</v>
      </c>
      <c r="D1023" t="str">
        <f t="shared" si="31"/>
        <v>01</v>
      </c>
      <c r="E1023" t="s">
        <v>405</v>
      </c>
      <c r="F1023">
        <v>195</v>
      </c>
      <c r="G1023">
        <v>110</v>
      </c>
      <c r="H1023">
        <v>79</v>
      </c>
      <c r="I1023">
        <v>58</v>
      </c>
      <c r="J1023">
        <v>49</v>
      </c>
      <c r="K1023">
        <v>46</v>
      </c>
      <c r="L1023">
        <v>0</v>
      </c>
      <c r="M1023">
        <v>2024</v>
      </c>
      <c r="N1023">
        <f>VLOOKUP(E1023, '2024D'!$A$2:$G$339, 2, FALSE)</f>
        <v>230</v>
      </c>
      <c r="O1023">
        <f>VLOOKUP(E1023, '2024D'!$A$2:$G$339, 3, FALSE)</f>
        <v>37063</v>
      </c>
      <c r="P1023">
        <f>extracted_table_data[[#This Row],[最低排名]]-extracted_table_data[[#This Row],[同分人数]]+1</f>
        <v>13399</v>
      </c>
      <c r="Q1023">
        <f>IF(O1023&gt;=开始!$B$6, 1, 0)</f>
        <v>1</v>
      </c>
      <c r="R1023">
        <f>extracted_table_data[[#This Row],[最低排名]]-开始!$B$6</f>
        <v>13663</v>
      </c>
    </row>
    <row r="1024" spans="1:18">
      <c r="A1024">
        <v>75002</v>
      </c>
      <c r="B1024" t="s">
        <v>1201</v>
      </c>
      <c r="C1024" t="str">
        <f t="shared" si="30"/>
        <v>湘南学院</v>
      </c>
      <c r="D1024" t="str">
        <f t="shared" si="31"/>
        <v>02</v>
      </c>
      <c r="E1024" t="s">
        <v>187</v>
      </c>
      <c r="F1024">
        <v>198</v>
      </c>
      <c r="G1024">
        <v>103</v>
      </c>
      <c r="H1024">
        <v>85</v>
      </c>
      <c r="I1024">
        <v>58</v>
      </c>
      <c r="J1024">
        <v>55</v>
      </c>
      <c r="K1024">
        <v>52</v>
      </c>
      <c r="L1024">
        <v>0</v>
      </c>
      <c r="M1024">
        <v>2024</v>
      </c>
      <c r="N1024">
        <f>VLOOKUP(E1024, '2024D'!$A$2:$G$339, 2, FALSE)</f>
        <v>256</v>
      </c>
      <c r="O1024">
        <f>VLOOKUP(E1024, '2024D'!$A$2:$G$339, 3, FALSE)</f>
        <v>32390</v>
      </c>
      <c r="P1024">
        <f>extracted_table_data[[#This Row],[最低排名]]-extracted_table_data[[#This Row],[同分人数]]+1</f>
        <v>10809</v>
      </c>
      <c r="Q1024">
        <f>IF(O1024&gt;=开始!$B$6, 1, 0)</f>
        <v>1</v>
      </c>
      <c r="R1024">
        <f>extracted_table_data[[#This Row],[最低排名]]-开始!$B$6</f>
        <v>11029</v>
      </c>
    </row>
    <row r="1025" spans="1:18">
      <c r="A1025">
        <v>75003</v>
      </c>
      <c r="B1025" t="s">
        <v>1202</v>
      </c>
      <c r="C1025" t="str">
        <f t="shared" si="30"/>
        <v>湘南学院</v>
      </c>
      <c r="D1025" t="str">
        <f t="shared" si="31"/>
        <v>03</v>
      </c>
      <c r="E1025" t="s">
        <v>383</v>
      </c>
      <c r="F1025">
        <v>187</v>
      </c>
      <c r="G1025">
        <v>94</v>
      </c>
      <c r="H1025">
        <v>107</v>
      </c>
      <c r="I1025">
        <v>46</v>
      </c>
      <c r="J1025">
        <v>43</v>
      </c>
      <c r="K1025">
        <v>40</v>
      </c>
      <c r="L1025">
        <v>0</v>
      </c>
      <c r="M1025">
        <v>2024</v>
      </c>
      <c r="N1025">
        <f>VLOOKUP(E1025, '2024D'!$A$2:$G$339, 2, FALSE)</f>
        <v>190</v>
      </c>
      <c r="O1025">
        <f>VLOOKUP(E1025, '2024D'!$A$2:$G$339, 3, FALSE)</f>
        <v>37882</v>
      </c>
      <c r="P1025">
        <f>extracted_table_data[[#This Row],[最低排名]]-extracted_table_data[[#This Row],[同分人数]]+1</f>
        <v>11277</v>
      </c>
      <c r="Q1025">
        <f>IF(O1025&gt;=开始!$B$6, 1, 0)</f>
        <v>1</v>
      </c>
      <c r="R1025">
        <f>extracted_table_data[[#This Row],[最低排名]]-开始!$B$6</f>
        <v>11501</v>
      </c>
    </row>
    <row r="1026" spans="1:18">
      <c r="A1026">
        <v>75101</v>
      </c>
      <c r="B1026" t="s">
        <v>1203</v>
      </c>
      <c r="C1026" t="str">
        <f t="shared" ref="C1026:C1089" si="32">LEFT(B1026, FIND("(", B1026) - 1)</f>
        <v>衡阳师范</v>
      </c>
      <c r="D1026" t="str">
        <f t="shared" ref="D1026:D1089" si="33">MID(B1026, FIND("(", B1026) + 1, FIND(")", B1026) - FIND("(", B1026) - 1)</f>
        <v>01</v>
      </c>
      <c r="E1026" t="s">
        <v>230</v>
      </c>
      <c r="F1026">
        <v>198</v>
      </c>
      <c r="G1026">
        <v>103</v>
      </c>
      <c r="H1026">
        <v>92</v>
      </c>
      <c r="I1026">
        <v>52</v>
      </c>
      <c r="J1026">
        <v>52</v>
      </c>
      <c r="K1026">
        <v>49</v>
      </c>
      <c r="L1026">
        <v>0</v>
      </c>
      <c r="M1026">
        <v>2024</v>
      </c>
      <c r="N1026">
        <f>VLOOKUP(E1026, '2024D'!$A$2:$G$339, 2, FALSE)</f>
        <v>245</v>
      </c>
      <c r="O1026">
        <f>VLOOKUP(E1026, '2024D'!$A$2:$G$339, 3, FALSE)</f>
        <v>33531</v>
      </c>
      <c r="P1026">
        <f>extracted_table_data[[#This Row],[最低排名]]-extracted_table_data[[#This Row],[同分人数]]+1</f>
        <v>35260</v>
      </c>
      <c r="Q1026">
        <f>IF(O1026&gt;=开始!$B$6, 1, 0)</f>
        <v>1</v>
      </c>
      <c r="R1026">
        <f>extracted_table_data[[#This Row],[最低排名]]-开始!$B$6</f>
        <v>35473</v>
      </c>
    </row>
    <row r="1027" spans="1:18">
      <c r="A1027">
        <v>75102</v>
      </c>
      <c r="B1027" t="s">
        <v>1204</v>
      </c>
      <c r="C1027" t="str">
        <f t="shared" si="32"/>
        <v>衡阳师范</v>
      </c>
      <c r="D1027" t="str">
        <f t="shared" si="33"/>
        <v>02</v>
      </c>
      <c r="E1027" t="s">
        <v>50</v>
      </c>
      <c r="F1027">
        <v>176</v>
      </c>
      <c r="G1027">
        <v>94</v>
      </c>
      <c r="H1027">
        <v>96</v>
      </c>
      <c r="I1027">
        <v>58</v>
      </c>
      <c r="J1027">
        <v>52</v>
      </c>
      <c r="K1027">
        <v>49</v>
      </c>
      <c r="L1027">
        <v>0</v>
      </c>
      <c r="M1027">
        <v>2024</v>
      </c>
      <c r="N1027">
        <f>VLOOKUP(E1027, '2024D'!$A$2:$G$339, 2, FALSE)</f>
        <v>189</v>
      </c>
      <c r="O1027">
        <f>VLOOKUP(E1027, '2024D'!$A$2:$G$339, 3, FALSE)</f>
        <v>36222</v>
      </c>
      <c r="P1027">
        <f>extracted_table_data[[#This Row],[最低排名]]-extracted_table_data[[#This Row],[同分人数]]+1</f>
        <v>36114</v>
      </c>
      <c r="Q1027">
        <f>IF(O1027&gt;=开始!$B$6, 1, 0)</f>
        <v>1</v>
      </c>
      <c r="R1027">
        <f>extracted_table_data[[#This Row],[最低排名]]-开始!$B$6</f>
        <v>36303</v>
      </c>
    </row>
    <row r="1028" spans="1:18">
      <c r="A1028">
        <v>75103</v>
      </c>
      <c r="B1028" t="s">
        <v>1205</v>
      </c>
      <c r="C1028" t="str">
        <f t="shared" si="32"/>
        <v>衡阳师范</v>
      </c>
      <c r="D1028" t="str">
        <f t="shared" si="33"/>
        <v>03</v>
      </c>
      <c r="E1028" t="s">
        <v>381</v>
      </c>
      <c r="F1028">
        <v>178</v>
      </c>
      <c r="G1028">
        <v>99</v>
      </c>
      <c r="H1028">
        <v>107</v>
      </c>
      <c r="I1028">
        <v>58</v>
      </c>
      <c r="J1028">
        <v>43</v>
      </c>
      <c r="K1028">
        <v>43</v>
      </c>
      <c r="L1028">
        <v>0</v>
      </c>
      <c r="M1028">
        <v>2024</v>
      </c>
      <c r="N1028">
        <f>VLOOKUP(E1028, '2024D'!$A$2:$G$339, 2, FALSE)</f>
        <v>193</v>
      </c>
      <c r="O1028">
        <f>VLOOKUP(E1028, '2024D'!$A$2:$G$339, 3, FALSE)</f>
        <v>36629</v>
      </c>
      <c r="P1028">
        <f>extracted_table_data[[#This Row],[最低排名]]-extracted_table_data[[#This Row],[同分人数]]+1</f>
        <v>36907</v>
      </c>
      <c r="Q1028">
        <f>IF(O1028&gt;=开始!$B$6, 1, 0)</f>
        <v>1</v>
      </c>
      <c r="R1028">
        <f>extracted_table_data[[#This Row],[最低排名]]-开始!$B$6</f>
        <v>37110</v>
      </c>
    </row>
    <row r="1029" spans="1:18">
      <c r="A1029">
        <v>75201</v>
      </c>
      <c r="B1029" t="s">
        <v>1207</v>
      </c>
      <c r="C1029" t="str">
        <f t="shared" si="32"/>
        <v>邵阳学院</v>
      </c>
      <c r="D1029" t="str">
        <f t="shared" si="33"/>
        <v>01</v>
      </c>
      <c r="E1029" t="s">
        <v>408</v>
      </c>
      <c r="F1029">
        <v>179</v>
      </c>
      <c r="G1029">
        <v>92</v>
      </c>
      <c r="H1029">
        <v>72</v>
      </c>
      <c r="I1029">
        <v>64</v>
      </c>
      <c r="J1029">
        <v>58</v>
      </c>
      <c r="K1029">
        <v>46</v>
      </c>
      <c r="L1029">
        <v>0</v>
      </c>
      <c r="M1029">
        <v>2024</v>
      </c>
      <c r="N1029">
        <f>VLOOKUP(E1029, '2024D'!$A$2:$G$339, 2, FALSE)</f>
        <v>219</v>
      </c>
      <c r="O1029">
        <f>VLOOKUP(E1029, '2024D'!$A$2:$G$339, 3, FALSE)</f>
        <v>38662</v>
      </c>
      <c r="P1029">
        <f>extracted_table_data[[#This Row],[最低排名]]-extracted_table_data[[#This Row],[同分人数]]+1</f>
        <v>36304</v>
      </c>
      <c r="Q1029">
        <f>IF(O1029&gt;=开始!$B$6, 1, 0)</f>
        <v>1</v>
      </c>
      <c r="R1029">
        <f>extracted_table_data[[#This Row],[最低排名]]-开始!$B$6</f>
        <v>36503</v>
      </c>
    </row>
    <row r="1030" spans="1:18">
      <c r="A1030">
        <v>75301</v>
      </c>
      <c r="B1030" t="s">
        <v>1209</v>
      </c>
      <c r="C1030" t="str">
        <f t="shared" si="32"/>
        <v>湖南文理</v>
      </c>
      <c r="D1030" t="str">
        <f t="shared" si="33"/>
        <v>01</v>
      </c>
      <c r="E1030" t="s">
        <v>52</v>
      </c>
      <c r="F1030">
        <v>183</v>
      </c>
      <c r="G1030">
        <v>94</v>
      </c>
      <c r="H1030">
        <v>109</v>
      </c>
      <c r="I1030">
        <v>46</v>
      </c>
      <c r="J1030">
        <v>43</v>
      </c>
      <c r="K1030">
        <v>43</v>
      </c>
      <c r="L1030">
        <v>0</v>
      </c>
      <c r="M1030">
        <v>2024</v>
      </c>
      <c r="N1030">
        <f>VLOOKUP(E1030, '2024D'!$A$2:$G$339, 2, FALSE)</f>
        <v>224</v>
      </c>
      <c r="O1030">
        <f>VLOOKUP(E1030, '2024D'!$A$2:$G$339, 3, FALSE)</f>
        <v>37692</v>
      </c>
      <c r="P1030">
        <f>extracted_table_data[[#This Row],[最低排名]]-extracted_table_data[[#This Row],[同分人数]]+1</f>
        <v>36504</v>
      </c>
      <c r="Q1030">
        <f>IF(O1030&gt;=开始!$B$6, 1, 0)</f>
        <v>1</v>
      </c>
      <c r="R1030">
        <f>extracted_table_data[[#This Row],[最低排名]]-开始!$B$6</f>
        <v>36712</v>
      </c>
    </row>
    <row r="1031" spans="1:18">
      <c r="A1031">
        <v>75302</v>
      </c>
      <c r="B1031" t="s">
        <v>1210</v>
      </c>
      <c r="C1031" t="str">
        <f t="shared" si="32"/>
        <v>湖南文理</v>
      </c>
      <c r="D1031" t="str">
        <f t="shared" si="33"/>
        <v>02</v>
      </c>
      <c r="E1031" t="s">
        <v>363</v>
      </c>
      <c r="F1031">
        <v>193</v>
      </c>
      <c r="G1031">
        <v>98</v>
      </c>
      <c r="H1031">
        <v>84</v>
      </c>
      <c r="I1031">
        <v>58</v>
      </c>
      <c r="J1031">
        <v>58</v>
      </c>
      <c r="K1031">
        <v>43</v>
      </c>
      <c r="L1031">
        <v>0</v>
      </c>
      <c r="M1031">
        <v>2024</v>
      </c>
      <c r="N1031">
        <f>VLOOKUP(E1031, '2024D'!$A$2:$G$339, 2, FALSE)</f>
        <v>204</v>
      </c>
      <c r="O1031">
        <f>VLOOKUP(E1031, '2024D'!$A$2:$G$339, 3, FALSE)</f>
        <v>35127</v>
      </c>
      <c r="P1031">
        <f>extracted_table_data[[#This Row],[最低排名]]-extracted_table_data[[#This Row],[同分人数]]+1</f>
        <v>28565</v>
      </c>
      <c r="Q1031">
        <f>IF(O1031&gt;=开始!$B$6, 1, 0)</f>
        <v>1</v>
      </c>
      <c r="R1031">
        <f>extracted_table_data[[#This Row],[最低排名]]-开始!$B$6</f>
        <v>28788</v>
      </c>
    </row>
    <row r="1032" spans="1:18">
      <c r="A1032">
        <v>75303</v>
      </c>
      <c r="B1032" t="s">
        <v>1211</v>
      </c>
      <c r="C1032" t="str">
        <f t="shared" si="32"/>
        <v>湖南文理</v>
      </c>
      <c r="D1032" t="str">
        <f t="shared" si="33"/>
        <v>03</v>
      </c>
      <c r="E1032" t="s">
        <v>354</v>
      </c>
      <c r="F1032">
        <v>203</v>
      </c>
      <c r="G1032">
        <v>113</v>
      </c>
      <c r="H1032">
        <v>75</v>
      </c>
      <c r="I1032">
        <v>58</v>
      </c>
      <c r="J1032">
        <v>49</v>
      </c>
      <c r="K1032">
        <v>43</v>
      </c>
      <c r="L1032">
        <v>0</v>
      </c>
      <c r="M1032">
        <v>2024</v>
      </c>
      <c r="N1032">
        <f>VLOOKUP(E1032, '2024D'!$A$2:$G$339, 2, FALSE)</f>
        <v>204</v>
      </c>
      <c r="O1032">
        <f>VLOOKUP(E1032, '2024D'!$A$2:$G$339, 3, FALSE)</f>
        <v>36833</v>
      </c>
      <c r="P1032">
        <f>extracted_table_data[[#This Row],[最低排名]]-extracted_table_data[[#This Row],[同分人数]]+1</f>
        <v>34626</v>
      </c>
      <c r="Q1032">
        <f>IF(O1032&gt;=开始!$B$6, 1, 0)</f>
        <v>1</v>
      </c>
      <c r="R1032">
        <f>extracted_table_data[[#This Row],[最低排名]]-开始!$B$6</f>
        <v>34853</v>
      </c>
    </row>
    <row r="1033" spans="1:18">
      <c r="A1033">
        <v>75401</v>
      </c>
      <c r="B1033" t="s">
        <v>1213</v>
      </c>
      <c r="C1033" t="str">
        <f t="shared" si="32"/>
        <v>湖南科技</v>
      </c>
      <c r="D1033" t="str">
        <f t="shared" si="33"/>
        <v>01</v>
      </c>
      <c r="E1033" t="s">
        <v>405</v>
      </c>
      <c r="F1033">
        <v>179</v>
      </c>
      <c r="G1033">
        <v>99</v>
      </c>
      <c r="H1033">
        <v>107</v>
      </c>
      <c r="I1033">
        <v>49</v>
      </c>
      <c r="J1033">
        <v>46</v>
      </c>
      <c r="K1033">
        <v>46</v>
      </c>
      <c r="L1033">
        <v>0</v>
      </c>
      <c r="M1033">
        <v>2024</v>
      </c>
      <c r="N1033">
        <f>VLOOKUP(E1033, '2024D'!$A$2:$G$339, 2, FALSE)</f>
        <v>230</v>
      </c>
      <c r="O1033">
        <f>VLOOKUP(E1033, '2024D'!$A$2:$G$339, 3, FALSE)</f>
        <v>37063</v>
      </c>
      <c r="P1033">
        <f>extracted_table_data[[#This Row],[最低排名]]-extracted_table_data[[#This Row],[同分人数]]+1</f>
        <v>34626</v>
      </c>
      <c r="Q1033">
        <f>IF(O1033&gt;=开始!$B$6, 1, 0)</f>
        <v>1</v>
      </c>
      <c r="R1033">
        <f>extracted_table_data[[#This Row],[最低排名]]-开始!$B$6</f>
        <v>34853</v>
      </c>
    </row>
    <row r="1034" spans="1:18">
      <c r="A1034">
        <v>75402</v>
      </c>
      <c r="B1034" t="s">
        <v>1214</v>
      </c>
      <c r="C1034" t="str">
        <f t="shared" si="32"/>
        <v>湖南科技</v>
      </c>
      <c r="D1034" t="str">
        <f t="shared" si="33"/>
        <v>02</v>
      </c>
      <c r="E1034" t="s">
        <v>752</v>
      </c>
      <c r="F1034">
        <v>178</v>
      </c>
      <c r="G1034">
        <v>98</v>
      </c>
      <c r="H1034">
        <v>82</v>
      </c>
      <c r="I1034">
        <v>61</v>
      </c>
      <c r="J1034">
        <v>58</v>
      </c>
      <c r="K1034">
        <v>46</v>
      </c>
      <c r="L1034">
        <v>0</v>
      </c>
      <c r="M1034">
        <v>2024</v>
      </c>
      <c r="N1034">
        <f>VLOOKUP(E1034, '2024D'!$A$2:$G$339, 2, FALSE)</f>
        <v>209</v>
      </c>
      <c r="O1034">
        <f>VLOOKUP(E1034, '2024D'!$A$2:$G$339, 3, FALSE)</f>
        <v>37468</v>
      </c>
      <c r="P1034">
        <f>extracted_table_data[[#This Row],[最低排名]]-extracted_table_data[[#This Row],[同分人数]]+1</f>
        <v>27119</v>
      </c>
      <c r="Q1034">
        <f>IF(O1034&gt;=开始!$B$6, 1, 0)</f>
        <v>1</v>
      </c>
      <c r="R1034">
        <f>extracted_table_data[[#This Row],[最低排名]]-开始!$B$6</f>
        <v>27340</v>
      </c>
    </row>
    <row r="1035" spans="1:18">
      <c r="A1035">
        <v>75501</v>
      </c>
      <c r="B1035" t="s">
        <v>1215</v>
      </c>
      <c r="C1035" t="str">
        <f t="shared" si="32"/>
        <v>湖南工商</v>
      </c>
      <c r="D1035" t="str">
        <f t="shared" si="33"/>
        <v>01</v>
      </c>
      <c r="E1035" t="s">
        <v>440</v>
      </c>
      <c r="F1035">
        <v>204</v>
      </c>
      <c r="G1035">
        <v>104</v>
      </c>
      <c r="H1035">
        <v>83</v>
      </c>
      <c r="I1035">
        <v>55</v>
      </c>
      <c r="J1035">
        <v>52</v>
      </c>
      <c r="K1035">
        <v>43</v>
      </c>
      <c r="L1035">
        <v>0</v>
      </c>
      <c r="M1035">
        <v>2024</v>
      </c>
      <c r="N1035">
        <f>VLOOKUP(E1035, '2024D'!$A$2:$G$339, 2, FALSE)</f>
        <v>214</v>
      </c>
      <c r="O1035">
        <f>VLOOKUP(E1035, '2024D'!$A$2:$G$339, 3, FALSE)</f>
        <v>34923</v>
      </c>
      <c r="P1035">
        <f>extracted_table_data[[#This Row],[最低排名]]-extracted_table_data[[#This Row],[同分人数]]+1</f>
        <v>36304</v>
      </c>
      <c r="Q1035">
        <f>IF(O1035&gt;=开始!$B$6, 1, 0)</f>
        <v>1</v>
      </c>
      <c r="R1035">
        <f>extracted_table_data[[#This Row],[最低排名]]-开始!$B$6</f>
        <v>36503</v>
      </c>
    </row>
    <row r="1036" spans="1:18">
      <c r="A1036">
        <v>75502</v>
      </c>
      <c r="B1036" t="s">
        <v>2320</v>
      </c>
      <c r="C1036" t="str">
        <f t="shared" si="32"/>
        <v>湖南工商</v>
      </c>
      <c r="D1036" t="str">
        <f t="shared" si="33"/>
        <v>02</v>
      </c>
      <c r="E1036" t="s">
        <v>54</v>
      </c>
      <c r="F1036">
        <v>189</v>
      </c>
      <c r="G1036">
        <v>99</v>
      </c>
      <c r="H1036">
        <v>93</v>
      </c>
      <c r="I1036">
        <v>58</v>
      </c>
      <c r="J1036">
        <v>58</v>
      </c>
      <c r="K1036">
        <v>43</v>
      </c>
      <c r="L1036">
        <v>0</v>
      </c>
      <c r="M1036">
        <v>2024</v>
      </c>
      <c r="N1036">
        <f>VLOOKUP(E1036, '2024D'!$A$2:$G$339, 2, FALSE)</f>
        <v>218</v>
      </c>
      <c r="O1036">
        <f>VLOOKUP(E1036, '2024D'!$A$2:$G$339, 3, FALSE)</f>
        <v>33999</v>
      </c>
      <c r="P1036">
        <f>extracted_table_data[[#This Row],[最低排名]]-extracted_table_data[[#This Row],[同分人数]]+1</f>
        <v>38093</v>
      </c>
      <c r="Q1036">
        <f>IF(O1036&gt;=开始!$B$6, 1, 0)</f>
        <v>1</v>
      </c>
      <c r="R1036">
        <f>extracted_table_data[[#This Row],[最低排名]]-开始!$B$6</f>
        <v>38271</v>
      </c>
    </row>
    <row r="1037" spans="1:18">
      <c r="A1037">
        <v>75601</v>
      </c>
      <c r="B1037" t="s">
        <v>1216</v>
      </c>
      <c r="C1037" t="str">
        <f t="shared" si="32"/>
        <v>南华大学</v>
      </c>
      <c r="D1037" t="str">
        <f t="shared" si="33"/>
        <v>01</v>
      </c>
      <c r="E1037" t="s">
        <v>184</v>
      </c>
      <c r="F1037">
        <v>200</v>
      </c>
      <c r="G1037">
        <v>101</v>
      </c>
      <c r="H1037">
        <v>107</v>
      </c>
      <c r="I1037">
        <v>52</v>
      </c>
      <c r="J1037">
        <v>49</v>
      </c>
      <c r="K1037">
        <v>43</v>
      </c>
      <c r="L1037">
        <v>0</v>
      </c>
      <c r="M1037">
        <v>2024</v>
      </c>
      <c r="N1037">
        <f>VLOOKUP(E1037, '2024D'!$A$2:$G$339, 2, FALSE)</f>
        <v>266</v>
      </c>
      <c r="O1037">
        <f>VLOOKUP(E1037, '2024D'!$A$2:$G$339, 3, FALSE)</f>
        <v>31665</v>
      </c>
      <c r="P1037">
        <f>extracted_table_data[[#This Row],[最低排名]]-extracted_table_data[[#This Row],[同分人数]]+1</f>
        <v>38667</v>
      </c>
      <c r="Q1037">
        <f>IF(O1037&gt;=开始!$B$6, 1, 0)</f>
        <v>1</v>
      </c>
      <c r="R1037">
        <f>extracted_table_data[[#This Row],[最低排名]]-开始!$B$6</f>
        <v>38855</v>
      </c>
    </row>
    <row r="1038" spans="1:18">
      <c r="A1038">
        <v>75602</v>
      </c>
      <c r="B1038" t="s">
        <v>1217</v>
      </c>
      <c r="C1038" t="str">
        <f t="shared" si="32"/>
        <v>南华大学</v>
      </c>
      <c r="D1038" t="str">
        <f t="shared" si="33"/>
        <v>02</v>
      </c>
      <c r="E1038" t="s">
        <v>528</v>
      </c>
      <c r="F1038">
        <v>200</v>
      </c>
      <c r="G1038">
        <v>105</v>
      </c>
      <c r="H1038">
        <v>102</v>
      </c>
      <c r="I1038">
        <v>49</v>
      </c>
      <c r="J1038">
        <v>46</v>
      </c>
      <c r="K1038">
        <v>43</v>
      </c>
      <c r="L1038">
        <v>0</v>
      </c>
      <c r="M1038">
        <v>2024</v>
      </c>
      <c r="N1038">
        <f>VLOOKUP(E1038, '2024D'!$A$2:$G$339, 2, FALSE)</f>
        <v>240</v>
      </c>
      <c r="O1038">
        <f>VLOOKUP(E1038, '2024D'!$A$2:$G$339, 3, FALSE)</f>
        <v>34239</v>
      </c>
      <c r="P1038">
        <f>extracted_table_data[[#This Row],[最低排名]]-extracted_table_data[[#This Row],[同分人数]]+1</f>
        <v>35474</v>
      </c>
      <c r="Q1038">
        <f>IF(O1038&gt;=开始!$B$6, 1, 0)</f>
        <v>1</v>
      </c>
      <c r="R1038">
        <f>extracted_table_data[[#This Row],[最低排名]]-开始!$B$6</f>
        <v>35697</v>
      </c>
    </row>
    <row r="1039" spans="1:18">
      <c r="A1039">
        <v>75603</v>
      </c>
      <c r="B1039" t="s">
        <v>2321</v>
      </c>
      <c r="C1039" t="str">
        <f t="shared" si="32"/>
        <v>南华大学</v>
      </c>
      <c r="D1039" t="str">
        <f t="shared" si="33"/>
        <v>03</v>
      </c>
      <c r="E1039" t="s">
        <v>130</v>
      </c>
      <c r="F1039">
        <v>194</v>
      </c>
      <c r="G1039">
        <v>101</v>
      </c>
      <c r="H1039">
        <v>115</v>
      </c>
      <c r="I1039">
        <v>55</v>
      </c>
      <c r="J1039">
        <v>49</v>
      </c>
      <c r="K1039">
        <v>46</v>
      </c>
      <c r="L1039">
        <v>0</v>
      </c>
      <c r="M1039">
        <v>2024</v>
      </c>
      <c r="N1039">
        <f>VLOOKUP(E1039, '2024D'!$A$2:$G$339, 2, FALSE)</f>
        <v>230</v>
      </c>
      <c r="O1039">
        <f>VLOOKUP(E1039, '2024D'!$A$2:$G$339, 3, FALSE)</f>
        <v>29755</v>
      </c>
      <c r="P1039">
        <f>extracted_table_data[[#This Row],[最低排名]]-extracted_table_data[[#This Row],[同分人数]]+1</f>
        <v>34432</v>
      </c>
      <c r="Q1039">
        <f>IF(O1039&gt;=开始!$B$6, 1, 0)</f>
        <v>1</v>
      </c>
      <c r="R1039">
        <f>extracted_table_data[[#This Row],[最低排名]]-开始!$B$6</f>
        <v>34625</v>
      </c>
    </row>
    <row r="1040" spans="1:18">
      <c r="A1040">
        <v>75604</v>
      </c>
      <c r="B1040" t="s">
        <v>2322</v>
      </c>
      <c r="C1040" t="str">
        <f t="shared" si="32"/>
        <v>南华大学</v>
      </c>
      <c r="D1040" t="str">
        <f t="shared" si="33"/>
        <v>04</v>
      </c>
      <c r="E1040" t="s">
        <v>427</v>
      </c>
      <c r="F1040">
        <v>195</v>
      </c>
      <c r="G1040">
        <v>110</v>
      </c>
      <c r="H1040">
        <v>81</v>
      </c>
      <c r="I1040">
        <v>58</v>
      </c>
      <c r="J1040">
        <v>52</v>
      </c>
      <c r="K1040">
        <v>49</v>
      </c>
      <c r="L1040">
        <v>0</v>
      </c>
      <c r="M1040">
        <v>2024</v>
      </c>
      <c r="N1040">
        <f>VLOOKUP(E1040, '2024D'!$A$2:$G$339, 2, FALSE)</f>
        <v>214</v>
      </c>
      <c r="O1040">
        <f>VLOOKUP(E1040, '2024D'!$A$2:$G$339, 3, FALSE)</f>
        <v>35341</v>
      </c>
      <c r="P1040">
        <f>extracted_table_data[[#This Row],[最低排名]]-extracted_table_data[[#This Row],[同分人数]]+1</f>
        <v>39602</v>
      </c>
      <c r="Q1040">
        <f>IF(O1040&gt;=开始!$B$6, 1, 0)</f>
        <v>1</v>
      </c>
      <c r="R1040">
        <f>extracted_table_data[[#This Row],[最低排名]]-开始!$B$6</f>
        <v>39779</v>
      </c>
    </row>
    <row r="1041" spans="1:18">
      <c r="A1041">
        <v>75701</v>
      </c>
      <c r="B1041" t="s">
        <v>1218</v>
      </c>
      <c r="C1041" t="str">
        <f t="shared" si="32"/>
        <v>长沙医学</v>
      </c>
      <c r="D1041" t="str">
        <f t="shared" si="33"/>
        <v>01</v>
      </c>
      <c r="E1041" t="s">
        <v>221</v>
      </c>
      <c r="F1041">
        <v>178</v>
      </c>
      <c r="G1041">
        <v>91</v>
      </c>
      <c r="H1041">
        <v>84</v>
      </c>
      <c r="I1041">
        <v>52</v>
      </c>
      <c r="J1041">
        <v>49</v>
      </c>
      <c r="K1041">
        <v>46</v>
      </c>
      <c r="L1041">
        <v>0</v>
      </c>
      <c r="M1041">
        <v>2024</v>
      </c>
      <c r="N1041">
        <f>VLOOKUP(E1041, '2024D'!$A$2:$G$339, 2, FALSE)</f>
        <v>172</v>
      </c>
      <c r="O1041">
        <f>VLOOKUP(E1041, '2024D'!$A$2:$G$339, 3, FALSE)</f>
        <v>40573</v>
      </c>
      <c r="P1041">
        <f>extracted_table_data[[#This Row],[最低排名]]-extracted_table_data[[#This Row],[同分人数]]+1</f>
        <v>33767</v>
      </c>
      <c r="Q1041">
        <f>IF(O1041&gt;=开始!$B$6, 1, 0)</f>
        <v>1</v>
      </c>
      <c r="R1041">
        <f>extracted_table_data[[#This Row],[最低排名]]-开始!$B$6</f>
        <v>33965</v>
      </c>
    </row>
    <row r="1042" spans="1:18">
      <c r="A1042">
        <v>75801</v>
      </c>
      <c r="B1042" t="s">
        <v>1220</v>
      </c>
      <c r="C1042" t="str">
        <f t="shared" si="32"/>
        <v>长沙学院</v>
      </c>
      <c r="D1042" t="str">
        <f t="shared" si="33"/>
        <v>01</v>
      </c>
      <c r="E1042" t="s">
        <v>203</v>
      </c>
      <c r="F1042">
        <v>191</v>
      </c>
      <c r="G1042">
        <v>97</v>
      </c>
      <c r="H1042">
        <v>95</v>
      </c>
      <c r="I1042">
        <v>52</v>
      </c>
      <c r="J1042">
        <v>49</v>
      </c>
      <c r="K1042">
        <v>43</v>
      </c>
      <c r="L1042">
        <v>0</v>
      </c>
      <c r="M1042">
        <v>2024</v>
      </c>
      <c r="N1042">
        <f>VLOOKUP(E1042, '2024D'!$A$2:$G$339, 2, FALSE)</f>
        <v>214</v>
      </c>
      <c r="O1042">
        <f>VLOOKUP(E1042, '2024D'!$A$2:$G$339, 3, FALSE)</f>
        <v>36436</v>
      </c>
      <c r="P1042">
        <f>extracted_table_data[[#This Row],[最低排名]]-extracted_table_data[[#This Row],[同分人数]]+1</f>
        <v>36713</v>
      </c>
      <c r="Q1042">
        <f>IF(O1042&gt;=开始!$B$6, 1, 0)</f>
        <v>1</v>
      </c>
      <c r="R1042">
        <f>extracted_table_data[[#This Row],[最低排名]]-开始!$B$6</f>
        <v>36906</v>
      </c>
    </row>
    <row r="1043" spans="1:18">
      <c r="A1043">
        <v>75802</v>
      </c>
      <c r="B1043" t="s">
        <v>1221</v>
      </c>
      <c r="C1043" t="str">
        <f t="shared" si="32"/>
        <v>长沙学院</v>
      </c>
      <c r="D1043" t="str">
        <f t="shared" si="33"/>
        <v>02</v>
      </c>
      <c r="E1043" t="s">
        <v>440</v>
      </c>
      <c r="F1043">
        <v>183</v>
      </c>
      <c r="G1043">
        <v>99</v>
      </c>
      <c r="H1043">
        <v>98</v>
      </c>
      <c r="I1043">
        <v>52</v>
      </c>
      <c r="J1043">
        <v>52</v>
      </c>
      <c r="K1043">
        <v>52</v>
      </c>
      <c r="L1043">
        <v>0</v>
      </c>
      <c r="M1043">
        <v>2024</v>
      </c>
      <c r="N1043">
        <f>VLOOKUP(E1043, '2024D'!$A$2:$G$339, 2, FALSE)</f>
        <v>214</v>
      </c>
      <c r="O1043">
        <f>VLOOKUP(E1043, '2024D'!$A$2:$G$339, 3, FALSE)</f>
        <v>34923</v>
      </c>
      <c r="P1043">
        <f>extracted_table_data[[#This Row],[最低排名]]-extracted_table_data[[#This Row],[同分人数]]+1</f>
        <v>36304</v>
      </c>
      <c r="Q1043">
        <f>IF(O1043&gt;=开始!$B$6, 1, 0)</f>
        <v>1</v>
      </c>
      <c r="R1043">
        <f>extracted_table_data[[#This Row],[最低排名]]-开始!$B$6</f>
        <v>36503</v>
      </c>
    </row>
    <row r="1044" spans="1:18">
      <c r="A1044">
        <v>75803</v>
      </c>
      <c r="B1044" t="s">
        <v>1843</v>
      </c>
      <c r="C1044" t="str">
        <f t="shared" si="32"/>
        <v>长沙学院</v>
      </c>
      <c r="D1044" t="str">
        <f t="shared" si="33"/>
        <v>03</v>
      </c>
      <c r="E1044" t="s">
        <v>440</v>
      </c>
      <c r="F1044">
        <v>178</v>
      </c>
      <c r="G1044">
        <v>96</v>
      </c>
      <c r="H1044">
        <v>88</v>
      </c>
      <c r="I1044">
        <v>64</v>
      </c>
      <c r="J1044">
        <v>61</v>
      </c>
      <c r="K1044">
        <v>46</v>
      </c>
      <c r="L1044">
        <v>0</v>
      </c>
      <c r="M1044">
        <v>2024</v>
      </c>
      <c r="N1044">
        <f>VLOOKUP(E1044, '2024D'!$A$2:$G$339, 2, FALSE)</f>
        <v>214</v>
      </c>
      <c r="O1044">
        <f>VLOOKUP(E1044, '2024D'!$A$2:$G$339, 3, FALSE)</f>
        <v>34923</v>
      </c>
      <c r="P1044">
        <f>extracted_table_data[[#This Row],[最低排名]]-extracted_table_data[[#This Row],[同分人数]]+1</f>
        <v>32898</v>
      </c>
      <c r="Q1044">
        <f>IF(O1044&gt;=开始!$B$6, 1, 0)</f>
        <v>1</v>
      </c>
      <c r="R1044">
        <f>extracted_table_data[[#This Row],[最低排名]]-开始!$B$6</f>
        <v>33094</v>
      </c>
    </row>
    <row r="1045" spans="1:18">
      <c r="A1045">
        <v>75901</v>
      </c>
      <c r="B1045" t="s">
        <v>1222</v>
      </c>
      <c r="C1045" t="str">
        <f t="shared" si="32"/>
        <v>湖南工程</v>
      </c>
      <c r="D1045" t="str">
        <f t="shared" si="33"/>
        <v>01</v>
      </c>
      <c r="E1045" t="s">
        <v>440</v>
      </c>
      <c r="F1045">
        <v>206</v>
      </c>
      <c r="G1045">
        <v>111</v>
      </c>
      <c r="H1045">
        <v>81</v>
      </c>
      <c r="I1045">
        <v>55</v>
      </c>
      <c r="J1045">
        <v>52</v>
      </c>
      <c r="K1045">
        <v>43</v>
      </c>
      <c r="L1045">
        <v>0</v>
      </c>
      <c r="M1045">
        <v>2024</v>
      </c>
      <c r="N1045">
        <f>VLOOKUP(E1045, '2024D'!$A$2:$G$339, 2, FALSE)</f>
        <v>214</v>
      </c>
      <c r="O1045">
        <f>VLOOKUP(E1045, '2024D'!$A$2:$G$339, 3, FALSE)</f>
        <v>34923</v>
      </c>
      <c r="P1045">
        <f>extracted_table_data[[#This Row],[最低排名]]-extracted_table_data[[#This Row],[同分人数]]+1</f>
        <v>33767</v>
      </c>
      <c r="Q1045">
        <f>IF(O1045&gt;=开始!$B$6, 1, 0)</f>
        <v>1</v>
      </c>
      <c r="R1045">
        <f>extracted_table_data[[#This Row],[最低排名]]-开始!$B$6</f>
        <v>33965</v>
      </c>
    </row>
    <row r="1046" spans="1:18">
      <c r="A1046">
        <v>75902</v>
      </c>
      <c r="B1046" t="s">
        <v>1223</v>
      </c>
      <c r="C1046" t="str">
        <f t="shared" si="32"/>
        <v>湖南工程</v>
      </c>
      <c r="D1046" t="str">
        <f t="shared" si="33"/>
        <v>02</v>
      </c>
      <c r="E1046" t="s">
        <v>447</v>
      </c>
      <c r="F1046">
        <v>181</v>
      </c>
      <c r="G1046">
        <v>93</v>
      </c>
      <c r="H1046">
        <v>84</v>
      </c>
      <c r="I1046">
        <v>61</v>
      </c>
      <c r="J1046">
        <v>49</v>
      </c>
      <c r="K1046">
        <v>46</v>
      </c>
      <c r="L1046">
        <v>0</v>
      </c>
      <c r="M1046">
        <v>2024</v>
      </c>
      <c r="N1046">
        <f>VLOOKUP(E1046, '2024D'!$A$2:$G$339, 2, FALSE)</f>
        <v>213</v>
      </c>
      <c r="O1046">
        <f>VLOOKUP(E1046, '2024D'!$A$2:$G$339, 3, FALSE)</f>
        <v>38266</v>
      </c>
      <c r="P1046">
        <f>extracted_table_data[[#This Row],[最低排名]]-extracted_table_data[[#This Row],[同分人数]]+1</f>
        <v>33966</v>
      </c>
      <c r="Q1046">
        <f>IF(O1046&gt;=开始!$B$6, 1, 0)</f>
        <v>1</v>
      </c>
      <c r="R1046">
        <f>extracted_table_data[[#This Row],[最低排名]]-开始!$B$6</f>
        <v>34170</v>
      </c>
    </row>
    <row r="1047" spans="1:18">
      <c r="A1047">
        <v>76001</v>
      </c>
      <c r="B1047" t="s">
        <v>1224</v>
      </c>
      <c r="C1047" t="str">
        <f t="shared" si="32"/>
        <v>湖南工学</v>
      </c>
      <c r="D1047" t="str">
        <f t="shared" si="33"/>
        <v>01</v>
      </c>
      <c r="E1047" t="s">
        <v>354</v>
      </c>
      <c r="F1047">
        <v>186</v>
      </c>
      <c r="G1047">
        <v>102</v>
      </c>
      <c r="H1047">
        <v>95</v>
      </c>
      <c r="I1047">
        <v>52</v>
      </c>
      <c r="J1047">
        <v>49</v>
      </c>
      <c r="K1047">
        <v>46</v>
      </c>
      <c r="L1047">
        <v>0</v>
      </c>
      <c r="M1047">
        <v>2024</v>
      </c>
      <c r="N1047">
        <f>VLOOKUP(E1047, '2024D'!$A$2:$G$339, 2, FALSE)</f>
        <v>204</v>
      </c>
      <c r="O1047">
        <f>VLOOKUP(E1047, '2024D'!$A$2:$G$339, 3, FALSE)</f>
        <v>36833</v>
      </c>
      <c r="P1047">
        <f>extracted_table_data[[#This Row],[最低排名]]-extracted_table_data[[#This Row],[同分人数]]+1</f>
        <v>30611</v>
      </c>
      <c r="Q1047">
        <f>IF(O1047&gt;=开始!$B$6, 1, 0)</f>
        <v>1</v>
      </c>
      <c r="R1047">
        <f>extracted_table_data[[#This Row],[最低排名]]-开始!$B$6</f>
        <v>30852</v>
      </c>
    </row>
    <row r="1048" spans="1:18">
      <c r="A1048">
        <v>76002</v>
      </c>
      <c r="B1048" t="s">
        <v>1225</v>
      </c>
      <c r="C1048" t="str">
        <f t="shared" si="32"/>
        <v>湖南工学</v>
      </c>
      <c r="D1048" t="str">
        <f t="shared" si="33"/>
        <v>02</v>
      </c>
      <c r="E1048" t="s">
        <v>318</v>
      </c>
      <c r="F1048">
        <v>183</v>
      </c>
      <c r="G1048">
        <v>98</v>
      </c>
      <c r="H1048">
        <v>90</v>
      </c>
      <c r="I1048">
        <v>64</v>
      </c>
      <c r="J1048">
        <v>49</v>
      </c>
      <c r="K1048">
        <v>40</v>
      </c>
      <c r="L1048">
        <v>0</v>
      </c>
      <c r="M1048">
        <v>2024</v>
      </c>
      <c r="N1048">
        <f>VLOOKUP(E1048, '2024D'!$A$2:$G$339, 2, FALSE)</f>
        <v>196</v>
      </c>
      <c r="O1048">
        <f>VLOOKUP(E1048, '2024D'!$A$2:$G$339, 3, FALSE)</f>
        <v>37259</v>
      </c>
      <c r="P1048">
        <f>extracted_table_data[[#This Row],[最低排名]]-extracted_table_data[[#This Row],[同分人数]]+1</f>
        <v>39602</v>
      </c>
      <c r="Q1048">
        <f>IF(O1048&gt;=开始!$B$6, 1, 0)</f>
        <v>1</v>
      </c>
      <c r="R1048">
        <f>extracted_table_data[[#This Row],[最低排名]]-开始!$B$6</f>
        <v>39779</v>
      </c>
    </row>
    <row r="1049" spans="1:18">
      <c r="A1049">
        <v>76003</v>
      </c>
      <c r="B1049" t="s">
        <v>1226</v>
      </c>
      <c r="C1049" t="str">
        <f t="shared" si="32"/>
        <v>湖南工学</v>
      </c>
      <c r="D1049" t="str">
        <f t="shared" si="33"/>
        <v>03</v>
      </c>
      <c r="E1049" t="s">
        <v>52</v>
      </c>
      <c r="F1049">
        <v>181</v>
      </c>
      <c r="G1049">
        <v>96</v>
      </c>
      <c r="H1049">
        <v>90</v>
      </c>
      <c r="I1049">
        <v>55</v>
      </c>
      <c r="J1049">
        <v>52</v>
      </c>
      <c r="K1049">
        <v>46</v>
      </c>
      <c r="L1049">
        <v>0</v>
      </c>
      <c r="M1049">
        <v>2024</v>
      </c>
      <c r="N1049">
        <f>VLOOKUP(E1049, '2024D'!$A$2:$G$339, 2, FALSE)</f>
        <v>224</v>
      </c>
      <c r="O1049">
        <f>VLOOKUP(E1049, '2024D'!$A$2:$G$339, 3, FALSE)</f>
        <v>37692</v>
      </c>
      <c r="P1049">
        <f>extracted_table_data[[#This Row],[最低排名]]-extracted_table_data[[#This Row],[同分人数]]+1</f>
        <v>35052</v>
      </c>
      <c r="Q1049">
        <f>IF(O1049&gt;=开始!$B$6, 1, 0)</f>
        <v>1</v>
      </c>
      <c r="R1049">
        <f>extracted_table_data[[#This Row],[最低排名]]-开始!$B$6</f>
        <v>35259</v>
      </c>
    </row>
    <row r="1050" spans="1:18">
      <c r="A1050">
        <v>76101</v>
      </c>
      <c r="B1050" t="s">
        <v>1227</v>
      </c>
      <c r="C1050" t="str">
        <f t="shared" si="32"/>
        <v>湖南财经</v>
      </c>
      <c r="D1050" t="str">
        <f t="shared" si="33"/>
        <v>01</v>
      </c>
      <c r="E1050" t="s">
        <v>427</v>
      </c>
      <c r="F1050">
        <v>203</v>
      </c>
      <c r="G1050">
        <v>103</v>
      </c>
      <c r="H1050">
        <v>82</v>
      </c>
      <c r="I1050">
        <v>61</v>
      </c>
      <c r="J1050">
        <v>46</v>
      </c>
      <c r="K1050">
        <v>43</v>
      </c>
      <c r="L1050">
        <v>0</v>
      </c>
      <c r="M1050">
        <v>2024</v>
      </c>
      <c r="N1050">
        <f>VLOOKUP(E1050, '2024D'!$A$2:$G$339, 2, FALSE)</f>
        <v>214</v>
      </c>
      <c r="O1050">
        <f>VLOOKUP(E1050, '2024D'!$A$2:$G$339, 3, FALSE)</f>
        <v>35341</v>
      </c>
      <c r="P1050">
        <f>extracted_table_data[[#This Row],[最低排名]]-extracted_table_data[[#This Row],[同分人数]]+1</f>
        <v>34432</v>
      </c>
      <c r="Q1050">
        <f>IF(O1050&gt;=开始!$B$6, 1, 0)</f>
        <v>1</v>
      </c>
      <c r="R1050">
        <f>extracted_table_data[[#This Row],[最低排名]]-开始!$B$6</f>
        <v>34625</v>
      </c>
    </row>
    <row r="1051" spans="1:18">
      <c r="A1051">
        <v>76201</v>
      </c>
      <c r="B1051" t="s">
        <v>1228</v>
      </c>
      <c r="C1051" t="str">
        <f t="shared" si="32"/>
        <v>湘理南湖</v>
      </c>
      <c r="D1051" t="str">
        <f t="shared" si="33"/>
        <v>01</v>
      </c>
      <c r="E1051" t="s">
        <v>412</v>
      </c>
      <c r="F1051">
        <v>193</v>
      </c>
      <c r="G1051">
        <v>104</v>
      </c>
      <c r="H1051">
        <v>68</v>
      </c>
      <c r="I1051">
        <v>58</v>
      </c>
      <c r="J1051">
        <v>52</v>
      </c>
      <c r="K1051">
        <v>46</v>
      </c>
      <c r="L1051">
        <v>0</v>
      </c>
      <c r="M1051">
        <v>2024</v>
      </c>
      <c r="N1051">
        <f>VLOOKUP(E1051, '2024D'!$A$2:$G$339, 2, FALSE)</f>
        <v>210</v>
      </c>
      <c r="O1051">
        <f>VLOOKUP(E1051, '2024D'!$A$2:$G$339, 3, FALSE)</f>
        <v>39079</v>
      </c>
      <c r="P1051">
        <f>extracted_table_data[[#This Row],[最低排名]]-extracted_table_data[[#This Row],[同分人数]]+1</f>
        <v>35698</v>
      </c>
      <c r="Q1051">
        <f>IF(O1051&gt;=开始!$B$6, 1, 0)</f>
        <v>1</v>
      </c>
      <c r="R1051">
        <f>extracted_table_data[[#This Row],[最低排名]]-开始!$B$6</f>
        <v>35904</v>
      </c>
    </row>
    <row r="1052" spans="1:18">
      <c r="A1052">
        <v>76203</v>
      </c>
      <c r="B1052" t="s">
        <v>1230</v>
      </c>
      <c r="C1052" t="str">
        <f t="shared" si="32"/>
        <v>湘理南湖</v>
      </c>
      <c r="D1052" t="str">
        <f t="shared" si="33"/>
        <v>03</v>
      </c>
      <c r="E1052" t="s">
        <v>1548</v>
      </c>
      <c r="F1052">
        <v>191</v>
      </c>
      <c r="G1052">
        <v>99</v>
      </c>
      <c r="H1052">
        <v>68</v>
      </c>
      <c r="I1052">
        <v>52</v>
      </c>
      <c r="J1052">
        <v>49</v>
      </c>
      <c r="K1052">
        <v>43</v>
      </c>
      <c r="L1052">
        <v>0</v>
      </c>
      <c r="M1052">
        <v>2024</v>
      </c>
      <c r="N1052">
        <f>VLOOKUP(E1052, '2024D'!$A$2:$G$339, 2, FALSE)</f>
        <v>161</v>
      </c>
      <c r="O1052">
        <f>VLOOKUP(E1052, '2024D'!$A$2:$G$339, 3, FALSE)</f>
        <v>41594</v>
      </c>
      <c r="P1052">
        <f>extracted_table_data[[#This Row],[最低排名]]-extracted_table_data[[#This Row],[同分人数]]+1</f>
        <v>36504</v>
      </c>
      <c r="Q1052">
        <f>IF(O1052&gt;=开始!$B$6, 1, 0)</f>
        <v>1</v>
      </c>
      <c r="R1052">
        <f>extracted_table_data[[#This Row],[最低排名]]-开始!$B$6</f>
        <v>36712</v>
      </c>
    </row>
    <row r="1053" spans="1:18">
      <c r="A1053">
        <v>76301</v>
      </c>
      <c r="B1053" t="s">
        <v>1231</v>
      </c>
      <c r="C1053" t="str">
        <f t="shared" si="32"/>
        <v>湖南工大</v>
      </c>
      <c r="D1053" t="str">
        <f t="shared" si="33"/>
        <v>01</v>
      </c>
      <c r="E1053" t="s">
        <v>427</v>
      </c>
      <c r="F1053">
        <v>184</v>
      </c>
      <c r="G1053">
        <v>93</v>
      </c>
      <c r="H1053">
        <v>95</v>
      </c>
      <c r="I1053">
        <v>55</v>
      </c>
      <c r="J1053">
        <v>52</v>
      </c>
      <c r="K1053">
        <v>49</v>
      </c>
      <c r="L1053">
        <v>0</v>
      </c>
      <c r="M1053">
        <v>2024</v>
      </c>
      <c r="N1053">
        <f>VLOOKUP(E1053, '2024D'!$A$2:$G$339, 2, FALSE)</f>
        <v>214</v>
      </c>
      <c r="O1053">
        <f>VLOOKUP(E1053, '2024D'!$A$2:$G$339, 3, FALSE)</f>
        <v>35341</v>
      </c>
      <c r="P1053">
        <f>extracted_table_data[[#This Row],[最低排名]]-extracted_table_data[[#This Row],[同分人数]]+1</f>
        <v>35052</v>
      </c>
      <c r="Q1053">
        <f>IF(O1053&gt;=开始!$B$6, 1, 0)</f>
        <v>1</v>
      </c>
      <c r="R1053">
        <f>extracted_table_data[[#This Row],[最低排名]]-开始!$B$6</f>
        <v>35259</v>
      </c>
    </row>
    <row r="1054" spans="1:18">
      <c r="A1054">
        <v>76302</v>
      </c>
      <c r="B1054" t="s">
        <v>1599</v>
      </c>
      <c r="C1054" t="str">
        <f t="shared" si="32"/>
        <v>湖南工大</v>
      </c>
      <c r="D1054" t="str">
        <f t="shared" si="33"/>
        <v>02</v>
      </c>
      <c r="E1054" t="s">
        <v>427</v>
      </c>
      <c r="F1054">
        <v>190</v>
      </c>
      <c r="G1054">
        <v>97</v>
      </c>
      <c r="H1054">
        <v>98</v>
      </c>
      <c r="I1054">
        <v>58</v>
      </c>
      <c r="J1054">
        <v>46</v>
      </c>
      <c r="K1054">
        <v>43</v>
      </c>
      <c r="L1054">
        <v>0</v>
      </c>
      <c r="M1054">
        <v>2024</v>
      </c>
      <c r="N1054">
        <f>VLOOKUP(E1054, '2024D'!$A$2:$G$339, 2, FALSE)</f>
        <v>214</v>
      </c>
      <c r="O1054">
        <f>VLOOKUP(E1054, '2024D'!$A$2:$G$339, 3, FALSE)</f>
        <v>35341</v>
      </c>
      <c r="P1054">
        <f>extracted_table_data[[#This Row],[最低排名]]-extracted_table_data[[#This Row],[同分人数]]+1</f>
        <v>36504</v>
      </c>
      <c r="Q1054">
        <f>IF(O1054&gt;=开始!$B$6, 1, 0)</f>
        <v>1</v>
      </c>
      <c r="R1054">
        <f>extracted_table_data[[#This Row],[最低排名]]-开始!$B$6</f>
        <v>36712</v>
      </c>
    </row>
    <row r="1055" spans="1:18">
      <c r="A1055">
        <v>76303</v>
      </c>
      <c r="B1055" t="s">
        <v>1600</v>
      </c>
      <c r="C1055" t="str">
        <f t="shared" si="32"/>
        <v>湖南工大</v>
      </c>
      <c r="D1055" t="str">
        <f t="shared" si="33"/>
        <v>03</v>
      </c>
      <c r="E1055" t="s">
        <v>228</v>
      </c>
      <c r="F1055">
        <v>187</v>
      </c>
      <c r="G1055">
        <v>100</v>
      </c>
      <c r="H1055">
        <v>78</v>
      </c>
      <c r="I1055">
        <v>67</v>
      </c>
      <c r="J1055">
        <v>64</v>
      </c>
      <c r="K1055">
        <v>43</v>
      </c>
      <c r="L1055">
        <v>0</v>
      </c>
      <c r="M1055">
        <v>2024</v>
      </c>
      <c r="N1055">
        <f>VLOOKUP(E1055, '2024D'!$A$2:$G$339, 2, FALSE)</f>
        <v>243</v>
      </c>
      <c r="O1055">
        <f>VLOOKUP(E1055, '2024D'!$A$2:$G$339, 3, FALSE)</f>
        <v>34482</v>
      </c>
      <c r="P1055">
        <f>extracted_table_data[[#This Row],[最低排名]]-extracted_table_data[[#This Row],[同分人数]]+1</f>
        <v>34854</v>
      </c>
      <c r="Q1055">
        <f>IF(O1055&gt;=开始!$B$6, 1, 0)</f>
        <v>1</v>
      </c>
      <c r="R1055">
        <f>extracted_table_data[[#This Row],[最低排名]]-开始!$B$6</f>
        <v>35051</v>
      </c>
    </row>
    <row r="1056" spans="1:18">
      <c r="A1056">
        <v>77101</v>
      </c>
      <c r="B1056" t="s">
        <v>1232</v>
      </c>
      <c r="C1056" t="str">
        <f t="shared" si="32"/>
        <v>中山大学</v>
      </c>
      <c r="D1056" t="str">
        <f t="shared" si="33"/>
        <v>01</v>
      </c>
      <c r="E1056" t="s">
        <v>11</v>
      </c>
      <c r="F1056">
        <v>248</v>
      </c>
      <c r="G1056">
        <v>140</v>
      </c>
      <c r="H1056">
        <v>130</v>
      </c>
      <c r="I1056">
        <v>67</v>
      </c>
      <c r="J1056">
        <v>67</v>
      </c>
      <c r="K1056">
        <v>61</v>
      </c>
      <c r="L1056">
        <v>0</v>
      </c>
      <c r="M1056">
        <v>2024</v>
      </c>
      <c r="N1056">
        <f>VLOOKUP(E1056, '2024D'!$A$2:$G$339, 2, FALSE)</f>
        <v>145</v>
      </c>
      <c r="O1056">
        <f>VLOOKUP(E1056, '2024D'!$A$2:$G$339, 3, FALSE)</f>
        <v>3676</v>
      </c>
      <c r="P1056">
        <f>extracted_table_data[[#This Row],[最低排名]]-extracted_table_data[[#This Row],[同分人数]]+1</f>
        <v>34432</v>
      </c>
      <c r="Q1056">
        <f>IF(O1056&gt;=开始!$B$6, 1, 0)</f>
        <v>1</v>
      </c>
      <c r="R1056">
        <f>extracted_table_data[[#This Row],[最低排名]]-开始!$B$6</f>
        <v>34625</v>
      </c>
    </row>
    <row r="1057" spans="1:18">
      <c r="A1057">
        <v>77102</v>
      </c>
      <c r="B1057" t="s">
        <v>1233</v>
      </c>
      <c r="C1057" t="str">
        <f t="shared" si="32"/>
        <v>中山大学</v>
      </c>
      <c r="D1057" t="str">
        <f t="shared" si="33"/>
        <v>02</v>
      </c>
      <c r="E1057" t="s">
        <v>27</v>
      </c>
      <c r="F1057">
        <v>235</v>
      </c>
      <c r="G1057">
        <v>121</v>
      </c>
      <c r="H1057">
        <v>131</v>
      </c>
      <c r="I1057">
        <v>70</v>
      </c>
      <c r="J1057">
        <v>67</v>
      </c>
      <c r="K1057">
        <v>64</v>
      </c>
      <c r="L1057">
        <v>0</v>
      </c>
      <c r="M1057">
        <v>2024</v>
      </c>
      <c r="N1057">
        <f>VLOOKUP(E1057, '2024D'!$A$2:$G$339, 2, FALSE)</f>
        <v>163</v>
      </c>
      <c r="O1057">
        <f>VLOOKUP(E1057, '2024D'!$A$2:$G$339, 3, FALSE)</f>
        <v>4662</v>
      </c>
      <c r="P1057">
        <f>extracted_table_data[[#This Row],[最低排名]]-extracted_table_data[[#This Row],[同分人数]]+1</f>
        <v>39041</v>
      </c>
      <c r="Q1057">
        <f>IF(O1057&gt;=开始!$B$6, 1, 0)</f>
        <v>1</v>
      </c>
      <c r="R1057">
        <f>extracted_table_data[[#This Row],[最低排名]]-开始!$B$6</f>
        <v>39247</v>
      </c>
    </row>
    <row r="1058" spans="1:18">
      <c r="A1058">
        <v>77201</v>
      </c>
      <c r="B1058" t="s">
        <v>1235</v>
      </c>
      <c r="C1058" t="str">
        <f t="shared" si="32"/>
        <v>华南理工</v>
      </c>
      <c r="D1058" t="str">
        <f t="shared" si="33"/>
        <v>01</v>
      </c>
      <c r="E1058" t="s">
        <v>601</v>
      </c>
      <c r="F1058">
        <v>239</v>
      </c>
      <c r="G1058">
        <v>133</v>
      </c>
      <c r="H1058">
        <v>129</v>
      </c>
      <c r="I1058">
        <v>70</v>
      </c>
      <c r="J1058">
        <v>67</v>
      </c>
      <c r="K1058">
        <v>67</v>
      </c>
      <c r="L1058">
        <v>0</v>
      </c>
      <c r="M1058">
        <v>2024</v>
      </c>
      <c r="N1058">
        <f>VLOOKUP(E1058, '2024D'!$A$2:$G$339, 2, FALSE)</f>
        <v>170</v>
      </c>
      <c r="O1058">
        <f>VLOOKUP(E1058, '2024D'!$A$2:$G$339, 3, FALSE)</f>
        <v>3846</v>
      </c>
      <c r="P1058">
        <f>extracted_table_data[[#This Row],[最低排名]]-extracted_table_data[[#This Row],[同分人数]]+1</f>
        <v>39978</v>
      </c>
      <c r="Q1058">
        <f>IF(O1058&gt;=开始!$B$6, 1, 0)</f>
        <v>1</v>
      </c>
      <c r="R1058">
        <f>extracted_table_data[[#This Row],[最低排名]]-开始!$B$6</f>
        <v>40174</v>
      </c>
    </row>
    <row r="1059" spans="1:18">
      <c r="A1059">
        <v>77202</v>
      </c>
      <c r="B1059" t="s">
        <v>1236</v>
      </c>
      <c r="C1059" t="str">
        <f t="shared" si="32"/>
        <v>华南理工</v>
      </c>
      <c r="D1059" t="str">
        <f t="shared" si="33"/>
        <v>02</v>
      </c>
      <c r="E1059" t="s">
        <v>332</v>
      </c>
      <c r="F1059">
        <v>237</v>
      </c>
      <c r="G1059">
        <v>119</v>
      </c>
      <c r="H1059">
        <v>128</v>
      </c>
      <c r="I1059">
        <v>67</v>
      </c>
      <c r="J1059">
        <v>67</v>
      </c>
      <c r="K1059">
        <v>64</v>
      </c>
      <c r="L1059">
        <v>0</v>
      </c>
      <c r="M1059">
        <v>2024</v>
      </c>
      <c r="N1059">
        <f>VLOOKUP(E1059, '2024D'!$A$2:$G$339, 2, FALSE)</f>
        <v>176</v>
      </c>
      <c r="O1059">
        <f>VLOOKUP(E1059, '2024D'!$A$2:$G$339, 3, FALSE)</f>
        <v>5356</v>
      </c>
      <c r="P1059">
        <f>extracted_table_data[[#This Row],[最低排名]]-extracted_table_data[[#This Row],[同分人数]]+1</f>
        <v>36304</v>
      </c>
      <c r="Q1059">
        <f>IF(O1059&gt;=开始!$B$6, 1, 0)</f>
        <v>1</v>
      </c>
      <c r="R1059">
        <f>extracted_table_data[[#This Row],[最低排名]]-开始!$B$6</f>
        <v>36503</v>
      </c>
    </row>
    <row r="1060" spans="1:18">
      <c r="A1060">
        <v>77301</v>
      </c>
      <c r="B1060" t="s">
        <v>1237</v>
      </c>
      <c r="C1060" t="str">
        <f t="shared" si="32"/>
        <v>暨南大学</v>
      </c>
      <c r="D1060" t="str">
        <f t="shared" si="33"/>
        <v>01</v>
      </c>
      <c r="E1060" t="s">
        <v>64</v>
      </c>
      <c r="F1060">
        <v>232</v>
      </c>
      <c r="G1060">
        <v>129</v>
      </c>
      <c r="H1060">
        <v>122</v>
      </c>
      <c r="I1060">
        <v>67</v>
      </c>
      <c r="J1060">
        <v>61</v>
      </c>
      <c r="K1060">
        <v>58</v>
      </c>
      <c r="L1060">
        <v>0</v>
      </c>
      <c r="M1060">
        <v>2024</v>
      </c>
      <c r="N1060">
        <f>VLOOKUP(E1060, '2024D'!$A$2:$G$339, 2, FALSE)</f>
        <v>224</v>
      </c>
      <c r="O1060">
        <f>VLOOKUP(E1060, '2024D'!$A$2:$G$339, 3, FALSE)</f>
        <v>9848</v>
      </c>
      <c r="P1060">
        <f>extracted_table_data[[#This Row],[最低排名]]-extracted_table_data[[#This Row],[同分人数]]+1</f>
        <v>34171</v>
      </c>
      <c r="Q1060">
        <f>IF(O1060&gt;=开始!$B$6, 1, 0)</f>
        <v>1</v>
      </c>
      <c r="R1060">
        <f>extracted_table_data[[#This Row],[最低排名]]-开始!$B$6</f>
        <v>34431</v>
      </c>
    </row>
    <row r="1061" spans="1:18">
      <c r="A1061">
        <v>77302</v>
      </c>
      <c r="B1061" t="s">
        <v>1238</v>
      </c>
      <c r="C1061" t="str">
        <f t="shared" si="32"/>
        <v>暨南大学</v>
      </c>
      <c r="D1061" t="str">
        <f t="shared" si="33"/>
        <v>02</v>
      </c>
      <c r="E1061" t="s">
        <v>66</v>
      </c>
      <c r="F1061">
        <v>221</v>
      </c>
      <c r="G1061">
        <v>114</v>
      </c>
      <c r="H1061">
        <v>135</v>
      </c>
      <c r="I1061">
        <v>61</v>
      </c>
      <c r="J1061">
        <v>61</v>
      </c>
      <c r="K1061">
        <v>61</v>
      </c>
      <c r="L1061">
        <v>0</v>
      </c>
      <c r="M1061">
        <v>2024</v>
      </c>
      <c r="N1061">
        <f>VLOOKUP(E1061, '2024D'!$A$2:$G$339, 2, FALSE)</f>
        <v>221</v>
      </c>
      <c r="O1061">
        <f>VLOOKUP(E1061, '2024D'!$A$2:$G$339, 3, FALSE)</f>
        <v>10069</v>
      </c>
      <c r="P1061">
        <f>extracted_table_data[[#This Row],[最低排名]]-extracted_table_data[[#This Row],[同分人数]]+1</f>
        <v>4097</v>
      </c>
      <c r="Q1061">
        <f>IF(O1061&gt;=开始!$B$6, 1, 0)</f>
        <v>1</v>
      </c>
      <c r="R1061">
        <f>extracted_table_data[[#This Row],[最低排名]]-开始!$B$6</f>
        <v>4260</v>
      </c>
    </row>
    <row r="1062" spans="1:18">
      <c r="A1062">
        <v>77303</v>
      </c>
      <c r="B1062" t="s">
        <v>1239</v>
      </c>
      <c r="C1062" t="str">
        <f t="shared" si="32"/>
        <v>暨南大学</v>
      </c>
      <c r="D1062" t="str">
        <f t="shared" si="33"/>
        <v>03</v>
      </c>
      <c r="E1062" t="s">
        <v>160</v>
      </c>
      <c r="F1062">
        <v>223</v>
      </c>
      <c r="G1062">
        <v>112</v>
      </c>
      <c r="H1062">
        <v>128</v>
      </c>
      <c r="I1062">
        <v>67</v>
      </c>
      <c r="J1062">
        <v>61</v>
      </c>
      <c r="K1062">
        <v>55</v>
      </c>
      <c r="L1062">
        <v>0</v>
      </c>
      <c r="M1062">
        <v>2024</v>
      </c>
      <c r="N1062">
        <f>VLOOKUP(E1062, '2024D'!$A$2:$G$339, 2, FALSE)</f>
        <v>249</v>
      </c>
      <c r="O1062">
        <f>VLOOKUP(E1062, '2024D'!$A$2:$G$339, 3, FALSE)</f>
        <v>11234</v>
      </c>
      <c r="P1062">
        <f>extracted_table_data[[#This Row],[最低排名]]-extracted_table_data[[#This Row],[同分人数]]+1</f>
        <v>3405</v>
      </c>
      <c r="Q1062">
        <f>IF(O1062&gt;=开始!$B$6, 1, 0)</f>
        <v>1</v>
      </c>
      <c r="R1062">
        <f>extracted_table_data[[#This Row],[最低排名]]-开始!$B$6</f>
        <v>3586</v>
      </c>
    </row>
    <row r="1063" spans="1:18">
      <c r="A1063">
        <v>77401</v>
      </c>
      <c r="B1063" t="s">
        <v>1241</v>
      </c>
      <c r="C1063" t="str">
        <f t="shared" si="32"/>
        <v>广东海洋</v>
      </c>
      <c r="D1063" t="str">
        <f t="shared" si="33"/>
        <v>01</v>
      </c>
      <c r="E1063" t="s">
        <v>170</v>
      </c>
      <c r="F1063">
        <v>202</v>
      </c>
      <c r="G1063">
        <v>107</v>
      </c>
      <c r="H1063">
        <v>98</v>
      </c>
      <c r="I1063">
        <v>58</v>
      </c>
      <c r="J1063">
        <v>49</v>
      </c>
      <c r="K1063">
        <v>46</v>
      </c>
      <c r="L1063">
        <v>0</v>
      </c>
      <c r="M1063">
        <v>2024</v>
      </c>
      <c r="N1063">
        <f>VLOOKUP(E1063, '2024D'!$A$2:$G$339, 2, FALSE)</f>
        <v>245</v>
      </c>
      <c r="O1063">
        <f>VLOOKUP(E1063, '2024D'!$A$2:$G$339, 3, FALSE)</f>
        <v>31179</v>
      </c>
      <c r="P1063">
        <f>extracted_table_data[[#This Row],[最低排名]]-extracted_table_data[[#This Row],[同分人数]]+1</f>
        <v>3742</v>
      </c>
      <c r="Q1063">
        <f>IF(O1063&gt;=开始!$B$6, 1, 0)</f>
        <v>1</v>
      </c>
      <c r="R1063">
        <f>extracted_table_data[[#This Row],[最低排名]]-开始!$B$6</f>
        <v>3914</v>
      </c>
    </row>
    <row r="1064" spans="1:18">
      <c r="A1064">
        <v>77402</v>
      </c>
      <c r="B1064" t="s">
        <v>1242</v>
      </c>
      <c r="C1064" t="str">
        <f t="shared" si="32"/>
        <v>广东海洋</v>
      </c>
      <c r="D1064" t="str">
        <f t="shared" si="33"/>
        <v>02</v>
      </c>
      <c r="E1064" t="s">
        <v>335</v>
      </c>
      <c r="F1064">
        <v>196</v>
      </c>
      <c r="G1064">
        <v>102</v>
      </c>
      <c r="H1064">
        <v>98</v>
      </c>
      <c r="I1064">
        <v>55</v>
      </c>
      <c r="J1064">
        <v>49</v>
      </c>
      <c r="K1064">
        <v>49</v>
      </c>
      <c r="L1064">
        <v>0</v>
      </c>
      <c r="M1064">
        <v>2024</v>
      </c>
      <c r="N1064">
        <f>VLOOKUP(E1064, '2024D'!$A$2:$G$339, 2, FALSE)</f>
        <v>251</v>
      </c>
      <c r="O1064">
        <f>VLOOKUP(E1064, '2024D'!$A$2:$G$339, 3, FALSE)</f>
        <v>32641</v>
      </c>
      <c r="P1064">
        <f>extracted_table_data[[#This Row],[最低排名]]-extracted_table_data[[#This Row],[同分人数]]+1</f>
        <v>3742</v>
      </c>
      <c r="Q1064">
        <f>IF(O1064&gt;=开始!$B$6, 1, 0)</f>
        <v>1</v>
      </c>
      <c r="R1064">
        <f>extracted_table_data[[#This Row],[最低排名]]-开始!$B$6</f>
        <v>3914</v>
      </c>
    </row>
    <row r="1065" spans="1:18">
      <c r="A1065">
        <v>77403</v>
      </c>
      <c r="B1065" t="s">
        <v>1243</v>
      </c>
      <c r="C1065" t="str">
        <f t="shared" si="32"/>
        <v>广东海洋</v>
      </c>
      <c r="D1065" t="str">
        <f t="shared" si="33"/>
        <v>03</v>
      </c>
      <c r="E1065" t="s">
        <v>165</v>
      </c>
      <c r="F1065">
        <v>217</v>
      </c>
      <c r="G1065">
        <v>122</v>
      </c>
      <c r="H1065">
        <v>82</v>
      </c>
      <c r="I1065">
        <v>58</v>
      </c>
      <c r="J1065">
        <v>52</v>
      </c>
      <c r="K1065">
        <v>46</v>
      </c>
      <c r="L1065">
        <v>0</v>
      </c>
      <c r="M1065">
        <v>2024</v>
      </c>
      <c r="N1065">
        <f>VLOOKUP(E1065, '2024D'!$A$2:$G$339, 2, FALSE)</f>
        <v>242</v>
      </c>
      <c r="O1065">
        <f>VLOOKUP(E1065, '2024D'!$A$2:$G$339, 3, FALSE)</f>
        <v>30715</v>
      </c>
      <c r="P1065">
        <f>extracted_table_data[[#This Row],[最低排名]]-extracted_table_data[[#This Row],[同分人数]]+1</f>
        <v>4261</v>
      </c>
      <c r="Q1065">
        <f>IF(O1065&gt;=开始!$B$6, 1, 0)</f>
        <v>1</v>
      </c>
      <c r="R1065">
        <f>extracted_table_data[[#This Row],[最低排名]]-开始!$B$6</f>
        <v>4425</v>
      </c>
    </row>
    <row r="1066" spans="1:18">
      <c r="A1066">
        <v>77404</v>
      </c>
      <c r="B1066" t="s">
        <v>1244</v>
      </c>
      <c r="C1066" t="str">
        <f t="shared" si="32"/>
        <v>广东海洋</v>
      </c>
      <c r="D1066" t="str">
        <f t="shared" si="33"/>
        <v>04</v>
      </c>
      <c r="E1066" t="s">
        <v>340</v>
      </c>
      <c r="F1066">
        <v>202</v>
      </c>
      <c r="G1066">
        <v>103</v>
      </c>
      <c r="H1066">
        <v>96</v>
      </c>
      <c r="I1066">
        <v>58</v>
      </c>
      <c r="J1066">
        <v>52</v>
      </c>
      <c r="K1066">
        <v>49</v>
      </c>
      <c r="L1066">
        <v>0</v>
      </c>
      <c r="M1066">
        <v>2024</v>
      </c>
      <c r="N1066">
        <f>VLOOKUP(E1066, '2024D'!$A$2:$G$339, 2, FALSE)</f>
        <v>238</v>
      </c>
      <c r="O1066">
        <f>VLOOKUP(E1066, '2024D'!$A$2:$G$339, 3, FALSE)</f>
        <v>30232</v>
      </c>
      <c r="P1066">
        <f>extracted_table_data[[#This Row],[最低排名]]-extracted_table_data[[#This Row],[同分人数]]+1</f>
        <v>10341</v>
      </c>
      <c r="Q1066">
        <f>IF(O1066&gt;=开始!$B$6, 1, 0)</f>
        <v>1</v>
      </c>
      <c r="R1066">
        <f>extracted_table_data[[#This Row],[最低排名]]-开始!$B$6</f>
        <v>10565</v>
      </c>
    </row>
    <row r="1067" spans="1:18">
      <c r="A1067">
        <v>77501</v>
      </c>
      <c r="B1067" t="s">
        <v>1246</v>
      </c>
      <c r="C1067" t="str">
        <f t="shared" si="32"/>
        <v>广州中医</v>
      </c>
      <c r="D1067" t="str">
        <f t="shared" si="33"/>
        <v>01</v>
      </c>
      <c r="E1067" t="s">
        <v>195</v>
      </c>
      <c r="F1067">
        <v>209</v>
      </c>
      <c r="G1067">
        <v>107</v>
      </c>
      <c r="H1067">
        <v>112</v>
      </c>
      <c r="I1067">
        <v>64</v>
      </c>
      <c r="J1067">
        <v>64</v>
      </c>
      <c r="K1067">
        <v>61</v>
      </c>
      <c r="L1067">
        <v>0</v>
      </c>
      <c r="M1067">
        <v>2024</v>
      </c>
      <c r="N1067">
        <f>VLOOKUP(E1067, '2024D'!$A$2:$G$339, 2, FALSE)</f>
        <v>288</v>
      </c>
      <c r="O1067">
        <f>VLOOKUP(E1067, '2024D'!$A$2:$G$339, 3, FALSE)</f>
        <v>17049</v>
      </c>
      <c r="P1067">
        <f>extracted_table_data[[#This Row],[最低排名]]-extracted_table_data[[#This Row],[同分人数]]+1</f>
        <v>9865</v>
      </c>
      <c r="Q1067">
        <f>IF(O1067&gt;=开始!$B$6, 1, 0)</f>
        <v>1</v>
      </c>
      <c r="R1067">
        <f>extracted_table_data[[#This Row],[最低排名]]-开始!$B$6</f>
        <v>10105</v>
      </c>
    </row>
    <row r="1068" spans="1:18">
      <c r="A1068">
        <v>77601</v>
      </c>
      <c r="B1068" t="s">
        <v>1248</v>
      </c>
      <c r="C1068" t="str">
        <f t="shared" si="32"/>
        <v>广东药科</v>
      </c>
      <c r="D1068" t="str">
        <f t="shared" si="33"/>
        <v>01</v>
      </c>
      <c r="E1068" t="s">
        <v>577</v>
      </c>
      <c r="F1068">
        <v>201</v>
      </c>
      <c r="G1068">
        <v>105</v>
      </c>
      <c r="H1068">
        <v>112</v>
      </c>
      <c r="I1068">
        <v>61</v>
      </c>
      <c r="J1068">
        <v>55</v>
      </c>
      <c r="K1068">
        <v>49</v>
      </c>
      <c r="L1068">
        <v>0</v>
      </c>
      <c r="M1068">
        <v>2024</v>
      </c>
      <c r="N1068">
        <f>VLOOKUP(E1068, '2024D'!$A$2:$G$339, 2, FALSE)</f>
        <v>258</v>
      </c>
      <c r="O1068">
        <f>VLOOKUP(E1068, '2024D'!$A$2:$G$339, 3, FALSE)</f>
        <v>25053</v>
      </c>
      <c r="P1068">
        <f>extracted_table_data[[#This Row],[最低排名]]-extracted_table_data[[#This Row],[同分人数]]+1</f>
        <v>8941</v>
      </c>
      <c r="Q1068">
        <f>IF(O1068&gt;=开始!$B$6, 1, 0)</f>
        <v>1</v>
      </c>
      <c r="R1068">
        <f>extracted_table_data[[#This Row],[最低排名]]-开始!$B$6</f>
        <v>9179</v>
      </c>
    </row>
    <row r="1069" spans="1:18">
      <c r="A1069">
        <v>77701</v>
      </c>
      <c r="B1069" t="s">
        <v>2323</v>
      </c>
      <c r="C1069" t="str">
        <f t="shared" si="32"/>
        <v>华南师大</v>
      </c>
      <c r="D1069" t="str">
        <f t="shared" si="33"/>
        <v>01</v>
      </c>
      <c r="E1069" t="s">
        <v>628</v>
      </c>
      <c r="F1069">
        <v>228</v>
      </c>
      <c r="G1069">
        <v>115</v>
      </c>
      <c r="H1069">
        <v>124</v>
      </c>
      <c r="I1069">
        <v>67</v>
      </c>
      <c r="J1069">
        <v>64</v>
      </c>
      <c r="K1069">
        <v>64</v>
      </c>
      <c r="L1069">
        <v>0</v>
      </c>
      <c r="M1069">
        <v>2024</v>
      </c>
      <c r="N1069">
        <f>VLOOKUP(E1069, '2024D'!$A$2:$G$339, 2, FALSE)</f>
        <v>194</v>
      </c>
      <c r="O1069">
        <f>VLOOKUP(E1069, '2024D'!$A$2:$G$339, 3, FALSE)</f>
        <v>8372</v>
      </c>
      <c r="P1069">
        <f>extracted_table_data[[#This Row],[最低排名]]-extracted_table_data[[#This Row],[同分人数]]+1</f>
        <v>7042</v>
      </c>
      <c r="Q1069">
        <f>IF(O1069&gt;=开始!$B$6, 1, 0)</f>
        <v>1</v>
      </c>
      <c r="R1069">
        <f>extracted_table_data[[#This Row],[最低排名]]-开始!$B$6</f>
        <v>7242</v>
      </c>
    </row>
    <row r="1070" spans="1:18">
      <c r="A1070">
        <v>77702</v>
      </c>
      <c r="B1070" t="s">
        <v>2324</v>
      </c>
      <c r="C1070" t="str">
        <f t="shared" si="32"/>
        <v>华南师大</v>
      </c>
      <c r="D1070" t="str">
        <f t="shared" si="33"/>
        <v>02</v>
      </c>
      <c r="E1070" t="s">
        <v>248</v>
      </c>
      <c r="F1070">
        <v>219</v>
      </c>
      <c r="G1070">
        <v>113</v>
      </c>
      <c r="H1070">
        <v>127</v>
      </c>
      <c r="I1070">
        <v>67</v>
      </c>
      <c r="J1070">
        <v>58</v>
      </c>
      <c r="K1070">
        <v>58</v>
      </c>
      <c r="L1070">
        <v>0</v>
      </c>
      <c r="M1070">
        <v>2024</v>
      </c>
      <c r="N1070">
        <f>VLOOKUP(E1070, '2024D'!$A$2:$G$339, 2, FALSE)</f>
        <v>245</v>
      </c>
      <c r="O1070">
        <f>VLOOKUP(E1070, '2024D'!$A$2:$G$339, 3, FALSE)</f>
        <v>12388</v>
      </c>
      <c r="P1070">
        <f>extracted_table_data[[#This Row],[最低排名]]-extracted_table_data[[#This Row],[同分人数]]+1</f>
        <v>33966</v>
      </c>
      <c r="Q1070">
        <f>IF(O1070&gt;=开始!$B$6, 1, 0)</f>
        <v>1</v>
      </c>
      <c r="R1070">
        <f>extracted_table_data[[#This Row],[最低排名]]-开始!$B$6</f>
        <v>34170</v>
      </c>
    </row>
    <row r="1071" spans="1:18">
      <c r="A1071">
        <v>77801</v>
      </c>
      <c r="B1071" t="s">
        <v>1249</v>
      </c>
      <c r="C1071" t="str">
        <f t="shared" si="32"/>
        <v>广东金融</v>
      </c>
      <c r="D1071" t="str">
        <f t="shared" si="33"/>
        <v>01</v>
      </c>
      <c r="E1071" t="s">
        <v>180</v>
      </c>
      <c r="F1071">
        <v>199</v>
      </c>
      <c r="G1071">
        <v>105</v>
      </c>
      <c r="H1071">
        <v>98</v>
      </c>
      <c r="I1071">
        <v>61</v>
      </c>
      <c r="J1071">
        <v>49</v>
      </c>
      <c r="K1071">
        <v>43</v>
      </c>
      <c r="L1071">
        <v>0</v>
      </c>
      <c r="M1071">
        <v>2024</v>
      </c>
      <c r="N1071">
        <f>VLOOKUP(E1071, '2024D'!$A$2:$G$339, 2, FALSE)</f>
        <v>239</v>
      </c>
      <c r="O1071">
        <f>VLOOKUP(E1071, '2024D'!$A$2:$G$339, 3, FALSE)</f>
        <v>31904</v>
      </c>
      <c r="P1071">
        <f>extracted_table_data[[#This Row],[最低排名]]-extracted_table_data[[#This Row],[同分人数]]+1</f>
        <v>33565</v>
      </c>
      <c r="Q1071">
        <f>IF(O1071&gt;=开始!$B$6, 1, 0)</f>
        <v>1</v>
      </c>
      <c r="R1071">
        <f>extracted_table_data[[#This Row],[最低排名]]-开始!$B$6</f>
        <v>33766</v>
      </c>
    </row>
    <row r="1072" spans="1:18">
      <c r="A1072">
        <v>77901</v>
      </c>
      <c r="B1072" t="s">
        <v>1251</v>
      </c>
      <c r="C1072" t="str">
        <f t="shared" si="32"/>
        <v>南方医科</v>
      </c>
      <c r="D1072" t="str">
        <f t="shared" si="33"/>
        <v>01</v>
      </c>
      <c r="E1072" t="s">
        <v>72</v>
      </c>
      <c r="F1072">
        <v>205</v>
      </c>
      <c r="G1072">
        <v>106</v>
      </c>
      <c r="H1072">
        <v>119</v>
      </c>
      <c r="I1072">
        <v>67</v>
      </c>
      <c r="J1072">
        <v>67</v>
      </c>
      <c r="K1072">
        <v>64</v>
      </c>
      <c r="L1072">
        <v>0</v>
      </c>
      <c r="M1072">
        <v>2024</v>
      </c>
      <c r="N1072">
        <f>VLOOKUP(E1072, '2024D'!$A$2:$G$339, 2, FALSE)</f>
        <v>263</v>
      </c>
      <c r="O1072">
        <f>VLOOKUP(E1072, '2024D'!$A$2:$G$339, 3, FALSE)</f>
        <v>14026</v>
      </c>
      <c r="P1072">
        <f>extracted_table_data[[#This Row],[最低排名]]-extracted_table_data[[#This Row],[同分人数]]+1</f>
        <v>28789</v>
      </c>
      <c r="Q1072">
        <f>IF(O1072&gt;=开始!$B$6, 1, 0)</f>
        <v>1</v>
      </c>
      <c r="R1072">
        <f>extracted_table_data[[#This Row],[最低排名]]-开始!$B$6</f>
        <v>29013</v>
      </c>
    </row>
    <row r="1073" spans="1:18">
      <c r="A1073">
        <v>78001</v>
      </c>
      <c r="B1073" t="s">
        <v>1253</v>
      </c>
      <c r="C1073" t="str">
        <f t="shared" si="32"/>
        <v>华南农大</v>
      </c>
      <c r="D1073" t="str">
        <f t="shared" si="33"/>
        <v>01</v>
      </c>
      <c r="E1073" t="s">
        <v>749</v>
      </c>
      <c r="F1073">
        <v>226</v>
      </c>
      <c r="G1073">
        <v>120</v>
      </c>
      <c r="H1073">
        <v>110</v>
      </c>
      <c r="I1073">
        <v>58</v>
      </c>
      <c r="J1073">
        <v>58</v>
      </c>
      <c r="K1073">
        <v>52</v>
      </c>
      <c r="L1073">
        <v>0</v>
      </c>
      <c r="M1073">
        <v>2024</v>
      </c>
      <c r="N1073">
        <f>VLOOKUP(E1073, '2024D'!$A$2:$G$339, 2, FALSE)</f>
        <v>249</v>
      </c>
      <c r="O1073">
        <f>VLOOKUP(E1073, '2024D'!$A$2:$G$339, 3, FALSE)</f>
        <v>18539</v>
      </c>
      <c r="P1073">
        <f>extracted_table_data[[#This Row],[最低排名]]-extracted_table_data[[#This Row],[同分人数]]+1</f>
        <v>29926</v>
      </c>
      <c r="Q1073">
        <f>IF(O1073&gt;=开始!$B$6, 1, 0)</f>
        <v>1</v>
      </c>
      <c r="R1073">
        <f>extracted_table_data[[#This Row],[最低排名]]-开始!$B$6</f>
        <v>30168</v>
      </c>
    </row>
    <row r="1074" spans="1:18">
      <c r="A1074">
        <v>78101</v>
      </c>
      <c r="B1074" t="s">
        <v>1254</v>
      </c>
      <c r="C1074" t="str">
        <f t="shared" si="32"/>
        <v>珠海科院</v>
      </c>
      <c r="D1074" t="str">
        <f t="shared" si="33"/>
        <v>01</v>
      </c>
      <c r="E1074" t="s">
        <v>408</v>
      </c>
      <c r="F1074">
        <v>172</v>
      </c>
      <c r="G1074">
        <v>97</v>
      </c>
      <c r="H1074">
        <v>91</v>
      </c>
      <c r="I1074">
        <v>64</v>
      </c>
      <c r="J1074">
        <v>49</v>
      </c>
      <c r="K1074">
        <v>43</v>
      </c>
      <c r="L1074">
        <v>0</v>
      </c>
      <c r="M1074">
        <v>2024</v>
      </c>
      <c r="N1074">
        <f>VLOOKUP(E1074, '2024D'!$A$2:$G$339, 2, FALSE)</f>
        <v>219</v>
      </c>
      <c r="O1074">
        <f>VLOOKUP(E1074, '2024D'!$A$2:$G$339, 3, FALSE)</f>
        <v>38662</v>
      </c>
      <c r="P1074">
        <f>extracted_table_data[[#This Row],[最低排名]]-extracted_table_data[[#This Row],[同分人数]]+1</f>
        <v>27819</v>
      </c>
      <c r="Q1074">
        <f>IF(O1074&gt;=开始!$B$6, 1, 0)</f>
        <v>1</v>
      </c>
      <c r="R1074">
        <f>extracted_table_data[[#This Row],[最低排名]]-开始!$B$6</f>
        <v>28075</v>
      </c>
    </row>
    <row r="1075" spans="1:18">
      <c r="A1075">
        <v>78102</v>
      </c>
      <c r="B1075" t="s">
        <v>1255</v>
      </c>
      <c r="C1075" t="str">
        <f t="shared" si="32"/>
        <v>珠海科院</v>
      </c>
      <c r="D1075" t="str">
        <f t="shared" si="33"/>
        <v>02</v>
      </c>
      <c r="E1075" t="s">
        <v>998</v>
      </c>
      <c r="F1075">
        <v>175</v>
      </c>
      <c r="G1075">
        <v>89</v>
      </c>
      <c r="H1075">
        <v>83</v>
      </c>
      <c r="I1075">
        <v>52</v>
      </c>
      <c r="J1075">
        <v>52</v>
      </c>
      <c r="K1075">
        <v>49</v>
      </c>
      <c r="L1075">
        <v>0</v>
      </c>
      <c r="M1075">
        <v>2024</v>
      </c>
      <c r="N1075">
        <f>VLOOKUP(E1075, '2024D'!$A$2:$G$339, 2, FALSE)</f>
        <v>212</v>
      </c>
      <c r="O1075">
        <f>VLOOKUP(E1075, '2024D'!$A$2:$G$339, 3, FALSE)</f>
        <v>40210</v>
      </c>
      <c r="P1075">
        <f>extracted_table_data[[#This Row],[最低排名]]-extracted_table_data[[#This Row],[同分人数]]+1</f>
        <v>10566</v>
      </c>
      <c r="Q1075">
        <f>IF(O1075&gt;=开始!$B$6, 1, 0)</f>
        <v>1</v>
      </c>
      <c r="R1075">
        <f>extracted_table_data[[#This Row],[最低排名]]-开始!$B$6</f>
        <v>10808</v>
      </c>
    </row>
    <row r="1076" spans="1:18">
      <c r="A1076">
        <v>78201</v>
      </c>
      <c r="B1076" t="s">
        <v>1256</v>
      </c>
      <c r="C1076" t="str">
        <f t="shared" si="32"/>
        <v>北师浸会</v>
      </c>
      <c r="D1076" t="str">
        <f t="shared" si="33"/>
        <v>01</v>
      </c>
      <c r="E1076" t="s">
        <v>500</v>
      </c>
      <c r="F1076">
        <v>226</v>
      </c>
      <c r="G1076">
        <v>117</v>
      </c>
      <c r="H1076">
        <v>130</v>
      </c>
      <c r="I1076">
        <v>64</v>
      </c>
      <c r="J1076">
        <v>58</v>
      </c>
      <c r="K1076">
        <v>58</v>
      </c>
      <c r="L1076">
        <v>0</v>
      </c>
      <c r="M1076">
        <v>2024</v>
      </c>
      <c r="N1076">
        <f>VLOOKUP(E1076, '2024D'!$A$2:$G$339, 2, FALSE)</f>
        <v>222</v>
      </c>
      <c r="O1076">
        <f>VLOOKUP(E1076, '2024D'!$A$2:$G$339, 3, FALSE)</f>
        <v>10760</v>
      </c>
      <c r="P1076">
        <f>extracted_table_data[[#This Row],[最低排名]]-extracted_table_data[[#This Row],[同分人数]]+1</f>
        <v>16173</v>
      </c>
      <c r="Q1076">
        <f>IF(O1076&gt;=开始!$B$6, 1, 0)</f>
        <v>1</v>
      </c>
      <c r="R1076">
        <f>extracted_table_data[[#This Row],[最低排名]]-开始!$B$6</f>
        <v>16423</v>
      </c>
    </row>
    <row r="1077" spans="1:18">
      <c r="A1077">
        <v>78202</v>
      </c>
      <c r="B1077" t="s">
        <v>1257</v>
      </c>
      <c r="C1077" t="str">
        <f t="shared" si="32"/>
        <v>北师浸会</v>
      </c>
      <c r="D1077" t="str">
        <f t="shared" si="33"/>
        <v>02</v>
      </c>
      <c r="E1077" t="s">
        <v>189</v>
      </c>
      <c r="F1077">
        <v>237</v>
      </c>
      <c r="G1077">
        <v>129</v>
      </c>
      <c r="H1077">
        <v>130</v>
      </c>
      <c r="I1077">
        <v>61</v>
      </c>
      <c r="J1077">
        <v>55</v>
      </c>
      <c r="K1077">
        <v>52</v>
      </c>
      <c r="L1077">
        <v>0</v>
      </c>
      <c r="M1077">
        <v>2024</v>
      </c>
      <c r="N1077">
        <f>VLOOKUP(E1077, '2024D'!$A$2:$G$339, 2, FALSE)</f>
        <v>225</v>
      </c>
      <c r="O1077">
        <f>VLOOKUP(E1077, '2024D'!$A$2:$G$339, 3, FALSE)</f>
        <v>10985</v>
      </c>
      <c r="P1077">
        <f>extracted_table_data[[#This Row],[最低排名]]-extracted_table_data[[#This Row],[同分人数]]+1</f>
        <v>21933</v>
      </c>
      <c r="Q1077">
        <f>IF(O1077&gt;=开始!$B$6, 1, 0)</f>
        <v>1</v>
      </c>
      <c r="R1077">
        <f>extracted_table_data[[#This Row],[最低排名]]-开始!$B$6</f>
        <v>22166</v>
      </c>
    </row>
    <row r="1078" spans="1:18">
      <c r="A1078">
        <v>78203</v>
      </c>
      <c r="B1078" t="s">
        <v>1258</v>
      </c>
      <c r="C1078" t="str">
        <f t="shared" si="32"/>
        <v>北师浸会</v>
      </c>
      <c r="D1078" t="str">
        <f t="shared" si="33"/>
        <v>03</v>
      </c>
      <c r="E1078" t="s">
        <v>134</v>
      </c>
      <c r="F1078">
        <v>205</v>
      </c>
      <c r="G1078">
        <v>103</v>
      </c>
      <c r="H1078">
        <v>119</v>
      </c>
      <c r="I1078">
        <v>70</v>
      </c>
      <c r="J1078">
        <v>67</v>
      </c>
      <c r="K1078">
        <v>67</v>
      </c>
      <c r="L1078">
        <v>0</v>
      </c>
      <c r="M1078">
        <v>2024</v>
      </c>
      <c r="N1078">
        <f>VLOOKUP(E1078, '2024D'!$A$2:$G$339, 2, FALSE)</f>
        <v>239</v>
      </c>
      <c r="O1078">
        <f>VLOOKUP(E1078, '2024D'!$A$2:$G$339, 3, FALSE)</f>
        <v>12627</v>
      </c>
      <c r="P1078">
        <f>extracted_table_data[[#This Row],[最低排名]]-extracted_table_data[[#This Row],[同分人数]]+1</f>
        <v>30853</v>
      </c>
      <c r="Q1078">
        <f>IF(O1078&gt;=开始!$B$6, 1, 0)</f>
        <v>1</v>
      </c>
      <c r="R1078">
        <f>extracted_table_data[[#This Row],[最低排名]]-开始!$B$6</f>
        <v>31094</v>
      </c>
    </row>
    <row r="1079" spans="1:18">
      <c r="A1079">
        <v>78301</v>
      </c>
      <c r="B1079" t="s">
        <v>1259</v>
      </c>
      <c r="C1079" t="str">
        <f t="shared" si="32"/>
        <v>深圳大学</v>
      </c>
      <c r="D1079" t="str">
        <f t="shared" si="33"/>
        <v>01</v>
      </c>
      <c r="E1079" t="s">
        <v>158</v>
      </c>
      <c r="F1079">
        <v>233</v>
      </c>
      <c r="G1079">
        <v>123</v>
      </c>
      <c r="H1079">
        <v>124</v>
      </c>
      <c r="I1079">
        <v>67</v>
      </c>
      <c r="J1079">
        <v>64</v>
      </c>
      <c r="K1079">
        <v>61</v>
      </c>
      <c r="L1079">
        <v>0</v>
      </c>
      <c r="M1079">
        <v>2024</v>
      </c>
      <c r="N1079">
        <f>VLOOKUP(E1079, '2024D'!$A$2:$G$339, 2, FALSE)</f>
        <v>177</v>
      </c>
      <c r="O1079">
        <f>VLOOKUP(E1079, '2024D'!$A$2:$G$339, 3, FALSE)</f>
        <v>7975</v>
      </c>
      <c r="P1079">
        <f>extracted_table_data[[#This Row],[最低排名]]-extracted_table_data[[#This Row],[同分人数]]+1</f>
        <v>31348</v>
      </c>
      <c r="Q1079">
        <f>IF(O1079&gt;=开始!$B$6, 1, 0)</f>
        <v>1</v>
      </c>
      <c r="R1079">
        <f>extracted_table_data[[#This Row],[最低排名]]-开始!$B$6</f>
        <v>31584</v>
      </c>
    </row>
    <row r="1080" spans="1:18">
      <c r="A1080">
        <v>78302</v>
      </c>
      <c r="B1080" t="s">
        <v>1260</v>
      </c>
      <c r="C1080" t="str">
        <f t="shared" si="32"/>
        <v>深圳大学</v>
      </c>
      <c r="D1080" t="str">
        <f t="shared" si="33"/>
        <v>02</v>
      </c>
      <c r="E1080" t="s">
        <v>189</v>
      </c>
      <c r="F1080">
        <v>220</v>
      </c>
      <c r="G1080">
        <v>116</v>
      </c>
      <c r="H1080">
        <v>132</v>
      </c>
      <c r="I1080">
        <v>67</v>
      </c>
      <c r="J1080">
        <v>61</v>
      </c>
      <c r="K1080">
        <v>55</v>
      </c>
      <c r="L1080">
        <v>0</v>
      </c>
      <c r="M1080">
        <v>2024</v>
      </c>
      <c r="N1080">
        <f>VLOOKUP(E1080, '2024D'!$A$2:$G$339, 2, FALSE)</f>
        <v>225</v>
      </c>
      <c r="O1080">
        <f>VLOOKUP(E1080, '2024D'!$A$2:$G$339, 3, FALSE)</f>
        <v>10985</v>
      </c>
      <c r="P1080">
        <f>extracted_table_data[[#This Row],[最低排名]]-extracted_table_data[[#This Row],[同分人数]]+1</f>
        <v>4601</v>
      </c>
      <c r="Q1080">
        <f>IF(O1080&gt;=开始!$B$6, 1, 0)</f>
        <v>1</v>
      </c>
      <c r="R1080">
        <f>extracted_table_data[[#This Row],[最低排名]]-开始!$B$6</f>
        <v>4750</v>
      </c>
    </row>
    <row r="1081" spans="1:18">
      <c r="A1081">
        <v>78401</v>
      </c>
      <c r="B1081" t="s">
        <v>1261</v>
      </c>
      <c r="C1081" t="str">
        <f t="shared" si="32"/>
        <v>广以理工</v>
      </c>
      <c r="D1081" t="str">
        <f t="shared" si="33"/>
        <v>01</v>
      </c>
      <c r="E1081" t="s">
        <v>160</v>
      </c>
      <c r="F1081">
        <v>220</v>
      </c>
      <c r="G1081">
        <v>117</v>
      </c>
      <c r="H1081">
        <v>128</v>
      </c>
      <c r="I1081">
        <v>67</v>
      </c>
      <c r="J1081">
        <v>61</v>
      </c>
      <c r="K1081">
        <v>58</v>
      </c>
      <c r="L1081">
        <v>0</v>
      </c>
      <c r="M1081">
        <v>2024</v>
      </c>
      <c r="N1081">
        <f>VLOOKUP(E1081, '2024D'!$A$2:$G$339, 2, FALSE)</f>
        <v>249</v>
      </c>
      <c r="O1081">
        <f>VLOOKUP(E1081, '2024D'!$A$2:$G$339, 3, FALSE)</f>
        <v>11234</v>
      </c>
      <c r="P1081">
        <f>extracted_table_data[[#This Row],[最低排名]]-extracted_table_data[[#This Row],[同分人数]]+1</f>
        <v>13920</v>
      </c>
      <c r="Q1081">
        <f>IF(O1081&gt;=开始!$B$6, 1, 0)</f>
        <v>1</v>
      </c>
      <c r="R1081">
        <f>extracted_table_data[[#This Row],[最低排名]]-开始!$B$6</f>
        <v>14182</v>
      </c>
    </row>
    <row r="1082" spans="1:18">
      <c r="A1082">
        <v>78501</v>
      </c>
      <c r="B1082" t="s">
        <v>1262</v>
      </c>
      <c r="C1082" t="str">
        <f t="shared" si="32"/>
        <v>广州医大</v>
      </c>
      <c r="D1082" t="str">
        <f t="shared" si="33"/>
        <v>01</v>
      </c>
      <c r="E1082" t="s">
        <v>66</v>
      </c>
      <c r="F1082">
        <v>230</v>
      </c>
      <c r="G1082">
        <v>120</v>
      </c>
      <c r="H1082">
        <v>126</v>
      </c>
      <c r="I1082">
        <v>61</v>
      </c>
      <c r="J1082">
        <v>61</v>
      </c>
      <c r="K1082">
        <v>61</v>
      </c>
      <c r="L1082">
        <v>0</v>
      </c>
      <c r="M1082">
        <v>2024</v>
      </c>
      <c r="N1082">
        <f>VLOOKUP(E1082, '2024D'!$A$2:$G$339, 2, FALSE)</f>
        <v>221</v>
      </c>
      <c r="O1082">
        <f>VLOOKUP(E1082, '2024D'!$A$2:$G$339, 3, FALSE)</f>
        <v>10069</v>
      </c>
      <c r="P1082">
        <f>extracted_table_data[[#This Row],[最低排名]]-extracted_table_data[[#This Row],[同分人数]]+1</f>
        <v>14417</v>
      </c>
      <c r="Q1082">
        <f>IF(O1082&gt;=开始!$B$6, 1, 0)</f>
        <v>1</v>
      </c>
      <c r="R1082">
        <f>extracted_table_data[[#This Row],[最低排名]]-开始!$B$6</f>
        <v>14672</v>
      </c>
    </row>
    <row r="1083" spans="1:18">
      <c r="A1083">
        <v>78601</v>
      </c>
      <c r="B1083" t="s">
        <v>1263</v>
      </c>
      <c r="C1083" t="str">
        <f t="shared" si="32"/>
        <v>岭南师院</v>
      </c>
      <c r="D1083" t="str">
        <f t="shared" si="33"/>
        <v>01</v>
      </c>
      <c r="E1083" t="s">
        <v>752</v>
      </c>
      <c r="F1083">
        <v>164</v>
      </c>
      <c r="G1083">
        <v>82</v>
      </c>
      <c r="H1083">
        <v>114</v>
      </c>
      <c r="I1083">
        <v>52</v>
      </c>
      <c r="J1083">
        <v>49</v>
      </c>
      <c r="K1083">
        <v>46</v>
      </c>
      <c r="L1083">
        <v>0</v>
      </c>
      <c r="M1083">
        <v>2024</v>
      </c>
      <c r="N1083">
        <f>VLOOKUP(E1083, '2024D'!$A$2:$G$339, 2, FALSE)</f>
        <v>209</v>
      </c>
      <c r="O1083">
        <f>VLOOKUP(E1083, '2024D'!$A$2:$G$339, 3, FALSE)</f>
        <v>37468</v>
      </c>
      <c r="P1083">
        <f>extracted_table_data[[#This Row],[最低排名]]-extracted_table_data[[#This Row],[同分人数]]+1</f>
        <v>40513</v>
      </c>
      <c r="Q1083">
        <f>IF(O1083&gt;=开始!$B$6, 1, 0)</f>
        <v>1</v>
      </c>
      <c r="R1083">
        <f>extracted_table_data[[#This Row],[最低排名]]-开始!$B$6</f>
        <v>40671</v>
      </c>
    </row>
    <row r="1084" spans="1:18">
      <c r="A1084">
        <v>78602</v>
      </c>
      <c r="B1084" t="s">
        <v>1264</v>
      </c>
      <c r="C1084" t="str">
        <f t="shared" si="32"/>
        <v>岭南师院</v>
      </c>
      <c r="D1084" t="str">
        <f t="shared" si="33"/>
        <v>02</v>
      </c>
      <c r="E1084" t="s">
        <v>205</v>
      </c>
      <c r="F1084">
        <v>183</v>
      </c>
      <c r="G1084">
        <v>93</v>
      </c>
      <c r="H1084">
        <v>76</v>
      </c>
      <c r="I1084">
        <v>64</v>
      </c>
      <c r="J1084">
        <v>52</v>
      </c>
      <c r="K1084">
        <v>43</v>
      </c>
      <c r="L1084">
        <v>0</v>
      </c>
      <c r="M1084">
        <v>2024</v>
      </c>
      <c r="N1084">
        <f>VLOOKUP(E1084, '2024D'!$A$2:$G$339, 2, FALSE)</f>
        <v>207</v>
      </c>
      <c r="O1084">
        <f>VLOOKUP(E1084, '2024D'!$A$2:$G$339, 3, FALSE)</f>
        <v>38869</v>
      </c>
      <c r="P1084">
        <f>extracted_table_data[[#This Row],[最低排名]]-extracted_table_data[[#This Row],[同分人数]]+1</f>
        <v>39248</v>
      </c>
      <c r="Q1084">
        <f>IF(O1084&gt;=开始!$B$6, 1, 0)</f>
        <v>1</v>
      </c>
      <c r="R1084">
        <f>extracted_table_data[[#This Row],[最低排名]]-开始!$B$6</f>
        <v>39440</v>
      </c>
    </row>
    <row r="1085" spans="1:18">
      <c r="A1085">
        <v>78603</v>
      </c>
      <c r="B1085" t="s">
        <v>1708</v>
      </c>
      <c r="C1085" t="str">
        <f t="shared" si="32"/>
        <v>岭南师院</v>
      </c>
      <c r="D1085" t="str">
        <f t="shared" si="33"/>
        <v>03</v>
      </c>
      <c r="E1085" t="s">
        <v>309</v>
      </c>
      <c r="F1085">
        <v>196</v>
      </c>
      <c r="G1085">
        <v>104</v>
      </c>
      <c r="H1085">
        <v>96</v>
      </c>
      <c r="I1085">
        <v>55</v>
      </c>
      <c r="J1085">
        <v>52</v>
      </c>
      <c r="K1085">
        <v>43</v>
      </c>
      <c r="L1085">
        <v>0</v>
      </c>
      <c r="M1085">
        <v>2024</v>
      </c>
      <c r="N1085">
        <f>VLOOKUP(E1085, '2024D'!$A$2:$G$339, 2, FALSE)</f>
        <v>250</v>
      </c>
      <c r="O1085">
        <f>VLOOKUP(E1085, '2024D'!$A$2:$G$339, 3, FALSE)</f>
        <v>33781</v>
      </c>
      <c r="P1085">
        <f>extracted_table_data[[#This Row],[最低排名]]-extracted_table_data[[#This Row],[同分人数]]+1</f>
        <v>13920</v>
      </c>
      <c r="Q1085">
        <f>IF(O1085&gt;=开始!$B$6, 1, 0)</f>
        <v>1</v>
      </c>
      <c r="R1085">
        <f>extracted_table_data[[#This Row],[最低排名]]-开始!$B$6</f>
        <v>14182</v>
      </c>
    </row>
    <row r="1086" spans="1:18">
      <c r="A1086">
        <v>78604</v>
      </c>
      <c r="B1086" t="s">
        <v>1709</v>
      </c>
      <c r="C1086" t="str">
        <f t="shared" si="32"/>
        <v>岭南师院</v>
      </c>
      <c r="D1086" t="str">
        <f t="shared" si="33"/>
        <v>04</v>
      </c>
      <c r="E1086" t="s">
        <v>513</v>
      </c>
      <c r="F1086">
        <v>178</v>
      </c>
      <c r="G1086">
        <v>90</v>
      </c>
      <c r="H1086">
        <v>80</v>
      </c>
      <c r="I1086">
        <v>61</v>
      </c>
      <c r="J1086">
        <v>52</v>
      </c>
      <c r="K1086">
        <v>49</v>
      </c>
      <c r="L1086">
        <v>0</v>
      </c>
      <c r="M1086">
        <v>2024</v>
      </c>
      <c r="N1086">
        <f>VLOOKUP(E1086, '2024D'!$A$2:$G$339, 2, FALSE)</f>
        <v>177</v>
      </c>
      <c r="O1086">
        <f>VLOOKUP(E1086, '2024D'!$A$2:$G$339, 3, FALSE)</f>
        <v>38443</v>
      </c>
      <c r="P1086">
        <f>extracted_table_data[[#This Row],[最低排名]]-extracted_table_data[[#This Row],[同分人数]]+1</f>
        <v>11978</v>
      </c>
      <c r="Q1086">
        <f>IF(O1086&gt;=开始!$B$6, 1, 0)</f>
        <v>1</v>
      </c>
      <c r="R1086">
        <f>extracted_table_data[[#This Row],[最低排名]]-开始!$B$6</f>
        <v>12194</v>
      </c>
    </row>
    <row r="1087" spans="1:18">
      <c r="A1087">
        <v>78701</v>
      </c>
      <c r="B1087" t="s">
        <v>1265</v>
      </c>
      <c r="C1087" t="str">
        <f t="shared" si="32"/>
        <v>汕头大学</v>
      </c>
      <c r="D1087" t="str">
        <f t="shared" si="33"/>
        <v>01</v>
      </c>
      <c r="E1087" t="s">
        <v>126</v>
      </c>
      <c r="F1087">
        <v>194</v>
      </c>
      <c r="G1087">
        <v>99</v>
      </c>
      <c r="H1087">
        <v>107</v>
      </c>
      <c r="I1087">
        <v>64</v>
      </c>
      <c r="J1087">
        <v>52</v>
      </c>
      <c r="K1087">
        <v>52</v>
      </c>
      <c r="L1087">
        <v>0</v>
      </c>
      <c r="M1087">
        <v>2024</v>
      </c>
      <c r="N1087">
        <f>VLOOKUP(E1087, '2024D'!$A$2:$G$339, 2, FALSE)</f>
        <v>277</v>
      </c>
      <c r="O1087">
        <f>VLOOKUP(E1087, '2024D'!$A$2:$G$339, 3, FALSE)</f>
        <v>27273</v>
      </c>
      <c r="P1087">
        <f>extracted_table_data[[#This Row],[最低排名]]-extracted_table_data[[#This Row],[同分人数]]+1</f>
        <v>10809</v>
      </c>
      <c r="Q1087">
        <f>IF(O1087&gt;=开始!$B$6, 1, 0)</f>
        <v>1</v>
      </c>
      <c r="R1087">
        <f>extracted_table_data[[#This Row],[最低排名]]-开始!$B$6</f>
        <v>11029</v>
      </c>
    </row>
    <row r="1088" spans="1:18">
      <c r="A1088">
        <v>78801</v>
      </c>
      <c r="B1088" t="s">
        <v>1266</v>
      </c>
      <c r="C1088" t="str">
        <f t="shared" si="32"/>
        <v>广东医科</v>
      </c>
      <c r="D1088" t="str">
        <f t="shared" si="33"/>
        <v>01</v>
      </c>
      <c r="E1088" t="s">
        <v>500</v>
      </c>
      <c r="F1088">
        <v>234</v>
      </c>
      <c r="G1088">
        <v>125</v>
      </c>
      <c r="H1088">
        <v>116</v>
      </c>
      <c r="I1088">
        <v>64</v>
      </c>
      <c r="J1088">
        <v>61</v>
      </c>
      <c r="K1088">
        <v>61</v>
      </c>
      <c r="L1088">
        <v>0</v>
      </c>
      <c r="M1088">
        <v>2024</v>
      </c>
      <c r="N1088">
        <f>VLOOKUP(E1088, '2024D'!$A$2:$G$339, 2, FALSE)</f>
        <v>222</v>
      </c>
      <c r="O1088">
        <f>VLOOKUP(E1088, '2024D'!$A$2:$G$339, 3, FALSE)</f>
        <v>10760</v>
      </c>
      <c r="P1088">
        <f>extracted_table_data[[#This Row],[最低排名]]-extracted_table_data[[#This Row],[同分人数]]+1</f>
        <v>10106</v>
      </c>
      <c r="Q1088">
        <f>IF(O1088&gt;=开始!$B$6, 1, 0)</f>
        <v>1</v>
      </c>
      <c r="R1088">
        <f>extracted_table_data[[#This Row],[最低排名]]-开始!$B$6</f>
        <v>10340</v>
      </c>
    </row>
    <row r="1089" spans="1:18">
      <c r="A1089">
        <v>78802</v>
      </c>
      <c r="B1089" t="s">
        <v>1267</v>
      </c>
      <c r="C1089" t="str">
        <f t="shared" si="32"/>
        <v>广东医科</v>
      </c>
      <c r="D1089" t="str">
        <f t="shared" si="33"/>
        <v>02</v>
      </c>
      <c r="E1089" t="s">
        <v>347</v>
      </c>
      <c r="F1089">
        <v>207</v>
      </c>
      <c r="G1089">
        <v>107</v>
      </c>
      <c r="H1089">
        <v>110</v>
      </c>
      <c r="I1089">
        <v>55</v>
      </c>
      <c r="J1089">
        <v>52</v>
      </c>
      <c r="K1089">
        <v>49</v>
      </c>
      <c r="L1089">
        <v>0</v>
      </c>
      <c r="M1089">
        <v>2024</v>
      </c>
      <c r="N1089">
        <f>VLOOKUP(E1089, '2024D'!$A$2:$G$339, 2, FALSE)</f>
        <v>236</v>
      </c>
      <c r="O1089">
        <f>VLOOKUP(E1089, '2024D'!$A$2:$G$339, 3, FALSE)</f>
        <v>26270</v>
      </c>
      <c r="P1089">
        <f>extracted_table_data[[#This Row],[最低排名]]-extracted_table_data[[#This Row],[同分人数]]+1</f>
        <v>8465</v>
      </c>
      <c r="Q1089">
        <f>IF(O1089&gt;=开始!$B$6, 1, 0)</f>
        <v>1</v>
      </c>
      <c r="R1089">
        <f>extracted_table_data[[#This Row],[最低排名]]-开始!$B$6</f>
        <v>8712</v>
      </c>
    </row>
    <row r="1090" spans="1:18">
      <c r="A1090">
        <v>78901</v>
      </c>
      <c r="B1090" t="s">
        <v>1268</v>
      </c>
      <c r="C1090" t="str">
        <f t="shared" ref="C1090:C1153" si="34">LEFT(B1090, FIND("(", B1090) - 1)</f>
        <v>韶关学院</v>
      </c>
      <c r="D1090" t="str">
        <f t="shared" ref="D1090:D1153" si="35">MID(B1090, FIND("(", B1090) + 1, FIND(")", B1090) - FIND("(", B1090) - 1)</f>
        <v>01</v>
      </c>
      <c r="E1090" t="s">
        <v>585</v>
      </c>
      <c r="F1090">
        <v>198</v>
      </c>
      <c r="G1090">
        <v>103</v>
      </c>
      <c r="H1090">
        <v>68</v>
      </c>
      <c r="I1090">
        <v>55</v>
      </c>
      <c r="J1090">
        <v>49</v>
      </c>
      <c r="K1090">
        <v>46</v>
      </c>
      <c r="L1090">
        <v>0</v>
      </c>
      <c r="M1090">
        <v>2024</v>
      </c>
      <c r="N1090">
        <f>VLOOKUP(E1090, '2024D'!$A$2:$G$339, 2, FALSE)</f>
        <v>190</v>
      </c>
      <c r="O1090">
        <f>VLOOKUP(E1090, '2024D'!$A$2:$G$339, 3, FALSE)</f>
        <v>39269</v>
      </c>
      <c r="P1090">
        <f>extracted_table_data[[#This Row],[最低排名]]-extracted_table_data[[#This Row],[同分人数]]+1</f>
        <v>11978</v>
      </c>
      <c r="Q1090">
        <f>IF(O1090&gt;=开始!$B$6, 1, 0)</f>
        <v>1</v>
      </c>
      <c r="R1090">
        <f>extracted_table_data[[#This Row],[最低排名]]-开始!$B$6</f>
        <v>12194</v>
      </c>
    </row>
    <row r="1091" spans="1:18">
      <c r="A1091">
        <v>78902</v>
      </c>
      <c r="B1091" t="s">
        <v>1269</v>
      </c>
      <c r="C1091" t="str">
        <f t="shared" si="34"/>
        <v>韶关学院</v>
      </c>
      <c r="D1091" t="str">
        <f t="shared" si="35"/>
        <v>02</v>
      </c>
      <c r="E1091" t="s">
        <v>318</v>
      </c>
      <c r="F1091">
        <v>197</v>
      </c>
      <c r="G1091">
        <v>100</v>
      </c>
      <c r="H1091">
        <v>88</v>
      </c>
      <c r="I1091">
        <v>49</v>
      </c>
      <c r="J1091">
        <v>49</v>
      </c>
      <c r="K1091">
        <v>43</v>
      </c>
      <c r="L1091">
        <v>0</v>
      </c>
      <c r="M1091">
        <v>2024</v>
      </c>
      <c r="N1091">
        <f>VLOOKUP(E1091, '2024D'!$A$2:$G$339, 2, FALSE)</f>
        <v>196</v>
      </c>
      <c r="O1091">
        <f>VLOOKUP(E1091, '2024D'!$A$2:$G$339, 3, FALSE)</f>
        <v>37259</v>
      </c>
      <c r="P1091">
        <f>extracted_table_data[[#This Row],[最低排名]]-extracted_table_data[[#This Row],[同分人数]]+1</f>
        <v>8256</v>
      </c>
      <c r="Q1091">
        <f>IF(O1091&gt;=开始!$B$6, 1, 0)</f>
        <v>1</v>
      </c>
      <c r="R1091">
        <f>extracted_table_data[[#This Row],[最低排名]]-开始!$B$6</f>
        <v>8464</v>
      </c>
    </row>
    <row r="1092" spans="1:18">
      <c r="A1092">
        <v>79001</v>
      </c>
      <c r="B1092" t="s">
        <v>2325</v>
      </c>
      <c r="C1092" t="str">
        <f t="shared" si="34"/>
        <v>广州大学</v>
      </c>
      <c r="D1092" t="str">
        <f t="shared" si="35"/>
        <v>01</v>
      </c>
      <c r="E1092" t="s">
        <v>79</v>
      </c>
      <c r="F1092">
        <v>191</v>
      </c>
      <c r="G1092">
        <v>111</v>
      </c>
      <c r="H1092">
        <v>127</v>
      </c>
      <c r="I1092">
        <v>70</v>
      </c>
      <c r="J1092">
        <v>64</v>
      </c>
      <c r="K1092">
        <v>49</v>
      </c>
      <c r="L1092">
        <v>0</v>
      </c>
      <c r="M1092">
        <v>2024</v>
      </c>
      <c r="N1092">
        <f>VLOOKUP(E1092, '2024D'!$A$2:$G$339, 2, FALSE)</f>
        <v>235</v>
      </c>
      <c r="O1092">
        <f>VLOOKUP(E1092, '2024D'!$A$2:$G$339, 3, FALSE)</f>
        <v>19243</v>
      </c>
      <c r="P1092">
        <f>extracted_table_data[[#This Row],[最低排名]]-extracted_table_data[[#This Row],[同分人数]]+1</f>
        <v>37332</v>
      </c>
      <c r="Q1092">
        <f>IF(O1092&gt;=开始!$B$6, 1, 0)</f>
        <v>1</v>
      </c>
      <c r="R1092">
        <f>extracted_table_data[[#This Row],[最低排名]]-开始!$B$6</f>
        <v>37531</v>
      </c>
    </row>
    <row r="1093" spans="1:18">
      <c r="A1093">
        <v>79101</v>
      </c>
      <c r="B1093" t="s">
        <v>2326</v>
      </c>
      <c r="C1093" t="str">
        <f t="shared" si="34"/>
        <v>哈工深圳</v>
      </c>
      <c r="D1093" t="str">
        <f t="shared" si="35"/>
        <v>01</v>
      </c>
      <c r="E1093" t="s">
        <v>0</v>
      </c>
      <c r="M1093">
        <v>2024</v>
      </c>
      <c r="N1093">
        <f>VLOOKUP(E1093, '2024D'!$A$2:$G$339, 2, FALSE)</f>
        <v>2684</v>
      </c>
      <c r="O1093">
        <f>VLOOKUP(E1093, '2024D'!$A$2:$G$339, 3, FALSE)</f>
        <v>2684</v>
      </c>
      <c r="P1093">
        <f>extracted_table_data[[#This Row],[最低排名]]-extracted_table_data[[#This Row],[同分人数]]+1</f>
        <v>37532</v>
      </c>
      <c r="Q1093">
        <f>IF(O1093&gt;=开始!$B$6, 1, 0)</f>
        <v>1</v>
      </c>
      <c r="R1093">
        <f>extracted_table_data[[#This Row],[最低排名]]-开始!$B$6</f>
        <v>37730</v>
      </c>
    </row>
    <row r="1094" spans="1:18">
      <c r="A1094">
        <v>79301</v>
      </c>
      <c r="B1094" t="s">
        <v>1270</v>
      </c>
      <c r="C1094" t="str">
        <f t="shared" si="34"/>
        <v>桂林电子</v>
      </c>
      <c r="D1094" t="str">
        <f t="shared" si="35"/>
        <v>01</v>
      </c>
      <c r="E1094" t="s">
        <v>296</v>
      </c>
      <c r="F1094">
        <v>204</v>
      </c>
      <c r="G1094">
        <v>106</v>
      </c>
      <c r="H1094">
        <v>118</v>
      </c>
      <c r="I1094">
        <v>61</v>
      </c>
      <c r="J1094">
        <v>61</v>
      </c>
      <c r="K1094">
        <v>61</v>
      </c>
      <c r="L1094">
        <v>0</v>
      </c>
      <c r="M1094">
        <v>2024</v>
      </c>
      <c r="N1094">
        <f>VLOOKUP(E1094, '2024D'!$A$2:$G$339, 2, FALSE)</f>
        <v>223</v>
      </c>
      <c r="O1094">
        <f>VLOOKUP(E1094, '2024D'!$A$2:$G$339, 3, FALSE)</f>
        <v>18290</v>
      </c>
      <c r="P1094">
        <f>extracted_table_data[[#This Row],[最低排名]]-extracted_table_data[[#This Row],[同分人数]]+1</f>
        <v>26378</v>
      </c>
      <c r="Q1094">
        <f>IF(O1094&gt;=开始!$B$6, 1, 0)</f>
        <v>1</v>
      </c>
      <c r="R1094">
        <f>extracted_table_data[[#This Row],[最低排名]]-开始!$B$6</f>
        <v>26613</v>
      </c>
    </row>
    <row r="1095" spans="1:18">
      <c r="A1095">
        <v>79302</v>
      </c>
      <c r="B1095" t="s">
        <v>1271</v>
      </c>
      <c r="C1095" t="str">
        <f t="shared" si="34"/>
        <v>桂林电子</v>
      </c>
      <c r="D1095" t="str">
        <f t="shared" si="35"/>
        <v>02</v>
      </c>
      <c r="E1095" t="s">
        <v>363</v>
      </c>
      <c r="F1095">
        <v>190</v>
      </c>
      <c r="G1095">
        <v>95</v>
      </c>
      <c r="H1095">
        <v>99</v>
      </c>
      <c r="I1095">
        <v>55</v>
      </c>
      <c r="J1095">
        <v>49</v>
      </c>
      <c r="K1095">
        <v>43</v>
      </c>
      <c r="L1095">
        <v>0</v>
      </c>
      <c r="M1095">
        <v>2024</v>
      </c>
      <c r="N1095">
        <f>VLOOKUP(E1095, '2024D'!$A$2:$G$339, 2, FALSE)</f>
        <v>204</v>
      </c>
      <c r="O1095">
        <f>VLOOKUP(E1095, '2024D'!$A$2:$G$339, 3, FALSE)</f>
        <v>35127</v>
      </c>
      <c r="P1095">
        <f>extracted_table_data[[#This Row],[最低排名]]-extracted_table_data[[#This Row],[同分人数]]+1</f>
        <v>20894</v>
      </c>
      <c r="Q1095">
        <f>IF(O1095&gt;=开始!$B$6, 1, 0)</f>
        <v>1</v>
      </c>
      <c r="R1095">
        <f>extracted_table_data[[#This Row],[最低排名]]-开始!$B$6</f>
        <v>21165</v>
      </c>
    </row>
    <row r="1096" spans="1:18">
      <c r="A1096">
        <v>79401</v>
      </c>
      <c r="B1096" t="s">
        <v>1272</v>
      </c>
      <c r="C1096" t="str">
        <f t="shared" si="34"/>
        <v>桂林理工</v>
      </c>
      <c r="D1096" t="str">
        <f t="shared" si="35"/>
        <v>01</v>
      </c>
      <c r="E1096" t="s">
        <v>447</v>
      </c>
      <c r="F1096">
        <v>183</v>
      </c>
      <c r="G1096">
        <v>92</v>
      </c>
      <c r="H1096">
        <v>88</v>
      </c>
      <c r="I1096">
        <v>52</v>
      </c>
      <c r="J1096">
        <v>52</v>
      </c>
      <c r="K1096">
        <v>46</v>
      </c>
      <c r="L1096">
        <v>0</v>
      </c>
      <c r="M1096">
        <v>2024</v>
      </c>
      <c r="N1096">
        <f>VLOOKUP(E1096, '2024D'!$A$2:$G$339, 2, FALSE)</f>
        <v>213</v>
      </c>
      <c r="O1096">
        <f>VLOOKUP(E1096, '2024D'!$A$2:$G$339, 3, FALSE)</f>
        <v>38266</v>
      </c>
      <c r="P1096">
        <f>extracted_table_data[[#This Row],[最低排名]]-extracted_table_data[[#This Row],[同分人数]]+1</f>
        <v>14183</v>
      </c>
      <c r="Q1096">
        <f>IF(O1096&gt;=开始!$B$6, 1, 0)</f>
        <v>1</v>
      </c>
      <c r="R1096">
        <f>extracted_table_data[[#This Row],[最低排名]]-开始!$B$6</f>
        <v>14416</v>
      </c>
    </row>
    <row r="1097" spans="1:18">
      <c r="A1097">
        <v>79501</v>
      </c>
      <c r="B1097" t="s">
        <v>1273</v>
      </c>
      <c r="C1097" t="str">
        <f t="shared" si="34"/>
        <v>广西师大</v>
      </c>
      <c r="D1097" t="str">
        <f t="shared" si="35"/>
        <v>01</v>
      </c>
      <c r="E1097" t="s">
        <v>528</v>
      </c>
      <c r="F1097">
        <v>192</v>
      </c>
      <c r="G1097">
        <v>97</v>
      </c>
      <c r="H1097">
        <v>86</v>
      </c>
      <c r="I1097">
        <v>61</v>
      </c>
      <c r="J1097">
        <v>52</v>
      </c>
      <c r="K1097">
        <v>49</v>
      </c>
      <c r="L1097">
        <v>0</v>
      </c>
      <c r="M1097">
        <v>2024</v>
      </c>
      <c r="N1097">
        <f>VLOOKUP(E1097, '2024D'!$A$2:$G$339, 2, FALSE)</f>
        <v>240</v>
      </c>
      <c r="O1097">
        <f>VLOOKUP(E1097, '2024D'!$A$2:$G$339, 3, FALSE)</f>
        <v>34239</v>
      </c>
      <c r="P1097">
        <f>extracted_table_data[[#This Row],[最低排名]]-extracted_table_data[[#This Row],[同分人数]]+1</f>
        <v>36304</v>
      </c>
      <c r="Q1097">
        <f>IF(O1097&gt;=开始!$B$6, 1, 0)</f>
        <v>1</v>
      </c>
      <c r="R1097">
        <f>extracted_table_data[[#This Row],[最低排名]]-开始!$B$6</f>
        <v>36503</v>
      </c>
    </row>
    <row r="1098" spans="1:18">
      <c r="A1098">
        <v>79502</v>
      </c>
      <c r="B1098" t="s">
        <v>1274</v>
      </c>
      <c r="C1098" t="str">
        <f t="shared" si="34"/>
        <v>广西师大</v>
      </c>
      <c r="D1098" t="str">
        <f t="shared" si="35"/>
        <v>02</v>
      </c>
      <c r="E1098" t="s">
        <v>141</v>
      </c>
      <c r="F1098">
        <v>193</v>
      </c>
      <c r="G1098">
        <v>106</v>
      </c>
      <c r="H1098">
        <v>103</v>
      </c>
      <c r="I1098">
        <v>67</v>
      </c>
      <c r="J1098">
        <v>55</v>
      </c>
      <c r="K1098">
        <v>52</v>
      </c>
      <c r="L1098">
        <v>0</v>
      </c>
      <c r="M1098">
        <v>2024</v>
      </c>
      <c r="N1098">
        <f>VLOOKUP(E1098, '2024D'!$A$2:$G$339, 2, FALSE)</f>
        <v>248</v>
      </c>
      <c r="O1098">
        <f>VLOOKUP(E1098, '2024D'!$A$2:$G$339, 3, FALSE)</f>
        <v>26996</v>
      </c>
      <c r="P1098">
        <f>extracted_table_data[[#This Row],[最低排名]]-extracted_table_data[[#This Row],[同分人数]]+1</f>
        <v>39978</v>
      </c>
      <c r="Q1098">
        <f>IF(O1098&gt;=开始!$B$6, 1, 0)</f>
        <v>1</v>
      </c>
      <c r="R1098">
        <f>extracted_table_data[[#This Row],[最低排名]]-开始!$B$6</f>
        <v>40174</v>
      </c>
    </row>
    <row r="1099" spans="1:18">
      <c r="A1099">
        <v>79503</v>
      </c>
      <c r="B1099" t="s">
        <v>1275</v>
      </c>
      <c r="C1099" t="str">
        <f t="shared" si="34"/>
        <v>广西师大</v>
      </c>
      <c r="D1099" t="str">
        <f t="shared" si="35"/>
        <v>03</v>
      </c>
      <c r="E1099" t="s">
        <v>335</v>
      </c>
      <c r="F1099">
        <v>188</v>
      </c>
      <c r="G1099">
        <v>95</v>
      </c>
      <c r="H1099">
        <v>88</v>
      </c>
      <c r="I1099">
        <v>61</v>
      </c>
      <c r="J1099">
        <v>55</v>
      </c>
      <c r="K1099">
        <v>55</v>
      </c>
      <c r="L1099">
        <v>0</v>
      </c>
      <c r="M1099">
        <v>2024</v>
      </c>
      <c r="N1099">
        <f>VLOOKUP(E1099, '2024D'!$A$2:$G$339, 2, FALSE)</f>
        <v>251</v>
      </c>
      <c r="O1099">
        <f>VLOOKUP(E1099, '2024D'!$A$2:$G$339, 3, FALSE)</f>
        <v>32641</v>
      </c>
      <c r="P1099">
        <f>extracted_table_data[[#This Row],[最低排名]]-extracted_table_data[[#This Row],[同分人数]]+1</f>
        <v>26378</v>
      </c>
      <c r="Q1099">
        <f>IF(O1099&gt;=开始!$B$6, 1, 0)</f>
        <v>1</v>
      </c>
      <c r="R1099">
        <f>extracted_table_data[[#This Row],[最低排名]]-开始!$B$6</f>
        <v>26613</v>
      </c>
    </row>
    <row r="1100" spans="1:18">
      <c r="A1100">
        <v>79601</v>
      </c>
      <c r="B1100" t="s">
        <v>1279</v>
      </c>
      <c r="C1100" t="str">
        <f t="shared" si="34"/>
        <v>广西大学</v>
      </c>
      <c r="D1100" t="str">
        <f t="shared" si="35"/>
        <v>01</v>
      </c>
      <c r="E1100" t="s">
        <v>168</v>
      </c>
      <c r="F1100">
        <v>211</v>
      </c>
      <c r="G1100">
        <v>112</v>
      </c>
      <c r="H1100">
        <v>119</v>
      </c>
      <c r="I1100">
        <v>61</v>
      </c>
      <c r="J1100">
        <v>52</v>
      </c>
      <c r="K1100">
        <v>52</v>
      </c>
      <c r="L1100">
        <v>0</v>
      </c>
      <c r="M1100">
        <v>2024</v>
      </c>
      <c r="N1100">
        <f>VLOOKUP(E1100, '2024D'!$A$2:$G$339, 2, FALSE)</f>
        <v>247</v>
      </c>
      <c r="O1100">
        <f>VLOOKUP(E1100, '2024D'!$A$2:$G$339, 3, FALSE)</f>
        <v>20693</v>
      </c>
      <c r="P1100">
        <f>extracted_table_data[[#This Row],[最低排名]]-extracted_table_data[[#This Row],[同分人数]]+1</f>
        <v>35052</v>
      </c>
      <c r="Q1100">
        <f>IF(O1100&gt;=开始!$B$6, 1, 0)</f>
        <v>1</v>
      </c>
      <c r="R1100">
        <f>extracted_table_data[[#This Row],[最低排名]]-开始!$B$6</f>
        <v>35259</v>
      </c>
    </row>
    <row r="1101" spans="1:18">
      <c r="A1101">
        <v>79701</v>
      </c>
      <c r="B1101" t="s">
        <v>2327</v>
      </c>
      <c r="C1101" t="str">
        <f t="shared" si="34"/>
        <v>南宁师大</v>
      </c>
      <c r="D1101" t="str">
        <f t="shared" si="35"/>
        <v>01</v>
      </c>
      <c r="E1101" t="s">
        <v>412</v>
      </c>
      <c r="F1101">
        <v>192</v>
      </c>
      <c r="G1101">
        <v>100</v>
      </c>
      <c r="H1101">
        <v>84</v>
      </c>
      <c r="I1101">
        <v>49</v>
      </c>
      <c r="J1101">
        <v>46</v>
      </c>
      <c r="K1101">
        <v>46</v>
      </c>
      <c r="L1101">
        <v>0</v>
      </c>
      <c r="M1101">
        <v>2024</v>
      </c>
      <c r="N1101">
        <f>VLOOKUP(E1101, '2024D'!$A$2:$G$339, 2, FALSE)</f>
        <v>210</v>
      </c>
      <c r="O1101">
        <f>VLOOKUP(E1101, '2024D'!$A$2:$G$339, 3, FALSE)</f>
        <v>39079</v>
      </c>
      <c r="P1101">
        <f>extracted_table_data[[#This Row],[最低排名]]-extracted_table_data[[#This Row],[同分人数]]+1</f>
        <v>35905</v>
      </c>
      <c r="Q1101">
        <f>IF(O1101&gt;=开始!$B$6, 1, 0)</f>
        <v>1</v>
      </c>
      <c r="R1101">
        <f>extracted_table_data[[#This Row],[最低排名]]-开始!$B$6</f>
        <v>36113</v>
      </c>
    </row>
    <row r="1102" spans="1:18">
      <c r="A1102">
        <v>79801</v>
      </c>
      <c r="B1102" t="s">
        <v>2328</v>
      </c>
      <c r="C1102" t="str">
        <f t="shared" si="34"/>
        <v>桂林医学</v>
      </c>
      <c r="D1102" t="str">
        <f t="shared" si="35"/>
        <v>01</v>
      </c>
      <c r="E1102" t="s">
        <v>433</v>
      </c>
      <c r="F1102">
        <v>191</v>
      </c>
      <c r="G1102">
        <v>102</v>
      </c>
      <c r="H1102">
        <v>116</v>
      </c>
      <c r="I1102">
        <v>49</v>
      </c>
      <c r="J1102">
        <v>49</v>
      </c>
      <c r="K1102">
        <v>49</v>
      </c>
      <c r="L1102">
        <v>0</v>
      </c>
      <c r="M1102">
        <v>2024</v>
      </c>
      <c r="N1102">
        <f>VLOOKUP(E1102, '2024D'!$A$2:$G$339, 2, FALSE)</f>
        <v>219</v>
      </c>
      <c r="O1102">
        <f>VLOOKUP(E1102, '2024D'!$A$2:$G$339, 3, FALSE)</f>
        <v>30934</v>
      </c>
      <c r="P1102">
        <f>extracted_table_data[[#This Row],[最低排名]]-extracted_table_data[[#This Row],[同分人数]]+1</f>
        <v>25352</v>
      </c>
      <c r="Q1102">
        <f>IF(O1102&gt;=开始!$B$6, 1, 0)</f>
        <v>1</v>
      </c>
      <c r="R1102">
        <f>extracted_table_data[[#This Row],[最低排名]]-开始!$B$6</f>
        <v>25585</v>
      </c>
    </row>
    <row r="1103" spans="1:18">
      <c r="A1103">
        <v>79901</v>
      </c>
      <c r="B1103" t="s">
        <v>1280</v>
      </c>
      <c r="C1103" t="str">
        <f t="shared" si="34"/>
        <v>梧州学院</v>
      </c>
      <c r="D1103" t="str">
        <f t="shared" si="35"/>
        <v>01</v>
      </c>
      <c r="E1103" t="s">
        <v>752</v>
      </c>
      <c r="F1103">
        <v>202</v>
      </c>
      <c r="G1103">
        <v>102</v>
      </c>
      <c r="H1103">
        <v>73</v>
      </c>
      <c r="I1103">
        <v>55</v>
      </c>
      <c r="J1103">
        <v>52</v>
      </c>
      <c r="K1103">
        <v>43</v>
      </c>
      <c r="L1103">
        <v>0</v>
      </c>
      <c r="M1103">
        <v>2024</v>
      </c>
      <c r="N1103">
        <f>VLOOKUP(E1103, '2024D'!$A$2:$G$339, 2, FALSE)</f>
        <v>209</v>
      </c>
      <c r="O1103">
        <f>VLOOKUP(E1103, '2024D'!$A$2:$G$339, 3, FALSE)</f>
        <v>37468</v>
      </c>
      <c r="P1103">
        <f>extracted_table_data[[#This Row],[最低排名]]-extracted_table_data[[#This Row],[同分人数]]+1</f>
        <v>26614</v>
      </c>
      <c r="Q1103">
        <f>IF(O1103&gt;=开始!$B$6, 1, 0)</f>
        <v>1</v>
      </c>
      <c r="R1103">
        <f>extracted_table_data[[#This Row],[最低排名]]-开始!$B$6</f>
        <v>26866</v>
      </c>
    </row>
    <row r="1104" spans="1:18">
      <c r="A1104">
        <v>79902</v>
      </c>
      <c r="B1104" t="s">
        <v>2329</v>
      </c>
      <c r="C1104" t="str">
        <f t="shared" si="34"/>
        <v>梧州学院</v>
      </c>
      <c r="D1104" t="str">
        <f t="shared" si="35"/>
        <v>02</v>
      </c>
      <c r="E1104" t="s">
        <v>513</v>
      </c>
      <c r="F1104">
        <v>191</v>
      </c>
      <c r="G1104">
        <v>96</v>
      </c>
      <c r="H1104">
        <v>73</v>
      </c>
      <c r="I1104">
        <v>58</v>
      </c>
      <c r="J1104">
        <v>52</v>
      </c>
      <c r="K1104">
        <v>46</v>
      </c>
      <c r="L1104">
        <v>0</v>
      </c>
      <c r="M1104">
        <v>2024</v>
      </c>
      <c r="N1104">
        <f>VLOOKUP(E1104, '2024D'!$A$2:$G$339, 2, FALSE)</f>
        <v>177</v>
      </c>
      <c r="O1104">
        <f>VLOOKUP(E1104, '2024D'!$A$2:$G$339, 3, FALSE)</f>
        <v>38443</v>
      </c>
      <c r="P1104">
        <f>extracted_table_data[[#This Row],[最低排名]]-extracted_table_data[[#This Row],[同分人数]]+1</f>
        <v>26614</v>
      </c>
      <c r="Q1104">
        <f>IF(O1104&gt;=开始!$B$6, 1, 0)</f>
        <v>1</v>
      </c>
      <c r="R1104">
        <f>extracted_table_data[[#This Row],[最低排名]]-开始!$B$6</f>
        <v>26866</v>
      </c>
    </row>
    <row r="1105" spans="1:18">
      <c r="A1105">
        <v>80101</v>
      </c>
      <c r="B1105" t="s">
        <v>1281</v>
      </c>
      <c r="C1105" t="str">
        <f t="shared" si="34"/>
        <v>海南大学</v>
      </c>
      <c r="D1105" t="str">
        <f t="shared" si="35"/>
        <v>01</v>
      </c>
      <c r="E1105" t="s">
        <v>502</v>
      </c>
      <c r="F1105">
        <v>225</v>
      </c>
      <c r="G1105">
        <v>116</v>
      </c>
      <c r="H1105">
        <v>131</v>
      </c>
      <c r="I1105">
        <v>58</v>
      </c>
      <c r="J1105">
        <v>55</v>
      </c>
      <c r="K1105">
        <v>52</v>
      </c>
      <c r="L1105">
        <v>0</v>
      </c>
      <c r="M1105">
        <v>2024</v>
      </c>
      <c r="N1105">
        <f>VLOOKUP(E1105, '2024D'!$A$2:$G$339, 2, FALSE)</f>
        <v>255</v>
      </c>
      <c r="O1105">
        <f>VLOOKUP(E1105, '2024D'!$A$2:$G$339, 3, FALSE)</f>
        <v>14281</v>
      </c>
      <c r="P1105">
        <f>extracted_table_data[[#This Row],[最低排名]]-extracted_table_data[[#This Row],[同分人数]]+1</f>
        <v>27341</v>
      </c>
      <c r="Q1105">
        <f>IF(O1105&gt;=开始!$B$6, 1, 0)</f>
        <v>1</v>
      </c>
      <c r="R1105">
        <f>extracted_table_data[[#This Row],[最低排名]]-开始!$B$6</f>
        <v>27576</v>
      </c>
    </row>
    <row r="1106" spans="1:18">
      <c r="A1106">
        <v>80201</v>
      </c>
      <c r="B1106" t="s">
        <v>1285</v>
      </c>
      <c r="C1106" t="str">
        <f t="shared" si="34"/>
        <v>海南师大</v>
      </c>
      <c r="D1106" t="str">
        <f t="shared" si="35"/>
        <v>01</v>
      </c>
      <c r="E1106" t="s">
        <v>162</v>
      </c>
      <c r="F1106">
        <v>211</v>
      </c>
      <c r="G1106">
        <v>113</v>
      </c>
      <c r="H1106">
        <v>111</v>
      </c>
      <c r="I1106">
        <v>55</v>
      </c>
      <c r="J1106">
        <v>49</v>
      </c>
      <c r="K1106">
        <v>49</v>
      </c>
      <c r="L1106">
        <v>0</v>
      </c>
      <c r="M1106">
        <v>2024</v>
      </c>
      <c r="N1106">
        <f>VLOOKUP(E1106, '2024D'!$A$2:$G$339, 2, FALSE)</f>
        <v>278</v>
      </c>
      <c r="O1106">
        <f>VLOOKUP(E1106, '2024D'!$A$2:$G$339, 3, FALSE)</f>
        <v>25819</v>
      </c>
      <c r="P1106">
        <f>extracted_table_data[[#This Row],[最低排名]]-extracted_table_data[[#This Row],[同分人数]]+1</f>
        <v>29707</v>
      </c>
      <c r="Q1106">
        <f>IF(O1106&gt;=开始!$B$6, 1, 0)</f>
        <v>1</v>
      </c>
      <c r="R1106">
        <f>extracted_table_data[[#This Row],[最低排名]]-开始!$B$6</f>
        <v>29925</v>
      </c>
    </row>
    <row r="1107" spans="1:18">
      <c r="A1107">
        <v>80301</v>
      </c>
      <c r="B1107" t="s">
        <v>2330</v>
      </c>
      <c r="C1107" t="str">
        <f t="shared" si="34"/>
        <v>海南医大</v>
      </c>
      <c r="D1107" t="str">
        <f t="shared" si="35"/>
        <v>01</v>
      </c>
      <c r="E1107" t="s">
        <v>132</v>
      </c>
      <c r="F1107">
        <v>216</v>
      </c>
      <c r="G1107">
        <v>110</v>
      </c>
      <c r="H1107">
        <v>122</v>
      </c>
      <c r="I1107">
        <v>61</v>
      </c>
      <c r="J1107">
        <v>61</v>
      </c>
      <c r="K1107">
        <v>52</v>
      </c>
      <c r="L1107">
        <v>0</v>
      </c>
      <c r="M1107">
        <v>2024</v>
      </c>
      <c r="N1107">
        <f>VLOOKUP(E1107, '2024D'!$A$2:$G$339, 2, FALSE)</f>
        <v>233</v>
      </c>
      <c r="O1107">
        <f>VLOOKUP(E1107, '2024D'!$A$2:$G$339, 3, FALSE)</f>
        <v>16483</v>
      </c>
      <c r="P1107">
        <f>extracted_table_data[[#This Row],[最低排名]]-extracted_table_data[[#This Row],[同分人数]]+1</f>
        <v>33328</v>
      </c>
      <c r="Q1107">
        <f>IF(O1107&gt;=开始!$B$6, 1, 0)</f>
        <v>1</v>
      </c>
      <c r="R1107">
        <f>extracted_table_data[[#This Row],[最低排名]]-开始!$B$6</f>
        <v>33564</v>
      </c>
    </row>
    <row r="1108" spans="1:18">
      <c r="A1108">
        <v>80302</v>
      </c>
      <c r="B1108" t="s">
        <v>2331</v>
      </c>
      <c r="C1108" t="str">
        <f t="shared" si="34"/>
        <v>海南医大</v>
      </c>
      <c r="D1108" t="str">
        <f t="shared" si="35"/>
        <v>02</v>
      </c>
      <c r="E1108" t="s">
        <v>120</v>
      </c>
      <c r="F1108">
        <v>198</v>
      </c>
      <c r="G1108">
        <v>104</v>
      </c>
      <c r="H1108">
        <v>105</v>
      </c>
      <c r="I1108">
        <v>67</v>
      </c>
      <c r="J1108">
        <v>58</v>
      </c>
      <c r="K1108">
        <v>52</v>
      </c>
      <c r="L1108">
        <v>0</v>
      </c>
      <c r="M1108">
        <v>2024</v>
      </c>
      <c r="N1108">
        <f>VLOOKUP(E1108, '2024D'!$A$2:$G$339, 2, FALSE)</f>
        <v>225</v>
      </c>
      <c r="O1108">
        <f>VLOOKUP(E1108, '2024D'!$A$2:$G$339, 3, FALSE)</f>
        <v>24562</v>
      </c>
      <c r="P1108">
        <f>extracted_table_data[[#This Row],[最低排名]]-extracted_table_data[[#This Row],[同分人数]]+1</f>
        <v>19159</v>
      </c>
      <c r="Q1108">
        <f>IF(O1108&gt;=开始!$B$6, 1, 0)</f>
        <v>1</v>
      </c>
      <c r="R1108">
        <f>extracted_table_data[[#This Row],[最低排名]]-开始!$B$6</f>
        <v>19420</v>
      </c>
    </row>
    <row r="1109" spans="1:18">
      <c r="A1109">
        <v>80403</v>
      </c>
      <c r="B1109" t="s">
        <v>2332</v>
      </c>
      <c r="C1109" t="str">
        <f t="shared" si="34"/>
        <v>三亚学院</v>
      </c>
      <c r="D1109" t="str">
        <f t="shared" si="35"/>
        <v>03</v>
      </c>
      <c r="E1109" t="s">
        <v>408</v>
      </c>
      <c r="F1109">
        <v>163</v>
      </c>
      <c r="G1109">
        <v>88</v>
      </c>
      <c r="H1109">
        <v>103</v>
      </c>
      <c r="I1109">
        <v>58</v>
      </c>
      <c r="J1109">
        <v>49</v>
      </c>
      <c r="K1109">
        <v>46</v>
      </c>
      <c r="L1109">
        <v>0</v>
      </c>
      <c r="M1109">
        <v>2024</v>
      </c>
      <c r="N1109">
        <f>VLOOKUP(E1109, '2024D'!$A$2:$G$339, 2, FALSE)</f>
        <v>219</v>
      </c>
      <c r="O1109">
        <f>VLOOKUP(E1109, '2024D'!$A$2:$G$339, 3, FALSE)</f>
        <v>38662</v>
      </c>
      <c r="P1109">
        <f>extracted_table_data[[#This Row],[最低排名]]-extracted_table_data[[#This Row],[同分人数]]+1</f>
        <v>37332</v>
      </c>
      <c r="Q1109">
        <f>IF(O1109&gt;=开始!$B$6, 1, 0)</f>
        <v>1</v>
      </c>
      <c r="R1109">
        <f>extracted_table_data[[#This Row],[最低排名]]-开始!$B$6</f>
        <v>37531</v>
      </c>
    </row>
    <row r="1110" spans="1:18">
      <c r="A1110">
        <v>80601</v>
      </c>
      <c r="B1110" t="s">
        <v>1290</v>
      </c>
      <c r="C1110" t="str">
        <f t="shared" si="34"/>
        <v>海南比科</v>
      </c>
      <c r="D1110" t="str">
        <f t="shared" si="35"/>
        <v>01</v>
      </c>
      <c r="E1110" t="s">
        <v>52</v>
      </c>
      <c r="F1110">
        <v>180</v>
      </c>
      <c r="G1110">
        <v>91</v>
      </c>
      <c r="H1110">
        <v>106</v>
      </c>
      <c r="I1110">
        <v>49</v>
      </c>
      <c r="J1110">
        <v>46</v>
      </c>
      <c r="K1110">
        <v>43</v>
      </c>
      <c r="L1110">
        <v>0</v>
      </c>
      <c r="M1110">
        <v>2024</v>
      </c>
      <c r="N1110">
        <f>VLOOKUP(E1110, '2024D'!$A$2:$G$339, 2, FALSE)</f>
        <v>224</v>
      </c>
      <c r="O1110">
        <f>VLOOKUP(E1110, '2024D'!$A$2:$G$339, 3, FALSE)</f>
        <v>37692</v>
      </c>
      <c r="P1110">
        <f>extracted_table_data[[#This Row],[最低排名]]-extracted_table_data[[#This Row],[同分人数]]+1</f>
        <v>14183</v>
      </c>
      <c r="Q1110">
        <f>IF(O1110&gt;=开始!$B$6, 1, 0)</f>
        <v>1</v>
      </c>
      <c r="R1110">
        <f>extracted_table_data[[#This Row],[最低排名]]-开始!$B$6</f>
        <v>14416</v>
      </c>
    </row>
    <row r="1111" spans="1:18">
      <c r="A1111">
        <v>81101</v>
      </c>
      <c r="B1111" t="s">
        <v>1291</v>
      </c>
      <c r="C1111" t="str">
        <f t="shared" si="34"/>
        <v>重庆大学</v>
      </c>
      <c r="D1111" t="str">
        <f t="shared" si="35"/>
        <v>01</v>
      </c>
      <c r="E1111" t="s">
        <v>31</v>
      </c>
      <c r="F1111">
        <v>254</v>
      </c>
      <c r="G1111">
        <v>144</v>
      </c>
      <c r="H1111">
        <v>128</v>
      </c>
      <c r="I1111">
        <v>67</v>
      </c>
      <c r="J1111">
        <v>67</v>
      </c>
      <c r="K1111">
        <v>52</v>
      </c>
      <c r="L1111">
        <v>0</v>
      </c>
      <c r="M1111">
        <v>2024</v>
      </c>
      <c r="N1111">
        <f>VLOOKUP(E1111, '2024D'!$A$2:$G$339, 2, FALSE)</f>
        <v>182</v>
      </c>
      <c r="O1111">
        <f>VLOOKUP(E1111, '2024D'!$A$2:$G$339, 3, FALSE)</f>
        <v>4499</v>
      </c>
      <c r="P1111">
        <f>extracted_table_data[[#This Row],[最低排名]]-extracted_table_data[[#This Row],[同分人数]]+1</f>
        <v>12911</v>
      </c>
      <c r="Q1111">
        <f>IF(O1111&gt;=开始!$B$6, 1, 0)</f>
        <v>1</v>
      </c>
      <c r="R1111">
        <f>extracted_table_data[[#This Row],[最低排名]]-开始!$B$6</f>
        <v>13152</v>
      </c>
    </row>
    <row r="1112" spans="1:18">
      <c r="A1112">
        <v>81102</v>
      </c>
      <c r="B1112" t="s">
        <v>1292</v>
      </c>
      <c r="C1112" t="str">
        <f t="shared" si="34"/>
        <v>重庆大学</v>
      </c>
      <c r="D1112" t="str">
        <f t="shared" si="35"/>
        <v>02</v>
      </c>
      <c r="E1112" t="s">
        <v>33</v>
      </c>
      <c r="F1112">
        <v>230</v>
      </c>
      <c r="G1112">
        <v>118</v>
      </c>
      <c r="H1112">
        <v>138</v>
      </c>
      <c r="I1112">
        <v>67</v>
      </c>
      <c r="J1112">
        <v>64</v>
      </c>
      <c r="K1112">
        <v>58</v>
      </c>
      <c r="L1112">
        <v>0</v>
      </c>
      <c r="M1112">
        <v>2024</v>
      </c>
      <c r="N1112">
        <f>VLOOKUP(E1112, '2024D'!$A$2:$G$339, 2, FALSE)</f>
        <v>173</v>
      </c>
      <c r="O1112">
        <f>VLOOKUP(E1112, '2024D'!$A$2:$G$339, 3, FALSE)</f>
        <v>6458</v>
      </c>
      <c r="P1112">
        <f>extracted_table_data[[#This Row],[最低排名]]-extracted_table_data[[#This Row],[同分人数]]+1</f>
        <v>10566</v>
      </c>
      <c r="Q1112">
        <f>IF(O1112&gt;=开始!$B$6, 1, 0)</f>
        <v>1</v>
      </c>
      <c r="R1112">
        <f>extracted_table_data[[#This Row],[最低排名]]-开始!$B$6</f>
        <v>10808</v>
      </c>
    </row>
    <row r="1113" spans="1:18">
      <c r="A1113">
        <v>81103</v>
      </c>
      <c r="B1113" t="s">
        <v>2333</v>
      </c>
      <c r="C1113" t="str">
        <f t="shared" si="34"/>
        <v>重庆大学</v>
      </c>
      <c r="D1113" t="str">
        <f t="shared" si="35"/>
        <v>03</v>
      </c>
      <c r="E1113" t="s">
        <v>260</v>
      </c>
      <c r="F1113">
        <v>222</v>
      </c>
      <c r="G1113">
        <v>112</v>
      </c>
      <c r="H1113">
        <v>127</v>
      </c>
      <c r="I1113">
        <v>70</v>
      </c>
      <c r="J1113">
        <v>70</v>
      </c>
      <c r="K1113">
        <v>67</v>
      </c>
      <c r="L1113">
        <v>0</v>
      </c>
      <c r="M1113">
        <v>2024</v>
      </c>
      <c r="N1113">
        <f>VLOOKUP(E1113, '2024D'!$A$2:$G$339, 2, FALSE)</f>
        <v>173</v>
      </c>
      <c r="O1113">
        <f>VLOOKUP(E1113, '2024D'!$A$2:$G$339, 3, FALSE)</f>
        <v>6631</v>
      </c>
      <c r="P1113">
        <f>extracted_table_data[[#This Row],[最低排名]]-extracted_table_data[[#This Row],[同分人数]]+1</f>
        <v>12195</v>
      </c>
      <c r="Q1113">
        <f>IF(O1113&gt;=开始!$B$6, 1, 0)</f>
        <v>1</v>
      </c>
      <c r="R1113">
        <f>extracted_table_data[[#This Row],[最低排名]]-开始!$B$6</f>
        <v>12442</v>
      </c>
    </row>
    <row r="1114" spans="1:18">
      <c r="A1114">
        <v>81201</v>
      </c>
      <c r="B1114" t="s">
        <v>1293</v>
      </c>
      <c r="C1114" t="str">
        <f t="shared" si="34"/>
        <v>西南大学</v>
      </c>
      <c r="D1114" t="str">
        <f t="shared" si="35"/>
        <v>01</v>
      </c>
      <c r="E1114" t="s">
        <v>607</v>
      </c>
      <c r="F1114">
        <v>231</v>
      </c>
      <c r="G1114">
        <v>127</v>
      </c>
      <c r="H1114">
        <v>114</v>
      </c>
      <c r="I1114">
        <v>70</v>
      </c>
      <c r="J1114">
        <v>64</v>
      </c>
      <c r="K1114">
        <v>58</v>
      </c>
      <c r="L1114">
        <v>0</v>
      </c>
      <c r="M1114">
        <v>2024</v>
      </c>
      <c r="N1114">
        <f>VLOOKUP(E1114, '2024D'!$A$2:$G$339, 2, FALSE)</f>
        <v>232</v>
      </c>
      <c r="O1114">
        <f>VLOOKUP(E1114, '2024D'!$A$2:$G$339, 3, FALSE)</f>
        <v>10538</v>
      </c>
      <c r="P1114">
        <f>extracted_table_data[[#This Row],[最低排名]]-extracted_table_data[[#This Row],[同分人数]]+1</f>
        <v>28320</v>
      </c>
      <c r="Q1114">
        <f>IF(O1114&gt;=开始!$B$6, 1, 0)</f>
        <v>1</v>
      </c>
      <c r="R1114">
        <f>extracted_table_data[[#This Row],[最低排名]]-开始!$B$6</f>
        <v>28564</v>
      </c>
    </row>
    <row r="1115" spans="1:18">
      <c r="A1115">
        <v>81202</v>
      </c>
      <c r="B1115" t="s">
        <v>1294</v>
      </c>
      <c r="C1115" t="str">
        <f t="shared" si="34"/>
        <v>西南大学</v>
      </c>
      <c r="D1115" t="str">
        <f t="shared" si="35"/>
        <v>02</v>
      </c>
      <c r="E1115" t="s">
        <v>298</v>
      </c>
      <c r="F1115">
        <v>215</v>
      </c>
      <c r="G1115">
        <v>110</v>
      </c>
      <c r="H1115">
        <v>125</v>
      </c>
      <c r="I1115">
        <v>67</v>
      </c>
      <c r="J1115">
        <v>64</v>
      </c>
      <c r="K1115">
        <v>61</v>
      </c>
      <c r="L1115">
        <v>0</v>
      </c>
      <c r="M1115">
        <v>2024</v>
      </c>
      <c r="N1115">
        <f>VLOOKUP(E1115, '2024D'!$A$2:$G$339, 2, FALSE)</f>
        <v>216</v>
      </c>
      <c r="O1115">
        <f>VLOOKUP(E1115, '2024D'!$A$2:$G$339, 3, FALSE)</f>
        <v>11678</v>
      </c>
      <c r="P1115">
        <f>extracted_table_data[[#This Row],[最低排名]]-extracted_table_data[[#This Row],[同分人数]]+1</f>
        <v>28565</v>
      </c>
      <c r="Q1115">
        <f>IF(O1115&gt;=开始!$B$6, 1, 0)</f>
        <v>1</v>
      </c>
      <c r="R1115">
        <f>extracted_table_data[[#This Row],[最低排名]]-开始!$B$6</f>
        <v>28788</v>
      </c>
    </row>
    <row r="1116" spans="1:18">
      <c r="A1116">
        <v>81203</v>
      </c>
      <c r="B1116" t="s">
        <v>1295</v>
      </c>
      <c r="C1116" t="str">
        <f t="shared" si="34"/>
        <v>西南大学</v>
      </c>
      <c r="D1116" t="str">
        <f t="shared" si="35"/>
        <v>03</v>
      </c>
      <c r="E1116" t="s">
        <v>20</v>
      </c>
      <c r="F1116">
        <v>223</v>
      </c>
      <c r="G1116">
        <v>113</v>
      </c>
      <c r="H1116">
        <v>117</v>
      </c>
      <c r="I1116">
        <v>70</v>
      </c>
      <c r="J1116">
        <v>67</v>
      </c>
      <c r="K1116">
        <v>64</v>
      </c>
      <c r="L1116">
        <v>0</v>
      </c>
      <c r="M1116">
        <v>2024</v>
      </c>
      <c r="N1116">
        <f>VLOOKUP(E1116, '2024D'!$A$2:$G$339, 2, FALSE)</f>
        <v>207</v>
      </c>
      <c r="O1116">
        <f>VLOOKUP(E1116, '2024D'!$A$2:$G$339, 3, FALSE)</f>
        <v>9624</v>
      </c>
      <c r="P1116">
        <f>extracted_table_data[[#This Row],[最低排名]]-extracted_table_data[[#This Row],[同分人数]]+1</f>
        <v>24318</v>
      </c>
      <c r="Q1116">
        <f>IF(O1116&gt;=开始!$B$6, 1, 0)</f>
        <v>1</v>
      </c>
      <c r="R1116">
        <f>extracted_table_data[[#This Row],[最低排名]]-开始!$B$6</f>
        <v>24548</v>
      </c>
    </row>
    <row r="1117" spans="1:18">
      <c r="A1117">
        <v>81301</v>
      </c>
      <c r="B1117" t="s">
        <v>1297</v>
      </c>
      <c r="C1117" t="str">
        <f t="shared" si="34"/>
        <v>重庆邮电</v>
      </c>
      <c r="D1117" t="str">
        <f t="shared" si="35"/>
        <v>01</v>
      </c>
      <c r="E1117" t="s">
        <v>607</v>
      </c>
      <c r="F1117">
        <v>223</v>
      </c>
      <c r="G1117">
        <v>115</v>
      </c>
      <c r="H1117">
        <v>125</v>
      </c>
      <c r="I1117">
        <v>67</v>
      </c>
      <c r="J1117">
        <v>67</v>
      </c>
      <c r="K1117">
        <v>55</v>
      </c>
      <c r="L1117">
        <v>0</v>
      </c>
      <c r="M1117">
        <v>2024</v>
      </c>
      <c r="N1117">
        <f>VLOOKUP(E1117, '2024D'!$A$2:$G$339, 2, FALSE)</f>
        <v>232</v>
      </c>
      <c r="O1117">
        <f>VLOOKUP(E1117, '2024D'!$A$2:$G$339, 3, FALSE)</f>
        <v>10538</v>
      </c>
      <c r="P1117">
        <f>extracted_table_data[[#This Row],[最低排名]]-extracted_table_data[[#This Row],[同分人数]]+1</f>
        <v>29470</v>
      </c>
      <c r="Q1117">
        <f>IF(O1117&gt;=开始!$B$6, 1, 0)</f>
        <v>1</v>
      </c>
      <c r="R1117">
        <f>extracted_table_data[[#This Row],[最低排名]]-开始!$B$6</f>
        <v>29706</v>
      </c>
    </row>
    <row r="1118" spans="1:18">
      <c r="A1118">
        <v>81401</v>
      </c>
      <c r="B1118" t="s">
        <v>1298</v>
      </c>
      <c r="C1118" t="str">
        <f t="shared" si="34"/>
        <v>重庆交大</v>
      </c>
      <c r="D1118" t="str">
        <f t="shared" si="35"/>
        <v>01</v>
      </c>
      <c r="E1118" t="s">
        <v>149</v>
      </c>
      <c r="F1118">
        <v>203</v>
      </c>
      <c r="G1118">
        <v>116</v>
      </c>
      <c r="H1118">
        <v>103</v>
      </c>
      <c r="I1118">
        <v>67</v>
      </c>
      <c r="J1118">
        <v>64</v>
      </c>
      <c r="K1118">
        <v>55</v>
      </c>
      <c r="L1118">
        <v>5</v>
      </c>
      <c r="M1118">
        <v>2024</v>
      </c>
      <c r="N1118">
        <f>VLOOKUP(E1118, '2024D'!$A$2:$G$339, 2, FALSE)</f>
        <v>243</v>
      </c>
      <c r="O1118">
        <f>VLOOKUP(E1118, '2024D'!$A$2:$G$339, 3, FALSE)</f>
        <v>20203</v>
      </c>
      <c r="P1118">
        <f>extracted_table_data[[#This Row],[最低排名]]-extracted_table_data[[#This Row],[同分人数]]+1</f>
        <v>39780</v>
      </c>
      <c r="Q1118">
        <f>IF(O1118&gt;=开始!$B$6, 1, 0)</f>
        <v>1</v>
      </c>
      <c r="R1118">
        <f>extracted_table_data[[#This Row],[最低排名]]-开始!$B$6</f>
        <v>39977</v>
      </c>
    </row>
    <row r="1119" spans="1:18">
      <c r="A1119">
        <v>81402</v>
      </c>
      <c r="B1119" t="s">
        <v>1299</v>
      </c>
      <c r="C1119" t="str">
        <f t="shared" si="34"/>
        <v>重庆交大</v>
      </c>
      <c r="D1119" t="str">
        <f t="shared" si="35"/>
        <v>02</v>
      </c>
      <c r="E1119" t="s">
        <v>141</v>
      </c>
      <c r="F1119">
        <v>189</v>
      </c>
      <c r="G1119">
        <v>97</v>
      </c>
      <c r="H1119">
        <v>104</v>
      </c>
      <c r="I1119">
        <v>61</v>
      </c>
      <c r="J1119">
        <v>58</v>
      </c>
      <c r="K1119">
        <v>58</v>
      </c>
      <c r="L1119">
        <v>0</v>
      </c>
      <c r="M1119">
        <v>2024</v>
      </c>
      <c r="N1119">
        <f>VLOOKUP(E1119, '2024D'!$A$2:$G$339, 2, FALSE)</f>
        <v>248</v>
      </c>
      <c r="O1119">
        <f>VLOOKUP(E1119, '2024D'!$A$2:$G$339, 3, FALSE)</f>
        <v>26996</v>
      </c>
      <c r="P1119">
        <f>extracted_table_data[[#This Row],[最低排名]]-extracted_table_data[[#This Row],[同分人数]]+1</f>
        <v>31348</v>
      </c>
      <c r="Q1119">
        <f>IF(O1119&gt;=开始!$B$6, 1, 0)</f>
        <v>1</v>
      </c>
      <c r="R1119">
        <f>extracted_table_data[[#This Row],[最低排名]]-开始!$B$6</f>
        <v>31584</v>
      </c>
    </row>
    <row r="1120" spans="1:18">
      <c r="A1120">
        <v>81501</v>
      </c>
      <c r="B1120" t="s">
        <v>1300</v>
      </c>
      <c r="C1120" t="str">
        <f t="shared" si="34"/>
        <v>重庆医大</v>
      </c>
      <c r="D1120" t="str">
        <f t="shared" si="35"/>
        <v>01</v>
      </c>
      <c r="E1120" t="s">
        <v>107</v>
      </c>
      <c r="F1120">
        <v>231</v>
      </c>
      <c r="G1120">
        <v>130</v>
      </c>
      <c r="H1120">
        <v>122</v>
      </c>
      <c r="I1120">
        <v>64</v>
      </c>
      <c r="J1120">
        <v>64</v>
      </c>
      <c r="K1120">
        <v>61</v>
      </c>
      <c r="L1120">
        <v>0</v>
      </c>
      <c r="M1120">
        <v>2024</v>
      </c>
      <c r="N1120">
        <f>VLOOKUP(E1120, '2024D'!$A$2:$G$339, 2, FALSE)</f>
        <v>231</v>
      </c>
      <c r="O1120">
        <f>VLOOKUP(E1120, '2024D'!$A$2:$G$339, 3, FALSE)</f>
        <v>9417</v>
      </c>
      <c r="P1120">
        <f>extracted_table_data[[#This Row],[最低排名]]-extracted_table_data[[#This Row],[同分人数]]+1</f>
        <v>4751</v>
      </c>
      <c r="Q1120">
        <f>IF(O1120&gt;=开始!$B$6, 1, 0)</f>
        <v>1</v>
      </c>
      <c r="R1120">
        <f>extracted_table_data[[#This Row],[最低排名]]-开始!$B$6</f>
        <v>4910</v>
      </c>
    </row>
    <row r="1121" spans="1:18">
      <c r="A1121">
        <v>81502</v>
      </c>
      <c r="B1121" t="s">
        <v>1301</v>
      </c>
      <c r="C1121" t="str">
        <f t="shared" si="34"/>
        <v>重庆医大</v>
      </c>
      <c r="D1121" t="str">
        <f t="shared" si="35"/>
        <v>02</v>
      </c>
      <c r="E1121" t="s">
        <v>39</v>
      </c>
      <c r="F1121">
        <v>210</v>
      </c>
      <c r="G1121">
        <v>121</v>
      </c>
      <c r="H1121">
        <v>97</v>
      </c>
      <c r="I1121">
        <v>67</v>
      </c>
      <c r="J1121">
        <v>64</v>
      </c>
      <c r="K1121">
        <v>64</v>
      </c>
      <c r="L1121">
        <v>0</v>
      </c>
      <c r="M1121">
        <v>2024</v>
      </c>
      <c r="N1121">
        <f>VLOOKUP(E1121, '2024D'!$A$2:$G$339, 2, FALSE)</f>
        <v>241</v>
      </c>
      <c r="O1121">
        <f>VLOOKUP(E1121, '2024D'!$A$2:$G$339, 3, FALSE)</f>
        <v>19008</v>
      </c>
      <c r="P1121">
        <f>extracted_table_data[[#This Row],[最低排名]]-extracted_table_data[[#This Row],[同分人数]]+1</f>
        <v>5454</v>
      </c>
      <c r="Q1121">
        <f>IF(O1121&gt;=开始!$B$6, 1, 0)</f>
        <v>1</v>
      </c>
      <c r="R1121">
        <f>extracted_table_data[[#This Row],[最低排名]]-开始!$B$6</f>
        <v>5664</v>
      </c>
    </row>
    <row r="1122" spans="1:18">
      <c r="A1122">
        <v>81503</v>
      </c>
      <c r="B1122" t="s">
        <v>1302</v>
      </c>
      <c r="C1122" t="str">
        <f t="shared" si="34"/>
        <v>重庆医大</v>
      </c>
      <c r="D1122" t="str">
        <f t="shared" si="35"/>
        <v>03</v>
      </c>
      <c r="E1122" t="s">
        <v>546</v>
      </c>
      <c r="F1122">
        <v>211</v>
      </c>
      <c r="G1122">
        <v>110</v>
      </c>
      <c r="H1122">
        <v>91</v>
      </c>
      <c r="I1122">
        <v>64</v>
      </c>
      <c r="J1122">
        <v>64</v>
      </c>
      <c r="K1122">
        <v>58</v>
      </c>
      <c r="L1122">
        <v>0</v>
      </c>
      <c r="M1122">
        <v>2024</v>
      </c>
      <c r="N1122">
        <f>VLOOKUP(E1122, '2024D'!$A$2:$G$339, 2, FALSE)</f>
        <v>244</v>
      </c>
      <c r="O1122">
        <f>VLOOKUP(E1122, '2024D'!$A$2:$G$339, 3, FALSE)</f>
        <v>22514</v>
      </c>
      <c r="P1122">
        <f>extracted_table_data[[#This Row],[最低排名]]-extracted_table_data[[#This Row],[同分人数]]+1</f>
        <v>10106</v>
      </c>
      <c r="Q1122">
        <f>IF(O1122&gt;=开始!$B$6, 1, 0)</f>
        <v>1</v>
      </c>
      <c r="R1122">
        <f>extracted_table_data[[#This Row],[最低排名]]-开始!$B$6</f>
        <v>10340</v>
      </c>
    </row>
    <row r="1123" spans="1:18">
      <c r="A1123">
        <v>81504</v>
      </c>
      <c r="B1123" t="s">
        <v>1303</v>
      </c>
      <c r="C1123" t="str">
        <f t="shared" si="34"/>
        <v>重庆医大</v>
      </c>
      <c r="D1123" t="str">
        <f t="shared" si="35"/>
        <v>04</v>
      </c>
      <c r="E1123" t="s">
        <v>155</v>
      </c>
      <c r="F1123">
        <v>219</v>
      </c>
      <c r="G1123">
        <v>122</v>
      </c>
      <c r="H1123">
        <v>87</v>
      </c>
      <c r="I1123">
        <v>64</v>
      </c>
      <c r="J1123">
        <v>61</v>
      </c>
      <c r="K1123">
        <v>58</v>
      </c>
      <c r="L1123">
        <v>0</v>
      </c>
      <c r="M1123">
        <v>2024</v>
      </c>
      <c r="N1123">
        <f>VLOOKUP(E1123, '2024D'!$A$2:$G$339, 2, FALSE)</f>
        <v>267</v>
      </c>
      <c r="O1123">
        <f>VLOOKUP(E1123, '2024D'!$A$2:$G$339, 3, FALSE)</f>
        <v>22270</v>
      </c>
      <c r="P1123">
        <f>extracted_table_data[[#This Row],[最低排名]]-extracted_table_data[[#This Row],[同分人数]]+1</f>
        <v>9180</v>
      </c>
      <c r="Q1123">
        <f>IF(O1123&gt;=开始!$B$6, 1, 0)</f>
        <v>1</v>
      </c>
      <c r="R1123">
        <f>extracted_table_data[[#This Row],[最低排名]]-开始!$B$6</f>
        <v>9418</v>
      </c>
    </row>
    <row r="1124" spans="1:18">
      <c r="A1124">
        <v>81505</v>
      </c>
      <c r="B1124" t="s">
        <v>1304</v>
      </c>
      <c r="C1124" t="str">
        <f t="shared" si="34"/>
        <v>重庆医大</v>
      </c>
      <c r="D1124" t="str">
        <f t="shared" si="35"/>
        <v>05</v>
      </c>
      <c r="E1124" t="s">
        <v>500</v>
      </c>
      <c r="F1124">
        <v>215</v>
      </c>
      <c r="G1124">
        <v>110</v>
      </c>
      <c r="H1124">
        <v>126</v>
      </c>
      <c r="I1124">
        <v>67</v>
      </c>
      <c r="J1124">
        <v>67</v>
      </c>
      <c r="K1124">
        <v>61</v>
      </c>
      <c r="L1124">
        <v>0</v>
      </c>
      <c r="M1124">
        <v>2024</v>
      </c>
      <c r="N1124">
        <f>VLOOKUP(E1124, '2024D'!$A$2:$G$339, 2, FALSE)</f>
        <v>222</v>
      </c>
      <c r="O1124">
        <f>VLOOKUP(E1124, '2024D'!$A$2:$G$339, 3, FALSE)</f>
        <v>10760</v>
      </c>
      <c r="P1124">
        <f>extracted_table_data[[#This Row],[最低排名]]-extracted_table_data[[#This Row],[同分人数]]+1</f>
        <v>10566</v>
      </c>
      <c r="Q1124">
        <f>IF(O1124&gt;=开始!$B$6, 1, 0)</f>
        <v>1</v>
      </c>
      <c r="R1124">
        <f>extracted_table_data[[#This Row],[最低排名]]-开始!$B$6</f>
        <v>10808</v>
      </c>
    </row>
    <row r="1125" spans="1:18">
      <c r="A1125">
        <v>81601</v>
      </c>
      <c r="B1125" t="s">
        <v>1307</v>
      </c>
      <c r="C1125" t="str">
        <f t="shared" si="34"/>
        <v>重庆师大</v>
      </c>
      <c r="D1125" t="str">
        <f t="shared" si="35"/>
        <v>01</v>
      </c>
      <c r="E1125" t="s">
        <v>701</v>
      </c>
      <c r="F1125">
        <v>202</v>
      </c>
      <c r="G1125">
        <v>109</v>
      </c>
      <c r="H1125">
        <v>86</v>
      </c>
      <c r="I1125">
        <v>61</v>
      </c>
      <c r="J1125">
        <v>49</v>
      </c>
      <c r="K1125">
        <v>46</v>
      </c>
      <c r="L1125">
        <v>0</v>
      </c>
      <c r="M1125">
        <v>2024</v>
      </c>
      <c r="N1125">
        <f>VLOOKUP(E1125, '2024D'!$A$2:$G$339, 2, FALSE)</f>
        <v>215</v>
      </c>
      <c r="O1125">
        <f>VLOOKUP(E1125, '2024D'!$A$2:$G$339, 3, FALSE)</f>
        <v>33286</v>
      </c>
      <c r="P1125">
        <f>extracted_table_data[[#This Row],[最低排名]]-extracted_table_data[[#This Row],[同分人数]]+1</f>
        <v>9656</v>
      </c>
      <c r="Q1125">
        <f>IF(O1125&gt;=开始!$B$6, 1, 0)</f>
        <v>1</v>
      </c>
      <c r="R1125">
        <f>extracted_table_data[[#This Row],[最低排名]]-开始!$B$6</f>
        <v>9864</v>
      </c>
    </row>
    <row r="1126" spans="1:18">
      <c r="A1126">
        <v>81602</v>
      </c>
      <c r="B1126" t="s">
        <v>1308</v>
      </c>
      <c r="C1126" t="str">
        <f t="shared" si="34"/>
        <v>重庆师大</v>
      </c>
      <c r="D1126" t="str">
        <f t="shared" si="35"/>
        <v>02</v>
      </c>
      <c r="E1126" t="s">
        <v>678</v>
      </c>
      <c r="F1126">
        <v>200</v>
      </c>
      <c r="G1126">
        <v>109</v>
      </c>
      <c r="H1126">
        <v>109</v>
      </c>
      <c r="I1126">
        <v>64</v>
      </c>
      <c r="J1126">
        <v>61</v>
      </c>
      <c r="K1126">
        <v>49</v>
      </c>
      <c r="L1126">
        <v>0</v>
      </c>
      <c r="M1126">
        <v>2024</v>
      </c>
      <c r="N1126">
        <f>VLOOKUP(E1126, '2024D'!$A$2:$G$339, 2, FALSE)</f>
        <v>261</v>
      </c>
      <c r="O1126">
        <f>VLOOKUP(E1126, '2024D'!$A$2:$G$339, 3, FALSE)</f>
        <v>23814</v>
      </c>
      <c r="P1126">
        <f>extracted_table_data[[#This Row],[最低排名]]-extracted_table_data[[#This Row],[同分人数]]+1</f>
        <v>12443</v>
      </c>
      <c r="Q1126">
        <f>IF(O1126&gt;=开始!$B$6, 1, 0)</f>
        <v>1</v>
      </c>
      <c r="R1126">
        <f>extracted_table_data[[#This Row],[最低排名]]-开始!$B$6</f>
        <v>12669</v>
      </c>
    </row>
    <row r="1127" spans="1:18">
      <c r="A1127">
        <v>81603</v>
      </c>
      <c r="B1127" t="s">
        <v>1309</v>
      </c>
      <c r="C1127" t="str">
        <f t="shared" si="34"/>
        <v>重庆师大</v>
      </c>
      <c r="D1127" t="str">
        <f t="shared" si="35"/>
        <v>03</v>
      </c>
      <c r="E1127" t="s">
        <v>863</v>
      </c>
      <c r="F1127">
        <v>181</v>
      </c>
      <c r="G1127">
        <v>93</v>
      </c>
      <c r="H1127">
        <v>120</v>
      </c>
      <c r="I1127">
        <v>67</v>
      </c>
      <c r="J1127">
        <v>52</v>
      </c>
      <c r="K1127">
        <v>46</v>
      </c>
      <c r="L1127">
        <v>0</v>
      </c>
      <c r="M1127">
        <v>2024</v>
      </c>
      <c r="N1127">
        <f>VLOOKUP(E1127, '2024D'!$A$2:$G$339, 2, FALSE)</f>
        <v>250</v>
      </c>
      <c r="O1127">
        <f>VLOOKUP(E1127, '2024D'!$A$2:$G$339, 3, FALSE)</f>
        <v>28028</v>
      </c>
      <c r="P1127">
        <f>extracted_table_data[[#This Row],[最低排名]]-extracted_table_data[[#This Row],[同分人数]]+1</f>
        <v>22167</v>
      </c>
      <c r="Q1127">
        <f>IF(O1127&gt;=开始!$B$6, 1, 0)</f>
        <v>1</v>
      </c>
      <c r="R1127">
        <f>extracted_table_data[[#This Row],[最低排名]]-开始!$B$6</f>
        <v>22397</v>
      </c>
    </row>
    <row r="1128" spans="1:18">
      <c r="A1128">
        <v>81701</v>
      </c>
      <c r="B1128" t="s">
        <v>1312</v>
      </c>
      <c r="C1128" t="str">
        <f t="shared" si="34"/>
        <v>川外国语</v>
      </c>
      <c r="D1128" t="str">
        <f t="shared" si="35"/>
        <v>01</v>
      </c>
      <c r="E1128" t="s">
        <v>146</v>
      </c>
      <c r="F1128">
        <v>192</v>
      </c>
      <c r="G1128">
        <v>98</v>
      </c>
      <c r="H1128">
        <v>115</v>
      </c>
      <c r="I1128">
        <v>61</v>
      </c>
      <c r="J1128">
        <v>61</v>
      </c>
      <c r="K1128">
        <v>55</v>
      </c>
      <c r="L1128">
        <v>0</v>
      </c>
      <c r="M1128">
        <v>2024</v>
      </c>
      <c r="N1128">
        <f>VLOOKUP(E1128, '2024D'!$A$2:$G$339, 2, FALSE)</f>
        <v>260</v>
      </c>
      <c r="O1128">
        <f>VLOOKUP(E1128, '2024D'!$A$2:$G$339, 3, FALSE)</f>
        <v>23553</v>
      </c>
      <c r="P1128">
        <f>extracted_table_data[[#This Row],[最低排名]]-extracted_table_data[[#This Row],[同分人数]]+1</f>
        <v>27119</v>
      </c>
      <c r="Q1128">
        <f>IF(O1128&gt;=开始!$B$6, 1, 0)</f>
        <v>1</v>
      </c>
      <c r="R1128">
        <f>extracted_table_data[[#This Row],[最低排名]]-开始!$B$6</f>
        <v>27340</v>
      </c>
    </row>
    <row r="1129" spans="1:18">
      <c r="A1129">
        <v>81702</v>
      </c>
      <c r="B1129" t="s">
        <v>1313</v>
      </c>
      <c r="C1129" t="str">
        <f t="shared" si="34"/>
        <v>川外国语</v>
      </c>
      <c r="D1129" t="str">
        <f t="shared" si="35"/>
        <v>02</v>
      </c>
      <c r="E1129" t="s">
        <v>120</v>
      </c>
      <c r="F1129">
        <v>194</v>
      </c>
      <c r="G1129">
        <v>99</v>
      </c>
      <c r="H1129">
        <v>121</v>
      </c>
      <c r="I1129">
        <v>61</v>
      </c>
      <c r="J1129">
        <v>61</v>
      </c>
      <c r="K1129">
        <v>43</v>
      </c>
      <c r="L1129">
        <v>0</v>
      </c>
      <c r="M1129">
        <v>2024</v>
      </c>
      <c r="N1129">
        <f>VLOOKUP(E1129, '2024D'!$A$2:$G$339, 2, FALSE)</f>
        <v>225</v>
      </c>
      <c r="O1129">
        <f>VLOOKUP(E1129, '2024D'!$A$2:$G$339, 3, FALSE)</f>
        <v>24562</v>
      </c>
      <c r="P1129">
        <f>extracted_table_data[[#This Row],[最低排名]]-extracted_table_data[[#This Row],[同分人数]]+1</f>
        <v>12911</v>
      </c>
      <c r="Q1129">
        <f>IF(O1129&gt;=开始!$B$6, 1, 0)</f>
        <v>1</v>
      </c>
      <c r="R1129">
        <f>extracted_table_data[[#This Row],[最低排名]]-开始!$B$6</f>
        <v>13152</v>
      </c>
    </row>
    <row r="1130" spans="1:18">
      <c r="A1130">
        <v>81703</v>
      </c>
      <c r="B1130" t="s">
        <v>1314</v>
      </c>
      <c r="C1130" t="str">
        <f t="shared" si="34"/>
        <v>川外国语</v>
      </c>
      <c r="D1130" t="str">
        <f t="shared" si="35"/>
        <v>03</v>
      </c>
      <c r="E1130" t="s">
        <v>347</v>
      </c>
      <c r="F1130">
        <v>207</v>
      </c>
      <c r="G1130">
        <v>106</v>
      </c>
      <c r="H1130">
        <v>104</v>
      </c>
      <c r="I1130">
        <v>61</v>
      </c>
      <c r="J1130">
        <v>55</v>
      </c>
      <c r="K1130">
        <v>46</v>
      </c>
      <c r="L1130">
        <v>0</v>
      </c>
      <c r="M1130">
        <v>2024</v>
      </c>
      <c r="N1130">
        <f>VLOOKUP(E1130, '2024D'!$A$2:$G$339, 2, FALSE)</f>
        <v>236</v>
      </c>
      <c r="O1130">
        <f>VLOOKUP(E1130, '2024D'!$A$2:$G$339, 3, FALSE)</f>
        <v>26270</v>
      </c>
      <c r="P1130">
        <f>extracted_table_data[[#This Row],[最低排名]]-extracted_table_data[[#This Row],[同分人数]]+1</f>
        <v>6029</v>
      </c>
      <c r="Q1130">
        <f>IF(O1130&gt;=开始!$B$6, 1, 0)</f>
        <v>1</v>
      </c>
      <c r="R1130">
        <f>extracted_table_data[[#This Row],[最低排名]]-开始!$B$6</f>
        <v>6238</v>
      </c>
    </row>
    <row r="1131" spans="1:18">
      <c r="A1131">
        <v>81801</v>
      </c>
      <c r="B1131" t="s">
        <v>1316</v>
      </c>
      <c r="C1131" t="str">
        <f t="shared" si="34"/>
        <v>西南政法</v>
      </c>
      <c r="D1131" t="str">
        <f t="shared" si="35"/>
        <v>01</v>
      </c>
      <c r="E1131" t="s">
        <v>25</v>
      </c>
      <c r="F1131">
        <v>230</v>
      </c>
      <c r="G1131">
        <v>116</v>
      </c>
      <c r="H1131">
        <v>118</v>
      </c>
      <c r="I1131">
        <v>67</v>
      </c>
      <c r="J1131">
        <v>64</v>
      </c>
      <c r="K1131">
        <v>64</v>
      </c>
      <c r="L1131">
        <v>0</v>
      </c>
      <c r="M1131">
        <v>2024</v>
      </c>
      <c r="N1131">
        <f>VLOOKUP(E1131, '2024D'!$A$2:$G$339, 2, FALSE)</f>
        <v>213</v>
      </c>
      <c r="O1131">
        <f>VLOOKUP(E1131, '2024D'!$A$2:$G$339, 3, FALSE)</f>
        <v>9186</v>
      </c>
      <c r="P1131">
        <f>extracted_table_data[[#This Row],[最低排名]]-extracted_table_data[[#This Row],[同分人数]]+1</f>
        <v>17140</v>
      </c>
      <c r="Q1131">
        <f>IF(O1131&gt;=开始!$B$6, 1, 0)</f>
        <v>1</v>
      </c>
      <c r="R1131">
        <f>extracted_table_data[[#This Row],[最低排名]]-开始!$B$6</f>
        <v>17377</v>
      </c>
    </row>
    <row r="1132" spans="1:18">
      <c r="A1132">
        <v>81901</v>
      </c>
      <c r="B1132" t="s">
        <v>2334</v>
      </c>
      <c r="C1132" t="str">
        <f t="shared" si="34"/>
        <v>重庆科大</v>
      </c>
      <c r="D1132" t="str">
        <f t="shared" si="35"/>
        <v>01</v>
      </c>
      <c r="E1132" t="s">
        <v>387</v>
      </c>
      <c r="F1132">
        <v>194</v>
      </c>
      <c r="G1132">
        <v>97</v>
      </c>
      <c r="H1132">
        <v>96</v>
      </c>
      <c r="I1132">
        <v>55</v>
      </c>
      <c r="J1132">
        <v>52</v>
      </c>
      <c r="K1132">
        <v>49</v>
      </c>
      <c r="L1132">
        <v>0</v>
      </c>
      <c r="M1132">
        <v>2024</v>
      </c>
      <c r="N1132">
        <f>VLOOKUP(E1132, '2024D'!$A$2:$G$339, 2, FALSE)</f>
        <v>219</v>
      </c>
      <c r="O1132">
        <f>VLOOKUP(E1132, '2024D'!$A$2:$G$339, 3, FALSE)</f>
        <v>32860</v>
      </c>
      <c r="P1132">
        <f>extracted_table_data[[#This Row],[最低排名]]-extracted_table_data[[#This Row],[同分人数]]+1</f>
        <v>16424</v>
      </c>
      <c r="Q1132">
        <f>IF(O1132&gt;=开始!$B$6, 1, 0)</f>
        <v>1</v>
      </c>
      <c r="R1132">
        <f>extracted_table_data[[#This Row],[最低排名]]-开始!$B$6</f>
        <v>16670</v>
      </c>
    </row>
    <row r="1133" spans="1:18">
      <c r="A1133">
        <v>81902</v>
      </c>
      <c r="B1133" t="s">
        <v>2335</v>
      </c>
      <c r="C1133" t="str">
        <f t="shared" si="34"/>
        <v>重庆科大</v>
      </c>
      <c r="D1133" t="str">
        <f t="shared" si="35"/>
        <v>02</v>
      </c>
      <c r="E1133" t="s">
        <v>335</v>
      </c>
      <c r="F1133">
        <v>203</v>
      </c>
      <c r="G1133">
        <v>112</v>
      </c>
      <c r="H1133">
        <v>85</v>
      </c>
      <c r="I1133">
        <v>58</v>
      </c>
      <c r="J1133">
        <v>55</v>
      </c>
      <c r="K1133">
        <v>46</v>
      </c>
      <c r="L1133">
        <v>0</v>
      </c>
      <c r="M1133">
        <v>2024</v>
      </c>
      <c r="N1133">
        <f>VLOOKUP(E1133, '2024D'!$A$2:$G$339, 2, FALSE)</f>
        <v>251</v>
      </c>
      <c r="O1133">
        <f>VLOOKUP(E1133, '2024D'!$A$2:$G$339, 3, FALSE)</f>
        <v>32641</v>
      </c>
      <c r="P1133">
        <f>extracted_table_data[[#This Row],[最低排名]]-extracted_table_data[[#This Row],[同分人数]]+1</f>
        <v>18636</v>
      </c>
      <c r="Q1133">
        <f>IF(O1133&gt;=开始!$B$6, 1, 0)</f>
        <v>1</v>
      </c>
      <c r="R1133">
        <f>extracted_table_data[[#This Row],[最低排名]]-开始!$B$6</f>
        <v>18898</v>
      </c>
    </row>
    <row r="1134" spans="1:18">
      <c r="A1134">
        <v>82001</v>
      </c>
      <c r="B1134" t="s">
        <v>1319</v>
      </c>
      <c r="C1134" t="str">
        <f t="shared" si="34"/>
        <v>重庆理工</v>
      </c>
      <c r="D1134" t="str">
        <f t="shared" si="35"/>
        <v>01</v>
      </c>
      <c r="E1134" t="s">
        <v>130</v>
      </c>
      <c r="F1134">
        <v>202</v>
      </c>
      <c r="G1134">
        <v>104</v>
      </c>
      <c r="H1134">
        <v>119</v>
      </c>
      <c r="I1134">
        <v>49</v>
      </c>
      <c r="J1134">
        <v>46</v>
      </c>
      <c r="K1134">
        <v>43</v>
      </c>
      <c r="L1134">
        <v>0</v>
      </c>
      <c r="M1134">
        <v>2024</v>
      </c>
      <c r="N1134">
        <f>VLOOKUP(E1134, '2024D'!$A$2:$G$339, 2, FALSE)</f>
        <v>230</v>
      </c>
      <c r="O1134">
        <f>VLOOKUP(E1134, '2024D'!$A$2:$G$339, 3, FALSE)</f>
        <v>29755</v>
      </c>
      <c r="P1134">
        <f>extracted_table_data[[#This Row],[最低排名]]-extracted_table_data[[#This Row],[同分人数]]+1</f>
        <v>22879</v>
      </c>
      <c r="Q1134">
        <f>IF(O1134&gt;=开始!$B$6, 1, 0)</f>
        <v>1</v>
      </c>
      <c r="R1134">
        <f>extracted_table_data[[#This Row],[最低排名]]-开始!$B$6</f>
        <v>23115</v>
      </c>
    </row>
    <row r="1135" spans="1:18">
      <c r="A1135">
        <v>82002</v>
      </c>
      <c r="B1135" t="s">
        <v>1320</v>
      </c>
      <c r="C1135" t="str">
        <f t="shared" si="34"/>
        <v>重庆理工</v>
      </c>
      <c r="D1135" t="str">
        <f t="shared" si="35"/>
        <v>02</v>
      </c>
      <c r="E1135" t="s">
        <v>560</v>
      </c>
      <c r="F1135">
        <v>203</v>
      </c>
      <c r="G1135">
        <v>105</v>
      </c>
      <c r="H1135">
        <v>102</v>
      </c>
      <c r="I1135">
        <v>52</v>
      </c>
      <c r="J1135">
        <v>52</v>
      </c>
      <c r="K1135">
        <v>40</v>
      </c>
      <c r="L1135">
        <v>0</v>
      </c>
      <c r="M1135">
        <v>2024</v>
      </c>
      <c r="N1135">
        <f>VLOOKUP(E1135, '2024D'!$A$2:$G$339, 2, FALSE)</f>
        <v>230</v>
      </c>
      <c r="O1135">
        <f>VLOOKUP(E1135, '2024D'!$A$2:$G$339, 3, FALSE)</f>
        <v>32134</v>
      </c>
      <c r="P1135">
        <f>extracted_table_data[[#This Row],[最低排名]]-extracted_table_data[[#This Row],[同分人数]]+1</f>
        <v>12443</v>
      </c>
      <c r="Q1135">
        <f>IF(O1135&gt;=开始!$B$6, 1, 0)</f>
        <v>1</v>
      </c>
      <c r="R1135">
        <f>extracted_table_data[[#This Row],[最低排名]]-开始!$B$6</f>
        <v>12669</v>
      </c>
    </row>
    <row r="1136" spans="1:18">
      <c r="A1136">
        <v>82003</v>
      </c>
      <c r="B1136" t="s">
        <v>2336</v>
      </c>
      <c r="C1136" t="str">
        <f t="shared" si="34"/>
        <v>重庆理工</v>
      </c>
      <c r="D1136" t="str">
        <f t="shared" si="35"/>
        <v>03</v>
      </c>
      <c r="E1136" t="s">
        <v>389</v>
      </c>
      <c r="F1136">
        <v>190</v>
      </c>
      <c r="G1136">
        <v>110</v>
      </c>
      <c r="H1136">
        <v>97</v>
      </c>
      <c r="I1136">
        <v>58</v>
      </c>
      <c r="J1136">
        <v>58</v>
      </c>
      <c r="K1136">
        <v>49</v>
      </c>
      <c r="L1136">
        <v>0</v>
      </c>
      <c r="M1136">
        <v>2024</v>
      </c>
      <c r="N1136">
        <f>VLOOKUP(E1136, '2024D'!$A$2:$G$339, 2, FALSE)</f>
        <v>220</v>
      </c>
      <c r="O1136">
        <f>VLOOKUP(E1136, '2024D'!$A$2:$G$339, 3, FALSE)</f>
        <v>31399</v>
      </c>
      <c r="P1136">
        <f>extracted_table_data[[#This Row],[最低排名]]-extracted_table_data[[#This Row],[同分人数]]+1</f>
        <v>24802</v>
      </c>
      <c r="Q1136">
        <f>IF(O1136&gt;=开始!$B$6, 1, 0)</f>
        <v>1</v>
      </c>
      <c r="R1136">
        <f>extracted_table_data[[#This Row],[最低排名]]-开始!$B$6</f>
        <v>25081</v>
      </c>
    </row>
    <row r="1137" spans="1:18">
      <c r="A1137">
        <v>82101</v>
      </c>
      <c r="B1137" t="s">
        <v>1321</v>
      </c>
      <c r="C1137" t="str">
        <f t="shared" si="34"/>
        <v>重庆工商</v>
      </c>
      <c r="D1137" t="str">
        <f t="shared" si="35"/>
        <v>01</v>
      </c>
      <c r="E1137" t="s">
        <v>230</v>
      </c>
      <c r="F1137">
        <v>193</v>
      </c>
      <c r="G1137">
        <v>110</v>
      </c>
      <c r="H1137">
        <v>94</v>
      </c>
      <c r="I1137">
        <v>61</v>
      </c>
      <c r="J1137">
        <v>49</v>
      </c>
      <c r="K1137">
        <v>46</v>
      </c>
      <c r="L1137">
        <v>0</v>
      </c>
      <c r="M1137">
        <v>2024</v>
      </c>
      <c r="N1137">
        <f>VLOOKUP(E1137, '2024D'!$A$2:$G$339, 2, FALSE)</f>
        <v>245</v>
      </c>
      <c r="O1137">
        <f>VLOOKUP(E1137, '2024D'!$A$2:$G$339, 3, FALSE)</f>
        <v>33531</v>
      </c>
      <c r="P1137">
        <f>extracted_table_data[[#This Row],[最低排名]]-extracted_table_data[[#This Row],[同分人数]]+1</f>
        <v>18899</v>
      </c>
      <c r="Q1137">
        <f>IF(O1137&gt;=开始!$B$6, 1, 0)</f>
        <v>1</v>
      </c>
      <c r="R1137">
        <f>extracted_table_data[[#This Row],[最低排名]]-开始!$B$6</f>
        <v>19158</v>
      </c>
    </row>
    <row r="1138" spans="1:18">
      <c r="A1138">
        <v>82102</v>
      </c>
      <c r="B1138" t="s">
        <v>1852</v>
      </c>
      <c r="C1138" t="str">
        <f t="shared" si="34"/>
        <v>重庆工商</v>
      </c>
      <c r="D1138" t="str">
        <f t="shared" si="35"/>
        <v>02</v>
      </c>
      <c r="E1138" t="s">
        <v>309</v>
      </c>
      <c r="F1138">
        <v>200</v>
      </c>
      <c r="G1138">
        <v>113</v>
      </c>
      <c r="H1138">
        <v>80</v>
      </c>
      <c r="I1138">
        <v>61</v>
      </c>
      <c r="J1138">
        <v>52</v>
      </c>
      <c r="K1138">
        <v>49</v>
      </c>
      <c r="L1138">
        <v>0</v>
      </c>
      <c r="M1138">
        <v>2024</v>
      </c>
      <c r="N1138">
        <f>VLOOKUP(E1138, '2024D'!$A$2:$G$339, 2, FALSE)</f>
        <v>250</v>
      </c>
      <c r="O1138">
        <f>VLOOKUP(E1138, '2024D'!$A$2:$G$339, 3, FALSE)</f>
        <v>33781</v>
      </c>
      <c r="P1138">
        <f>extracted_table_data[[#This Row],[最低排名]]-extracted_table_data[[#This Row],[同分人数]]+1</f>
        <v>16922</v>
      </c>
      <c r="Q1138">
        <f>IF(O1138&gt;=开始!$B$6, 1, 0)</f>
        <v>1</v>
      </c>
      <c r="R1138">
        <f>extracted_table_data[[#This Row],[最低排名]]-开始!$B$6</f>
        <v>17139</v>
      </c>
    </row>
    <row r="1139" spans="1:18">
      <c r="A1139">
        <v>82301</v>
      </c>
      <c r="B1139" t="s">
        <v>1322</v>
      </c>
      <c r="C1139" t="str">
        <f t="shared" si="34"/>
        <v>重庆外事</v>
      </c>
      <c r="D1139" t="str">
        <f t="shared" si="35"/>
        <v>01</v>
      </c>
      <c r="E1139" t="s">
        <v>752</v>
      </c>
      <c r="F1139">
        <v>181</v>
      </c>
      <c r="G1139">
        <v>104</v>
      </c>
      <c r="H1139">
        <v>79</v>
      </c>
      <c r="I1139">
        <v>64</v>
      </c>
      <c r="J1139">
        <v>58</v>
      </c>
      <c r="K1139">
        <v>43</v>
      </c>
      <c r="L1139">
        <v>0</v>
      </c>
      <c r="M1139">
        <v>2024</v>
      </c>
      <c r="N1139">
        <f>VLOOKUP(E1139, '2024D'!$A$2:$G$339, 2, FALSE)</f>
        <v>209</v>
      </c>
      <c r="O1139">
        <f>VLOOKUP(E1139, '2024D'!$A$2:$G$339, 3, FALSE)</f>
        <v>37468</v>
      </c>
      <c r="P1139">
        <f>extracted_table_data[[#This Row],[最低排名]]-extracted_table_data[[#This Row],[同分人数]]+1</f>
        <v>21933</v>
      </c>
      <c r="Q1139">
        <f>IF(O1139&gt;=开始!$B$6, 1, 0)</f>
        <v>1</v>
      </c>
      <c r="R1139">
        <f>extracted_table_data[[#This Row],[最低排名]]-开始!$B$6</f>
        <v>22166</v>
      </c>
    </row>
    <row r="1140" spans="1:18">
      <c r="A1140">
        <v>82401</v>
      </c>
      <c r="B1140" t="s">
        <v>1323</v>
      </c>
      <c r="C1140" t="str">
        <f t="shared" si="34"/>
        <v>重庆外贸</v>
      </c>
      <c r="D1140" t="str">
        <f t="shared" si="35"/>
        <v>01</v>
      </c>
      <c r="E1140" t="s">
        <v>998</v>
      </c>
      <c r="F1140">
        <v>188</v>
      </c>
      <c r="G1140">
        <v>104</v>
      </c>
      <c r="H1140">
        <v>91</v>
      </c>
      <c r="I1140">
        <v>46</v>
      </c>
      <c r="J1140">
        <v>46</v>
      </c>
      <c r="K1140">
        <v>40</v>
      </c>
      <c r="L1140">
        <v>0</v>
      </c>
      <c r="M1140">
        <v>2024</v>
      </c>
      <c r="N1140">
        <f>VLOOKUP(E1140, '2024D'!$A$2:$G$339, 2, FALSE)</f>
        <v>212</v>
      </c>
      <c r="O1140">
        <f>VLOOKUP(E1140, '2024D'!$A$2:$G$339, 3, FALSE)</f>
        <v>40210</v>
      </c>
      <c r="P1140">
        <f>extracted_table_data[[#This Row],[最低排名]]-extracted_table_data[[#This Row],[同分人数]]+1</f>
        <v>27819</v>
      </c>
      <c r="Q1140">
        <f>IF(O1140&gt;=开始!$B$6, 1, 0)</f>
        <v>1</v>
      </c>
      <c r="R1140">
        <f>extracted_table_data[[#This Row],[最低排名]]-开始!$B$6</f>
        <v>28075</v>
      </c>
    </row>
    <row r="1141" spans="1:18">
      <c r="A1141">
        <v>82402</v>
      </c>
      <c r="B1141" t="s">
        <v>1324</v>
      </c>
      <c r="C1141" t="str">
        <f t="shared" si="34"/>
        <v>重庆外贸</v>
      </c>
      <c r="D1141" t="str">
        <f t="shared" si="35"/>
        <v>02</v>
      </c>
      <c r="E1141" t="s">
        <v>223</v>
      </c>
      <c r="F1141">
        <v>170</v>
      </c>
      <c r="G1141">
        <v>92</v>
      </c>
      <c r="H1141">
        <v>97</v>
      </c>
      <c r="I1141">
        <v>52</v>
      </c>
      <c r="J1141">
        <v>46</v>
      </c>
      <c r="K1141">
        <v>43</v>
      </c>
      <c r="L1141">
        <v>0</v>
      </c>
      <c r="M1141">
        <v>2024</v>
      </c>
      <c r="N1141">
        <f>VLOOKUP(E1141, '2024D'!$A$2:$G$339, 2, FALSE)</f>
        <v>179</v>
      </c>
      <c r="O1141">
        <f>VLOOKUP(E1141, '2024D'!$A$2:$G$339, 3, FALSE)</f>
        <v>40752</v>
      </c>
      <c r="P1141">
        <f>extracted_table_data[[#This Row],[最低排名]]-extracted_table_data[[#This Row],[同分人数]]+1</f>
        <v>20654</v>
      </c>
      <c r="Q1141">
        <f>IF(O1141&gt;=开始!$B$6, 1, 0)</f>
        <v>1</v>
      </c>
      <c r="R1141">
        <f>extracted_table_data[[#This Row],[最低排名]]-开始!$B$6</f>
        <v>20893</v>
      </c>
    </row>
    <row r="1142" spans="1:18">
      <c r="A1142">
        <v>82501</v>
      </c>
      <c r="B1142" t="s">
        <v>1715</v>
      </c>
      <c r="C1142" t="str">
        <f t="shared" si="34"/>
        <v>重庆移通</v>
      </c>
      <c r="D1142" t="str">
        <f t="shared" si="35"/>
        <v>01</v>
      </c>
      <c r="E1142" t="s">
        <v>1548</v>
      </c>
      <c r="F1142">
        <v>188</v>
      </c>
      <c r="G1142">
        <v>96</v>
      </c>
      <c r="H1142">
        <v>80</v>
      </c>
      <c r="I1142">
        <v>46</v>
      </c>
      <c r="J1142">
        <v>46</v>
      </c>
      <c r="K1142">
        <v>43</v>
      </c>
      <c r="L1142">
        <v>0</v>
      </c>
      <c r="M1142">
        <v>2024</v>
      </c>
      <c r="N1142">
        <f>VLOOKUP(E1142, '2024D'!$A$2:$G$339, 2, FALSE)</f>
        <v>161</v>
      </c>
      <c r="O1142">
        <f>VLOOKUP(E1142, '2024D'!$A$2:$G$339, 3, FALSE)</f>
        <v>41594</v>
      </c>
      <c r="P1142">
        <f>extracted_table_data[[#This Row],[最低排名]]-extracted_table_data[[#This Row],[同分人数]]+1</f>
        <v>24078</v>
      </c>
      <c r="Q1142">
        <f>IF(O1142&gt;=开始!$B$6, 1, 0)</f>
        <v>1</v>
      </c>
      <c r="R1142">
        <f>extracted_table_data[[#This Row],[最低排名]]-开始!$B$6</f>
        <v>24317</v>
      </c>
    </row>
    <row r="1143" spans="1:18">
      <c r="A1143">
        <v>82502</v>
      </c>
      <c r="B1143" t="s">
        <v>1325</v>
      </c>
      <c r="C1143" t="str">
        <f t="shared" si="34"/>
        <v>重庆移通</v>
      </c>
      <c r="D1143" t="str">
        <f t="shared" si="35"/>
        <v>02</v>
      </c>
      <c r="E1143" t="s">
        <v>1548</v>
      </c>
      <c r="F1143">
        <v>155</v>
      </c>
      <c r="G1143">
        <v>83</v>
      </c>
      <c r="H1143">
        <v>119</v>
      </c>
      <c r="I1143">
        <v>43</v>
      </c>
      <c r="J1143">
        <v>43</v>
      </c>
      <c r="K1143">
        <v>43</v>
      </c>
      <c r="L1143">
        <v>0</v>
      </c>
      <c r="M1143">
        <v>2024</v>
      </c>
      <c r="N1143">
        <f>VLOOKUP(E1143, '2024D'!$A$2:$G$339, 2, FALSE)</f>
        <v>161</v>
      </c>
      <c r="O1143">
        <f>VLOOKUP(E1143, '2024D'!$A$2:$G$339, 3, FALSE)</f>
        <v>41594</v>
      </c>
      <c r="P1143">
        <f>extracted_table_data[[#This Row],[最低排名]]-extracted_table_data[[#This Row],[同分人数]]+1</f>
        <v>24549</v>
      </c>
      <c r="Q1143">
        <f>IF(O1143&gt;=开始!$B$6, 1, 0)</f>
        <v>1</v>
      </c>
      <c r="R1143">
        <f>extracted_table_data[[#This Row],[最低排名]]-开始!$B$6</f>
        <v>24801</v>
      </c>
    </row>
    <row r="1144" spans="1:18">
      <c r="A1144">
        <v>82601</v>
      </c>
      <c r="B1144" t="s">
        <v>1326</v>
      </c>
      <c r="C1144" t="str">
        <f t="shared" si="34"/>
        <v>四川美院</v>
      </c>
      <c r="D1144" t="str">
        <f t="shared" si="35"/>
        <v>01</v>
      </c>
      <c r="E1144" t="s">
        <v>518</v>
      </c>
      <c r="F1144">
        <v>211</v>
      </c>
      <c r="G1144">
        <v>116</v>
      </c>
      <c r="H1144">
        <v>114</v>
      </c>
      <c r="I1144">
        <v>67</v>
      </c>
      <c r="J1144">
        <v>64</v>
      </c>
      <c r="K1144">
        <v>58</v>
      </c>
      <c r="L1144">
        <v>0</v>
      </c>
      <c r="M1144">
        <v>2024</v>
      </c>
      <c r="N1144">
        <f>VLOOKUP(E1144, '2024D'!$A$2:$G$339, 2, FALSE)</f>
        <v>245</v>
      </c>
      <c r="O1144">
        <f>VLOOKUP(E1144, '2024D'!$A$2:$G$339, 3, FALSE)</f>
        <v>15979</v>
      </c>
      <c r="P1144">
        <f>extracted_table_data[[#This Row],[最低排名]]-extracted_table_data[[#This Row],[同分人数]]+1</f>
        <v>26614</v>
      </c>
      <c r="Q1144">
        <f>IF(O1144&gt;=开始!$B$6, 1, 0)</f>
        <v>1</v>
      </c>
      <c r="R1144">
        <f>extracted_table_data[[#This Row],[最低排名]]-开始!$B$6</f>
        <v>26866</v>
      </c>
    </row>
    <row r="1145" spans="1:18">
      <c r="A1145">
        <v>82602</v>
      </c>
      <c r="B1145" t="s">
        <v>1327</v>
      </c>
      <c r="C1145" t="str">
        <f t="shared" si="34"/>
        <v>四川美院</v>
      </c>
      <c r="D1145" t="str">
        <f t="shared" si="35"/>
        <v>02</v>
      </c>
      <c r="E1145" t="s">
        <v>863</v>
      </c>
      <c r="F1145">
        <v>198</v>
      </c>
      <c r="G1145">
        <v>105</v>
      </c>
      <c r="H1145">
        <v>109</v>
      </c>
      <c r="I1145">
        <v>64</v>
      </c>
      <c r="J1145">
        <v>52</v>
      </c>
      <c r="K1145">
        <v>43</v>
      </c>
      <c r="L1145">
        <v>0</v>
      </c>
      <c r="M1145">
        <v>2024</v>
      </c>
      <c r="N1145">
        <f>VLOOKUP(E1145, '2024D'!$A$2:$G$339, 2, FALSE)</f>
        <v>250</v>
      </c>
      <c r="O1145">
        <f>VLOOKUP(E1145, '2024D'!$A$2:$G$339, 3, FALSE)</f>
        <v>28028</v>
      </c>
      <c r="P1145">
        <f>extracted_table_data[[#This Row],[最低排名]]-extracted_table_data[[#This Row],[同分人数]]+1</f>
        <v>8256</v>
      </c>
      <c r="Q1145">
        <f>IF(O1145&gt;=开始!$B$6, 1, 0)</f>
        <v>1</v>
      </c>
      <c r="R1145">
        <f>extracted_table_data[[#This Row],[最低排名]]-开始!$B$6</f>
        <v>8464</v>
      </c>
    </row>
    <row r="1146" spans="1:18">
      <c r="A1146">
        <v>82701</v>
      </c>
      <c r="B1146" t="s">
        <v>2337</v>
      </c>
      <c r="C1146" t="str">
        <f t="shared" si="34"/>
        <v>重庆城科</v>
      </c>
      <c r="D1146" t="str">
        <f t="shared" si="35"/>
        <v>01</v>
      </c>
      <c r="E1146" t="s">
        <v>366</v>
      </c>
      <c r="F1146">
        <v>183</v>
      </c>
      <c r="G1146">
        <v>95</v>
      </c>
      <c r="H1146">
        <v>77</v>
      </c>
      <c r="I1146">
        <v>61</v>
      </c>
      <c r="J1146">
        <v>43</v>
      </c>
      <c r="K1146">
        <v>43</v>
      </c>
      <c r="L1146">
        <v>0</v>
      </c>
      <c r="M1146">
        <v>2024</v>
      </c>
      <c r="N1146">
        <f>VLOOKUP(E1146, '2024D'!$A$2:$G$339, 2, FALSE)</f>
        <v>163</v>
      </c>
      <c r="O1146">
        <f>VLOOKUP(E1146, '2024D'!$A$2:$G$339, 3, FALSE)</f>
        <v>40915</v>
      </c>
      <c r="P1146">
        <f>extracted_table_data[[#This Row],[最低排名]]-extracted_table_data[[#This Row],[同分人数]]+1</f>
        <v>33767</v>
      </c>
      <c r="Q1146">
        <f>IF(O1146&gt;=开始!$B$6, 1, 0)</f>
        <v>1</v>
      </c>
      <c r="R1146">
        <f>extracted_table_data[[#This Row],[最低排名]]-开始!$B$6</f>
        <v>33965</v>
      </c>
    </row>
    <row r="1147" spans="1:18">
      <c r="A1147">
        <v>82702</v>
      </c>
      <c r="B1147" t="s">
        <v>2338</v>
      </c>
      <c r="C1147" t="str">
        <f t="shared" si="34"/>
        <v>重庆城科</v>
      </c>
      <c r="D1147" t="str">
        <f t="shared" si="35"/>
        <v>02</v>
      </c>
      <c r="E1147" t="s">
        <v>223</v>
      </c>
      <c r="F1147">
        <v>173</v>
      </c>
      <c r="G1147">
        <v>91</v>
      </c>
      <c r="H1147">
        <v>94</v>
      </c>
      <c r="I1147">
        <v>52</v>
      </c>
      <c r="J1147">
        <v>46</v>
      </c>
      <c r="K1147">
        <v>43</v>
      </c>
      <c r="L1147">
        <v>0</v>
      </c>
      <c r="M1147">
        <v>2024</v>
      </c>
      <c r="N1147">
        <f>VLOOKUP(E1147, '2024D'!$A$2:$G$339, 2, FALSE)</f>
        <v>179</v>
      </c>
      <c r="O1147">
        <f>VLOOKUP(E1147, '2024D'!$A$2:$G$339, 3, FALSE)</f>
        <v>40752</v>
      </c>
      <c r="P1147">
        <f>extracted_table_data[[#This Row],[最低排名]]-extracted_table_data[[#This Row],[同分人数]]+1</f>
        <v>33966</v>
      </c>
      <c r="Q1147">
        <f>IF(O1147&gt;=开始!$B$6, 1, 0)</f>
        <v>1</v>
      </c>
      <c r="R1147">
        <f>extracted_table_data[[#This Row],[最低排名]]-开始!$B$6</f>
        <v>34170</v>
      </c>
    </row>
    <row r="1148" spans="1:18">
      <c r="A1148">
        <v>82703</v>
      </c>
      <c r="B1148" t="s">
        <v>2339</v>
      </c>
      <c r="C1148" t="str">
        <f t="shared" si="34"/>
        <v>重庆城科</v>
      </c>
      <c r="D1148" t="str">
        <f t="shared" si="35"/>
        <v>03</v>
      </c>
      <c r="E1148" t="s">
        <v>1548</v>
      </c>
      <c r="F1148">
        <v>185</v>
      </c>
      <c r="G1148">
        <v>94</v>
      </c>
      <c r="H1148">
        <v>77</v>
      </c>
      <c r="I1148">
        <v>52</v>
      </c>
      <c r="J1148">
        <v>46</v>
      </c>
      <c r="K1148">
        <v>43</v>
      </c>
      <c r="L1148">
        <v>0</v>
      </c>
      <c r="M1148">
        <v>2024</v>
      </c>
      <c r="N1148">
        <f>VLOOKUP(E1148, '2024D'!$A$2:$G$339, 2, FALSE)</f>
        <v>161</v>
      </c>
      <c r="O1148">
        <f>VLOOKUP(E1148, '2024D'!$A$2:$G$339, 3, FALSE)</f>
        <v>41594</v>
      </c>
      <c r="P1148">
        <f>extracted_table_data[[#This Row],[最低排名]]-extracted_table_data[[#This Row],[同分人数]]+1</f>
        <v>29470</v>
      </c>
      <c r="Q1148">
        <f>IF(O1148&gt;=开始!$B$6, 1, 0)</f>
        <v>1</v>
      </c>
      <c r="R1148">
        <f>extracted_table_data[[#This Row],[最低排名]]-开始!$B$6</f>
        <v>29706</v>
      </c>
    </row>
    <row r="1149" spans="1:18">
      <c r="A1149">
        <v>83101</v>
      </c>
      <c r="B1149" t="s">
        <v>1328</v>
      </c>
      <c r="C1149" t="str">
        <f t="shared" si="34"/>
        <v>西南民族</v>
      </c>
      <c r="D1149" t="str">
        <f t="shared" si="35"/>
        <v>01</v>
      </c>
      <c r="E1149" t="s">
        <v>232</v>
      </c>
      <c r="F1149">
        <v>194</v>
      </c>
      <c r="G1149">
        <v>99</v>
      </c>
      <c r="H1149">
        <v>97</v>
      </c>
      <c r="I1149">
        <v>61</v>
      </c>
      <c r="J1149">
        <v>43</v>
      </c>
      <c r="K1149">
        <v>43</v>
      </c>
      <c r="L1149">
        <v>0</v>
      </c>
      <c r="M1149">
        <v>2024</v>
      </c>
      <c r="N1149">
        <f>VLOOKUP(E1149, '2024D'!$A$2:$G$339, 2, FALSE)</f>
        <v>227</v>
      </c>
      <c r="O1149">
        <f>VLOOKUP(E1149, '2024D'!$A$2:$G$339, 3, FALSE)</f>
        <v>34709</v>
      </c>
      <c r="P1149">
        <f>extracted_table_data[[#This Row],[最低排名]]-extracted_table_data[[#This Row],[同分人数]]+1</f>
        <v>31822</v>
      </c>
      <c r="Q1149">
        <f>IF(O1149&gt;=开始!$B$6, 1, 0)</f>
        <v>1</v>
      </c>
      <c r="R1149">
        <f>extracted_table_data[[#This Row],[最低排名]]-开始!$B$6</f>
        <v>32023</v>
      </c>
    </row>
    <row r="1150" spans="1:18">
      <c r="A1150">
        <v>83102</v>
      </c>
      <c r="B1150" t="s">
        <v>1329</v>
      </c>
      <c r="C1150" t="str">
        <f t="shared" si="34"/>
        <v>西南民族</v>
      </c>
      <c r="D1150" t="str">
        <f t="shared" si="35"/>
        <v>02</v>
      </c>
      <c r="E1150" t="s">
        <v>180</v>
      </c>
      <c r="F1150">
        <v>172</v>
      </c>
      <c r="G1150">
        <v>98</v>
      </c>
      <c r="H1150">
        <v>83</v>
      </c>
      <c r="I1150">
        <v>67</v>
      </c>
      <c r="J1150">
        <v>67</v>
      </c>
      <c r="K1150">
        <v>61</v>
      </c>
      <c r="L1150">
        <v>0</v>
      </c>
      <c r="M1150">
        <v>2024</v>
      </c>
      <c r="N1150">
        <f>VLOOKUP(E1150, '2024D'!$A$2:$G$339, 2, FALSE)</f>
        <v>239</v>
      </c>
      <c r="O1150">
        <f>VLOOKUP(E1150, '2024D'!$A$2:$G$339, 3, FALSE)</f>
        <v>31904</v>
      </c>
      <c r="P1150">
        <f>extracted_table_data[[#This Row],[最低排名]]-extracted_table_data[[#This Row],[同分人数]]+1</f>
        <v>37532</v>
      </c>
      <c r="Q1150">
        <f>IF(O1150&gt;=开始!$B$6, 1, 0)</f>
        <v>1</v>
      </c>
      <c r="R1150">
        <f>extracted_table_data[[#This Row],[最低排名]]-开始!$B$6</f>
        <v>37730</v>
      </c>
    </row>
    <row r="1151" spans="1:18">
      <c r="A1151">
        <v>83201</v>
      </c>
      <c r="B1151" t="s">
        <v>1331</v>
      </c>
      <c r="C1151" t="str">
        <f t="shared" si="34"/>
        <v>四川大学</v>
      </c>
      <c r="D1151" t="str">
        <f t="shared" si="35"/>
        <v>01</v>
      </c>
      <c r="E1151" t="s">
        <v>292</v>
      </c>
      <c r="F1151">
        <v>247</v>
      </c>
      <c r="G1151">
        <v>132</v>
      </c>
      <c r="H1151">
        <v>131</v>
      </c>
      <c r="I1151">
        <v>67</v>
      </c>
      <c r="J1151">
        <v>67</v>
      </c>
      <c r="K1151">
        <v>64</v>
      </c>
      <c r="L1151">
        <v>0</v>
      </c>
      <c r="M1151">
        <v>2024</v>
      </c>
      <c r="N1151">
        <f>VLOOKUP(E1151, '2024D'!$A$2:$G$339, 2, FALSE)</f>
        <v>152</v>
      </c>
      <c r="O1151">
        <f>VLOOKUP(E1151, '2024D'!$A$2:$G$339, 3, FALSE)</f>
        <v>3250</v>
      </c>
      <c r="P1151">
        <f>extracted_table_data[[#This Row],[最低排名]]-extracted_table_data[[#This Row],[同分人数]]+1</f>
        <v>38856</v>
      </c>
      <c r="Q1151">
        <f>IF(O1151&gt;=开始!$B$6, 1, 0)</f>
        <v>1</v>
      </c>
      <c r="R1151">
        <f>extracted_table_data[[#This Row],[最低排名]]-开始!$B$6</f>
        <v>39040</v>
      </c>
    </row>
    <row r="1152" spans="1:18">
      <c r="A1152">
        <v>83202</v>
      </c>
      <c r="B1152" t="s">
        <v>1332</v>
      </c>
      <c r="C1152" t="str">
        <f t="shared" si="34"/>
        <v>四川大学</v>
      </c>
      <c r="D1152" t="str">
        <f t="shared" si="35"/>
        <v>02</v>
      </c>
      <c r="E1152" t="s">
        <v>6</v>
      </c>
      <c r="F1152">
        <v>240</v>
      </c>
      <c r="G1152">
        <v>137</v>
      </c>
      <c r="H1152">
        <v>124</v>
      </c>
      <c r="I1152">
        <v>70</v>
      </c>
      <c r="J1152">
        <v>70</v>
      </c>
      <c r="K1152">
        <v>67</v>
      </c>
      <c r="L1152">
        <v>0</v>
      </c>
      <c r="M1152">
        <v>2024</v>
      </c>
      <c r="N1152">
        <f>VLOOKUP(E1152, '2024D'!$A$2:$G$339, 2, FALSE)</f>
        <v>152</v>
      </c>
      <c r="O1152">
        <f>VLOOKUP(E1152, '2024D'!$A$2:$G$339, 3, FALSE)</f>
        <v>3998</v>
      </c>
      <c r="P1152">
        <f>extracted_table_data[[#This Row],[最低排名]]-extracted_table_data[[#This Row],[同分人数]]+1</f>
        <v>40175</v>
      </c>
      <c r="Q1152">
        <f>IF(O1152&gt;=开始!$B$6, 1, 0)</f>
        <v>1</v>
      </c>
      <c r="R1152">
        <f>extracted_table_data[[#This Row],[最低排名]]-开始!$B$6</f>
        <v>40349</v>
      </c>
    </row>
    <row r="1153" spans="1:18">
      <c r="A1153">
        <v>83203</v>
      </c>
      <c r="B1153" t="s">
        <v>1333</v>
      </c>
      <c r="C1153" t="str">
        <f t="shared" si="34"/>
        <v>四川大学</v>
      </c>
      <c r="D1153" t="str">
        <f t="shared" si="35"/>
        <v>03</v>
      </c>
      <c r="E1153" t="s">
        <v>111</v>
      </c>
      <c r="F1153">
        <v>227</v>
      </c>
      <c r="G1153">
        <v>120</v>
      </c>
      <c r="H1153">
        <v>136</v>
      </c>
      <c r="I1153">
        <v>70</v>
      </c>
      <c r="J1153">
        <v>67</v>
      </c>
      <c r="K1153">
        <v>61</v>
      </c>
      <c r="L1153">
        <v>0</v>
      </c>
      <c r="M1153">
        <v>2024</v>
      </c>
      <c r="N1153">
        <f>VLOOKUP(E1153, '2024D'!$A$2:$G$339, 2, FALSE)</f>
        <v>187</v>
      </c>
      <c r="O1153">
        <f>VLOOKUP(E1153, '2024D'!$A$2:$G$339, 3, FALSE)</f>
        <v>5731</v>
      </c>
      <c r="P1153">
        <f>extracted_table_data[[#This Row],[最低排名]]-extracted_table_data[[#This Row],[同分人数]]+1</f>
        <v>39780</v>
      </c>
      <c r="Q1153">
        <f>IF(O1153&gt;=开始!$B$6, 1, 0)</f>
        <v>1</v>
      </c>
      <c r="R1153">
        <f>extracted_table_data[[#This Row],[最低排名]]-开始!$B$6</f>
        <v>39977</v>
      </c>
    </row>
    <row r="1154" spans="1:18">
      <c r="A1154">
        <v>83204</v>
      </c>
      <c r="B1154" t="s">
        <v>1334</v>
      </c>
      <c r="C1154" t="str">
        <f t="shared" ref="C1154:C1217" si="36">LEFT(B1154, FIND("(", B1154) - 1)</f>
        <v>四川大学</v>
      </c>
      <c r="D1154" t="str">
        <f t="shared" ref="D1154:D1217" si="37">MID(B1154, FIND("(", B1154) + 1, FIND(")", B1154) - FIND("(", B1154) - 1)</f>
        <v>04</v>
      </c>
      <c r="E1154" t="s">
        <v>29</v>
      </c>
      <c r="F1154">
        <v>240</v>
      </c>
      <c r="G1154">
        <v>127</v>
      </c>
      <c r="H1154">
        <v>131</v>
      </c>
      <c r="I1154">
        <v>67</v>
      </c>
      <c r="J1154">
        <v>67</v>
      </c>
      <c r="K1154">
        <v>61</v>
      </c>
      <c r="L1154">
        <v>0</v>
      </c>
      <c r="M1154">
        <v>2024</v>
      </c>
      <c r="N1154">
        <f>VLOOKUP(E1154, '2024D'!$A$2:$G$339, 2, FALSE)</f>
        <v>179</v>
      </c>
      <c r="O1154">
        <f>VLOOKUP(E1154, '2024D'!$A$2:$G$339, 3, FALSE)</f>
        <v>4841</v>
      </c>
      <c r="P1154">
        <f>extracted_table_data[[#This Row],[最低排名]]-extracted_table_data[[#This Row],[同分人数]]+1</f>
        <v>40350</v>
      </c>
      <c r="Q1154">
        <f>IF(O1154&gt;=开始!$B$6, 1, 0)</f>
        <v>1</v>
      </c>
      <c r="R1154">
        <f>extracted_table_data[[#This Row],[最低排名]]-开始!$B$6</f>
        <v>40512</v>
      </c>
    </row>
    <row r="1155" spans="1:18">
      <c r="A1155">
        <v>83301</v>
      </c>
      <c r="B1155" t="s">
        <v>1336</v>
      </c>
      <c r="C1155" t="str">
        <f t="shared" si="36"/>
        <v>西南交大</v>
      </c>
      <c r="D1155" t="str">
        <f t="shared" si="37"/>
        <v>01</v>
      </c>
      <c r="E1155" t="s">
        <v>1020</v>
      </c>
      <c r="F1155">
        <v>228</v>
      </c>
      <c r="G1155">
        <v>127</v>
      </c>
      <c r="H1155">
        <v>125</v>
      </c>
      <c r="I1155">
        <v>67</v>
      </c>
      <c r="J1155">
        <v>67</v>
      </c>
      <c r="K1155">
        <v>64</v>
      </c>
      <c r="L1155">
        <v>0</v>
      </c>
      <c r="M1155">
        <v>2024</v>
      </c>
      <c r="N1155">
        <f>VLOOKUP(E1155, '2024D'!$A$2:$G$339, 2, FALSE)</f>
        <v>180</v>
      </c>
      <c r="O1155">
        <f>VLOOKUP(E1155, '2024D'!$A$2:$G$339, 3, FALSE)</f>
        <v>7592</v>
      </c>
      <c r="P1155">
        <f>extracted_table_data[[#This Row],[最低排名]]-extracted_table_data[[#This Row],[同分人数]]+1</f>
        <v>16671</v>
      </c>
      <c r="Q1155">
        <f>IF(O1155&gt;=开始!$B$6, 1, 0)</f>
        <v>1</v>
      </c>
      <c r="R1155">
        <f>extracted_table_data[[#This Row],[最低排名]]-开始!$B$6</f>
        <v>16921</v>
      </c>
    </row>
    <row r="1156" spans="1:18">
      <c r="A1156">
        <v>83302</v>
      </c>
      <c r="B1156" t="s">
        <v>1337</v>
      </c>
      <c r="C1156" t="str">
        <f t="shared" si="36"/>
        <v>西南交大</v>
      </c>
      <c r="D1156" t="str">
        <f t="shared" si="37"/>
        <v>02</v>
      </c>
      <c r="E1156" t="s">
        <v>607</v>
      </c>
      <c r="F1156">
        <v>212</v>
      </c>
      <c r="G1156">
        <v>108</v>
      </c>
      <c r="H1156">
        <v>133</v>
      </c>
      <c r="I1156">
        <v>67</v>
      </c>
      <c r="J1156">
        <v>64</v>
      </c>
      <c r="K1156">
        <v>61</v>
      </c>
      <c r="L1156">
        <v>0</v>
      </c>
      <c r="M1156">
        <v>2024</v>
      </c>
      <c r="N1156">
        <f>VLOOKUP(E1156, '2024D'!$A$2:$G$339, 2, FALSE)</f>
        <v>232</v>
      </c>
      <c r="O1156">
        <f>VLOOKUP(E1156, '2024D'!$A$2:$G$339, 3, FALSE)</f>
        <v>10538</v>
      </c>
      <c r="P1156">
        <f>extracted_table_data[[#This Row],[最低排名]]-extracted_table_data[[#This Row],[同分人数]]+1</f>
        <v>17378</v>
      </c>
      <c r="Q1156">
        <f>IF(O1156&gt;=开始!$B$6, 1, 0)</f>
        <v>1</v>
      </c>
      <c r="R1156">
        <f>extracted_table_data[[#This Row],[最低排名]]-开始!$B$6</f>
        <v>17631</v>
      </c>
    </row>
    <row r="1157" spans="1:18">
      <c r="A1157">
        <v>83303</v>
      </c>
      <c r="B1157" t="s">
        <v>1338</v>
      </c>
      <c r="C1157" t="str">
        <f t="shared" si="36"/>
        <v>西南交大</v>
      </c>
      <c r="D1157" t="str">
        <f t="shared" si="37"/>
        <v>03</v>
      </c>
      <c r="E1157" t="s">
        <v>1130</v>
      </c>
      <c r="F1157">
        <v>221</v>
      </c>
      <c r="G1157">
        <v>118</v>
      </c>
      <c r="H1157">
        <v>127</v>
      </c>
      <c r="I1157">
        <v>61</v>
      </c>
      <c r="J1157">
        <v>58</v>
      </c>
      <c r="K1157">
        <v>58</v>
      </c>
      <c r="L1157">
        <v>0</v>
      </c>
      <c r="M1157">
        <v>2024</v>
      </c>
      <c r="N1157">
        <f>VLOOKUP(E1157, '2024D'!$A$2:$G$339, 2, FALSE)</f>
        <v>191</v>
      </c>
      <c r="O1157">
        <f>VLOOKUP(E1157, '2024D'!$A$2:$G$339, 3, FALSE)</f>
        <v>13276</v>
      </c>
      <c r="P1157">
        <f>extracted_table_data[[#This Row],[最低排名]]-extracted_table_data[[#This Row],[同分人数]]+1</f>
        <v>31095</v>
      </c>
      <c r="Q1157">
        <f>IF(O1157&gt;=开始!$B$6, 1, 0)</f>
        <v>1</v>
      </c>
      <c r="R1157">
        <f>extracted_table_data[[#This Row],[最低排名]]-开始!$B$6</f>
        <v>31347</v>
      </c>
    </row>
    <row r="1158" spans="1:18">
      <c r="A1158">
        <v>83304</v>
      </c>
      <c r="B1158" t="s">
        <v>1339</v>
      </c>
      <c r="C1158" t="str">
        <f t="shared" si="36"/>
        <v>西南交大</v>
      </c>
      <c r="D1158" t="str">
        <f t="shared" si="37"/>
        <v>04</v>
      </c>
      <c r="E1158" t="s">
        <v>189</v>
      </c>
      <c r="F1158">
        <v>227</v>
      </c>
      <c r="G1158">
        <v>118</v>
      </c>
      <c r="H1158">
        <v>125</v>
      </c>
      <c r="I1158">
        <v>64</v>
      </c>
      <c r="J1158">
        <v>61</v>
      </c>
      <c r="K1158">
        <v>58</v>
      </c>
      <c r="L1158">
        <v>0</v>
      </c>
      <c r="M1158">
        <v>2024</v>
      </c>
      <c r="N1158">
        <f>VLOOKUP(E1158, '2024D'!$A$2:$G$339, 2, FALSE)</f>
        <v>225</v>
      </c>
      <c r="O1158">
        <f>VLOOKUP(E1158, '2024D'!$A$2:$G$339, 3, FALSE)</f>
        <v>10985</v>
      </c>
      <c r="P1158">
        <f>extracted_table_data[[#This Row],[最低排名]]-extracted_table_data[[#This Row],[同分人数]]+1</f>
        <v>29014</v>
      </c>
      <c r="Q1158">
        <f>IF(O1158&gt;=开始!$B$6, 1, 0)</f>
        <v>1</v>
      </c>
      <c r="R1158">
        <f>extracted_table_data[[#This Row],[最低排名]]-开始!$B$6</f>
        <v>29246</v>
      </c>
    </row>
    <row r="1159" spans="1:18">
      <c r="A1159">
        <v>83401</v>
      </c>
      <c r="B1159" t="s">
        <v>1340</v>
      </c>
      <c r="C1159" t="str">
        <f t="shared" si="36"/>
        <v>电子科大</v>
      </c>
      <c r="D1159" t="str">
        <f t="shared" si="37"/>
        <v>01</v>
      </c>
      <c r="E1159" t="s">
        <v>292</v>
      </c>
      <c r="F1159">
        <v>245</v>
      </c>
      <c r="G1159">
        <v>132</v>
      </c>
      <c r="H1159">
        <v>136</v>
      </c>
      <c r="I1159">
        <v>67</v>
      </c>
      <c r="J1159">
        <v>67</v>
      </c>
      <c r="K1159">
        <v>61</v>
      </c>
      <c r="L1159">
        <v>0</v>
      </c>
      <c r="M1159">
        <v>2024</v>
      </c>
      <c r="N1159">
        <f>VLOOKUP(E1159, '2024D'!$A$2:$G$339, 2, FALSE)</f>
        <v>152</v>
      </c>
      <c r="O1159">
        <f>VLOOKUP(E1159, '2024D'!$A$2:$G$339, 3, FALSE)</f>
        <v>3250</v>
      </c>
      <c r="P1159">
        <f>extracted_table_data[[#This Row],[最低排名]]-extracted_table_data[[#This Row],[同分人数]]+1</f>
        <v>30169</v>
      </c>
      <c r="Q1159">
        <f>IF(O1159&gt;=开始!$B$6, 1, 0)</f>
        <v>1</v>
      </c>
      <c r="R1159">
        <f>extracted_table_data[[#This Row],[最低排名]]-开始!$B$6</f>
        <v>30385</v>
      </c>
    </row>
    <row r="1160" spans="1:18">
      <c r="A1160">
        <v>83501</v>
      </c>
      <c r="B1160" t="s">
        <v>1341</v>
      </c>
      <c r="C1160" t="str">
        <f t="shared" si="36"/>
        <v>西南财大</v>
      </c>
      <c r="D1160" t="str">
        <f t="shared" si="37"/>
        <v>01</v>
      </c>
      <c r="E1160" t="s">
        <v>619</v>
      </c>
      <c r="F1160">
        <v>233</v>
      </c>
      <c r="G1160">
        <v>119</v>
      </c>
      <c r="H1160">
        <v>125</v>
      </c>
      <c r="I1160">
        <v>70</v>
      </c>
      <c r="J1160">
        <v>61</v>
      </c>
      <c r="K1160">
        <v>61</v>
      </c>
      <c r="L1160">
        <v>0</v>
      </c>
      <c r="M1160">
        <v>2024</v>
      </c>
      <c r="N1160">
        <f>VLOOKUP(E1160, '2024D'!$A$2:$G$339, 2, FALSE)</f>
        <v>206</v>
      </c>
      <c r="O1160">
        <f>VLOOKUP(E1160, '2024D'!$A$2:$G$339, 3, FALSE)</f>
        <v>7798</v>
      </c>
      <c r="P1160">
        <f>extracted_table_data[[#This Row],[最低排名]]-extracted_table_data[[#This Row],[同分人数]]+1</f>
        <v>5081</v>
      </c>
      <c r="Q1160">
        <f>IF(O1160&gt;=开始!$B$6, 1, 0)</f>
        <v>1</v>
      </c>
      <c r="R1160">
        <f>extracted_table_data[[#This Row],[最低排名]]-开始!$B$6</f>
        <v>5270</v>
      </c>
    </row>
    <row r="1161" spans="1:18">
      <c r="A1161">
        <v>83502</v>
      </c>
      <c r="B1161" t="s">
        <v>1342</v>
      </c>
      <c r="C1161" t="str">
        <f t="shared" si="36"/>
        <v>西南财大</v>
      </c>
      <c r="D1161" t="str">
        <f t="shared" si="37"/>
        <v>02</v>
      </c>
      <c r="E1161" t="s">
        <v>246</v>
      </c>
      <c r="F1161">
        <v>228</v>
      </c>
      <c r="G1161">
        <v>119</v>
      </c>
      <c r="H1161">
        <v>126</v>
      </c>
      <c r="I1161">
        <v>67</v>
      </c>
      <c r="J1161">
        <v>67</v>
      </c>
      <c r="K1161">
        <v>64</v>
      </c>
      <c r="L1161">
        <v>0</v>
      </c>
      <c r="M1161">
        <v>2024</v>
      </c>
      <c r="N1161">
        <f>VLOOKUP(E1161, '2024D'!$A$2:$G$339, 2, FALSE)</f>
        <v>194</v>
      </c>
      <c r="O1161">
        <f>VLOOKUP(E1161, '2024D'!$A$2:$G$339, 3, FALSE)</f>
        <v>7412</v>
      </c>
      <c r="P1161">
        <f>extracted_table_data[[#This Row],[最低排名]]-extracted_table_data[[#This Row],[同分人数]]+1</f>
        <v>4261</v>
      </c>
      <c r="Q1161">
        <f>IF(O1161&gt;=开始!$B$6, 1, 0)</f>
        <v>1</v>
      </c>
      <c r="R1161">
        <f>extracted_table_data[[#This Row],[最低排名]]-开始!$B$6</f>
        <v>4425</v>
      </c>
    </row>
    <row r="1162" spans="1:18">
      <c r="A1162">
        <v>83503</v>
      </c>
      <c r="B1162" t="s">
        <v>1343</v>
      </c>
      <c r="C1162" t="str">
        <f t="shared" si="36"/>
        <v>西南财大</v>
      </c>
      <c r="D1162" t="str">
        <f t="shared" si="37"/>
        <v>03</v>
      </c>
      <c r="E1162" t="s">
        <v>256</v>
      </c>
      <c r="F1162">
        <v>218</v>
      </c>
      <c r="G1162">
        <v>110</v>
      </c>
      <c r="H1162">
        <v>127</v>
      </c>
      <c r="I1162">
        <v>64</v>
      </c>
      <c r="J1162">
        <v>64</v>
      </c>
      <c r="K1162">
        <v>58</v>
      </c>
      <c r="L1162">
        <v>0</v>
      </c>
      <c r="M1162">
        <v>2024</v>
      </c>
      <c r="N1162">
        <f>VLOOKUP(E1162, '2024D'!$A$2:$G$339, 2, FALSE)</f>
        <v>241</v>
      </c>
      <c r="O1162">
        <f>VLOOKUP(E1162, '2024D'!$A$2:$G$339, 3, FALSE)</f>
        <v>11919</v>
      </c>
      <c r="P1162">
        <f>extracted_table_data[[#This Row],[最低排名]]-extracted_table_data[[#This Row],[同分人数]]+1</f>
        <v>1</v>
      </c>
      <c r="Q1162">
        <f>IF(O1162&gt;=开始!$B$6, 1, 0)</f>
        <v>1</v>
      </c>
      <c r="R1162">
        <f>extracted_table_data[[#This Row],[最低排名]]-开始!$B$6</f>
        <v>2393</v>
      </c>
    </row>
    <row r="1163" spans="1:18">
      <c r="A1163">
        <v>83504</v>
      </c>
      <c r="B1163" t="s">
        <v>1344</v>
      </c>
      <c r="C1163" t="str">
        <f t="shared" si="36"/>
        <v>西南财大</v>
      </c>
      <c r="D1163" t="str">
        <f t="shared" si="37"/>
        <v>04</v>
      </c>
      <c r="E1163" t="s">
        <v>160</v>
      </c>
      <c r="F1163">
        <v>219</v>
      </c>
      <c r="G1163">
        <v>115</v>
      </c>
      <c r="H1163">
        <v>123</v>
      </c>
      <c r="I1163">
        <v>67</v>
      </c>
      <c r="J1163">
        <v>64</v>
      </c>
      <c r="K1163">
        <v>61</v>
      </c>
      <c r="L1163">
        <v>0</v>
      </c>
      <c r="M1163">
        <v>2024</v>
      </c>
      <c r="N1163">
        <f>VLOOKUP(E1163, '2024D'!$A$2:$G$339, 2, FALSE)</f>
        <v>249</v>
      </c>
      <c r="O1163">
        <f>VLOOKUP(E1163, '2024D'!$A$2:$G$339, 3, FALSE)</f>
        <v>11234</v>
      </c>
      <c r="P1163">
        <f>extracted_table_data[[#This Row],[最低排名]]-extracted_table_data[[#This Row],[同分人数]]+1</f>
        <v>3119</v>
      </c>
      <c r="Q1163">
        <f>IF(O1163&gt;=开始!$B$6, 1, 0)</f>
        <v>1</v>
      </c>
      <c r="R1163">
        <f>extracted_table_data[[#This Row],[最低排名]]-开始!$B$6</f>
        <v>3270</v>
      </c>
    </row>
    <row r="1164" spans="1:18">
      <c r="A1164">
        <v>83601</v>
      </c>
      <c r="B1164" t="s">
        <v>1345</v>
      </c>
      <c r="C1164" t="str">
        <f t="shared" si="36"/>
        <v>民航飞院</v>
      </c>
      <c r="D1164" t="str">
        <f t="shared" si="37"/>
        <v>01</v>
      </c>
      <c r="E1164" t="s">
        <v>50</v>
      </c>
      <c r="F1164">
        <v>198</v>
      </c>
      <c r="G1164">
        <v>111</v>
      </c>
      <c r="H1164">
        <v>68</v>
      </c>
      <c r="I1164">
        <v>55</v>
      </c>
      <c r="J1164">
        <v>55</v>
      </c>
      <c r="K1164">
        <v>55</v>
      </c>
      <c r="L1164">
        <v>0</v>
      </c>
      <c r="M1164">
        <v>2024</v>
      </c>
      <c r="N1164">
        <f>VLOOKUP(E1164, '2024D'!$A$2:$G$339, 2, FALSE)</f>
        <v>189</v>
      </c>
      <c r="O1164">
        <f>VLOOKUP(E1164, '2024D'!$A$2:$G$339, 3, FALSE)</f>
        <v>36222</v>
      </c>
      <c r="P1164">
        <f>extracted_table_data[[#This Row],[最低排名]]-extracted_table_data[[#This Row],[同分人数]]+1</f>
        <v>4751</v>
      </c>
      <c r="Q1164">
        <f>IF(O1164&gt;=开始!$B$6, 1, 0)</f>
        <v>1</v>
      </c>
      <c r="R1164">
        <f>extracted_table_data[[#This Row],[最低排名]]-开始!$B$6</f>
        <v>4910</v>
      </c>
    </row>
    <row r="1165" spans="1:18">
      <c r="A1165">
        <v>83602</v>
      </c>
      <c r="B1165" t="s">
        <v>1346</v>
      </c>
      <c r="C1165" t="str">
        <f t="shared" si="36"/>
        <v>民航飞院</v>
      </c>
      <c r="D1165" t="str">
        <f t="shared" si="37"/>
        <v>02</v>
      </c>
      <c r="E1165" t="s">
        <v>419</v>
      </c>
      <c r="F1165">
        <v>189</v>
      </c>
      <c r="G1165">
        <v>101</v>
      </c>
      <c r="H1165">
        <v>98</v>
      </c>
      <c r="I1165">
        <v>52</v>
      </c>
      <c r="J1165">
        <v>49</v>
      </c>
      <c r="K1165">
        <v>46</v>
      </c>
      <c r="L1165">
        <v>0</v>
      </c>
      <c r="M1165">
        <v>2024</v>
      </c>
      <c r="N1165">
        <f>VLOOKUP(E1165, '2024D'!$A$2:$G$339, 2, FALSE)</f>
        <v>229</v>
      </c>
      <c r="O1165">
        <f>VLOOKUP(E1165, '2024D'!$A$2:$G$339, 3, FALSE)</f>
        <v>35570</v>
      </c>
      <c r="P1165">
        <f>extracted_table_data[[#This Row],[最低排名]]-extracted_table_data[[#This Row],[同分人数]]+1</f>
        <v>8713</v>
      </c>
      <c r="Q1165">
        <f>IF(O1165&gt;=开始!$B$6, 1, 0)</f>
        <v>1</v>
      </c>
      <c r="R1165">
        <f>extracted_table_data[[#This Row],[最低排名]]-开始!$B$6</f>
        <v>8940</v>
      </c>
    </row>
    <row r="1166" spans="1:18">
      <c r="A1166">
        <v>83603</v>
      </c>
      <c r="B1166" t="s">
        <v>1347</v>
      </c>
      <c r="C1166" t="str">
        <f t="shared" si="36"/>
        <v>民航飞院</v>
      </c>
      <c r="D1166" t="str">
        <f t="shared" si="37"/>
        <v>03</v>
      </c>
      <c r="E1166" t="s">
        <v>431</v>
      </c>
      <c r="F1166">
        <v>205</v>
      </c>
      <c r="G1166">
        <v>104</v>
      </c>
      <c r="H1166">
        <v>83</v>
      </c>
      <c r="I1166">
        <v>64</v>
      </c>
      <c r="J1166">
        <v>61</v>
      </c>
      <c r="K1166">
        <v>49</v>
      </c>
      <c r="L1166">
        <v>0</v>
      </c>
      <c r="M1166">
        <v>2024</v>
      </c>
      <c r="N1166">
        <f>VLOOKUP(E1166, '2024D'!$A$2:$G$339, 2, FALSE)</f>
        <v>258</v>
      </c>
      <c r="O1166">
        <f>VLOOKUP(E1166, '2024D'!$A$2:$G$339, 3, FALSE)</f>
        <v>29014</v>
      </c>
      <c r="P1166">
        <f>extracted_table_data[[#This Row],[最低排名]]-extracted_table_data[[#This Row],[同分人数]]+1</f>
        <v>9656</v>
      </c>
      <c r="Q1166">
        <f>IF(O1166&gt;=开始!$B$6, 1, 0)</f>
        <v>1</v>
      </c>
      <c r="R1166">
        <f>extracted_table_data[[#This Row],[最低排名]]-开始!$B$6</f>
        <v>9864</v>
      </c>
    </row>
    <row r="1167" spans="1:18">
      <c r="A1167">
        <v>83604</v>
      </c>
      <c r="B1167" t="s">
        <v>1348</v>
      </c>
      <c r="C1167" t="str">
        <f t="shared" si="36"/>
        <v>民航飞院</v>
      </c>
      <c r="D1167" t="str">
        <f t="shared" si="37"/>
        <v>04</v>
      </c>
      <c r="E1167" t="s">
        <v>50</v>
      </c>
      <c r="F1167">
        <v>194</v>
      </c>
      <c r="G1167">
        <v>105</v>
      </c>
      <c r="H1167">
        <v>90</v>
      </c>
      <c r="I1167">
        <v>52</v>
      </c>
      <c r="J1167">
        <v>49</v>
      </c>
      <c r="K1167">
        <v>46</v>
      </c>
      <c r="L1167">
        <v>0</v>
      </c>
      <c r="M1167">
        <v>2024</v>
      </c>
      <c r="N1167">
        <f>VLOOKUP(E1167, '2024D'!$A$2:$G$339, 2, FALSE)</f>
        <v>189</v>
      </c>
      <c r="O1167">
        <f>VLOOKUP(E1167, '2024D'!$A$2:$G$339, 3, FALSE)</f>
        <v>36222</v>
      </c>
      <c r="P1167">
        <f>extracted_table_data[[#This Row],[最低排名]]-extracted_table_data[[#This Row],[同分人数]]+1</f>
        <v>12443</v>
      </c>
      <c r="Q1167">
        <f>IF(O1167&gt;=开始!$B$6, 1, 0)</f>
        <v>1</v>
      </c>
      <c r="R1167">
        <f>extracted_table_data[[#This Row],[最低排名]]-开始!$B$6</f>
        <v>12669</v>
      </c>
    </row>
    <row r="1168" spans="1:18">
      <c r="A1168">
        <v>83701</v>
      </c>
      <c r="B1168" t="s">
        <v>1349</v>
      </c>
      <c r="C1168" t="str">
        <f t="shared" si="36"/>
        <v>西南石油</v>
      </c>
      <c r="D1168" t="str">
        <f t="shared" si="37"/>
        <v>01</v>
      </c>
      <c r="E1168" t="s">
        <v>302</v>
      </c>
      <c r="F1168">
        <v>209</v>
      </c>
      <c r="G1168">
        <v>110</v>
      </c>
      <c r="H1168">
        <v>119</v>
      </c>
      <c r="I1168">
        <v>58</v>
      </c>
      <c r="J1168">
        <v>52</v>
      </c>
      <c r="K1168">
        <v>52</v>
      </c>
      <c r="L1168">
        <v>0</v>
      </c>
      <c r="M1168">
        <v>2024</v>
      </c>
      <c r="N1168">
        <f>VLOOKUP(E1168, '2024D'!$A$2:$G$339, 2, FALSE)</f>
        <v>259</v>
      </c>
      <c r="O1168">
        <f>VLOOKUP(E1168, '2024D'!$A$2:$G$339, 3, FALSE)</f>
        <v>22003</v>
      </c>
      <c r="P1168">
        <f>extracted_table_data[[#This Row],[最低排名]]-extracted_table_data[[#This Row],[同分人数]]+1</f>
        <v>10106</v>
      </c>
      <c r="Q1168">
        <f>IF(O1168&gt;=开始!$B$6, 1, 0)</f>
        <v>1</v>
      </c>
      <c r="R1168">
        <f>extracted_table_data[[#This Row],[最低排名]]-开始!$B$6</f>
        <v>10340</v>
      </c>
    </row>
    <row r="1169" spans="1:18">
      <c r="A1169">
        <v>83702</v>
      </c>
      <c r="B1169" t="s">
        <v>1350</v>
      </c>
      <c r="C1169" t="str">
        <f t="shared" si="36"/>
        <v>西南石油</v>
      </c>
      <c r="D1169" t="str">
        <f t="shared" si="37"/>
        <v>02</v>
      </c>
      <c r="E1169" t="s">
        <v>323</v>
      </c>
      <c r="F1169">
        <v>192</v>
      </c>
      <c r="G1169">
        <v>111</v>
      </c>
      <c r="H1169">
        <v>112</v>
      </c>
      <c r="I1169">
        <v>64</v>
      </c>
      <c r="J1169">
        <v>61</v>
      </c>
      <c r="K1169">
        <v>52</v>
      </c>
      <c r="L1169">
        <v>0</v>
      </c>
      <c r="M1169">
        <v>2024</v>
      </c>
      <c r="N1169">
        <f>VLOOKUP(E1169, '2024D'!$A$2:$G$339, 2, FALSE)</f>
        <v>257</v>
      </c>
      <c r="O1169">
        <f>VLOOKUP(E1169, '2024D'!$A$2:$G$339, 3, FALSE)</f>
        <v>24337</v>
      </c>
      <c r="P1169">
        <f>extracted_table_data[[#This Row],[最低排名]]-extracted_table_data[[#This Row],[同分人数]]+1</f>
        <v>3271</v>
      </c>
      <c r="Q1169">
        <f>IF(O1169&gt;=开始!$B$6, 1, 0)</f>
        <v>1</v>
      </c>
      <c r="R1169">
        <f>extracted_table_data[[#This Row],[最低排名]]-开始!$B$6</f>
        <v>3404</v>
      </c>
    </row>
    <row r="1170" spans="1:18">
      <c r="A1170">
        <v>83703</v>
      </c>
      <c r="B1170" t="s">
        <v>1351</v>
      </c>
      <c r="C1170" t="str">
        <f t="shared" si="36"/>
        <v>西南石油</v>
      </c>
      <c r="D1170" t="str">
        <f t="shared" si="37"/>
        <v>03</v>
      </c>
      <c r="E1170" t="s">
        <v>146</v>
      </c>
      <c r="F1170">
        <v>205</v>
      </c>
      <c r="G1170">
        <v>107</v>
      </c>
      <c r="H1170">
        <v>87</v>
      </c>
      <c r="I1170">
        <v>64</v>
      </c>
      <c r="J1170">
        <v>64</v>
      </c>
      <c r="K1170">
        <v>64</v>
      </c>
      <c r="L1170">
        <v>0</v>
      </c>
      <c r="M1170">
        <v>2024</v>
      </c>
      <c r="N1170">
        <f>VLOOKUP(E1170, '2024D'!$A$2:$G$339, 2, FALSE)</f>
        <v>260</v>
      </c>
      <c r="O1170">
        <f>VLOOKUP(E1170, '2024D'!$A$2:$G$339, 3, FALSE)</f>
        <v>23553</v>
      </c>
      <c r="P1170">
        <f>extracted_table_data[[#This Row],[最低排名]]-extracted_table_data[[#This Row],[同分人数]]+1</f>
        <v>7042</v>
      </c>
      <c r="Q1170">
        <f>IF(O1170&gt;=开始!$B$6, 1, 0)</f>
        <v>1</v>
      </c>
      <c r="R1170">
        <f>extracted_table_data[[#This Row],[最低排名]]-开始!$B$6</f>
        <v>7242</v>
      </c>
    </row>
    <row r="1171" spans="1:18">
      <c r="A1171">
        <v>83801</v>
      </c>
      <c r="B1171" t="s">
        <v>1352</v>
      </c>
      <c r="C1171" t="str">
        <f t="shared" si="36"/>
        <v>成都理工</v>
      </c>
      <c r="D1171" t="str">
        <f t="shared" si="37"/>
        <v>01</v>
      </c>
      <c r="E1171" t="s">
        <v>98</v>
      </c>
      <c r="F1171">
        <v>208</v>
      </c>
      <c r="G1171">
        <v>119</v>
      </c>
      <c r="H1171">
        <v>125</v>
      </c>
      <c r="I1171">
        <v>64</v>
      </c>
      <c r="J1171">
        <v>61</v>
      </c>
      <c r="K1171">
        <v>55</v>
      </c>
      <c r="L1171">
        <v>0</v>
      </c>
      <c r="M1171">
        <v>2024</v>
      </c>
      <c r="N1171">
        <f>VLOOKUP(E1171, '2024D'!$A$2:$G$339, 2, FALSE)</f>
        <v>271</v>
      </c>
      <c r="O1171">
        <f>VLOOKUP(E1171, '2024D'!$A$2:$G$339, 3, FALSE)</f>
        <v>16250</v>
      </c>
      <c r="P1171">
        <f>extracted_table_data[[#This Row],[最低排名]]-extracted_table_data[[#This Row],[同分人数]]+1</f>
        <v>6239</v>
      </c>
      <c r="Q1171">
        <f>IF(O1171&gt;=开始!$B$6, 1, 0)</f>
        <v>1</v>
      </c>
      <c r="R1171">
        <f>extracted_table_data[[#This Row],[最低排名]]-开始!$B$6</f>
        <v>6451</v>
      </c>
    </row>
    <row r="1172" spans="1:18">
      <c r="A1172">
        <v>83802</v>
      </c>
      <c r="B1172" t="s">
        <v>1353</v>
      </c>
      <c r="C1172" t="str">
        <f t="shared" si="36"/>
        <v>成都理工</v>
      </c>
      <c r="D1172" t="str">
        <f t="shared" si="37"/>
        <v>02</v>
      </c>
      <c r="E1172" t="s">
        <v>217</v>
      </c>
      <c r="F1172">
        <v>206</v>
      </c>
      <c r="G1172">
        <v>104</v>
      </c>
      <c r="H1172">
        <v>106</v>
      </c>
      <c r="I1172">
        <v>55</v>
      </c>
      <c r="J1172">
        <v>55</v>
      </c>
      <c r="K1172">
        <v>52</v>
      </c>
      <c r="L1172">
        <v>0</v>
      </c>
      <c r="M1172">
        <v>2024</v>
      </c>
      <c r="N1172">
        <f>VLOOKUP(E1172, '2024D'!$A$2:$G$339, 2, FALSE)</f>
        <v>215</v>
      </c>
      <c r="O1172">
        <f>VLOOKUP(E1172, '2024D'!$A$2:$G$339, 3, FALSE)</f>
        <v>26034</v>
      </c>
      <c r="P1172">
        <f>extracted_table_data[[#This Row],[最低排名]]-extracted_table_data[[#This Row],[同分人数]]+1</f>
        <v>9419</v>
      </c>
      <c r="Q1172">
        <f>IF(O1172&gt;=开始!$B$6, 1, 0)</f>
        <v>1</v>
      </c>
      <c r="R1172">
        <f>extracted_table_data[[#This Row],[最低排名]]-开始!$B$6</f>
        <v>9655</v>
      </c>
    </row>
    <row r="1173" spans="1:18">
      <c r="A1173">
        <v>83901</v>
      </c>
      <c r="B1173" t="s">
        <v>1354</v>
      </c>
      <c r="C1173" t="str">
        <f t="shared" si="36"/>
        <v>西南科大</v>
      </c>
      <c r="D1173" t="str">
        <f t="shared" si="37"/>
        <v>01</v>
      </c>
      <c r="E1173" t="s">
        <v>440</v>
      </c>
      <c r="F1173">
        <v>194</v>
      </c>
      <c r="G1173">
        <v>99</v>
      </c>
      <c r="H1173">
        <v>93</v>
      </c>
      <c r="I1173">
        <v>52</v>
      </c>
      <c r="J1173">
        <v>49</v>
      </c>
      <c r="K1173">
        <v>49</v>
      </c>
      <c r="L1173">
        <v>0</v>
      </c>
      <c r="M1173">
        <v>2024</v>
      </c>
      <c r="N1173">
        <f>VLOOKUP(E1173, '2024D'!$A$2:$G$339, 2, FALSE)</f>
        <v>214</v>
      </c>
      <c r="O1173">
        <f>VLOOKUP(E1173, '2024D'!$A$2:$G$339, 3, FALSE)</f>
        <v>34923</v>
      </c>
      <c r="P1173">
        <f>extracted_table_data[[#This Row],[最低排名]]-extracted_table_data[[#This Row],[同分人数]]+1</f>
        <v>10341</v>
      </c>
      <c r="Q1173">
        <f>IF(O1173&gt;=开始!$B$6, 1, 0)</f>
        <v>1</v>
      </c>
      <c r="R1173">
        <f>extracted_table_data[[#This Row],[最低排名]]-开始!$B$6</f>
        <v>10565</v>
      </c>
    </row>
    <row r="1174" spans="1:18">
      <c r="A1174">
        <v>83902</v>
      </c>
      <c r="B1174" t="s">
        <v>1355</v>
      </c>
      <c r="C1174" t="str">
        <f t="shared" si="36"/>
        <v>西南科大</v>
      </c>
      <c r="D1174" t="str">
        <f t="shared" si="37"/>
        <v>02</v>
      </c>
      <c r="E1174" t="s">
        <v>232</v>
      </c>
      <c r="F1174">
        <v>191</v>
      </c>
      <c r="G1174">
        <v>97</v>
      </c>
      <c r="H1174">
        <v>100</v>
      </c>
      <c r="I1174">
        <v>55</v>
      </c>
      <c r="J1174">
        <v>46</v>
      </c>
      <c r="K1174">
        <v>46</v>
      </c>
      <c r="L1174">
        <v>0</v>
      </c>
      <c r="M1174">
        <v>2024</v>
      </c>
      <c r="N1174">
        <f>VLOOKUP(E1174, '2024D'!$A$2:$G$339, 2, FALSE)</f>
        <v>227</v>
      </c>
      <c r="O1174">
        <f>VLOOKUP(E1174, '2024D'!$A$2:$G$339, 3, FALSE)</f>
        <v>34709</v>
      </c>
      <c r="P1174">
        <f>extracted_table_data[[#This Row],[最低排名]]-extracted_table_data[[#This Row],[同分人数]]+1</f>
        <v>36114</v>
      </c>
      <c r="Q1174">
        <f>IF(O1174&gt;=开始!$B$6, 1, 0)</f>
        <v>1</v>
      </c>
      <c r="R1174">
        <f>extracted_table_data[[#This Row],[最低排名]]-开始!$B$6</f>
        <v>36303</v>
      </c>
    </row>
    <row r="1175" spans="1:18">
      <c r="A1175">
        <v>83903</v>
      </c>
      <c r="B1175" t="s">
        <v>1356</v>
      </c>
      <c r="C1175" t="str">
        <f t="shared" si="36"/>
        <v>西南科大</v>
      </c>
      <c r="D1175" t="str">
        <f t="shared" si="37"/>
        <v>03</v>
      </c>
      <c r="E1175" t="s">
        <v>398</v>
      </c>
      <c r="F1175">
        <v>178</v>
      </c>
      <c r="G1175">
        <v>93</v>
      </c>
      <c r="H1175">
        <v>72</v>
      </c>
      <c r="I1175">
        <v>64</v>
      </c>
      <c r="J1175">
        <v>61</v>
      </c>
      <c r="K1175">
        <v>58</v>
      </c>
      <c r="L1175">
        <v>0</v>
      </c>
      <c r="M1175">
        <v>2024</v>
      </c>
      <c r="N1175">
        <f>VLOOKUP(E1175, '2024D'!$A$2:$G$339, 2, FALSE)</f>
        <v>236</v>
      </c>
      <c r="O1175">
        <f>VLOOKUP(E1175, '2024D'!$A$2:$G$339, 3, FALSE)</f>
        <v>35806</v>
      </c>
      <c r="P1175">
        <f>extracted_table_data[[#This Row],[最低排名]]-extracted_table_data[[#This Row],[同分人数]]+1</f>
        <v>33767</v>
      </c>
      <c r="Q1175">
        <f>IF(O1175&gt;=开始!$B$6, 1, 0)</f>
        <v>1</v>
      </c>
      <c r="R1175">
        <f>extracted_table_data[[#This Row],[最低排名]]-开始!$B$6</f>
        <v>33965</v>
      </c>
    </row>
    <row r="1176" spans="1:18">
      <c r="A1176">
        <v>84001</v>
      </c>
      <c r="B1176" t="s">
        <v>1357</v>
      </c>
      <c r="C1176" t="str">
        <f t="shared" si="36"/>
        <v>成都信息</v>
      </c>
      <c r="D1176" t="str">
        <f t="shared" si="37"/>
        <v>01</v>
      </c>
      <c r="E1176" t="s">
        <v>431</v>
      </c>
      <c r="F1176">
        <v>189</v>
      </c>
      <c r="G1176">
        <v>101</v>
      </c>
      <c r="H1176">
        <v>111</v>
      </c>
      <c r="I1176">
        <v>61</v>
      </c>
      <c r="J1176">
        <v>55</v>
      </c>
      <c r="K1176">
        <v>46</v>
      </c>
      <c r="L1176">
        <v>0</v>
      </c>
      <c r="M1176">
        <v>2024</v>
      </c>
      <c r="N1176">
        <f>VLOOKUP(E1176, '2024D'!$A$2:$G$339, 2, FALSE)</f>
        <v>258</v>
      </c>
      <c r="O1176">
        <f>VLOOKUP(E1176, '2024D'!$A$2:$G$339, 3, FALSE)</f>
        <v>29014</v>
      </c>
      <c r="P1176">
        <f>extracted_table_data[[#This Row],[最低排名]]-extracted_table_data[[#This Row],[同分人数]]+1</f>
        <v>30853</v>
      </c>
      <c r="Q1176">
        <f>IF(O1176&gt;=开始!$B$6, 1, 0)</f>
        <v>1</v>
      </c>
      <c r="R1176">
        <f>extracted_table_data[[#This Row],[最低排名]]-开始!$B$6</f>
        <v>31094</v>
      </c>
    </row>
    <row r="1177" spans="1:18">
      <c r="A1177">
        <v>84002</v>
      </c>
      <c r="B1177" t="s">
        <v>1358</v>
      </c>
      <c r="C1177" t="str">
        <f t="shared" si="36"/>
        <v>成都信息</v>
      </c>
      <c r="D1177" t="str">
        <f t="shared" si="37"/>
        <v>02</v>
      </c>
      <c r="E1177" t="s">
        <v>228</v>
      </c>
      <c r="F1177">
        <v>186</v>
      </c>
      <c r="G1177">
        <v>96</v>
      </c>
      <c r="H1177">
        <v>94</v>
      </c>
      <c r="I1177">
        <v>58</v>
      </c>
      <c r="J1177">
        <v>58</v>
      </c>
      <c r="K1177">
        <v>43</v>
      </c>
      <c r="L1177">
        <v>0</v>
      </c>
      <c r="M1177">
        <v>2024</v>
      </c>
      <c r="N1177">
        <f>VLOOKUP(E1177, '2024D'!$A$2:$G$339, 2, FALSE)</f>
        <v>243</v>
      </c>
      <c r="O1177">
        <f>VLOOKUP(E1177, '2024D'!$A$2:$G$339, 3, FALSE)</f>
        <v>34482</v>
      </c>
      <c r="P1177">
        <f>extracted_table_data[[#This Row],[最低排名]]-extracted_table_data[[#This Row],[同分人数]]+1</f>
        <v>32677</v>
      </c>
      <c r="Q1177">
        <f>IF(O1177&gt;=开始!$B$6, 1, 0)</f>
        <v>1</v>
      </c>
      <c r="R1177">
        <f>extracted_table_data[[#This Row],[最低排名]]-开始!$B$6</f>
        <v>32897</v>
      </c>
    </row>
    <row r="1178" spans="1:18">
      <c r="A1178">
        <v>84003</v>
      </c>
      <c r="B1178" t="s">
        <v>2340</v>
      </c>
      <c r="C1178" t="str">
        <f t="shared" si="36"/>
        <v>成都信息</v>
      </c>
      <c r="D1178" t="str">
        <f t="shared" si="37"/>
        <v>03</v>
      </c>
      <c r="E1178" t="s">
        <v>560</v>
      </c>
      <c r="F1178">
        <v>198</v>
      </c>
      <c r="G1178">
        <v>104</v>
      </c>
      <c r="H1178">
        <v>65</v>
      </c>
      <c r="I1178">
        <v>64</v>
      </c>
      <c r="J1178">
        <v>61</v>
      </c>
      <c r="K1178">
        <v>61</v>
      </c>
      <c r="L1178">
        <v>0</v>
      </c>
      <c r="M1178">
        <v>2024</v>
      </c>
      <c r="N1178">
        <f>VLOOKUP(E1178, '2024D'!$A$2:$G$339, 2, FALSE)</f>
        <v>230</v>
      </c>
      <c r="O1178">
        <f>VLOOKUP(E1178, '2024D'!$A$2:$G$339, 3, FALSE)</f>
        <v>32134</v>
      </c>
      <c r="P1178">
        <f>extracted_table_data[[#This Row],[最低排名]]-extracted_table_data[[#This Row],[同分人数]]+1</f>
        <v>19922</v>
      </c>
      <c r="Q1178">
        <f>IF(O1178&gt;=开始!$B$6, 1, 0)</f>
        <v>1</v>
      </c>
      <c r="R1178">
        <f>extracted_table_data[[#This Row],[最低排名]]-开始!$B$6</f>
        <v>20181</v>
      </c>
    </row>
    <row r="1179" spans="1:18">
      <c r="A1179">
        <v>84101</v>
      </c>
      <c r="B1179" t="s">
        <v>1359</v>
      </c>
      <c r="C1179" t="str">
        <f t="shared" si="36"/>
        <v>西华大学</v>
      </c>
      <c r="D1179" t="str">
        <f t="shared" si="37"/>
        <v>01</v>
      </c>
      <c r="E1179" t="s">
        <v>701</v>
      </c>
      <c r="F1179">
        <v>204</v>
      </c>
      <c r="G1179">
        <v>104</v>
      </c>
      <c r="H1179">
        <v>87</v>
      </c>
      <c r="I1179">
        <v>55</v>
      </c>
      <c r="J1179">
        <v>52</v>
      </c>
      <c r="K1179">
        <v>46</v>
      </c>
      <c r="L1179">
        <v>0</v>
      </c>
      <c r="M1179">
        <v>2024</v>
      </c>
      <c r="N1179">
        <f>VLOOKUP(E1179, '2024D'!$A$2:$G$339, 2, FALSE)</f>
        <v>215</v>
      </c>
      <c r="O1179">
        <f>VLOOKUP(E1179, '2024D'!$A$2:$G$339, 3, FALSE)</f>
        <v>33286</v>
      </c>
      <c r="P1179">
        <f>extracted_table_data[[#This Row],[最低排名]]-extracted_table_data[[#This Row],[同分人数]]+1</f>
        <v>24318</v>
      </c>
      <c r="Q1179">
        <f>IF(O1179&gt;=开始!$B$6, 1, 0)</f>
        <v>1</v>
      </c>
      <c r="R1179">
        <f>extracted_table_data[[#This Row],[最低排名]]-开始!$B$6</f>
        <v>24548</v>
      </c>
    </row>
    <row r="1180" spans="1:18">
      <c r="A1180">
        <v>84201</v>
      </c>
      <c r="B1180" t="s">
        <v>1361</v>
      </c>
      <c r="C1180" t="str">
        <f t="shared" si="36"/>
        <v>西南医大</v>
      </c>
      <c r="D1180" t="str">
        <f t="shared" si="37"/>
        <v>01</v>
      </c>
      <c r="E1180" t="s">
        <v>506</v>
      </c>
      <c r="F1180">
        <v>221</v>
      </c>
      <c r="G1180">
        <v>113</v>
      </c>
      <c r="H1180">
        <v>131</v>
      </c>
      <c r="I1180">
        <v>61</v>
      </c>
      <c r="J1180">
        <v>55</v>
      </c>
      <c r="K1180">
        <v>49</v>
      </c>
      <c r="L1180">
        <v>0</v>
      </c>
      <c r="M1180">
        <v>2024</v>
      </c>
      <c r="N1180">
        <f>VLOOKUP(E1180, '2024D'!$A$2:$G$339, 2, FALSE)</f>
        <v>226</v>
      </c>
      <c r="O1180">
        <f>VLOOKUP(E1180, '2024D'!$A$2:$G$339, 3, FALSE)</f>
        <v>15249</v>
      </c>
      <c r="P1180">
        <f>extracted_table_data[[#This Row],[最低排名]]-extracted_table_data[[#This Row],[同分人数]]+1</f>
        <v>23815</v>
      </c>
      <c r="Q1180">
        <f>IF(O1180&gt;=开始!$B$6, 1, 0)</f>
        <v>1</v>
      </c>
      <c r="R1180">
        <f>extracted_table_data[[#This Row],[最低排名]]-开始!$B$6</f>
        <v>24077</v>
      </c>
    </row>
    <row r="1181" spans="1:18">
      <c r="A1181">
        <v>84301</v>
      </c>
      <c r="B1181" t="s">
        <v>1362</v>
      </c>
      <c r="C1181" t="str">
        <f t="shared" si="36"/>
        <v>西华师大</v>
      </c>
      <c r="D1181" t="str">
        <f t="shared" si="37"/>
        <v>01</v>
      </c>
      <c r="E1181" t="s">
        <v>354</v>
      </c>
      <c r="F1181">
        <v>195</v>
      </c>
      <c r="G1181">
        <v>100</v>
      </c>
      <c r="H1181">
        <v>95</v>
      </c>
      <c r="I1181">
        <v>49</v>
      </c>
      <c r="J1181">
        <v>46</v>
      </c>
      <c r="K1181">
        <v>43</v>
      </c>
      <c r="L1181">
        <v>0</v>
      </c>
      <c r="M1181">
        <v>2024</v>
      </c>
      <c r="N1181">
        <f>VLOOKUP(E1181, '2024D'!$A$2:$G$339, 2, FALSE)</f>
        <v>204</v>
      </c>
      <c r="O1181">
        <f>VLOOKUP(E1181, '2024D'!$A$2:$G$339, 3, FALSE)</f>
        <v>36833</v>
      </c>
      <c r="P1181">
        <f>extracted_table_data[[#This Row],[最低排名]]-extracted_table_data[[#This Row],[同分人数]]+1</f>
        <v>24549</v>
      </c>
      <c r="Q1181">
        <f>IF(O1181&gt;=开始!$B$6, 1, 0)</f>
        <v>1</v>
      </c>
      <c r="R1181">
        <f>extracted_table_data[[#This Row],[最低排名]]-开始!$B$6</f>
        <v>24801</v>
      </c>
    </row>
    <row r="1182" spans="1:18">
      <c r="A1182">
        <v>84401</v>
      </c>
      <c r="B1182" t="s">
        <v>1717</v>
      </c>
      <c r="C1182" t="str">
        <f t="shared" si="36"/>
        <v>成都东软</v>
      </c>
      <c r="D1182" t="str">
        <f t="shared" si="37"/>
        <v>01</v>
      </c>
      <c r="E1182" t="s">
        <v>56</v>
      </c>
      <c r="F1182">
        <v>173</v>
      </c>
      <c r="G1182">
        <v>91</v>
      </c>
      <c r="H1182">
        <v>82</v>
      </c>
      <c r="I1182">
        <v>55</v>
      </c>
      <c r="J1182">
        <v>52</v>
      </c>
      <c r="K1182">
        <v>52</v>
      </c>
      <c r="L1182">
        <v>0</v>
      </c>
      <c r="M1182">
        <v>2024</v>
      </c>
      <c r="N1182">
        <f>VLOOKUP(E1182, '2024D'!$A$2:$G$339, 2, FALSE)</f>
        <v>187</v>
      </c>
      <c r="O1182">
        <f>VLOOKUP(E1182, '2024D'!$A$2:$G$339, 3, FALSE)</f>
        <v>39641</v>
      </c>
      <c r="P1182">
        <f>extracted_table_data[[#This Row],[最低排名]]-extracted_table_data[[#This Row],[同分人数]]+1</f>
        <v>18399</v>
      </c>
      <c r="Q1182">
        <f>IF(O1182&gt;=开始!$B$6, 1, 0)</f>
        <v>1</v>
      </c>
      <c r="R1182">
        <f>extracted_table_data[[#This Row],[最低排名]]-开始!$B$6</f>
        <v>18635</v>
      </c>
    </row>
    <row r="1183" spans="1:18">
      <c r="A1183">
        <v>84402</v>
      </c>
      <c r="B1183" t="s">
        <v>1363</v>
      </c>
      <c r="C1183" t="str">
        <f t="shared" si="36"/>
        <v>成都东软</v>
      </c>
      <c r="D1183" t="str">
        <f t="shared" si="37"/>
        <v>02</v>
      </c>
      <c r="E1183" t="s">
        <v>223</v>
      </c>
      <c r="F1183">
        <v>168</v>
      </c>
      <c r="G1183">
        <v>88</v>
      </c>
      <c r="H1183">
        <v>90</v>
      </c>
      <c r="I1183">
        <v>52</v>
      </c>
      <c r="J1183">
        <v>52</v>
      </c>
      <c r="K1183">
        <v>46</v>
      </c>
      <c r="L1183">
        <v>0</v>
      </c>
      <c r="M1183">
        <v>2024</v>
      </c>
      <c r="N1183">
        <f>VLOOKUP(E1183, '2024D'!$A$2:$G$339, 2, FALSE)</f>
        <v>179</v>
      </c>
      <c r="O1183">
        <f>VLOOKUP(E1183, '2024D'!$A$2:$G$339, 3, FALSE)</f>
        <v>40752</v>
      </c>
      <c r="P1183">
        <f>extracted_table_data[[#This Row],[最低排名]]-extracted_table_data[[#This Row],[同分人数]]+1</f>
        <v>34432</v>
      </c>
      <c r="Q1183">
        <f>IF(O1183&gt;=开始!$B$6, 1, 0)</f>
        <v>1</v>
      </c>
      <c r="R1183">
        <f>extracted_table_data[[#This Row],[最低排名]]-开始!$B$6</f>
        <v>34625</v>
      </c>
    </row>
    <row r="1184" spans="1:18">
      <c r="A1184">
        <v>84501</v>
      </c>
      <c r="B1184" t="s">
        <v>1364</v>
      </c>
      <c r="C1184" t="str">
        <f t="shared" si="36"/>
        <v>西财天府</v>
      </c>
      <c r="D1184" t="str">
        <f t="shared" si="37"/>
        <v>01</v>
      </c>
      <c r="E1184" t="s">
        <v>207</v>
      </c>
      <c r="F1184">
        <v>175</v>
      </c>
      <c r="G1184">
        <v>89</v>
      </c>
      <c r="H1184">
        <v>64</v>
      </c>
      <c r="I1184">
        <v>61</v>
      </c>
      <c r="J1184">
        <v>61</v>
      </c>
      <c r="K1184">
        <v>52</v>
      </c>
      <c r="L1184">
        <v>0</v>
      </c>
      <c r="M1184">
        <v>2024</v>
      </c>
      <c r="N1184">
        <f>VLOOKUP(E1184, '2024D'!$A$2:$G$339, 2, FALSE)</f>
        <v>182</v>
      </c>
      <c r="O1184">
        <f>VLOOKUP(E1184, '2024D'!$A$2:$G$339, 3, FALSE)</f>
        <v>39823</v>
      </c>
      <c r="P1184">
        <f>extracted_table_data[[#This Row],[最低排名]]-extracted_table_data[[#This Row],[同分人数]]+1</f>
        <v>33966</v>
      </c>
      <c r="Q1184">
        <f>IF(O1184&gt;=开始!$B$6, 1, 0)</f>
        <v>1</v>
      </c>
      <c r="R1184">
        <f>extracted_table_data[[#This Row],[最低排名]]-开始!$B$6</f>
        <v>34170</v>
      </c>
    </row>
    <row r="1185" spans="1:18">
      <c r="A1185">
        <v>84601</v>
      </c>
      <c r="B1185" t="s">
        <v>1365</v>
      </c>
      <c r="C1185" t="str">
        <f t="shared" si="36"/>
        <v>四川轻化</v>
      </c>
      <c r="D1185" t="str">
        <f t="shared" si="37"/>
        <v>01</v>
      </c>
      <c r="E1185" t="s">
        <v>469</v>
      </c>
      <c r="F1185">
        <v>192</v>
      </c>
      <c r="G1185">
        <v>104</v>
      </c>
      <c r="H1185">
        <v>93</v>
      </c>
      <c r="I1185">
        <v>52</v>
      </c>
      <c r="J1185">
        <v>49</v>
      </c>
      <c r="K1185">
        <v>46</v>
      </c>
      <c r="L1185">
        <v>0</v>
      </c>
      <c r="M1185">
        <v>2024</v>
      </c>
      <c r="N1185">
        <f>VLOOKUP(E1185, '2024D'!$A$2:$G$339, 2, FALSE)</f>
        <v>227</v>
      </c>
      <c r="O1185">
        <f>VLOOKUP(E1185, '2024D'!$A$2:$G$339, 3, FALSE)</f>
        <v>36033</v>
      </c>
      <c r="P1185">
        <f>extracted_table_data[[#This Row],[最低排名]]-extracted_table_data[[#This Row],[同分人数]]+1</f>
        <v>32677</v>
      </c>
      <c r="Q1185">
        <f>IF(O1185&gt;=开始!$B$6, 1, 0)</f>
        <v>1</v>
      </c>
      <c r="R1185">
        <f>extracted_table_data[[#This Row],[最低排名]]-开始!$B$6</f>
        <v>32897</v>
      </c>
    </row>
    <row r="1186" spans="1:18">
      <c r="A1186">
        <v>84701</v>
      </c>
      <c r="B1186" t="s">
        <v>1366</v>
      </c>
      <c r="C1186" t="str">
        <f t="shared" si="36"/>
        <v>四川农大</v>
      </c>
      <c r="D1186" t="str">
        <f t="shared" si="37"/>
        <v>01</v>
      </c>
      <c r="E1186" t="s">
        <v>518</v>
      </c>
      <c r="F1186">
        <v>225</v>
      </c>
      <c r="G1186">
        <v>115</v>
      </c>
      <c r="H1186">
        <v>121</v>
      </c>
      <c r="I1186">
        <v>61</v>
      </c>
      <c r="J1186">
        <v>55</v>
      </c>
      <c r="K1186">
        <v>52</v>
      </c>
      <c r="L1186">
        <v>0</v>
      </c>
      <c r="M1186">
        <v>2024</v>
      </c>
      <c r="N1186">
        <f>VLOOKUP(E1186, '2024D'!$A$2:$G$339, 2, FALSE)</f>
        <v>245</v>
      </c>
      <c r="O1186">
        <f>VLOOKUP(E1186, '2024D'!$A$2:$G$339, 3, FALSE)</f>
        <v>15979</v>
      </c>
      <c r="P1186">
        <f>extracted_table_data[[#This Row],[最低排名]]-extracted_table_data[[#This Row],[同分人数]]+1</f>
        <v>31822</v>
      </c>
      <c r="Q1186">
        <f>IF(O1186&gt;=开始!$B$6, 1, 0)</f>
        <v>1</v>
      </c>
      <c r="R1186">
        <f>extracted_table_data[[#This Row],[最低排名]]-开始!$B$6</f>
        <v>32023</v>
      </c>
    </row>
    <row r="1187" spans="1:18">
      <c r="A1187">
        <v>84801</v>
      </c>
      <c r="B1187" t="s">
        <v>1367</v>
      </c>
      <c r="C1187" t="str">
        <f t="shared" si="36"/>
        <v>四川师大</v>
      </c>
      <c r="D1187" t="str">
        <f t="shared" si="37"/>
        <v>01</v>
      </c>
      <c r="E1187" t="s">
        <v>296</v>
      </c>
      <c r="F1187">
        <v>215</v>
      </c>
      <c r="G1187">
        <v>111</v>
      </c>
      <c r="H1187">
        <v>107</v>
      </c>
      <c r="I1187">
        <v>67</v>
      </c>
      <c r="J1187">
        <v>61</v>
      </c>
      <c r="K1187">
        <v>55</v>
      </c>
      <c r="L1187">
        <v>0</v>
      </c>
      <c r="M1187">
        <v>2024</v>
      </c>
      <c r="N1187">
        <f>VLOOKUP(E1187, '2024D'!$A$2:$G$339, 2, FALSE)</f>
        <v>223</v>
      </c>
      <c r="O1187">
        <f>VLOOKUP(E1187, '2024D'!$A$2:$G$339, 3, FALSE)</f>
        <v>18290</v>
      </c>
      <c r="P1187">
        <f>extracted_table_data[[#This Row],[最低排名]]-extracted_table_data[[#This Row],[同分人数]]+1</f>
        <v>32461</v>
      </c>
      <c r="Q1187">
        <f>IF(O1187&gt;=开始!$B$6, 1, 0)</f>
        <v>1</v>
      </c>
      <c r="R1187">
        <f>extracted_table_data[[#This Row],[最低排名]]-开始!$B$6</f>
        <v>32676</v>
      </c>
    </row>
    <row r="1188" spans="1:18">
      <c r="A1188">
        <v>84802</v>
      </c>
      <c r="B1188" t="s">
        <v>1368</v>
      </c>
      <c r="C1188" t="str">
        <f t="shared" si="36"/>
        <v>四川师大</v>
      </c>
      <c r="D1188" t="str">
        <f t="shared" si="37"/>
        <v>02</v>
      </c>
      <c r="E1188" t="s">
        <v>309</v>
      </c>
      <c r="F1188">
        <v>188</v>
      </c>
      <c r="G1188">
        <v>98</v>
      </c>
      <c r="H1188">
        <v>92</v>
      </c>
      <c r="I1188">
        <v>61</v>
      </c>
      <c r="J1188">
        <v>52</v>
      </c>
      <c r="K1188">
        <v>49</v>
      </c>
      <c r="L1188">
        <v>0</v>
      </c>
      <c r="M1188">
        <v>2024</v>
      </c>
      <c r="N1188">
        <f>VLOOKUP(E1188, '2024D'!$A$2:$G$339, 2, FALSE)</f>
        <v>250</v>
      </c>
      <c r="O1188">
        <f>VLOOKUP(E1188, '2024D'!$A$2:$G$339, 3, FALSE)</f>
        <v>33781</v>
      </c>
      <c r="P1188">
        <f>extracted_table_data[[#This Row],[最低排名]]-extracted_table_data[[#This Row],[同分人数]]+1</f>
        <v>32677</v>
      </c>
      <c r="Q1188">
        <f>IF(O1188&gt;=开始!$B$6, 1, 0)</f>
        <v>1</v>
      </c>
      <c r="R1188">
        <f>extracted_table_data[[#This Row],[最低排名]]-开始!$B$6</f>
        <v>32897</v>
      </c>
    </row>
    <row r="1189" spans="1:18">
      <c r="A1189">
        <v>84901</v>
      </c>
      <c r="B1189" t="s">
        <v>1369</v>
      </c>
      <c r="C1189" t="str">
        <f t="shared" si="36"/>
        <v>成都中医</v>
      </c>
      <c r="D1189" t="str">
        <f t="shared" si="37"/>
        <v>01</v>
      </c>
      <c r="E1189" t="s">
        <v>62</v>
      </c>
      <c r="F1189">
        <v>216</v>
      </c>
      <c r="G1189">
        <v>109</v>
      </c>
      <c r="H1189">
        <v>125</v>
      </c>
      <c r="I1189">
        <v>70</v>
      </c>
      <c r="J1189">
        <v>58</v>
      </c>
      <c r="K1189">
        <v>58</v>
      </c>
      <c r="L1189">
        <v>0</v>
      </c>
      <c r="M1189">
        <v>2024</v>
      </c>
      <c r="N1189">
        <f>VLOOKUP(E1189, '2024D'!$A$2:$G$339, 2, FALSE)</f>
        <v>233</v>
      </c>
      <c r="O1189">
        <f>VLOOKUP(E1189, '2024D'!$A$2:$G$339, 3, FALSE)</f>
        <v>12860</v>
      </c>
      <c r="P1189">
        <f>extracted_table_data[[#This Row],[最低排名]]-extracted_table_data[[#This Row],[同分人数]]+1</f>
        <v>27819</v>
      </c>
      <c r="Q1189">
        <f>IF(O1189&gt;=开始!$B$6, 1, 0)</f>
        <v>1</v>
      </c>
      <c r="R1189">
        <f>extracted_table_data[[#This Row],[最低排名]]-开始!$B$6</f>
        <v>28075</v>
      </c>
    </row>
    <row r="1190" spans="1:18">
      <c r="A1190">
        <v>85001</v>
      </c>
      <c r="B1190" t="s">
        <v>1370</v>
      </c>
      <c r="C1190" t="str">
        <f t="shared" si="36"/>
        <v>成都大学</v>
      </c>
      <c r="D1190" t="str">
        <f t="shared" si="37"/>
        <v>01</v>
      </c>
      <c r="E1190" t="s">
        <v>312</v>
      </c>
      <c r="F1190">
        <v>190</v>
      </c>
      <c r="G1190">
        <v>98</v>
      </c>
      <c r="H1190">
        <v>102</v>
      </c>
      <c r="I1190">
        <v>67</v>
      </c>
      <c r="J1190">
        <v>55</v>
      </c>
      <c r="K1190">
        <v>46</v>
      </c>
      <c r="L1190">
        <v>0</v>
      </c>
      <c r="M1190">
        <v>2024</v>
      </c>
      <c r="N1190">
        <f>VLOOKUP(E1190, '2024D'!$A$2:$G$339, 2, FALSE)</f>
        <v>263</v>
      </c>
      <c r="O1190">
        <f>VLOOKUP(E1190, '2024D'!$A$2:$G$339, 3, FALSE)</f>
        <v>29525</v>
      </c>
      <c r="P1190">
        <f>extracted_table_data[[#This Row],[最低排名]]-extracted_table_data[[#This Row],[同分人数]]+1</f>
        <v>17864</v>
      </c>
      <c r="Q1190">
        <f>IF(O1190&gt;=开始!$B$6, 1, 0)</f>
        <v>1</v>
      </c>
      <c r="R1190">
        <f>extracted_table_data[[#This Row],[最低排名]]-开始!$B$6</f>
        <v>18118</v>
      </c>
    </row>
    <row r="1191" spans="1:18">
      <c r="A1191">
        <v>85002</v>
      </c>
      <c r="B1191" t="s">
        <v>1371</v>
      </c>
      <c r="C1191" t="str">
        <f t="shared" si="36"/>
        <v>成都大学</v>
      </c>
      <c r="D1191" t="str">
        <f t="shared" si="37"/>
        <v>02</v>
      </c>
      <c r="E1191" t="s">
        <v>126</v>
      </c>
      <c r="F1191">
        <v>194</v>
      </c>
      <c r="G1191">
        <v>105</v>
      </c>
      <c r="H1191">
        <v>110</v>
      </c>
      <c r="I1191">
        <v>64</v>
      </c>
      <c r="J1191">
        <v>52</v>
      </c>
      <c r="K1191">
        <v>49</v>
      </c>
      <c r="L1191">
        <v>0</v>
      </c>
      <c r="M1191">
        <v>2024</v>
      </c>
      <c r="N1191">
        <f>VLOOKUP(E1191, '2024D'!$A$2:$G$339, 2, FALSE)</f>
        <v>277</v>
      </c>
      <c r="O1191">
        <f>VLOOKUP(E1191, '2024D'!$A$2:$G$339, 3, FALSE)</f>
        <v>27273</v>
      </c>
      <c r="P1191">
        <f>extracted_table_data[[#This Row],[最低排名]]-extracted_table_data[[#This Row],[同分人数]]+1</f>
        <v>35260</v>
      </c>
      <c r="Q1191">
        <f>IF(O1191&gt;=开始!$B$6, 1, 0)</f>
        <v>1</v>
      </c>
      <c r="R1191">
        <f>extracted_table_data[[#This Row],[最低排名]]-开始!$B$6</f>
        <v>35473</v>
      </c>
    </row>
    <row r="1192" spans="1:18">
      <c r="A1192">
        <v>85003</v>
      </c>
      <c r="B1192" t="s">
        <v>2341</v>
      </c>
      <c r="C1192" t="str">
        <f t="shared" si="36"/>
        <v>成都大学</v>
      </c>
      <c r="D1192" t="str">
        <f t="shared" si="37"/>
        <v>03</v>
      </c>
      <c r="E1192" t="s">
        <v>126</v>
      </c>
      <c r="F1192">
        <v>197</v>
      </c>
      <c r="G1192">
        <v>101</v>
      </c>
      <c r="H1192">
        <v>104</v>
      </c>
      <c r="I1192">
        <v>58</v>
      </c>
      <c r="J1192">
        <v>55</v>
      </c>
      <c r="K1192">
        <v>55</v>
      </c>
      <c r="L1192">
        <v>0</v>
      </c>
      <c r="M1192">
        <v>2024</v>
      </c>
      <c r="N1192">
        <f>VLOOKUP(E1192, '2024D'!$A$2:$G$339, 2, FALSE)</f>
        <v>277</v>
      </c>
      <c r="O1192">
        <f>VLOOKUP(E1192, '2024D'!$A$2:$G$339, 3, FALSE)</f>
        <v>27273</v>
      </c>
      <c r="P1192">
        <f>extracted_table_data[[#This Row],[最低排名]]-extracted_table_data[[#This Row],[同分人数]]+1</f>
        <v>38468</v>
      </c>
      <c r="Q1192">
        <f>IF(O1192&gt;=开始!$B$6, 1, 0)</f>
        <v>1</v>
      </c>
      <c r="R1192">
        <f>extracted_table_data[[#This Row],[最低排名]]-开始!$B$6</f>
        <v>38666</v>
      </c>
    </row>
    <row r="1193" spans="1:18">
      <c r="A1193">
        <v>85101</v>
      </c>
      <c r="B1193" t="s">
        <v>1372</v>
      </c>
      <c r="C1193" t="str">
        <f t="shared" si="36"/>
        <v>昆明理工</v>
      </c>
      <c r="D1193" t="str">
        <f t="shared" si="37"/>
        <v>01</v>
      </c>
      <c r="E1193" t="s">
        <v>128</v>
      </c>
      <c r="F1193">
        <v>202</v>
      </c>
      <c r="G1193">
        <v>106</v>
      </c>
      <c r="H1193">
        <v>97</v>
      </c>
      <c r="I1193">
        <v>64</v>
      </c>
      <c r="J1193">
        <v>58</v>
      </c>
      <c r="K1193">
        <v>58</v>
      </c>
      <c r="L1193">
        <v>0</v>
      </c>
      <c r="M1193">
        <v>2024</v>
      </c>
      <c r="N1193">
        <f>VLOOKUP(E1193, '2024D'!$A$2:$G$339, 2, FALSE)</f>
        <v>233</v>
      </c>
      <c r="O1193">
        <f>VLOOKUP(E1193, '2024D'!$A$2:$G$339, 3, FALSE)</f>
        <v>24795</v>
      </c>
      <c r="P1193">
        <f>extracted_table_data[[#This Row],[最低排名]]-extracted_table_data[[#This Row],[同分人数]]+1</f>
        <v>40672</v>
      </c>
      <c r="Q1193">
        <f>IF(O1193&gt;=开始!$B$6, 1, 0)</f>
        <v>1</v>
      </c>
      <c r="R1193">
        <f>extracted_table_data[[#This Row],[最低排名]]-开始!$B$6</f>
        <v>40830</v>
      </c>
    </row>
    <row r="1194" spans="1:18">
      <c r="A1194">
        <v>85102</v>
      </c>
      <c r="B1194" t="s">
        <v>2342</v>
      </c>
      <c r="C1194" t="str">
        <f t="shared" si="36"/>
        <v>昆明理工</v>
      </c>
      <c r="D1194" t="str">
        <f t="shared" si="37"/>
        <v>02</v>
      </c>
      <c r="E1194" t="s">
        <v>678</v>
      </c>
      <c r="F1194">
        <v>216</v>
      </c>
      <c r="G1194">
        <v>111</v>
      </c>
      <c r="H1194">
        <v>84</v>
      </c>
      <c r="I1194">
        <v>61</v>
      </c>
      <c r="J1194">
        <v>61</v>
      </c>
      <c r="K1194">
        <v>61</v>
      </c>
      <c r="L1194">
        <v>0</v>
      </c>
      <c r="M1194">
        <v>2024</v>
      </c>
      <c r="N1194">
        <f>VLOOKUP(E1194, '2024D'!$A$2:$G$339, 2, FALSE)</f>
        <v>261</v>
      </c>
      <c r="O1194">
        <f>VLOOKUP(E1194, '2024D'!$A$2:$G$339, 3, FALSE)</f>
        <v>23814</v>
      </c>
      <c r="P1194">
        <f>extracted_table_data[[#This Row],[最低排名]]-extracted_table_data[[#This Row],[同分人数]]+1</f>
        <v>35474</v>
      </c>
      <c r="Q1194">
        <f>IF(O1194&gt;=开始!$B$6, 1, 0)</f>
        <v>1</v>
      </c>
      <c r="R1194">
        <f>extracted_table_data[[#This Row],[最低排名]]-开始!$B$6</f>
        <v>35697</v>
      </c>
    </row>
    <row r="1195" spans="1:18">
      <c r="A1195">
        <v>85201</v>
      </c>
      <c r="B1195" t="s">
        <v>1373</v>
      </c>
      <c r="C1195" t="str">
        <f t="shared" si="36"/>
        <v>云南农大</v>
      </c>
      <c r="D1195" t="str">
        <f t="shared" si="37"/>
        <v>01</v>
      </c>
      <c r="E1195" t="s">
        <v>479</v>
      </c>
      <c r="F1195">
        <v>184</v>
      </c>
      <c r="G1195">
        <v>97</v>
      </c>
      <c r="H1195">
        <v>97</v>
      </c>
      <c r="I1195">
        <v>52</v>
      </c>
      <c r="J1195">
        <v>46</v>
      </c>
      <c r="K1195">
        <v>43</v>
      </c>
      <c r="L1195">
        <v>0</v>
      </c>
      <c r="M1195">
        <v>2024</v>
      </c>
      <c r="N1195">
        <f>VLOOKUP(E1195, '2024D'!$A$2:$G$339, 2, FALSE)</f>
        <v>171</v>
      </c>
      <c r="O1195">
        <f>VLOOKUP(E1195, '2024D'!$A$2:$G$339, 3, FALSE)</f>
        <v>38053</v>
      </c>
      <c r="P1195">
        <f>extracted_table_data[[#This Row],[最低排名]]-extracted_table_data[[#This Row],[同分人数]]+1</f>
        <v>13664</v>
      </c>
      <c r="Q1195">
        <f>IF(O1195&gt;=开始!$B$6, 1, 0)</f>
        <v>1</v>
      </c>
      <c r="R1195">
        <f>extracted_table_data[[#This Row],[最低排名]]-开始!$B$6</f>
        <v>13919</v>
      </c>
    </row>
    <row r="1196" spans="1:18">
      <c r="A1196">
        <v>85301</v>
      </c>
      <c r="B1196" t="s">
        <v>1374</v>
      </c>
      <c r="C1196" t="str">
        <f t="shared" si="36"/>
        <v>昆明医大</v>
      </c>
      <c r="D1196" t="str">
        <f t="shared" si="37"/>
        <v>01</v>
      </c>
      <c r="E1196" t="s">
        <v>533</v>
      </c>
      <c r="F1196">
        <v>190</v>
      </c>
      <c r="G1196">
        <v>96</v>
      </c>
      <c r="H1196">
        <v>119</v>
      </c>
      <c r="I1196">
        <v>55</v>
      </c>
      <c r="J1196">
        <v>55</v>
      </c>
      <c r="K1196">
        <v>52</v>
      </c>
      <c r="L1196">
        <v>0</v>
      </c>
      <c r="M1196">
        <v>2024</v>
      </c>
      <c r="N1196">
        <f>VLOOKUP(E1196, '2024D'!$A$2:$G$339, 2, FALSE)</f>
        <v>256</v>
      </c>
      <c r="O1196">
        <f>VLOOKUP(E1196, '2024D'!$A$2:$G$339, 3, FALSE)</f>
        <v>26748</v>
      </c>
      <c r="P1196">
        <f>extracted_table_data[[#This Row],[最低排名]]-extracted_table_data[[#This Row],[同分人数]]+1</f>
        <v>21933</v>
      </c>
      <c r="Q1196">
        <f>IF(O1196&gt;=开始!$B$6, 1, 0)</f>
        <v>1</v>
      </c>
      <c r="R1196">
        <f>extracted_table_data[[#This Row],[最低排名]]-开始!$B$6</f>
        <v>22166</v>
      </c>
    </row>
    <row r="1197" spans="1:18">
      <c r="A1197">
        <v>85401</v>
      </c>
      <c r="B1197" t="s">
        <v>1376</v>
      </c>
      <c r="C1197" t="str">
        <f t="shared" si="36"/>
        <v>大理大学</v>
      </c>
      <c r="D1197" t="str">
        <f t="shared" si="37"/>
        <v>01</v>
      </c>
      <c r="E1197" t="s">
        <v>120</v>
      </c>
      <c r="F1197">
        <v>200</v>
      </c>
      <c r="G1197">
        <v>104</v>
      </c>
      <c r="H1197">
        <v>118</v>
      </c>
      <c r="I1197">
        <v>58</v>
      </c>
      <c r="J1197">
        <v>55</v>
      </c>
      <c r="K1197">
        <v>49</v>
      </c>
      <c r="L1197">
        <v>0</v>
      </c>
      <c r="M1197">
        <v>2024</v>
      </c>
      <c r="N1197">
        <f>VLOOKUP(E1197, '2024D'!$A$2:$G$339, 2, FALSE)</f>
        <v>225</v>
      </c>
      <c r="O1197">
        <f>VLOOKUP(E1197, '2024D'!$A$2:$G$339, 3, FALSE)</f>
        <v>24562</v>
      </c>
      <c r="P1197">
        <f>extracted_table_data[[#This Row],[最低排名]]-extracted_table_data[[#This Row],[同分人数]]+1</f>
        <v>17140</v>
      </c>
      <c r="Q1197">
        <f>IF(O1197&gt;=开始!$B$6, 1, 0)</f>
        <v>1</v>
      </c>
      <c r="R1197">
        <f>extracted_table_data[[#This Row],[最低排名]]-开始!$B$6</f>
        <v>17377</v>
      </c>
    </row>
    <row r="1198" spans="1:18">
      <c r="A1198">
        <v>85402</v>
      </c>
      <c r="B1198" t="s">
        <v>1377</v>
      </c>
      <c r="C1198" t="str">
        <f t="shared" si="36"/>
        <v>大理大学</v>
      </c>
      <c r="D1198" t="str">
        <f t="shared" si="37"/>
        <v>02</v>
      </c>
      <c r="E1198" t="s">
        <v>469</v>
      </c>
      <c r="F1198">
        <v>214</v>
      </c>
      <c r="G1198">
        <v>108</v>
      </c>
      <c r="H1198">
        <v>80</v>
      </c>
      <c r="I1198">
        <v>49</v>
      </c>
      <c r="J1198">
        <v>46</v>
      </c>
      <c r="K1198">
        <v>43</v>
      </c>
      <c r="L1198">
        <v>0</v>
      </c>
      <c r="M1198">
        <v>2024</v>
      </c>
      <c r="N1198">
        <f>VLOOKUP(E1198, '2024D'!$A$2:$G$339, 2, FALSE)</f>
        <v>227</v>
      </c>
      <c r="O1198">
        <f>VLOOKUP(E1198, '2024D'!$A$2:$G$339, 3, FALSE)</f>
        <v>36033</v>
      </c>
      <c r="P1198">
        <f>extracted_table_data[[#This Row],[最低排名]]-extracted_table_data[[#This Row],[同分人数]]+1</f>
        <v>12443</v>
      </c>
      <c r="Q1198">
        <f>IF(O1198&gt;=开始!$B$6, 1, 0)</f>
        <v>1</v>
      </c>
      <c r="R1198">
        <f>extracted_table_data[[#This Row],[最低排名]]-开始!$B$6</f>
        <v>12669</v>
      </c>
    </row>
    <row r="1199" spans="1:18">
      <c r="A1199">
        <v>85501</v>
      </c>
      <c r="B1199" t="s">
        <v>1380</v>
      </c>
      <c r="C1199" t="str">
        <f t="shared" si="36"/>
        <v>云南师大</v>
      </c>
      <c r="D1199" t="str">
        <f t="shared" si="37"/>
        <v>01</v>
      </c>
      <c r="E1199" t="s">
        <v>81</v>
      </c>
      <c r="F1199">
        <v>202</v>
      </c>
      <c r="G1199">
        <v>108</v>
      </c>
      <c r="H1199">
        <v>119</v>
      </c>
      <c r="I1199">
        <v>58</v>
      </c>
      <c r="J1199">
        <v>58</v>
      </c>
      <c r="K1199">
        <v>55</v>
      </c>
      <c r="L1199">
        <v>0</v>
      </c>
      <c r="M1199">
        <v>2024</v>
      </c>
      <c r="N1199">
        <f>VLOOKUP(E1199, '2024D'!$A$2:$G$339, 2, FALSE)</f>
        <v>247</v>
      </c>
      <c r="O1199">
        <f>VLOOKUP(E1199, '2024D'!$A$2:$G$339, 3, FALSE)</f>
        <v>21473</v>
      </c>
      <c r="P1199">
        <f>extracted_table_data[[#This Row],[最低排名]]-extracted_table_data[[#This Row],[同分人数]]+1</f>
        <v>33095</v>
      </c>
      <c r="Q1199">
        <f>IF(O1199&gt;=开始!$B$6, 1, 0)</f>
        <v>1</v>
      </c>
      <c r="R1199">
        <f>extracted_table_data[[#This Row],[最低排名]]-开始!$B$6</f>
        <v>33327</v>
      </c>
    </row>
    <row r="1200" spans="1:18">
      <c r="A1200">
        <v>85502</v>
      </c>
      <c r="B1200" t="s">
        <v>1381</v>
      </c>
      <c r="C1200" t="str">
        <f t="shared" si="36"/>
        <v>云南师大</v>
      </c>
      <c r="D1200" t="str">
        <f t="shared" si="37"/>
        <v>02</v>
      </c>
      <c r="E1200" t="s">
        <v>41</v>
      </c>
      <c r="F1200">
        <v>211</v>
      </c>
      <c r="G1200">
        <v>107</v>
      </c>
      <c r="H1200">
        <v>111</v>
      </c>
      <c r="I1200">
        <v>64</v>
      </c>
      <c r="J1200">
        <v>61</v>
      </c>
      <c r="K1200">
        <v>52</v>
      </c>
      <c r="L1200">
        <v>0</v>
      </c>
      <c r="M1200">
        <v>2024</v>
      </c>
      <c r="N1200">
        <f>VLOOKUP(E1200, '2024D'!$A$2:$G$339, 2, FALSE)</f>
        <v>243</v>
      </c>
      <c r="O1200">
        <f>VLOOKUP(E1200, '2024D'!$A$2:$G$339, 3, FALSE)</f>
        <v>19729</v>
      </c>
      <c r="P1200">
        <f>extracted_table_data[[#This Row],[最低排名]]-extracted_table_data[[#This Row],[同分人数]]+1</f>
        <v>30853</v>
      </c>
      <c r="Q1200">
        <f>IF(O1200&gt;=开始!$B$6, 1, 0)</f>
        <v>1</v>
      </c>
      <c r="R1200">
        <f>extracted_table_data[[#This Row],[最低排名]]-开始!$B$6</f>
        <v>31094</v>
      </c>
    </row>
    <row r="1201" spans="1:18">
      <c r="A1201">
        <v>85601</v>
      </c>
      <c r="B1201" t="s">
        <v>1382</v>
      </c>
      <c r="C1201" t="str">
        <f t="shared" si="36"/>
        <v>云南财大</v>
      </c>
      <c r="D1201" t="str">
        <f t="shared" si="37"/>
        <v>01</v>
      </c>
      <c r="E1201" t="s">
        <v>335</v>
      </c>
      <c r="F1201">
        <v>193</v>
      </c>
      <c r="G1201">
        <v>97</v>
      </c>
      <c r="H1201">
        <v>92</v>
      </c>
      <c r="I1201">
        <v>55</v>
      </c>
      <c r="J1201">
        <v>55</v>
      </c>
      <c r="K1201">
        <v>52</v>
      </c>
      <c r="L1201">
        <v>0</v>
      </c>
      <c r="M1201">
        <v>2024</v>
      </c>
      <c r="N1201">
        <f>VLOOKUP(E1201, '2024D'!$A$2:$G$339, 2, FALSE)</f>
        <v>251</v>
      </c>
      <c r="O1201">
        <f>VLOOKUP(E1201, '2024D'!$A$2:$G$339, 3, FALSE)</f>
        <v>32641</v>
      </c>
      <c r="P1201">
        <f>extracted_table_data[[#This Row],[最低排名]]-extracted_table_data[[#This Row],[同分人数]]+1</f>
        <v>27577</v>
      </c>
      <c r="Q1201">
        <f>IF(O1201&gt;=开始!$B$6, 1, 0)</f>
        <v>1</v>
      </c>
      <c r="R1201">
        <f>extracted_table_data[[#This Row],[最低排名]]-开始!$B$6</f>
        <v>27818</v>
      </c>
    </row>
    <row r="1202" spans="1:18">
      <c r="A1202">
        <v>85701</v>
      </c>
      <c r="B1202" t="s">
        <v>1383</v>
      </c>
      <c r="C1202" t="str">
        <f t="shared" si="36"/>
        <v>云南警官</v>
      </c>
      <c r="D1202" t="str">
        <f t="shared" si="37"/>
        <v>01</v>
      </c>
      <c r="E1202" t="s">
        <v>387</v>
      </c>
      <c r="F1202">
        <v>186</v>
      </c>
      <c r="G1202">
        <v>96</v>
      </c>
      <c r="H1202">
        <v>107</v>
      </c>
      <c r="I1202">
        <v>55</v>
      </c>
      <c r="J1202">
        <v>49</v>
      </c>
      <c r="K1202">
        <v>49</v>
      </c>
      <c r="L1202">
        <v>0</v>
      </c>
      <c r="M1202">
        <v>2024</v>
      </c>
      <c r="N1202">
        <f>VLOOKUP(E1202, '2024D'!$A$2:$G$339, 2, FALSE)</f>
        <v>219</v>
      </c>
      <c r="O1202">
        <f>VLOOKUP(E1202, '2024D'!$A$2:$G$339, 3, FALSE)</f>
        <v>32860</v>
      </c>
      <c r="P1202">
        <f>extracted_table_data[[#This Row],[最低排名]]-extracted_table_data[[#This Row],[同分人数]]+1</f>
        <v>29926</v>
      </c>
      <c r="Q1202">
        <f>IF(O1202&gt;=开始!$B$6, 1, 0)</f>
        <v>1</v>
      </c>
      <c r="R1202">
        <f>extracted_table_data[[#This Row],[最低排名]]-开始!$B$6</f>
        <v>30168</v>
      </c>
    </row>
    <row r="1203" spans="1:18">
      <c r="A1203">
        <v>85801</v>
      </c>
      <c r="B1203" t="s">
        <v>2343</v>
      </c>
      <c r="C1203" t="str">
        <f t="shared" si="36"/>
        <v>滇池学院</v>
      </c>
      <c r="D1203" t="str">
        <f t="shared" si="37"/>
        <v>01</v>
      </c>
      <c r="E1203" t="s">
        <v>1556</v>
      </c>
      <c r="F1203">
        <v>182</v>
      </c>
      <c r="G1203">
        <v>97</v>
      </c>
      <c r="H1203">
        <v>78</v>
      </c>
      <c r="I1203">
        <v>52</v>
      </c>
      <c r="J1203">
        <v>49</v>
      </c>
      <c r="K1203">
        <v>43</v>
      </c>
      <c r="L1203">
        <v>0</v>
      </c>
      <c r="M1203">
        <v>2024</v>
      </c>
      <c r="N1203">
        <f>VLOOKUP(E1203, '2024D'!$A$2:$G$339, 2, FALSE)</f>
        <v>162</v>
      </c>
      <c r="O1203">
        <f>VLOOKUP(E1203, '2024D'!$A$2:$G$339, 3, FALSE)</f>
        <v>41433</v>
      </c>
      <c r="P1203">
        <f>extracted_table_data[[#This Row],[最低排名]]-extracted_table_data[[#This Row],[同分人数]]+1</f>
        <v>14183</v>
      </c>
      <c r="Q1203">
        <f>IF(O1203&gt;=开始!$B$6, 1, 0)</f>
        <v>1</v>
      </c>
      <c r="R1203">
        <f>extracted_table_data[[#This Row],[最低排名]]-开始!$B$6</f>
        <v>14416</v>
      </c>
    </row>
    <row r="1204" spans="1:18">
      <c r="A1204">
        <v>86001</v>
      </c>
      <c r="B1204" t="s">
        <v>1386</v>
      </c>
      <c r="C1204" t="str">
        <f t="shared" si="36"/>
        <v>昆医海源</v>
      </c>
      <c r="D1204" t="str">
        <f t="shared" si="37"/>
        <v>01</v>
      </c>
      <c r="E1204" t="s">
        <v>1556</v>
      </c>
      <c r="F1204">
        <v>158</v>
      </c>
      <c r="G1204">
        <v>94</v>
      </c>
      <c r="H1204">
        <v>99</v>
      </c>
      <c r="I1204">
        <v>61</v>
      </c>
      <c r="J1204">
        <v>43</v>
      </c>
      <c r="K1204">
        <v>43</v>
      </c>
      <c r="L1204">
        <v>0</v>
      </c>
      <c r="M1204">
        <v>2024</v>
      </c>
      <c r="N1204">
        <f>VLOOKUP(E1204, '2024D'!$A$2:$G$339, 2, FALSE)</f>
        <v>162</v>
      </c>
      <c r="O1204">
        <f>VLOOKUP(E1204, '2024D'!$A$2:$G$339, 3, FALSE)</f>
        <v>41433</v>
      </c>
      <c r="P1204">
        <f>extracted_table_data[[#This Row],[最低排名]]-extracted_table_data[[#This Row],[同分人数]]+1</f>
        <v>25082</v>
      </c>
      <c r="Q1204">
        <f>IF(O1204&gt;=开始!$B$6, 1, 0)</f>
        <v>1</v>
      </c>
      <c r="R1204">
        <f>extracted_table_data[[#This Row],[最低排名]]-开始!$B$6</f>
        <v>25351</v>
      </c>
    </row>
    <row r="1205" spans="1:18">
      <c r="A1205">
        <v>86201</v>
      </c>
      <c r="B1205" t="s">
        <v>1389</v>
      </c>
      <c r="C1205" t="str">
        <f t="shared" si="36"/>
        <v>云南大学</v>
      </c>
      <c r="D1205" t="str">
        <f t="shared" si="37"/>
        <v>01</v>
      </c>
      <c r="E1205" t="s">
        <v>424</v>
      </c>
      <c r="F1205">
        <v>232</v>
      </c>
      <c r="G1205">
        <v>130</v>
      </c>
      <c r="H1205">
        <v>115</v>
      </c>
      <c r="I1205">
        <v>64</v>
      </c>
      <c r="J1205">
        <v>61</v>
      </c>
      <c r="K1205">
        <v>52</v>
      </c>
      <c r="L1205">
        <v>0</v>
      </c>
      <c r="M1205">
        <v>2024</v>
      </c>
      <c r="N1205">
        <f>VLOOKUP(E1205, '2024D'!$A$2:$G$339, 2, FALSE)</f>
        <v>262</v>
      </c>
      <c r="O1205">
        <f>VLOOKUP(E1205, '2024D'!$A$2:$G$339, 3, FALSE)</f>
        <v>13538</v>
      </c>
      <c r="P1205">
        <f>extracted_table_data[[#This Row],[最低排名]]-extracted_table_data[[#This Row],[同分人数]]+1</f>
        <v>35474</v>
      </c>
      <c r="Q1205">
        <f>IF(O1205&gt;=开始!$B$6, 1, 0)</f>
        <v>1</v>
      </c>
      <c r="R1205">
        <f>extracted_table_data[[#This Row],[最低排名]]-开始!$B$6</f>
        <v>35697</v>
      </c>
    </row>
    <row r="1206" spans="1:18">
      <c r="A1206">
        <v>86202</v>
      </c>
      <c r="B1206" t="s">
        <v>1390</v>
      </c>
      <c r="C1206" t="str">
        <f t="shared" si="36"/>
        <v>云南大学</v>
      </c>
      <c r="D1206" t="str">
        <f t="shared" si="37"/>
        <v>02</v>
      </c>
      <c r="E1206" t="s">
        <v>62</v>
      </c>
      <c r="F1206">
        <v>239</v>
      </c>
      <c r="G1206">
        <v>131</v>
      </c>
      <c r="H1206">
        <v>93</v>
      </c>
      <c r="I1206">
        <v>67</v>
      </c>
      <c r="J1206">
        <v>67</v>
      </c>
      <c r="K1206">
        <v>61</v>
      </c>
      <c r="L1206">
        <v>0</v>
      </c>
      <c r="M1206">
        <v>2024</v>
      </c>
      <c r="N1206">
        <f>VLOOKUP(E1206, '2024D'!$A$2:$G$339, 2, FALSE)</f>
        <v>233</v>
      </c>
      <c r="O1206">
        <f>VLOOKUP(E1206, '2024D'!$A$2:$G$339, 3, FALSE)</f>
        <v>12860</v>
      </c>
      <c r="P1206">
        <f>extracted_table_data[[#This Row],[最低排名]]-extracted_table_data[[#This Row],[同分人数]]+1</f>
        <v>15633</v>
      </c>
      <c r="Q1206">
        <f>IF(O1206&gt;=开始!$B$6, 1, 0)</f>
        <v>1</v>
      </c>
      <c r="R1206">
        <f>extracted_table_data[[#This Row],[最低排名]]-开始!$B$6</f>
        <v>15916</v>
      </c>
    </row>
    <row r="1207" spans="1:18">
      <c r="A1207">
        <v>86203</v>
      </c>
      <c r="B1207" t="s">
        <v>1391</v>
      </c>
      <c r="C1207" t="str">
        <f t="shared" si="36"/>
        <v>云南大学</v>
      </c>
      <c r="D1207" t="str">
        <f t="shared" si="37"/>
        <v>03</v>
      </c>
      <c r="E1207" t="s">
        <v>307</v>
      </c>
      <c r="F1207">
        <v>210</v>
      </c>
      <c r="G1207">
        <v>112</v>
      </c>
      <c r="H1207">
        <v>114</v>
      </c>
      <c r="I1207">
        <v>67</v>
      </c>
      <c r="J1207">
        <v>64</v>
      </c>
      <c r="K1207">
        <v>64</v>
      </c>
      <c r="L1207">
        <v>0</v>
      </c>
      <c r="M1207">
        <v>2024</v>
      </c>
      <c r="N1207">
        <f>VLOOKUP(E1207, '2024D'!$A$2:$G$339, 2, FALSE)</f>
        <v>221</v>
      </c>
      <c r="O1207">
        <f>VLOOKUP(E1207, '2024D'!$A$2:$G$339, 3, FALSE)</f>
        <v>14753</v>
      </c>
      <c r="P1207">
        <f>extracted_table_data[[#This Row],[最低排名]]-extracted_table_data[[#This Row],[同分人数]]+1</f>
        <v>25082</v>
      </c>
      <c r="Q1207">
        <f>IF(O1207&gt;=开始!$B$6, 1, 0)</f>
        <v>1</v>
      </c>
      <c r="R1207">
        <f>extracted_table_data[[#This Row],[最低排名]]-开始!$B$6</f>
        <v>25351</v>
      </c>
    </row>
    <row r="1208" spans="1:18">
      <c r="A1208">
        <v>86204</v>
      </c>
      <c r="B1208" t="s">
        <v>1392</v>
      </c>
      <c r="C1208" t="str">
        <f t="shared" si="36"/>
        <v>云南大学</v>
      </c>
      <c r="D1208" t="str">
        <f t="shared" si="37"/>
        <v>04</v>
      </c>
      <c r="E1208" t="s">
        <v>138</v>
      </c>
      <c r="F1208">
        <v>211</v>
      </c>
      <c r="G1208">
        <v>109</v>
      </c>
      <c r="H1208">
        <v>121</v>
      </c>
      <c r="I1208">
        <v>64</v>
      </c>
      <c r="J1208">
        <v>61</v>
      </c>
      <c r="K1208">
        <v>58</v>
      </c>
      <c r="L1208">
        <v>0</v>
      </c>
      <c r="M1208">
        <v>2024</v>
      </c>
      <c r="N1208">
        <f>VLOOKUP(E1208, '2024D'!$A$2:$G$339, 2, FALSE)</f>
        <v>249</v>
      </c>
      <c r="O1208">
        <f>VLOOKUP(E1208, '2024D'!$A$2:$G$339, 3, FALSE)</f>
        <v>15734</v>
      </c>
      <c r="P1208">
        <f>extracted_table_data[[#This Row],[最低排名]]-extracted_table_data[[#This Row],[同分人数]]+1</f>
        <v>22879</v>
      </c>
      <c r="Q1208">
        <f>IF(O1208&gt;=开始!$B$6, 1, 0)</f>
        <v>1</v>
      </c>
      <c r="R1208">
        <f>extracted_table_data[[#This Row],[最低排名]]-开始!$B$6</f>
        <v>23115</v>
      </c>
    </row>
    <row r="1209" spans="1:18">
      <c r="A1209">
        <v>86401</v>
      </c>
      <c r="B1209" t="s">
        <v>1394</v>
      </c>
      <c r="C1209" t="str">
        <f t="shared" si="36"/>
        <v>云南民大</v>
      </c>
      <c r="D1209" t="str">
        <f t="shared" si="37"/>
        <v>01</v>
      </c>
      <c r="E1209" t="s">
        <v>469</v>
      </c>
      <c r="F1209">
        <v>195</v>
      </c>
      <c r="G1209">
        <v>107</v>
      </c>
      <c r="H1209">
        <v>84</v>
      </c>
      <c r="I1209">
        <v>58</v>
      </c>
      <c r="J1209">
        <v>49</v>
      </c>
      <c r="K1209">
        <v>46</v>
      </c>
      <c r="L1209">
        <v>0</v>
      </c>
      <c r="M1209">
        <v>2024</v>
      </c>
      <c r="N1209">
        <f>VLOOKUP(E1209, '2024D'!$A$2:$G$339, 2, FALSE)</f>
        <v>227</v>
      </c>
      <c r="O1209">
        <f>VLOOKUP(E1209, '2024D'!$A$2:$G$339, 3, FALSE)</f>
        <v>36033</v>
      </c>
      <c r="P1209">
        <f>extracted_table_data[[#This Row],[最低排名]]-extracted_table_data[[#This Row],[同分人数]]+1</f>
        <v>21696</v>
      </c>
      <c r="Q1209">
        <f>IF(O1209&gt;=开始!$B$6, 1, 0)</f>
        <v>1</v>
      </c>
      <c r="R1209">
        <f>extracted_table_data[[#This Row],[最低排名]]-开始!$B$6</f>
        <v>21932</v>
      </c>
    </row>
    <row r="1210" spans="1:18">
      <c r="A1210">
        <v>86402</v>
      </c>
      <c r="B1210" t="s">
        <v>1395</v>
      </c>
      <c r="C1210" t="str">
        <f t="shared" si="36"/>
        <v>云南民大</v>
      </c>
      <c r="D1210" t="str">
        <f t="shared" si="37"/>
        <v>02</v>
      </c>
      <c r="E1210" t="s">
        <v>187</v>
      </c>
      <c r="F1210">
        <v>192</v>
      </c>
      <c r="G1210">
        <v>104</v>
      </c>
      <c r="H1210">
        <v>67</v>
      </c>
      <c r="I1210">
        <v>64</v>
      </c>
      <c r="J1210">
        <v>64</v>
      </c>
      <c r="K1210">
        <v>61</v>
      </c>
      <c r="L1210">
        <v>0</v>
      </c>
      <c r="M1210">
        <v>2024</v>
      </c>
      <c r="N1210">
        <f>VLOOKUP(E1210, '2024D'!$A$2:$G$339, 2, FALSE)</f>
        <v>256</v>
      </c>
      <c r="O1210">
        <f>VLOOKUP(E1210, '2024D'!$A$2:$G$339, 3, FALSE)</f>
        <v>32390</v>
      </c>
      <c r="P1210">
        <f>extracted_table_data[[#This Row],[最低排名]]-extracted_table_data[[#This Row],[同分人数]]+1</f>
        <v>22657</v>
      </c>
      <c r="Q1210">
        <f>IF(O1210&gt;=开始!$B$6, 1, 0)</f>
        <v>1</v>
      </c>
      <c r="R1210">
        <f>extracted_table_data[[#This Row],[最低排名]]-开始!$B$6</f>
        <v>22878</v>
      </c>
    </row>
    <row r="1211" spans="1:18">
      <c r="A1211">
        <v>86403</v>
      </c>
      <c r="B1211" t="s">
        <v>1396</v>
      </c>
      <c r="C1211" t="str">
        <f t="shared" si="36"/>
        <v>云南民大</v>
      </c>
      <c r="D1211" t="str">
        <f t="shared" si="37"/>
        <v>03</v>
      </c>
      <c r="E1211" t="s">
        <v>340</v>
      </c>
      <c r="F1211">
        <v>197</v>
      </c>
      <c r="G1211">
        <v>102</v>
      </c>
      <c r="H1211">
        <v>89</v>
      </c>
      <c r="I1211">
        <v>58</v>
      </c>
      <c r="J1211">
        <v>58</v>
      </c>
      <c r="K1211">
        <v>55</v>
      </c>
      <c r="L1211">
        <v>0</v>
      </c>
      <c r="M1211">
        <v>2024</v>
      </c>
      <c r="N1211">
        <f>VLOOKUP(E1211, '2024D'!$A$2:$G$339, 2, FALSE)</f>
        <v>238</v>
      </c>
      <c r="O1211">
        <f>VLOOKUP(E1211, '2024D'!$A$2:$G$339, 3, FALSE)</f>
        <v>30232</v>
      </c>
      <c r="P1211">
        <f>extracted_table_data[[#This Row],[最低排名]]-extracted_table_data[[#This Row],[同分人数]]+1</f>
        <v>30611</v>
      </c>
      <c r="Q1211">
        <f>IF(O1211&gt;=开始!$B$6, 1, 0)</f>
        <v>1</v>
      </c>
      <c r="R1211">
        <f>extracted_table_data[[#This Row],[最低排名]]-开始!$B$6</f>
        <v>30852</v>
      </c>
    </row>
    <row r="1212" spans="1:18">
      <c r="A1212">
        <v>86601</v>
      </c>
      <c r="B1212" t="s">
        <v>1397</v>
      </c>
      <c r="C1212" t="str">
        <f t="shared" si="36"/>
        <v>贵州大学</v>
      </c>
      <c r="D1212" t="str">
        <f t="shared" si="37"/>
        <v>01</v>
      </c>
      <c r="E1212" t="s">
        <v>37</v>
      </c>
      <c r="F1212">
        <v>210</v>
      </c>
      <c r="G1212">
        <v>110</v>
      </c>
      <c r="H1212">
        <v>130</v>
      </c>
      <c r="I1212">
        <v>61</v>
      </c>
      <c r="J1212">
        <v>61</v>
      </c>
      <c r="K1212">
        <v>61</v>
      </c>
      <c r="L1212">
        <v>0</v>
      </c>
      <c r="M1212">
        <v>2024</v>
      </c>
      <c r="N1212">
        <f>VLOOKUP(E1212, '2024D'!$A$2:$G$339, 2, FALSE)</f>
        <v>225</v>
      </c>
      <c r="O1212">
        <f>VLOOKUP(E1212, '2024D'!$A$2:$G$339, 3, FALSE)</f>
        <v>13763</v>
      </c>
      <c r="P1212">
        <f>extracted_table_data[[#This Row],[最低排名]]-extracted_table_data[[#This Row],[同分人数]]+1</f>
        <v>34854</v>
      </c>
      <c r="Q1212">
        <f>IF(O1212&gt;=开始!$B$6, 1, 0)</f>
        <v>1</v>
      </c>
      <c r="R1212">
        <f>extracted_table_data[[#This Row],[最低排名]]-开始!$B$6</f>
        <v>35051</v>
      </c>
    </row>
    <row r="1213" spans="1:18">
      <c r="A1213">
        <v>86602</v>
      </c>
      <c r="B1213" t="s">
        <v>1398</v>
      </c>
      <c r="C1213" t="str">
        <f t="shared" si="36"/>
        <v>贵州大学</v>
      </c>
      <c r="D1213" t="str">
        <f t="shared" si="37"/>
        <v>02</v>
      </c>
      <c r="E1213" t="s">
        <v>506</v>
      </c>
      <c r="F1213">
        <v>225</v>
      </c>
      <c r="G1213">
        <v>118</v>
      </c>
      <c r="H1213">
        <v>127</v>
      </c>
      <c r="I1213">
        <v>58</v>
      </c>
      <c r="J1213">
        <v>55</v>
      </c>
      <c r="K1213">
        <v>52</v>
      </c>
      <c r="L1213">
        <v>0</v>
      </c>
      <c r="M1213">
        <v>2024</v>
      </c>
      <c r="N1213">
        <f>VLOOKUP(E1213, '2024D'!$A$2:$G$339, 2, FALSE)</f>
        <v>226</v>
      </c>
      <c r="O1213">
        <f>VLOOKUP(E1213, '2024D'!$A$2:$G$339, 3, FALSE)</f>
        <v>15249</v>
      </c>
      <c r="P1213">
        <f>extracted_table_data[[#This Row],[最低排名]]-extracted_table_data[[#This Row],[同分人数]]+1</f>
        <v>40350</v>
      </c>
      <c r="Q1213">
        <f>IF(O1213&gt;=开始!$B$6, 1, 0)</f>
        <v>1</v>
      </c>
      <c r="R1213">
        <f>extracted_table_data[[#This Row],[最低排名]]-开始!$B$6</f>
        <v>40512</v>
      </c>
    </row>
    <row r="1214" spans="1:18">
      <c r="A1214">
        <v>86603</v>
      </c>
      <c r="B1214" t="s">
        <v>1399</v>
      </c>
      <c r="C1214" t="str">
        <f t="shared" si="36"/>
        <v>贵州大学</v>
      </c>
      <c r="D1214" t="str">
        <f t="shared" si="37"/>
        <v>03</v>
      </c>
      <c r="E1214" t="s">
        <v>195</v>
      </c>
      <c r="F1214">
        <v>205</v>
      </c>
      <c r="G1214">
        <v>116</v>
      </c>
      <c r="H1214">
        <v>119</v>
      </c>
      <c r="I1214">
        <v>67</v>
      </c>
      <c r="J1214">
        <v>64</v>
      </c>
      <c r="K1214">
        <v>55</v>
      </c>
      <c r="L1214">
        <v>0</v>
      </c>
      <c r="M1214">
        <v>2024</v>
      </c>
      <c r="N1214">
        <f>VLOOKUP(E1214, '2024D'!$A$2:$G$339, 2, FALSE)</f>
        <v>288</v>
      </c>
      <c r="O1214">
        <f>VLOOKUP(E1214, '2024D'!$A$2:$G$339, 3, FALSE)</f>
        <v>17049</v>
      </c>
      <c r="P1214">
        <f>extracted_table_data[[#This Row],[最低排名]]-extracted_table_data[[#This Row],[同分人数]]+1</f>
        <v>39041</v>
      </c>
      <c r="Q1214">
        <f>IF(O1214&gt;=开始!$B$6, 1, 0)</f>
        <v>1</v>
      </c>
      <c r="R1214">
        <f>extracted_table_data[[#This Row],[最低排名]]-开始!$B$6</f>
        <v>39247</v>
      </c>
    </row>
    <row r="1215" spans="1:18">
      <c r="A1215">
        <v>86604</v>
      </c>
      <c r="B1215" t="s">
        <v>1400</v>
      </c>
      <c r="C1215" t="str">
        <f t="shared" si="36"/>
        <v>贵州大学</v>
      </c>
      <c r="D1215" t="str">
        <f t="shared" si="37"/>
        <v>04</v>
      </c>
      <c r="E1215" t="s">
        <v>128</v>
      </c>
      <c r="F1215">
        <v>213</v>
      </c>
      <c r="G1215">
        <v>115</v>
      </c>
      <c r="H1215">
        <v>107</v>
      </c>
      <c r="I1215">
        <v>58</v>
      </c>
      <c r="J1215">
        <v>52</v>
      </c>
      <c r="K1215">
        <v>49</v>
      </c>
      <c r="L1215">
        <v>0</v>
      </c>
      <c r="M1215">
        <v>2024</v>
      </c>
      <c r="N1215">
        <f>VLOOKUP(E1215, '2024D'!$A$2:$G$339, 2, FALSE)</f>
        <v>233</v>
      </c>
      <c r="O1215">
        <f>VLOOKUP(E1215, '2024D'!$A$2:$G$339, 3, FALSE)</f>
        <v>24795</v>
      </c>
      <c r="P1215">
        <f>extracted_table_data[[#This Row],[最低排名]]-extracted_table_data[[#This Row],[同分人数]]+1</f>
        <v>36713</v>
      </c>
      <c r="Q1215">
        <f>IF(O1215&gt;=开始!$B$6, 1, 0)</f>
        <v>1</v>
      </c>
      <c r="R1215">
        <f>extracted_table_data[[#This Row],[最低排名]]-开始!$B$6</f>
        <v>36906</v>
      </c>
    </row>
    <row r="1216" spans="1:18">
      <c r="A1216">
        <v>86605</v>
      </c>
      <c r="B1216" t="s">
        <v>1401</v>
      </c>
      <c r="C1216" t="str">
        <f t="shared" si="36"/>
        <v>贵州大学</v>
      </c>
      <c r="D1216" t="str">
        <f t="shared" si="37"/>
        <v>05</v>
      </c>
      <c r="E1216" t="s">
        <v>128</v>
      </c>
      <c r="F1216">
        <v>203</v>
      </c>
      <c r="G1216">
        <v>121</v>
      </c>
      <c r="H1216">
        <v>111</v>
      </c>
      <c r="I1216">
        <v>61</v>
      </c>
      <c r="J1216">
        <v>52</v>
      </c>
      <c r="K1216">
        <v>52</v>
      </c>
      <c r="L1216">
        <v>0</v>
      </c>
      <c r="M1216">
        <v>2024</v>
      </c>
      <c r="N1216">
        <f>VLOOKUP(E1216, '2024D'!$A$2:$G$339, 2, FALSE)</f>
        <v>233</v>
      </c>
      <c r="O1216">
        <f>VLOOKUP(E1216, '2024D'!$A$2:$G$339, 3, FALSE)</f>
        <v>24795</v>
      </c>
      <c r="P1216">
        <f>extracted_table_data[[#This Row],[最低排名]]-extracted_table_data[[#This Row],[同分人数]]+1</f>
        <v>21166</v>
      </c>
      <c r="Q1216">
        <f>IF(O1216&gt;=开始!$B$6, 1, 0)</f>
        <v>1</v>
      </c>
      <c r="R1216">
        <f>extracted_table_data[[#This Row],[最低排名]]-开始!$B$6</f>
        <v>21430</v>
      </c>
    </row>
    <row r="1217" spans="1:18">
      <c r="A1217">
        <v>86701</v>
      </c>
      <c r="B1217" t="s">
        <v>1402</v>
      </c>
      <c r="C1217" t="str">
        <f t="shared" si="36"/>
        <v>贵州财大</v>
      </c>
      <c r="D1217" t="str">
        <f t="shared" si="37"/>
        <v>01</v>
      </c>
      <c r="E1217" t="s">
        <v>738</v>
      </c>
      <c r="F1217">
        <v>185</v>
      </c>
      <c r="G1217">
        <v>97</v>
      </c>
      <c r="H1217">
        <v>95</v>
      </c>
      <c r="I1217">
        <v>49</v>
      </c>
      <c r="J1217">
        <v>43</v>
      </c>
      <c r="K1217">
        <v>40</v>
      </c>
      <c r="L1217">
        <v>0</v>
      </c>
      <c r="M1217">
        <v>2024</v>
      </c>
      <c r="N1217">
        <f>VLOOKUP(E1217, '2024D'!$A$2:$G$339, 2, FALSE)</f>
        <v>175</v>
      </c>
      <c r="O1217">
        <f>VLOOKUP(E1217, '2024D'!$A$2:$G$339, 3, FALSE)</f>
        <v>39998</v>
      </c>
      <c r="P1217">
        <f>extracted_table_data[[#This Row],[最低排名]]-extracted_table_data[[#This Row],[同分人数]]+1</f>
        <v>40350</v>
      </c>
      <c r="Q1217">
        <f>IF(O1217&gt;=开始!$B$6, 1, 0)</f>
        <v>1</v>
      </c>
      <c r="R1217">
        <f>extracted_table_data[[#This Row],[最低排名]]-开始!$B$6</f>
        <v>40512</v>
      </c>
    </row>
    <row r="1218" spans="1:18">
      <c r="A1218">
        <v>86702</v>
      </c>
      <c r="B1218" t="s">
        <v>2344</v>
      </c>
      <c r="C1218" t="str">
        <f t="shared" ref="C1218:C1281" si="38">LEFT(B1218, FIND("(", B1218) - 1)</f>
        <v>贵州财大</v>
      </c>
      <c r="D1218" t="str">
        <f t="shared" ref="D1218:D1281" si="39">MID(B1218, FIND("(", B1218) + 1, FIND(")", B1218) - FIND("(", B1218) - 1)</f>
        <v>02</v>
      </c>
      <c r="E1218" t="s">
        <v>479</v>
      </c>
      <c r="F1218">
        <v>178</v>
      </c>
      <c r="G1218">
        <v>95</v>
      </c>
      <c r="H1218">
        <v>100</v>
      </c>
      <c r="I1218">
        <v>52</v>
      </c>
      <c r="J1218">
        <v>46</v>
      </c>
      <c r="K1218">
        <v>46</v>
      </c>
      <c r="L1218">
        <v>0</v>
      </c>
      <c r="M1218">
        <v>2024</v>
      </c>
      <c r="N1218">
        <f>VLOOKUP(E1218, '2024D'!$A$2:$G$339, 2, FALSE)</f>
        <v>171</v>
      </c>
      <c r="O1218">
        <f>VLOOKUP(E1218, '2024D'!$A$2:$G$339, 3, FALSE)</f>
        <v>38053</v>
      </c>
      <c r="P1218">
        <f>extracted_table_data[[#This Row],[最低排名]]-extracted_table_data[[#This Row],[同分人数]]+1</f>
        <v>12195</v>
      </c>
      <c r="Q1218">
        <f>IF(O1218&gt;=开始!$B$6, 1, 0)</f>
        <v>1</v>
      </c>
      <c r="R1218">
        <f>extracted_table_data[[#This Row],[最低排名]]-开始!$B$6</f>
        <v>12442</v>
      </c>
    </row>
    <row r="1219" spans="1:18">
      <c r="A1219">
        <v>86801</v>
      </c>
      <c r="B1219" t="s">
        <v>1403</v>
      </c>
      <c r="C1219" t="str">
        <f t="shared" si="38"/>
        <v>贵州中医</v>
      </c>
      <c r="D1219" t="str">
        <f t="shared" si="39"/>
        <v>01</v>
      </c>
      <c r="E1219" t="s">
        <v>50</v>
      </c>
      <c r="F1219">
        <v>199</v>
      </c>
      <c r="G1219">
        <v>106</v>
      </c>
      <c r="H1219">
        <v>88</v>
      </c>
      <c r="I1219">
        <v>52</v>
      </c>
      <c r="J1219">
        <v>49</v>
      </c>
      <c r="K1219">
        <v>43</v>
      </c>
      <c r="L1219">
        <v>0</v>
      </c>
      <c r="M1219">
        <v>2024</v>
      </c>
      <c r="N1219">
        <f>VLOOKUP(E1219, '2024D'!$A$2:$G$339, 2, FALSE)</f>
        <v>189</v>
      </c>
      <c r="O1219">
        <f>VLOOKUP(E1219, '2024D'!$A$2:$G$339, 3, FALSE)</f>
        <v>36222</v>
      </c>
      <c r="P1219">
        <f>extracted_table_data[[#This Row],[最低排名]]-extracted_table_data[[#This Row],[同分人数]]+1</f>
        <v>13664</v>
      </c>
      <c r="Q1219">
        <f>IF(O1219&gt;=开始!$B$6, 1, 0)</f>
        <v>1</v>
      </c>
      <c r="R1219">
        <f>extracted_table_data[[#This Row],[最低排名]]-开始!$B$6</f>
        <v>13919</v>
      </c>
    </row>
    <row r="1220" spans="1:18">
      <c r="A1220">
        <v>87101</v>
      </c>
      <c r="B1220" t="s">
        <v>1405</v>
      </c>
      <c r="C1220" t="str">
        <f t="shared" si="38"/>
        <v>西安交大</v>
      </c>
      <c r="D1220" t="str">
        <f t="shared" si="39"/>
        <v>01</v>
      </c>
      <c r="E1220" t="s">
        <v>1593</v>
      </c>
      <c r="F1220">
        <v>238</v>
      </c>
      <c r="G1220">
        <v>119</v>
      </c>
      <c r="H1220">
        <v>140</v>
      </c>
      <c r="I1220">
        <v>67</v>
      </c>
      <c r="J1220">
        <v>67</v>
      </c>
      <c r="K1220">
        <v>67</v>
      </c>
      <c r="L1220">
        <v>0</v>
      </c>
      <c r="M1220">
        <v>2024</v>
      </c>
      <c r="N1220">
        <f>VLOOKUP(E1220, '2024D'!$A$2:$G$339, 2, FALSE)</f>
        <v>147</v>
      </c>
      <c r="O1220">
        <f>VLOOKUP(E1220, '2024D'!$A$2:$G$339, 3, FALSE)</f>
        <v>2831</v>
      </c>
      <c r="P1220">
        <f>extracted_table_data[[#This Row],[最低排名]]-extracted_table_data[[#This Row],[同分人数]]+1</f>
        <v>13399</v>
      </c>
      <c r="Q1220">
        <f>IF(O1220&gt;=开始!$B$6, 1, 0)</f>
        <v>1</v>
      </c>
      <c r="R1220">
        <f>extracted_table_data[[#This Row],[最低排名]]-开始!$B$6</f>
        <v>13663</v>
      </c>
    </row>
    <row r="1221" spans="1:18">
      <c r="A1221">
        <v>87102</v>
      </c>
      <c r="B1221" t="s">
        <v>1406</v>
      </c>
      <c r="C1221" t="str">
        <f t="shared" si="38"/>
        <v>西安交大</v>
      </c>
      <c r="D1221" t="str">
        <f t="shared" si="39"/>
        <v>02</v>
      </c>
      <c r="E1221" t="s">
        <v>35</v>
      </c>
      <c r="F1221">
        <v>227</v>
      </c>
      <c r="G1221">
        <v>125</v>
      </c>
      <c r="H1221">
        <v>137</v>
      </c>
      <c r="I1221">
        <v>67</v>
      </c>
      <c r="J1221">
        <v>67</v>
      </c>
      <c r="K1221">
        <v>64</v>
      </c>
      <c r="L1221">
        <v>0</v>
      </c>
      <c r="M1221">
        <v>2024</v>
      </c>
      <c r="N1221">
        <f>VLOOKUP(E1221, '2024D'!$A$2:$G$339, 2, FALSE)</f>
        <v>188</v>
      </c>
      <c r="O1221">
        <f>VLOOKUP(E1221, '2024D'!$A$2:$G$339, 3, FALSE)</f>
        <v>5544</v>
      </c>
      <c r="P1221">
        <f>extracted_table_data[[#This Row],[最低排名]]-extracted_table_data[[#This Row],[同分人数]]+1</f>
        <v>12670</v>
      </c>
      <c r="Q1221">
        <f>IF(O1221&gt;=开始!$B$6, 1, 0)</f>
        <v>1</v>
      </c>
      <c r="R1221">
        <f>extracted_table_data[[#This Row],[最低排名]]-开始!$B$6</f>
        <v>12910</v>
      </c>
    </row>
    <row r="1222" spans="1:18">
      <c r="A1222">
        <v>87201</v>
      </c>
      <c r="B1222" t="s">
        <v>1407</v>
      </c>
      <c r="C1222" t="str">
        <f t="shared" si="38"/>
        <v>西电科大</v>
      </c>
      <c r="D1222" t="str">
        <f t="shared" si="39"/>
        <v>01</v>
      </c>
      <c r="E1222" t="s">
        <v>6</v>
      </c>
      <c r="F1222">
        <v>239</v>
      </c>
      <c r="G1222">
        <v>133</v>
      </c>
      <c r="H1222">
        <v>140</v>
      </c>
      <c r="I1222">
        <v>70</v>
      </c>
      <c r="J1222">
        <v>67</v>
      </c>
      <c r="K1222">
        <v>55</v>
      </c>
      <c r="L1222">
        <v>0</v>
      </c>
      <c r="M1222">
        <v>2024</v>
      </c>
      <c r="N1222">
        <f>VLOOKUP(E1222, '2024D'!$A$2:$G$339, 2, FALSE)</f>
        <v>152</v>
      </c>
      <c r="O1222">
        <f>VLOOKUP(E1222, '2024D'!$A$2:$G$339, 3, FALSE)</f>
        <v>3998</v>
      </c>
      <c r="P1222">
        <f>extracted_table_data[[#This Row],[最低排名]]-extracted_table_data[[#This Row],[同分人数]]+1</f>
        <v>9865</v>
      </c>
      <c r="Q1222">
        <f>IF(O1222&gt;=开始!$B$6, 1, 0)</f>
        <v>1</v>
      </c>
      <c r="R1222">
        <f>extracted_table_data[[#This Row],[最低排名]]-开始!$B$6</f>
        <v>10105</v>
      </c>
    </row>
    <row r="1223" spans="1:18">
      <c r="A1223">
        <v>87301</v>
      </c>
      <c r="B1223" t="s">
        <v>1408</v>
      </c>
      <c r="C1223" t="str">
        <f t="shared" si="38"/>
        <v>长安大学</v>
      </c>
      <c r="D1223" t="str">
        <f t="shared" si="39"/>
        <v>01</v>
      </c>
      <c r="E1223" t="s">
        <v>66</v>
      </c>
      <c r="F1223">
        <v>212</v>
      </c>
      <c r="G1223">
        <v>113</v>
      </c>
      <c r="H1223">
        <v>126</v>
      </c>
      <c r="I1223">
        <v>70</v>
      </c>
      <c r="J1223">
        <v>70</v>
      </c>
      <c r="K1223">
        <v>61</v>
      </c>
      <c r="L1223">
        <v>0</v>
      </c>
      <c r="M1223">
        <v>2024</v>
      </c>
      <c r="N1223">
        <f>VLOOKUP(E1223, '2024D'!$A$2:$G$339, 2, FALSE)</f>
        <v>221</v>
      </c>
      <c r="O1223">
        <f>VLOOKUP(E1223, '2024D'!$A$2:$G$339, 3, FALSE)</f>
        <v>10069</v>
      </c>
      <c r="P1223">
        <f>extracted_table_data[[#This Row],[最低排名]]-extracted_table_data[[#This Row],[同分人数]]+1</f>
        <v>34854</v>
      </c>
      <c r="Q1223">
        <f>IF(O1223&gt;=开始!$B$6, 1, 0)</f>
        <v>1</v>
      </c>
      <c r="R1223">
        <f>extracted_table_data[[#This Row],[最低排名]]-开始!$B$6</f>
        <v>35051</v>
      </c>
    </row>
    <row r="1224" spans="1:18">
      <c r="A1224">
        <v>87302</v>
      </c>
      <c r="B1224" t="s">
        <v>1409</v>
      </c>
      <c r="C1224" t="str">
        <f t="shared" si="38"/>
        <v>长安大学</v>
      </c>
      <c r="D1224" t="str">
        <f t="shared" si="39"/>
        <v>02</v>
      </c>
      <c r="E1224" t="s">
        <v>424</v>
      </c>
      <c r="F1224">
        <v>223</v>
      </c>
      <c r="G1224">
        <v>117</v>
      </c>
      <c r="H1224">
        <v>127</v>
      </c>
      <c r="I1224">
        <v>64</v>
      </c>
      <c r="J1224">
        <v>55</v>
      </c>
      <c r="K1224">
        <v>55</v>
      </c>
      <c r="L1224">
        <v>0</v>
      </c>
      <c r="M1224">
        <v>2024</v>
      </c>
      <c r="N1224">
        <f>VLOOKUP(E1224, '2024D'!$A$2:$G$339, 2, FALSE)</f>
        <v>262</v>
      </c>
      <c r="O1224">
        <f>VLOOKUP(E1224, '2024D'!$A$2:$G$339, 3, FALSE)</f>
        <v>13538</v>
      </c>
      <c r="P1224">
        <f>extracted_table_data[[#This Row],[最低排名]]-extracted_table_data[[#This Row],[同分人数]]+1</f>
        <v>30611</v>
      </c>
      <c r="Q1224">
        <f>IF(O1224&gt;=开始!$B$6, 1, 0)</f>
        <v>1</v>
      </c>
      <c r="R1224">
        <f>extracted_table_data[[#This Row],[最低排名]]-开始!$B$6</f>
        <v>30852</v>
      </c>
    </row>
    <row r="1225" spans="1:18">
      <c r="A1225">
        <v>87303</v>
      </c>
      <c r="B1225" t="s">
        <v>1410</v>
      </c>
      <c r="C1225" t="str">
        <f t="shared" si="38"/>
        <v>长安大学</v>
      </c>
      <c r="D1225" t="str">
        <f t="shared" si="39"/>
        <v>03</v>
      </c>
      <c r="E1225" t="s">
        <v>68</v>
      </c>
      <c r="F1225">
        <v>228</v>
      </c>
      <c r="G1225">
        <v>120</v>
      </c>
      <c r="H1225">
        <v>124</v>
      </c>
      <c r="I1225">
        <v>64</v>
      </c>
      <c r="J1225">
        <v>58</v>
      </c>
      <c r="K1225">
        <v>46</v>
      </c>
      <c r="L1225">
        <v>0</v>
      </c>
      <c r="M1225">
        <v>2024</v>
      </c>
      <c r="N1225">
        <f>VLOOKUP(E1225, '2024D'!$A$2:$G$339, 2, FALSE)</f>
        <v>251</v>
      </c>
      <c r="O1225">
        <f>VLOOKUP(E1225, '2024D'!$A$2:$G$339, 3, FALSE)</f>
        <v>14532</v>
      </c>
      <c r="P1225">
        <f>extracted_table_data[[#This Row],[最低排名]]-extracted_table_data[[#This Row],[同分人数]]+1</f>
        <v>35474</v>
      </c>
      <c r="Q1225">
        <f>IF(O1225&gt;=开始!$B$6, 1, 0)</f>
        <v>1</v>
      </c>
      <c r="R1225">
        <f>extracted_table_data[[#This Row],[最低排名]]-开始!$B$6</f>
        <v>35697</v>
      </c>
    </row>
    <row r="1226" spans="1:18">
      <c r="A1226">
        <v>87401</v>
      </c>
      <c r="B1226" t="s">
        <v>1411</v>
      </c>
      <c r="C1226" t="str">
        <f t="shared" si="38"/>
        <v>西北农林</v>
      </c>
      <c r="D1226" t="str">
        <f t="shared" si="39"/>
        <v>01</v>
      </c>
      <c r="E1226" t="s">
        <v>115</v>
      </c>
      <c r="F1226">
        <v>227</v>
      </c>
      <c r="G1226">
        <v>116</v>
      </c>
      <c r="H1226">
        <v>126</v>
      </c>
      <c r="I1226">
        <v>64</v>
      </c>
      <c r="J1226">
        <v>61</v>
      </c>
      <c r="K1226">
        <v>52</v>
      </c>
      <c r="L1226">
        <v>0</v>
      </c>
      <c r="M1226">
        <v>2024</v>
      </c>
      <c r="N1226">
        <f>VLOOKUP(E1226, '2024D'!$A$2:$G$339, 2, FALSE)</f>
        <v>224</v>
      </c>
      <c r="O1226">
        <f>VLOOKUP(E1226, '2024D'!$A$2:$G$339, 3, FALSE)</f>
        <v>12143</v>
      </c>
      <c r="P1226">
        <f>extracted_table_data[[#This Row],[最低排名]]-extracted_table_data[[#This Row],[同分人数]]+1</f>
        <v>18899</v>
      </c>
      <c r="Q1226">
        <f>IF(O1226&gt;=开始!$B$6, 1, 0)</f>
        <v>1</v>
      </c>
      <c r="R1226">
        <f>extracted_table_data[[#This Row],[最低排名]]-开始!$B$6</f>
        <v>19158</v>
      </c>
    </row>
    <row r="1227" spans="1:18">
      <c r="A1227">
        <v>87402</v>
      </c>
      <c r="B1227" t="s">
        <v>1412</v>
      </c>
      <c r="C1227" t="str">
        <f t="shared" si="38"/>
        <v>西北农林</v>
      </c>
      <c r="D1227" t="str">
        <f t="shared" si="39"/>
        <v>02</v>
      </c>
      <c r="E1227" t="s">
        <v>20</v>
      </c>
      <c r="F1227">
        <v>210</v>
      </c>
      <c r="G1227">
        <v>112</v>
      </c>
      <c r="H1227">
        <v>127</v>
      </c>
      <c r="I1227">
        <v>70</v>
      </c>
      <c r="J1227">
        <v>70</v>
      </c>
      <c r="K1227">
        <v>64</v>
      </c>
      <c r="L1227">
        <v>0</v>
      </c>
      <c r="M1227">
        <v>2024</v>
      </c>
      <c r="N1227">
        <f>VLOOKUP(E1227, '2024D'!$A$2:$G$339, 2, FALSE)</f>
        <v>207</v>
      </c>
      <c r="O1227">
        <f>VLOOKUP(E1227, '2024D'!$A$2:$G$339, 3, FALSE)</f>
        <v>9624</v>
      </c>
      <c r="P1227">
        <f>extracted_table_data[[#This Row],[最低排名]]-extracted_table_data[[#This Row],[同分人数]]+1</f>
        <v>25849</v>
      </c>
      <c r="Q1227">
        <f>IF(O1227&gt;=开始!$B$6, 1, 0)</f>
        <v>1</v>
      </c>
      <c r="R1227">
        <f>extracted_table_data[[#This Row],[最低排名]]-开始!$B$6</f>
        <v>26112</v>
      </c>
    </row>
    <row r="1228" spans="1:18">
      <c r="A1228">
        <v>87403</v>
      </c>
      <c r="B1228" t="s">
        <v>2345</v>
      </c>
      <c r="C1228" t="str">
        <f t="shared" si="38"/>
        <v>西北农林</v>
      </c>
      <c r="D1228" t="str">
        <f t="shared" si="39"/>
        <v>03</v>
      </c>
      <c r="E1228" t="s">
        <v>256</v>
      </c>
      <c r="F1228">
        <v>213</v>
      </c>
      <c r="G1228">
        <v>109</v>
      </c>
      <c r="H1228">
        <v>129</v>
      </c>
      <c r="I1228">
        <v>67</v>
      </c>
      <c r="J1228">
        <v>67</v>
      </c>
      <c r="K1228">
        <v>55</v>
      </c>
      <c r="L1228">
        <v>0</v>
      </c>
      <c r="M1228">
        <v>2024</v>
      </c>
      <c r="N1228">
        <f>VLOOKUP(E1228, '2024D'!$A$2:$G$339, 2, FALSE)</f>
        <v>241</v>
      </c>
      <c r="O1228">
        <f>VLOOKUP(E1228, '2024D'!$A$2:$G$339, 3, FALSE)</f>
        <v>11919</v>
      </c>
      <c r="P1228">
        <f>extracted_table_data[[#This Row],[最低排名]]-extracted_table_data[[#This Row],[同分人数]]+1</f>
        <v>14673</v>
      </c>
      <c r="Q1228">
        <f>IF(O1228&gt;=开始!$B$6, 1, 0)</f>
        <v>1</v>
      </c>
      <c r="R1228">
        <f>extracted_table_data[[#This Row],[最低排名]]-开始!$B$6</f>
        <v>14925</v>
      </c>
    </row>
    <row r="1229" spans="1:18">
      <c r="A1229">
        <v>87404</v>
      </c>
      <c r="B1229" t="s">
        <v>2346</v>
      </c>
      <c r="C1229" t="str">
        <f t="shared" si="38"/>
        <v>西北农林</v>
      </c>
      <c r="D1229" t="str">
        <f t="shared" si="39"/>
        <v>04</v>
      </c>
      <c r="E1229" t="s">
        <v>134</v>
      </c>
      <c r="F1229">
        <v>205</v>
      </c>
      <c r="G1229">
        <v>109</v>
      </c>
      <c r="H1229">
        <v>122</v>
      </c>
      <c r="I1229">
        <v>67</v>
      </c>
      <c r="J1229">
        <v>67</v>
      </c>
      <c r="K1229">
        <v>67</v>
      </c>
      <c r="L1229">
        <v>0</v>
      </c>
      <c r="M1229">
        <v>2024</v>
      </c>
      <c r="N1229">
        <f>VLOOKUP(E1229, '2024D'!$A$2:$G$339, 2, FALSE)</f>
        <v>239</v>
      </c>
      <c r="O1229">
        <f>VLOOKUP(E1229, '2024D'!$A$2:$G$339, 3, FALSE)</f>
        <v>12627</v>
      </c>
      <c r="P1229">
        <f>extracted_table_data[[#This Row],[最低排名]]-extracted_table_data[[#This Row],[同分人数]]+1</f>
        <v>21696</v>
      </c>
      <c r="Q1229">
        <f>IF(O1229&gt;=开始!$B$6, 1, 0)</f>
        <v>1</v>
      </c>
      <c r="R1229">
        <f>extracted_table_data[[#This Row],[最低排名]]-开始!$B$6</f>
        <v>21932</v>
      </c>
    </row>
    <row r="1230" spans="1:18">
      <c r="A1230">
        <v>87501</v>
      </c>
      <c r="B1230" t="s">
        <v>1413</v>
      </c>
      <c r="C1230" t="str">
        <f t="shared" si="38"/>
        <v>陕西师大</v>
      </c>
      <c r="D1230" t="str">
        <f t="shared" si="39"/>
        <v>01</v>
      </c>
      <c r="E1230" t="s">
        <v>72</v>
      </c>
      <c r="F1230">
        <v>216</v>
      </c>
      <c r="G1230">
        <v>123</v>
      </c>
      <c r="H1230">
        <v>123</v>
      </c>
      <c r="I1230">
        <v>67</v>
      </c>
      <c r="J1230">
        <v>64</v>
      </c>
      <c r="K1230">
        <v>52</v>
      </c>
      <c r="L1230">
        <v>0</v>
      </c>
      <c r="M1230">
        <v>2024</v>
      </c>
      <c r="N1230">
        <f>VLOOKUP(E1230, '2024D'!$A$2:$G$339, 2, FALSE)</f>
        <v>263</v>
      </c>
      <c r="O1230">
        <f>VLOOKUP(E1230, '2024D'!$A$2:$G$339, 3, FALSE)</f>
        <v>14026</v>
      </c>
      <c r="P1230">
        <f>extracted_table_data[[#This Row],[最低排名]]-extracted_table_data[[#This Row],[同分人数]]+1</f>
        <v>30169</v>
      </c>
      <c r="Q1230">
        <f>IF(O1230&gt;=开始!$B$6, 1, 0)</f>
        <v>1</v>
      </c>
      <c r="R1230">
        <f>extracted_table_data[[#This Row],[最低排名]]-开始!$B$6</f>
        <v>30385</v>
      </c>
    </row>
    <row r="1231" spans="1:18">
      <c r="A1231">
        <v>87502</v>
      </c>
      <c r="B1231" t="s">
        <v>1414</v>
      </c>
      <c r="C1231" t="str">
        <f t="shared" si="38"/>
        <v>陕西师大</v>
      </c>
      <c r="D1231" t="str">
        <f t="shared" si="39"/>
        <v>02</v>
      </c>
      <c r="E1231" t="s">
        <v>160</v>
      </c>
      <c r="F1231">
        <v>219</v>
      </c>
      <c r="G1231">
        <v>113</v>
      </c>
      <c r="H1231">
        <v>120</v>
      </c>
      <c r="I1231">
        <v>67</v>
      </c>
      <c r="J1231">
        <v>64</v>
      </c>
      <c r="K1231">
        <v>64</v>
      </c>
      <c r="L1231">
        <v>0</v>
      </c>
      <c r="M1231">
        <v>2024</v>
      </c>
      <c r="N1231">
        <f>VLOOKUP(E1231, '2024D'!$A$2:$G$339, 2, FALSE)</f>
        <v>249</v>
      </c>
      <c r="O1231">
        <f>VLOOKUP(E1231, '2024D'!$A$2:$G$339, 3, FALSE)</f>
        <v>11234</v>
      </c>
      <c r="P1231">
        <f>extracted_table_data[[#This Row],[最低排名]]-extracted_table_data[[#This Row],[同分人数]]+1</f>
        <v>36907</v>
      </c>
      <c r="Q1231">
        <f>IF(O1231&gt;=开始!$B$6, 1, 0)</f>
        <v>1</v>
      </c>
      <c r="R1231">
        <f>extracted_table_data[[#This Row],[最低排名]]-开始!$B$6</f>
        <v>37110</v>
      </c>
    </row>
    <row r="1232" spans="1:18">
      <c r="A1232">
        <v>87503</v>
      </c>
      <c r="B1232" t="s">
        <v>1415</v>
      </c>
      <c r="C1232" t="str">
        <f t="shared" si="38"/>
        <v>陕西师大</v>
      </c>
      <c r="D1232" t="str">
        <f t="shared" si="39"/>
        <v>03</v>
      </c>
      <c r="E1232" t="s">
        <v>424</v>
      </c>
      <c r="F1232">
        <v>204</v>
      </c>
      <c r="G1232">
        <v>105</v>
      </c>
      <c r="H1232">
        <v>119</v>
      </c>
      <c r="I1232">
        <v>70</v>
      </c>
      <c r="J1232">
        <v>67</v>
      </c>
      <c r="K1232">
        <v>64</v>
      </c>
      <c r="L1232">
        <v>0</v>
      </c>
      <c r="M1232">
        <v>2024</v>
      </c>
      <c r="N1232">
        <f>VLOOKUP(E1232, '2024D'!$A$2:$G$339, 2, FALSE)</f>
        <v>262</v>
      </c>
      <c r="O1232">
        <f>VLOOKUP(E1232, '2024D'!$A$2:$G$339, 3, FALSE)</f>
        <v>13538</v>
      </c>
      <c r="P1232">
        <f>extracted_table_data[[#This Row],[最低排名]]-extracted_table_data[[#This Row],[同分人数]]+1</f>
        <v>21933</v>
      </c>
      <c r="Q1232">
        <f>IF(O1232&gt;=开始!$B$6, 1, 0)</f>
        <v>1</v>
      </c>
      <c r="R1232">
        <f>extracted_table_data[[#This Row],[最低排名]]-开始!$B$6</f>
        <v>22166</v>
      </c>
    </row>
    <row r="1233" spans="1:18">
      <c r="A1233">
        <v>87601</v>
      </c>
      <c r="B1233" t="s">
        <v>1417</v>
      </c>
      <c r="C1233" t="str">
        <f t="shared" si="38"/>
        <v>西北工大</v>
      </c>
      <c r="D1233" t="str">
        <f t="shared" si="39"/>
        <v>01</v>
      </c>
      <c r="E1233" t="s">
        <v>11</v>
      </c>
      <c r="F1233">
        <v>241</v>
      </c>
      <c r="G1233">
        <v>135</v>
      </c>
      <c r="H1233">
        <v>134</v>
      </c>
      <c r="I1233">
        <v>67</v>
      </c>
      <c r="J1233">
        <v>67</v>
      </c>
      <c r="K1233">
        <v>64</v>
      </c>
      <c r="L1233">
        <v>0</v>
      </c>
      <c r="M1233">
        <v>2024</v>
      </c>
      <c r="N1233">
        <f>VLOOKUP(E1233, '2024D'!$A$2:$G$339, 2, FALSE)</f>
        <v>145</v>
      </c>
      <c r="O1233">
        <f>VLOOKUP(E1233, '2024D'!$A$2:$G$339, 3, FALSE)</f>
        <v>3676</v>
      </c>
      <c r="P1233">
        <f>extracted_table_data[[#This Row],[最低排名]]-extracted_table_data[[#This Row],[同分人数]]+1</f>
        <v>28076</v>
      </c>
      <c r="Q1233">
        <f>IF(O1233&gt;=开始!$B$6, 1, 0)</f>
        <v>1</v>
      </c>
      <c r="R1233">
        <f>extracted_table_data[[#This Row],[最低排名]]-开始!$B$6</f>
        <v>28319</v>
      </c>
    </row>
    <row r="1234" spans="1:18">
      <c r="A1234">
        <v>87602</v>
      </c>
      <c r="B1234" t="s">
        <v>1418</v>
      </c>
      <c r="C1234" t="str">
        <f t="shared" si="38"/>
        <v>西北工大</v>
      </c>
      <c r="D1234" t="str">
        <f t="shared" si="39"/>
        <v>02</v>
      </c>
      <c r="E1234" t="s">
        <v>254</v>
      </c>
      <c r="F1234">
        <v>239</v>
      </c>
      <c r="G1234">
        <v>126</v>
      </c>
      <c r="H1234">
        <v>131</v>
      </c>
      <c r="I1234">
        <v>67</v>
      </c>
      <c r="J1234">
        <v>64</v>
      </c>
      <c r="K1234">
        <v>64</v>
      </c>
      <c r="L1234">
        <v>0</v>
      </c>
      <c r="M1234">
        <v>2024</v>
      </c>
      <c r="N1234">
        <f>VLOOKUP(E1234, '2024D'!$A$2:$G$339, 2, FALSE)</f>
        <v>178</v>
      </c>
      <c r="O1234">
        <f>VLOOKUP(E1234, '2024D'!$A$2:$G$339, 3, FALSE)</f>
        <v>5019</v>
      </c>
      <c r="P1234">
        <f>extracted_table_data[[#This Row],[最低排名]]-extracted_table_data[[#This Row],[同分人数]]+1</f>
        <v>3119</v>
      </c>
      <c r="Q1234">
        <f>IF(O1234&gt;=开始!$B$6, 1, 0)</f>
        <v>1</v>
      </c>
      <c r="R1234">
        <f>extracted_table_data[[#This Row],[最低排名]]-开始!$B$6</f>
        <v>3270</v>
      </c>
    </row>
    <row r="1235" spans="1:18">
      <c r="A1235">
        <v>87701</v>
      </c>
      <c r="B1235" t="s">
        <v>1421</v>
      </c>
      <c r="C1235" t="str">
        <f t="shared" si="38"/>
        <v>西北大学</v>
      </c>
      <c r="D1235" t="str">
        <f t="shared" si="39"/>
        <v>01</v>
      </c>
      <c r="E1235" t="s">
        <v>37</v>
      </c>
      <c r="F1235">
        <v>231</v>
      </c>
      <c r="G1235">
        <v>119</v>
      </c>
      <c r="H1235">
        <v>115</v>
      </c>
      <c r="I1235">
        <v>64</v>
      </c>
      <c r="J1235">
        <v>64</v>
      </c>
      <c r="K1235">
        <v>49</v>
      </c>
      <c r="L1235">
        <v>0</v>
      </c>
      <c r="M1235">
        <v>2024</v>
      </c>
      <c r="N1235">
        <f>VLOOKUP(E1235, '2024D'!$A$2:$G$339, 2, FALSE)</f>
        <v>225</v>
      </c>
      <c r="O1235">
        <f>VLOOKUP(E1235, '2024D'!$A$2:$G$339, 3, FALSE)</f>
        <v>13763</v>
      </c>
      <c r="P1235">
        <f>extracted_table_data[[#This Row],[最低排名]]-extracted_table_data[[#This Row],[同分人数]]+1</f>
        <v>4911</v>
      </c>
      <c r="Q1235">
        <f>IF(O1235&gt;=开始!$B$6, 1, 0)</f>
        <v>1</v>
      </c>
      <c r="R1235">
        <f>extracted_table_data[[#This Row],[最低排名]]-开始!$B$6</f>
        <v>5080</v>
      </c>
    </row>
    <row r="1236" spans="1:18">
      <c r="A1236">
        <v>87702</v>
      </c>
      <c r="B1236" t="s">
        <v>1422</v>
      </c>
      <c r="C1236" t="str">
        <f t="shared" si="38"/>
        <v>西北大学</v>
      </c>
      <c r="D1236" t="str">
        <f t="shared" si="39"/>
        <v>02</v>
      </c>
      <c r="E1236" t="s">
        <v>115</v>
      </c>
      <c r="F1236">
        <v>226</v>
      </c>
      <c r="G1236">
        <v>126</v>
      </c>
      <c r="H1236">
        <v>118</v>
      </c>
      <c r="I1236">
        <v>64</v>
      </c>
      <c r="J1236">
        <v>64</v>
      </c>
      <c r="K1236">
        <v>58</v>
      </c>
      <c r="L1236">
        <v>0</v>
      </c>
      <c r="M1236">
        <v>2024</v>
      </c>
      <c r="N1236">
        <f>VLOOKUP(E1236, '2024D'!$A$2:$G$339, 2, FALSE)</f>
        <v>224</v>
      </c>
      <c r="O1236">
        <f>VLOOKUP(E1236, '2024D'!$A$2:$G$339, 3, FALSE)</f>
        <v>12143</v>
      </c>
      <c r="P1236">
        <f>extracted_table_data[[#This Row],[最低排名]]-extracted_table_data[[#This Row],[同分人数]]+1</f>
        <v>4261</v>
      </c>
      <c r="Q1236">
        <f>IF(O1236&gt;=开始!$B$6, 1, 0)</f>
        <v>1</v>
      </c>
      <c r="R1236">
        <f>extracted_table_data[[#This Row],[最低排名]]-开始!$B$6</f>
        <v>4425</v>
      </c>
    </row>
    <row r="1237" spans="1:18">
      <c r="A1237">
        <v>87801</v>
      </c>
      <c r="B1237" t="s">
        <v>1424</v>
      </c>
      <c r="C1237" t="str">
        <f t="shared" si="38"/>
        <v>西安理工</v>
      </c>
      <c r="D1237" t="str">
        <f t="shared" si="39"/>
        <v>01</v>
      </c>
      <c r="E1237" t="s">
        <v>79</v>
      </c>
      <c r="F1237">
        <v>212</v>
      </c>
      <c r="G1237">
        <v>117</v>
      </c>
      <c r="H1237">
        <v>115</v>
      </c>
      <c r="I1237">
        <v>64</v>
      </c>
      <c r="J1237">
        <v>61</v>
      </c>
      <c r="K1237">
        <v>49</v>
      </c>
      <c r="L1237">
        <v>0</v>
      </c>
      <c r="M1237">
        <v>2024</v>
      </c>
      <c r="N1237">
        <f>VLOOKUP(E1237, '2024D'!$A$2:$G$339, 2, FALSE)</f>
        <v>235</v>
      </c>
      <c r="O1237">
        <f>VLOOKUP(E1237, '2024D'!$A$2:$G$339, 3, FALSE)</f>
        <v>19243</v>
      </c>
      <c r="P1237">
        <f>extracted_table_data[[#This Row],[最低排名]]-extracted_table_data[[#This Row],[同分人数]]+1</f>
        <v>13664</v>
      </c>
      <c r="Q1237">
        <f>IF(O1237&gt;=开始!$B$6, 1, 0)</f>
        <v>1</v>
      </c>
      <c r="R1237">
        <f>extracted_table_data[[#This Row],[最低排名]]-开始!$B$6</f>
        <v>13919</v>
      </c>
    </row>
    <row r="1238" spans="1:18">
      <c r="A1238">
        <v>87901</v>
      </c>
      <c r="B1238" t="s">
        <v>1425</v>
      </c>
      <c r="C1238" t="str">
        <f t="shared" si="38"/>
        <v>西安工大</v>
      </c>
      <c r="D1238" t="str">
        <f t="shared" si="39"/>
        <v>01</v>
      </c>
      <c r="E1238" t="s">
        <v>863</v>
      </c>
      <c r="F1238">
        <v>191</v>
      </c>
      <c r="G1238">
        <v>103</v>
      </c>
      <c r="H1238">
        <v>113</v>
      </c>
      <c r="I1238">
        <v>55</v>
      </c>
      <c r="J1238">
        <v>55</v>
      </c>
      <c r="K1238">
        <v>52</v>
      </c>
      <c r="L1238">
        <v>0</v>
      </c>
      <c r="M1238">
        <v>2024</v>
      </c>
      <c r="N1238">
        <f>VLOOKUP(E1238, '2024D'!$A$2:$G$339, 2, FALSE)</f>
        <v>250</v>
      </c>
      <c r="O1238">
        <f>VLOOKUP(E1238, '2024D'!$A$2:$G$339, 3, FALSE)</f>
        <v>28028</v>
      </c>
      <c r="P1238">
        <f>extracted_table_data[[#This Row],[最低排名]]-extracted_table_data[[#This Row],[同分人数]]+1</f>
        <v>10106</v>
      </c>
      <c r="Q1238">
        <f>IF(O1238&gt;=开始!$B$6, 1, 0)</f>
        <v>1</v>
      </c>
      <c r="R1238">
        <f>extracted_table_data[[#This Row],[最低排名]]-开始!$B$6</f>
        <v>10340</v>
      </c>
    </row>
    <row r="1239" spans="1:18">
      <c r="A1239">
        <v>87902</v>
      </c>
      <c r="B1239" t="s">
        <v>1426</v>
      </c>
      <c r="C1239" t="str">
        <f t="shared" si="38"/>
        <v>西安工大</v>
      </c>
      <c r="D1239" t="str">
        <f t="shared" si="39"/>
        <v>02</v>
      </c>
      <c r="E1239" t="s">
        <v>130</v>
      </c>
      <c r="F1239">
        <v>182</v>
      </c>
      <c r="G1239">
        <v>101</v>
      </c>
      <c r="H1239">
        <v>106</v>
      </c>
      <c r="I1239">
        <v>64</v>
      </c>
      <c r="J1239">
        <v>55</v>
      </c>
      <c r="K1239">
        <v>52</v>
      </c>
      <c r="L1239">
        <v>0</v>
      </c>
      <c r="M1239">
        <v>2024</v>
      </c>
      <c r="N1239">
        <f>VLOOKUP(E1239, '2024D'!$A$2:$G$339, 2, FALSE)</f>
        <v>230</v>
      </c>
      <c r="O1239">
        <f>VLOOKUP(E1239, '2024D'!$A$2:$G$339, 3, FALSE)</f>
        <v>29755</v>
      </c>
      <c r="P1239">
        <f>extracted_table_data[[#This Row],[最低排名]]-extracted_table_data[[#This Row],[同分人数]]+1</f>
        <v>10106</v>
      </c>
      <c r="Q1239">
        <f>IF(O1239&gt;=开始!$B$6, 1, 0)</f>
        <v>1</v>
      </c>
      <c r="R1239">
        <f>extracted_table_data[[#This Row],[最低排名]]-开始!$B$6</f>
        <v>10340</v>
      </c>
    </row>
    <row r="1240" spans="1:18">
      <c r="A1240">
        <v>88001</v>
      </c>
      <c r="B1240" t="s">
        <v>1427</v>
      </c>
      <c r="C1240" t="str">
        <f t="shared" si="38"/>
        <v>西安建科</v>
      </c>
      <c r="D1240" t="str">
        <f t="shared" si="39"/>
        <v>01</v>
      </c>
      <c r="E1240" t="s">
        <v>141</v>
      </c>
      <c r="F1240">
        <v>207</v>
      </c>
      <c r="G1240">
        <v>109</v>
      </c>
      <c r="H1240">
        <v>107</v>
      </c>
      <c r="I1240">
        <v>55</v>
      </c>
      <c r="J1240">
        <v>52</v>
      </c>
      <c r="K1240">
        <v>49</v>
      </c>
      <c r="L1240">
        <v>0</v>
      </c>
      <c r="M1240">
        <v>2024</v>
      </c>
      <c r="N1240">
        <f>VLOOKUP(E1240, '2024D'!$A$2:$G$339, 2, FALSE)</f>
        <v>248</v>
      </c>
      <c r="O1240">
        <f>VLOOKUP(E1240, '2024D'!$A$2:$G$339, 3, FALSE)</f>
        <v>26996</v>
      </c>
      <c r="P1240">
        <f>extracted_table_data[[#This Row],[最低排名]]-extracted_table_data[[#This Row],[同分人数]]+1</f>
        <v>12911</v>
      </c>
      <c r="Q1240">
        <f>IF(O1240&gt;=开始!$B$6, 1, 0)</f>
        <v>1</v>
      </c>
      <c r="R1240">
        <f>extracted_table_data[[#This Row],[最低排名]]-开始!$B$6</f>
        <v>13152</v>
      </c>
    </row>
    <row r="1241" spans="1:18">
      <c r="A1241">
        <v>88002</v>
      </c>
      <c r="B1241" t="s">
        <v>1428</v>
      </c>
      <c r="C1241" t="str">
        <f t="shared" si="38"/>
        <v>西安建科</v>
      </c>
      <c r="D1241" t="str">
        <f t="shared" si="39"/>
        <v>02</v>
      </c>
      <c r="E1241" t="s">
        <v>136</v>
      </c>
      <c r="F1241">
        <v>219</v>
      </c>
      <c r="G1241">
        <v>112</v>
      </c>
      <c r="H1241">
        <v>118</v>
      </c>
      <c r="I1241">
        <v>67</v>
      </c>
      <c r="J1241">
        <v>55</v>
      </c>
      <c r="K1241">
        <v>52</v>
      </c>
      <c r="L1241">
        <v>0</v>
      </c>
      <c r="M1241">
        <v>2024</v>
      </c>
      <c r="N1241">
        <f>VLOOKUP(E1241, '2024D'!$A$2:$G$339, 2, FALSE)</f>
        <v>278</v>
      </c>
      <c r="O1241">
        <f>VLOOKUP(E1241, '2024D'!$A$2:$G$339, 3, FALSE)</f>
        <v>16761</v>
      </c>
      <c r="P1241">
        <f>extracted_table_data[[#This Row],[最低排名]]-extracted_table_data[[#This Row],[同分人数]]+1</f>
        <v>11030</v>
      </c>
      <c r="Q1241">
        <f>IF(O1241&gt;=开始!$B$6, 1, 0)</f>
        <v>1</v>
      </c>
      <c r="R1241">
        <f>extracted_table_data[[#This Row],[最低排名]]-开始!$B$6</f>
        <v>11276</v>
      </c>
    </row>
    <row r="1242" spans="1:18">
      <c r="A1242">
        <v>88003</v>
      </c>
      <c r="B1242" t="s">
        <v>1429</v>
      </c>
      <c r="C1242" t="str">
        <f t="shared" si="38"/>
        <v>西安建科</v>
      </c>
      <c r="D1242" t="str">
        <f t="shared" si="39"/>
        <v>03</v>
      </c>
      <c r="E1242" t="s">
        <v>389</v>
      </c>
      <c r="F1242">
        <v>174</v>
      </c>
      <c r="G1242">
        <v>97</v>
      </c>
      <c r="H1242">
        <v>110</v>
      </c>
      <c r="I1242">
        <v>67</v>
      </c>
      <c r="J1242">
        <v>52</v>
      </c>
      <c r="K1242">
        <v>49</v>
      </c>
      <c r="L1242">
        <v>0</v>
      </c>
      <c r="M1242">
        <v>2024</v>
      </c>
      <c r="N1242">
        <f>VLOOKUP(E1242, '2024D'!$A$2:$G$339, 2, FALSE)</f>
        <v>220</v>
      </c>
      <c r="O1242">
        <f>VLOOKUP(E1242, '2024D'!$A$2:$G$339, 3, FALSE)</f>
        <v>31399</v>
      </c>
      <c r="P1242">
        <f>extracted_table_data[[#This Row],[最低排名]]-extracted_table_data[[#This Row],[同分人数]]+1</f>
        <v>8713</v>
      </c>
      <c r="Q1242">
        <f>IF(O1242&gt;=开始!$B$6, 1, 0)</f>
        <v>1</v>
      </c>
      <c r="R1242">
        <f>extracted_table_data[[#This Row],[最低排名]]-开始!$B$6</f>
        <v>8940</v>
      </c>
    </row>
    <row r="1243" spans="1:18">
      <c r="A1243">
        <v>88004</v>
      </c>
      <c r="B1243" t="s">
        <v>1430</v>
      </c>
      <c r="C1243" t="str">
        <f t="shared" si="38"/>
        <v>西安建科</v>
      </c>
      <c r="D1243" t="str">
        <f t="shared" si="39"/>
        <v>04</v>
      </c>
      <c r="E1243" t="s">
        <v>287</v>
      </c>
      <c r="F1243">
        <v>205</v>
      </c>
      <c r="G1243">
        <v>113</v>
      </c>
      <c r="H1243">
        <v>92</v>
      </c>
      <c r="I1243">
        <v>61</v>
      </c>
      <c r="J1243">
        <v>55</v>
      </c>
      <c r="K1243">
        <v>55</v>
      </c>
      <c r="L1243">
        <v>0</v>
      </c>
      <c r="M1243">
        <v>2024</v>
      </c>
      <c r="N1243">
        <f>VLOOKUP(E1243, '2024D'!$A$2:$G$339, 2, FALSE)</f>
        <v>252</v>
      </c>
      <c r="O1243">
        <f>VLOOKUP(E1243, '2024D'!$A$2:$G$339, 3, FALSE)</f>
        <v>27525</v>
      </c>
      <c r="P1243">
        <f>extracted_table_data[[#This Row],[最低排名]]-extracted_table_data[[#This Row],[同分人数]]+1</f>
        <v>12911</v>
      </c>
      <c r="Q1243">
        <f>IF(O1243&gt;=开始!$B$6, 1, 0)</f>
        <v>1</v>
      </c>
      <c r="R1243">
        <f>extracted_table_data[[#This Row],[最低排名]]-开始!$B$6</f>
        <v>13152</v>
      </c>
    </row>
    <row r="1244" spans="1:18">
      <c r="A1244">
        <v>88005</v>
      </c>
      <c r="B1244" t="s">
        <v>1431</v>
      </c>
      <c r="C1244" t="str">
        <f t="shared" si="38"/>
        <v>西安建科</v>
      </c>
      <c r="D1244" t="str">
        <f t="shared" si="39"/>
        <v>05</v>
      </c>
      <c r="E1244" t="s">
        <v>560</v>
      </c>
      <c r="F1244">
        <v>204</v>
      </c>
      <c r="G1244">
        <v>107</v>
      </c>
      <c r="H1244">
        <v>101</v>
      </c>
      <c r="I1244">
        <v>49</v>
      </c>
      <c r="J1244">
        <v>49</v>
      </c>
      <c r="K1244">
        <v>46</v>
      </c>
      <c r="L1244">
        <v>0</v>
      </c>
      <c r="M1244">
        <v>2024</v>
      </c>
      <c r="N1244">
        <f>VLOOKUP(E1244, '2024D'!$A$2:$G$339, 2, FALSE)</f>
        <v>230</v>
      </c>
      <c r="O1244">
        <f>VLOOKUP(E1244, '2024D'!$A$2:$G$339, 3, FALSE)</f>
        <v>32134</v>
      </c>
      <c r="P1244">
        <f>extracted_table_data[[#This Row],[最低排名]]-extracted_table_data[[#This Row],[同分人数]]+1</f>
        <v>11502</v>
      </c>
      <c r="Q1244">
        <f>IF(O1244&gt;=开始!$B$6, 1, 0)</f>
        <v>1</v>
      </c>
      <c r="R1244">
        <f>extracted_table_data[[#This Row],[最低排名]]-开始!$B$6</f>
        <v>11739</v>
      </c>
    </row>
    <row r="1245" spans="1:18">
      <c r="A1245">
        <v>88101</v>
      </c>
      <c r="B1245" t="s">
        <v>1432</v>
      </c>
      <c r="C1245" t="str">
        <f t="shared" si="38"/>
        <v>西安科大</v>
      </c>
      <c r="D1245" t="str">
        <f t="shared" si="39"/>
        <v>01</v>
      </c>
      <c r="E1245" t="s">
        <v>162</v>
      </c>
      <c r="F1245">
        <v>214</v>
      </c>
      <c r="G1245">
        <v>113</v>
      </c>
      <c r="H1245">
        <v>96</v>
      </c>
      <c r="I1245">
        <v>58</v>
      </c>
      <c r="J1245">
        <v>58</v>
      </c>
      <c r="K1245">
        <v>49</v>
      </c>
      <c r="L1245">
        <v>0</v>
      </c>
      <c r="M1245">
        <v>2024</v>
      </c>
      <c r="N1245">
        <f>VLOOKUP(E1245, '2024D'!$A$2:$G$339, 2, FALSE)</f>
        <v>278</v>
      </c>
      <c r="O1245">
        <f>VLOOKUP(E1245, '2024D'!$A$2:$G$339, 3, FALSE)</f>
        <v>25819</v>
      </c>
      <c r="P1245">
        <f>extracted_table_data[[#This Row],[最低排名]]-extracted_table_data[[#This Row],[同分人数]]+1</f>
        <v>10106</v>
      </c>
      <c r="Q1245">
        <f>IF(O1245&gt;=开始!$B$6, 1, 0)</f>
        <v>1</v>
      </c>
      <c r="R1245">
        <f>extracted_table_data[[#This Row],[最低排名]]-开始!$B$6</f>
        <v>10340</v>
      </c>
    </row>
    <row r="1246" spans="1:18">
      <c r="A1246">
        <v>88102</v>
      </c>
      <c r="B1246" t="s">
        <v>1433</v>
      </c>
      <c r="C1246" t="str">
        <f t="shared" si="38"/>
        <v>西安科大</v>
      </c>
      <c r="D1246" t="str">
        <f t="shared" si="39"/>
        <v>02</v>
      </c>
      <c r="E1246" t="s">
        <v>118</v>
      </c>
      <c r="F1246">
        <v>192</v>
      </c>
      <c r="G1246">
        <v>105</v>
      </c>
      <c r="H1246">
        <v>114</v>
      </c>
      <c r="I1246">
        <v>52</v>
      </c>
      <c r="J1246">
        <v>52</v>
      </c>
      <c r="K1246">
        <v>46</v>
      </c>
      <c r="L1246">
        <v>0</v>
      </c>
      <c r="M1246">
        <v>2024</v>
      </c>
      <c r="N1246">
        <f>VLOOKUP(E1246, '2024D'!$A$2:$G$339, 2, FALSE)</f>
        <v>241</v>
      </c>
      <c r="O1246">
        <f>VLOOKUP(E1246, '2024D'!$A$2:$G$339, 3, FALSE)</f>
        <v>30473</v>
      </c>
      <c r="P1246">
        <f>extracted_table_data[[#This Row],[最低排名]]-extracted_table_data[[#This Row],[同分人数]]+1</f>
        <v>4261</v>
      </c>
      <c r="Q1246">
        <f>IF(O1246&gt;=开始!$B$6, 1, 0)</f>
        <v>1</v>
      </c>
      <c r="R1246">
        <f>extracted_table_data[[#This Row],[最低排名]]-开始!$B$6</f>
        <v>4425</v>
      </c>
    </row>
    <row r="1247" spans="1:18">
      <c r="A1247">
        <v>88201</v>
      </c>
      <c r="B1247" t="s">
        <v>1434</v>
      </c>
      <c r="C1247" t="str">
        <f t="shared" si="38"/>
        <v>西安石油</v>
      </c>
      <c r="D1247" t="str">
        <f t="shared" si="39"/>
        <v>01</v>
      </c>
      <c r="E1247" t="s">
        <v>528</v>
      </c>
      <c r="F1247">
        <v>202</v>
      </c>
      <c r="G1247">
        <v>104</v>
      </c>
      <c r="H1247">
        <v>103</v>
      </c>
      <c r="I1247">
        <v>49</v>
      </c>
      <c r="J1247">
        <v>46</v>
      </c>
      <c r="K1247">
        <v>40</v>
      </c>
      <c r="L1247">
        <v>0</v>
      </c>
      <c r="M1247">
        <v>2024</v>
      </c>
      <c r="N1247">
        <f>VLOOKUP(E1247, '2024D'!$A$2:$G$339, 2, FALSE)</f>
        <v>240</v>
      </c>
      <c r="O1247">
        <f>VLOOKUP(E1247, '2024D'!$A$2:$G$339, 3, FALSE)</f>
        <v>34239</v>
      </c>
      <c r="P1247">
        <f>extracted_table_data[[#This Row],[最低排名]]-extracted_table_data[[#This Row],[同分人数]]+1</f>
        <v>4751</v>
      </c>
      <c r="Q1247">
        <f>IF(O1247&gt;=开始!$B$6, 1, 0)</f>
        <v>1</v>
      </c>
      <c r="R1247">
        <f>extracted_table_data[[#This Row],[最低排名]]-开始!$B$6</f>
        <v>4910</v>
      </c>
    </row>
    <row r="1248" spans="1:18">
      <c r="A1248">
        <v>88202</v>
      </c>
      <c r="B1248" t="s">
        <v>1435</v>
      </c>
      <c r="C1248" t="str">
        <f t="shared" si="38"/>
        <v>西安石油</v>
      </c>
      <c r="D1248" t="str">
        <f t="shared" si="39"/>
        <v>02</v>
      </c>
      <c r="E1248" t="s">
        <v>309</v>
      </c>
      <c r="F1248">
        <v>200</v>
      </c>
      <c r="G1248">
        <v>106</v>
      </c>
      <c r="H1248">
        <v>107</v>
      </c>
      <c r="I1248">
        <v>46</v>
      </c>
      <c r="J1248">
        <v>46</v>
      </c>
      <c r="K1248">
        <v>43</v>
      </c>
      <c r="L1248">
        <v>0</v>
      </c>
      <c r="M1248">
        <v>2024</v>
      </c>
      <c r="N1248">
        <f>VLOOKUP(E1248, '2024D'!$A$2:$G$339, 2, FALSE)</f>
        <v>250</v>
      </c>
      <c r="O1248">
        <f>VLOOKUP(E1248, '2024D'!$A$2:$G$339, 3, FALSE)</f>
        <v>33781</v>
      </c>
      <c r="P1248">
        <f>extracted_table_data[[#This Row],[最低排名]]-extracted_table_data[[#This Row],[同分人数]]+1</f>
        <v>4601</v>
      </c>
      <c r="Q1248">
        <f>IF(O1248&gt;=开始!$B$6, 1, 0)</f>
        <v>1</v>
      </c>
      <c r="R1248">
        <f>extracted_table_data[[#This Row],[最低排名]]-开始!$B$6</f>
        <v>4750</v>
      </c>
    </row>
    <row r="1249" spans="1:18">
      <c r="A1249">
        <v>88301</v>
      </c>
      <c r="B1249" t="s">
        <v>1438</v>
      </c>
      <c r="C1249" t="str">
        <f t="shared" si="38"/>
        <v>陕西科大</v>
      </c>
      <c r="D1249" t="str">
        <f t="shared" si="39"/>
        <v>01</v>
      </c>
      <c r="E1249" t="s">
        <v>162</v>
      </c>
      <c r="F1249">
        <v>201</v>
      </c>
      <c r="G1249">
        <v>101</v>
      </c>
      <c r="H1249">
        <v>100</v>
      </c>
      <c r="I1249">
        <v>61</v>
      </c>
      <c r="J1249">
        <v>61</v>
      </c>
      <c r="K1249">
        <v>52</v>
      </c>
      <c r="L1249">
        <v>0</v>
      </c>
      <c r="M1249">
        <v>2024</v>
      </c>
      <c r="N1249">
        <f>VLOOKUP(E1249, '2024D'!$A$2:$G$339, 2, FALSE)</f>
        <v>278</v>
      </c>
      <c r="O1249">
        <f>VLOOKUP(E1249, '2024D'!$A$2:$G$339, 3, FALSE)</f>
        <v>25819</v>
      </c>
      <c r="P1249">
        <f>extracted_table_data[[#This Row],[最低排名]]-extracted_table_data[[#This Row],[同分人数]]+1</f>
        <v>5844</v>
      </c>
      <c r="Q1249">
        <f>IF(O1249&gt;=开始!$B$6, 1, 0)</f>
        <v>1</v>
      </c>
      <c r="R1249">
        <f>extracted_table_data[[#This Row],[最低排名]]-开始!$B$6</f>
        <v>6028</v>
      </c>
    </row>
    <row r="1250" spans="1:18">
      <c r="A1250">
        <v>88302</v>
      </c>
      <c r="B1250" t="s">
        <v>1439</v>
      </c>
      <c r="C1250" t="str">
        <f t="shared" si="38"/>
        <v>陕西科大</v>
      </c>
      <c r="D1250" t="str">
        <f t="shared" si="39"/>
        <v>02</v>
      </c>
      <c r="E1250" t="s">
        <v>118</v>
      </c>
      <c r="F1250">
        <v>195</v>
      </c>
      <c r="G1250">
        <v>100</v>
      </c>
      <c r="H1250">
        <v>105</v>
      </c>
      <c r="I1250">
        <v>58</v>
      </c>
      <c r="J1250">
        <v>49</v>
      </c>
      <c r="K1250">
        <v>49</v>
      </c>
      <c r="L1250">
        <v>0</v>
      </c>
      <c r="M1250">
        <v>2024</v>
      </c>
      <c r="N1250">
        <f>VLOOKUP(E1250, '2024D'!$A$2:$G$339, 2, FALSE)</f>
        <v>241</v>
      </c>
      <c r="O1250">
        <f>VLOOKUP(E1250, '2024D'!$A$2:$G$339, 3, FALSE)</f>
        <v>30473</v>
      </c>
      <c r="P1250">
        <f>extracted_table_data[[#This Row],[最低排名]]-extracted_table_data[[#This Row],[同分人数]]+1</f>
        <v>11502</v>
      </c>
      <c r="Q1250">
        <f>IF(O1250&gt;=开始!$B$6, 1, 0)</f>
        <v>1</v>
      </c>
      <c r="R1250">
        <f>extracted_table_data[[#This Row],[最低排名]]-开始!$B$6</f>
        <v>11739</v>
      </c>
    </row>
    <row r="1251" spans="1:18">
      <c r="A1251">
        <v>88303</v>
      </c>
      <c r="B1251" t="s">
        <v>1617</v>
      </c>
      <c r="C1251" t="str">
        <f t="shared" si="38"/>
        <v>陕西科大</v>
      </c>
      <c r="D1251" t="str">
        <f t="shared" si="39"/>
        <v>03</v>
      </c>
      <c r="E1251" t="s">
        <v>340</v>
      </c>
      <c r="F1251">
        <v>196</v>
      </c>
      <c r="G1251">
        <v>111</v>
      </c>
      <c r="H1251">
        <v>123</v>
      </c>
      <c r="I1251">
        <v>46</v>
      </c>
      <c r="J1251">
        <v>46</v>
      </c>
      <c r="K1251">
        <v>46</v>
      </c>
      <c r="L1251">
        <v>0</v>
      </c>
      <c r="M1251">
        <v>2024</v>
      </c>
      <c r="N1251">
        <f>VLOOKUP(E1251, '2024D'!$A$2:$G$339, 2, FALSE)</f>
        <v>238</v>
      </c>
      <c r="O1251">
        <f>VLOOKUP(E1251, '2024D'!$A$2:$G$339, 3, FALSE)</f>
        <v>30232</v>
      </c>
      <c r="P1251">
        <f>extracted_table_data[[#This Row],[最低排名]]-extracted_table_data[[#This Row],[同分人数]]+1</f>
        <v>5844</v>
      </c>
      <c r="Q1251">
        <f>IF(O1251&gt;=开始!$B$6, 1, 0)</f>
        <v>1</v>
      </c>
      <c r="R1251">
        <f>extracted_table_data[[#This Row],[最低排名]]-开始!$B$6</f>
        <v>6028</v>
      </c>
    </row>
    <row r="1252" spans="1:18">
      <c r="A1252">
        <v>88401</v>
      </c>
      <c r="B1252" t="s">
        <v>1440</v>
      </c>
      <c r="C1252" t="str">
        <f t="shared" si="38"/>
        <v>陕西理工</v>
      </c>
      <c r="D1252" t="str">
        <f t="shared" si="39"/>
        <v>01</v>
      </c>
      <c r="E1252" t="s">
        <v>381</v>
      </c>
      <c r="F1252">
        <v>207</v>
      </c>
      <c r="G1252">
        <v>108</v>
      </c>
      <c r="H1252">
        <v>66</v>
      </c>
      <c r="I1252">
        <v>55</v>
      </c>
      <c r="J1252">
        <v>52</v>
      </c>
      <c r="K1252">
        <v>49</v>
      </c>
      <c r="L1252">
        <v>0</v>
      </c>
      <c r="M1252">
        <v>2024</v>
      </c>
      <c r="N1252">
        <f>VLOOKUP(E1252, '2024D'!$A$2:$G$339, 2, FALSE)</f>
        <v>193</v>
      </c>
      <c r="O1252">
        <f>VLOOKUP(E1252, '2024D'!$A$2:$G$339, 3, FALSE)</f>
        <v>36629</v>
      </c>
      <c r="P1252">
        <f>extracted_table_data[[#This Row],[最低排名]]-extracted_table_data[[#This Row],[同分人数]]+1</f>
        <v>11277</v>
      </c>
      <c r="Q1252">
        <f>IF(O1252&gt;=开始!$B$6, 1, 0)</f>
        <v>1</v>
      </c>
      <c r="R1252">
        <f>extracted_table_data[[#This Row],[最低排名]]-开始!$B$6</f>
        <v>11501</v>
      </c>
    </row>
    <row r="1253" spans="1:18">
      <c r="A1253">
        <v>88402</v>
      </c>
      <c r="B1253" t="s">
        <v>1441</v>
      </c>
      <c r="C1253" t="str">
        <f t="shared" si="38"/>
        <v>陕西理工</v>
      </c>
      <c r="D1253" t="str">
        <f t="shared" si="39"/>
        <v>02</v>
      </c>
      <c r="E1253" t="s">
        <v>50</v>
      </c>
      <c r="F1253">
        <v>185</v>
      </c>
      <c r="G1253">
        <v>94</v>
      </c>
      <c r="H1253">
        <v>93</v>
      </c>
      <c r="I1253">
        <v>55</v>
      </c>
      <c r="J1253">
        <v>52</v>
      </c>
      <c r="K1253">
        <v>46</v>
      </c>
      <c r="L1253">
        <v>0</v>
      </c>
      <c r="M1253">
        <v>2024</v>
      </c>
      <c r="N1253">
        <f>VLOOKUP(E1253, '2024D'!$A$2:$G$339, 2, FALSE)</f>
        <v>189</v>
      </c>
      <c r="O1253">
        <f>VLOOKUP(E1253, '2024D'!$A$2:$G$339, 3, FALSE)</f>
        <v>36222</v>
      </c>
      <c r="P1253">
        <f>extracted_table_data[[#This Row],[最低排名]]-extracted_table_data[[#This Row],[同分人数]]+1</f>
        <v>22398</v>
      </c>
      <c r="Q1253">
        <f>IF(O1253&gt;=开始!$B$6, 1, 0)</f>
        <v>1</v>
      </c>
      <c r="R1253">
        <f>extracted_table_data[[#This Row],[最低排名]]-开始!$B$6</f>
        <v>22656</v>
      </c>
    </row>
    <row r="1254" spans="1:18">
      <c r="A1254">
        <v>88501</v>
      </c>
      <c r="B1254" t="s">
        <v>1442</v>
      </c>
      <c r="C1254" t="str">
        <f t="shared" si="38"/>
        <v>宝鸡文理</v>
      </c>
      <c r="D1254" t="str">
        <f t="shared" si="39"/>
        <v>01</v>
      </c>
      <c r="E1254" t="s">
        <v>205</v>
      </c>
      <c r="F1254">
        <v>184</v>
      </c>
      <c r="G1254">
        <v>104</v>
      </c>
      <c r="H1254">
        <v>90</v>
      </c>
      <c r="I1254">
        <v>52</v>
      </c>
      <c r="J1254">
        <v>46</v>
      </c>
      <c r="K1254">
        <v>46</v>
      </c>
      <c r="L1254">
        <v>0</v>
      </c>
      <c r="M1254">
        <v>2024</v>
      </c>
      <c r="N1254">
        <f>VLOOKUP(E1254, '2024D'!$A$2:$G$339, 2, FALSE)</f>
        <v>207</v>
      </c>
      <c r="O1254">
        <f>VLOOKUP(E1254, '2024D'!$A$2:$G$339, 3, FALSE)</f>
        <v>38869</v>
      </c>
      <c r="P1254">
        <f>extracted_table_data[[#This Row],[最低排名]]-extracted_table_data[[#This Row],[同分人数]]+1</f>
        <v>31348</v>
      </c>
      <c r="Q1254">
        <f>IF(O1254&gt;=开始!$B$6, 1, 0)</f>
        <v>1</v>
      </c>
      <c r="R1254">
        <f>extracted_table_data[[#This Row],[最低排名]]-开始!$B$6</f>
        <v>31584</v>
      </c>
    </row>
    <row r="1255" spans="1:18">
      <c r="A1255">
        <v>88601</v>
      </c>
      <c r="B1255" t="s">
        <v>1443</v>
      </c>
      <c r="C1255" t="str">
        <f t="shared" si="38"/>
        <v>渭南师范</v>
      </c>
      <c r="D1255" t="str">
        <f t="shared" si="39"/>
        <v>01</v>
      </c>
      <c r="E1255" t="s">
        <v>198</v>
      </c>
      <c r="F1255">
        <v>163</v>
      </c>
      <c r="G1255">
        <v>89</v>
      </c>
      <c r="H1255">
        <v>77</v>
      </c>
      <c r="I1255">
        <v>64</v>
      </c>
      <c r="J1255">
        <v>55</v>
      </c>
      <c r="K1255">
        <v>46</v>
      </c>
      <c r="L1255">
        <v>0</v>
      </c>
      <c r="M1255">
        <v>2024</v>
      </c>
      <c r="N1255">
        <f>VLOOKUP(E1255, '2024D'!$A$2:$G$339, 2, FALSE)</f>
        <v>194</v>
      </c>
      <c r="O1255">
        <f>VLOOKUP(E1255, '2024D'!$A$2:$G$339, 3, FALSE)</f>
        <v>41271</v>
      </c>
      <c r="P1255">
        <f>extracted_table_data[[#This Row],[最低排名]]-extracted_table_data[[#This Row],[同分人数]]+1</f>
        <v>32461</v>
      </c>
      <c r="Q1255">
        <f>IF(O1255&gt;=开始!$B$6, 1, 0)</f>
        <v>1</v>
      </c>
      <c r="R1255">
        <f>extracted_table_data[[#This Row],[最低排名]]-开始!$B$6</f>
        <v>32676</v>
      </c>
    </row>
    <row r="1256" spans="1:18">
      <c r="A1256">
        <v>88701</v>
      </c>
      <c r="B1256" t="s">
        <v>1444</v>
      </c>
      <c r="C1256" t="str">
        <f t="shared" si="38"/>
        <v>西安外大</v>
      </c>
      <c r="D1256" t="str">
        <f t="shared" si="39"/>
        <v>01</v>
      </c>
      <c r="E1256" t="s">
        <v>372</v>
      </c>
      <c r="F1256">
        <v>190</v>
      </c>
      <c r="G1256">
        <v>100</v>
      </c>
      <c r="H1256">
        <v>100</v>
      </c>
      <c r="I1256">
        <v>64</v>
      </c>
      <c r="J1256">
        <v>61</v>
      </c>
      <c r="K1256">
        <v>61</v>
      </c>
      <c r="L1256">
        <v>0</v>
      </c>
      <c r="M1256">
        <v>2024</v>
      </c>
      <c r="N1256">
        <f>VLOOKUP(E1256, '2024D'!$A$2:$G$339, 2, FALSE)</f>
        <v>242</v>
      </c>
      <c r="O1256">
        <f>VLOOKUP(E1256, '2024D'!$A$2:$G$339, 3, FALSE)</f>
        <v>25541</v>
      </c>
      <c r="P1256">
        <f>extracted_table_data[[#This Row],[最低排名]]-extracted_table_data[[#This Row],[同分人数]]+1</f>
        <v>31095</v>
      </c>
      <c r="Q1256">
        <f>IF(O1256&gt;=开始!$B$6, 1, 0)</f>
        <v>1</v>
      </c>
      <c r="R1256">
        <f>extracted_table_data[[#This Row],[最低排名]]-开始!$B$6</f>
        <v>31347</v>
      </c>
    </row>
    <row r="1257" spans="1:18">
      <c r="A1257">
        <v>88801</v>
      </c>
      <c r="B1257" t="s">
        <v>1445</v>
      </c>
      <c r="C1257" t="str">
        <f t="shared" si="38"/>
        <v>西北政法</v>
      </c>
      <c r="D1257" t="str">
        <f t="shared" si="39"/>
        <v>01</v>
      </c>
      <c r="E1257" t="s">
        <v>279</v>
      </c>
      <c r="F1257">
        <v>225</v>
      </c>
      <c r="G1257">
        <v>113</v>
      </c>
      <c r="H1257">
        <v>122</v>
      </c>
      <c r="I1257">
        <v>64</v>
      </c>
      <c r="J1257">
        <v>64</v>
      </c>
      <c r="K1257">
        <v>58</v>
      </c>
      <c r="L1257">
        <v>0</v>
      </c>
      <c r="M1257">
        <v>2024</v>
      </c>
      <c r="N1257">
        <f>VLOOKUP(E1257, '2024D'!$A$2:$G$339, 2, FALSE)</f>
        <v>228</v>
      </c>
      <c r="O1257">
        <f>VLOOKUP(E1257, '2024D'!$A$2:$G$339, 3, FALSE)</f>
        <v>11462</v>
      </c>
      <c r="P1257">
        <f>extracted_table_data[[#This Row],[最低排名]]-extracted_table_data[[#This Row],[同分人数]]+1</f>
        <v>24549</v>
      </c>
      <c r="Q1257">
        <f>IF(O1257&gt;=开始!$B$6, 1, 0)</f>
        <v>1</v>
      </c>
      <c r="R1257">
        <f>extracted_table_data[[#This Row],[最低排名]]-开始!$B$6</f>
        <v>24801</v>
      </c>
    </row>
    <row r="1258" spans="1:18">
      <c r="A1258">
        <v>88901</v>
      </c>
      <c r="B1258" t="s">
        <v>1446</v>
      </c>
      <c r="C1258" t="str">
        <f t="shared" si="38"/>
        <v>西安培华</v>
      </c>
      <c r="D1258" t="str">
        <f t="shared" si="39"/>
        <v>01</v>
      </c>
      <c r="E1258" t="s">
        <v>738</v>
      </c>
      <c r="F1258">
        <v>192</v>
      </c>
      <c r="G1258">
        <v>96</v>
      </c>
      <c r="H1258">
        <v>61</v>
      </c>
      <c r="I1258">
        <v>55</v>
      </c>
      <c r="J1258">
        <v>52</v>
      </c>
      <c r="K1258">
        <v>52</v>
      </c>
      <c r="L1258">
        <v>0</v>
      </c>
      <c r="M1258">
        <v>2024</v>
      </c>
      <c r="N1258">
        <f>VLOOKUP(E1258, '2024D'!$A$2:$G$339, 2, FALSE)</f>
        <v>175</v>
      </c>
      <c r="O1258">
        <f>VLOOKUP(E1258, '2024D'!$A$2:$G$339, 3, FALSE)</f>
        <v>39998</v>
      </c>
      <c r="P1258">
        <f>extracted_table_data[[#This Row],[最低排名]]-extracted_table_data[[#This Row],[同分人数]]+1</f>
        <v>16671</v>
      </c>
      <c r="Q1258">
        <f>IF(O1258&gt;=开始!$B$6, 1, 0)</f>
        <v>1</v>
      </c>
      <c r="R1258">
        <f>extracted_table_data[[#This Row],[最低排名]]-开始!$B$6</f>
        <v>16921</v>
      </c>
    </row>
    <row r="1259" spans="1:18">
      <c r="A1259">
        <v>88902</v>
      </c>
      <c r="B1259" t="s">
        <v>1447</v>
      </c>
      <c r="C1259" t="str">
        <f t="shared" si="38"/>
        <v>西安培华</v>
      </c>
      <c r="D1259" t="str">
        <f t="shared" si="39"/>
        <v>02</v>
      </c>
      <c r="E1259" t="s">
        <v>207</v>
      </c>
      <c r="F1259">
        <v>175</v>
      </c>
      <c r="G1259">
        <v>91</v>
      </c>
      <c r="H1259">
        <v>70</v>
      </c>
      <c r="I1259">
        <v>58</v>
      </c>
      <c r="J1259">
        <v>55</v>
      </c>
      <c r="K1259">
        <v>55</v>
      </c>
      <c r="L1259">
        <v>0</v>
      </c>
      <c r="M1259">
        <v>2024</v>
      </c>
      <c r="N1259">
        <f>VLOOKUP(E1259, '2024D'!$A$2:$G$339, 2, FALSE)</f>
        <v>182</v>
      </c>
      <c r="O1259">
        <f>VLOOKUP(E1259, '2024D'!$A$2:$G$339, 3, FALSE)</f>
        <v>39823</v>
      </c>
      <c r="P1259">
        <f>extracted_table_data[[#This Row],[最低排名]]-extracted_table_data[[#This Row],[同分人数]]+1</f>
        <v>29014</v>
      </c>
      <c r="Q1259">
        <f>IF(O1259&gt;=开始!$B$6, 1, 0)</f>
        <v>1</v>
      </c>
      <c r="R1259">
        <f>extracted_table_data[[#This Row],[最低排名]]-开始!$B$6</f>
        <v>29246</v>
      </c>
    </row>
    <row r="1260" spans="1:18">
      <c r="A1260">
        <v>88903</v>
      </c>
      <c r="B1260" t="s">
        <v>1448</v>
      </c>
      <c r="C1260" t="str">
        <f t="shared" si="38"/>
        <v>西安培华</v>
      </c>
      <c r="D1260" t="str">
        <f t="shared" si="39"/>
        <v>03</v>
      </c>
      <c r="E1260" t="s">
        <v>1556</v>
      </c>
      <c r="F1260">
        <v>174</v>
      </c>
      <c r="G1260">
        <v>100</v>
      </c>
      <c r="H1260">
        <v>77</v>
      </c>
      <c r="I1260">
        <v>61</v>
      </c>
      <c r="J1260">
        <v>46</v>
      </c>
      <c r="K1260">
        <v>46</v>
      </c>
      <c r="L1260">
        <v>0</v>
      </c>
      <c r="M1260">
        <v>2024</v>
      </c>
      <c r="N1260">
        <f>VLOOKUP(E1260, '2024D'!$A$2:$G$339, 2, FALSE)</f>
        <v>162</v>
      </c>
      <c r="O1260">
        <f>VLOOKUP(E1260, '2024D'!$A$2:$G$339, 3, FALSE)</f>
        <v>41433</v>
      </c>
      <c r="P1260">
        <f>extracted_table_data[[#This Row],[最低排名]]-extracted_table_data[[#This Row],[同分人数]]+1</f>
        <v>24802</v>
      </c>
      <c r="Q1260">
        <f>IF(O1260&gt;=开始!$B$6, 1, 0)</f>
        <v>1</v>
      </c>
      <c r="R1260">
        <f>extracted_table_data[[#This Row],[最低排名]]-开始!$B$6</f>
        <v>25081</v>
      </c>
    </row>
    <row r="1261" spans="1:18">
      <c r="A1261">
        <v>89001</v>
      </c>
      <c r="B1261" t="s">
        <v>1451</v>
      </c>
      <c r="C1261" t="str">
        <f t="shared" si="38"/>
        <v>西安财大</v>
      </c>
      <c r="D1261" t="str">
        <f t="shared" si="39"/>
        <v>01</v>
      </c>
      <c r="E1261" t="s">
        <v>431</v>
      </c>
      <c r="F1261">
        <v>202</v>
      </c>
      <c r="G1261">
        <v>103</v>
      </c>
      <c r="H1261">
        <v>98</v>
      </c>
      <c r="I1261">
        <v>64</v>
      </c>
      <c r="J1261">
        <v>49</v>
      </c>
      <c r="K1261">
        <v>49</v>
      </c>
      <c r="L1261">
        <v>0</v>
      </c>
      <c r="M1261">
        <v>2024</v>
      </c>
      <c r="N1261">
        <f>VLOOKUP(E1261, '2024D'!$A$2:$G$339, 2, FALSE)</f>
        <v>258</v>
      </c>
      <c r="O1261">
        <f>VLOOKUP(E1261, '2024D'!$A$2:$G$339, 3, FALSE)</f>
        <v>29014</v>
      </c>
      <c r="P1261">
        <f>extracted_table_data[[#This Row],[最低排名]]-extracted_table_data[[#This Row],[同分人数]]+1</f>
        <v>28076</v>
      </c>
      <c r="Q1261">
        <f>IF(O1261&gt;=开始!$B$6, 1, 0)</f>
        <v>1</v>
      </c>
      <c r="R1261">
        <f>extracted_table_data[[#This Row],[最低排名]]-开始!$B$6</f>
        <v>28319</v>
      </c>
    </row>
    <row r="1262" spans="1:18">
      <c r="A1262">
        <v>89101</v>
      </c>
      <c r="B1262" t="s">
        <v>1452</v>
      </c>
      <c r="C1262" t="str">
        <f t="shared" si="38"/>
        <v>西安邮电</v>
      </c>
      <c r="D1262" t="str">
        <f t="shared" si="39"/>
        <v>01</v>
      </c>
      <c r="E1262" t="s">
        <v>307</v>
      </c>
      <c r="F1262">
        <v>225</v>
      </c>
      <c r="G1262">
        <v>113</v>
      </c>
      <c r="H1262">
        <v>126</v>
      </c>
      <c r="I1262">
        <v>61</v>
      </c>
      <c r="J1262">
        <v>55</v>
      </c>
      <c r="K1262">
        <v>52</v>
      </c>
      <c r="L1262">
        <v>0</v>
      </c>
      <c r="M1262">
        <v>2024</v>
      </c>
      <c r="N1262">
        <f>VLOOKUP(E1262, '2024D'!$A$2:$G$339, 2, FALSE)</f>
        <v>221</v>
      </c>
      <c r="O1262">
        <f>VLOOKUP(E1262, '2024D'!$A$2:$G$339, 3, FALSE)</f>
        <v>14753</v>
      </c>
      <c r="P1262">
        <f>extracted_table_data[[#This Row],[最低排名]]-extracted_table_data[[#This Row],[同分人数]]+1</f>
        <v>31585</v>
      </c>
      <c r="Q1262">
        <f>IF(O1262&gt;=开始!$B$6, 1, 0)</f>
        <v>1</v>
      </c>
      <c r="R1262">
        <f>extracted_table_data[[#This Row],[最低排名]]-开始!$B$6</f>
        <v>31821</v>
      </c>
    </row>
    <row r="1263" spans="1:18">
      <c r="A1263">
        <v>89201</v>
      </c>
      <c r="B1263" t="s">
        <v>1454</v>
      </c>
      <c r="C1263" t="str">
        <f t="shared" si="38"/>
        <v>西安思源</v>
      </c>
      <c r="D1263" t="str">
        <f t="shared" si="39"/>
        <v>01</v>
      </c>
      <c r="E1263" t="s">
        <v>1548</v>
      </c>
      <c r="F1263">
        <v>185</v>
      </c>
      <c r="G1263">
        <v>96</v>
      </c>
      <c r="H1263">
        <v>74</v>
      </c>
      <c r="I1263">
        <v>49</v>
      </c>
      <c r="J1263">
        <v>49</v>
      </c>
      <c r="K1263">
        <v>46</v>
      </c>
      <c r="L1263">
        <v>0</v>
      </c>
      <c r="M1263">
        <v>2024</v>
      </c>
      <c r="N1263">
        <f>VLOOKUP(E1263, '2024D'!$A$2:$G$339, 2, FALSE)</f>
        <v>161</v>
      </c>
      <c r="O1263">
        <f>VLOOKUP(E1263, '2024D'!$A$2:$G$339, 3, FALSE)</f>
        <v>41594</v>
      </c>
      <c r="P1263">
        <f>extracted_table_data[[#This Row],[最低排名]]-extracted_table_data[[#This Row],[同分人数]]+1</f>
        <v>33767</v>
      </c>
      <c r="Q1263">
        <f>IF(O1263&gt;=开始!$B$6, 1, 0)</f>
        <v>1</v>
      </c>
      <c r="R1263">
        <f>extracted_table_data[[#This Row],[最低排名]]-开始!$B$6</f>
        <v>33965</v>
      </c>
    </row>
    <row r="1264" spans="1:18">
      <c r="A1264">
        <v>89301</v>
      </c>
      <c r="B1264" t="s">
        <v>1456</v>
      </c>
      <c r="C1264" t="str">
        <f t="shared" si="38"/>
        <v>西交城市</v>
      </c>
      <c r="D1264" t="str">
        <f t="shared" si="39"/>
        <v>01</v>
      </c>
      <c r="E1264" t="s">
        <v>366</v>
      </c>
      <c r="F1264">
        <v>155</v>
      </c>
      <c r="G1264">
        <v>88</v>
      </c>
      <c r="H1264">
        <v>78</v>
      </c>
      <c r="I1264">
        <v>64</v>
      </c>
      <c r="J1264">
        <v>58</v>
      </c>
      <c r="K1264">
        <v>52</v>
      </c>
      <c r="L1264">
        <v>0</v>
      </c>
      <c r="M1264">
        <v>2024</v>
      </c>
      <c r="N1264">
        <f>VLOOKUP(E1264, '2024D'!$A$2:$G$339, 2, FALSE)</f>
        <v>163</v>
      </c>
      <c r="O1264">
        <f>VLOOKUP(E1264, '2024D'!$A$2:$G$339, 3, FALSE)</f>
        <v>40915</v>
      </c>
      <c r="P1264">
        <f>extracted_table_data[[#This Row],[最低排名]]-extracted_table_data[[#This Row],[同分人数]]+1</f>
        <v>32898</v>
      </c>
      <c r="Q1264">
        <f>IF(O1264&gt;=开始!$B$6, 1, 0)</f>
        <v>1</v>
      </c>
      <c r="R1264">
        <f>extracted_table_data[[#This Row],[最低排名]]-开始!$B$6</f>
        <v>33094</v>
      </c>
    </row>
    <row r="1265" spans="1:18">
      <c r="A1265">
        <v>89601</v>
      </c>
      <c r="B1265" t="s">
        <v>1457</v>
      </c>
      <c r="C1265" t="str">
        <f t="shared" si="38"/>
        <v>延安大学</v>
      </c>
      <c r="D1265" t="str">
        <f t="shared" si="39"/>
        <v>01</v>
      </c>
      <c r="E1265" t="s">
        <v>50</v>
      </c>
      <c r="F1265">
        <v>183</v>
      </c>
      <c r="G1265">
        <v>98</v>
      </c>
      <c r="H1265">
        <v>77</v>
      </c>
      <c r="I1265">
        <v>67</v>
      </c>
      <c r="J1265">
        <v>55</v>
      </c>
      <c r="K1265">
        <v>49</v>
      </c>
      <c r="L1265">
        <v>0</v>
      </c>
      <c r="M1265">
        <v>2024</v>
      </c>
      <c r="N1265">
        <f>VLOOKUP(E1265, '2024D'!$A$2:$G$339, 2, FALSE)</f>
        <v>189</v>
      </c>
      <c r="O1265">
        <f>VLOOKUP(E1265, '2024D'!$A$2:$G$339, 3, FALSE)</f>
        <v>36222</v>
      </c>
      <c r="P1265">
        <f>extracted_table_data[[#This Row],[最低排名]]-extracted_table_data[[#This Row],[同分人数]]+1</f>
        <v>30853</v>
      </c>
      <c r="Q1265">
        <f>IF(O1265&gt;=开始!$B$6, 1, 0)</f>
        <v>1</v>
      </c>
      <c r="R1265">
        <f>extracted_table_data[[#This Row],[最低排名]]-开始!$B$6</f>
        <v>31094</v>
      </c>
    </row>
    <row r="1266" spans="1:18">
      <c r="A1266">
        <v>89602</v>
      </c>
      <c r="B1266" t="s">
        <v>1458</v>
      </c>
      <c r="C1266" t="str">
        <f t="shared" si="38"/>
        <v>延安大学</v>
      </c>
      <c r="D1266" t="str">
        <f t="shared" si="39"/>
        <v>02</v>
      </c>
      <c r="E1266" t="s">
        <v>318</v>
      </c>
      <c r="F1266">
        <v>179</v>
      </c>
      <c r="G1266">
        <v>92</v>
      </c>
      <c r="H1266">
        <v>91</v>
      </c>
      <c r="I1266">
        <v>61</v>
      </c>
      <c r="J1266">
        <v>52</v>
      </c>
      <c r="K1266">
        <v>43</v>
      </c>
      <c r="L1266">
        <v>0</v>
      </c>
      <c r="M1266">
        <v>2024</v>
      </c>
      <c r="N1266">
        <f>VLOOKUP(E1266, '2024D'!$A$2:$G$339, 2, FALSE)</f>
        <v>196</v>
      </c>
      <c r="O1266">
        <f>VLOOKUP(E1266, '2024D'!$A$2:$G$339, 3, FALSE)</f>
        <v>37259</v>
      </c>
      <c r="P1266">
        <f>extracted_table_data[[#This Row],[最低排名]]-extracted_table_data[[#This Row],[同分人数]]+1</f>
        <v>32898</v>
      </c>
      <c r="Q1266">
        <f>IF(O1266&gt;=开始!$B$6, 1, 0)</f>
        <v>1</v>
      </c>
      <c r="R1266">
        <f>extracted_table_data[[#This Row],[最低排名]]-开始!$B$6</f>
        <v>33094</v>
      </c>
    </row>
    <row r="1267" spans="1:18">
      <c r="A1267">
        <v>91101</v>
      </c>
      <c r="B1267" t="s">
        <v>1459</v>
      </c>
      <c r="C1267" t="str">
        <f t="shared" si="38"/>
        <v>西北民族</v>
      </c>
      <c r="D1267" t="str">
        <f t="shared" si="39"/>
        <v>01</v>
      </c>
      <c r="E1267" t="s">
        <v>419</v>
      </c>
      <c r="F1267">
        <v>205</v>
      </c>
      <c r="G1267">
        <v>109</v>
      </c>
      <c r="H1267">
        <v>91</v>
      </c>
      <c r="I1267">
        <v>49</v>
      </c>
      <c r="J1267">
        <v>46</v>
      </c>
      <c r="K1267">
        <v>43</v>
      </c>
      <c r="L1267">
        <v>0</v>
      </c>
      <c r="M1267">
        <v>2024</v>
      </c>
      <c r="N1267">
        <f>VLOOKUP(E1267, '2024D'!$A$2:$G$339, 2, FALSE)</f>
        <v>229</v>
      </c>
      <c r="O1267">
        <f>VLOOKUP(E1267, '2024D'!$A$2:$G$339, 3, FALSE)</f>
        <v>35570</v>
      </c>
      <c r="P1267">
        <f>extracted_table_data[[#This Row],[最低排名]]-extracted_table_data[[#This Row],[同分人数]]+1</f>
        <v>26614</v>
      </c>
      <c r="Q1267">
        <f>IF(O1267&gt;=开始!$B$6, 1, 0)</f>
        <v>1</v>
      </c>
      <c r="R1267">
        <f>extracted_table_data[[#This Row],[最低排名]]-开始!$B$6</f>
        <v>26866</v>
      </c>
    </row>
    <row r="1268" spans="1:18">
      <c r="A1268">
        <v>91102</v>
      </c>
      <c r="B1268" t="s">
        <v>1460</v>
      </c>
      <c r="C1268" t="str">
        <f t="shared" si="38"/>
        <v>西北民族</v>
      </c>
      <c r="D1268" t="str">
        <f t="shared" si="39"/>
        <v>02</v>
      </c>
      <c r="E1268" t="s">
        <v>232</v>
      </c>
      <c r="F1268">
        <v>193</v>
      </c>
      <c r="G1268">
        <v>105</v>
      </c>
      <c r="H1268">
        <v>86</v>
      </c>
      <c r="I1268">
        <v>61</v>
      </c>
      <c r="J1268">
        <v>55</v>
      </c>
      <c r="K1268">
        <v>43</v>
      </c>
      <c r="L1268">
        <v>0</v>
      </c>
      <c r="M1268">
        <v>2024</v>
      </c>
      <c r="N1268">
        <f>VLOOKUP(E1268, '2024D'!$A$2:$G$339, 2, FALSE)</f>
        <v>227</v>
      </c>
      <c r="O1268">
        <f>VLOOKUP(E1268, '2024D'!$A$2:$G$339, 3, FALSE)</f>
        <v>34709</v>
      </c>
      <c r="P1268">
        <f>extracted_table_data[[#This Row],[最低排名]]-extracted_table_data[[#This Row],[同分人数]]+1</f>
        <v>31348</v>
      </c>
      <c r="Q1268">
        <f>IF(O1268&gt;=开始!$B$6, 1, 0)</f>
        <v>1</v>
      </c>
      <c r="R1268">
        <f>extracted_table_data[[#This Row],[最低排名]]-开始!$B$6</f>
        <v>31584</v>
      </c>
    </row>
    <row r="1269" spans="1:18">
      <c r="A1269">
        <v>91103</v>
      </c>
      <c r="B1269" t="s">
        <v>1461</v>
      </c>
      <c r="C1269" t="str">
        <f t="shared" si="38"/>
        <v>西北民族</v>
      </c>
      <c r="D1269" t="str">
        <f t="shared" si="39"/>
        <v>03</v>
      </c>
      <c r="E1269" t="s">
        <v>447</v>
      </c>
      <c r="F1269">
        <v>193</v>
      </c>
      <c r="G1269">
        <v>99</v>
      </c>
      <c r="H1269">
        <v>87</v>
      </c>
      <c r="I1269">
        <v>49</v>
      </c>
      <c r="J1269">
        <v>46</v>
      </c>
      <c r="K1269">
        <v>46</v>
      </c>
      <c r="L1269">
        <v>0</v>
      </c>
      <c r="M1269">
        <v>2024</v>
      </c>
      <c r="N1269">
        <f>VLOOKUP(E1269, '2024D'!$A$2:$G$339, 2, FALSE)</f>
        <v>213</v>
      </c>
      <c r="O1269">
        <f>VLOOKUP(E1269, '2024D'!$A$2:$G$339, 3, FALSE)</f>
        <v>38266</v>
      </c>
      <c r="P1269">
        <f>extracted_table_data[[#This Row],[最低排名]]-extracted_table_data[[#This Row],[同分人数]]+1</f>
        <v>35905</v>
      </c>
      <c r="Q1269">
        <f>IF(O1269&gt;=开始!$B$6, 1, 0)</f>
        <v>1</v>
      </c>
      <c r="R1269">
        <f>extracted_table_data[[#This Row],[最低排名]]-开始!$B$6</f>
        <v>36113</v>
      </c>
    </row>
    <row r="1270" spans="1:18">
      <c r="A1270">
        <v>91104</v>
      </c>
      <c r="B1270" t="s">
        <v>2347</v>
      </c>
      <c r="C1270" t="str">
        <f t="shared" si="38"/>
        <v>西北民族</v>
      </c>
      <c r="D1270" t="str">
        <f t="shared" si="39"/>
        <v>04</v>
      </c>
      <c r="E1270" t="s">
        <v>120</v>
      </c>
      <c r="F1270">
        <v>190</v>
      </c>
      <c r="G1270">
        <v>105</v>
      </c>
      <c r="H1270">
        <v>116</v>
      </c>
      <c r="I1270">
        <v>61</v>
      </c>
      <c r="J1270">
        <v>61</v>
      </c>
      <c r="K1270">
        <v>52</v>
      </c>
      <c r="L1270">
        <v>0</v>
      </c>
      <c r="M1270">
        <v>2024</v>
      </c>
      <c r="N1270">
        <f>VLOOKUP(E1270, '2024D'!$A$2:$G$339, 2, FALSE)</f>
        <v>225</v>
      </c>
      <c r="O1270">
        <f>VLOOKUP(E1270, '2024D'!$A$2:$G$339, 3, FALSE)</f>
        <v>24562</v>
      </c>
      <c r="P1270">
        <f>extracted_table_data[[#This Row],[最低排名]]-extracted_table_data[[#This Row],[同分人数]]+1</f>
        <v>33565</v>
      </c>
      <c r="Q1270">
        <f>IF(O1270&gt;=开始!$B$6, 1, 0)</f>
        <v>1</v>
      </c>
      <c r="R1270">
        <f>extracted_table_data[[#This Row],[最低排名]]-开始!$B$6</f>
        <v>33766</v>
      </c>
    </row>
    <row r="1271" spans="1:18">
      <c r="A1271">
        <v>91201</v>
      </c>
      <c r="B1271" t="s">
        <v>1462</v>
      </c>
      <c r="C1271" t="str">
        <f t="shared" si="38"/>
        <v>兰州大学</v>
      </c>
      <c r="D1271" t="str">
        <f t="shared" si="39"/>
        <v>01</v>
      </c>
      <c r="E1271" t="s">
        <v>244</v>
      </c>
      <c r="F1271">
        <v>239</v>
      </c>
      <c r="G1271">
        <v>133</v>
      </c>
      <c r="H1271">
        <v>127</v>
      </c>
      <c r="I1271">
        <v>67</v>
      </c>
      <c r="J1271">
        <v>61</v>
      </c>
      <c r="K1271">
        <v>61</v>
      </c>
      <c r="L1271">
        <v>0</v>
      </c>
      <c r="M1271">
        <v>2024</v>
      </c>
      <c r="N1271">
        <f>VLOOKUP(E1271, '2024D'!$A$2:$G$339, 2, FALSE)</f>
        <v>201</v>
      </c>
      <c r="O1271">
        <f>VLOOKUP(E1271, '2024D'!$A$2:$G$339, 3, FALSE)</f>
        <v>6832</v>
      </c>
      <c r="P1271">
        <f>extracted_table_data[[#This Row],[最低排名]]-extracted_table_data[[#This Row],[同分人数]]+1</f>
        <v>38667</v>
      </c>
      <c r="Q1271">
        <f>IF(O1271&gt;=开始!$B$6, 1, 0)</f>
        <v>1</v>
      </c>
      <c r="R1271">
        <f>extracted_table_data[[#This Row],[最低排名]]-开始!$B$6</f>
        <v>38855</v>
      </c>
    </row>
    <row r="1272" spans="1:18">
      <c r="A1272">
        <v>91202</v>
      </c>
      <c r="B1272" t="s">
        <v>1463</v>
      </c>
      <c r="C1272" t="str">
        <f t="shared" si="38"/>
        <v>兰州大学</v>
      </c>
      <c r="D1272" t="str">
        <f t="shared" si="39"/>
        <v>02</v>
      </c>
      <c r="E1272" t="s">
        <v>23</v>
      </c>
      <c r="F1272">
        <v>221</v>
      </c>
      <c r="G1272">
        <v>111</v>
      </c>
      <c r="H1272">
        <v>130</v>
      </c>
      <c r="I1272">
        <v>70</v>
      </c>
      <c r="J1272">
        <v>67</v>
      </c>
      <c r="K1272">
        <v>58</v>
      </c>
      <c r="L1272">
        <v>0</v>
      </c>
      <c r="M1272">
        <v>2024</v>
      </c>
      <c r="N1272">
        <f>VLOOKUP(E1272, '2024D'!$A$2:$G$339, 2, FALSE)</f>
        <v>189</v>
      </c>
      <c r="O1272">
        <f>VLOOKUP(E1272, '2024D'!$A$2:$G$339, 3, FALSE)</f>
        <v>8561</v>
      </c>
      <c r="P1272">
        <f>extracted_table_data[[#This Row],[最低排名]]-extracted_table_data[[#This Row],[同分人数]]+1</f>
        <v>39441</v>
      </c>
      <c r="Q1272">
        <f>IF(O1272&gt;=开始!$B$6, 1, 0)</f>
        <v>1</v>
      </c>
      <c r="R1272">
        <f>extracted_table_data[[#This Row],[最低排名]]-开始!$B$6</f>
        <v>39601</v>
      </c>
    </row>
    <row r="1273" spans="1:18">
      <c r="A1273">
        <v>91203</v>
      </c>
      <c r="B1273" t="s">
        <v>1464</v>
      </c>
      <c r="C1273" t="str">
        <f t="shared" si="38"/>
        <v>兰州大学</v>
      </c>
      <c r="D1273" t="str">
        <f t="shared" si="39"/>
        <v>03</v>
      </c>
      <c r="E1273" t="s">
        <v>66</v>
      </c>
      <c r="F1273">
        <v>236</v>
      </c>
      <c r="G1273">
        <v>123</v>
      </c>
      <c r="H1273">
        <v>126</v>
      </c>
      <c r="I1273">
        <v>61</v>
      </c>
      <c r="J1273">
        <v>61</v>
      </c>
      <c r="K1273">
        <v>55</v>
      </c>
      <c r="L1273">
        <v>0</v>
      </c>
      <c r="M1273">
        <v>2024</v>
      </c>
      <c r="N1273">
        <f>VLOOKUP(E1273, '2024D'!$A$2:$G$339, 2, FALSE)</f>
        <v>221</v>
      </c>
      <c r="O1273">
        <f>VLOOKUP(E1273, '2024D'!$A$2:$G$339, 3, FALSE)</f>
        <v>10069</v>
      </c>
      <c r="P1273">
        <f>extracted_table_data[[#This Row],[最低排名]]-extracted_table_data[[#This Row],[同分人数]]+1</f>
        <v>22398</v>
      </c>
      <c r="Q1273">
        <f>IF(O1273&gt;=开始!$B$6, 1, 0)</f>
        <v>1</v>
      </c>
      <c r="R1273">
        <f>extracted_table_data[[#This Row],[最低排名]]-开始!$B$6</f>
        <v>22656</v>
      </c>
    </row>
    <row r="1274" spans="1:18">
      <c r="A1274">
        <v>91301</v>
      </c>
      <c r="B1274" t="s">
        <v>1466</v>
      </c>
      <c r="C1274" t="str">
        <f t="shared" si="38"/>
        <v>兰州理工</v>
      </c>
      <c r="D1274" t="str">
        <f t="shared" si="39"/>
        <v>01</v>
      </c>
      <c r="E1274" t="s">
        <v>232</v>
      </c>
      <c r="F1274">
        <v>190</v>
      </c>
      <c r="G1274">
        <v>106</v>
      </c>
      <c r="H1274">
        <v>107</v>
      </c>
      <c r="I1274">
        <v>55</v>
      </c>
      <c r="J1274">
        <v>43</v>
      </c>
      <c r="K1274">
        <v>43</v>
      </c>
      <c r="L1274">
        <v>0</v>
      </c>
      <c r="M1274">
        <v>2024</v>
      </c>
      <c r="N1274">
        <f>VLOOKUP(E1274, '2024D'!$A$2:$G$339, 2, FALSE)</f>
        <v>227</v>
      </c>
      <c r="O1274">
        <f>VLOOKUP(E1274, '2024D'!$A$2:$G$339, 3, FALSE)</f>
        <v>34709</v>
      </c>
      <c r="P1274">
        <f>extracted_table_data[[#This Row],[最低排名]]-extracted_table_data[[#This Row],[同分人数]]+1</f>
        <v>10566</v>
      </c>
      <c r="Q1274">
        <f>IF(O1274&gt;=开始!$B$6, 1, 0)</f>
        <v>1</v>
      </c>
      <c r="R1274">
        <f>extracted_table_data[[#This Row],[最低排名]]-开始!$B$6</f>
        <v>10808</v>
      </c>
    </row>
    <row r="1275" spans="1:18">
      <c r="A1275">
        <v>91302</v>
      </c>
      <c r="B1275" t="s">
        <v>1467</v>
      </c>
      <c r="C1275" t="str">
        <f t="shared" si="38"/>
        <v>兰州理工</v>
      </c>
      <c r="D1275" t="str">
        <f t="shared" si="39"/>
        <v>02</v>
      </c>
      <c r="E1275" t="s">
        <v>363</v>
      </c>
      <c r="F1275">
        <v>186</v>
      </c>
      <c r="G1275">
        <v>94</v>
      </c>
      <c r="H1275">
        <v>106</v>
      </c>
      <c r="I1275">
        <v>52</v>
      </c>
      <c r="J1275">
        <v>49</v>
      </c>
      <c r="K1275">
        <v>43</v>
      </c>
      <c r="L1275">
        <v>0</v>
      </c>
      <c r="M1275">
        <v>2024</v>
      </c>
      <c r="N1275">
        <f>VLOOKUP(E1275, '2024D'!$A$2:$G$339, 2, FALSE)</f>
        <v>204</v>
      </c>
      <c r="O1275">
        <f>VLOOKUP(E1275, '2024D'!$A$2:$G$339, 3, FALSE)</f>
        <v>35127</v>
      </c>
      <c r="P1275">
        <f>extracted_table_data[[#This Row],[最低排名]]-extracted_table_data[[#This Row],[同分人数]]+1</f>
        <v>39978</v>
      </c>
      <c r="Q1275">
        <f>IF(O1275&gt;=开始!$B$6, 1, 0)</f>
        <v>1</v>
      </c>
      <c r="R1275">
        <f>extracted_table_data[[#This Row],[最低排名]]-开始!$B$6</f>
        <v>40174</v>
      </c>
    </row>
    <row r="1276" spans="1:18">
      <c r="A1276">
        <v>91303</v>
      </c>
      <c r="B1276" t="s">
        <v>1722</v>
      </c>
      <c r="C1276" t="str">
        <f t="shared" si="38"/>
        <v>兰州理工</v>
      </c>
      <c r="D1276" t="str">
        <f t="shared" si="39"/>
        <v>03</v>
      </c>
      <c r="E1276" t="s">
        <v>232</v>
      </c>
      <c r="F1276">
        <v>189</v>
      </c>
      <c r="G1276">
        <v>101</v>
      </c>
      <c r="H1276">
        <v>81</v>
      </c>
      <c r="I1276">
        <v>70</v>
      </c>
      <c r="J1276">
        <v>52</v>
      </c>
      <c r="K1276">
        <v>46</v>
      </c>
      <c r="L1276">
        <v>0</v>
      </c>
      <c r="M1276">
        <v>2024</v>
      </c>
      <c r="N1276">
        <f>VLOOKUP(E1276, '2024D'!$A$2:$G$339, 2, FALSE)</f>
        <v>227</v>
      </c>
      <c r="O1276">
        <f>VLOOKUP(E1276, '2024D'!$A$2:$G$339, 3, FALSE)</f>
        <v>34709</v>
      </c>
      <c r="P1276">
        <f>extracted_table_data[[#This Row],[最低排名]]-extracted_table_data[[#This Row],[同分人数]]+1</f>
        <v>39248</v>
      </c>
      <c r="Q1276">
        <f>IF(O1276&gt;=开始!$B$6, 1, 0)</f>
        <v>1</v>
      </c>
      <c r="R1276">
        <f>extracted_table_data[[#This Row],[最低排名]]-开始!$B$6</f>
        <v>39440</v>
      </c>
    </row>
    <row r="1277" spans="1:18">
      <c r="A1277">
        <v>91401</v>
      </c>
      <c r="B1277" t="s">
        <v>1468</v>
      </c>
      <c r="C1277" t="str">
        <f t="shared" si="38"/>
        <v>兰州交大</v>
      </c>
      <c r="D1277" t="str">
        <f t="shared" si="39"/>
        <v>01</v>
      </c>
      <c r="E1277" t="s">
        <v>50</v>
      </c>
      <c r="F1277">
        <v>185</v>
      </c>
      <c r="G1277">
        <v>94</v>
      </c>
      <c r="H1277">
        <v>108</v>
      </c>
      <c r="I1277">
        <v>46</v>
      </c>
      <c r="J1277">
        <v>46</v>
      </c>
      <c r="K1277">
        <v>46</v>
      </c>
      <c r="L1277">
        <v>0</v>
      </c>
      <c r="M1277">
        <v>2024</v>
      </c>
      <c r="N1277">
        <f>VLOOKUP(E1277, '2024D'!$A$2:$G$339, 2, FALSE)</f>
        <v>189</v>
      </c>
      <c r="O1277">
        <f>VLOOKUP(E1277, '2024D'!$A$2:$G$339, 3, FALSE)</f>
        <v>36222</v>
      </c>
      <c r="P1277">
        <f>extracted_table_data[[#This Row],[最低排名]]-extracted_table_data[[#This Row],[同分人数]]+1</f>
        <v>37532</v>
      </c>
      <c r="Q1277">
        <f>IF(O1277&gt;=开始!$B$6, 1, 0)</f>
        <v>1</v>
      </c>
      <c r="R1277">
        <f>extracted_table_data[[#This Row],[最低排名]]-开始!$B$6</f>
        <v>37730</v>
      </c>
    </row>
    <row r="1278" spans="1:18">
      <c r="A1278">
        <v>91501</v>
      </c>
      <c r="B1278" t="s">
        <v>1469</v>
      </c>
      <c r="C1278" t="str">
        <f t="shared" si="38"/>
        <v>西北师大</v>
      </c>
      <c r="D1278" t="str">
        <f t="shared" si="39"/>
        <v>01</v>
      </c>
      <c r="E1278" t="s">
        <v>316</v>
      </c>
      <c r="F1278">
        <v>180</v>
      </c>
      <c r="G1278">
        <v>96</v>
      </c>
      <c r="H1278">
        <v>64</v>
      </c>
      <c r="I1278">
        <v>58</v>
      </c>
      <c r="J1278">
        <v>55</v>
      </c>
      <c r="K1278">
        <v>49</v>
      </c>
      <c r="L1278">
        <v>0</v>
      </c>
      <c r="M1278">
        <v>2024</v>
      </c>
      <c r="N1278">
        <f>VLOOKUP(E1278, '2024D'!$A$2:$G$339, 2, FALSE)</f>
        <v>162</v>
      </c>
      <c r="O1278">
        <f>VLOOKUP(E1278, '2024D'!$A$2:$G$339, 3, FALSE)</f>
        <v>41077</v>
      </c>
      <c r="P1278">
        <f>extracted_table_data[[#This Row],[最低排名]]-extracted_table_data[[#This Row],[同分人数]]+1</f>
        <v>39041</v>
      </c>
      <c r="Q1278">
        <f>IF(O1278&gt;=开始!$B$6, 1, 0)</f>
        <v>1</v>
      </c>
      <c r="R1278">
        <f>extracted_table_data[[#This Row],[最低排名]]-开始!$B$6</f>
        <v>39247</v>
      </c>
    </row>
    <row r="1279" spans="1:18">
      <c r="A1279">
        <v>91502</v>
      </c>
      <c r="B1279" t="s">
        <v>1470</v>
      </c>
      <c r="C1279" t="str">
        <f t="shared" si="38"/>
        <v>西北师大</v>
      </c>
      <c r="D1279" t="str">
        <f t="shared" si="39"/>
        <v>02</v>
      </c>
      <c r="E1279" t="s">
        <v>316</v>
      </c>
      <c r="F1279">
        <v>176</v>
      </c>
      <c r="G1279">
        <v>103</v>
      </c>
      <c r="H1279">
        <v>68</v>
      </c>
      <c r="I1279">
        <v>67</v>
      </c>
      <c r="J1279">
        <v>49</v>
      </c>
      <c r="K1279">
        <v>46</v>
      </c>
      <c r="L1279">
        <v>0</v>
      </c>
      <c r="M1279">
        <v>2024</v>
      </c>
      <c r="N1279">
        <f>VLOOKUP(E1279, '2024D'!$A$2:$G$339, 2, FALSE)</f>
        <v>162</v>
      </c>
      <c r="O1279">
        <f>VLOOKUP(E1279, '2024D'!$A$2:$G$339, 3, FALSE)</f>
        <v>41077</v>
      </c>
      <c r="P1279">
        <f>extracted_table_data[[#This Row],[最低排名]]-extracted_table_data[[#This Row],[同分人数]]+1</f>
        <v>39602</v>
      </c>
      <c r="Q1279">
        <f>IF(O1279&gt;=开始!$B$6, 1, 0)</f>
        <v>1</v>
      </c>
      <c r="R1279">
        <f>extracted_table_data[[#This Row],[最低排名]]-开始!$B$6</f>
        <v>39779</v>
      </c>
    </row>
    <row r="1280" spans="1:18">
      <c r="A1280">
        <v>91601</v>
      </c>
      <c r="B1280" t="s">
        <v>1474</v>
      </c>
      <c r="C1280" t="str">
        <f t="shared" si="38"/>
        <v>兰州财大</v>
      </c>
      <c r="D1280" t="str">
        <f t="shared" si="39"/>
        <v>01</v>
      </c>
      <c r="E1280" t="s">
        <v>752</v>
      </c>
      <c r="F1280">
        <v>187</v>
      </c>
      <c r="G1280">
        <v>101</v>
      </c>
      <c r="H1280">
        <v>76</v>
      </c>
      <c r="I1280">
        <v>58</v>
      </c>
      <c r="J1280">
        <v>55</v>
      </c>
      <c r="K1280">
        <v>49</v>
      </c>
      <c r="L1280">
        <v>0</v>
      </c>
      <c r="M1280">
        <v>2024</v>
      </c>
      <c r="N1280">
        <f>VLOOKUP(E1280, '2024D'!$A$2:$G$339, 2, FALSE)</f>
        <v>209</v>
      </c>
      <c r="O1280">
        <f>VLOOKUP(E1280, '2024D'!$A$2:$G$339, 3, FALSE)</f>
        <v>37468</v>
      </c>
      <c r="P1280">
        <f>extracted_table_data[[#This Row],[最低排名]]-extracted_table_data[[#This Row],[同分人数]]+1</f>
        <v>28320</v>
      </c>
      <c r="Q1280">
        <f>IF(O1280&gt;=开始!$B$6, 1, 0)</f>
        <v>1</v>
      </c>
      <c r="R1280">
        <f>extracted_table_data[[#This Row],[最低排名]]-开始!$B$6</f>
        <v>28564</v>
      </c>
    </row>
    <row r="1281" spans="1:18">
      <c r="A1281">
        <v>91602</v>
      </c>
      <c r="B1281" t="s">
        <v>1475</v>
      </c>
      <c r="C1281" t="str">
        <f t="shared" si="38"/>
        <v>兰州财大</v>
      </c>
      <c r="D1281" t="str">
        <f t="shared" si="39"/>
        <v>02</v>
      </c>
      <c r="E1281" t="s">
        <v>752</v>
      </c>
      <c r="F1281">
        <v>178</v>
      </c>
      <c r="G1281">
        <v>96</v>
      </c>
      <c r="H1281">
        <v>85</v>
      </c>
      <c r="I1281">
        <v>58</v>
      </c>
      <c r="J1281">
        <v>58</v>
      </c>
      <c r="K1281">
        <v>46</v>
      </c>
      <c r="L1281">
        <v>0</v>
      </c>
      <c r="M1281">
        <v>2024</v>
      </c>
      <c r="N1281">
        <f>VLOOKUP(E1281, '2024D'!$A$2:$G$339, 2, FALSE)</f>
        <v>209</v>
      </c>
      <c r="O1281">
        <f>VLOOKUP(E1281, '2024D'!$A$2:$G$339, 3, FALSE)</f>
        <v>37468</v>
      </c>
      <c r="P1281">
        <f>extracted_table_data[[#This Row],[最低排名]]-extracted_table_data[[#This Row],[同分人数]]+1</f>
        <v>16922</v>
      </c>
      <c r="Q1281">
        <f>IF(O1281&gt;=开始!$B$6, 1, 0)</f>
        <v>1</v>
      </c>
      <c r="R1281">
        <f>extracted_table_data[[#This Row],[最低排名]]-开始!$B$6</f>
        <v>17139</v>
      </c>
    </row>
    <row r="1282" spans="1:18">
      <c r="A1282">
        <v>91701</v>
      </c>
      <c r="B1282" t="s">
        <v>1476</v>
      </c>
      <c r="C1282" t="str">
        <f t="shared" ref="C1282:C1345" si="40">LEFT(B1282, FIND("(", B1282) - 1)</f>
        <v>甘肃政法</v>
      </c>
      <c r="D1282" t="str">
        <f t="shared" ref="D1282:D1345" si="41">MID(B1282, FIND("(", B1282) + 1, FIND(")", B1282) - FIND("(", B1282) - 1)</f>
        <v>01</v>
      </c>
      <c r="E1282" t="s">
        <v>50</v>
      </c>
      <c r="F1282">
        <v>190</v>
      </c>
      <c r="G1282">
        <v>103</v>
      </c>
      <c r="H1282">
        <v>100</v>
      </c>
      <c r="I1282">
        <v>52</v>
      </c>
      <c r="J1282">
        <v>46</v>
      </c>
      <c r="K1282">
        <v>43</v>
      </c>
      <c r="L1282">
        <v>0</v>
      </c>
      <c r="M1282">
        <v>2024</v>
      </c>
      <c r="N1282">
        <f>VLOOKUP(E1282, '2024D'!$A$2:$G$339, 2, FALSE)</f>
        <v>189</v>
      </c>
      <c r="O1282">
        <f>VLOOKUP(E1282, '2024D'!$A$2:$G$339, 3, FALSE)</f>
        <v>36222</v>
      </c>
      <c r="P1282">
        <f>extracted_table_data[[#This Row],[最低排名]]-extracted_table_data[[#This Row],[同分人数]]+1</f>
        <v>27341</v>
      </c>
      <c r="Q1282">
        <f>IF(O1282&gt;=开始!$B$6, 1, 0)</f>
        <v>1</v>
      </c>
      <c r="R1282">
        <f>extracted_table_data[[#This Row],[最低排名]]-开始!$B$6</f>
        <v>27576</v>
      </c>
    </row>
    <row r="1283" spans="1:18">
      <c r="A1283">
        <v>91702</v>
      </c>
      <c r="B1283" t="s">
        <v>1477</v>
      </c>
      <c r="C1283" t="str">
        <f t="shared" si="40"/>
        <v>甘肃政法</v>
      </c>
      <c r="D1283" t="str">
        <f t="shared" si="41"/>
        <v>02</v>
      </c>
      <c r="E1283" t="s">
        <v>433</v>
      </c>
      <c r="F1283">
        <v>191</v>
      </c>
      <c r="G1283">
        <v>98</v>
      </c>
      <c r="H1283">
        <v>104</v>
      </c>
      <c r="I1283">
        <v>61</v>
      </c>
      <c r="J1283">
        <v>52</v>
      </c>
      <c r="K1283">
        <v>46</v>
      </c>
      <c r="L1283">
        <v>0</v>
      </c>
      <c r="M1283">
        <v>2024</v>
      </c>
      <c r="N1283">
        <f>VLOOKUP(E1283, '2024D'!$A$2:$G$339, 2, FALSE)</f>
        <v>219</v>
      </c>
      <c r="O1283">
        <f>VLOOKUP(E1283, '2024D'!$A$2:$G$339, 3, FALSE)</f>
        <v>30934</v>
      </c>
      <c r="P1283">
        <f>extracted_table_data[[#This Row],[最低排名]]-extracted_table_data[[#This Row],[同分人数]]+1</f>
        <v>37731</v>
      </c>
      <c r="Q1283">
        <f>IF(O1283&gt;=开始!$B$6, 1, 0)</f>
        <v>1</v>
      </c>
      <c r="R1283">
        <f>extracted_table_data[[#This Row],[最低排名]]-开始!$B$6</f>
        <v>37931</v>
      </c>
    </row>
    <row r="1284" spans="1:18">
      <c r="A1284">
        <v>91801</v>
      </c>
      <c r="B1284" t="s">
        <v>1478</v>
      </c>
      <c r="C1284" t="str">
        <f t="shared" si="40"/>
        <v>兰州环职</v>
      </c>
      <c r="D1284" t="str">
        <f t="shared" si="41"/>
        <v>01</v>
      </c>
      <c r="E1284" t="s">
        <v>207</v>
      </c>
      <c r="F1284">
        <v>184</v>
      </c>
      <c r="G1284">
        <v>95</v>
      </c>
      <c r="H1284">
        <v>82</v>
      </c>
      <c r="I1284">
        <v>52</v>
      </c>
      <c r="J1284">
        <v>49</v>
      </c>
      <c r="K1284">
        <v>46</v>
      </c>
      <c r="L1284">
        <v>0</v>
      </c>
      <c r="M1284">
        <v>2024</v>
      </c>
      <c r="N1284">
        <f>VLOOKUP(E1284, '2024D'!$A$2:$G$339, 2, FALSE)</f>
        <v>182</v>
      </c>
      <c r="O1284">
        <f>VLOOKUP(E1284, '2024D'!$A$2:$G$339, 3, FALSE)</f>
        <v>39823</v>
      </c>
      <c r="P1284">
        <f>extracted_table_data[[#This Row],[最低排名]]-extracted_table_data[[#This Row],[同分人数]]+1</f>
        <v>40175</v>
      </c>
      <c r="Q1284">
        <f>IF(O1284&gt;=开始!$B$6, 1, 0)</f>
        <v>1</v>
      </c>
      <c r="R1284">
        <f>extracted_table_data[[#This Row],[最低排名]]-开始!$B$6</f>
        <v>40349</v>
      </c>
    </row>
    <row r="1285" spans="1:18">
      <c r="A1285">
        <v>92101</v>
      </c>
      <c r="B1285" t="s">
        <v>1479</v>
      </c>
      <c r="C1285" t="str">
        <f t="shared" si="40"/>
        <v>青海大学</v>
      </c>
      <c r="D1285" t="str">
        <f t="shared" si="41"/>
        <v>01</v>
      </c>
      <c r="E1285" t="s">
        <v>649</v>
      </c>
      <c r="F1285">
        <v>212</v>
      </c>
      <c r="G1285">
        <v>112</v>
      </c>
      <c r="H1285">
        <v>125</v>
      </c>
      <c r="I1285">
        <v>58</v>
      </c>
      <c r="J1285">
        <v>58</v>
      </c>
      <c r="K1285">
        <v>55</v>
      </c>
      <c r="L1285">
        <v>0</v>
      </c>
      <c r="M1285">
        <v>2024</v>
      </c>
      <c r="N1285">
        <f>VLOOKUP(E1285, '2024D'!$A$2:$G$339, 2, FALSE)</f>
        <v>254</v>
      </c>
      <c r="O1285">
        <f>VLOOKUP(E1285, '2024D'!$A$2:$G$339, 3, FALSE)</f>
        <v>17567</v>
      </c>
      <c r="P1285">
        <f>extracted_table_data[[#This Row],[最低排名]]-extracted_table_data[[#This Row],[同分人数]]+1</f>
        <v>40513</v>
      </c>
      <c r="Q1285">
        <f>IF(O1285&gt;=开始!$B$6, 1, 0)</f>
        <v>1</v>
      </c>
      <c r="R1285">
        <f>extracted_table_data[[#This Row],[最低排名]]-开始!$B$6</f>
        <v>40671</v>
      </c>
    </row>
    <row r="1286" spans="1:18">
      <c r="A1286">
        <v>92102</v>
      </c>
      <c r="B1286" t="s">
        <v>1480</v>
      </c>
      <c r="C1286" t="str">
        <f t="shared" si="40"/>
        <v>青海大学</v>
      </c>
      <c r="D1286" t="str">
        <f t="shared" si="41"/>
        <v>02</v>
      </c>
      <c r="E1286" t="s">
        <v>749</v>
      </c>
      <c r="F1286">
        <v>214</v>
      </c>
      <c r="G1286">
        <v>112</v>
      </c>
      <c r="H1286">
        <v>128</v>
      </c>
      <c r="I1286">
        <v>55</v>
      </c>
      <c r="J1286">
        <v>55</v>
      </c>
      <c r="K1286">
        <v>52</v>
      </c>
      <c r="L1286">
        <v>0</v>
      </c>
      <c r="M1286">
        <v>2024</v>
      </c>
      <c r="N1286">
        <f>VLOOKUP(E1286, '2024D'!$A$2:$G$339, 2, FALSE)</f>
        <v>249</v>
      </c>
      <c r="O1286">
        <f>VLOOKUP(E1286, '2024D'!$A$2:$G$339, 3, FALSE)</f>
        <v>18539</v>
      </c>
      <c r="P1286">
        <f>extracted_table_data[[#This Row],[最低排名]]-extracted_table_data[[#This Row],[同分人数]]+1</f>
        <v>35474</v>
      </c>
      <c r="Q1286">
        <f>IF(O1286&gt;=开始!$B$6, 1, 0)</f>
        <v>1</v>
      </c>
      <c r="R1286">
        <f>extracted_table_data[[#This Row],[最低排名]]-开始!$B$6</f>
        <v>35697</v>
      </c>
    </row>
    <row r="1287" spans="1:18">
      <c r="A1287">
        <v>92103</v>
      </c>
      <c r="B1287" t="s">
        <v>1481</v>
      </c>
      <c r="C1287" t="str">
        <f t="shared" si="40"/>
        <v>青海大学</v>
      </c>
      <c r="D1287" t="str">
        <f t="shared" si="41"/>
        <v>03</v>
      </c>
      <c r="E1287" t="s">
        <v>90</v>
      </c>
      <c r="F1287">
        <v>219</v>
      </c>
      <c r="G1287">
        <v>112</v>
      </c>
      <c r="H1287">
        <v>118</v>
      </c>
      <c r="I1287">
        <v>55</v>
      </c>
      <c r="J1287">
        <v>52</v>
      </c>
      <c r="K1287">
        <v>49</v>
      </c>
      <c r="L1287">
        <v>0</v>
      </c>
      <c r="M1287">
        <v>2024</v>
      </c>
      <c r="N1287">
        <f>VLOOKUP(E1287, '2024D'!$A$2:$G$339, 2, FALSE)</f>
        <v>270</v>
      </c>
      <c r="O1287">
        <f>VLOOKUP(E1287, '2024D'!$A$2:$G$339, 3, FALSE)</f>
        <v>21226</v>
      </c>
      <c r="P1287">
        <f>extracted_table_data[[#This Row],[最低排名]]-extracted_table_data[[#This Row],[同分人数]]+1</f>
        <v>37731</v>
      </c>
      <c r="Q1287">
        <f>IF(O1287&gt;=开始!$B$6, 1, 0)</f>
        <v>1</v>
      </c>
      <c r="R1287">
        <f>extracted_table_data[[#This Row],[最低排名]]-开始!$B$6</f>
        <v>37931</v>
      </c>
    </row>
    <row r="1288" spans="1:18">
      <c r="A1288">
        <v>92201</v>
      </c>
      <c r="B1288" t="s">
        <v>2348</v>
      </c>
      <c r="C1288" t="str">
        <f t="shared" si="40"/>
        <v>青海理工</v>
      </c>
      <c r="D1288" t="str">
        <f t="shared" si="41"/>
        <v>01</v>
      </c>
      <c r="E1288" t="s">
        <v>412</v>
      </c>
      <c r="F1288">
        <v>197</v>
      </c>
      <c r="G1288">
        <v>104</v>
      </c>
      <c r="H1288">
        <v>73</v>
      </c>
      <c r="I1288">
        <v>55</v>
      </c>
      <c r="J1288">
        <v>46</v>
      </c>
      <c r="K1288">
        <v>46</v>
      </c>
      <c r="L1288">
        <v>0</v>
      </c>
      <c r="M1288">
        <v>2024</v>
      </c>
      <c r="N1288">
        <f>VLOOKUP(E1288, '2024D'!$A$2:$G$339, 2, FALSE)</f>
        <v>210</v>
      </c>
      <c r="O1288">
        <f>VLOOKUP(E1288, '2024D'!$A$2:$G$339, 3, FALSE)</f>
        <v>39079</v>
      </c>
      <c r="P1288">
        <f>extracted_table_data[[#This Row],[最低排名]]-extracted_table_data[[#This Row],[同分人数]]+1</f>
        <v>34626</v>
      </c>
      <c r="Q1288">
        <f>IF(O1288&gt;=开始!$B$6, 1, 0)</f>
        <v>1</v>
      </c>
      <c r="R1288">
        <f>extracted_table_data[[#This Row],[最低排名]]-开始!$B$6</f>
        <v>34853</v>
      </c>
    </row>
    <row r="1289" spans="1:18">
      <c r="A1289">
        <v>92202</v>
      </c>
      <c r="B1289" t="s">
        <v>2349</v>
      </c>
      <c r="C1289" t="str">
        <f t="shared" si="40"/>
        <v>青海理工</v>
      </c>
      <c r="D1289" t="str">
        <f t="shared" si="41"/>
        <v>02</v>
      </c>
      <c r="E1289" t="s">
        <v>223</v>
      </c>
      <c r="F1289">
        <v>185</v>
      </c>
      <c r="G1289">
        <v>99</v>
      </c>
      <c r="H1289">
        <v>64</v>
      </c>
      <c r="I1289">
        <v>58</v>
      </c>
      <c r="J1289">
        <v>52</v>
      </c>
      <c r="K1289">
        <v>49</v>
      </c>
      <c r="L1289">
        <v>0</v>
      </c>
      <c r="M1289">
        <v>2024</v>
      </c>
      <c r="N1289">
        <f>VLOOKUP(E1289, '2024D'!$A$2:$G$339, 2, FALSE)</f>
        <v>179</v>
      </c>
      <c r="O1289">
        <f>VLOOKUP(E1289, '2024D'!$A$2:$G$339, 3, FALSE)</f>
        <v>40752</v>
      </c>
      <c r="P1289">
        <f>extracted_table_data[[#This Row],[最低排名]]-extracted_table_data[[#This Row],[同分人数]]+1</f>
        <v>34626</v>
      </c>
      <c r="Q1289">
        <f>IF(O1289&gt;=开始!$B$6, 1, 0)</f>
        <v>1</v>
      </c>
      <c r="R1289">
        <f>extracted_table_data[[#This Row],[最低排名]]-开始!$B$6</f>
        <v>34853</v>
      </c>
    </row>
    <row r="1290" spans="1:18">
      <c r="A1290">
        <v>93101</v>
      </c>
      <c r="B1290" t="s">
        <v>1484</v>
      </c>
      <c r="C1290" t="str">
        <f t="shared" si="40"/>
        <v>北方民族</v>
      </c>
      <c r="D1290" t="str">
        <f t="shared" si="41"/>
        <v>01</v>
      </c>
      <c r="E1290" t="s">
        <v>170</v>
      </c>
      <c r="F1290">
        <v>187</v>
      </c>
      <c r="G1290">
        <v>98</v>
      </c>
      <c r="H1290">
        <v>95</v>
      </c>
      <c r="I1290">
        <v>61</v>
      </c>
      <c r="J1290">
        <v>58</v>
      </c>
      <c r="K1290">
        <v>52</v>
      </c>
      <c r="L1290">
        <v>0</v>
      </c>
      <c r="M1290">
        <v>2024</v>
      </c>
      <c r="N1290">
        <f>VLOOKUP(E1290, '2024D'!$A$2:$G$339, 2, FALSE)</f>
        <v>245</v>
      </c>
      <c r="O1290">
        <f>VLOOKUP(E1290, '2024D'!$A$2:$G$339, 3, FALSE)</f>
        <v>31179</v>
      </c>
      <c r="P1290">
        <f>extracted_table_data[[#This Row],[最低排名]]-extracted_table_data[[#This Row],[同分人数]]+1</f>
        <v>37332</v>
      </c>
      <c r="Q1290">
        <f>IF(O1290&gt;=开始!$B$6, 1, 0)</f>
        <v>1</v>
      </c>
      <c r="R1290">
        <f>extracted_table_data[[#This Row],[最低排名]]-开始!$B$6</f>
        <v>37531</v>
      </c>
    </row>
    <row r="1291" spans="1:18">
      <c r="A1291">
        <v>93102</v>
      </c>
      <c r="B1291" t="s">
        <v>2350</v>
      </c>
      <c r="C1291" t="str">
        <f t="shared" si="40"/>
        <v>北方民族</v>
      </c>
      <c r="D1291" t="str">
        <f t="shared" si="41"/>
        <v>02</v>
      </c>
      <c r="E1291" t="s">
        <v>752</v>
      </c>
      <c r="F1291">
        <v>181</v>
      </c>
      <c r="G1291">
        <v>97</v>
      </c>
      <c r="H1291">
        <v>100</v>
      </c>
      <c r="I1291">
        <v>52</v>
      </c>
      <c r="J1291">
        <v>49</v>
      </c>
      <c r="K1291">
        <v>43</v>
      </c>
      <c r="L1291">
        <v>0</v>
      </c>
      <c r="M1291">
        <v>2024</v>
      </c>
      <c r="N1291">
        <f>VLOOKUP(E1291, '2024D'!$A$2:$G$339, 2, FALSE)</f>
        <v>209</v>
      </c>
      <c r="O1291">
        <f>VLOOKUP(E1291, '2024D'!$A$2:$G$339, 3, FALSE)</f>
        <v>37468</v>
      </c>
      <c r="P1291">
        <f>extracted_table_data[[#This Row],[最低排名]]-extracted_table_data[[#This Row],[同分人数]]+1</f>
        <v>10106</v>
      </c>
      <c r="Q1291">
        <f>IF(O1291&gt;=开始!$B$6, 1, 0)</f>
        <v>1</v>
      </c>
      <c r="R1291">
        <f>extracted_table_data[[#This Row],[最低排名]]-开始!$B$6</f>
        <v>10340</v>
      </c>
    </row>
    <row r="1292" spans="1:18">
      <c r="A1292">
        <v>93201</v>
      </c>
      <c r="B1292" t="s">
        <v>1485</v>
      </c>
      <c r="C1292" t="str">
        <f t="shared" si="40"/>
        <v>宁夏大学</v>
      </c>
      <c r="D1292" t="str">
        <f t="shared" si="41"/>
        <v>01</v>
      </c>
      <c r="E1292" t="s">
        <v>132</v>
      </c>
      <c r="F1292">
        <v>224</v>
      </c>
      <c r="G1292">
        <v>120</v>
      </c>
      <c r="H1292">
        <v>117</v>
      </c>
      <c r="I1292">
        <v>61</v>
      </c>
      <c r="J1292">
        <v>61</v>
      </c>
      <c r="K1292">
        <v>49</v>
      </c>
      <c r="L1292">
        <v>0</v>
      </c>
      <c r="M1292">
        <v>2024</v>
      </c>
      <c r="N1292">
        <f>VLOOKUP(E1292, '2024D'!$A$2:$G$339, 2, FALSE)</f>
        <v>233</v>
      </c>
      <c r="O1292">
        <f>VLOOKUP(E1292, '2024D'!$A$2:$G$339, 3, FALSE)</f>
        <v>16483</v>
      </c>
      <c r="P1292">
        <f>extracted_table_data[[#This Row],[最低排名]]-extracted_table_data[[#This Row],[同分人数]]+1</f>
        <v>7243</v>
      </c>
      <c r="Q1292">
        <f>IF(O1292&gt;=开始!$B$6, 1, 0)</f>
        <v>1</v>
      </c>
      <c r="R1292">
        <f>extracted_table_data[[#This Row],[最低排名]]-开始!$B$6</f>
        <v>7444</v>
      </c>
    </row>
    <row r="1293" spans="1:18">
      <c r="A1293">
        <v>93202</v>
      </c>
      <c r="B1293" t="s">
        <v>1486</v>
      </c>
      <c r="C1293" t="str">
        <f t="shared" si="40"/>
        <v>宁夏大学</v>
      </c>
      <c r="D1293" t="str">
        <f t="shared" si="41"/>
        <v>02</v>
      </c>
      <c r="E1293" t="s">
        <v>128</v>
      </c>
      <c r="F1293">
        <v>192</v>
      </c>
      <c r="G1293">
        <v>108</v>
      </c>
      <c r="H1293">
        <v>113</v>
      </c>
      <c r="I1293">
        <v>64</v>
      </c>
      <c r="J1293">
        <v>64</v>
      </c>
      <c r="K1293">
        <v>46</v>
      </c>
      <c r="L1293">
        <v>0</v>
      </c>
      <c r="M1293">
        <v>2024</v>
      </c>
      <c r="N1293">
        <f>VLOOKUP(E1293, '2024D'!$A$2:$G$339, 2, FALSE)</f>
        <v>233</v>
      </c>
      <c r="O1293">
        <f>VLOOKUP(E1293, '2024D'!$A$2:$G$339, 3, FALSE)</f>
        <v>24795</v>
      </c>
      <c r="P1293">
        <f>extracted_table_data[[#This Row],[最低排名]]-extracted_table_data[[#This Row],[同分人数]]+1</f>
        <v>8941</v>
      </c>
      <c r="Q1293">
        <f>IF(O1293&gt;=开始!$B$6, 1, 0)</f>
        <v>1</v>
      </c>
      <c r="R1293">
        <f>extracted_table_data[[#This Row],[最低排名]]-开始!$B$6</f>
        <v>9179</v>
      </c>
    </row>
    <row r="1294" spans="1:18">
      <c r="A1294">
        <v>93301</v>
      </c>
      <c r="B1294" t="s">
        <v>1487</v>
      </c>
      <c r="C1294" t="str">
        <f t="shared" si="40"/>
        <v>宁夏医大</v>
      </c>
      <c r="D1294" t="str">
        <f t="shared" si="41"/>
        <v>01</v>
      </c>
      <c r="E1294" t="s">
        <v>300</v>
      </c>
      <c r="F1294">
        <v>215</v>
      </c>
      <c r="G1294">
        <v>126</v>
      </c>
      <c r="H1294">
        <v>107</v>
      </c>
      <c r="I1294">
        <v>64</v>
      </c>
      <c r="J1294">
        <v>55</v>
      </c>
      <c r="K1294">
        <v>55</v>
      </c>
      <c r="L1294">
        <v>0</v>
      </c>
      <c r="M1294">
        <v>2024</v>
      </c>
      <c r="N1294">
        <f>VLOOKUP(E1294, '2024D'!$A$2:$G$339, 2, FALSE)</f>
        <v>243</v>
      </c>
      <c r="O1294">
        <f>VLOOKUP(E1294, '2024D'!$A$2:$G$339, 3, FALSE)</f>
        <v>20446</v>
      </c>
      <c r="P1294">
        <f>extracted_table_data[[#This Row],[最低排名]]-extracted_table_data[[#This Row],[同分人数]]+1</f>
        <v>10566</v>
      </c>
      <c r="Q1294">
        <f>IF(O1294&gt;=开始!$B$6, 1, 0)</f>
        <v>1</v>
      </c>
      <c r="R1294">
        <f>extracted_table_data[[#This Row],[最低排名]]-开始!$B$6</f>
        <v>10808</v>
      </c>
    </row>
    <row r="1295" spans="1:18">
      <c r="A1295">
        <v>94101</v>
      </c>
      <c r="B1295" t="s">
        <v>1488</v>
      </c>
      <c r="C1295" t="str">
        <f t="shared" si="40"/>
        <v>石河子</v>
      </c>
      <c r="D1295" t="str">
        <f t="shared" si="41"/>
        <v>01</v>
      </c>
      <c r="E1295" t="s">
        <v>533</v>
      </c>
      <c r="F1295">
        <v>193</v>
      </c>
      <c r="G1295">
        <v>110</v>
      </c>
      <c r="H1295">
        <v>110</v>
      </c>
      <c r="I1295">
        <v>61</v>
      </c>
      <c r="J1295">
        <v>55</v>
      </c>
      <c r="K1295">
        <v>52</v>
      </c>
      <c r="L1295">
        <v>0</v>
      </c>
      <c r="M1295">
        <v>2024</v>
      </c>
      <c r="N1295">
        <f>VLOOKUP(E1295, '2024D'!$A$2:$G$339, 2, FALSE)</f>
        <v>256</v>
      </c>
      <c r="O1295">
        <f>VLOOKUP(E1295, '2024D'!$A$2:$G$339, 3, FALSE)</f>
        <v>26748</v>
      </c>
      <c r="P1295">
        <f>extracted_table_data[[#This Row],[最低排名]]-extracted_table_data[[#This Row],[同分人数]]+1</f>
        <v>35052</v>
      </c>
      <c r="Q1295">
        <f>IF(O1295&gt;=开始!$B$6, 1, 0)</f>
        <v>1</v>
      </c>
      <c r="R1295">
        <f>extracted_table_data[[#This Row],[最低排名]]-开始!$B$6</f>
        <v>35259</v>
      </c>
    </row>
    <row r="1296" spans="1:18">
      <c r="A1296">
        <v>94102</v>
      </c>
      <c r="B1296" t="s">
        <v>1489</v>
      </c>
      <c r="C1296" t="str">
        <f t="shared" si="40"/>
        <v>石河子</v>
      </c>
      <c r="D1296" t="str">
        <f t="shared" si="41"/>
        <v>02</v>
      </c>
      <c r="E1296" t="s">
        <v>50</v>
      </c>
      <c r="F1296">
        <v>180</v>
      </c>
      <c r="G1296">
        <v>98</v>
      </c>
      <c r="H1296">
        <v>104</v>
      </c>
      <c r="I1296">
        <v>58</v>
      </c>
      <c r="J1296">
        <v>46</v>
      </c>
      <c r="K1296">
        <v>43</v>
      </c>
      <c r="L1296">
        <v>0</v>
      </c>
      <c r="M1296">
        <v>2024</v>
      </c>
      <c r="N1296">
        <f>VLOOKUP(E1296, '2024D'!$A$2:$G$339, 2, FALSE)</f>
        <v>189</v>
      </c>
      <c r="O1296">
        <f>VLOOKUP(E1296, '2024D'!$A$2:$G$339, 3, FALSE)</f>
        <v>36222</v>
      </c>
      <c r="P1296">
        <f>extracted_table_data[[#This Row],[最低排名]]-extracted_table_data[[#This Row],[同分人数]]+1</f>
        <v>33767</v>
      </c>
      <c r="Q1296">
        <f>IF(O1296&gt;=开始!$B$6, 1, 0)</f>
        <v>1</v>
      </c>
      <c r="R1296">
        <f>extracted_table_data[[#This Row],[最低排名]]-开始!$B$6</f>
        <v>33965</v>
      </c>
    </row>
    <row r="1297" spans="1:18">
      <c r="A1297">
        <v>94103</v>
      </c>
      <c r="B1297" t="s">
        <v>1490</v>
      </c>
      <c r="C1297" t="str">
        <f t="shared" si="40"/>
        <v>石河子</v>
      </c>
      <c r="D1297" t="str">
        <f t="shared" si="41"/>
        <v>03</v>
      </c>
      <c r="E1297" t="s">
        <v>170</v>
      </c>
      <c r="F1297">
        <v>187</v>
      </c>
      <c r="G1297">
        <v>95</v>
      </c>
      <c r="H1297">
        <v>95</v>
      </c>
      <c r="I1297">
        <v>61</v>
      </c>
      <c r="J1297">
        <v>55</v>
      </c>
      <c r="K1297">
        <v>55</v>
      </c>
      <c r="L1297">
        <v>0</v>
      </c>
      <c r="M1297">
        <v>2024</v>
      </c>
      <c r="N1297">
        <f>VLOOKUP(E1297, '2024D'!$A$2:$G$339, 2, FALSE)</f>
        <v>245</v>
      </c>
      <c r="O1297">
        <f>VLOOKUP(E1297, '2024D'!$A$2:$G$339, 3, FALSE)</f>
        <v>31179</v>
      </c>
      <c r="P1297">
        <f>extracted_table_data[[#This Row],[最低排名]]-extracted_table_data[[#This Row],[同分人数]]+1</f>
        <v>35260</v>
      </c>
      <c r="Q1297">
        <f>IF(O1297&gt;=开始!$B$6, 1, 0)</f>
        <v>1</v>
      </c>
      <c r="R1297">
        <f>extracted_table_data[[#This Row],[最低排名]]-开始!$B$6</f>
        <v>35473</v>
      </c>
    </row>
    <row r="1298" spans="1:18">
      <c r="A1298">
        <v>94104</v>
      </c>
      <c r="B1298" t="s">
        <v>2351</v>
      </c>
      <c r="C1298" t="str">
        <f t="shared" si="40"/>
        <v>石河子</v>
      </c>
      <c r="D1298" t="str">
        <f t="shared" si="41"/>
        <v>04</v>
      </c>
      <c r="E1298" t="s">
        <v>312</v>
      </c>
      <c r="F1298">
        <v>190</v>
      </c>
      <c r="G1298">
        <v>95</v>
      </c>
      <c r="H1298">
        <v>105</v>
      </c>
      <c r="I1298">
        <v>61</v>
      </c>
      <c r="J1298">
        <v>55</v>
      </c>
      <c r="K1298">
        <v>49</v>
      </c>
      <c r="L1298">
        <v>0</v>
      </c>
      <c r="M1298">
        <v>2024</v>
      </c>
      <c r="N1298">
        <f>VLOOKUP(E1298, '2024D'!$A$2:$G$339, 2, FALSE)</f>
        <v>263</v>
      </c>
      <c r="O1298">
        <f>VLOOKUP(E1298, '2024D'!$A$2:$G$339, 3, FALSE)</f>
        <v>29525</v>
      </c>
      <c r="P1298">
        <f>extracted_table_data[[#This Row],[最低排名]]-extracted_table_data[[#This Row],[同分人数]]+1</f>
        <v>34432</v>
      </c>
      <c r="Q1298">
        <f>IF(O1298&gt;=开始!$B$6, 1, 0)</f>
        <v>1</v>
      </c>
      <c r="R1298">
        <f>extracted_table_data[[#This Row],[最低排名]]-开始!$B$6</f>
        <v>34625</v>
      </c>
    </row>
    <row r="1299" spans="1:18">
      <c r="A1299">
        <v>94201</v>
      </c>
      <c r="B1299" t="s">
        <v>1491</v>
      </c>
      <c r="C1299" t="str">
        <f t="shared" si="40"/>
        <v>塔里木</v>
      </c>
      <c r="D1299" t="str">
        <f t="shared" si="41"/>
        <v>01</v>
      </c>
      <c r="E1299" t="s">
        <v>998</v>
      </c>
      <c r="F1299">
        <v>187</v>
      </c>
      <c r="G1299">
        <v>95</v>
      </c>
      <c r="H1299">
        <v>83</v>
      </c>
      <c r="I1299">
        <v>52</v>
      </c>
      <c r="J1299">
        <v>46</v>
      </c>
      <c r="K1299">
        <v>43</v>
      </c>
      <c r="L1299">
        <v>0</v>
      </c>
      <c r="M1299">
        <v>2024</v>
      </c>
      <c r="N1299">
        <f>VLOOKUP(E1299, '2024D'!$A$2:$G$339, 2, FALSE)</f>
        <v>212</v>
      </c>
      <c r="O1299">
        <f>VLOOKUP(E1299, '2024D'!$A$2:$G$339, 3, FALSE)</f>
        <v>40210</v>
      </c>
      <c r="P1299">
        <f>extracted_table_data[[#This Row],[最低排名]]-extracted_table_data[[#This Row],[同分人数]]+1</f>
        <v>34432</v>
      </c>
      <c r="Q1299">
        <f>IF(O1299&gt;=开始!$B$6, 1, 0)</f>
        <v>1</v>
      </c>
      <c r="R1299">
        <f>extracted_table_data[[#This Row],[最低排名]]-开始!$B$6</f>
        <v>34625</v>
      </c>
    </row>
    <row r="1300" spans="1:18">
      <c r="A1300">
        <v>94301</v>
      </c>
      <c r="B1300" t="s">
        <v>1492</v>
      </c>
      <c r="C1300" t="str">
        <f t="shared" si="40"/>
        <v>新疆大学</v>
      </c>
      <c r="D1300" t="str">
        <f t="shared" si="41"/>
        <v>01</v>
      </c>
      <c r="E1300" t="s">
        <v>152</v>
      </c>
      <c r="F1300">
        <v>199</v>
      </c>
      <c r="G1300">
        <v>105</v>
      </c>
      <c r="H1300">
        <v>109</v>
      </c>
      <c r="I1300">
        <v>64</v>
      </c>
      <c r="J1300">
        <v>61</v>
      </c>
      <c r="K1300">
        <v>58</v>
      </c>
      <c r="L1300">
        <v>0</v>
      </c>
      <c r="M1300">
        <v>2024</v>
      </c>
      <c r="N1300">
        <f>VLOOKUP(E1300, '2024D'!$A$2:$G$339, 2, FALSE)</f>
        <v>271</v>
      </c>
      <c r="O1300">
        <f>VLOOKUP(E1300, '2024D'!$A$2:$G$339, 3, FALSE)</f>
        <v>21744</v>
      </c>
      <c r="P1300">
        <f>extracted_table_data[[#This Row],[最低排名]]-extracted_table_data[[#This Row],[同分人数]]+1</f>
        <v>26867</v>
      </c>
      <c r="Q1300">
        <f>IF(O1300&gt;=开始!$B$6, 1, 0)</f>
        <v>1</v>
      </c>
      <c r="R1300">
        <f>extracted_table_data[[#This Row],[最低排名]]-开始!$B$6</f>
        <v>27118</v>
      </c>
    </row>
    <row r="1301" spans="1:18">
      <c r="A1301">
        <v>94302</v>
      </c>
      <c r="B1301" t="s">
        <v>1493</v>
      </c>
      <c r="C1301" t="str">
        <f t="shared" si="40"/>
        <v>新疆大学</v>
      </c>
      <c r="D1301" t="str">
        <f t="shared" si="41"/>
        <v>02</v>
      </c>
      <c r="E1301" t="s">
        <v>92</v>
      </c>
      <c r="F1301">
        <v>197</v>
      </c>
      <c r="G1301">
        <v>100</v>
      </c>
      <c r="H1301">
        <v>117</v>
      </c>
      <c r="I1301">
        <v>64</v>
      </c>
      <c r="J1301">
        <v>55</v>
      </c>
      <c r="K1301">
        <v>49</v>
      </c>
      <c r="L1301">
        <v>0</v>
      </c>
      <c r="M1301">
        <v>2024</v>
      </c>
      <c r="N1301">
        <f>VLOOKUP(E1301, '2024D'!$A$2:$G$339, 2, FALSE)</f>
        <v>266</v>
      </c>
      <c r="O1301">
        <f>VLOOKUP(E1301, '2024D'!$A$2:$G$339, 3, FALSE)</f>
        <v>24080</v>
      </c>
      <c r="P1301">
        <f>extracted_table_data[[#This Row],[最低排名]]-extracted_table_data[[#This Row],[同分人数]]+1</f>
        <v>32461</v>
      </c>
      <c r="Q1301">
        <f>IF(O1301&gt;=开始!$B$6, 1, 0)</f>
        <v>1</v>
      </c>
      <c r="R1301">
        <f>extracted_table_data[[#This Row],[最低排名]]-开始!$B$6</f>
        <v>32676</v>
      </c>
    </row>
    <row r="1302" spans="1:18">
      <c r="A1302">
        <v>94401</v>
      </c>
      <c r="B1302" t="s">
        <v>1494</v>
      </c>
      <c r="C1302" t="str">
        <f t="shared" si="40"/>
        <v>新疆农大</v>
      </c>
      <c r="D1302" t="str">
        <f t="shared" si="41"/>
        <v>01</v>
      </c>
      <c r="E1302" t="s">
        <v>412</v>
      </c>
      <c r="F1302">
        <v>174</v>
      </c>
      <c r="G1302">
        <v>95</v>
      </c>
      <c r="H1302">
        <v>105</v>
      </c>
      <c r="I1302">
        <v>49</v>
      </c>
      <c r="J1302">
        <v>46</v>
      </c>
      <c r="K1302">
        <v>43</v>
      </c>
      <c r="L1302">
        <v>0</v>
      </c>
      <c r="M1302">
        <v>2024</v>
      </c>
      <c r="N1302">
        <f>VLOOKUP(E1302, '2024D'!$A$2:$G$339, 2, FALSE)</f>
        <v>210</v>
      </c>
      <c r="O1302">
        <f>VLOOKUP(E1302, '2024D'!$A$2:$G$339, 3, FALSE)</f>
        <v>39079</v>
      </c>
      <c r="P1302">
        <f>extracted_table_data[[#This Row],[最低排名]]-extracted_table_data[[#This Row],[同分人数]]+1</f>
        <v>31822</v>
      </c>
      <c r="Q1302">
        <f>IF(O1302&gt;=开始!$B$6, 1, 0)</f>
        <v>1</v>
      </c>
      <c r="R1302">
        <f>extracted_table_data[[#This Row],[最低排名]]-开始!$B$6</f>
        <v>32023</v>
      </c>
    </row>
    <row r="1303" spans="1:18">
      <c r="A1303">
        <v>94402</v>
      </c>
      <c r="B1303" t="s">
        <v>1495</v>
      </c>
      <c r="C1303" t="str">
        <f t="shared" si="40"/>
        <v>新疆农大</v>
      </c>
      <c r="D1303" t="str">
        <f t="shared" si="41"/>
        <v>02</v>
      </c>
      <c r="E1303" t="s">
        <v>366</v>
      </c>
      <c r="F1303">
        <v>170</v>
      </c>
      <c r="G1303">
        <v>100</v>
      </c>
      <c r="H1303">
        <v>99</v>
      </c>
      <c r="I1303">
        <v>52</v>
      </c>
      <c r="J1303">
        <v>43</v>
      </c>
      <c r="K1303">
        <v>43</v>
      </c>
      <c r="L1303">
        <v>0</v>
      </c>
      <c r="M1303">
        <v>2024</v>
      </c>
      <c r="N1303">
        <f>VLOOKUP(E1303, '2024D'!$A$2:$G$339, 2, FALSE)</f>
        <v>163</v>
      </c>
      <c r="O1303">
        <f>VLOOKUP(E1303, '2024D'!$A$2:$G$339, 3, FALSE)</f>
        <v>40915</v>
      </c>
      <c r="P1303">
        <f>extracted_table_data[[#This Row],[最低排名]]-extracted_table_data[[#This Row],[同分人数]]+1</f>
        <v>35905</v>
      </c>
      <c r="Q1303">
        <f>IF(O1303&gt;=开始!$B$6, 1, 0)</f>
        <v>1</v>
      </c>
      <c r="R1303">
        <f>extracted_table_data[[#This Row],[最低排名]]-开始!$B$6</f>
        <v>36113</v>
      </c>
    </row>
    <row r="1304" spans="1:18">
      <c r="A1304">
        <v>94501</v>
      </c>
      <c r="B1304" t="s">
        <v>1496</v>
      </c>
      <c r="C1304" t="str">
        <f t="shared" si="40"/>
        <v>喀什大学</v>
      </c>
      <c r="D1304" t="str">
        <f t="shared" si="41"/>
        <v>01</v>
      </c>
      <c r="E1304" t="s">
        <v>223</v>
      </c>
      <c r="F1304">
        <v>178</v>
      </c>
      <c r="G1304">
        <v>96</v>
      </c>
      <c r="H1304">
        <v>86</v>
      </c>
      <c r="I1304">
        <v>52</v>
      </c>
      <c r="J1304">
        <v>46</v>
      </c>
      <c r="K1304">
        <v>46</v>
      </c>
      <c r="L1304">
        <v>0</v>
      </c>
      <c r="M1304">
        <v>2024</v>
      </c>
      <c r="N1304">
        <f>VLOOKUP(E1304, '2024D'!$A$2:$G$339, 2, FALSE)</f>
        <v>179</v>
      </c>
      <c r="O1304">
        <f>VLOOKUP(E1304, '2024D'!$A$2:$G$339, 3, FALSE)</f>
        <v>40752</v>
      </c>
      <c r="P1304">
        <f>extracted_table_data[[#This Row],[最低排名]]-extracted_table_data[[#This Row],[同分人数]]+1</f>
        <v>35698</v>
      </c>
      <c r="Q1304">
        <f>IF(O1304&gt;=开始!$B$6, 1, 0)</f>
        <v>1</v>
      </c>
      <c r="R1304">
        <f>extracted_table_data[[#This Row],[最低排名]]-开始!$B$6</f>
        <v>35904</v>
      </c>
    </row>
    <row r="1305" spans="1:18">
      <c r="A1305">
        <v>94502</v>
      </c>
      <c r="B1305" t="s">
        <v>1497</v>
      </c>
      <c r="C1305" t="str">
        <f t="shared" si="40"/>
        <v>喀什大学</v>
      </c>
      <c r="D1305" t="str">
        <f t="shared" si="41"/>
        <v>02</v>
      </c>
      <c r="E1305" t="s">
        <v>205</v>
      </c>
      <c r="F1305">
        <v>185</v>
      </c>
      <c r="G1305">
        <v>102</v>
      </c>
      <c r="H1305">
        <v>80</v>
      </c>
      <c r="I1305">
        <v>64</v>
      </c>
      <c r="J1305">
        <v>46</v>
      </c>
      <c r="K1305">
        <v>43</v>
      </c>
      <c r="L1305">
        <v>0</v>
      </c>
      <c r="M1305">
        <v>2024</v>
      </c>
      <c r="N1305">
        <f>VLOOKUP(E1305, '2024D'!$A$2:$G$339, 2, FALSE)</f>
        <v>207</v>
      </c>
      <c r="O1305">
        <f>VLOOKUP(E1305, '2024D'!$A$2:$G$339, 3, FALSE)</f>
        <v>38869</v>
      </c>
      <c r="P1305">
        <f>extracted_table_data[[#This Row],[最低排名]]-extracted_table_data[[#This Row],[同分人数]]+1</f>
        <v>32677</v>
      </c>
      <c r="Q1305">
        <f>IF(O1305&gt;=开始!$B$6, 1, 0)</f>
        <v>1</v>
      </c>
      <c r="R1305">
        <f>extracted_table_data[[#This Row],[最低排名]]-开始!$B$6</f>
        <v>32897</v>
      </c>
    </row>
    <row r="1306" spans="1:18">
      <c r="A1306">
        <v>94601</v>
      </c>
      <c r="B1306" t="s">
        <v>1502</v>
      </c>
      <c r="C1306" t="str">
        <f t="shared" si="40"/>
        <v>新疆科技</v>
      </c>
      <c r="D1306" t="str">
        <f t="shared" si="41"/>
        <v>01</v>
      </c>
      <c r="E1306" t="s">
        <v>366</v>
      </c>
      <c r="F1306">
        <v>187</v>
      </c>
      <c r="G1306">
        <v>104</v>
      </c>
      <c r="H1306">
        <v>85</v>
      </c>
      <c r="I1306">
        <v>46</v>
      </c>
      <c r="J1306">
        <v>46</v>
      </c>
      <c r="K1306">
        <v>43</v>
      </c>
      <c r="L1306">
        <v>0</v>
      </c>
      <c r="M1306">
        <v>2024</v>
      </c>
      <c r="N1306">
        <f>VLOOKUP(E1306, '2024D'!$A$2:$G$339, 2, FALSE)</f>
        <v>163</v>
      </c>
      <c r="O1306">
        <f>VLOOKUP(E1306, '2024D'!$A$2:$G$339, 3, FALSE)</f>
        <v>40915</v>
      </c>
      <c r="P1306">
        <f>extracted_table_data[[#This Row],[最低排名]]-extracted_table_data[[#This Row],[同分人数]]+1</f>
        <v>36907</v>
      </c>
      <c r="Q1306">
        <f>IF(O1306&gt;=开始!$B$6, 1, 0)</f>
        <v>1</v>
      </c>
      <c r="R1306">
        <f>extracted_table_data[[#This Row],[最低排名]]-开始!$B$6</f>
        <v>37110</v>
      </c>
    </row>
    <row r="1307" spans="1:18">
      <c r="A1307">
        <v>94701</v>
      </c>
      <c r="B1307" t="s">
        <v>1503</v>
      </c>
      <c r="C1307" t="str">
        <f t="shared" si="40"/>
        <v>新疆政法</v>
      </c>
      <c r="D1307" t="str">
        <f t="shared" si="41"/>
        <v>01</v>
      </c>
      <c r="E1307" t="s">
        <v>998</v>
      </c>
      <c r="F1307">
        <v>170</v>
      </c>
      <c r="G1307">
        <v>97</v>
      </c>
      <c r="H1307">
        <v>91</v>
      </c>
      <c r="I1307">
        <v>64</v>
      </c>
      <c r="J1307">
        <v>43</v>
      </c>
      <c r="K1307">
        <v>43</v>
      </c>
      <c r="L1307">
        <v>0</v>
      </c>
      <c r="M1307">
        <v>2024</v>
      </c>
      <c r="N1307">
        <f>VLOOKUP(E1307, '2024D'!$A$2:$G$339, 2, FALSE)</f>
        <v>212</v>
      </c>
      <c r="O1307">
        <f>VLOOKUP(E1307, '2024D'!$A$2:$G$339, 3, FALSE)</f>
        <v>40210</v>
      </c>
      <c r="P1307">
        <f>extracted_table_data[[#This Row],[最低排名]]-extracted_table_data[[#This Row],[同分人数]]+1</f>
        <v>40350</v>
      </c>
      <c r="Q1307">
        <f>IF(O1307&gt;=开始!$B$6, 1, 0)</f>
        <v>1</v>
      </c>
      <c r="R1307">
        <f>extracted_table_data[[#This Row],[最低排名]]-开始!$B$6</f>
        <v>40512</v>
      </c>
    </row>
    <row r="1308" spans="1:18">
      <c r="A1308">
        <v>94702</v>
      </c>
      <c r="B1308" t="s">
        <v>1504</v>
      </c>
      <c r="C1308" t="str">
        <f t="shared" si="40"/>
        <v>新疆政法</v>
      </c>
      <c r="D1308" t="str">
        <f t="shared" si="41"/>
        <v>02</v>
      </c>
      <c r="E1308" t="s">
        <v>383</v>
      </c>
      <c r="F1308">
        <v>189</v>
      </c>
      <c r="G1308">
        <v>95</v>
      </c>
      <c r="H1308">
        <v>84</v>
      </c>
      <c r="I1308">
        <v>52</v>
      </c>
      <c r="J1308">
        <v>49</v>
      </c>
      <c r="K1308">
        <v>49</v>
      </c>
      <c r="L1308">
        <v>0</v>
      </c>
      <c r="M1308">
        <v>2024</v>
      </c>
      <c r="N1308">
        <f>VLOOKUP(E1308, '2024D'!$A$2:$G$339, 2, FALSE)</f>
        <v>190</v>
      </c>
      <c r="O1308">
        <f>VLOOKUP(E1308, '2024D'!$A$2:$G$339, 3, FALSE)</f>
        <v>37882</v>
      </c>
      <c r="P1308">
        <f>extracted_table_data[[#This Row],[最低排名]]-extracted_table_data[[#This Row],[同分人数]]+1</f>
        <v>20654</v>
      </c>
      <c r="Q1308">
        <f>IF(O1308&gt;=开始!$B$6, 1, 0)</f>
        <v>1</v>
      </c>
      <c r="R1308">
        <f>extracted_table_data[[#This Row],[最低排名]]-开始!$B$6</f>
        <v>20893</v>
      </c>
    </row>
    <row r="1309" spans="1:18">
      <c r="A1309">
        <v>94801</v>
      </c>
      <c r="B1309" t="s">
        <v>1505</v>
      </c>
      <c r="C1309" t="str">
        <f t="shared" si="40"/>
        <v>中油北克</v>
      </c>
      <c r="D1309" t="str">
        <f t="shared" si="41"/>
        <v>01</v>
      </c>
      <c r="E1309" t="s">
        <v>77</v>
      </c>
      <c r="F1309">
        <v>226</v>
      </c>
      <c r="G1309">
        <v>123</v>
      </c>
      <c r="H1309">
        <v>98</v>
      </c>
      <c r="I1309">
        <v>64</v>
      </c>
      <c r="J1309">
        <v>61</v>
      </c>
      <c r="K1309">
        <v>49</v>
      </c>
      <c r="L1309">
        <v>0</v>
      </c>
      <c r="M1309">
        <v>2024</v>
      </c>
      <c r="N1309">
        <f>VLOOKUP(E1309, '2024D'!$A$2:$G$339, 2, FALSE)</f>
        <v>231</v>
      </c>
      <c r="O1309">
        <f>VLOOKUP(E1309, '2024D'!$A$2:$G$339, 3, FALSE)</f>
        <v>19960</v>
      </c>
      <c r="P1309">
        <f>extracted_table_data[[#This Row],[最低排名]]-extracted_table_data[[#This Row],[同分人数]]+1</f>
        <v>17632</v>
      </c>
      <c r="Q1309">
        <f>IF(O1309&gt;=开始!$B$6, 1, 0)</f>
        <v>1</v>
      </c>
      <c r="R1309">
        <f>extracted_table_data[[#This Row],[最低排名]]-开始!$B$6</f>
        <v>17863</v>
      </c>
    </row>
    <row r="1310" spans="1:18">
      <c r="A1310">
        <v>94901</v>
      </c>
      <c r="B1310" t="s">
        <v>2352</v>
      </c>
      <c r="C1310" t="str">
        <f t="shared" si="40"/>
        <v>伊犁师大</v>
      </c>
      <c r="D1310" t="str">
        <f t="shared" si="41"/>
        <v>01</v>
      </c>
      <c r="E1310" t="s">
        <v>366</v>
      </c>
      <c r="F1310">
        <v>184</v>
      </c>
      <c r="G1310">
        <v>94</v>
      </c>
      <c r="H1310">
        <v>94</v>
      </c>
      <c r="I1310">
        <v>43</v>
      </c>
      <c r="J1310">
        <v>43</v>
      </c>
      <c r="K1310">
        <v>43</v>
      </c>
      <c r="L1310">
        <v>0</v>
      </c>
      <c r="M1310">
        <v>2024</v>
      </c>
      <c r="N1310">
        <f>VLOOKUP(E1310, '2024D'!$A$2:$G$339, 2, FALSE)</f>
        <v>163</v>
      </c>
      <c r="O1310">
        <f>VLOOKUP(E1310, '2024D'!$A$2:$G$339, 3, FALSE)</f>
        <v>40915</v>
      </c>
      <c r="P1310">
        <f>extracted_table_data[[#This Row],[最低排名]]-extracted_table_data[[#This Row],[同分人数]]+1</f>
        <v>10566</v>
      </c>
      <c r="Q1310">
        <f>IF(O1310&gt;=开始!$B$6, 1, 0)</f>
        <v>1</v>
      </c>
      <c r="R1310">
        <f>extracted_table_data[[#This Row],[最低排名]]-开始!$B$6</f>
        <v>10808</v>
      </c>
    </row>
    <row r="1311" spans="1:18">
      <c r="A1311">
        <v>95001</v>
      </c>
      <c r="B1311" t="s">
        <v>2353</v>
      </c>
      <c r="C1311" t="str">
        <f t="shared" si="40"/>
        <v>新疆财大</v>
      </c>
      <c r="D1311" t="str">
        <f t="shared" si="41"/>
        <v>01</v>
      </c>
      <c r="E1311" t="s">
        <v>585</v>
      </c>
      <c r="F1311">
        <v>192</v>
      </c>
      <c r="G1311">
        <v>107</v>
      </c>
      <c r="H1311">
        <v>89</v>
      </c>
      <c r="I1311">
        <v>52</v>
      </c>
      <c r="J1311">
        <v>43</v>
      </c>
      <c r="K1311">
        <v>40</v>
      </c>
      <c r="L1311">
        <v>0</v>
      </c>
      <c r="M1311">
        <v>2024</v>
      </c>
      <c r="N1311">
        <f>VLOOKUP(E1311, '2024D'!$A$2:$G$339, 2, FALSE)</f>
        <v>190</v>
      </c>
      <c r="O1311">
        <f>VLOOKUP(E1311, '2024D'!$A$2:$G$339, 3, FALSE)</f>
        <v>39269</v>
      </c>
      <c r="P1311">
        <f>extracted_table_data[[#This Row],[最低排名]]-extracted_table_data[[#This Row],[同分人数]]+1</f>
        <v>23335</v>
      </c>
      <c r="Q1311">
        <f>IF(O1311&gt;=开始!$B$6, 1, 0)</f>
        <v>1</v>
      </c>
      <c r="R1311">
        <f>extracted_table_data[[#This Row],[最低排名]]-开始!$B$6</f>
        <v>23581</v>
      </c>
    </row>
    <row r="1312" spans="1:18">
      <c r="A1312">
        <v>95002</v>
      </c>
      <c r="B1312" t="s">
        <v>2354</v>
      </c>
      <c r="C1312" t="str">
        <f t="shared" si="40"/>
        <v>新疆财大</v>
      </c>
      <c r="D1312" t="str">
        <f t="shared" si="41"/>
        <v>02</v>
      </c>
      <c r="E1312" t="s">
        <v>513</v>
      </c>
      <c r="F1312">
        <v>190</v>
      </c>
      <c r="G1312">
        <v>96</v>
      </c>
      <c r="H1312">
        <v>89</v>
      </c>
      <c r="I1312">
        <v>55</v>
      </c>
      <c r="J1312">
        <v>46</v>
      </c>
      <c r="K1312">
        <v>40</v>
      </c>
      <c r="L1312">
        <v>0</v>
      </c>
      <c r="M1312">
        <v>2024</v>
      </c>
      <c r="N1312">
        <f>VLOOKUP(E1312, '2024D'!$A$2:$G$339, 2, FALSE)</f>
        <v>177</v>
      </c>
      <c r="O1312">
        <f>VLOOKUP(E1312, '2024D'!$A$2:$G$339, 3, FALSE)</f>
        <v>38443</v>
      </c>
      <c r="P1312">
        <f>extracted_table_data[[#This Row],[最低排名]]-extracted_table_data[[#This Row],[同分人数]]+1</f>
        <v>21696</v>
      </c>
      <c r="Q1312">
        <f>IF(O1312&gt;=开始!$B$6, 1, 0)</f>
        <v>1</v>
      </c>
      <c r="R1312">
        <f>extracted_table_data[[#This Row],[最低排名]]-开始!$B$6</f>
        <v>21932</v>
      </c>
    </row>
    <row r="1313" spans="1:18">
      <c r="A1313">
        <v>95101</v>
      </c>
      <c r="B1313" t="s">
        <v>2355</v>
      </c>
      <c r="C1313" t="str">
        <f t="shared" si="40"/>
        <v>新疆理工</v>
      </c>
      <c r="D1313" t="str">
        <f t="shared" si="41"/>
        <v>01</v>
      </c>
      <c r="E1313" t="s">
        <v>998</v>
      </c>
      <c r="F1313">
        <v>173</v>
      </c>
      <c r="G1313">
        <v>97</v>
      </c>
      <c r="H1313">
        <v>91</v>
      </c>
      <c r="I1313">
        <v>61</v>
      </c>
      <c r="J1313">
        <v>43</v>
      </c>
      <c r="K1313">
        <v>43</v>
      </c>
      <c r="L1313">
        <v>0</v>
      </c>
      <c r="M1313">
        <v>2024</v>
      </c>
      <c r="N1313">
        <f>VLOOKUP(E1313, '2024D'!$A$2:$G$339, 2, FALSE)</f>
        <v>212</v>
      </c>
      <c r="O1313">
        <f>VLOOKUP(E1313, '2024D'!$A$2:$G$339, 3, FALSE)</f>
        <v>40210</v>
      </c>
      <c r="P1313">
        <f>extracted_table_data[[#This Row],[最低排名]]-extracted_table_data[[#This Row],[同分人数]]+1</f>
        <v>36504</v>
      </c>
      <c r="Q1313">
        <f>IF(O1313&gt;=开始!$B$6, 1, 0)</f>
        <v>1</v>
      </c>
      <c r="R1313">
        <f>extracted_table_data[[#This Row],[最低排名]]-开始!$B$6</f>
        <v>36712</v>
      </c>
    </row>
    <row r="1314" spans="1:18">
      <c r="A1314">
        <v>95102</v>
      </c>
      <c r="B1314" t="s">
        <v>2356</v>
      </c>
      <c r="C1314" t="str">
        <f t="shared" si="40"/>
        <v>新疆理工</v>
      </c>
      <c r="D1314" t="str">
        <f t="shared" si="41"/>
        <v>02</v>
      </c>
      <c r="E1314" t="s">
        <v>198</v>
      </c>
      <c r="F1314">
        <v>190</v>
      </c>
      <c r="G1314">
        <v>109</v>
      </c>
      <c r="H1314">
        <v>53</v>
      </c>
      <c r="I1314">
        <v>61</v>
      </c>
      <c r="J1314">
        <v>55</v>
      </c>
      <c r="K1314">
        <v>46</v>
      </c>
      <c r="L1314">
        <v>0</v>
      </c>
      <c r="M1314">
        <v>2024</v>
      </c>
      <c r="N1314">
        <f>VLOOKUP(E1314, '2024D'!$A$2:$G$339, 2, FALSE)</f>
        <v>194</v>
      </c>
      <c r="O1314">
        <f>VLOOKUP(E1314, '2024D'!$A$2:$G$339, 3, FALSE)</f>
        <v>41271</v>
      </c>
      <c r="P1314">
        <f>extracted_table_data[[#This Row],[最低排名]]-extracted_table_data[[#This Row],[同分人数]]+1</f>
        <v>25352</v>
      </c>
      <c r="Q1314">
        <f>IF(O1314&gt;=开始!$B$6, 1, 0)</f>
        <v>1</v>
      </c>
      <c r="R1314">
        <f>extracted_table_data[[#This Row],[最低排名]]-开始!$B$6</f>
        <v>25585</v>
      </c>
    </row>
    <row r="1315" spans="1:18">
      <c r="A1315">
        <v>95201</v>
      </c>
      <c r="B1315" t="s">
        <v>2357</v>
      </c>
      <c r="C1315" t="str">
        <f t="shared" si="40"/>
        <v>昌吉学院</v>
      </c>
      <c r="D1315" t="str">
        <f t="shared" si="41"/>
        <v>01</v>
      </c>
      <c r="E1315" t="s">
        <v>316</v>
      </c>
      <c r="F1315">
        <v>174</v>
      </c>
      <c r="G1315">
        <v>93</v>
      </c>
      <c r="H1315">
        <v>91</v>
      </c>
      <c r="I1315">
        <v>49</v>
      </c>
      <c r="J1315">
        <v>46</v>
      </c>
      <c r="K1315">
        <v>46</v>
      </c>
      <c r="L1315">
        <v>0</v>
      </c>
      <c r="M1315">
        <v>2024</v>
      </c>
      <c r="N1315">
        <f>VLOOKUP(E1315, '2024D'!$A$2:$G$339, 2, FALSE)</f>
        <v>162</v>
      </c>
      <c r="O1315">
        <f>VLOOKUP(E1315, '2024D'!$A$2:$G$339, 3, FALSE)</f>
        <v>41077</v>
      </c>
      <c r="P1315">
        <f>extracted_table_data[[#This Row],[最低排名]]-extracted_table_data[[#This Row],[同分人数]]+1</f>
        <v>19159</v>
      </c>
      <c r="Q1315">
        <f>IF(O1315&gt;=开始!$B$6, 1, 0)</f>
        <v>1</v>
      </c>
      <c r="R1315">
        <f>extracted_table_data[[#This Row],[最低排名]]-开始!$B$6</f>
        <v>19420</v>
      </c>
    </row>
    <row r="1316" spans="1:18">
      <c r="A1316">
        <v>95202</v>
      </c>
      <c r="B1316" t="s">
        <v>2358</v>
      </c>
      <c r="C1316" t="str">
        <f t="shared" si="40"/>
        <v>昌吉学院</v>
      </c>
      <c r="D1316" t="str">
        <f t="shared" si="41"/>
        <v>02</v>
      </c>
      <c r="E1316" t="s">
        <v>316</v>
      </c>
      <c r="F1316">
        <v>166</v>
      </c>
      <c r="G1316">
        <v>91</v>
      </c>
      <c r="H1316">
        <v>69</v>
      </c>
      <c r="I1316">
        <v>61</v>
      </c>
      <c r="J1316">
        <v>58</v>
      </c>
      <c r="K1316">
        <v>52</v>
      </c>
      <c r="L1316">
        <v>0</v>
      </c>
      <c r="M1316">
        <v>2024</v>
      </c>
      <c r="N1316">
        <f>VLOOKUP(E1316, '2024D'!$A$2:$G$339, 2, FALSE)</f>
        <v>162</v>
      </c>
      <c r="O1316">
        <f>VLOOKUP(E1316, '2024D'!$A$2:$G$339, 3, FALSE)</f>
        <v>41077</v>
      </c>
      <c r="P1316">
        <f>extracted_table_data[[#This Row],[最低排名]]-extracted_table_data[[#This Row],[同分人数]]+1</f>
        <v>22879</v>
      </c>
      <c r="Q1316">
        <f>IF(O1316&gt;=开始!$B$6, 1, 0)</f>
        <v>1</v>
      </c>
      <c r="R1316">
        <f>extracted_table_data[[#This Row],[最低排名]]-开始!$B$6</f>
        <v>23115</v>
      </c>
    </row>
    <row r="1317" spans="1:18">
      <c r="A1317">
        <v>96101</v>
      </c>
      <c r="B1317" t="s">
        <v>1512</v>
      </c>
      <c r="C1317" t="str">
        <f t="shared" si="40"/>
        <v>内江师院</v>
      </c>
      <c r="D1317" t="str">
        <f t="shared" si="41"/>
        <v>01</v>
      </c>
      <c r="E1317" t="s">
        <v>354</v>
      </c>
      <c r="F1317">
        <v>196</v>
      </c>
      <c r="G1317">
        <v>115</v>
      </c>
      <c r="H1317">
        <v>88</v>
      </c>
      <c r="I1317">
        <v>49</v>
      </c>
      <c r="J1317">
        <v>49</v>
      </c>
      <c r="K1317">
        <v>46</v>
      </c>
      <c r="L1317">
        <v>0</v>
      </c>
      <c r="M1317">
        <v>2024</v>
      </c>
      <c r="N1317">
        <f>VLOOKUP(E1317, '2024D'!$A$2:$G$339, 2, FALSE)</f>
        <v>204</v>
      </c>
      <c r="O1317">
        <f>VLOOKUP(E1317, '2024D'!$A$2:$G$339, 3, FALSE)</f>
        <v>36833</v>
      </c>
      <c r="P1317">
        <f>extracted_table_data[[#This Row],[最低排名]]-extracted_table_data[[#This Row],[同分人数]]+1</f>
        <v>31585</v>
      </c>
      <c r="Q1317">
        <f>IF(O1317&gt;=开始!$B$6, 1, 0)</f>
        <v>1</v>
      </c>
      <c r="R1317">
        <f>extracted_table_data[[#This Row],[最低排名]]-开始!$B$6</f>
        <v>31821</v>
      </c>
    </row>
    <row r="1318" spans="1:18">
      <c r="A1318">
        <v>96201</v>
      </c>
      <c r="B1318" t="s">
        <v>1514</v>
      </c>
      <c r="C1318" t="str">
        <f t="shared" si="40"/>
        <v>攀枝花</v>
      </c>
      <c r="D1318" t="str">
        <f t="shared" si="41"/>
        <v>01</v>
      </c>
      <c r="E1318" t="s">
        <v>431</v>
      </c>
      <c r="F1318">
        <v>205</v>
      </c>
      <c r="G1318">
        <v>111</v>
      </c>
      <c r="H1318">
        <v>95</v>
      </c>
      <c r="I1318">
        <v>61</v>
      </c>
      <c r="J1318">
        <v>52</v>
      </c>
      <c r="K1318">
        <v>49</v>
      </c>
      <c r="L1318">
        <v>0</v>
      </c>
      <c r="M1318">
        <v>2024</v>
      </c>
      <c r="N1318">
        <f>VLOOKUP(E1318, '2024D'!$A$2:$G$339, 2, FALSE)</f>
        <v>258</v>
      </c>
      <c r="O1318">
        <f>VLOOKUP(E1318, '2024D'!$A$2:$G$339, 3, FALSE)</f>
        <v>29014</v>
      </c>
      <c r="P1318">
        <f>extracted_table_data[[#This Row],[最低排名]]-extracted_table_data[[#This Row],[同分人数]]+1</f>
        <v>21431</v>
      </c>
      <c r="Q1318">
        <f>IF(O1318&gt;=开始!$B$6, 1, 0)</f>
        <v>1</v>
      </c>
      <c r="R1318">
        <f>extracted_table_data[[#This Row],[最低排名]]-开始!$B$6</f>
        <v>21695</v>
      </c>
    </row>
    <row r="1319" spans="1:18">
      <c r="A1319">
        <v>96202</v>
      </c>
      <c r="B1319" t="s">
        <v>1515</v>
      </c>
      <c r="C1319" t="str">
        <f t="shared" si="40"/>
        <v>攀枝花</v>
      </c>
      <c r="D1319" t="str">
        <f t="shared" si="41"/>
        <v>02</v>
      </c>
      <c r="E1319" t="s">
        <v>205</v>
      </c>
      <c r="F1319">
        <v>201</v>
      </c>
      <c r="G1319">
        <v>103</v>
      </c>
      <c r="H1319">
        <v>76</v>
      </c>
      <c r="I1319">
        <v>55</v>
      </c>
      <c r="J1319">
        <v>43</v>
      </c>
      <c r="K1319">
        <v>43</v>
      </c>
      <c r="L1319">
        <v>0</v>
      </c>
      <c r="M1319">
        <v>2024</v>
      </c>
      <c r="N1319">
        <f>VLOOKUP(E1319, '2024D'!$A$2:$G$339, 2, FALSE)</f>
        <v>207</v>
      </c>
      <c r="O1319">
        <f>VLOOKUP(E1319, '2024D'!$A$2:$G$339, 3, FALSE)</f>
        <v>38869</v>
      </c>
      <c r="P1319">
        <f>extracted_table_data[[#This Row],[最低排名]]-extracted_table_data[[#This Row],[同分人数]]+1</f>
        <v>29247</v>
      </c>
      <c r="Q1319">
        <f>IF(O1319&gt;=开始!$B$6, 1, 0)</f>
        <v>1</v>
      </c>
      <c r="R1319">
        <f>extracted_table_data[[#This Row],[最低排名]]-开始!$B$6</f>
        <v>29469</v>
      </c>
    </row>
    <row r="1320" spans="1:18">
      <c r="A1320">
        <v>96301</v>
      </c>
      <c r="B1320" t="s">
        <v>2359</v>
      </c>
      <c r="C1320" t="str">
        <f t="shared" si="40"/>
        <v>吉利学院</v>
      </c>
      <c r="D1320" t="str">
        <f t="shared" si="41"/>
        <v>01</v>
      </c>
      <c r="E1320" t="s">
        <v>1548</v>
      </c>
      <c r="F1320">
        <v>183</v>
      </c>
      <c r="G1320">
        <v>105</v>
      </c>
      <c r="H1320">
        <v>76</v>
      </c>
      <c r="I1320">
        <v>52</v>
      </c>
      <c r="J1320">
        <v>49</v>
      </c>
      <c r="K1320">
        <v>43</v>
      </c>
      <c r="L1320">
        <v>0</v>
      </c>
      <c r="M1320">
        <v>2024</v>
      </c>
      <c r="N1320">
        <f>VLOOKUP(E1320, '2024D'!$A$2:$G$339, 2, FALSE)</f>
        <v>161</v>
      </c>
      <c r="O1320">
        <f>VLOOKUP(E1320, '2024D'!$A$2:$G$339, 3, FALSE)</f>
        <v>41594</v>
      </c>
      <c r="P1320">
        <f>extracted_table_data[[#This Row],[最低排名]]-extracted_table_data[[#This Row],[同分人数]]+1</f>
        <v>40672</v>
      </c>
      <c r="Q1320">
        <f>IF(O1320&gt;=开始!$B$6, 1, 0)</f>
        <v>1</v>
      </c>
      <c r="R1320">
        <f>extracted_table_data[[#This Row],[最低排名]]-开始!$B$6</f>
        <v>40830</v>
      </c>
    </row>
    <row r="1321" spans="1:18">
      <c r="A1321">
        <v>96401</v>
      </c>
      <c r="B1321" t="s">
        <v>1516</v>
      </c>
      <c r="C1321" t="str">
        <f t="shared" si="40"/>
        <v>成都医学</v>
      </c>
      <c r="D1321" t="str">
        <f t="shared" si="41"/>
        <v>01</v>
      </c>
      <c r="E1321" t="s">
        <v>863</v>
      </c>
      <c r="F1321">
        <v>202</v>
      </c>
      <c r="G1321">
        <v>102</v>
      </c>
      <c r="H1321">
        <v>114</v>
      </c>
      <c r="I1321">
        <v>52</v>
      </c>
      <c r="J1321">
        <v>49</v>
      </c>
      <c r="K1321">
        <v>49</v>
      </c>
      <c r="L1321">
        <v>0</v>
      </c>
      <c r="M1321">
        <v>2024</v>
      </c>
      <c r="N1321">
        <f>VLOOKUP(E1321, '2024D'!$A$2:$G$339, 2, FALSE)</f>
        <v>250</v>
      </c>
      <c r="O1321">
        <f>VLOOKUP(E1321, '2024D'!$A$2:$G$339, 3, FALSE)</f>
        <v>28028</v>
      </c>
      <c r="P1321">
        <f>extracted_table_data[[#This Row],[最低排名]]-extracted_table_data[[#This Row],[同分人数]]+1</f>
        <v>23335</v>
      </c>
      <c r="Q1321">
        <f>IF(O1321&gt;=开始!$B$6, 1, 0)</f>
        <v>1</v>
      </c>
      <c r="R1321">
        <f>extracted_table_data[[#This Row],[最低排名]]-开始!$B$6</f>
        <v>23581</v>
      </c>
    </row>
    <row r="1322" spans="1:18">
      <c r="A1322">
        <v>96501</v>
      </c>
      <c r="B1322" t="s">
        <v>2360</v>
      </c>
      <c r="C1322" t="str">
        <f t="shared" si="40"/>
        <v>电科成院</v>
      </c>
      <c r="D1322" t="str">
        <f t="shared" si="41"/>
        <v>01</v>
      </c>
      <c r="E1322" t="s">
        <v>412</v>
      </c>
      <c r="F1322">
        <v>184</v>
      </c>
      <c r="G1322">
        <v>105</v>
      </c>
      <c r="H1322">
        <v>83</v>
      </c>
      <c r="I1322">
        <v>55</v>
      </c>
      <c r="J1322">
        <v>49</v>
      </c>
      <c r="K1322">
        <v>46</v>
      </c>
      <c r="L1322">
        <v>0</v>
      </c>
      <c r="M1322">
        <v>2024</v>
      </c>
      <c r="N1322">
        <f>VLOOKUP(E1322, '2024D'!$A$2:$G$339, 2, FALSE)</f>
        <v>210</v>
      </c>
      <c r="O1322">
        <f>VLOOKUP(E1322, '2024D'!$A$2:$G$339, 3, FALSE)</f>
        <v>39079</v>
      </c>
      <c r="P1322">
        <f>extracted_table_data[[#This Row],[最低排名]]-extracted_table_data[[#This Row],[同分人数]]+1</f>
        <v>22167</v>
      </c>
      <c r="Q1322">
        <f>IF(O1322&gt;=开始!$B$6, 1, 0)</f>
        <v>1</v>
      </c>
      <c r="R1322">
        <f>extracted_table_data[[#This Row],[最低排名]]-开始!$B$6</f>
        <v>22397</v>
      </c>
    </row>
    <row r="1323" spans="1:18">
      <c r="A1323">
        <v>96601</v>
      </c>
      <c r="B1323" t="s">
        <v>2361</v>
      </c>
      <c r="C1323" t="str">
        <f t="shared" si="40"/>
        <v>四川传媒</v>
      </c>
      <c r="D1323" t="str">
        <f t="shared" si="41"/>
        <v>01</v>
      </c>
      <c r="E1323" t="s">
        <v>738</v>
      </c>
      <c r="F1323">
        <v>183</v>
      </c>
      <c r="G1323">
        <v>94</v>
      </c>
      <c r="H1323">
        <v>82</v>
      </c>
      <c r="I1323">
        <v>58</v>
      </c>
      <c r="J1323">
        <v>46</v>
      </c>
      <c r="K1323">
        <v>43</v>
      </c>
      <c r="L1323">
        <v>0</v>
      </c>
      <c r="M1323">
        <v>2024</v>
      </c>
      <c r="N1323">
        <f>VLOOKUP(E1323, '2024D'!$A$2:$G$339, 2, FALSE)</f>
        <v>175</v>
      </c>
      <c r="O1323">
        <f>VLOOKUP(E1323, '2024D'!$A$2:$G$339, 3, FALSE)</f>
        <v>39998</v>
      </c>
      <c r="P1323">
        <f>extracted_table_data[[#This Row],[最低排名]]-extracted_table_data[[#This Row],[同分人数]]+1</f>
        <v>40350</v>
      </c>
      <c r="Q1323">
        <f>IF(O1323&gt;=开始!$B$6, 1, 0)</f>
        <v>1</v>
      </c>
      <c r="R1323">
        <f>extracted_table_data[[#This Row],[最低排名]]-开始!$B$6</f>
        <v>40512</v>
      </c>
    </row>
    <row r="1324" spans="1:18">
      <c r="A1324">
        <v>96602</v>
      </c>
      <c r="B1324" t="s">
        <v>2362</v>
      </c>
      <c r="C1324" t="str">
        <f t="shared" si="40"/>
        <v>四川传媒</v>
      </c>
      <c r="D1324" t="str">
        <f t="shared" si="41"/>
        <v>02</v>
      </c>
      <c r="E1324" t="s">
        <v>585</v>
      </c>
      <c r="F1324">
        <v>177</v>
      </c>
      <c r="G1324">
        <v>93</v>
      </c>
      <c r="H1324">
        <v>74</v>
      </c>
      <c r="I1324">
        <v>61</v>
      </c>
      <c r="J1324">
        <v>58</v>
      </c>
      <c r="K1324">
        <v>46</v>
      </c>
      <c r="L1324">
        <v>0</v>
      </c>
      <c r="M1324">
        <v>2024</v>
      </c>
      <c r="N1324">
        <f>VLOOKUP(E1324, '2024D'!$A$2:$G$339, 2, FALSE)</f>
        <v>190</v>
      </c>
      <c r="O1324">
        <f>VLOOKUP(E1324, '2024D'!$A$2:$G$339, 3, FALSE)</f>
        <v>39269</v>
      </c>
      <c r="P1324">
        <f>extracted_table_data[[#This Row],[最低排名]]-extracted_table_data[[#This Row],[同分人数]]+1</f>
        <v>40175</v>
      </c>
      <c r="Q1324">
        <f>IF(O1324&gt;=开始!$B$6, 1, 0)</f>
        <v>1</v>
      </c>
      <c r="R1324">
        <f>extracted_table_data[[#This Row],[最低排名]]-开始!$B$6</f>
        <v>40349</v>
      </c>
    </row>
    <row r="1325" spans="1:18">
      <c r="A1325">
        <v>96603</v>
      </c>
      <c r="B1325" t="s">
        <v>2363</v>
      </c>
      <c r="C1325" t="str">
        <f t="shared" si="40"/>
        <v>四川传媒</v>
      </c>
      <c r="D1325" t="str">
        <f t="shared" si="41"/>
        <v>03</v>
      </c>
      <c r="E1325" t="s">
        <v>447</v>
      </c>
      <c r="F1325">
        <v>185</v>
      </c>
      <c r="G1325">
        <v>96</v>
      </c>
      <c r="H1325">
        <v>77</v>
      </c>
      <c r="I1325">
        <v>61</v>
      </c>
      <c r="J1325">
        <v>49</v>
      </c>
      <c r="K1325">
        <v>49</v>
      </c>
      <c r="L1325">
        <v>0</v>
      </c>
      <c r="M1325">
        <v>2024</v>
      </c>
      <c r="N1325">
        <f>VLOOKUP(E1325, '2024D'!$A$2:$G$339, 2, FALSE)</f>
        <v>213</v>
      </c>
      <c r="O1325">
        <f>VLOOKUP(E1325, '2024D'!$A$2:$G$339, 3, FALSE)</f>
        <v>38266</v>
      </c>
      <c r="P1325">
        <f>extracted_table_data[[#This Row],[最低排名]]-extracted_table_data[[#This Row],[同分人数]]+1</f>
        <v>39248</v>
      </c>
      <c r="Q1325">
        <f>IF(O1325&gt;=开始!$B$6, 1, 0)</f>
        <v>1</v>
      </c>
      <c r="R1325">
        <f>extracted_table_data[[#This Row],[最低排名]]-开始!$B$6</f>
        <v>39440</v>
      </c>
    </row>
    <row r="1326" spans="1:18">
      <c r="A1326">
        <v>97101</v>
      </c>
      <c r="B1326" t="s">
        <v>1506</v>
      </c>
      <c r="C1326" t="str">
        <f t="shared" si="40"/>
        <v>西藏大学</v>
      </c>
      <c r="D1326" t="str">
        <f t="shared" si="41"/>
        <v>01</v>
      </c>
      <c r="E1326" t="s">
        <v>309</v>
      </c>
      <c r="F1326">
        <v>193</v>
      </c>
      <c r="G1326">
        <v>100</v>
      </c>
      <c r="H1326">
        <v>90</v>
      </c>
      <c r="I1326">
        <v>61</v>
      </c>
      <c r="J1326">
        <v>49</v>
      </c>
      <c r="K1326">
        <v>49</v>
      </c>
      <c r="L1326">
        <v>0</v>
      </c>
      <c r="M1326">
        <v>2024</v>
      </c>
      <c r="N1326">
        <f>VLOOKUP(E1326, '2024D'!$A$2:$G$339, 2, FALSE)</f>
        <v>250</v>
      </c>
      <c r="O1326">
        <f>VLOOKUP(E1326, '2024D'!$A$2:$G$339, 3, FALSE)</f>
        <v>33781</v>
      </c>
      <c r="P1326">
        <f>extracted_table_data[[#This Row],[最低排名]]-extracted_table_data[[#This Row],[同分人数]]+1</f>
        <v>39602</v>
      </c>
      <c r="Q1326">
        <f>IF(O1326&gt;=开始!$B$6, 1, 0)</f>
        <v>1</v>
      </c>
      <c r="R1326">
        <f>extracted_table_data[[#This Row],[最低排名]]-开始!$B$6</f>
        <v>39779</v>
      </c>
    </row>
    <row r="1327" spans="1:18">
      <c r="A1327">
        <v>97102</v>
      </c>
      <c r="B1327" t="s">
        <v>1507</v>
      </c>
      <c r="C1327" t="str">
        <f t="shared" si="40"/>
        <v>西藏大学</v>
      </c>
      <c r="D1327" t="str">
        <f t="shared" si="41"/>
        <v>02</v>
      </c>
      <c r="E1327" t="s">
        <v>528</v>
      </c>
      <c r="F1327">
        <v>207</v>
      </c>
      <c r="G1327">
        <v>112</v>
      </c>
      <c r="H1327">
        <v>80</v>
      </c>
      <c r="I1327">
        <v>52</v>
      </c>
      <c r="J1327">
        <v>52</v>
      </c>
      <c r="K1327">
        <v>49</v>
      </c>
      <c r="L1327">
        <v>0</v>
      </c>
      <c r="M1327">
        <v>2024</v>
      </c>
      <c r="N1327">
        <f>VLOOKUP(E1327, '2024D'!$A$2:$G$339, 2, FALSE)</f>
        <v>240</v>
      </c>
      <c r="O1327">
        <f>VLOOKUP(E1327, '2024D'!$A$2:$G$339, 3, FALSE)</f>
        <v>34239</v>
      </c>
      <c r="P1327">
        <f>extracted_table_data[[#This Row],[最低排名]]-extracted_table_data[[#This Row],[同分人数]]+1</f>
        <v>39602</v>
      </c>
      <c r="Q1327">
        <f>IF(O1327&gt;=开始!$B$6, 1, 0)</f>
        <v>1</v>
      </c>
      <c r="R1327">
        <f>extracted_table_data[[#This Row],[最低排名]]-开始!$B$6</f>
        <v>39779</v>
      </c>
    </row>
    <row r="1328" spans="1:18">
      <c r="A1328">
        <v>97103</v>
      </c>
      <c r="B1328" t="s">
        <v>1508</v>
      </c>
      <c r="C1328" t="str">
        <f t="shared" si="40"/>
        <v>西藏大学</v>
      </c>
      <c r="D1328" t="str">
        <f t="shared" si="41"/>
        <v>03</v>
      </c>
      <c r="E1328" t="s">
        <v>180</v>
      </c>
      <c r="F1328">
        <v>190</v>
      </c>
      <c r="G1328">
        <v>100</v>
      </c>
      <c r="H1328">
        <v>101</v>
      </c>
      <c r="I1328">
        <v>58</v>
      </c>
      <c r="J1328">
        <v>55</v>
      </c>
      <c r="K1328">
        <v>46</v>
      </c>
      <c r="L1328">
        <v>0</v>
      </c>
      <c r="M1328">
        <v>2024</v>
      </c>
      <c r="N1328">
        <f>VLOOKUP(E1328, '2024D'!$A$2:$G$339, 2, FALSE)</f>
        <v>239</v>
      </c>
      <c r="O1328">
        <f>VLOOKUP(E1328, '2024D'!$A$2:$G$339, 3, FALSE)</f>
        <v>31904</v>
      </c>
      <c r="P1328">
        <f>extracted_table_data[[#This Row],[最低排名]]-extracted_table_data[[#This Row],[同分人数]]+1</f>
        <v>38667</v>
      </c>
      <c r="Q1328">
        <f>IF(O1328&gt;=开始!$B$6, 1, 0)</f>
        <v>1</v>
      </c>
      <c r="R1328">
        <f>extracted_table_data[[#This Row],[最低排名]]-开始!$B$6</f>
        <v>38855</v>
      </c>
    </row>
    <row r="1329" spans="1:18">
      <c r="A1329">
        <v>97104</v>
      </c>
      <c r="B1329" t="s">
        <v>1509</v>
      </c>
      <c r="C1329" t="str">
        <f t="shared" si="40"/>
        <v>西藏大学</v>
      </c>
      <c r="D1329" t="str">
        <f t="shared" si="41"/>
        <v>04</v>
      </c>
      <c r="E1329" t="s">
        <v>335</v>
      </c>
      <c r="F1329">
        <v>178</v>
      </c>
      <c r="G1329">
        <v>94</v>
      </c>
      <c r="H1329">
        <v>89</v>
      </c>
      <c r="I1329">
        <v>67</v>
      </c>
      <c r="J1329">
        <v>61</v>
      </c>
      <c r="K1329">
        <v>52</v>
      </c>
      <c r="L1329">
        <v>0</v>
      </c>
      <c r="M1329">
        <v>2024</v>
      </c>
      <c r="N1329">
        <f>VLOOKUP(E1329, '2024D'!$A$2:$G$339, 2, FALSE)</f>
        <v>251</v>
      </c>
      <c r="O1329">
        <f>VLOOKUP(E1329, '2024D'!$A$2:$G$339, 3, FALSE)</f>
        <v>32641</v>
      </c>
      <c r="P1329">
        <f>extracted_table_data[[#This Row],[最低排名]]-extracted_table_data[[#This Row],[同分人数]]+1</f>
        <v>38093</v>
      </c>
      <c r="Q1329">
        <f>IF(O1329&gt;=开始!$B$6, 1, 0)</f>
        <v>1</v>
      </c>
      <c r="R1329">
        <f>extracted_table_data[[#This Row],[最低排名]]-开始!$B$6</f>
        <v>38271</v>
      </c>
    </row>
    <row r="1330" spans="1:18">
      <c r="A1330">
        <v>97105</v>
      </c>
      <c r="B1330" t="s">
        <v>1510</v>
      </c>
      <c r="C1330" t="str">
        <f t="shared" si="40"/>
        <v>西藏大学</v>
      </c>
      <c r="D1330" t="str">
        <f t="shared" si="41"/>
        <v>05</v>
      </c>
      <c r="E1330" t="s">
        <v>528</v>
      </c>
      <c r="F1330">
        <v>199</v>
      </c>
      <c r="G1330">
        <v>102</v>
      </c>
      <c r="H1330">
        <v>88</v>
      </c>
      <c r="I1330">
        <v>55</v>
      </c>
      <c r="J1330">
        <v>49</v>
      </c>
      <c r="K1330">
        <v>49</v>
      </c>
      <c r="L1330">
        <v>0</v>
      </c>
      <c r="M1330">
        <v>2024</v>
      </c>
      <c r="N1330">
        <f>VLOOKUP(E1330, '2024D'!$A$2:$G$339, 2, FALSE)</f>
        <v>240</v>
      </c>
      <c r="O1330">
        <f>VLOOKUP(E1330, '2024D'!$A$2:$G$339, 3, FALSE)</f>
        <v>34239</v>
      </c>
      <c r="P1330">
        <f>extracted_table_data[[#This Row],[最低排名]]-extracted_table_data[[#This Row],[同分人数]]+1</f>
        <v>39441</v>
      </c>
      <c r="Q1330">
        <f>IF(O1330&gt;=开始!$B$6, 1, 0)</f>
        <v>1</v>
      </c>
      <c r="R1330">
        <f>extracted_table_data[[#This Row],[最低排名]]-开始!$B$6</f>
        <v>39601</v>
      </c>
    </row>
    <row r="1331" spans="1:18">
      <c r="A1331" t="s">
        <v>2375</v>
      </c>
      <c r="B1331" t="s">
        <v>2364</v>
      </c>
      <c r="C1331" t="str">
        <f t="shared" si="40"/>
        <v>复旦大学</v>
      </c>
      <c r="D1331" t="str">
        <f t="shared" si="41"/>
        <v>Q5</v>
      </c>
      <c r="E1331" t="s">
        <v>0</v>
      </c>
      <c r="M1331">
        <v>2024</v>
      </c>
      <c r="N1331">
        <f>VLOOKUP(E1331, '2024D'!$A$2:$G$339, 2, FALSE)</f>
        <v>2684</v>
      </c>
      <c r="O1331">
        <f>VLOOKUP(E1331, '2024D'!$A$2:$G$339, 3, FALSE)</f>
        <v>2684</v>
      </c>
      <c r="P1331">
        <f>extracted_table_data[[#This Row],[最低排名]]-extracted_table_data[[#This Row],[同分人数]]+1</f>
        <v>39978</v>
      </c>
      <c r="Q1331">
        <f>IF(O1331&gt;=开始!$B$6, 1, 0)</f>
        <v>1</v>
      </c>
      <c r="R1331">
        <f>extracted_table_data[[#This Row],[最低排名]]-开始!$B$6</f>
        <v>40174</v>
      </c>
    </row>
    <row r="1332" spans="1:18">
      <c r="A1332" t="s">
        <v>2089</v>
      </c>
      <c r="B1332" t="s">
        <v>2141</v>
      </c>
      <c r="C1332" t="str">
        <f t="shared" si="40"/>
        <v>上海交大</v>
      </c>
      <c r="D1332" t="str">
        <f t="shared" si="41"/>
        <v>Q2</v>
      </c>
      <c r="E1332" t="s">
        <v>0</v>
      </c>
      <c r="M1332">
        <v>2024</v>
      </c>
      <c r="N1332">
        <f>VLOOKUP(E1332, '2024D'!$A$2:$G$339, 2, FALSE)</f>
        <v>2684</v>
      </c>
      <c r="O1332">
        <f>VLOOKUP(E1332, '2024D'!$A$2:$G$339, 3, FALSE)</f>
        <v>2684</v>
      </c>
      <c r="P1332">
        <f>extracted_table_data[[#This Row],[最低排名]]-extracted_table_data[[#This Row],[同分人数]]+1</f>
        <v>38272</v>
      </c>
      <c r="Q1332">
        <f>IF(O1332&gt;=开始!$B$6, 1, 0)</f>
        <v>1</v>
      </c>
      <c r="R1332">
        <f>extracted_table_data[[#This Row],[最低排名]]-开始!$B$6</f>
        <v>38467</v>
      </c>
    </row>
    <row r="1333" spans="1:18">
      <c r="A1333" t="s">
        <v>2163</v>
      </c>
      <c r="B1333" t="s">
        <v>2168</v>
      </c>
      <c r="C1333" t="str">
        <f t="shared" si="40"/>
        <v>上海交大</v>
      </c>
      <c r="D1333" t="str">
        <f t="shared" si="41"/>
        <v>Q3</v>
      </c>
      <c r="E1333" t="s">
        <v>0</v>
      </c>
      <c r="M1333">
        <v>2024</v>
      </c>
      <c r="N1333">
        <f>VLOOKUP(E1333, '2024D'!$A$2:$G$339, 2, FALSE)</f>
        <v>2684</v>
      </c>
      <c r="O1333">
        <f>VLOOKUP(E1333, '2024D'!$A$2:$G$339, 3, FALSE)</f>
        <v>2684</v>
      </c>
      <c r="P1333">
        <f>extracted_table_data[[#This Row],[最低排名]]-extracted_table_data[[#This Row],[同分人数]]+1</f>
        <v>40672</v>
      </c>
      <c r="Q1333">
        <f>IF(O1333&gt;=开始!$B$6, 1, 0)</f>
        <v>1</v>
      </c>
      <c r="R1333">
        <f>extracted_table_data[[#This Row],[最低排名]]-开始!$B$6</f>
        <v>40830</v>
      </c>
    </row>
    <row r="1334" spans="1:18">
      <c r="A1334" t="s">
        <v>2090</v>
      </c>
      <c r="B1334" t="s">
        <v>2142</v>
      </c>
      <c r="C1334" t="str">
        <f t="shared" si="40"/>
        <v>同济大学</v>
      </c>
      <c r="D1334" t="str">
        <f t="shared" si="41"/>
        <v>Q3</v>
      </c>
      <c r="E1334" t="s">
        <v>254</v>
      </c>
      <c r="F1334">
        <v>245</v>
      </c>
      <c r="G1334">
        <v>135</v>
      </c>
      <c r="H1334">
        <v>134</v>
      </c>
      <c r="I1334">
        <v>67</v>
      </c>
      <c r="J1334">
        <v>64</v>
      </c>
      <c r="K1334">
        <v>55</v>
      </c>
      <c r="L1334">
        <v>0</v>
      </c>
      <c r="M1334">
        <v>2024</v>
      </c>
      <c r="N1334">
        <f>VLOOKUP(E1334, '2024D'!$A$2:$G$339, 2, FALSE)</f>
        <v>178</v>
      </c>
      <c r="O1334">
        <f>VLOOKUP(E1334, '2024D'!$A$2:$G$339, 3, FALSE)</f>
        <v>5019</v>
      </c>
      <c r="P1334">
        <f>extracted_table_data[[#This Row],[最低排名]]-extracted_table_data[[#This Row],[同分人数]]+1</f>
        <v>22398</v>
      </c>
      <c r="Q1334">
        <f>IF(O1334&gt;=开始!$B$6, 1, 0)</f>
        <v>1</v>
      </c>
      <c r="R1334">
        <f>extracted_table_data[[#This Row],[最低排名]]-开始!$B$6</f>
        <v>22656</v>
      </c>
    </row>
    <row r="1335" spans="1:18">
      <c r="A1335" t="s">
        <v>2091</v>
      </c>
      <c r="B1335" t="s">
        <v>2143</v>
      </c>
      <c r="C1335" t="str">
        <f t="shared" si="40"/>
        <v>同济大学</v>
      </c>
      <c r="D1335" t="str">
        <f t="shared" si="41"/>
        <v>Q4</v>
      </c>
      <c r="E1335" t="s">
        <v>20</v>
      </c>
      <c r="F1335">
        <v>229</v>
      </c>
      <c r="G1335">
        <v>119</v>
      </c>
      <c r="H1335">
        <v>117</v>
      </c>
      <c r="I1335">
        <v>67</v>
      </c>
      <c r="J1335">
        <v>64</v>
      </c>
      <c r="K1335">
        <v>64</v>
      </c>
      <c r="L1335">
        <v>0</v>
      </c>
      <c r="M1335">
        <v>2024</v>
      </c>
      <c r="N1335">
        <f>VLOOKUP(E1335, '2024D'!$A$2:$G$339, 2, FALSE)</f>
        <v>207</v>
      </c>
      <c r="O1335">
        <f>VLOOKUP(E1335, '2024D'!$A$2:$G$339, 3, FALSE)</f>
        <v>9624</v>
      </c>
      <c r="P1335">
        <f>extracted_table_data[[#This Row],[最低排名]]-extracted_table_data[[#This Row],[同分人数]]+1</f>
        <v>33095</v>
      </c>
      <c r="Q1335">
        <f>IF(O1335&gt;=开始!$B$6, 1, 0)</f>
        <v>1</v>
      </c>
      <c r="R1335">
        <f>extracted_table_data[[#This Row],[最低排名]]-开始!$B$6</f>
        <v>33327</v>
      </c>
    </row>
    <row r="1336" spans="1:18">
      <c r="A1336" t="s">
        <v>2376</v>
      </c>
      <c r="B1336" t="s">
        <v>2365</v>
      </c>
      <c r="C1336" t="str">
        <f t="shared" si="40"/>
        <v>同济大学</v>
      </c>
      <c r="D1336" t="str">
        <f t="shared" si="41"/>
        <v>Q5</v>
      </c>
      <c r="E1336" t="s">
        <v>158</v>
      </c>
      <c r="F1336">
        <v>237</v>
      </c>
      <c r="G1336">
        <v>133</v>
      </c>
      <c r="H1336">
        <v>123</v>
      </c>
      <c r="I1336">
        <v>64</v>
      </c>
      <c r="J1336">
        <v>64</v>
      </c>
      <c r="K1336">
        <v>61</v>
      </c>
      <c r="L1336">
        <v>0</v>
      </c>
      <c r="M1336">
        <v>2024</v>
      </c>
      <c r="N1336">
        <f>VLOOKUP(E1336, '2024D'!$A$2:$G$339, 2, FALSE)</f>
        <v>177</v>
      </c>
      <c r="O1336">
        <f>VLOOKUP(E1336, '2024D'!$A$2:$G$339, 3, FALSE)</f>
        <v>7975</v>
      </c>
      <c r="P1336">
        <f>extracted_table_data[[#This Row],[最低排名]]-extracted_table_data[[#This Row],[同分人数]]+1</f>
        <v>32024</v>
      </c>
      <c r="Q1336">
        <f>IF(O1336&gt;=开始!$B$6, 1, 0)</f>
        <v>1</v>
      </c>
      <c r="R1336">
        <f>extracted_table_data[[#This Row],[最低排名]]-开始!$B$6</f>
        <v>32236</v>
      </c>
    </row>
    <row r="1337" spans="1:18">
      <c r="A1337" t="s">
        <v>2092</v>
      </c>
      <c r="B1337" t="s">
        <v>2144</v>
      </c>
      <c r="C1337" t="str">
        <f t="shared" si="40"/>
        <v>华东师大</v>
      </c>
      <c r="D1337" t="str">
        <f t="shared" si="41"/>
        <v>Q5</v>
      </c>
      <c r="E1337" t="s">
        <v>35</v>
      </c>
      <c r="F1337">
        <v>235</v>
      </c>
      <c r="G1337">
        <v>125</v>
      </c>
      <c r="H1337">
        <v>135</v>
      </c>
      <c r="I1337">
        <v>67</v>
      </c>
      <c r="J1337">
        <v>64</v>
      </c>
      <c r="K1337">
        <v>61</v>
      </c>
      <c r="L1337">
        <v>0</v>
      </c>
      <c r="M1337">
        <v>2024</v>
      </c>
      <c r="N1337">
        <f>VLOOKUP(E1337, '2024D'!$A$2:$G$339, 2, FALSE)</f>
        <v>188</v>
      </c>
      <c r="O1337">
        <f>VLOOKUP(E1337, '2024D'!$A$2:$G$339, 3, FALSE)</f>
        <v>5544</v>
      </c>
      <c r="P1337">
        <f>extracted_table_data[[#This Row],[最低排名]]-extracted_table_data[[#This Row],[同分人数]]+1</f>
        <v>24078</v>
      </c>
      <c r="Q1337">
        <f>IF(O1337&gt;=开始!$B$6, 1, 0)</f>
        <v>1</v>
      </c>
      <c r="R1337">
        <f>extracted_table_data[[#This Row],[最低排名]]-开始!$B$6</f>
        <v>24317</v>
      </c>
    </row>
    <row r="1338" spans="1:18">
      <c r="A1338" t="s">
        <v>2377</v>
      </c>
      <c r="B1338" t="s">
        <v>2366</v>
      </c>
      <c r="C1338" t="str">
        <f t="shared" si="40"/>
        <v>华东师大</v>
      </c>
      <c r="D1338" t="str">
        <f t="shared" si="41"/>
        <v>Q6</v>
      </c>
      <c r="E1338" t="s">
        <v>35</v>
      </c>
      <c r="F1338">
        <v>234</v>
      </c>
      <c r="G1338">
        <v>129</v>
      </c>
      <c r="H1338">
        <v>127</v>
      </c>
      <c r="I1338">
        <v>67</v>
      </c>
      <c r="J1338">
        <v>67</v>
      </c>
      <c r="K1338">
        <v>67</v>
      </c>
      <c r="L1338">
        <v>0</v>
      </c>
      <c r="M1338">
        <v>2024</v>
      </c>
      <c r="N1338">
        <f>VLOOKUP(E1338, '2024D'!$A$2:$G$339, 2, FALSE)</f>
        <v>188</v>
      </c>
      <c r="O1338">
        <f>VLOOKUP(E1338, '2024D'!$A$2:$G$339, 3, FALSE)</f>
        <v>5544</v>
      </c>
      <c r="P1338">
        <f>extracted_table_data[[#This Row],[最低排名]]-extracted_table_data[[#This Row],[同分人数]]+1</f>
        <v>34432</v>
      </c>
      <c r="Q1338">
        <f>IF(O1338&gt;=开始!$B$6, 1, 0)</f>
        <v>1</v>
      </c>
      <c r="R1338">
        <f>extracted_table_data[[#This Row],[最低排名]]-开始!$B$6</f>
        <v>34625</v>
      </c>
    </row>
    <row r="1339" spans="1:18">
      <c r="A1339" t="s">
        <v>2164</v>
      </c>
      <c r="B1339" t="s">
        <v>2169</v>
      </c>
      <c r="C1339" t="str">
        <f t="shared" si="40"/>
        <v>华东政法</v>
      </c>
      <c r="D1339" t="str">
        <f t="shared" si="41"/>
        <v>Q5</v>
      </c>
      <c r="E1339" t="s">
        <v>502</v>
      </c>
      <c r="F1339">
        <v>237</v>
      </c>
      <c r="G1339">
        <v>123</v>
      </c>
      <c r="H1339">
        <v>113</v>
      </c>
      <c r="I1339">
        <v>67</v>
      </c>
      <c r="J1339">
        <v>52</v>
      </c>
      <c r="K1339">
        <v>52</v>
      </c>
      <c r="L1339">
        <v>0</v>
      </c>
      <c r="M1339">
        <v>2024</v>
      </c>
      <c r="N1339">
        <f>VLOOKUP(E1339, '2024D'!$A$2:$G$339, 2, FALSE)</f>
        <v>255</v>
      </c>
      <c r="O1339">
        <f>VLOOKUP(E1339, '2024D'!$A$2:$G$339, 3, FALSE)</f>
        <v>14281</v>
      </c>
      <c r="P1339">
        <f>extracted_table_data[[#This Row],[最低排名]]-extracted_table_data[[#This Row],[同分人数]]+1</f>
        <v>31348</v>
      </c>
      <c r="Q1339">
        <f>IF(O1339&gt;=开始!$B$6, 1, 0)</f>
        <v>1</v>
      </c>
      <c r="R1339">
        <f>extracted_table_data[[#This Row],[最低排名]]-开始!$B$6</f>
        <v>31584</v>
      </c>
    </row>
    <row r="1340" spans="1:18">
      <c r="A1340" t="s">
        <v>2094</v>
      </c>
      <c r="B1340" t="s">
        <v>2146</v>
      </c>
      <c r="C1340" t="str">
        <f t="shared" si="40"/>
        <v>复旦医学</v>
      </c>
      <c r="D1340" t="str">
        <f t="shared" si="41"/>
        <v>Q2</v>
      </c>
      <c r="E1340" t="s">
        <v>254</v>
      </c>
      <c r="F1340">
        <v>232</v>
      </c>
      <c r="G1340">
        <v>117</v>
      </c>
      <c r="H1340">
        <v>138</v>
      </c>
      <c r="I1340">
        <v>67</v>
      </c>
      <c r="J1340">
        <v>64</v>
      </c>
      <c r="K1340">
        <v>64</v>
      </c>
      <c r="L1340">
        <v>0</v>
      </c>
      <c r="M1340">
        <v>2024</v>
      </c>
      <c r="N1340">
        <f>VLOOKUP(E1340, '2024D'!$A$2:$G$339, 2, FALSE)</f>
        <v>178</v>
      </c>
      <c r="O1340">
        <f>VLOOKUP(E1340, '2024D'!$A$2:$G$339, 3, FALSE)</f>
        <v>5019</v>
      </c>
      <c r="P1340">
        <f>extracted_table_data[[#This Row],[最低排名]]-extracted_table_data[[#This Row],[同分人数]]+1</f>
        <v>33565</v>
      </c>
      <c r="Q1340">
        <f>IF(O1340&gt;=开始!$B$6, 1, 0)</f>
        <v>1</v>
      </c>
      <c r="R1340">
        <f>extracted_table_data[[#This Row],[最低排名]]-开始!$B$6</f>
        <v>33766</v>
      </c>
    </row>
    <row r="1341" spans="1:18">
      <c r="A1341" t="s">
        <v>2378</v>
      </c>
      <c r="B1341" t="s">
        <v>2367</v>
      </c>
      <c r="C1341" t="str">
        <f t="shared" si="40"/>
        <v>上海大学</v>
      </c>
      <c r="D1341" t="str">
        <f t="shared" si="41"/>
        <v>Q5</v>
      </c>
      <c r="E1341" t="s">
        <v>105</v>
      </c>
      <c r="F1341">
        <v>224</v>
      </c>
      <c r="G1341">
        <v>126</v>
      </c>
      <c r="H1341">
        <v>119</v>
      </c>
      <c r="I1341">
        <v>67</v>
      </c>
      <c r="J1341">
        <v>67</v>
      </c>
      <c r="K1341">
        <v>61</v>
      </c>
      <c r="L1341">
        <v>0</v>
      </c>
      <c r="M1341">
        <v>2024</v>
      </c>
      <c r="N1341">
        <f>VLOOKUP(E1341, '2024D'!$A$2:$G$339, 2, FALSE)</f>
        <v>237</v>
      </c>
      <c r="O1341">
        <f>VLOOKUP(E1341, '2024D'!$A$2:$G$339, 3, FALSE)</f>
        <v>10306</v>
      </c>
      <c r="P1341">
        <f>extracted_table_data[[#This Row],[最低排名]]-extracted_table_data[[#This Row],[同分人数]]+1</f>
        <v>37731</v>
      </c>
      <c r="Q1341">
        <f>IF(O1341&gt;=开始!$B$6, 1, 0)</f>
        <v>1</v>
      </c>
      <c r="R1341">
        <f>extracted_table_data[[#This Row],[最低排名]]-开始!$B$6</f>
        <v>37931</v>
      </c>
    </row>
    <row r="1342" spans="1:18">
      <c r="A1342" t="s">
        <v>2379</v>
      </c>
      <c r="B1342" t="s">
        <v>2368</v>
      </c>
      <c r="C1342" t="str">
        <f t="shared" si="40"/>
        <v>上海大学</v>
      </c>
      <c r="D1342" t="str">
        <f t="shared" si="41"/>
        <v>Q6</v>
      </c>
      <c r="E1342" t="s">
        <v>607</v>
      </c>
      <c r="F1342">
        <v>206</v>
      </c>
      <c r="G1342">
        <v>105</v>
      </c>
      <c r="H1342">
        <v>127</v>
      </c>
      <c r="I1342">
        <v>70</v>
      </c>
      <c r="J1342">
        <v>67</v>
      </c>
      <c r="K1342">
        <v>67</v>
      </c>
      <c r="L1342">
        <v>0</v>
      </c>
      <c r="M1342">
        <v>2024</v>
      </c>
      <c r="N1342">
        <f>VLOOKUP(E1342, '2024D'!$A$2:$G$339, 2, FALSE)</f>
        <v>232</v>
      </c>
      <c r="O1342">
        <f>VLOOKUP(E1342, '2024D'!$A$2:$G$339, 3, FALSE)</f>
        <v>10538</v>
      </c>
      <c r="P1342">
        <f>extracted_table_data[[#This Row],[最低排名]]-extracted_table_data[[#This Row],[同分人数]]+1</f>
        <v>37731</v>
      </c>
      <c r="Q1342">
        <f>IF(O1342&gt;=开始!$B$6, 1, 0)</f>
        <v>1</v>
      </c>
      <c r="R1342">
        <f>extracted_table_data[[#This Row],[最低排名]]-开始!$B$6</f>
        <v>37931</v>
      </c>
    </row>
    <row r="1343" spans="1:18">
      <c r="A1343" t="s">
        <v>2095</v>
      </c>
      <c r="B1343" t="s">
        <v>2147</v>
      </c>
      <c r="C1343" t="str">
        <f t="shared" si="40"/>
        <v>交大医学</v>
      </c>
      <c r="D1343" t="str">
        <f t="shared" si="41"/>
        <v>Q2</v>
      </c>
      <c r="E1343" t="s">
        <v>11</v>
      </c>
      <c r="F1343">
        <v>237</v>
      </c>
      <c r="G1343">
        <v>124</v>
      </c>
      <c r="H1343">
        <v>138</v>
      </c>
      <c r="I1343">
        <v>67</v>
      </c>
      <c r="J1343">
        <v>67</v>
      </c>
      <c r="K1343">
        <v>64</v>
      </c>
      <c r="L1343">
        <v>0</v>
      </c>
      <c r="M1343">
        <v>2024</v>
      </c>
      <c r="N1343">
        <f>VLOOKUP(E1343, '2024D'!$A$2:$G$339, 2, FALSE)</f>
        <v>145</v>
      </c>
      <c r="O1343">
        <f>VLOOKUP(E1343, '2024D'!$A$2:$G$339, 3, FALSE)</f>
        <v>3676</v>
      </c>
      <c r="P1343">
        <f>extracted_table_data[[#This Row],[最低排名]]-extracted_table_data[[#This Row],[同分人数]]+1</f>
        <v>40513</v>
      </c>
      <c r="Q1343">
        <f>IF(O1343&gt;=开始!$B$6, 1, 0)</f>
        <v>1</v>
      </c>
      <c r="R1343">
        <f>extracted_table_data[[#This Row],[最低排名]]-开始!$B$6</f>
        <v>40671</v>
      </c>
    </row>
    <row r="1344" spans="1:18">
      <c r="A1344" t="s">
        <v>2165</v>
      </c>
      <c r="B1344" t="s">
        <v>2170</v>
      </c>
      <c r="C1344" t="str">
        <f t="shared" si="40"/>
        <v>交大医学</v>
      </c>
      <c r="D1344" t="str">
        <f t="shared" si="41"/>
        <v>Q3</v>
      </c>
      <c r="E1344" t="s">
        <v>27</v>
      </c>
      <c r="F1344">
        <v>248</v>
      </c>
      <c r="G1344">
        <v>125</v>
      </c>
      <c r="H1344">
        <v>136</v>
      </c>
      <c r="I1344">
        <v>67</v>
      </c>
      <c r="J1344">
        <v>64</v>
      </c>
      <c r="K1344">
        <v>52</v>
      </c>
      <c r="L1344">
        <v>0</v>
      </c>
      <c r="M1344">
        <v>2024</v>
      </c>
      <c r="N1344">
        <f>VLOOKUP(E1344, '2024D'!$A$2:$G$339, 2, FALSE)</f>
        <v>163</v>
      </c>
      <c r="O1344">
        <f>VLOOKUP(E1344, '2024D'!$A$2:$G$339, 3, FALSE)</f>
        <v>4662</v>
      </c>
      <c r="P1344">
        <f>extracted_table_data[[#This Row],[最低排名]]-extracted_table_data[[#This Row],[同分人数]]+1</f>
        <v>28789</v>
      </c>
      <c r="Q1344">
        <f>IF(O1344&gt;=开始!$B$6, 1, 0)</f>
        <v>1</v>
      </c>
      <c r="R1344">
        <f>extracted_table_data[[#This Row],[最低排名]]-开始!$B$6</f>
        <v>29013</v>
      </c>
    </row>
    <row r="1345" spans="1:18">
      <c r="A1345" t="s">
        <v>2380</v>
      </c>
      <c r="B1345" t="s">
        <v>2369</v>
      </c>
      <c r="C1345" t="str">
        <f t="shared" si="40"/>
        <v>上海师大</v>
      </c>
      <c r="D1345" t="str">
        <f t="shared" si="41"/>
        <v>Q5</v>
      </c>
      <c r="E1345" t="s">
        <v>39</v>
      </c>
      <c r="F1345">
        <v>208</v>
      </c>
      <c r="G1345">
        <v>114</v>
      </c>
      <c r="H1345">
        <v>108</v>
      </c>
      <c r="I1345">
        <v>67</v>
      </c>
      <c r="J1345">
        <v>67</v>
      </c>
      <c r="K1345">
        <v>52</v>
      </c>
      <c r="L1345">
        <v>0</v>
      </c>
      <c r="M1345">
        <v>2024</v>
      </c>
      <c r="N1345">
        <f>VLOOKUP(E1345, '2024D'!$A$2:$G$339, 2, FALSE)</f>
        <v>241</v>
      </c>
      <c r="O1345">
        <f>VLOOKUP(E1345, '2024D'!$A$2:$G$339, 3, FALSE)</f>
        <v>19008</v>
      </c>
      <c r="P1345">
        <f>extracted_table_data[[#This Row],[最低排名]]-extracted_table_data[[#This Row],[同分人数]]+1</f>
        <v>23335</v>
      </c>
      <c r="Q1345">
        <f>IF(O1345&gt;=开始!$B$6, 1, 0)</f>
        <v>1</v>
      </c>
      <c r="R1345">
        <f>extracted_table_data[[#This Row],[最低排名]]-开始!$B$6</f>
        <v>23581</v>
      </c>
    </row>
    <row r="1346" spans="1:18">
      <c r="A1346" t="s">
        <v>2381</v>
      </c>
      <c r="B1346" t="s">
        <v>2370</v>
      </c>
      <c r="C1346" t="str">
        <f t="shared" ref="C1346:C1354" si="42">LEFT(B1346, FIND("(", B1346) - 1)</f>
        <v>上海商院</v>
      </c>
      <c r="D1346" t="str">
        <f t="shared" ref="D1346:D1354" si="43">MID(B1346, FIND("(", B1346) + 1, FIND(")", B1346) - FIND("(", B1346) - 1)</f>
        <v>Q5</v>
      </c>
      <c r="E1346" t="s">
        <v>54</v>
      </c>
      <c r="F1346">
        <v>177</v>
      </c>
      <c r="G1346">
        <v>91</v>
      </c>
      <c r="H1346">
        <v>99</v>
      </c>
      <c r="I1346">
        <v>55</v>
      </c>
      <c r="J1346">
        <v>55</v>
      </c>
      <c r="K1346">
        <v>55</v>
      </c>
      <c r="L1346">
        <v>0</v>
      </c>
      <c r="M1346">
        <v>2024</v>
      </c>
      <c r="N1346">
        <f>VLOOKUP(E1346, '2024D'!$A$2:$G$339, 2, FALSE)</f>
        <v>218</v>
      </c>
      <c r="O1346">
        <f>VLOOKUP(E1346, '2024D'!$A$2:$G$339, 3, FALSE)</f>
        <v>33999</v>
      </c>
      <c r="P1346">
        <f>extracted_table_data[[#This Row],[最低排名]]-extracted_table_data[[#This Row],[同分人数]]+1</f>
        <v>1</v>
      </c>
      <c r="Q1346">
        <f>IF(O1346&gt;=开始!$B$6, 1, 0)</f>
        <v>1</v>
      </c>
      <c r="R1346">
        <f>extracted_table_data[[#This Row],[最低排名]]-开始!$B$6</f>
        <v>2393</v>
      </c>
    </row>
    <row r="1347" spans="1:18">
      <c r="A1347" t="s">
        <v>2382</v>
      </c>
      <c r="B1347" t="s">
        <v>2371</v>
      </c>
      <c r="C1347" t="str">
        <f t="shared" si="42"/>
        <v>上海政法</v>
      </c>
      <c r="D1347" t="str">
        <f t="shared" si="43"/>
        <v>Q7</v>
      </c>
      <c r="E1347" t="s">
        <v>81</v>
      </c>
      <c r="F1347">
        <v>202</v>
      </c>
      <c r="G1347">
        <v>104</v>
      </c>
      <c r="H1347">
        <v>107</v>
      </c>
      <c r="I1347">
        <v>61</v>
      </c>
      <c r="J1347">
        <v>61</v>
      </c>
      <c r="K1347">
        <v>61</v>
      </c>
      <c r="L1347">
        <v>0</v>
      </c>
      <c r="M1347">
        <v>2024</v>
      </c>
      <c r="N1347">
        <f>VLOOKUP(E1347, '2024D'!$A$2:$G$339, 2, FALSE)</f>
        <v>247</v>
      </c>
      <c r="O1347">
        <f>VLOOKUP(E1347, '2024D'!$A$2:$G$339, 3, FALSE)</f>
        <v>21473</v>
      </c>
      <c r="P1347">
        <f>extracted_table_data[[#This Row],[最低排名]]-extracted_table_data[[#This Row],[同分人数]]+1</f>
        <v>1</v>
      </c>
      <c r="Q1347">
        <f>IF(O1347&gt;=开始!$B$6, 1, 0)</f>
        <v>1</v>
      </c>
      <c r="R1347">
        <f>extracted_table_data[[#This Row],[最低排名]]-开始!$B$6</f>
        <v>2393</v>
      </c>
    </row>
    <row r="1348" spans="1:18">
      <c r="A1348" t="s">
        <v>2383</v>
      </c>
      <c r="B1348" t="s">
        <v>2372</v>
      </c>
      <c r="C1348" t="str">
        <f t="shared" si="42"/>
        <v>上海视觉</v>
      </c>
      <c r="D1348" t="str">
        <f t="shared" si="43"/>
        <v>Q2</v>
      </c>
      <c r="E1348" t="s">
        <v>50</v>
      </c>
      <c r="F1348">
        <v>194</v>
      </c>
      <c r="G1348">
        <v>99</v>
      </c>
      <c r="H1348">
        <v>90</v>
      </c>
      <c r="I1348">
        <v>58</v>
      </c>
      <c r="J1348">
        <v>46</v>
      </c>
      <c r="K1348">
        <v>43</v>
      </c>
      <c r="L1348">
        <v>0</v>
      </c>
      <c r="M1348">
        <v>2024</v>
      </c>
      <c r="N1348">
        <f>VLOOKUP(E1348, '2024D'!$A$2:$G$339, 2, FALSE)</f>
        <v>189</v>
      </c>
      <c r="O1348">
        <f>VLOOKUP(E1348, '2024D'!$A$2:$G$339, 3, FALSE)</f>
        <v>36222</v>
      </c>
      <c r="P1348">
        <f>extracted_table_data[[#This Row],[最低排名]]-extracted_table_data[[#This Row],[同分人数]]+1</f>
        <v>1</v>
      </c>
      <c r="Q1348">
        <f>IF(O1348&gt;=开始!$B$6, 1, 0)</f>
        <v>1</v>
      </c>
      <c r="R1348">
        <f>extracted_table_data[[#This Row],[最低排名]]-开始!$B$6</f>
        <v>2393</v>
      </c>
    </row>
    <row r="1349" spans="1:18">
      <c r="A1349" t="s">
        <v>2138</v>
      </c>
      <c r="B1349" t="s">
        <v>2150</v>
      </c>
      <c r="C1349" t="str">
        <f t="shared" si="42"/>
        <v>北京航大</v>
      </c>
      <c r="D1349" t="str">
        <f t="shared" si="43"/>
        <v>Q3</v>
      </c>
      <c r="E1349" t="s">
        <v>0</v>
      </c>
      <c r="M1349">
        <v>2024</v>
      </c>
      <c r="N1349">
        <f>VLOOKUP(E1349, '2024D'!$A$2:$G$339, 2, FALSE)</f>
        <v>2684</v>
      </c>
      <c r="O1349">
        <f>VLOOKUP(E1349, '2024D'!$A$2:$G$339, 3, FALSE)</f>
        <v>2684</v>
      </c>
      <c r="P1349">
        <f>extracted_table_data[[#This Row],[最低排名]]-extracted_table_data[[#This Row],[同分人数]]+1</f>
        <v>10341</v>
      </c>
      <c r="Q1349">
        <f>IF(O1349&gt;=开始!$B$6, 1, 0)</f>
        <v>1</v>
      </c>
      <c r="R1349">
        <f>extracted_table_data[[#This Row],[最低排名]]-开始!$B$6</f>
        <v>10565</v>
      </c>
    </row>
    <row r="1350" spans="1:18">
      <c r="A1350" t="s">
        <v>2166</v>
      </c>
      <c r="B1350" t="s">
        <v>2171</v>
      </c>
      <c r="C1350" t="str">
        <f t="shared" si="42"/>
        <v>北京航大</v>
      </c>
      <c r="D1350" t="str">
        <f t="shared" si="43"/>
        <v>Q4</v>
      </c>
      <c r="E1350" t="s">
        <v>292</v>
      </c>
      <c r="F1350">
        <v>243</v>
      </c>
      <c r="G1350">
        <v>133</v>
      </c>
      <c r="H1350">
        <v>132</v>
      </c>
      <c r="I1350">
        <v>67</v>
      </c>
      <c r="J1350">
        <v>67</v>
      </c>
      <c r="K1350">
        <v>67</v>
      </c>
      <c r="L1350">
        <v>0</v>
      </c>
      <c r="M1350">
        <v>2024</v>
      </c>
      <c r="N1350">
        <f>VLOOKUP(E1350, '2024D'!$A$2:$G$339, 2, FALSE)</f>
        <v>152</v>
      </c>
      <c r="O1350">
        <f>VLOOKUP(E1350, '2024D'!$A$2:$G$339, 3, FALSE)</f>
        <v>3250</v>
      </c>
      <c r="P1350">
        <f>extracted_table_data[[#This Row],[最低排名]]-extracted_table_data[[#This Row],[同分人数]]+1</f>
        <v>8256</v>
      </c>
      <c r="Q1350">
        <f>IF(O1350&gt;=开始!$B$6, 1, 0)</f>
        <v>1</v>
      </c>
      <c r="R1350">
        <f>extracted_table_data[[#This Row],[最低排名]]-开始!$B$6</f>
        <v>8464</v>
      </c>
    </row>
    <row r="1351" spans="1:18">
      <c r="A1351" t="s">
        <v>2099</v>
      </c>
      <c r="B1351" t="s">
        <v>2151</v>
      </c>
      <c r="C1351" t="str">
        <f t="shared" si="42"/>
        <v>北京理工</v>
      </c>
      <c r="D1351" t="str">
        <f t="shared" si="43"/>
        <v>Q2</v>
      </c>
      <c r="E1351" t="s">
        <v>11</v>
      </c>
      <c r="F1351">
        <v>238</v>
      </c>
      <c r="G1351">
        <v>131</v>
      </c>
      <c r="H1351">
        <v>131</v>
      </c>
      <c r="I1351">
        <v>70</v>
      </c>
      <c r="J1351">
        <v>70</v>
      </c>
      <c r="K1351">
        <v>64</v>
      </c>
      <c r="L1351">
        <v>0</v>
      </c>
      <c r="M1351">
        <v>2024</v>
      </c>
      <c r="N1351">
        <f>VLOOKUP(E1351, '2024D'!$A$2:$G$339, 2, FALSE)</f>
        <v>145</v>
      </c>
      <c r="O1351">
        <f>VLOOKUP(E1351, '2024D'!$A$2:$G$339, 3, FALSE)</f>
        <v>3676</v>
      </c>
      <c r="P1351">
        <f>extracted_table_data[[#This Row],[最低排名]]-extracted_table_data[[#This Row],[同分人数]]+1</f>
        <v>5271</v>
      </c>
      <c r="Q1351">
        <f>IF(O1351&gt;=开始!$B$6, 1, 0)</f>
        <v>1</v>
      </c>
      <c r="R1351">
        <f>extracted_table_data[[#This Row],[最低排名]]-开始!$B$6</f>
        <v>5453</v>
      </c>
    </row>
    <row r="1352" spans="1:18">
      <c r="A1352" t="s">
        <v>2384</v>
      </c>
      <c r="B1352" t="s">
        <v>2373</v>
      </c>
      <c r="C1352" t="str">
        <f t="shared" si="42"/>
        <v>南京大学</v>
      </c>
      <c r="D1352" t="str">
        <f t="shared" si="43"/>
        <v>Q3</v>
      </c>
      <c r="E1352" t="s">
        <v>11</v>
      </c>
      <c r="F1352">
        <v>239</v>
      </c>
      <c r="G1352">
        <v>121</v>
      </c>
      <c r="H1352">
        <v>130</v>
      </c>
      <c r="I1352">
        <v>70</v>
      </c>
      <c r="J1352">
        <v>67</v>
      </c>
      <c r="K1352">
        <v>67</v>
      </c>
      <c r="L1352">
        <v>0</v>
      </c>
      <c r="M1352">
        <v>2024</v>
      </c>
      <c r="N1352">
        <f>VLOOKUP(E1352, '2024D'!$A$2:$G$339, 2, FALSE)</f>
        <v>145</v>
      </c>
      <c r="O1352">
        <f>VLOOKUP(E1352, '2024D'!$A$2:$G$339, 3, FALSE)</f>
        <v>3676</v>
      </c>
      <c r="P1352">
        <f>extracted_table_data[[#This Row],[最低排名]]-extracted_table_data[[#This Row],[同分人数]]+1</f>
        <v>9865</v>
      </c>
      <c r="Q1352">
        <f>IF(O1352&gt;=开始!$B$6, 1, 0)</f>
        <v>1</v>
      </c>
      <c r="R1352">
        <f>extracted_table_data[[#This Row],[最低排名]]-开始!$B$6</f>
        <v>10105</v>
      </c>
    </row>
    <row r="1353" spans="1:18">
      <c r="A1353" t="s">
        <v>2139</v>
      </c>
      <c r="B1353" t="s">
        <v>2153</v>
      </c>
      <c r="C1353" t="str">
        <f t="shared" si="42"/>
        <v>南京大学</v>
      </c>
      <c r="D1353" t="str">
        <f t="shared" si="43"/>
        <v>Q4</v>
      </c>
      <c r="E1353" t="s">
        <v>289</v>
      </c>
      <c r="F1353">
        <v>253</v>
      </c>
      <c r="G1353">
        <v>135</v>
      </c>
      <c r="H1353">
        <v>125</v>
      </c>
      <c r="I1353">
        <v>67</v>
      </c>
      <c r="J1353">
        <v>64</v>
      </c>
      <c r="K1353">
        <v>61</v>
      </c>
      <c r="L1353">
        <v>0</v>
      </c>
      <c r="M1353">
        <v>2024</v>
      </c>
      <c r="N1353">
        <f>VLOOKUP(E1353, '2024D'!$A$2:$G$339, 2, FALSE)</f>
        <v>160</v>
      </c>
      <c r="O1353">
        <f>VLOOKUP(E1353, '2024D'!$A$2:$G$339, 3, FALSE)</f>
        <v>4158</v>
      </c>
      <c r="P1353">
        <f>extracted_table_data[[#This Row],[最低排名]]-extracted_table_data[[#This Row],[同分人数]]+1</f>
        <v>13399</v>
      </c>
      <c r="Q1353">
        <f>IF(O1353&gt;=开始!$B$6, 1, 0)</f>
        <v>1</v>
      </c>
      <c r="R1353">
        <f>extracted_table_data[[#This Row],[最低排名]]-开始!$B$6</f>
        <v>13663</v>
      </c>
    </row>
    <row r="1354" spans="1:18">
      <c r="A1354" t="s">
        <v>2385</v>
      </c>
      <c r="B1354" t="s">
        <v>2374</v>
      </c>
      <c r="C1354" t="str">
        <f t="shared" si="42"/>
        <v>重庆大学</v>
      </c>
      <c r="D1354" t="str">
        <f t="shared" si="43"/>
        <v>Q4</v>
      </c>
      <c r="E1354" t="s">
        <v>25</v>
      </c>
      <c r="F1354">
        <v>227</v>
      </c>
      <c r="G1354">
        <v>119</v>
      </c>
      <c r="H1354">
        <v>127</v>
      </c>
      <c r="I1354">
        <v>67</v>
      </c>
      <c r="J1354">
        <v>61</v>
      </c>
      <c r="K1354">
        <v>61</v>
      </c>
      <c r="L1354">
        <v>0</v>
      </c>
      <c r="M1354">
        <v>2024</v>
      </c>
      <c r="N1354">
        <f>VLOOKUP(E1354, '2024D'!$A$2:$G$339, 2, FALSE)</f>
        <v>213</v>
      </c>
      <c r="O1354">
        <f>VLOOKUP(E1354, '2024D'!$A$2:$G$339, 3, FALSE)</f>
        <v>9186</v>
      </c>
      <c r="P1354">
        <f>extracted_table_data[[#This Row],[最低排名]]-extracted_table_data[[#This Row],[同分人数]]+1</f>
        <v>6029</v>
      </c>
      <c r="Q1354">
        <f>IF(O1354&gt;=开始!$B$6, 1, 0)</f>
        <v>1</v>
      </c>
      <c r="R1354">
        <f>extracted_table_data[[#This Row],[最低排名]]-开始!$B$6</f>
        <v>6238</v>
      </c>
    </row>
  </sheetData>
  <phoneticPr fontId="1" type="noConversion"/>
  <pageMargins left="0.7" right="0.7" top="0.75" bottom="0.75" header="0.3" footer="0.3"/>
  <pageSetup paperSize="9" orientation="portrait" horizontalDpi="0" verticalDpi="0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6F5B1-ED46-1948-80BE-4D3CE4DFE2AE}">
  <dimension ref="A1:C219"/>
  <sheetViews>
    <sheetView workbookViewId="0">
      <selection activeCell="F42" sqref="F42"/>
    </sheetView>
  </sheetViews>
  <sheetFormatPr baseColWidth="10" defaultRowHeight="16"/>
  <cols>
    <col min="1" max="1" width="13.1640625" bestFit="1" customWidth="1"/>
    <col min="2" max="2" width="8.5" bestFit="1" customWidth="1"/>
    <col min="3" max="3" width="12.5" bestFit="1" customWidth="1"/>
  </cols>
  <sheetData>
    <row r="1" spans="1:3">
      <c r="A1" t="s">
        <v>1870</v>
      </c>
      <c r="B1" t="s">
        <v>1871</v>
      </c>
      <c r="C1" t="s">
        <v>1872</v>
      </c>
    </row>
    <row r="2" spans="1:3">
      <c r="A2" t="s">
        <v>2055</v>
      </c>
      <c r="B2">
        <v>52</v>
      </c>
      <c r="C2">
        <v>52</v>
      </c>
    </row>
    <row r="3" spans="1:3">
      <c r="A3" t="s">
        <v>2056</v>
      </c>
      <c r="B3">
        <v>12</v>
      </c>
      <c r="C3">
        <v>64</v>
      </c>
    </row>
    <row r="4" spans="1:3">
      <c r="A4" t="s">
        <v>2057</v>
      </c>
      <c r="B4">
        <v>11</v>
      </c>
      <c r="C4">
        <v>75</v>
      </c>
    </row>
    <row r="5" spans="1:3">
      <c r="A5" t="s">
        <v>2058</v>
      </c>
      <c r="B5">
        <v>16</v>
      </c>
      <c r="C5">
        <v>91</v>
      </c>
    </row>
    <row r="6" spans="1:3">
      <c r="A6" t="s">
        <v>2059</v>
      </c>
      <c r="B6">
        <v>19</v>
      </c>
      <c r="C6">
        <v>110</v>
      </c>
    </row>
    <row r="7" spans="1:3">
      <c r="A7" t="s">
        <v>2050</v>
      </c>
      <c r="B7">
        <v>18</v>
      </c>
      <c r="C7">
        <v>128</v>
      </c>
    </row>
    <row r="8" spans="1:3">
      <c r="A8" t="s">
        <v>2051</v>
      </c>
      <c r="B8">
        <v>16</v>
      </c>
      <c r="C8">
        <v>144</v>
      </c>
    </row>
    <row r="9" spans="1:3">
      <c r="A9" t="s">
        <v>2052</v>
      </c>
      <c r="B9">
        <v>35</v>
      </c>
      <c r="C9">
        <v>179</v>
      </c>
    </row>
    <row r="10" spans="1:3">
      <c r="A10" t="s">
        <v>2053</v>
      </c>
      <c r="B10">
        <v>22</v>
      </c>
      <c r="C10">
        <v>201</v>
      </c>
    </row>
    <row r="11" spans="1:3">
      <c r="A11" t="s">
        <v>1874</v>
      </c>
      <c r="B11">
        <v>39</v>
      </c>
      <c r="C11">
        <v>240</v>
      </c>
    </row>
    <row r="12" spans="1:3">
      <c r="A12" t="s">
        <v>1875</v>
      </c>
      <c r="B12">
        <v>27</v>
      </c>
      <c r="C12">
        <v>267</v>
      </c>
    </row>
    <row r="13" spans="1:3">
      <c r="A13" t="s">
        <v>1876</v>
      </c>
      <c r="B13">
        <v>32</v>
      </c>
      <c r="C13">
        <v>299</v>
      </c>
    </row>
    <row r="14" spans="1:3">
      <c r="A14" t="s">
        <v>1877</v>
      </c>
      <c r="B14">
        <v>35</v>
      </c>
      <c r="C14">
        <v>334</v>
      </c>
    </row>
    <row r="15" spans="1:3">
      <c r="A15" t="s">
        <v>1878</v>
      </c>
      <c r="B15">
        <v>49</v>
      </c>
      <c r="C15">
        <v>383</v>
      </c>
    </row>
    <row r="16" spans="1:3">
      <c r="A16" t="s">
        <v>1879</v>
      </c>
      <c r="B16">
        <v>49</v>
      </c>
      <c r="C16">
        <v>432</v>
      </c>
    </row>
    <row r="17" spans="1:3">
      <c r="A17" t="s">
        <v>1880</v>
      </c>
      <c r="B17">
        <v>54</v>
      </c>
      <c r="C17">
        <v>486</v>
      </c>
    </row>
    <row r="18" spans="1:3">
      <c r="A18" t="s">
        <v>1881</v>
      </c>
      <c r="B18">
        <v>55</v>
      </c>
      <c r="C18">
        <v>541</v>
      </c>
    </row>
    <row r="19" spans="1:3">
      <c r="A19" t="s">
        <v>1882</v>
      </c>
      <c r="B19">
        <v>54</v>
      </c>
      <c r="C19">
        <v>595</v>
      </c>
    </row>
    <row r="20" spans="1:3">
      <c r="A20" t="s">
        <v>1883</v>
      </c>
      <c r="B20">
        <v>61</v>
      </c>
      <c r="C20">
        <v>656</v>
      </c>
    </row>
    <row r="21" spans="1:3">
      <c r="A21" t="s">
        <v>1884</v>
      </c>
      <c r="B21">
        <v>58</v>
      </c>
      <c r="C21">
        <v>714</v>
      </c>
    </row>
    <row r="22" spans="1:3">
      <c r="A22" t="s">
        <v>1885</v>
      </c>
      <c r="B22">
        <v>61</v>
      </c>
      <c r="C22">
        <v>775</v>
      </c>
    </row>
    <row r="23" spans="1:3">
      <c r="A23" t="s">
        <v>1886</v>
      </c>
      <c r="B23">
        <v>59</v>
      </c>
      <c r="C23">
        <v>834</v>
      </c>
    </row>
    <row r="24" spans="1:3">
      <c r="A24" t="s">
        <v>1887</v>
      </c>
      <c r="B24">
        <v>79</v>
      </c>
      <c r="C24">
        <v>913</v>
      </c>
    </row>
    <row r="25" spans="1:3">
      <c r="A25" t="s">
        <v>1888</v>
      </c>
      <c r="B25">
        <v>83</v>
      </c>
      <c r="C25">
        <v>996</v>
      </c>
    </row>
    <row r="26" spans="1:3">
      <c r="A26" t="s">
        <v>1889</v>
      </c>
      <c r="B26">
        <v>93</v>
      </c>
      <c r="C26">
        <v>1089</v>
      </c>
    </row>
    <row r="27" spans="1:3">
      <c r="A27" t="s">
        <v>1890</v>
      </c>
      <c r="B27">
        <v>86</v>
      </c>
      <c r="C27">
        <v>1175</v>
      </c>
    </row>
    <row r="28" spans="1:3">
      <c r="A28" t="s">
        <v>1891</v>
      </c>
      <c r="B28">
        <v>105</v>
      </c>
      <c r="C28">
        <v>1280</v>
      </c>
    </row>
    <row r="29" spans="1:3">
      <c r="A29" t="s">
        <v>1892</v>
      </c>
      <c r="B29">
        <v>96</v>
      </c>
      <c r="C29">
        <v>1376</v>
      </c>
    </row>
    <row r="30" spans="1:3">
      <c r="A30" t="s">
        <v>1893</v>
      </c>
      <c r="B30">
        <v>77</v>
      </c>
      <c r="C30">
        <v>1453</v>
      </c>
    </row>
    <row r="31" spans="1:3">
      <c r="A31" t="s">
        <v>1894</v>
      </c>
      <c r="B31">
        <v>100</v>
      </c>
      <c r="C31">
        <v>1553</v>
      </c>
    </row>
    <row r="32" spans="1:3">
      <c r="A32" t="s">
        <v>1895</v>
      </c>
      <c r="B32">
        <v>96</v>
      </c>
      <c r="C32">
        <v>1649</v>
      </c>
    </row>
    <row r="33" spans="1:3">
      <c r="A33" t="s">
        <v>1896</v>
      </c>
      <c r="B33">
        <v>101</v>
      </c>
      <c r="C33">
        <v>1750</v>
      </c>
    </row>
    <row r="34" spans="1:3">
      <c r="A34" t="s">
        <v>1897</v>
      </c>
      <c r="B34">
        <v>110</v>
      </c>
      <c r="C34">
        <v>1860</v>
      </c>
    </row>
    <row r="35" spans="1:3">
      <c r="A35" t="s">
        <v>1898</v>
      </c>
      <c r="B35">
        <v>120</v>
      </c>
      <c r="C35">
        <v>1980</v>
      </c>
    </row>
    <row r="36" spans="1:3">
      <c r="A36" t="s">
        <v>1899</v>
      </c>
      <c r="B36">
        <v>109</v>
      </c>
      <c r="C36">
        <v>2089</v>
      </c>
    </row>
    <row r="37" spans="1:3">
      <c r="A37" t="s">
        <v>1900</v>
      </c>
      <c r="B37">
        <v>105</v>
      </c>
      <c r="C37">
        <v>2194</v>
      </c>
    </row>
    <row r="38" spans="1:3">
      <c r="A38" t="s">
        <v>1901</v>
      </c>
      <c r="B38">
        <v>112</v>
      </c>
      <c r="C38">
        <v>2306</v>
      </c>
    </row>
    <row r="39" spans="1:3">
      <c r="A39" t="s">
        <v>1902</v>
      </c>
      <c r="B39">
        <v>118</v>
      </c>
      <c r="C39">
        <v>2424</v>
      </c>
    </row>
    <row r="40" spans="1:3">
      <c r="A40" t="s">
        <v>1903</v>
      </c>
      <c r="B40">
        <v>128</v>
      </c>
      <c r="C40">
        <v>2552</v>
      </c>
    </row>
    <row r="41" spans="1:3">
      <c r="A41" t="s">
        <v>1904</v>
      </c>
      <c r="B41">
        <v>132</v>
      </c>
      <c r="C41">
        <v>2684</v>
      </c>
    </row>
    <row r="42" spans="1:3">
      <c r="A42" t="s">
        <v>2054</v>
      </c>
      <c r="B42">
        <v>2684</v>
      </c>
      <c r="C42">
        <v>2684</v>
      </c>
    </row>
    <row r="43" spans="1:3">
      <c r="A43" t="s">
        <v>1593</v>
      </c>
      <c r="B43">
        <v>147</v>
      </c>
      <c r="C43">
        <v>2831</v>
      </c>
    </row>
    <row r="44" spans="1:3">
      <c r="A44" t="s">
        <v>1127</v>
      </c>
      <c r="B44">
        <v>131</v>
      </c>
      <c r="C44">
        <v>2962</v>
      </c>
    </row>
    <row r="45" spans="1:3">
      <c r="A45" t="s">
        <v>1177</v>
      </c>
      <c r="B45">
        <v>136</v>
      </c>
      <c r="C45">
        <v>3098</v>
      </c>
    </row>
    <row r="46" spans="1:3">
      <c r="A46" t="s">
        <v>292</v>
      </c>
      <c r="B46">
        <v>152</v>
      </c>
      <c r="C46">
        <v>3250</v>
      </c>
    </row>
    <row r="47" spans="1:3">
      <c r="A47" t="s">
        <v>328</v>
      </c>
      <c r="B47">
        <v>142</v>
      </c>
      <c r="C47">
        <v>3392</v>
      </c>
    </row>
    <row r="48" spans="1:3">
      <c r="A48" t="s">
        <v>250</v>
      </c>
      <c r="B48">
        <v>139</v>
      </c>
      <c r="C48">
        <v>3531</v>
      </c>
    </row>
    <row r="49" spans="1:3">
      <c r="A49" t="s">
        <v>11</v>
      </c>
      <c r="B49">
        <v>145</v>
      </c>
      <c r="C49">
        <v>3676</v>
      </c>
    </row>
    <row r="50" spans="1:3">
      <c r="A50" t="s">
        <v>601</v>
      </c>
      <c r="B50">
        <v>170</v>
      </c>
      <c r="C50">
        <v>3846</v>
      </c>
    </row>
    <row r="51" spans="1:3">
      <c r="A51" t="s">
        <v>6</v>
      </c>
      <c r="B51">
        <v>152</v>
      </c>
      <c r="C51">
        <v>3998</v>
      </c>
    </row>
    <row r="52" spans="1:3">
      <c r="A52" t="s">
        <v>289</v>
      </c>
      <c r="B52">
        <v>160</v>
      </c>
      <c r="C52">
        <v>4158</v>
      </c>
    </row>
    <row r="53" spans="1:3">
      <c r="A53" t="s">
        <v>8</v>
      </c>
      <c r="B53">
        <v>159</v>
      </c>
      <c r="C53">
        <v>4317</v>
      </c>
    </row>
    <row r="54" spans="1:3">
      <c r="A54" t="s">
        <v>31</v>
      </c>
      <c r="B54">
        <v>182</v>
      </c>
      <c r="C54">
        <v>4499</v>
      </c>
    </row>
    <row r="55" spans="1:3">
      <c r="A55" t="s">
        <v>27</v>
      </c>
      <c r="B55">
        <v>163</v>
      </c>
      <c r="C55">
        <v>4662</v>
      </c>
    </row>
    <row r="56" spans="1:3">
      <c r="A56" t="s">
        <v>29</v>
      </c>
      <c r="B56">
        <v>179</v>
      </c>
      <c r="C56">
        <v>4841</v>
      </c>
    </row>
    <row r="57" spans="1:3">
      <c r="A57" t="s">
        <v>254</v>
      </c>
      <c r="B57">
        <v>178</v>
      </c>
      <c r="C57">
        <v>5019</v>
      </c>
    </row>
    <row r="58" spans="1:3">
      <c r="A58" t="s">
        <v>58</v>
      </c>
      <c r="B58">
        <v>161</v>
      </c>
      <c r="C58">
        <v>5180</v>
      </c>
    </row>
    <row r="59" spans="1:3">
      <c r="A59" t="s">
        <v>332</v>
      </c>
      <c r="B59">
        <v>176</v>
      </c>
      <c r="C59">
        <v>5356</v>
      </c>
    </row>
    <row r="60" spans="1:3">
      <c r="A60" t="s">
        <v>35</v>
      </c>
      <c r="B60">
        <v>188</v>
      </c>
      <c r="C60">
        <v>5544</v>
      </c>
    </row>
    <row r="61" spans="1:3">
      <c r="A61" t="s">
        <v>111</v>
      </c>
      <c r="B61">
        <v>187</v>
      </c>
      <c r="C61">
        <v>5731</v>
      </c>
    </row>
    <row r="62" spans="1:3">
      <c r="A62" t="s">
        <v>273</v>
      </c>
      <c r="B62">
        <v>168</v>
      </c>
      <c r="C62">
        <v>5899</v>
      </c>
    </row>
    <row r="63" spans="1:3">
      <c r="A63" t="s">
        <v>1541</v>
      </c>
      <c r="B63">
        <v>203</v>
      </c>
      <c r="C63">
        <v>6102</v>
      </c>
    </row>
    <row r="64" spans="1:3">
      <c r="A64" t="s">
        <v>265</v>
      </c>
      <c r="B64">
        <v>183</v>
      </c>
      <c r="C64">
        <v>6285</v>
      </c>
    </row>
    <row r="65" spans="1:3">
      <c r="A65" t="s">
        <v>33</v>
      </c>
      <c r="B65">
        <v>173</v>
      </c>
      <c r="C65">
        <v>6458</v>
      </c>
    </row>
    <row r="66" spans="1:3">
      <c r="A66" t="s">
        <v>260</v>
      </c>
      <c r="B66">
        <v>173</v>
      </c>
      <c r="C66">
        <v>6631</v>
      </c>
    </row>
    <row r="67" spans="1:3">
      <c r="A67" t="s">
        <v>244</v>
      </c>
      <c r="B67">
        <v>201</v>
      </c>
      <c r="C67">
        <v>6832</v>
      </c>
    </row>
    <row r="68" spans="1:3">
      <c r="A68" t="s">
        <v>16</v>
      </c>
      <c r="B68">
        <v>189</v>
      </c>
      <c r="C68">
        <v>7021</v>
      </c>
    </row>
    <row r="69" spans="1:3">
      <c r="A69" t="s">
        <v>14</v>
      </c>
      <c r="B69">
        <v>197</v>
      </c>
      <c r="C69">
        <v>7218</v>
      </c>
    </row>
    <row r="70" spans="1:3">
      <c r="A70" t="s">
        <v>246</v>
      </c>
      <c r="B70">
        <v>194</v>
      </c>
      <c r="C70">
        <v>7412</v>
      </c>
    </row>
    <row r="71" spans="1:3">
      <c r="A71" t="s">
        <v>1020</v>
      </c>
      <c r="B71">
        <v>180</v>
      </c>
      <c r="C71">
        <v>7592</v>
      </c>
    </row>
    <row r="72" spans="1:3">
      <c r="A72" t="s">
        <v>619</v>
      </c>
      <c r="B72">
        <v>206</v>
      </c>
      <c r="C72">
        <v>7798</v>
      </c>
    </row>
    <row r="73" spans="1:3">
      <c r="A73" t="s">
        <v>158</v>
      </c>
      <c r="B73">
        <v>177</v>
      </c>
      <c r="C73">
        <v>7975</v>
      </c>
    </row>
    <row r="74" spans="1:3">
      <c r="A74" t="s">
        <v>60</v>
      </c>
      <c r="B74">
        <v>203</v>
      </c>
      <c r="C74">
        <v>8178</v>
      </c>
    </row>
    <row r="75" spans="1:3">
      <c r="A75" t="s">
        <v>628</v>
      </c>
      <c r="B75">
        <v>194</v>
      </c>
      <c r="C75">
        <v>8372</v>
      </c>
    </row>
    <row r="76" spans="1:3">
      <c r="A76" t="s">
        <v>23</v>
      </c>
      <c r="B76">
        <v>189</v>
      </c>
      <c r="C76">
        <v>8561</v>
      </c>
    </row>
    <row r="77" spans="1:3">
      <c r="A77" t="s">
        <v>18</v>
      </c>
      <c r="B77">
        <v>197</v>
      </c>
      <c r="C77">
        <v>8758</v>
      </c>
    </row>
    <row r="78" spans="1:3">
      <c r="A78" t="s">
        <v>103</v>
      </c>
      <c r="B78">
        <v>215</v>
      </c>
      <c r="C78">
        <v>8973</v>
      </c>
    </row>
    <row r="79" spans="1:3">
      <c r="A79" t="s">
        <v>25</v>
      </c>
      <c r="B79">
        <v>213</v>
      </c>
      <c r="C79">
        <v>9186</v>
      </c>
    </row>
    <row r="80" spans="1:3">
      <c r="A80" t="s">
        <v>107</v>
      </c>
      <c r="B80">
        <v>231</v>
      </c>
      <c r="C80">
        <v>9417</v>
      </c>
    </row>
    <row r="81" spans="1:3">
      <c r="A81" t="s">
        <v>20</v>
      </c>
      <c r="B81">
        <v>207</v>
      </c>
      <c r="C81">
        <v>9624</v>
      </c>
    </row>
    <row r="82" spans="1:3">
      <c r="A82" t="s">
        <v>64</v>
      </c>
      <c r="B82">
        <v>224</v>
      </c>
      <c r="C82">
        <v>9848</v>
      </c>
    </row>
    <row r="83" spans="1:3">
      <c r="A83" t="s">
        <v>66</v>
      </c>
      <c r="B83">
        <v>221</v>
      </c>
      <c r="C83">
        <v>10069</v>
      </c>
    </row>
    <row r="84" spans="1:3">
      <c r="A84" t="s">
        <v>105</v>
      </c>
      <c r="B84">
        <v>237</v>
      </c>
      <c r="C84">
        <v>10306</v>
      </c>
    </row>
    <row r="85" spans="1:3">
      <c r="A85" t="s">
        <v>607</v>
      </c>
      <c r="B85">
        <v>232</v>
      </c>
      <c r="C85">
        <v>10538</v>
      </c>
    </row>
    <row r="86" spans="1:3">
      <c r="A86" t="s">
        <v>500</v>
      </c>
      <c r="B86">
        <v>222</v>
      </c>
      <c r="C86">
        <v>10760</v>
      </c>
    </row>
    <row r="87" spans="1:3">
      <c r="A87" t="s">
        <v>189</v>
      </c>
      <c r="B87">
        <v>225</v>
      </c>
      <c r="C87">
        <v>10985</v>
      </c>
    </row>
    <row r="88" spans="1:3">
      <c r="A88" t="s">
        <v>160</v>
      </c>
      <c r="B88">
        <v>249</v>
      </c>
      <c r="C88">
        <v>11234</v>
      </c>
    </row>
    <row r="89" spans="1:3">
      <c r="A89" t="s">
        <v>279</v>
      </c>
      <c r="B89">
        <v>228</v>
      </c>
      <c r="C89">
        <v>11462</v>
      </c>
    </row>
    <row r="90" spans="1:3">
      <c r="A90" t="s">
        <v>298</v>
      </c>
      <c r="B90">
        <v>216</v>
      </c>
      <c r="C90">
        <v>11678</v>
      </c>
    </row>
    <row r="91" spans="1:3">
      <c r="A91" t="s">
        <v>256</v>
      </c>
      <c r="B91">
        <v>241</v>
      </c>
      <c r="C91">
        <v>11919</v>
      </c>
    </row>
    <row r="92" spans="1:3">
      <c r="A92" t="s">
        <v>115</v>
      </c>
      <c r="B92">
        <v>224</v>
      </c>
      <c r="C92">
        <v>12143</v>
      </c>
    </row>
    <row r="93" spans="1:3">
      <c r="A93" t="s">
        <v>248</v>
      </c>
      <c r="B93">
        <v>245</v>
      </c>
      <c r="C93">
        <v>12388</v>
      </c>
    </row>
    <row r="94" spans="1:3">
      <c r="A94" t="s">
        <v>134</v>
      </c>
      <c r="B94">
        <v>239</v>
      </c>
      <c r="C94">
        <v>12627</v>
      </c>
    </row>
    <row r="95" spans="1:3">
      <c r="A95" t="s">
        <v>62</v>
      </c>
      <c r="B95">
        <v>233</v>
      </c>
      <c r="C95">
        <v>12860</v>
      </c>
    </row>
    <row r="96" spans="1:3">
      <c r="A96" t="s">
        <v>87</v>
      </c>
      <c r="B96">
        <v>225</v>
      </c>
      <c r="C96">
        <v>13085</v>
      </c>
    </row>
    <row r="97" spans="1:3">
      <c r="A97" t="s">
        <v>1130</v>
      </c>
      <c r="B97">
        <v>191</v>
      </c>
      <c r="C97">
        <v>13276</v>
      </c>
    </row>
    <row r="98" spans="1:3">
      <c r="A98" t="s">
        <v>424</v>
      </c>
      <c r="B98">
        <v>262</v>
      </c>
      <c r="C98">
        <v>13538</v>
      </c>
    </row>
    <row r="99" spans="1:3">
      <c r="A99" t="s">
        <v>37</v>
      </c>
      <c r="B99">
        <v>225</v>
      </c>
      <c r="C99">
        <v>13763</v>
      </c>
    </row>
    <row r="100" spans="1:3">
      <c r="A100" t="s">
        <v>72</v>
      </c>
      <c r="B100">
        <v>263</v>
      </c>
      <c r="C100">
        <v>14026</v>
      </c>
    </row>
    <row r="101" spans="1:3">
      <c r="A101" t="s">
        <v>502</v>
      </c>
      <c r="B101">
        <v>255</v>
      </c>
      <c r="C101">
        <v>14281</v>
      </c>
    </row>
    <row r="102" spans="1:3">
      <c r="A102" t="s">
        <v>68</v>
      </c>
      <c r="B102">
        <v>251</v>
      </c>
      <c r="C102">
        <v>14532</v>
      </c>
    </row>
    <row r="103" spans="1:3">
      <c r="A103" t="s">
        <v>307</v>
      </c>
      <c r="B103">
        <v>221</v>
      </c>
      <c r="C103">
        <v>14753</v>
      </c>
    </row>
    <row r="104" spans="1:3">
      <c r="A104" t="s">
        <v>70</v>
      </c>
      <c r="B104">
        <v>270</v>
      </c>
      <c r="C104">
        <v>15023</v>
      </c>
    </row>
    <row r="105" spans="1:3">
      <c r="A105" t="s">
        <v>506</v>
      </c>
      <c r="B105">
        <v>226</v>
      </c>
      <c r="C105">
        <v>15249</v>
      </c>
    </row>
    <row r="106" spans="1:3">
      <c r="A106" t="s">
        <v>191</v>
      </c>
      <c r="B106">
        <v>236</v>
      </c>
      <c r="C106">
        <v>15485</v>
      </c>
    </row>
    <row r="107" spans="1:3">
      <c r="A107" t="s">
        <v>138</v>
      </c>
      <c r="B107">
        <v>249</v>
      </c>
      <c r="C107">
        <v>15734</v>
      </c>
    </row>
    <row r="108" spans="1:3">
      <c r="A108" t="s">
        <v>518</v>
      </c>
      <c r="B108">
        <v>245</v>
      </c>
      <c r="C108">
        <v>15979</v>
      </c>
    </row>
    <row r="109" spans="1:3">
      <c r="A109" t="s">
        <v>98</v>
      </c>
      <c r="B109">
        <v>271</v>
      </c>
      <c r="C109">
        <v>16250</v>
      </c>
    </row>
    <row r="110" spans="1:3">
      <c r="A110" t="s">
        <v>132</v>
      </c>
      <c r="B110">
        <v>233</v>
      </c>
      <c r="C110">
        <v>16483</v>
      </c>
    </row>
    <row r="111" spans="1:3">
      <c r="A111" t="s">
        <v>136</v>
      </c>
      <c r="B111">
        <v>278</v>
      </c>
      <c r="C111">
        <v>16761</v>
      </c>
    </row>
    <row r="112" spans="1:3">
      <c r="A112" t="s">
        <v>195</v>
      </c>
      <c r="B112">
        <v>288</v>
      </c>
      <c r="C112">
        <v>17049</v>
      </c>
    </row>
    <row r="113" spans="1:3">
      <c r="A113" t="s">
        <v>48</v>
      </c>
      <c r="B113">
        <v>264</v>
      </c>
      <c r="C113">
        <v>17313</v>
      </c>
    </row>
    <row r="114" spans="1:3">
      <c r="A114" t="s">
        <v>649</v>
      </c>
      <c r="B114">
        <v>254</v>
      </c>
      <c r="C114">
        <v>17567</v>
      </c>
    </row>
    <row r="115" spans="1:3">
      <c r="A115" t="s">
        <v>100</v>
      </c>
      <c r="B115">
        <v>228</v>
      </c>
      <c r="C115">
        <v>17795</v>
      </c>
    </row>
    <row r="116" spans="1:3">
      <c r="A116" t="s">
        <v>122</v>
      </c>
      <c r="B116">
        <v>272</v>
      </c>
      <c r="C116">
        <v>18067</v>
      </c>
    </row>
    <row r="117" spans="1:3">
      <c r="A117" t="s">
        <v>296</v>
      </c>
      <c r="B117">
        <v>223</v>
      </c>
      <c r="C117">
        <v>18290</v>
      </c>
    </row>
    <row r="118" spans="1:3">
      <c r="A118" t="s">
        <v>749</v>
      </c>
      <c r="B118">
        <v>249</v>
      </c>
      <c r="C118">
        <v>18539</v>
      </c>
    </row>
    <row r="119" spans="1:3">
      <c r="A119" t="s">
        <v>43</v>
      </c>
      <c r="B119">
        <v>228</v>
      </c>
      <c r="C119">
        <v>18767</v>
      </c>
    </row>
    <row r="120" spans="1:3">
      <c r="A120" t="s">
        <v>39</v>
      </c>
      <c r="B120">
        <v>241</v>
      </c>
      <c r="C120">
        <v>19008</v>
      </c>
    </row>
    <row r="121" spans="1:3">
      <c r="A121" t="s">
        <v>79</v>
      </c>
      <c r="B121">
        <v>235</v>
      </c>
      <c r="C121">
        <v>19243</v>
      </c>
    </row>
    <row r="122" spans="1:3">
      <c r="A122" t="s">
        <v>75</v>
      </c>
      <c r="B122">
        <v>243</v>
      </c>
      <c r="C122">
        <v>19486</v>
      </c>
    </row>
    <row r="123" spans="1:3">
      <c r="A123" t="s">
        <v>41</v>
      </c>
      <c r="B123">
        <v>243</v>
      </c>
      <c r="C123">
        <v>19729</v>
      </c>
    </row>
    <row r="124" spans="1:3">
      <c r="A124" t="s">
        <v>77</v>
      </c>
      <c r="B124">
        <v>231</v>
      </c>
      <c r="C124">
        <v>19960</v>
      </c>
    </row>
    <row r="125" spans="1:3">
      <c r="A125" t="s">
        <v>149</v>
      </c>
      <c r="B125">
        <v>243</v>
      </c>
      <c r="C125">
        <v>20203</v>
      </c>
    </row>
    <row r="126" spans="1:3">
      <c r="A126" t="s">
        <v>300</v>
      </c>
      <c r="B126">
        <v>243</v>
      </c>
      <c r="C126">
        <v>20446</v>
      </c>
    </row>
    <row r="127" spans="1:3">
      <c r="A127" t="s">
        <v>168</v>
      </c>
      <c r="B127">
        <v>247</v>
      </c>
      <c r="C127">
        <v>20693</v>
      </c>
    </row>
    <row r="128" spans="1:3">
      <c r="A128" t="s">
        <v>450</v>
      </c>
      <c r="B128">
        <v>263</v>
      </c>
      <c r="C128">
        <v>20956</v>
      </c>
    </row>
    <row r="129" spans="1:3">
      <c r="A129" t="s">
        <v>90</v>
      </c>
      <c r="B129">
        <v>270</v>
      </c>
      <c r="C129">
        <v>21226</v>
      </c>
    </row>
    <row r="130" spans="1:3">
      <c r="A130" t="s">
        <v>81</v>
      </c>
      <c r="B130">
        <v>247</v>
      </c>
      <c r="C130">
        <v>21473</v>
      </c>
    </row>
    <row r="131" spans="1:3">
      <c r="A131" t="s">
        <v>152</v>
      </c>
      <c r="B131">
        <v>271</v>
      </c>
      <c r="C131">
        <v>21744</v>
      </c>
    </row>
    <row r="132" spans="1:3">
      <c r="A132" t="s">
        <v>302</v>
      </c>
      <c r="B132">
        <v>259</v>
      </c>
      <c r="C132">
        <v>22003</v>
      </c>
    </row>
    <row r="133" spans="1:3">
      <c r="A133" t="s">
        <v>155</v>
      </c>
      <c r="B133">
        <v>267</v>
      </c>
      <c r="C133">
        <v>22270</v>
      </c>
    </row>
    <row r="134" spans="1:3">
      <c r="A134" t="s">
        <v>546</v>
      </c>
      <c r="B134">
        <v>244</v>
      </c>
      <c r="C134">
        <v>22514</v>
      </c>
    </row>
    <row r="135" spans="1:3">
      <c r="A135" t="s">
        <v>83</v>
      </c>
      <c r="B135">
        <v>267</v>
      </c>
      <c r="C135">
        <v>22781</v>
      </c>
    </row>
    <row r="136" spans="1:3">
      <c r="A136" t="s">
        <v>85</v>
      </c>
      <c r="B136">
        <v>259</v>
      </c>
      <c r="C136">
        <v>23040</v>
      </c>
    </row>
    <row r="137" spans="1:3">
      <c r="A137" t="s">
        <v>94</v>
      </c>
      <c r="B137">
        <v>253</v>
      </c>
      <c r="C137">
        <v>23293</v>
      </c>
    </row>
    <row r="138" spans="1:3">
      <c r="A138" t="s">
        <v>146</v>
      </c>
      <c r="B138">
        <v>260</v>
      </c>
      <c r="C138">
        <v>23553</v>
      </c>
    </row>
    <row r="139" spans="1:3">
      <c r="A139" t="s">
        <v>678</v>
      </c>
      <c r="B139">
        <v>261</v>
      </c>
      <c r="C139">
        <v>23814</v>
      </c>
    </row>
    <row r="140" spans="1:3">
      <c r="A140" t="s">
        <v>92</v>
      </c>
      <c r="B140">
        <v>266</v>
      </c>
      <c r="C140">
        <v>24080</v>
      </c>
    </row>
    <row r="141" spans="1:3">
      <c r="A141" t="s">
        <v>323</v>
      </c>
      <c r="B141">
        <v>257</v>
      </c>
      <c r="C141">
        <v>24337</v>
      </c>
    </row>
    <row r="142" spans="1:3">
      <c r="A142" t="s">
        <v>120</v>
      </c>
      <c r="B142">
        <v>225</v>
      </c>
      <c r="C142">
        <v>24562</v>
      </c>
    </row>
    <row r="143" spans="1:3">
      <c r="A143" t="s">
        <v>128</v>
      </c>
      <c r="B143">
        <v>233</v>
      </c>
      <c r="C143">
        <v>24795</v>
      </c>
    </row>
    <row r="144" spans="1:3">
      <c r="A144" t="s">
        <v>577</v>
      </c>
      <c r="B144">
        <v>258</v>
      </c>
      <c r="C144">
        <v>25053</v>
      </c>
    </row>
    <row r="145" spans="1:3">
      <c r="A145" t="s">
        <v>643</v>
      </c>
      <c r="B145">
        <v>246</v>
      </c>
      <c r="C145">
        <v>25299</v>
      </c>
    </row>
    <row r="146" spans="1:3">
      <c r="A146" t="s">
        <v>372</v>
      </c>
      <c r="B146">
        <v>242</v>
      </c>
      <c r="C146">
        <v>25541</v>
      </c>
    </row>
    <row r="147" spans="1:3">
      <c r="A147" t="s">
        <v>162</v>
      </c>
      <c r="B147">
        <v>278</v>
      </c>
      <c r="C147">
        <v>25819</v>
      </c>
    </row>
    <row r="148" spans="1:3">
      <c r="A148" t="s">
        <v>217</v>
      </c>
      <c r="B148">
        <v>215</v>
      </c>
      <c r="C148">
        <v>26034</v>
      </c>
    </row>
    <row r="149" spans="1:3">
      <c r="A149" t="s">
        <v>347</v>
      </c>
      <c r="B149">
        <v>236</v>
      </c>
      <c r="C149">
        <v>26270</v>
      </c>
    </row>
    <row r="150" spans="1:3">
      <c r="A150" t="s">
        <v>96</v>
      </c>
      <c r="B150">
        <v>222</v>
      </c>
      <c r="C150">
        <v>26492</v>
      </c>
    </row>
    <row r="151" spans="1:3">
      <c r="A151" t="s">
        <v>533</v>
      </c>
      <c r="B151">
        <v>256</v>
      </c>
      <c r="C151">
        <v>26748</v>
      </c>
    </row>
    <row r="152" spans="1:3">
      <c r="A152" t="s">
        <v>141</v>
      </c>
      <c r="B152">
        <v>248</v>
      </c>
      <c r="C152">
        <v>26996</v>
      </c>
    </row>
    <row r="153" spans="1:3">
      <c r="A153" t="s">
        <v>126</v>
      </c>
      <c r="B153">
        <v>277</v>
      </c>
      <c r="C153">
        <v>27273</v>
      </c>
    </row>
    <row r="154" spans="1:3">
      <c r="A154" t="s">
        <v>287</v>
      </c>
      <c r="B154">
        <v>252</v>
      </c>
      <c r="C154">
        <v>27525</v>
      </c>
    </row>
    <row r="155" spans="1:3">
      <c r="A155" t="s">
        <v>144</v>
      </c>
      <c r="B155">
        <v>253</v>
      </c>
      <c r="C155">
        <v>27778</v>
      </c>
    </row>
    <row r="156" spans="1:3">
      <c r="A156" t="s">
        <v>863</v>
      </c>
      <c r="B156">
        <v>250</v>
      </c>
      <c r="C156">
        <v>28028</v>
      </c>
    </row>
    <row r="157" spans="1:3">
      <c r="A157" t="s">
        <v>124</v>
      </c>
      <c r="B157">
        <v>266</v>
      </c>
      <c r="C157">
        <v>28294</v>
      </c>
    </row>
    <row r="158" spans="1:3">
      <c r="A158" t="s">
        <v>175</v>
      </c>
      <c r="B158">
        <v>225</v>
      </c>
      <c r="C158">
        <v>28519</v>
      </c>
    </row>
    <row r="159" spans="1:3">
      <c r="A159" t="s">
        <v>173</v>
      </c>
      <c r="B159">
        <v>237</v>
      </c>
      <c r="C159">
        <v>28756</v>
      </c>
    </row>
    <row r="160" spans="1:3">
      <c r="A160" t="s">
        <v>431</v>
      </c>
      <c r="B160">
        <v>258</v>
      </c>
      <c r="C160">
        <v>29014</v>
      </c>
    </row>
    <row r="161" spans="1:3">
      <c r="A161" t="s">
        <v>182</v>
      </c>
      <c r="B161">
        <v>248</v>
      </c>
      <c r="C161">
        <v>29262</v>
      </c>
    </row>
    <row r="162" spans="1:3">
      <c r="A162" t="s">
        <v>312</v>
      </c>
      <c r="B162">
        <v>263</v>
      </c>
      <c r="C162">
        <v>29525</v>
      </c>
    </row>
    <row r="163" spans="1:3">
      <c r="A163" t="s">
        <v>130</v>
      </c>
      <c r="B163">
        <v>230</v>
      </c>
      <c r="C163">
        <v>29755</v>
      </c>
    </row>
    <row r="164" spans="1:3">
      <c r="A164" t="s">
        <v>178</v>
      </c>
      <c r="B164">
        <v>239</v>
      </c>
      <c r="C164">
        <v>29994</v>
      </c>
    </row>
    <row r="165" spans="1:3">
      <c r="A165" t="s">
        <v>340</v>
      </c>
      <c r="B165">
        <v>238</v>
      </c>
      <c r="C165">
        <v>30232</v>
      </c>
    </row>
    <row r="166" spans="1:3">
      <c r="A166" t="s">
        <v>118</v>
      </c>
      <c r="B166">
        <v>241</v>
      </c>
      <c r="C166">
        <v>30473</v>
      </c>
    </row>
    <row r="167" spans="1:3">
      <c r="A167" t="s">
        <v>165</v>
      </c>
      <c r="B167">
        <v>242</v>
      </c>
      <c r="C167">
        <v>30715</v>
      </c>
    </row>
    <row r="168" spans="1:3">
      <c r="A168" t="s">
        <v>433</v>
      </c>
      <c r="B168">
        <v>219</v>
      </c>
      <c r="C168">
        <v>30934</v>
      </c>
    </row>
    <row r="169" spans="1:3">
      <c r="A169" t="s">
        <v>170</v>
      </c>
      <c r="B169">
        <v>245</v>
      </c>
      <c r="C169">
        <v>31179</v>
      </c>
    </row>
    <row r="170" spans="1:3">
      <c r="A170" t="s">
        <v>389</v>
      </c>
      <c r="B170">
        <v>220</v>
      </c>
      <c r="C170">
        <v>31399</v>
      </c>
    </row>
    <row r="171" spans="1:3">
      <c r="A171" t="s">
        <v>184</v>
      </c>
      <c r="B171">
        <v>266</v>
      </c>
      <c r="C171">
        <v>31665</v>
      </c>
    </row>
    <row r="172" spans="1:3">
      <c r="A172" t="s">
        <v>180</v>
      </c>
      <c r="B172">
        <v>239</v>
      </c>
      <c r="C172">
        <v>31904</v>
      </c>
    </row>
    <row r="173" spans="1:3">
      <c r="A173" t="s">
        <v>560</v>
      </c>
      <c r="B173">
        <v>230</v>
      </c>
      <c r="C173">
        <v>32134</v>
      </c>
    </row>
    <row r="174" spans="1:3">
      <c r="A174" t="s">
        <v>187</v>
      </c>
      <c r="B174">
        <v>256</v>
      </c>
      <c r="C174">
        <v>32390</v>
      </c>
    </row>
    <row r="175" spans="1:3">
      <c r="A175" t="s">
        <v>335</v>
      </c>
      <c r="B175">
        <v>251</v>
      </c>
      <c r="C175">
        <v>32641</v>
      </c>
    </row>
    <row r="176" spans="1:3">
      <c r="A176" t="s">
        <v>387</v>
      </c>
      <c r="B176">
        <v>219</v>
      </c>
      <c r="C176">
        <v>32860</v>
      </c>
    </row>
    <row r="177" spans="1:3">
      <c r="A177" t="s">
        <v>485</v>
      </c>
      <c r="B177">
        <v>211</v>
      </c>
      <c r="C177">
        <v>33071</v>
      </c>
    </row>
    <row r="178" spans="1:3">
      <c r="A178" t="s">
        <v>701</v>
      </c>
      <c r="B178">
        <v>215</v>
      </c>
      <c r="C178">
        <v>33286</v>
      </c>
    </row>
    <row r="179" spans="1:3">
      <c r="A179" t="s">
        <v>230</v>
      </c>
      <c r="B179">
        <v>245</v>
      </c>
      <c r="C179">
        <v>33531</v>
      </c>
    </row>
    <row r="180" spans="1:3">
      <c r="A180" t="s">
        <v>309</v>
      </c>
      <c r="B180">
        <v>250</v>
      </c>
      <c r="C180">
        <v>33781</v>
      </c>
    </row>
    <row r="181" spans="1:3">
      <c r="A181" t="s">
        <v>54</v>
      </c>
      <c r="B181">
        <v>218</v>
      </c>
      <c r="C181">
        <v>33999</v>
      </c>
    </row>
    <row r="182" spans="1:3">
      <c r="A182" t="s">
        <v>528</v>
      </c>
      <c r="B182">
        <v>240</v>
      </c>
      <c r="C182">
        <v>34239</v>
      </c>
    </row>
    <row r="183" spans="1:3">
      <c r="A183" t="s">
        <v>228</v>
      </c>
      <c r="B183">
        <v>243</v>
      </c>
      <c r="C183">
        <v>34482</v>
      </c>
    </row>
    <row r="184" spans="1:3">
      <c r="A184" t="s">
        <v>232</v>
      </c>
      <c r="B184">
        <v>227</v>
      </c>
      <c r="C184">
        <v>34709</v>
      </c>
    </row>
    <row r="185" spans="1:3">
      <c r="A185" t="s">
        <v>440</v>
      </c>
      <c r="B185">
        <v>214</v>
      </c>
      <c r="C185">
        <v>34923</v>
      </c>
    </row>
    <row r="186" spans="1:3">
      <c r="A186" t="s">
        <v>363</v>
      </c>
      <c r="B186">
        <v>204</v>
      </c>
      <c r="C186">
        <v>35127</v>
      </c>
    </row>
    <row r="187" spans="1:3">
      <c r="A187" t="s">
        <v>427</v>
      </c>
      <c r="B187">
        <v>214</v>
      </c>
      <c r="C187">
        <v>35341</v>
      </c>
    </row>
    <row r="188" spans="1:3">
      <c r="A188" t="s">
        <v>419</v>
      </c>
      <c r="B188">
        <v>229</v>
      </c>
      <c r="C188">
        <v>35570</v>
      </c>
    </row>
    <row r="189" spans="1:3">
      <c r="A189" t="s">
        <v>398</v>
      </c>
      <c r="B189">
        <v>236</v>
      </c>
      <c r="C189">
        <v>35806</v>
      </c>
    </row>
    <row r="190" spans="1:3">
      <c r="A190" t="s">
        <v>469</v>
      </c>
      <c r="B190">
        <v>227</v>
      </c>
      <c r="C190">
        <v>36033</v>
      </c>
    </row>
    <row r="191" spans="1:3">
      <c r="A191" t="s">
        <v>50</v>
      </c>
      <c r="B191">
        <v>189</v>
      </c>
      <c r="C191">
        <v>36222</v>
      </c>
    </row>
    <row r="192" spans="1:3">
      <c r="A192" t="s">
        <v>203</v>
      </c>
      <c r="B192">
        <v>214</v>
      </c>
      <c r="C192">
        <v>36436</v>
      </c>
    </row>
    <row r="193" spans="1:3">
      <c r="A193" t="s">
        <v>381</v>
      </c>
      <c r="B193">
        <v>193</v>
      </c>
      <c r="C193">
        <v>36629</v>
      </c>
    </row>
    <row r="194" spans="1:3">
      <c r="A194" t="s">
        <v>354</v>
      </c>
      <c r="B194">
        <v>204</v>
      </c>
      <c r="C194">
        <v>36833</v>
      </c>
    </row>
    <row r="195" spans="1:3">
      <c r="A195" t="s">
        <v>405</v>
      </c>
      <c r="B195">
        <v>230</v>
      </c>
      <c r="C195">
        <v>37063</v>
      </c>
    </row>
    <row r="196" spans="1:3">
      <c r="A196" t="s">
        <v>318</v>
      </c>
      <c r="B196">
        <v>196</v>
      </c>
      <c r="C196">
        <v>37259</v>
      </c>
    </row>
    <row r="197" spans="1:3">
      <c r="A197" t="s">
        <v>752</v>
      </c>
      <c r="B197">
        <v>209</v>
      </c>
      <c r="C197">
        <v>37468</v>
      </c>
    </row>
    <row r="198" spans="1:3">
      <c r="A198" t="s">
        <v>52</v>
      </c>
      <c r="B198">
        <v>224</v>
      </c>
      <c r="C198">
        <v>37692</v>
      </c>
    </row>
    <row r="199" spans="1:3">
      <c r="A199" t="s">
        <v>383</v>
      </c>
      <c r="B199">
        <v>190</v>
      </c>
      <c r="C199">
        <v>37882</v>
      </c>
    </row>
    <row r="200" spans="1:3">
      <c r="A200" t="s">
        <v>479</v>
      </c>
      <c r="B200">
        <v>171</v>
      </c>
      <c r="C200">
        <v>38053</v>
      </c>
    </row>
    <row r="201" spans="1:3">
      <c r="A201" t="s">
        <v>447</v>
      </c>
      <c r="B201">
        <v>213</v>
      </c>
      <c r="C201">
        <v>38266</v>
      </c>
    </row>
    <row r="202" spans="1:3">
      <c r="A202" t="s">
        <v>513</v>
      </c>
      <c r="B202">
        <v>177</v>
      </c>
      <c r="C202">
        <v>38443</v>
      </c>
    </row>
    <row r="203" spans="1:3">
      <c r="A203" t="s">
        <v>408</v>
      </c>
      <c r="B203">
        <v>219</v>
      </c>
      <c r="C203">
        <v>38662</v>
      </c>
    </row>
    <row r="204" spans="1:3">
      <c r="A204" t="s">
        <v>205</v>
      </c>
      <c r="B204">
        <v>207</v>
      </c>
      <c r="C204">
        <v>38869</v>
      </c>
    </row>
    <row r="205" spans="1:3">
      <c r="A205" t="s">
        <v>412</v>
      </c>
      <c r="B205">
        <v>210</v>
      </c>
      <c r="C205">
        <v>39079</v>
      </c>
    </row>
    <row r="206" spans="1:3">
      <c r="A206" t="s">
        <v>585</v>
      </c>
      <c r="B206">
        <v>190</v>
      </c>
      <c r="C206">
        <v>39269</v>
      </c>
    </row>
    <row r="207" spans="1:3">
      <c r="A207" t="s">
        <v>209</v>
      </c>
      <c r="B207">
        <v>185</v>
      </c>
      <c r="C207">
        <v>39454</v>
      </c>
    </row>
    <row r="208" spans="1:3">
      <c r="A208" t="s">
        <v>56</v>
      </c>
      <c r="B208">
        <v>187</v>
      </c>
      <c r="C208">
        <v>39641</v>
      </c>
    </row>
    <row r="209" spans="1:3">
      <c r="A209" t="s">
        <v>207</v>
      </c>
      <c r="B209">
        <v>182</v>
      </c>
      <c r="C209">
        <v>39823</v>
      </c>
    </row>
    <row r="210" spans="1:3">
      <c r="A210" t="s">
        <v>738</v>
      </c>
      <c r="B210">
        <v>175</v>
      </c>
      <c r="C210">
        <v>39998</v>
      </c>
    </row>
    <row r="211" spans="1:3">
      <c r="A211" t="s">
        <v>998</v>
      </c>
      <c r="B211">
        <v>212</v>
      </c>
      <c r="C211">
        <v>40210</v>
      </c>
    </row>
    <row r="212" spans="1:3">
      <c r="A212" t="s">
        <v>320</v>
      </c>
      <c r="B212">
        <v>191</v>
      </c>
      <c r="C212">
        <v>40401</v>
      </c>
    </row>
    <row r="213" spans="1:3">
      <c r="A213" t="s">
        <v>221</v>
      </c>
      <c r="B213">
        <v>172</v>
      </c>
      <c r="C213">
        <v>40573</v>
      </c>
    </row>
    <row r="214" spans="1:3">
      <c r="A214" t="s">
        <v>223</v>
      </c>
      <c r="B214">
        <v>179</v>
      </c>
      <c r="C214">
        <v>40752</v>
      </c>
    </row>
    <row r="215" spans="1:3">
      <c r="A215" t="s">
        <v>366</v>
      </c>
      <c r="B215">
        <v>163</v>
      </c>
      <c r="C215">
        <v>40915</v>
      </c>
    </row>
    <row r="216" spans="1:3">
      <c r="A216" t="s">
        <v>316</v>
      </c>
      <c r="B216">
        <v>162</v>
      </c>
      <c r="C216">
        <v>41077</v>
      </c>
    </row>
    <row r="217" spans="1:3">
      <c r="A217" t="s">
        <v>198</v>
      </c>
      <c r="B217">
        <v>194</v>
      </c>
      <c r="C217">
        <v>41271</v>
      </c>
    </row>
    <row r="218" spans="1:3">
      <c r="A218" t="s">
        <v>1556</v>
      </c>
      <c r="B218">
        <v>162</v>
      </c>
      <c r="C218">
        <v>41433</v>
      </c>
    </row>
    <row r="219" spans="1:3">
      <c r="A219" t="s">
        <v>1548</v>
      </c>
      <c r="B219">
        <v>161</v>
      </c>
      <c r="C219">
        <v>41594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6C6AA93-9AD8-8C42-9641-697C73FBFDD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开始</vt:lpstr>
      <vt:lpstr>总表</vt:lpstr>
      <vt:lpstr>2020</vt:lpstr>
      <vt:lpstr>2020D</vt:lpstr>
      <vt:lpstr>2021</vt:lpstr>
      <vt:lpstr>2021D</vt:lpstr>
      <vt:lpstr>2022</vt:lpstr>
      <vt:lpstr>2022D</vt:lpstr>
      <vt:lpstr>2023</vt:lpstr>
      <vt:lpstr>2023D</vt:lpstr>
      <vt:lpstr>2024</vt:lpstr>
      <vt:lpstr>2024D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昊冉 季</dc:creator>
  <cp:lastModifiedBy>昊冉 季</cp:lastModifiedBy>
  <dcterms:created xsi:type="dcterms:W3CDTF">2024-06-09T11:44:07Z</dcterms:created>
  <dcterms:modified xsi:type="dcterms:W3CDTF">2025-06-18T04:27:45Z</dcterms:modified>
</cp:coreProperties>
</file>